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drawings/drawing8.xml" ContentType="application/vnd.openxmlformats-officedocument.drawing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linekrijkamp/Documents/GitHub/ahem_r_assignments/"/>
    </mc:Choice>
  </mc:AlternateContent>
  <xr:revisionPtr revIDLastSave="0" documentId="13_ncr:1_{85728110-8FEC-DB4E-AED6-5469F41C495F}" xr6:coauthVersionLast="47" xr6:coauthVersionMax="47" xr10:uidLastSave="{00000000-0000-0000-0000-000000000000}"/>
  <bookViews>
    <workbookView xWindow="22540" yWindow="500" windowWidth="26120" windowHeight="27440" tabRatio="825" firstSheet="1" activeTab="5" xr2:uid="{00000000-000D-0000-FFFF-FFFF00000000}"/>
  </bookViews>
  <sheets>
    <sheet name="Project info" sheetId="2" r:id="rId1"/>
    <sheet name="Analysis" sheetId="3" r:id="rId2"/>
    <sheet name="Parameters" sheetId="4" r:id="rId3"/>
    <sheet name="Cabazitaxel+" sheetId="6" r:id="rId4"/>
    <sheet name="Mitoxantrone+" sheetId="7" r:id="rId5"/>
    <sheet name="extrapolation" sheetId="8" r:id="rId6"/>
    <sheet name="curve PFS caba" sheetId="14" r:id="rId7"/>
    <sheet name="curve PFS mito " sheetId="15" r:id="rId8"/>
    <sheet name="curve OS caba" sheetId="16" r:id="rId9"/>
    <sheet name="curve OS mito" sheetId="17" r:id="rId10"/>
    <sheet name="estimation life years" sheetId="18" r:id="rId11"/>
    <sheet name="Simulation" sheetId="9" state="hidden" r:id="rId12"/>
    <sheet name="CE-plane" sheetId="10" state="hidden" r:id="rId13"/>
    <sheet name="CEAC" sheetId="11" state="hidden" r:id="rId14"/>
  </sheets>
  <definedNames>
    <definedName name="cDR">Parameters!$B$7</definedName>
    <definedName name="cratio">Simulation!$U$8</definedName>
    <definedName name="Ind_PSA">Analysis!$E$7</definedName>
    <definedName name="oDR">Parameters!$B$8</definedName>
    <definedName name="OS_dist_choice">Parameters!$B$11</definedName>
    <definedName name="PFS_dist_choice">Parameters!$B$12</definedName>
    <definedName name="uProg">Parameters!$B$22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0" i="8" l="1"/>
  <c r="D20" i="8"/>
  <c r="BQ269" i="7"/>
  <c r="BP269" i="7"/>
  <c r="BO269" i="7"/>
  <c r="BN269" i="7"/>
  <c r="BM269" i="7"/>
  <c r="BL269" i="7"/>
  <c r="BK269" i="7"/>
  <c r="BJ269" i="7"/>
  <c r="BI269" i="7"/>
  <c r="BH269" i="7"/>
  <c r="BG269" i="7"/>
  <c r="BF269" i="7"/>
  <c r="BE269" i="7"/>
  <c r="BD269" i="7"/>
  <c r="BC269" i="7"/>
  <c r="BB269" i="7"/>
  <c r="BA269" i="7"/>
  <c r="AZ269" i="7"/>
  <c r="AY269" i="7"/>
  <c r="AX269" i="7"/>
  <c r="AW269" i="7"/>
  <c r="AV269" i="7"/>
  <c r="AU269" i="7"/>
  <c r="AN269" i="7"/>
  <c r="AM269" i="7"/>
  <c r="AL269" i="7"/>
  <c r="AK269" i="7"/>
  <c r="AJ269" i="7"/>
  <c r="AI269" i="7"/>
  <c r="AH269" i="7"/>
  <c r="AG269" i="7"/>
  <c r="AF269" i="7"/>
  <c r="AE269" i="7"/>
  <c r="AD269" i="7"/>
  <c r="AC269" i="7"/>
  <c r="AB269" i="7"/>
  <c r="AA269" i="7"/>
  <c r="Z269" i="7"/>
  <c r="Y269" i="7"/>
  <c r="X269" i="7"/>
  <c r="W269" i="7"/>
  <c r="V269" i="7"/>
  <c r="U269" i="7"/>
  <c r="T269" i="7"/>
  <c r="S269" i="7"/>
  <c r="G269" i="7"/>
  <c r="A28" i="7"/>
  <c r="A29" i="7" s="1"/>
  <c r="A27" i="7"/>
  <c r="B27" i="7" s="1"/>
  <c r="B26" i="7"/>
  <c r="AQ26" i="7" s="1"/>
  <c r="C25" i="7"/>
  <c r="B25" i="7"/>
  <c r="AQ25" i="7" s="1"/>
  <c r="B24" i="7"/>
  <c r="AQ24" i="7" s="1"/>
  <c r="C23" i="7"/>
  <c r="B23" i="7"/>
  <c r="AQ23" i="7" s="1"/>
  <c r="AS22" i="7"/>
  <c r="AR22" i="7"/>
  <c r="AQ22" i="7"/>
  <c r="B22" i="7"/>
  <c r="C22" i="7" s="1"/>
  <c r="C21" i="7"/>
  <c r="B21" i="7"/>
  <c r="AQ21" i="7" s="1"/>
  <c r="AS20" i="7"/>
  <c r="AR20" i="7"/>
  <c r="AQ20" i="7"/>
  <c r="C20" i="7"/>
  <c r="B20" i="7"/>
  <c r="B19" i="7"/>
  <c r="AQ19" i="7" s="1"/>
  <c r="AQ18" i="7"/>
  <c r="AS18" i="7" s="1"/>
  <c r="C18" i="7"/>
  <c r="B18" i="7"/>
  <c r="C17" i="7"/>
  <c r="B17" i="7"/>
  <c r="AQ17" i="7" s="1"/>
  <c r="AR16" i="7"/>
  <c r="AQ16" i="7"/>
  <c r="AS16" i="7" s="1"/>
  <c r="C16" i="7"/>
  <c r="B16" i="7"/>
  <c r="B15" i="7"/>
  <c r="AQ15" i="7" s="1"/>
  <c r="B14" i="7"/>
  <c r="AQ14" i="7" s="1"/>
  <c r="AS13" i="7"/>
  <c r="AR13" i="7"/>
  <c r="AQ13" i="7"/>
  <c r="C13" i="7"/>
  <c r="B13" i="7"/>
  <c r="AQ12" i="7"/>
  <c r="AS12" i="7" s="1"/>
  <c r="C12" i="7"/>
  <c r="B12" i="7"/>
  <c r="AR11" i="7"/>
  <c r="AQ11" i="7"/>
  <c r="AS11" i="7" s="1"/>
  <c r="B11" i="7"/>
  <c r="C11" i="7" s="1"/>
  <c r="B10" i="7"/>
  <c r="AQ10" i="7" s="1"/>
  <c r="C9" i="7"/>
  <c r="B9" i="7"/>
  <c r="AQ9" i="7" s="1"/>
  <c r="B8" i="7"/>
  <c r="AQ8" i="7" s="1"/>
  <c r="C7" i="7"/>
  <c r="B7" i="7"/>
  <c r="AQ7" i="7" s="1"/>
  <c r="AS6" i="7"/>
  <c r="AR6" i="7"/>
  <c r="AO6" i="7"/>
  <c r="AO269" i="7" s="1"/>
  <c r="E6" i="7"/>
  <c r="D6" i="7"/>
  <c r="I6" i="7" s="1"/>
  <c r="B22" i="4"/>
  <c r="BQ269" i="6"/>
  <c r="BP269" i="6"/>
  <c r="BO269" i="6"/>
  <c r="BN269" i="6"/>
  <c r="BM269" i="6"/>
  <c r="BL269" i="6"/>
  <c r="BK269" i="6"/>
  <c r="BJ269" i="6"/>
  <c r="BI269" i="6"/>
  <c r="BH269" i="6"/>
  <c r="BG269" i="6"/>
  <c r="BF269" i="6"/>
  <c r="BE269" i="6"/>
  <c r="BD269" i="6"/>
  <c r="BC269" i="6"/>
  <c r="BB269" i="6"/>
  <c r="BA269" i="6"/>
  <c r="AZ269" i="6"/>
  <c r="AY269" i="6"/>
  <c r="AX269" i="6"/>
  <c r="AW269" i="6"/>
  <c r="AV269" i="6"/>
  <c r="AU269" i="6"/>
  <c r="AO269" i="6"/>
  <c r="AN269" i="6"/>
  <c r="AM269" i="6"/>
  <c r="AL269" i="6"/>
  <c r="AK269" i="6"/>
  <c r="AJ269" i="6"/>
  <c r="AI269" i="6"/>
  <c r="AH269" i="6"/>
  <c r="AG269" i="6"/>
  <c r="AF269" i="6"/>
  <c r="AE269" i="6"/>
  <c r="AD269" i="6"/>
  <c r="AC269" i="6"/>
  <c r="AB269" i="6"/>
  <c r="AA269" i="6"/>
  <c r="Z269" i="6"/>
  <c r="Y269" i="6"/>
  <c r="X269" i="6"/>
  <c r="W269" i="6"/>
  <c r="V269" i="6"/>
  <c r="U269" i="6"/>
  <c r="T269" i="6"/>
  <c r="S269" i="6"/>
  <c r="AO6" i="6"/>
  <c r="G28" i="3"/>
  <c r="E28" i="3"/>
  <c r="C28" i="3"/>
  <c r="AS42" i="8"/>
  <c r="AR42" i="8"/>
  <c r="AQ42" i="8"/>
  <c r="AP42" i="8"/>
  <c r="AO42" i="8"/>
  <c r="AN42" i="8"/>
  <c r="AM42" i="8"/>
  <c r="AL42" i="8"/>
  <c r="AK42" i="8"/>
  <c r="AJ42" i="8"/>
  <c r="AI42" i="8"/>
  <c r="AH42" i="8"/>
  <c r="AG42" i="8"/>
  <c r="AF42" i="8"/>
  <c r="AE42" i="8"/>
  <c r="AD42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D7" i="8"/>
  <c r="D16" i="8" s="1"/>
  <c r="O1017" i="9"/>
  <c r="N1017" i="9"/>
  <c r="M1017" i="9"/>
  <c r="O1016" i="9"/>
  <c r="N1016" i="9"/>
  <c r="M1016" i="9"/>
  <c r="O1015" i="9"/>
  <c r="N1015" i="9"/>
  <c r="M1015" i="9"/>
  <c r="O1014" i="9"/>
  <c r="N1014" i="9"/>
  <c r="M1014" i="9"/>
  <c r="O1013" i="9"/>
  <c r="N1013" i="9"/>
  <c r="M1013" i="9"/>
  <c r="O1012" i="9"/>
  <c r="N1012" i="9"/>
  <c r="M1012" i="9"/>
  <c r="O1011" i="9"/>
  <c r="N1011" i="9"/>
  <c r="M1011" i="9"/>
  <c r="O1010" i="9"/>
  <c r="N1010" i="9"/>
  <c r="M1010" i="9"/>
  <c r="O1009" i="9"/>
  <c r="N1009" i="9"/>
  <c r="M1009" i="9"/>
  <c r="O1008" i="9"/>
  <c r="N1008" i="9"/>
  <c r="M1008" i="9"/>
  <c r="O1007" i="9"/>
  <c r="N1007" i="9"/>
  <c r="M1007" i="9"/>
  <c r="O1006" i="9"/>
  <c r="N1006" i="9"/>
  <c r="M1006" i="9"/>
  <c r="O1005" i="9"/>
  <c r="N1005" i="9"/>
  <c r="M1005" i="9"/>
  <c r="O1004" i="9"/>
  <c r="N1004" i="9"/>
  <c r="M1004" i="9"/>
  <c r="O1003" i="9"/>
  <c r="N1003" i="9"/>
  <c r="M1003" i="9"/>
  <c r="O1002" i="9"/>
  <c r="N1002" i="9"/>
  <c r="M1002" i="9"/>
  <c r="O1001" i="9"/>
  <c r="N1001" i="9"/>
  <c r="M1001" i="9"/>
  <c r="O1000" i="9"/>
  <c r="N1000" i="9"/>
  <c r="M1000" i="9"/>
  <c r="O999" i="9"/>
  <c r="N999" i="9"/>
  <c r="M999" i="9"/>
  <c r="O998" i="9"/>
  <c r="N998" i="9"/>
  <c r="M998" i="9"/>
  <c r="O997" i="9"/>
  <c r="N997" i="9"/>
  <c r="M997" i="9"/>
  <c r="O996" i="9"/>
  <c r="N996" i="9"/>
  <c r="M996" i="9"/>
  <c r="O995" i="9"/>
  <c r="N995" i="9"/>
  <c r="M995" i="9"/>
  <c r="O994" i="9"/>
  <c r="N994" i="9"/>
  <c r="M994" i="9"/>
  <c r="O993" i="9"/>
  <c r="N993" i="9"/>
  <c r="M993" i="9"/>
  <c r="O992" i="9"/>
  <c r="N992" i="9"/>
  <c r="M992" i="9"/>
  <c r="O991" i="9"/>
  <c r="N991" i="9"/>
  <c r="M991" i="9"/>
  <c r="O990" i="9"/>
  <c r="N990" i="9"/>
  <c r="M990" i="9"/>
  <c r="O989" i="9"/>
  <c r="N989" i="9"/>
  <c r="M989" i="9"/>
  <c r="O988" i="9"/>
  <c r="N988" i="9"/>
  <c r="M988" i="9"/>
  <c r="O987" i="9"/>
  <c r="N987" i="9"/>
  <c r="M987" i="9"/>
  <c r="O986" i="9"/>
  <c r="N986" i="9"/>
  <c r="M986" i="9"/>
  <c r="O985" i="9"/>
  <c r="N985" i="9"/>
  <c r="M985" i="9"/>
  <c r="O984" i="9"/>
  <c r="N984" i="9"/>
  <c r="M984" i="9"/>
  <c r="O983" i="9"/>
  <c r="N983" i="9"/>
  <c r="M983" i="9"/>
  <c r="O982" i="9"/>
  <c r="N982" i="9"/>
  <c r="M982" i="9"/>
  <c r="O981" i="9"/>
  <c r="N981" i="9"/>
  <c r="M981" i="9"/>
  <c r="O980" i="9"/>
  <c r="N980" i="9"/>
  <c r="M980" i="9"/>
  <c r="O979" i="9"/>
  <c r="N979" i="9"/>
  <c r="M979" i="9"/>
  <c r="O978" i="9"/>
  <c r="N978" i="9"/>
  <c r="M978" i="9"/>
  <c r="O977" i="9"/>
  <c r="N977" i="9"/>
  <c r="M977" i="9"/>
  <c r="O976" i="9"/>
  <c r="N976" i="9"/>
  <c r="M976" i="9"/>
  <c r="O975" i="9"/>
  <c r="N975" i="9"/>
  <c r="M975" i="9"/>
  <c r="O974" i="9"/>
  <c r="N974" i="9"/>
  <c r="M974" i="9"/>
  <c r="O973" i="9"/>
  <c r="N973" i="9"/>
  <c r="M973" i="9"/>
  <c r="O972" i="9"/>
  <c r="N972" i="9"/>
  <c r="M972" i="9"/>
  <c r="O971" i="9"/>
  <c r="N971" i="9"/>
  <c r="M971" i="9"/>
  <c r="O970" i="9"/>
  <c r="N970" i="9"/>
  <c r="M970" i="9"/>
  <c r="O969" i="9"/>
  <c r="N969" i="9"/>
  <c r="M969" i="9"/>
  <c r="O968" i="9"/>
  <c r="N968" i="9"/>
  <c r="M968" i="9"/>
  <c r="O967" i="9"/>
  <c r="N967" i="9"/>
  <c r="M967" i="9"/>
  <c r="O966" i="9"/>
  <c r="N966" i="9"/>
  <c r="M966" i="9"/>
  <c r="O965" i="9"/>
  <c r="N965" i="9"/>
  <c r="M965" i="9"/>
  <c r="O964" i="9"/>
  <c r="N964" i="9"/>
  <c r="M964" i="9"/>
  <c r="O963" i="9"/>
  <c r="N963" i="9"/>
  <c r="M963" i="9"/>
  <c r="O962" i="9"/>
  <c r="N962" i="9"/>
  <c r="M962" i="9"/>
  <c r="O961" i="9"/>
  <c r="N961" i="9"/>
  <c r="M961" i="9"/>
  <c r="O960" i="9"/>
  <c r="N960" i="9"/>
  <c r="M960" i="9"/>
  <c r="O959" i="9"/>
  <c r="N959" i="9"/>
  <c r="M959" i="9"/>
  <c r="O958" i="9"/>
  <c r="N958" i="9"/>
  <c r="M958" i="9"/>
  <c r="O957" i="9"/>
  <c r="N957" i="9"/>
  <c r="M957" i="9"/>
  <c r="O956" i="9"/>
  <c r="N956" i="9"/>
  <c r="M956" i="9"/>
  <c r="O955" i="9"/>
  <c r="N955" i="9"/>
  <c r="M955" i="9"/>
  <c r="O954" i="9"/>
  <c r="N954" i="9"/>
  <c r="M954" i="9"/>
  <c r="O953" i="9"/>
  <c r="N953" i="9"/>
  <c r="M953" i="9"/>
  <c r="O952" i="9"/>
  <c r="N952" i="9"/>
  <c r="M952" i="9"/>
  <c r="O951" i="9"/>
  <c r="N951" i="9"/>
  <c r="M951" i="9"/>
  <c r="O950" i="9"/>
  <c r="N950" i="9"/>
  <c r="M950" i="9"/>
  <c r="O949" i="9"/>
  <c r="N949" i="9"/>
  <c r="M949" i="9"/>
  <c r="O948" i="9"/>
  <c r="N948" i="9"/>
  <c r="M948" i="9"/>
  <c r="O947" i="9"/>
  <c r="N947" i="9"/>
  <c r="M947" i="9"/>
  <c r="O946" i="9"/>
  <c r="N946" i="9"/>
  <c r="M946" i="9"/>
  <c r="O945" i="9"/>
  <c r="N945" i="9"/>
  <c r="M945" i="9"/>
  <c r="O944" i="9"/>
  <c r="N944" i="9"/>
  <c r="M944" i="9"/>
  <c r="O943" i="9"/>
  <c r="N943" i="9"/>
  <c r="M943" i="9"/>
  <c r="O942" i="9"/>
  <c r="N942" i="9"/>
  <c r="M942" i="9"/>
  <c r="O941" i="9"/>
  <c r="N941" i="9"/>
  <c r="M941" i="9"/>
  <c r="O940" i="9"/>
  <c r="N940" i="9"/>
  <c r="M940" i="9"/>
  <c r="O939" i="9"/>
  <c r="N939" i="9"/>
  <c r="M939" i="9"/>
  <c r="O938" i="9"/>
  <c r="N938" i="9"/>
  <c r="M938" i="9"/>
  <c r="O937" i="9"/>
  <c r="N937" i="9"/>
  <c r="M937" i="9"/>
  <c r="O936" i="9"/>
  <c r="N936" i="9"/>
  <c r="M936" i="9"/>
  <c r="O935" i="9"/>
  <c r="N935" i="9"/>
  <c r="M935" i="9"/>
  <c r="O934" i="9"/>
  <c r="N934" i="9"/>
  <c r="M934" i="9"/>
  <c r="O933" i="9"/>
  <c r="N933" i="9"/>
  <c r="M933" i="9"/>
  <c r="O932" i="9"/>
  <c r="N932" i="9"/>
  <c r="M932" i="9"/>
  <c r="O931" i="9"/>
  <c r="N931" i="9"/>
  <c r="M931" i="9"/>
  <c r="O930" i="9"/>
  <c r="N930" i="9"/>
  <c r="M930" i="9"/>
  <c r="O929" i="9"/>
  <c r="N929" i="9"/>
  <c r="M929" i="9"/>
  <c r="O928" i="9"/>
  <c r="N928" i="9"/>
  <c r="M928" i="9"/>
  <c r="O927" i="9"/>
  <c r="N927" i="9"/>
  <c r="M927" i="9"/>
  <c r="O926" i="9"/>
  <c r="N926" i="9"/>
  <c r="M926" i="9"/>
  <c r="O925" i="9"/>
  <c r="N925" i="9"/>
  <c r="M925" i="9"/>
  <c r="O924" i="9"/>
  <c r="N924" i="9"/>
  <c r="M924" i="9"/>
  <c r="O923" i="9"/>
  <c r="N923" i="9"/>
  <c r="M923" i="9"/>
  <c r="O922" i="9"/>
  <c r="N922" i="9"/>
  <c r="M922" i="9"/>
  <c r="O921" i="9"/>
  <c r="N921" i="9"/>
  <c r="M921" i="9"/>
  <c r="O920" i="9"/>
  <c r="N920" i="9"/>
  <c r="M920" i="9"/>
  <c r="O919" i="9"/>
  <c r="N919" i="9"/>
  <c r="M919" i="9"/>
  <c r="O918" i="9"/>
  <c r="N918" i="9"/>
  <c r="M918" i="9"/>
  <c r="O917" i="9"/>
  <c r="N917" i="9"/>
  <c r="M917" i="9"/>
  <c r="O916" i="9"/>
  <c r="N916" i="9"/>
  <c r="M916" i="9"/>
  <c r="O915" i="9"/>
  <c r="N915" i="9"/>
  <c r="M915" i="9"/>
  <c r="O914" i="9"/>
  <c r="N914" i="9"/>
  <c r="M914" i="9"/>
  <c r="O913" i="9"/>
  <c r="N913" i="9"/>
  <c r="M913" i="9"/>
  <c r="O912" i="9"/>
  <c r="N912" i="9"/>
  <c r="M912" i="9"/>
  <c r="O911" i="9"/>
  <c r="N911" i="9"/>
  <c r="M911" i="9"/>
  <c r="O910" i="9"/>
  <c r="N910" i="9"/>
  <c r="M910" i="9"/>
  <c r="O909" i="9"/>
  <c r="N909" i="9"/>
  <c r="M909" i="9"/>
  <c r="O908" i="9"/>
  <c r="N908" i="9"/>
  <c r="M908" i="9"/>
  <c r="O907" i="9"/>
  <c r="N907" i="9"/>
  <c r="M907" i="9"/>
  <c r="O906" i="9"/>
  <c r="N906" i="9"/>
  <c r="M906" i="9"/>
  <c r="O905" i="9"/>
  <c r="N905" i="9"/>
  <c r="M905" i="9"/>
  <c r="O904" i="9"/>
  <c r="N904" i="9"/>
  <c r="M904" i="9"/>
  <c r="O903" i="9"/>
  <c r="N903" i="9"/>
  <c r="M903" i="9"/>
  <c r="O902" i="9"/>
  <c r="N902" i="9"/>
  <c r="M902" i="9"/>
  <c r="O901" i="9"/>
  <c r="N901" i="9"/>
  <c r="M901" i="9"/>
  <c r="O900" i="9"/>
  <c r="N900" i="9"/>
  <c r="M900" i="9"/>
  <c r="O899" i="9"/>
  <c r="N899" i="9"/>
  <c r="M899" i="9"/>
  <c r="O898" i="9"/>
  <c r="N898" i="9"/>
  <c r="M898" i="9"/>
  <c r="O897" i="9"/>
  <c r="N897" i="9"/>
  <c r="M897" i="9"/>
  <c r="O896" i="9"/>
  <c r="N896" i="9"/>
  <c r="M896" i="9"/>
  <c r="O895" i="9"/>
  <c r="N895" i="9"/>
  <c r="M895" i="9"/>
  <c r="O894" i="9"/>
  <c r="N894" i="9"/>
  <c r="M894" i="9"/>
  <c r="O893" i="9"/>
  <c r="N893" i="9"/>
  <c r="M893" i="9"/>
  <c r="O892" i="9"/>
  <c r="N892" i="9"/>
  <c r="M892" i="9"/>
  <c r="O891" i="9"/>
  <c r="N891" i="9"/>
  <c r="M891" i="9"/>
  <c r="O890" i="9"/>
  <c r="N890" i="9"/>
  <c r="M890" i="9"/>
  <c r="O889" i="9"/>
  <c r="N889" i="9"/>
  <c r="M889" i="9"/>
  <c r="O888" i="9"/>
  <c r="N888" i="9"/>
  <c r="M888" i="9"/>
  <c r="O887" i="9"/>
  <c r="N887" i="9"/>
  <c r="M887" i="9"/>
  <c r="O886" i="9"/>
  <c r="N886" i="9"/>
  <c r="M886" i="9"/>
  <c r="O885" i="9"/>
  <c r="N885" i="9"/>
  <c r="M885" i="9"/>
  <c r="O884" i="9"/>
  <c r="N884" i="9"/>
  <c r="M884" i="9"/>
  <c r="O883" i="9"/>
  <c r="N883" i="9"/>
  <c r="M883" i="9"/>
  <c r="O882" i="9"/>
  <c r="N882" i="9"/>
  <c r="M882" i="9"/>
  <c r="O881" i="9"/>
  <c r="N881" i="9"/>
  <c r="M881" i="9"/>
  <c r="O880" i="9"/>
  <c r="N880" i="9"/>
  <c r="M880" i="9"/>
  <c r="O879" i="9"/>
  <c r="N879" i="9"/>
  <c r="M879" i="9"/>
  <c r="O878" i="9"/>
  <c r="N878" i="9"/>
  <c r="M878" i="9"/>
  <c r="O877" i="9"/>
  <c r="N877" i="9"/>
  <c r="M877" i="9"/>
  <c r="O876" i="9"/>
  <c r="N876" i="9"/>
  <c r="M876" i="9"/>
  <c r="O875" i="9"/>
  <c r="N875" i="9"/>
  <c r="M875" i="9"/>
  <c r="O874" i="9"/>
  <c r="N874" i="9"/>
  <c r="M874" i="9"/>
  <c r="O873" i="9"/>
  <c r="N873" i="9"/>
  <c r="M873" i="9"/>
  <c r="O872" i="9"/>
  <c r="N872" i="9"/>
  <c r="M872" i="9"/>
  <c r="O871" i="9"/>
  <c r="N871" i="9"/>
  <c r="M871" i="9"/>
  <c r="O870" i="9"/>
  <c r="N870" i="9"/>
  <c r="M870" i="9"/>
  <c r="O869" i="9"/>
  <c r="N869" i="9"/>
  <c r="M869" i="9"/>
  <c r="O868" i="9"/>
  <c r="N868" i="9"/>
  <c r="M868" i="9"/>
  <c r="O867" i="9"/>
  <c r="N867" i="9"/>
  <c r="M867" i="9"/>
  <c r="O866" i="9"/>
  <c r="N866" i="9"/>
  <c r="M866" i="9"/>
  <c r="O865" i="9"/>
  <c r="N865" i="9"/>
  <c r="M865" i="9"/>
  <c r="O864" i="9"/>
  <c r="N864" i="9"/>
  <c r="M864" i="9"/>
  <c r="O863" i="9"/>
  <c r="N863" i="9"/>
  <c r="M863" i="9"/>
  <c r="O862" i="9"/>
  <c r="N862" i="9"/>
  <c r="M862" i="9"/>
  <c r="O861" i="9"/>
  <c r="N861" i="9"/>
  <c r="M861" i="9"/>
  <c r="O860" i="9"/>
  <c r="N860" i="9"/>
  <c r="M860" i="9"/>
  <c r="O859" i="9"/>
  <c r="N859" i="9"/>
  <c r="M859" i="9"/>
  <c r="O858" i="9"/>
  <c r="N858" i="9"/>
  <c r="M858" i="9"/>
  <c r="O857" i="9"/>
  <c r="N857" i="9"/>
  <c r="M857" i="9"/>
  <c r="O856" i="9"/>
  <c r="N856" i="9"/>
  <c r="M856" i="9"/>
  <c r="O855" i="9"/>
  <c r="N855" i="9"/>
  <c r="M855" i="9"/>
  <c r="O854" i="9"/>
  <c r="N854" i="9"/>
  <c r="M854" i="9"/>
  <c r="O853" i="9"/>
  <c r="N853" i="9"/>
  <c r="M853" i="9"/>
  <c r="O852" i="9"/>
  <c r="N852" i="9"/>
  <c r="M852" i="9"/>
  <c r="O851" i="9"/>
  <c r="N851" i="9"/>
  <c r="M851" i="9"/>
  <c r="O850" i="9"/>
  <c r="N850" i="9"/>
  <c r="M850" i="9"/>
  <c r="O849" i="9"/>
  <c r="N849" i="9"/>
  <c r="M849" i="9"/>
  <c r="O848" i="9"/>
  <c r="N848" i="9"/>
  <c r="M848" i="9"/>
  <c r="O847" i="9"/>
  <c r="N847" i="9"/>
  <c r="M847" i="9"/>
  <c r="O846" i="9"/>
  <c r="N846" i="9"/>
  <c r="M846" i="9"/>
  <c r="O845" i="9"/>
  <c r="N845" i="9"/>
  <c r="M845" i="9"/>
  <c r="O844" i="9"/>
  <c r="N844" i="9"/>
  <c r="M844" i="9"/>
  <c r="O843" i="9"/>
  <c r="N843" i="9"/>
  <c r="M843" i="9"/>
  <c r="O842" i="9"/>
  <c r="N842" i="9"/>
  <c r="M842" i="9"/>
  <c r="O841" i="9"/>
  <c r="N841" i="9"/>
  <c r="M841" i="9"/>
  <c r="O840" i="9"/>
  <c r="N840" i="9"/>
  <c r="M840" i="9"/>
  <c r="O839" i="9"/>
  <c r="N839" i="9"/>
  <c r="M839" i="9"/>
  <c r="O838" i="9"/>
  <c r="N838" i="9"/>
  <c r="M838" i="9"/>
  <c r="O837" i="9"/>
  <c r="N837" i="9"/>
  <c r="M837" i="9"/>
  <c r="O836" i="9"/>
  <c r="N836" i="9"/>
  <c r="M836" i="9"/>
  <c r="O835" i="9"/>
  <c r="N835" i="9"/>
  <c r="M835" i="9"/>
  <c r="O834" i="9"/>
  <c r="N834" i="9"/>
  <c r="M834" i="9"/>
  <c r="O833" i="9"/>
  <c r="N833" i="9"/>
  <c r="M833" i="9"/>
  <c r="O832" i="9"/>
  <c r="N832" i="9"/>
  <c r="M832" i="9"/>
  <c r="O831" i="9"/>
  <c r="N831" i="9"/>
  <c r="M831" i="9"/>
  <c r="O830" i="9"/>
  <c r="N830" i="9"/>
  <c r="M830" i="9"/>
  <c r="O829" i="9"/>
  <c r="N829" i="9"/>
  <c r="M829" i="9"/>
  <c r="O828" i="9"/>
  <c r="N828" i="9"/>
  <c r="M828" i="9"/>
  <c r="O827" i="9"/>
  <c r="N827" i="9"/>
  <c r="M827" i="9"/>
  <c r="O826" i="9"/>
  <c r="N826" i="9"/>
  <c r="M826" i="9"/>
  <c r="O825" i="9"/>
  <c r="N825" i="9"/>
  <c r="M825" i="9"/>
  <c r="O824" i="9"/>
  <c r="N824" i="9"/>
  <c r="M824" i="9"/>
  <c r="O823" i="9"/>
  <c r="N823" i="9"/>
  <c r="M823" i="9"/>
  <c r="O822" i="9"/>
  <c r="N822" i="9"/>
  <c r="M822" i="9"/>
  <c r="O821" i="9"/>
  <c r="N821" i="9"/>
  <c r="M821" i="9"/>
  <c r="O820" i="9"/>
  <c r="N820" i="9"/>
  <c r="M820" i="9"/>
  <c r="O819" i="9"/>
  <c r="N819" i="9"/>
  <c r="M819" i="9"/>
  <c r="O818" i="9"/>
  <c r="N818" i="9"/>
  <c r="M818" i="9"/>
  <c r="O817" i="9"/>
  <c r="N817" i="9"/>
  <c r="M817" i="9"/>
  <c r="O816" i="9"/>
  <c r="N816" i="9"/>
  <c r="M816" i="9"/>
  <c r="O815" i="9"/>
  <c r="N815" i="9"/>
  <c r="M815" i="9"/>
  <c r="O814" i="9"/>
  <c r="N814" i="9"/>
  <c r="M814" i="9"/>
  <c r="O813" i="9"/>
  <c r="N813" i="9"/>
  <c r="M813" i="9"/>
  <c r="O812" i="9"/>
  <c r="N812" i="9"/>
  <c r="M812" i="9"/>
  <c r="O811" i="9"/>
  <c r="N811" i="9"/>
  <c r="M811" i="9"/>
  <c r="O810" i="9"/>
  <c r="N810" i="9"/>
  <c r="M810" i="9"/>
  <c r="O809" i="9"/>
  <c r="N809" i="9"/>
  <c r="M809" i="9"/>
  <c r="O808" i="9"/>
  <c r="N808" i="9"/>
  <c r="M808" i="9"/>
  <c r="O807" i="9"/>
  <c r="N807" i="9"/>
  <c r="M807" i="9"/>
  <c r="O806" i="9"/>
  <c r="N806" i="9"/>
  <c r="M806" i="9"/>
  <c r="O805" i="9"/>
  <c r="N805" i="9"/>
  <c r="M805" i="9"/>
  <c r="O804" i="9"/>
  <c r="N804" i="9"/>
  <c r="M804" i="9"/>
  <c r="O803" i="9"/>
  <c r="N803" i="9"/>
  <c r="M803" i="9"/>
  <c r="O802" i="9"/>
  <c r="N802" i="9"/>
  <c r="M802" i="9"/>
  <c r="O801" i="9"/>
  <c r="N801" i="9"/>
  <c r="M801" i="9"/>
  <c r="O800" i="9"/>
  <c r="N800" i="9"/>
  <c r="M800" i="9"/>
  <c r="O799" i="9"/>
  <c r="N799" i="9"/>
  <c r="M799" i="9"/>
  <c r="O798" i="9"/>
  <c r="N798" i="9"/>
  <c r="M798" i="9"/>
  <c r="O797" i="9"/>
  <c r="N797" i="9"/>
  <c r="M797" i="9"/>
  <c r="O796" i="9"/>
  <c r="N796" i="9"/>
  <c r="M796" i="9"/>
  <c r="O795" i="9"/>
  <c r="N795" i="9"/>
  <c r="M795" i="9"/>
  <c r="O794" i="9"/>
  <c r="N794" i="9"/>
  <c r="M794" i="9"/>
  <c r="O793" i="9"/>
  <c r="N793" i="9"/>
  <c r="M793" i="9"/>
  <c r="O792" i="9"/>
  <c r="N792" i="9"/>
  <c r="M792" i="9"/>
  <c r="O791" i="9"/>
  <c r="N791" i="9"/>
  <c r="M791" i="9"/>
  <c r="O790" i="9"/>
  <c r="N790" i="9"/>
  <c r="M790" i="9"/>
  <c r="O789" i="9"/>
  <c r="N789" i="9"/>
  <c r="M789" i="9"/>
  <c r="O788" i="9"/>
  <c r="N788" i="9"/>
  <c r="M788" i="9"/>
  <c r="O787" i="9"/>
  <c r="N787" i="9"/>
  <c r="M787" i="9"/>
  <c r="O786" i="9"/>
  <c r="N786" i="9"/>
  <c r="M786" i="9"/>
  <c r="O785" i="9"/>
  <c r="N785" i="9"/>
  <c r="M785" i="9"/>
  <c r="O784" i="9"/>
  <c r="N784" i="9"/>
  <c r="M784" i="9"/>
  <c r="O783" i="9"/>
  <c r="N783" i="9"/>
  <c r="M783" i="9"/>
  <c r="O782" i="9"/>
  <c r="N782" i="9"/>
  <c r="M782" i="9"/>
  <c r="O781" i="9"/>
  <c r="N781" i="9"/>
  <c r="M781" i="9"/>
  <c r="O780" i="9"/>
  <c r="N780" i="9"/>
  <c r="M780" i="9"/>
  <c r="O779" i="9"/>
  <c r="N779" i="9"/>
  <c r="M779" i="9"/>
  <c r="O778" i="9"/>
  <c r="N778" i="9"/>
  <c r="M778" i="9"/>
  <c r="O777" i="9"/>
  <c r="N777" i="9"/>
  <c r="M777" i="9"/>
  <c r="O776" i="9"/>
  <c r="N776" i="9"/>
  <c r="M776" i="9"/>
  <c r="O775" i="9"/>
  <c r="N775" i="9"/>
  <c r="M775" i="9"/>
  <c r="O774" i="9"/>
  <c r="N774" i="9"/>
  <c r="M774" i="9"/>
  <c r="O773" i="9"/>
  <c r="N773" i="9"/>
  <c r="M773" i="9"/>
  <c r="O772" i="9"/>
  <c r="N772" i="9"/>
  <c r="M772" i="9"/>
  <c r="O771" i="9"/>
  <c r="N771" i="9"/>
  <c r="M771" i="9"/>
  <c r="O770" i="9"/>
  <c r="N770" i="9"/>
  <c r="M770" i="9"/>
  <c r="O769" i="9"/>
  <c r="N769" i="9"/>
  <c r="M769" i="9"/>
  <c r="O768" i="9"/>
  <c r="N768" i="9"/>
  <c r="M768" i="9"/>
  <c r="O767" i="9"/>
  <c r="N767" i="9"/>
  <c r="M767" i="9"/>
  <c r="O766" i="9"/>
  <c r="N766" i="9"/>
  <c r="M766" i="9"/>
  <c r="O765" i="9"/>
  <c r="N765" i="9"/>
  <c r="M765" i="9"/>
  <c r="O764" i="9"/>
  <c r="N764" i="9"/>
  <c r="M764" i="9"/>
  <c r="O763" i="9"/>
  <c r="N763" i="9"/>
  <c r="M763" i="9"/>
  <c r="O762" i="9"/>
  <c r="N762" i="9"/>
  <c r="M762" i="9"/>
  <c r="O761" i="9"/>
  <c r="N761" i="9"/>
  <c r="M761" i="9"/>
  <c r="O760" i="9"/>
  <c r="N760" i="9"/>
  <c r="M760" i="9"/>
  <c r="O759" i="9"/>
  <c r="N759" i="9"/>
  <c r="M759" i="9"/>
  <c r="O758" i="9"/>
  <c r="N758" i="9"/>
  <c r="M758" i="9"/>
  <c r="O757" i="9"/>
  <c r="N757" i="9"/>
  <c r="M757" i="9"/>
  <c r="O756" i="9"/>
  <c r="N756" i="9"/>
  <c r="M756" i="9"/>
  <c r="O755" i="9"/>
  <c r="N755" i="9"/>
  <c r="M755" i="9"/>
  <c r="O754" i="9"/>
  <c r="N754" i="9"/>
  <c r="M754" i="9"/>
  <c r="O753" i="9"/>
  <c r="N753" i="9"/>
  <c r="M753" i="9"/>
  <c r="O752" i="9"/>
  <c r="N752" i="9"/>
  <c r="M752" i="9"/>
  <c r="O751" i="9"/>
  <c r="N751" i="9"/>
  <c r="M751" i="9"/>
  <c r="O750" i="9"/>
  <c r="N750" i="9"/>
  <c r="M750" i="9"/>
  <c r="O749" i="9"/>
  <c r="N749" i="9"/>
  <c r="M749" i="9"/>
  <c r="O748" i="9"/>
  <c r="N748" i="9"/>
  <c r="M748" i="9"/>
  <c r="O747" i="9"/>
  <c r="N747" i="9"/>
  <c r="M747" i="9"/>
  <c r="O746" i="9"/>
  <c r="N746" i="9"/>
  <c r="M746" i="9"/>
  <c r="O745" i="9"/>
  <c r="N745" i="9"/>
  <c r="M745" i="9"/>
  <c r="O744" i="9"/>
  <c r="N744" i="9"/>
  <c r="M744" i="9"/>
  <c r="O743" i="9"/>
  <c r="N743" i="9"/>
  <c r="M743" i="9"/>
  <c r="O742" i="9"/>
  <c r="N742" i="9"/>
  <c r="M742" i="9"/>
  <c r="O741" i="9"/>
  <c r="N741" i="9"/>
  <c r="M741" i="9"/>
  <c r="O740" i="9"/>
  <c r="N740" i="9"/>
  <c r="M740" i="9"/>
  <c r="O739" i="9"/>
  <c r="N739" i="9"/>
  <c r="M739" i="9"/>
  <c r="O738" i="9"/>
  <c r="N738" i="9"/>
  <c r="M738" i="9"/>
  <c r="O737" i="9"/>
  <c r="N737" i="9"/>
  <c r="M737" i="9"/>
  <c r="O736" i="9"/>
  <c r="N736" i="9"/>
  <c r="M736" i="9"/>
  <c r="O735" i="9"/>
  <c r="N735" i="9"/>
  <c r="M735" i="9"/>
  <c r="O734" i="9"/>
  <c r="N734" i="9"/>
  <c r="M734" i="9"/>
  <c r="O733" i="9"/>
  <c r="N733" i="9"/>
  <c r="M733" i="9"/>
  <c r="O732" i="9"/>
  <c r="N732" i="9"/>
  <c r="M732" i="9"/>
  <c r="O731" i="9"/>
  <c r="N731" i="9"/>
  <c r="M731" i="9"/>
  <c r="O730" i="9"/>
  <c r="N730" i="9"/>
  <c r="M730" i="9"/>
  <c r="O729" i="9"/>
  <c r="N729" i="9"/>
  <c r="M729" i="9"/>
  <c r="O728" i="9"/>
  <c r="N728" i="9"/>
  <c r="M728" i="9"/>
  <c r="O727" i="9"/>
  <c r="N727" i="9"/>
  <c r="M727" i="9"/>
  <c r="O726" i="9"/>
  <c r="N726" i="9"/>
  <c r="M726" i="9"/>
  <c r="O725" i="9"/>
  <c r="N725" i="9"/>
  <c r="M725" i="9"/>
  <c r="O724" i="9"/>
  <c r="N724" i="9"/>
  <c r="M724" i="9"/>
  <c r="O723" i="9"/>
  <c r="N723" i="9"/>
  <c r="M723" i="9"/>
  <c r="O722" i="9"/>
  <c r="N722" i="9"/>
  <c r="M722" i="9"/>
  <c r="O721" i="9"/>
  <c r="N721" i="9"/>
  <c r="M721" i="9"/>
  <c r="O720" i="9"/>
  <c r="N720" i="9"/>
  <c r="M720" i="9"/>
  <c r="O719" i="9"/>
  <c r="N719" i="9"/>
  <c r="M719" i="9"/>
  <c r="O718" i="9"/>
  <c r="N718" i="9"/>
  <c r="M718" i="9"/>
  <c r="O717" i="9"/>
  <c r="N717" i="9"/>
  <c r="M717" i="9"/>
  <c r="O716" i="9"/>
  <c r="N716" i="9"/>
  <c r="M716" i="9"/>
  <c r="O715" i="9"/>
  <c r="N715" i="9"/>
  <c r="M715" i="9"/>
  <c r="O714" i="9"/>
  <c r="N714" i="9"/>
  <c r="M714" i="9"/>
  <c r="O713" i="9"/>
  <c r="N713" i="9"/>
  <c r="M713" i="9"/>
  <c r="O712" i="9"/>
  <c r="N712" i="9"/>
  <c r="M712" i="9"/>
  <c r="O711" i="9"/>
  <c r="N711" i="9"/>
  <c r="M711" i="9"/>
  <c r="O710" i="9"/>
  <c r="N710" i="9"/>
  <c r="M710" i="9"/>
  <c r="O709" i="9"/>
  <c r="N709" i="9"/>
  <c r="M709" i="9"/>
  <c r="O708" i="9"/>
  <c r="N708" i="9"/>
  <c r="M708" i="9"/>
  <c r="O707" i="9"/>
  <c r="N707" i="9"/>
  <c r="M707" i="9"/>
  <c r="O706" i="9"/>
  <c r="N706" i="9"/>
  <c r="M706" i="9"/>
  <c r="O705" i="9"/>
  <c r="N705" i="9"/>
  <c r="M705" i="9"/>
  <c r="O704" i="9"/>
  <c r="N704" i="9"/>
  <c r="M704" i="9"/>
  <c r="O703" i="9"/>
  <c r="N703" i="9"/>
  <c r="M703" i="9"/>
  <c r="O702" i="9"/>
  <c r="N702" i="9"/>
  <c r="M702" i="9"/>
  <c r="O701" i="9"/>
  <c r="N701" i="9"/>
  <c r="M701" i="9"/>
  <c r="O700" i="9"/>
  <c r="N700" i="9"/>
  <c r="M700" i="9"/>
  <c r="O699" i="9"/>
  <c r="N699" i="9"/>
  <c r="M699" i="9"/>
  <c r="O698" i="9"/>
  <c r="N698" i="9"/>
  <c r="M698" i="9"/>
  <c r="O697" i="9"/>
  <c r="N697" i="9"/>
  <c r="M697" i="9"/>
  <c r="O696" i="9"/>
  <c r="N696" i="9"/>
  <c r="M696" i="9"/>
  <c r="O695" i="9"/>
  <c r="N695" i="9"/>
  <c r="M695" i="9"/>
  <c r="O694" i="9"/>
  <c r="N694" i="9"/>
  <c r="M694" i="9"/>
  <c r="O693" i="9"/>
  <c r="N693" i="9"/>
  <c r="M693" i="9"/>
  <c r="O692" i="9"/>
  <c r="N692" i="9"/>
  <c r="M692" i="9"/>
  <c r="O691" i="9"/>
  <c r="N691" i="9"/>
  <c r="M691" i="9"/>
  <c r="O690" i="9"/>
  <c r="N690" i="9"/>
  <c r="M690" i="9"/>
  <c r="O689" i="9"/>
  <c r="N689" i="9"/>
  <c r="M689" i="9"/>
  <c r="O688" i="9"/>
  <c r="N688" i="9"/>
  <c r="M688" i="9"/>
  <c r="O687" i="9"/>
  <c r="N687" i="9"/>
  <c r="M687" i="9"/>
  <c r="O686" i="9"/>
  <c r="N686" i="9"/>
  <c r="M686" i="9"/>
  <c r="O685" i="9"/>
  <c r="N685" i="9"/>
  <c r="M685" i="9"/>
  <c r="O684" i="9"/>
  <c r="N684" i="9"/>
  <c r="M684" i="9"/>
  <c r="O683" i="9"/>
  <c r="N683" i="9"/>
  <c r="M683" i="9"/>
  <c r="O682" i="9"/>
  <c r="N682" i="9"/>
  <c r="M682" i="9"/>
  <c r="O681" i="9"/>
  <c r="N681" i="9"/>
  <c r="M681" i="9"/>
  <c r="O680" i="9"/>
  <c r="N680" i="9"/>
  <c r="M680" i="9"/>
  <c r="O679" i="9"/>
  <c r="N679" i="9"/>
  <c r="M679" i="9"/>
  <c r="O678" i="9"/>
  <c r="N678" i="9"/>
  <c r="M678" i="9"/>
  <c r="O677" i="9"/>
  <c r="N677" i="9"/>
  <c r="M677" i="9"/>
  <c r="O676" i="9"/>
  <c r="N676" i="9"/>
  <c r="M676" i="9"/>
  <c r="O675" i="9"/>
  <c r="N675" i="9"/>
  <c r="M675" i="9"/>
  <c r="O674" i="9"/>
  <c r="N674" i="9"/>
  <c r="M674" i="9"/>
  <c r="O673" i="9"/>
  <c r="N673" i="9"/>
  <c r="M673" i="9"/>
  <c r="O672" i="9"/>
  <c r="N672" i="9"/>
  <c r="M672" i="9"/>
  <c r="O671" i="9"/>
  <c r="N671" i="9"/>
  <c r="M671" i="9"/>
  <c r="O670" i="9"/>
  <c r="N670" i="9"/>
  <c r="M670" i="9"/>
  <c r="O669" i="9"/>
  <c r="N669" i="9"/>
  <c r="M669" i="9"/>
  <c r="O668" i="9"/>
  <c r="N668" i="9"/>
  <c r="M668" i="9"/>
  <c r="O667" i="9"/>
  <c r="N667" i="9"/>
  <c r="M667" i="9"/>
  <c r="O666" i="9"/>
  <c r="N666" i="9"/>
  <c r="M666" i="9"/>
  <c r="O665" i="9"/>
  <c r="N665" i="9"/>
  <c r="M665" i="9"/>
  <c r="O664" i="9"/>
  <c r="N664" i="9"/>
  <c r="M664" i="9"/>
  <c r="O663" i="9"/>
  <c r="N663" i="9"/>
  <c r="M663" i="9"/>
  <c r="O662" i="9"/>
  <c r="N662" i="9"/>
  <c r="M662" i="9"/>
  <c r="O661" i="9"/>
  <c r="N661" i="9"/>
  <c r="M661" i="9"/>
  <c r="O660" i="9"/>
  <c r="N660" i="9"/>
  <c r="M660" i="9"/>
  <c r="O659" i="9"/>
  <c r="N659" i="9"/>
  <c r="M659" i="9"/>
  <c r="O658" i="9"/>
  <c r="N658" i="9"/>
  <c r="M658" i="9"/>
  <c r="O657" i="9"/>
  <c r="N657" i="9"/>
  <c r="M657" i="9"/>
  <c r="O656" i="9"/>
  <c r="N656" i="9"/>
  <c r="M656" i="9"/>
  <c r="O655" i="9"/>
  <c r="N655" i="9"/>
  <c r="M655" i="9"/>
  <c r="O654" i="9"/>
  <c r="N654" i="9"/>
  <c r="M654" i="9"/>
  <c r="O653" i="9"/>
  <c r="N653" i="9"/>
  <c r="M653" i="9"/>
  <c r="O652" i="9"/>
  <c r="N652" i="9"/>
  <c r="M652" i="9"/>
  <c r="O651" i="9"/>
  <c r="N651" i="9"/>
  <c r="M651" i="9"/>
  <c r="O650" i="9"/>
  <c r="N650" i="9"/>
  <c r="M650" i="9"/>
  <c r="O649" i="9"/>
  <c r="N649" i="9"/>
  <c r="M649" i="9"/>
  <c r="O648" i="9"/>
  <c r="N648" i="9"/>
  <c r="M648" i="9"/>
  <c r="O647" i="9"/>
  <c r="N647" i="9"/>
  <c r="M647" i="9"/>
  <c r="O646" i="9"/>
  <c r="N646" i="9"/>
  <c r="M646" i="9"/>
  <c r="O645" i="9"/>
  <c r="N645" i="9"/>
  <c r="M645" i="9"/>
  <c r="O644" i="9"/>
  <c r="N644" i="9"/>
  <c r="M644" i="9"/>
  <c r="O643" i="9"/>
  <c r="N643" i="9"/>
  <c r="M643" i="9"/>
  <c r="O642" i="9"/>
  <c r="N642" i="9"/>
  <c r="M642" i="9"/>
  <c r="O641" i="9"/>
  <c r="N641" i="9"/>
  <c r="M641" i="9"/>
  <c r="O640" i="9"/>
  <c r="N640" i="9"/>
  <c r="M640" i="9"/>
  <c r="O639" i="9"/>
  <c r="N639" i="9"/>
  <c r="M639" i="9"/>
  <c r="O638" i="9"/>
  <c r="N638" i="9"/>
  <c r="M638" i="9"/>
  <c r="O637" i="9"/>
  <c r="N637" i="9"/>
  <c r="M637" i="9"/>
  <c r="O636" i="9"/>
  <c r="N636" i="9"/>
  <c r="M636" i="9"/>
  <c r="O635" i="9"/>
  <c r="N635" i="9"/>
  <c r="M635" i="9"/>
  <c r="O634" i="9"/>
  <c r="N634" i="9"/>
  <c r="M634" i="9"/>
  <c r="O633" i="9"/>
  <c r="N633" i="9"/>
  <c r="M633" i="9"/>
  <c r="O632" i="9"/>
  <c r="N632" i="9"/>
  <c r="M632" i="9"/>
  <c r="O631" i="9"/>
  <c r="N631" i="9"/>
  <c r="M631" i="9"/>
  <c r="O630" i="9"/>
  <c r="N630" i="9"/>
  <c r="M630" i="9"/>
  <c r="O629" i="9"/>
  <c r="N629" i="9"/>
  <c r="M629" i="9"/>
  <c r="O628" i="9"/>
  <c r="N628" i="9"/>
  <c r="M628" i="9"/>
  <c r="O627" i="9"/>
  <c r="N627" i="9"/>
  <c r="M627" i="9"/>
  <c r="O626" i="9"/>
  <c r="N626" i="9"/>
  <c r="M626" i="9"/>
  <c r="O625" i="9"/>
  <c r="N625" i="9"/>
  <c r="M625" i="9"/>
  <c r="O624" i="9"/>
  <c r="N624" i="9"/>
  <c r="M624" i="9"/>
  <c r="O623" i="9"/>
  <c r="N623" i="9"/>
  <c r="M623" i="9"/>
  <c r="O622" i="9"/>
  <c r="N622" i="9"/>
  <c r="M622" i="9"/>
  <c r="O621" i="9"/>
  <c r="N621" i="9"/>
  <c r="M621" i="9"/>
  <c r="O620" i="9"/>
  <c r="N620" i="9"/>
  <c r="M620" i="9"/>
  <c r="O619" i="9"/>
  <c r="N619" i="9"/>
  <c r="M619" i="9"/>
  <c r="O618" i="9"/>
  <c r="N618" i="9"/>
  <c r="M618" i="9"/>
  <c r="O617" i="9"/>
  <c r="N617" i="9"/>
  <c r="M617" i="9"/>
  <c r="O616" i="9"/>
  <c r="N616" i="9"/>
  <c r="M616" i="9"/>
  <c r="O615" i="9"/>
  <c r="N615" i="9"/>
  <c r="M615" i="9"/>
  <c r="O614" i="9"/>
  <c r="N614" i="9"/>
  <c r="M614" i="9"/>
  <c r="O613" i="9"/>
  <c r="N613" i="9"/>
  <c r="M613" i="9"/>
  <c r="O612" i="9"/>
  <c r="N612" i="9"/>
  <c r="M612" i="9"/>
  <c r="O611" i="9"/>
  <c r="N611" i="9"/>
  <c r="M611" i="9"/>
  <c r="O610" i="9"/>
  <c r="N610" i="9"/>
  <c r="M610" i="9"/>
  <c r="O609" i="9"/>
  <c r="N609" i="9"/>
  <c r="M609" i="9"/>
  <c r="O608" i="9"/>
  <c r="N608" i="9"/>
  <c r="M608" i="9"/>
  <c r="O607" i="9"/>
  <c r="N607" i="9"/>
  <c r="M607" i="9"/>
  <c r="O606" i="9"/>
  <c r="N606" i="9"/>
  <c r="M606" i="9"/>
  <c r="O605" i="9"/>
  <c r="N605" i="9"/>
  <c r="M605" i="9"/>
  <c r="O604" i="9"/>
  <c r="N604" i="9"/>
  <c r="M604" i="9"/>
  <c r="O603" i="9"/>
  <c r="N603" i="9"/>
  <c r="M603" i="9"/>
  <c r="O602" i="9"/>
  <c r="N602" i="9"/>
  <c r="M602" i="9"/>
  <c r="O601" i="9"/>
  <c r="N601" i="9"/>
  <c r="M601" i="9"/>
  <c r="O600" i="9"/>
  <c r="N600" i="9"/>
  <c r="M600" i="9"/>
  <c r="O599" i="9"/>
  <c r="N599" i="9"/>
  <c r="M599" i="9"/>
  <c r="O598" i="9"/>
  <c r="N598" i="9"/>
  <c r="M598" i="9"/>
  <c r="O597" i="9"/>
  <c r="N597" i="9"/>
  <c r="M597" i="9"/>
  <c r="O596" i="9"/>
  <c r="N596" i="9"/>
  <c r="M596" i="9"/>
  <c r="O595" i="9"/>
  <c r="N595" i="9"/>
  <c r="M595" i="9"/>
  <c r="O594" i="9"/>
  <c r="N594" i="9"/>
  <c r="M594" i="9"/>
  <c r="O593" i="9"/>
  <c r="N593" i="9"/>
  <c r="M593" i="9"/>
  <c r="O592" i="9"/>
  <c r="N592" i="9"/>
  <c r="M592" i="9"/>
  <c r="O591" i="9"/>
  <c r="N591" i="9"/>
  <c r="M591" i="9"/>
  <c r="O590" i="9"/>
  <c r="N590" i="9"/>
  <c r="M590" i="9"/>
  <c r="O589" i="9"/>
  <c r="N589" i="9"/>
  <c r="M589" i="9"/>
  <c r="O588" i="9"/>
  <c r="N588" i="9"/>
  <c r="M588" i="9"/>
  <c r="O587" i="9"/>
  <c r="N587" i="9"/>
  <c r="M587" i="9"/>
  <c r="O586" i="9"/>
  <c r="N586" i="9"/>
  <c r="M586" i="9"/>
  <c r="O585" i="9"/>
  <c r="N585" i="9"/>
  <c r="M585" i="9"/>
  <c r="O584" i="9"/>
  <c r="N584" i="9"/>
  <c r="M584" i="9"/>
  <c r="O583" i="9"/>
  <c r="N583" i="9"/>
  <c r="M583" i="9"/>
  <c r="O582" i="9"/>
  <c r="N582" i="9"/>
  <c r="M582" i="9"/>
  <c r="O581" i="9"/>
  <c r="N581" i="9"/>
  <c r="M581" i="9"/>
  <c r="O580" i="9"/>
  <c r="N580" i="9"/>
  <c r="M580" i="9"/>
  <c r="O579" i="9"/>
  <c r="N579" i="9"/>
  <c r="M579" i="9"/>
  <c r="O578" i="9"/>
  <c r="N578" i="9"/>
  <c r="M578" i="9"/>
  <c r="O577" i="9"/>
  <c r="N577" i="9"/>
  <c r="M577" i="9"/>
  <c r="O576" i="9"/>
  <c r="N576" i="9"/>
  <c r="M576" i="9"/>
  <c r="O575" i="9"/>
  <c r="N575" i="9"/>
  <c r="M575" i="9"/>
  <c r="O574" i="9"/>
  <c r="N574" i="9"/>
  <c r="M574" i="9"/>
  <c r="O573" i="9"/>
  <c r="N573" i="9"/>
  <c r="M573" i="9"/>
  <c r="O572" i="9"/>
  <c r="N572" i="9"/>
  <c r="M572" i="9"/>
  <c r="O571" i="9"/>
  <c r="N571" i="9"/>
  <c r="M571" i="9"/>
  <c r="O570" i="9"/>
  <c r="N570" i="9"/>
  <c r="M570" i="9"/>
  <c r="O569" i="9"/>
  <c r="N569" i="9"/>
  <c r="M569" i="9"/>
  <c r="O568" i="9"/>
  <c r="N568" i="9"/>
  <c r="M568" i="9"/>
  <c r="O567" i="9"/>
  <c r="N567" i="9"/>
  <c r="M567" i="9"/>
  <c r="O566" i="9"/>
  <c r="N566" i="9"/>
  <c r="M566" i="9"/>
  <c r="O565" i="9"/>
  <c r="N565" i="9"/>
  <c r="M565" i="9"/>
  <c r="O564" i="9"/>
  <c r="N564" i="9"/>
  <c r="M564" i="9"/>
  <c r="O563" i="9"/>
  <c r="N563" i="9"/>
  <c r="M563" i="9"/>
  <c r="O562" i="9"/>
  <c r="N562" i="9"/>
  <c r="M562" i="9"/>
  <c r="O561" i="9"/>
  <c r="N561" i="9"/>
  <c r="M561" i="9"/>
  <c r="O560" i="9"/>
  <c r="N560" i="9"/>
  <c r="M560" i="9"/>
  <c r="O559" i="9"/>
  <c r="N559" i="9"/>
  <c r="M559" i="9"/>
  <c r="O558" i="9"/>
  <c r="N558" i="9"/>
  <c r="M558" i="9"/>
  <c r="O557" i="9"/>
  <c r="N557" i="9"/>
  <c r="M557" i="9"/>
  <c r="O556" i="9"/>
  <c r="N556" i="9"/>
  <c r="M556" i="9"/>
  <c r="O555" i="9"/>
  <c r="N555" i="9"/>
  <c r="M555" i="9"/>
  <c r="O554" i="9"/>
  <c r="N554" i="9"/>
  <c r="M554" i="9"/>
  <c r="O553" i="9"/>
  <c r="N553" i="9"/>
  <c r="M553" i="9"/>
  <c r="O552" i="9"/>
  <c r="N552" i="9"/>
  <c r="M552" i="9"/>
  <c r="O551" i="9"/>
  <c r="N551" i="9"/>
  <c r="M551" i="9"/>
  <c r="O550" i="9"/>
  <c r="N550" i="9"/>
  <c r="M550" i="9"/>
  <c r="O549" i="9"/>
  <c r="N549" i="9"/>
  <c r="M549" i="9"/>
  <c r="O548" i="9"/>
  <c r="N548" i="9"/>
  <c r="M548" i="9"/>
  <c r="O547" i="9"/>
  <c r="N547" i="9"/>
  <c r="M547" i="9"/>
  <c r="O546" i="9"/>
  <c r="N546" i="9"/>
  <c r="M546" i="9"/>
  <c r="O545" i="9"/>
  <c r="N545" i="9"/>
  <c r="M545" i="9"/>
  <c r="O544" i="9"/>
  <c r="N544" i="9"/>
  <c r="M544" i="9"/>
  <c r="O543" i="9"/>
  <c r="N543" i="9"/>
  <c r="M543" i="9"/>
  <c r="O542" i="9"/>
  <c r="N542" i="9"/>
  <c r="M542" i="9"/>
  <c r="O541" i="9"/>
  <c r="N541" i="9"/>
  <c r="M541" i="9"/>
  <c r="O540" i="9"/>
  <c r="N540" i="9"/>
  <c r="M540" i="9"/>
  <c r="O539" i="9"/>
  <c r="N539" i="9"/>
  <c r="M539" i="9"/>
  <c r="O538" i="9"/>
  <c r="N538" i="9"/>
  <c r="M538" i="9"/>
  <c r="O537" i="9"/>
  <c r="N537" i="9"/>
  <c r="M537" i="9"/>
  <c r="O536" i="9"/>
  <c r="N536" i="9"/>
  <c r="M536" i="9"/>
  <c r="O535" i="9"/>
  <c r="N535" i="9"/>
  <c r="M535" i="9"/>
  <c r="O534" i="9"/>
  <c r="N534" i="9"/>
  <c r="M534" i="9"/>
  <c r="O533" i="9"/>
  <c r="N533" i="9"/>
  <c r="M533" i="9"/>
  <c r="O532" i="9"/>
  <c r="N532" i="9"/>
  <c r="M532" i="9"/>
  <c r="O531" i="9"/>
  <c r="N531" i="9"/>
  <c r="M531" i="9"/>
  <c r="O530" i="9"/>
  <c r="N530" i="9"/>
  <c r="M530" i="9"/>
  <c r="O529" i="9"/>
  <c r="N529" i="9"/>
  <c r="M529" i="9"/>
  <c r="O528" i="9"/>
  <c r="N528" i="9"/>
  <c r="M528" i="9"/>
  <c r="O527" i="9"/>
  <c r="N527" i="9"/>
  <c r="M527" i="9"/>
  <c r="O526" i="9"/>
  <c r="N526" i="9"/>
  <c r="M526" i="9"/>
  <c r="O525" i="9"/>
  <c r="N525" i="9"/>
  <c r="M525" i="9"/>
  <c r="O524" i="9"/>
  <c r="N524" i="9"/>
  <c r="M524" i="9"/>
  <c r="O523" i="9"/>
  <c r="N523" i="9"/>
  <c r="M523" i="9"/>
  <c r="O522" i="9"/>
  <c r="N522" i="9"/>
  <c r="M522" i="9"/>
  <c r="O521" i="9"/>
  <c r="N521" i="9"/>
  <c r="M521" i="9"/>
  <c r="O520" i="9"/>
  <c r="N520" i="9"/>
  <c r="M520" i="9"/>
  <c r="O519" i="9"/>
  <c r="N519" i="9"/>
  <c r="M519" i="9"/>
  <c r="O518" i="9"/>
  <c r="N518" i="9"/>
  <c r="M518" i="9"/>
  <c r="O517" i="9"/>
  <c r="N517" i="9"/>
  <c r="M517" i="9"/>
  <c r="O516" i="9"/>
  <c r="N516" i="9"/>
  <c r="M516" i="9"/>
  <c r="O515" i="9"/>
  <c r="N515" i="9"/>
  <c r="M515" i="9"/>
  <c r="O514" i="9"/>
  <c r="N514" i="9"/>
  <c r="M514" i="9"/>
  <c r="O513" i="9"/>
  <c r="N513" i="9"/>
  <c r="M513" i="9"/>
  <c r="O512" i="9"/>
  <c r="N512" i="9"/>
  <c r="M512" i="9"/>
  <c r="O511" i="9"/>
  <c r="N511" i="9"/>
  <c r="M511" i="9"/>
  <c r="O510" i="9"/>
  <c r="N510" i="9"/>
  <c r="M510" i="9"/>
  <c r="O509" i="9"/>
  <c r="N509" i="9"/>
  <c r="M509" i="9"/>
  <c r="O508" i="9"/>
  <c r="N508" i="9"/>
  <c r="M508" i="9"/>
  <c r="O507" i="9"/>
  <c r="N507" i="9"/>
  <c r="M507" i="9"/>
  <c r="O506" i="9"/>
  <c r="N506" i="9"/>
  <c r="M506" i="9"/>
  <c r="O505" i="9"/>
  <c r="N505" i="9"/>
  <c r="M505" i="9"/>
  <c r="O504" i="9"/>
  <c r="N504" i="9"/>
  <c r="M504" i="9"/>
  <c r="O503" i="9"/>
  <c r="N503" i="9"/>
  <c r="M503" i="9"/>
  <c r="O502" i="9"/>
  <c r="N502" i="9"/>
  <c r="M502" i="9"/>
  <c r="O501" i="9"/>
  <c r="N501" i="9"/>
  <c r="M501" i="9"/>
  <c r="O500" i="9"/>
  <c r="N500" i="9"/>
  <c r="M500" i="9"/>
  <c r="O499" i="9"/>
  <c r="N499" i="9"/>
  <c r="M499" i="9"/>
  <c r="O498" i="9"/>
  <c r="N498" i="9"/>
  <c r="M498" i="9"/>
  <c r="O497" i="9"/>
  <c r="N497" i="9"/>
  <c r="M497" i="9"/>
  <c r="O496" i="9"/>
  <c r="N496" i="9"/>
  <c r="M496" i="9"/>
  <c r="O495" i="9"/>
  <c r="N495" i="9"/>
  <c r="M495" i="9"/>
  <c r="O494" i="9"/>
  <c r="N494" i="9"/>
  <c r="M494" i="9"/>
  <c r="O493" i="9"/>
  <c r="N493" i="9"/>
  <c r="M493" i="9"/>
  <c r="O492" i="9"/>
  <c r="N492" i="9"/>
  <c r="M492" i="9"/>
  <c r="O491" i="9"/>
  <c r="N491" i="9"/>
  <c r="M491" i="9"/>
  <c r="O490" i="9"/>
  <c r="N490" i="9"/>
  <c r="M490" i="9"/>
  <c r="O489" i="9"/>
  <c r="N489" i="9"/>
  <c r="M489" i="9"/>
  <c r="O488" i="9"/>
  <c r="N488" i="9"/>
  <c r="M488" i="9"/>
  <c r="O487" i="9"/>
  <c r="N487" i="9"/>
  <c r="M487" i="9"/>
  <c r="O486" i="9"/>
  <c r="N486" i="9"/>
  <c r="M486" i="9"/>
  <c r="O485" i="9"/>
  <c r="N485" i="9"/>
  <c r="M485" i="9"/>
  <c r="O484" i="9"/>
  <c r="N484" i="9"/>
  <c r="M484" i="9"/>
  <c r="O483" i="9"/>
  <c r="N483" i="9"/>
  <c r="M483" i="9"/>
  <c r="O482" i="9"/>
  <c r="N482" i="9"/>
  <c r="M482" i="9"/>
  <c r="O481" i="9"/>
  <c r="N481" i="9"/>
  <c r="M481" i="9"/>
  <c r="O480" i="9"/>
  <c r="N480" i="9"/>
  <c r="M480" i="9"/>
  <c r="O479" i="9"/>
  <c r="N479" i="9"/>
  <c r="M479" i="9"/>
  <c r="O478" i="9"/>
  <c r="N478" i="9"/>
  <c r="M478" i="9"/>
  <c r="O477" i="9"/>
  <c r="N477" i="9"/>
  <c r="M477" i="9"/>
  <c r="O476" i="9"/>
  <c r="N476" i="9"/>
  <c r="M476" i="9"/>
  <c r="O475" i="9"/>
  <c r="N475" i="9"/>
  <c r="M475" i="9"/>
  <c r="O474" i="9"/>
  <c r="N474" i="9"/>
  <c r="M474" i="9"/>
  <c r="O473" i="9"/>
  <c r="N473" i="9"/>
  <c r="M473" i="9"/>
  <c r="O472" i="9"/>
  <c r="N472" i="9"/>
  <c r="M472" i="9"/>
  <c r="O471" i="9"/>
  <c r="N471" i="9"/>
  <c r="M471" i="9"/>
  <c r="O470" i="9"/>
  <c r="N470" i="9"/>
  <c r="M470" i="9"/>
  <c r="O469" i="9"/>
  <c r="N469" i="9"/>
  <c r="M469" i="9"/>
  <c r="O468" i="9"/>
  <c r="N468" i="9"/>
  <c r="M468" i="9"/>
  <c r="O467" i="9"/>
  <c r="N467" i="9"/>
  <c r="M467" i="9"/>
  <c r="O466" i="9"/>
  <c r="N466" i="9"/>
  <c r="M466" i="9"/>
  <c r="O465" i="9"/>
  <c r="N465" i="9"/>
  <c r="M465" i="9"/>
  <c r="O464" i="9"/>
  <c r="N464" i="9"/>
  <c r="M464" i="9"/>
  <c r="O463" i="9"/>
  <c r="N463" i="9"/>
  <c r="M463" i="9"/>
  <c r="O462" i="9"/>
  <c r="N462" i="9"/>
  <c r="M462" i="9"/>
  <c r="O461" i="9"/>
  <c r="N461" i="9"/>
  <c r="M461" i="9"/>
  <c r="O460" i="9"/>
  <c r="N460" i="9"/>
  <c r="M460" i="9"/>
  <c r="O459" i="9"/>
  <c r="N459" i="9"/>
  <c r="M459" i="9"/>
  <c r="O458" i="9"/>
  <c r="N458" i="9"/>
  <c r="M458" i="9"/>
  <c r="O457" i="9"/>
  <c r="N457" i="9"/>
  <c r="M457" i="9"/>
  <c r="O456" i="9"/>
  <c r="N456" i="9"/>
  <c r="M456" i="9"/>
  <c r="O455" i="9"/>
  <c r="N455" i="9"/>
  <c r="M455" i="9"/>
  <c r="O454" i="9"/>
  <c r="N454" i="9"/>
  <c r="M454" i="9"/>
  <c r="O453" i="9"/>
  <c r="N453" i="9"/>
  <c r="M453" i="9"/>
  <c r="O452" i="9"/>
  <c r="N452" i="9"/>
  <c r="M452" i="9"/>
  <c r="O451" i="9"/>
  <c r="N451" i="9"/>
  <c r="M451" i="9"/>
  <c r="O450" i="9"/>
  <c r="N450" i="9"/>
  <c r="M450" i="9"/>
  <c r="O449" i="9"/>
  <c r="N449" i="9"/>
  <c r="M449" i="9"/>
  <c r="O448" i="9"/>
  <c r="N448" i="9"/>
  <c r="M448" i="9"/>
  <c r="O447" i="9"/>
  <c r="N447" i="9"/>
  <c r="M447" i="9"/>
  <c r="O446" i="9"/>
  <c r="N446" i="9"/>
  <c r="M446" i="9"/>
  <c r="O445" i="9"/>
  <c r="N445" i="9"/>
  <c r="M445" i="9"/>
  <c r="O444" i="9"/>
  <c r="N444" i="9"/>
  <c r="M444" i="9"/>
  <c r="O443" i="9"/>
  <c r="N443" i="9"/>
  <c r="M443" i="9"/>
  <c r="O442" i="9"/>
  <c r="N442" i="9"/>
  <c r="M442" i="9"/>
  <c r="O441" i="9"/>
  <c r="N441" i="9"/>
  <c r="M441" i="9"/>
  <c r="O440" i="9"/>
  <c r="N440" i="9"/>
  <c r="M440" i="9"/>
  <c r="O439" i="9"/>
  <c r="N439" i="9"/>
  <c r="M439" i="9"/>
  <c r="O438" i="9"/>
  <c r="N438" i="9"/>
  <c r="M438" i="9"/>
  <c r="O437" i="9"/>
  <c r="N437" i="9"/>
  <c r="M437" i="9"/>
  <c r="O436" i="9"/>
  <c r="N436" i="9"/>
  <c r="M436" i="9"/>
  <c r="O435" i="9"/>
  <c r="N435" i="9"/>
  <c r="M435" i="9"/>
  <c r="O434" i="9"/>
  <c r="N434" i="9"/>
  <c r="M434" i="9"/>
  <c r="O433" i="9"/>
  <c r="N433" i="9"/>
  <c r="M433" i="9"/>
  <c r="O432" i="9"/>
  <c r="N432" i="9"/>
  <c r="M432" i="9"/>
  <c r="O431" i="9"/>
  <c r="N431" i="9"/>
  <c r="M431" i="9"/>
  <c r="O430" i="9"/>
  <c r="N430" i="9"/>
  <c r="M430" i="9"/>
  <c r="O429" i="9"/>
  <c r="N429" i="9"/>
  <c r="M429" i="9"/>
  <c r="O428" i="9"/>
  <c r="N428" i="9"/>
  <c r="M428" i="9"/>
  <c r="O427" i="9"/>
  <c r="N427" i="9"/>
  <c r="M427" i="9"/>
  <c r="O426" i="9"/>
  <c r="N426" i="9"/>
  <c r="M426" i="9"/>
  <c r="O425" i="9"/>
  <c r="N425" i="9"/>
  <c r="M425" i="9"/>
  <c r="O424" i="9"/>
  <c r="N424" i="9"/>
  <c r="M424" i="9"/>
  <c r="O423" i="9"/>
  <c r="N423" i="9"/>
  <c r="M423" i="9"/>
  <c r="O422" i="9"/>
  <c r="N422" i="9"/>
  <c r="M422" i="9"/>
  <c r="O421" i="9"/>
  <c r="N421" i="9"/>
  <c r="M421" i="9"/>
  <c r="O420" i="9"/>
  <c r="N420" i="9"/>
  <c r="M420" i="9"/>
  <c r="O419" i="9"/>
  <c r="N419" i="9"/>
  <c r="M419" i="9"/>
  <c r="O418" i="9"/>
  <c r="N418" i="9"/>
  <c r="M418" i="9"/>
  <c r="O417" i="9"/>
  <c r="N417" i="9"/>
  <c r="M417" i="9"/>
  <c r="O416" i="9"/>
  <c r="N416" i="9"/>
  <c r="M416" i="9"/>
  <c r="O415" i="9"/>
  <c r="N415" i="9"/>
  <c r="M415" i="9"/>
  <c r="O414" i="9"/>
  <c r="N414" i="9"/>
  <c r="M414" i="9"/>
  <c r="O413" i="9"/>
  <c r="N413" i="9"/>
  <c r="M413" i="9"/>
  <c r="O412" i="9"/>
  <c r="N412" i="9"/>
  <c r="M412" i="9"/>
  <c r="O411" i="9"/>
  <c r="N411" i="9"/>
  <c r="M411" i="9"/>
  <c r="O410" i="9"/>
  <c r="N410" i="9"/>
  <c r="M410" i="9"/>
  <c r="O409" i="9"/>
  <c r="N409" i="9"/>
  <c r="M409" i="9"/>
  <c r="O408" i="9"/>
  <c r="N408" i="9"/>
  <c r="M408" i="9"/>
  <c r="O407" i="9"/>
  <c r="N407" i="9"/>
  <c r="M407" i="9"/>
  <c r="O406" i="9"/>
  <c r="N406" i="9"/>
  <c r="M406" i="9"/>
  <c r="O405" i="9"/>
  <c r="N405" i="9"/>
  <c r="M405" i="9"/>
  <c r="O404" i="9"/>
  <c r="N404" i="9"/>
  <c r="M404" i="9"/>
  <c r="O403" i="9"/>
  <c r="N403" i="9"/>
  <c r="M403" i="9"/>
  <c r="O402" i="9"/>
  <c r="N402" i="9"/>
  <c r="M402" i="9"/>
  <c r="O401" i="9"/>
  <c r="N401" i="9"/>
  <c r="M401" i="9"/>
  <c r="O400" i="9"/>
  <c r="N400" i="9"/>
  <c r="M400" i="9"/>
  <c r="O399" i="9"/>
  <c r="N399" i="9"/>
  <c r="M399" i="9"/>
  <c r="O398" i="9"/>
  <c r="N398" i="9"/>
  <c r="M398" i="9"/>
  <c r="O397" i="9"/>
  <c r="N397" i="9"/>
  <c r="M397" i="9"/>
  <c r="O396" i="9"/>
  <c r="N396" i="9"/>
  <c r="M396" i="9"/>
  <c r="O395" i="9"/>
  <c r="N395" i="9"/>
  <c r="M395" i="9"/>
  <c r="O394" i="9"/>
  <c r="N394" i="9"/>
  <c r="M394" i="9"/>
  <c r="O393" i="9"/>
  <c r="N393" i="9"/>
  <c r="M393" i="9"/>
  <c r="O392" i="9"/>
  <c r="N392" i="9"/>
  <c r="M392" i="9"/>
  <c r="O391" i="9"/>
  <c r="N391" i="9"/>
  <c r="M391" i="9"/>
  <c r="O390" i="9"/>
  <c r="N390" i="9"/>
  <c r="M390" i="9"/>
  <c r="O389" i="9"/>
  <c r="N389" i="9"/>
  <c r="M389" i="9"/>
  <c r="O388" i="9"/>
  <c r="N388" i="9"/>
  <c r="M388" i="9"/>
  <c r="O387" i="9"/>
  <c r="N387" i="9"/>
  <c r="M387" i="9"/>
  <c r="O386" i="9"/>
  <c r="N386" i="9"/>
  <c r="M386" i="9"/>
  <c r="O385" i="9"/>
  <c r="N385" i="9"/>
  <c r="M385" i="9"/>
  <c r="O384" i="9"/>
  <c r="N384" i="9"/>
  <c r="M384" i="9"/>
  <c r="O383" i="9"/>
  <c r="N383" i="9"/>
  <c r="M383" i="9"/>
  <c r="O382" i="9"/>
  <c r="N382" i="9"/>
  <c r="M382" i="9"/>
  <c r="O381" i="9"/>
  <c r="N381" i="9"/>
  <c r="M381" i="9"/>
  <c r="O380" i="9"/>
  <c r="N380" i="9"/>
  <c r="M380" i="9"/>
  <c r="O379" i="9"/>
  <c r="N379" i="9"/>
  <c r="M379" i="9"/>
  <c r="O378" i="9"/>
  <c r="N378" i="9"/>
  <c r="M378" i="9"/>
  <c r="O377" i="9"/>
  <c r="N377" i="9"/>
  <c r="M377" i="9"/>
  <c r="O376" i="9"/>
  <c r="N376" i="9"/>
  <c r="M376" i="9"/>
  <c r="O375" i="9"/>
  <c r="N375" i="9"/>
  <c r="M375" i="9"/>
  <c r="O374" i="9"/>
  <c r="N374" i="9"/>
  <c r="M374" i="9"/>
  <c r="O373" i="9"/>
  <c r="N373" i="9"/>
  <c r="M373" i="9"/>
  <c r="O372" i="9"/>
  <c r="N372" i="9"/>
  <c r="M372" i="9"/>
  <c r="O371" i="9"/>
  <c r="N371" i="9"/>
  <c r="M371" i="9"/>
  <c r="O370" i="9"/>
  <c r="N370" i="9"/>
  <c r="M370" i="9"/>
  <c r="O369" i="9"/>
  <c r="N369" i="9"/>
  <c r="M369" i="9"/>
  <c r="O368" i="9"/>
  <c r="N368" i="9"/>
  <c r="M368" i="9"/>
  <c r="O367" i="9"/>
  <c r="N367" i="9"/>
  <c r="M367" i="9"/>
  <c r="O366" i="9"/>
  <c r="N366" i="9"/>
  <c r="M366" i="9"/>
  <c r="O365" i="9"/>
  <c r="N365" i="9"/>
  <c r="M365" i="9"/>
  <c r="O364" i="9"/>
  <c r="N364" i="9"/>
  <c r="M364" i="9"/>
  <c r="O363" i="9"/>
  <c r="N363" i="9"/>
  <c r="M363" i="9"/>
  <c r="O362" i="9"/>
  <c r="N362" i="9"/>
  <c r="M362" i="9"/>
  <c r="O361" i="9"/>
  <c r="N361" i="9"/>
  <c r="M361" i="9"/>
  <c r="O360" i="9"/>
  <c r="N360" i="9"/>
  <c r="M360" i="9"/>
  <c r="O359" i="9"/>
  <c r="N359" i="9"/>
  <c r="M359" i="9"/>
  <c r="O358" i="9"/>
  <c r="N358" i="9"/>
  <c r="M358" i="9"/>
  <c r="O357" i="9"/>
  <c r="N357" i="9"/>
  <c r="M357" i="9"/>
  <c r="O356" i="9"/>
  <c r="N356" i="9"/>
  <c r="M356" i="9"/>
  <c r="O355" i="9"/>
  <c r="N355" i="9"/>
  <c r="M355" i="9"/>
  <c r="O354" i="9"/>
  <c r="N354" i="9"/>
  <c r="M354" i="9"/>
  <c r="O353" i="9"/>
  <c r="N353" i="9"/>
  <c r="M353" i="9"/>
  <c r="O352" i="9"/>
  <c r="N352" i="9"/>
  <c r="M352" i="9"/>
  <c r="O351" i="9"/>
  <c r="N351" i="9"/>
  <c r="M351" i="9"/>
  <c r="O350" i="9"/>
  <c r="N350" i="9"/>
  <c r="M350" i="9"/>
  <c r="O349" i="9"/>
  <c r="N349" i="9"/>
  <c r="M349" i="9"/>
  <c r="O348" i="9"/>
  <c r="N348" i="9"/>
  <c r="M348" i="9"/>
  <c r="O347" i="9"/>
  <c r="N347" i="9"/>
  <c r="M347" i="9"/>
  <c r="O346" i="9"/>
  <c r="N346" i="9"/>
  <c r="M346" i="9"/>
  <c r="O345" i="9"/>
  <c r="N345" i="9"/>
  <c r="M345" i="9"/>
  <c r="O344" i="9"/>
  <c r="N344" i="9"/>
  <c r="M344" i="9"/>
  <c r="O343" i="9"/>
  <c r="N343" i="9"/>
  <c r="M343" i="9"/>
  <c r="O342" i="9"/>
  <c r="N342" i="9"/>
  <c r="M342" i="9"/>
  <c r="O341" i="9"/>
  <c r="N341" i="9"/>
  <c r="M341" i="9"/>
  <c r="O340" i="9"/>
  <c r="N340" i="9"/>
  <c r="M340" i="9"/>
  <c r="O339" i="9"/>
  <c r="N339" i="9"/>
  <c r="M339" i="9"/>
  <c r="O338" i="9"/>
  <c r="N338" i="9"/>
  <c r="M338" i="9"/>
  <c r="O337" i="9"/>
  <c r="N337" i="9"/>
  <c r="M337" i="9"/>
  <c r="O336" i="9"/>
  <c r="N336" i="9"/>
  <c r="M336" i="9"/>
  <c r="O335" i="9"/>
  <c r="N335" i="9"/>
  <c r="M335" i="9"/>
  <c r="O334" i="9"/>
  <c r="N334" i="9"/>
  <c r="M334" i="9"/>
  <c r="O333" i="9"/>
  <c r="N333" i="9"/>
  <c r="M333" i="9"/>
  <c r="O332" i="9"/>
  <c r="N332" i="9"/>
  <c r="M332" i="9"/>
  <c r="O331" i="9"/>
  <c r="N331" i="9"/>
  <c r="M331" i="9"/>
  <c r="O330" i="9"/>
  <c r="N330" i="9"/>
  <c r="M330" i="9"/>
  <c r="O329" i="9"/>
  <c r="N329" i="9"/>
  <c r="M329" i="9"/>
  <c r="O328" i="9"/>
  <c r="N328" i="9"/>
  <c r="M328" i="9"/>
  <c r="O327" i="9"/>
  <c r="N327" i="9"/>
  <c r="M327" i="9"/>
  <c r="O326" i="9"/>
  <c r="N326" i="9"/>
  <c r="M326" i="9"/>
  <c r="O325" i="9"/>
  <c r="N325" i="9"/>
  <c r="M325" i="9"/>
  <c r="O324" i="9"/>
  <c r="N324" i="9"/>
  <c r="M324" i="9"/>
  <c r="O323" i="9"/>
  <c r="N323" i="9"/>
  <c r="M323" i="9"/>
  <c r="O322" i="9"/>
  <c r="N322" i="9"/>
  <c r="M322" i="9"/>
  <c r="O321" i="9"/>
  <c r="N321" i="9"/>
  <c r="M321" i="9"/>
  <c r="O320" i="9"/>
  <c r="N320" i="9"/>
  <c r="M320" i="9"/>
  <c r="O319" i="9"/>
  <c r="N319" i="9"/>
  <c r="M319" i="9"/>
  <c r="O318" i="9"/>
  <c r="N318" i="9"/>
  <c r="M318" i="9"/>
  <c r="O317" i="9"/>
  <c r="N317" i="9"/>
  <c r="M317" i="9"/>
  <c r="O316" i="9"/>
  <c r="N316" i="9"/>
  <c r="M316" i="9"/>
  <c r="O315" i="9"/>
  <c r="N315" i="9"/>
  <c r="M315" i="9"/>
  <c r="O314" i="9"/>
  <c r="N314" i="9"/>
  <c r="M314" i="9"/>
  <c r="O313" i="9"/>
  <c r="N313" i="9"/>
  <c r="M313" i="9"/>
  <c r="O312" i="9"/>
  <c r="N312" i="9"/>
  <c r="M312" i="9"/>
  <c r="O311" i="9"/>
  <c r="N311" i="9"/>
  <c r="M311" i="9"/>
  <c r="O310" i="9"/>
  <c r="N310" i="9"/>
  <c r="M310" i="9"/>
  <c r="O309" i="9"/>
  <c r="N309" i="9"/>
  <c r="M309" i="9"/>
  <c r="O308" i="9"/>
  <c r="N308" i="9"/>
  <c r="M308" i="9"/>
  <c r="O307" i="9"/>
  <c r="N307" i="9"/>
  <c r="M307" i="9"/>
  <c r="O306" i="9"/>
  <c r="N306" i="9"/>
  <c r="M306" i="9"/>
  <c r="O305" i="9"/>
  <c r="N305" i="9"/>
  <c r="M305" i="9"/>
  <c r="O304" i="9"/>
  <c r="N304" i="9"/>
  <c r="M304" i="9"/>
  <c r="O303" i="9"/>
  <c r="N303" i="9"/>
  <c r="M303" i="9"/>
  <c r="O302" i="9"/>
  <c r="N302" i="9"/>
  <c r="M302" i="9"/>
  <c r="O301" i="9"/>
  <c r="N301" i="9"/>
  <c r="M301" i="9"/>
  <c r="O300" i="9"/>
  <c r="N300" i="9"/>
  <c r="M300" i="9"/>
  <c r="O299" i="9"/>
  <c r="N299" i="9"/>
  <c r="M299" i="9"/>
  <c r="O298" i="9"/>
  <c r="N298" i="9"/>
  <c r="M298" i="9"/>
  <c r="O297" i="9"/>
  <c r="N297" i="9"/>
  <c r="M297" i="9"/>
  <c r="O296" i="9"/>
  <c r="N296" i="9"/>
  <c r="M296" i="9"/>
  <c r="O295" i="9"/>
  <c r="N295" i="9"/>
  <c r="M295" i="9"/>
  <c r="O294" i="9"/>
  <c r="N294" i="9"/>
  <c r="M294" i="9"/>
  <c r="O293" i="9"/>
  <c r="N293" i="9"/>
  <c r="M293" i="9"/>
  <c r="O292" i="9"/>
  <c r="N292" i="9"/>
  <c r="M292" i="9"/>
  <c r="O291" i="9"/>
  <c r="N291" i="9"/>
  <c r="M291" i="9"/>
  <c r="O290" i="9"/>
  <c r="N290" i="9"/>
  <c r="M290" i="9"/>
  <c r="O289" i="9"/>
  <c r="N289" i="9"/>
  <c r="M289" i="9"/>
  <c r="O288" i="9"/>
  <c r="N288" i="9"/>
  <c r="M288" i="9"/>
  <c r="O287" i="9"/>
  <c r="N287" i="9"/>
  <c r="M287" i="9"/>
  <c r="O286" i="9"/>
  <c r="N286" i="9"/>
  <c r="M286" i="9"/>
  <c r="O285" i="9"/>
  <c r="N285" i="9"/>
  <c r="M285" i="9"/>
  <c r="O284" i="9"/>
  <c r="N284" i="9"/>
  <c r="M284" i="9"/>
  <c r="O283" i="9"/>
  <c r="N283" i="9"/>
  <c r="M283" i="9"/>
  <c r="O282" i="9"/>
  <c r="N282" i="9"/>
  <c r="M282" i="9"/>
  <c r="O281" i="9"/>
  <c r="N281" i="9"/>
  <c r="M281" i="9"/>
  <c r="O280" i="9"/>
  <c r="N280" i="9"/>
  <c r="M280" i="9"/>
  <c r="O279" i="9"/>
  <c r="N279" i="9"/>
  <c r="M279" i="9"/>
  <c r="O278" i="9"/>
  <c r="N278" i="9"/>
  <c r="M278" i="9"/>
  <c r="O277" i="9"/>
  <c r="N277" i="9"/>
  <c r="M277" i="9"/>
  <c r="O276" i="9"/>
  <c r="N276" i="9"/>
  <c r="M276" i="9"/>
  <c r="O275" i="9"/>
  <c r="N275" i="9"/>
  <c r="M275" i="9"/>
  <c r="O274" i="9"/>
  <c r="N274" i="9"/>
  <c r="M274" i="9"/>
  <c r="O273" i="9"/>
  <c r="N273" i="9"/>
  <c r="M273" i="9"/>
  <c r="O272" i="9"/>
  <c r="N272" i="9"/>
  <c r="M272" i="9"/>
  <c r="O271" i="9"/>
  <c r="N271" i="9"/>
  <c r="M271" i="9"/>
  <c r="O270" i="9"/>
  <c r="N270" i="9"/>
  <c r="M270" i="9"/>
  <c r="O269" i="9"/>
  <c r="N269" i="9"/>
  <c r="M269" i="9"/>
  <c r="O268" i="9"/>
  <c r="N268" i="9"/>
  <c r="M268" i="9"/>
  <c r="O267" i="9"/>
  <c r="N267" i="9"/>
  <c r="M267" i="9"/>
  <c r="O266" i="9"/>
  <c r="N266" i="9"/>
  <c r="M266" i="9"/>
  <c r="O265" i="9"/>
  <c r="N265" i="9"/>
  <c r="M265" i="9"/>
  <c r="O264" i="9"/>
  <c r="N264" i="9"/>
  <c r="M264" i="9"/>
  <c r="O263" i="9"/>
  <c r="N263" i="9"/>
  <c r="M263" i="9"/>
  <c r="O262" i="9"/>
  <c r="N262" i="9"/>
  <c r="M262" i="9"/>
  <c r="O261" i="9"/>
  <c r="N261" i="9"/>
  <c r="M261" i="9"/>
  <c r="O260" i="9"/>
  <c r="N260" i="9"/>
  <c r="M260" i="9"/>
  <c r="O259" i="9"/>
  <c r="N259" i="9"/>
  <c r="M259" i="9"/>
  <c r="O258" i="9"/>
  <c r="N258" i="9"/>
  <c r="M258" i="9"/>
  <c r="O257" i="9"/>
  <c r="N257" i="9"/>
  <c r="M257" i="9"/>
  <c r="O256" i="9"/>
  <c r="N256" i="9"/>
  <c r="M256" i="9"/>
  <c r="O255" i="9"/>
  <c r="N255" i="9"/>
  <c r="M255" i="9"/>
  <c r="O254" i="9"/>
  <c r="N254" i="9"/>
  <c r="M254" i="9"/>
  <c r="O253" i="9"/>
  <c r="N253" i="9"/>
  <c r="M253" i="9"/>
  <c r="O252" i="9"/>
  <c r="N252" i="9"/>
  <c r="M252" i="9"/>
  <c r="O251" i="9"/>
  <c r="N251" i="9"/>
  <c r="M251" i="9"/>
  <c r="O250" i="9"/>
  <c r="N250" i="9"/>
  <c r="M250" i="9"/>
  <c r="O249" i="9"/>
  <c r="N249" i="9"/>
  <c r="M249" i="9"/>
  <c r="O248" i="9"/>
  <c r="N248" i="9"/>
  <c r="M248" i="9"/>
  <c r="O247" i="9"/>
  <c r="N247" i="9"/>
  <c r="M247" i="9"/>
  <c r="O246" i="9"/>
  <c r="N246" i="9"/>
  <c r="M246" i="9"/>
  <c r="O245" i="9"/>
  <c r="N245" i="9"/>
  <c r="M245" i="9"/>
  <c r="O244" i="9"/>
  <c r="N244" i="9"/>
  <c r="M244" i="9"/>
  <c r="O243" i="9"/>
  <c r="N243" i="9"/>
  <c r="M243" i="9"/>
  <c r="O242" i="9"/>
  <c r="N242" i="9"/>
  <c r="M242" i="9"/>
  <c r="O241" i="9"/>
  <c r="N241" i="9"/>
  <c r="M241" i="9"/>
  <c r="O240" i="9"/>
  <c r="N240" i="9"/>
  <c r="M240" i="9"/>
  <c r="O239" i="9"/>
  <c r="N239" i="9"/>
  <c r="M239" i="9"/>
  <c r="O238" i="9"/>
  <c r="N238" i="9"/>
  <c r="M238" i="9"/>
  <c r="O237" i="9"/>
  <c r="N237" i="9"/>
  <c r="M237" i="9"/>
  <c r="O236" i="9"/>
  <c r="N236" i="9"/>
  <c r="M236" i="9"/>
  <c r="O235" i="9"/>
  <c r="N235" i="9"/>
  <c r="M235" i="9"/>
  <c r="O234" i="9"/>
  <c r="N234" i="9"/>
  <c r="M234" i="9"/>
  <c r="O233" i="9"/>
  <c r="N233" i="9"/>
  <c r="M233" i="9"/>
  <c r="O232" i="9"/>
  <c r="N232" i="9"/>
  <c r="M232" i="9"/>
  <c r="O231" i="9"/>
  <c r="N231" i="9"/>
  <c r="M231" i="9"/>
  <c r="O230" i="9"/>
  <c r="N230" i="9"/>
  <c r="M230" i="9"/>
  <c r="O229" i="9"/>
  <c r="N229" i="9"/>
  <c r="M229" i="9"/>
  <c r="O228" i="9"/>
  <c r="N228" i="9"/>
  <c r="M228" i="9"/>
  <c r="O227" i="9"/>
  <c r="N227" i="9"/>
  <c r="M227" i="9"/>
  <c r="O226" i="9"/>
  <c r="N226" i="9"/>
  <c r="M226" i="9"/>
  <c r="O225" i="9"/>
  <c r="N225" i="9"/>
  <c r="M225" i="9"/>
  <c r="O224" i="9"/>
  <c r="N224" i="9"/>
  <c r="M224" i="9"/>
  <c r="O223" i="9"/>
  <c r="N223" i="9"/>
  <c r="M223" i="9"/>
  <c r="O222" i="9"/>
  <c r="N222" i="9"/>
  <c r="M222" i="9"/>
  <c r="O221" i="9"/>
  <c r="N221" i="9"/>
  <c r="M221" i="9"/>
  <c r="O220" i="9"/>
  <c r="N220" i="9"/>
  <c r="M220" i="9"/>
  <c r="O219" i="9"/>
  <c r="N219" i="9"/>
  <c r="M219" i="9"/>
  <c r="O218" i="9"/>
  <c r="N218" i="9"/>
  <c r="M218" i="9"/>
  <c r="O217" i="9"/>
  <c r="N217" i="9"/>
  <c r="M217" i="9"/>
  <c r="O216" i="9"/>
  <c r="N216" i="9"/>
  <c r="M216" i="9"/>
  <c r="O215" i="9"/>
  <c r="N215" i="9"/>
  <c r="M215" i="9"/>
  <c r="O214" i="9"/>
  <c r="N214" i="9"/>
  <c r="M214" i="9"/>
  <c r="O213" i="9"/>
  <c r="N213" i="9"/>
  <c r="M213" i="9"/>
  <c r="O212" i="9"/>
  <c r="N212" i="9"/>
  <c r="M212" i="9"/>
  <c r="O211" i="9"/>
  <c r="N211" i="9"/>
  <c r="M211" i="9"/>
  <c r="O210" i="9"/>
  <c r="N210" i="9"/>
  <c r="M210" i="9"/>
  <c r="O209" i="9"/>
  <c r="N209" i="9"/>
  <c r="M209" i="9"/>
  <c r="O208" i="9"/>
  <c r="N208" i="9"/>
  <c r="M208" i="9"/>
  <c r="O207" i="9"/>
  <c r="N207" i="9"/>
  <c r="M207" i="9"/>
  <c r="O206" i="9"/>
  <c r="N206" i="9"/>
  <c r="M206" i="9"/>
  <c r="O205" i="9"/>
  <c r="N205" i="9"/>
  <c r="M205" i="9"/>
  <c r="O204" i="9"/>
  <c r="N204" i="9"/>
  <c r="M204" i="9"/>
  <c r="O203" i="9"/>
  <c r="N203" i="9"/>
  <c r="M203" i="9"/>
  <c r="O202" i="9"/>
  <c r="N202" i="9"/>
  <c r="M202" i="9"/>
  <c r="O201" i="9"/>
  <c r="N201" i="9"/>
  <c r="M201" i="9"/>
  <c r="O200" i="9"/>
  <c r="N200" i="9"/>
  <c r="M200" i="9"/>
  <c r="O199" i="9"/>
  <c r="N199" i="9"/>
  <c r="M199" i="9"/>
  <c r="O198" i="9"/>
  <c r="N198" i="9"/>
  <c r="M198" i="9"/>
  <c r="O197" i="9"/>
  <c r="N197" i="9"/>
  <c r="M197" i="9"/>
  <c r="O196" i="9"/>
  <c r="N196" i="9"/>
  <c r="M196" i="9"/>
  <c r="O195" i="9"/>
  <c r="N195" i="9"/>
  <c r="M195" i="9"/>
  <c r="O194" i="9"/>
  <c r="N194" i="9"/>
  <c r="M194" i="9"/>
  <c r="O193" i="9"/>
  <c r="N193" i="9"/>
  <c r="M193" i="9"/>
  <c r="O192" i="9"/>
  <c r="N192" i="9"/>
  <c r="M192" i="9"/>
  <c r="O191" i="9"/>
  <c r="N191" i="9"/>
  <c r="M191" i="9"/>
  <c r="O190" i="9"/>
  <c r="N190" i="9"/>
  <c r="M190" i="9"/>
  <c r="O189" i="9"/>
  <c r="N189" i="9"/>
  <c r="M189" i="9"/>
  <c r="O188" i="9"/>
  <c r="N188" i="9"/>
  <c r="M188" i="9"/>
  <c r="O187" i="9"/>
  <c r="N187" i="9"/>
  <c r="M187" i="9"/>
  <c r="O186" i="9"/>
  <c r="N186" i="9"/>
  <c r="M186" i="9"/>
  <c r="O185" i="9"/>
  <c r="N185" i="9"/>
  <c r="M185" i="9"/>
  <c r="O184" i="9"/>
  <c r="N184" i="9"/>
  <c r="M184" i="9"/>
  <c r="O183" i="9"/>
  <c r="N183" i="9"/>
  <c r="M183" i="9"/>
  <c r="O182" i="9"/>
  <c r="N182" i="9"/>
  <c r="M182" i="9"/>
  <c r="O181" i="9"/>
  <c r="N181" i="9"/>
  <c r="M181" i="9"/>
  <c r="O180" i="9"/>
  <c r="N180" i="9"/>
  <c r="M180" i="9"/>
  <c r="O179" i="9"/>
  <c r="N179" i="9"/>
  <c r="M179" i="9"/>
  <c r="O178" i="9"/>
  <c r="N178" i="9"/>
  <c r="M178" i="9"/>
  <c r="O177" i="9"/>
  <c r="N177" i="9"/>
  <c r="M177" i="9"/>
  <c r="O176" i="9"/>
  <c r="N176" i="9"/>
  <c r="M176" i="9"/>
  <c r="O175" i="9"/>
  <c r="N175" i="9"/>
  <c r="M175" i="9"/>
  <c r="O174" i="9"/>
  <c r="N174" i="9"/>
  <c r="M174" i="9"/>
  <c r="O173" i="9"/>
  <c r="N173" i="9"/>
  <c r="M173" i="9"/>
  <c r="O172" i="9"/>
  <c r="N172" i="9"/>
  <c r="M172" i="9"/>
  <c r="O171" i="9"/>
  <c r="N171" i="9"/>
  <c r="M171" i="9"/>
  <c r="O170" i="9"/>
  <c r="N170" i="9"/>
  <c r="M170" i="9"/>
  <c r="O169" i="9"/>
  <c r="N169" i="9"/>
  <c r="M169" i="9"/>
  <c r="O168" i="9"/>
  <c r="N168" i="9"/>
  <c r="M168" i="9"/>
  <c r="O167" i="9"/>
  <c r="N167" i="9"/>
  <c r="M167" i="9"/>
  <c r="O166" i="9"/>
  <c r="N166" i="9"/>
  <c r="M166" i="9"/>
  <c r="O165" i="9"/>
  <c r="N165" i="9"/>
  <c r="M165" i="9"/>
  <c r="O164" i="9"/>
  <c r="N164" i="9"/>
  <c r="M164" i="9"/>
  <c r="O163" i="9"/>
  <c r="N163" i="9"/>
  <c r="M163" i="9"/>
  <c r="O162" i="9"/>
  <c r="N162" i="9"/>
  <c r="M162" i="9"/>
  <c r="O161" i="9"/>
  <c r="N161" i="9"/>
  <c r="M161" i="9"/>
  <c r="O160" i="9"/>
  <c r="N160" i="9"/>
  <c r="M160" i="9"/>
  <c r="O159" i="9"/>
  <c r="N159" i="9"/>
  <c r="M159" i="9"/>
  <c r="O158" i="9"/>
  <c r="N158" i="9"/>
  <c r="M158" i="9"/>
  <c r="O157" i="9"/>
  <c r="N157" i="9"/>
  <c r="M157" i="9"/>
  <c r="O156" i="9"/>
  <c r="N156" i="9"/>
  <c r="M156" i="9"/>
  <c r="O155" i="9"/>
  <c r="N155" i="9"/>
  <c r="M155" i="9"/>
  <c r="O154" i="9"/>
  <c r="N154" i="9"/>
  <c r="M154" i="9"/>
  <c r="O153" i="9"/>
  <c r="N153" i="9"/>
  <c r="M153" i="9"/>
  <c r="O152" i="9"/>
  <c r="N152" i="9"/>
  <c r="M152" i="9"/>
  <c r="O151" i="9"/>
  <c r="N151" i="9"/>
  <c r="M151" i="9"/>
  <c r="O150" i="9"/>
  <c r="N150" i="9"/>
  <c r="M150" i="9"/>
  <c r="O149" i="9"/>
  <c r="N149" i="9"/>
  <c r="M149" i="9"/>
  <c r="O148" i="9"/>
  <c r="N148" i="9"/>
  <c r="M148" i="9"/>
  <c r="O147" i="9"/>
  <c r="N147" i="9"/>
  <c r="M147" i="9"/>
  <c r="O146" i="9"/>
  <c r="N146" i="9"/>
  <c r="M146" i="9"/>
  <c r="O145" i="9"/>
  <c r="N145" i="9"/>
  <c r="M145" i="9"/>
  <c r="O144" i="9"/>
  <c r="N144" i="9"/>
  <c r="M144" i="9"/>
  <c r="O143" i="9"/>
  <c r="N143" i="9"/>
  <c r="M143" i="9"/>
  <c r="O142" i="9"/>
  <c r="N142" i="9"/>
  <c r="M142" i="9"/>
  <c r="O141" i="9"/>
  <c r="N141" i="9"/>
  <c r="M141" i="9"/>
  <c r="O140" i="9"/>
  <c r="N140" i="9"/>
  <c r="M140" i="9"/>
  <c r="O139" i="9"/>
  <c r="N139" i="9"/>
  <c r="M139" i="9"/>
  <c r="O138" i="9"/>
  <c r="N138" i="9"/>
  <c r="M138" i="9"/>
  <c r="O137" i="9"/>
  <c r="N137" i="9"/>
  <c r="M137" i="9"/>
  <c r="O136" i="9"/>
  <c r="N136" i="9"/>
  <c r="M136" i="9"/>
  <c r="O135" i="9"/>
  <c r="N135" i="9"/>
  <c r="M135" i="9"/>
  <c r="O134" i="9"/>
  <c r="N134" i="9"/>
  <c r="M134" i="9"/>
  <c r="O133" i="9"/>
  <c r="N133" i="9"/>
  <c r="M133" i="9"/>
  <c r="O132" i="9"/>
  <c r="N132" i="9"/>
  <c r="M132" i="9"/>
  <c r="O131" i="9"/>
  <c r="N131" i="9"/>
  <c r="M131" i="9"/>
  <c r="O130" i="9"/>
  <c r="N130" i="9"/>
  <c r="M130" i="9"/>
  <c r="O129" i="9"/>
  <c r="N129" i="9"/>
  <c r="M129" i="9"/>
  <c r="O128" i="9"/>
  <c r="N128" i="9"/>
  <c r="M128" i="9"/>
  <c r="O127" i="9"/>
  <c r="N127" i="9"/>
  <c r="M127" i="9"/>
  <c r="O126" i="9"/>
  <c r="N126" i="9"/>
  <c r="M126" i="9"/>
  <c r="O125" i="9"/>
  <c r="N125" i="9"/>
  <c r="M125" i="9"/>
  <c r="O124" i="9"/>
  <c r="N124" i="9"/>
  <c r="M124" i="9"/>
  <c r="O123" i="9"/>
  <c r="N123" i="9"/>
  <c r="M123" i="9"/>
  <c r="O122" i="9"/>
  <c r="N122" i="9"/>
  <c r="M122" i="9"/>
  <c r="O121" i="9"/>
  <c r="N121" i="9"/>
  <c r="M121" i="9"/>
  <c r="O120" i="9"/>
  <c r="N120" i="9"/>
  <c r="M120" i="9"/>
  <c r="O119" i="9"/>
  <c r="N119" i="9"/>
  <c r="M119" i="9"/>
  <c r="O118" i="9"/>
  <c r="N118" i="9"/>
  <c r="M118" i="9"/>
  <c r="O117" i="9"/>
  <c r="N117" i="9"/>
  <c r="M117" i="9"/>
  <c r="O116" i="9"/>
  <c r="N116" i="9"/>
  <c r="M116" i="9"/>
  <c r="O115" i="9"/>
  <c r="N115" i="9"/>
  <c r="M115" i="9"/>
  <c r="O114" i="9"/>
  <c r="N114" i="9"/>
  <c r="M114" i="9"/>
  <c r="O113" i="9"/>
  <c r="N113" i="9"/>
  <c r="M113" i="9"/>
  <c r="O112" i="9"/>
  <c r="N112" i="9"/>
  <c r="M112" i="9"/>
  <c r="O111" i="9"/>
  <c r="N111" i="9"/>
  <c r="M111" i="9"/>
  <c r="O110" i="9"/>
  <c r="N110" i="9"/>
  <c r="M110" i="9"/>
  <c r="O109" i="9"/>
  <c r="N109" i="9"/>
  <c r="M109" i="9"/>
  <c r="O108" i="9"/>
  <c r="N108" i="9"/>
  <c r="M108" i="9"/>
  <c r="O107" i="9"/>
  <c r="N107" i="9"/>
  <c r="M107" i="9"/>
  <c r="O106" i="9"/>
  <c r="N106" i="9"/>
  <c r="M106" i="9"/>
  <c r="O105" i="9"/>
  <c r="N105" i="9"/>
  <c r="M105" i="9"/>
  <c r="O104" i="9"/>
  <c r="N104" i="9"/>
  <c r="M104" i="9"/>
  <c r="O103" i="9"/>
  <c r="N103" i="9"/>
  <c r="M103" i="9"/>
  <c r="O102" i="9"/>
  <c r="N102" i="9"/>
  <c r="M102" i="9"/>
  <c r="O101" i="9"/>
  <c r="N101" i="9"/>
  <c r="M101" i="9"/>
  <c r="O100" i="9"/>
  <c r="N100" i="9"/>
  <c r="M100" i="9"/>
  <c r="O99" i="9"/>
  <c r="N99" i="9"/>
  <c r="M99" i="9"/>
  <c r="O98" i="9"/>
  <c r="N98" i="9"/>
  <c r="M98" i="9"/>
  <c r="O97" i="9"/>
  <c r="N97" i="9"/>
  <c r="M97" i="9"/>
  <c r="O96" i="9"/>
  <c r="N96" i="9"/>
  <c r="M96" i="9"/>
  <c r="O95" i="9"/>
  <c r="N95" i="9"/>
  <c r="M95" i="9"/>
  <c r="O94" i="9"/>
  <c r="N94" i="9"/>
  <c r="M94" i="9"/>
  <c r="O93" i="9"/>
  <c r="N93" i="9"/>
  <c r="M93" i="9"/>
  <c r="O92" i="9"/>
  <c r="N92" i="9"/>
  <c r="M92" i="9"/>
  <c r="O91" i="9"/>
  <c r="N91" i="9"/>
  <c r="M91" i="9"/>
  <c r="O90" i="9"/>
  <c r="N90" i="9"/>
  <c r="M90" i="9"/>
  <c r="O89" i="9"/>
  <c r="N89" i="9"/>
  <c r="M89" i="9"/>
  <c r="O88" i="9"/>
  <c r="N88" i="9"/>
  <c r="M88" i="9"/>
  <c r="O87" i="9"/>
  <c r="N87" i="9"/>
  <c r="M87" i="9"/>
  <c r="O86" i="9"/>
  <c r="N86" i="9"/>
  <c r="M86" i="9"/>
  <c r="O85" i="9"/>
  <c r="N85" i="9"/>
  <c r="M85" i="9"/>
  <c r="O84" i="9"/>
  <c r="N84" i="9"/>
  <c r="M84" i="9"/>
  <c r="O83" i="9"/>
  <c r="N83" i="9"/>
  <c r="M83" i="9"/>
  <c r="O82" i="9"/>
  <c r="N82" i="9"/>
  <c r="M82" i="9"/>
  <c r="O81" i="9"/>
  <c r="N81" i="9"/>
  <c r="M81" i="9"/>
  <c r="O80" i="9"/>
  <c r="N80" i="9"/>
  <c r="M80" i="9"/>
  <c r="O79" i="9"/>
  <c r="N79" i="9"/>
  <c r="M79" i="9"/>
  <c r="O78" i="9"/>
  <c r="N78" i="9"/>
  <c r="M78" i="9"/>
  <c r="O77" i="9"/>
  <c r="N77" i="9"/>
  <c r="M77" i="9"/>
  <c r="O76" i="9"/>
  <c r="N76" i="9"/>
  <c r="M76" i="9"/>
  <c r="O75" i="9"/>
  <c r="N75" i="9"/>
  <c r="M75" i="9"/>
  <c r="O74" i="9"/>
  <c r="N74" i="9"/>
  <c r="M74" i="9"/>
  <c r="O73" i="9"/>
  <c r="N73" i="9"/>
  <c r="M73" i="9"/>
  <c r="O72" i="9"/>
  <c r="N72" i="9"/>
  <c r="M72" i="9"/>
  <c r="O71" i="9"/>
  <c r="N71" i="9"/>
  <c r="M71" i="9"/>
  <c r="O70" i="9"/>
  <c r="N70" i="9"/>
  <c r="M70" i="9"/>
  <c r="O69" i="9"/>
  <c r="N69" i="9"/>
  <c r="M69" i="9"/>
  <c r="O68" i="9"/>
  <c r="N68" i="9"/>
  <c r="M68" i="9"/>
  <c r="O67" i="9"/>
  <c r="N67" i="9"/>
  <c r="M67" i="9"/>
  <c r="O66" i="9"/>
  <c r="N66" i="9"/>
  <c r="M66" i="9"/>
  <c r="O65" i="9"/>
  <c r="N65" i="9"/>
  <c r="M65" i="9"/>
  <c r="O64" i="9"/>
  <c r="N64" i="9"/>
  <c r="M64" i="9"/>
  <c r="O63" i="9"/>
  <c r="N63" i="9"/>
  <c r="M63" i="9"/>
  <c r="O62" i="9"/>
  <c r="N62" i="9"/>
  <c r="M62" i="9"/>
  <c r="O61" i="9"/>
  <c r="N61" i="9"/>
  <c r="M61" i="9"/>
  <c r="O60" i="9"/>
  <c r="N60" i="9"/>
  <c r="M60" i="9"/>
  <c r="O59" i="9"/>
  <c r="N59" i="9"/>
  <c r="M59" i="9"/>
  <c r="O58" i="9"/>
  <c r="N58" i="9"/>
  <c r="M58" i="9"/>
  <c r="O57" i="9"/>
  <c r="N57" i="9"/>
  <c r="M57" i="9"/>
  <c r="O56" i="9"/>
  <c r="N56" i="9"/>
  <c r="M56" i="9"/>
  <c r="O55" i="9"/>
  <c r="N55" i="9"/>
  <c r="M55" i="9"/>
  <c r="O54" i="9"/>
  <c r="N54" i="9"/>
  <c r="M54" i="9"/>
  <c r="O53" i="9"/>
  <c r="N53" i="9"/>
  <c r="M53" i="9"/>
  <c r="O52" i="9"/>
  <c r="N52" i="9"/>
  <c r="M52" i="9"/>
  <c r="O51" i="9"/>
  <c r="N51" i="9"/>
  <c r="M51" i="9"/>
  <c r="O50" i="9"/>
  <c r="N50" i="9"/>
  <c r="M50" i="9"/>
  <c r="O49" i="9"/>
  <c r="N49" i="9"/>
  <c r="M49" i="9"/>
  <c r="O48" i="9"/>
  <c r="N48" i="9"/>
  <c r="M48" i="9"/>
  <c r="O47" i="9"/>
  <c r="N47" i="9"/>
  <c r="M47" i="9"/>
  <c r="O46" i="9"/>
  <c r="N46" i="9"/>
  <c r="M46" i="9"/>
  <c r="O45" i="9"/>
  <c r="N45" i="9"/>
  <c r="M45" i="9"/>
  <c r="O44" i="9"/>
  <c r="N44" i="9"/>
  <c r="M44" i="9"/>
  <c r="O43" i="9"/>
  <c r="N43" i="9"/>
  <c r="M43" i="9"/>
  <c r="O42" i="9"/>
  <c r="N42" i="9"/>
  <c r="M42" i="9"/>
  <c r="O41" i="9"/>
  <c r="N41" i="9"/>
  <c r="M41" i="9"/>
  <c r="O40" i="9"/>
  <c r="N40" i="9"/>
  <c r="M40" i="9"/>
  <c r="O39" i="9"/>
  <c r="N39" i="9"/>
  <c r="M39" i="9"/>
  <c r="O38" i="9"/>
  <c r="N38" i="9"/>
  <c r="M38" i="9"/>
  <c r="O37" i="9"/>
  <c r="N37" i="9"/>
  <c r="M37" i="9"/>
  <c r="O36" i="9"/>
  <c r="N36" i="9"/>
  <c r="M36" i="9"/>
  <c r="O35" i="9"/>
  <c r="N35" i="9"/>
  <c r="M35" i="9"/>
  <c r="O34" i="9"/>
  <c r="N34" i="9"/>
  <c r="M34" i="9"/>
  <c r="O33" i="9"/>
  <c r="N33" i="9"/>
  <c r="M33" i="9"/>
  <c r="O32" i="9"/>
  <c r="N32" i="9"/>
  <c r="M32" i="9"/>
  <c r="O31" i="9"/>
  <c r="N31" i="9"/>
  <c r="M31" i="9"/>
  <c r="O30" i="9"/>
  <c r="N30" i="9"/>
  <c r="M30" i="9"/>
  <c r="O29" i="9"/>
  <c r="N29" i="9"/>
  <c r="M29" i="9"/>
  <c r="O28" i="9"/>
  <c r="N28" i="9"/>
  <c r="M28" i="9"/>
  <c r="O27" i="9"/>
  <c r="N27" i="9"/>
  <c r="M27" i="9"/>
  <c r="O26" i="9"/>
  <c r="N26" i="9"/>
  <c r="M26" i="9"/>
  <c r="O25" i="9"/>
  <c r="N25" i="9"/>
  <c r="M25" i="9"/>
  <c r="O24" i="9"/>
  <c r="N24" i="9"/>
  <c r="M24" i="9"/>
  <c r="O23" i="9"/>
  <c r="N23" i="9"/>
  <c r="M23" i="9"/>
  <c r="O22" i="9"/>
  <c r="N22" i="9"/>
  <c r="M22" i="9"/>
  <c r="O21" i="9"/>
  <c r="N21" i="9"/>
  <c r="M21" i="9"/>
  <c r="O20" i="9"/>
  <c r="N20" i="9"/>
  <c r="M20" i="9"/>
  <c r="O19" i="9"/>
  <c r="N19" i="9"/>
  <c r="M19" i="9"/>
  <c r="O18" i="9"/>
  <c r="N18" i="9"/>
  <c r="M18" i="9"/>
  <c r="W1017" i="9"/>
  <c r="V1017" i="9"/>
  <c r="W1016" i="9"/>
  <c r="V1016" i="9"/>
  <c r="W1015" i="9"/>
  <c r="V1015" i="9"/>
  <c r="W1014" i="9"/>
  <c r="V1014" i="9"/>
  <c r="W1013" i="9"/>
  <c r="V1013" i="9"/>
  <c r="W1012" i="9"/>
  <c r="V1012" i="9"/>
  <c r="W1011" i="9"/>
  <c r="V1011" i="9"/>
  <c r="W1010" i="9"/>
  <c r="V1010" i="9"/>
  <c r="W1009" i="9"/>
  <c r="V1009" i="9"/>
  <c r="W1008" i="9"/>
  <c r="V1008" i="9"/>
  <c r="W1007" i="9"/>
  <c r="V1007" i="9"/>
  <c r="W1006" i="9"/>
  <c r="V1006" i="9"/>
  <c r="W1005" i="9"/>
  <c r="V1005" i="9"/>
  <c r="W1004" i="9"/>
  <c r="V1004" i="9"/>
  <c r="W1003" i="9"/>
  <c r="V1003" i="9"/>
  <c r="W1002" i="9"/>
  <c r="V1002" i="9"/>
  <c r="W1001" i="9"/>
  <c r="V1001" i="9"/>
  <c r="W1000" i="9"/>
  <c r="V1000" i="9"/>
  <c r="W999" i="9"/>
  <c r="V999" i="9"/>
  <c r="W998" i="9"/>
  <c r="V998" i="9"/>
  <c r="W997" i="9"/>
  <c r="V997" i="9"/>
  <c r="Z997" i="9" s="1"/>
  <c r="W996" i="9"/>
  <c r="V996" i="9"/>
  <c r="W995" i="9"/>
  <c r="V995" i="9"/>
  <c r="W994" i="9"/>
  <c r="V994" i="9"/>
  <c r="W993" i="9"/>
  <c r="V993" i="9"/>
  <c r="W992" i="9"/>
  <c r="V992" i="9"/>
  <c r="W991" i="9"/>
  <c r="V991" i="9"/>
  <c r="W990" i="9"/>
  <c r="V990" i="9"/>
  <c r="W989" i="9"/>
  <c r="V989" i="9"/>
  <c r="AA989" i="9" s="1"/>
  <c r="W988" i="9"/>
  <c r="V988" i="9"/>
  <c r="W987" i="9"/>
  <c r="V987" i="9"/>
  <c r="W986" i="9"/>
  <c r="V986" i="9"/>
  <c r="W985" i="9"/>
  <c r="V985" i="9"/>
  <c r="W984" i="9"/>
  <c r="V984" i="9"/>
  <c r="W983" i="9"/>
  <c r="AA983" i="9" s="1"/>
  <c r="V983" i="9"/>
  <c r="W982" i="9"/>
  <c r="V982" i="9"/>
  <c r="W981" i="9"/>
  <c r="V981" i="9"/>
  <c r="Z981" i="9" s="1"/>
  <c r="W980" i="9"/>
  <c r="V980" i="9"/>
  <c r="W979" i="9"/>
  <c r="V979" i="9"/>
  <c r="W978" i="9"/>
  <c r="V978" i="9"/>
  <c r="W977" i="9"/>
  <c r="V977" i="9"/>
  <c r="W976" i="9"/>
  <c r="V976" i="9"/>
  <c r="W975" i="9"/>
  <c r="X975" i="9" s="1"/>
  <c r="V975" i="9"/>
  <c r="W974" i="9"/>
  <c r="V974" i="9"/>
  <c r="W973" i="9"/>
  <c r="V973" i="9"/>
  <c r="Z973" i="9" s="1"/>
  <c r="W972" i="9"/>
  <c r="V972" i="9"/>
  <c r="W971" i="9"/>
  <c r="V971" i="9"/>
  <c r="W970" i="9"/>
  <c r="V970" i="9"/>
  <c r="W969" i="9"/>
  <c r="V969" i="9"/>
  <c r="W968" i="9"/>
  <c r="V968" i="9"/>
  <c r="W967" i="9"/>
  <c r="Z967" i="9" s="1"/>
  <c r="V967" i="9"/>
  <c r="W966" i="9"/>
  <c r="V966" i="9"/>
  <c r="W965" i="9"/>
  <c r="V965" i="9"/>
  <c r="X965" i="9" s="1"/>
  <c r="W964" i="9"/>
  <c r="V964" i="9"/>
  <c r="W963" i="9"/>
  <c r="V963" i="9"/>
  <c r="W962" i="9"/>
  <c r="V962" i="9"/>
  <c r="W961" i="9"/>
  <c r="V961" i="9"/>
  <c r="W960" i="9"/>
  <c r="V960" i="9"/>
  <c r="W959" i="9"/>
  <c r="X959" i="9" s="1"/>
  <c r="V959" i="9"/>
  <c r="W958" i="9"/>
  <c r="AA958" i="9" s="1"/>
  <c r="V958" i="9"/>
  <c r="W957" i="9"/>
  <c r="V957" i="9"/>
  <c r="Z957" i="9" s="1"/>
  <c r="W956" i="9"/>
  <c r="V956" i="9"/>
  <c r="W955" i="9"/>
  <c r="V955" i="9"/>
  <c r="W954" i="9"/>
  <c r="V954" i="9"/>
  <c r="W953" i="9"/>
  <c r="V953" i="9"/>
  <c r="W952" i="9"/>
  <c r="V952" i="9"/>
  <c r="W951" i="9"/>
  <c r="X951" i="9" s="1"/>
  <c r="V951" i="9"/>
  <c r="W950" i="9"/>
  <c r="Z950" i="9" s="1"/>
  <c r="V950" i="9"/>
  <c r="W949" i="9"/>
  <c r="V949" i="9"/>
  <c r="X949" i="9" s="1"/>
  <c r="W948" i="9"/>
  <c r="V948" i="9"/>
  <c r="W947" i="9"/>
  <c r="V947" i="9"/>
  <c r="W946" i="9"/>
  <c r="V946" i="9"/>
  <c r="W945" i="9"/>
  <c r="V945" i="9"/>
  <c r="W944" i="9"/>
  <c r="V944" i="9"/>
  <c r="W943" i="9"/>
  <c r="Z943" i="9" s="1"/>
  <c r="V943" i="9"/>
  <c r="W942" i="9"/>
  <c r="X942" i="9" s="1"/>
  <c r="V942" i="9"/>
  <c r="W941" i="9"/>
  <c r="V941" i="9"/>
  <c r="Z941" i="9" s="1"/>
  <c r="W940" i="9"/>
  <c r="V940" i="9"/>
  <c r="W939" i="9"/>
  <c r="V939" i="9"/>
  <c r="W938" i="9"/>
  <c r="V938" i="9"/>
  <c r="W937" i="9"/>
  <c r="V937" i="9"/>
  <c r="W936" i="9"/>
  <c r="V936" i="9"/>
  <c r="W935" i="9"/>
  <c r="X935" i="9" s="1"/>
  <c r="V935" i="9"/>
  <c r="W934" i="9"/>
  <c r="V934" i="9"/>
  <c r="W933" i="9"/>
  <c r="V933" i="9"/>
  <c r="X933" i="9" s="1"/>
  <c r="W932" i="9"/>
  <c r="V932" i="9"/>
  <c r="W931" i="9"/>
  <c r="V931" i="9"/>
  <c r="W930" i="9"/>
  <c r="V930" i="9"/>
  <c r="W929" i="9"/>
  <c r="V929" i="9"/>
  <c r="W928" i="9"/>
  <c r="V928" i="9"/>
  <c r="W927" i="9"/>
  <c r="Z927" i="9" s="1"/>
  <c r="V927" i="9"/>
  <c r="W926" i="9"/>
  <c r="X926" i="9" s="1"/>
  <c r="V926" i="9"/>
  <c r="W925" i="9"/>
  <c r="V925" i="9"/>
  <c r="Z925" i="9" s="1"/>
  <c r="W924" i="9"/>
  <c r="V924" i="9"/>
  <c r="W923" i="9"/>
  <c r="V923" i="9"/>
  <c r="W922" i="9"/>
  <c r="V922" i="9"/>
  <c r="W921" i="9"/>
  <c r="V921" i="9"/>
  <c r="W920" i="9"/>
  <c r="V920" i="9"/>
  <c r="W919" i="9"/>
  <c r="Z919" i="9" s="1"/>
  <c r="V919" i="9"/>
  <c r="W918" i="9"/>
  <c r="AA918" i="9" s="1"/>
  <c r="V918" i="9"/>
  <c r="W917" i="9"/>
  <c r="V917" i="9"/>
  <c r="Z917" i="9" s="1"/>
  <c r="W916" i="9"/>
  <c r="V916" i="9"/>
  <c r="W915" i="9"/>
  <c r="V915" i="9"/>
  <c r="W914" i="9"/>
  <c r="V914" i="9"/>
  <c r="W913" i="9"/>
  <c r="V913" i="9"/>
  <c r="W912" i="9"/>
  <c r="V912" i="9"/>
  <c r="W911" i="9"/>
  <c r="Z911" i="9" s="1"/>
  <c r="V911" i="9"/>
  <c r="W910" i="9"/>
  <c r="X910" i="9" s="1"/>
  <c r="V910" i="9"/>
  <c r="W909" i="9"/>
  <c r="V909" i="9"/>
  <c r="Z909" i="9" s="1"/>
  <c r="W908" i="9"/>
  <c r="V908" i="9"/>
  <c r="W907" i="9"/>
  <c r="V907" i="9"/>
  <c r="W906" i="9"/>
  <c r="V906" i="9"/>
  <c r="W905" i="9"/>
  <c r="V905" i="9"/>
  <c r="W904" i="9"/>
  <c r="V904" i="9"/>
  <c r="W903" i="9"/>
  <c r="Z903" i="9" s="1"/>
  <c r="V903" i="9"/>
  <c r="W902" i="9"/>
  <c r="V902" i="9"/>
  <c r="W901" i="9"/>
  <c r="V901" i="9"/>
  <c r="Z901" i="9" s="1"/>
  <c r="W900" i="9"/>
  <c r="V900" i="9"/>
  <c r="W899" i="9"/>
  <c r="V899" i="9"/>
  <c r="W898" i="9"/>
  <c r="V898" i="9"/>
  <c r="W897" i="9"/>
  <c r="V897" i="9"/>
  <c r="W896" i="9"/>
  <c r="V896" i="9"/>
  <c r="W895" i="9"/>
  <c r="Z895" i="9" s="1"/>
  <c r="V895" i="9"/>
  <c r="W894" i="9"/>
  <c r="X894" i="9" s="1"/>
  <c r="V894" i="9"/>
  <c r="W893" i="9"/>
  <c r="V893" i="9"/>
  <c r="W892" i="9"/>
  <c r="V892" i="9"/>
  <c r="W891" i="9"/>
  <c r="V891" i="9"/>
  <c r="W890" i="9"/>
  <c r="V890" i="9"/>
  <c r="W889" i="9"/>
  <c r="V889" i="9"/>
  <c r="W888" i="9"/>
  <c r="V888" i="9"/>
  <c r="W887" i="9"/>
  <c r="X887" i="9" s="1"/>
  <c r="V887" i="9"/>
  <c r="W886" i="9"/>
  <c r="Z886" i="9" s="1"/>
  <c r="V886" i="9"/>
  <c r="W885" i="9"/>
  <c r="V885" i="9"/>
  <c r="Z885" i="9" s="1"/>
  <c r="W884" i="9"/>
  <c r="V884" i="9"/>
  <c r="W883" i="9"/>
  <c r="V883" i="9"/>
  <c r="W882" i="9"/>
  <c r="V882" i="9"/>
  <c r="W881" i="9"/>
  <c r="V881" i="9"/>
  <c r="W880" i="9"/>
  <c r="V880" i="9"/>
  <c r="AA880" i="9" s="1"/>
  <c r="W879" i="9"/>
  <c r="X879" i="9" s="1"/>
  <c r="V879" i="9"/>
  <c r="W878" i="9"/>
  <c r="AA878" i="9" s="1"/>
  <c r="V878" i="9"/>
  <c r="W877" i="9"/>
  <c r="V877" i="9"/>
  <c r="W876" i="9"/>
  <c r="V876" i="9"/>
  <c r="W875" i="9"/>
  <c r="V875" i="9"/>
  <c r="W874" i="9"/>
  <c r="V874" i="9"/>
  <c r="W873" i="9"/>
  <c r="V873" i="9"/>
  <c r="W872" i="9"/>
  <c r="V872" i="9"/>
  <c r="Z872" i="9" s="1"/>
  <c r="W871" i="9"/>
  <c r="X871" i="9" s="1"/>
  <c r="V871" i="9"/>
  <c r="W870" i="9"/>
  <c r="X870" i="9" s="1"/>
  <c r="V870" i="9"/>
  <c r="W869" i="9"/>
  <c r="V869" i="9"/>
  <c r="AA869" i="9" s="1"/>
  <c r="W868" i="9"/>
  <c r="V868" i="9"/>
  <c r="W867" i="9"/>
  <c r="V867" i="9"/>
  <c r="W866" i="9"/>
  <c r="V866" i="9"/>
  <c r="W865" i="9"/>
  <c r="V865" i="9"/>
  <c r="W864" i="9"/>
  <c r="V864" i="9"/>
  <c r="AA864" i="9" s="1"/>
  <c r="W863" i="9"/>
  <c r="Z863" i="9" s="1"/>
  <c r="V863" i="9"/>
  <c r="W862" i="9"/>
  <c r="AA862" i="9" s="1"/>
  <c r="V862" i="9"/>
  <c r="W861" i="9"/>
  <c r="V861" i="9"/>
  <c r="W860" i="9"/>
  <c r="V860" i="9"/>
  <c r="W859" i="9"/>
  <c r="V859" i="9"/>
  <c r="W858" i="9"/>
  <c r="V858" i="9"/>
  <c r="W857" i="9"/>
  <c r="V857" i="9"/>
  <c r="W856" i="9"/>
  <c r="V856" i="9"/>
  <c r="X856" i="9" s="1"/>
  <c r="W855" i="9"/>
  <c r="AA855" i="9" s="1"/>
  <c r="V855" i="9"/>
  <c r="W854" i="9"/>
  <c r="V854" i="9"/>
  <c r="W853" i="9"/>
  <c r="V853" i="9"/>
  <c r="W852" i="9"/>
  <c r="V852" i="9"/>
  <c r="W851" i="9"/>
  <c r="V851" i="9"/>
  <c r="W850" i="9"/>
  <c r="V850" i="9"/>
  <c r="W849" i="9"/>
  <c r="V849" i="9"/>
  <c r="W848" i="9"/>
  <c r="V848" i="9"/>
  <c r="X848" i="9" s="1"/>
  <c r="W847" i="9"/>
  <c r="Z847" i="9" s="1"/>
  <c r="V847" i="9"/>
  <c r="W846" i="9"/>
  <c r="X846" i="9" s="1"/>
  <c r="V846" i="9"/>
  <c r="W845" i="9"/>
  <c r="V845" i="9"/>
  <c r="X845" i="9" s="1"/>
  <c r="W844" i="9"/>
  <c r="V844" i="9"/>
  <c r="W843" i="9"/>
  <c r="V843" i="9"/>
  <c r="W842" i="9"/>
  <c r="V842" i="9"/>
  <c r="W841" i="9"/>
  <c r="V841" i="9"/>
  <c r="W840" i="9"/>
  <c r="V840" i="9"/>
  <c r="Z840" i="9" s="1"/>
  <c r="W839" i="9"/>
  <c r="V839" i="9"/>
  <c r="W838" i="9"/>
  <c r="V838" i="9"/>
  <c r="W837" i="9"/>
  <c r="V837" i="9"/>
  <c r="W836" i="9"/>
  <c r="V836" i="9"/>
  <c r="W835" i="9"/>
  <c r="V835" i="9"/>
  <c r="W834" i="9"/>
  <c r="V834" i="9"/>
  <c r="W833" i="9"/>
  <c r="V833" i="9"/>
  <c r="W832" i="9"/>
  <c r="V832" i="9"/>
  <c r="X832" i="9" s="1"/>
  <c r="W831" i="9"/>
  <c r="V831" i="9"/>
  <c r="W830" i="9"/>
  <c r="X830" i="9" s="1"/>
  <c r="V830" i="9"/>
  <c r="W829" i="9"/>
  <c r="V829" i="9"/>
  <c r="W828" i="9"/>
  <c r="V828" i="9"/>
  <c r="W827" i="9"/>
  <c r="V827" i="9"/>
  <c r="W826" i="9"/>
  <c r="V826" i="9"/>
  <c r="W825" i="9"/>
  <c r="V825" i="9"/>
  <c r="W824" i="9"/>
  <c r="V824" i="9"/>
  <c r="X824" i="9" s="1"/>
  <c r="W823" i="9"/>
  <c r="V823" i="9"/>
  <c r="W822" i="9"/>
  <c r="V822" i="9"/>
  <c r="W821" i="9"/>
  <c r="V821" i="9"/>
  <c r="W820" i="9"/>
  <c r="V820" i="9"/>
  <c r="W819" i="9"/>
  <c r="V819" i="9"/>
  <c r="W818" i="9"/>
  <c r="V818" i="9"/>
  <c r="W817" i="9"/>
  <c r="V817" i="9"/>
  <c r="W816" i="9"/>
  <c r="V816" i="9"/>
  <c r="X816" i="9" s="1"/>
  <c r="W815" i="9"/>
  <c r="V815" i="9"/>
  <c r="W814" i="9"/>
  <c r="AA814" i="9" s="1"/>
  <c r="V814" i="9"/>
  <c r="W813" i="9"/>
  <c r="V813" i="9"/>
  <c r="Z813" i="9" s="1"/>
  <c r="W812" i="9"/>
  <c r="V812" i="9"/>
  <c r="W811" i="9"/>
  <c r="V811" i="9"/>
  <c r="W810" i="9"/>
  <c r="V810" i="9"/>
  <c r="W809" i="9"/>
  <c r="V809" i="9"/>
  <c r="W808" i="9"/>
  <c r="V808" i="9"/>
  <c r="AA808" i="9" s="1"/>
  <c r="W807" i="9"/>
  <c r="V807" i="9"/>
  <c r="W806" i="9"/>
  <c r="V806" i="9"/>
  <c r="W805" i="9"/>
  <c r="V805" i="9"/>
  <c r="Z805" i="9" s="1"/>
  <c r="W804" i="9"/>
  <c r="V804" i="9"/>
  <c r="W803" i="9"/>
  <c r="V803" i="9"/>
  <c r="W802" i="9"/>
  <c r="V802" i="9"/>
  <c r="W801" i="9"/>
  <c r="V801" i="9"/>
  <c r="W800" i="9"/>
  <c r="V800" i="9"/>
  <c r="X800" i="9" s="1"/>
  <c r="W799" i="9"/>
  <c r="V799" i="9"/>
  <c r="W798" i="9"/>
  <c r="X798" i="9" s="1"/>
  <c r="V798" i="9"/>
  <c r="W797" i="9"/>
  <c r="V797" i="9"/>
  <c r="W796" i="9"/>
  <c r="V796" i="9"/>
  <c r="W795" i="9"/>
  <c r="V795" i="9"/>
  <c r="W794" i="9"/>
  <c r="V794" i="9"/>
  <c r="W793" i="9"/>
  <c r="V793" i="9"/>
  <c r="W792" i="9"/>
  <c r="V792" i="9"/>
  <c r="X792" i="9" s="1"/>
  <c r="W791" i="9"/>
  <c r="V791" i="9"/>
  <c r="W790" i="9"/>
  <c r="Z790" i="9" s="1"/>
  <c r="V790" i="9"/>
  <c r="W789" i="9"/>
  <c r="V789" i="9"/>
  <c r="X789" i="9" s="1"/>
  <c r="W788" i="9"/>
  <c r="V788" i="9"/>
  <c r="W787" i="9"/>
  <c r="V787" i="9"/>
  <c r="W786" i="9"/>
  <c r="V786" i="9"/>
  <c r="W785" i="9"/>
  <c r="V785" i="9"/>
  <c r="W784" i="9"/>
  <c r="V784" i="9"/>
  <c r="Z784" i="9" s="1"/>
  <c r="W783" i="9"/>
  <c r="V783" i="9"/>
  <c r="W782" i="9"/>
  <c r="V782" i="9"/>
  <c r="W781" i="9"/>
  <c r="V781" i="9"/>
  <c r="W780" i="9"/>
  <c r="V780" i="9"/>
  <c r="W779" i="9"/>
  <c r="V779" i="9"/>
  <c r="W778" i="9"/>
  <c r="V778" i="9"/>
  <c r="W777" i="9"/>
  <c r="V777" i="9"/>
  <c r="W776" i="9"/>
  <c r="V776" i="9"/>
  <c r="AA776" i="9" s="1"/>
  <c r="W775" i="9"/>
  <c r="V775" i="9"/>
  <c r="W774" i="9"/>
  <c r="V774" i="9"/>
  <c r="W773" i="9"/>
  <c r="V773" i="9"/>
  <c r="W772" i="9"/>
  <c r="V772" i="9"/>
  <c r="W771" i="9"/>
  <c r="V771" i="9"/>
  <c r="W770" i="9"/>
  <c r="V770" i="9"/>
  <c r="W769" i="9"/>
  <c r="V769" i="9"/>
  <c r="W768" i="9"/>
  <c r="V768" i="9"/>
  <c r="Z768" i="9" s="1"/>
  <c r="W767" i="9"/>
  <c r="V767" i="9"/>
  <c r="W766" i="9"/>
  <c r="AA766" i="9" s="1"/>
  <c r="V766" i="9"/>
  <c r="W765" i="9"/>
  <c r="V765" i="9"/>
  <c r="X765" i="9" s="1"/>
  <c r="W764" i="9"/>
  <c r="V764" i="9"/>
  <c r="W763" i="9"/>
  <c r="V763" i="9"/>
  <c r="W762" i="9"/>
  <c r="V762" i="9"/>
  <c r="W761" i="9"/>
  <c r="V761" i="9"/>
  <c r="W760" i="9"/>
  <c r="V760" i="9"/>
  <c r="X760" i="9" s="1"/>
  <c r="W759" i="9"/>
  <c r="V759" i="9"/>
  <c r="W758" i="9"/>
  <c r="V758" i="9"/>
  <c r="W757" i="9"/>
  <c r="V757" i="9"/>
  <c r="W756" i="9"/>
  <c r="V756" i="9"/>
  <c r="W755" i="9"/>
  <c r="V755" i="9"/>
  <c r="W754" i="9"/>
  <c r="V754" i="9"/>
  <c r="W753" i="9"/>
  <c r="V753" i="9"/>
  <c r="W752" i="9"/>
  <c r="V752" i="9"/>
  <c r="AA752" i="9" s="1"/>
  <c r="W751" i="9"/>
  <c r="V751" i="9"/>
  <c r="W750" i="9"/>
  <c r="V750" i="9"/>
  <c r="W749" i="9"/>
  <c r="V749" i="9"/>
  <c r="AA749" i="9" s="1"/>
  <c r="W748" i="9"/>
  <c r="V748" i="9"/>
  <c r="W747" i="9"/>
  <c r="V747" i="9"/>
  <c r="W746" i="9"/>
  <c r="V746" i="9"/>
  <c r="W745" i="9"/>
  <c r="V745" i="9"/>
  <c r="W744" i="9"/>
  <c r="V744" i="9"/>
  <c r="X744" i="9" s="1"/>
  <c r="W743" i="9"/>
  <c r="V743" i="9"/>
  <c r="W742" i="9"/>
  <c r="Z742" i="9" s="1"/>
  <c r="V742" i="9"/>
  <c r="W741" i="9"/>
  <c r="V741" i="9"/>
  <c r="Z741" i="9" s="1"/>
  <c r="W740" i="9"/>
  <c r="V740" i="9"/>
  <c r="W739" i="9"/>
  <c r="V739" i="9"/>
  <c r="W738" i="9"/>
  <c r="V738" i="9"/>
  <c r="W737" i="9"/>
  <c r="V737" i="9"/>
  <c r="W736" i="9"/>
  <c r="V736" i="9"/>
  <c r="Z736" i="9" s="1"/>
  <c r="W735" i="9"/>
  <c r="V735" i="9"/>
  <c r="W734" i="9"/>
  <c r="V734" i="9"/>
  <c r="W733" i="9"/>
  <c r="V733" i="9"/>
  <c r="W732" i="9"/>
  <c r="V732" i="9"/>
  <c r="W731" i="9"/>
  <c r="V731" i="9"/>
  <c r="W730" i="9"/>
  <c r="V730" i="9"/>
  <c r="W729" i="9"/>
  <c r="V729" i="9"/>
  <c r="W728" i="9"/>
  <c r="V728" i="9"/>
  <c r="X728" i="9" s="1"/>
  <c r="W727" i="9"/>
  <c r="V727" i="9"/>
  <c r="W726" i="9"/>
  <c r="AA726" i="9" s="1"/>
  <c r="V726" i="9"/>
  <c r="W725" i="9"/>
  <c r="V725" i="9"/>
  <c r="W724" i="9"/>
  <c r="V724" i="9"/>
  <c r="W723" i="9"/>
  <c r="V723" i="9"/>
  <c r="W722" i="9"/>
  <c r="V722" i="9"/>
  <c r="W721" i="9"/>
  <c r="V721" i="9"/>
  <c r="W720" i="9"/>
  <c r="V720" i="9"/>
  <c r="AA720" i="9" s="1"/>
  <c r="W719" i="9"/>
  <c r="V719" i="9"/>
  <c r="W718" i="9"/>
  <c r="Z718" i="9" s="1"/>
  <c r="V718" i="9"/>
  <c r="W717" i="9"/>
  <c r="V717" i="9"/>
  <c r="W716" i="9"/>
  <c r="V716" i="9"/>
  <c r="W715" i="9"/>
  <c r="V715" i="9"/>
  <c r="W714" i="9"/>
  <c r="V714" i="9"/>
  <c r="W713" i="9"/>
  <c r="V713" i="9"/>
  <c r="W712" i="9"/>
  <c r="V712" i="9"/>
  <c r="Z712" i="9" s="1"/>
  <c r="W711" i="9"/>
  <c r="V711" i="9"/>
  <c r="W710" i="9"/>
  <c r="X710" i="9" s="1"/>
  <c r="V710" i="9"/>
  <c r="W709" i="9"/>
  <c r="V709" i="9"/>
  <c r="Z709" i="9" s="1"/>
  <c r="W708" i="9"/>
  <c r="V708" i="9"/>
  <c r="W707" i="9"/>
  <c r="V707" i="9"/>
  <c r="W706" i="9"/>
  <c r="V706" i="9"/>
  <c r="W705" i="9"/>
  <c r="V705" i="9"/>
  <c r="W704" i="9"/>
  <c r="V704" i="9"/>
  <c r="AA704" i="9" s="1"/>
  <c r="W703" i="9"/>
  <c r="V703" i="9"/>
  <c r="W702" i="9"/>
  <c r="AA702" i="9" s="1"/>
  <c r="V702" i="9"/>
  <c r="W701" i="9"/>
  <c r="V701" i="9"/>
  <c r="W700" i="9"/>
  <c r="V700" i="9"/>
  <c r="W699" i="9"/>
  <c r="V699" i="9"/>
  <c r="W698" i="9"/>
  <c r="V698" i="9"/>
  <c r="W697" i="9"/>
  <c r="V697" i="9"/>
  <c r="W696" i="9"/>
  <c r="V696" i="9"/>
  <c r="X696" i="9" s="1"/>
  <c r="W695" i="9"/>
  <c r="V695" i="9"/>
  <c r="W694" i="9"/>
  <c r="Z694" i="9" s="1"/>
  <c r="V694" i="9"/>
  <c r="W693" i="9"/>
  <c r="V693" i="9"/>
  <c r="X693" i="9" s="1"/>
  <c r="W692" i="9"/>
  <c r="V692" i="9"/>
  <c r="W691" i="9"/>
  <c r="V691" i="9"/>
  <c r="W690" i="9"/>
  <c r="V690" i="9"/>
  <c r="W689" i="9"/>
  <c r="V689" i="9"/>
  <c r="W688" i="9"/>
  <c r="V688" i="9"/>
  <c r="W687" i="9"/>
  <c r="V687" i="9"/>
  <c r="W686" i="9"/>
  <c r="V686" i="9"/>
  <c r="W685" i="9"/>
  <c r="V685" i="9"/>
  <c r="W684" i="9"/>
  <c r="V684" i="9"/>
  <c r="W683" i="9"/>
  <c r="V683" i="9"/>
  <c r="W682" i="9"/>
  <c r="V682" i="9"/>
  <c r="W681" i="9"/>
  <c r="V681" i="9"/>
  <c r="W680" i="9"/>
  <c r="V680" i="9"/>
  <c r="X680" i="9" s="1"/>
  <c r="W679" i="9"/>
  <c r="V679" i="9"/>
  <c r="W678" i="9"/>
  <c r="X678" i="9" s="1"/>
  <c r="V678" i="9"/>
  <c r="W677" i="9"/>
  <c r="V677" i="9"/>
  <c r="X677" i="9" s="1"/>
  <c r="W676" i="9"/>
  <c r="V676" i="9"/>
  <c r="W675" i="9"/>
  <c r="V675" i="9"/>
  <c r="W674" i="9"/>
  <c r="V674" i="9"/>
  <c r="W673" i="9"/>
  <c r="V673" i="9"/>
  <c r="W672" i="9"/>
  <c r="V672" i="9"/>
  <c r="Z672" i="9" s="1"/>
  <c r="W671" i="9"/>
  <c r="V671" i="9"/>
  <c r="W670" i="9"/>
  <c r="V670" i="9"/>
  <c r="W669" i="9"/>
  <c r="V669" i="9"/>
  <c r="X669" i="9" s="1"/>
  <c r="W668" i="9"/>
  <c r="V668" i="9"/>
  <c r="W667" i="9"/>
  <c r="V667" i="9"/>
  <c r="W666" i="9"/>
  <c r="V666" i="9"/>
  <c r="W665" i="9"/>
  <c r="V665" i="9"/>
  <c r="W664" i="9"/>
  <c r="V664" i="9"/>
  <c r="Z664" i="9" s="1"/>
  <c r="W663" i="9"/>
  <c r="V663" i="9"/>
  <c r="W662" i="9"/>
  <c r="Z662" i="9" s="1"/>
  <c r="V662" i="9"/>
  <c r="W661" i="9"/>
  <c r="V661" i="9"/>
  <c r="X661" i="9" s="1"/>
  <c r="W660" i="9"/>
  <c r="V660" i="9"/>
  <c r="W659" i="9"/>
  <c r="V659" i="9"/>
  <c r="W658" i="9"/>
  <c r="V658" i="9"/>
  <c r="W657" i="9"/>
  <c r="V657" i="9"/>
  <c r="W656" i="9"/>
  <c r="V656" i="9"/>
  <c r="AA656" i="9" s="1"/>
  <c r="W655" i="9"/>
  <c r="V655" i="9"/>
  <c r="W654" i="9"/>
  <c r="X654" i="9" s="1"/>
  <c r="V654" i="9"/>
  <c r="W653" i="9"/>
  <c r="V653" i="9"/>
  <c r="X653" i="9" s="1"/>
  <c r="W652" i="9"/>
  <c r="V652" i="9"/>
  <c r="W651" i="9"/>
  <c r="V651" i="9"/>
  <c r="W650" i="9"/>
  <c r="V650" i="9"/>
  <c r="W649" i="9"/>
  <c r="V649" i="9"/>
  <c r="W648" i="9"/>
  <c r="V648" i="9"/>
  <c r="Z648" i="9" s="1"/>
  <c r="W647" i="9"/>
  <c r="V647" i="9"/>
  <c r="W646" i="9"/>
  <c r="V646" i="9"/>
  <c r="W645" i="9"/>
  <c r="V645" i="9"/>
  <c r="Z645" i="9" s="1"/>
  <c r="W644" i="9"/>
  <c r="V644" i="9"/>
  <c r="W643" i="9"/>
  <c r="V643" i="9"/>
  <c r="W642" i="9"/>
  <c r="V642" i="9"/>
  <c r="W641" i="9"/>
  <c r="V641" i="9"/>
  <c r="W640" i="9"/>
  <c r="V640" i="9"/>
  <c r="X640" i="9" s="1"/>
  <c r="W639" i="9"/>
  <c r="V639" i="9"/>
  <c r="W638" i="9"/>
  <c r="V638" i="9"/>
  <c r="W637" i="9"/>
  <c r="V637" i="9"/>
  <c r="X637" i="9" s="1"/>
  <c r="W636" i="9"/>
  <c r="V636" i="9"/>
  <c r="W635" i="9"/>
  <c r="V635" i="9"/>
  <c r="W634" i="9"/>
  <c r="V634" i="9"/>
  <c r="W633" i="9"/>
  <c r="V633" i="9"/>
  <c r="W632" i="9"/>
  <c r="V632" i="9"/>
  <c r="Z632" i="9" s="1"/>
  <c r="W631" i="9"/>
  <c r="V631" i="9"/>
  <c r="W630" i="9"/>
  <c r="V630" i="9"/>
  <c r="W629" i="9"/>
  <c r="V629" i="9"/>
  <c r="W628" i="9"/>
  <c r="V628" i="9"/>
  <c r="W627" i="9"/>
  <c r="V627" i="9"/>
  <c r="W626" i="9"/>
  <c r="V626" i="9"/>
  <c r="W625" i="9"/>
  <c r="V625" i="9"/>
  <c r="W624" i="9"/>
  <c r="V624" i="9"/>
  <c r="Z624" i="9" s="1"/>
  <c r="W623" i="9"/>
  <c r="V623" i="9"/>
  <c r="W622" i="9"/>
  <c r="V622" i="9"/>
  <c r="W621" i="9"/>
  <c r="V621" i="9"/>
  <c r="Z621" i="9" s="1"/>
  <c r="W620" i="9"/>
  <c r="V620" i="9"/>
  <c r="W619" i="9"/>
  <c r="V619" i="9"/>
  <c r="W618" i="9"/>
  <c r="V618" i="9"/>
  <c r="W617" i="9"/>
  <c r="V617" i="9"/>
  <c r="W616" i="9"/>
  <c r="V616" i="9"/>
  <c r="Z616" i="9" s="1"/>
  <c r="W615" i="9"/>
  <c r="V615" i="9"/>
  <c r="W614" i="9"/>
  <c r="AA614" i="9" s="1"/>
  <c r="V614" i="9"/>
  <c r="W613" i="9"/>
  <c r="V613" i="9"/>
  <c r="X613" i="9" s="1"/>
  <c r="W612" i="9"/>
  <c r="V612" i="9"/>
  <c r="W611" i="9"/>
  <c r="V611" i="9"/>
  <c r="W610" i="9"/>
  <c r="V610" i="9"/>
  <c r="W609" i="9"/>
  <c r="V609" i="9"/>
  <c r="W608" i="9"/>
  <c r="V608" i="9"/>
  <c r="AA608" i="9" s="1"/>
  <c r="W607" i="9"/>
  <c r="V607" i="9"/>
  <c r="W606" i="9"/>
  <c r="V606" i="9"/>
  <c r="W605" i="9"/>
  <c r="V605" i="9"/>
  <c r="Z605" i="9" s="1"/>
  <c r="W604" i="9"/>
  <c r="V604" i="9"/>
  <c r="W603" i="9"/>
  <c r="V603" i="9"/>
  <c r="W602" i="9"/>
  <c r="V602" i="9"/>
  <c r="W601" i="9"/>
  <c r="V601" i="9"/>
  <c r="W600" i="9"/>
  <c r="V600" i="9"/>
  <c r="X600" i="9" s="1"/>
  <c r="W599" i="9"/>
  <c r="V599" i="9"/>
  <c r="W598" i="9"/>
  <c r="Z598" i="9" s="1"/>
  <c r="V598" i="9"/>
  <c r="W597" i="9"/>
  <c r="V597" i="9"/>
  <c r="AA597" i="9" s="1"/>
  <c r="W596" i="9"/>
  <c r="V596" i="9"/>
  <c r="W595" i="9"/>
  <c r="V595" i="9"/>
  <c r="W594" i="9"/>
  <c r="V594" i="9"/>
  <c r="W593" i="9"/>
  <c r="V593" i="9"/>
  <c r="W592" i="9"/>
  <c r="V592" i="9"/>
  <c r="Z592" i="9" s="1"/>
  <c r="W591" i="9"/>
  <c r="V591" i="9"/>
  <c r="W590" i="9"/>
  <c r="V590" i="9"/>
  <c r="W589" i="9"/>
  <c r="V589" i="9"/>
  <c r="Z589" i="9" s="1"/>
  <c r="W588" i="9"/>
  <c r="V588" i="9"/>
  <c r="W587" i="9"/>
  <c r="V587" i="9"/>
  <c r="W586" i="9"/>
  <c r="V586" i="9"/>
  <c r="W585" i="9"/>
  <c r="V585" i="9"/>
  <c r="W584" i="9"/>
  <c r="V584" i="9"/>
  <c r="X584" i="9" s="1"/>
  <c r="W583" i="9"/>
  <c r="V583" i="9"/>
  <c r="W582" i="9"/>
  <c r="V582" i="9"/>
  <c r="W581" i="9"/>
  <c r="V581" i="9"/>
  <c r="W580" i="9"/>
  <c r="V580" i="9"/>
  <c r="W579" i="9"/>
  <c r="V579" i="9"/>
  <c r="W578" i="9"/>
  <c r="V578" i="9"/>
  <c r="W577" i="9"/>
  <c r="V577" i="9"/>
  <c r="W576" i="9"/>
  <c r="V576" i="9"/>
  <c r="X576" i="9" s="1"/>
  <c r="W575" i="9"/>
  <c r="V575" i="9"/>
  <c r="W574" i="9"/>
  <c r="V574" i="9"/>
  <c r="W573" i="9"/>
  <c r="V573" i="9"/>
  <c r="Z573" i="9" s="1"/>
  <c r="W572" i="9"/>
  <c r="V572" i="9"/>
  <c r="W571" i="9"/>
  <c r="V571" i="9"/>
  <c r="W570" i="9"/>
  <c r="V570" i="9"/>
  <c r="W569" i="9"/>
  <c r="V569" i="9"/>
  <c r="W568" i="9"/>
  <c r="V568" i="9"/>
  <c r="X568" i="9" s="1"/>
  <c r="W567" i="9"/>
  <c r="V567" i="9"/>
  <c r="W566" i="9"/>
  <c r="V566" i="9"/>
  <c r="W565" i="9"/>
  <c r="V565" i="9"/>
  <c r="AA565" i="9" s="1"/>
  <c r="W564" i="9"/>
  <c r="V564" i="9"/>
  <c r="W563" i="9"/>
  <c r="V563" i="9"/>
  <c r="W562" i="9"/>
  <c r="V562" i="9"/>
  <c r="W561" i="9"/>
  <c r="V561" i="9"/>
  <c r="W560" i="9"/>
  <c r="V560" i="9"/>
  <c r="Z560" i="9" s="1"/>
  <c r="W559" i="9"/>
  <c r="V559" i="9"/>
  <c r="W558" i="9"/>
  <c r="V558" i="9"/>
  <c r="W557" i="9"/>
  <c r="V557" i="9"/>
  <c r="Z557" i="9" s="1"/>
  <c r="W556" i="9"/>
  <c r="V556" i="9"/>
  <c r="W555" i="9"/>
  <c r="V555" i="9"/>
  <c r="W554" i="9"/>
  <c r="V554" i="9"/>
  <c r="W553" i="9"/>
  <c r="V553" i="9"/>
  <c r="W552" i="9"/>
  <c r="V552" i="9"/>
  <c r="X552" i="9" s="1"/>
  <c r="W551" i="9"/>
  <c r="V551" i="9"/>
  <c r="W550" i="9"/>
  <c r="X550" i="9" s="1"/>
  <c r="V550" i="9"/>
  <c r="W549" i="9"/>
  <c r="V549" i="9"/>
  <c r="Z549" i="9" s="1"/>
  <c r="W548" i="9"/>
  <c r="V548" i="9"/>
  <c r="W547" i="9"/>
  <c r="V547" i="9"/>
  <c r="W546" i="9"/>
  <c r="V546" i="9"/>
  <c r="W545" i="9"/>
  <c r="V545" i="9"/>
  <c r="W544" i="9"/>
  <c r="V544" i="9"/>
  <c r="Z544" i="9" s="1"/>
  <c r="W543" i="9"/>
  <c r="V543" i="9"/>
  <c r="W542" i="9"/>
  <c r="V542" i="9"/>
  <c r="W541" i="9"/>
  <c r="V541" i="9"/>
  <c r="AA541" i="9" s="1"/>
  <c r="W540" i="9"/>
  <c r="V540" i="9"/>
  <c r="W539" i="9"/>
  <c r="V539" i="9"/>
  <c r="W538" i="9"/>
  <c r="V538" i="9"/>
  <c r="W537" i="9"/>
  <c r="V537" i="9"/>
  <c r="W536" i="9"/>
  <c r="V536" i="9"/>
  <c r="AA536" i="9" s="1"/>
  <c r="W535" i="9"/>
  <c r="V535" i="9"/>
  <c r="W534" i="9"/>
  <c r="V534" i="9"/>
  <c r="W533" i="9"/>
  <c r="V533" i="9"/>
  <c r="X533" i="9" s="1"/>
  <c r="W532" i="9"/>
  <c r="V532" i="9"/>
  <c r="W531" i="9"/>
  <c r="V531" i="9"/>
  <c r="W530" i="9"/>
  <c r="V530" i="9"/>
  <c r="W529" i="9"/>
  <c r="V529" i="9"/>
  <c r="W528" i="9"/>
  <c r="V528" i="9"/>
  <c r="Z528" i="9" s="1"/>
  <c r="W527" i="9"/>
  <c r="V527" i="9"/>
  <c r="W526" i="9"/>
  <c r="V526" i="9"/>
  <c r="W525" i="9"/>
  <c r="V525" i="9"/>
  <c r="W524" i="9"/>
  <c r="V524" i="9"/>
  <c r="W523" i="9"/>
  <c r="V523" i="9"/>
  <c r="W522" i="9"/>
  <c r="V522" i="9"/>
  <c r="W521" i="9"/>
  <c r="V521" i="9"/>
  <c r="W520" i="9"/>
  <c r="V520" i="9"/>
  <c r="Z520" i="9" s="1"/>
  <c r="W519" i="9"/>
  <c r="V519" i="9"/>
  <c r="W518" i="9"/>
  <c r="V518" i="9"/>
  <c r="W517" i="9"/>
  <c r="V517" i="9"/>
  <c r="W516" i="9"/>
  <c r="V516" i="9"/>
  <c r="W515" i="9"/>
  <c r="V515" i="9"/>
  <c r="W514" i="9"/>
  <c r="V514" i="9"/>
  <c r="W513" i="9"/>
  <c r="V513" i="9"/>
  <c r="W512" i="9"/>
  <c r="V512" i="9"/>
  <c r="X512" i="9" s="1"/>
  <c r="W511" i="9"/>
  <c r="V511" i="9"/>
  <c r="W510" i="9"/>
  <c r="V510" i="9"/>
  <c r="W509" i="9"/>
  <c r="V509" i="9"/>
  <c r="X509" i="9" s="1"/>
  <c r="W508" i="9"/>
  <c r="V508" i="9"/>
  <c r="W507" i="9"/>
  <c r="V507" i="9"/>
  <c r="W506" i="9"/>
  <c r="V506" i="9"/>
  <c r="W505" i="9"/>
  <c r="V505" i="9"/>
  <c r="W504" i="9"/>
  <c r="V504" i="9"/>
  <c r="X504" i="9" s="1"/>
  <c r="W503" i="9"/>
  <c r="V503" i="9"/>
  <c r="W502" i="9"/>
  <c r="V502" i="9"/>
  <c r="W501" i="9"/>
  <c r="V501" i="9"/>
  <c r="W500" i="9"/>
  <c r="V500" i="9"/>
  <c r="W499" i="9"/>
  <c r="V499" i="9"/>
  <c r="W498" i="9"/>
  <c r="V498" i="9"/>
  <c r="W497" i="9"/>
  <c r="V497" i="9"/>
  <c r="W496" i="9"/>
  <c r="V496" i="9"/>
  <c r="AA496" i="9" s="1"/>
  <c r="W495" i="9"/>
  <c r="V495" i="9"/>
  <c r="W494" i="9"/>
  <c r="V494" i="9"/>
  <c r="W493" i="9"/>
  <c r="V493" i="9"/>
  <c r="Z493" i="9" s="1"/>
  <c r="W492" i="9"/>
  <c r="V492" i="9"/>
  <c r="W491" i="9"/>
  <c r="V491" i="9"/>
  <c r="W490" i="9"/>
  <c r="V490" i="9"/>
  <c r="W489" i="9"/>
  <c r="V489" i="9"/>
  <c r="W488" i="9"/>
  <c r="V488" i="9"/>
  <c r="X488" i="9" s="1"/>
  <c r="W487" i="9"/>
  <c r="V487" i="9"/>
  <c r="W486" i="9"/>
  <c r="V486" i="9"/>
  <c r="W485" i="9"/>
  <c r="V485" i="9"/>
  <c r="AA485" i="9" s="1"/>
  <c r="W484" i="9"/>
  <c r="V484" i="9"/>
  <c r="W483" i="9"/>
  <c r="V483" i="9"/>
  <c r="W482" i="9"/>
  <c r="V482" i="9"/>
  <c r="W481" i="9"/>
  <c r="V481" i="9"/>
  <c r="W480" i="9"/>
  <c r="V480" i="9"/>
  <c r="Z480" i="9" s="1"/>
  <c r="W479" i="9"/>
  <c r="V479" i="9"/>
  <c r="W478" i="9"/>
  <c r="V478" i="9"/>
  <c r="W477" i="9"/>
  <c r="V477" i="9"/>
  <c r="W476" i="9"/>
  <c r="V476" i="9"/>
  <c r="W475" i="9"/>
  <c r="V475" i="9"/>
  <c r="W474" i="9"/>
  <c r="V474" i="9"/>
  <c r="W473" i="9"/>
  <c r="V473" i="9"/>
  <c r="W472" i="9"/>
  <c r="V472" i="9"/>
  <c r="AA472" i="9" s="1"/>
  <c r="W471" i="9"/>
  <c r="V471" i="9"/>
  <c r="W470" i="9"/>
  <c r="V470" i="9"/>
  <c r="W469" i="9"/>
  <c r="V469" i="9"/>
  <c r="Z469" i="9" s="1"/>
  <c r="W468" i="9"/>
  <c r="V468" i="9"/>
  <c r="W467" i="9"/>
  <c r="V467" i="9"/>
  <c r="W466" i="9"/>
  <c r="V466" i="9"/>
  <c r="W465" i="9"/>
  <c r="V465" i="9"/>
  <c r="W464" i="9"/>
  <c r="V464" i="9"/>
  <c r="Z464" i="9" s="1"/>
  <c r="W463" i="9"/>
  <c r="V463" i="9"/>
  <c r="W462" i="9"/>
  <c r="V462" i="9"/>
  <c r="W461" i="9"/>
  <c r="V461" i="9"/>
  <c r="X461" i="9" s="1"/>
  <c r="W460" i="9"/>
  <c r="V460" i="9"/>
  <c r="W459" i="9"/>
  <c r="V459" i="9"/>
  <c r="W458" i="9"/>
  <c r="V458" i="9"/>
  <c r="W457" i="9"/>
  <c r="V457" i="9"/>
  <c r="W456" i="9"/>
  <c r="V456" i="9"/>
  <c r="X456" i="9" s="1"/>
  <c r="W455" i="9"/>
  <c r="V455" i="9"/>
  <c r="W454" i="9"/>
  <c r="V454" i="9"/>
  <c r="W453" i="9"/>
  <c r="V453" i="9"/>
  <c r="W452" i="9"/>
  <c r="V452" i="9"/>
  <c r="W451" i="9"/>
  <c r="V451" i="9"/>
  <c r="W450" i="9"/>
  <c r="V450" i="9"/>
  <c r="W449" i="9"/>
  <c r="V449" i="9"/>
  <c r="W448" i="9"/>
  <c r="V448" i="9"/>
  <c r="W447" i="9"/>
  <c r="V447" i="9"/>
  <c r="W446" i="9"/>
  <c r="Z446" i="9" s="1"/>
  <c r="V446" i="9"/>
  <c r="W445" i="9"/>
  <c r="V445" i="9"/>
  <c r="X445" i="9" s="1"/>
  <c r="W444" i="9"/>
  <c r="V444" i="9"/>
  <c r="W443" i="9"/>
  <c r="V443" i="9"/>
  <c r="W442" i="9"/>
  <c r="V442" i="9"/>
  <c r="W441" i="9"/>
  <c r="V441" i="9"/>
  <c r="W440" i="9"/>
  <c r="V440" i="9"/>
  <c r="W439" i="9"/>
  <c r="V439" i="9"/>
  <c r="W438" i="9"/>
  <c r="V438" i="9"/>
  <c r="W437" i="9"/>
  <c r="V437" i="9"/>
  <c r="X437" i="9" s="1"/>
  <c r="W436" i="9"/>
  <c r="V436" i="9"/>
  <c r="W435" i="9"/>
  <c r="V435" i="9"/>
  <c r="W434" i="9"/>
  <c r="V434" i="9"/>
  <c r="W433" i="9"/>
  <c r="V433" i="9"/>
  <c r="W432" i="9"/>
  <c r="V432" i="9"/>
  <c r="Z432" i="9" s="1"/>
  <c r="W431" i="9"/>
  <c r="V431" i="9"/>
  <c r="W430" i="9"/>
  <c r="V430" i="9"/>
  <c r="W429" i="9"/>
  <c r="V429" i="9"/>
  <c r="AA429" i="9" s="1"/>
  <c r="W428" i="9"/>
  <c r="V428" i="9"/>
  <c r="W427" i="9"/>
  <c r="V427" i="9"/>
  <c r="W426" i="9"/>
  <c r="V426" i="9"/>
  <c r="W425" i="9"/>
  <c r="V425" i="9"/>
  <c r="W424" i="9"/>
  <c r="V424" i="9"/>
  <c r="X424" i="9" s="1"/>
  <c r="W423" i="9"/>
  <c r="V423" i="9"/>
  <c r="W422" i="9"/>
  <c r="V422" i="9"/>
  <c r="W421" i="9"/>
  <c r="V421" i="9"/>
  <c r="AA421" i="9" s="1"/>
  <c r="W420" i="9"/>
  <c r="V420" i="9"/>
  <c r="W419" i="9"/>
  <c r="V419" i="9"/>
  <c r="W418" i="9"/>
  <c r="V418" i="9"/>
  <c r="W417" i="9"/>
  <c r="V417" i="9"/>
  <c r="W416" i="9"/>
  <c r="V416" i="9"/>
  <c r="AA416" i="9" s="1"/>
  <c r="W415" i="9"/>
  <c r="V415" i="9"/>
  <c r="W414" i="9"/>
  <c r="V414" i="9"/>
  <c r="W413" i="9"/>
  <c r="V413" i="9"/>
  <c r="W412" i="9"/>
  <c r="V412" i="9"/>
  <c r="W411" i="9"/>
  <c r="V411" i="9"/>
  <c r="W410" i="9"/>
  <c r="V410" i="9"/>
  <c r="W409" i="9"/>
  <c r="V409" i="9"/>
  <c r="W408" i="9"/>
  <c r="V408" i="9"/>
  <c r="AA408" i="9" s="1"/>
  <c r="W407" i="9"/>
  <c r="V407" i="9"/>
  <c r="W406" i="9"/>
  <c r="V406" i="9"/>
  <c r="W405" i="9"/>
  <c r="V405" i="9"/>
  <c r="Z405" i="9" s="1"/>
  <c r="W404" i="9"/>
  <c r="V404" i="9"/>
  <c r="W403" i="9"/>
  <c r="V403" i="9"/>
  <c r="W402" i="9"/>
  <c r="V402" i="9"/>
  <c r="W401" i="9"/>
  <c r="V401" i="9"/>
  <c r="W400" i="9"/>
  <c r="V400" i="9"/>
  <c r="X400" i="9" s="1"/>
  <c r="W399" i="9"/>
  <c r="V399" i="9"/>
  <c r="W398" i="9"/>
  <c r="V398" i="9"/>
  <c r="W397" i="9"/>
  <c r="V397" i="9"/>
  <c r="W396" i="9"/>
  <c r="V396" i="9"/>
  <c r="W395" i="9"/>
  <c r="V395" i="9"/>
  <c r="W394" i="9"/>
  <c r="V394" i="9"/>
  <c r="W393" i="9"/>
  <c r="V393" i="9"/>
  <c r="W392" i="9"/>
  <c r="V392" i="9"/>
  <c r="Z392" i="9" s="1"/>
  <c r="W391" i="9"/>
  <c r="V391" i="9"/>
  <c r="W390" i="9"/>
  <c r="V390" i="9"/>
  <c r="W389" i="9"/>
  <c r="V389" i="9"/>
  <c r="Z389" i="9" s="1"/>
  <c r="W388" i="9"/>
  <c r="V388" i="9"/>
  <c r="W387" i="9"/>
  <c r="V387" i="9"/>
  <c r="W386" i="9"/>
  <c r="V386" i="9"/>
  <c r="W385" i="9"/>
  <c r="V385" i="9"/>
  <c r="W384" i="9"/>
  <c r="V384" i="9"/>
  <c r="X384" i="9" s="1"/>
  <c r="W383" i="9"/>
  <c r="V383" i="9"/>
  <c r="W382" i="9"/>
  <c r="V382" i="9"/>
  <c r="W381" i="9"/>
  <c r="V381" i="9"/>
  <c r="Z381" i="9" s="1"/>
  <c r="W380" i="9"/>
  <c r="V380" i="9"/>
  <c r="W379" i="9"/>
  <c r="V379" i="9"/>
  <c r="W378" i="9"/>
  <c r="V378" i="9"/>
  <c r="W377" i="9"/>
  <c r="V377" i="9"/>
  <c r="W376" i="9"/>
  <c r="V376" i="9"/>
  <c r="Z376" i="9" s="1"/>
  <c r="W375" i="9"/>
  <c r="V375" i="9"/>
  <c r="W374" i="9"/>
  <c r="V374" i="9"/>
  <c r="W373" i="9"/>
  <c r="V373" i="9"/>
  <c r="X373" i="9" s="1"/>
  <c r="W372" i="9"/>
  <c r="V372" i="9"/>
  <c r="W371" i="9"/>
  <c r="V371" i="9"/>
  <c r="W370" i="9"/>
  <c r="V370" i="9"/>
  <c r="W369" i="9"/>
  <c r="V369" i="9"/>
  <c r="W368" i="9"/>
  <c r="V368" i="9"/>
  <c r="W367" i="9"/>
  <c r="V367" i="9"/>
  <c r="W366" i="9"/>
  <c r="V366" i="9"/>
  <c r="W365" i="9"/>
  <c r="V365" i="9"/>
  <c r="W364" i="9"/>
  <c r="V364" i="9"/>
  <c r="W363" i="9"/>
  <c r="V363" i="9"/>
  <c r="W362" i="9"/>
  <c r="V362" i="9"/>
  <c r="W361" i="9"/>
  <c r="V361" i="9"/>
  <c r="W360" i="9"/>
  <c r="V360" i="9"/>
  <c r="W359" i="9"/>
  <c r="V359" i="9"/>
  <c r="W358" i="9"/>
  <c r="V358" i="9"/>
  <c r="W357" i="9"/>
  <c r="V357" i="9"/>
  <c r="Z357" i="9" s="1"/>
  <c r="W356" i="9"/>
  <c r="V356" i="9"/>
  <c r="W355" i="9"/>
  <c r="V355" i="9"/>
  <c r="W354" i="9"/>
  <c r="V354" i="9"/>
  <c r="W353" i="9"/>
  <c r="V353" i="9"/>
  <c r="W352" i="9"/>
  <c r="V352" i="9"/>
  <c r="W351" i="9"/>
  <c r="V351" i="9"/>
  <c r="W350" i="9"/>
  <c r="V350" i="9"/>
  <c r="W349" i="9"/>
  <c r="V349" i="9"/>
  <c r="X349" i="9" s="1"/>
  <c r="W348" i="9"/>
  <c r="V348" i="9"/>
  <c r="W347" i="9"/>
  <c r="V347" i="9"/>
  <c r="W346" i="9"/>
  <c r="V346" i="9"/>
  <c r="W345" i="9"/>
  <c r="V345" i="9"/>
  <c r="W344" i="9"/>
  <c r="V344" i="9"/>
  <c r="W343" i="9"/>
  <c r="V343" i="9"/>
  <c r="W342" i="9"/>
  <c r="V342" i="9"/>
  <c r="W341" i="9"/>
  <c r="V341" i="9"/>
  <c r="X341" i="9" s="1"/>
  <c r="W340" i="9"/>
  <c r="V340" i="9"/>
  <c r="W339" i="9"/>
  <c r="V339" i="9"/>
  <c r="W338" i="9"/>
  <c r="V338" i="9"/>
  <c r="W337" i="9"/>
  <c r="V337" i="9"/>
  <c r="W336" i="9"/>
  <c r="V336" i="9"/>
  <c r="W335" i="9"/>
  <c r="V335" i="9"/>
  <c r="W334" i="9"/>
  <c r="V334" i="9"/>
  <c r="W333" i="9"/>
  <c r="V333" i="9"/>
  <c r="Z333" i="9" s="1"/>
  <c r="W332" i="9"/>
  <c r="V332" i="9"/>
  <c r="W331" i="9"/>
  <c r="V331" i="9"/>
  <c r="W330" i="9"/>
  <c r="V330" i="9"/>
  <c r="W329" i="9"/>
  <c r="V329" i="9"/>
  <c r="W328" i="9"/>
  <c r="V328" i="9"/>
  <c r="W327" i="9"/>
  <c r="V327" i="9"/>
  <c r="W326" i="9"/>
  <c r="V326" i="9"/>
  <c r="W325" i="9"/>
  <c r="V325" i="9"/>
  <c r="X325" i="9" s="1"/>
  <c r="W324" i="9"/>
  <c r="V324" i="9"/>
  <c r="W323" i="9"/>
  <c r="V323" i="9"/>
  <c r="W322" i="9"/>
  <c r="V322" i="9"/>
  <c r="W321" i="9"/>
  <c r="V321" i="9"/>
  <c r="W320" i="9"/>
  <c r="V320" i="9"/>
  <c r="W319" i="9"/>
  <c r="V319" i="9"/>
  <c r="W318" i="9"/>
  <c r="V318" i="9"/>
  <c r="W317" i="9"/>
  <c r="V317" i="9"/>
  <c r="X317" i="9" s="1"/>
  <c r="W316" i="9"/>
  <c r="V316" i="9"/>
  <c r="W315" i="9"/>
  <c r="V315" i="9"/>
  <c r="W314" i="9"/>
  <c r="V314" i="9"/>
  <c r="W313" i="9"/>
  <c r="V313" i="9"/>
  <c r="W312" i="9"/>
  <c r="V312" i="9"/>
  <c r="W311" i="9"/>
  <c r="V311" i="9"/>
  <c r="W310" i="9"/>
  <c r="V310" i="9"/>
  <c r="W309" i="9"/>
  <c r="V309" i="9"/>
  <c r="X309" i="9" s="1"/>
  <c r="W308" i="9"/>
  <c r="V308" i="9"/>
  <c r="W307" i="9"/>
  <c r="V307" i="9"/>
  <c r="W306" i="9"/>
  <c r="V306" i="9"/>
  <c r="W305" i="9"/>
  <c r="V305" i="9"/>
  <c r="W304" i="9"/>
  <c r="V304" i="9"/>
  <c r="W303" i="9"/>
  <c r="V303" i="9"/>
  <c r="W302" i="9"/>
  <c r="V302" i="9"/>
  <c r="W301" i="9"/>
  <c r="V301" i="9"/>
  <c r="Z301" i="9" s="1"/>
  <c r="W300" i="9"/>
  <c r="V300" i="9"/>
  <c r="W299" i="9"/>
  <c r="V299" i="9"/>
  <c r="W298" i="9"/>
  <c r="V298" i="9"/>
  <c r="W297" i="9"/>
  <c r="V297" i="9"/>
  <c r="W296" i="9"/>
  <c r="V296" i="9"/>
  <c r="AA296" i="9" s="1"/>
  <c r="W295" i="9"/>
  <c r="V295" i="9"/>
  <c r="W294" i="9"/>
  <c r="AA294" i="9" s="1"/>
  <c r="V294" i="9"/>
  <c r="W293" i="9"/>
  <c r="V293" i="9"/>
  <c r="Z293" i="9" s="1"/>
  <c r="W292" i="9"/>
  <c r="V292" i="9"/>
  <c r="W291" i="9"/>
  <c r="V291" i="9"/>
  <c r="W290" i="9"/>
  <c r="V290" i="9"/>
  <c r="W289" i="9"/>
  <c r="V289" i="9"/>
  <c r="W288" i="9"/>
  <c r="V288" i="9"/>
  <c r="X288" i="9" s="1"/>
  <c r="W287" i="9"/>
  <c r="V287" i="9"/>
  <c r="W286" i="9"/>
  <c r="V286" i="9"/>
  <c r="W285" i="9"/>
  <c r="V285" i="9"/>
  <c r="Z285" i="9" s="1"/>
  <c r="W284" i="9"/>
  <c r="V284" i="9"/>
  <c r="W283" i="9"/>
  <c r="V283" i="9"/>
  <c r="W282" i="9"/>
  <c r="V282" i="9"/>
  <c r="W281" i="9"/>
  <c r="V281" i="9"/>
  <c r="W280" i="9"/>
  <c r="V280" i="9"/>
  <c r="Z280" i="9" s="1"/>
  <c r="W279" i="9"/>
  <c r="V279" i="9"/>
  <c r="W278" i="9"/>
  <c r="V278" i="9"/>
  <c r="W277" i="9"/>
  <c r="V277" i="9"/>
  <c r="Z277" i="9" s="1"/>
  <c r="W276" i="9"/>
  <c r="V276" i="9"/>
  <c r="W275" i="9"/>
  <c r="V275" i="9"/>
  <c r="W274" i="9"/>
  <c r="V274" i="9"/>
  <c r="W273" i="9"/>
  <c r="V273" i="9"/>
  <c r="W272" i="9"/>
  <c r="V272" i="9"/>
  <c r="AA272" i="9" s="1"/>
  <c r="W271" i="9"/>
  <c r="V271" i="9"/>
  <c r="W270" i="9"/>
  <c r="V270" i="9"/>
  <c r="W269" i="9"/>
  <c r="V269" i="9"/>
  <c r="Z269" i="9" s="1"/>
  <c r="W268" i="9"/>
  <c r="V268" i="9"/>
  <c r="W267" i="9"/>
  <c r="V267" i="9"/>
  <c r="W266" i="9"/>
  <c r="V266" i="9"/>
  <c r="W265" i="9"/>
  <c r="V265" i="9"/>
  <c r="W264" i="9"/>
  <c r="V264" i="9"/>
  <c r="Z264" i="9" s="1"/>
  <c r="W263" i="9"/>
  <c r="V263" i="9"/>
  <c r="W262" i="9"/>
  <c r="V262" i="9"/>
  <c r="W261" i="9"/>
  <c r="V261" i="9"/>
  <c r="X261" i="9" s="1"/>
  <c r="W260" i="9"/>
  <c r="V260" i="9"/>
  <c r="W259" i="9"/>
  <c r="V259" i="9"/>
  <c r="W258" i="9"/>
  <c r="V258" i="9"/>
  <c r="W257" i="9"/>
  <c r="V257" i="9"/>
  <c r="W256" i="9"/>
  <c r="V256" i="9"/>
  <c r="X256" i="9" s="1"/>
  <c r="W255" i="9"/>
  <c r="V255" i="9"/>
  <c r="W254" i="9"/>
  <c r="V254" i="9"/>
  <c r="W253" i="9"/>
  <c r="V253" i="9"/>
  <c r="AA253" i="9" s="1"/>
  <c r="W252" i="9"/>
  <c r="V252" i="9"/>
  <c r="W251" i="9"/>
  <c r="V251" i="9"/>
  <c r="W250" i="9"/>
  <c r="V250" i="9"/>
  <c r="W249" i="9"/>
  <c r="V249" i="9"/>
  <c r="W248" i="9"/>
  <c r="V248" i="9"/>
  <c r="X248" i="9" s="1"/>
  <c r="W247" i="9"/>
  <c r="V247" i="9"/>
  <c r="W246" i="9"/>
  <c r="V246" i="9"/>
  <c r="W245" i="9"/>
  <c r="V245" i="9"/>
  <c r="W244" i="9"/>
  <c r="V244" i="9"/>
  <c r="W243" i="9"/>
  <c r="V243" i="9"/>
  <c r="W242" i="9"/>
  <c r="V242" i="9"/>
  <c r="W241" i="9"/>
  <c r="V241" i="9"/>
  <c r="W240" i="9"/>
  <c r="V240" i="9"/>
  <c r="W239" i="9"/>
  <c r="V239" i="9"/>
  <c r="W238" i="9"/>
  <c r="V238" i="9"/>
  <c r="W237" i="9"/>
  <c r="V237" i="9"/>
  <c r="W236" i="9"/>
  <c r="V236" i="9"/>
  <c r="W235" i="9"/>
  <c r="V235" i="9"/>
  <c r="W234" i="9"/>
  <c r="V234" i="9"/>
  <c r="W233" i="9"/>
  <c r="V233" i="9"/>
  <c r="W232" i="9"/>
  <c r="V232" i="9"/>
  <c r="W231" i="9"/>
  <c r="V231" i="9"/>
  <c r="W230" i="9"/>
  <c r="V230" i="9"/>
  <c r="W229" i="9"/>
  <c r="V229" i="9"/>
  <c r="W228" i="9"/>
  <c r="V228" i="9"/>
  <c r="W227" i="9"/>
  <c r="V227" i="9"/>
  <c r="W226" i="9"/>
  <c r="V226" i="9"/>
  <c r="W225" i="9"/>
  <c r="V225" i="9"/>
  <c r="W224" i="9"/>
  <c r="V224" i="9"/>
  <c r="Z224" i="9" s="1"/>
  <c r="W223" i="9"/>
  <c r="V223" i="9"/>
  <c r="W222" i="9"/>
  <c r="V222" i="9"/>
  <c r="W221" i="9"/>
  <c r="V221" i="9"/>
  <c r="W220" i="9"/>
  <c r="V220" i="9"/>
  <c r="W219" i="9"/>
  <c r="V219" i="9"/>
  <c r="W218" i="9"/>
  <c r="V218" i="9"/>
  <c r="W217" i="9"/>
  <c r="V217" i="9"/>
  <c r="W216" i="9"/>
  <c r="V216" i="9"/>
  <c r="AA216" i="9" s="1"/>
  <c r="W215" i="9"/>
  <c r="V215" i="9"/>
  <c r="W214" i="9"/>
  <c r="V214" i="9"/>
  <c r="W213" i="9"/>
  <c r="V213" i="9"/>
  <c r="W212" i="9"/>
  <c r="V212" i="9"/>
  <c r="W211" i="9"/>
  <c r="V211" i="9"/>
  <c r="W210" i="9"/>
  <c r="V210" i="9"/>
  <c r="W209" i="9"/>
  <c r="V209" i="9"/>
  <c r="W208" i="9"/>
  <c r="V208" i="9"/>
  <c r="X208" i="9" s="1"/>
  <c r="W207" i="9"/>
  <c r="V207" i="9"/>
  <c r="W206" i="9"/>
  <c r="V206" i="9"/>
  <c r="W205" i="9"/>
  <c r="V205" i="9"/>
  <c r="W204" i="9"/>
  <c r="V204" i="9"/>
  <c r="W203" i="9"/>
  <c r="V203" i="9"/>
  <c r="W202" i="9"/>
  <c r="V202" i="9"/>
  <c r="W201" i="9"/>
  <c r="V201" i="9"/>
  <c r="W200" i="9"/>
  <c r="V200" i="9"/>
  <c r="W199" i="9"/>
  <c r="V199" i="9"/>
  <c r="W198" i="9"/>
  <c r="V198" i="9"/>
  <c r="W197" i="9"/>
  <c r="V197" i="9"/>
  <c r="W196" i="9"/>
  <c r="V196" i="9"/>
  <c r="W195" i="9"/>
  <c r="V195" i="9"/>
  <c r="W194" i="9"/>
  <c r="V194" i="9"/>
  <c r="W193" i="9"/>
  <c r="V193" i="9"/>
  <c r="W192" i="9"/>
  <c r="V192" i="9"/>
  <c r="Z192" i="9" s="1"/>
  <c r="W191" i="9"/>
  <c r="V191" i="9"/>
  <c r="W190" i="9"/>
  <c r="V190" i="9"/>
  <c r="W189" i="9"/>
  <c r="V189" i="9"/>
  <c r="W188" i="9"/>
  <c r="V188" i="9"/>
  <c r="W187" i="9"/>
  <c r="V187" i="9"/>
  <c r="W186" i="9"/>
  <c r="V186" i="9"/>
  <c r="W185" i="9"/>
  <c r="V185" i="9"/>
  <c r="W184" i="9"/>
  <c r="V184" i="9"/>
  <c r="AA184" i="9" s="1"/>
  <c r="W183" i="9"/>
  <c r="V183" i="9"/>
  <c r="W182" i="9"/>
  <c r="V182" i="9"/>
  <c r="W181" i="9"/>
  <c r="V181" i="9"/>
  <c r="W180" i="9"/>
  <c r="V180" i="9"/>
  <c r="W179" i="9"/>
  <c r="V179" i="9"/>
  <c r="W178" i="9"/>
  <c r="V178" i="9"/>
  <c r="W177" i="9"/>
  <c r="V177" i="9"/>
  <c r="W176" i="9"/>
  <c r="V176" i="9"/>
  <c r="W175" i="9"/>
  <c r="V175" i="9"/>
  <c r="W174" i="9"/>
  <c r="V174" i="9"/>
  <c r="W173" i="9"/>
  <c r="V173" i="9"/>
  <c r="W172" i="9"/>
  <c r="V172" i="9"/>
  <c r="W171" i="9"/>
  <c r="V171" i="9"/>
  <c r="W170" i="9"/>
  <c r="V170" i="9"/>
  <c r="W169" i="9"/>
  <c r="V169" i="9"/>
  <c r="W168" i="9"/>
  <c r="V168" i="9"/>
  <c r="AA168" i="9" s="1"/>
  <c r="W167" i="9"/>
  <c r="V167" i="9"/>
  <c r="W166" i="9"/>
  <c r="V166" i="9"/>
  <c r="W165" i="9"/>
  <c r="V165" i="9"/>
  <c r="W164" i="9"/>
  <c r="V164" i="9"/>
  <c r="W163" i="9"/>
  <c r="V163" i="9"/>
  <c r="W162" i="9"/>
  <c r="V162" i="9"/>
  <c r="W161" i="9"/>
  <c r="V161" i="9"/>
  <c r="W160" i="9"/>
  <c r="V160" i="9"/>
  <c r="X160" i="9" s="1"/>
  <c r="W159" i="9"/>
  <c r="V159" i="9"/>
  <c r="W158" i="9"/>
  <c r="V158" i="9"/>
  <c r="W157" i="9"/>
  <c r="V157" i="9"/>
  <c r="W156" i="9"/>
  <c r="V156" i="9"/>
  <c r="W155" i="9"/>
  <c r="V155" i="9"/>
  <c r="W154" i="9"/>
  <c r="V154" i="9"/>
  <c r="W153" i="9"/>
  <c r="V153" i="9"/>
  <c r="W152" i="9"/>
  <c r="V152" i="9"/>
  <c r="X152" i="9" s="1"/>
  <c r="W151" i="9"/>
  <c r="V151" i="9"/>
  <c r="W150" i="9"/>
  <c r="V150" i="9"/>
  <c r="W149" i="9"/>
  <c r="V149" i="9"/>
  <c r="W148" i="9"/>
  <c r="V148" i="9"/>
  <c r="W147" i="9"/>
  <c r="V147" i="9"/>
  <c r="W146" i="9"/>
  <c r="V146" i="9"/>
  <c r="W145" i="9"/>
  <c r="V145" i="9"/>
  <c r="W144" i="9"/>
  <c r="V144" i="9"/>
  <c r="Z144" i="9" s="1"/>
  <c r="W143" i="9"/>
  <c r="V143" i="9"/>
  <c r="W142" i="9"/>
  <c r="V142" i="9"/>
  <c r="W141" i="9"/>
  <c r="V141" i="9"/>
  <c r="W140" i="9"/>
  <c r="V140" i="9"/>
  <c r="W139" i="9"/>
  <c r="V139" i="9"/>
  <c r="W138" i="9"/>
  <c r="V138" i="9"/>
  <c r="W137" i="9"/>
  <c r="V137" i="9"/>
  <c r="W136" i="9"/>
  <c r="V136" i="9"/>
  <c r="W135" i="9"/>
  <c r="V135" i="9"/>
  <c r="W134" i="9"/>
  <c r="V134" i="9"/>
  <c r="W133" i="9"/>
  <c r="V133" i="9"/>
  <c r="W132" i="9"/>
  <c r="V132" i="9"/>
  <c r="W131" i="9"/>
  <c r="V131" i="9"/>
  <c r="W130" i="9"/>
  <c r="V130" i="9"/>
  <c r="W129" i="9"/>
  <c r="V129" i="9"/>
  <c r="W128" i="9"/>
  <c r="V128" i="9"/>
  <c r="W127" i="9"/>
  <c r="V127" i="9"/>
  <c r="W126" i="9"/>
  <c r="V126" i="9"/>
  <c r="W125" i="9"/>
  <c r="V125" i="9"/>
  <c r="W124" i="9"/>
  <c r="V124" i="9"/>
  <c r="W123" i="9"/>
  <c r="V123" i="9"/>
  <c r="W122" i="9"/>
  <c r="V122" i="9"/>
  <c r="W121" i="9"/>
  <c r="V121" i="9"/>
  <c r="W120" i="9"/>
  <c r="V120" i="9"/>
  <c r="Z120" i="9" s="1"/>
  <c r="W119" i="9"/>
  <c r="V119" i="9"/>
  <c r="W118" i="9"/>
  <c r="V118" i="9"/>
  <c r="W117" i="9"/>
  <c r="V117" i="9"/>
  <c r="W116" i="9"/>
  <c r="V116" i="9"/>
  <c r="W115" i="9"/>
  <c r="V115" i="9"/>
  <c r="W114" i="9"/>
  <c r="V114" i="9"/>
  <c r="W113" i="9"/>
  <c r="V113" i="9"/>
  <c r="W112" i="9"/>
  <c r="V112" i="9"/>
  <c r="X112" i="9" s="1"/>
  <c r="W111" i="9"/>
  <c r="V111" i="9"/>
  <c r="W110" i="9"/>
  <c r="V110" i="9"/>
  <c r="W109" i="9"/>
  <c r="V109" i="9"/>
  <c r="W108" i="9"/>
  <c r="V108" i="9"/>
  <c r="W107" i="9"/>
  <c r="V107" i="9"/>
  <c r="W106" i="9"/>
  <c r="V106" i="9"/>
  <c r="W105" i="9"/>
  <c r="V105" i="9"/>
  <c r="W104" i="9"/>
  <c r="V104" i="9"/>
  <c r="X104" i="9" s="1"/>
  <c r="W103" i="9"/>
  <c r="V103" i="9"/>
  <c r="W102" i="9"/>
  <c r="V102" i="9"/>
  <c r="W101" i="9"/>
  <c r="V101" i="9"/>
  <c r="W100" i="9"/>
  <c r="V100" i="9"/>
  <c r="W99" i="9"/>
  <c r="V99" i="9"/>
  <c r="W98" i="9"/>
  <c r="V98" i="9"/>
  <c r="W97" i="9"/>
  <c r="V97" i="9"/>
  <c r="W96" i="9"/>
  <c r="V96" i="9"/>
  <c r="Z96" i="9" s="1"/>
  <c r="W95" i="9"/>
  <c r="V95" i="9"/>
  <c r="W94" i="9"/>
  <c r="V94" i="9"/>
  <c r="W93" i="9"/>
  <c r="V93" i="9"/>
  <c r="W92" i="9"/>
  <c r="V92" i="9"/>
  <c r="W91" i="9"/>
  <c r="V91" i="9"/>
  <c r="W90" i="9"/>
  <c r="V90" i="9"/>
  <c r="W89" i="9"/>
  <c r="V89" i="9"/>
  <c r="W88" i="9"/>
  <c r="V88" i="9"/>
  <c r="Z88" i="9" s="1"/>
  <c r="W87" i="9"/>
  <c r="V87" i="9"/>
  <c r="W86" i="9"/>
  <c r="V86" i="9"/>
  <c r="W85" i="9"/>
  <c r="V85" i="9"/>
  <c r="W84" i="9"/>
  <c r="V84" i="9"/>
  <c r="W83" i="9"/>
  <c r="V83" i="9"/>
  <c r="W82" i="9"/>
  <c r="V82" i="9"/>
  <c r="W81" i="9"/>
  <c r="V81" i="9"/>
  <c r="W80" i="9"/>
  <c r="V80" i="9"/>
  <c r="X80" i="9" s="1"/>
  <c r="W79" i="9"/>
  <c r="V79" i="9"/>
  <c r="W78" i="9"/>
  <c r="V78" i="9"/>
  <c r="W77" i="9"/>
  <c r="V77" i="9"/>
  <c r="W76" i="9"/>
  <c r="V76" i="9"/>
  <c r="W75" i="9"/>
  <c r="V75" i="9"/>
  <c r="W74" i="9"/>
  <c r="V74" i="9"/>
  <c r="W73" i="9"/>
  <c r="V73" i="9"/>
  <c r="W72" i="9"/>
  <c r="V72" i="9"/>
  <c r="AA72" i="9" s="1"/>
  <c r="W71" i="9"/>
  <c r="V71" i="9"/>
  <c r="W70" i="9"/>
  <c r="V70" i="9"/>
  <c r="W69" i="9"/>
  <c r="V69" i="9"/>
  <c r="W68" i="9"/>
  <c r="V68" i="9"/>
  <c r="W67" i="9"/>
  <c r="V67" i="9"/>
  <c r="W66" i="9"/>
  <c r="V66" i="9"/>
  <c r="W65" i="9"/>
  <c r="V65" i="9"/>
  <c r="W64" i="9"/>
  <c r="V64" i="9"/>
  <c r="Z64" i="9" s="1"/>
  <c r="W63" i="9"/>
  <c r="V63" i="9"/>
  <c r="W62" i="9"/>
  <c r="V62" i="9"/>
  <c r="W61" i="9"/>
  <c r="V61" i="9"/>
  <c r="W60" i="9"/>
  <c r="V60" i="9"/>
  <c r="W59" i="9"/>
  <c r="V59" i="9"/>
  <c r="W58" i="9"/>
  <c r="V58" i="9"/>
  <c r="W57" i="9"/>
  <c r="V57" i="9"/>
  <c r="W56" i="9"/>
  <c r="V56" i="9"/>
  <c r="AA56" i="9" s="1"/>
  <c r="W55" i="9"/>
  <c r="V55" i="9"/>
  <c r="W54" i="9"/>
  <c r="V54" i="9"/>
  <c r="W53" i="9"/>
  <c r="V53" i="9"/>
  <c r="Z53" i="9" s="1"/>
  <c r="W52" i="9"/>
  <c r="V52" i="9"/>
  <c r="W51" i="9"/>
  <c r="V51" i="9"/>
  <c r="W50" i="9"/>
  <c r="V50" i="9"/>
  <c r="W49" i="9"/>
  <c r="V49" i="9"/>
  <c r="W48" i="9"/>
  <c r="V48" i="9"/>
  <c r="Z48" i="9" s="1"/>
  <c r="W47" i="9"/>
  <c r="V47" i="9"/>
  <c r="W46" i="9"/>
  <c r="V46" i="9"/>
  <c r="W45" i="9"/>
  <c r="V45" i="9"/>
  <c r="W44" i="9"/>
  <c r="V44" i="9"/>
  <c r="W43" i="9"/>
  <c r="V43" i="9"/>
  <c r="W42" i="9"/>
  <c r="V42" i="9"/>
  <c r="W41" i="9"/>
  <c r="V41" i="9"/>
  <c r="W40" i="9"/>
  <c r="V40" i="9"/>
  <c r="X40" i="9" s="1"/>
  <c r="W39" i="9"/>
  <c r="V39" i="9"/>
  <c r="W38" i="9"/>
  <c r="V38" i="9"/>
  <c r="W37" i="9"/>
  <c r="V37" i="9"/>
  <c r="W36" i="9"/>
  <c r="V36" i="9"/>
  <c r="W35" i="9"/>
  <c r="V35" i="9"/>
  <c r="W34" i="9"/>
  <c r="V34" i="9"/>
  <c r="W33" i="9"/>
  <c r="V33" i="9"/>
  <c r="W32" i="9"/>
  <c r="V32" i="9"/>
  <c r="X32" i="9" s="1"/>
  <c r="W31" i="9"/>
  <c r="V31" i="9"/>
  <c r="W30" i="9"/>
  <c r="V30" i="9"/>
  <c r="W29" i="9"/>
  <c r="V29" i="9"/>
  <c r="W28" i="9"/>
  <c r="V28" i="9"/>
  <c r="W27" i="9"/>
  <c r="V27" i="9"/>
  <c r="W26" i="9"/>
  <c r="V26" i="9"/>
  <c r="W25" i="9"/>
  <c r="V25" i="9"/>
  <c r="W24" i="9"/>
  <c r="V24" i="9"/>
  <c r="AA24" i="9" s="1"/>
  <c r="W23" i="9"/>
  <c r="V23" i="9"/>
  <c r="W22" i="9"/>
  <c r="V22" i="9"/>
  <c r="W21" i="9"/>
  <c r="V21" i="9"/>
  <c r="W20" i="9"/>
  <c r="V20" i="9"/>
  <c r="W19" i="9"/>
  <c r="V19" i="9"/>
  <c r="W18" i="9"/>
  <c r="V18" i="9"/>
  <c r="Z586" i="9"/>
  <c r="AA738" i="9"/>
  <c r="Z639" i="9"/>
  <c r="X578" i="9"/>
  <c r="X594" i="9"/>
  <c r="Z513" i="9"/>
  <c r="AA537" i="9"/>
  <c r="AA297" i="9"/>
  <c r="AA345" i="9"/>
  <c r="X514" i="9"/>
  <c r="Z722" i="9"/>
  <c r="X664" i="9"/>
  <c r="Z713" i="9"/>
  <c r="AA665" i="9"/>
  <c r="Z522" i="9"/>
  <c r="X522" i="9"/>
  <c r="Z441" i="9"/>
  <c r="AA138" i="9"/>
  <c r="AA154" i="9"/>
  <c r="Z361" i="9"/>
  <c r="AA577" i="9"/>
  <c r="AA793" i="9"/>
  <c r="AA466" i="9"/>
  <c r="AA594" i="9"/>
  <c r="Z681" i="9"/>
  <c r="AA911" i="9"/>
  <c r="AA1002" i="9"/>
  <c r="AA714" i="9"/>
  <c r="AA849" i="9"/>
  <c r="AA985" i="9"/>
  <c r="AA746" i="9"/>
  <c r="AA783" i="9"/>
  <c r="AA826" i="9"/>
  <c r="AA946" i="9"/>
  <c r="X602" i="9"/>
  <c r="Z618" i="9"/>
  <c r="AA321" i="9"/>
  <c r="X665" i="9"/>
  <c r="Z665" i="9"/>
  <c r="Z866" i="9"/>
  <c r="Z105" i="9"/>
  <c r="X98" i="9"/>
  <c r="X169" i="9"/>
  <c r="Z169" i="9"/>
  <c r="Z1017" i="9"/>
  <c r="AA81" i="9"/>
  <c r="AA169" i="9"/>
  <c r="Z177" i="9"/>
  <c r="Z274" i="9"/>
  <c r="X274" i="9"/>
  <c r="X346" i="9"/>
  <c r="AA353" i="9"/>
  <c r="AA361" i="9"/>
  <c r="X601" i="9"/>
  <c r="AA601" i="9"/>
  <c r="X1010" i="9"/>
  <c r="AA1017" i="9"/>
  <c r="X241" i="9"/>
  <c r="AA241" i="9"/>
  <c r="AA874" i="9"/>
  <c r="X874" i="9"/>
  <c r="X1009" i="9"/>
  <c r="Z1009" i="9"/>
  <c r="AA625" i="9"/>
  <c r="Z641" i="9"/>
  <c r="AA641" i="9"/>
  <c r="Z201" i="9"/>
  <c r="X546" i="9"/>
  <c r="AA546" i="9"/>
  <c r="X562" i="9"/>
  <c r="Z562" i="9"/>
  <c r="AA584" i="9"/>
  <c r="Z949" i="9"/>
  <c r="AA949" i="9"/>
  <c r="X953" i="9"/>
  <c r="Z418" i="9"/>
  <c r="Z353" i="9"/>
  <c r="X361" i="9"/>
  <c r="Z424" i="9"/>
  <c r="X82" i="9"/>
  <c r="AA313" i="9"/>
  <c r="X321" i="9"/>
  <c r="Z378" i="9"/>
  <c r="X489" i="9"/>
  <c r="Z489" i="9"/>
  <c r="AA177" i="9"/>
  <c r="AA314" i="9"/>
  <c r="X889" i="9"/>
  <c r="X121" i="9"/>
  <c r="Z121" i="9"/>
  <c r="AA49" i="9"/>
  <c r="Z129" i="9"/>
  <c r="X146" i="9"/>
  <c r="Z33" i="9"/>
  <c r="X105" i="9"/>
  <c r="X154" i="9"/>
  <c r="X233" i="9"/>
  <c r="Z233" i="9"/>
  <c r="X345" i="9"/>
  <c r="Z377" i="9"/>
  <c r="X377" i="9"/>
  <c r="AA514" i="9"/>
  <c r="X545" i="9"/>
  <c r="Z545" i="9"/>
  <c r="X553" i="9"/>
  <c r="Z553" i="9"/>
  <c r="Z601" i="9"/>
  <c r="X994" i="9"/>
  <c r="Z994" i="9"/>
  <c r="Z570" i="9"/>
  <c r="AA137" i="9"/>
  <c r="Z626" i="9"/>
  <c r="X626" i="9"/>
  <c r="Z185" i="9"/>
  <c r="X250" i="9"/>
  <c r="X329" i="9"/>
  <c r="Z329" i="9"/>
  <c r="X393" i="9"/>
  <c r="AA474" i="9"/>
  <c r="Z482" i="9"/>
  <c r="X482" i="9"/>
  <c r="AA570" i="9"/>
  <c r="X634" i="9"/>
  <c r="Z634" i="9"/>
  <c r="X784" i="9"/>
  <c r="AA961" i="9"/>
  <c r="Z961" i="9"/>
  <c r="AA969" i="9"/>
  <c r="X977" i="9"/>
  <c r="Z977" i="9"/>
  <c r="Z337" i="9"/>
  <c r="X282" i="9"/>
  <c r="AA425" i="9"/>
  <c r="AA489" i="9"/>
  <c r="AA618" i="9"/>
  <c r="X193" i="9"/>
  <c r="Z193" i="9"/>
  <c r="AA225" i="9"/>
  <c r="X232" i="9"/>
  <c r="X297" i="9"/>
  <c r="Z297" i="9"/>
  <c r="AA329" i="9"/>
  <c r="Z369" i="9"/>
  <c r="X401" i="9"/>
  <c r="Z521" i="9"/>
  <c r="X521" i="9"/>
  <c r="AA578" i="9"/>
  <c r="X593" i="9"/>
  <c r="AA593" i="9"/>
  <c r="X649" i="9"/>
  <c r="Z649" i="9"/>
  <c r="Z689" i="9"/>
  <c r="X767" i="9"/>
  <c r="Z834" i="9"/>
  <c r="X954" i="9"/>
  <c r="Z962" i="9"/>
  <c r="Z970" i="9"/>
  <c r="AA973" i="9"/>
  <c r="X585" i="9"/>
  <c r="Z585" i="9"/>
  <c r="X969" i="9"/>
  <c r="Z969" i="9"/>
  <c r="X25" i="9"/>
  <c r="Z25" i="9"/>
  <c r="AA66" i="9"/>
  <c r="X114" i="9"/>
  <c r="X49" i="9"/>
  <c r="Z49" i="9"/>
  <c r="AA153" i="9"/>
  <c r="X290" i="9"/>
  <c r="X305" i="9"/>
  <c r="X433" i="9"/>
  <c r="Z590" i="9"/>
  <c r="Z682" i="9"/>
  <c r="X689" i="9"/>
  <c r="AA689" i="9"/>
  <c r="X730" i="9"/>
  <c r="Z730" i="9"/>
  <c r="X842" i="9"/>
  <c r="AA1001" i="9"/>
  <c r="Z1001" i="9"/>
  <c r="Z161" i="9"/>
  <c r="Z345" i="9"/>
  <c r="X138" i="9"/>
  <c r="Z138" i="9"/>
  <c r="X298" i="9"/>
  <c r="AA305" i="9"/>
  <c r="AA337" i="9"/>
  <c r="X362" i="9"/>
  <c r="Z386" i="9"/>
  <c r="Z393" i="9"/>
  <c r="X410" i="9"/>
  <c r="Z466" i="9"/>
  <c r="X506" i="9"/>
  <c r="Z506" i="9"/>
  <c r="AA513" i="9"/>
  <c r="X538" i="9"/>
  <c r="Z538" i="9"/>
  <c r="AA562" i="9"/>
  <c r="AA569" i="9"/>
  <c r="X577" i="9"/>
  <c r="Z577" i="9"/>
  <c r="AA583" i="9"/>
  <c r="Z594" i="9"/>
  <c r="X617" i="9"/>
  <c r="AA617" i="9"/>
  <c r="AA634" i="9"/>
  <c r="X641" i="9"/>
  <c r="X681" i="9"/>
  <c r="AA681" i="9"/>
  <c r="AA698" i="9"/>
  <c r="AA722" i="9"/>
  <c r="X746" i="9"/>
  <c r="Z746" i="9"/>
  <c r="X770" i="9"/>
  <c r="Z770" i="9"/>
  <c r="X793" i="9"/>
  <c r="Z801" i="9"/>
  <c r="Z841" i="9"/>
  <c r="AA866" i="9"/>
  <c r="Z874" i="9"/>
  <c r="Z877" i="9"/>
  <c r="X906" i="9"/>
  <c r="Z906" i="9"/>
  <c r="AA994" i="9"/>
  <c r="Z298" i="9"/>
  <c r="AA482" i="9"/>
  <c r="X490" i="9"/>
  <c r="Z490" i="9"/>
  <c r="Z497" i="9"/>
  <c r="X529" i="9"/>
  <c r="Z529" i="9"/>
  <c r="AA553" i="9"/>
  <c r="AA585" i="9"/>
  <c r="AA602" i="9"/>
  <c r="Z609" i="9"/>
  <c r="AA626" i="9"/>
  <c r="Z640" i="9"/>
  <c r="AA649" i="9"/>
  <c r="X673" i="9"/>
  <c r="AA673" i="9"/>
  <c r="X713" i="9"/>
  <c r="AA713" i="9"/>
  <c r="AA730" i="9"/>
  <c r="Z738" i="9"/>
  <c r="Z785" i="9"/>
  <c r="Z810" i="9"/>
  <c r="X810" i="9"/>
  <c r="X886" i="9"/>
  <c r="Z890" i="9"/>
  <c r="X897" i="9"/>
  <c r="AA922" i="9"/>
  <c r="AA962" i="9"/>
  <c r="AA970" i="9"/>
  <c r="AA977" i="9"/>
  <c r="X985" i="9"/>
  <c r="Z985" i="9"/>
  <c r="Z410" i="9"/>
  <c r="X497" i="9"/>
  <c r="AA497" i="9"/>
  <c r="X554" i="9"/>
  <c r="Z554" i="9"/>
  <c r="X609" i="9"/>
  <c r="AA609" i="9"/>
  <c r="X657" i="9"/>
  <c r="Z657" i="9"/>
  <c r="X714" i="9"/>
  <c r="Z714" i="9"/>
  <c r="X721" i="9"/>
  <c r="Z721" i="9"/>
  <c r="X818" i="9"/>
  <c r="Z818" i="9"/>
  <c r="X825" i="9"/>
  <c r="Z825" i="9"/>
  <c r="X930" i="9"/>
  <c r="Z930" i="9"/>
  <c r="X974" i="9"/>
  <c r="X978" i="9"/>
  <c r="Z978" i="9"/>
  <c r="AA981" i="9"/>
  <c r="X993" i="9"/>
  <c r="Z993" i="9"/>
  <c r="X385" i="9"/>
  <c r="X409" i="9"/>
  <c r="Z409" i="9"/>
  <c r="X434" i="9"/>
  <c r="AA441" i="9"/>
  <c r="X448" i="9"/>
  <c r="Z448" i="9"/>
  <c r="X498" i="9"/>
  <c r="Z498" i="9"/>
  <c r="X505" i="9"/>
  <c r="Z505" i="9"/>
  <c r="AA522" i="9"/>
  <c r="X530" i="9"/>
  <c r="Z530" i="9"/>
  <c r="X537" i="9"/>
  <c r="Z537" i="9"/>
  <c r="AA554" i="9"/>
  <c r="X561" i="9"/>
  <c r="AA561" i="9"/>
  <c r="AA586" i="9"/>
  <c r="Z593" i="9"/>
  <c r="Z610" i="9"/>
  <c r="AA616" i="9"/>
  <c r="X633" i="9"/>
  <c r="AA633" i="9"/>
  <c r="AA650" i="9"/>
  <c r="AA657" i="9"/>
  <c r="Z688" i="9"/>
  <c r="X711" i="9"/>
  <c r="AA721" i="9"/>
  <c r="X738" i="9"/>
  <c r="X762" i="9"/>
  <c r="Z762" i="9"/>
  <c r="Z769" i="9"/>
  <c r="X769" i="9"/>
  <c r="X776" i="9"/>
  <c r="Z776" i="9"/>
  <c r="X785" i="9"/>
  <c r="AA818" i="9"/>
  <c r="X890" i="9"/>
  <c r="X898" i="9"/>
  <c r="AA930" i="9"/>
  <c r="X938" i="9"/>
  <c r="Z938" i="9"/>
  <c r="Z434" i="9"/>
  <c r="X753" i="9"/>
  <c r="AA753" i="9"/>
  <c r="X786" i="9"/>
  <c r="Z786" i="9"/>
  <c r="X850" i="9"/>
  <c r="Z850" i="9"/>
  <c r="X857" i="9"/>
  <c r="Z857" i="9"/>
  <c r="X864" i="9"/>
  <c r="AA871" i="9"/>
  <c r="X882" i="9"/>
  <c r="Z954" i="9"/>
  <c r="X961" i="9"/>
  <c r="AA993" i="9"/>
  <c r="X1001" i="9"/>
  <c r="Z778" i="9"/>
  <c r="AA784" i="9"/>
  <c r="Z826" i="9"/>
  <c r="X833" i="9"/>
  <c r="Z833" i="9"/>
  <c r="X858" i="9"/>
  <c r="Z858" i="9"/>
  <c r="X914" i="9"/>
  <c r="Z914" i="9"/>
  <c r="Z921" i="9"/>
  <c r="X946" i="9"/>
  <c r="Z946" i="9"/>
  <c r="AA978" i="9"/>
  <c r="Z986" i="9"/>
  <c r="Z865" i="9"/>
  <c r="Z1002" i="9"/>
  <c r="Z1005" i="9"/>
  <c r="X513" i="9"/>
  <c r="X520" i="9"/>
  <c r="X928" i="9"/>
  <c r="X775" i="9"/>
  <c r="X535" i="9"/>
  <c r="AA18" i="9"/>
  <c r="AS37" i="8"/>
  <c r="AR37" i="8"/>
  <c r="AQ37" i="8"/>
  <c r="AO37" i="8"/>
  <c r="AN37" i="8"/>
  <c r="AM37" i="8"/>
  <c r="AK37" i="8"/>
  <c r="AJ37" i="8"/>
  <c r="AI37" i="8"/>
  <c r="AG37" i="8"/>
  <c r="AF37" i="8"/>
  <c r="AE37" i="8"/>
  <c r="AS36" i="8"/>
  <c r="AR36" i="8"/>
  <c r="AQ36" i="8"/>
  <c r="AP36" i="8"/>
  <c r="AP43" i="8" s="1"/>
  <c r="P7" i="8"/>
  <c r="AO36" i="8"/>
  <c r="AN36" i="8"/>
  <c r="AM36" i="8"/>
  <c r="AL36" i="8"/>
  <c r="AL43" i="8" s="1"/>
  <c r="L7" i="8"/>
  <c r="AK36" i="8"/>
  <c r="AJ36" i="8"/>
  <c r="AI36" i="8"/>
  <c r="AH36" i="8"/>
  <c r="AH43" i="8" s="1"/>
  <c r="H7" i="8"/>
  <c r="AG36" i="8"/>
  <c r="AF36" i="8"/>
  <c r="AE36" i="8"/>
  <c r="AD36" i="8"/>
  <c r="AD43" i="8" s="1"/>
  <c r="AD31" i="9"/>
  <c r="AD32" i="9" s="1"/>
  <c r="AD33" i="9" s="1"/>
  <c r="N12" i="9"/>
  <c r="V14" i="9"/>
  <c r="I16" i="9"/>
  <c r="H16" i="9"/>
  <c r="G16" i="9"/>
  <c r="F16" i="9"/>
  <c r="E16" i="9"/>
  <c r="D16" i="9"/>
  <c r="I15" i="9"/>
  <c r="H15" i="9"/>
  <c r="G15" i="9"/>
  <c r="F15" i="9"/>
  <c r="E15" i="9"/>
  <c r="D15" i="9"/>
  <c r="I14" i="9"/>
  <c r="H14" i="9"/>
  <c r="G14" i="9"/>
  <c r="F14" i="9"/>
  <c r="E14" i="9"/>
  <c r="D14" i="9"/>
  <c r="I13" i="9"/>
  <c r="H13" i="9"/>
  <c r="G13" i="9"/>
  <c r="F13" i="9"/>
  <c r="E13" i="9"/>
  <c r="D13" i="9"/>
  <c r="I12" i="9"/>
  <c r="H12" i="9"/>
  <c r="G12" i="9"/>
  <c r="F12" i="9"/>
  <c r="E12" i="9"/>
  <c r="D12" i="9"/>
  <c r="I11" i="9"/>
  <c r="H11" i="9"/>
  <c r="G11" i="9"/>
  <c r="F11" i="9"/>
  <c r="E11" i="9"/>
  <c r="D11" i="9"/>
  <c r="O15" i="9"/>
  <c r="O13" i="9"/>
  <c r="O11" i="9"/>
  <c r="N16" i="9"/>
  <c r="O14" i="9"/>
  <c r="O16" i="9"/>
  <c r="W14" i="9"/>
  <c r="O12" i="9"/>
  <c r="N14" i="9"/>
  <c r="N15" i="9"/>
  <c r="N13" i="9"/>
  <c r="N11" i="9"/>
  <c r="M13" i="9"/>
  <c r="M15" i="9"/>
  <c r="M11" i="9"/>
  <c r="M16" i="9"/>
  <c r="M14" i="9"/>
  <c r="M12" i="9"/>
  <c r="C16" i="8"/>
  <c r="C17" i="8" s="1"/>
  <c r="B17" i="8" s="1"/>
  <c r="E6" i="6"/>
  <c r="D6" i="6"/>
  <c r="I6" i="6" s="1"/>
  <c r="P8" i="8"/>
  <c r="L8" i="8"/>
  <c r="H8" i="8"/>
  <c r="D8" i="8"/>
  <c r="Y20" i="8"/>
  <c r="Y21" i="8" s="1"/>
  <c r="Y22" i="8" s="1"/>
  <c r="Y23" i="8" s="1"/>
  <c r="Y24" i="8" s="1"/>
  <c r="Y25" i="8" s="1"/>
  <c r="Y26" i="8" s="1"/>
  <c r="Y27" i="8" s="1"/>
  <c r="Y28" i="8" s="1"/>
  <c r="Y29" i="8" s="1"/>
  <c r="Y30" i="8" s="1"/>
  <c r="Y31" i="8" s="1"/>
  <c r="Y32" i="8" s="1"/>
  <c r="Y33" i="8" s="1"/>
  <c r="Y34" i="8" s="1"/>
  <c r="Y35" i="8" s="1"/>
  <c r="V18" i="8"/>
  <c r="V19" i="8" s="1"/>
  <c r="V20" i="8" s="1"/>
  <c r="V21" i="8" s="1"/>
  <c r="V22" i="8" s="1"/>
  <c r="V23" i="8" s="1"/>
  <c r="V24" i="8" s="1"/>
  <c r="V25" i="8" s="1"/>
  <c r="V26" i="8" s="1"/>
  <c r="V27" i="8" s="1"/>
  <c r="V28" i="8" s="1"/>
  <c r="V29" i="8" s="1"/>
  <c r="V30" i="8" s="1"/>
  <c r="V31" i="8" s="1"/>
  <c r="V32" i="8" s="1"/>
  <c r="V33" i="8" s="1"/>
  <c r="V34" i="8" s="1"/>
  <c r="V35" i="8" s="1"/>
  <c r="V36" i="8" s="1"/>
  <c r="V37" i="8" s="1"/>
  <c r="V38" i="8" s="1"/>
  <c r="V39" i="8" s="1"/>
  <c r="V40" i="8" s="1"/>
  <c r="V41" i="8" s="1"/>
  <c r="V42" i="8" s="1"/>
  <c r="V43" i="8" s="1"/>
  <c r="A16" i="8"/>
  <c r="A17" i="8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AR6" i="6"/>
  <c r="AS6" i="6"/>
  <c r="B26" i="6"/>
  <c r="C26" i="6" s="1"/>
  <c r="B25" i="6"/>
  <c r="AQ25" i="6" s="1"/>
  <c r="B24" i="6"/>
  <c r="AQ24" i="6" s="1"/>
  <c r="B23" i="6"/>
  <c r="AQ23" i="6" s="1"/>
  <c r="B22" i="6"/>
  <c r="C22" i="6" s="1"/>
  <c r="B21" i="6"/>
  <c r="AQ21" i="6" s="1"/>
  <c r="B20" i="6"/>
  <c r="AQ20" i="6" s="1"/>
  <c r="B19" i="6"/>
  <c r="B18" i="6"/>
  <c r="B17" i="6"/>
  <c r="C17" i="6" s="1"/>
  <c r="B16" i="6"/>
  <c r="AQ16" i="6" s="1"/>
  <c r="AR16" i="6" s="1"/>
  <c r="B15" i="6"/>
  <c r="C15" i="6" s="1"/>
  <c r="B14" i="6"/>
  <c r="AQ14" i="6" s="1"/>
  <c r="B13" i="6"/>
  <c r="C13" i="6" s="1"/>
  <c r="B12" i="6"/>
  <c r="C12" i="6" s="1"/>
  <c r="B11" i="6"/>
  <c r="C11" i="6" s="1"/>
  <c r="B10" i="6"/>
  <c r="AQ10" i="6" s="1"/>
  <c r="B9" i="6"/>
  <c r="AQ9" i="6" s="1"/>
  <c r="B8" i="6"/>
  <c r="C8" i="6" s="1"/>
  <c r="B7" i="6"/>
  <c r="C7" i="6" s="1"/>
  <c r="A27" i="6"/>
  <c r="A28" i="6" s="1"/>
  <c r="A1" i="3"/>
  <c r="A1" i="4"/>
  <c r="C17" i="3"/>
  <c r="E17" i="3"/>
  <c r="O8" i="9"/>
  <c r="W8" i="9"/>
  <c r="M8" i="9"/>
  <c r="N8" i="9"/>
  <c r="Q8" i="8"/>
  <c r="G8" i="8"/>
  <c r="F7" i="8"/>
  <c r="K7" i="8"/>
  <c r="N7" i="8"/>
  <c r="E8" i="8"/>
  <c r="J8" i="8"/>
  <c r="M7" i="8"/>
  <c r="R7" i="8"/>
  <c r="R8" i="8"/>
  <c r="O8" i="8"/>
  <c r="I8" i="8"/>
  <c r="S7" i="8"/>
  <c r="S8" i="8"/>
  <c r="V8" i="9"/>
  <c r="Z897" i="9"/>
  <c r="AA690" i="9"/>
  <c r="X702" i="9"/>
  <c r="Z401" i="9"/>
  <c r="Z394" i="9"/>
  <c r="AA290" i="9"/>
  <c r="AA384" i="9"/>
  <c r="X217" i="9"/>
  <c r="X698" i="9"/>
  <c r="Z794" i="9"/>
  <c r="Z706" i="9"/>
  <c r="Z817" i="9"/>
  <c r="X817" i="9"/>
  <c r="AA394" i="9"/>
  <c r="AA209" i="9"/>
  <c r="X209" i="9"/>
  <c r="AA298" i="9"/>
  <c r="AA217" i="9"/>
  <c r="X802" i="9"/>
  <c r="X809" i="9"/>
  <c r="X706" i="9"/>
  <c r="X41" i="9"/>
  <c r="AA41" i="9"/>
  <c r="Z41" i="9"/>
  <c r="X106" i="9"/>
  <c r="AA106" i="9"/>
  <c r="AA136" i="9"/>
  <c r="AA146" i="9"/>
  <c r="Z146" i="9"/>
  <c r="AA201" i="9"/>
  <c r="Z42" i="9"/>
  <c r="X42" i="9"/>
  <c r="X688" i="9"/>
  <c r="Q7" i="8"/>
  <c r="G7" i="8"/>
  <c r="F8" i="8"/>
  <c r="K8" i="8"/>
  <c r="K17" i="8" s="1"/>
  <c r="N8" i="8"/>
  <c r="O7" i="8"/>
  <c r="E7" i="8"/>
  <c r="M8" i="8"/>
  <c r="I7" i="8"/>
  <c r="J7" i="8"/>
  <c r="G269" i="6"/>
  <c r="G17" i="3"/>
  <c r="C18" i="8"/>
  <c r="B18" i="8" s="1"/>
  <c r="D18" i="8" s="1"/>
  <c r="Z225" i="9"/>
  <c r="AA282" i="9"/>
  <c r="X129" i="9"/>
  <c r="Z625" i="9"/>
  <c r="Z313" i="9"/>
  <c r="AA113" i="9"/>
  <c r="AA610" i="9"/>
  <c r="AA73" i="9"/>
  <c r="AA185" i="9"/>
  <c r="AA130" i="9"/>
  <c r="X642" i="9"/>
  <c r="AA369" i="9"/>
  <c r="AA376" i="9"/>
  <c r="X402" i="9"/>
  <c r="D17" i="8"/>
  <c r="AI43" i="8" l="1" a="1"/>
  <c r="AS43" i="8" a="1"/>
  <c r="AS43" i="8" s="1"/>
  <c r="AO43" i="8" a="1"/>
  <c r="AO44" i="8" s="1"/>
  <c r="AK43" i="8" a="1"/>
  <c r="AK43" i="8" s="1"/>
  <c r="AG43" i="8" a="1"/>
  <c r="AG44" i="8" s="1"/>
  <c r="AN43" i="8" a="1"/>
  <c r="AN43" i="8" s="1"/>
  <c r="AR43" i="8" a="1"/>
  <c r="AR43" i="8" s="1"/>
  <c r="AJ43" i="8" a="1"/>
  <c r="AJ43" i="8" s="1"/>
  <c r="AF43" i="8" a="1"/>
  <c r="AF44" i="8" s="1"/>
  <c r="N17" i="8"/>
  <c r="J18" i="8"/>
  <c r="AQ43" i="8" a="1"/>
  <c r="AQ43" i="8" s="1"/>
  <c r="AM43" i="8" a="1"/>
  <c r="AM44" i="8" s="1"/>
  <c r="AE43" i="8" a="1"/>
  <c r="AE44" i="8" s="1"/>
  <c r="C27" i="7"/>
  <c r="AQ27" i="7"/>
  <c r="AS9" i="7"/>
  <c r="AR9" i="7"/>
  <c r="AS23" i="7"/>
  <c r="AR23" i="7"/>
  <c r="B29" i="7"/>
  <c r="A30" i="7"/>
  <c r="I269" i="7"/>
  <c r="H6" i="7"/>
  <c r="AS10" i="7"/>
  <c r="AR10" i="7"/>
  <c r="AS17" i="7"/>
  <c r="AR17" i="7"/>
  <c r="AS24" i="7"/>
  <c r="AR24" i="7"/>
  <c r="AS21" i="7"/>
  <c r="AR21" i="7"/>
  <c r="AS14" i="7"/>
  <c r="AR14" i="7"/>
  <c r="AS25" i="7"/>
  <c r="AR25" i="7"/>
  <c r="AS7" i="7"/>
  <c r="AR7" i="7"/>
  <c r="AS15" i="7"/>
  <c r="AR15" i="7"/>
  <c r="AS26" i="7"/>
  <c r="AR26" i="7"/>
  <c r="AS8" i="7"/>
  <c r="AR8" i="7"/>
  <c r="AS19" i="7"/>
  <c r="AR19" i="7"/>
  <c r="C14" i="7"/>
  <c r="AR18" i="7"/>
  <c r="C19" i="7"/>
  <c r="B28" i="7"/>
  <c r="C10" i="7"/>
  <c r="C26" i="7"/>
  <c r="C8" i="7"/>
  <c r="AR12" i="7"/>
  <c r="C24" i="7"/>
  <c r="C15" i="7"/>
  <c r="C22" i="4"/>
  <c r="AA990" i="9"/>
  <c r="X34" i="9"/>
  <c r="Z106" i="9"/>
  <c r="X991" i="9"/>
  <c r="X888" i="9"/>
  <c r="X998" i="9"/>
  <c r="X319" i="9"/>
  <c r="AA896" i="9"/>
  <c r="X912" i="9"/>
  <c r="X952" i="9"/>
  <c r="AA57" i="9"/>
  <c r="AA910" i="9"/>
  <c r="X1013" i="9"/>
  <c r="Z910" i="9"/>
  <c r="AA174" i="9"/>
  <c r="X270" i="9"/>
  <c r="Z278" i="9"/>
  <c r="AA286" i="9"/>
  <c r="X294" i="9"/>
  <c r="AA302" i="9"/>
  <c r="AA310" i="9"/>
  <c r="X318" i="9"/>
  <c r="X326" i="9"/>
  <c r="X334" i="9"/>
  <c r="Z342" i="9"/>
  <c r="X358" i="9"/>
  <c r="Z366" i="9"/>
  <c r="Z382" i="9"/>
  <c r="X398" i="9"/>
  <c r="X422" i="9"/>
  <c r="AA430" i="9"/>
  <c r="AA454" i="9"/>
  <c r="X470" i="9"/>
  <c r="AA518" i="9"/>
  <c r="Z550" i="9"/>
  <c r="X582" i="9"/>
  <c r="X590" i="9"/>
  <c r="X614" i="9"/>
  <c r="X622" i="9"/>
  <c r="X638" i="9"/>
  <c r="Z646" i="9"/>
  <c r="AA670" i="9"/>
  <c r="Z678" i="9"/>
  <c r="Z710" i="9"/>
  <c r="X718" i="9"/>
  <c r="X726" i="9"/>
  <c r="Z766" i="9"/>
  <c r="Z782" i="9"/>
  <c r="X790" i="9"/>
  <c r="Z798" i="9"/>
  <c r="Z806" i="9"/>
  <c r="X814" i="9"/>
  <c r="Z846" i="9"/>
  <c r="Z894" i="9"/>
  <c r="X950" i="9"/>
  <c r="Z974" i="9"/>
  <c r="X1014" i="9"/>
  <c r="X511" i="9"/>
  <c r="Z998" i="9"/>
  <c r="AA23" i="9"/>
  <c r="Z638" i="9"/>
  <c r="X454" i="9"/>
  <c r="AA278" i="9"/>
  <c r="AA590" i="9"/>
  <c r="Z614" i="9"/>
  <c r="Z270" i="9"/>
  <c r="Z622" i="9"/>
  <c r="Z390" i="9"/>
  <c r="X390" i="9"/>
  <c r="X406" i="9"/>
  <c r="Z406" i="9"/>
  <c r="AA414" i="9"/>
  <c r="Z414" i="9"/>
  <c r="AA438" i="9"/>
  <c r="X438" i="9"/>
  <c r="Z438" i="9"/>
  <c r="Z462" i="9"/>
  <c r="AA462" i="9"/>
  <c r="X518" i="9"/>
  <c r="Z518" i="9"/>
  <c r="Z526" i="9"/>
  <c r="AA526" i="9"/>
  <c r="X526" i="9"/>
  <c r="X534" i="9"/>
  <c r="Z534" i="9"/>
  <c r="AA542" i="9"/>
  <c r="X542" i="9"/>
  <c r="Z542" i="9"/>
  <c r="X558" i="9"/>
  <c r="AA558" i="9"/>
  <c r="X566" i="9"/>
  <c r="Z566" i="9"/>
  <c r="AA566" i="9"/>
  <c r="Z582" i="9"/>
  <c r="AA582" i="9"/>
  <c r="X598" i="9"/>
  <c r="AA598" i="9"/>
  <c r="X606" i="9"/>
  <c r="Z606" i="9"/>
  <c r="X630" i="9"/>
  <c r="Z630" i="9"/>
  <c r="X734" i="9"/>
  <c r="Z734" i="9"/>
  <c r="X742" i="9"/>
  <c r="AA742" i="9"/>
  <c r="X750" i="9"/>
  <c r="Z750" i="9"/>
  <c r="Z758" i="9"/>
  <c r="X758" i="9"/>
  <c r="X774" i="9"/>
  <c r="AA774" i="9"/>
  <c r="AA822" i="9"/>
  <c r="X822" i="9"/>
  <c r="Z822" i="9"/>
  <c r="X838" i="9"/>
  <c r="Z838" i="9"/>
  <c r="AA838" i="9"/>
  <c r="X854" i="9"/>
  <c r="Z854" i="9"/>
  <c r="X878" i="9"/>
  <c r="Z878" i="9"/>
  <c r="AA902" i="9"/>
  <c r="X902" i="9"/>
  <c r="Z902" i="9"/>
  <c r="X918" i="9"/>
  <c r="Z918" i="9"/>
  <c r="X934" i="9"/>
  <c r="Z934" i="9"/>
  <c r="AA942" i="9"/>
  <c r="Z942" i="9"/>
  <c r="X958" i="9"/>
  <c r="Z958" i="9"/>
  <c r="Z966" i="9"/>
  <c r="AA966" i="9"/>
  <c r="X966" i="9"/>
  <c r="X982" i="9"/>
  <c r="Z982" i="9"/>
  <c r="AA574" i="9"/>
  <c r="Z574" i="9"/>
  <c r="Z286" i="9"/>
  <c r="Z558" i="9"/>
  <c r="X430" i="9"/>
  <c r="Z398" i="9"/>
  <c r="X286" i="9"/>
  <c r="Z31" i="9"/>
  <c r="AA39" i="9"/>
  <c r="X310" i="9"/>
  <c r="Z136" i="9"/>
  <c r="X136" i="9"/>
  <c r="X462" i="9"/>
  <c r="X246" i="9"/>
  <c r="Z246" i="9"/>
  <c r="X382" i="9"/>
  <c r="X342" i="9"/>
  <c r="X374" i="9"/>
  <c r="Z374" i="9"/>
  <c r="X574" i="9"/>
  <c r="Z334" i="9"/>
  <c r="AA734" i="9"/>
  <c r="AA534" i="9"/>
  <c r="AA246" i="9"/>
  <c r="AA456" i="9"/>
  <c r="X408" i="9"/>
  <c r="AA398" i="9"/>
  <c r="X414" i="9"/>
  <c r="AA422" i="9"/>
  <c r="AA446" i="9"/>
  <c r="X646" i="9"/>
  <c r="Z654" i="9"/>
  <c r="AA662" i="9"/>
  <c r="X670" i="9"/>
  <c r="AA678" i="9"/>
  <c r="X47" i="9"/>
  <c r="Z55" i="9"/>
  <c r="X63" i="9"/>
  <c r="Z71" i="9"/>
  <c r="X79" i="9"/>
  <c r="Z87" i="9"/>
  <c r="AA95" i="9"/>
  <c r="X103" i="9"/>
  <c r="AA111" i="9"/>
  <c r="X119" i="9"/>
  <c r="AA127" i="9"/>
  <c r="AA143" i="9"/>
  <c r="Z151" i="9"/>
  <c r="AA159" i="9"/>
  <c r="Z167" i="9"/>
  <c r="X175" i="9"/>
  <c r="AA183" i="9"/>
  <c r="X191" i="9"/>
  <c r="X199" i="9"/>
  <c r="X207" i="9"/>
  <c r="X215" i="9"/>
  <c r="Z223" i="9"/>
  <c r="AA239" i="9"/>
  <c r="X247" i="9"/>
  <c r="AA255" i="9"/>
  <c r="X263" i="9"/>
  <c r="AA271" i="9"/>
  <c r="Z279" i="9"/>
  <c r="Z287" i="9"/>
  <c r="X295" i="9"/>
  <c r="Z303" i="9"/>
  <c r="Z311" i="9"/>
  <c r="AA319" i="9"/>
  <c r="X327" i="9"/>
  <c r="X335" i="9"/>
  <c r="AA343" i="9"/>
  <c r="Z351" i="9"/>
  <c r="X359" i="9"/>
  <c r="AA367" i="9"/>
  <c r="X375" i="9"/>
  <c r="AA399" i="9"/>
  <c r="X479" i="9"/>
  <c r="AA487" i="9"/>
  <c r="X495" i="9"/>
  <c r="X503" i="9"/>
  <c r="AA511" i="9"/>
  <c r="X519" i="9"/>
  <c r="AA527" i="9"/>
  <c r="Z535" i="9"/>
  <c r="X543" i="9"/>
  <c r="Z559" i="9"/>
  <c r="X567" i="9"/>
  <c r="AA575" i="9"/>
  <c r="Z583" i="9"/>
  <c r="Z591" i="9"/>
  <c r="AA599" i="9"/>
  <c r="Z607" i="9"/>
  <c r="AA615" i="9"/>
  <c r="AA623" i="9"/>
  <c r="AA631" i="9"/>
  <c r="AA639" i="9"/>
  <c r="AA647" i="9"/>
  <c r="Z655" i="9"/>
  <c r="AA663" i="9"/>
  <c r="Z671" i="9"/>
  <c r="Z679" i="9"/>
  <c r="Z687" i="9"/>
  <c r="Z711" i="9"/>
  <c r="AA719" i="9"/>
  <c r="X727" i="9"/>
  <c r="Z735" i="9"/>
  <c r="X743" i="9"/>
  <c r="X751" i="9"/>
  <c r="Z759" i="9"/>
  <c r="Z767" i="9"/>
  <c r="Z775" i="9"/>
  <c r="X783" i="9"/>
  <c r="X791" i="9"/>
  <c r="X799" i="9"/>
  <c r="X807" i="9"/>
  <c r="X815" i="9"/>
  <c r="X823" i="9"/>
  <c r="X831" i="9"/>
  <c r="X839" i="9"/>
  <c r="AA999" i="9"/>
  <c r="Z1014" i="9"/>
  <c r="Z926" i="9"/>
  <c r="Z1007" i="9"/>
  <c r="Z1015" i="9"/>
  <c r="AA968" i="9"/>
  <c r="AA34" i="9"/>
  <c r="AA242" i="9"/>
  <c r="AA306" i="9"/>
  <c r="Z314" i="9"/>
  <c r="X322" i="9"/>
  <c r="X330" i="9"/>
  <c r="X338" i="9"/>
  <c r="AA346" i="9"/>
  <c r="Z354" i="9"/>
  <c r="Z362" i="9"/>
  <c r="X386" i="9"/>
  <c r="AA418" i="9"/>
  <c r="AA642" i="9"/>
  <c r="Z650" i="9"/>
  <c r="AA658" i="9"/>
  <c r="X674" i="9"/>
  <c r="AA762" i="9"/>
  <c r="AA303" i="9"/>
  <c r="AA750" i="9"/>
  <c r="Z34" i="9"/>
  <c r="AA248" i="9"/>
  <c r="AA770" i="9"/>
  <c r="X741" i="9"/>
  <c r="X28" i="9"/>
  <c r="AA76" i="9"/>
  <c r="X100" i="9"/>
  <c r="X116" i="9"/>
  <c r="Z124" i="9"/>
  <c r="X156" i="9"/>
  <c r="X164" i="9"/>
  <c r="Z212" i="9"/>
  <c r="Z220" i="9"/>
  <c r="Z244" i="9"/>
  <c r="X268" i="9"/>
  <c r="X276" i="9"/>
  <c r="X284" i="9"/>
  <c r="AA292" i="9"/>
  <c r="Z300" i="9"/>
  <c r="Z308" i="9"/>
  <c r="AA332" i="9"/>
  <c r="Z340" i="9"/>
  <c r="X348" i="9"/>
  <c r="X356" i="9"/>
  <c r="AA372" i="9"/>
  <c r="Z380" i="9"/>
  <c r="Z436" i="9"/>
  <c r="X444" i="9"/>
  <c r="AA524" i="9"/>
  <c r="Z540" i="9"/>
  <c r="Z548" i="9"/>
  <c r="Z556" i="9"/>
  <c r="X564" i="9"/>
  <c r="X580" i="9"/>
  <c r="X588" i="9"/>
  <c r="X596" i="9"/>
  <c r="X604" i="9"/>
  <c r="X620" i="9"/>
  <c r="Z628" i="9"/>
  <c r="Z636" i="9"/>
  <c r="X644" i="9"/>
  <c r="X652" i="9"/>
  <c r="Z660" i="9"/>
  <c r="AA668" i="9"/>
  <c r="AA700" i="9"/>
  <c r="X708" i="9"/>
  <c r="X716" i="9"/>
  <c r="Z724" i="9"/>
  <c r="Z732" i="9"/>
  <c r="X740" i="9"/>
  <c r="X748" i="9"/>
  <c r="X780" i="9"/>
  <c r="Z788" i="9"/>
  <c r="Z796" i="9"/>
  <c r="X804" i="9"/>
  <c r="Z812" i="9"/>
  <c r="X820" i="9"/>
  <c r="X828" i="9"/>
  <c r="Z836" i="9"/>
  <c r="Z844" i="9"/>
  <c r="Z852" i="9"/>
  <c r="Z860" i="9"/>
  <c r="Z868" i="9"/>
  <c r="AA119" i="9"/>
  <c r="X709" i="9"/>
  <c r="X941" i="9"/>
  <c r="AA80" i="9"/>
  <c r="AA941" i="9"/>
  <c r="AA897" i="9"/>
  <c r="X749" i="9"/>
  <c r="X607" i="9"/>
  <c r="X280" i="9"/>
  <c r="X735" i="9"/>
  <c r="X943" i="9"/>
  <c r="X919" i="9"/>
  <c r="X159" i="9"/>
  <c r="X840" i="9"/>
  <c r="AA975" i="9"/>
  <c r="Z864" i="9"/>
  <c r="X759" i="9"/>
  <c r="Z519" i="9"/>
  <c r="X616" i="9"/>
  <c r="X559" i="9"/>
  <c r="AA359" i="9"/>
  <c r="X167" i="9"/>
  <c r="Z199" i="9"/>
  <c r="X88" i="9"/>
  <c r="AA503" i="9"/>
  <c r="X96" i="9"/>
  <c r="AA632" i="9"/>
  <c r="AA816" i="9"/>
  <c r="X679" i="9"/>
  <c r="X143" i="9"/>
  <c r="AA640" i="9"/>
  <c r="AA400" i="9"/>
  <c r="AA847" i="9"/>
  <c r="AA943" i="9"/>
  <c r="X343" i="9"/>
  <c r="X719" i="9"/>
  <c r="X927" i="9"/>
  <c r="X903" i="9"/>
  <c r="X127" i="9"/>
  <c r="Z839" i="9"/>
  <c r="Z887" i="9"/>
  <c r="Z647" i="9"/>
  <c r="Z576" i="9"/>
  <c r="AA512" i="9"/>
  <c r="X392" i="9"/>
  <c r="AA799" i="9"/>
  <c r="AA592" i="9"/>
  <c r="AA424" i="9"/>
  <c r="Z248" i="9"/>
  <c r="Z416" i="9"/>
  <c r="AA48" i="9"/>
  <c r="AA40" i="9"/>
  <c r="AA624" i="9"/>
  <c r="AA760" i="9"/>
  <c r="X687" i="9"/>
  <c r="X911" i="9"/>
  <c r="X55" i="9"/>
  <c r="X95" i="9"/>
  <c r="AA927" i="9"/>
  <c r="AA831" i="9"/>
  <c r="AA879" i="9"/>
  <c r="X647" i="9"/>
  <c r="AA568" i="9"/>
  <c r="Z704" i="9"/>
  <c r="X736" i="9"/>
  <c r="X416" i="9"/>
  <c r="AA863" i="9"/>
  <c r="X48" i="9"/>
  <c r="AA103" i="9"/>
  <c r="Z823" i="9"/>
  <c r="AA175" i="9"/>
  <c r="AA151" i="9"/>
  <c r="Z263" i="9"/>
  <c r="AA311" i="9"/>
  <c r="Z876" i="9"/>
  <c r="X671" i="9"/>
  <c r="X895" i="9"/>
  <c r="X896" i="9"/>
  <c r="AA824" i="9"/>
  <c r="AA959" i="9"/>
  <c r="Z599" i="9"/>
  <c r="Z575" i="9"/>
  <c r="AA464" i="9"/>
  <c r="Z631" i="9"/>
  <c r="X216" i="9"/>
  <c r="Z855" i="9"/>
  <c r="AA79" i="9"/>
  <c r="X768" i="9"/>
  <c r="X464" i="9"/>
  <c r="AA559" i="9"/>
  <c r="AA560" i="9"/>
  <c r="AA872" i="9"/>
  <c r="X303" i="9"/>
  <c r="Z247" i="9"/>
  <c r="Z24" i="9"/>
  <c r="Z608" i="9"/>
  <c r="Z23" i="9"/>
  <c r="X655" i="9"/>
  <c r="X855" i="9"/>
  <c r="X872" i="9"/>
  <c r="AA832" i="9"/>
  <c r="Z728" i="9"/>
  <c r="X599" i="9"/>
  <c r="AA768" i="9"/>
  <c r="AA567" i="9"/>
  <c r="X631" i="9"/>
  <c r="Z527" i="9"/>
  <c r="Z807" i="9"/>
  <c r="Z567" i="9"/>
  <c r="Z799" i="9"/>
  <c r="Z584" i="9"/>
  <c r="AA735" i="9"/>
  <c r="Z935" i="9"/>
  <c r="AA919" i="9"/>
  <c r="AA495" i="9"/>
  <c r="Z751" i="9"/>
  <c r="Z152" i="9"/>
  <c r="X639" i="9"/>
  <c r="X863" i="9"/>
  <c r="AA951" i="9"/>
  <c r="Z783" i="9"/>
  <c r="Z848" i="9"/>
  <c r="Z719" i="9"/>
  <c r="X527" i="9"/>
  <c r="AA807" i="9"/>
  <c r="AA856" i="9"/>
  <c r="X279" i="9"/>
  <c r="X56" i="9"/>
  <c r="Z880" i="9"/>
  <c r="Z816" i="9"/>
  <c r="AA903" i="9"/>
  <c r="Z999" i="9"/>
  <c r="AA840" i="9"/>
  <c r="AA327" i="9"/>
  <c r="X1015" i="9"/>
  <c r="AA288" i="9"/>
  <c r="AA144" i="9"/>
  <c r="AA207" i="9"/>
  <c r="X623" i="9"/>
  <c r="X847" i="9"/>
  <c r="X808" i="9"/>
  <c r="Z815" i="9"/>
  <c r="Z487" i="9"/>
  <c r="Z663" i="9"/>
  <c r="X560" i="9"/>
  <c r="X272" i="9"/>
  <c r="Z856" i="9"/>
  <c r="Z359" i="9"/>
  <c r="AA576" i="9"/>
  <c r="X880" i="9"/>
  <c r="X183" i="9"/>
  <c r="Z951" i="9"/>
  <c r="Z975" i="9"/>
  <c r="AA671" i="9"/>
  <c r="X30" i="9"/>
  <c r="X54" i="9"/>
  <c r="Z70" i="9"/>
  <c r="Z86" i="9"/>
  <c r="AA94" i="9"/>
  <c r="AA102" i="9"/>
  <c r="AA110" i="9"/>
  <c r="Z118" i="9"/>
  <c r="X126" i="9"/>
  <c r="AA934" i="9"/>
  <c r="X544" i="9"/>
  <c r="Z207" i="9"/>
  <c r="X591" i="9"/>
  <c r="X615" i="9"/>
  <c r="X487" i="9"/>
  <c r="Z568" i="9"/>
  <c r="AA751" i="9"/>
  <c r="X663" i="9"/>
  <c r="Z543" i="9"/>
  <c r="AA600" i="9"/>
  <c r="AA104" i="9"/>
  <c r="AA264" i="9"/>
  <c r="X624" i="9"/>
  <c r="X720" i="9"/>
  <c r="X592" i="9"/>
  <c r="Z79" i="9"/>
  <c r="Z959" i="9"/>
  <c r="AA335" i="9"/>
  <c r="AA696" i="9"/>
  <c r="X575" i="9"/>
  <c r="AA791" i="9"/>
  <c r="Z760" i="9"/>
  <c r="X472" i="9"/>
  <c r="AA792" i="9"/>
  <c r="AA744" i="9"/>
  <c r="AA432" i="9"/>
  <c r="X608" i="9"/>
  <c r="Z720" i="9"/>
  <c r="Z511" i="9"/>
  <c r="AA935" i="9"/>
  <c r="Z791" i="9"/>
  <c r="AA839" i="9"/>
  <c r="Z800" i="9"/>
  <c r="X999" i="9"/>
  <c r="X287" i="9"/>
  <c r="Z912" i="9"/>
  <c r="Z488" i="9"/>
  <c r="X583" i="9"/>
  <c r="Z32" i="9"/>
  <c r="AA480" i="9"/>
  <c r="X1007" i="9"/>
  <c r="AA679" i="9"/>
  <c r="Z752" i="9"/>
  <c r="AA912" i="9"/>
  <c r="Z920" i="9"/>
  <c r="AA928" i="9"/>
  <c r="AA944" i="9"/>
  <c r="AA952" i="9"/>
  <c r="AA759" i="9"/>
  <c r="X120" i="9"/>
  <c r="X983" i="9"/>
  <c r="X271" i="9"/>
  <c r="AA1007" i="9"/>
  <c r="AA967" i="9"/>
  <c r="Z623" i="9"/>
  <c r="AA32" i="9"/>
  <c r="X648" i="9"/>
  <c r="AA655" i="9"/>
  <c r="AA743" i="9"/>
  <c r="AA25" i="9"/>
  <c r="Z57" i="9"/>
  <c r="AA257" i="9"/>
  <c r="X265" i="9"/>
  <c r="X273" i="9"/>
  <c r="AA281" i="9"/>
  <c r="AA289" i="9"/>
  <c r="Z305" i="9"/>
  <c r="Z385" i="9"/>
  <c r="AA401" i="9"/>
  <c r="Z417" i="9"/>
  <c r="X425" i="9"/>
  <c r="X441" i="9"/>
  <c r="X465" i="9"/>
  <c r="Z481" i="9"/>
  <c r="Z617" i="9"/>
  <c r="X625" i="9"/>
  <c r="Z633" i="9"/>
  <c r="Z737" i="9"/>
  <c r="Z40" i="9"/>
  <c r="AA120" i="9"/>
  <c r="X351" i="9"/>
  <c r="X967" i="9"/>
  <c r="Z743" i="9"/>
  <c r="Z727" i="9"/>
  <c r="Z504" i="9"/>
  <c r="Z888" i="9"/>
  <c r="Z63" i="9"/>
  <c r="AA991" i="9"/>
  <c r="X432" i="9"/>
  <c r="Z191" i="9"/>
  <c r="AA727" i="9"/>
  <c r="Z952" i="9"/>
  <c r="Z456" i="9"/>
  <c r="Z495" i="9"/>
  <c r="Z600" i="9"/>
  <c r="AA88" i="9"/>
  <c r="Z991" i="9"/>
  <c r="Z512" i="9"/>
  <c r="AA167" i="9"/>
  <c r="AA71" i="9"/>
  <c r="Z983" i="9"/>
  <c r="AA96" i="9"/>
  <c r="Z67" i="9"/>
  <c r="X203" i="9"/>
  <c r="X267" i="9"/>
  <c r="Z523" i="9"/>
  <c r="Z571" i="9"/>
  <c r="X787" i="9"/>
  <c r="X803" i="9"/>
  <c r="X851" i="9"/>
  <c r="X883" i="9"/>
  <c r="X884" i="9"/>
  <c r="X827" i="9"/>
  <c r="X83" i="9"/>
  <c r="X867" i="9"/>
  <c r="AA43" i="9"/>
  <c r="Z195" i="9"/>
  <c r="Z419" i="9"/>
  <c r="X91" i="9"/>
  <c r="Z219" i="9"/>
  <c r="X811" i="9"/>
  <c r="AA134" i="9"/>
  <c r="AA142" i="9"/>
  <c r="Z150" i="9"/>
  <c r="Z158" i="9"/>
  <c r="X166" i="9"/>
  <c r="Z174" i="9"/>
  <c r="X182" i="9"/>
  <c r="AA950" i="9"/>
  <c r="AA211" i="9"/>
  <c r="X755" i="9"/>
  <c r="X766" i="9"/>
  <c r="Z774" i="9"/>
  <c r="X782" i="9"/>
  <c r="Z179" i="9"/>
  <c r="AA771" i="9"/>
  <c r="X51" i="9"/>
  <c r="X171" i="9"/>
  <c r="Z859" i="9"/>
  <c r="Z27" i="9"/>
  <c r="X187" i="9"/>
  <c r="AA499" i="9"/>
  <c r="X795" i="9"/>
  <c r="AA819" i="9"/>
  <c r="AA875" i="9"/>
  <c r="AA323" i="9"/>
  <c r="X763" i="9"/>
  <c r="AA35" i="9"/>
  <c r="X163" i="9"/>
  <c r="X723" i="9"/>
  <c r="AA521" i="9"/>
  <c r="AA227" i="9"/>
  <c r="X307" i="9"/>
  <c r="Z707" i="9"/>
  <c r="X835" i="9"/>
  <c r="X235" i="9"/>
  <c r="X435" i="9"/>
  <c r="X75" i="9"/>
  <c r="AA379" i="9"/>
  <c r="X587" i="9"/>
  <c r="X891" i="9"/>
  <c r="X1005" i="9"/>
  <c r="Z1013" i="9"/>
  <c r="AA998" i="9"/>
  <c r="AA1014" i="9"/>
  <c r="X383" i="9"/>
  <c r="AA767" i="9"/>
  <c r="AA775" i="9"/>
  <c r="Z831" i="9"/>
  <c r="Z871" i="9"/>
  <c r="X57" i="9"/>
  <c r="Z112" i="9"/>
  <c r="Z168" i="9"/>
  <c r="X176" i="9"/>
  <c r="Z184" i="9"/>
  <c r="Z216" i="9"/>
  <c r="X376" i="9"/>
  <c r="X536" i="9"/>
  <c r="AA1009" i="9"/>
  <c r="X1017" i="9"/>
  <c r="Z50" i="9"/>
  <c r="X190" i="9"/>
  <c r="Z198" i="9"/>
  <c r="AA206" i="9"/>
  <c r="X214" i="9"/>
  <c r="AA790" i="9"/>
  <c r="Z391" i="9"/>
  <c r="X399" i="9"/>
  <c r="X407" i="9"/>
  <c r="Z696" i="9"/>
  <c r="AA992" i="9"/>
  <c r="Z753" i="9"/>
  <c r="AA761" i="9"/>
  <c r="AA769" i="9"/>
  <c r="AA777" i="9"/>
  <c r="AA785" i="9"/>
  <c r="Z793" i="9"/>
  <c r="AA801" i="9"/>
  <c r="Z809" i="9"/>
  <c r="AA817" i="9"/>
  <c r="AA825" i="9"/>
  <c r="AA833" i="9"/>
  <c r="X841" i="9"/>
  <c r="AA194" i="9"/>
  <c r="X202" i="9"/>
  <c r="X211" i="9"/>
  <c r="X892" i="9"/>
  <c r="AA252" i="9"/>
  <c r="AA300" i="9"/>
  <c r="X222" i="9"/>
  <c r="X486" i="9"/>
  <c r="AA806" i="9"/>
  <c r="Z814" i="9"/>
  <c r="AA846" i="9"/>
  <c r="AA854" i="9"/>
  <c r="AA886" i="9"/>
  <c r="AA894" i="9"/>
  <c r="Z47" i="9"/>
  <c r="Z159" i="9"/>
  <c r="Z415" i="9"/>
  <c r="X423" i="9"/>
  <c r="X431" i="9"/>
  <c r="X67" i="9"/>
  <c r="Z552" i="9"/>
  <c r="AA256" i="9"/>
  <c r="X296" i="9"/>
  <c r="AA304" i="9"/>
  <c r="X312" i="9"/>
  <c r="X328" i="9"/>
  <c r="X344" i="9"/>
  <c r="X352" i="9"/>
  <c r="X849" i="9"/>
  <c r="AA857" i="9"/>
  <c r="AA865" i="9"/>
  <c r="AA873" i="9"/>
  <c r="AA210" i="9"/>
  <c r="Z51" i="9"/>
  <c r="X813" i="9"/>
  <c r="X821" i="9"/>
  <c r="Z837" i="9"/>
  <c r="AA853" i="9"/>
  <c r="X877" i="9"/>
  <c r="X885" i="9"/>
  <c r="Z893" i="9"/>
  <c r="X916" i="9"/>
  <c r="AA948" i="9"/>
  <c r="X179" i="9"/>
  <c r="AA203" i="9"/>
  <c r="AA75" i="9"/>
  <c r="AA61" i="9"/>
  <c r="Z69" i="9"/>
  <c r="AA77" i="9"/>
  <c r="AA93" i="9"/>
  <c r="Z109" i="9"/>
  <c r="AA125" i="9"/>
  <c r="Z133" i="9"/>
  <c r="AA141" i="9"/>
  <c r="Z157" i="9"/>
  <c r="AA173" i="9"/>
  <c r="AA189" i="9"/>
  <c r="AA205" i="9"/>
  <c r="Z213" i="9"/>
  <c r="AA221" i="9"/>
  <c r="Z229" i="9"/>
  <c r="Z237" i="9"/>
  <c r="X212" i="9"/>
  <c r="Z230" i="9"/>
  <c r="AA238" i="9"/>
  <c r="AA171" i="9"/>
  <c r="Z163" i="9"/>
  <c r="Z723" i="9"/>
  <c r="X439" i="9"/>
  <c r="AA447" i="9"/>
  <c r="AA455" i="9"/>
  <c r="X43" i="9"/>
  <c r="Z227" i="9"/>
  <c r="X732" i="9"/>
  <c r="Z187" i="9"/>
  <c r="X227" i="9"/>
  <c r="Z80" i="9"/>
  <c r="Z43" i="9"/>
  <c r="AA27" i="9"/>
  <c r="Z75" i="9"/>
  <c r="AA360" i="9"/>
  <c r="X1008" i="9"/>
  <c r="X195" i="9"/>
  <c r="X219" i="9"/>
  <c r="X201" i="9"/>
  <c r="AA233" i="9"/>
  <c r="AA218" i="9"/>
  <c r="X226" i="9"/>
  <c r="AA234" i="9"/>
  <c r="AA219" i="9"/>
  <c r="Z156" i="9"/>
  <c r="AA778" i="9"/>
  <c r="X794" i="9"/>
  <c r="Z802" i="9"/>
  <c r="AA810" i="9"/>
  <c r="X826" i="9"/>
  <c r="AA850" i="9"/>
  <c r="AA858" i="9"/>
  <c r="X866" i="9"/>
  <c r="X27" i="9"/>
  <c r="X123" i="9"/>
  <c r="X131" i="9"/>
  <c r="X139" i="9"/>
  <c r="Z147" i="9"/>
  <c r="X155" i="9"/>
  <c r="AA411" i="9"/>
  <c r="Z411" i="9"/>
  <c r="X411" i="9"/>
  <c r="X643" i="9"/>
  <c r="AA643" i="9"/>
  <c r="Z20" i="9"/>
  <c r="X20" i="9"/>
  <c r="X36" i="9"/>
  <c r="Z36" i="9"/>
  <c r="Z44" i="9"/>
  <c r="X44" i="9"/>
  <c r="Z108" i="9"/>
  <c r="X108" i="9"/>
  <c r="X140" i="9"/>
  <c r="Z140" i="9"/>
  <c r="AA140" i="9"/>
  <c r="X172" i="9"/>
  <c r="Z172" i="9"/>
  <c r="Z188" i="9"/>
  <c r="X188" i="9"/>
  <c r="X204" i="9"/>
  <c r="Z204" i="9"/>
  <c r="Z228" i="9"/>
  <c r="X228" i="9"/>
  <c r="AA315" i="9"/>
  <c r="X315" i="9"/>
  <c r="AA347" i="9"/>
  <c r="Z347" i="9"/>
  <c r="Z403" i="9"/>
  <c r="X403" i="9"/>
  <c r="Z475" i="9"/>
  <c r="X475" i="9"/>
  <c r="AA475" i="9"/>
  <c r="X531" i="9"/>
  <c r="Z531" i="9"/>
  <c r="X595" i="9"/>
  <c r="AA595" i="9"/>
  <c r="X651" i="9"/>
  <c r="AA651" i="9"/>
  <c r="AA731" i="9"/>
  <c r="Z731" i="9"/>
  <c r="Z307" i="9"/>
  <c r="AA28" i="9"/>
  <c r="AA36" i="9"/>
  <c r="AA44" i="9"/>
  <c r="AA92" i="9"/>
  <c r="AA100" i="9"/>
  <c r="AA124" i="9"/>
  <c r="AA132" i="9"/>
  <c r="AA172" i="9"/>
  <c r="AA180" i="9"/>
  <c r="AA212" i="9"/>
  <c r="X259" i="9"/>
  <c r="Z259" i="9"/>
  <c r="X371" i="9"/>
  <c r="Z371" i="9"/>
  <c r="AA371" i="9"/>
  <c r="AA507" i="9"/>
  <c r="X507" i="9"/>
  <c r="AA555" i="9"/>
  <c r="X555" i="9"/>
  <c r="Z555" i="9"/>
  <c r="X611" i="9"/>
  <c r="AA611" i="9"/>
  <c r="X667" i="9"/>
  <c r="Z667" i="9"/>
  <c r="AA667" i="9"/>
  <c r="Z747" i="9"/>
  <c r="X747" i="9"/>
  <c r="X365" i="9"/>
  <c r="Z365" i="9"/>
  <c r="AA581" i="9"/>
  <c r="X581" i="9"/>
  <c r="X629" i="9"/>
  <c r="Z629" i="9"/>
  <c r="Z685" i="9"/>
  <c r="X685" i="9"/>
  <c r="X717" i="9"/>
  <c r="Z717" i="9"/>
  <c r="Z861" i="9"/>
  <c r="X861" i="9"/>
  <c r="AA331" i="9"/>
  <c r="X331" i="9"/>
  <c r="AA451" i="9"/>
  <c r="X451" i="9"/>
  <c r="AA547" i="9"/>
  <c r="Z547" i="9"/>
  <c r="AA627" i="9"/>
  <c r="X627" i="9"/>
  <c r="Z627" i="9"/>
  <c r="AA715" i="9"/>
  <c r="X715" i="9"/>
  <c r="Z197" i="9"/>
  <c r="X197" i="9"/>
  <c r="AA573" i="9"/>
  <c r="AA693" i="9"/>
  <c r="AA701" i="9"/>
  <c r="AA717" i="9"/>
  <c r="AA741" i="9"/>
  <c r="AA765" i="9"/>
  <c r="AA797" i="9"/>
  <c r="AA813" i="9"/>
  <c r="AA821" i="9"/>
  <c r="AA837" i="9"/>
  <c r="AA877" i="9"/>
  <c r="AA885" i="9"/>
  <c r="AA283" i="9"/>
  <c r="X283" i="9"/>
  <c r="Z283" i="9"/>
  <c r="X491" i="9"/>
  <c r="Z491" i="9"/>
  <c r="AA683" i="9"/>
  <c r="Z683" i="9"/>
  <c r="X683" i="9"/>
  <c r="AA181" i="9"/>
  <c r="X181" i="9"/>
  <c r="Z451" i="9"/>
  <c r="X459" i="9"/>
  <c r="Z459" i="9"/>
  <c r="AA747" i="9"/>
  <c r="Z435" i="9"/>
  <c r="Z116" i="9"/>
  <c r="Z323" i="9"/>
  <c r="AA363" i="9"/>
  <c r="Z363" i="9"/>
  <c r="Z659" i="9"/>
  <c r="X659" i="9"/>
  <c r="AA659" i="9"/>
  <c r="Z643" i="9"/>
  <c r="Z693" i="9"/>
  <c r="Z331" i="9"/>
  <c r="AA339" i="9"/>
  <c r="X339" i="9"/>
  <c r="AA427" i="9"/>
  <c r="X427" i="9"/>
  <c r="Z427" i="9"/>
  <c r="Z515" i="9"/>
  <c r="X515" i="9"/>
  <c r="AA515" i="9"/>
  <c r="X603" i="9"/>
  <c r="Z603" i="9"/>
  <c r="X675" i="9"/>
  <c r="AA675" i="9"/>
  <c r="AA116" i="9"/>
  <c r="X547" i="9"/>
  <c r="Z275" i="9"/>
  <c r="X275" i="9"/>
  <c r="AA275" i="9"/>
  <c r="X483" i="9"/>
  <c r="AA483" i="9"/>
  <c r="AA563" i="9"/>
  <c r="X563" i="9"/>
  <c r="AA635" i="9"/>
  <c r="X635" i="9"/>
  <c r="Z635" i="9"/>
  <c r="Z851" i="9"/>
  <c r="X523" i="9"/>
  <c r="X571" i="9"/>
  <c r="Z267" i="9"/>
  <c r="AA291" i="9"/>
  <c r="X291" i="9"/>
  <c r="X699" i="9"/>
  <c r="Z699" i="9"/>
  <c r="AA571" i="9"/>
  <c r="Z587" i="9"/>
  <c r="AA685" i="9"/>
  <c r="Z651" i="9"/>
  <c r="X355" i="9"/>
  <c r="AA355" i="9"/>
  <c r="AA443" i="9"/>
  <c r="Z443" i="9"/>
  <c r="X443" i="9"/>
  <c r="Z539" i="9"/>
  <c r="X539" i="9"/>
  <c r="AA539" i="9"/>
  <c r="X619" i="9"/>
  <c r="Z619" i="9"/>
  <c r="AA619" i="9"/>
  <c r="AA691" i="9"/>
  <c r="X691" i="9"/>
  <c r="Z779" i="9"/>
  <c r="X779" i="9"/>
  <c r="Z843" i="9"/>
  <c r="AA843" i="9"/>
  <c r="X843" i="9"/>
  <c r="X323" i="9"/>
  <c r="X243" i="9"/>
  <c r="Z243" i="9"/>
  <c r="X467" i="9"/>
  <c r="Z467" i="9"/>
  <c r="Z675" i="9"/>
  <c r="AA204" i="9"/>
  <c r="X499" i="9"/>
  <c r="Z499" i="9"/>
  <c r="Z387" i="9"/>
  <c r="X387" i="9"/>
  <c r="X579" i="9"/>
  <c r="AA579" i="9"/>
  <c r="AA739" i="9"/>
  <c r="X739" i="9"/>
  <c r="Z739" i="9"/>
  <c r="Z715" i="9"/>
  <c r="AA52" i="9"/>
  <c r="X981" i="9"/>
  <c r="X973" i="9"/>
  <c r="AA1013" i="9"/>
  <c r="X901" i="9"/>
  <c r="X109" i="9"/>
  <c r="X117" i="9"/>
  <c r="X173" i="9"/>
  <c r="X189" i="9"/>
  <c r="X229" i="9"/>
  <c r="X252" i="9"/>
  <c r="AA260" i="9"/>
  <c r="Z268" i="9"/>
  <c r="AA276" i="9"/>
  <c r="Z284" i="9"/>
  <c r="AA316" i="9"/>
  <c r="Z364" i="9"/>
  <c r="X380" i="9"/>
  <c r="Z388" i="9"/>
  <c r="X396" i="9"/>
  <c r="X404" i="9"/>
  <c r="AA412" i="9"/>
  <c r="Z420" i="9"/>
  <c r="X428" i="9"/>
  <c r="X436" i="9"/>
  <c r="AA444" i="9"/>
  <c r="X452" i="9"/>
  <c r="AA460" i="9"/>
  <c r="X468" i="9"/>
  <c r="AA476" i="9"/>
  <c r="AA484" i="9"/>
  <c r="X492" i="9"/>
  <c r="AA500" i="9"/>
  <c r="AA516" i="9"/>
  <c r="X524" i="9"/>
  <c r="AA540" i="9"/>
  <c r="AA548" i="9"/>
  <c r="AA556" i="9"/>
  <c r="AA572" i="9"/>
  <c r="AA580" i="9"/>
  <c r="AA588" i="9"/>
  <c r="AA596" i="9"/>
  <c r="AA604" i="9"/>
  <c r="AA612" i="9"/>
  <c r="AA628" i="9"/>
  <c r="AA636" i="9"/>
  <c r="AA652" i="9"/>
  <c r="AA732" i="9"/>
  <c r="AA740" i="9"/>
  <c r="AA788" i="9"/>
  <c r="AA796" i="9"/>
  <c r="AA812" i="9"/>
  <c r="AA820" i="9"/>
  <c r="AA828" i="9"/>
  <c r="AA836" i="9"/>
  <c r="AA844" i="9"/>
  <c r="AA852" i="9"/>
  <c r="AA860" i="9"/>
  <c r="AA868" i="9"/>
  <c r="AA876" i="9"/>
  <c r="AA884" i="9"/>
  <c r="AA892" i="9"/>
  <c r="Z900" i="9"/>
  <c r="AA908" i="9"/>
  <c r="Z916" i="9"/>
  <c r="AA940" i="9"/>
  <c r="AA964" i="9"/>
  <c r="AA980" i="9"/>
  <c r="AA996" i="9"/>
  <c r="AA293" i="9"/>
  <c r="AA997" i="9"/>
  <c r="AA70" i="9"/>
  <c r="AA78" i="9"/>
  <c r="AA374" i="9"/>
  <c r="AA694" i="9"/>
  <c r="AA1005" i="9"/>
  <c r="AA301" i="9"/>
  <c r="AA365" i="9"/>
  <c r="Z276" i="9"/>
  <c r="AA917" i="9"/>
  <c r="X997" i="9"/>
  <c r="Z588" i="9"/>
  <c r="AA957" i="9"/>
  <c r="Z215" i="9"/>
  <c r="X223" i="9"/>
  <c r="AA231" i="9"/>
  <c r="X239" i="9"/>
  <c r="AA463" i="9"/>
  <c r="AA471" i="9"/>
  <c r="Z479" i="9"/>
  <c r="AA519" i="9"/>
  <c r="AA269" i="9"/>
  <c r="AA909" i="9"/>
  <c r="X957" i="9"/>
  <c r="AA295" i="9"/>
  <c r="X695" i="9"/>
  <c r="AA261" i="9"/>
  <c r="AA349" i="9"/>
  <c r="Z933" i="9"/>
  <c r="Z348" i="9"/>
  <c r="Z372" i="9"/>
  <c r="Z965" i="9"/>
  <c r="X672" i="9"/>
  <c r="AA901" i="9"/>
  <c r="X372" i="9"/>
  <c r="X925" i="9"/>
  <c r="X238" i="9"/>
  <c r="AA925" i="9"/>
  <c r="AA520" i="9"/>
  <c r="V15" i="9"/>
  <c r="AA277" i="9"/>
  <c r="AA317" i="9"/>
  <c r="AA341" i="9"/>
  <c r="Z804" i="9"/>
  <c r="AA933" i="9"/>
  <c r="X909" i="9"/>
  <c r="Z241" i="9"/>
  <c r="AA333" i="9"/>
  <c r="AA965" i="9"/>
  <c r="X917" i="9"/>
  <c r="X989" i="9"/>
  <c r="X308" i="9"/>
  <c r="AA285" i="9"/>
  <c r="AA325" i="9"/>
  <c r="AA357" i="9"/>
  <c r="Z292" i="9"/>
  <c r="Z989" i="9"/>
  <c r="Z892" i="9"/>
  <c r="AA890" i="9"/>
  <c r="X99" i="9"/>
  <c r="Z107" i="9"/>
  <c r="Z251" i="9"/>
  <c r="X395" i="9"/>
  <c r="AA403" i="9"/>
  <c r="AA435" i="9"/>
  <c r="AA459" i="9"/>
  <c r="Z483" i="9"/>
  <c r="AA523" i="9"/>
  <c r="Z126" i="9"/>
  <c r="X548" i="9"/>
  <c r="X237" i="9"/>
  <c r="X485" i="9"/>
  <c r="X150" i="9"/>
  <c r="Z238" i="9"/>
  <c r="Z261" i="9"/>
  <c r="Z373" i="9"/>
  <c r="Z500" i="9"/>
  <c r="Z508" i="9"/>
  <c r="X516" i="9"/>
  <c r="X899" i="9"/>
  <c r="AA907" i="9"/>
  <c r="Z915" i="9"/>
  <c r="AA923" i="9"/>
  <c r="AA931" i="9"/>
  <c r="X939" i="9"/>
  <c r="AA947" i="9"/>
  <c r="AA955" i="9"/>
  <c r="AA963" i="9"/>
  <c r="X971" i="9"/>
  <c r="Z979" i="9"/>
  <c r="X987" i="9"/>
  <c r="AA995" i="9"/>
  <c r="X1003" i="9"/>
  <c r="Z1011" i="9"/>
  <c r="X940" i="9"/>
  <c r="Z780" i="9"/>
  <c r="Z652" i="9"/>
  <c r="AA166" i="9"/>
  <c r="Z485" i="9"/>
  <c r="AA501" i="9"/>
  <c r="Z509" i="9"/>
  <c r="X517" i="9"/>
  <c r="AA900" i="9"/>
  <c r="Z908" i="9"/>
  <c r="X932" i="9"/>
  <c r="Z948" i="9"/>
  <c r="Z956" i="9"/>
  <c r="Z964" i="9"/>
  <c r="Z972" i="9"/>
  <c r="X988" i="9"/>
  <c r="X996" i="9"/>
  <c r="Z189" i="9"/>
  <c r="X277" i="9"/>
  <c r="X110" i="9"/>
  <c r="AA182" i="9"/>
  <c r="X836" i="9"/>
  <c r="X540" i="9"/>
  <c r="Z484" i="9"/>
  <c r="Z940" i="9"/>
  <c r="X293" i="9"/>
  <c r="Z349" i="9"/>
  <c r="X844" i="9"/>
  <c r="Z102" i="9"/>
  <c r="X357" i="9"/>
  <c r="AA461" i="9"/>
  <c r="X23" i="9"/>
  <c r="AA254" i="9"/>
  <c r="Z294" i="9"/>
  <c r="Z302" i="9"/>
  <c r="Z326" i="9"/>
  <c r="Z494" i="9"/>
  <c r="AA502" i="9"/>
  <c r="AA510" i="9"/>
  <c r="X701" i="9"/>
  <c r="X725" i="9"/>
  <c r="Z38" i="9"/>
  <c r="AA748" i="9"/>
  <c r="AA493" i="9"/>
  <c r="X660" i="9"/>
  <c r="Z748" i="9"/>
  <c r="X484" i="9"/>
  <c r="Z396" i="9"/>
  <c r="X301" i="9"/>
  <c r="X852" i="9"/>
  <c r="X102" i="9"/>
  <c r="Z429" i="9"/>
  <c r="Z111" i="9"/>
  <c r="AA247" i="9"/>
  <c r="Z255" i="9"/>
  <c r="Z726" i="9"/>
  <c r="AA620" i="9"/>
  <c r="AA420" i="9"/>
  <c r="X876" i="9"/>
  <c r="X900" i="9"/>
  <c r="X964" i="9"/>
  <c r="Z516" i="9"/>
  <c r="X692" i="9"/>
  <c r="X70" i="9"/>
  <c r="Z668" i="9"/>
  <c r="X94" i="9"/>
  <c r="X221" i="9"/>
  <c r="X556" i="9"/>
  <c r="Z740" i="9"/>
  <c r="AA214" i="9"/>
  <c r="X860" i="9"/>
  <c r="Z341" i="9"/>
  <c r="X128" i="9"/>
  <c r="X368" i="9"/>
  <c r="Z503" i="9"/>
  <c r="Z879" i="9"/>
  <c r="X420" i="9"/>
  <c r="Z452" i="9"/>
  <c r="AA213" i="9"/>
  <c r="Z222" i="9"/>
  <c r="Z828" i="9"/>
  <c r="AA126" i="9"/>
  <c r="Z317" i="9"/>
  <c r="X113" i="9"/>
  <c r="AA121" i="9"/>
  <c r="Z153" i="9"/>
  <c r="X142" i="9"/>
  <c r="X269" i="9"/>
  <c r="Z437" i="9"/>
  <c r="Z309" i="9"/>
  <c r="AA69" i="9"/>
  <c r="X353" i="9"/>
  <c r="AA1015" i="9"/>
  <c r="Z142" i="9"/>
  <c r="X460" i="9"/>
  <c r="X18" i="9"/>
  <c r="X26" i="9"/>
  <c r="AA848" i="9"/>
  <c r="X684" i="9"/>
  <c r="Z644" i="9"/>
  <c r="AA509" i="9"/>
  <c r="X162" i="9"/>
  <c r="X170" i="9"/>
  <c r="X186" i="9"/>
  <c r="Z290" i="9"/>
  <c r="X668" i="9"/>
  <c r="X134" i="9"/>
  <c r="Z476" i="9"/>
  <c r="AA405" i="9"/>
  <c r="Z460" i="9"/>
  <c r="X636" i="9"/>
  <c r="X474" i="9"/>
  <c r="AA498" i="9"/>
  <c r="AA506" i="9"/>
  <c r="Z514" i="9"/>
  <c r="Z697" i="9"/>
  <c r="X705" i="9"/>
  <c r="AA46" i="9"/>
  <c r="AA780" i="9"/>
  <c r="X388" i="9"/>
  <c r="X868" i="9"/>
  <c r="X476" i="9"/>
  <c r="Z468" i="9"/>
  <c r="Z412" i="9"/>
  <c r="AA404" i="9"/>
  <c r="Z214" i="9"/>
  <c r="X285" i="9"/>
  <c r="X115" i="9"/>
  <c r="Z205" i="9"/>
  <c r="AA388" i="9"/>
  <c r="Z428" i="9"/>
  <c r="X412" i="9"/>
  <c r="AA436" i="9"/>
  <c r="AA381" i="9"/>
  <c r="X628" i="9"/>
  <c r="AA60" i="9"/>
  <c r="X68" i="9"/>
  <c r="AA938" i="9"/>
  <c r="X962" i="9"/>
  <c r="X970" i="9"/>
  <c r="X1002" i="9"/>
  <c r="Z492" i="9"/>
  <c r="AA237" i="9"/>
  <c r="V11" i="9"/>
  <c r="AA29" i="9"/>
  <c r="AA37" i="9"/>
  <c r="X45" i="9"/>
  <c r="Z61" i="9"/>
  <c r="X124" i="9"/>
  <c r="X148" i="9"/>
  <c r="X292" i="9"/>
  <c r="AA348" i="9"/>
  <c r="AA699" i="9"/>
  <c r="Z383" i="9"/>
  <c r="Z257" i="9"/>
  <c r="Z565" i="9"/>
  <c r="Z541" i="9"/>
  <c r="Z692" i="9"/>
  <c r="X415" i="9"/>
  <c r="X859" i="9"/>
  <c r="Z939" i="9"/>
  <c r="X724" i="9"/>
  <c r="X731" i="9"/>
  <c r="X502" i="9"/>
  <c r="Z344" i="9"/>
  <c r="Z771" i="9"/>
  <c r="X573" i="9"/>
  <c r="AA131" i="9"/>
  <c r="Z273" i="9"/>
  <c r="Z194" i="9"/>
  <c r="Z581" i="9"/>
  <c r="AA621" i="9"/>
  <c r="Z281" i="9"/>
  <c r="AA716" i="9"/>
  <c r="Z155" i="9"/>
  <c r="X1011" i="9"/>
  <c r="X907" i="9"/>
  <c r="AA835" i="9"/>
  <c r="AA391" i="9"/>
  <c r="X621" i="9"/>
  <c r="X281" i="9"/>
  <c r="AA91" i="9"/>
  <c r="AA68" i="9"/>
  <c r="AA708" i="9"/>
  <c r="Z931" i="9"/>
  <c r="Z30" i="9"/>
  <c r="AA195" i="9"/>
  <c r="X258" i="9"/>
  <c r="AA550" i="9"/>
  <c r="AA709" i="9"/>
  <c r="X995" i="9"/>
  <c r="AA1011" i="9"/>
  <c r="AA883" i="9"/>
  <c r="Z597" i="9"/>
  <c r="AA517" i="9"/>
  <c r="Z352" i="9"/>
  <c r="Z463" i="9"/>
  <c r="X304" i="9"/>
  <c r="Z716" i="9"/>
  <c r="AA549" i="9"/>
  <c r="AA724" i="9"/>
  <c r="Z54" i="9"/>
  <c r="Z93" i="9"/>
  <c r="X101" i="9"/>
  <c r="AA109" i="9"/>
  <c r="Z164" i="9"/>
  <c r="X180" i="9"/>
  <c r="X52" i="9"/>
  <c r="X979" i="9"/>
  <c r="Z875" i="9"/>
  <c r="AA605" i="9"/>
  <c r="Z447" i="9"/>
  <c r="AA661" i="9"/>
  <c r="X463" i="9"/>
  <c r="AA368" i="9"/>
  <c r="X194" i="9"/>
  <c r="X549" i="9"/>
  <c r="Z947" i="9"/>
  <c r="AA488" i="9"/>
  <c r="X257" i="9"/>
  <c r="Z700" i="9"/>
  <c r="X963" i="9"/>
  <c r="X771" i="9"/>
  <c r="X875" i="9"/>
  <c r="Z637" i="9"/>
  <c r="AA589" i="9"/>
  <c r="X447" i="9"/>
  <c r="Z899" i="9"/>
  <c r="Z510" i="9"/>
  <c r="AA344" i="9"/>
  <c r="X21" i="9"/>
  <c r="AA645" i="9"/>
  <c r="Z613" i="9"/>
  <c r="Z289" i="9"/>
  <c r="Z1003" i="9"/>
  <c r="Z907" i="9"/>
  <c r="X78" i="9"/>
  <c r="Z94" i="9"/>
  <c r="AA118" i="9"/>
  <c r="X125" i="9"/>
  <c r="AA133" i="9"/>
  <c r="Z141" i="9"/>
  <c r="AA149" i="9"/>
  <c r="X157" i="9"/>
  <c r="X196" i="9"/>
  <c r="AA259" i="9"/>
  <c r="AA307" i="9"/>
  <c r="X347" i="9"/>
  <c r="Z355" i="9"/>
  <c r="X363" i="9"/>
  <c r="X378" i="9"/>
  <c r="X947" i="9"/>
  <c r="AA1003" i="9"/>
  <c r="X589" i="9"/>
  <c r="AA494" i="9"/>
  <c r="Z819" i="9"/>
  <c r="X510" i="9"/>
  <c r="X107" i="9"/>
  <c r="AA613" i="9"/>
  <c r="X289" i="9"/>
  <c r="AA939" i="9"/>
  <c r="Z502" i="9"/>
  <c r="AA147" i="9"/>
  <c r="X24" i="9"/>
  <c r="Z134" i="9"/>
  <c r="AA197" i="9"/>
  <c r="Z221" i="9"/>
  <c r="AA186" i="9"/>
  <c r="X29" i="9"/>
  <c r="X931" i="9"/>
  <c r="X360" i="9"/>
  <c r="Z923" i="9"/>
  <c r="X494" i="9"/>
  <c r="Z955" i="9"/>
  <c r="Z803" i="9"/>
  <c r="Z653" i="9"/>
  <c r="AA891" i="9"/>
  <c r="Z312" i="9"/>
  <c r="AA99" i="9"/>
  <c r="X60" i="9"/>
  <c r="Z995" i="9"/>
  <c r="AA987" i="9"/>
  <c r="Z56" i="9"/>
  <c r="AA64" i="9"/>
  <c r="Z119" i="9"/>
  <c r="X442" i="9"/>
  <c r="X466" i="9"/>
  <c r="Z474" i="9"/>
  <c r="AA490" i="9"/>
  <c r="X915" i="9"/>
  <c r="AA979" i="9"/>
  <c r="X923" i="9"/>
  <c r="AA684" i="9"/>
  <c r="AA533" i="9"/>
  <c r="X955" i="9"/>
  <c r="X234" i="9"/>
  <c r="Z60" i="9"/>
  <c r="AA787" i="9"/>
  <c r="AA155" i="9"/>
  <c r="Z68" i="9"/>
  <c r="Z755" i="9"/>
  <c r="X712" i="9"/>
  <c r="AA779" i="9"/>
  <c r="AA45" i="9"/>
  <c r="AA415" i="9"/>
  <c r="Z226" i="9"/>
  <c r="AA915" i="9"/>
  <c r="X33" i="9"/>
  <c r="AA190" i="9"/>
  <c r="Z123" i="9"/>
  <c r="AA115" i="9"/>
  <c r="AA170" i="9"/>
  <c r="Z21" i="9"/>
  <c r="Z708" i="9"/>
  <c r="AA755" i="9"/>
  <c r="AA677" i="9"/>
  <c r="Z423" i="9"/>
  <c r="AA867" i="9"/>
  <c r="AA439" i="9"/>
  <c r="X218" i="9"/>
  <c r="Z971" i="9"/>
  <c r="Z677" i="9"/>
  <c r="AA112" i="9"/>
  <c r="Z175" i="9"/>
  <c r="AA191" i="9"/>
  <c r="AA199" i="9"/>
  <c r="AA262" i="9"/>
  <c r="AA530" i="9"/>
  <c r="AA538" i="9"/>
  <c r="Z546" i="9"/>
  <c r="Z674" i="9"/>
  <c r="AA888" i="9"/>
  <c r="AA1016" i="9"/>
  <c r="X471" i="9"/>
  <c r="X455" i="9"/>
  <c r="AA971" i="9"/>
  <c r="Z987" i="9"/>
  <c r="Z265" i="9"/>
  <c r="X645" i="9"/>
  <c r="AA265" i="9"/>
  <c r="Z234" i="9"/>
  <c r="AA431" i="9"/>
  <c r="Z835" i="9"/>
  <c r="Z963" i="9"/>
  <c r="Z669" i="9"/>
  <c r="X391" i="9"/>
  <c r="Z795" i="9"/>
  <c r="Z763" i="9"/>
  <c r="Z811" i="9"/>
  <c r="AA479" i="9"/>
  <c r="AA653" i="9"/>
  <c r="Z202" i="9"/>
  <c r="Z827" i="9"/>
  <c r="Z431" i="9"/>
  <c r="AA795" i="9"/>
  <c r="AA97" i="9"/>
  <c r="AA176" i="9"/>
  <c r="Z358" i="9"/>
  <c r="AA366" i="9"/>
  <c r="X381" i="9"/>
  <c r="AA162" i="9"/>
  <c r="Z91" i="9"/>
  <c r="W12" i="9"/>
  <c r="AA629" i="9"/>
  <c r="AA557" i="9"/>
  <c r="AA637" i="9"/>
  <c r="AA74" i="9"/>
  <c r="Z90" i="9"/>
  <c r="X137" i="9"/>
  <c r="AA161" i="9"/>
  <c r="AA192" i="9"/>
  <c r="AA279" i="9"/>
  <c r="Z295" i="9"/>
  <c r="AA351" i="9"/>
  <c r="AA21" i="9"/>
  <c r="Z399" i="9"/>
  <c r="AA273" i="9"/>
  <c r="X557" i="9"/>
  <c r="AA226" i="9"/>
  <c r="X605" i="9"/>
  <c r="AA20" i="9"/>
  <c r="Z28" i="9"/>
  <c r="Z154" i="9"/>
  <c r="Z217" i="9"/>
  <c r="X264" i="9"/>
  <c r="Z45" i="9"/>
  <c r="AA383" i="9"/>
  <c r="Z439" i="9"/>
  <c r="Z296" i="9"/>
  <c r="AA352" i="9"/>
  <c r="Z360" i="9"/>
  <c r="Z368" i="9"/>
  <c r="Z486" i="9"/>
  <c r="Z517" i="9"/>
  <c r="Z525" i="9"/>
  <c r="AA644" i="9"/>
  <c r="Z684" i="9"/>
  <c r="AA723" i="9"/>
  <c r="AA763" i="9"/>
  <c r="Z787" i="9"/>
  <c r="X819" i="9"/>
  <c r="AA827" i="9"/>
  <c r="AA851" i="9"/>
  <c r="AA859" i="9"/>
  <c r="Z867" i="9"/>
  <c r="Z883" i="9"/>
  <c r="Z891" i="9"/>
  <c r="AQ15" i="6"/>
  <c r="AS15" i="6" s="1"/>
  <c r="AQ12" i="6"/>
  <c r="AS12" i="6" s="1"/>
  <c r="C16" i="6"/>
  <c r="C10" i="6"/>
  <c r="AQ7" i="6"/>
  <c r="AS7" i="6" s="1"/>
  <c r="C20" i="6"/>
  <c r="C24" i="6"/>
  <c r="C23" i="6"/>
  <c r="AQ26" i="6"/>
  <c r="AR26" i="6" s="1"/>
  <c r="C9" i="6"/>
  <c r="AQ8" i="6"/>
  <c r="AS8" i="6" s="1"/>
  <c r="AS16" i="6"/>
  <c r="R18" i="8"/>
  <c r="M18" i="8"/>
  <c r="Q17" i="8"/>
  <c r="AS9" i="6"/>
  <c r="AR9" i="6"/>
  <c r="A29" i="6"/>
  <c r="B28" i="6"/>
  <c r="AQ28" i="6" s="1"/>
  <c r="AS28" i="6" s="1"/>
  <c r="AA972" i="9"/>
  <c r="Z928" i="9"/>
  <c r="X948" i="9"/>
  <c r="X873" i="9"/>
  <c r="X694" i="9"/>
  <c r="X650" i="9"/>
  <c r="X801" i="9"/>
  <c r="X262" i="9"/>
  <c r="X184" i="9"/>
  <c r="Z125" i="9"/>
  <c r="X920" i="9"/>
  <c r="AA128" i="9"/>
  <c r="AA988" i="9"/>
  <c r="Z536" i="9"/>
  <c r="Z996" i="9"/>
  <c r="Z338" i="9"/>
  <c r="X46" i="9"/>
  <c r="X417" i="9"/>
  <c r="X500" i="9"/>
  <c r="X421" i="9"/>
  <c r="Z705" i="9"/>
  <c r="AA26" i="9"/>
  <c r="Z765" i="9"/>
  <c r="C19" i="8"/>
  <c r="B19" i="8" s="1"/>
  <c r="H19" i="8" s="1"/>
  <c r="H18" i="8"/>
  <c r="C14" i="6"/>
  <c r="C21" i="6"/>
  <c r="B16" i="8"/>
  <c r="AA266" i="9"/>
  <c r="Z266" i="9"/>
  <c r="X1004" i="9"/>
  <c r="Z1004" i="9"/>
  <c r="AA1004" i="9"/>
  <c r="X1012" i="9"/>
  <c r="AA1012" i="9"/>
  <c r="X1016" i="9"/>
  <c r="Z1016" i="9"/>
  <c r="L18" i="8"/>
  <c r="AR8" i="6"/>
  <c r="C25" i="6"/>
  <c r="B27" i="6"/>
  <c r="X22" i="9"/>
  <c r="Z22" i="9"/>
  <c r="Z58" i="9"/>
  <c r="AA58" i="9"/>
  <c r="X58" i="9"/>
  <c r="X62" i="9"/>
  <c r="Z62" i="9"/>
  <c r="AA62" i="9"/>
  <c r="Z66" i="9"/>
  <c r="X66" i="9"/>
  <c r="Z97" i="9"/>
  <c r="X97" i="9"/>
  <c r="Z117" i="9"/>
  <c r="AA117" i="9"/>
  <c r="Z250" i="9"/>
  <c r="AA250" i="9"/>
  <c r="AA258" i="9"/>
  <c r="X666" i="9"/>
  <c r="Z666" i="9"/>
  <c r="AA682" i="9"/>
  <c r="X682" i="9"/>
  <c r="AA686" i="9"/>
  <c r="X686" i="9"/>
  <c r="Z690" i="9"/>
  <c r="X690" i="9"/>
  <c r="AA725" i="9"/>
  <c r="Z725" i="9"/>
  <c r="Z729" i="9"/>
  <c r="AA729" i="9"/>
  <c r="Z733" i="9"/>
  <c r="AA733" i="9"/>
  <c r="Z745" i="9"/>
  <c r="AA745" i="9"/>
  <c r="X757" i="9"/>
  <c r="AA757" i="9"/>
  <c r="Z757" i="9"/>
  <c r="X773" i="9"/>
  <c r="AA773" i="9"/>
  <c r="X781" i="9"/>
  <c r="AA781" i="9"/>
  <c r="Z789" i="9"/>
  <c r="AA789" i="9"/>
  <c r="Z797" i="9"/>
  <c r="X797" i="9"/>
  <c r="AA805" i="9"/>
  <c r="X805" i="9"/>
  <c r="X829" i="9"/>
  <c r="Z829" i="9"/>
  <c r="Z845" i="9"/>
  <c r="AA845" i="9"/>
  <c r="Z869" i="9"/>
  <c r="X869" i="9"/>
  <c r="X881" i="9"/>
  <c r="Z881" i="9"/>
  <c r="AA881" i="9"/>
  <c r="AA889" i="9"/>
  <c r="Z889" i="9"/>
  <c r="X893" i="9"/>
  <c r="AA893" i="9"/>
  <c r="AA904" i="9"/>
  <c r="X904" i="9"/>
  <c r="Z924" i="9"/>
  <c r="AA924" i="9"/>
  <c r="Z936" i="9"/>
  <c r="AA936" i="9"/>
  <c r="Z980" i="9"/>
  <c r="X980" i="9"/>
  <c r="O18" i="8"/>
  <c r="X35" i="9"/>
  <c r="Z35" i="9"/>
  <c r="Z39" i="9"/>
  <c r="X39" i="9"/>
  <c r="X85" i="9"/>
  <c r="Z85" i="9"/>
  <c r="AA85" i="9"/>
  <c r="AA101" i="9"/>
  <c r="Z149" i="9"/>
  <c r="X149" i="9"/>
  <c r="AA164" i="9"/>
  <c r="Z208" i="9"/>
  <c r="AA208" i="9"/>
  <c r="AA220" i="9"/>
  <c r="X220" i="9"/>
  <c r="AA232" i="9"/>
  <c r="Z232" i="9"/>
  <c r="Z236" i="9"/>
  <c r="AA236" i="9"/>
  <c r="X240" i="9"/>
  <c r="Z240" i="9"/>
  <c r="AA243" i="9"/>
  <c r="AA318" i="9"/>
  <c r="Z318" i="9"/>
  <c r="Z350" i="9"/>
  <c r="AA350" i="9"/>
  <c r="Z370" i="9"/>
  <c r="AA370" i="9"/>
  <c r="X397" i="9"/>
  <c r="AA397" i="9"/>
  <c r="Z397" i="9"/>
  <c r="Z413" i="9"/>
  <c r="X413" i="9"/>
  <c r="AA449" i="9"/>
  <c r="X449" i="9"/>
  <c r="X453" i="9"/>
  <c r="Z453" i="9"/>
  <c r="Z457" i="9"/>
  <c r="X457" i="9"/>
  <c r="AA473" i="9"/>
  <c r="Z473" i="9"/>
  <c r="AA477" i="9"/>
  <c r="X477" i="9"/>
  <c r="X496" i="9"/>
  <c r="Z496" i="9"/>
  <c r="Z101" i="9"/>
  <c r="AA82" i="9"/>
  <c r="Z82" i="9"/>
  <c r="X86" i="9"/>
  <c r="AA86" i="9"/>
  <c r="AA114" i="9"/>
  <c r="Z114" i="9"/>
  <c r="AA122" i="9"/>
  <c r="Z122" i="9"/>
  <c r="AA145" i="9"/>
  <c r="Z145" i="9"/>
  <c r="Z165" i="9"/>
  <c r="X165" i="9"/>
  <c r="AA165" i="9"/>
  <c r="AA200" i="9"/>
  <c r="X200" i="9"/>
  <c r="Z200" i="9"/>
  <c r="X118" i="9"/>
  <c r="Z781" i="9"/>
  <c r="X908" i="9"/>
  <c r="AA829" i="9"/>
  <c r="Z701" i="9"/>
  <c r="AA674" i="9"/>
  <c r="AA508" i="9"/>
  <c r="Z670" i="9"/>
  <c r="Z461" i="9"/>
  <c r="X924" i="9"/>
  <c r="AA705" i="9"/>
  <c r="Z477" i="9"/>
  <c r="Z421" i="9"/>
  <c r="X936" i="9"/>
  <c r="AA737" i="9"/>
  <c r="Z849" i="9"/>
  <c r="X429" i="9"/>
  <c r="Z686" i="9"/>
  <c r="AA251" i="9"/>
  <c r="Z74" i="9"/>
  <c r="X93" i="9"/>
  <c r="X473" i="9"/>
  <c r="AA358" i="9"/>
  <c r="X370" i="9"/>
  <c r="AA22" i="9"/>
  <c r="AA528" i="9"/>
  <c r="X528" i="9"/>
  <c r="Z532" i="9"/>
  <c r="X532" i="9"/>
  <c r="AA532" i="9"/>
  <c r="Z564" i="9"/>
  <c r="AA564" i="9"/>
  <c r="Z656" i="9"/>
  <c r="X656" i="9"/>
  <c r="Z676" i="9"/>
  <c r="X676" i="9"/>
  <c r="AA680" i="9"/>
  <c r="Z680" i="9"/>
  <c r="AA703" i="9"/>
  <c r="X703" i="9"/>
  <c r="Z703" i="9"/>
  <c r="X707" i="9"/>
  <c r="AA707" i="9"/>
  <c r="Z754" i="9"/>
  <c r="X754" i="9"/>
  <c r="AA754" i="9"/>
  <c r="AA830" i="9"/>
  <c r="Z830" i="9"/>
  <c r="AA834" i="9"/>
  <c r="X834" i="9"/>
  <c r="AA842" i="9"/>
  <c r="Z842" i="9"/>
  <c r="X862" i="9"/>
  <c r="Z862" i="9"/>
  <c r="Z870" i="9"/>
  <c r="AA870" i="9"/>
  <c r="Z882" i="9"/>
  <c r="AA882" i="9"/>
  <c r="Z898" i="9"/>
  <c r="AA898" i="9"/>
  <c r="Z922" i="9"/>
  <c r="X922" i="9"/>
  <c r="X986" i="9"/>
  <c r="AA986" i="9"/>
  <c r="X990" i="9"/>
  <c r="Z990" i="9"/>
  <c r="X1006" i="9"/>
  <c r="AA1006" i="9"/>
  <c r="Z1006" i="9"/>
  <c r="AA1010" i="9"/>
  <c r="Z1010" i="9"/>
  <c r="AQ11" i="6"/>
  <c r="X8" i="9"/>
  <c r="X251" i="9"/>
  <c r="X350" i="9"/>
  <c r="X865" i="9"/>
  <c r="Z773" i="9"/>
  <c r="X956" i="9"/>
  <c r="AA697" i="9"/>
  <c r="X508" i="9"/>
  <c r="Z26" i="9"/>
  <c r="Z944" i="9"/>
  <c r="Z904" i="9"/>
  <c r="AA920" i="9"/>
  <c r="AA469" i="9"/>
  <c r="Z449" i="9"/>
  <c r="AA417" i="9"/>
  <c r="X266" i="9"/>
  <c r="Z1012" i="9"/>
  <c r="X853" i="9"/>
  <c r="X737" i="9"/>
  <c r="Z254" i="9"/>
  <c r="X153" i="9"/>
  <c r="AA157" i="9"/>
  <c r="AA240" i="9"/>
  <c r="Z425" i="9"/>
  <c r="X761" i="9"/>
  <c r="X316" i="9"/>
  <c r="Z316" i="9"/>
  <c r="X320" i="9"/>
  <c r="Z320" i="9"/>
  <c r="X324" i="9"/>
  <c r="Z324" i="9"/>
  <c r="Z328" i="9"/>
  <c r="AA328" i="9"/>
  <c r="X332" i="9"/>
  <c r="Z332" i="9"/>
  <c r="Z336" i="9"/>
  <c r="X336" i="9"/>
  <c r="AA336" i="9"/>
  <c r="X340" i="9"/>
  <c r="AA340" i="9"/>
  <c r="AA356" i="9"/>
  <c r="Z356" i="9"/>
  <c r="AA375" i="9"/>
  <c r="Z375" i="9"/>
  <c r="X379" i="9"/>
  <c r="Z379" i="9"/>
  <c r="AA426" i="9"/>
  <c r="X426" i="9"/>
  <c r="Z426" i="9"/>
  <c r="AA450" i="9"/>
  <c r="Z450" i="9"/>
  <c r="X450" i="9"/>
  <c r="AA458" i="9"/>
  <c r="X458" i="9"/>
  <c r="AA470" i="9"/>
  <c r="Z470" i="9"/>
  <c r="X481" i="9"/>
  <c r="X255" i="9"/>
  <c r="AA861" i="9"/>
  <c r="Z932" i="9"/>
  <c r="Z821" i="9"/>
  <c r="Z873" i="9"/>
  <c r="X697" i="9"/>
  <c r="X944" i="9"/>
  <c r="AA666" i="9"/>
  <c r="Z777" i="9"/>
  <c r="X469" i="9"/>
  <c r="Z445" i="9"/>
  <c r="Z330" i="9"/>
  <c r="Z262" i="9"/>
  <c r="Z853" i="9"/>
  <c r="X733" i="9"/>
  <c r="Z988" i="9"/>
  <c r="AA354" i="9"/>
  <c r="X837" i="9"/>
  <c r="X729" i="9"/>
  <c r="X254" i="9"/>
  <c r="X777" i="9"/>
  <c r="AA481" i="9"/>
  <c r="X745" i="9"/>
  <c r="X236" i="9"/>
  <c r="Z691" i="9"/>
  <c r="Z78" i="9"/>
  <c r="AA445" i="9"/>
  <c r="Z761" i="9"/>
  <c r="Z258" i="9"/>
  <c r="AA437" i="9"/>
  <c r="AA932" i="9"/>
  <c r="Z37" i="9"/>
  <c r="X37" i="9"/>
  <c r="X76" i="9"/>
  <c r="Z76" i="9"/>
  <c r="X178" i="9"/>
  <c r="AA178" i="9"/>
  <c r="AA198" i="9"/>
  <c r="X198" i="9"/>
  <c r="Z206" i="9"/>
  <c r="X206" i="9"/>
  <c r="Z210" i="9"/>
  <c r="X210" i="9"/>
  <c r="AA230" i="9"/>
  <c r="X230" i="9"/>
  <c r="AA245" i="9"/>
  <c r="X245" i="9"/>
  <c r="AA249" i="9"/>
  <c r="X249" i="9"/>
  <c r="Z249" i="9"/>
  <c r="X253" i="9"/>
  <c r="Z253" i="9"/>
  <c r="Z291" i="9"/>
  <c r="Z339" i="9"/>
  <c r="Z343" i="9"/>
  <c r="X367" i="9"/>
  <c r="Z367" i="9"/>
  <c r="AA393" i="9"/>
  <c r="AA409" i="9"/>
  <c r="AA453" i="9"/>
  <c r="Z579" i="9"/>
  <c r="AA587" i="9"/>
  <c r="AA591" i="9"/>
  <c r="Z595" i="9"/>
  <c r="AA603" i="9"/>
  <c r="Z611" i="9"/>
  <c r="Z615" i="9"/>
  <c r="X722" i="9"/>
  <c r="Z245" i="9"/>
  <c r="Z260" i="9"/>
  <c r="X260" i="9"/>
  <c r="Z288" i="9"/>
  <c r="X501" i="9"/>
  <c r="AA53" i="9"/>
  <c r="X53" i="9"/>
  <c r="X65" i="9"/>
  <c r="Z65" i="9"/>
  <c r="Z72" i="9"/>
  <c r="X72" i="9"/>
  <c r="Z84" i="9"/>
  <c r="X84" i="9"/>
  <c r="AA84" i="9"/>
  <c r="X92" i="9"/>
  <c r="Z92" i="9"/>
  <c r="AA222" i="9"/>
  <c r="AA308" i="9"/>
  <c r="AA364" i="9"/>
  <c r="Z407" i="9"/>
  <c r="AA407" i="9"/>
  <c r="AA648" i="9"/>
  <c r="AA664" i="9"/>
  <c r="AA672" i="9"/>
  <c r="AA676" i="9"/>
  <c r="AA906" i="9"/>
  <c r="AA914" i="9"/>
  <c r="AA926" i="9"/>
  <c r="AA954" i="9"/>
  <c r="AA974" i="9"/>
  <c r="AA982" i="9"/>
  <c r="AA535" i="9"/>
  <c r="X61" i="9"/>
  <c r="Z18" i="9"/>
  <c r="AA38" i="9"/>
  <c r="X38" i="9"/>
  <c r="AA42" i="9"/>
  <c r="Z128" i="9"/>
  <c r="X144" i="9"/>
  <c r="Z148" i="9"/>
  <c r="AA187" i="9"/>
  <c r="Z211" i="9"/>
  <c r="AA215" i="9"/>
  <c r="X231" i="9"/>
  <c r="Z239" i="9"/>
  <c r="Z242" i="9"/>
  <c r="X242" i="9"/>
  <c r="X302" i="9"/>
  <c r="X306" i="9"/>
  <c r="Z306" i="9"/>
  <c r="Z310" i="9"/>
  <c r="AA326" i="9"/>
  <c r="AA330" i="9"/>
  <c r="AA334" i="9"/>
  <c r="AA338" i="9"/>
  <c r="Z346" i="9"/>
  <c r="AA492" i="9"/>
  <c r="Z642" i="9"/>
  <c r="AA654" i="9"/>
  <c r="X658" i="9"/>
  <c r="X662" i="9"/>
  <c r="AA956" i="9"/>
  <c r="X972" i="9"/>
  <c r="AA387" i="9"/>
  <c r="Z569" i="9"/>
  <c r="X569" i="9"/>
  <c r="AA83" i="9"/>
  <c r="Z83" i="9"/>
  <c r="AA87" i="9"/>
  <c r="Z95" i="9"/>
  <c r="Z99" i="9"/>
  <c r="Z103" i="9"/>
  <c r="X111" i="9"/>
  <c r="Z162" i="9"/>
  <c r="Z166" i="9"/>
  <c r="Z170" i="9"/>
  <c r="Z182" i="9"/>
  <c r="Z186" i="9"/>
  <c r="Z209" i="9"/>
  <c r="X213" i="9"/>
  <c r="Z271" i="9"/>
  <c r="AA712" i="9"/>
  <c r="Z110" i="9"/>
  <c r="X133" i="9"/>
  <c r="Z137" i="9"/>
  <c r="X141" i="9"/>
  <c r="X145" i="9"/>
  <c r="Z160" i="9"/>
  <c r="Z171" i="9"/>
  <c r="AA179" i="9"/>
  <c r="Z183" i="9"/>
  <c r="X205" i="9"/>
  <c r="AA268" i="9"/>
  <c r="AA287" i="9"/>
  <c r="AA309" i="9"/>
  <c r="X313" i="9"/>
  <c r="Z321" i="9"/>
  <c r="X337" i="9"/>
  <c r="X394" i="9"/>
  <c r="Z422" i="9"/>
  <c r="Z430" i="9"/>
  <c r="AA434" i="9"/>
  <c r="X446" i="9"/>
  <c r="Z454" i="9"/>
  <c r="Z458" i="9"/>
  <c r="X493" i="9"/>
  <c r="X570" i="9"/>
  <c r="Z602" i="9"/>
  <c r="AA606" i="9"/>
  <c r="X610" i="9"/>
  <c r="AA622" i="9"/>
  <c r="AA638" i="9"/>
  <c r="Z661" i="9"/>
  <c r="AA669" i="9"/>
  <c r="Z673" i="9"/>
  <c r="X700" i="9"/>
  <c r="X704" i="9"/>
  <c r="AA921" i="9"/>
  <c r="Z929" i="9"/>
  <c r="X937" i="9"/>
  <c r="X945" i="9"/>
  <c r="AA953" i="9"/>
  <c r="Z524" i="9"/>
  <c r="AA531" i="9"/>
  <c r="AA543" i="9"/>
  <c r="AA646" i="9"/>
  <c r="AA782" i="9"/>
  <c r="AA786" i="9"/>
  <c r="AA798" i="9"/>
  <c r="X806" i="9"/>
  <c r="AA47" i="9"/>
  <c r="AA51" i="9"/>
  <c r="Z100" i="9"/>
  <c r="AA108" i="9"/>
  <c r="AA123" i="9"/>
  <c r="Z127" i="9"/>
  <c r="X135" i="9"/>
  <c r="Z143" i="9"/>
  <c r="X147" i="9"/>
  <c r="Z173" i="9"/>
  <c r="X177" i="9"/>
  <c r="Z181" i="9"/>
  <c r="AA188" i="9"/>
  <c r="Z203" i="9"/>
  <c r="X244" i="9"/>
  <c r="X311" i="9"/>
  <c r="Z319" i="9"/>
  <c r="Z327" i="9"/>
  <c r="Z335" i="9"/>
  <c r="X369" i="9"/>
  <c r="Z384" i="9"/>
  <c r="Z404" i="9"/>
  <c r="Z408" i="9"/>
  <c r="AA448" i="9"/>
  <c r="Z580" i="9"/>
  <c r="Z596" i="9"/>
  <c r="Z604" i="9"/>
  <c r="Z620" i="9"/>
  <c r="X632" i="9"/>
  <c r="Z698" i="9"/>
  <c r="Z744" i="9"/>
  <c r="Z29" i="9"/>
  <c r="Z59" i="9"/>
  <c r="X74" i="9"/>
  <c r="AA89" i="9"/>
  <c r="X151" i="9"/>
  <c r="X192" i="9"/>
  <c r="Z196" i="9"/>
  <c r="Z252" i="9"/>
  <c r="Z256" i="9"/>
  <c r="X278" i="9"/>
  <c r="X300" i="9"/>
  <c r="Z304" i="9"/>
  <c r="X354" i="9"/>
  <c r="X366" i="9"/>
  <c r="Z472" i="9"/>
  <c r="X480" i="9"/>
  <c r="Z507" i="9"/>
  <c r="AA529" i="9"/>
  <c r="Z533" i="9"/>
  <c r="X541" i="9"/>
  <c r="AA545" i="9"/>
  <c r="Z561" i="9"/>
  <c r="X565" i="9"/>
  <c r="AA695" i="9"/>
  <c r="X752" i="9"/>
  <c r="Z764" i="9"/>
  <c r="AA772" i="9"/>
  <c r="Z792" i="9"/>
  <c r="X796" i="9"/>
  <c r="AA804" i="9"/>
  <c r="Z808" i="9"/>
  <c r="X812" i="9"/>
  <c r="Z820" i="9"/>
  <c r="Z824" i="9"/>
  <c r="Z832" i="9"/>
  <c r="Z896" i="9"/>
  <c r="K16" i="8"/>
  <c r="F17" i="8"/>
  <c r="X31" i="9"/>
  <c r="AA31" i="9"/>
  <c r="AA33" i="9"/>
  <c r="Z46" i="9"/>
  <c r="AA50" i="9"/>
  <c r="Z52" i="9"/>
  <c r="AA55" i="9"/>
  <c r="W15" i="9"/>
  <c r="AA63" i="9"/>
  <c r="AA67" i="9"/>
  <c r="X69" i="9"/>
  <c r="X71" i="9"/>
  <c r="Z73" i="9"/>
  <c r="X73" i="9"/>
  <c r="Z81" i="9"/>
  <c r="X81" i="9"/>
  <c r="AA90" i="9"/>
  <c r="AA98" i="9"/>
  <c r="Z104" i="9"/>
  <c r="AA105" i="9"/>
  <c r="AA107" i="9"/>
  <c r="Z113" i="9"/>
  <c r="Z115" i="9"/>
  <c r="X122" i="9"/>
  <c r="AA129" i="9"/>
  <c r="Z130" i="9"/>
  <c r="X130" i="9"/>
  <c r="Z131" i="9"/>
  <c r="X132" i="9"/>
  <c r="Z132" i="9"/>
  <c r="Z139" i="9"/>
  <c r="AA139" i="9"/>
  <c r="AA148" i="9"/>
  <c r="AA150" i="9"/>
  <c r="AA152" i="9"/>
  <c r="AA156" i="9"/>
  <c r="X158" i="9"/>
  <c r="AA160" i="9"/>
  <c r="X161" i="9"/>
  <c r="AA163" i="9"/>
  <c r="X168" i="9"/>
  <c r="X174" i="9"/>
  <c r="Z178" i="9"/>
  <c r="Z180" i="9"/>
  <c r="X185" i="9"/>
  <c r="Z190" i="9"/>
  <c r="AA193" i="9"/>
  <c r="AA196" i="9"/>
  <c r="AA202" i="9"/>
  <c r="Z218" i="9"/>
  <c r="AA223" i="9"/>
  <c r="AA224" i="9"/>
  <c r="X225" i="9"/>
  <c r="AA228" i="9"/>
  <c r="AA229" i="9"/>
  <c r="Z231" i="9"/>
  <c r="Z235" i="9"/>
  <c r="AA235" i="9"/>
  <c r="AA244" i="9"/>
  <c r="AA263" i="9"/>
  <c r="AA267" i="9"/>
  <c r="AA270" i="9"/>
  <c r="Z272" i="9"/>
  <c r="AA274" i="9"/>
  <c r="AA280" i="9"/>
  <c r="Z282" i="9"/>
  <c r="AA284" i="9"/>
  <c r="Z299" i="9"/>
  <c r="AA312" i="9"/>
  <c r="X314" i="9"/>
  <c r="Z315" i="9"/>
  <c r="AA320" i="9"/>
  <c r="AA324" i="9"/>
  <c r="Z325" i="9"/>
  <c r="X333" i="9"/>
  <c r="AA342" i="9"/>
  <c r="AA362" i="9"/>
  <c r="X364" i="9"/>
  <c r="AA373" i="9"/>
  <c r="AA377" i="9"/>
  <c r="AA378" i="9"/>
  <c r="AA380" i="9"/>
  <c r="AA382" i="9"/>
  <c r="AA385" i="9"/>
  <c r="AA386" i="9"/>
  <c r="AA390" i="9"/>
  <c r="AA392" i="9"/>
  <c r="AA396" i="9"/>
  <c r="Z400" i="9"/>
  <c r="AA402" i="9"/>
  <c r="X405" i="9"/>
  <c r="AA406" i="9"/>
  <c r="AA410" i="9"/>
  <c r="AA413" i="9"/>
  <c r="X418" i="9"/>
  <c r="X419" i="9"/>
  <c r="AA423" i="9"/>
  <c r="AA428" i="9"/>
  <c r="Z433" i="9"/>
  <c r="AA440" i="9"/>
  <c r="Z442" i="9"/>
  <c r="AA442" i="9"/>
  <c r="Z444" i="9"/>
  <c r="AA452" i="9"/>
  <c r="AA457" i="9"/>
  <c r="AA465" i="9"/>
  <c r="AA467" i="9"/>
  <c r="AA468" i="9"/>
  <c r="Z471" i="9"/>
  <c r="AA478" i="9"/>
  <c r="AA486" i="9"/>
  <c r="AA491" i="9"/>
  <c r="AA504" i="9"/>
  <c r="AA505" i="9"/>
  <c r="AA544" i="9"/>
  <c r="AA551" i="9"/>
  <c r="AA552" i="9"/>
  <c r="Z563" i="9"/>
  <c r="Z578" i="9"/>
  <c r="X586" i="9"/>
  <c r="X597" i="9"/>
  <c r="AA607" i="9"/>
  <c r="Z612" i="9"/>
  <c r="X618" i="9"/>
  <c r="AA630" i="9"/>
  <c r="AA660" i="9"/>
  <c r="AA687" i="9"/>
  <c r="AA688" i="9"/>
  <c r="AA692" i="9"/>
  <c r="Z702" i="9"/>
  <c r="AA706" i="9"/>
  <c r="AA710" i="9"/>
  <c r="AA711" i="9"/>
  <c r="AA718" i="9"/>
  <c r="AA728" i="9"/>
  <c r="AA736" i="9"/>
  <c r="Z749" i="9"/>
  <c r="AA758" i="9"/>
  <c r="X778" i="9"/>
  <c r="X788" i="9"/>
  <c r="AA794" i="9"/>
  <c r="AA800" i="9"/>
  <c r="AA802" i="9"/>
  <c r="AA803" i="9"/>
  <c r="AA809" i="9"/>
  <c r="AA811" i="9"/>
  <c r="AA815" i="9"/>
  <c r="AA823" i="9"/>
  <c r="AA841" i="9"/>
  <c r="Z884" i="9"/>
  <c r="AA887" i="9"/>
  <c r="AA895" i="9"/>
  <c r="AA899" i="9"/>
  <c r="AA905" i="9"/>
  <c r="AA913" i="9"/>
  <c r="AA916" i="9"/>
  <c r="Z960" i="9"/>
  <c r="X968" i="9"/>
  <c r="X976" i="9"/>
  <c r="AA984" i="9"/>
  <c r="X992" i="9"/>
  <c r="AA1000" i="9"/>
  <c r="I269" i="6"/>
  <c r="H6" i="6"/>
  <c r="H269" i="6" s="1"/>
  <c r="AR24" i="6"/>
  <c r="AS24" i="6"/>
  <c r="M19" i="8"/>
  <c r="D19" i="8"/>
  <c r="K19" i="8"/>
  <c r="P19" i="8"/>
  <c r="S19" i="8"/>
  <c r="N19" i="8"/>
  <c r="L19" i="8"/>
  <c r="R19" i="8"/>
  <c r="J19" i="8"/>
  <c r="I19" i="8"/>
  <c r="F19" i="8"/>
  <c r="AS21" i="6"/>
  <c r="AR21" i="6"/>
  <c r="G19" i="8"/>
  <c r="G16" i="8"/>
  <c r="G18" i="8"/>
  <c r="G17" i="8"/>
  <c r="Q16" i="8"/>
  <c r="Q19" i="8"/>
  <c r="Q18" i="8"/>
  <c r="AS25" i="6"/>
  <c r="AR25" i="6"/>
  <c r="S18" i="8"/>
  <c r="AS14" i="6"/>
  <c r="AR14" i="6"/>
  <c r="AI44" i="8"/>
  <c r="AI43" i="8"/>
  <c r="N18" i="8"/>
  <c r="P18" i="8"/>
  <c r="F18" i="8"/>
  <c r="E9" i="7" s="1"/>
  <c r="E18" i="8"/>
  <c r="K18" i="8"/>
  <c r="AR20" i="6"/>
  <c r="AS20" i="6"/>
  <c r="C20" i="8"/>
  <c r="AR10" i="6"/>
  <c r="AS10" i="6"/>
  <c r="AR23" i="6"/>
  <c r="AS23" i="6"/>
  <c r="J17" i="8"/>
  <c r="L17" i="8"/>
  <c r="S17" i="8"/>
  <c r="P17" i="8"/>
  <c r="H17" i="8"/>
  <c r="R17" i="8"/>
  <c r="M17" i="8"/>
  <c r="O16" i="8"/>
  <c r="AQ17" i="6"/>
  <c r="O17" i="8"/>
  <c r="I17" i="8"/>
  <c r="I18" i="8"/>
  <c r="AQ13" i="6"/>
  <c r="C18" i="6"/>
  <c r="AQ18" i="6"/>
  <c r="I16" i="8"/>
  <c r="AQ19" i="6"/>
  <c r="C19" i="6"/>
  <c r="P16" i="8"/>
  <c r="AQ22" i="6"/>
  <c r="E19" i="8"/>
  <c r="E17" i="8"/>
  <c r="M16" i="8"/>
  <c r="R16" i="8"/>
  <c r="W16" i="9"/>
  <c r="Z695" i="9"/>
  <c r="Z953" i="9"/>
  <c r="AA764" i="9"/>
  <c r="X756" i="9"/>
  <c r="Z756" i="9"/>
  <c r="Z772" i="9"/>
  <c r="Z440" i="9"/>
  <c r="X50" i="9"/>
  <c r="Z551" i="9"/>
  <c r="AA54" i="9"/>
  <c r="AA945" i="9"/>
  <c r="Z322" i="9"/>
  <c r="AA322" i="9"/>
  <c r="AA395" i="9"/>
  <c r="Z1000" i="9"/>
  <c r="Z395" i="9"/>
  <c r="X440" i="9"/>
  <c r="Z992" i="9"/>
  <c r="X551" i="9"/>
  <c r="V16" i="9"/>
  <c r="X1000" i="9"/>
  <c r="AA433" i="9"/>
  <c r="AA19" i="9"/>
  <c r="X19" i="9"/>
  <c r="Z465" i="9"/>
  <c r="Z984" i="9"/>
  <c r="X921" i="9"/>
  <c r="Z913" i="9"/>
  <c r="AA59" i="9"/>
  <c r="Z19" i="9"/>
  <c r="AA135" i="9"/>
  <c r="X299" i="9"/>
  <c r="Z905" i="9"/>
  <c r="X772" i="9"/>
  <c r="AA525" i="9"/>
  <c r="X913" i="9"/>
  <c r="X59" i="9"/>
  <c r="Z1008" i="9"/>
  <c r="AA419" i="9"/>
  <c r="X764" i="9"/>
  <c r="AA299" i="9"/>
  <c r="V12" i="9"/>
  <c r="AA1008" i="9"/>
  <c r="Z945" i="9"/>
  <c r="X905" i="9"/>
  <c r="X525" i="9"/>
  <c r="AA960" i="9"/>
  <c r="X77" i="9"/>
  <c r="Z77" i="9"/>
  <c r="Z135" i="9"/>
  <c r="AA65" i="9"/>
  <c r="AA937" i="9"/>
  <c r="V13" i="9"/>
  <c r="X960" i="9"/>
  <c r="X612" i="9"/>
  <c r="Z968" i="9"/>
  <c r="AA158" i="9"/>
  <c r="Z937" i="9"/>
  <c r="AA976" i="9"/>
  <c r="X929" i="9"/>
  <c r="W11" i="9"/>
  <c r="AA389" i="9"/>
  <c r="Z478" i="9"/>
  <c r="Z976" i="9"/>
  <c r="Z572" i="9"/>
  <c r="X572" i="9"/>
  <c r="W13" i="9"/>
  <c r="X984" i="9"/>
  <c r="X389" i="9"/>
  <c r="X478" i="9"/>
  <c r="X89" i="9"/>
  <c r="AA30" i="9"/>
  <c r="AA929" i="9"/>
  <c r="AA756" i="9"/>
  <c r="Z89" i="9"/>
  <c r="X64" i="9"/>
  <c r="X87" i="9"/>
  <c r="Z176" i="9"/>
  <c r="X90" i="9"/>
  <c r="Z402" i="9"/>
  <c r="Z455" i="9"/>
  <c r="Z501" i="9"/>
  <c r="Z98" i="9"/>
  <c r="X224" i="9"/>
  <c r="Z658" i="9"/>
  <c r="D7" i="7" l="1"/>
  <c r="AG43" i="8"/>
  <c r="AS44" i="8"/>
  <c r="AO43" i="8"/>
  <c r="AK44" i="8"/>
  <c r="AR44" i="8"/>
  <c r="AN44" i="8"/>
  <c r="AJ44" i="8"/>
  <c r="AF43" i="8"/>
  <c r="AM43" i="8"/>
  <c r="AE43" i="8"/>
  <c r="AQ44" i="8"/>
  <c r="D8" i="6"/>
  <c r="D8" i="7"/>
  <c r="E10" i="6"/>
  <c r="E10" i="7"/>
  <c r="D10" i="6"/>
  <c r="D10" i="7"/>
  <c r="E8" i="6"/>
  <c r="E8" i="7"/>
  <c r="D9" i="6"/>
  <c r="D9" i="7"/>
  <c r="H269" i="7"/>
  <c r="J6" i="7"/>
  <c r="A31" i="7"/>
  <c r="B30" i="7"/>
  <c r="C29" i="7"/>
  <c r="AQ29" i="7"/>
  <c r="AQ28" i="7"/>
  <c r="C28" i="7"/>
  <c r="AS27" i="7"/>
  <c r="AR27" i="7"/>
  <c r="X14" i="9"/>
  <c r="AR7" i="6"/>
  <c r="AR15" i="6"/>
  <c r="AR12" i="6"/>
  <c r="C28" i="6"/>
  <c r="AS26" i="6"/>
  <c r="AR28" i="6"/>
  <c r="AR11" i="6"/>
  <c r="AS11" i="6"/>
  <c r="A30" i="6"/>
  <c r="B29" i="6"/>
  <c r="C27" i="6"/>
  <c r="AQ27" i="6"/>
  <c r="L16" i="8"/>
  <c r="F16" i="8"/>
  <c r="N16" i="8"/>
  <c r="E16" i="8"/>
  <c r="H16" i="8"/>
  <c r="J16" i="8"/>
  <c r="O19" i="8"/>
  <c r="S16" i="8"/>
  <c r="J6" i="6"/>
  <c r="X13" i="9"/>
  <c r="X15" i="9"/>
  <c r="X12" i="9"/>
  <c r="X11" i="9"/>
  <c r="X16" i="9"/>
  <c r="AA8" i="9"/>
  <c r="AS18" i="6"/>
  <c r="AR18" i="6"/>
  <c r="AR19" i="6"/>
  <c r="AS19" i="6"/>
  <c r="D7" i="6"/>
  <c r="AS13" i="6"/>
  <c r="AR13" i="6"/>
  <c r="E9" i="6"/>
  <c r="AS22" i="6"/>
  <c r="AR22" i="6"/>
  <c r="Z8" i="9"/>
  <c r="AS17" i="6"/>
  <c r="AR17" i="6"/>
  <c r="C21" i="8"/>
  <c r="E7" i="6" l="1"/>
  <c r="E7" i="7"/>
  <c r="B31" i="7"/>
  <c r="A32" i="7"/>
  <c r="AQ30" i="7"/>
  <c r="C30" i="7"/>
  <c r="AS28" i="7"/>
  <c r="AR28" i="7"/>
  <c r="AS29" i="7"/>
  <c r="AR29" i="7"/>
  <c r="C29" i="6"/>
  <c r="AQ29" i="6"/>
  <c r="B30" i="6"/>
  <c r="A31" i="6"/>
  <c r="AR27" i="6"/>
  <c r="AS27" i="6"/>
  <c r="C22" i="8"/>
  <c r="B21" i="8"/>
  <c r="F20" i="8"/>
  <c r="E11" i="7" s="1"/>
  <c r="S20" i="8"/>
  <c r="R20" i="8"/>
  <c r="K20" i="8"/>
  <c r="J20" i="8"/>
  <c r="L20" i="8"/>
  <c r="H20" i="8"/>
  <c r="P20" i="8"/>
  <c r="N20" i="8"/>
  <c r="M20" i="8"/>
  <c r="Q20" i="8"/>
  <c r="E20" i="8"/>
  <c r="O20" i="8"/>
  <c r="I20" i="8"/>
  <c r="G20" i="8"/>
  <c r="D11" i="7" l="1"/>
  <c r="A33" i="7"/>
  <c r="B32" i="7"/>
  <c r="AS30" i="7"/>
  <c r="AR30" i="7"/>
  <c r="C31" i="7"/>
  <c r="AQ31" i="7"/>
  <c r="AQ30" i="6"/>
  <c r="C30" i="6"/>
  <c r="B31" i="6"/>
  <c r="A32" i="6"/>
  <c r="AS29" i="6"/>
  <c r="AR29" i="6"/>
  <c r="E11" i="6"/>
  <c r="F21" i="8"/>
  <c r="L21" i="8"/>
  <c r="E21" i="8"/>
  <c r="M21" i="8"/>
  <c r="R21" i="8"/>
  <c r="S21" i="8"/>
  <c r="H21" i="8"/>
  <c r="K21" i="8"/>
  <c r="N21" i="8"/>
  <c r="J21" i="8"/>
  <c r="P21" i="8"/>
  <c r="O21" i="8"/>
  <c r="D21" i="8"/>
  <c r="I21" i="8"/>
  <c r="G21" i="8"/>
  <c r="Q21" i="8"/>
  <c r="B22" i="8"/>
  <c r="C23" i="8"/>
  <c r="D11" i="6"/>
  <c r="D12" i="6" l="1"/>
  <c r="D12" i="7"/>
  <c r="E12" i="6"/>
  <c r="E12" i="7"/>
  <c r="AQ32" i="7"/>
  <c r="C32" i="7"/>
  <c r="AS31" i="7"/>
  <c r="AR31" i="7"/>
  <c r="B33" i="7"/>
  <c r="A34" i="7"/>
  <c r="B32" i="6"/>
  <c r="A33" i="6"/>
  <c r="AQ31" i="6"/>
  <c r="C31" i="6"/>
  <c r="AS30" i="6"/>
  <c r="AR30" i="6"/>
  <c r="B23" i="8"/>
  <c r="C24" i="8"/>
  <c r="P22" i="8"/>
  <c r="S22" i="8"/>
  <c r="E22" i="8"/>
  <c r="R22" i="8"/>
  <c r="J22" i="8"/>
  <c r="M22" i="8"/>
  <c r="D13" i="7" s="1"/>
  <c r="F22" i="8"/>
  <c r="K22" i="8"/>
  <c r="I22" i="8"/>
  <c r="L22" i="8"/>
  <c r="D22" i="8"/>
  <c r="N22" i="8"/>
  <c r="H22" i="8"/>
  <c r="G22" i="8"/>
  <c r="O22" i="8"/>
  <c r="Q22" i="8"/>
  <c r="E13" i="6" l="1"/>
  <c r="E13" i="7"/>
  <c r="A35" i="7"/>
  <c r="B34" i="7"/>
  <c r="C33" i="7"/>
  <c r="AQ33" i="7"/>
  <c r="AS32" i="7"/>
  <c r="AR32" i="7"/>
  <c r="AS31" i="6"/>
  <c r="AR31" i="6"/>
  <c r="B33" i="6"/>
  <c r="A34" i="6"/>
  <c r="AQ32" i="6"/>
  <c r="C32" i="6"/>
  <c r="C25" i="8"/>
  <c r="B24" i="8"/>
  <c r="R23" i="8"/>
  <c r="K23" i="8"/>
  <c r="J23" i="8"/>
  <c r="L23" i="8"/>
  <c r="H23" i="8"/>
  <c r="I23" i="8"/>
  <c r="E23" i="8"/>
  <c r="N23" i="8"/>
  <c r="P23" i="8"/>
  <c r="M23" i="8"/>
  <c r="F23" i="8"/>
  <c r="D23" i="8"/>
  <c r="S23" i="8"/>
  <c r="Q23" i="8"/>
  <c r="G23" i="8"/>
  <c r="O23" i="8"/>
  <c r="D13" i="6"/>
  <c r="E14" i="6" l="1"/>
  <c r="E14" i="7"/>
  <c r="D14" i="6"/>
  <c r="D14" i="7"/>
  <c r="AS33" i="7"/>
  <c r="AR33" i="7"/>
  <c r="AQ34" i="7"/>
  <c r="C34" i="7"/>
  <c r="B35" i="7"/>
  <c r="A36" i="7"/>
  <c r="C33" i="6"/>
  <c r="AQ33" i="6"/>
  <c r="AR32" i="6"/>
  <c r="AS32" i="6"/>
  <c r="A35" i="6"/>
  <c r="B34" i="6"/>
  <c r="N24" i="8"/>
  <c r="M24" i="8"/>
  <c r="E24" i="8"/>
  <c r="P24" i="8"/>
  <c r="K24" i="8"/>
  <c r="I24" i="8"/>
  <c r="H24" i="8"/>
  <c r="L24" i="8"/>
  <c r="D24" i="8"/>
  <c r="R24" i="8"/>
  <c r="O24" i="8"/>
  <c r="J24" i="8"/>
  <c r="F24" i="8"/>
  <c r="G24" i="8"/>
  <c r="Q24" i="8"/>
  <c r="S24" i="8"/>
  <c r="B25" i="8"/>
  <c r="C26" i="8"/>
  <c r="E15" i="6" l="1"/>
  <c r="E15" i="7"/>
  <c r="D15" i="6"/>
  <c r="D15" i="7"/>
  <c r="B36" i="7"/>
  <c r="A37" i="7"/>
  <c r="AS34" i="7"/>
  <c r="AR34" i="7"/>
  <c r="AQ35" i="7"/>
  <c r="C35" i="7"/>
  <c r="A36" i="6"/>
  <c r="B35" i="6"/>
  <c r="C34" i="6"/>
  <c r="AQ34" i="6"/>
  <c r="AR33" i="6"/>
  <c r="AS33" i="6"/>
  <c r="L25" i="8"/>
  <c r="J25" i="8"/>
  <c r="K25" i="8"/>
  <c r="D25" i="8"/>
  <c r="R25" i="8"/>
  <c r="H25" i="8"/>
  <c r="P25" i="8"/>
  <c r="E25" i="8"/>
  <c r="M25" i="8"/>
  <c r="F25" i="8"/>
  <c r="S25" i="8"/>
  <c r="N25" i="8"/>
  <c r="O25" i="8"/>
  <c r="I25" i="8"/>
  <c r="G25" i="8"/>
  <c r="Q25" i="8"/>
  <c r="B26" i="8"/>
  <c r="C27" i="8"/>
  <c r="D16" i="7" l="1"/>
  <c r="E16" i="6"/>
  <c r="E16" i="7"/>
  <c r="AS35" i="7"/>
  <c r="AR35" i="7"/>
  <c r="A38" i="7"/>
  <c r="B37" i="7"/>
  <c r="AQ36" i="7"/>
  <c r="C36" i="7"/>
  <c r="AS34" i="6"/>
  <c r="AR34" i="6"/>
  <c r="C35" i="6"/>
  <c r="AQ35" i="6"/>
  <c r="B36" i="6"/>
  <c r="A37" i="6"/>
  <c r="D26" i="8"/>
  <c r="J26" i="8"/>
  <c r="M26" i="8"/>
  <c r="P26" i="8"/>
  <c r="F26" i="8"/>
  <c r="N26" i="8"/>
  <c r="I26" i="8"/>
  <c r="L26" i="8"/>
  <c r="S26" i="8"/>
  <c r="H26" i="8"/>
  <c r="R26" i="8"/>
  <c r="O26" i="8"/>
  <c r="K26" i="8"/>
  <c r="G26" i="8"/>
  <c r="Q26" i="8"/>
  <c r="E26" i="8"/>
  <c r="B27" i="8"/>
  <c r="C28" i="8"/>
  <c r="D16" i="6"/>
  <c r="E17" i="6" l="1"/>
  <c r="E17" i="7"/>
  <c r="D17" i="6"/>
  <c r="D17" i="7"/>
  <c r="AS36" i="7"/>
  <c r="AR36" i="7"/>
  <c r="AQ37" i="7"/>
  <c r="C37" i="7"/>
  <c r="B38" i="7"/>
  <c r="A39" i="7"/>
  <c r="C36" i="6"/>
  <c r="AQ36" i="6"/>
  <c r="AR35" i="6"/>
  <c r="AS35" i="6"/>
  <c r="B37" i="6"/>
  <c r="A38" i="6"/>
  <c r="C29" i="8"/>
  <c r="B28" i="8"/>
  <c r="R27" i="8"/>
  <c r="L27" i="8"/>
  <c r="S27" i="8"/>
  <c r="N27" i="8"/>
  <c r="J27" i="8"/>
  <c r="P27" i="8"/>
  <c r="F27" i="8"/>
  <c r="K27" i="8"/>
  <c r="M27" i="8"/>
  <c r="H27" i="8"/>
  <c r="I27" i="8"/>
  <c r="D27" i="8"/>
  <c r="E27" i="8"/>
  <c r="Q27" i="8"/>
  <c r="G27" i="8"/>
  <c r="O27" i="8"/>
  <c r="D18" i="6" l="1"/>
  <c r="D18" i="7"/>
  <c r="E18" i="6"/>
  <c r="E18" i="7"/>
  <c r="A40" i="7"/>
  <c r="B39" i="7"/>
  <c r="AS37" i="7"/>
  <c r="AR37" i="7"/>
  <c r="C38" i="7"/>
  <c r="AQ38" i="7"/>
  <c r="AQ37" i="6"/>
  <c r="C37" i="6"/>
  <c r="A39" i="6"/>
  <c r="B38" i="6"/>
  <c r="AS36" i="6"/>
  <c r="AR36" i="6"/>
  <c r="B29" i="8"/>
  <c r="C30" i="8"/>
  <c r="F28" i="8"/>
  <c r="D28" i="8"/>
  <c r="R28" i="8"/>
  <c r="I28" i="8"/>
  <c r="L28" i="8"/>
  <c r="P28" i="8"/>
  <c r="J28" i="8"/>
  <c r="S28" i="8"/>
  <c r="K28" i="8"/>
  <c r="M28" i="8"/>
  <c r="H28" i="8"/>
  <c r="E28" i="8"/>
  <c r="N28" i="8"/>
  <c r="Q28" i="8"/>
  <c r="G28" i="8"/>
  <c r="O28" i="8"/>
  <c r="D19" i="6" l="1"/>
  <c r="D19" i="7"/>
  <c r="E19" i="6"/>
  <c r="E19" i="7"/>
  <c r="B40" i="7"/>
  <c r="A41" i="7"/>
  <c r="AS38" i="7"/>
  <c r="AR38" i="7"/>
  <c r="AQ39" i="7"/>
  <c r="C39" i="7"/>
  <c r="A40" i="6"/>
  <c r="B39" i="6"/>
  <c r="AQ38" i="6"/>
  <c r="C38" i="6"/>
  <c r="AS37" i="6"/>
  <c r="AR37" i="6"/>
  <c r="C31" i="8"/>
  <c r="B30" i="8"/>
  <c r="F29" i="8"/>
  <c r="L29" i="8"/>
  <c r="K29" i="8"/>
  <c r="E29" i="8"/>
  <c r="S29" i="8"/>
  <c r="N29" i="8"/>
  <c r="D29" i="8"/>
  <c r="P29" i="8"/>
  <c r="R29" i="8"/>
  <c r="J29" i="8"/>
  <c r="I29" i="8"/>
  <c r="H29" i="8"/>
  <c r="M29" i="8"/>
  <c r="O29" i="8"/>
  <c r="Q29" i="8"/>
  <c r="G29" i="8"/>
  <c r="D20" i="6" l="1"/>
  <c r="D20" i="7"/>
  <c r="E20" i="6"/>
  <c r="E20" i="7"/>
  <c r="AQ40" i="7"/>
  <c r="C40" i="7"/>
  <c r="AS39" i="7"/>
  <c r="AR39" i="7"/>
  <c r="A42" i="7"/>
  <c r="B41" i="7"/>
  <c r="AR38" i="6"/>
  <c r="AS38" i="6"/>
  <c r="C39" i="6"/>
  <c r="AQ39" i="6"/>
  <c r="B40" i="6"/>
  <c r="A41" i="6"/>
  <c r="B31" i="8"/>
  <c r="C32" i="8"/>
  <c r="R30" i="8"/>
  <c r="L30" i="8"/>
  <c r="F30" i="8"/>
  <c r="H30" i="8"/>
  <c r="D30" i="8"/>
  <c r="S30" i="8"/>
  <c r="N30" i="8"/>
  <c r="J30" i="8"/>
  <c r="K30" i="8"/>
  <c r="P30" i="8"/>
  <c r="I30" i="8"/>
  <c r="M30" i="8"/>
  <c r="O30" i="8"/>
  <c r="G30" i="8"/>
  <c r="E30" i="8"/>
  <c r="Q30" i="8"/>
  <c r="D21" i="6" l="1"/>
  <c r="D21" i="7"/>
  <c r="E21" i="6"/>
  <c r="E21" i="7"/>
  <c r="AQ41" i="7"/>
  <c r="C41" i="7"/>
  <c r="B42" i="7"/>
  <c r="A43" i="7"/>
  <c r="AS40" i="7"/>
  <c r="AR40" i="7"/>
  <c r="B41" i="6"/>
  <c r="A42" i="6"/>
  <c r="AR39" i="6"/>
  <c r="AS39" i="6"/>
  <c r="AQ40" i="6"/>
  <c r="C40" i="6"/>
  <c r="C33" i="8"/>
  <c r="B32" i="8"/>
  <c r="L31" i="8"/>
  <c r="J31" i="8"/>
  <c r="M31" i="8"/>
  <c r="F31" i="8"/>
  <c r="R31" i="8"/>
  <c r="H31" i="8"/>
  <c r="D31" i="8"/>
  <c r="P31" i="8"/>
  <c r="E31" i="8"/>
  <c r="K31" i="8"/>
  <c r="N31" i="8"/>
  <c r="S31" i="8"/>
  <c r="O31" i="8"/>
  <c r="I31" i="8"/>
  <c r="Q31" i="8"/>
  <c r="G31" i="8"/>
  <c r="E22" i="6" l="1"/>
  <c r="E22" i="7"/>
  <c r="D22" i="6"/>
  <c r="D22" i="7"/>
  <c r="AS41" i="7"/>
  <c r="AR41" i="7"/>
  <c r="A44" i="7"/>
  <c r="B43" i="7"/>
  <c r="AQ42" i="7"/>
  <c r="C42" i="7"/>
  <c r="AS40" i="6"/>
  <c r="AR40" i="6"/>
  <c r="A43" i="6"/>
  <c r="B42" i="6"/>
  <c r="AQ41" i="6"/>
  <c r="C41" i="6"/>
  <c r="D32" i="8"/>
  <c r="J32" i="8"/>
  <c r="F32" i="8"/>
  <c r="N32" i="8"/>
  <c r="I32" i="8"/>
  <c r="H32" i="8"/>
  <c r="M32" i="8"/>
  <c r="S32" i="8"/>
  <c r="R32" i="8"/>
  <c r="K32" i="8"/>
  <c r="O32" i="8"/>
  <c r="L32" i="8"/>
  <c r="P32" i="8"/>
  <c r="G32" i="8"/>
  <c r="E32" i="8"/>
  <c r="Q32" i="8"/>
  <c r="C34" i="8"/>
  <c r="B33" i="8"/>
  <c r="D23" i="6" l="1"/>
  <c r="D23" i="7"/>
  <c r="E23" i="6"/>
  <c r="E23" i="7"/>
  <c r="AS42" i="7"/>
  <c r="AR42" i="7"/>
  <c r="C43" i="7"/>
  <c r="AQ43" i="7"/>
  <c r="B44" i="7"/>
  <c r="A45" i="7"/>
  <c r="A44" i="6"/>
  <c r="B43" i="6"/>
  <c r="AS41" i="6"/>
  <c r="AR41" i="6"/>
  <c r="AQ42" i="6"/>
  <c r="C42" i="6"/>
  <c r="D33" i="8"/>
  <c r="J33" i="8"/>
  <c r="L33" i="8"/>
  <c r="P33" i="8"/>
  <c r="N33" i="8"/>
  <c r="M33" i="8"/>
  <c r="S33" i="8"/>
  <c r="R33" i="8"/>
  <c r="E33" i="8"/>
  <c r="F33" i="8"/>
  <c r="K33" i="8"/>
  <c r="H33" i="8"/>
  <c r="I33" i="8"/>
  <c r="Q33" i="8"/>
  <c r="O33" i="8"/>
  <c r="G33" i="8"/>
  <c r="B34" i="8"/>
  <c r="C35" i="8"/>
  <c r="E24" i="6" l="1"/>
  <c r="E24" i="7"/>
  <c r="D24" i="6"/>
  <c r="D24" i="7"/>
  <c r="A46" i="7"/>
  <c r="B45" i="7"/>
  <c r="AS43" i="7"/>
  <c r="AR43" i="7"/>
  <c r="AQ44" i="7"/>
  <c r="C44" i="7"/>
  <c r="AR42" i="6"/>
  <c r="AS42" i="6"/>
  <c r="C43" i="6"/>
  <c r="AQ43" i="6"/>
  <c r="A45" i="6"/>
  <c r="B44" i="6"/>
  <c r="M34" i="8"/>
  <c r="F34" i="8"/>
  <c r="S34" i="8"/>
  <c r="R34" i="8"/>
  <c r="H34" i="8"/>
  <c r="D34" i="8"/>
  <c r="P34" i="8"/>
  <c r="E34" i="8"/>
  <c r="N34" i="8"/>
  <c r="K34" i="8"/>
  <c r="J34" i="8"/>
  <c r="L34" i="8"/>
  <c r="G34" i="8"/>
  <c r="Q34" i="8"/>
  <c r="O34" i="8"/>
  <c r="I34" i="8"/>
  <c r="C36" i="8"/>
  <c r="B35" i="8"/>
  <c r="E25" i="6" l="1"/>
  <c r="E25" i="7"/>
  <c r="D25" i="6"/>
  <c r="D25" i="7"/>
  <c r="AS44" i="7"/>
  <c r="AR44" i="7"/>
  <c r="B46" i="7"/>
  <c r="A47" i="7"/>
  <c r="AQ45" i="7"/>
  <c r="C45" i="7"/>
  <c r="B45" i="6"/>
  <c r="A46" i="6"/>
  <c r="AS43" i="6"/>
  <c r="AR43" i="6"/>
  <c r="C44" i="6"/>
  <c r="AQ44" i="6"/>
  <c r="C37" i="8"/>
  <c r="B36" i="8"/>
  <c r="K35" i="8"/>
  <c r="P35" i="8"/>
  <c r="R35" i="8"/>
  <c r="S35" i="8"/>
  <c r="I35" i="8"/>
  <c r="J35" i="8"/>
  <c r="L35" i="8"/>
  <c r="E35" i="8"/>
  <c r="D35" i="8"/>
  <c r="H35" i="8"/>
  <c r="F35" i="8"/>
  <c r="M35" i="8"/>
  <c r="N35" i="8"/>
  <c r="Q35" i="8"/>
  <c r="G35" i="8"/>
  <c r="O35" i="8"/>
  <c r="D26" i="6" l="1"/>
  <c r="D26" i="7"/>
  <c r="E26" i="6"/>
  <c r="E26" i="7"/>
  <c r="C46" i="7"/>
  <c r="AQ46" i="7"/>
  <c r="AS45" i="7"/>
  <c r="AR45" i="7"/>
  <c r="A48" i="7"/>
  <c r="B47" i="7"/>
  <c r="A47" i="6"/>
  <c r="B46" i="6"/>
  <c r="AS44" i="6"/>
  <c r="AR44" i="6"/>
  <c r="AQ45" i="6"/>
  <c r="C45" i="6"/>
  <c r="R36" i="8"/>
  <c r="P36" i="8"/>
  <c r="F36" i="8"/>
  <c r="M36" i="8"/>
  <c r="J36" i="8"/>
  <c r="I36" i="8"/>
  <c r="H36" i="8"/>
  <c r="S36" i="8"/>
  <c r="L36" i="8"/>
  <c r="D36" i="8"/>
  <c r="E36" i="8"/>
  <c r="N36" i="8"/>
  <c r="K36" i="8"/>
  <c r="O36" i="8"/>
  <c r="G36" i="8"/>
  <c r="Q36" i="8"/>
  <c r="B37" i="8"/>
  <c r="C38" i="8"/>
  <c r="D27" i="6" l="1"/>
  <c r="D27" i="7"/>
  <c r="E27" i="6"/>
  <c r="E27" i="7"/>
  <c r="AQ47" i="7"/>
  <c r="C47" i="7"/>
  <c r="B48" i="7"/>
  <c r="A49" i="7"/>
  <c r="AS46" i="7"/>
  <c r="AR46" i="7"/>
  <c r="AS45" i="6"/>
  <c r="AR45" i="6"/>
  <c r="C46" i="6"/>
  <c r="AQ46" i="6"/>
  <c r="B47" i="6"/>
  <c r="A48" i="6"/>
  <c r="P37" i="8"/>
  <c r="E37" i="8"/>
  <c r="S37" i="8"/>
  <c r="I37" i="8"/>
  <c r="M37" i="8"/>
  <c r="R37" i="8"/>
  <c r="N37" i="8"/>
  <c r="K37" i="8"/>
  <c r="F37" i="8"/>
  <c r="H37" i="8"/>
  <c r="D37" i="8"/>
  <c r="J37" i="8"/>
  <c r="L37" i="8"/>
  <c r="G37" i="8"/>
  <c r="Q37" i="8"/>
  <c r="O37" i="8"/>
  <c r="B38" i="8"/>
  <c r="C39" i="8"/>
  <c r="E28" i="6" l="1"/>
  <c r="E28" i="7"/>
  <c r="D28" i="6"/>
  <c r="D28" i="7"/>
  <c r="A50" i="7"/>
  <c r="B49" i="7"/>
  <c r="AQ48" i="7"/>
  <c r="C48" i="7"/>
  <c r="AS47" i="7"/>
  <c r="AR47" i="7"/>
  <c r="B48" i="6"/>
  <c r="A49" i="6"/>
  <c r="AQ47" i="6"/>
  <c r="C47" i="6"/>
  <c r="AS46" i="6"/>
  <c r="AR46" i="6"/>
  <c r="P38" i="8"/>
  <c r="R38" i="8"/>
  <c r="H38" i="8"/>
  <c r="M38" i="8"/>
  <c r="L38" i="8"/>
  <c r="E38" i="8"/>
  <c r="N38" i="8"/>
  <c r="J38" i="8"/>
  <c r="F38" i="8"/>
  <c r="S38" i="8"/>
  <c r="O38" i="8"/>
  <c r="D38" i="8"/>
  <c r="K38" i="8"/>
  <c r="I38" i="8"/>
  <c r="Q38" i="8"/>
  <c r="G38" i="8"/>
  <c r="B39" i="8"/>
  <c r="C40" i="8"/>
  <c r="E29" i="6" l="1"/>
  <c r="E29" i="7"/>
  <c r="D29" i="6"/>
  <c r="D29" i="7"/>
  <c r="AS48" i="7"/>
  <c r="AR48" i="7"/>
  <c r="AQ49" i="7"/>
  <c r="C49" i="7"/>
  <c r="B50" i="7"/>
  <c r="A51" i="7"/>
  <c r="AS47" i="6"/>
  <c r="AR47" i="6"/>
  <c r="A50" i="6"/>
  <c r="B49" i="6"/>
  <c r="AQ48" i="6"/>
  <c r="C48" i="6"/>
  <c r="B40" i="8"/>
  <c r="C41" i="8"/>
  <c r="K39" i="8"/>
  <c r="F39" i="8"/>
  <c r="D39" i="8"/>
  <c r="L39" i="8"/>
  <c r="P39" i="8"/>
  <c r="E39" i="8"/>
  <c r="M39" i="8"/>
  <c r="S39" i="8"/>
  <c r="J39" i="8"/>
  <c r="N39" i="8"/>
  <c r="I39" i="8"/>
  <c r="H39" i="8"/>
  <c r="R39" i="8"/>
  <c r="Q39" i="8"/>
  <c r="G39" i="8"/>
  <c r="O39" i="8"/>
  <c r="D30" i="6" l="1"/>
  <c r="D30" i="7"/>
  <c r="E30" i="6"/>
  <c r="E30" i="7"/>
  <c r="A52" i="7"/>
  <c r="B51" i="7"/>
  <c r="AQ50" i="7"/>
  <c r="C50" i="7"/>
  <c r="AS49" i="7"/>
  <c r="AR49" i="7"/>
  <c r="B50" i="6"/>
  <c r="A51" i="6"/>
  <c r="C49" i="6"/>
  <c r="AQ49" i="6"/>
  <c r="AR48" i="6"/>
  <c r="AS48" i="6"/>
  <c r="C42" i="8"/>
  <c r="B41" i="8"/>
  <c r="R40" i="8"/>
  <c r="H40" i="8"/>
  <c r="K40" i="8"/>
  <c r="S40" i="8"/>
  <c r="E40" i="8"/>
  <c r="N40" i="8"/>
  <c r="I40" i="8"/>
  <c r="L40" i="8"/>
  <c r="D40" i="8"/>
  <c r="F40" i="8"/>
  <c r="M40" i="8"/>
  <c r="P40" i="8"/>
  <c r="J40" i="8"/>
  <c r="Q40" i="8"/>
  <c r="G40" i="8"/>
  <c r="O40" i="8"/>
  <c r="D31" i="6" l="1"/>
  <c r="D31" i="7"/>
  <c r="E31" i="6"/>
  <c r="E31" i="7"/>
  <c r="AS50" i="7"/>
  <c r="AR50" i="7"/>
  <c r="C51" i="7"/>
  <c r="AQ51" i="7"/>
  <c r="B52" i="7"/>
  <c r="A53" i="7"/>
  <c r="AS49" i="6"/>
  <c r="AR49" i="6"/>
  <c r="A52" i="6"/>
  <c r="B51" i="6"/>
  <c r="C50" i="6"/>
  <c r="AQ50" i="6"/>
  <c r="F41" i="8"/>
  <c r="S41" i="8"/>
  <c r="N41" i="8"/>
  <c r="K41" i="8"/>
  <c r="P41" i="8"/>
  <c r="D41" i="8"/>
  <c r="H41" i="8"/>
  <c r="L41" i="8"/>
  <c r="E41" i="8"/>
  <c r="R41" i="8"/>
  <c r="J41" i="8"/>
  <c r="I41" i="8"/>
  <c r="M41" i="8"/>
  <c r="O41" i="8"/>
  <c r="Q41" i="8"/>
  <c r="G41" i="8"/>
  <c r="C43" i="8"/>
  <c r="B42" i="8"/>
  <c r="D32" i="6" l="1"/>
  <c r="D32" i="7"/>
  <c r="E32" i="6"/>
  <c r="E32" i="7"/>
  <c r="AS51" i="7"/>
  <c r="AR51" i="7"/>
  <c r="A54" i="7"/>
  <c r="B53" i="7"/>
  <c r="AQ52" i="7"/>
  <c r="C52" i="7"/>
  <c r="C51" i="6"/>
  <c r="AQ51" i="6"/>
  <c r="B52" i="6"/>
  <c r="A53" i="6"/>
  <c r="AS50" i="6"/>
  <c r="AR50" i="6"/>
  <c r="B43" i="8"/>
  <c r="C44" i="8"/>
  <c r="F42" i="8"/>
  <c r="I42" i="8"/>
  <c r="D42" i="8"/>
  <c r="J42" i="8"/>
  <c r="L42" i="8"/>
  <c r="M42" i="8"/>
  <c r="E42" i="8"/>
  <c r="N42" i="8"/>
  <c r="H42" i="8"/>
  <c r="P42" i="8"/>
  <c r="S42" i="8"/>
  <c r="O42" i="8"/>
  <c r="K42" i="8"/>
  <c r="R42" i="8"/>
  <c r="G42" i="8"/>
  <c r="Q42" i="8"/>
  <c r="D33" i="6" l="1"/>
  <c r="D33" i="7"/>
  <c r="E33" i="6"/>
  <c r="E33" i="7"/>
  <c r="B54" i="7"/>
  <c r="A55" i="7"/>
  <c r="AS52" i="7"/>
  <c r="AR52" i="7"/>
  <c r="AQ53" i="7"/>
  <c r="C53" i="7"/>
  <c r="C52" i="6"/>
  <c r="AQ52" i="6"/>
  <c r="A54" i="6"/>
  <c r="B53" i="6"/>
  <c r="AR51" i="6"/>
  <c r="AS51" i="6"/>
  <c r="C45" i="8"/>
  <c r="B44" i="8"/>
  <c r="E43" i="8"/>
  <c r="M43" i="8"/>
  <c r="F43" i="8"/>
  <c r="H43" i="8"/>
  <c r="N43" i="8"/>
  <c r="I43" i="8"/>
  <c r="K43" i="8"/>
  <c r="D43" i="8"/>
  <c r="S43" i="8"/>
  <c r="J43" i="8"/>
  <c r="P43" i="8"/>
  <c r="L43" i="8"/>
  <c r="R43" i="8"/>
  <c r="Q43" i="8"/>
  <c r="O43" i="8"/>
  <c r="G43" i="8"/>
  <c r="E34" i="6" l="1"/>
  <c r="E34" i="7"/>
  <c r="D34" i="6"/>
  <c r="D34" i="7"/>
  <c r="AS53" i="7"/>
  <c r="AR53" i="7"/>
  <c r="A56" i="7"/>
  <c r="B55" i="7"/>
  <c r="C54" i="7"/>
  <c r="AQ54" i="7"/>
  <c r="AQ53" i="6"/>
  <c r="C53" i="6"/>
  <c r="AS52" i="6"/>
  <c r="AR52" i="6"/>
  <c r="A55" i="6"/>
  <c r="B54" i="6"/>
  <c r="H44" i="8"/>
  <c r="J44" i="8"/>
  <c r="D44" i="8"/>
  <c r="N44" i="8"/>
  <c r="I44" i="8"/>
  <c r="F44" i="8"/>
  <c r="P44" i="8"/>
  <c r="E44" i="8"/>
  <c r="S44" i="8"/>
  <c r="L44" i="8"/>
  <c r="R44" i="8"/>
  <c r="M44" i="8"/>
  <c r="O44" i="8"/>
  <c r="K44" i="8"/>
  <c r="G44" i="8"/>
  <c r="Q44" i="8"/>
  <c r="C46" i="8"/>
  <c r="B45" i="8"/>
  <c r="D35" i="6" l="1"/>
  <c r="D35" i="7"/>
  <c r="E35" i="6"/>
  <c r="E35" i="7"/>
  <c r="AS54" i="7"/>
  <c r="AR54" i="7"/>
  <c r="AQ55" i="7"/>
  <c r="C55" i="7"/>
  <c r="B56" i="7"/>
  <c r="A57" i="7"/>
  <c r="C54" i="6"/>
  <c r="AQ54" i="6"/>
  <c r="A56" i="6"/>
  <c r="B55" i="6"/>
  <c r="AR53" i="6"/>
  <c r="AS53" i="6"/>
  <c r="E45" i="8"/>
  <c r="D45" i="8"/>
  <c r="I45" i="8"/>
  <c r="H45" i="8"/>
  <c r="M45" i="8"/>
  <c r="K45" i="8"/>
  <c r="F45" i="8"/>
  <c r="L45" i="8"/>
  <c r="S45" i="8"/>
  <c r="N45" i="8"/>
  <c r="J45" i="8"/>
  <c r="R45" i="8"/>
  <c r="O45" i="8"/>
  <c r="P45" i="8"/>
  <c r="Q45" i="8"/>
  <c r="G45" i="8"/>
  <c r="C47" i="8"/>
  <c r="B46" i="8"/>
  <c r="E36" i="6" l="1"/>
  <c r="E36" i="7"/>
  <c r="D36" i="6"/>
  <c r="D36" i="7"/>
  <c r="AQ56" i="7"/>
  <c r="C56" i="7"/>
  <c r="A58" i="7"/>
  <c r="B57" i="7"/>
  <c r="AS55" i="7"/>
  <c r="AR55" i="7"/>
  <c r="A57" i="6"/>
  <c r="B56" i="6"/>
  <c r="AQ55" i="6"/>
  <c r="C55" i="6"/>
  <c r="AS54" i="6"/>
  <c r="AR54" i="6"/>
  <c r="K46" i="8"/>
  <c r="F46" i="8"/>
  <c r="D46" i="8"/>
  <c r="R46" i="8"/>
  <c r="P46" i="8"/>
  <c r="E46" i="8"/>
  <c r="L46" i="8"/>
  <c r="H46" i="8"/>
  <c r="M46" i="8"/>
  <c r="I46" i="8"/>
  <c r="N46" i="8"/>
  <c r="S46" i="8"/>
  <c r="O46" i="8"/>
  <c r="J46" i="8"/>
  <c r="Q46" i="8"/>
  <c r="G46" i="8"/>
  <c r="C48" i="8"/>
  <c r="B47" i="8"/>
  <c r="D37" i="6" l="1"/>
  <c r="D37" i="7"/>
  <c r="E37" i="6"/>
  <c r="E37" i="7"/>
  <c r="AQ57" i="7"/>
  <c r="C57" i="7"/>
  <c r="B58" i="7"/>
  <c r="A59" i="7"/>
  <c r="AS56" i="7"/>
  <c r="AR56" i="7"/>
  <c r="AR55" i="6"/>
  <c r="AS55" i="6"/>
  <c r="AQ56" i="6"/>
  <c r="C56" i="6"/>
  <c r="B57" i="6"/>
  <c r="A58" i="6"/>
  <c r="F47" i="8"/>
  <c r="L47" i="8"/>
  <c r="N47" i="8"/>
  <c r="K47" i="8"/>
  <c r="H47" i="8"/>
  <c r="I47" i="8"/>
  <c r="M47" i="8"/>
  <c r="D47" i="8"/>
  <c r="P47" i="8"/>
  <c r="G47" i="8"/>
  <c r="R47" i="8"/>
  <c r="S47" i="8"/>
  <c r="J47" i="8"/>
  <c r="E47" i="8"/>
  <c r="O47" i="8"/>
  <c r="Q47" i="8"/>
  <c r="B48" i="8"/>
  <c r="C49" i="8"/>
  <c r="D38" i="6" l="1"/>
  <c r="D38" i="7"/>
  <c r="E38" i="6"/>
  <c r="E38" i="7"/>
  <c r="AQ58" i="7"/>
  <c r="C58" i="7"/>
  <c r="A60" i="7"/>
  <c r="B59" i="7"/>
  <c r="AS57" i="7"/>
  <c r="AR57" i="7"/>
  <c r="A59" i="6"/>
  <c r="B58" i="6"/>
  <c r="AS56" i="6"/>
  <c r="AR56" i="6"/>
  <c r="AQ57" i="6"/>
  <c r="C57" i="6"/>
  <c r="B49" i="8"/>
  <c r="C50" i="8"/>
  <c r="S48" i="8"/>
  <c r="H48" i="8"/>
  <c r="P48" i="8"/>
  <c r="M48" i="8"/>
  <c r="N48" i="8"/>
  <c r="E48" i="8"/>
  <c r="F48" i="8"/>
  <c r="J48" i="8"/>
  <c r="K48" i="8"/>
  <c r="I48" i="8"/>
  <c r="L48" i="8"/>
  <c r="R48" i="8"/>
  <c r="O48" i="8"/>
  <c r="D48" i="8"/>
  <c r="G48" i="8"/>
  <c r="Q48" i="8"/>
  <c r="E39" i="6" l="1"/>
  <c r="E39" i="7"/>
  <c r="D39" i="6"/>
  <c r="D39" i="7"/>
  <c r="B60" i="7"/>
  <c r="A61" i="7"/>
  <c r="C59" i="7"/>
  <c r="AQ59" i="7"/>
  <c r="AS58" i="7"/>
  <c r="AR58" i="7"/>
  <c r="AS57" i="6"/>
  <c r="AR57" i="6"/>
  <c r="AQ58" i="6"/>
  <c r="C58" i="6"/>
  <c r="A60" i="6"/>
  <c r="B59" i="6"/>
  <c r="C51" i="8"/>
  <c r="B50" i="8"/>
  <c r="P49" i="8"/>
  <c r="I49" i="8"/>
  <c r="R49" i="8"/>
  <c r="D49" i="8"/>
  <c r="N49" i="8"/>
  <c r="L49" i="8"/>
  <c r="H49" i="8"/>
  <c r="M49" i="8"/>
  <c r="E49" i="8"/>
  <c r="S49" i="8"/>
  <c r="K49" i="8"/>
  <c r="O49" i="8"/>
  <c r="F49" i="8"/>
  <c r="Q49" i="8"/>
  <c r="J49" i="8"/>
  <c r="G49" i="8"/>
  <c r="E40" i="6" l="1"/>
  <c r="E40" i="7"/>
  <c r="D40" i="6"/>
  <c r="D40" i="7"/>
  <c r="A62" i="7"/>
  <c r="B61" i="7"/>
  <c r="AS59" i="7"/>
  <c r="AR59" i="7"/>
  <c r="AQ60" i="7"/>
  <c r="C60" i="7"/>
  <c r="AQ59" i="6"/>
  <c r="C59" i="6"/>
  <c r="AS58" i="6"/>
  <c r="AR58" i="6"/>
  <c r="B60" i="6"/>
  <c r="A61" i="6"/>
  <c r="L50" i="8"/>
  <c r="J50" i="8"/>
  <c r="E50" i="8"/>
  <c r="S50" i="8"/>
  <c r="R50" i="8"/>
  <c r="K50" i="8"/>
  <c r="M50" i="8"/>
  <c r="D50" i="8"/>
  <c r="P50" i="8"/>
  <c r="G50" i="8"/>
  <c r="N50" i="8"/>
  <c r="I50" i="8"/>
  <c r="H50" i="8"/>
  <c r="F50" i="8"/>
  <c r="O50" i="8"/>
  <c r="Q50" i="8"/>
  <c r="C52" i="8"/>
  <c r="B51" i="8"/>
  <c r="E41" i="6" l="1"/>
  <c r="E41" i="7"/>
  <c r="D41" i="6"/>
  <c r="D41" i="7"/>
  <c r="AS60" i="7"/>
  <c r="AR60" i="7"/>
  <c r="AQ61" i="7"/>
  <c r="C61" i="7"/>
  <c r="B62" i="7"/>
  <c r="A63" i="7"/>
  <c r="B61" i="6"/>
  <c r="A62" i="6"/>
  <c r="AQ60" i="6"/>
  <c r="C60" i="6"/>
  <c r="AS59" i="6"/>
  <c r="AR59" i="6"/>
  <c r="R51" i="8"/>
  <c r="J51" i="8"/>
  <c r="H51" i="8"/>
  <c r="N51" i="8"/>
  <c r="L51" i="8"/>
  <c r="M51" i="8"/>
  <c r="F51" i="8"/>
  <c r="P51" i="8"/>
  <c r="E51" i="8"/>
  <c r="O51" i="8"/>
  <c r="K51" i="8"/>
  <c r="D51" i="8"/>
  <c r="I51" i="8"/>
  <c r="S51" i="8"/>
  <c r="Q51" i="8"/>
  <c r="G51" i="8"/>
  <c r="C53" i="8"/>
  <c r="B52" i="8"/>
  <c r="E42" i="6" l="1"/>
  <c r="E42" i="7"/>
  <c r="D42" i="6"/>
  <c r="D42" i="7"/>
  <c r="C62" i="7"/>
  <c r="AQ62" i="7"/>
  <c r="AS61" i="7"/>
  <c r="AR61" i="7"/>
  <c r="A64" i="7"/>
  <c r="B63" i="7"/>
  <c r="A63" i="6"/>
  <c r="B62" i="6"/>
  <c r="AR60" i="6"/>
  <c r="AS60" i="6"/>
  <c r="C61" i="6"/>
  <c r="AQ61" i="6"/>
  <c r="E52" i="8"/>
  <c r="L52" i="8"/>
  <c r="I52" i="8"/>
  <c r="H52" i="8"/>
  <c r="F52" i="8"/>
  <c r="K52" i="8"/>
  <c r="D52" i="8"/>
  <c r="M52" i="8"/>
  <c r="P52" i="8"/>
  <c r="S52" i="8"/>
  <c r="N52" i="8"/>
  <c r="R52" i="8"/>
  <c r="G52" i="8"/>
  <c r="O52" i="8"/>
  <c r="J52" i="8"/>
  <c r="Q52" i="8"/>
  <c r="C54" i="8"/>
  <c r="B53" i="8"/>
  <c r="D43" i="6" l="1"/>
  <c r="D43" i="7"/>
  <c r="E43" i="6"/>
  <c r="E43" i="7"/>
  <c r="B64" i="7"/>
  <c r="A65" i="7"/>
  <c r="AQ63" i="7"/>
  <c r="C63" i="7"/>
  <c r="AS62" i="7"/>
  <c r="AR62" i="7"/>
  <c r="C62" i="6"/>
  <c r="AQ62" i="6"/>
  <c r="AR61" i="6"/>
  <c r="AS61" i="6"/>
  <c r="A64" i="6"/>
  <c r="B63" i="6"/>
  <c r="C55" i="8"/>
  <c r="P53" i="8"/>
  <c r="D53" i="8"/>
  <c r="L53" i="8"/>
  <c r="R53" i="8"/>
  <c r="H53" i="8"/>
  <c r="G53" i="8"/>
  <c r="E53" i="8"/>
  <c r="S53" i="8"/>
  <c r="N53" i="8"/>
  <c r="J53" i="8"/>
  <c r="I53" i="8"/>
  <c r="F53" i="8"/>
  <c r="K53" i="8"/>
  <c r="M53" i="8"/>
  <c r="O53" i="8"/>
  <c r="Q53" i="8"/>
  <c r="D44" i="6" l="1"/>
  <c r="D44" i="7"/>
  <c r="E44" i="6"/>
  <c r="E44" i="7"/>
  <c r="AS63" i="7"/>
  <c r="AR63" i="7"/>
  <c r="A66" i="7"/>
  <c r="B65" i="7"/>
  <c r="AQ64" i="7"/>
  <c r="C64" i="7"/>
  <c r="C63" i="6"/>
  <c r="AQ63" i="6"/>
  <c r="A65" i="6"/>
  <c r="B64" i="6"/>
  <c r="AR62" i="6"/>
  <c r="AS62" i="6"/>
  <c r="D54" i="8"/>
  <c r="J54" i="8"/>
  <c r="E54" i="8"/>
  <c r="L54" i="8"/>
  <c r="I54" i="8"/>
  <c r="S54" i="8"/>
  <c r="H54" i="8"/>
  <c r="M54" i="8"/>
  <c r="P54" i="8"/>
  <c r="G54" i="8"/>
  <c r="R54" i="8"/>
  <c r="F54" i="8"/>
  <c r="N54" i="8"/>
  <c r="K54" i="8"/>
  <c r="O54" i="8"/>
  <c r="Q54" i="8"/>
  <c r="C56" i="8"/>
  <c r="B55" i="8"/>
  <c r="E45" i="6" l="1"/>
  <c r="E45" i="7"/>
  <c r="D45" i="6"/>
  <c r="D45" i="7"/>
  <c r="AQ65" i="7"/>
  <c r="C65" i="7"/>
  <c r="AS64" i="7"/>
  <c r="AR64" i="7"/>
  <c r="B66" i="7"/>
  <c r="A67" i="7"/>
  <c r="B65" i="6"/>
  <c r="A66" i="6"/>
  <c r="AR63" i="6"/>
  <c r="AS63" i="6"/>
  <c r="AQ64" i="6"/>
  <c r="C64" i="6"/>
  <c r="C57" i="8"/>
  <c r="B56" i="8"/>
  <c r="M55" i="8"/>
  <c r="I55" i="8"/>
  <c r="J55" i="8"/>
  <c r="L55" i="8"/>
  <c r="D55" i="8"/>
  <c r="P55" i="8"/>
  <c r="G55" i="8"/>
  <c r="F55" i="8"/>
  <c r="N55" i="8"/>
  <c r="S55" i="8"/>
  <c r="R55" i="8"/>
  <c r="K55" i="8"/>
  <c r="O55" i="8"/>
  <c r="E55" i="8"/>
  <c r="H55" i="8"/>
  <c r="Q55" i="8"/>
  <c r="E46" i="6" l="1"/>
  <c r="E46" i="7"/>
  <c r="D46" i="6"/>
  <c r="D46" i="7"/>
  <c r="A68" i="7"/>
  <c r="B67" i="7"/>
  <c r="AQ66" i="7"/>
  <c r="C66" i="7"/>
  <c r="AS65" i="7"/>
  <c r="AR65" i="7"/>
  <c r="A67" i="6"/>
  <c r="B66" i="6"/>
  <c r="AR64" i="6"/>
  <c r="AS64" i="6"/>
  <c r="AQ65" i="6"/>
  <c r="C65" i="6"/>
  <c r="H56" i="8"/>
  <c r="N56" i="8"/>
  <c r="S56" i="8"/>
  <c r="J56" i="8"/>
  <c r="E56" i="8"/>
  <c r="F56" i="8"/>
  <c r="R56" i="8"/>
  <c r="O56" i="8"/>
  <c r="K56" i="8"/>
  <c r="L56" i="8"/>
  <c r="D56" i="8"/>
  <c r="M56" i="8"/>
  <c r="P56" i="8"/>
  <c r="Q56" i="8"/>
  <c r="I56" i="8"/>
  <c r="G56" i="8"/>
  <c r="B57" i="8"/>
  <c r="C58" i="8"/>
  <c r="D47" i="6" l="1"/>
  <c r="D47" i="7"/>
  <c r="E47" i="6"/>
  <c r="E47" i="7"/>
  <c r="AS66" i="7"/>
  <c r="AR66" i="7"/>
  <c r="C67" i="7"/>
  <c r="AQ67" i="7"/>
  <c r="B68" i="7"/>
  <c r="A69" i="7"/>
  <c r="AR65" i="6"/>
  <c r="AS65" i="6"/>
  <c r="AQ66" i="6"/>
  <c r="C66" i="6"/>
  <c r="B67" i="6"/>
  <c r="A68" i="6"/>
  <c r="B58" i="8"/>
  <c r="C59" i="8"/>
  <c r="D57" i="8"/>
  <c r="M57" i="8"/>
  <c r="I57" i="8"/>
  <c r="L57" i="8"/>
  <c r="H57" i="8"/>
  <c r="E57" i="8"/>
  <c r="F57" i="8"/>
  <c r="N57" i="8"/>
  <c r="R57" i="8"/>
  <c r="O57" i="8"/>
  <c r="K57" i="8"/>
  <c r="J57" i="8"/>
  <c r="P57" i="8"/>
  <c r="S57" i="8"/>
  <c r="Q57" i="8"/>
  <c r="G57" i="8"/>
  <c r="E48" i="6" l="1"/>
  <c r="E48" i="7"/>
  <c r="D48" i="6"/>
  <c r="D48" i="7"/>
  <c r="A70" i="7"/>
  <c r="B69" i="7"/>
  <c r="AS67" i="7"/>
  <c r="AR67" i="7"/>
  <c r="AQ68" i="7"/>
  <c r="C68" i="7"/>
  <c r="AS66" i="6"/>
  <c r="AR66" i="6"/>
  <c r="B68" i="6"/>
  <c r="A69" i="6"/>
  <c r="AQ67" i="6"/>
  <c r="C67" i="6"/>
  <c r="J58" i="8"/>
  <c r="P58" i="8"/>
  <c r="I58" i="8"/>
  <c r="M58" i="8"/>
  <c r="E58" i="8"/>
  <c r="N58" i="8"/>
  <c r="R58" i="8"/>
  <c r="O58" i="8"/>
  <c r="L58" i="8"/>
  <c r="D58" i="8"/>
  <c r="G58" i="8"/>
  <c r="H58" i="8"/>
  <c r="F58" i="8"/>
  <c r="S58" i="8"/>
  <c r="Q58" i="8"/>
  <c r="K58" i="8"/>
  <c r="C60" i="8"/>
  <c r="B59" i="8"/>
  <c r="E49" i="6" l="1"/>
  <c r="E49" i="7"/>
  <c r="D49" i="6"/>
  <c r="D49" i="7"/>
  <c r="AQ69" i="7"/>
  <c r="C69" i="7"/>
  <c r="AS68" i="7"/>
  <c r="AR68" i="7"/>
  <c r="B70" i="7"/>
  <c r="A71" i="7"/>
  <c r="C68" i="6"/>
  <c r="AQ68" i="6"/>
  <c r="A70" i="6"/>
  <c r="B69" i="6"/>
  <c r="AS67" i="6"/>
  <c r="AR67" i="6"/>
  <c r="E59" i="8"/>
  <c r="S59" i="8"/>
  <c r="N59" i="8"/>
  <c r="J59" i="8"/>
  <c r="O59" i="8"/>
  <c r="D59" i="8"/>
  <c r="I59" i="8"/>
  <c r="L59" i="8"/>
  <c r="M59" i="8"/>
  <c r="H59" i="8"/>
  <c r="G59" i="8"/>
  <c r="P59" i="8"/>
  <c r="R59" i="8"/>
  <c r="K59" i="8"/>
  <c r="F59" i="8"/>
  <c r="Q59" i="8"/>
  <c r="C61" i="8"/>
  <c r="B60" i="8"/>
  <c r="E50" i="6" l="1"/>
  <c r="E50" i="7"/>
  <c r="D50" i="6"/>
  <c r="D50" i="7"/>
  <c r="A72" i="7"/>
  <c r="B71" i="7"/>
  <c r="C70" i="7"/>
  <c r="AQ70" i="7"/>
  <c r="AS69" i="7"/>
  <c r="AR69" i="7"/>
  <c r="A71" i="6"/>
  <c r="B70" i="6"/>
  <c r="AS68" i="6"/>
  <c r="AR68" i="6"/>
  <c r="C69" i="6"/>
  <c r="AQ69" i="6"/>
  <c r="C62" i="8"/>
  <c r="B61" i="8"/>
  <c r="L60" i="8"/>
  <c r="D60" i="8"/>
  <c r="N60" i="8"/>
  <c r="M60" i="8"/>
  <c r="S60" i="8"/>
  <c r="F60" i="8"/>
  <c r="R60" i="8"/>
  <c r="K60" i="8"/>
  <c r="J60" i="8"/>
  <c r="I60" i="8"/>
  <c r="H60" i="8"/>
  <c r="G60" i="8"/>
  <c r="E60" i="8"/>
  <c r="O60" i="8"/>
  <c r="P60" i="8"/>
  <c r="Q60" i="8"/>
  <c r="E51" i="6" l="1"/>
  <c r="E51" i="7"/>
  <c r="D51" i="6"/>
  <c r="D51" i="7"/>
  <c r="AS70" i="7"/>
  <c r="AR70" i="7"/>
  <c r="AQ71" i="7"/>
  <c r="C71" i="7"/>
  <c r="B72" i="7"/>
  <c r="A73" i="7"/>
  <c r="AQ70" i="6"/>
  <c r="C70" i="6"/>
  <c r="AS69" i="6"/>
  <c r="AR69" i="6"/>
  <c r="A72" i="6"/>
  <c r="B71" i="6"/>
  <c r="N61" i="8"/>
  <c r="H61" i="8"/>
  <c r="D61" i="8"/>
  <c r="K61" i="8"/>
  <c r="R61" i="8"/>
  <c r="J61" i="8"/>
  <c r="I61" i="8"/>
  <c r="L61" i="8"/>
  <c r="M61" i="8"/>
  <c r="G61" i="8"/>
  <c r="F61" i="8"/>
  <c r="P61" i="8"/>
  <c r="E61" i="8"/>
  <c r="S61" i="8"/>
  <c r="O61" i="8"/>
  <c r="Q61" i="8"/>
  <c r="C63" i="8"/>
  <c r="B62" i="8"/>
  <c r="E52" i="6" l="1"/>
  <c r="E52" i="7"/>
  <c r="D52" i="6"/>
  <c r="D52" i="7"/>
  <c r="A74" i="7"/>
  <c r="B73" i="7"/>
  <c r="AS71" i="7"/>
  <c r="AR71" i="7"/>
  <c r="AQ72" i="7"/>
  <c r="C72" i="7"/>
  <c r="A73" i="6"/>
  <c r="B72" i="6"/>
  <c r="C71" i="6"/>
  <c r="AQ71" i="6"/>
  <c r="AS70" i="6"/>
  <c r="AR70" i="6"/>
  <c r="E62" i="8"/>
  <c r="J62" i="8"/>
  <c r="O62" i="8"/>
  <c r="K62" i="8"/>
  <c r="L62" i="8"/>
  <c r="H62" i="8"/>
  <c r="M62" i="8"/>
  <c r="P62" i="8"/>
  <c r="G62" i="8"/>
  <c r="F62" i="8"/>
  <c r="R62" i="8"/>
  <c r="N62" i="8"/>
  <c r="Q62" i="8"/>
  <c r="I62" i="8"/>
  <c r="D62" i="8"/>
  <c r="S62" i="8"/>
  <c r="C64" i="8"/>
  <c r="B63" i="8"/>
  <c r="E53" i="6" l="1"/>
  <c r="E53" i="7"/>
  <c r="D53" i="6"/>
  <c r="D53" i="7"/>
  <c r="AS72" i="7"/>
  <c r="AR72" i="7"/>
  <c r="AQ73" i="7"/>
  <c r="C73" i="7"/>
  <c r="B74" i="7"/>
  <c r="A75" i="7"/>
  <c r="AS71" i="6"/>
  <c r="AR71" i="6"/>
  <c r="C72" i="6"/>
  <c r="AQ72" i="6"/>
  <c r="B73" i="6"/>
  <c r="A74" i="6"/>
  <c r="L63" i="8"/>
  <c r="H63" i="8"/>
  <c r="G63" i="8"/>
  <c r="E63" i="8"/>
  <c r="F63" i="8"/>
  <c r="S63" i="8"/>
  <c r="N63" i="8"/>
  <c r="R63" i="8"/>
  <c r="J63" i="8"/>
  <c r="D63" i="8"/>
  <c r="P63" i="8"/>
  <c r="M63" i="8"/>
  <c r="K63" i="8"/>
  <c r="I63" i="8"/>
  <c r="O63" i="8"/>
  <c r="Q63" i="8"/>
  <c r="B64" i="8"/>
  <c r="C65" i="8"/>
  <c r="D54" i="6" l="1"/>
  <c r="D54" i="7"/>
  <c r="E54" i="6"/>
  <c r="E54" i="7"/>
  <c r="A76" i="7"/>
  <c r="B75" i="7"/>
  <c r="AQ74" i="7"/>
  <c r="C74" i="7"/>
  <c r="AS73" i="7"/>
  <c r="AR73" i="7"/>
  <c r="A75" i="6"/>
  <c r="B74" i="6"/>
  <c r="AQ73" i="6"/>
  <c r="C73" i="6"/>
  <c r="AS72" i="6"/>
  <c r="AR72" i="6"/>
  <c r="B65" i="8"/>
  <c r="C66" i="8"/>
  <c r="H64" i="8"/>
  <c r="I64" i="8"/>
  <c r="F64" i="8"/>
  <c r="K64" i="8"/>
  <c r="P64" i="8"/>
  <c r="D64" i="8"/>
  <c r="M64" i="8"/>
  <c r="E64" i="8"/>
  <c r="S64" i="8"/>
  <c r="R64" i="8"/>
  <c r="J64" i="8"/>
  <c r="G64" i="8"/>
  <c r="N64" i="8"/>
  <c r="O64" i="8"/>
  <c r="Q64" i="8"/>
  <c r="L64" i="8"/>
  <c r="D55" i="6" l="1"/>
  <c r="D55" i="7"/>
  <c r="E55" i="6"/>
  <c r="E55" i="7"/>
  <c r="AS74" i="7"/>
  <c r="AR74" i="7"/>
  <c r="C75" i="7"/>
  <c r="AQ75" i="7"/>
  <c r="B76" i="7"/>
  <c r="A77" i="7"/>
  <c r="AS73" i="6"/>
  <c r="AR73" i="6"/>
  <c r="C74" i="6"/>
  <c r="AQ74" i="6"/>
  <c r="B75" i="6"/>
  <c r="A76" i="6"/>
  <c r="C67" i="8"/>
  <c r="B66" i="8"/>
  <c r="D65" i="8"/>
  <c r="I65" i="8"/>
  <c r="M65" i="8"/>
  <c r="F65" i="8"/>
  <c r="S65" i="8"/>
  <c r="N65" i="8"/>
  <c r="R65" i="8"/>
  <c r="J65" i="8"/>
  <c r="L65" i="8"/>
  <c r="H65" i="8"/>
  <c r="P65" i="8"/>
  <c r="Q65" i="8"/>
  <c r="O65" i="8"/>
  <c r="K65" i="8"/>
  <c r="E65" i="8"/>
  <c r="G65" i="8"/>
  <c r="E56" i="6" l="1"/>
  <c r="E56" i="7"/>
  <c r="D56" i="6"/>
  <c r="D56" i="7"/>
  <c r="A78" i="7"/>
  <c r="B77" i="7"/>
  <c r="AQ76" i="7"/>
  <c r="C76" i="7"/>
  <c r="AS75" i="7"/>
  <c r="AR75" i="7"/>
  <c r="A77" i="6"/>
  <c r="B76" i="6"/>
  <c r="AR74" i="6"/>
  <c r="AS74" i="6"/>
  <c r="AQ75" i="6"/>
  <c r="C75" i="6"/>
  <c r="L66" i="8"/>
  <c r="N66" i="8"/>
  <c r="P66" i="8"/>
  <c r="O66" i="8"/>
  <c r="J66" i="8"/>
  <c r="I66" i="8"/>
  <c r="K66" i="8"/>
  <c r="H66" i="8"/>
  <c r="M66" i="8"/>
  <c r="F66" i="8"/>
  <c r="D66" i="8"/>
  <c r="R66" i="8"/>
  <c r="E66" i="8"/>
  <c r="Q66" i="8"/>
  <c r="S66" i="8"/>
  <c r="G66" i="8"/>
  <c r="B67" i="8"/>
  <c r="C68" i="8"/>
  <c r="E57" i="6" l="1"/>
  <c r="E57" i="7"/>
  <c r="D57" i="6"/>
  <c r="D57" i="7"/>
  <c r="AS76" i="7"/>
  <c r="AR76" i="7"/>
  <c r="AQ77" i="7"/>
  <c r="C77" i="7"/>
  <c r="B78" i="7"/>
  <c r="A79" i="7"/>
  <c r="AS75" i="6"/>
  <c r="AR75" i="6"/>
  <c r="AQ76" i="6"/>
  <c r="C76" i="6"/>
  <c r="A78" i="6"/>
  <c r="B77" i="6"/>
  <c r="F67" i="8"/>
  <c r="L67" i="8"/>
  <c r="E67" i="8"/>
  <c r="N67" i="8"/>
  <c r="R67" i="8"/>
  <c r="S67" i="8"/>
  <c r="O67" i="8"/>
  <c r="K67" i="8"/>
  <c r="I67" i="8"/>
  <c r="H67" i="8"/>
  <c r="P67" i="8"/>
  <c r="M67" i="8"/>
  <c r="D67" i="8"/>
  <c r="Q67" i="8"/>
  <c r="J67" i="8"/>
  <c r="G67" i="8"/>
  <c r="B68" i="8"/>
  <c r="C69" i="8"/>
  <c r="D58" i="6" l="1"/>
  <c r="D58" i="7"/>
  <c r="E58" i="6"/>
  <c r="E58" i="7"/>
  <c r="AS77" i="7"/>
  <c r="AR77" i="7"/>
  <c r="A80" i="7"/>
  <c r="B79" i="7"/>
  <c r="C78" i="7"/>
  <c r="AQ78" i="7"/>
  <c r="A79" i="6"/>
  <c r="B78" i="6"/>
  <c r="AR76" i="6"/>
  <c r="AS76" i="6"/>
  <c r="C77" i="6"/>
  <c r="AQ77" i="6"/>
  <c r="B69" i="8"/>
  <c r="C70" i="8"/>
  <c r="E68" i="8"/>
  <c r="D68" i="8"/>
  <c r="K68" i="8"/>
  <c r="J68" i="8"/>
  <c r="R68" i="8"/>
  <c r="H68" i="8"/>
  <c r="G68" i="8"/>
  <c r="M68" i="8"/>
  <c r="P68" i="8"/>
  <c r="F68" i="8"/>
  <c r="L68" i="8"/>
  <c r="S68" i="8"/>
  <c r="N68" i="8"/>
  <c r="I68" i="8"/>
  <c r="Q68" i="8"/>
  <c r="O68" i="8"/>
  <c r="E59" i="6" l="1"/>
  <c r="E59" i="7"/>
  <c r="D59" i="6"/>
  <c r="D59" i="7"/>
  <c r="AQ79" i="7"/>
  <c r="C79" i="7"/>
  <c r="B80" i="7"/>
  <c r="A81" i="7"/>
  <c r="AS78" i="7"/>
  <c r="AR78" i="7"/>
  <c r="AS77" i="6"/>
  <c r="AR77" i="6"/>
  <c r="C78" i="6"/>
  <c r="AQ78" i="6"/>
  <c r="B79" i="6"/>
  <c r="A80" i="6"/>
  <c r="B70" i="8"/>
  <c r="C71" i="8"/>
  <c r="D69" i="8"/>
  <c r="R69" i="8"/>
  <c r="M69" i="8"/>
  <c r="S69" i="8"/>
  <c r="O69" i="8"/>
  <c r="J69" i="8"/>
  <c r="I69" i="8"/>
  <c r="L69" i="8"/>
  <c r="H69" i="8"/>
  <c r="E69" i="8"/>
  <c r="G69" i="8"/>
  <c r="P69" i="8"/>
  <c r="F69" i="8"/>
  <c r="N69" i="8"/>
  <c r="Q69" i="8"/>
  <c r="K69" i="8"/>
  <c r="E60" i="6" l="1"/>
  <c r="E60" i="7"/>
  <c r="D60" i="6"/>
  <c r="D60" i="7"/>
  <c r="A82" i="7"/>
  <c r="B81" i="7"/>
  <c r="AQ80" i="7"/>
  <c r="C80" i="7"/>
  <c r="AS79" i="7"/>
  <c r="AR79" i="7"/>
  <c r="A81" i="6"/>
  <c r="B80" i="6"/>
  <c r="AR78" i="6"/>
  <c r="AS78" i="6"/>
  <c r="C79" i="6"/>
  <c r="AQ79" i="6"/>
  <c r="H70" i="8"/>
  <c r="D70" i="8"/>
  <c r="K70" i="8"/>
  <c r="R70" i="8"/>
  <c r="J70" i="8"/>
  <c r="L70" i="8"/>
  <c r="F70" i="8"/>
  <c r="P70" i="8"/>
  <c r="G70" i="8"/>
  <c r="N70" i="8"/>
  <c r="E70" i="8"/>
  <c r="S70" i="8"/>
  <c r="M70" i="8"/>
  <c r="I70" i="8"/>
  <c r="Q70" i="8"/>
  <c r="O70" i="8"/>
  <c r="B71" i="8"/>
  <c r="C72" i="8"/>
  <c r="D61" i="6" l="1"/>
  <c r="D61" i="7"/>
  <c r="E61" i="6"/>
  <c r="E61" i="7"/>
  <c r="AS80" i="7"/>
  <c r="AR80" i="7"/>
  <c r="AQ81" i="7"/>
  <c r="C81" i="7"/>
  <c r="B82" i="7"/>
  <c r="A83" i="7"/>
  <c r="AQ80" i="6"/>
  <c r="C80" i="6"/>
  <c r="AR79" i="6"/>
  <c r="AS79" i="6"/>
  <c r="A82" i="6"/>
  <c r="B81" i="6"/>
  <c r="B72" i="8"/>
  <c r="C73" i="8"/>
  <c r="F71" i="8"/>
  <c r="O71" i="8"/>
  <c r="K71" i="8"/>
  <c r="H71" i="8"/>
  <c r="L71" i="8"/>
  <c r="D71" i="8"/>
  <c r="M71" i="8"/>
  <c r="S71" i="8"/>
  <c r="P71" i="8"/>
  <c r="Q71" i="8"/>
  <c r="G71" i="8"/>
  <c r="R71" i="8"/>
  <c r="J71" i="8"/>
  <c r="I71" i="8"/>
  <c r="E71" i="8"/>
  <c r="N71" i="8"/>
  <c r="D62" i="6" l="1"/>
  <c r="D62" i="7"/>
  <c r="E62" i="6"/>
  <c r="E62" i="7"/>
  <c r="A84" i="7"/>
  <c r="B83" i="7"/>
  <c r="AS81" i="7"/>
  <c r="AR81" i="7"/>
  <c r="AQ82" i="7"/>
  <c r="C82" i="7"/>
  <c r="AQ81" i="6"/>
  <c r="C81" i="6"/>
  <c r="A83" i="6"/>
  <c r="B82" i="6"/>
  <c r="AR80" i="6"/>
  <c r="AS80" i="6"/>
  <c r="C74" i="8"/>
  <c r="B73" i="8"/>
  <c r="S72" i="8"/>
  <c r="N72" i="8"/>
  <c r="O72" i="8"/>
  <c r="P72" i="8"/>
  <c r="G72" i="8"/>
  <c r="R72" i="8"/>
  <c r="I72" i="8"/>
  <c r="L72" i="8"/>
  <c r="D72" i="8"/>
  <c r="H72" i="8"/>
  <c r="F72" i="8"/>
  <c r="J72" i="8"/>
  <c r="K72" i="8"/>
  <c r="M72" i="8"/>
  <c r="E72" i="8"/>
  <c r="Q72" i="8"/>
  <c r="D63" i="6" l="1"/>
  <c r="D63" i="7"/>
  <c r="E63" i="6"/>
  <c r="E63" i="7"/>
  <c r="AS82" i="7"/>
  <c r="AR82" i="7"/>
  <c r="C83" i="7"/>
  <c r="AQ83" i="7"/>
  <c r="B84" i="7"/>
  <c r="A85" i="7"/>
  <c r="AQ82" i="6"/>
  <c r="C82" i="6"/>
  <c r="B83" i="6"/>
  <c r="A84" i="6"/>
  <c r="AR81" i="6"/>
  <c r="AS81" i="6"/>
  <c r="R73" i="8"/>
  <c r="S73" i="8"/>
  <c r="E73" i="8"/>
  <c r="N73" i="8"/>
  <c r="K73" i="8"/>
  <c r="I73" i="8"/>
  <c r="O73" i="8"/>
  <c r="H73" i="8"/>
  <c r="D73" i="8"/>
  <c r="G73" i="8"/>
  <c r="F73" i="8"/>
  <c r="J73" i="8"/>
  <c r="L73" i="8"/>
  <c r="M73" i="8"/>
  <c r="P73" i="8"/>
  <c r="Q73" i="8"/>
  <c r="B74" i="8"/>
  <c r="C75" i="8"/>
  <c r="D64" i="6" l="1"/>
  <c r="D64" i="7"/>
  <c r="E64" i="6"/>
  <c r="E64" i="7"/>
  <c r="A86" i="7"/>
  <c r="B85" i="7"/>
  <c r="AQ84" i="7"/>
  <c r="C84" i="7"/>
  <c r="AS83" i="7"/>
  <c r="AR83" i="7"/>
  <c r="C83" i="6"/>
  <c r="AQ83" i="6"/>
  <c r="A85" i="6"/>
  <c r="B84" i="6"/>
  <c r="AS82" i="6"/>
  <c r="AR82" i="6"/>
  <c r="B75" i="8"/>
  <c r="C76" i="8"/>
  <c r="O74" i="8"/>
  <c r="L74" i="8"/>
  <c r="J74" i="8"/>
  <c r="F74" i="8"/>
  <c r="I74" i="8"/>
  <c r="H74" i="8"/>
  <c r="P74" i="8"/>
  <c r="M74" i="8"/>
  <c r="G74" i="8"/>
  <c r="S74" i="8"/>
  <c r="Q74" i="8"/>
  <c r="R74" i="8"/>
  <c r="D74" i="8"/>
  <c r="E74" i="8"/>
  <c r="N74" i="8"/>
  <c r="K74" i="8"/>
  <c r="D65" i="6" l="1"/>
  <c r="D65" i="7"/>
  <c r="E65" i="6"/>
  <c r="E65" i="7"/>
  <c r="AS84" i="7"/>
  <c r="AR84" i="7"/>
  <c r="AQ85" i="7"/>
  <c r="C85" i="7"/>
  <c r="B86" i="7"/>
  <c r="A87" i="7"/>
  <c r="B85" i="6"/>
  <c r="A86" i="6"/>
  <c r="AQ84" i="6"/>
  <c r="C84" i="6"/>
  <c r="AS83" i="6"/>
  <c r="AR83" i="6"/>
  <c r="C77" i="8"/>
  <c r="B76" i="8"/>
  <c r="H75" i="8"/>
  <c r="O75" i="8"/>
  <c r="G75" i="8"/>
  <c r="M75" i="8"/>
  <c r="K75" i="8"/>
  <c r="P75" i="8"/>
  <c r="F75" i="8"/>
  <c r="J75" i="8"/>
  <c r="L75" i="8"/>
  <c r="D75" i="8"/>
  <c r="S75" i="8"/>
  <c r="E75" i="8"/>
  <c r="I75" i="8"/>
  <c r="N75" i="8"/>
  <c r="R75" i="8"/>
  <c r="Q75" i="8"/>
  <c r="E66" i="6" l="1"/>
  <c r="E66" i="7"/>
  <c r="D66" i="6"/>
  <c r="D66" i="7"/>
  <c r="C86" i="7"/>
  <c r="AQ86" i="7"/>
  <c r="AS85" i="7"/>
  <c r="AR85" i="7"/>
  <c r="A88" i="7"/>
  <c r="B87" i="7"/>
  <c r="AS84" i="6"/>
  <c r="AR84" i="6"/>
  <c r="A87" i="6"/>
  <c r="B86" i="6"/>
  <c r="C85" i="6"/>
  <c r="AQ85" i="6"/>
  <c r="P76" i="8"/>
  <c r="E76" i="8"/>
  <c r="M76" i="8"/>
  <c r="F76" i="8"/>
  <c r="Q76" i="8"/>
  <c r="D76" i="8"/>
  <c r="H76" i="8"/>
  <c r="L76" i="8"/>
  <c r="S76" i="8"/>
  <c r="R76" i="8"/>
  <c r="N76" i="8"/>
  <c r="K76" i="8"/>
  <c r="I76" i="8"/>
  <c r="G76" i="8"/>
  <c r="O76" i="8"/>
  <c r="J76" i="8"/>
  <c r="C78" i="8"/>
  <c r="B77" i="8"/>
  <c r="E67" i="6" l="1"/>
  <c r="E67" i="7"/>
  <c r="D67" i="6"/>
  <c r="D67" i="7"/>
  <c r="AQ87" i="7"/>
  <c r="C87" i="7"/>
  <c r="B88" i="7"/>
  <c r="A89" i="7"/>
  <c r="AS86" i="7"/>
  <c r="AR86" i="7"/>
  <c r="AS85" i="6"/>
  <c r="AR85" i="6"/>
  <c r="A88" i="6"/>
  <c r="B87" i="6"/>
  <c r="C86" i="6"/>
  <c r="AQ86" i="6"/>
  <c r="B78" i="8"/>
  <c r="C79" i="8"/>
  <c r="S77" i="8"/>
  <c r="G77" i="8"/>
  <c r="O77" i="8"/>
  <c r="K77" i="8"/>
  <c r="D77" i="8"/>
  <c r="H77" i="8"/>
  <c r="N77" i="8"/>
  <c r="P77" i="8"/>
  <c r="F77" i="8"/>
  <c r="M77" i="8"/>
  <c r="R77" i="8"/>
  <c r="Q77" i="8"/>
  <c r="J77" i="8"/>
  <c r="I77" i="8"/>
  <c r="L77" i="8"/>
  <c r="E77" i="8"/>
  <c r="D68" i="6" l="1"/>
  <c r="D68" i="7"/>
  <c r="E68" i="6"/>
  <c r="E68" i="7"/>
  <c r="A90" i="7"/>
  <c r="B89" i="7"/>
  <c r="AQ88" i="7"/>
  <c r="C88" i="7"/>
  <c r="AS87" i="7"/>
  <c r="AR87" i="7"/>
  <c r="A89" i="6"/>
  <c r="B88" i="6"/>
  <c r="AR86" i="6"/>
  <c r="AS86" i="6"/>
  <c r="C87" i="6"/>
  <c r="AQ87" i="6"/>
  <c r="H78" i="8"/>
  <c r="D78" i="8"/>
  <c r="I78" i="8"/>
  <c r="G78" i="8"/>
  <c r="F78" i="8"/>
  <c r="E78" i="8"/>
  <c r="S78" i="8"/>
  <c r="L78" i="8"/>
  <c r="M78" i="8"/>
  <c r="R78" i="8"/>
  <c r="N78" i="8"/>
  <c r="O78" i="8"/>
  <c r="Q78" i="8"/>
  <c r="J78" i="8"/>
  <c r="K78" i="8"/>
  <c r="P78" i="8"/>
  <c r="C80" i="8"/>
  <c r="B79" i="8"/>
  <c r="D69" i="6" l="1"/>
  <c r="D69" i="7"/>
  <c r="E69" i="6"/>
  <c r="E69" i="7"/>
  <c r="AS88" i="7"/>
  <c r="AR88" i="7"/>
  <c r="AQ89" i="7"/>
  <c r="C89" i="7"/>
  <c r="B90" i="7"/>
  <c r="A91" i="7"/>
  <c r="AR87" i="6"/>
  <c r="AS87" i="6"/>
  <c r="C88" i="6"/>
  <c r="AQ88" i="6"/>
  <c r="A90" i="6"/>
  <c r="B89" i="6"/>
  <c r="G79" i="8"/>
  <c r="M79" i="8"/>
  <c r="S79" i="8"/>
  <c r="R79" i="8"/>
  <c r="N79" i="8"/>
  <c r="F79" i="8"/>
  <c r="I79" i="8"/>
  <c r="D79" i="8"/>
  <c r="L79" i="8"/>
  <c r="P79" i="8"/>
  <c r="E79" i="8"/>
  <c r="Q79" i="8"/>
  <c r="J79" i="8"/>
  <c r="H79" i="8"/>
  <c r="O79" i="8"/>
  <c r="K79" i="8"/>
  <c r="B80" i="8"/>
  <c r="C81" i="8"/>
  <c r="E70" i="6" l="1"/>
  <c r="E70" i="7"/>
  <c r="D70" i="6"/>
  <c r="D70" i="7"/>
  <c r="A92" i="7"/>
  <c r="B91" i="7"/>
  <c r="AQ90" i="7"/>
  <c r="C90" i="7"/>
  <c r="AS89" i="7"/>
  <c r="AR89" i="7"/>
  <c r="C89" i="6"/>
  <c r="AQ89" i="6"/>
  <c r="A91" i="6"/>
  <c r="B90" i="6"/>
  <c r="AS88" i="6"/>
  <c r="AR88" i="6"/>
  <c r="P80" i="8"/>
  <c r="E80" i="8"/>
  <c r="R80" i="8"/>
  <c r="S80" i="8"/>
  <c r="N80" i="8"/>
  <c r="K80" i="8"/>
  <c r="J80" i="8"/>
  <c r="D80" i="8"/>
  <c r="Q80" i="8"/>
  <c r="H80" i="8"/>
  <c r="L80" i="8"/>
  <c r="M80" i="8"/>
  <c r="F80" i="8"/>
  <c r="O80" i="8"/>
  <c r="I80" i="8"/>
  <c r="G80" i="8"/>
  <c r="B81" i="8"/>
  <c r="C82" i="8"/>
  <c r="E71" i="6" l="1"/>
  <c r="E71" i="7"/>
  <c r="D71" i="6"/>
  <c r="D71" i="7"/>
  <c r="AS90" i="7"/>
  <c r="AR90" i="7"/>
  <c r="C91" i="7"/>
  <c r="AQ91" i="7"/>
  <c r="B92" i="7"/>
  <c r="A93" i="7"/>
  <c r="B91" i="6"/>
  <c r="A92" i="6"/>
  <c r="AS89" i="6"/>
  <c r="AR89" i="6"/>
  <c r="C90" i="6"/>
  <c r="AQ90" i="6"/>
  <c r="P81" i="8"/>
  <c r="G81" i="8"/>
  <c r="S81" i="8"/>
  <c r="R81" i="8"/>
  <c r="Q81" i="8"/>
  <c r="D81" i="8"/>
  <c r="L81" i="8"/>
  <c r="H81" i="8"/>
  <c r="F81" i="8"/>
  <c r="E81" i="8"/>
  <c r="N81" i="8"/>
  <c r="I81" i="8"/>
  <c r="M81" i="8"/>
  <c r="O81" i="8"/>
  <c r="J81" i="8"/>
  <c r="K81" i="8"/>
  <c r="C83" i="8"/>
  <c r="B82" i="8"/>
  <c r="D72" i="6" l="1"/>
  <c r="D72" i="7"/>
  <c r="E72" i="6"/>
  <c r="E72" i="7"/>
  <c r="A94" i="7"/>
  <c r="B93" i="7"/>
  <c r="AQ92" i="7"/>
  <c r="C92" i="7"/>
  <c r="AS91" i="7"/>
  <c r="AR91" i="7"/>
  <c r="AR90" i="6"/>
  <c r="AS90" i="6"/>
  <c r="A93" i="6"/>
  <c r="B92" i="6"/>
  <c r="AQ91" i="6"/>
  <c r="C91" i="6"/>
  <c r="S82" i="8"/>
  <c r="R82" i="8"/>
  <c r="N82" i="8"/>
  <c r="L82" i="8"/>
  <c r="J82" i="8"/>
  <c r="H82" i="8"/>
  <c r="K82" i="8"/>
  <c r="M82" i="8"/>
  <c r="I82" i="8"/>
  <c r="P82" i="8"/>
  <c r="G82" i="8"/>
  <c r="E82" i="8"/>
  <c r="O82" i="8"/>
  <c r="Q82" i="8"/>
  <c r="D82" i="8"/>
  <c r="F82" i="8"/>
  <c r="B83" i="8"/>
  <c r="C84" i="8"/>
  <c r="E73" i="6" l="1"/>
  <c r="E73" i="7"/>
  <c r="D73" i="6"/>
  <c r="D73" i="7"/>
  <c r="AS92" i="7"/>
  <c r="AR92" i="7"/>
  <c r="AQ93" i="7"/>
  <c r="C93" i="7"/>
  <c r="B94" i="7"/>
  <c r="A95" i="7"/>
  <c r="C92" i="6"/>
  <c r="AQ92" i="6"/>
  <c r="B93" i="6"/>
  <c r="A94" i="6"/>
  <c r="AS91" i="6"/>
  <c r="AR91" i="6"/>
  <c r="C85" i="8"/>
  <c r="B84" i="8"/>
  <c r="E83" i="8"/>
  <c r="R83" i="8"/>
  <c r="O83" i="8"/>
  <c r="K83" i="8"/>
  <c r="H83" i="8"/>
  <c r="N83" i="8"/>
  <c r="L83" i="8"/>
  <c r="J83" i="8"/>
  <c r="D83" i="8"/>
  <c r="P83" i="8"/>
  <c r="G83" i="8"/>
  <c r="F83" i="8"/>
  <c r="M83" i="8"/>
  <c r="S83" i="8"/>
  <c r="Q83" i="8"/>
  <c r="I83" i="8"/>
  <c r="D74" i="6" l="1"/>
  <c r="D74" i="7"/>
  <c r="E74" i="6"/>
  <c r="E74" i="7"/>
  <c r="AS93" i="7"/>
  <c r="AR93" i="7"/>
  <c r="A96" i="7"/>
  <c r="B95" i="7"/>
  <c r="C94" i="7"/>
  <c r="AQ94" i="7"/>
  <c r="C93" i="6"/>
  <c r="AQ93" i="6"/>
  <c r="AS92" i="6"/>
  <c r="AR92" i="6"/>
  <c r="A95" i="6"/>
  <c r="B94" i="6"/>
  <c r="R84" i="8"/>
  <c r="E84" i="8"/>
  <c r="F84" i="8"/>
  <c r="S84" i="8"/>
  <c r="N84" i="8"/>
  <c r="O84" i="8"/>
  <c r="I84" i="8"/>
  <c r="J84" i="8"/>
  <c r="L84" i="8"/>
  <c r="H84" i="8"/>
  <c r="G84" i="8"/>
  <c r="D84" i="8"/>
  <c r="M84" i="8"/>
  <c r="P84" i="8"/>
  <c r="K84" i="8"/>
  <c r="Q84" i="8"/>
  <c r="C86" i="8"/>
  <c r="B85" i="8"/>
  <c r="D75" i="6" l="1"/>
  <c r="D75" i="7"/>
  <c r="E75" i="6"/>
  <c r="E75" i="7"/>
  <c r="AQ95" i="7"/>
  <c r="C95" i="7"/>
  <c r="B96" i="7"/>
  <c r="A97" i="7"/>
  <c r="AS94" i="7"/>
  <c r="AR94" i="7"/>
  <c r="C94" i="6"/>
  <c r="AQ94" i="6"/>
  <c r="AR93" i="6"/>
  <c r="AS93" i="6"/>
  <c r="B95" i="6"/>
  <c r="A96" i="6"/>
  <c r="P85" i="8"/>
  <c r="R85" i="8"/>
  <c r="K85" i="8"/>
  <c r="I85" i="8"/>
  <c r="L85" i="8"/>
  <c r="Q85" i="8"/>
  <c r="D85" i="8"/>
  <c r="J85" i="8"/>
  <c r="E85" i="8"/>
  <c r="O85" i="8"/>
  <c r="N85" i="8"/>
  <c r="M85" i="8"/>
  <c r="F85" i="8"/>
  <c r="G85" i="8"/>
  <c r="S85" i="8"/>
  <c r="H85" i="8"/>
  <c r="C87" i="8"/>
  <c r="B86" i="8"/>
  <c r="E76" i="6" l="1"/>
  <c r="E76" i="7"/>
  <c r="D76" i="6"/>
  <c r="D76" i="7"/>
  <c r="AQ96" i="7"/>
  <c r="C96" i="7"/>
  <c r="A98" i="7"/>
  <c r="B97" i="7"/>
  <c r="AS95" i="7"/>
  <c r="AR95" i="7"/>
  <c r="B96" i="6"/>
  <c r="A97" i="6"/>
  <c r="AQ95" i="6"/>
  <c r="C95" i="6"/>
  <c r="AS94" i="6"/>
  <c r="AR94" i="6"/>
  <c r="N86" i="8"/>
  <c r="S86" i="8"/>
  <c r="H86" i="8"/>
  <c r="J86" i="8"/>
  <c r="D86" i="8"/>
  <c r="E86" i="8"/>
  <c r="F86" i="8"/>
  <c r="O86" i="8"/>
  <c r="R86" i="8"/>
  <c r="I86" i="8"/>
  <c r="K86" i="8"/>
  <c r="L86" i="8"/>
  <c r="M86" i="8"/>
  <c r="P86" i="8"/>
  <c r="G86" i="8"/>
  <c r="Q86" i="8"/>
  <c r="C88" i="8"/>
  <c r="B87" i="8"/>
  <c r="D77" i="6" l="1"/>
  <c r="D77" i="7"/>
  <c r="E77" i="6"/>
  <c r="E77" i="7"/>
  <c r="AQ97" i="7"/>
  <c r="C97" i="7"/>
  <c r="B98" i="7"/>
  <c r="A99" i="7"/>
  <c r="AS96" i="7"/>
  <c r="AR96" i="7"/>
  <c r="AS95" i="6"/>
  <c r="AR95" i="6"/>
  <c r="A98" i="6"/>
  <c r="B97" i="6"/>
  <c r="C96" i="6"/>
  <c r="AQ96" i="6"/>
  <c r="M87" i="8"/>
  <c r="I87" i="8"/>
  <c r="G87" i="8"/>
  <c r="D87" i="8"/>
  <c r="F87" i="8"/>
  <c r="S87" i="8"/>
  <c r="Q87" i="8"/>
  <c r="N87" i="8"/>
  <c r="R87" i="8"/>
  <c r="J87" i="8"/>
  <c r="P87" i="8"/>
  <c r="K87" i="8"/>
  <c r="L87" i="8"/>
  <c r="H87" i="8"/>
  <c r="E87" i="8"/>
  <c r="O87" i="8"/>
  <c r="C89" i="8"/>
  <c r="B88" i="8"/>
  <c r="E78" i="6" l="1"/>
  <c r="E78" i="7"/>
  <c r="D78" i="6"/>
  <c r="D78" i="7"/>
  <c r="A100" i="7"/>
  <c r="B99" i="7"/>
  <c r="AQ98" i="7"/>
  <c r="C98" i="7"/>
  <c r="AS97" i="7"/>
  <c r="AR97" i="7"/>
  <c r="AS96" i="6"/>
  <c r="AR96" i="6"/>
  <c r="A99" i="6"/>
  <c r="B98" i="6"/>
  <c r="AQ97" i="6"/>
  <c r="C97" i="6"/>
  <c r="C90" i="8"/>
  <c r="B89" i="8"/>
  <c r="N88" i="8"/>
  <c r="D88" i="8"/>
  <c r="O88" i="8"/>
  <c r="M88" i="8"/>
  <c r="F88" i="8"/>
  <c r="E88" i="8"/>
  <c r="R88" i="8"/>
  <c r="Q88" i="8"/>
  <c r="H88" i="8"/>
  <c r="L88" i="8"/>
  <c r="K88" i="8"/>
  <c r="P88" i="8"/>
  <c r="S88" i="8"/>
  <c r="I88" i="8"/>
  <c r="J88" i="8"/>
  <c r="G88" i="8"/>
  <c r="E79" i="6" l="1"/>
  <c r="E79" i="7"/>
  <c r="D79" i="6"/>
  <c r="D79" i="7"/>
  <c r="AS98" i="7"/>
  <c r="AR98" i="7"/>
  <c r="C99" i="7"/>
  <c r="AQ99" i="7"/>
  <c r="B100" i="7"/>
  <c r="A101" i="7"/>
  <c r="AR97" i="6"/>
  <c r="AS97" i="6"/>
  <c r="A100" i="6"/>
  <c r="B99" i="6"/>
  <c r="C98" i="6"/>
  <c r="AQ98" i="6"/>
  <c r="I89" i="8"/>
  <c r="D89" i="8"/>
  <c r="R89" i="8"/>
  <c r="O89" i="8"/>
  <c r="N89" i="8"/>
  <c r="L89" i="8"/>
  <c r="J89" i="8"/>
  <c r="H89" i="8"/>
  <c r="P89" i="8"/>
  <c r="Q89" i="8"/>
  <c r="G89" i="8"/>
  <c r="S89" i="8"/>
  <c r="E89" i="8"/>
  <c r="F89" i="8"/>
  <c r="K89" i="8"/>
  <c r="M89" i="8"/>
  <c r="B90" i="8"/>
  <c r="C91" i="8"/>
  <c r="D80" i="6" l="1"/>
  <c r="D80" i="7"/>
  <c r="E80" i="6"/>
  <c r="E80" i="7"/>
  <c r="A102" i="7"/>
  <c r="B101" i="7"/>
  <c r="C100" i="7"/>
  <c r="AQ100" i="7"/>
  <c r="AS99" i="7"/>
  <c r="AR99" i="7"/>
  <c r="A101" i="6"/>
  <c r="B100" i="6"/>
  <c r="AR98" i="6"/>
  <c r="AS98" i="6"/>
  <c r="AQ99" i="6"/>
  <c r="C99" i="6"/>
  <c r="B91" i="8"/>
  <c r="C92" i="8"/>
  <c r="F90" i="8"/>
  <c r="D90" i="8"/>
  <c r="H90" i="8"/>
  <c r="I90" i="8"/>
  <c r="P90" i="8"/>
  <c r="E90" i="8"/>
  <c r="N90" i="8"/>
  <c r="Q90" i="8"/>
  <c r="M90" i="8"/>
  <c r="G90" i="8"/>
  <c r="R90" i="8"/>
  <c r="S90" i="8"/>
  <c r="K90" i="8"/>
  <c r="J90" i="8"/>
  <c r="O90" i="8"/>
  <c r="L90" i="8"/>
  <c r="D81" i="6" l="1"/>
  <c r="D81" i="7"/>
  <c r="E81" i="6"/>
  <c r="E81" i="7"/>
  <c r="AS100" i="7"/>
  <c r="AR100" i="7"/>
  <c r="AQ101" i="7"/>
  <c r="C101" i="7"/>
  <c r="B102" i="7"/>
  <c r="A103" i="7"/>
  <c r="AR99" i="6"/>
  <c r="AS99" i="6"/>
  <c r="AQ100" i="6"/>
  <c r="C100" i="6"/>
  <c r="A102" i="6"/>
  <c r="B101" i="6"/>
  <c r="O91" i="8"/>
  <c r="J91" i="8"/>
  <c r="L91" i="8"/>
  <c r="H91" i="8"/>
  <c r="K91" i="8"/>
  <c r="M91" i="8"/>
  <c r="I91" i="8"/>
  <c r="E91" i="8"/>
  <c r="F91" i="8"/>
  <c r="Q91" i="8"/>
  <c r="G91" i="8"/>
  <c r="R91" i="8"/>
  <c r="N91" i="8"/>
  <c r="D91" i="8"/>
  <c r="P91" i="8"/>
  <c r="S91" i="8"/>
  <c r="C93" i="8"/>
  <c r="B92" i="8"/>
  <c r="E82" i="6" l="1"/>
  <c r="E82" i="7"/>
  <c r="D82" i="6"/>
  <c r="D82" i="7"/>
  <c r="AS101" i="7"/>
  <c r="AR101" i="7"/>
  <c r="A104" i="7"/>
  <c r="B103" i="7"/>
  <c r="C102" i="7"/>
  <c r="AQ102" i="7"/>
  <c r="AQ101" i="6"/>
  <c r="C101" i="6"/>
  <c r="AS100" i="6"/>
  <c r="AR100" i="6"/>
  <c r="B102" i="6"/>
  <c r="A103" i="6"/>
  <c r="N92" i="8"/>
  <c r="D92" i="8"/>
  <c r="K92" i="8"/>
  <c r="H92" i="8"/>
  <c r="I92" i="8"/>
  <c r="M92" i="8"/>
  <c r="P92" i="8"/>
  <c r="S92" i="8"/>
  <c r="R92" i="8"/>
  <c r="O92" i="8"/>
  <c r="J92" i="8"/>
  <c r="F92" i="8"/>
  <c r="L92" i="8"/>
  <c r="G92" i="8"/>
  <c r="Q92" i="8"/>
  <c r="E92" i="8"/>
  <c r="C94" i="8"/>
  <c r="B93" i="8"/>
  <c r="E83" i="6" l="1"/>
  <c r="E83" i="7"/>
  <c r="D83" i="6"/>
  <c r="D83" i="7"/>
  <c r="AR102" i="7"/>
  <c r="AS102" i="7"/>
  <c r="C103" i="7"/>
  <c r="AQ103" i="7"/>
  <c r="B104" i="7"/>
  <c r="A105" i="7"/>
  <c r="B103" i="6"/>
  <c r="A104" i="6"/>
  <c r="AQ102" i="6"/>
  <c r="C102" i="6"/>
  <c r="AS101" i="6"/>
  <c r="AR101" i="6"/>
  <c r="H93" i="8"/>
  <c r="O93" i="8"/>
  <c r="D7" i="18" s="1"/>
  <c r="D93" i="8"/>
  <c r="P93" i="8"/>
  <c r="C5" i="18" s="1"/>
  <c r="I93" i="8"/>
  <c r="M93" i="8"/>
  <c r="D84" i="7" s="1"/>
  <c r="F93" i="8"/>
  <c r="E84" i="7" s="1"/>
  <c r="G93" i="8"/>
  <c r="Q93" i="8"/>
  <c r="K93" i="8"/>
  <c r="J93" i="8"/>
  <c r="L93" i="8"/>
  <c r="D5" i="18" s="1"/>
  <c r="E93" i="8"/>
  <c r="R93" i="8"/>
  <c r="C6" i="18" s="1"/>
  <c r="N93" i="8"/>
  <c r="D6" i="18" s="1"/>
  <c r="S93" i="8"/>
  <c r="C7" i="18" s="1"/>
  <c r="C95" i="8"/>
  <c r="B94" i="8"/>
  <c r="E5" i="18" l="1"/>
  <c r="F5" i="18" s="1"/>
  <c r="B105" i="7"/>
  <c r="A106" i="7"/>
  <c r="C104" i="7"/>
  <c r="AQ104" i="7"/>
  <c r="AR103" i="7"/>
  <c r="AS103" i="7"/>
  <c r="E6" i="18"/>
  <c r="F6" i="18" s="1"/>
  <c r="AR102" i="6"/>
  <c r="AS102" i="6"/>
  <c r="A105" i="6"/>
  <c r="B104" i="6"/>
  <c r="AQ103" i="6"/>
  <c r="C103" i="6"/>
  <c r="E7" i="18"/>
  <c r="F7" i="18" s="1"/>
  <c r="R94" i="8"/>
  <c r="Q94" i="8"/>
  <c r="L94" i="8"/>
  <c r="H94" i="8"/>
  <c r="O94" i="8"/>
  <c r="D94" i="8"/>
  <c r="I94" i="8"/>
  <c r="G94" i="8"/>
  <c r="P94" i="8"/>
  <c r="F94" i="8"/>
  <c r="M94" i="8"/>
  <c r="E94" i="8"/>
  <c r="S94" i="8"/>
  <c r="N94" i="8"/>
  <c r="J94" i="8"/>
  <c r="K94" i="8"/>
  <c r="D331" i="8"/>
  <c r="D332" i="8" s="1"/>
  <c r="D333" i="8" s="1"/>
  <c r="J5" i="18"/>
  <c r="D84" i="6"/>
  <c r="D4" i="18"/>
  <c r="I5" i="18"/>
  <c r="H331" i="8"/>
  <c r="I331" i="8"/>
  <c r="I4" i="18"/>
  <c r="C96" i="8"/>
  <c r="B95" i="8"/>
  <c r="E331" i="8"/>
  <c r="E332" i="8" s="1"/>
  <c r="E333" i="8" s="1"/>
  <c r="J4" i="18"/>
  <c r="I6" i="18"/>
  <c r="J331" i="8"/>
  <c r="I7" i="18"/>
  <c r="K331" i="8"/>
  <c r="C4" i="18"/>
  <c r="G331" i="8"/>
  <c r="G332" i="8" s="1"/>
  <c r="G333" i="8" s="1"/>
  <c r="J7" i="18"/>
  <c r="E84" i="6"/>
  <c r="J6" i="18"/>
  <c r="F331" i="8"/>
  <c r="F332" i="8" s="1"/>
  <c r="F333" i="8" s="1"/>
  <c r="D85" i="6" l="1"/>
  <c r="D85" i="7"/>
  <c r="E85" i="6"/>
  <c r="E85" i="7"/>
  <c r="AS104" i="7"/>
  <c r="AR104" i="7"/>
  <c r="B106" i="7"/>
  <c r="A107" i="7"/>
  <c r="C105" i="7"/>
  <c r="AQ105" i="7"/>
  <c r="B105" i="6"/>
  <c r="A106" i="6"/>
  <c r="C104" i="6"/>
  <c r="AQ104" i="6"/>
  <c r="AS103" i="6"/>
  <c r="AR103" i="6"/>
  <c r="P95" i="8"/>
  <c r="M95" i="8"/>
  <c r="F95" i="8"/>
  <c r="S95" i="8"/>
  <c r="O95" i="8"/>
  <c r="N95" i="8"/>
  <c r="H95" i="8"/>
  <c r="K95" i="8"/>
  <c r="I95" i="8"/>
  <c r="D95" i="8"/>
  <c r="L95" i="8"/>
  <c r="E95" i="8"/>
  <c r="Q95" i="8"/>
  <c r="G95" i="8"/>
  <c r="R95" i="8"/>
  <c r="J95" i="8"/>
  <c r="C97" i="8"/>
  <c r="B96" i="8"/>
  <c r="E4" i="18"/>
  <c r="F4" i="18" s="1"/>
  <c r="K6" i="18"/>
  <c r="L6" i="18" s="1"/>
  <c r="K4" i="18"/>
  <c r="L4" i="18" s="1"/>
  <c r="K5" i="18"/>
  <c r="L5" i="18" s="1"/>
  <c r="K7" i="18"/>
  <c r="L7" i="18" s="1"/>
  <c r="E86" i="6" l="1"/>
  <c r="E86" i="7"/>
  <c r="D86" i="6"/>
  <c r="D86" i="7"/>
  <c r="A108" i="7"/>
  <c r="B107" i="7"/>
  <c r="AQ106" i="7"/>
  <c r="C106" i="7"/>
  <c r="AS105" i="7"/>
  <c r="AR105" i="7"/>
  <c r="AR104" i="6"/>
  <c r="AS104" i="6"/>
  <c r="B106" i="6"/>
  <c r="A107" i="6"/>
  <c r="C105" i="6"/>
  <c r="AQ105" i="6"/>
  <c r="C98" i="8"/>
  <c r="B97" i="8"/>
  <c r="N96" i="8"/>
  <c r="O96" i="8"/>
  <c r="L96" i="8"/>
  <c r="K96" i="8"/>
  <c r="P96" i="8"/>
  <c r="H96" i="8"/>
  <c r="I96" i="8"/>
  <c r="M96" i="8"/>
  <c r="F96" i="8"/>
  <c r="D96" i="8"/>
  <c r="Q96" i="8"/>
  <c r="G96" i="8"/>
  <c r="S96" i="8"/>
  <c r="E96" i="8"/>
  <c r="R96" i="8"/>
  <c r="J96" i="8"/>
  <c r="E87" i="6" l="1"/>
  <c r="E87" i="7"/>
  <c r="D87" i="6"/>
  <c r="D87" i="7"/>
  <c r="AS106" i="7"/>
  <c r="AR106" i="7"/>
  <c r="C107" i="7"/>
  <c r="AQ107" i="7"/>
  <c r="B108" i="7"/>
  <c r="A109" i="7"/>
  <c r="C106" i="6"/>
  <c r="AQ106" i="6"/>
  <c r="B107" i="6"/>
  <c r="A108" i="6"/>
  <c r="AS105" i="6"/>
  <c r="AR105" i="6"/>
  <c r="B98" i="8"/>
  <c r="C99" i="8"/>
  <c r="O97" i="8"/>
  <c r="N97" i="8"/>
  <c r="R97" i="8"/>
  <c r="Q97" i="8"/>
  <c r="L97" i="8"/>
  <c r="F97" i="8"/>
  <c r="J97" i="8"/>
  <c r="D97" i="8"/>
  <c r="G97" i="8"/>
  <c r="H97" i="8"/>
  <c r="P97" i="8"/>
  <c r="E97" i="8"/>
  <c r="S97" i="8"/>
  <c r="K97" i="8"/>
  <c r="I97" i="8"/>
  <c r="M97" i="8"/>
  <c r="D88" i="6" l="1"/>
  <c r="D88" i="7"/>
  <c r="E88" i="6"/>
  <c r="E88" i="7"/>
  <c r="A110" i="7"/>
  <c r="B109" i="7"/>
  <c r="AQ108" i="7"/>
  <c r="C108" i="7"/>
  <c r="AS107" i="7"/>
  <c r="AR107" i="7"/>
  <c r="A109" i="6"/>
  <c r="B108" i="6"/>
  <c r="AR106" i="6"/>
  <c r="AS106" i="6"/>
  <c r="AQ107" i="6"/>
  <c r="C107" i="6"/>
  <c r="C100" i="8"/>
  <c r="B99" i="8"/>
  <c r="E98" i="8"/>
  <c r="F98" i="8"/>
  <c r="P98" i="8"/>
  <c r="R98" i="8"/>
  <c r="M98" i="8"/>
  <c r="N98" i="8"/>
  <c r="D98" i="8"/>
  <c r="J98" i="8"/>
  <c r="L98" i="8"/>
  <c r="H98" i="8"/>
  <c r="Q98" i="8"/>
  <c r="O98" i="8"/>
  <c r="K98" i="8"/>
  <c r="G98" i="8"/>
  <c r="S98" i="8"/>
  <c r="I98" i="8"/>
  <c r="D89" i="6" l="1"/>
  <c r="D89" i="7"/>
  <c r="E89" i="6"/>
  <c r="E89" i="7"/>
  <c r="AR108" i="7"/>
  <c r="AS108" i="7"/>
  <c r="AQ109" i="7"/>
  <c r="C109" i="7"/>
  <c r="B110" i="7"/>
  <c r="A111" i="7"/>
  <c r="AR107" i="6"/>
  <c r="AS107" i="6"/>
  <c r="AQ108" i="6"/>
  <c r="C108" i="6"/>
  <c r="B109" i="6"/>
  <c r="A110" i="6"/>
  <c r="O99" i="8"/>
  <c r="L99" i="8"/>
  <c r="I99" i="8"/>
  <c r="H99" i="8"/>
  <c r="K99" i="8"/>
  <c r="D99" i="8"/>
  <c r="M99" i="8"/>
  <c r="E99" i="8"/>
  <c r="R99" i="8"/>
  <c r="N99" i="8"/>
  <c r="Q99" i="8"/>
  <c r="P99" i="8"/>
  <c r="G99" i="8"/>
  <c r="J99" i="8"/>
  <c r="F99" i="8"/>
  <c r="S99" i="8"/>
  <c r="B100" i="8"/>
  <c r="C101" i="8"/>
  <c r="E90" i="6" l="1"/>
  <c r="E90" i="7"/>
  <c r="D90" i="6"/>
  <c r="D90" i="7"/>
  <c r="AS109" i="7"/>
  <c r="AR109" i="7"/>
  <c r="A112" i="7"/>
  <c r="B111" i="7"/>
  <c r="AQ110" i="7"/>
  <c r="C110" i="7"/>
  <c r="C109" i="6"/>
  <c r="AQ109" i="6"/>
  <c r="AS108" i="6"/>
  <c r="AR108" i="6"/>
  <c r="B110" i="6"/>
  <c r="A111" i="6"/>
  <c r="B101" i="8"/>
  <c r="C102" i="8"/>
  <c r="H100" i="8"/>
  <c r="R100" i="8"/>
  <c r="D100" i="8"/>
  <c r="Q100" i="8"/>
  <c r="P100" i="8"/>
  <c r="G100" i="8"/>
  <c r="F100" i="8"/>
  <c r="E100" i="8"/>
  <c r="I100" i="8"/>
  <c r="N100" i="8"/>
  <c r="J100" i="8"/>
  <c r="M100" i="8"/>
  <c r="K100" i="8"/>
  <c r="S100" i="8"/>
  <c r="L100" i="8"/>
  <c r="O100" i="8"/>
  <c r="D91" i="6" l="1"/>
  <c r="D91" i="7"/>
  <c r="E91" i="6"/>
  <c r="E91" i="7"/>
  <c r="B112" i="7"/>
  <c r="A113" i="7"/>
  <c r="AS110" i="7"/>
  <c r="AR110" i="7"/>
  <c r="AQ111" i="7"/>
  <c r="C111" i="7"/>
  <c r="C110" i="6"/>
  <c r="AQ110" i="6"/>
  <c r="A112" i="6"/>
  <c r="B111" i="6"/>
  <c r="AS109" i="6"/>
  <c r="AR109" i="6"/>
  <c r="C103" i="8"/>
  <c r="B102" i="8"/>
  <c r="F101" i="8"/>
  <c r="R101" i="8"/>
  <c r="Q101" i="8"/>
  <c r="D101" i="8"/>
  <c r="J101" i="8"/>
  <c r="M101" i="8"/>
  <c r="I101" i="8"/>
  <c r="E101" i="8"/>
  <c r="S101" i="8"/>
  <c r="P101" i="8"/>
  <c r="O101" i="8"/>
  <c r="K101" i="8"/>
  <c r="L101" i="8"/>
  <c r="H101" i="8"/>
  <c r="N101" i="8"/>
  <c r="G101" i="8"/>
  <c r="D92" i="6" l="1"/>
  <c r="D92" i="7"/>
  <c r="E92" i="6"/>
  <c r="E92" i="7"/>
  <c r="AR111" i="7"/>
  <c r="AS111" i="7"/>
  <c r="B113" i="7"/>
  <c r="A114" i="7"/>
  <c r="AQ112" i="7"/>
  <c r="C112" i="7"/>
  <c r="A113" i="6"/>
  <c r="B112" i="6"/>
  <c r="AS110" i="6"/>
  <c r="AR110" i="6"/>
  <c r="AQ111" i="6"/>
  <c r="C111" i="6"/>
  <c r="F102" i="8"/>
  <c r="E102" i="8"/>
  <c r="S102" i="8"/>
  <c r="G102" i="8"/>
  <c r="N102" i="8"/>
  <c r="L102" i="8"/>
  <c r="J102" i="8"/>
  <c r="K102" i="8"/>
  <c r="I102" i="8"/>
  <c r="H102" i="8"/>
  <c r="P102" i="8"/>
  <c r="R102" i="8"/>
  <c r="D102" i="8"/>
  <c r="M102" i="8"/>
  <c r="Q102" i="8"/>
  <c r="O102" i="8"/>
  <c r="C104" i="8"/>
  <c r="B103" i="8"/>
  <c r="D93" i="6" l="1"/>
  <c r="D93" i="7"/>
  <c r="E93" i="6"/>
  <c r="E93" i="7"/>
  <c r="C113" i="7"/>
  <c r="AQ113" i="7"/>
  <c r="AS112" i="7"/>
  <c r="AR112" i="7"/>
  <c r="B114" i="7"/>
  <c r="A115" i="7"/>
  <c r="AS111" i="6"/>
  <c r="AR111" i="6"/>
  <c r="C112" i="6"/>
  <c r="AQ112" i="6"/>
  <c r="A114" i="6"/>
  <c r="B113" i="6"/>
  <c r="M103" i="8"/>
  <c r="I103" i="8"/>
  <c r="G103" i="8"/>
  <c r="K103" i="8"/>
  <c r="S103" i="8"/>
  <c r="R103" i="8"/>
  <c r="Q103" i="8"/>
  <c r="O103" i="8"/>
  <c r="J103" i="8"/>
  <c r="D103" i="8"/>
  <c r="L103" i="8"/>
  <c r="P103" i="8"/>
  <c r="E103" i="8"/>
  <c r="F103" i="8"/>
  <c r="N103" i="8"/>
  <c r="H103" i="8"/>
  <c r="C105" i="8"/>
  <c r="B104" i="8"/>
  <c r="E94" i="6" l="1"/>
  <c r="E94" i="7"/>
  <c r="D94" i="6"/>
  <c r="D94" i="7"/>
  <c r="B115" i="7"/>
  <c r="A116" i="7"/>
  <c r="AQ114" i="7"/>
  <c r="C114" i="7"/>
  <c r="AS113" i="7"/>
  <c r="AR113" i="7"/>
  <c r="AQ113" i="6"/>
  <c r="C113" i="6"/>
  <c r="B114" i="6"/>
  <c r="A115" i="6"/>
  <c r="AS112" i="6"/>
  <c r="AR112" i="6"/>
  <c r="P104" i="8"/>
  <c r="G104" i="8"/>
  <c r="S104" i="8"/>
  <c r="E104" i="8"/>
  <c r="R104" i="8"/>
  <c r="J104" i="8"/>
  <c r="H104" i="8"/>
  <c r="K104" i="8"/>
  <c r="D104" i="8"/>
  <c r="M104" i="8"/>
  <c r="F104" i="8"/>
  <c r="N104" i="8"/>
  <c r="L104" i="8"/>
  <c r="I104" i="8"/>
  <c r="Q104" i="8"/>
  <c r="O104" i="8"/>
  <c r="C106" i="8"/>
  <c r="B105" i="8"/>
  <c r="E95" i="6" l="1"/>
  <c r="E95" i="7"/>
  <c r="D95" i="6"/>
  <c r="D95" i="7"/>
  <c r="AS114" i="7"/>
  <c r="AR114" i="7"/>
  <c r="B116" i="7"/>
  <c r="A117" i="7"/>
  <c r="AQ115" i="7"/>
  <c r="C115" i="7"/>
  <c r="C114" i="6"/>
  <c r="AQ114" i="6"/>
  <c r="A116" i="6"/>
  <c r="B115" i="6"/>
  <c r="AR113" i="6"/>
  <c r="AS113" i="6"/>
  <c r="C107" i="8"/>
  <c r="B106" i="8"/>
  <c r="P105" i="8"/>
  <c r="G105" i="8"/>
  <c r="S105" i="8"/>
  <c r="Q105" i="8"/>
  <c r="D105" i="8"/>
  <c r="J105" i="8"/>
  <c r="F105" i="8"/>
  <c r="N105" i="8"/>
  <c r="I105" i="8"/>
  <c r="L105" i="8"/>
  <c r="H105" i="8"/>
  <c r="M105" i="8"/>
  <c r="E105" i="8"/>
  <c r="O105" i="8"/>
  <c r="K105" i="8"/>
  <c r="R105" i="8"/>
  <c r="D96" i="6" l="1"/>
  <c r="D96" i="7"/>
  <c r="E96" i="6"/>
  <c r="E96" i="7"/>
  <c r="B117" i="7"/>
  <c r="A118" i="7"/>
  <c r="AQ116" i="7"/>
  <c r="C116" i="7"/>
  <c r="AS115" i="7"/>
  <c r="AR115" i="7"/>
  <c r="A117" i="6"/>
  <c r="B116" i="6"/>
  <c r="AS114" i="6"/>
  <c r="AR114" i="6"/>
  <c r="AQ115" i="6"/>
  <c r="C115" i="6"/>
  <c r="O106" i="8"/>
  <c r="D106" i="8"/>
  <c r="J106" i="8"/>
  <c r="L106" i="8"/>
  <c r="M106" i="8"/>
  <c r="I106" i="8"/>
  <c r="P106" i="8"/>
  <c r="R106" i="8"/>
  <c r="F106" i="8"/>
  <c r="S106" i="8"/>
  <c r="N106" i="8"/>
  <c r="Q106" i="8"/>
  <c r="H106" i="8"/>
  <c r="G106" i="8"/>
  <c r="E106" i="8"/>
  <c r="K106" i="8"/>
  <c r="C108" i="8"/>
  <c r="B107" i="8"/>
  <c r="E97" i="6" l="1"/>
  <c r="E97" i="7"/>
  <c r="D97" i="6"/>
  <c r="D97" i="7"/>
  <c r="AS116" i="7"/>
  <c r="AR116" i="7"/>
  <c r="B118" i="7"/>
  <c r="A119" i="7"/>
  <c r="C117" i="7"/>
  <c r="AQ117" i="7"/>
  <c r="AS115" i="6"/>
  <c r="AR115" i="6"/>
  <c r="C116" i="6"/>
  <c r="AQ116" i="6"/>
  <c r="A118" i="6"/>
  <c r="B117" i="6"/>
  <c r="G107" i="8"/>
  <c r="P107" i="8"/>
  <c r="E107" i="8"/>
  <c r="F107" i="8"/>
  <c r="Q107" i="8"/>
  <c r="H107" i="8"/>
  <c r="J107" i="8"/>
  <c r="K107" i="8"/>
  <c r="I107" i="8"/>
  <c r="D107" i="8"/>
  <c r="L107" i="8"/>
  <c r="S107" i="8"/>
  <c r="M107" i="8"/>
  <c r="N107" i="8"/>
  <c r="R107" i="8"/>
  <c r="O107" i="8"/>
  <c r="B108" i="8"/>
  <c r="C109" i="8"/>
  <c r="D98" i="6" l="1"/>
  <c r="D98" i="7"/>
  <c r="E98" i="6"/>
  <c r="E98" i="7"/>
  <c r="B119" i="7"/>
  <c r="A120" i="7"/>
  <c r="C118" i="7"/>
  <c r="AQ118" i="7"/>
  <c r="AS117" i="7"/>
  <c r="AR117" i="7"/>
  <c r="B118" i="6"/>
  <c r="A119" i="6"/>
  <c r="C117" i="6"/>
  <c r="AQ117" i="6"/>
  <c r="AR116" i="6"/>
  <c r="AS116" i="6"/>
  <c r="L108" i="8"/>
  <c r="R108" i="8"/>
  <c r="D108" i="8"/>
  <c r="J108" i="8"/>
  <c r="M108" i="8"/>
  <c r="I108" i="8"/>
  <c r="K108" i="8"/>
  <c r="F108" i="8"/>
  <c r="P108" i="8"/>
  <c r="E108" i="8"/>
  <c r="G108" i="8"/>
  <c r="Q108" i="8"/>
  <c r="O108" i="8"/>
  <c r="S108" i="8"/>
  <c r="N108" i="8"/>
  <c r="H108" i="8"/>
  <c r="B109" i="8"/>
  <c r="C110" i="8"/>
  <c r="E99" i="6" l="1"/>
  <c r="E99" i="7"/>
  <c r="D99" i="6"/>
  <c r="D99" i="7"/>
  <c r="AR118" i="7"/>
  <c r="AS118" i="7"/>
  <c r="B120" i="7"/>
  <c r="A121" i="7"/>
  <c r="C119" i="7"/>
  <c r="AQ119" i="7"/>
  <c r="A120" i="6"/>
  <c r="B119" i="6"/>
  <c r="AR117" i="6"/>
  <c r="AS117" i="6"/>
  <c r="AQ118" i="6"/>
  <c r="C118" i="6"/>
  <c r="B110" i="8"/>
  <c r="C111" i="8"/>
  <c r="E109" i="8"/>
  <c r="Q109" i="8"/>
  <c r="O109" i="8"/>
  <c r="D109" i="8"/>
  <c r="K109" i="8"/>
  <c r="P109" i="8"/>
  <c r="G109" i="8"/>
  <c r="F109" i="8"/>
  <c r="N109" i="8"/>
  <c r="R109" i="8"/>
  <c r="J109" i="8"/>
  <c r="I109" i="8"/>
  <c r="L109" i="8"/>
  <c r="H109" i="8"/>
  <c r="M109" i="8"/>
  <c r="S109" i="8"/>
  <c r="D100" i="6" l="1"/>
  <c r="D100" i="7"/>
  <c r="E100" i="6"/>
  <c r="E100" i="7"/>
  <c r="B121" i="7"/>
  <c r="A122" i="7"/>
  <c r="AQ120" i="7"/>
  <c r="C120" i="7"/>
  <c r="AS119" i="7"/>
  <c r="AR119" i="7"/>
  <c r="C119" i="6"/>
  <c r="AQ119" i="6"/>
  <c r="AS118" i="6"/>
  <c r="AR118" i="6"/>
  <c r="B120" i="6"/>
  <c r="A121" i="6"/>
  <c r="C112" i="8"/>
  <c r="B111" i="8"/>
  <c r="G110" i="8"/>
  <c r="R110" i="8"/>
  <c r="Q110" i="8"/>
  <c r="N110" i="8"/>
  <c r="L110" i="8"/>
  <c r="D110" i="8"/>
  <c r="M110" i="8"/>
  <c r="I110" i="8"/>
  <c r="S110" i="8"/>
  <c r="E110" i="8"/>
  <c r="J110" i="8"/>
  <c r="H110" i="8"/>
  <c r="P110" i="8"/>
  <c r="F110" i="8"/>
  <c r="K110" i="8"/>
  <c r="O110" i="8"/>
  <c r="E101" i="6" l="1"/>
  <c r="E101" i="7"/>
  <c r="D101" i="6"/>
  <c r="D101" i="7"/>
  <c r="AS120" i="7"/>
  <c r="AR120" i="7"/>
  <c r="B122" i="7"/>
  <c r="A123" i="7"/>
  <c r="C121" i="7"/>
  <c r="AQ121" i="7"/>
  <c r="AQ120" i="6"/>
  <c r="C120" i="6"/>
  <c r="B121" i="6"/>
  <c r="A122" i="6"/>
  <c r="AR119" i="6"/>
  <c r="AS119" i="6"/>
  <c r="B112" i="8"/>
  <c r="C113" i="8"/>
  <c r="E111" i="8"/>
  <c r="G111" i="8"/>
  <c r="S111" i="8"/>
  <c r="R111" i="8"/>
  <c r="Q111" i="8"/>
  <c r="K111" i="8"/>
  <c r="N111" i="8"/>
  <c r="L111" i="8"/>
  <c r="D111" i="8"/>
  <c r="P111" i="8"/>
  <c r="H111" i="8"/>
  <c r="F111" i="8"/>
  <c r="O111" i="8"/>
  <c r="J111" i="8"/>
  <c r="I111" i="8"/>
  <c r="M111" i="8"/>
  <c r="D102" i="6" l="1"/>
  <c r="D102" i="7"/>
  <c r="E102" i="6"/>
  <c r="E102" i="7"/>
  <c r="A124" i="7"/>
  <c r="B123" i="7"/>
  <c r="AQ122" i="7"/>
  <c r="C122" i="7"/>
  <c r="AR121" i="7"/>
  <c r="AS121" i="7"/>
  <c r="AQ121" i="6"/>
  <c r="C121" i="6"/>
  <c r="B122" i="6"/>
  <c r="A123" i="6"/>
  <c r="AS120" i="6"/>
  <c r="AR120" i="6"/>
  <c r="C114" i="8"/>
  <c r="B113" i="8"/>
  <c r="R112" i="8"/>
  <c r="S112" i="8"/>
  <c r="L112" i="8"/>
  <c r="J112" i="8"/>
  <c r="P112" i="8"/>
  <c r="E112" i="8"/>
  <c r="N112" i="8"/>
  <c r="Q112" i="8"/>
  <c r="K112" i="8"/>
  <c r="H112" i="8"/>
  <c r="M112" i="8"/>
  <c r="G112" i="8"/>
  <c r="F112" i="8"/>
  <c r="I112" i="8"/>
  <c r="D112" i="8"/>
  <c r="O112" i="8"/>
  <c r="E103" i="6" l="1"/>
  <c r="E103" i="7"/>
  <c r="D103" i="6"/>
  <c r="D103" i="7"/>
  <c r="AS122" i="7"/>
  <c r="AR122" i="7"/>
  <c r="AQ123" i="7"/>
  <c r="C123" i="7"/>
  <c r="B124" i="7"/>
  <c r="A125" i="7"/>
  <c r="AQ122" i="6"/>
  <c r="C122" i="6"/>
  <c r="A124" i="6"/>
  <c r="B123" i="6"/>
  <c r="AS121" i="6"/>
  <c r="AR121" i="6"/>
  <c r="N113" i="8"/>
  <c r="D113" i="8"/>
  <c r="J113" i="8"/>
  <c r="H113" i="8"/>
  <c r="M113" i="8"/>
  <c r="L113" i="8"/>
  <c r="P113" i="8"/>
  <c r="G113" i="8"/>
  <c r="S113" i="8"/>
  <c r="F113" i="8"/>
  <c r="Q113" i="8"/>
  <c r="R113" i="8"/>
  <c r="K113" i="8"/>
  <c r="O113" i="8"/>
  <c r="I113" i="8"/>
  <c r="E113" i="8"/>
  <c r="C115" i="8"/>
  <c r="B114" i="8"/>
  <c r="E104" i="6" l="1"/>
  <c r="E104" i="7"/>
  <c r="D104" i="6"/>
  <c r="D104" i="7"/>
  <c r="B125" i="7"/>
  <c r="A126" i="7"/>
  <c r="AS123" i="7"/>
  <c r="AR123" i="7"/>
  <c r="AQ124" i="7"/>
  <c r="C124" i="7"/>
  <c r="B124" i="6"/>
  <c r="A125" i="6"/>
  <c r="AQ123" i="6"/>
  <c r="C123" i="6"/>
  <c r="AR122" i="6"/>
  <c r="AS122" i="6"/>
  <c r="B115" i="8"/>
  <c r="C116" i="8"/>
  <c r="O114" i="8"/>
  <c r="Q114" i="8"/>
  <c r="D114" i="8"/>
  <c r="J114" i="8"/>
  <c r="L114" i="8"/>
  <c r="R114" i="8"/>
  <c r="E114" i="8"/>
  <c r="S114" i="8"/>
  <c r="K114" i="8"/>
  <c r="I114" i="8"/>
  <c r="H114" i="8"/>
  <c r="P114" i="8"/>
  <c r="M114" i="8"/>
  <c r="G114" i="8"/>
  <c r="N114" i="8"/>
  <c r="F114" i="8"/>
  <c r="E105" i="6" l="1"/>
  <c r="E105" i="7"/>
  <c r="D105" i="6"/>
  <c r="D105" i="7"/>
  <c r="AS124" i="7"/>
  <c r="AR124" i="7"/>
  <c r="B126" i="7"/>
  <c r="A127" i="7"/>
  <c r="AQ125" i="7"/>
  <c r="C125" i="7"/>
  <c r="AS123" i="6"/>
  <c r="AR123" i="6"/>
  <c r="A126" i="6"/>
  <c r="B125" i="6"/>
  <c r="AQ124" i="6"/>
  <c r="C124" i="6"/>
  <c r="C117" i="8"/>
  <c r="B116" i="8"/>
  <c r="S115" i="8"/>
  <c r="E115" i="8"/>
  <c r="R115" i="8"/>
  <c r="O115" i="8"/>
  <c r="N115" i="8"/>
  <c r="I115" i="8"/>
  <c r="H115" i="8"/>
  <c r="D115" i="8"/>
  <c r="F115" i="8"/>
  <c r="M115" i="8"/>
  <c r="G115" i="8"/>
  <c r="Q115" i="8"/>
  <c r="L115" i="8"/>
  <c r="P115" i="8"/>
  <c r="K115" i="8"/>
  <c r="J115" i="8"/>
  <c r="D106" i="6" l="1"/>
  <c r="D106" i="7"/>
  <c r="E106" i="6"/>
  <c r="E106" i="7"/>
  <c r="AQ126" i="7"/>
  <c r="C126" i="7"/>
  <c r="AR125" i="7"/>
  <c r="AS125" i="7"/>
  <c r="A128" i="7"/>
  <c r="B127" i="7"/>
  <c r="A127" i="6"/>
  <c r="B126" i="6"/>
  <c r="AS124" i="6"/>
  <c r="AR124" i="6"/>
  <c r="C125" i="6"/>
  <c r="AQ125" i="6"/>
  <c r="S116" i="8"/>
  <c r="K116" i="8"/>
  <c r="I116" i="8"/>
  <c r="R116" i="8"/>
  <c r="P116" i="8"/>
  <c r="E116" i="8"/>
  <c r="F116" i="8"/>
  <c r="Q116" i="8"/>
  <c r="N116" i="8"/>
  <c r="O116" i="8"/>
  <c r="L116" i="8"/>
  <c r="H116" i="8"/>
  <c r="M116" i="8"/>
  <c r="G116" i="8"/>
  <c r="D116" i="8"/>
  <c r="J116" i="8"/>
  <c r="B117" i="8"/>
  <c r="C118" i="8"/>
  <c r="D107" i="6" l="1"/>
  <c r="D107" i="7"/>
  <c r="E107" i="6"/>
  <c r="E107" i="7"/>
  <c r="AQ127" i="7"/>
  <c r="C127" i="7"/>
  <c r="B128" i="7"/>
  <c r="A129" i="7"/>
  <c r="AR126" i="7"/>
  <c r="AS126" i="7"/>
  <c r="AS125" i="6"/>
  <c r="AR125" i="6"/>
  <c r="AQ126" i="6"/>
  <c r="C126" i="6"/>
  <c r="A128" i="6"/>
  <c r="B127" i="6"/>
  <c r="C119" i="8"/>
  <c r="B118" i="8"/>
  <c r="H117" i="8"/>
  <c r="O117" i="8"/>
  <c r="F117" i="8"/>
  <c r="K117" i="8"/>
  <c r="P117" i="8"/>
  <c r="M117" i="8"/>
  <c r="G117" i="8"/>
  <c r="Q117" i="8"/>
  <c r="N117" i="8"/>
  <c r="J117" i="8"/>
  <c r="I117" i="8"/>
  <c r="L117" i="8"/>
  <c r="D117" i="8"/>
  <c r="E117" i="8"/>
  <c r="S117" i="8"/>
  <c r="R117" i="8"/>
  <c r="D108" i="6" l="1"/>
  <c r="D108" i="7"/>
  <c r="E108" i="6"/>
  <c r="E108" i="7"/>
  <c r="AQ128" i="7"/>
  <c r="C128" i="7"/>
  <c r="A130" i="7"/>
  <c r="B129" i="7"/>
  <c r="AS127" i="7"/>
  <c r="AR127" i="7"/>
  <c r="AQ127" i="6"/>
  <c r="C127" i="6"/>
  <c r="B128" i="6"/>
  <c r="A129" i="6"/>
  <c r="AS126" i="6"/>
  <c r="AR126" i="6"/>
  <c r="C120" i="8"/>
  <c r="B119" i="8"/>
  <c r="D118" i="8"/>
  <c r="O118" i="8"/>
  <c r="M118" i="8"/>
  <c r="I118" i="8"/>
  <c r="G118" i="8"/>
  <c r="F118" i="8"/>
  <c r="S118" i="8"/>
  <c r="J118" i="8"/>
  <c r="L118" i="8"/>
  <c r="P118" i="8"/>
  <c r="R118" i="8"/>
  <c r="E118" i="8"/>
  <c r="H118" i="8"/>
  <c r="Q118" i="8"/>
  <c r="K118" i="8"/>
  <c r="N118" i="8"/>
  <c r="E109" i="6" l="1"/>
  <c r="E109" i="7"/>
  <c r="D109" i="6"/>
  <c r="D109" i="7"/>
  <c r="AQ129" i="7"/>
  <c r="C129" i="7"/>
  <c r="B130" i="7"/>
  <c r="A131" i="7"/>
  <c r="AS128" i="7"/>
  <c r="AR128" i="7"/>
  <c r="B129" i="6"/>
  <c r="A130" i="6"/>
  <c r="AQ128" i="6"/>
  <c r="C128" i="6"/>
  <c r="AR127" i="6"/>
  <c r="AS127" i="6"/>
  <c r="N119" i="8"/>
  <c r="D119" i="8"/>
  <c r="K119" i="8"/>
  <c r="H119" i="8"/>
  <c r="L119" i="8"/>
  <c r="M119" i="8"/>
  <c r="P119" i="8"/>
  <c r="R119" i="8"/>
  <c r="S119" i="8"/>
  <c r="Q119" i="8"/>
  <c r="J119" i="8"/>
  <c r="G119" i="8"/>
  <c r="I119" i="8"/>
  <c r="F119" i="8"/>
  <c r="E119" i="8"/>
  <c r="O119" i="8"/>
  <c r="B120" i="8"/>
  <c r="C121" i="8"/>
  <c r="E110" i="6" l="1"/>
  <c r="E110" i="7"/>
  <c r="D110" i="6"/>
  <c r="D110" i="7"/>
  <c r="A132" i="7"/>
  <c r="B131" i="7"/>
  <c r="C130" i="7"/>
  <c r="AQ130" i="7"/>
  <c r="AS129" i="7"/>
  <c r="AR129" i="7"/>
  <c r="AR128" i="6"/>
  <c r="AS128" i="6"/>
  <c r="A131" i="6"/>
  <c r="B130" i="6"/>
  <c r="C129" i="6"/>
  <c r="AQ129" i="6"/>
  <c r="D120" i="8"/>
  <c r="I120" i="8"/>
  <c r="G120" i="8"/>
  <c r="Q120" i="8"/>
  <c r="F120" i="8"/>
  <c r="O120" i="8"/>
  <c r="J120" i="8"/>
  <c r="L120" i="8"/>
  <c r="N120" i="8"/>
  <c r="H120" i="8"/>
  <c r="P120" i="8"/>
  <c r="S120" i="8"/>
  <c r="M120" i="8"/>
  <c r="K120" i="8"/>
  <c r="R120" i="8"/>
  <c r="E120" i="8"/>
  <c r="C122" i="8"/>
  <c r="B121" i="8"/>
  <c r="D111" i="6" l="1"/>
  <c r="D111" i="7"/>
  <c r="E111" i="6"/>
  <c r="E111" i="7"/>
  <c r="AS130" i="7"/>
  <c r="AR130" i="7"/>
  <c r="AQ131" i="7"/>
  <c r="C131" i="7"/>
  <c r="B132" i="7"/>
  <c r="A133" i="7"/>
  <c r="AS129" i="6"/>
  <c r="AR129" i="6"/>
  <c r="A132" i="6"/>
  <c r="B131" i="6"/>
  <c r="C130" i="6"/>
  <c r="AQ130" i="6"/>
  <c r="L121" i="8"/>
  <c r="P121" i="8"/>
  <c r="N121" i="8"/>
  <c r="O121" i="8"/>
  <c r="Q121" i="8"/>
  <c r="H121" i="8"/>
  <c r="K121" i="8"/>
  <c r="M121" i="8"/>
  <c r="S121" i="8"/>
  <c r="R121" i="8"/>
  <c r="D121" i="8"/>
  <c r="E121" i="8"/>
  <c r="F121" i="8"/>
  <c r="G121" i="8"/>
  <c r="J121" i="8"/>
  <c r="I121" i="8"/>
  <c r="C123" i="8"/>
  <c r="B122" i="8"/>
  <c r="E112" i="6" l="1"/>
  <c r="E112" i="7"/>
  <c r="D112" i="6"/>
  <c r="D112" i="7"/>
  <c r="AS131" i="7"/>
  <c r="AR131" i="7"/>
  <c r="C132" i="7"/>
  <c r="AQ132" i="7"/>
  <c r="A134" i="7"/>
  <c r="B133" i="7"/>
  <c r="B132" i="6"/>
  <c r="A133" i="6"/>
  <c r="AS130" i="6"/>
  <c r="AR130" i="6"/>
  <c r="C131" i="6"/>
  <c r="AQ131" i="6"/>
  <c r="N122" i="8"/>
  <c r="K122" i="8"/>
  <c r="O122" i="8"/>
  <c r="F122" i="8"/>
  <c r="R122" i="8"/>
  <c r="I122" i="8"/>
  <c r="M122" i="8"/>
  <c r="S122" i="8"/>
  <c r="G122" i="8"/>
  <c r="D122" i="8"/>
  <c r="H122" i="8"/>
  <c r="L122" i="8"/>
  <c r="E122" i="8"/>
  <c r="J122" i="8"/>
  <c r="Q122" i="8"/>
  <c r="P122" i="8"/>
  <c r="B123" i="8"/>
  <c r="C124" i="8"/>
  <c r="D113" i="6" l="1"/>
  <c r="D113" i="7"/>
  <c r="E113" i="6"/>
  <c r="E113" i="7"/>
  <c r="AS132" i="7"/>
  <c r="AR132" i="7"/>
  <c r="AQ133" i="7"/>
  <c r="C133" i="7"/>
  <c r="B134" i="7"/>
  <c r="A135" i="7"/>
  <c r="AS131" i="6"/>
  <c r="AR131" i="6"/>
  <c r="B133" i="6"/>
  <c r="A134" i="6"/>
  <c r="AQ132" i="6"/>
  <c r="C132" i="6"/>
  <c r="N123" i="8"/>
  <c r="O123" i="8"/>
  <c r="P123" i="8"/>
  <c r="J123" i="8"/>
  <c r="H123" i="8"/>
  <c r="K123" i="8"/>
  <c r="F123" i="8"/>
  <c r="M123" i="8"/>
  <c r="G123" i="8"/>
  <c r="S123" i="8"/>
  <c r="E123" i="8"/>
  <c r="Q123" i="8"/>
  <c r="I123" i="8"/>
  <c r="L123" i="8"/>
  <c r="D123" i="8"/>
  <c r="R123" i="8"/>
  <c r="B124" i="8"/>
  <c r="C125" i="8"/>
  <c r="D114" i="6" l="1"/>
  <c r="D114" i="7"/>
  <c r="E114" i="6"/>
  <c r="E114" i="7"/>
  <c r="AS133" i="7"/>
  <c r="AR133" i="7"/>
  <c r="B135" i="7"/>
  <c r="A136" i="7"/>
  <c r="C134" i="7"/>
  <c r="AQ134" i="7"/>
  <c r="C133" i="6"/>
  <c r="AQ133" i="6"/>
  <c r="B134" i="6"/>
  <c r="A135" i="6"/>
  <c r="AS132" i="6"/>
  <c r="AR132" i="6"/>
  <c r="G124" i="8"/>
  <c r="I124" i="8"/>
  <c r="M124" i="8"/>
  <c r="S124" i="8"/>
  <c r="R124" i="8"/>
  <c r="N124" i="8"/>
  <c r="K124" i="8"/>
  <c r="H124" i="8"/>
  <c r="D124" i="8"/>
  <c r="E124" i="8"/>
  <c r="Q124" i="8"/>
  <c r="F124" i="8"/>
  <c r="J124" i="8"/>
  <c r="O124" i="8"/>
  <c r="L124" i="8"/>
  <c r="P124" i="8"/>
  <c r="B125" i="8"/>
  <c r="C126" i="8"/>
  <c r="E115" i="6" l="1"/>
  <c r="E115" i="7"/>
  <c r="D115" i="6"/>
  <c r="D115" i="7"/>
  <c r="C135" i="7"/>
  <c r="AQ135" i="7"/>
  <c r="AS134" i="7"/>
  <c r="AR134" i="7"/>
  <c r="B136" i="7"/>
  <c r="A137" i="7"/>
  <c r="AS133" i="6"/>
  <c r="AR133" i="6"/>
  <c r="B135" i="6"/>
  <c r="A136" i="6"/>
  <c r="AQ134" i="6"/>
  <c r="C134" i="6"/>
  <c r="B126" i="8"/>
  <c r="C127" i="8"/>
  <c r="S125" i="8"/>
  <c r="O125" i="8"/>
  <c r="K125" i="8"/>
  <c r="Q125" i="8"/>
  <c r="L125" i="8"/>
  <c r="J125" i="8"/>
  <c r="D125" i="8"/>
  <c r="G125" i="8"/>
  <c r="E125" i="8"/>
  <c r="F125" i="8"/>
  <c r="I125" i="8"/>
  <c r="H125" i="8"/>
  <c r="M125" i="8"/>
  <c r="P125" i="8"/>
  <c r="N125" i="8"/>
  <c r="R125" i="8"/>
  <c r="D116" i="6" l="1"/>
  <c r="D116" i="7"/>
  <c r="E116" i="6"/>
  <c r="E116" i="7"/>
  <c r="A138" i="7"/>
  <c r="B137" i="7"/>
  <c r="C136" i="7"/>
  <c r="AQ136" i="7"/>
  <c r="AS135" i="7"/>
  <c r="AR135" i="7"/>
  <c r="AQ135" i="6"/>
  <c r="C135" i="6"/>
  <c r="AS134" i="6"/>
  <c r="AR134" i="6"/>
  <c r="B136" i="6"/>
  <c r="A137" i="6"/>
  <c r="B127" i="8"/>
  <c r="C128" i="8"/>
  <c r="O126" i="8"/>
  <c r="D126" i="8"/>
  <c r="Q126" i="8"/>
  <c r="L126" i="8"/>
  <c r="P126" i="8"/>
  <c r="F126" i="8"/>
  <c r="N126" i="8"/>
  <c r="G126" i="8"/>
  <c r="E126" i="8"/>
  <c r="S126" i="8"/>
  <c r="J126" i="8"/>
  <c r="K126" i="8"/>
  <c r="I126" i="8"/>
  <c r="M126" i="8"/>
  <c r="H126" i="8"/>
  <c r="R126" i="8"/>
  <c r="D117" i="6" l="1"/>
  <c r="D117" i="7"/>
  <c r="E117" i="6"/>
  <c r="E117" i="7"/>
  <c r="AR136" i="7"/>
  <c r="AS136" i="7"/>
  <c r="AQ137" i="7"/>
  <c r="C137" i="7"/>
  <c r="B138" i="7"/>
  <c r="A139" i="7"/>
  <c r="AQ136" i="6"/>
  <c r="C136" i="6"/>
  <c r="B137" i="6"/>
  <c r="A138" i="6"/>
  <c r="AS135" i="6"/>
  <c r="AR135" i="6"/>
  <c r="D127" i="8"/>
  <c r="M127" i="8"/>
  <c r="I127" i="8"/>
  <c r="E127" i="8"/>
  <c r="F127" i="8"/>
  <c r="S127" i="8"/>
  <c r="Q127" i="8"/>
  <c r="N127" i="8"/>
  <c r="H127" i="8"/>
  <c r="L127" i="8"/>
  <c r="R127" i="8"/>
  <c r="O127" i="8"/>
  <c r="G127" i="8"/>
  <c r="P127" i="8"/>
  <c r="K127" i="8"/>
  <c r="J127" i="8"/>
  <c r="C129" i="8"/>
  <c r="B128" i="8"/>
  <c r="E118" i="6" l="1"/>
  <c r="E118" i="7"/>
  <c r="D118" i="6"/>
  <c r="D118" i="7"/>
  <c r="C138" i="7"/>
  <c r="AQ138" i="7"/>
  <c r="A140" i="7"/>
  <c r="B139" i="7"/>
  <c r="AS137" i="7"/>
  <c r="AR137" i="7"/>
  <c r="B138" i="6"/>
  <c r="A139" i="6"/>
  <c r="AQ137" i="6"/>
  <c r="C137" i="6"/>
  <c r="AS136" i="6"/>
  <c r="AR136" i="6"/>
  <c r="D128" i="8"/>
  <c r="K128" i="8"/>
  <c r="M128" i="8"/>
  <c r="I128" i="8"/>
  <c r="F128" i="8"/>
  <c r="E128" i="8"/>
  <c r="R128" i="8"/>
  <c r="N128" i="8"/>
  <c r="L128" i="8"/>
  <c r="H128" i="8"/>
  <c r="S128" i="8"/>
  <c r="Q128" i="8"/>
  <c r="G128" i="8"/>
  <c r="P128" i="8"/>
  <c r="O128" i="8"/>
  <c r="J128" i="8"/>
  <c r="B129" i="8"/>
  <c r="C130" i="8"/>
  <c r="E119" i="6" l="1"/>
  <c r="E119" i="7"/>
  <c r="D119" i="6"/>
  <c r="D119" i="7"/>
  <c r="AQ139" i="7"/>
  <c r="C139" i="7"/>
  <c r="B140" i="7"/>
  <c r="A141" i="7"/>
  <c r="AS138" i="7"/>
  <c r="AR138" i="7"/>
  <c r="AS137" i="6"/>
  <c r="AR137" i="6"/>
  <c r="A140" i="6"/>
  <c r="B139" i="6"/>
  <c r="C138" i="6"/>
  <c r="AQ138" i="6"/>
  <c r="F129" i="8"/>
  <c r="E129" i="8"/>
  <c r="N129" i="8"/>
  <c r="K129" i="8"/>
  <c r="D129" i="8"/>
  <c r="L129" i="8"/>
  <c r="O129" i="8"/>
  <c r="R129" i="8"/>
  <c r="P129" i="8"/>
  <c r="J129" i="8"/>
  <c r="I129" i="8"/>
  <c r="S129" i="8"/>
  <c r="H129" i="8"/>
  <c r="G129" i="8"/>
  <c r="M129" i="8"/>
  <c r="Q129" i="8"/>
  <c r="C131" i="8"/>
  <c r="B130" i="8"/>
  <c r="D120" i="6" l="1"/>
  <c r="D120" i="7"/>
  <c r="E120" i="6"/>
  <c r="E120" i="7"/>
  <c r="B141" i="7"/>
  <c r="A142" i="7"/>
  <c r="C140" i="7"/>
  <c r="AQ140" i="7"/>
  <c r="AS139" i="7"/>
  <c r="AR139" i="7"/>
  <c r="AS138" i="6"/>
  <c r="AR138" i="6"/>
  <c r="B140" i="6"/>
  <c r="A141" i="6"/>
  <c r="C139" i="6"/>
  <c r="AQ139" i="6"/>
  <c r="C132" i="8"/>
  <c r="B131" i="8"/>
  <c r="Q130" i="8"/>
  <c r="G130" i="8"/>
  <c r="S130" i="8"/>
  <c r="N130" i="8"/>
  <c r="R130" i="8"/>
  <c r="L130" i="8"/>
  <c r="D130" i="8"/>
  <c r="M130" i="8"/>
  <c r="E130" i="8"/>
  <c r="K130" i="8"/>
  <c r="J130" i="8"/>
  <c r="I130" i="8"/>
  <c r="P130" i="8"/>
  <c r="H130" i="8"/>
  <c r="F130" i="8"/>
  <c r="O130" i="8"/>
  <c r="E121" i="6" l="1"/>
  <c r="E121" i="7"/>
  <c r="D121" i="6"/>
  <c r="D121" i="7"/>
  <c r="B142" i="7"/>
  <c r="A143" i="7"/>
  <c r="AS140" i="7"/>
  <c r="AR140" i="7"/>
  <c r="C141" i="7"/>
  <c r="AQ141" i="7"/>
  <c r="AS139" i="6"/>
  <c r="AR139" i="6"/>
  <c r="AQ140" i="6"/>
  <c r="C140" i="6"/>
  <c r="A142" i="6"/>
  <c r="B141" i="6"/>
  <c r="R131" i="8"/>
  <c r="E131" i="8"/>
  <c r="N131" i="8"/>
  <c r="H131" i="8"/>
  <c r="M131" i="8"/>
  <c r="I131" i="8"/>
  <c r="Q131" i="8"/>
  <c r="P131" i="8"/>
  <c r="S131" i="8"/>
  <c r="L131" i="8"/>
  <c r="D131" i="8"/>
  <c r="K131" i="8"/>
  <c r="G131" i="8"/>
  <c r="F131" i="8"/>
  <c r="J131" i="8"/>
  <c r="O131" i="8"/>
  <c r="B132" i="8"/>
  <c r="C133" i="8"/>
  <c r="E122" i="6" l="1"/>
  <c r="E122" i="7"/>
  <c r="D122" i="6"/>
  <c r="D122" i="7"/>
  <c r="AR141" i="7"/>
  <c r="AS141" i="7"/>
  <c r="A144" i="7"/>
  <c r="B143" i="7"/>
  <c r="C142" i="7"/>
  <c r="AQ142" i="7"/>
  <c r="B142" i="6"/>
  <c r="A143" i="6"/>
  <c r="AS140" i="6"/>
  <c r="AR140" i="6"/>
  <c r="AQ141" i="6"/>
  <c r="C141" i="6"/>
  <c r="E132" i="8"/>
  <c r="P132" i="8"/>
  <c r="N132" i="8"/>
  <c r="Q132" i="8"/>
  <c r="F132" i="8"/>
  <c r="D132" i="8"/>
  <c r="J132" i="8"/>
  <c r="H132" i="8"/>
  <c r="L132" i="8"/>
  <c r="R132" i="8"/>
  <c r="S132" i="8"/>
  <c r="O132" i="8"/>
  <c r="I132" i="8"/>
  <c r="K132" i="8"/>
  <c r="G132" i="8"/>
  <c r="M132" i="8"/>
  <c r="B133" i="8"/>
  <c r="C134" i="8"/>
  <c r="D123" i="6" l="1"/>
  <c r="D123" i="7"/>
  <c r="E123" i="6"/>
  <c r="E123" i="7"/>
  <c r="C143" i="7"/>
  <c r="AQ143" i="7"/>
  <c r="AS142" i="7"/>
  <c r="AR142" i="7"/>
  <c r="B144" i="7"/>
  <c r="A145" i="7"/>
  <c r="AR141" i="6"/>
  <c r="AS141" i="6"/>
  <c r="A144" i="6"/>
  <c r="B143" i="6"/>
  <c r="AQ142" i="6"/>
  <c r="C142" i="6"/>
  <c r="L133" i="8"/>
  <c r="K133" i="8"/>
  <c r="H133" i="8"/>
  <c r="O133" i="8"/>
  <c r="M133" i="8"/>
  <c r="I133" i="8"/>
  <c r="G133" i="8"/>
  <c r="F133" i="8"/>
  <c r="S133" i="8"/>
  <c r="Q133" i="8"/>
  <c r="P133" i="8"/>
  <c r="N133" i="8"/>
  <c r="J133" i="8"/>
  <c r="D133" i="8"/>
  <c r="E133" i="8"/>
  <c r="R133" i="8"/>
  <c r="B134" i="8"/>
  <c r="C135" i="8"/>
  <c r="E124" i="6" l="1"/>
  <c r="E124" i="7"/>
  <c r="D124" i="6"/>
  <c r="D124" i="7"/>
  <c r="B145" i="7"/>
  <c r="A146" i="7"/>
  <c r="C144" i="7"/>
  <c r="AQ144" i="7"/>
  <c r="AS143" i="7"/>
  <c r="AR143" i="7"/>
  <c r="AS142" i="6"/>
  <c r="AR142" i="6"/>
  <c r="B144" i="6"/>
  <c r="A145" i="6"/>
  <c r="C143" i="6"/>
  <c r="AQ143" i="6"/>
  <c r="B135" i="8"/>
  <c r="C136" i="8"/>
  <c r="O134" i="8"/>
  <c r="S134" i="8"/>
  <c r="R134" i="8"/>
  <c r="L134" i="8"/>
  <c r="K134" i="8"/>
  <c r="D134" i="8"/>
  <c r="I134" i="8"/>
  <c r="M134" i="8"/>
  <c r="F134" i="8"/>
  <c r="H134" i="8"/>
  <c r="G134" i="8"/>
  <c r="E134" i="8"/>
  <c r="Q134" i="8"/>
  <c r="J134" i="8"/>
  <c r="P134" i="8"/>
  <c r="N134" i="8"/>
  <c r="E125" i="6" l="1"/>
  <c r="E125" i="7"/>
  <c r="D125" i="6"/>
  <c r="D125" i="7"/>
  <c r="AR144" i="7"/>
  <c r="AS144" i="7"/>
  <c r="B146" i="7"/>
  <c r="A147" i="7"/>
  <c r="AQ145" i="7"/>
  <c r="C145" i="7"/>
  <c r="AQ144" i="6"/>
  <c r="C144" i="6"/>
  <c r="B145" i="6"/>
  <c r="A146" i="6"/>
  <c r="AS143" i="6"/>
  <c r="AR143" i="6"/>
  <c r="D135" i="8"/>
  <c r="Q135" i="8"/>
  <c r="G135" i="8"/>
  <c r="H135" i="8"/>
  <c r="I135" i="8"/>
  <c r="P135" i="8"/>
  <c r="S135" i="8"/>
  <c r="F135" i="8"/>
  <c r="L135" i="8"/>
  <c r="M135" i="8"/>
  <c r="O135" i="8"/>
  <c r="R135" i="8"/>
  <c r="K135" i="8"/>
  <c r="E135" i="8"/>
  <c r="N135" i="8"/>
  <c r="J135" i="8"/>
  <c r="C137" i="8"/>
  <c r="B136" i="8"/>
  <c r="D126" i="6" l="1"/>
  <c r="D126" i="7"/>
  <c r="E126" i="6"/>
  <c r="E126" i="7"/>
  <c r="C146" i="7"/>
  <c r="AQ146" i="7"/>
  <c r="AR145" i="7"/>
  <c r="AS145" i="7"/>
  <c r="A148" i="7"/>
  <c r="B147" i="7"/>
  <c r="A147" i="6"/>
  <c r="B146" i="6"/>
  <c r="AQ145" i="6"/>
  <c r="C145" i="6"/>
  <c r="AR144" i="6"/>
  <c r="AS144" i="6"/>
  <c r="N136" i="8"/>
  <c r="K136" i="8"/>
  <c r="O136" i="8"/>
  <c r="H136" i="8"/>
  <c r="R136" i="8"/>
  <c r="D136" i="8"/>
  <c r="J136" i="8"/>
  <c r="M136" i="8"/>
  <c r="I136" i="8"/>
  <c r="E136" i="8"/>
  <c r="P136" i="8"/>
  <c r="F136" i="8"/>
  <c r="G136" i="8"/>
  <c r="Q136" i="8"/>
  <c r="L136" i="8"/>
  <c r="S136" i="8"/>
  <c r="C138" i="8"/>
  <c r="B137" i="8"/>
  <c r="E127" i="6" l="1"/>
  <c r="E127" i="7"/>
  <c r="D127" i="6"/>
  <c r="D127" i="7"/>
  <c r="B148" i="7"/>
  <c r="A149" i="7"/>
  <c r="AS146" i="7"/>
  <c r="AR146" i="7"/>
  <c r="C147" i="7"/>
  <c r="AQ147" i="7"/>
  <c r="AR145" i="6"/>
  <c r="AS145" i="6"/>
  <c r="C146" i="6"/>
  <c r="AQ146" i="6"/>
  <c r="A148" i="6"/>
  <c r="B147" i="6"/>
  <c r="B138" i="8"/>
  <c r="C139" i="8"/>
  <c r="L137" i="8"/>
  <c r="J137" i="8"/>
  <c r="D137" i="8"/>
  <c r="M137" i="8"/>
  <c r="F137" i="8"/>
  <c r="N137" i="8"/>
  <c r="K137" i="8"/>
  <c r="I137" i="8"/>
  <c r="P137" i="8"/>
  <c r="G137" i="8"/>
  <c r="E137" i="8"/>
  <c r="S137" i="8"/>
  <c r="R137" i="8"/>
  <c r="Q137" i="8"/>
  <c r="O137" i="8"/>
  <c r="H137" i="8"/>
  <c r="E128" i="6" l="1"/>
  <c r="E128" i="7"/>
  <c r="D128" i="6"/>
  <c r="D128" i="7"/>
  <c r="AS147" i="7"/>
  <c r="AR147" i="7"/>
  <c r="A150" i="7"/>
  <c r="B149" i="7"/>
  <c r="C148" i="7"/>
  <c r="AQ148" i="7"/>
  <c r="B148" i="6"/>
  <c r="A149" i="6"/>
  <c r="C147" i="6"/>
  <c r="AQ147" i="6"/>
  <c r="AS146" i="6"/>
  <c r="AR146" i="6"/>
  <c r="B139" i="8"/>
  <c r="C140" i="8"/>
  <c r="L138" i="8"/>
  <c r="N138" i="8"/>
  <c r="H138" i="8"/>
  <c r="K138" i="8"/>
  <c r="I138" i="8"/>
  <c r="J138" i="8"/>
  <c r="P138" i="8"/>
  <c r="F138" i="8"/>
  <c r="S138" i="8"/>
  <c r="Q138" i="8"/>
  <c r="O138" i="8"/>
  <c r="D138" i="8"/>
  <c r="M138" i="8"/>
  <c r="G138" i="8"/>
  <c r="E138" i="8"/>
  <c r="R138" i="8"/>
  <c r="D129" i="6" l="1"/>
  <c r="D129" i="7"/>
  <c r="E129" i="6"/>
  <c r="E129" i="7"/>
  <c r="AS148" i="7"/>
  <c r="AR148" i="7"/>
  <c r="AQ149" i="7"/>
  <c r="C149" i="7"/>
  <c r="B150" i="7"/>
  <c r="A151" i="7"/>
  <c r="AR147" i="6"/>
  <c r="AS147" i="6"/>
  <c r="A150" i="6"/>
  <c r="B149" i="6"/>
  <c r="C148" i="6"/>
  <c r="AQ148" i="6"/>
  <c r="D139" i="8"/>
  <c r="K139" i="8"/>
  <c r="L139" i="8"/>
  <c r="O139" i="8"/>
  <c r="P139" i="8"/>
  <c r="I139" i="8"/>
  <c r="G139" i="8"/>
  <c r="F139" i="8"/>
  <c r="E139" i="8"/>
  <c r="H139" i="8"/>
  <c r="M139" i="8"/>
  <c r="R139" i="8"/>
  <c r="S139" i="8"/>
  <c r="N139" i="8"/>
  <c r="Q139" i="8"/>
  <c r="J139" i="8"/>
  <c r="C141" i="8"/>
  <c r="B140" i="8"/>
  <c r="D130" i="6" l="1"/>
  <c r="D130" i="7"/>
  <c r="E130" i="6"/>
  <c r="E130" i="7"/>
  <c r="A152" i="7"/>
  <c r="B151" i="7"/>
  <c r="AS149" i="7"/>
  <c r="AR149" i="7"/>
  <c r="C150" i="7"/>
  <c r="AQ150" i="7"/>
  <c r="AR148" i="6"/>
  <c r="AS148" i="6"/>
  <c r="C149" i="6"/>
  <c r="AQ149" i="6"/>
  <c r="B150" i="6"/>
  <c r="A151" i="6"/>
  <c r="C142" i="8"/>
  <c r="B141" i="8"/>
  <c r="D140" i="8"/>
  <c r="H140" i="8"/>
  <c r="O140" i="8"/>
  <c r="M140" i="8"/>
  <c r="I140" i="8"/>
  <c r="G140" i="8"/>
  <c r="F140" i="8"/>
  <c r="L140" i="8"/>
  <c r="P140" i="8"/>
  <c r="K140" i="8"/>
  <c r="S140" i="8"/>
  <c r="N140" i="8"/>
  <c r="R140" i="8"/>
  <c r="Q140" i="8"/>
  <c r="E140" i="8"/>
  <c r="J140" i="8"/>
  <c r="E131" i="6" l="1"/>
  <c r="E131" i="7"/>
  <c r="D131" i="6"/>
  <c r="D131" i="7"/>
  <c r="AR150" i="7"/>
  <c r="AS150" i="7"/>
  <c r="AQ151" i="7"/>
  <c r="C151" i="7"/>
  <c r="B152" i="7"/>
  <c r="A153" i="7"/>
  <c r="B151" i="6"/>
  <c r="A152" i="6"/>
  <c r="AQ150" i="6"/>
  <c r="C150" i="6"/>
  <c r="AS149" i="6"/>
  <c r="AR149" i="6"/>
  <c r="D141" i="8"/>
  <c r="M141" i="8"/>
  <c r="E141" i="8"/>
  <c r="F141" i="8"/>
  <c r="O141" i="8"/>
  <c r="N141" i="8"/>
  <c r="J141" i="8"/>
  <c r="I141" i="8"/>
  <c r="L141" i="8"/>
  <c r="K141" i="8"/>
  <c r="H141" i="8"/>
  <c r="S141" i="8"/>
  <c r="R141" i="8"/>
  <c r="Q141" i="8"/>
  <c r="P141" i="8"/>
  <c r="G141" i="8"/>
  <c r="C143" i="8"/>
  <c r="B142" i="8"/>
  <c r="E132" i="6" l="1"/>
  <c r="E132" i="7"/>
  <c r="D132" i="6"/>
  <c r="D132" i="7"/>
  <c r="B153" i="7"/>
  <c r="A154" i="7"/>
  <c r="AS151" i="7"/>
  <c r="AR151" i="7"/>
  <c r="C152" i="7"/>
  <c r="AQ152" i="7"/>
  <c r="A153" i="6"/>
  <c r="B152" i="6"/>
  <c r="AS150" i="6"/>
  <c r="AR150" i="6"/>
  <c r="AQ151" i="6"/>
  <c r="C151" i="6"/>
  <c r="C144" i="8"/>
  <c r="B143" i="8"/>
  <c r="R142" i="8"/>
  <c r="H142" i="8"/>
  <c r="L142" i="8"/>
  <c r="I142" i="8"/>
  <c r="F142" i="8"/>
  <c r="K142" i="8"/>
  <c r="D142" i="8"/>
  <c r="P142" i="8"/>
  <c r="G142" i="8"/>
  <c r="S142" i="8"/>
  <c r="M142" i="8"/>
  <c r="Q142" i="8"/>
  <c r="J142" i="8"/>
  <c r="E142" i="8"/>
  <c r="N142" i="8"/>
  <c r="O142" i="8"/>
  <c r="D133" i="6" l="1"/>
  <c r="D133" i="7"/>
  <c r="E133" i="6"/>
  <c r="E133" i="7"/>
  <c r="AR152" i="7"/>
  <c r="AS152" i="7"/>
  <c r="B154" i="7"/>
  <c r="A155" i="7"/>
  <c r="AQ153" i="7"/>
  <c r="C153" i="7"/>
  <c r="AQ152" i="6"/>
  <c r="C152" i="6"/>
  <c r="AR151" i="6"/>
  <c r="AS151" i="6"/>
  <c r="A154" i="6"/>
  <c r="B153" i="6"/>
  <c r="M143" i="8"/>
  <c r="O143" i="8"/>
  <c r="F143" i="8"/>
  <c r="S143" i="8"/>
  <c r="R143" i="8"/>
  <c r="N143" i="8"/>
  <c r="K143" i="8"/>
  <c r="D143" i="8"/>
  <c r="J143" i="8"/>
  <c r="L143" i="8"/>
  <c r="H143" i="8"/>
  <c r="G143" i="8"/>
  <c r="P143" i="8"/>
  <c r="E143" i="8"/>
  <c r="I143" i="8"/>
  <c r="Q143" i="8"/>
  <c r="C145" i="8"/>
  <c r="B144" i="8"/>
  <c r="E134" i="6" l="1"/>
  <c r="E134" i="7"/>
  <c r="D134" i="6"/>
  <c r="D134" i="7"/>
  <c r="A156" i="7"/>
  <c r="B155" i="7"/>
  <c r="C154" i="7"/>
  <c r="AQ154" i="7"/>
  <c r="AS153" i="7"/>
  <c r="AR153" i="7"/>
  <c r="AQ153" i="6"/>
  <c r="C153" i="6"/>
  <c r="B154" i="6"/>
  <c r="A155" i="6"/>
  <c r="AR152" i="6"/>
  <c r="AS152" i="6"/>
  <c r="P144" i="8"/>
  <c r="K144" i="8"/>
  <c r="F144" i="8"/>
  <c r="G144" i="8"/>
  <c r="N144" i="8"/>
  <c r="D144" i="8"/>
  <c r="J144" i="8"/>
  <c r="H144" i="8"/>
  <c r="L144" i="8"/>
  <c r="O144" i="8"/>
  <c r="R144" i="8"/>
  <c r="Q144" i="8"/>
  <c r="I144" i="8"/>
  <c r="S144" i="8"/>
  <c r="M144" i="8"/>
  <c r="E144" i="8"/>
  <c r="B145" i="8"/>
  <c r="C146" i="8"/>
  <c r="D135" i="6" l="1"/>
  <c r="D135" i="7"/>
  <c r="E135" i="6"/>
  <c r="E135" i="7"/>
  <c r="AQ155" i="7"/>
  <c r="C155" i="7"/>
  <c r="AS154" i="7"/>
  <c r="AR154" i="7"/>
  <c r="B156" i="7"/>
  <c r="A157" i="7"/>
  <c r="C154" i="6"/>
  <c r="AQ154" i="6"/>
  <c r="A156" i="6"/>
  <c r="B155" i="6"/>
  <c r="AS153" i="6"/>
  <c r="AR153" i="6"/>
  <c r="C147" i="8"/>
  <c r="B146" i="8"/>
  <c r="L145" i="8"/>
  <c r="G145" i="8"/>
  <c r="F145" i="8"/>
  <c r="S145" i="8"/>
  <c r="N145" i="8"/>
  <c r="K145" i="8"/>
  <c r="D145" i="8"/>
  <c r="O145" i="8"/>
  <c r="H145" i="8"/>
  <c r="I145" i="8"/>
  <c r="E145" i="8"/>
  <c r="Q145" i="8"/>
  <c r="M145" i="8"/>
  <c r="P145" i="8"/>
  <c r="R145" i="8"/>
  <c r="J145" i="8"/>
  <c r="D136" i="6" l="1"/>
  <c r="D136" i="7"/>
  <c r="E136" i="6"/>
  <c r="E136" i="7"/>
  <c r="C156" i="7"/>
  <c r="AQ156" i="7"/>
  <c r="B157" i="7"/>
  <c r="A158" i="7"/>
  <c r="AS155" i="7"/>
  <c r="AR155" i="7"/>
  <c r="B156" i="6"/>
  <c r="A157" i="6"/>
  <c r="C155" i="6"/>
  <c r="AQ155" i="6"/>
  <c r="AR154" i="6"/>
  <c r="AS154" i="6"/>
  <c r="Q146" i="8"/>
  <c r="H146" i="8"/>
  <c r="J146" i="8"/>
  <c r="L146" i="8"/>
  <c r="D146" i="8"/>
  <c r="K146" i="8"/>
  <c r="F146" i="8"/>
  <c r="E146" i="8"/>
  <c r="S146" i="8"/>
  <c r="P146" i="8"/>
  <c r="R146" i="8"/>
  <c r="O146" i="8"/>
  <c r="M146" i="8"/>
  <c r="N146" i="8"/>
  <c r="G146" i="8"/>
  <c r="I146" i="8"/>
  <c r="C148" i="8"/>
  <c r="B147" i="8"/>
  <c r="D137" i="6" l="1"/>
  <c r="D137" i="7"/>
  <c r="E137" i="6"/>
  <c r="E137" i="7"/>
  <c r="C157" i="7"/>
  <c r="AQ157" i="7"/>
  <c r="B158" i="7"/>
  <c r="A159" i="7"/>
  <c r="AS156" i="7"/>
  <c r="AR156" i="7"/>
  <c r="AS155" i="6"/>
  <c r="AR155" i="6"/>
  <c r="B157" i="6"/>
  <c r="A158" i="6"/>
  <c r="C156" i="6"/>
  <c r="AQ156" i="6"/>
  <c r="C149" i="8"/>
  <c r="B148" i="8"/>
  <c r="E147" i="8"/>
  <c r="S147" i="8"/>
  <c r="Q147" i="8"/>
  <c r="L147" i="8"/>
  <c r="P147" i="8"/>
  <c r="O147" i="8"/>
  <c r="M147" i="8"/>
  <c r="I147" i="8"/>
  <c r="D147" i="8"/>
  <c r="G147" i="8"/>
  <c r="F147" i="8"/>
  <c r="N147" i="8"/>
  <c r="R147" i="8"/>
  <c r="K147" i="8"/>
  <c r="H147" i="8"/>
  <c r="J147" i="8"/>
  <c r="E138" i="6" l="1"/>
  <c r="E138" i="7"/>
  <c r="D138" i="6"/>
  <c r="D138" i="7"/>
  <c r="C158" i="7"/>
  <c r="AQ158" i="7"/>
  <c r="AS157" i="7"/>
  <c r="AR157" i="7"/>
  <c r="B159" i="7"/>
  <c r="A160" i="7"/>
  <c r="AS156" i="6"/>
  <c r="AR156" i="6"/>
  <c r="B158" i="6"/>
  <c r="A159" i="6"/>
  <c r="AQ157" i="6"/>
  <c r="C157" i="6"/>
  <c r="F148" i="8"/>
  <c r="R148" i="8"/>
  <c r="Q148" i="8"/>
  <c r="N148" i="8"/>
  <c r="L148" i="8"/>
  <c r="D148" i="8"/>
  <c r="O148" i="8"/>
  <c r="M148" i="8"/>
  <c r="I148" i="8"/>
  <c r="S148" i="8"/>
  <c r="J148" i="8"/>
  <c r="H148" i="8"/>
  <c r="K148" i="8"/>
  <c r="P148" i="8"/>
  <c r="E148" i="8"/>
  <c r="G148" i="8"/>
  <c r="B149" i="8"/>
  <c r="C150" i="8"/>
  <c r="D139" i="6" l="1"/>
  <c r="D139" i="7"/>
  <c r="E139" i="6"/>
  <c r="E139" i="7"/>
  <c r="C159" i="7"/>
  <c r="AQ159" i="7"/>
  <c r="B160" i="7"/>
  <c r="A161" i="7"/>
  <c r="AS158" i="7"/>
  <c r="AR158" i="7"/>
  <c r="AS157" i="6"/>
  <c r="AR157" i="6"/>
  <c r="AQ158" i="6"/>
  <c r="C158" i="6"/>
  <c r="B159" i="6"/>
  <c r="A160" i="6"/>
  <c r="F149" i="8"/>
  <c r="Q149" i="8"/>
  <c r="I149" i="8"/>
  <c r="L149" i="8"/>
  <c r="J149" i="8"/>
  <c r="D149" i="8"/>
  <c r="O149" i="8"/>
  <c r="M149" i="8"/>
  <c r="K149" i="8"/>
  <c r="G149" i="8"/>
  <c r="E149" i="8"/>
  <c r="R149" i="8"/>
  <c r="H149" i="8"/>
  <c r="P149" i="8"/>
  <c r="S149" i="8"/>
  <c r="N149" i="8"/>
  <c r="B150" i="8"/>
  <c r="C151" i="8"/>
  <c r="D140" i="6" l="1"/>
  <c r="D140" i="7"/>
  <c r="E140" i="6"/>
  <c r="E140" i="7"/>
  <c r="B161" i="7"/>
  <c r="A162" i="7"/>
  <c r="C160" i="7"/>
  <c r="AQ160" i="7"/>
  <c r="AS159" i="7"/>
  <c r="AR159" i="7"/>
  <c r="A161" i="6"/>
  <c r="B160" i="6"/>
  <c r="AR158" i="6"/>
  <c r="AS158" i="6"/>
  <c r="AQ159" i="6"/>
  <c r="C159" i="6"/>
  <c r="D150" i="8"/>
  <c r="M150" i="8"/>
  <c r="I150" i="8"/>
  <c r="G150" i="8"/>
  <c r="E150" i="8"/>
  <c r="F150" i="8"/>
  <c r="R150" i="8"/>
  <c r="N150" i="8"/>
  <c r="S150" i="8"/>
  <c r="K150" i="8"/>
  <c r="L150" i="8"/>
  <c r="Q150" i="8"/>
  <c r="J150" i="8"/>
  <c r="H150" i="8"/>
  <c r="O150" i="8"/>
  <c r="P150" i="8"/>
  <c r="B151" i="8"/>
  <c r="C152" i="8"/>
  <c r="E141" i="6" l="1"/>
  <c r="E141" i="7"/>
  <c r="D141" i="6"/>
  <c r="D141" i="7"/>
  <c r="AS160" i="7"/>
  <c r="AR160" i="7"/>
  <c r="B162" i="7"/>
  <c r="A163" i="7"/>
  <c r="AQ161" i="7"/>
  <c r="C161" i="7"/>
  <c r="AQ160" i="6"/>
  <c r="C160" i="6"/>
  <c r="AS159" i="6"/>
  <c r="AR159" i="6"/>
  <c r="B161" i="6"/>
  <c r="A162" i="6"/>
  <c r="D151" i="8"/>
  <c r="J151" i="8"/>
  <c r="M151" i="8"/>
  <c r="E151" i="8"/>
  <c r="G151" i="8"/>
  <c r="P151" i="8"/>
  <c r="F151" i="8"/>
  <c r="R151" i="8"/>
  <c r="Q151" i="8"/>
  <c r="K151" i="8"/>
  <c r="H151" i="8"/>
  <c r="L151" i="8"/>
  <c r="N151" i="8"/>
  <c r="S151" i="8"/>
  <c r="O151" i="8"/>
  <c r="I151" i="8"/>
  <c r="C153" i="8"/>
  <c r="B152" i="8"/>
  <c r="E142" i="6" l="1"/>
  <c r="E142" i="7"/>
  <c r="D142" i="6"/>
  <c r="D142" i="7"/>
  <c r="C162" i="7"/>
  <c r="AQ162" i="7"/>
  <c r="AR161" i="7"/>
  <c r="AS161" i="7"/>
  <c r="A164" i="7"/>
  <c r="B163" i="7"/>
  <c r="B162" i="6"/>
  <c r="A163" i="6"/>
  <c r="AQ161" i="6"/>
  <c r="C161" i="6"/>
  <c r="AS160" i="6"/>
  <c r="AR160" i="6"/>
  <c r="R152" i="8"/>
  <c r="Q152" i="8"/>
  <c r="L152" i="8"/>
  <c r="O152" i="8"/>
  <c r="H152" i="8"/>
  <c r="J152" i="8"/>
  <c r="M152" i="8"/>
  <c r="P152" i="8"/>
  <c r="G152" i="8"/>
  <c r="F152" i="8"/>
  <c r="N152" i="8"/>
  <c r="D152" i="8"/>
  <c r="K152" i="8"/>
  <c r="S152" i="8"/>
  <c r="E152" i="8"/>
  <c r="I152" i="8"/>
  <c r="B153" i="8"/>
  <c r="C154" i="8"/>
  <c r="E143" i="6" l="1"/>
  <c r="E143" i="7"/>
  <c r="D143" i="6"/>
  <c r="D143" i="7"/>
  <c r="B164" i="7"/>
  <c r="A165" i="7"/>
  <c r="AQ163" i="7"/>
  <c r="C163" i="7"/>
  <c r="AS162" i="7"/>
  <c r="AR162" i="7"/>
  <c r="AR161" i="6"/>
  <c r="AS161" i="6"/>
  <c r="A164" i="6"/>
  <c r="B163" i="6"/>
  <c r="AQ162" i="6"/>
  <c r="C162" i="6"/>
  <c r="B154" i="8"/>
  <c r="C155" i="8"/>
  <c r="F153" i="8"/>
  <c r="G153" i="8"/>
  <c r="E153" i="8"/>
  <c r="R153" i="8"/>
  <c r="O153" i="8"/>
  <c r="L153" i="8"/>
  <c r="J153" i="8"/>
  <c r="H153" i="8"/>
  <c r="D153" i="8"/>
  <c r="K153" i="8"/>
  <c r="S153" i="8"/>
  <c r="N153" i="8"/>
  <c r="M153" i="8"/>
  <c r="Q153" i="8"/>
  <c r="I153" i="8"/>
  <c r="P153" i="8"/>
  <c r="D144" i="6" l="1"/>
  <c r="D144" i="7"/>
  <c r="E144" i="6"/>
  <c r="E144" i="7"/>
  <c r="AS163" i="7"/>
  <c r="AR163" i="7"/>
  <c r="A166" i="7"/>
  <c r="B165" i="7"/>
  <c r="C164" i="7"/>
  <c r="AQ164" i="7"/>
  <c r="AS162" i="6"/>
  <c r="AR162" i="6"/>
  <c r="A165" i="6"/>
  <c r="B164" i="6"/>
  <c r="AQ163" i="6"/>
  <c r="C163" i="6"/>
  <c r="C156" i="8"/>
  <c r="B155" i="8"/>
  <c r="R154" i="8"/>
  <c r="N154" i="8"/>
  <c r="L154" i="8"/>
  <c r="J154" i="8"/>
  <c r="H154" i="8"/>
  <c r="M154" i="8"/>
  <c r="I154" i="8"/>
  <c r="E154" i="8"/>
  <c r="F154" i="8"/>
  <c r="G154" i="8"/>
  <c r="S154" i="8"/>
  <c r="D154" i="8"/>
  <c r="P154" i="8"/>
  <c r="O154" i="8"/>
  <c r="K154" i="8"/>
  <c r="Q154" i="8"/>
  <c r="E145" i="6" l="1"/>
  <c r="E145" i="7"/>
  <c r="D145" i="6"/>
  <c r="D145" i="7"/>
  <c r="AS164" i="7"/>
  <c r="AR164" i="7"/>
  <c r="AQ165" i="7"/>
  <c r="C165" i="7"/>
  <c r="B166" i="7"/>
  <c r="A167" i="7"/>
  <c r="A166" i="6"/>
  <c r="B165" i="6"/>
  <c r="AS163" i="6"/>
  <c r="AR163" i="6"/>
  <c r="C164" i="6"/>
  <c r="AQ164" i="6"/>
  <c r="C157" i="8"/>
  <c r="B156" i="8"/>
  <c r="G155" i="8"/>
  <c r="N155" i="8"/>
  <c r="F155" i="8"/>
  <c r="Q155" i="8"/>
  <c r="I155" i="8"/>
  <c r="D155" i="8"/>
  <c r="K155" i="8"/>
  <c r="L155" i="8"/>
  <c r="J155" i="8"/>
  <c r="M155" i="8"/>
  <c r="E155" i="8"/>
  <c r="P155" i="8"/>
  <c r="R155" i="8"/>
  <c r="S155" i="8"/>
  <c r="O155" i="8"/>
  <c r="H155" i="8"/>
  <c r="D146" i="6" l="1"/>
  <c r="D146" i="7"/>
  <c r="E146" i="6"/>
  <c r="E146" i="7"/>
  <c r="B167" i="7"/>
  <c r="A168" i="7"/>
  <c r="AS165" i="7"/>
  <c r="AR165" i="7"/>
  <c r="C166" i="7"/>
  <c r="AQ166" i="7"/>
  <c r="AQ165" i="6"/>
  <c r="C165" i="6"/>
  <c r="AS164" i="6"/>
  <c r="AR164" i="6"/>
  <c r="A167" i="6"/>
  <c r="B166" i="6"/>
  <c r="N156" i="8"/>
  <c r="H156" i="8"/>
  <c r="I156" i="8"/>
  <c r="M156" i="8"/>
  <c r="O156" i="8"/>
  <c r="K156" i="8"/>
  <c r="P156" i="8"/>
  <c r="R156" i="8"/>
  <c r="S156" i="8"/>
  <c r="E156" i="8"/>
  <c r="L156" i="8"/>
  <c r="F156" i="8"/>
  <c r="D156" i="8"/>
  <c r="G156" i="8"/>
  <c r="Q156" i="8"/>
  <c r="J156" i="8"/>
  <c r="C158" i="8"/>
  <c r="B157" i="8"/>
  <c r="E147" i="6" l="1"/>
  <c r="E147" i="7"/>
  <c r="D147" i="6"/>
  <c r="D147" i="7"/>
  <c r="AS166" i="7"/>
  <c r="AR166" i="7"/>
  <c r="B168" i="7"/>
  <c r="A169" i="7"/>
  <c r="AQ167" i="7"/>
  <c r="C167" i="7"/>
  <c r="B167" i="6"/>
  <c r="A168" i="6"/>
  <c r="C166" i="6"/>
  <c r="AQ166" i="6"/>
  <c r="AR165" i="6"/>
  <c r="AS165" i="6"/>
  <c r="E157" i="8"/>
  <c r="R157" i="8"/>
  <c r="Q157" i="8"/>
  <c r="N157" i="8"/>
  <c r="D157" i="8"/>
  <c r="J157" i="8"/>
  <c r="H157" i="8"/>
  <c r="M157" i="8"/>
  <c r="I157" i="8"/>
  <c r="P157" i="8"/>
  <c r="F157" i="8"/>
  <c r="K157" i="8"/>
  <c r="S157" i="8"/>
  <c r="O157" i="8"/>
  <c r="L157" i="8"/>
  <c r="G157" i="8"/>
  <c r="B158" i="8"/>
  <c r="C159" i="8"/>
  <c r="E148" i="6" l="1"/>
  <c r="E148" i="7"/>
  <c r="D148" i="6"/>
  <c r="D148" i="7"/>
  <c r="AS167" i="7"/>
  <c r="AR167" i="7"/>
  <c r="C168" i="7"/>
  <c r="AQ168" i="7"/>
  <c r="A170" i="7"/>
  <c r="B169" i="7"/>
  <c r="A169" i="6"/>
  <c r="B168" i="6"/>
  <c r="AS166" i="6"/>
  <c r="AR166" i="6"/>
  <c r="C167" i="6"/>
  <c r="AQ167" i="6"/>
  <c r="B159" i="8"/>
  <c r="C160" i="8"/>
  <c r="P158" i="8"/>
  <c r="I158" i="8"/>
  <c r="G158" i="8"/>
  <c r="S158" i="8"/>
  <c r="F158" i="8"/>
  <c r="R158" i="8"/>
  <c r="N158" i="8"/>
  <c r="O158" i="8"/>
  <c r="H158" i="8"/>
  <c r="K158" i="8"/>
  <c r="D158" i="8"/>
  <c r="M158" i="8"/>
  <c r="E158" i="8"/>
  <c r="Q158" i="8"/>
  <c r="J158" i="8"/>
  <c r="L158" i="8"/>
  <c r="D149" i="6" l="1"/>
  <c r="D149" i="7"/>
  <c r="E149" i="6"/>
  <c r="E149" i="7"/>
  <c r="AR168" i="7"/>
  <c r="AS168" i="7"/>
  <c r="AQ169" i="7"/>
  <c r="C169" i="7"/>
  <c r="B170" i="7"/>
  <c r="A171" i="7"/>
  <c r="AS167" i="6"/>
  <c r="AR167" i="6"/>
  <c r="AQ168" i="6"/>
  <c r="C168" i="6"/>
  <c r="B169" i="6"/>
  <c r="A170" i="6"/>
  <c r="S159" i="8"/>
  <c r="O159" i="8"/>
  <c r="J159" i="8"/>
  <c r="H159" i="8"/>
  <c r="N159" i="8"/>
  <c r="M159" i="8"/>
  <c r="I159" i="8"/>
  <c r="P159" i="8"/>
  <c r="D159" i="8"/>
  <c r="E159" i="8"/>
  <c r="G159" i="8"/>
  <c r="Q159" i="8"/>
  <c r="F159" i="8"/>
  <c r="R159" i="8"/>
  <c r="L159" i="8"/>
  <c r="K159" i="8"/>
  <c r="C161" i="8"/>
  <c r="B160" i="8"/>
  <c r="E150" i="6" l="1"/>
  <c r="E150" i="7"/>
  <c r="D150" i="6"/>
  <c r="D150" i="7"/>
  <c r="B171" i="7"/>
  <c r="A172" i="7"/>
  <c r="AS169" i="7"/>
  <c r="AR169" i="7"/>
  <c r="C170" i="7"/>
  <c r="AQ170" i="7"/>
  <c r="C169" i="6"/>
  <c r="AQ169" i="6"/>
  <c r="AR168" i="6"/>
  <c r="AS168" i="6"/>
  <c r="B170" i="6"/>
  <c r="A171" i="6"/>
  <c r="E160" i="8"/>
  <c r="P160" i="8"/>
  <c r="S160" i="8"/>
  <c r="N160" i="8"/>
  <c r="Q160" i="8"/>
  <c r="I160" i="8"/>
  <c r="H160" i="8"/>
  <c r="K160" i="8"/>
  <c r="D160" i="8"/>
  <c r="J160" i="8"/>
  <c r="G160" i="8"/>
  <c r="F160" i="8"/>
  <c r="R160" i="8"/>
  <c r="O160" i="8"/>
  <c r="L160" i="8"/>
  <c r="M160" i="8"/>
  <c r="B161" i="8"/>
  <c r="C162" i="8"/>
  <c r="D151" i="6" l="1"/>
  <c r="D151" i="7"/>
  <c r="E151" i="6"/>
  <c r="E151" i="7"/>
  <c r="AS170" i="7"/>
  <c r="AR170" i="7"/>
  <c r="B172" i="7"/>
  <c r="A173" i="7"/>
  <c r="C171" i="7"/>
  <c r="AQ171" i="7"/>
  <c r="AQ170" i="6"/>
  <c r="C170" i="6"/>
  <c r="AR169" i="6"/>
  <c r="AS169" i="6"/>
  <c r="B171" i="6"/>
  <c r="A172" i="6"/>
  <c r="B162" i="8"/>
  <c r="C163" i="8"/>
  <c r="R161" i="8"/>
  <c r="Q161" i="8"/>
  <c r="D161" i="8"/>
  <c r="O161" i="8"/>
  <c r="L161" i="8"/>
  <c r="J161" i="8"/>
  <c r="E161" i="8"/>
  <c r="I161" i="8"/>
  <c r="M161" i="8"/>
  <c r="H161" i="8"/>
  <c r="G161" i="8"/>
  <c r="F161" i="8"/>
  <c r="N161" i="8"/>
  <c r="P161" i="8"/>
  <c r="K161" i="8"/>
  <c r="S161" i="8"/>
  <c r="E152" i="6" l="1"/>
  <c r="E152" i="7"/>
  <c r="D152" i="6"/>
  <c r="D152" i="7"/>
  <c r="AS171" i="7"/>
  <c r="AR171" i="7"/>
  <c r="C172" i="7"/>
  <c r="AQ172" i="7"/>
  <c r="B173" i="7"/>
  <c r="A174" i="7"/>
  <c r="A173" i="6"/>
  <c r="B172" i="6"/>
  <c r="C171" i="6"/>
  <c r="AQ171" i="6"/>
  <c r="AR170" i="6"/>
  <c r="AS170" i="6"/>
  <c r="C164" i="8"/>
  <c r="B163" i="8"/>
  <c r="L162" i="8"/>
  <c r="N162" i="8"/>
  <c r="H162" i="8"/>
  <c r="K162" i="8"/>
  <c r="G162" i="8"/>
  <c r="F162" i="8"/>
  <c r="Q162" i="8"/>
  <c r="D162" i="8"/>
  <c r="P162" i="8"/>
  <c r="S162" i="8"/>
  <c r="R162" i="8"/>
  <c r="M162" i="8"/>
  <c r="E162" i="8"/>
  <c r="O162" i="8"/>
  <c r="I162" i="8"/>
  <c r="J162" i="8"/>
  <c r="D153" i="6" l="1"/>
  <c r="D153" i="7"/>
  <c r="E153" i="6"/>
  <c r="E153" i="7"/>
  <c r="AS172" i="7"/>
  <c r="AR172" i="7"/>
  <c r="B174" i="7"/>
  <c r="A175" i="7"/>
  <c r="C173" i="7"/>
  <c r="AQ173" i="7"/>
  <c r="AQ172" i="6"/>
  <c r="C172" i="6"/>
  <c r="AR171" i="6"/>
  <c r="AS171" i="6"/>
  <c r="B173" i="6"/>
  <c r="A174" i="6"/>
  <c r="G163" i="8"/>
  <c r="E163" i="8"/>
  <c r="Q163" i="8"/>
  <c r="N163" i="8"/>
  <c r="K163" i="8"/>
  <c r="J163" i="8"/>
  <c r="I163" i="8"/>
  <c r="H163" i="8"/>
  <c r="D163" i="8"/>
  <c r="F163" i="8"/>
  <c r="R163" i="8"/>
  <c r="L163" i="8"/>
  <c r="S163" i="8"/>
  <c r="M163" i="8"/>
  <c r="P163" i="8"/>
  <c r="O163" i="8"/>
  <c r="B164" i="8"/>
  <c r="C165" i="8"/>
  <c r="D154" i="6" l="1"/>
  <c r="D154" i="7"/>
  <c r="E154" i="6"/>
  <c r="E154" i="7"/>
  <c r="C174" i="7"/>
  <c r="AQ174" i="7"/>
  <c r="AS173" i="7"/>
  <c r="AR173" i="7"/>
  <c r="A176" i="7"/>
  <c r="B175" i="7"/>
  <c r="AQ173" i="6"/>
  <c r="C173" i="6"/>
  <c r="A175" i="6"/>
  <c r="B174" i="6"/>
  <c r="AS172" i="6"/>
  <c r="AR172" i="6"/>
  <c r="F164" i="8"/>
  <c r="N164" i="8"/>
  <c r="P164" i="8"/>
  <c r="G164" i="8"/>
  <c r="E164" i="8"/>
  <c r="R164" i="8"/>
  <c r="O164" i="8"/>
  <c r="J164" i="8"/>
  <c r="Q164" i="8"/>
  <c r="D164" i="8"/>
  <c r="H164" i="8"/>
  <c r="L164" i="8"/>
  <c r="M164" i="8"/>
  <c r="S164" i="8"/>
  <c r="I164" i="8"/>
  <c r="K164" i="8"/>
  <c r="C166" i="8"/>
  <c r="B165" i="8"/>
  <c r="D155" i="6" l="1"/>
  <c r="D155" i="7"/>
  <c r="E155" i="6"/>
  <c r="E155" i="7"/>
  <c r="AS174" i="7"/>
  <c r="AR174" i="7"/>
  <c r="C175" i="7"/>
  <c r="AQ175" i="7"/>
  <c r="B176" i="7"/>
  <c r="A177" i="7"/>
  <c r="A176" i="6"/>
  <c r="B175" i="6"/>
  <c r="AQ174" i="6"/>
  <c r="C174" i="6"/>
  <c r="AS173" i="6"/>
  <c r="AR173" i="6"/>
  <c r="G165" i="8"/>
  <c r="K165" i="8"/>
  <c r="Q165" i="8"/>
  <c r="S165" i="8"/>
  <c r="J165" i="8"/>
  <c r="O165" i="8"/>
  <c r="N165" i="8"/>
  <c r="H165" i="8"/>
  <c r="D165" i="8"/>
  <c r="L165" i="8"/>
  <c r="E165" i="8"/>
  <c r="P165" i="8"/>
  <c r="R165" i="8"/>
  <c r="I165" i="8"/>
  <c r="M165" i="8"/>
  <c r="F165" i="8"/>
  <c r="C167" i="8"/>
  <c r="B166" i="8"/>
  <c r="E156" i="6" l="1"/>
  <c r="E156" i="7"/>
  <c r="D156" i="6"/>
  <c r="D156" i="7"/>
  <c r="B177" i="7"/>
  <c r="A178" i="7"/>
  <c r="C176" i="7"/>
  <c r="AQ176" i="7"/>
  <c r="AS175" i="7"/>
  <c r="AR175" i="7"/>
  <c r="AS174" i="6"/>
  <c r="AR174" i="6"/>
  <c r="AQ175" i="6"/>
  <c r="C175" i="6"/>
  <c r="B176" i="6"/>
  <c r="A177" i="6"/>
  <c r="D166" i="8"/>
  <c r="G166" i="8"/>
  <c r="H166" i="8"/>
  <c r="P166" i="8"/>
  <c r="E166" i="8"/>
  <c r="M166" i="8"/>
  <c r="F166" i="8"/>
  <c r="S166" i="8"/>
  <c r="O166" i="8"/>
  <c r="N166" i="8"/>
  <c r="K166" i="8"/>
  <c r="L166" i="8"/>
  <c r="R166" i="8"/>
  <c r="Q166" i="8"/>
  <c r="J166" i="8"/>
  <c r="I166" i="8"/>
  <c r="C168" i="8"/>
  <c r="B167" i="8"/>
  <c r="E157" i="6" l="1"/>
  <c r="E157" i="7"/>
  <c r="D157" i="6"/>
  <c r="D157" i="7"/>
  <c r="AS176" i="7"/>
  <c r="AR176" i="7"/>
  <c r="B178" i="7"/>
  <c r="A179" i="7"/>
  <c r="AQ177" i="7"/>
  <c r="C177" i="7"/>
  <c r="C176" i="6"/>
  <c r="AQ176" i="6"/>
  <c r="AR175" i="6"/>
  <c r="AS175" i="6"/>
  <c r="A178" i="6"/>
  <c r="B177" i="6"/>
  <c r="P167" i="8"/>
  <c r="Q167" i="8"/>
  <c r="F167" i="8"/>
  <c r="R167" i="8"/>
  <c r="K167" i="8"/>
  <c r="O167" i="8"/>
  <c r="H167" i="8"/>
  <c r="I167" i="8"/>
  <c r="M167" i="8"/>
  <c r="E167" i="8"/>
  <c r="L167" i="8"/>
  <c r="G167" i="8"/>
  <c r="S167" i="8"/>
  <c r="N167" i="8"/>
  <c r="J167" i="8"/>
  <c r="D167" i="8"/>
  <c r="C169" i="8"/>
  <c r="B168" i="8"/>
  <c r="D158" i="6" l="1"/>
  <c r="D158" i="7"/>
  <c r="E158" i="6"/>
  <c r="E158" i="7"/>
  <c r="AR177" i="7"/>
  <c r="AS177" i="7"/>
  <c r="A180" i="7"/>
  <c r="B179" i="7"/>
  <c r="C178" i="7"/>
  <c r="AQ178" i="7"/>
  <c r="C177" i="6"/>
  <c r="AQ177" i="6"/>
  <c r="A179" i="6"/>
  <c r="B178" i="6"/>
  <c r="AR176" i="6"/>
  <c r="AS176" i="6"/>
  <c r="G168" i="8"/>
  <c r="F168" i="8"/>
  <c r="R168" i="8"/>
  <c r="N168" i="8"/>
  <c r="J168" i="8"/>
  <c r="O168" i="8"/>
  <c r="L168" i="8"/>
  <c r="K168" i="8"/>
  <c r="E168" i="8"/>
  <c r="M168" i="8"/>
  <c r="S168" i="8"/>
  <c r="H168" i="8"/>
  <c r="D168" i="8"/>
  <c r="P168" i="8"/>
  <c r="Q168" i="8"/>
  <c r="I168" i="8"/>
  <c r="B169" i="8"/>
  <c r="C170" i="8"/>
  <c r="D159" i="6" l="1"/>
  <c r="D159" i="7"/>
  <c r="E159" i="6"/>
  <c r="E159" i="7"/>
  <c r="B180" i="7"/>
  <c r="A181" i="7"/>
  <c r="AS178" i="7"/>
  <c r="AR178" i="7"/>
  <c r="AQ179" i="7"/>
  <c r="C179" i="7"/>
  <c r="A180" i="6"/>
  <c r="B179" i="6"/>
  <c r="C178" i="6"/>
  <c r="AQ178" i="6"/>
  <c r="AR177" i="6"/>
  <c r="AS177" i="6"/>
  <c r="B170" i="8"/>
  <c r="C171" i="8"/>
  <c r="O169" i="8"/>
  <c r="H169" i="8"/>
  <c r="G169" i="8"/>
  <c r="E169" i="8"/>
  <c r="S169" i="8"/>
  <c r="F169" i="8"/>
  <c r="R169" i="8"/>
  <c r="Q169" i="8"/>
  <c r="J169" i="8"/>
  <c r="L169" i="8"/>
  <c r="I169" i="8"/>
  <c r="D169" i="8"/>
  <c r="K169" i="8"/>
  <c r="P169" i="8"/>
  <c r="M169" i="8"/>
  <c r="N169" i="8"/>
  <c r="D160" i="6" l="1"/>
  <c r="D160" i="7"/>
  <c r="E160" i="6"/>
  <c r="E160" i="7"/>
  <c r="AS179" i="7"/>
  <c r="AR179" i="7"/>
  <c r="A182" i="7"/>
  <c r="B181" i="7"/>
  <c r="C180" i="7"/>
  <c r="AQ180" i="7"/>
  <c r="AR178" i="6"/>
  <c r="AS178" i="6"/>
  <c r="AQ179" i="6"/>
  <c r="C179" i="6"/>
  <c r="A181" i="6"/>
  <c r="B180" i="6"/>
  <c r="C172" i="8"/>
  <c r="B171" i="8"/>
  <c r="R170" i="8"/>
  <c r="S170" i="8"/>
  <c r="N170" i="8"/>
  <c r="I170" i="8"/>
  <c r="H170" i="8"/>
  <c r="K170" i="8"/>
  <c r="F170" i="8"/>
  <c r="J170" i="8"/>
  <c r="M170" i="8"/>
  <c r="P170" i="8"/>
  <c r="D170" i="8"/>
  <c r="Q170" i="8"/>
  <c r="E170" i="8"/>
  <c r="G170" i="8"/>
  <c r="L170" i="8"/>
  <c r="O170" i="8"/>
  <c r="D161" i="6" l="1"/>
  <c r="D161" i="7"/>
  <c r="E161" i="6"/>
  <c r="E161" i="7"/>
  <c r="AS180" i="7"/>
  <c r="AR180" i="7"/>
  <c r="B182" i="7"/>
  <c r="A183" i="7"/>
  <c r="AQ181" i="7"/>
  <c r="C181" i="7"/>
  <c r="C180" i="6"/>
  <c r="AQ180" i="6"/>
  <c r="AR179" i="6"/>
  <c r="AS179" i="6"/>
  <c r="A182" i="6"/>
  <c r="B181" i="6"/>
  <c r="H171" i="8"/>
  <c r="E171" i="8"/>
  <c r="I171" i="8"/>
  <c r="M171" i="8"/>
  <c r="G171" i="8"/>
  <c r="F171" i="8"/>
  <c r="S171" i="8"/>
  <c r="K171" i="8"/>
  <c r="L171" i="8"/>
  <c r="D171" i="8"/>
  <c r="P171" i="8"/>
  <c r="Q171" i="8"/>
  <c r="O171" i="8"/>
  <c r="R171" i="8"/>
  <c r="N171" i="8"/>
  <c r="J171" i="8"/>
  <c r="B172" i="8"/>
  <c r="C173" i="8"/>
  <c r="E162" i="6" l="1"/>
  <c r="E162" i="7"/>
  <c r="D162" i="6"/>
  <c r="D162" i="7"/>
  <c r="A184" i="7"/>
  <c r="B183" i="7"/>
  <c r="C182" i="7"/>
  <c r="AQ182" i="7"/>
  <c r="AS181" i="7"/>
  <c r="AR181" i="7"/>
  <c r="C181" i="6"/>
  <c r="AQ181" i="6"/>
  <c r="B182" i="6"/>
  <c r="A183" i="6"/>
  <c r="AS180" i="6"/>
  <c r="AR180" i="6"/>
  <c r="B173" i="8"/>
  <c r="C174" i="8"/>
  <c r="J172" i="8"/>
  <c r="D172" i="8"/>
  <c r="L172" i="8"/>
  <c r="K172" i="8"/>
  <c r="I172" i="8"/>
  <c r="H172" i="8"/>
  <c r="G172" i="8"/>
  <c r="P172" i="8"/>
  <c r="R172" i="8"/>
  <c r="F172" i="8"/>
  <c r="M172" i="8"/>
  <c r="E172" i="8"/>
  <c r="N172" i="8"/>
  <c r="Q172" i="8"/>
  <c r="O172" i="8"/>
  <c r="S172" i="8"/>
  <c r="D163" i="6" l="1"/>
  <c r="D163" i="7"/>
  <c r="E163" i="6"/>
  <c r="E163" i="7"/>
  <c r="AQ183" i="7"/>
  <c r="C183" i="7"/>
  <c r="AS182" i="7"/>
  <c r="AR182" i="7"/>
  <c r="B184" i="7"/>
  <c r="A185" i="7"/>
  <c r="AQ182" i="6"/>
  <c r="C182" i="6"/>
  <c r="A184" i="6"/>
  <c r="B183" i="6"/>
  <c r="AR181" i="6"/>
  <c r="AS181" i="6"/>
  <c r="K173" i="8"/>
  <c r="H173" i="8"/>
  <c r="J173" i="8"/>
  <c r="D173" i="8"/>
  <c r="L173" i="8"/>
  <c r="I173" i="8"/>
  <c r="P173" i="8"/>
  <c r="S173" i="8"/>
  <c r="E173" i="8"/>
  <c r="G173" i="8"/>
  <c r="Q173" i="8"/>
  <c r="R173" i="8"/>
  <c r="O173" i="8"/>
  <c r="F173" i="8"/>
  <c r="M173" i="8"/>
  <c r="N173" i="8"/>
  <c r="C175" i="8"/>
  <c r="B174" i="8"/>
  <c r="D164" i="6" l="1"/>
  <c r="D164" i="7"/>
  <c r="E164" i="6"/>
  <c r="E164" i="7"/>
  <c r="B185" i="7"/>
  <c r="A186" i="7"/>
  <c r="C184" i="7"/>
  <c r="AQ184" i="7"/>
  <c r="AS183" i="7"/>
  <c r="AR183" i="7"/>
  <c r="B184" i="6"/>
  <c r="A185" i="6"/>
  <c r="C183" i="6"/>
  <c r="AQ183" i="6"/>
  <c r="AS182" i="6"/>
  <c r="AR182" i="6"/>
  <c r="E174" i="8"/>
  <c r="S174" i="8"/>
  <c r="N174" i="8"/>
  <c r="Q174" i="8"/>
  <c r="R174" i="8"/>
  <c r="I174" i="8"/>
  <c r="D174" i="8"/>
  <c r="M174" i="8"/>
  <c r="P174" i="8"/>
  <c r="G174" i="8"/>
  <c r="J174" i="8"/>
  <c r="O174" i="8"/>
  <c r="L174" i="8"/>
  <c r="H174" i="8"/>
  <c r="F174" i="8"/>
  <c r="K174" i="8"/>
  <c r="C176" i="8"/>
  <c r="B175" i="8"/>
  <c r="E165" i="6" l="1"/>
  <c r="E165" i="7"/>
  <c r="D165" i="6"/>
  <c r="D165" i="7"/>
  <c r="AR184" i="7"/>
  <c r="AS184" i="7"/>
  <c r="B186" i="7"/>
  <c r="A187" i="7"/>
  <c r="AQ185" i="7"/>
  <c r="C185" i="7"/>
  <c r="AS183" i="6"/>
  <c r="AR183" i="6"/>
  <c r="B185" i="6"/>
  <c r="A186" i="6"/>
  <c r="C184" i="6"/>
  <c r="AQ184" i="6"/>
  <c r="Q175" i="8"/>
  <c r="O175" i="8"/>
  <c r="N175" i="8"/>
  <c r="L175" i="8"/>
  <c r="D175" i="8"/>
  <c r="K175" i="8"/>
  <c r="G175" i="8"/>
  <c r="F175" i="8"/>
  <c r="S175" i="8"/>
  <c r="J175" i="8"/>
  <c r="R175" i="8"/>
  <c r="I175" i="8"/>
  <c r="M175" i="8"/>
  <c r="P175" i="8"/>
  <c r="H175" i="8"/>
  <c r="E175" i="8"/>
  <c r="B176" i="8"/>
  <c r="C177" i="8"/>
  <c r="D166" i="6" l="1"/>
  <c r="D166" i="7"/>
  <c r="E166" i="6"/>
  <c r="E166" i="7"/>
  <c r="AR185" i="7"/>
  <c r="AS185" i="7"/>
  <c r="C186" i="7"/>
  <c r="AQ186" i="7"/>
  <c r="A188" i="7"/>
  <c r="B187" i="7"/>
  <c r="AQ185" i="6"/>
  <c r="C185" i="6"/>
  <c r="AR184" i="6"/>
  <c r="AS184" i="6"/>
  <c r="A187" i="6"/>
  <c r="B186" i="6"/>
  <c r="C178" i="8"/>
  <c r="B177" i="8"/>
  <c r="R176" i="8"/>
  <c r="G176" i="8"/>
  <c r="N176" i="8"/>
  <c r="S176" i="8"/>
  <c r="O176" i="8"/>
  <c r="D176" i="8"/>
  <c r="K176" i="8"/>
  <c r="E176" i="8"/>
  <c r="Q176" i="8"/>
  <c r="J176" i="8"/>
  <c r="H176" i="8"/>
  <c r="L176" i="8"/>
  <c r="M176" i="8"/>
  <c r="I176" i="8"/>
  <c r="P176" i="8"/>
  <c r="F176" i="8"/>
  <c r="E167" i="6" l="1"/>
  <c r="E167" i="7"/>
  <c r="D167" i="6"/>
  <c r="D167" i="7"/>
  <c r="AS186" i="7"/>
  <c r="AR186" i="7"/>
  <c r="AQ187" i="7"/>
  <c r="C187" i="7"/>
  <c r="B188" i="7"/>
  <c r="A189" i="7"/>
  <c r="B187" i="6"/>
  <c r="A188" i="6"/>
  <c r="C186" i="6"/>
  <c r="AQ186" i="6"/>
  <c r="AS185" i="6"/>
  <c r="AR185" i="6"/>
  <c r="D177" i="8"/>
  <c r="J177" i="8"/>
  <c r="H177" i="8"/>
  <c r="P177" i="8"/>
  <c r="I177" i="8"/>
  <c r="M177" i="8"/>
  <c r="K177" i="8"/>
  <c r="S177" i="8"/>
  <c r="F177" i="8"/>
  <c r="O177" i="8"/>
  <c r="N177" i="8"/>
  <c r="L177" i="8"/>
  <c r="E177" i="8"/>
  <c r="Q177" i="8"/>
  <c r="G177" i="8"/>
  <c r="R177" i="8"/>
  <c r="C179" i="8"/>
  <c r="B178" i="8"/>
  <c r="E168" i="6" l="1"/>
  <c r="E168" i="7"/>
  <c r="D168" i="6"/>
  <c r="D168" i="7"/>
  <c r="B189" i="7"/>
  <c r="A190" i="7"/>
  <c r="C188" i="7"/>
  <c r="AQ188" i="7"/>
  <c r="AS187" i="7"/>
  <c r="AR187" i="7"/>
  <c r="B188" i="6"/>
  <c r="A189" i="6"/>
  <c r="AS186" i="6"/>
  <c r="AR186" i="6"/>
  <c r="C187" i="6"/>
  <c r="AQ187" i="6"/>
  <c r="C180" i="8"/>
  <c r="B179" i="8"/>
  <c r="Q178" i="8"/>
  <c r="J178" i="8"/>
  <c r="L178" i="8"/>
  <c r="H178" i="8"/>
  <c r="K178" i="8"/>
  <c r="M178" i="8"/>
  <c r="I178" i="8"/>
  <c r="E178" i="8"/>
  <c r="R178" i="8"/>
  <c r="O178" i="8"/>
  <c r="D178" i="8"/>
  <c r="P178" i="8"/>
  <c r="S178" i="8"/>
  <c r="G178" i="8"/>
  <c r="F178" i="8"/>
  <c r="N178" i="8"/>
  <c r="E169" i="6" l="1"/>
  <c r="E169" i="7"/>
  <c r="D169" i="6"/>
  <c r="D169" i="7"/>
  <c r="AR188" i="7"/>
  <c r="AS188" i="7"/>
  <c r="B190" i="7"/>
  <c r="A191" i="7"/>
  <c r="C189" i="7"/>
  <c r="AQ189" i="7"/>
  <c r="A190" i="6"/>
  <c r="B189" i="6"/>
  <c r="AS187" i="6"/>
  <c r="AR187" i="6"/>
  <c r="AQ188" i="6"/>
  <c r="C188" i="6"/>
  <c r="N179" i="8"/>
  <c r="O179" i="8"/>
  <c r="K179" i="8"/>
  <c r="Q179" i="8"/>
  <c r="D179" i="8"/>
  <c r="I179" i="8"/>
  <c r="H179" i="8"/>
  <c r="J179" i="8"/>
  <c r="P179" i="8"/>
  <c r="G179" i="8"/>
  <c r="S179" i="8"/>
  <c r="L179" i="8"/>
  <c r="M179" i="8"/>
  <c r="F179" i="8"/>
  <c r="E179" i="8"/>
  <c r="R179" i="8"/>
  <c r="C181" i="8"/>
  <c r="B180" i="8"/>
  <c r="E170" i="6" l="1"/>
  <c r="E170" i="7"/>
  <c r="D170" i="6"/>
  <c r="D170" i="7"/>
  <c r="AS189" i="7"/>
  <c r="AR189" i="7"/>
  <c r="B191" i="7"/>
  <c r="A192" i="7"/>
  <c r="C190" i="7"/>
  <c r="AQ190" i="7"/>
  <c r="C189" i="6"/>
  <c r="AQ189" i="6"/>
  <c r="AS188" i="6"/>
  <c r="AR188" i="6"/>
  <c r="B190" i="6"/>
  <c r="A191" i="6"/>
  <c r="L180" i="8"/>
  <c r="H180" i="8"/>
  <c r="J180" i="8"/>
  <c r="D180" i="8"/>
  <c r="M180" i="8"/>
  <c r="I180" i="8"/>
  <c r="E180" i="8"/>
  <c r="P180" i="8"/>
  <c r="N180" i="8"/>
  <c r="Q180" i="8"/>
  <c r="G180" i="8"/>
  <c r="S180" i="8"/>
  <c r="R180" i="8"/>
  <c r="F180" i="8"/>
  <c r="O180" i="8"/>
  <c r="K180" i="8"/>
  <c r="B181" i="8"/>
  <c r="C182" i="8"/>
  <c r="E171" i="6" l="1"/>
  <c r="E171" i="7"/>
  <c r="D171" i="6"/>
  <c r="D171" i="7"/>
  <c r="B192" i="7"/>
  <c r="A193" i="7"/>
  <c r="AS190" i="7"/>
  <c r="AR190" i="7"/>
  <c r="C191" i="7"/>
  <c r="AQ191" i="7"/>
  <c r="C190" i="6"/>
  <c r="AQ190" i="6"/>
  <c r="AS189" i="6"/>
  <c r="AR189" i="6"/>
  <c r="A192" i="6"/>
  <c r="B191" i="6"/>
  <c r="C183" i="8"/>
  <c r="B182" i="8"/>
  <c r="E181" i="8"/>
  <c r="O181" i="8"/>
  <c r="G181" i="8"/>
  <c r="Q181" i="8"/>
  <c r="F181" i="8"/>
  <c r="L181" i="8"/>
  <c r="D181" i="8"/>
  <c r="M181" i="8"/>
  <c r="P181" i="8"/>
  <c r="S181" i="8"/>
  <c r="K181" i="8"/>
  <c r="N181" i="8"/>
  <c r="R181" i="8"/>
  <c r="H181" i="8"/>
  <c r="J181" i="8"/>
  <c r="I181" i="8"/>
  <c r="D172" i="6" l="1"/>
  <c r="D172" i="7"/>
  <c r="E172" i="6"/>
  <c r="E172" i="7"/>
  <c r="AR191" i="7"/>
  <c r="AS191" i="7"/>
  <c r="B193" i="7"/>
  <c r="A194" i="7"/>
  <c r="C192" i="7"/>
  <c r="AQ192" i="7"/>
  <c r="C191" i="6"/>
  <c r="AQ191" i="6"/>
  <c r="AR190" i="6"/>
  <c r="AS190" i="6"/>
  <c r="A193" i="6"/>
  <c r="B192" i="6"/>
  <c r="P182" i="8"/>
  <c r="J182" i="8"/>
  <c r="H182" i="8"/>
  <c r="D182" i="8"/>
  <c r="I182" i="8"/>
  <c r="M182" i="8"/>
  <c r="K182" i="8"/>
  <c r="E182" i="8"/>
  <c r="S182" i="8"/>
  <c r="F182" i="8"/>
  <c r="O182" i="8"/>
  <c r="L182" i="8"/>
  <c r="G182" i="8"/>
  <c r="Q182" i="8"/>
  <c r="R182" i="8"/>
  <c r="N182" i="8"/>
  <c r="C184" i="8"/>
  <c r="B183" i="8"/>
  <c r="E173" i="6" l="1"/>
  <c r="E173" i="7"/>
  <c r="D173" i="6"/>
  <c r="D173" i="7"/>
  <c r="B194" i="7"/>
  <c r="A195" i="7"/>
  <c r="AS192" i="7"/>
  <c r="AR192" i="7"/>
  <c r="AQ193" i="7"/>
  <c r="C193" i="7"/>
  <c r="A194" i="6"/>
  <c r="B193" i="6"/>
  <c r="AQ192" i="6"/>
  <c r="C192" i="6"/>
  <c r="AS191" i="6"/>
  <c r="AR191" i="6"/>
  <c r="B184" i="8"/>
  <c r="C185" i="8"/>
  <c r="M183" i="8"/>
  <c r="F183" i="8"/>
  <c r="S183" i="8"/>
  <c r="E183" i="8"/>
  <c r="J183" i="8"/>
  <c r="D183" i="8"/>
  <c r="L183" i="8"/>
  <c r="H183" i="8"/>
  <c r="P183" i="8"/>
  <c r="G183" i="8"/>
  <c r="R183" i="8"/>
  <c r="O183" i="8"/>
  <c r="K183" i="8"/>
  <c r="N183" i="8"/>
  <c r="Q183" i="8"/>
  <c r="I183" i="8"/>
  <c r="E174" i="6" l="1"/>
  <c r="E174" i="7"/>
  <c r="D174" i="6"/>
  <c r="D174" i="7"/>
  <c r="AR193" i="7"/>
  <c r="AS193" i="7"/>
  <c r="A196" i="7"/>
  <c r="B195" i="7"/>
  <c r="C194" i="7"/>
  <c r="AQ194" i="7"/>
  <c r="AR192" i="6"/>
  <c r="AS192" i="6"/>
  <c r="C193" i="6"/>
  <c r="AQ193" i="6"/>
  <c r="A195" i="6"/>
  <c r="B194" i="6"/>
  <c r="B185" i="8"/>
  <c r="C186" i="8"/>
  <c r="H184" i="8"/>
  <c r="K184" i="8"/>
  <c r="L184" i="8"/>
  <c r="O184" i="8"/>
  <c r="D184" i="8"/>
  <c r="I184" i="8"/>
  <c r="S184" i="8"/>
  <c r="R184" i="8"/>
  <c r="N184" i="8"/>
  <c r="J184" i="8"/>
  <c r="P184" i="8"/>
  <c r="E184" i="8"/>
  <c r="G184" i="8"/>
  <c r="F184" i="8"/>
  <c r="M184" i="8"/>
  <c r="Q184" i="8"/>
  <c r="D175" i="6" l="1"/>
  <c r="D175" i="7"/>
  <c r="E175" i="6"/>
  <c r="E175" i="7"/>
  <c r="AQ195" i="7"/>
  <c r="C195" i="7"/>
  <c r="B196" i="7"/>
  <c r="A197" i="7"/>
  <c r="AS194" i="7"/>
  <c r="AR194" i="7"/>
  <c r="AQ194" i="6"/>
  <c r="C194" i="6"/>
  <c r="AS193" i="6"/>
  <c r="AR193" i="6"/>
  <c r="B195" i="6"/>
  <c r="A196" i="6"/>
  <c r="C187" i="8"/>
  <c r="B186" i="8"/>
  <c r="E185" i="8"/>
  <c r="F185" i="8"/>
  <c r="S185" i="8"/>
  <c r="Q185" i="8"/>
  <c r="J185" i="8"/>
  <c r="L185" i="8"/>
  <c r="O185" i="8"/>
  <c r="K185" i="8"/>
  <c r="N185" i="8"/>
  <c r="I185" i="8"/>
  <c r="P185" i="8"/>
  <c r="H185" i="8"/>
  <c r="D185" i="8"/>
  <c r="G185" i="8"/>
  <c r="M185" i="8"/>
  <c r="R185" i="8"/>
  <c r="D176" i="6" l="1"/>
  <c r="D176" i="7"/>
  <c r="E176" i="6"/>
  <c r="E176" i="7"/>
  <c r="A198" i="7"/>
  <c r="B197" i="7"/>
  <c r="C196" i="7"/>
  <c r="AQ196" i="7"/>
  <c r="AS195" i="7"/>
  <c r="AR195" i="7"/>
  <c r="B196" i="6"/>
  <c r="A197" i="6"/>
  <c r="C195" i="6"/>
  <c r="AQ195" i="6"/>
  <c r="AS194" i="6"/>
  <c r="AR194" i="6"/>
  <c r="K186" i="8"/>
  <c r="Q186" i="8"/>
  <c r="H186" i="8"/>
  <c r="N186" i="8"/>
  <c r="D186" i="8"/>
  <c r="O186" i="8"/>
  <c r="P186" i="8"/>
  <c r="F186" i="8"/>
  <c r="I186" i="8"/>
  <c r="L186" i="8"/>
  <c r="M186" i="8"/>
  <c r="S186" i="8"/>
  <c r="E186" i="8"/>
  <c r="R186" i="8"/>
  <c r="G186" i="8"/>
  <c r="J186" i="8"/>
  <c r="B187" i="8"/>
  <c r="C188" i="8"/>
  <c r="D177" i="6" l="1"/>
  <c r="D177" i="7"/>
  <c r="E177" i="6"/>
  <c r="E177" i="7"/>
  <c r="AS196" i="7"/>
  <c r="AR196" i="7"/>
  <c r="AQ197" i="7"/>
  <c r="C197" i="7"/>
  <c r="B198" i="7"/>
  <c r="A199" i="7"/>
  <c r="AR195" i="6"/>
  <c r="AS195" i="6"/>
  <c r="B197" i="6"/>
  <c r="A198" i="6"/>
  <c r="C196" i="6"/>
  <c r="AQ196" i="6"/>
  <c r="H187" i="8"/>
  <c r="J187" i="8"/>
  <c r="P187" i="8"/>
  <c r="M187" i="8"/>
  <c r="K187" i="8"/>
  <c r="G187" i="8"/>
  <c r="S187" i="8"/>
  <c r="N187" i="8"/>
  <c r="E187" i="8"/>
  <c r="F187" i="8"/>
  <c r="R187" i="8"/>
  <c r="O187" i="8"/>
  <c r="I187" i="8"/>
  <c r="L187" i="8"/>
  <c r="Q187" i="8"/>
  <c r="D187" i="8"/>
  <c r="B188" i="8"/>
  <c r="C189" i="8"/>
  <c r="E178" i="6" l="1"/>
  <c r="E178" i="7"/>
  <c r="D178" i="6"/>
  <c r="D178" i="7"/>
  <c r="C198" i="7"/>
  <c r="AQ198" i="7"/>
  <c r="AR197" i="7"/>
  <c r="AS197" i="7"/>
  <c r="A200" i="7"/>
  <c r="B199" i="7"/>
  <c r="C197" i="6"/>
  <c r="AQ197" i="6"/>
  <c r="AR196" i="6"/>
  <c r="AS196" i="6"/>
  <c r="A199" i="6"/>
  <c r="B198" i="6"/>
  <c r="C190" i="8"/>
  <c r="B189" i="8"/>
  <c r="E188" i="8"/>
  <c r="S188" i="8"/>
  <c r="R188" i="8"/>
  <c r="Q188" i="8"/>
  <c r="P188" i="8"/>
  <c r="K188" i="8"/>
  <c r="M188" i="8"/>
  <c r="G188" i="8"/>
  <c r="F188" i="8"/>
  <c r="J188" i="8"/>
  <c r="O188" i="8"/>
  <c r="I188" i="8"/>
  <c r="L188" i="8"/>
  <c r="N188" i="8"/>
  <c r="H188" i="8"/>
  <c r="D188" i="8"/>
  <c r="E179" i="6" l="1"/>
  <c r="E179" i="7"/>
  <c r="D179" i="6"/>
  <c r="D179" i="7"/>
  <c r="AQ199" i="7"/>
  <c r="C199" i="7"/>
  <c r="B200" i="7"/>
  <c r="A201" i="7"/>
  <c r="AS198" i="7"/>
  <c r="AR198" i="7"/>
  <c r="A200" i="6"/>
  <c r="B199" i="6"/>
  <c r="AS197" i="6"/>
  <c r="AR197" i="6"/>
  <c r="AQ198" i="6"/>
  <c r="C198" i="6"/>
  <c r="F189" i="8"/>
  <c r="Q189" i="8"/>
  <c r="J189" i="8"/>
  <c r="G189" i="8"/>
  <c r="O189" i="8"/>
  <c r="L189" i="8"/>
  <c r="H189" i="8"/>
  <c r="D189" i="8"/>
  <c r="E189" i="8"/>
  <c r="M189" i="8"/>
  <c r="S189" i="8"/>
  <c r="N189" i="8"/>
  <c r="R189" i="8"/>
  <c r="I189" i="8"/>
  <c r="K189" i="8"/>
  <c r="P189" i="8"/>
  <c r="C191" i="8"/>
  <c r="B190" i="8"/>
  <c r="D180" i="6" l="1"/>
  <c r="D180" i="7"/>
  <c r="E180" i="6"/>
  <c r="E180" i="7"/>
  <c r="A202" i="7"/>
  <c r="B201" i="7"/>
  <c r="C200" i="7"/>
  <c r="AQ200" i="7"/>
  <c r="AS199" i="7"/>
  <c r="AR199" i="7"/>
  <c r="AR198" i="6"/>
  <c r="AS198" i="6"/>
  <c r="AQ199" i="6"/>
  <c r="C199" i="6"/>
  <c r="A201" i="6"/>
  <c r="B200" i="6"/>
  <c r="C192" i="8"/>
  <c r="B191" i="8"/>
  <c r="K190" i="8"/>
  <c r="N190" i="8"/>
  <c r="O190" i="8"/>
  <c r="H190" i="8"/>
  <c r="I190" i="8"/>
  <c r="P190" i="8"/>
  <c r="M190" i="8"/>
  <c r="S190" i="8"/>
  <c r="L190" i="8"/>
  <c r="D190" i="8"/>
  <c r="G190" i="8"/>
  <c r="E190" i="8"/>
  <c r="F190" i="8"/>
  <c r="R190" i="8"/>
  <c r="Q190" i="8"/>
  <c r="J190" i="8"/>
  <c r="E181" i="6" l="1"/>
  <c r="E181" i="7"/>
  <c r="D181" i="6"/>
  <c r="D181" i="7"/>
  <c r="AQ201" i="7"/>
  <c r="C201" i="7"/>
  <c r="AR200" i="7"/>
  <c r="AS200" i="7"/>
  <c r="B202" i="7"/>
  <c r="A203" i="7"/>
  <c r="AQ200" i="6"/>
  <c r="C200" i="6"/>
  <c r="AS199" i="6"/>
  <c r="AR199" i="6"/>
  <c r="A202" i="6"/>
  <c r="B201" i="6"/>
  <c r="E191" i="8"/>
  <c r="N191" i="8"/>
  <c r="S191" i="8"/>
  <c r="K191" i="8"/>
  <c r="P191" i="8"/>
  <c r="I191" i="8"/>
  <c r="Q191" i="8"/>
  <c r="J191" i="8"/>
  <c r="H191" i="8"/>
  <c r="D191" i="8"/>
  <c r="L191" i="8"/>
  <c r="M191" i="8"/>
  <c r="O191" i="8"/>
  <c r="F191" i="8"/>
  <c r="R191" i="8"/>
  <c r="G191" i="8"/>
  <c r="B192" i="8"/>
  <c r="C193" i="8"/>
  <c r="E182" i="6" l="1"/>
  <c r="E182" i="7"/>
  <c r="D182" i="6"/>
  <c r="D182" i="7"/>
  <c r="C202" i="7"/>
  <c r="AQ202" i="7"/>
  <c r="B203" i="7"/>
  <c r="A204" i="7"/>
  <c r="AS201" i="7"/>
  <c r="AR201" i="7"/>
  <c r="A203" i="6"/>
  <c r="B202" i="6"/>
  <c r="AQ201" i="6"/>
  <c r="C201" i="6"/>
  <c r="AR200" i="6"/>
  <c r="AS200" i="6"/>
  <c r="C194" i="8"/>
  <c r="B193" i="8"/>
  <c r="O192" i="8"/>
  <c r="L192" i="8"/>
  <c r="P192" i="8"/>
  <c r="M192" i="8"/>
  <c r="G192" i="8"/>
  <c r="F192" i="8"/>
  <c r="R192" i="8"/>
  <c r="N192" i="8"/>
  <c r="J192" i="8"/>
  <c r="K192" i="8"/>
  <c r="I192" i="8"/>
  <c r="D192" i="8"/>
  <c r="H192" i="8"/>
  <c r="E192" i="8"/>
  <c r="Q192" i="8"/>
  <c r="S192" i="8"/>
  <c r="E183" i="6" l="1"/>
  <c r="E183" i="7"/>
  <c r="D183" i="6"/>
  <c r="D183" i="7"/>
  <c r="B204" i="7"/>
  <c r="A205" i="7"/>
  <c r="AQ203" i="7"/>
  <c r="C203" i="7"/>
  <c r="AS202" i="7"/>
  <c r="AR202" i="7"/>
  <c r="AR201" i="6"/>
  <c r="AS201" i="6"/>
  <c r="AQ202" i="6"/>
  <c r="C202" i="6"/>
  <c r="A204" i="6"/>
  <c r="B203" i="6"/>
  <c r="E193" i="8"/>
  <c r="S193" i="8"/>
  <c r="N193" i="8"/>
  <c r="O193" i="8"/>
  <c r="R193" i="8"/>
  <c r="L193" i="8"/>
  <c r="K193" i="8"/>
  <c r="H193" i="8"/>
  <c r="I193" i="8"/>
  <c r="D193" i="8"/>
  <c r="J193" i="8"/>
  <c r="G193" i="8"/>
  <c r="M193" i="8"/>
  <c r="F193" i="8"/>
  <c r="P193" i="8"/>
  <c r="Q193" i="8"/>
  <c r="C195" i="8"/>
  <c r="B194" i="8"/>
  <c r="E184" i="6" l="1"/>
  <c r="E184" i="7"/>
  <c r="D184" i="6"/>
  <c r="D184" i="7"/>
  <c r="AS203" i="7"/>
  <c r="AR203" i="7"/>
  <c r="B205" i="7"/>
  <c r="A206" i="7"/>
  <c r="C204" i="7"/>
  <c r="AQ204" i="7"/>
  <c r="C203" i="6"/>
  <c r="AQ203" i="6"/>
  <c r="A205" i="6"/>
  <c r="B204" i="6"/>
  <c r="AS202" i="6"/>
  <c r="AR202" i="6"/>
  <c r="D194" i="8"/>
  <c r="I194" i="8"/>
  <c r="L194" i="8"/>
  <c r="P194" i="8"/>
  <c r="G194" i="8"/>
  <c r="S194" i="8"/>
  <c r="E194" i="8"/>
  <c r="N194" i="8"/>
  <c r="R194" i="8"/>
  <c r="J194" i="8"/>
  <c r="F194" i="8"/>
  <c r="O194" i="8"/>
  <c r="H194" i="8"/>
  <c r="K194" i="8"/>
  <c r="Q194" i="8"/>
  <c r="M194" i="8"/>
  <c r="C196" i="8"/>
  <c r="B195" i="8"/>
  <c r="D185" i="6" l="1"/>
  <c r="D185" i="7"/>
  <c r="E185" i="6"/>
  <c r="E185" i="7"/>
  <c r="AQ205" i="7"/>
  <c r="C205" i="7"/>
  <c r="AS204" i="7"/>
  <c r="AR204" i="7"/>
  <c r="B206" i="7"/>
  <c r="A207" i="7"/>
  <c r="A206" i="6"/>
  <c r="B205" i="6"/>
  <c r="AQ204" i="6"/>
  <c r="C204" i="6"/>
  <c r="AR203" i="6"/>
  <c r="AS203" i="6"/>
  <c r="D195" i="8"/>
  <c r="O195" i="8"/>
  <c r="H195" i="8"/>
  <c r="K195" i="8"/>
  <c r="M195" i="8"/>
  <c r="I195" i="8"/>
  <c r="G195" i="8"/>
  <c r="E195" i="8"/>
  <c r="F195" i="8"/>
  <c r="R195" i="8"/>
  <c r="S195" i="8"/>
  <c r="Q195" i="8"/>
  <c r="J195" i="8"/>
  <c r="L195" i="8"/>
  <c r="P195" i="8"/>
  <c r="N195" i="8"/>
  <c r="B196" i="8"/>
  <c r="C197" i="8"/>
  <c r="E186" i="6" l="1"/>
  <c r="E186" i="7"/>
  <c r="D186" i="6"/>
  <c r="D186" i="7"/>
  <c r="C206" i="7"/>
  <c r="AQ206" i="7"/>
  <c r="B207" i="7"/>
  <c r="A208" i="7"/>
  <c r="AS205" i="7"/>
  <c r="AR205" i="7"/>
  <c r="AR204" i="6"/>
  <c r="AS204" i="6"/>
  <c r="C205" i="6"/>
  <c r="AQ205" i="6"/>
  <c r="A207" i="6"/>
  <c r="B206" i="6"/>
  <c r="B197" i="8"/>
  <c r="C198" i="8"/>
  <c r="L196" i="8"/>
  <c r="K196" i="8"/>
  <c r="H196" i="8"/>
  <c r="O196" i="8"/>
  <c r="M196" i="8"/>
  <c r="I196" i="8"/>
  <c r="G196" i="8"/>
  <c r="E196" i="8"/>
  <c r="F196" i="8"/>
  <c r="S196" i="8"/>
  <c r="N196" i="8"/>
  <c r="D196" i="8"/>
  <c r="P196" i="8"/>
  <c r="R196" i="8"/>
  <c r="Q196" i="8"/>
  <c r="J196" i="8"/>
  <c r="E187" i="6" l="1"/>
  <c r="E187" i="7"/>
  <c r="D187" i="6"/>
  <c r="D187" i="7"/>
  <c r="B208" i="7"/>
  <c r="A209" i="7"/>
  <c r="C207" i="7"/>
  <c r="AQ207" i="7"/>
  <c r="AS206" i="7"/>
  <c r="AR206" i="7"/>
  <c r="B207" i="6"/>
  <c r="A208" i="6"/>
  <c r="AS205" i="6"/>
  <c r="AR205" i="6"/>
  <c r="C206" i="6"/>
  <c r="AQ206" i="6"/>
  <c r="B198" i="8"/>
  <c r="C199" i="8"/>
  <c r="H197" i="8"/>
  <c r="D197" i="8"/>
  <c r="M197" i="8"/>
  <c r="R197" i="8"/>
  <c r="S197" i="8"/>
  <c r="Q197" i="8"/>
  <c r="N197" i="8"/>
  <c r="O197" i="8"/>
  <c r="J197" i="8"/>
  <c r="P197" i="8"/>
  <c r="L197" i="8"/>
  <c r="G197" i="8"/>
  <c r="E197" i="8"/>
  <c r="I197" i="8"/>
  <c r="F197" i="8"/>
  <c r="K197" i="8"/>
  <c r="E188" i="6" l="1"/>
  <c r="E188" i="7"/>
  <c r="D188" i="6"/>
  <c r="D188" i="7"/>
  <c r="AS207" i="7"/>
  <c r="AR207" i="7"/>
  <c r="B209" i="7"/>
  <c r="A210" i="7"/>
  <c r="C208" i="7"/>
  <c r="AQ208" i="7"/>
  <c r="AS206" i="6"/>
  <c r="AR206" i="6"/>
  <c r="A209" i="6"/>
  <c r="B208" i="6"/>
  <c r="C207" i="6"/>
  <c r="AQ207" i="6"/>
  <c r="C200" i="8"/>
  <c r="B199" i="8"/>
  <c r="H198" i="8"/>
  <c r="I198" i="8"/>
  <c r="M198" i="8"/>
  <c r="K198" i="8"/>
  <c r="G198" i="8"/>
  <c r="P198" i="8"/>
  <c r="F198" i="8"/>
  <c r="S198" i="8"/>
  <c r="R198" i="8"/>
  <c r="Q198" i="8"/>
  <c r="N198" i="8"/>
  <c r="L198" i="8"/>
  <c r="E198" i="8"/>
  <c r="D198" i="8"/>
  <c r="O198" i="8"/>
  <c r="J198" i="8"/>
  <c r="E189" i="6" l="1"/>
  <c r="E189" i="7"/>
  <c r="D189" i="6"/>
  <c r="D189" i="7"/>
  <c r="AS208" i="7"/>
  <c r="AR208" i="7"/>
  <c r="AQ209" i="7"/>
  <c r="C209" i="7"/>
  <c r="B210" i="7"/>
  <c r="A211" i="7"/>
  <c r="AR207" i="6"/>
  <c r="AS207" i="6"/>
  <c r="B209" i="6"/>
  <c r="A210" i="6"/>
  <c r="AQ208" i="6"/>
  <c r="C208" i="6"/>
  <c r="L199" i="8"/>
  <c r="N199" i="8"/>
  <c r="I199" i="8"/>
  <c r="P199" i="8"/>
  <c r="Q199" i="8"/>
  <c r="D199" i="8"/>
  <c r="M199" i="8"/>
  <c r="R199" i="8"/>
  <c r="G199" i="8"/>
  <c r="F199" i="8"/>
  <c r="O199" i="8"/>
  <c r="H199" i="8"/>
  <c r="E199" i="8"/>
  <c r="S199" i="8"/>
  <c r="K199" i="8"/>
  <c r="J199" i="8"/>
  <c r="C201" i="8"/>
  <c r="B200" i="8"/>
  <c r="E190" i="6" l="1"/>
  <c r="E190" i="7"/>
  <c r="D190" i="6"/>
  <c r="D190" i="7"/>
  <c r="A212" i="7"/>
  <c r="B211" i="7"/>
  <c r="AR209" i="7"/>
  <c r="AS209" i="7"/>
  <c r="C210" i="7"/>
  <c r="AQ210" i="7"/>
  <c r="AR208" i="6"/>
  <c r="AS208" i="6"/>
  <c r="C209" i="6"/>
  <c r="AQ209" i="6"/>
  <c r="A211" i="6"/>
  <c r="B210" i="6"/>
  <c r="R200" i="8"/>
  <c r="N200" i="8"/>
  <c r="L200" i="8"/>
  <c r="K200" i="8"/>
  <c r="D200" i="8"/>
  <c r="J200" i="8"/>
  <c r="M200" i="8"/>
  <c r="I200" i="8"/>
  <c r="H200" i="8"/>
  <c r="E200" i="8"/>
  <c r="G200" i="8"/>
  <c r="F200" i="8"/>
  <c r="Q200" i="8"/>
  <c r="P200" i="8"/>
  <c r="S200" i="8"/>
  <c r="O200" i="8"/>
  <c r="C202" i="8"/>
  <c r="B201" i="8"/>
  <c r="E191" i="6" l="1"/>
  <c r="E191" i="7"/>
  <c r="D191" i="6"/>
  <c r="D191" i="7"/>
  <c r="AS210" i="7"/>
  <c r="AR210" i="7"/>
  <c r="AQ211" i="7"/>
  <c r="C211" i="7"/>
  <c r="B212" i="7"/>
  <c r="A213" i="7"/>
  <c r="AQ210" i="6"/>
  <c r="C210" i="6"/>
  <c r="A212" i="6"/>
  <c r="B211" i="6"/>
  <c r="AR209" i="6"/>
  <c r="AS209" i="6"/>
  <c r="C203" i="8"/>
  <c r="B202" i="8"/>
  <c r="G201" i="8"/>
  <c r="F201" i="8"/>
  <c r="S201" i="8"/>
  <c r="Q201" i="8"/>
  <c r="R201" i="8"/>
  <c r="N201" i="8"/>
  <c r="O201" i="8"/>
  <c r="H201" i="8"/>
  <c r="I201" i="8"/>
  <c r="P201" i="8"/>
  <c r="L201" i="8"/>
  <c r="D201" i="8"/>
  <c r="M201" i="8"/>
  <c r="E201" i="8"/>
  <c r="J201" i="8"/>
  <c r="K201" i="8"/>
  <c r="D192" i="6" l="1"/>
  <c r="D192" i="7"/>
  <c r="E192" i="6"/>
  <c r="E192" i="7"/>
  <c r="C212" i="7"/>
  <c r="AQ212" i="7"/>
  <c r="AS211" i="7"/>
  <c r="AR211" i="7"/>
  <c r="A214" i="7"/>
  <c r="B213" i="7"/>
  <c r="B212" i="6"/>
  <c r="A213" i="6"/>
  <c r="AQ211" i="6"/>
  <c r="C211" i="6"/>
  <c r="AR210" i="6"/>
  <c r="AS210" i="6"/>
  <c r="D202" i="8"/>
  <c r="K202" i="8"/>
  <c r="M202" i="8"/>
  <c r="I202" i="8"/>
  <c r="G202" i="8"/>
  <c r="F202" i="8"/>
  <c r="R202" i="8"/>
  <c r="E202" i="8"/>
  <c r="Q202" i="8"/>
  <c r="O202" i="8"/>
  <c r="L202" i="8"/>
  <c r="H202" i="8"/>
  <c r="N202" i="8"/>
  <c r="S202" i="8"/>
  <c r="J202" i="8"/>
  <c r="P202" i="8"/>
  <c r="C204" i="8"/>
  <c r="B203" i="8"/>
  <c r="E193" i="6" l="1"/>
  <c r="E193" i="7"/>
  <c r="D193" i="6"/>
  <c r="D193" i="7"/>
  <c r="B214" i="7"/>
  <c r="A215" i="7"/>
  <c r="AS212" i="7"/>
  <c r="AR212" i="7"/>
  <c r="AQ213" i="7"/>
  <c r="C213" i="7"/>
  <c r="AS211" i="6"/>
  <c r="AR211" i="6"/>
  <c r="A214" i="6"/>
  <c r="B213" i="6"/>
  <c r="AQ212" i="6"/>
  <c r="C212" i="6"/>
  <c r="B204" i="8"/>
  <c r="C205" i="8"/>
  <c r="G203" i="8"/>
  <c r="R203" i="8"/>
  <c r="N203" i="8"/>
  <c r="Q203" i="8"/>
  <c r="F203" i="8"/>
  <c r="K203" i="8"/>
  <c r="H203" i="8"/>
  <c r="I203" i="8"/>
  <c r="L203" i="8"/>
  <c r="O203" i="8"/>
  <c r="D203" i="8"/>
  <c r="P203" i="8"/>
  <c r="M203" i="8"/>
  <c r="S203" i="8"/>
  <c r="E203" i="8"/>
  <c r="J203" i="8"/>
  <c r="D194" i="6" l="1"/>
  <c r="D194" i="7"/>
  <c r="E194" i="6"/>
  <c r="E194" i="7"/>
  <c r="AS213" i="7"/>
  <c r="AR213" i="7"/>
  <c r="B215" i="7"/>
  <c r="A216" i="7"/>
  <c r="C214" i="7"/>
  <c r="AQ214" i="7"/>
  <c r="AR212" i="6"/>
  <c r="AS212" i="6"/>
  <c r="B214" i="6"/>
  <c r="A215" i="6"/>
  <c r="AQ213" i="6"/>
  <c r="C213" i="6"/>
  <c r="B205" i="8"/>
  <c r="C206" i="8"/>
  <c r="L204" i="8"/>
  <c r="P204" i="8"/>
  <c r="M204" i="8"/>
  <c r="G204" i="8"/>
  <c r="Q204" i="8"/>
  <c r="R204" i="8"/>
  <c r="O204" i="8"/>
  <c r="H204" i="8"/>
  <c r="J204" i="8"/>
  <c r="D204" i="8"/>
  <c r="F204" i="8"/>
  <c r="E204" i="8"/>
  <c r="N204" i="8"/>
  <c r="K204" i="8"/>
  <c r="S204" i="8"/>
  <c r="I204" i="8"/>
  <c r="E195" i="6" l="1"/>
  <c r="E195" i="7"/>
  <c r="D195" i="6"/>
  <c r="D195" i="7"/>
  <c r="B216" i="7"/>
  <c r="A217" i="7"/>
  <c r="AS214" i="7"/>
  <c r="AR214" i="7"/>
  <c r="AQ215" i="7"/>
  <c r="C215" i="7"/>
  <c r="B215" i="6"/>
  <c r="A216" i="6"/>
  <c r="AQ214" i="6"/>
  <c r="C214" i="6"/>
  <c r="AR213" i="6"/>
  <c r="AS213" i="6"/>
  <c r="C207" i="8"/>
  <c r="B206" i="8"/>
  <c r="N205" i="8"/>
  <c r="Q205" i="8"/>
  <c r="K205" i="8"/>
  <c r="M205" i="8"/>
  <c r="O205" i="8"/>
  <c r="I205" i="8"/>
  <c r="P205" i="8"/>
  <c r="L205" i="8"/>
  <c r="G205" i="8"/>
  <c r="D205" i="8"/>
  <c r="H205" i="8"/>
  <c r="E205" i="8"/>
  <c r="F205" i="8"/>
  <c r="R205" i="8"/>
  <c r="J205" i="8"/>
  <c r="S205" i="8"/>
  <c r="E196" i="6" l="1"/>
  <c r="E196" i="7"/>
  <c r="D196" i="6"/>
  <c r="D196" i="7"/>
  <c r="AS215" i="7"/>
  <c r="AR215" i="7"/>
  <c r="B217" i="7"/>
  <c r="A218" i="7"/>
  <c r="C216" i="7"/>
  <c r="AQ216" i="7"/>
  <c r="AR214" i="6"/>
  <c r="AS214" i="6"/>
  <c r="A217" i="6"/>
  <c r="B216" i="6"/>
  <c r="C215" i="6"/>
  <c r="AQ215" i="6"/>
  <c r="B207" i="8"/>
  <c r="C208" i="8"/>
  <c r="R206" i="8"/>
  <c r="N206" i="8"/>
  <c r="K206" i="8"/>
  <c r="L206" i="8"/>
  <c r="O206" i="8"/>
  <c r="M206" i="8"/>
  <c r="I206" i="8"/>
  <c r="D206" i="8"/>
  <c r="P206" i="8"/>
  <c r="E206" i="8"/>
  <c r="S206" i="8"/>
  <c r="Q206" i="8"/>
  <c r="J206" i="8"/>
  <c r="F206" i="8"/>
  <c r="H206" i="8"/>
  <c r="G206" i="8"/>
  <c r="E197" i="6" l="1"/>
  <c r="E197" i="7"/>
  <c r="D197" i="6"/>
  <c r="D197" i="7"/>
  <c r="C217" i="7"/>
  <c r="AQ217" i="7"/>
  <c r="AR216" i="7"/>
  <c r="AS216" i="7"/>
  <c r="B218" i="7"/>
  <c r="A219" i="7"/>
  <c r="B217" i="6"/>
  <c r="A218" i="6"/>
  <c r="C216" i="6"/>
  <c r="AQ216" i="6"/>
  <c r="AS215" i="6"/>
  <c r="AR215" i="6"/>
  <c r="B208" i="8"/>
  <c r="C209" i="8"/>
  <c r="S207" i="8"/>
  <c r="N207" i="8"/>
  <c r="O207" i="8"/>
  <c r="Q207" i="8"/>
  <c r="D207" i="8"/>
  <c r="J207" i="8"/>
  <c r="M207" i="8"/>
  <c r="I207" i="8"/>
  <c r="L207" i="8"/>
  <c r="K207" i="8"/>
  <c r="H207" i="8"/>
  <c r="P207" i="8"/>
  <c r="F207" i="8"/>
  <c r="R207" i="8"/>
  <c r="G207" i="8"/>
  <c r="E207" i="8"/>
  <c r="E198" i="6" l="1"/>
  <c r="E198" i="7"/>
  <c r="D198" i="6"/>
  <c r="D198" i="7"/>
  <c r="B219" i="7"/>
  <c r="A220" i="7"/>
  <c r="C218" i="7"/>
  <c r="AQ218" i="7"/>
  <c r="AS217" i="7"/>
  <c r="AR217" i="7"/>
  <c r="AS216" i="6"/>
  <c r="AR216" i="6"/>
  <c r="B218" i="6"/>
  <c r="A219" i="6"/>
  <c r="C217" i="6"/>
  <c r="AQ217" i="6"/>
  <c r="J208" i="8"/>
  <c r="L208" i="8"/>
  <c r="H208" i="8"/>
  <c r="Q208" i="8"/>
  <c r="D208" i="8"/>
  <c r="P208" i="8"/>
  <c r="E208" i="8"/>
  <c r="K208" i="8"/>
  <c r="F208" i="8"/>
  <c r="O208" i="8"/>
  <c r="M208" i="8"/>
  <c r="S208" i="8"/>
  <c r="G208" i="8"/>
  <c r="N208" i="8"/>
  <c r="I208" i="8"/>
  <c r="R208" i="8"/>
  <c r="B209" i="8"/>
  <c r="C210" i="8"/>
  <c r="D199" i="6" l="1"/>
  <c r="D199" i="7"/>
  <c r="E199" i="6"/>
  <c r="E199" i="7"/>
  <c r="AS218" i="7"/>
  <c r="AR218" i="7"/>
  <c r="B220" i="7"/>
  <c r="A221" i="7"/>
  <c r="AQ219" i="7"/>
  <c r="C219" i="7"/>
  <c r="AQ218" i="6"/>
  <c r="C218" i="6"/>
  <c r="AS217" i="6"/>
  <c r="AR217" i="6"/>
  <c r="A220" i="6"/>
  <c r="B219" i="6"/>
  <c r="C211" i="8"/>
  <c r="B210" i="8"/>
  <c r="L209" i="8"/>
  <c r="O209" i="8"/>
  <c r="H209" i="8"/>
  <c r="I209" i="8"/>
  <c r="D209" i="8"/>
  <c r="G209" i="8"/>
  <c r="E209" i="8"/>
  <c r="R209" i="8"/>
  <c r="P209" i="8"/>
  <c r="Q209" i="8"/>
  <c r="J209" i="8"/>
  <c r="F209" i="8"/>
  <c r="S209" i="8"/>
  <c r="N209" i="8"/>
  <c r="K209" i="8"/>
  <c r="M209" i="8"/>
  <c r="D200" i="6" l="1"/>
  <c r="D200" i="7"/>
  <c r="E200" i="6"/>
  <c r="E200" i="7"/>
  <c r="B221" i="7"/>
  <c r="A222" i="7"/>
  <c r="AS219" i="7"/>
  <c r="AR219" i="7"/>
  <c r="C220" i="7"/>
  <c r="AQ220" i="7"/>
  <c r="A221" i="6"/>
  <c r="B220" i="6"/>
  <c r="C219" i="6"/>
  <c r="AQ219" i="6"/>
  <c r="AS218" i="6"/>
  <c r="AR218" i="6"/>
  <c r="R210" i="8"/>
  <c r="Q210" i="8"/>
  <c r="N210" i="8"/>
  <c r="D210" i="8"/>
  <c r="P210" i="8"/>
  <c r="H210" i="8"/>
  <c r="K210" i="8"/>
  <c r="M210" i="8"/>
  <c r="F210" i="8"/>
  <c r="L210" i="8"/>
  <c r="G210" i="8"/>
  <c r="E210" i="8"/>
  <c r="O210" i="8"/>
  <c r="J210" i="8"/>
  <c r="S210" i="8"/>
  <c r="I210" i="8"/>
  <c r="B211" i="8"/>
  <c r="C212" i="8"/>
  <c r="E201" i="6" l="1"/>
  <c r="E201" i="7"/>
  <c r="D201" i="6"/>
  <c r="D201" i="7"/>
  <c r="AS220" i="7"/>
  <c r="AR220" i="7"/>
  <c r="B222" i="7"/>
  <c r="A223" i="7"/>
  <c r="AQ221" i="7"/>
  <c r="C221" i="7"/>
  <c r="AS219" i="6"/>
  <c r="AR219" i="6"/>
  <c r="C220" i="6"/>
  <c r="AQ220" i="6"/>
  <c r="A222" i="6"/>
  <c r="B221" i="6"/>
  <c r="C213" i="8"/>
  <c r="B212" i="8"/>
  <c r="D211" i="8"/>
  <c r="J211" i="8"/>
  <c r="M211" i="8"/>
  <c r="P211" i="8"/>
  <c r="F211" i="8"/>
  <c r="Q211" i="8"/>
  <c r="L211" i="8"/>
  <c r="H211" i="8"/>
  <c r="S211" i="8"/>
  <c r="E211" i="8"/>
  <c r="R211" i="8"/>
  <c r="N211" i="8"/>
  <c r="K211" i="8"/>
  <c r="I211" i="8"/>
  <c r="G211" i="8"/>
  <c r="O211" i="8"/>
  <c r="E202" i="6" l="1"/>
  <c r="E202" i="7"/>
  <c r="D202" i="6"/>
  <c r="D202" i="7"/>
  <c r="AS221" i="7"/>
  <c r="AR221" i="7"/>
  <c r="A224" i="7"/>
  <c r="B223" i="7"/>
  <c r="C222" i="7"/>
  <c r="AQ222" i="7"/>
  <c r="AQ221" i="6"/>
  <c r="C221" i="6"/>
  <c r="AR220" i="6"/>
  <c r="AS220" i="6"/>
  <c r="A223" i="6"/>
  <c r="B222" i="6"/>
  <c r="N212" i="8"/>
  <c r="P212" i="8"/>
  <c r="G212" i="8"/>
  <c r="R212" i="8"/>
  <c r="F212" i="8"/>
  <c r="E212" i="8"/>
  <c r="Q212" i="8"/>
  <c r="J212" i="8"/>
  <c r="O212" i="8"/>
  <c r="H212" i="8"/>
  <c r="I212" i="8"/>
  <c r="M212" i="8"/>
  <c r="L212" i="8"/>
  <c r="D212" i="8"/>
  <c r="S212" i="8"/>
  <c r="K212" i="8"/>
  <c r="C214" i="8"/>
  <c r="B213" i="8"/>
  <c r="D203" i="6" l="1"/>
  <c r="D203" i="7"/>
  <c r="E203" i="6"/>
  <c r="E203" i="7"/>
  <c r="AS222" i="7"/>
  <c r="AR222" i="7"/>
  <c r="C223" i="7"/>
  <c r="AQ223" i="7"/>
  <c r="B224" i="7"/>
  <c r="A225" i="7"/>
  <c r="C222" i="6"/>
  <c r="AQ222" i="6"/>
  <c r="A224" i="6"/>
  <c r="B223" i="6"/>
  <c r="AS221" i="6"/>
  <c r="AR221" i="6"/>
  <c r="R213" i="8"/>
  <c r="P213" i="8"/>
  <c r="F213" i="8"/>
  <c r="G213" i="8"/>
  <c r="N213" i="8"/>
  <c r="K213" i="8"/>
  <c r="J213" i="8"/>
  <c r="L213" i="8"/>
  <c r="S213" i="8"/>
  <c r="I213" i="8"/>
  <c r="D213" i="8"/>
  <c r="M213" i="8"/>
  <c r="E213" i="8"/>
  <c r="H213" i="8"/>
  <c r="Q213" i="8"/>
  <c r="O213" i="8"/>
  <c r="C215" i="8"/>
  <c r="B214" i="8"/>
  <c r="D204" i="6" l="1"/>
  <c r="D204" i="7"/>
  <c r="E204" i="6"/>
  <c r="E204" i="7"/>
  <c r="B225" i="7"/>
  <c r="A226" i="7"/>
  <c r="AS223" i="7"/>
  <c r="AR223" i="7"/>
  <c r="C224" i="7"/>
  <c r="AQ224" i="7"/>
  <c r="B224" i="6"/>
  <c r="A225" i="6"/>
  <c r="AQ223" i="6"/>
  <c r="C223" i="6"/>
  <c r="AR222" i="6"/>
  <c r="AS222" i="6"/>
  <c r="C216" i="8"/>
  <c r="B215" i="8"/>
  <c r="E214" i="8"/>
  <c r="M214" i="8"/>
  <c r="P214" i="8"/>
  <c r="G214" i="8"/>
  <c r="R214" i="8"/>
  <c r="F214" i="8"/>
  <c r="Q214" i="8"/>
  <c r="S214" i="8"/>
  <c r="K214" i="8"/>
  <c r="J214" i="8"/>
  <c r="L214" i="8"/>
  <c r="H214" i="8"/>
  <c r="D214" i="8"/>
  <c r="O214" i="8"/>
  <c r="N214" i="8"/>
  <c r="I214" i="8"/>
  <c r="E205" i="6" l="1"/>
  <c r="E205" i="7"/>
  <c r="D205" i="6"/>
  <c r="D205" i="7"/>
  <c r="AS224" i="7"/>
  <c r="AR224" i="7"/>
  <c r="B226" i="7"/>
  <c r="A227" i="7"/>
  <c r="AQ225" i="7"/>
  <c r="C225" i="7"/>
  <c r="AR223" i="6"/>
  <c r="AS223" i="6"/>
  <c r="B225" i="6"/>
  <c r="A226" i="6"/>
  <c r="AQ224" i="6"/>
  <c r="C224" i="6"/>
  <c r="M215" i="8"/>
  <c r="I215" i="8"/>
  <c r="K215" i="8"/>
  <c r="G215" i="8"/>
  <c r="E215" i="8"/>
  <c r="F215" i="8"/>
  <c r="S215" i="8"/>
  <c r="R215" i="8"/>
  <c r="Q215" i="8"/>
  <c r="N215" i="8"/>
  <c r="O215" i="8"/>
  <c r="H215" i="8"/>
  <c r="P215" i="8"/>
  <c r="J215" i="8"/>
  <c r="L215" i="8"/>
  <c r="D215" i="8"/>
  <c r="C217" i="8"/>
  <c r="B216" i="8"/>
  <c r="E206" i="6" l="1"/>
  <c r="E206" i="7"/>
  <c r="D206" i="6"/>
  <c r="D206" i="7"/>
  <c r="A228" i="7"/>
  <c r="B227" i="7"/>
  <c r="C226" i="7"/>
  <c r="AQ226" i="7"/>
  <c r="AR225" i="7"/>
  <c r="AS225" i="7"/>
  <c r="AR224" i="6"/>
  <c r="AS224" i="6"/>
  <c r="A227" i="6"/>
  <c r="B226" i="6"/>
  <c r="AQ225" i="6"/>
  <c r="C225" i="6"/>
  <c r="C218" i="8"/>
  <c r="B217" i="8"/>
  <c r="S216" i="8"/>
  <c r="R216" i="8"/>
  <c r="Q216" i="8"/>
  <c r="O216" i="8"/>
  <c r="K216" i="8"/>
  <c r="L216" i="8"/>
  <c r="J216" i="8"/>
  <c r="D216" i="8"/>
  <c r="H216" i="8"/>
  <c r="N216" i="8"/>
  <c r="P216" i="8"/>
  <c r="M216" i="8"/>
  <c r="E216" i="8"/>
  <c r="F216" i="8"/>
  <c r="G216" i="8"/>
  <c r="I216" i="8"/>
  <c r="E207" i="6" l="1"/>
  <c r="E207" i="7"/>
  <c r="D207" i="6"/>
  <c r="D207" i="7"/>
  <c r="AS226" i="7"/>
  <c r="AR226" i="7"/>
  <c r="AQ227" i="7"/>
  <c r="C227" i="7"/>
  <c r="B228" i="7"/>
  <c r="A229" i="7"/>
  <c r="A228" i="6"/>
  <c r="B227" i="6"/>
  <c r="AR225" i="6"/>
  <c r="AS225" i="6"/>
  <c r="C226" i="6"/>
  <c r="AQ226" i="6"/>
  <c r="M217" i="8"/>
  <c r="E217" i="8"/>
  <c r="K217" i="8"/>
  <c r="Q217" i="8"/>
  <c r="S217" i="8"/>
  <c r="R217" i="8"/>
  <c r="F217" i="8"/>
  <c r="L217" i="8"/>
  <c r="O217" i="8"/>
  <c r="H217" i="8"/>
  <c r="J217" i="8"/>
  <c r="N217" i="8"/>
  <c r="I217" i="8"/>
  <c r="D217" i="8"/>
  <c r="P217" i="8"/>
  <c r="G217" i="8"/>
  <c r="B218" i="8"/>
  <c r="C219" i="8"/>
  <c r="E208" i="6" l="1"/>
  <c r="E208" i="7"/>
  <c r="D208" i="6"/>
  <c r="D208" i="7"/>
  <c r="A230" i="7"/>
  <c r="B229" i="7"/>
  <c r="AS227" i="7"/>
  <c r="AR227" i="7"/>
  <c r="C228" i="7"/>
  <c r="AQ228" i="7"/>
  <c r="AR226" i="6"/>
  <c r="AS226" i="6"/>
  <c r="C227" i="6"/>
  <c r="AQ227" i="6"/>
  <c r="A229" i="6"/>
  <c r="B228" i="6"/>
  <c r="C220" i="8"/>
  <c r="B219" i="8"/>
  <c r="R218" i="8"/>
  <c r="J218" i="8"/>
  <c r="P218" i="8"/>
  <c r="H218" i="8"/>
  <c r="I218" i="8"/>
  <c r="L218" i="8"/>
  <c r="K218" i="8"/>
  <c r="M218" i="8"/>
  <c r="G218" i="8"/>
  <c r="E218" i="8"/>
  <c r="S218" i="8"/>
  <c r="Q218" i="8"/>
  <c r="D218" i="8"/>
  <c r="F218" i="8"/>
  <c r="N218" i="8"/>
  <c r="O218" i="8"/>
  <c r="E209" i="6" l="1"/>
  <c r="E209" i="7"/>
  <c r="D209" i="6"/>
  <c r="D209" i="7"/>
  <c r="AS228" i="7"/>
  <c r="AR228" i="7"/>
  <c r="AQ229" i="7"/>
  <c r="C229" i="7"/>
  <c r="B230" i="7"/>
  <c r="A231" i="7"/>
  <c r="AR227" i="6"/>
  <c r="AS227" i="6"/>
  <c r="AQ228" i="6"/>
  <c r="C228" i="6"/>
  <c r="B229" i="6"/>
  <c r="A230" i="6"/>
  <c r="L219" i="8"/>
  <c r="Q219" i="8"/>
  <c r="D219" i="8"/>
  <c r="P219" i="8"/>
  <c r="I219" i="8"/>
  <c r="G219" i="8"/>
  <c r="E219" i="8"/>
  <c r="R219" i="8"/>
  <c r="S219" i="8"/>
  <c r="F219" i="8"/>
  <c r="J219" i="8"/>
  <c r="H219" i="8"/>
  <c r="M219" i="8"/>
  <c r="O219" i="8"/>
  <c r="K219" i="8"/>
  <c r="N219" i="8"/>
  <c r="B220" i="8"/>
  <c r="C221" i="8"/>
  <c r="D210" i="6" l="1"/>
  <c r="D210" i="7"/>
  <c r="E210" i="6"/>
  <c r="E210" i="7"/>
  <c r="B231" i="7"/>
  <c r="A232" i="7"/>
  <c r="AS229" i="7"/>
  <c r="AR229" i="7"/>
  <c r="C230" i="7"/>
  <c r="AQ230" i="7"/>
  <c r="A231" i="6"/>
  <c r="B230" i="6"/>
  <c r="AS228" i="6"/>
  <c r="AR228" i="6"/>
  <c r="AQ229" i="6"/>
  <c r="C229" i="6"/>
  <c r="O220" i="8"/>
  <c r="N220" i="8"/>
  <c r="L220" i="8"/>
  <c r="J220" i="8"/>
  <c r="D220" i="8"/>
  <c r="G220" i="8"/>
  <c r="K220" i="8"/>
  <c r="M220" i="8"/>
  <c r="R220" i="8"/>
  <c r="P220" i="8"/>
  <c r="S220" i="8"/>
  <c r="E220" i="8"/>
  <c r="H220" i="8"/>
  <c r="F220" i="8"/>
  <c r="Q220" i="8"/>
  <c r="I220" i="8"/>
  <c r="C222" i="8"/>
  <c r="B221" i="8"/>
  <c r="E211" i="6" l="1"/>
  <c r="E211" i="7"/>
  <c r="D211" i="6"/>
  <c r="D211" i="7"/>
  <c r="B232" i="7"/>
  <c r="A233" i="7"/>
  <c r="AS230" i="7"/>
  <c r="AR230" i="7"/>
  <c r="AQ231" i="7"/>
  <c r="C231" i="7"/>
  <c r="AR229" i="6"/>
  <c r="AS229" i="6"/>
  <c r="AQ230" i="6"/>
  <c r="C230" i="6"/>
  <c r="A232" i="6"/>
  <c r="B231" i="6"/>
  <c r="S221" i="8"/>
  <c r="L221" i="8"/>
  <c r="I221" i="8"/>
  <c r="P221" i="8"/>
  <c r="K221" i="8"/>
  <c r="M221" i="8"/>
  <c r="D221" i="8"/>
  <c r="G221" i="8"/>
  <c r="E221" i="8"/>
  <c r="O221" i="8"/>
  <c r="F221" i="8"/>
  <c r="H221" i="8"/>
  <c r="R221" i="8"/>
  <c r="N221" i="8"/>
  <c r="J221" i="8"/>
  <c r="Q221" i="8"/>
  <c r="B222" i="8"/>
  <c r="C223" i="8"/>
  <c r="E212" i="6" l="1"/>
  <c r="E212" i="7"/>
  <c r="D212" i="6"/>
  <c r="D212" i="7"/>
  <c r="AS231" i="7"/>
  <c r="AR231" i="7"/>
  <c r="B233" i="7"/>
  <c r="A234" i="7"/>
  <c r="C232" i="7"/>
  <c r="AQ232" i="7"/>
  <c r="AR230" i="6"/>
  <c r="AS230" i="6"/>
  <c r="AQ231" i="6"/>
  <c r="C231" i="6"/>
  <c r="A233" i="6"/>
  <c r="B232" i="6"/>
  <c r="F222" i="8"/>
  <c r="S222" i="8"/>
  <c r="N222" i="8"/>
  <c r="Q222" i="8"/>
  <c r="L222" i="8"/>
  <c r="I222" i="8"/>
  <c r="D222" i="8"/>
  <c r="J222" i="8"/>
  <c r="M222" i="8"/>
  <c r="K222" i="8"/>
  <c r="E222" i="8"/>
  <c r="G222" i="8"/>
  <c r="H222" i="8"/>
  <c r="P222" i="8"/>
  <c r="R222" i="8"/>
  <c r="O222" i="8"/>
  <c r="B223" i="8"/>
  <c r="C224" i="8"/>
  <c r="D213" i="6" l="1"/>
  <c r="D213" i="7"/>
  <c r="E213" i="6"/>
  <c r="E213" i="7"/>
  <c r="AR232" i="7"/>
  <c r="AS232" i="7"/>
  <c r="B234" i="7"/>
  <c r="A235" i="7"/>
  <c r="C233" i="7"/>
  <c r="AQ233" i="7"/>
  <c r="C232" i="6"/>
  <c r="AQ232" i="6"/>
  <c r="AR231" i="6"/>
  <c r="AS231" i="6"/>
  <c r="B233" i="6"/>
  <c r="A234" i="6"/>
  <c r="P223" i="8"/>
  <c r="H223" i="8"/>
  <c r="K223" i="8"/>
  <c r="D223" i="8"/>
  <c r="I223" i="8"/>
  <c r="M223" i="8"/>
  <c r="G223" i="8"/>
  <c r="F223" i="8"/>
  <c r="S223" i="8"/>
  <c r="N223" i="8"/>
  <c r="R223" i="8"/>
  <c r="E223" i="8"/>
  <c r="L223" i="8"/>
  <c r="Q223" i="8"/>
  <c r="O223" i="8"/>
  <c r="J223" i="8"/>
  <c r="C225" i="8"/>
  <c r="B224" i="8"/>
  <c r="E214" i="6" l="1"/>
  <c r="E214" i="7"/>
  <c r="D214" i="6"/>
  <c r="D214" i="7"/>
  <c r="C234" i="7"/>
  <c r="AQ234" i="7"/>
  <c r="AS233" i="7"/>
  <c r="AR233" i="7"/>
  <c r="A236" i="7"/>
  <c r="B235" i="7"/>
  <c r="B234" i="6"/>
  <c r="A235" i="6"/>
  <c r="AR232" i="6"/>
  <c r="AS232" i="6"/>
  <c r="AQ233" i="6"/>
  <c r="C233" i="6"/>
  <c r="C226" i="8"/>
  <c r="B225" i="8"/>
  <c r="K224" i="8"/>
  <c r="D224" i="8"/>
  <c r="J224" i="8"/>
  <c r="H224" i="8"/>
  <c r="M224" i="8"/>
  <c r="O224" i="8"/>
  <c r="G224" i="8"/>
  <c r="E224" i="8"/>
  <c r="P224" i="8"/>
  <c r="F224" i="8"/>
  <c r="S224" i="8"/>
  <c r="R224" i="8"/>
  <c r="L224" i="8"/>
  <c r="N224" i="8"/>
  <c r="Q224" i="8"/>
  <c r="I224" i="8"/>
  <c r="E215" i="6" l="1"/>
  <c r="E215" i="7"/>
  <c r="D215" i="6"/>
  <c r="D215" i="7"/>
  <c r="B236" i="7"/>
  <c r="A237" i="7"/>
  <c r="AS234" i="7"/>
  <c r="AR234" i="7"/>
  <c r="AQ235" i="7"/>
  <c r="C235" i="7"/>
  <c r="AR233" i="6"/>
  <c r="AS233" i="6"/>
  <c r="B235" i="6"/>
  <c r="A236" i="6"/>
  <c r="C234" i="6"/>
  <c r="AQ234" i="6"/>
  <c r="H225" i="8"/>
  <c r="O225" i="8"/>
  <c r="F225" i="8"/>
  <c r="J225" i="8"/>
  <c r="L225" i="8"/>
  <c r="I225" i="8"/>
  <c r="P225" i="8"/>
  <c r="D225" i="8"/>
  <c r="E225" i="8"/>
  <c r="G225" i="8"/>
  <c r="R225" i="8"/>
  <c r="K225" i="8"/>
  <c r="M225" i="8"/>
  <c r="S225" i="8"/>
  <c r="Q225" i="8"/>
  <c r="N225" i="8"/>
  <c r="B226" i="8"/>
  <c r="C227" i="8"/>
  <c r="D216" i="6" l="1"/>
  <c r="D216" i="7"/>
  <c r="E216" i="6"/>
  <c r="E216" i="7"/>
  <c r="AS235" i="7"/>
  <c r="AR235" i="7"/>
  <c r="B237" i="7"/>
  <c r="A238" i="7"/>
  <c r="C236" i="7"/>
  <c r="AQ236" i="7"/>
  <c r="A237" i="6"/>
  <c r="B236" i="6"/>
  <c r="AQ235" i="6"/>
  <c r="C235" i="6"/>
  <c r="AR234" i="6"/>
  <c r="AS234" i="6"/>
  <c r="B227" i="8"/>
  <c r="C228" i="8"/>
  <c r="M226" i="8"/>
  <c r="G226" i="8"/>
  <c r="F226" i="8"/>
  <c r="E226" i="8"/>
  <c r="R226" i="8"/>
  <c r="S226" i="8"/>
  <c r="Q226" i="8"/>
  <c r="N226" i="8"/>
  <c r="H226" i="8"/>
  <c r="K226" i="8"/>
  <c r="P226" i="8"/>
  <c r="D226" i="8"/>
  <c r="L226" i="8"/>
  <c r="J226" i="8"/>
  <c r="O226" i="8"/>
  <c r="I226" i="8"/>
  <c r="E217" i="6" l="1"/>
  <c r="E217" i="7"/>
  <c r="D217" i="6"/>
  <c r="D217" i="7"/>
  <c r="B238" i="7"/>
  <c r="A239" i="7"/>
  <c r="AQ237" i="7"/>
  <c r="C237" i="7"/>
  <c r="AS236" i="7"/>
  <c r="AR236" i="7"/>
  <c r="AS235" i="6"/>
  <c r="AR235" i="6"/>
  <c r="C236" i="6"/>
  <c r="AQ236" i="6"/>
  <c r="B237" i="6"/>
  <c r="A238" i="6"/>
  <c r="C229" i="8"/>
  <c r="B228" i="8"/>
  <c r="H227" i="8"/>
  <c r="G227" i="8"/>
  <c r="P227" i="8"/>
  <c r="F227" i="8"/>
  <c r="S227" i="8"/>
  <c r="E227" i="8"/>
  <c r="R227" i="8"/>
  <c r="Q227" i="8"/>
  <c r="J227" i="8"/>
  <c r="D227" i="8"/>
  <c r="K227" i="8"/>
  <c r="O227" i="8"/>
  <c r="N227" i="8"/>
  <c r="I227" i="8"/>
  <c r="L227" i="8"/>
  <c r="M227" i="8"/>
  <c r="D218" i="6" l="1"/>
  <c r="D218" i="7"/>
  <c r="E218" i="6"/>
  <c r="E218" i="7"/>
  <c r="AS237" i="7"/>
  <c r="AR237" i="7"/>
  <c r="A240" i="7"/>
  <c r="B239" i="7"/>
  <c r="C238" i="7"/>
  <c r="AQ238" i="7"/>
  <c r="B238" i="6"/>
  <c r="A239" i="6"/>
  <c r="C237" i="6"/>
  <c r="AQ237" i="6"/>
  <c r="AR236" i="6"/>
  <c r="AS236" i="6"/>
  <c r="P228" i="8"/>
  <c r="H228" i="8"/>
  <c r="K228" i="8"/>
  <c r="M228" i="8"/>
  <c r="I228" i="8"/>
  <c r="F228" i="8"/>
  <c r="R228" i="8"/>
  <c r="G228" i="8"/>
  <c r="Q228" i="8"/>
  <c r="N228" i="8"/>
  <c r="L228" i="8"/>
  <c r="D228" i="8"/>
  <c r="E228" i="8"/>
  <c r="S228" i="8"/>
  <c r="J228" i="8"/>
  <c r="O228" i="8"/>
  <c r="C230" i="8"/>
  <c r="B229" i="8"/>
  <c r="E219" i="6" l="1"/>
  <c r="E219" i="7"/>
  <c r="D219" i="6"/>
  <c r="D219" i="7"/>
  <c r="AS238" i="7"/>
  <c r="AR238" i="7"/>
  <c r="C239" i="7"/>
  <c r="AQ239" i="7"/>
  <c r="B240" i="7"/>
  <c r="A241" i="7"/>
  <c r="AS237" i="6"/>
  <c r="AR237" i="6"/>
  <c r="B239" i="6"/>
  <c r="A240" i="6"/>
  <c r="AQ238" i="6"/>
  <c r="C238" i="6"/>
  <c r="R229" i="8"/>
  <c r="Q229" i="8"/>
  <c r="N229" i="8"/>
  <c r="L229" i="8"/>
  <c r="D229" i="8"/>
  <c r="O229" i="8"/>
  <c r="G229" i="8"/>
  <c r="I229" i="8"/>
  <c r="E229" i="8"/>
  <c r="M229" i="8"/>
  <c r="S229" i="8"/>
  <c r="H229" i="8"/>
  <c r="P229" i="8"/>
  <c r="F229" i="8"/>
  <c r="K229" i="8"/>
  <c r="J229" i="8"/>
  <c r="C231" i="8"/>
  <c r="B230" i="8"/>
  <c r="E220" i="6" l="1"/>
  <c r="E220" i="7"/>
  <c r="D220" i="6"/>
  <c r="D220" i="7"/>
  <c r="AS239" i="7"/>
  <c r="AR239" i="7"/>
  <c r="B241" i="7"/>
  <c r="A242" i="7"/>
  <c r="C240" i="7"/>
  <c r="AQ240" i="7"/>
  <c r="B240" i="6"/>
  <c r="A241" i="6"/>
  <c r="C239" i="6"/>
  <c r="AQ239" i="6"/>
  <c r="AR238" i="6"/>
  <c r="AS238" i="6"/>
  <c r="B231" i="8"/>
  <c r="C232" i="8"/>
  <c r="P230" i="8"/>
  <c r="I230" i="8"/>
  <c r="H230" i="8"/>
  <c r="E230" i="8"/>
  <c r="M230" i="8"/>
  <c r="F230" i="8"/>
  <c r="R230" i="8"/>
  <c r="Q230" i="8"/>
  <c r="L230" i="8"/>
  <c r="K230" i="8"/>
  <c r="G230" i="8"/>
  <c r="D230" i="8"/>
  <c r="S230" i="8"/>
  <c r="N230" i="8"/>
  <c r="O230" i="8"/>
  <c r="J230" i="8"/>
  <c r="E221" i="6" l="1"/>
  <c r="E221" i="7"/>
  <c r="D221" i="6"/>
  <c r="D221" i="7"/>
  <c r="B242" i="7"/>
  <c r="A243" i="7"/>
  <c r="AQ241" i="7"/>
  <c r="C241" i="7"/>
  <c r="AR240" i="7"/>
  <c r="AS240" i="7"/>
  <c r="AR239" i="6"/>
  <c r="AS239" i="6"/>
  <c r="A242" i="6"/>
  <c r="B241" i="6"/>
  <c r="C240" i="6"/>
  <c r="AQ240" i="6"/>
  <c r="C233" i="8"/>
  <c r="B232" i="8"/>
  <c r="G231" i="8"/>
  <c r="Q231" i="8"/>
  <c r="N231" i="8"/>
  <c r="H231" i="8"/>
  <c r="J231" i="8"/>
  <c r="P231" i="8"/>
  <c r="F231" i="8"/>
  <c r="K231" i="8"/>
  <c r="D231" i="8"/>
  <c r="S231" i="8"/>
  <c r="L231" i="8"/>
  <c r="M231" i="8"/>
  <c r="E231" i="8"/>
  <c r="R231" i="8"/>
  <c r="O231" i="8"/>
  <c r="I231" i="8"/>
  <c r="D222" i="6" l="1"/>
  <c r="D222" i="7"/>
  <c r="E222" i="6"/>
  <c r="E222" i="7"/>
  <c r="AR241" i="7"/>
  <c r="AS241" i="7"/>
  <c r="A244" i="7"/>
  <c r="B243" i="7"/>
  <c r="C242" i="7"/>
  <c r="AQ242" i="7"/>
  <c r="AS240" i="6"/>
  <c r="AR240" i="6"/>
  <c r="B242" i="6"/>
  <c r="A243" i="6"/>
  <c r="AQ241" i="6"/>
  <c r="C241" i="6"/>
  <c r="G232" i="8"/>
  <c r="E232" i="8"/>
  <c r="S232" i="8"/>
  <c r="R232" i="8"/>
  <c r="O232" i="8"/>
  <c r="L232" i="8"/>
  <c r="J232" i="8"/>
  <c r="D232" i="8"/>
  <c r="H232" i="8"/>
  <c r="M232" i="8"/>
  <c r="P232" i="8"/>
  <c r="F232" i="8"/>
  <c r="N232" i="8"/>
  <c r="Q232" i="8"/>
  <c r="K232" i="8"/>
  <c r="I232" i="8"/>
  <c r="B233" i="8"/>
  <c r="C234" i="8"/>
  <c r="E223" i="6" l="1"/>
  <c r="E223" i="7"/>
  <c r="D223" i="6"/>
  <c r="D223" i="7"/>
  <c r="AQ243" i="7"/>
  <c r="C243" i="7"/>
  <c r="B244" i="7"/>
  <c r="A245" i="7"/>
  <c r="AS242" i="7"/>
  <c r="AR242" i="7"/>
  <c r="C242" i="6"/>
  <c r="AQ242" i="6"/>
  <c r="AS241" i="6"/>
  <c r="AR241" i="6"/>
  <c r="A244" i="6"/>
  <c r="B243" i="6"/>
  <c r="B234" i="8"/>
  <c r="C235" i="8"/>
  <c r="E233" i="8"/>
  <c r="O233" i="8"/>
  <c r="R233" i="8"/>
  <c r="L233" i="8"/>
  <c r="N233" i="8"/>
  <c r="H233" i="8"/>
  <c r="I233" i="8"/>
  <c r="D233" i="8"/>
  <c r="P233" i="8"/>
  <c r="G233" i="8"/>
  <c r="K233" i="8"/>
  <c r="F233" i="8"/>
  <c r="Q233" i="8"/>
  <c r="M233" i="8"/>
  <c r="S233" i="8"/>
  <c r="J233" i="8"/>
  <c r="D224" i="6" l="1"/>
  <c r="D224" i="7"/>
  <c r="E224" i="6"/>
  <c r="E224" i="7"/>
  <c r="C244" i="7"/>
  <c r="AQ244" i="7"/>
  <c r="A246" i="7"/>
  <c r="B245" i="7"/>
  <c r="AS243" i="7"/>
  <c r="AR243" i="7"/>
  <c r="C243" i="6"/>
  <c r="AQ243" i="6"/>
  <c r="AR242" i="6"/>
  <c r="AS242" i="6"/>
  <c r="B244" i="6"/>
  <c r="A245" i="6"/>
  <c r="C236" i="8"/>
  <c r="B235" i="8"/>
  <c r="M234" i="8"/>
  <c r="G234" i="8"/>
  <c r="P234" i="8"/>
  <c r="Q234" i="8"/>
  <c r="R234" i="8"/>
  <c r="O234" i="8"/>
  <c r="F234" i="8"/>
  <c r="H234" i="8"/>
  <c r="D234" i="8"/>
  <c r="E234" i="8"/>
  <c r="S234" i="8"/>
  <c r="N234" i="8"/>
  <c r="K234" i="8"/>
  <c r="I234" i="8"/>
  <c r="J234" i="8"/>
  <c r="L234" i="8"/>
  <c r="E225" i="6" l="1"/>
  <c r="E225" i="7"/>
  <c r="D225" i="6"/>
  <c r="D225" i="7"/>
  <c r="AS244" i="7"/>
  <c r="AR244" i="7"/>
  <c r="AQ245" i="7"/>
  <c r="C245" i="7"/>
  <c r="B246" i="7"/>
  <c r="A247" i="7"/>
  <c r="A246" i="6"/>
  <c r="B245" i="6"/>
  <c r="AQ244" i="6"/>
  <c r="C244" i="6"/>
  <c r="AS243" i="6"/>
  <c r="AR243" i="6"/>
  <c r="S235" i="8"/>
  <c r="Q235" i="8"/>
  <c r="O235" i="8"/>
  <c r="P235" i="8"/>
  <c r="I235" i="8"/>
  <c r="D235" i="8"/>
  <c r="K235" i="8"/>
  <c r="L235" i="8"/>
  <c r="F235" i="8"/>
  <c r="N235" i="8"/>
  <c r="G235" i="8"/>
  <c r="E235" i="8"/>
  <c r="J235" i="8"/>
  <c r="R235" i="8"/>
  <c r="H235" i="8"/>
  <c r="M235" i="8"/>
  <c r="B236" i="8"/>
  <c r="C237" i="8"/>
  <c r="D226" i="6" l="1"/>
  <c r="D226" i="7"/>
  <c r="E226" i="6"/>
  <c r="E226" i="7"/>
  <c r="B247" i="7"/>
  <c r="A248" i="7"/>
  <c r="AS245" i="7"/>
  <c r="AR245" i="7"/>
  <c r="C246" i="7"/>
  <c r="AQ246" i="7"/>
  <c r="AR244" i="6"/>
  <c r="AS244" i="6"/>
  <c r="AQ245" i="6"/>
  <c r="C245" i="6"/>
  <c r="A247" i="6"/>
  <c r="B246" i="6"/>
  <c r="C238" i="8"/>
  <c r="B237" i="8"/>
  <c r="R236" i="8"/>
  <c r="Q236" i="8"/>
  <c r="L236" i="8"/>
  <c r="K236" i="8"/>
  <c r="D236" i="8"/>
  <c r="G236" i="8"/>
  <c r="P236" i="8"/>
  <c r="F236" i="8"/>
  <c r="O236" i="8"/>
  <c r="J236" i="8"/>
  <c r="I236" i="8"/>
  <c r="H236" i="8"/>
  <c r="M236" i="8"/>
  <c r="S236" i="8"/>
  <c r="E236" i="8"/>
  <c r="N236" i="8"/>
  <c r="D227" i="6" l="1"/>
  <c r="D227" i="7"/>
  <c r="E227" i="6"/>
  <c r="E227" i="7"/>
  <c r="B248" i="7"/>
  <c r="A249" i="7"/>
  <c r="AS246" i="7"/>
  <c r="AR246" i="7"/>
  <c r="AQ247" i="7"/>
  <c r="C247" i="7"/>
  <c r="AS245" i="6"/>
  <c r="AR245" i="6"/>
  <c r="AQ246" i="6"/>
  <c r="C246" i="6"/>
  <c r="A248" i="6"/>
  <c r="B247" i="6"/>
  <c r="N237" i="8"/>
  <c r="Q237" i="8"/>
  <c r="H237" i="8"/>
  <c r="K237" i="8"/>
  <c r="M237" i="8"/>
  <c r="J237" i="8"/>
  <c r="D237" i="8"/>
  <c r="L237" i="8"/>
  <c r="G237" i="8"/>
  <c r="P237" i="8"/>
  <c r="E237" i="8"/>
  <c r="F237" i="8"/>
  <c r="R237" i="8"/>
  <c r="O237" i="8"/>
  <c r="S237" i="8"/>
  <c r="I237" i="8"/>
  <c r="C239" i="8"/>
  <c r="B238" i="8"/>
  <c r="E228" i="6" l="1"/>
  <c r="E228" i="7"/>
  <c r="D228" i="6"/>
  <c r="D228" i="7"/>
  <c r="AS247" i="7"/>
  <c r="AR247" i="7"/>
  <c r="B249" i="7"/>
  <c r="A250" i="7"/>
  <c r="C248" i="7"/>
  <c r="AQ248" i="7"/>
  <c r="AS246" i="6"/>
  <c r="AR246" i="6"/>
  <c r="AQ247" i="6"/>
  <c r="C247" i="6"/>
  <c r="B248" i="6"/>
  <c r="A249" i="6"/>
  <c r="B239" i="8"/>
  <c r="C240" i="8"/>
  <c r="F238" i="8"/>
  <c r="K238" i="8"/>
  <c r="P238" i="8"/>
  <c r="G238" i="8"/>
  <c r="S238" i="8"/>
  <c r="J238" i="8"/>
  <c r="I238" i="8"/>
  <c r="L238" i="8"/>
  <c r="H238" i="8"/>
  <c r="D238" i="8"/>
  <c r="M238" i="8"/>
  <c r="E238" i="8"/>
  <c r="O238" i="8"/>
  <c r="Q238" i="8"/>
  <c r="R238" i="8"/>
  <c r="N238" i="8"/>
  <c r="D229" i="6" l="1"/>
  <c r="D229" i="7"/>
  <c r="E229" i="6"/>
  <c r="E229" i="7"/>
  <c r="B250" i="7"/>
  <c r="A251" i="7"/>
  <c r="C249" i="7"/>
  <c r="AQ249" i="7"/>
  <c r="AR248" i="7"/>
  <c r="AS248" i="7"/>
  <c r="AR247" i="6"/>
  <c r="AS247" i="6"/>
  <c r="B249" i="6"/>
  <c r="A250" i="6"/>
  <c r="AQ248" i="6"/>
  <c r="C248" i="6"/>
  <c r="B240" i="8"/>
  <c r="C241" i="8"/>
  <c r="L239" i="8"/>
  <c r="I239" i="8"/>
  <c r="G239" i="8"/>
  <c r="F239" i="8"/>
  <c r="S239" i="8"/>
  <c r="E239" i="8"/>
  <c r="R239" i="8"/>
  <c r="Q239" i="8"/>
  <c r="K239" i="8"/>
  <c r="J239" i="8"/>
  <c r="O239" i="8"/>
  <c r="H239" i="8"/>
  <c r="D239" i="8"/>
  <c r="P239" i="8"/>
  <c r="M239" i="8"/>
  <c r="N239" i="8"/>
  <c r="D230" i="6" l="1"/>
  <c r="D230" i="7"/>
  <c r="E230" i="6"/>
  <c r="E230" i="7"/>
  <c r="A252" i="7"/>
  <c r="B251" i="7"/>
  <c r="AS249" i="7"/>
  <c r="AR249" i="7"/>
  <c r="C250" i="7"/>
  <c r="AQ250" i="7"/>
  <c r="AQ249" i="6"/>
  <c r="C249" i="6"/>
  <c r="A251" i="6"/>
  <c r="B250" i="6"/>
  <c r="AS248" i="6"/>
  <c r="AR248" i="6"/>
  <c r="B241" i="8"/>
  <c r="C242" i="8"/>
  <c r="M240" i="8"/>
  <c r="I240" i="8"/>
  <c r="E240" i="8"/>
  <c r="F240" i="8"/>
  <c r="R240" i="8"/>
  <c r="J240" i="8"/>
  <c r="H240" i="8"/>
  <c r="D240" i="8"/>
  <c r="P240" i="8"/>
  <c r="G240" i="8"/>
  <c r="S240" i="8"/>
  <c r="Q240" i="8"/>
  <c r="N240" i="8"/>
  <c r="O240" i="8"/>
  <c r="K240" i="8"/>
  <c r="L240" i="8"/>
  <c r="E231" i="6" l="1"/>
  <c r="E231" i="7"/>
  <c r="D231" i="6"/>
  <c r="D231" i="7"/>
  <c r="AS250" i="7"/>
  <c r="AR250" i="7"/>
  <c r="AQ251" i="7"/>
  <c r="C251" i="7"/>
  <c r="B252" i="7"/>
  <c r="A253" i="7"/>
  <c r="B251" i="6"/>
  <c r="A252" i="6"/>
  <c r="AQ250" i="6"/>
  <c r="C250" i="6"/>
  <c r="AS249" i="6"/>
  <c r="AR249" i="6"/>
  <c r="Q241" i="8"/>
  <c r="R241" i="8"/>
  <c r="J241" i="8"/>
  <c r="S241" i="8"/>
  <c r="F241" i="8"/>
  <c r="N241" i="8"/>
  <c r="K241" i="8"/>
  <c r="O241" i="8"/>
  <c r="I241" i="8"/>
  <c r="P241" i="8"/>
  <c r="L241" i="8"/>
  <c r="H241" i="8"/>
  <c r="M241" i="8"/>
  <c r="D241" i="8"/>
  <c r="E241" i="8"/>
  <c r="G241" i="8"/>
  <c r="B242" i="8"/>
  <c r="C243" i="8"/>
  <c r="D232" i="6" l="1"/>
  <c r="D232" i="7"/>
  <c r="E232" i="6"/>
  <c r="E232" i="7"/>
  <c r="C252" i="7"/>
  <c r="AQ252" i="7"/>
  <c r="AS251" i="7"/>
  <c r="AR251" i="7"/>
  <c r="B253" i="7"/>
  <c r="A254" i="7"/>
  <c r="AR250" i="6"/>
  <c r="AS250" i="6"/>
  <c r="A253" i="6"/>
  <c r="B252" i="6"/>
  <c r="AQ251" i="6"/>
  <c r="C251" i="6"/>
  <c r="C244" i="8"/>
  <c r="B243" i="8"/>
  <c r="D242" i="8"/>
  <c r="O242" i="8"/>
  <c r="M242" i="8"/>
  <c r="P242" i="8"/>
  <c r="N242" i="8"/>
  <c r="K242" i="8"/>
  <c r="L242" i="8"/>
  <c r="S242" i="8"/>
  <c r="Q242" i="8"/>
  <c r="H242" i="8"/>
  <c r="G242" i="8"/>
  <c r="E242" i="8"/>
  <c r="F242" i="8"/>
  <c r="R242" i="8"/>
  <c r="I242" i="8"/>
  <c r="J242" i="8"/>
  <c r="E233" i="6" l="1"/>
  <c r="E233" i="7"/>
  <c r="D233" i="6"/>
  <c r="D233" i="7"/>
  <c r="B254" i="7"/>
  <c r="A255" i="7"/>
  <c r="AQ253" i="7"/>
  <c r="C253" i="7"/>
  <c r="AS252" i="7"/>
  <c r="AR252" i="7"/>
  <c r="C252" i="6"/>
  <c r="AQ252" i="6"/>
  <c r="A254" i="6"/>
  <c r="B253" i="6"/>
  <c r="AS251" i="6"/>
  <c r="AR251" i="6"/>
  <c r="S243" i="8"/>
  <c r="R243" i="8"/>
  <c r="H243" i="8"/>
  <c r="J243" i="8"/>
  <c r="N243" i="8"/>
  <c r="O243" i="8"/>
  <c r="K243" i="8"/>
  <c r="I243" i="8"/>
  <c r="L243" i="8"/>
  <c r="D243" i="8"/>
  <c r="F243" i="8"/>
  <c r="M243" i="8"/>
  <c r="E243" i="8"/>
  <c r="P243" i="8"/>
  <c r="G243" i="8"/>
  <c r="Q243" i="8"/>
  <c r="C245" i="8"/>
  <c r="B244" i="8"/>
  <c r="D234" i="6" l="1"/>
  <c r="D234" i="7"/>
  <c r="E234" i="6"/>
  <c r="E234" i="7"/>
  <c r="AS253" i="7"/>
  <c r="AR253" i="7"/>
  <c r="A256" i="7"/>
  <c r="B255" i="7"/>
  <c r="C254" i="7"/>
  <c r="AQ254" i="7"/>
  <c r="B254" i="6"/>
  <c r="A255" i="6"/>
  <c r="C253" i="6"/>
  <c r="AQ253" i="6"/>
  <c r="AR252" i="6"/>
  <c r="AS252" i="6"/>
  <c r="H244" i="8"/>
  <c r="S244" i="8"/>
  <c r="N244" i="8"/>
  <c r="K244" i="8"/>
  <c r="O244" i="8"/>
  <c r="L244" i="8"/>
  <c r="P244" i="8"/>
  <c r="I244" i="8"/>
  <c r="M244" i="8"/>
  <c r="D244" i="8"/>
  <c r="G244" i="8"/>
  <c r="E244" i="8"/>
  <c r="Q244" i="8"/>
  <c r="F244" i="8"/>
  <c r="R244" i="8"/>
  <c r="J244" i="8"/>
  <c r="B245" i="8"/>
  <c r="C246" i="8"/>
  <c r="E235" i="6" l="1"/>
  <c r="E235" i="7"/>
  <c r="D235" i="6"/>
  <c r="D235" i="7"/>
  <c r="AS254" i="7"/>
  <c r="AR254" i="7"/>
  <c r="B256" i="7"/>
  <c r="A257" i="7"/>
  <c r="C255" i="7"/>
  <c r="AQ255" i="7"/>
  <c r="A256" i="6"/>
  <c r="B255" i="6"/>
  <c r="AR253" i="6"/>
  <c r="AS253" i="6"/>
  <c r="AQ254" i="6"/>
  <c r="C254" i="6"/>
  <c r="M245" i="8"/>
  <c r="N245" i="8"/>
  <c r="J245" i="8"/>
  <c r="F245" i="8"/>
  <c r="K245" i="8"/>
  <c r="I245" i="8"/>
  <c r="P245" i="8"/>
  <c r="H245" i="8"/>
  <c r="D245" i="8"/>
  <c r="E245" i="8"/>
  <c r="G245" i="8"/>
  <c r="Q245" i="8"/>
  <c r="S245" i="8"/>
  <c r="O245" i="8"/>
  <c r="R245" i="8"/>
  <c r="L245" i="8"/>
  <c r="C247" i="8"/>
  <c r="B246" i="8"/>
  <c r="E236" i="6" l="1"/>
  <c r="E236" i="7"/>
  <c r="D236" i="6"/>
  <c r="D236" i="7"/>
  <c r="B257" i="7"/>
  <c r="A258" i="7"/>
  <c r="C256" i="7"/>
  <c r="AQ256" i="7"/>
  <c r="AS255" i="7"/>
  <c r="AR255" i="7"/>
  <c r="AS254" i="6"/>
  <c r="AR254" i="6"/>
  <c r="C255" i="6"/>
  <c r="AQ255" i="6"/>
  <c r="B256" i="6"/>
  <c r="A257" i="6"/>
  <c r="N246" i="8"/>
  <c r="H246" i="8"/>
  <c r="O246" i="8"/>
  <c r="P246" i="8"/>
  <c r="J246" i="8"/>
  <c r="L246" i="8"/>
  <c r="I246" i="8"/>
  <c r="M246" i="8"/>
  <c r="K246" i="8"/>
  <c r="E246" i="8"/>
  <c r="S246" i="8"/>
  <c r="G246" i="8"/>
  <c r="R246" i="8"/>
  <c r="D246" i="8"/>
  <c r="F246" i="8"/>
  <c r="Q246" i="8"/>
  <c r="C248" i="8"/>
  <c r="B247" i="8"/>
  <c r="E237" i="6" l="1"/>
  <c r="E237" i="7"/>
  <c r="D237" i="6"/>
  <c r="D237" i="7"/>
  <c r="AS256" i="7"/>
  <c r="AR256" i="7"/>
  <c r="B258" i="7"/>
  <c r="A259" i="7"/>
  <c r="AQ257" i="7"/>
  <c r="C257" i="7"/>
  <c r="A258" i="6"/>
  <c r="B257" i="6"/>
  <c r="AR255" i="6"/>
  <c r="AS255" i="6"/>
  <c r="AQ256" i="6"/>
  <c r="C256" i="6"/>
  <c r="M247" i="8"/>
  <c r="P247" i="8"/>
  <c r="E247" i="8"/>
  <c r="F247" i="8"/>
  <c r="S247" i="8"/>
  <c r="R247" i="8"/>
  <c r="Q247" i="8"/>
  <c r="O247" i="8"/>
  <c r="L247" i="8"/>
  <c r="K247" i="8"/>
  <c r="N247" i="8"/>
  <c r="I247" i="8"/>
  <c r="J247" i="8"/>
  <c r="D247" i="8"/>
  <c r="G247" i="8"/>
  <c r="H247" i="8"/>
  <c r="B248" i="8"/>
  <c r="C249" i="8"/>
  <c r="E238" i="6" l="1"/>
  <c r="E238" i="7"/>
  <c r="D238" i="6"/>
  <c r="D238" i="7"/>
  <c r="C258" i="7"/>
  <c r="AQ258" i="7"/>
  <c r="AR257" i="7"/>
  <c r="AS257" i="7"/>
  <c r="A260" i="7"/>
  <c r="B259" i="7"/>
  <c r="AR256" i="6"/>
  <c r="AS256" i="6"/>
  <c r="C257" i="6"/>
  <c r="AQ257" i="6"/>
  <c r="B258" i="6"/>
  <c r="A259" i="6"/>
  <c r="E248" i="8"/>
  <c r="G248" i="8"/>
  <c r="F248" i="8"/>
  <c r="S248" i="8"/>
  <c r="N248" i="8"/>
  <c r="O248" i="8"/>
  <c r="Q248" i="8"/>
  <c r="L248" i="8"/>
  <c r="I248" i="8"/>
  <c r="D248" i="8"/>
  <c r="J248" i="8"/>
  <c r="H248" i="8"/>
  <c r="K248" i="8"/>
  <c r="M248" i="8"/>
  <c r="P248" i="8"/>
  <c r="R248" i="8"/>
  <c r="C250" i="8"/>
  <c r="B249" i="8"/>
  <c r="D239" i="6" l="1"/>
  <c r="D239" i="7"/>
  <c r="E239" i="6"/>
  <c r="E239" i="7"/>
  <c r="AQ259" i="7"/>
  <c r="C259" i="7"/>
  <c r="B260" i="7"/>
  <c r="A261" i="7"/>
  <c r="AS258" i="7"/>
  <c r="AR258" i="7"/>
  <c r="A260" i="6"/>
  <c r="B259" i="6"/>
  <c r="C258" i="6"/>
  <c r="AQ258" i="6"/>
  <c r="AR257" i="6"/>
  <c r="AS257" i="6"/>
  <c r="Q249" i="8"/>
  <c r="G249" i="8"/>
  <c r="R249" i="8"/>
  <c r="F249" i="8"/>
  <c r="O249" i="8"/>
  <c r="S249" i="8"/>
  <c r="K249" i="8"/>
  <c r="L249" i="8"/>
  <c r="J249" i="8"/>
  <c r="P249" i="8"/>
  <c r="I249" i="8"/>
  <c r="H249" i="8"/>
  <c r="N249" i="8"/>
  <c r="D249" i="8"/>
  <c r="M249" i="8"/>
  <c r="E249" i="8"/>
  <c r="B250" i="8"/>
  <c r="C251" i="8"/>
  <c r="D240" i="6" l="1"/>
  <c r="D240" i="7"/>
  <c r="E240" i="6"/>
  <c r="E240" i="7"/>
  <c r="C260" i="7"/>
  <c r="AQ260" i="7"/>
  <c r="A262" i="7"/>
  <c r="B261" i="7"/>
  <c r="AS259" i="7"/>
  <c r="AR259" i="7"/>
  <c r="C259" i="6"/>
  <c r="AQ259" i="6"/>
  <c r="AS258" i="6"/>
  <c r="AR258" i="6"/>
  <c r="A261" i="6"/>
  <c r="B260" i="6"/>
  <c r="B251" i="8"/>
  <c r="C252" i="8"/>
  <c r="N250" i="8"/>
  <c r="S250" i="8"/>
  <c r="J250" i="8"/>
  <c r="D250" i="8"/>
  <c r="P250" i="8"/>
  <c r="K250" i="8"/>
  <c r="L250" i="8"/>
  <c r="O250" i="8"/>
  <c r="H250" i="8"/>
  <c r="I250" i="8"/>
  <c r="E250" i="8"/>
  <c r="M250" i="8"/>
  <c r="G250" i="8"/>
  <c r="F250" i="8"/>
  <c r="Q250" i="8"/>
  <c r="R250" i="8"/>
  <c r="E241" i="6" l="1"/>
  <c r="E241" i="7"/>
  <c r="D241" i="6"/>
  <c r="D241" i="7"/>
  <c r="AQ261" i="7"/>
  <c r="C261" i="7"/>
  <c r="B262" i="7"/>
  <c r="A263" i="7"/>
  <c r="AS260" i="7"/>
  <c r="AR260" i="7"/>
  <c r="AS259" i="6"/>
  <c r="AR259" i="6"/>
  <c r="AQ260" i="6"/>
  <c r="C260" i="6"/>
  <c r="B261" i="6"/>
  <c r="A262" i="6"/>
  <c r="C253" i="8"/>
  <c r="B252" i="8"/>
  <c r="S251" i="8"/>
  <c r="N251" i="8"/>
  <c r="R251" i="8"/>
  <c r="O251" i="8"/>
  <c r="Q251" i="8"/>
  <c r="L251" i="8"/>
  <c r="H251" i="8"/>
  <c r="J251" i="8"/>
  <c r="M251" i="8"/>
  <c r="I251" i="8"/>
  <c r="F251" i="8"/>
  <c r="P251" i="8"/>
  <c r="D251" i="8"/>
  <c r="E251" i="8"/>
  <c r="K251" i="8"/>
  <c r="G251" i="8"/>
  <c r="E242" i="6" l="1"/>
  <c r="E242" i="7"/>
  <c r="D242" i="6"/>
  <c r="D242" i="7"/>
  <c r="C262" i="7"/>
  <c r="AQ262" i="7"/>
  <c r="B263" i="7"/>
  <c r="A264" i="7"/>
  <c r="AS261" i="7"/>
  <c r="AR261" i="7"/>
  <c r="AS260" i="6"/>
  <c r="AR260" i="6"/>
  <c r="B262" i="6"/>
  <c r="A263" i="6"/>
  <c r="AQ261" i="6"/>
  <c r="C261" i="6"/>
  <c r="O252" i="8"/>
  <c r="Q252" i="8"/>
  <c r="L252" i="8"/>
  <c r="H252" i="8"/>
  <c r="M252" i="8"/>
  <c r="N252" i="8"/>
  <c r="F252" i="8"/>
  <c r="P252" i="8"/>
  <c r="E252" i="8"/>
  <c r="S252" i="8"/>
  <c r="R252" i="8"/>
  <c r="G252" i="8"/>
  <c r="K252" i="8"/>
  <c r="I252" i="8"/>
  <c r="J252" i="8"/>
  <c r="D252" i="8"/>
  <c r="B253" i="8"/>
  <c r="C254" i="8"/>
  <c r="E243" i="6" l="1"/>
  <c r="E243" i="7"/>
  <c r="D243" i="6"/>
  <c r="D243" i="7"/>
  <c r="A265" i="7"/>
  <c r="B264" i="7"/>
  <c r="AQ263" i="7"/>
  <c r="C263" i="7"/>
  <c r="AS262" i="7"/>
  <c r="AR262" i="7"/>
  <c r="AQ262" i="6"/>
  <c r="C262" i="6"/>
  <c r="AR261" i="6"/>
  <c r="AS261" i="6"/>
  <c r="B263" i="6"/>
  <c r="A264" i="6"/>
  <c r="C255" i="8"/>
  <c r="B254" i="8"/>
  <c r="F253" i="8"/>
  <c r="L253" i="8"/>
  <c r="O253" i="8"/>
  <c r="M253" i="8"/>
  <c r="J253" i="8"/>
  <c r="H253" i="8"/>
  <c r="I253" i="8"/>
  <c r="D253" i="8"/>
  <c r="P253" i="8"/>
  <c r="N253" i="8"/>
  <c r="G253" i="8"/>
  <c r="S253" i="8"/>
  <c r="K253" i="8"/>
  <c r="E253" i="8"/>
  <c r="R253" i="8"/>
  <c r="Q253" i="8"/>
  <c r="D244" i="6" l="1"/>
  <c r="D244" i="7"/>
  <c r="E244" i="6"/>
  <c r="E244" i="7"/>
  <c r="AS263" i="7"/>
  <c r="AR263" i="7"/>
  <c r="C264" i="7"/>
  <c r="AQ264" i="7"/>
  <c r="A266" i="7"/>
  <c r="B266" i="7" s="1"/>
  <c r="B265" i="7"/>
  <c r="C263" i="6"/>
  <c r="AQ263" i="6"/>
  <c r="B264" i="6"/>
  <c r="A265" i="6"/>
  <c r="AR262" i="6"/>
  <c r="AS262" i="6"/>
  <c r="C256" i="8"/>
  <c r="B255" i="8"/>
  <c r="F254" i="8"/>
  <c r="I254" i="8"/>
  <c r="K254" i="8"/>
  <c r="D254" i="8"/>
  <c r="H254" i="8"/>
  <c r="P254" i="8"/>
  <c r="E254" i="8"/>
  <c r="G254" i="8"/>
  <c r="R254" i="8"/>
  <c r="Q254" i="8"/>
  <c r="S254" i="8"/>
  <c r="N254" i="8"/>
  <c r="L254" i="8"/>
  <c r="M254" i="8"/>
  <c r="O254" i="8"/>
  <c r="J254" i="8"/>
  <c r="D245" i="6" l="1"/>
  <c r="D245" i="7"/>
  <c r="E245" i="6"/>
  <c r="E245" i="7"/>
  <c r="AR264" i="7"/>
  <c r="AS264" i="7"/>
  <c r="AQ266" i="7"/>
  <c r="C266" i="7"/>
  <c r="AQ265" i="7"/>
  <c r="C265" i="7"/>
  <c r="AS263" i="6"/>
  <c r="AR263" i="6"/>
  <c r="A266" i="6"/>
  <c r="B266" i="6" s="1"/>
  <c r="B265" i="6"/>
  <c r="AQ264" i="6"/>
  <c r="C264" i="6"/>
  <c r="E255" i="8"/>
  <c r="P255" i="8"/>
  <c r="F255" i="8"/>
  <c r="S255" i="8"/>
  <c r="G255" i="8"/>
  <c r="R255" i="8"/>
  <c r="Q255" i="8"/>
  <c r="N255" i="8"/>
  <c r="J255" i="8"/>
  <c r="M255" i="8"/>
  <c r="O255" i="8"/>
  <c r="K255" i="8"/>
  <c r="L255" i="8"/>
  <c r="D255" i="8"/>
  <c r="H255" i="8"/>
  <c r="I255" i="8"/>
  <c r="C257" i="8"/>
  <c r="B256" i="8"/>
  <c r="D246" i="6" l="1"/>
  <c r="D246" i="7"/>
  <c r="E246" i="6"/>
  <c r="E246" i="7"/>
  <c r="AS266" i="7"/>
  <c r="AR266" i="7"/>
  <c r="AS265" i="7"/>
  <c r="AR265" i="7"/>
  <c r="AS264" i="6"/>
  <c r="AR264" i="6"/>
  <c r="AQ266" i="6"/>
  <c r="C266" i="6"/>
  <c r="C265" i="6"/>
  <c r="AQ265" i="6"/>
  <c r="B257" i="8"/>
  <c r="C258" i="8"/>
  <c r="F256" i="8"/>
  <c r="R256" i="8"/>
  <c r="N256" i="8"/>
  <c r="O256" i="8"/>
  <c r="M256" i="8"/>
  <c r="J256" i="8"/>
  <c r="L256" i="8"/>
  <c r="K256" i="8"/>
  <c r="H256" i="8"/>
  <c r="I256" i="8"/>
  <c r="P256" i="8"/>
  <c r="G256" i="8"/>
  <c r="D256" i="8"/>
  <c r="E256" i="8"/>
  <c r="S256" i="8"/>
  <c r="Q256" i="8"/>
  <c r="D247" i="6" l="1"/>
  <c r="D247" i="7"/>
  <c r="E247" i="6"/>
  <c r="E247" i="7"/>
  <c r="AR265" i="6"/>
  <c r="AS265" i="6"/>
  <c r="AS266" i="6"/>
  <c r="AR266" i="6"/>
  <c r="C259" i="8"/>
  <c r="B258" i="8"/>
  <c r="D257" i="8"/>
  <c r="N257" i="8"/>
  <c r="M257" i="8"/>
  <c r="S257" i="8"/>
  <c r="R257" i="8"/>
  <c r="F257" i="8"/>
  <c r="G257" i="8"/>
  <c r="Q257" i="8"/>
  <c r="J257" i="8"/>
  <c r="L257" i="8"/>
  <c r="P257" i="8"/>
  <c r="H257" i="8"/>
  <c r="E257" i="8"/>
  <c r="O257" i="8"/>
  <c r="K257" i="8"/>
  <c r="I257" i="8"/>
  <c r="E248" i="6" l="1"/>
  <c r="E248" i="7"/>
  <c r="D248" i="6"/>
  <c r="D248" i="7"/>
  <c r="B259" i="8"/>
  <c r="C260" i="8"/>
  <c r="R258" i="8"/>
  <c r="J258" i="8"/>
  <c r="H258" i="8"/>
  <c r="N258" i="8"/>
  <c r="D258" i="8"/>
  <c r="O258" i="8"/>
  <c r="M258" i="8"/>
  <c r="I258" i="8"/>
  <c r="G258" i="8"/>
  <c r="P258" i="8"/>
  <c r="F258" i="8"/>
  <c r="E258" i="8"/>
  <c r="S258" i="8"/>
  <c r="L258" i="8"/>
  <c r="Q258" i="8"/>
  <c r="K258" i="8"/>
  <c r="E249" i="6" l="1"/>
  <c r="E249" i="7"/>
  <c r="D249" i="6"/>
  <c r="D249" i="7"/>
  <c r="B260" i="8"/>
  <c r="C261" i="8"/>
  <c r="G259" i="8"/>
  <c r="R259" i="8"/>
  <c r="S259" i="8"/>
  <c r="F259" i="8"/>
  <c r="N259" i="8"/>
  <c r="K259" i="8"/>
  <c r="M259" i="8"/>
  <c r="J259" i="8"/>
  <c r="P259" i="8"/>
  <c r="I259" i="8"/>
  <c r="H259" i="8"/>
  <c r="L259" i="8"/>
  <c r="D259" i="8"/>
  <c r="E259" i="8"/>
  <c r="O259" i="8"/>
  <c r="Q259" i="8"/>
  <c r="D250" i="6" l="1"/>
  <c r="D250" i="7"/>
  <c r="E250" i="6"/>
  <c r="E250" i="7"/>
  <c r="B261" i="8"/>
  <c r="C262" i="8"/>
  <c r="J260" i="8"/>
  <c r="D260" i="8"/>
  <c r="L260" i="8"/>
  <c r="O260" i="8"/>
  <c r="P260" i="8"/>
  <c r="I260" i="8"/>
  <c r="M260" i="8"/>
  <c r="K260" i="8"/>
  <c r="E260" i="8"/>
  <c r="G260" i="8"/>
  <c r="F260" i="8"/>
  <c r="Q260" i="8"/>
  <c r="H260" i="8"/>
  <c r="S260" i="8"/>
  <c r="R260" i="8"/>
  <c r="N260" i="8"/>
  <c r="E251" i="6" l="1"/>
  <c r="E251" i="7"/>
  <c r="D251" i="6"/>
  <c r="D251" i="7"/>
  <c r="C263" i="8"/>
  <c r="B262" i="8"/>
  <c r="S261" i="8"/>
  <c r="Q261" i="8"/>
  <c r="O261" i="8"/>
  <c r="L261" i="8"/>
  <c r="J261" i="8"/>
  <c r="D261" i="8"/>
  <c r="H261" i="8"/>
  <c r="K261" i="8"/>
  <c r="P261" i="8"/>
  <c r="I261" i="8"/>
  <c r="M261" i="8"/>
  <c r="G261" i="8"/>
  <c r="F261" i="8"/>
  <c r="E261" i="8"/>
  <c r="N261" i="8"/>
  <c r="R261" i="8"/>
  <c r="E252" i="6" l="1"/>
  <c r="E252" i="7"/>
  <c r="D252" i="6"/>
  <c r="D252" i="7"/>
  <c r="P262" i="8"/>
  <c r="D262" i="8"/>
  <c r="H262" i="8"/>
  <c r="K262" i="8"/>
  <c r="E262" i="8"/>
  <c r="R262" i="8"/>
  <c r="S262" i="8"/>
  <c r="N262" i="8"/>
  <c r="Q262" i="8"/>
  <c r="L262" i="8"/>
  <c r="O262" i="8"/>
  <c r="M262" i="8"/>
  <c r="F262" i="8"/>
  <c r="J262" i="8"/>
  <c r="I262" i="8"/>
  <c r="G262" i="8"/>
  <c r="B263" i="8"/>
  <c r="C264" i="8"/>
  <c r="E253" i="6" l="1"/>
  <c r="E253" i="7"/>
  <c r="D253" i="6"/>
  <c r="D253" i="7"/>
  <c r="C265" i="8"/>
  <c r="B264" i="8"/>
  <c r="N263" i="8"/>
  <c r="H263" i="8"/>
  <c r="K263" i="8"/>
  <c r="D263" i="8"/>
  <c r="J263" i="8"/>
  <c r="I263" i="8"/>
  <c r="L263" i="8"/>
  <c r="E263" i="8"/>
  <c r="P263" i="8"/>
  <c r="G263" i="8"/>
  <c r="F263" i="8"/>
  <c r="Q263" i="8"/>
  <c r="M263" i="8"/>
  <c r="O263" i="8"/>
  <c r="R263" i="8"/>
  <c r="S263" i="8"/>
  <c r="D254" i="6" l="1"/>
  <c r="D254" i="7"/>
  <c r="E254" i="6"/>
  <c r="E254" i="7"/>
  <c r="S264" i="8"/>
  <c r="E264" i="8"/>
  <c r="K264" i="8"/>
  <c r="Q264" i="8"/>
  <c r="N264" i="8"/>
  <c r="L264" i="8"/>
  <c r="J264" i="8"/>
  <c r="H264" i="8"/>
  <c r="P264" i="8"/>
  <c r="O264" i="8"/>
  <c r="G264" i="8"/>
  <c r="D264" i="8"/>
  <c r="F264" i="8"/>
  <c r="R264" i="8"/>
  <c r="I264" i="8"/>
  <c r="M264" i="8"/>
  <c r="B265" i="8"/>
  <c r="C266" i="8"/>
  <c r="D255" i="6" l="1"/>
  <c r="D255" i="7"/>
  <c r="E255" i="6"/>
  <c r="E255" i="7"/>
  <c r="B266" i="8"/>
  <c r="C267" i="8"/>
  <c r="P265" i="8"/>
  <c r="I265" i="8"/>
  <c r="M265" i="8"/>
  <c r="E265" i="8"/>
  <c r="F265" i="8"/>
  <c r="Q265" i="8"/>
  <c r="O265" i="8"/>
  <c r="L265" i="8"/>
  <c r="S265" i="8"/>
  <c r="H265" i="8"/>
  <c r="D265" i="8"/>
  <c r="R265" i="8"/>
  <c r="N265" i="8"/>
  <c r="G265" i="8"/>
  <c r="K265" i="8"/>
  <c r="J265" i="8"/>
  <c r="E256" i="6" l="1"/>
  <c r="E256" i="7"/>
  <c r="D256" i="6"/>
  <c r="D256" i="7"/>
  <c r="B267" i="8"/>
  <c r="C268" i="8"/>
  <c r="Q266" i="8"/>
  <c r="O266" i="8"/>
  <c r="D266" i="8"/>
  <c r="J266" i="8"/>
  <c r="H266" i="8"/>
  <c r="M266" i="8"/>
  <c r="I266" i="8"/>
  <c r="L266" i="8"/>
  <c r="K266" i="8"/>
  <c r="P266" i="8"/>
  <c r="S266" i="8"/>
  <c r="E266" i="8"/>
  <c r="G266" i="8"/>
  <c r="R266" i="8"/>
  <c r="N266" i="8"/>
  <c r="F266" i="8"/>
  <c r="E257" i="6" l="1"/>
  <c r="E257" i="7"/>
  <c r="D257" i="6"/>
  <c r="D257" i="7"/>
  <c r="B268" i="8"/>
  <c r="C269" i="8"/>
  <c r="E267" i="8"/>
  <c r="S267" i="8"/>
  <c r="N267" i="8"/>
  <c r="R267" i="8"/>
  <c r="Q267" i="8"/>
  <c r="K267" i="8"/>
  <c r="L267" i="8"/>
  <c r="O267" i="8"/>
  <c r="H267" i="8"/>
  <c r="F267" i="8"/>
  <c r="D267" i="8"/>
  <c r="M267" i="8"/>
  <c r="G267" i="8"/>
  <c r="J267" i="8"/>
  <c r="I267" i="8"/>
  <c r="P267" i="8"/>
  <c r="D258" i="6" l="1"/>
  <c r="D258" i="7"/>
  <c r="E258" i="6"/>
  <c r="E258" i="7"/>
  <c r="B269" i="8"/>
  <c r="C270" i="8"/>
  <c r="D268" i="8"/>
  <c r="O268" i="8"/>
  <c r="M268" i="8"/>
  <c r="K268" i="8"/>
  <c r="I268" i="8"/>
  <c r="F268" i="8"/>
  <c r="P268" i="8"/>
  <c r="G268" i="8"/>
  <c r="E268" i="8"/>
  <c r="S268" i="8"/>
  <c r="N268" i="8"/>
  <c r="H268" i="8"/>
  <c r="L268" i="8"/>
  <c r="R268" i="8"/>
  <c r="J268" i="8"/>
  <c r="Q268" i="8"/>
  <c r="E259" i="6" l="1"/>
  <c r="E259" i="7"/>
  <c r="D259" i="6"/>
  <c r="D259" i="7"/>
  <c r="C271" i="8"/>
  <c r="B270" i="8"/>
  <c r="N269" i="8"/>
  <c r="R269" i="8"/>
  <c r="K269" i="8"/>
  <c r="Q269" i="8"/>
  <c r="L269" i="8"/>
  <c r="H269" i="8"/>
  <c r="J269" i="8"/>
  <c r="P269" i="8"/>
  <c r="M269" i="8"/>
  <c r="I269" i="8"/>
  <c r="G269" i="8"/>
  <c r="D269" i="8"/>
  <c r="S269" i="8"/>
  <c r="F269" i="8"/>
  <c r="O269" i="8"/>
  <c r="E269" i="8"/>
  <c r="E260" i="6" l="1"/>
  <c r="E260" i="7"/>
  <c r="D260" i="6"/>
  <c r="D260" i="7"/>
  <c r="M270" i="8"/>
  <c r="R270" i="8"/>
  <c r="F270" i="8"/>
  <c r="S270" i="8"/>
  <c r="Q270" i="8"/>
  <c r="N270" i="8"/>
  <c r="H270" i="8"/>
  <c r="O270" i="8"/>
  <c r="L270" i="8"/>
  <c r="D270" i="8"/>
  <c r="P270" i="8"/>
  <c r="E270" i="8"/>
  <c r="J270" i="8"/>
  <c r="K270" i="8"/>
  <c r="I270" i="8"/>
  <c r="G270" i="8"/>
  <c r="C272" i="8"/>
  <c r="B271" i="8"/>
  <c r="E261" i="6" l="1"/>
  <c r="E261" i="7"/>
  <c r="D261" i="6"/>
  <c r="D261" i="7"/>
  <c r="M271" i="8"/>
  <c r="K271" i="8"/>
  <c r="L271" i="8"/>
  <c r="I271" i="8"/>
  <c r="H271" i="8"/>
  <c r="E271" i="8"/>
  <c r="G271" i="8"/>
  <c r="S271" i="8"/>
  <c r="F271" i="8"/>
  <c r="R271" i="8"/>
  <c r="D271" i="8"/>
  <c r="Q271" i="8"/>
  <c r="N271" i="8"/>
  <c r="J271" i="8"/>
  <c r="P271" i="8"/>
  <c r="O271" i="8"/>
  <c r="C273" i="8"/>
  <c r="B272" i="8"/>
  <c r="E262" i="6" l="1"/>
  <c r="E262" i="7"/>
  <c r="D262" i="6"/>
  <c r="D262" i="7"/>
  <c r="R272" i="8"/>
  <c r="Q272" i="8"/>
  <c r="S272" i="8"/>
  <c r="N272" i="8"/>
  <c r="O272" i="8"/>
  <c r="L272" i="8"/>
  <c r="K272" i="8"/>
  <c r="D272" i="8"/>
  <c r="I272" i="8"/>
  <c r="H272" i="8"/>
  <c r="J272" i="8"/>
  <c r="E272" i="8"/>
  <c r="M272" i="8"/>
  <c r="G272" i="8"/>
  <c r="F272" i="8"/>
  <c r="P272" i="8"/>
  <c r="B273" i="8"/>
  <c r="C274" i="8"/>
  <c r="E263" i="6" l="1"/>
  <c r="E263" i="7"/>
  <c r="D263" i="6"/>
  <c r="D263" i="7"/>
  <c r="B274" i="8"/>
  <c r="C275" i="8"/>
  <c r="L273" i="8"/>
  <c r="I273" i="8"/>
  <c r="D273" i="8"/>
  <c r="H273" i="8"/>
  <c r="F273" i="8"/>
  <c r="S273" i="8"/>
  <c r="G273" i="8"/>
  <c r="Q273" i="8"/>
  <c r="M273" i="8"/>
  <c r="N273" i="8"/>
  <c r="J273" i="8"/>
  <c r="P273" i="8"/>
  <c r="E273" i="8"/>
  <c r="R273" i="8"/>
  <c r="K273" i="8"/>
  <c r="O273" i="8"/>
  <c r="D264" i="6" l="1"/>
  <c r="D264" i="7"/>
  <c r="E264" i="6"/>
  <c r="E264" i="7"/>
  <c r="B275" i="8"/>
  <c r="C276" i="8"/>
  <c r="R274" i="8"/>
  <c r="N274" i="8"/>
  <c r="K274" i="8"/>
  <c r="P274" i="8"/>
  <c r="H274" i="8"/>
  <c r="O274" i="8"/>
  <c r="D274" i="8"/>
  <c r="I274" i="8"/>
  <c r="Q274" i="8"/>
  <c r="E274" i="8"/>
  <c r="L274" i="8"/>
  <c r="M274" i="8"/>
  <c r="G274" i="8"/>
  <c r="S274" i="8"/>
  <c r="J274" i="8"/>
  <c r="F274" i="8"/>
  <c r="E265" i="6" l="1"/>
  <c r="E265" i="7"/>
  <c r="D265" i="6"/>
  <c r="D265" i="7"/>
  <c r="B276" i="8"/>
  <c r="C277" i="8"/>
  <c r="F275" i="8"/>
  <c r="S275" i="8"/>
  <c r="G275" i="8"/>
  <c r="R275" i="8"/>
  <c r="Q275" i="8"/>
  <c r="K275" i="8"/>
  <c r="N275" i="8"/>
  <c r="J275" i="8"/>
  <c r="M275" i="8"/>
  <c r="O275" i="8"/>
  <c r="I275" i="8"/>
  <c r="H275" i="8"/>
  <c r="D275" i="8"/>
  <c r="P275" i="8"/>
  <c r="L275" i="8"/>
  <c r="E275" i="8"/>
  <c r="D266" i="6" l="1"/>
  <c r="D266" i="7"/>
  <c r="E266" i="6"/>
  <c r="E266" i="7"/>
  <c r="B277" i="8"/>
  <c r="C278" i="8"/>
  <c r="F276" i="8"/>
  <c r="H276" i="8"/>
  <c r="D276" i="8"/>
  <c r="P276" i="8"/>
  <c r="S276" i="8"/>
  <c r="E276" i="8"/>
  <c r="R276" i="8"/>
  <c r="G276" i="8"/>
  <c r="N276" i="8"/>
  <c r="J276" i="8"/>
  <c r="M276" i="8"/>
  <c r="Q276" i="8"/>
  <c r="O276" i="8"/>
  <c r="K276" i="8"/>
  <c r="I276" i="8"/>
  <c r="L276" i="8"/>
  <c r="B278" i="8" l="1"/>
  <c r="C279" i="8"/>
  <c r="O277" i="8"/>
  <c r="L277" i="8"/>
  <c r="H277" i="8"/>
  <c r="K277" i="8"/>
  <c r="P277" i="8"/>
  <c r="G277" i="8"/>
  <c r="E277" i="8"/>
  <c r="S277" i="8"/>
  <c r="M277" i="8"/>
  <c r="Q277" i="8"/>
  <c r="R277" i="8"/>
  <c r="N277" i="8"/>
  <c r="F277" i="8"/>
  <c r="I277" i="8"/>
  <c r="J277" i="8"/>
  <c r="D277" i="8"/>
  <c r="B279" i="8" l="1"/>
  <c r="C280" i="8"/>
  <c r="I278" i="8"/>
  <c r="F278" i="8"/>
  <c r="M278" i="8"/>
  <c r="D278" i="8"/>
  <c r="H278" i="8"/>
  <c r="E278" i="8"/>
  <c r="Q278" i="8"/>
  <c r="P278" i="8"/>
  <c r="G278" i="8"/>
  <c r="O278" i="8"/>
  <c r="L278" i="8"/>
  <c r="S278" i="8"/>
  <c r="R278" i="8"/>
  <c r="K278" i="8"/>
  <c r="J278" i="8"/>
  <c r="N278" i="8"/>
  <c r="C281" i="8" l="1"/>
  <c r="B280" i="8"/>
  <c r="J279" i="8"/>
  <c r="K279" i="8"/>
  <c r="Q279" i="8"/>
  <c r="I279" i="8"/>
  <c r="L279" i="8"/>
  <c r="H279" i="8"/>
  <c r="D279" i="8"/>
  <c r="F279" i="8"/>
  <c r="P279" i="8"/>
  <c r="G279" i="8"/>
  <c r="E279" i="8"/>
  <c r="S279" i="8"/>
  <c r="M279" i="8"/>
  <c r="N279" i="8"/>
  <c r="O279" i="8"/>
  <c r="R279" i="8"/>
  <c r="R280" i="8" l="1"/>
  <c r="J280" i="8"/>
  <c r="F280" i="8"/>
  <c r="I280" i="8"/>
  <c r="L280" i="8"/>
  <c r="H280" i="8"/>
  <c r="P280" i="8"/>
  <c r="E280" i="8"/>
  <c r="S280" i="8"/>
  <c r="Q280" i="8"/>
  <c r="O280" i="8"/>
  <c r="K280" i="8"/>
  <c r="D280" i="8"/>
  <c r="G280" i="8"/>
  <c r="N280" i="8"/>
  <c r="M280" i="8"/>
  <c r="B281" i="8"/>
  <c r="C282" i="8"/>
  <c r="B282" i="8" l="1"/>
  <c r="C283" i="8"/>
  <c r="G281" i="8"/>
  <c r="F281" i="8"/>
  <c r="O281" i="8"/>
  <c r="J281" i="8"/>
  <c r="K281" i="8"/>
  <c r="I281" i="8"/>
  <c r="H281" i="8"/>
  <c r="D281" i="8"/>
  <c r="M281" i="8"/>
  <c r="L281" i="8"/>
  <c r="P281" i="8"/>
  <c r="R281" i="8"/>
  <c r="E281" i="8"/>
  <c r="Q281" i="8"/>
  <c r="S281" i="8"/>
  <c r="N281" i="8"/>
  <c r="B283" i="8" l="1"/>
  <c r="C284" i="8"/>
  <c r="M282" i="8"/>
  <c r="E282" i="8"/>
  <c r="R282" i="8"/>
  <c r="N282" i="8"/>
  <c r="J282" i="8"/>
  <c r="K282" i="8"/>
  <c r="O282" i="8"/>
  <c r="H282" i="8"/>
  <c r="L282" i="8"/>
  <c r="D282" i="8"/>
  <c r="G282" i="8"/>
  <c r="P282" i="8"/>
  <c r="F282" i="8"/>
  <c r="S282" i="8"/>
  <c r="I282" i="8"/>
  <c r="Q282" i="8"/>
  <c r="B284" i="8" l="1"/>
  <c r="C285" i="8"/>
  <c r="P283" i="8"/>
  <c r="K283" i="8"/>
  <c r="E283" i="8"/>
  <c r="G283" i="8"/>
  <c r="R283" i="8"/>
  <c r="Q283" i="8"/>
  <c r="N283" i="8"/>
  <c r="S283" i="8"/>
  <c r="O283" i="8"/>
  <c r="J283" i="8"/>
  <c r="L283" i="8"/>
  <c r="F283" i="8"/>
  <c r="H283" i="8"/>
  <c r="M283" i="8"/>
  <c r="D283" i="8"/>
  <c r="I283" i="8"/>
  <c r="C286" i="8" l="1"/>
  <c r="B285" i="8"/>
  <c r="D284" i="8"/>
  <c r="H284" i="8"/>
  <c r="G284" i="8"/>
  <c r="S284" i="8"/>
  <c r="Q284" i="8"/>
  <c r="F284" i="8"/>
  <c r="L284" i="8"/>
  <c r="P284" i="8"/>
  <c r="M284" i="8"/>
  <c r="E284" i="8"/>
  <c r="K284" i="8"/>
  <c r="O284" i="8"/>
  <c r="R284" i="8"/>
  <c r="I284" i="8"/>
  <c r="N284" i="8"/>
  <c r="J284" i="8"/>
  <c r="D285" i="8" l="1"/>
  <c r="N285" i="8"/>
  <c r="E285" i="8"/>
  <c r="G285" i="8"/>
  <c r="F285" i="8"/>
  <c r="R285" i="8"/>
  <c r="H285" i="8"/>
  <c r="L285" i="8"/>
  <c r="P285" i="8"/>
  <c r="Q285" i="8"/>
  <c r="K285" i="8"/>
  <c r="I285" i="8"/>
  <c r="S285" i="8"/>
  <c r="J285" i="8"/>
  <c r="O285" i="8"/>
  <c r="M285" i="8"/>
  <c r="C287" i="8"/>
  <c r="B286" i="8"/>
  <c r="Q286" i="8" l="1"/>
  <c r="I286" i="8"/>
  <c r="H286" i="8"/>
  <c r="L286" i="8"/>
  <c r="P286" i="8"/>
  <c r="E286" i="8"/>
  <c r="S286" i="8"/>
  <c r="R286" i="8"/>
  <c r="N286" i="8"/>
  <c r="K286" i="8"/>
  <c r="O286" i="8"/>
  <c r="D286" i="8"/>
  <c r="M286" i="8"/>
  <c r="G286" i="8"/>
  <c r="J286" i="8"/>
  <c r="F286" i="8"/>
  <c r="B287" i="8"/>
  <c r="C288" i="8"/>
  <c r="B288" i="8" l="1"/>
  <c r="C289" i="8"/>
  <c r="O287" i="8"/>
  <c r="I287" i="8"/>
  <c r="P287" i="8"/>
  <c r="H287" i="8"/>
  <c r="D287" i="8"/>
  <c r="E287" i="8"/>
  <c r="M287" i="8"/>
  <c r="L287" i="8"/>
  <c r="F287" i="8"/>
  <c r="S287" i="8"/>
  <c r="N287" i="8"/>
  <c r="R287" i="8"/>
  <c r="Q287" i="8"/>
  <c r="K287" i="8"/>
  <c r="G287" i="8"/>
  <c r="J287" i="8"/>
  <c r="B289" i="8" l="1"/>
  <c r="C290" i="8"/>
  <c r="G288" i="8"/>
  <c r="O288" i="8"/>
  <c r="L288" i="8"/>
  <c r="D288" i="8"/>
  <c r="M288" i="8"/>
  <c r="E288" i="8"/>
  <c r="P288" i="8"/>
  <c r="S288" i="8"/>
  <c r="F288" i="8"/>
  <c r="R288" i="8"/>
  <c r="Q288" i="8"/>
  <c r="K288" i="8"/>
  <c r="J288" i="8"/>
  <c r="I288" i="8"/>
  <c r="N288" i="8"/>
  <c r="H288" i="8"/>
  <c r="B290" i="8" l="1"/>
  <c r="C291" i="8"/>
  <c r="E289" i="8"/>
  <c r="R289" i="8"/>
  <c r="Q289" i="8"/>
  <c r="I289" i="8"/>
  <c r="D289" i="8"/>
  <c r="H289" i="8"/>
  <c r="L289" i="8"/>
  <c r="G289" i="8"/>
  <c r="S289" i="8"/>
  <c r="N289" i="8"/>
  <c r="O289" i="8"/>
  <c r="J289" i="8"/>
  <c r="K289" i="8"/>
  <c r="F289" i="8"/>
  <c r="M289" i="8"/>
  <c r="P289" i="8"/>
  <c r="C292" i="8" l="1"/>
  <c r="B291" i="8"/>
  <c r="M290" i="8"/>
  <c r="K290" i="8"/>
  <c r="P290" i="8"/>
  <c r="Q290" i="8"/>
  <c r="R290" i="8"/>
  <c r="E290" i="8"/>
  <c r="F290" i="8"/>
  <c r="N290" i="8"/>
  <c r="O290" i="8"/>
  <c r="J290" i="8"/>
  <c r="I290" i="8"/>
  <c r="G290" i="8"/>
  <c r="L290" i="8"/>
  <c r="D290" i="8"/>
  <c r="S290" i="8"/>
  <c r="H290" i="8"/>
  <c r="M291" i="8" l="1"/>
  <c r="P291" i="8"/>
  <c r="E291" i="8"/>
  <c r="G291" i="8"/>
  <c r="O291" i="8"/>
  <c r="S291" i="8"/>
  <c r="N291" i="8"/>
  <c r="K291" i="8"/>
  <c r="J291" i="8"/>
  <c r="Q291" i="8"/>
  <c r="H291" i="8"/>
  <c r="L291" i="8"/>
  <c r="F291" i="8"/>
  <c r="I291" i="8"/>
  <c r="D291" i="8"/>
  <c r="R291" i="8"/>
  <c r="C293" i="8"/>
  <c r="B292" i="8"/>
  <c r="G292" i="8" l="1"/>
  <c r="E292" i="8"/>
  <c r="P292" i="8"/>
  <c r="F292" i="8"/>
  <c r="S292" i="8"/>
  <c r="N292" i="8"/>
  <c r="O292" i="8"/>
  <c r="Q292" i="8"/>
  <c r="K292" i="8"/>
  <c r="J292" i="8"/>
  <c r="I292" i="8"/>
  <c r="M292" i="8"/>
  <c r="H292" i="8"/>
  <c r="D292" i="8"/>
  <c r="L292" i="8"/>
  <c r="R292" i="8"/>
  <c r="B293" i="8"/>
  <c r="C294" i="8"/>
  <c r="C295" i="8" l="1"/>
  <c r="B294" i="8"/>
  <c r="M293" i="8"/>
  <c r="L293" i="8"/>
  <c r="H293" i="8"/>
  <c r="F293" i="8"/>
  <c r="E293" i="8"/>
  <c r="G293" i="8"/>
  <c r="O293" i="8"/>
  <c r="R293" i="8"/>
  <c r="N293" i="8"/>
  <c r="Q293" i="8"/>
  <c r="I293" i="8"/>
  <c r="K293" i="8"/>
  <c r="P293" i="8"/>
  <c r="J293" i="8"/>
  <c r="S293" i="8"/>
  <c r="D293" i="8"/>
  <c r="D294" i="8" l="1"/>
  <c r="H294" i="8"/>
  <c r="G294" i="8"/>
  <c r="M294" i="8"/>
  <c r="F294" i="8"/>
  <c r="S294" i="8"/>
  <c r="E294" i="8"/>
  <c r="Q294" i="8"/>
  <c r="O294" i="8"/>
  <c r="J294" i="8"/>
  <c r="N294" i="8"/>
  <c r="K294" i="8"/>
  <c r="L294" i="8"/>
  <c r="P294" i="8"/>
  <c r="R294" i="8"/>
  <c r="I294" i="8"/>
  <c r="C296" i="8"/>
  <c r="B295" i="8"/>
  <c r="I295" i="8" l="1"/>
  <c r="K295" i="8"/>
  <c r="J295" i="8"/>
  <c r="H295" i="8"/>
  <c r="D295" i="8"/>
  <c r="L295" i="8"/>
  <c r="P295" i="8"/>
  <c r="G295" i="8"/>
  <c r="S295" i="8"/>
  <c r="F295" i="8"/>
  <c r="R295" i="8"/>
  <c r="Q295" i="8"/>
  <c r="N295" i="8"/>
  <c r="M295" i="8"/>
  <c r="E295" i="8"/>
  <c r="O295" i="8"/>
  <c r="B296" i="8"/>
  <c r="C297" i="8"/>
  <c r="C298" i="8" l="1"/>
  <c r="B297" i="8"/>
  <c r="N296" i="8"/>
  <c r="J296" i="8"/>
  <c r="O296" i="8"/>
  <c r="K296" i="8"/>
  <c r="M296" i="8"/>
  <c r="L296" i="8"/>
  <c r="H296" i="8"/>
  <c r="G296" i="8"/>
  <c r="E296" i="8"/>
  <c r="P296" i="8"/>
  <c r="F296" i="8"/>
  <c r="R296" i="8"/>
  <c r="Q296" i="8"/>
  <c r="S296" i="8"/>
  <c r="D296" i="8"/>
  <c r="I296" i="8"/>
  <c r="R297" i="8" l="1"/>
  <c r="O297" i="8"/>
  <c r="Q297" i="8"/>
  <c r="K297" i="8"/>
  <c r="N297" i="8"/>
  <c r="I297" i="8"/>
  <c r="L297" i="8"/>
  <c r="P297" i="8"/>
  <c r="H297" i="8"/>
  <c r="E297" i="8"/>
  <c r="M297" i="8"/>
  <c r="F297" i="8"/>
  <c r="G297" i="8"/>
  <c r="D297" i="8"/>
  <c r="S297" i="8"/>
  <c r="J297" i="8"/>
  <c r="B298" i="8"/>
  <c r="C299" i="8"/>
  <c r="B299" i="8" l="1"/>
  <c r="C300" i="8"/>
  <c r="P298" i="8"/>
  <c r="L298" i="8"/>
  <c r="G298" i="8"/>
  <c r="N298" i="8"/>
  <c r="O298" i="8"/>
  <c r="J298" i="8"/>
  <c r="I298" i="8"/>
  <c r="K298" i="8"/>
  <c r="S298" i="8"/>
  <c r="D298" i="8"/>
  <c r="F298" i="8"/>
  <c r="M298" i="8"/>
  <c r="Q298" i="8"/>
  <c r="R298" i="8"/>
  <c r="E298" i="8"/>
  <c r="H298" i="8"/>
  <c r="B300" i="8" l="1"/>
  <c r="C301" i="8"/>
  <c r="H299" i="8"/>
  <c r="G299" i="8"/>
  <c r="S299" i="8"/>
  <c r="Q299" i="8"/>
  <c r="R299" i="8"/>
  <c r="N299" i="8"/>
  <c r="O299" i="8"/>
  <c r="K299" i="8"/>
  <c r="I299" i="8"/>
  <c r="D299" i="8"/>
  <c r="M299" i="8"/>
  <c r="L299" i="8"/>
  <c r="E299" i="8"/>
  <c r="P299" i="8"/>
  <c r="F299" i="8"/>
  <c r="J299" i="8"/>
  <c r="B301" i="8" l="1"/>
  <c r="C302" i="8"/>
  <c r="D300" i="8"/>
  <c r="G300" i="8"/>
  <c r="M300" i="8"/>
  <c r="E300" i="8"/>
  <c r="R300" i="8"/>
  <c r="S300" i="8"/>
  <c r="Q300" i="8"/>
  <c r="K300" i="8"/>
  <c r="J300" i="8"/>
  <c r="N300" i="8"/>
  <c r="I300" i="8"/>
  <c r="H300" i="8"/>
  <c r="P300" i="8"/>
  <c r="L300" i="8"/>
  <c r="F300" i="8"/>
  <c r="O300" i="8"/>
  <c r="C303" i="8" l="1"/>
  <c r="B302" i="8"/>
  <c r="L301" i="8"/>
  <c r="P301" i="8"/>
  <c r="D301" i="8"/>
  <c r="F301" i="8"/>
  <c r="S301" i="8"/>
  <c r="G301" i="8"/>
  <c r="E301" i="8"/>
  <c r="Q301" i="8"/>
  <c r="R301" i="8"/>
  <c r="O301" i="8"/>
  <c r="J301" i="8"/>
  <c r="M301" i="8"/>
  <c r="K301" i="8"/>
  <c r="H301" i="8"/>
  <c r="N301" i="8"/>
  <c r="I301" i="8"/>
  <c r="L302" i="8" l="1"/>
  <c r="D302" i="8"/>
  <c r="M302" i="8"/>
  <c r="P302" i="8"/>
  <c r="G302" i="8"/>
  <c r="F302" i="8"/>
  <c r="E302" i="8"/>
  <c r="N302" i="8"/>
  <c r="R302" i="8"/>
  <c r="Q302" i="8"/>
  <c r="J302" i="8"/>
  <c r="H302" i="8"/>
  <c r="O302" i="8"/>
  <c r="I302" i="8"/>
  <c r="K302" i="8"/>
  <c r="S302" i="8"/>
  <c r="B303" i="8"/>
  <c r="C304" i="8"/>
  <c r="B304" i="8" l="1"/>
  <c r="C305" i="8"/>
  <c r="I303" i="8"/>
  <c r="M303" i="8"/>
  <c r="E303" i="8"/>
  <c r="L303" i="8"/>
  <c r="D303" i="8"/>
  <c r="P303" i="8"/>
  <c r="G303" i="8"/>
  <c r="S303" i="8"/>
  <c r="F303" i="8"/>
  <c r="R303" i="8"/>
  <c r="N303" i="8"/>
  <c r="J303" i="8"/>
  <c r="H303" i="8"/>
  <c r="Q303" i="8"/>
  <c r="K303" i="8"/>
  <c r="O303" i="8"/>
  <c r="C306" i="8" l="1"/>
  <c r="B305" i="8"/>
  <c r="O304" i="8"/>
  <c r="K304" i="8"/>
  <c r="N304" i="8"/>
  <c r="I304" i="8"/>
  <c r="H304" i="8"/>
  <c r="M304" i="8"/>
  <c r="L304" i="8"/>
  <c r="G304" i="8"/>
  <c r="F304" i="8"/>
  <c r="Q304" i="8"/>
  <c r="D304" i="8"/>
  <c r="R304" i="8"/>
  <c r="S304" i="8"/>
  <c r="P304" i="8"/>
  <c r="E304" i="8"/>
  <c r="J304" i="8"/>
  <c r="Q305" i="8" l="1"/>
  <c r="S305" i="8"/>
  <c r="N305" i="8"/>
  <c r="O305" i="8"/>
  <c r="K305" i="8"/>
  <c r="I305" i="8"/>
  <c r="L305" i="8"/>
  <c r="H305" i="8"/>
  <c r="D305" i="8"/>
  <c r="E305" i="8"/>
  <c r="P305" i="8"/>
  <c r="R305" i="8"/>
  <c r="G305" i="8"/>
  <c r="M305" i="8"/>
  <c r="F305" i="8"/>
  <c r="J305" i="8"/>
  <c r="B306" i="8"/>
  <c r="C307" i="8"/>
  <c r="C308" i="8" l="1"/>
  <c r="B307" i="8"/>
  <c r="G306" i="8"/>
  <c r="Q306" i="8"/>
  <c r="N306" i="8"/>
  <c r="O306" i="8"/>
  <c r="I306" i="8"/>
  <c r="K306" i="8"/>
  <c r="J306" i="8"/>
  <c r="H306" i="8"/>
  <c r="E306" i="8"/>
  <c r="M306" i="8"/>
  <c r="F306" i="8"/>
  <c r="S306" i="8"/>
  <c r="P306" i="8"/>
  <c r="L306" i="8"/>
  <c r="R306" i="8"/>
  <c r="D306" i="8"/>
  <c r="E307" i="8" l="1"/>
  <c r="S307" i="8"/>
  <c r="R307" i="8"/>
  <c r="O307" i="8"/>
  <c r="Q307" i="8"/>
  <c r="J307" i="8"/>
  <c r="K307" i="8"/>
  <c r="I307" i="8"/>
  <c r="M307" i="8"/>
  <c r="H307" i="8"/>
  <c r="D307" i="8"/>
  <c r="G307" i="8"/>
  <c r="L307" i="8"/>
  <c r="F307" i="8"/>
  <c r="P307" i="8"/>
  <c r="N307" i="8"/>
  <c r="C309" i="8"/>
  <c r="B308" i="8"/>
  <c r="P308" i="8" l="1"/>
  <c r="E308" i="8"/>
  <c r="F308" i="8"/>
  <c r="Q308" i="8"/>
  <c r="S308" i="8"/>
  <c r="J308" i="8"/>
  <c r="K308" i="8"/>
  <c r="N308" i="8"/>
  <c r="O308" i="8"/>
  <c r="H308" i="8"/>
  <c r="L308" i="8"/>
  <c r="G308" i="8"/>
  <c r="M308" i="8"/>
  <c r="D308" i="8"/>
  <c r="R308" i="8"/>
  <c r="I308" i="8"/>
  <c r="B309" i="8"/>
  <c r="C310" i="8"/>
  <c r="B310" i="8" l="1"/>
  <c r="C311" i="8"/>
  <c r="D309" i="8"/>
  <c r="H309" i="8"/>
  <c r="L309" i="8"/>
  <c r="G309" i="8"/>
  <c r="E309" i="8"/>
  <c r="S309" i="8"/>
  <c r="F309" i="8"/>
  <c r="R309" i="8"/>
  <c r="Q309" i="8"/>
  <c r="N309" i="8"/>
  <c r="O309" i="8"/>
  <c r="P309" i="8"/>
  <c r="I309" i="8"/>
  <c r="K309" i="8"/>
  <c r="M309" i="8"/>
  <c r="J309" i="8"/>
  <c r="C312" i="8" l="1"/>
  <c r="B311" i="8"/>
  <c r="I310" i="8"/>
  <c r="H310" i="8"/>
  <c r="P310" i="8"/>
  <c r="M310" i="8"/>
  <c r="D310" i="8"/>
  <c r="G310" i="8"/>
  <c r="F310" i="8"/>
  <c r="E310" i="8"/>
  <c r="S310" i="8"/>
  <c r="O310" i="8"/>
  <c r="Q310" i="8"/>
  <c r="J310" i="8"/>
  <c r="L310" i="8"/>
  <c r="R310" i="8"/>
  <c r="N310" i="8"/>
  <c r="K310" i="8"/>
  <c r="J311" i="8" l="1"/>
  <c r="I311" i="8"/>
  <c r="L311" i="8"/>
  <c r="D311" i="8"/>
  <c r="M311" i="8"/>
  <c r="H311" i="8"/>
  <c r="G311" i="8"/>
  <c r="F311" i="8"/>
  <c r="R311" i="8"/>
  <c r="Q311" i="8"/>
  <c r="O311" i="8"/>
  <c r="K311" i="8"/>
  <c r="P311" i="8"/>
  <c r="E311" i="8"/>
  <c r="N311" i="8"/>
  <c r="S311" i="8"/>
  <c r="B312" i="8"/>
  <c r="C313" i="8"/>
  <c r="B313" i="8" l="1"/>
  <c r="C314" i="8"/>
  <c r="Q312" i="8"/>
  <c r="J312" i="8"/>
  <c r="K312" i="8"/>
  <c r="I312" i="8"/>
  <c r="L312" i="8"/>
  <c r="H312" i="8"/>
  <c r="D312" i="8"/>
  <c r="E312" i="8"/>
  <c r="M312" i="8"/>
  <c r="F312" i="8"/>
  <c r="S312" i="8"/>
  <c r="R312" i="8"/>
  <c r="G312" i="8"/>
  <c r="P312" i="8"/>
  <c r="N312" i="8"/>
  <c r="O312" i="8"/>
  <c r="B314" i="8" l="1"/>
  <c r="C315" i="8"/>
  <c r="J313" i="8"/>
  <c r="S313" i="8"/>
  <c r="K313" i="8"/>
  <c r="I313" i="8"/>
  <c r="L313" i="8"/>
  <c r="M313" i="8"/>
  <c r="D313" i="8"/>
  <c r="H313" i="8"/>
  <c r="P313" i="8"/>
  <c r="E313" i="8"/>
  <c r="R313" i="8"/>
  <c r="Q313" i="8"/>
  <c r="N313" i="8"/>
  <c r="G313" i="8"/>
  <c r="O313" i="8"/>
  <c r="F313" i="8"/>
  <c r="C316" i="8" l="1"/>
  <c r="B315" i="8"/>
  <c r="G314" i="8"/>
  <c r="N314" i="8"/>
  <c r="Q314" i="8"/>
  <c r="K314" i="8"/>
  <c r="J314" i="8"/>
  <c r="O314" i="8"/>
  <c r="L314" i="8"/>
  <c r="I314" i="8"/>
  <c r="D314" i="8"/>
  <c r="H314" i="8"/>
  <c r="M314" i="8"/>
  <c r="S314" i="8"/>
  <c r="F314" i="8"/>
  <c r="E314" i="8"/>
  <c r="P314" i="8"/>
  <c r="R314" i="8"/>
  <c r="R315" i="8" l="1"/>
  <c r="G315" i="8"/>
  <c r="O315" i="8"/>
  <c r="Q315" i="8"/>
  <c r="N315" i="8"/>
  <c r="I315" i="8"/>
  <c r="J315" i="8"/>
  <c r="D315" i="8"/>
  <c r="H315" i="8"/>
  <c r="F315" i="8"/>
  <c r="M315" i="8"/>
  <c r="E315" i="8"/>
  <c r="L315" i="8"/>
  <c r="P315" i="8"/>
  <c r="S315" i="8"/>
  <c r="K315" i="8"/>
  <c r="B316" i="8"/>
  <c r="C317" i="8"/>
  <c r="B317" i="8" l="1"/>
  <c r="C318" i="8"/>
  <c r="D316" i="8"/>
  <c r="P316" i="8"/>
  <c r="E316" i="8"/>
  <c r="S316" i="8"/>
  <c r="N316" i="8"/>
  <c r="I316" i="8"/>
  <c r="R316" i="8"/>
  <c r="Q316" i="8"/>
  <c r="O316" i="8"/>
  <c r="J316" i="8"/>
  <c r="H316" i="8"/>
  <c r="F316" i="8"/>
  <c r="K316" i="8"/>
  <c r="G316" i="8"/>
  <c r="M316" i="8"/>
  <c r="L316" i="8"/>
  <c r="B318" i="8" l="1"/>
  <c r="C319" i="8"/>
  <c r="D317" i="8"/>
  <c r="M317" i="8"/>
  <c r="P317" i="8"/>
  <c r="G317" i="8"/>
  <c r="S317" i="8"/>
  <c r="F317" i="8"/>
  <c r="Q317" i="8"/>
  <c r="R317" i="8"/>
  <c r="O317" i="8"/>
  <c r="J317" i="8"/>
  <c r="L317" i="8"/>
  <c r="H317" i="8"/>
  <c r="E317" i="8"/>
  <c r="K317" i="8"/>
  <c r="I317" i="8"/>
  <c r="N317" i="8"/>
  <c r="C320" i="8" l="1"/>
  <c r="B319" i="8"/>
  <c r="J318" i="8"/>
  <c r="M318" i="8"/>
  <c r="G318" i="8"/>
  <c r="P318" i="8"/>
  <c r="K318" i="8"/>
  <c r="E318" i="8"/>
  <c r="R318" i="8"/>
  <c r="Q318" i="8"/>
  <c r="F318" i="8"/>
  <c r="I318" i="8"/>
  <c r="L318" i="8"/>
  <c r="N318" i="8"/>
  <c r="H318" i="8"/>
  <c r="D318" i="8"/>
  <c r="S318" i="8"/>
  <c r="O318" i="8"/>
  <c r="O319" i="8" l="1"/>
  <c r="K319" i="8"/>
  <c r="I319" i="8"/>
  <c r="D319" i="8"/>
  <c r="M319" i="8"/>
  <c r="F319" i="8"/>
  <c r="E319" i="8"/>
  <c r="P319" i="8"/>
  <c r="S319" i="8"/>
  <c r="R319" i="8"/>
  <c r="J319" i="8"/>
  <c r="G319" i="8"/>
  <c r="N319" i="8"/>
  <c r="Q319" i="8"/>
  <c r="H319" i="8"/>
  <c r="L319" i="8"/>
  <c r="C321" i="8"/>
  <c r="B320" i="8"/>
  <c r="N320" i="8" l="1"/>
  <c r="I320" i="8"/>
  <c r="H320" i="8"/>
  <c r="D320" i="8"/>
  <c r="M320" i="8"/>
  <c r="P320" i="8"/>
  <c r="E320" i="8"/>
  <c r="G320" i="8"/>
  <c r="R320" i="8"/>
  <c r="J320" i="8"/>
  <c r="K320" i="8"/>
  <c r="F320" i="8"/>
  <c r="L320" i="8"/>
  <c r="S320" i="8"/>
  <c r="Q320" i="8"/>
  <c r="O320" i="8"/>
  <c r="B321" i="8"/>
  <c r="C322" i="8"/>
  <c r="C323" i="8" l="1"/>
  <c r="B322" i="8"/>
  <c r="J321" i="8"/>
  <c r="K321" i="8"/>
  <c r="Q321" i="8"/>
  <c r="L321" i="8"/>
  <c r="F321" i="8"/>
  <c r="H321" i="8"/>
  <c r="D321" i="8"/>
  <c r="M321" i="8"/>
  <c r="P321" i="8"/>
  <c r="E321" i="8"/>
  <c r="N321" i="8"/>
  <c r="G321" i="8"/>
  <c r="R321" i="8"/>
  <c r="S321" i="8"/>
  <c r="O321" i="8"/>
  <c r="I321" i="8"/>
  <c r="S322" i="8" l="1"/>
  <c r="O322" i="8"/>
  <c r="N322" i="8"/>
  <c r="I322" i="8"/>
  <c r="L322" i="8"/>
  <c r="H322" i="8"/>
  <c r="D322" i="8"/>
  <c r="P322" i="8"/>
  <c r="G322" i="8"/>
  <c r="R322" i="8"/>
  <c r="Q322" i="8"/>
  <c r="F322" i="8"/>
  <c r="E322" i="8"/>
  <c r="J322" i="8"/>
  <c r="M322" i="8"/>
  <c r="K322" i="8"/>
  <c r="B323" i="8"/>
  <c r="C324" i="8"/>
  <c r="B324" i="8" l="1"/>
  <c r="C325" i="8"/>
  <c r="P323" i="8"/>
  <c r="M323" i="8"/>
  <c r="F323" i="8"/>
  <c r="S323" i="8"/>
  <c r="O323" i="8"/>
  <c r="R323" i="8"/>
  <c r="J323" i="8"/>
  <c r="I323" i="8"/>
  <c r="L323" i="8"/>
  <c r="H323" i="8"/>
  <c r="G323" i="8"/>
  <c r="D323" i="8"/>
  <c r="N323" i="8"/>
  <c r="E323" i="8"/>
  <c r="Q323" i="8"/>
  <c r="K323" i="8"/>
  <c r="B325" i="8" l="1"/>
  <c r="C326" i="8"/>
  <c r="P324" i="8"/>
  <c r="E324" i="8"/>
  <c r="H324" i="8"/>
  <c r="F324" i="8"/>
  <c r="N324" i="8"/>
  <c r="Q324" i="8"/>
  <c r="O324" i="8"/>
  <c r="S324" i="8"/>
  <c r="J324" i="8"/>
  <c r="I324" i="8"/>
  <c r="L324" i="8"/>
  <c r="G324" i="8"/>
  <c r="D324" i="8"/>
  <c r="M324" i="8"/>
  <c r="R324" i="8"/>
  <c r="K324" i="8"/>
  <c r="C327" i="8" l="1"/>
  <c r="B326" i="8"/>
  <c r="D325" i="8"/>
  <c r="H325" i="8"/>
  <c r="E325" i="8"/>
  <c r="G325" i="8"/>
  <c r="Q325" i="8"/>
  <c r="R325" i="8"/>
  <c r="N325" i="8"/>
  <c r="K325" i="8"/>
  <c r="J325" i="8"/>
  <c r="L325" i="8"/>
  <c r="M325" i="8"/>
  <c r="P325" i="8"/>
  <c r="F325" i="8"/>
  <c r="S325" i="8"/>
  <c r="O325" i="8"/>
  <c r="I325" i="8"/>
  <c r="I326" i="8" l="1"/>
  <c r="L326" i="8"/>
  <c r="H326" i="8"/>
  <c r="K326" i="8"/>
  <c r="P326" i="8"/>
  <c r="F326" i="8"/>
  <c r="S326" i="8"/>
  <c r="E326" i="8"/>
  <c r="Q326" i="8"/>
  <c r="N326" i="8"/>
  <c r="J326" i="8"/>
  <c r="R326" i="8"/>
  <c r="D326" i="8"/>
  <c r="M326" i="8"/>
  <c r="G326" i="8"/>
  <c r="O326" i="8"/>
  <c r="B327" i="8"/>
  <c r="C328" i="8"/>
  <c r="B328" i="8" l="1"/>
  <c r="C329" i="8"/>
  <c r="B329" i="8" s="1"/>
  <c r="K327" i="8"/>
  <c r="F327" i="8"/>
  <c r="H327" i="8"/>
  <c r="M327" i="8"/>
  <c r="E327" i="8"/>
  <c r="S327" i="8"/>
  <c r="G327" i="8"/>
  <c r="R327" i="8"/>
  <c r="I327" i="8"/>
  <c r="Q327" i="8"/>
  <c r="L327" i="8"/>
  <c r="O327" i="8"/>
  <c r="P327" i="8"/>
  <c r="N327" i="8"/>
  <c r="D327" i="8"/>
  <c r="J327" i="8"/>
  <c r="O329" i="8" l="1"/>
  <c r="K329" i="8"/>
  <c r="J329" i="8"/>
  <c r="L329" i="8"/>
  <c r="E329" i="8"/>
  <c r="D329" i="8"/>
  <c r="P329" i="8"/>
  <c r="M329" i="8"/>
  <c r="H329" i="8"/>
  <c r="R329" i="8"/>
  <c r="N329" i="8"/>
  <c r="F329" i="8"/>
  <c r="G329" i="8"/>
  <c r="Q329" i="8"/>
  <c r="S329" i="8"/>
  <c r="I329" i="8"/>
  <c r="Q328" i="8"/>
  <c r="O328" i="8"/>
  <c r="L328" i="8"/>
  <c r="D328" i="8"/>
  <c r="H328" i="8"/>
  <c r="E328" i="8"/>
  <c r="M328" i="8"/>
  <c r="R328" i="8"/>
  <c r="G328" i="8"/>
  <c r="J328" i="8"/>
  <c r="I328" i="8"/>
  <c r="K328" i="8"/>
  <c r="F328" i="8"/>
  <c r="P328" i="8"/>
  <c r="S328" i="8"/>
  <c r="N32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Maiwenn Al</author>
  </authors>
  <commentList>
    <comment ref="B1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Maiwenn Al:
</t>
        </r>
        <r>
          <rPr>
            <sz val="9"/>
            <color indexed="81"/>
            <rFont val="Tahoma"/>
            <family val="2"/>
          </rPr>
          <t>This cell gets the name (uProg) that you will use in the formula's in the Markov trace</t>
        </r>
      </text>
    </comment>
    <comment ref="D16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Maiwenn Al:</t>
        </r>
        <r>
          <rPr>
            <sz val="9"/>
            <color indexed="81"/>
            <rFont val="Tahoma"/>
            <family val="2"/>
          </rPr>
          <t xml:space="preserve">
In this column should be all the values that you will use in the calculations on Cabazitaxel+ and Mitoxantrone+ sheets, the 'hard values'</t>
        </r>
      </text>
    </comment>
    <comment ref="A21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Maiwenn Al:</t>
        </r>
        <r>
          <rPr>
            <sz val="9"/>
            <color indexed="81"/>
            <rFont val="Tahoma"/>
            <family val="2"/>
          </rPr>
          <t xml:space="preserve">
This is just a first start of the parameter list, but you can choose as many variables as you want, as long as you keep the structure as for this parameter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Maiwenn Al</author>
  </authors>
  <commentList>
    <comment ref="D7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Maiwenn Al:</t>
        </r>
        <r>
          <rPr>
            <sz val="9"/>
            <color indexed="81"/>
            <rFont val="Tahoma"/>
            <family val="2"/>
          </rPr>
          <t xml:space="preserve">
Check this formula by looking up the =offset() function, and see how it uses input from the extrapolation sheet. Do not change the formula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Maiwenn Al</author>
  </authors>
  <commentList>
    <comment ref="D7" authorId="0" shapeId="0" xr:uid="{5F4C29BB-D82B-4639-910C-067696B794A2}">
      <text>
        <r>
          <rPr>
            <b/>
            <sz val="9"/>
            <color indexed="81"/>
            <rFont val="Tahoma"/>
            <family val="2"/>
          </rPr>
          <t>Maiwenn Al:</t>
        </r>
        <r>
          <rPr>
            <sz val="9"/>
            <color indexed="81"/>
            <rFont val="Tahoma"/>
            <family val="2"/>
          </rPr>
          <t xml:space="preserve">
Check this formula by looking up the =offset() function, and see how it uses input from the extrapolation sheet. Do not change the formula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Maiwenn Al</author>
  </authors>
  <commentList>
    <comment ref="E7" authorId="0" shapeId="0" xr:uid="{00000000-0006-0000-0500-000001000000}">
      <text>
        <r>
          <rPr>
            <b/>
            <sz val="9"/>
            <color rgb="FF000000"/>
            <rFont val="Tahoma"/>
            <family val="2"/>
          </rPr>
          <t>Maiwenn Al: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The exact value that is used here depends on whether it is a deterministic or probabilistic analysis. It is the same =if statement as used on the 'parameter sheet'
</t>
        </r>
      </text>
    </comment>
    <comment ref="AE43" authorId="0" shapeId="0" xr:uid="{00000000-0006-0000-0500-000002000000}">
      <text>
        <r>
          <rPr>
            <b/>
            <sz val="9"/>
            <color rgb="FF000000"/>
            <rFont val="Tahoma"/>
            <family val="2"/>
          </rPr>
          <t>Maiwenn Al: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Here an array formula is used. We multiply the Cholesky matrix by a vector with random draws from N(0,1) and add the vector with the mean intercept and mean log(scale). The result is a vector again.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Maiwenn Al</author>
  </authors>
  <commentList>
    <comment ref="D8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Maiwenn Al:</t>
        </r>
        <r>
          <rPr>
            <sz val="9"/>
            <color indexed="81"/>
            <rFont val="Tahoma"/>
            <family val="2"/>
          </rPr>
          <t xml:space="preserve">
The range from d8 to J8 is refered to in the macro. If you wish to include more output in the PSA, please edit the macro to adjust the range</t>
        </r>
      </text>
    </comment>
    <comment ref="AD18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Maiwenn Al:</t>
        </r>
        <r>
          <rPr>
            <sz val="9"/>
            <color indexed="81"/>
            <rFont val="Tahoma"/>
            <family val="2"/>
          </rPr>
          <t xml:space="preserve">
Depending on the value of the ICER, you can change the vlaues below. Make sure to start at 0, and that the ICER is somewhere in the middle.</t>
        </r>
      </text>
    </comment>
  </commentList>
</comments>
</file>

<file path=xl/sharedStrings.xml><?xml version="1.0" encoding="utf-8"?>
<sst xmlns="http://schemas.openxmlformats.org/spreadsheetml/2006/main" count="535" uniqueCount="179">
  <si>
    <t>Cost effectiveness of cabazitaxel for the second line treatment of hormone refractory metastatic prostate cancer</t>
  </si>
  <si>
    <t>Research question:</t>
  </si>
  <si>
    <t xml:space="preserve">To assess the cost-effectiveness of cabazitaxel within its licensed indication for the second 
line treatment of </t>
  </si>
  <si>
    <t>hormone refractory, metastatic prostate cancer that has progressed following or during docetaxel-based treatment.</t>
  </si>
  <si>
    <t>Patient population:</t>
  </si>
  <si>
    <t>Men who have hormone refractory metastatic prostate cancer that has progressed following or during docetaxel based treatment</t>
  </si>
  <si>
    <t>Alternative (treatment) options:</t>
  </si>
  <si>
    <t>Cabazitaxel in combination with prednisolone</t>
  </si>
  <si>
    <t>Mitoxantrone in combination with prednisolone</t>
  </si>
  <si>
    <t>Perspective</t>
  </si>
  <si>
    <t>NHS</t>
  </si>
  <si>
    <t>Costs considered in the model:</t>
  </si>
  <si>
    <t>costs of treatment (caba+ and mito+)</t>
  </si>
  <si>
    <t>costs of care after progression</t>
  </si>
  <si>
    <t>costs of follow up during progression free survival</t>
  </si>
  <si>
    <t>costs of adverse events</t>
  </si>
  <si>
    <t>Health outcomes considered in the model:</t>
  </si>
  <si>
    <t xml:space="preserve">survival </t>
  </si>
  <si>
    <t>quality of life</t>
  </si>
  <si>
    <t>Health states in the model:</t>
  </si>
  <si>
    <t>Stable disease / progression free</t>
  </si>
  <si>
    <t>Progressive disease</t>
  </si>
  <si>
    <t>Dead</t>
  </si>
  <si>
    <t>Time horizon of the model:</t>
  </si>
  <si>
    <t>15 years</t>
  </si>
  <si>
    <t>Cycle duration</t>
  </si>
  <si>
    <t>3 weeks</t>
  </si>
  <si>
    <t>Diagrammatical representation of the model structure:</t>
  </si>
  <si>
    <t>ANALYSIS</t>
  </si>
  <si>
    <t>Probabilistic analysis?</t>
  </si>
  <si>
    <t>0 = deterministic, 1 = probabilistic</t>
  </si>
  <si>
    <t>Results (deterministic) - discounted, with half cycle correction</t>
  </si>
  <si>
    <t>This section should be filled in as part of the deterministic assignment</t>
  </si>
  <si>
    <t>Treatment</t>
  </si>
  <si>
    <t>Costs</t>
  </si>
  <si>
    <t>QALY</t>
  </si>
  <si>
    <t>LY</t>
  </si>
  <si>
    <t>Increment</t>
  </si>
  <si>
    <t>incremental costs/</t>
  </si>
  <si>
    <t>ICERs:</t>
  </si>
  <si>
    <t>Cabazitaxel vs mitoxantrone</t>
  </si>
  <si>
    <t>Results (probabilistic)</t>
  </si>
  <si>
    <t>This section should be filled in as part of the PSA assignment</t>
  </si>
  <si>
    <t>Disaggregated Results (deterministic) - discounted, half cycle correction</t>
  </si>
  <si>
    <t>Drug acquisition costs - SD</t>
  </si>
  <si>
    <t>Chemo admin costs - SD</t>
  </si>
  <si>
    <t>Premed costs SD</t>
  </si>
  <si>
    <t>Concomitant costs SD</t>
  </si>
  <si>
    <t>HC resource use SD</t>
  </si>
  <si>
    <t>AE costs SD</t>
  </si>
  <si>
    <t>Drug acquisition costs post-progression chemo - PD</t>
  </si>
  <si>
    <t>Chemo admin costs - PD</t>
  </si>
  <si>
    <t>Premed costs PD</t>
  </si>
  <si>
    <t>Concomitant costs PD</t>
  </si>
  <si>
    <t>HC resource use PD</t>
  </si>
  <si>
    <t>BSC costs</t>
  </si>
  <si>
    <t xml:space="preserve">End of life costs </t>
  </si>
  <si>
    <t>LYs accrued in SD state</t>
  </si>
  <si>
    <t>LYs accrued in PD state</t>
  </si>
  <si>
    <t>QALYs accrued in SD state</t>
  </si>
  <si>
    <t>QALYs accrued in PD state</t>
  </si>
  <si>
    <t>QALYs lost due to adverse events</t>
  </si>
  <si>
    <t>Parameter name</t>
  </si>
  <si>
    <t>Value</t>
  </si>
  <si>
    <t>Description</t>
  </si>
  <si>
    <t>Source</t>
  </si>
  <si>
    <t>Discount rates</t>
  </si>
  <si>
    <t>cDR</t>
  </si>
  <si>
    <t>Cost discount rate</t>
  </si>
  <si>
    <t>Methods guide NICE</t>
  </si>
  <si>
    <t>oDR</t>
  </si>
  <si>
    <t>Outcome discount rate</t>
  </si>
  <si>
    <t>Choice of distribution OS and PFS</t>
  </si>
  <si>
    <t>Distribution_OS</t>
  </si>
  <si>
    <t>1 for exponential, 2 for Weibull, 3 for lognormal, 4 for loglogistic</t>
  </si>
  <si>
    <t>by making a selection here, you indicate which curve from the extrapolation sheet is used on the cabazitaxel and mitoxantrone sheets</t>
  </si>
  <si>
    <t>Distribution_PFS</t>
  </si>
  <si>
    <t>Probabilistic</t>
  </si>
  <si>
    <t>Deterministic</t>
  </si>
  <si>
    <t>Standard error</t>
  </si>
  <si>
    <t>Distribution</t>
  </si>
  <si>
    <t>Alpha</t>
  </si>
  <si>
    <t>Beta</t>
  </si>
  <si>
    <t>If you have an alpha and beta from your data source, fill these in here. If results were reported with a standard error, or if you need to assume a value for the SE, use the formulae from the method of moments</t>
  </si>
  <si>
    <t>Utilities</t>
  </si>
  <si>
    <t>uProg</t>
  </si>
  <si>
    <t>beta</t>
  </si>
  <si>
    <t>etc.</t>
  </si>
  <si>
    <t>Model for Cabazitaxel+</t>
  </si>
  <si>
    <t>Not discounted - with half cycle correction</t>
  </si>
  <si>
    <t>Discounted - with half cycle correction</t>
  </si>
  <si>
    <t>Number of patients in health states at start cycle</t>
  </si>
  <si>
    <t>Compared to previous cycle</t>
  </si>
  <si>
    <t>Costs SD</t>
  </si>
  <si>
    <t>Costs PD</t>
  </si>
  <si>
    <t>LYs</t>
  </si>
  <si>
    <t xml:space="preserve">QALYs  </t>
  </si>
  <si>
    <t>Discount factors</t>
  </si>
  <si>
    <t>Cycle</t>
  </si>
  <si>
    <t>Time in weeks</t>
  </si>
  <si>
    <t>Time in months</t>
  </si>
  <si>
    <t>OS</t>
  </si>
  <si>
    <t>PFS</t>
  </si>
  <si>
    <t>Progression free (or stable disease)</t>
  </si>
  <si>
    <t>Progression</t>
  </si>
  <si>
    <t>Death</t>
  </si>
  <si>
    <t>Check</t>
  </si>
  <si>
    <t>Newly progressed</t>
  </si>
  <si>
    <t>Newly died</t>
  </si>
  <si>
    <t>Total costs SD</t>
  </si>
  <si>
    <t>Total costs PD</t>
  </si>
  <si>
    <t>Total Costs</t>
  </si>
  <si>
    <t>Years accrued in pre-progression</t>
  </si>
  <si>
    <t>Years accrued in progressed disease</t>
  </si>
  <si>
    <t>Total Life-years</t>
  </si>
  <si>
    <t>QALYs accrued in pre-progression</t>
  </si>
  <si>
    <t>QALYs accrued in progressed disease</t>
  </si>
  <si>
    <t>Total QALYs</t>
  </si>
  <si>
    <t>Year</t>
  </si>
  <si>
    <t>Cost</t>
  </si>
  <si>
    <t>Benefit</t>
  </si>
  <si>
    <t>Average outcomes per patient over 15 years</t>
  </si>
  <si>
    <t>Model for Mitoxantrone+</t>
  </si>
  <si>
    <t>Do not make changes in the area with the red border!</t>
  </si>
  <si>
    <t>Live values curve fitting</t>
  </si>
  <si>
    <t>Caba</t>
  </si>
  <si>
    <t>Mito</t>
  </si>
  <si>
    <t>Enter here output on the variance-covariance matrix from computer exercise, this will be used in the PSA assignment</t>
  </si>
  <si>
    <t>exponential</t>
  </si>
  <si>
    <t>Weibull</t>
  </si>
  <si>
    <t>lognormal</t>
  </si>
  <si>
    <t>loglogistic</t>
  </si>
  <si>
    <t>AIC</t>
  </si>
  <si>
    <t>intercept</t>
  </si>
  <si>
    <t>log(scale)</t>
  </si>
  <si>
    <t>Exponential</t>
  </si>
  <si>
    <t>Extrapolated curves</t>
  </si>
  <si>
    <t>Observed KM data</t>
  </si>
  <si>
    <t xml:space="preserve">Caba </t>
  </si>
  <si>
    <t>Months</t>
  </si>
  <si>
    <t>Weeks</t>
  </si>
  <si>
    <t>Time (months)</t>
  </si>
  <si>
    <t>KM</t>
  </si>
  <si>
    <t>Lognormal</t>
  </si>
  <si>
    <t>Loglogistic</t>
  </si>
  <si>
    <t>Do not make changes in the area within the red border!</t>
  </si>
  <si>
    <t>Random Values N(0, 1)</t>
  </si>
  <si>
    <t>PSA</t>
  </si>
  <si>
    <t>Estimation Life years</t>
  </si>
  <si>
    <t>Estimation PF life years</t>
  </si>
  <si>
    <t>Incremental (years)</t>
  </si>
  <si>
    <t>Incremental (months)</t>
  </si>
  <si>
    <t>Aceptability curves</t>
  </si>
  <si>
    <t>Treatment outcome (discounted)</t>
  </si>
  <si>
    <t>Incremental outcomes (discounted)</t>
  </si>
  <si>
    <t>Net monetary benefits</t>
  </si>
  <si>
    <t>Cost effective?</t>
  </si>
  <si>
    <t>CostCaba+</t>
  </si>
  <si>
    <t>CostMito+</t>
  </si>
  <si>
    <t>LYCaba+</t>
  </si>
  <si>
    <t>LYMito+</t>
  </si>
  <si>
    <t>QALYCaba+</t>
  </si>
  <si>
    <t>QALYMito+</t>
  </si>
  <si>
    <t>Threshold</t>
  </si>
  <si>
    <t>Caba+</t>
  </si>
  <si>
    <t>Mito+</t>
  </si>
  <si>
    <t>BSC</t>
  </si>
  <si>
    <t>cratio</t>
  </si>
  <si>
    <t>Mean</t>
  </si>
  <si>
    <t>Min</t>
  </si>
  <si>
    <t>Max</t>
  </si>
  <si>
    <t>Stdev</t>
  </si>
  <si>
    <t>2.5th percentile</t>
  </si>
  <si>
    <t>97.5th percentile</t>
  </si>
  <si>
    <t xml:space="preserve">Enter output from R in table below </t>
  </si>
  <si>
    <t>Cholesky decompositions of variance - covariance matrices</t>
  </si>
  <si>
    <t>Round all values to max 4 decimals</t>
  </si>
  <si>
    <t>Number of patients in health state during cycle (half-cycle corrected)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</si>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</sst>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-&quot;£&quot;* #,##0_-;\-&quot;£&quot;* #,##0_-;_-&quot;£&quot;* &quot;-&quot;_-;_-@_-"/>
    <numFmt numFmtId="165" formatCode="_-* #,##0.00_-;\-* #,##0.00_-;_-* &quot;-&quot;??_-;_-@_-"/>
    <numFmt numFmtId="166" formatCode="&quot;€&quot;\ #,##0.00_-;&quot;€&quot;\ #,##0.00\-"/>
    <numFmt numFmtId="167" formatCode="_-&quot;€&quot;\ * #,##0.00_-;_-&quot;€&quot;\ * #,##0.00\-;_-&quot;€&quot;\ * &quot;-&quot;??_-;_-@_-"/>
    <numFmt numFmtId="168" formatCode="_-* #,##0.00_-;_-* #,##0.00\-;_-* &quot;-&quot;??_-;_-@_-"/>
    <numFmt numFmtId="169" formatCode="&quot;€&quot;\ #,##0.00_-"/>
    <numFmt numFmtId="170" formatCode="&quot;€&quot;\ #,##0_-"/>
    <numFmt numFmtId="171" formatCode="0.0000"/>
    <numFmt numFmtId="172" formatCode="_-* #,##0_-;_-* #,##0\-;_-* &quot;-&quot;??_-;_-@_-"/>
    <numFmt numFmtId="173" formatCode="0.000"/>
    <numFmt numFmtId="174" formatCode="0.0%"/>
    <numFmt numFmtId="175" formatCode="0.0"/>
  </numFmts>
  <fonts count="95" x14ac:knownFonts="1">
    <font>
      <sz val="10"/>
      <name val="Arial"/>
    </font>
    <font>
      <sz val="10"/>
      <name val="Arial"/>
      <family val="2"/>
    </font>
    <font>
      <sz val="12"/>
      <color indexed="18"/>
      <name val="Arial"/>
      <family val="2"/>
    </font>
    <font>
      <b/>
      <sz val="12"/>
      <color indexed="9"/>
      <name val="Arial"/>
      <family val="2"/>
    </font>
    <font>
      <sz val="12"/>
      <color indexed="56"/>
      <name val="Arial"/>
      <family val="2"/>
    </font>
    <font>
      <sz val="12"/>
      <color indexed="9"/>
      <name val="Arial"/>
      <family val="2"/>
    </font>
    <font>
      <b/>
      <sz val="14"/>
      <color indexed="9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8"/>
      <color indexed="9"/>
      <name val="Arial"/>
      <family val="2"/>
    </font>
    <font>
      <sz val="10"/>
      <color indexed="9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b/>
      <sz val="10"/>
      <color indexed="62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8"/>
      <name val="Arial"/>
      <family val="2"/>
    </font>
    <font>
      <sz val="10"/>
      <color indexed="18"/>
      <name val="Arial"/>
      <family val="2"/>
    </font>
    <font>
      <b/>
      <sz val="10"/>
      <color indexed="18"/>
      <name val="Arial"/>
      <family val="2"/>
    </font>
    <font>
      <b/>
      <i/>
      <sz val="12"/>
      <color indexed="12"/>
      <name val="Arial"/>
      <family val="2"/>
    </font>
    <font>
      <sz val="10"/>
      <color indexed="8"/>
      <name val="Arial"/>
      <family val="2"/>
    </font>
    <font>
      <i/>
      <sz val="12"/>
      <color indexed="18"/>
      <name val="Arial"/>
      <family val="2"/>
    </font>
    <font>
      <i/>
      <sz val="10"/>
      <color indexed="12"/>
      <name val="Arial"/>
      <family val="2"/>
    </font>
    <font>
      <b/>
      <sz val="10"/>
      <color indexed="9"/>
      <name val="Arial"/>
      <family val="2"/>
    </font>
    <font>
      <i/>
      <sz val="10"/>
      <color indexed="18"/>
      <name val="Arial"/>
      <family val="2"/>
    </font>
    <font>
      <sz val="10"/>
      <color indexed="10"/>
      <name val="Arial"/>
      <family val="2"/>
    </font>
    <font>
      <sz val="10"/>
      <color indexed="56"/>
      <name val="Arial"/>
      <family val="2"/>
    </font>
    <font>
      <b/>
      <sz val="10"/>
      <color indexed="56"/>
      <name val="Arial"/>
      <family val="2"/>
    </font>
    <font>
      <sz val="10"/>
      <color indexed="17"/>
      <name val="Arial"/>
      <family val="2"/>
    </font>
    <font>
      <i/>
      <sz val="10"/>
      <color indexed="56"/>
      <name val="Arial"/>
      <family val="2"/>
    </font>
    <font>
      <b/>
      <i/>
      <sz val="12"/>
      <color indexed="18"/>
      <name val="Arial"/>
      <family val="2"/>
    </font>
    <font>
      <b/>
      <sz val="14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</font>
    <font>
      <sz val="10"/>
      <name val="Arial"/>
      <family val="2"/>
    </font>
    <font>
      <b/>
      <sz val="10"/>
      <color indexed="16"/>
      <name val="Arial"/>
      <family val="2"/>
    </font>
    <font>
      <sz val="10"/>
      <color indexed="22"/>
      <name val="Arial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14"/>
      <name val="Arial"/>
      <family val="2"/>
    </font>
    <font>
      <b/>
      <sz val="14"/>
      <color indexed="16"/>
      <name val="Arial"/>
      <family val="2"/>
    </font>
    <font>
      <sz val="14"/>
      <color indexed="22"/>
      <name val="Arial"/>
      <family val="2"/>
    </font>
    <font>
      <sz val="10"/>
      <color indexed="16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9" tint="-0.2499465926084170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5"/>
      <color theme="8" tint="-0.249977111117893"/>
      <name val="Calibri"/>
      <family val="2"/>
      <scheme val="minor"/>
    </font>
    <font>
      <sz val="10"/>
      <color theme="3" tint="-0.499984740745262"/>
      <name val="Arial"/>
      <family val="2"/>
    </font>
    <font>
      <sz val="10"/>
      <color theme="0"/>
      <name val="Arial"/>
      <family val="2"/>
    </font>
    <font>
      <i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sz val="15"/>
      <color theme="5" tint="-0.499984740745262"/>
      <name val="Calibri"/>
      <family val="2"/>
      <scheme val="minor"/>
    </font>
    <font>
      <b/>
      <sz val="10"/>
      <color theme="9" tint="-0.249977111117893"/>
      <name val="Arial"/>
      <family val="2"/>
    </font>
    <font>
      <b/>
      <sz val="12"/>
      <color rgb="FFFF0000"/>
      <name val="Arial"/>
      <family val="2"/>
    </font>
    <font>
      <b/>
      <sz val="14"/>
      <color rgb="FFFF0000"/>
      <name val="Arial"/>
      <family val="2"/>
    </font>
    <font>
      <b/>
      <sz val="11"/>
      <color indexed="9"/>
      <name val="Arial"/>
      <family val="2"/>
    </font>
    <font>
      <sz val="11"/>
      <color indexed="18"/>
      <name val="Arial"/>
      <family val="2"/>
    </font>
    <font>
      <sz val="11"/>
      <name val="Arial"/>
      <family val="2"/>
    </font>
    <font>
      <b/>
      <sz val="11"/>
      <color indexed="18"/>
      <name val="Arial"/>
      <family val="2"/>
    </font>
    <font>
      <b/>
      <sz val="11"/>
      <name val="Arial"/>
      <family val="2"/>
    </font>
    <font>
      <i/>
      <sz val="11"/>
      <name val="Arial"/>
      <family val="2"/>
    </font>
    <font>
      <b/>
      <sz val="11"/>
      <color indexed="56"/>
      <name val="Arial"/>
      <family val="2"/>
    </font>
    <font>
      <sz val="11"/>
      <color indexed="56"/>
      <name val="Arial"/>
      <family val="2"/>
    </font>
    <font>
      <sz val="11"/>
      <color indexed="9"/>
      <name val="Arial"/>
      <family val="2"/>
    </font>
    <font>
      <sz val="12"/>
      <color rgb="FFFFFF00"/>
      <name val="Arial"/>
      <family val="2"/>
    </font>
    <font>
      <b/>
      <sz val="11"/>
      <color indexed="12"/>
      <name val="Arial"/>
      <family val="2"/>
    </font>
    <font>
      <b/>
      <sz val="11"/>
      <color theme="4" tint="-0.249977111117893"/>
      <name val="Arial"/>
      <family val="2"/>
    </font>
    <font>
      <b/>
      <sz val="10"/>
      <color theme="4" tint="-0.249977111117893"/>
      <name val="Arial"/>
      <family val="2"/>
    </font>
    <font>
      <sz val="11"/>
      <color indexed="8"/>
      <name val="Arial"/>
      <family val="2"/>
    </font>
    <font>
      <b/>
      <i/>
      <sz val="12"/>
      <color theme="4" tint="-0.249977111117893"/>
      <name val="Arial"/>
      <family val="2"/>
    </font>
    <font>
      <sz val="11"/>
      <color theme="0"/>
      <name val="Arial"/>
      <family val="2"/>
    </font>
    <font>
      <sz val="10"/>
      <color theme="4" tint="-0.249977111117893"/>
      <name val="Arial"/>
      <family val="2"/>
    </font>
    <font>
      <b/>
      <sz val="12"/>
      <color theme="4" tint="-0.249977111117893"/>
      <name val="Arial"/>
      <family val="2"/>
    </font>
    <font>
      <b/>
      <sz val="8"/>
      <color theme="4" tint="-0.249977111117893"/>
      <name val="Arial"/>
      <family val="2"/>
    </font>
    <font>
      <sz val="9"/>
      <name val="Arial"/>
      <family val="2"/>
    </font>
    <font>
      <b/>
      <sz val="18"/>
      <color theme="4" tint="-0.249977111117893"/>
      <name val="Calibri"/>
      <family val="2"/>
      <scheme val="minor"/>
    </font>
    <font>
      <b/>
      <sz val="14"/>
      <color theme="5"/>
      <name val="Arial"/>
      <family val="2"/>
    </font>
    <font>
      <b/>
      <sz val="16"/>
      <color theme="5"/>
      <name val="Arial"/>
      <family val="2"/>
    </font>
    <font>
      <i/>
      <sz val="11"/>
      <color indexed="8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4"/>
      <color theme="7"/>
      <name val="Arial"/>
      <family val="2"/>
    </font>
    <font>
      <sz val="11"/>
      <color theme="5" tint="-0.249977111117893"/>
      <name val="Arial"/>
      <family val="2"/>
    </font>
    <font>
      <sz val="10"/>
      <color theme="4" tint="-0.499984740745262"/>
      <name val="Arial"/>
      <family val="2"/>
    </font>
    <font>
      <b/>
      <sz val="1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gray0625">
        <bgColor theme="4" tint="0.79995117038483843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249977111117893"/>
        <bgColor indexed="64"/>
      </patternFill>
    </fill>
  </fills>
  <borders count="108">
    <border>
      <left/>
      <right/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theme="6"/>
      </top>
      <bottom style="medium">
        <color theme="6"/>
      </bottom>
      <diagonal/>
    </border>
    <border>
      <left/>
      <right style="medium">
        <color theme="6"/>
      </right>
      <top style="medium">
        <color theme="6"/>
      </top>
      <bottom style="medium">
        <color theme="6"/>
      </bottom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  <border>
      <left style="medium">
        <color theme="8"/>
      </left>
      <right style="medium">
        <color theme="8"/>
      </right>
      <top style="medium">
        <color theme="8"/>
      </top>
      <bottom/>
      <diagonal/>
    </border>
    <border>
      <left style="medium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 style="medium">
        <color theme="8"/>
      </left>
      <right style="medium">
        <color theme="8"/>
      </right>
      <top/>
      <bottom style="medium">
        <color theme="8"/>
      </bottom>
      <diagonal/>
    </border>
    <border>
      <left/>
      <right style="medium">
        <color theme="8"/>
      </right>
      <top style="medium">
        <color theme="8"/>
      </top>
      <bottom style="medium">
        <color theme="8"/>
      </bottom>
      <diagonal/>
    </border>
    <border>
      <left/>
      <right/>
      <top style="medium">
        <color theme="9"/>
      </top>
      <bottom style="medium">
        <color theme="9"/>
      </bottom>
      <diagonal/>
    </border>
    <border>
      <left style="medium">
        <color theme="9"/>
      </left>
      <right style="medium">
        <color theme="9"/>
      </right>
      <top style="medium">
        <color theme="9"/>
      </top>
      <bottom style="medium">
        <color theme="9"/>
      </bottom>
      <diagonal/>
    </border>
    <border>
      <left/>
      <right style="medium">
        <color theme="9"/>
      </right>
      <top style="medium">
        <color theme="9"/>
      </top>
      <bottom style="medium">
        <color theme="9"/>
      </bottom>
      <diagonal/>
    </border>
    <border>
      <left style="medium">
        <color theme="9"/>
      </left>
      <right/>
      <top style="medium">
        <color theme="9"/>
      </top>
      <bottom style="medium">
        <color theme="9"/>
      </bottom>
      <diagonal/>
    </border>
    <border>
      <left/>
      <right/>
      <top/>
      <bottom style="medium">
        <color theme="8"/>
      </bottom>
      <diagonal/>
    </border>
    <border>
      <left/>
      <right style="medium">
        <color theme="8"/>
      </right>
      <top/>
      <bottom style="medium">
        <color theme="8"/>
      </bottom>
      <diagonal/>
    </border>
    <border>
      <left style="medium">
        <color theme="9"/>
      </left>
      <right style="medium">
        <color theme="9"/>
      </right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8"/>
      </left>
      <right/>
      <top style="medium">
        <color theme="8"/>
      </top>
      <bottom/>
      <diagonal/>
    </border>
    <border>
      <left/>
      <right/>
      <top style="medium">
        <color theme="8"/>
      </top>
      <bottom/>
      <diagonal/>
    </border>
    <border>
      <left/>
      <right style="medium">
        <color theme="8"/>
      </right>
      <top style="medium">
        <color theme="8"/>
      </top>
      <bottom/>
      <diagonal/>
    </border>
    <border>
      <left style="medium">
        <color theme="8"/>
      </left>
      <right/>
      <top/>
      <bottom/>
      <diagonal/>
    </border>
    <border>
      <left/>
      <right style="medium">
        <color theme="8"/>
      </right>
      <top/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theme="6"/>
      </right>
      <top style="medium">
        <color theme="6"/>
      </top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 style="medium">
        <color theme="6"/>
      </right>
      <top/>
      <bottom/>
      <diagonal/>
    </border>
    <border>
      <left style="medium">
        <color rgb="FFFF0000"/>
      </left>
      <right style="medium">
        <color theme="6"/>
      </right>
      <top/>
      <bottom style="medium">
        <color theme="6"/>
      </bottom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theme="6"/>
      </left>
      <right/>
      <top style="medium">
        <color theme="6"/>
      </top>
      <bottom style="medium">
        <color theme="6"/>
      </bottom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/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 style="thick">
        <color rgb="FFFF0000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 style="thick">
        <color theme="6" tint="-0.249977111117893"/>
      </left>
      <right/>
      <top style="medium">
        <color theme="6"/>
      </top>
      <bottom style="medium">
        <color theme="6"/>
      </bottom>
      <diagonal/>
    </border>
    <border>
      <left style="thick">
        <color rgb="FFFF0000"/>
      </left>
      <right/>
      <top/>
      <bottom style="medium">
        <color theme="6"/>
      </bottom>
      <diagonal/>
    </border>
    <border>
      <left style="thick">
        <color theme="6" tint="-0.249977111117893"/>
      </left>
      <right/>
      <top style="medium">
        <color theme="6"/>
      </top>
      <bottom/>
      <diagonal/>
    </border>
    <border>
      <left style="thick">
        <color theme="6" tint="-0.249977111117893"/>
      </left>
      <right/>
      <top/>
      <bottom/>
      <diagonal/>
    </border>
    <border>
      <left style="thick">
        <color theme="6" tint="-0.249977111117893"/>
      </left>
      <right/>
      <top/>
      <bottom style="medium">
        <color theme="6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 style="medium">
        <color theme="5"/>
      </bottom>
      <diagonal/>
    </border>
    <border>
      <left/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/>
      <top/>
      <bottom/>
      <diagonal/>
    </border>
    <border>
      <left style="medium">
        <color theme="5"/>
      </left>
      <right/>
      <top style="medium">
        <color theme="5"/>
      </top>
      <bottom/>
      <diagonal/>
    </border>
    <border>
      <left style="medium">
        <color theme="5"/>
      </left>
      <right style="medium">
        <color theme="5"/>
      </right>
      <top/>
      <bottom/>
      <diagonal/>
    </border>
    <border>
      <left/>
      <right style="medium">
        <color theme="5"/>
      </right>
      <top/>
      <bottom/>
      <diagonal/>
    </border>
    <border>
      <left style="medium">
        <color theme="5"/>
      </left>
      <right/>
      <top/>
      <bottom style="medium">
        <color theme="5"/>
      </bottom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5"/>
      </left>
      <right style="medium">
        <color theme="5"/>
      </right>
      <top/>
      <bottom style="medium">
        <color theme="5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/>
      <top/>
      <bottom style="thin">
        <color theme="8" tint="-0.249977111117893"/>
      </bottom>
      <diagonal/>
    </border>
    <border>
      <left style="thin">
        <color theme="8" tint="-0.249977111117893"/>
      </left>
      <right/>
      <top style="thin">
        <color theme="8" tint="-0.249977111117893"/>
      </top>
      <bottom style="thin">
        <color theme="8" tint="-0.249977111117893"/>
      </bottom>
      <diagonal/>
    </border>
    <border>
      <left style="thin">
        <color theme="8" tint="-0.249977111117893"/>
      </left>
      <right/>
      <top/>
      <bottom/>
      <diagonal/>
    </border>
    <border>
      <left/>
      <right style="thin">
        <color theme="8" tint="-0.249977111117893"/>
      </right>
      <top/>
      <bottom/>
      <diagonal/>
    </border>
    <border>
      <left style="medium">
        <color theme="8" tint="-0.249977111117893"/>
      </left>
      <right style="medium">
        <color theme="8" tint="-0.249977111117893"/>
      </right>
      <top style="medium">
        <color theme="8" tint="-0.249977111117893"/>
      </top>
      <bottom/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8" tint="-0.249977111117893"/>
      </bottom>
      <diagonal/>
    </border>
    <border>
      <left style="medium">
        <color theme="8" tint="-0.249977111117893"/>
      </left>
      <right/>
      <top style="medium">
        <color theme="8" tint="-0.249977111117893"/>
      </top>
      <bottom style="medium">
        <color theme="8" tint="-0.249977111117893"/>
      </bottom>
      <diagonal/>
    </border>
    <border>
      <left/>
      <right/>
      <top style="medium">
        <color theme="8" tint="-0.249977111117893"/>
      </top>
      <bottom style="medium">
        <color theme="8" tint="-0.249977111117893"/>
      </bottom>
      <diagonal/>
    </border>
    <border>
      <left/>
      <right style="medium">
        <color theme="8" tint="-0.249977111117893"/>
      </right>
      <top style="medium">
        <color theme="8" tint="-0.249977111117893"/>
      </top>
      <bottom style="medium">
        <color theme="8" tint="-0.249977111117893"/>
      </bottom>
      <diagonal/>
    </border>
    <border>
      <left style="medium">
        <color theme="8" tint="-0.249977111117893"/>
      </left>
      <right/>
      <top style="medium">
        <color theme="8" tint="-0.249977111117893"/>
      </top>
      <bottom/>
      <diagonal/>
    </border>
    <border>
      <left/>
      <right/>
      <top style="medium">
        <color theme="8" tint="-0.249977111117893"/>
      </top>
      <bottom/>
      <diagonal/>
    </border>
    <border>
      <left/>
      <right style="medium">
        <color theme="8" tint="-0.249977111117893"/>
      </right>
      <top style="medium">
        <color theme="8" tint="-0.249977111117893"/>
      </top>
      <bottom/>
      <diagonal/>
    </border>
    <border>
      <left style="medium">
        <color theme="8" tint="-0.249977111117893"/>
      </left>
      <right/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8" tint="-0.249977111117893"/>
      </left>
      <right/>
      <top/>
      <bottom style="medium">
        <color theme="8" tint="-0.249977111117893"/>
      </bottom>
      <diagonal/>
    </border>
    <border>
      <left/>
      <right/>
      <top/>
      <bottom style="medium">
        <color theme="8" tint="-0.249977111117893"/>
      </bottom>
      <diagonal/>
    </border>
    <border>
      <left/>
      <right style="medium">
        <color theme="8" tint="-0.249977111117893"/>
      </right>
      <top/>
      <bottom style="medium">
        <color theme="8" tint="-0.249977111117893"/>
      </bottom>
      <diagonal/>
    </border>
  </borders>
  <cellStyleXfs count="18">
    <xf numFmtId="0" fontId="0" fillId="0" borderId="0"/>
    <xf numFmtId="0" fontId="47" fillId="5" borderId="0" applyNumberFormat="0" applyBorder="0" applyAlignment="0" applyProtection="0"/>
    <xf numFmtId="0" fontId="47" fillId="6" borderId="0" applyNumberFormat="0" applyBorder="0" applyAlignment="0" applyProtection="0"/>
    <xf numFmtId="0" fontId="48" fillId="7" borderId="0" applyNumberFormat="0" applyBorder="0" applyAlignment="0" applyProtection="0"/>
    <xf numFmtId="0" fontId="48" fillId="8" borderId="0" applyNumberFormat="0" applyBorder="0" applyAlignment="0" applyProtection="0"/>
    <xf numFmtId="168" fontId="1" fillId="0" borderId="0" applyFont="0" applyFill="0" applyBorder="0" applyAlignment="0" applyProtection="0"/>
    <xf numFmtId="168" fontId="38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5" fontId="3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0" fontId="12" fillId="0" borderId="0"/>
    <xf numFmtId="9" fontId="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50" fillId="0" borderId="0"/>
  </cellStyleXfs>
  <cellXfs count="597">
    <xf numFmtId="0" fontId="0" fillId="0" borderId="0" xfId="0"/>
    <xf numFmtId="0" fontId="2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4" fillId="0" borderId="0" xfId="0" applyFont="1"/>
    <xf numFmtId="0" fontId="20" fillId="0" borderId="0" xfId="0" applyFont="1"/>
    <xf numFmtId="0" fontId="20" fillId="0" borderId="0" xfId="0" applyFont="1" applyAlignment="1">
      <alignment horizontal="center"/>
    </xf>
    <xf numFmtId="0" fontId="29" fillId="0" borderId="0" xfId="0" applyFont="1"/>
    <xf numFmtId="1" fontId="29" fillId="0" borderId="0" xfId="0" applyNumberFormat="1" applyFont="1"/>
    <xf numFmtId="2" fontId="20" fillId="0" borderId="0" xfId="0" applyNumberFormat="1" applyFont="1"/>
    <xf numFmtId="49" fontId="20" fillId="0" borderId="0" xfId="0" applyNumberFormat="1" applyFont="1"/>
    <xf numFmtId="0" fontId="21" fillId="4" borderId="0" xfId="0" applyFont="1" applyFill="1" applyAlignment="1">
      <alignment horizontal="center"/>
    </xf>
    <xf numFmtId="0" fontId="29" fillId="4" borderId="0" xfId="0" applyFont="1" applyFill="1"/>
    <xf numFmtId="0" fontId="20" fillId="4" borderId="0" xfId="0" applyFont="1" applyFill="1"/>
    <xf numFmtId="0" fontId="20" fillId="4" borderId="0" xfId="0" applyFont="1" applyFill="1" applyAlignment="1">
      <alignment horizontal="center"/>
    </xf>
    <xf numFmtId="0" fontId="30" fillId="4" borderId="0" xfId="0" applyFont="1" applyFill="1"/>
    <xf numFmtId="1" fontId="29" fillId="4" borderId="0" xfId="0" applyNumberFormat="1" applyFont="1" applyFill="1"/>
    <xf numFmtId="2" fontId="20" fillId="4" borderId="0" xfId="0" applyNumberFormat="1" applyFont="1" applyFill="1"/>
    <xf numFmtId="0" fontId="2" fillId="4" borderId="0" xfId="0" applyFont="1" applyFill="1"/>
    <xf numFmtId="49" fontId="20" fillId="4" borderId="0" xfId="0" applyNumberFormat="1" applyFont="1" applyFill="1"/>
    <xf numFmtId="0" fontId="0" fillId="4" borderId="0" xfId="0" applyFill="1"/>
    <xf numFmtId="0" fontId="6" fillId="4" borderId="0" xfId="0" applyFont="1" applyFill="1" applyAlignment="1">
      <alignment horizontal="center"/>
    </xf>
    <xf numFmtId="0" fontId="11" fillId="4" borderId="0" xfId="0" applyFont="1" applyFill="1"/>
    <xf numFmtId="2" fontId="18" fillId="3" borderId="0" xfId="0" applyNumberFormat="1" applyFont="1" applyFill="1"/>
    <xf numFmtId="2" fontId="16" fillId="0" borderId="2" xfId="0" applyNumberFormat="1" applyFont="1" applyBorder="1"/>
    <xf numFmtId="2" fontId="0" fillId="4" borderId="0" xfId="0" applyNumberFormat="1" applyFill="1"/>
    <xf numFmtId="2" fontId="3" fillId="3" borderId="0" xfId="0" applyNumberFormat="1" applyFont="1" applyFill="1" applyAlignment="1">
      <alignment horizontal="right"/>
    </xf>
    <xf numFmtId="0" fontId="17" fillId="4" borderId="0" xfId="0" applyFont="1" applyFill="1"/>
    <xf numFmtId="166" fontId="0" fillId="4" borderId="0" xfId="0" applyNumberFormat="1" applyFill="1"/>
    <xf numFmtId="2" fontId="17" fillId="4" borderId="0" xfId="0" applyNumberFormat="1" applyFont="1" applyFill="1"/>
    <xf numFmtId="0" fontId="17" fillId="4" borderId="0" xfId="0" applyFont="1" applyFill="1" applyAlignment="1">
      <alignment horizontal="right"/>
    </xf>
    <xf numFmtId="172" fontId="17" fillId="4" borderId="0" xfId="5" applyNumberFormat="1" applyFont="1" applyFill="1" applyAlignment="1">
      <alignment horizontal="right"/>
    </xf>
    <xf numFmtId="2" fontId="17" fillId="4" borderId="0" xfId="0" applyNumberFormat="1" applyFont="1" applyFill="1" applyAlignment="1">
      <alignment horizontal="right"/>
    </xf>
    <xf numFmtId="0" fontId="17" fillId="0" borderId="0" xfId="0" applyFont="1" applyAlignment="1">
      <alignment horizontal="right"/>
    </xf>
    <xf numFmtId="0" fontId="27" fillId="4" borderId="0" xfId="0" applyFont="1" applyFill="1" applyAlignment="1">
      <alignment horizontal="left"/>
    </xf>
    <xf numFmtId="0" fontId="32" fillId="4" borderId="0" xfId="0" applyFont="1" applyFill="1"/>
    <xf numFmtId="0" fontId="27" fillId="4" borderId="0" xfId="0" applyFont="1" applyFill="1"/>
    <xf numFmtId="1" fontId="30" fillId="4" borderId="0" xfId="0" applyNumberFormat="1" applyFont="1" applyFill="1"/>
    <xf numFmtId="0" fontId="0" fillId="4" borderId="0" xfId="0" applyFill="1" applyAlignment="1">
      <alignment horizontal="left"/>
    </xf>
    <xf numFmtId="2" fontId="16" fillId="4" borderId="0" xfId="0" applyNumberFormat="1" applyFont="1" applyFill="1"/>
    <xf numFmtId="2" fontId="16" fillId="2" borderId="0" xfId="0" applyNumberFormat="1" applyFont="1" applyFill="1" applyAlignment="1">
      <alignment horizontal="right"/>
    </xf>
    <xf numFmtId="2" fontId="16" fillId="0" borderId="0" xfId="0" applyNumberFormat="1" applyFont="1"/>
    <xf numFmtId="2" fontId="16" fillId="0" borderId="2" xfId="0" applyNumberFormat="1" applyFont="1" applyBorder="1" applyAlignment="1">
      <alignment horizontal="right"/>
    </xf>
    <xf numFmtId="0" fontId="28" fillId="4" borderId="0" xfId="0" applyFont="1" applyFill="1"/>
    <xf numFmtId="0" fontId="7" fillId="4" borderId="0" xfId="0" applyFont="1" applyFill="1"/>
    <xf numFmtId="0" fontId="6" fillId="4" borderId="0" xfId="0" applyFont="1" applyFill="1"/>
    <xf numFmtId="0" fontId="34" fillId="4" borderId="0" xfId="0" applyFont="1" applyFill="1"/>
    <xf numFmtId="0" fontId="34" fillId="0" borderId="0" xfId="0" applyFont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167" fontId="0" fillId="0" borderId="11" xfId="0" applyNumberFormat="1" applyBorder="1"/>
    <xf numFmtId="166" fontId="0" fillId="4" borderId="11" xfId="0" applyNumberFormat="1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11" xfId="0" applyFill="1" applyBorder="1"/>
    <xf numFmtId="167" fontId="0" fillId="0" borderId="10" xfId="0" applyNumberFormat="1" applyBorder="1"/>
    <xf numFmtId="167" fontId="0" fillId="0" borderId="0" xfId="0" applyNumberFormat="1"/>
    <xf numFmtId="2" fontId="0" fillId="0" borderId="11" xfId="0" applyNumberFormat="1" applyBorder="1"/>
    <xf numFmtId="166" fontId="0" fillId="4" borderId="10" xfId="0" applyNumberFormat="1" applyFill="1" applyBorder="1"/>
    <xf numFmtId="2" fontId="0" fillId="0" borderId="10" xfId="0" applyNumberFormat="1" applyBorder="1"/>
    <xf numFmtId="2" fontId="0" fillId="0" borderId="0" xfId="0" applyNumberFormat="1"/>
    <xf numFmtId="2" fontId="0" fillId="4" borderId="11" xfId="0" applyNumberFormat="1" applyFill="1" applyBorder="1"/>
    <xf numFmtId="170" fontId="18" fillId="0" borderId="16" xfId="10" applyNumberFormat="1" applyFont="1" applyFill="1" applyBorder="1" applyAlignment="1">
      <alignment horizontal="right"/>
    </xf>
    <xf numFmtId="0" fontId="50" fillId="0" borderId="0" xfId="17"/>
    <xf numFmtId="0" fontId="0" fillId="9" borderId="0" xfId="0" applyFill="1"/>
    <xf numFmtId="170" fontId="0" fillId="2" borderId="0" xfId="0" applyNumberFormat="1" applyFill="1"/>
    <xf numFmtId="2" fontId="0" fillId="2" borderId="0" xfId="0" applyNumberFormat="1" applyFill="1"/>
    <xf numFmtId="170" fontId="0" fillId="4" borderId="0" xfId="0" applyNumberFormat="1" applyFill="1" applyAlignment="1">
      <alignment horizontal="center"/>
    </xf>
    <xf numFmtId="2" fontId="0" fillId="4" borderId="0" xfId="0" applyNumberFormat="1" applyFill="1" applyAlignment="1">
      <alignment horizontal="center"/>
    </xf>
    <xf numFmtId="2" fontId="3" fillId="4" borderId="0" xfId="0" applyNumberFormat="1" applyFont="1" applyFill="1" applyAlignment="1">
      <alignment horizontal="center"/>
    </xf>
    <xf numFmtId="2" fontId="19" fillId="4" borderId="0" xfId="0" applyNumberFormat="1" applyFont="1" applyFill="1"/>
    <xf numFmtId="170" fontId="19" fillId="4" borderId="0" xfId="0" applyNumberFormat="1" applyFont="1" applyFill="1"/>
    <xf numFmtId="170" fontId="3" fillId="4" borderId="0" xfId="0" applyNumberFormat="1" applyFont="1" applyFill="1" applyAlignment="1">
      <alignment horizontal="center"/>
    </xf>
    <xf numFmtId="170" fontId="0" fillId="4" borderId="0" xfId="0" applyNumberFormat="1" applyFill="1"/>
    <xf numFmtId="170" fontId="39" fillId="4" borderId="0" xfId="6" applyNumberFormat="1" applyFont="1" applyFill="1" applyBorder="1"/>
    <xf numFmtId="2" fontId="0" fillId="4" borderId="0" xfId="6" applyNumberFormat="1" applyFont="1" applyFill="1" applyBorder="1"/>
    <xf numFmtId="170" fontId="17" fillId="4" borderId="0" xfId="0" applyNumberFormat="1" applyFont="1" applyFill="1"/>
    <xf numFmtId="170" fontId="0" fillId="4" borderId="0" xfId="6" applyNumberFormat="1" applyFont="1" applyFill="1" applyBorder="1"/>
    <xf numFmtId="0" fontId="0" fillId="10" borderId="0" xfId="0" applyFill="1"/>
    <xf numFmtId="0" fontId="0" fillId="11" borderId="0" xfId="0" applyFill="1"/>
    <xf numFmtId="0" fontId="61" fillId="11" borderId="0" xfId="17" applyFont="1" applyFill="1"/>
    <xf numFmtId="0" fontId="61" fillId="11" borderId="0" xfId="17" quotePrefix="1" applyFont="1" applyFill="1" applyAlignment="1">
      <alignment horizontal="left"/>
    </xf>
    <xf numFmtId="0" fontId="0" fillId="11" borderId="79" xfId="0" applyFill="1" applyBorder="1"/>
    <xf numFmtId="0" fontId="0" fillId="11" borderId="80" xfId="0" applyFill="1" applyBorder="1"/>
    <xf numFmtId="0" fontId="0" fillId="11" borderId="81" xfId="0" applyFill="1" applyBorder="1"/>
    <xf numFmtId="0" fontId="0" fillId="11" borderId="81" xfId="0" quotePrefix="1" applyFill="1" applyBorder="1" applyAlignment="1">
      <alignment horizontal="left" wrapText="1"/>
    </xf>
    <xf numFmtId="0" fontId="0" fillId="11" borderId="79" xfId="0" applyFill="1" applyBorder="1" applyAlignment="1">
      <alignment wrapText="1"/>
    </xf>
    <xf numFmtId="0" fontId="0" fillId="11" borderId="82" xfId="0" applyFill="1" applyBorder="1"/>
    <xf numFmtId="173" fontId="0" fillId="11" borderId="83" xfId="0" applyNumberFormat="1" applyFill="1" applyBorder="1"/>
    <xf numFmtId="173" fontId="0" fillId="11" borderId="81" xfId="0" applyNumberFormat="1" applyFill="1" applyBorder="1"/>
    <xf numFmtId="2" fontId="0" fillId="11" borderId="84" xfId="0" applyNumberFormat="1" applyFill="1" applyBorder="1"/>
    <xf numFmtId="173" fontId="0" fillId="11" borderId="82" xfId="0" applyNumberFormat="1" applyFill="1" applyBorder="1"/>
    <xf numFmtId="173" fontId="0" fillId="11" borderId="85" xfId="0" applyNumberFormat="1" applyFill="1" applyBorder="1"/>
    <xf numFmtId="0" fontId="0" fillId="11" borderId="86" xfId="0" applyFill="1" applyBorder="1"/>
    <xf numFmtId="173" fontId="0" fillId="11" borderId="86" xfId="0" applyNumberFormat="1" applyFill="1" applyBorder="1"/>
    <xf numFmtId="173" fontId="0" fillId="11" borderId="87" xfId="0" applyNumberFormat="1" applyFill="1" applyBorder="1"/>
    <xf numFmtId="2" fontId="0" fillId="11" borderId="88" xfId="0" applyNumberFormat="1" applyFill="1" applyBorder="1"/>
    <xf numFmtId="173" fontId="0" fillId="11" borderId="0" xfId="0" applyNumberFormat="1" applyFill="1"/>
    <xf numFmtId="0" fontId="0" fillId="4" borderId="89" xfId="0" applyFill="1" applyBorder="1"/>
    <xf numFmtId="0" fontId="0" fillId="12" borderId="0" xfId="0" applyFill="1"/>
    <xf numFmtId="0" fontId="1" fillId="4" borderId="0" xfId="0" applyFont="1" applyFill="1"/>
    <xf numFmtId="170" fontId="1" fillId="0" borderId="16" xfId="10" applyNumberFormat="1" applyFont="1" applyFill="1" applyBorder="1" applyAlignment="1">
      <alignment horizontal="right"/>
    </xf>
    <xf numFmtId="0" fontId="1" fillId="4" borderId="0" xfId="0" applyFont="1" applyFill="1" applyAlignment="1">
      <alignment horizontal="center"/>
    </xf>
    <xf numFmtId="2" fontId="1" fillId="4" borderId="0" xfId="0" applyNumberFormat="1" applyFont="1" applyFill="1"/>
    <xf numFmtId="2" fontId="1" fillId="4" borderId="11" xfId="0" applyNumberFormat="1" applyFont="1" applyFill="1" applyBorder="1"/>
    <xf numFmtId="2" fontId="1" fillId="4" borderId="10" xfId="0" applyNumberFormat="1" applyFont="1" applyFill="1" applyBorder="1"/>
    <xf numFmtId="2" fontId="1" fillId="4" borderId="14" xfId="0" applyNumberFormat="1" applyFont="1" applyFill="1" applyBorder="1"/>
    <xf numFmtId="2" fontId="1" fillId="4" borderId="12" xfId="0" applyNumberFormat="1" applyFont="1" applyFill="1" applyBorder="1"/>
    <xf numFmtId="2" fontId="1" fillId="4" borderId="13" xfId="0" applyNumberFormat="1" applyFont="1" applyFill="1" applyBorder="1"/>
    <xf numFmtId="170" fontId="1" fillId="4" borderId="0" xfId="0" applyNumberFormat="1" applyFont="1" applyFill="1"/>
    <xf numFmtId="164" fontId="1" fillId="4" borderId="0" xfId="0" applyNumberFormat="1" applyFont="1" applyFill="1" applyAlignment="1">
      <alignment horizontal="right"/>
    </xf>
    <xf numFmtId="0" fontId="20" fillId="10" borderId="0" xfId="0" applyFont="1" applyFill="1"/>
    <xf numFmtId="0" fontId="20" fillId="10" borderId="0" xfId="0" applyFont="1" applyFill="1" applyAlignment="1">
      <alignment horizontal="center"/>
    </xf>
    <xf numFmtId="0" fontId="26" fillId="13" borderId="0" xfId="0" applyFont="1" applyFill="1"/>
    <xf numFmtId="0" fontId="66" fillId="10" borderId="0" xfId="0" applyFont="1" applyFill="1"/>
    <xf numFmtId="0" fontId="67" fillId="10" borderId="0" xfId="0" applyFont="1" applyFill="1"/>
    <xf numFmtId="0" fontId="67" fillId="10" borderId="0" xfId="0" applyFont="1" applyFill="1" applyAlignment="1">
      <alignment wrapText="1"/>
    </xf>
    <xf numFmtId="0" fontId="66" fillId="10" borderId="0" xfId="0" applyFont="1" applyFill="1" applyAlignment="1">
      <alignment horizontal="center"/>
    </xf>
    <xf numFmtId="0" fontId="68" fillId="4" borderId="0" xfId="0" applyFont="1" applyFill="1" applyAlignment="1">
      <alignment horizontal="center"/>
    </xf>
    <xf numFmtId="0" fontId="69" fillId="4" borderId="0" xfId="0" applyFont="1" applyFill="1"/>
    <xf numFmtId="0" fontId="67" fillId="4" borderId="0" xfId="0" applyFont="1" applyFill="1"/>
    <xf numFmtId="0" fontId="65" fillId="13" borderId="0" xfId="0" applyFont="1" applyFill="1"/>
    <xf numFmtId="0" fontId="69" fillId="13" borderId="0" xfId="0" applyFont="1" applyFill="1"/>
    <xf numFmtId="0" fontId="67" fillId="13" borderId="0" xfId="0" applyFont="1" applyFill="1"/>
    <xf numFmtId="0" fontId="71" fillId="4" borderId="0" xfId="0" applyFont="1" applyFill="1"/>
    <xf numFmtId="0" fontId="68" fillId="4" borderId="0" xfId="0" applyFont="1" applyFill="1"/>
    <xf numFmtId="0" fontId="66" fillId="4" borderId="0" xfId="0" applyFont="1" applyFill="1"/>
    <xf numFmtId="0" fontId="72" fillId="13" borderId="0" xfId="0" applyFont="1" applyFill="1"/>
    <xf numFmtId="0" fontId="73" fillId="13" borderId="0" xfId="0" applyFont="1" applyFill="1"/>
    <xf numFmtId="0" fontId="66" fillId="13" borderId="0" xfId="0" applyFont="1" applyFill="1"/>
    <xf numFmtId="49" fontId="66" fillId="10" borderId="0" xfId="0" applyNumberFormat="1" applyFont="1" applyFill="1"/>
    <xf numFmtId="0" fontId="67" fillId="10" borderId="0" xfId="0" applyFont="1" applyFill="1" applyAlignment="1">
      <alignment vertical="center"/>
    </xf>
    <xf numFmtId="49" fontId="67" fillId="10" borderId="0" xfId="0" applyNumberFormat="1" applyFont="1" applyFill="1"/>
    <xf numFmtId="0" fontId="70" fillId="10" borderId="0" xfId="0" applyFont="1" applyFill="1"/>
    <xf numFmtId="0" fontId="67" fillId="10" borderId="0" xfId="0" applyFont="1" applyFill="1" applyAlignment="1">
      <alignment horizontal="center"/>
    </xf>
    <xf numFmtId="0" fontId="69" fillId="10" borderId="0" xfId="0" applyFont="1" applyFill="1"/>
    <xf numFmtId="0" fontId="66" fillId="10" borderId="0" xfId="0" applyFont="1" applyFill="1" applyAlignment="1">
      <alignment horizontal="right"/>
    </xf>
    <xf numFmtId="0" fontId="27" fillId="10" borderId="0" xfId="0" applyFont="1" applyFill="1" applyAlignment="1">
      <alignment horizontal="center"/>
    </xf>
    <xf numFmtId="0" fontId="29" fillId="10" borderId="0" xfId="0" applyFont="1" applyFill="1"/>
    <xf numFmtId="0" fontId="31" fillId="10" borderId="0" xfId="0" applyFont="1" applyFill="1"/>
    <xf numFmtId="0" fontId="28" fillId="10" borderId="0" xfId="0" applyFont="1" applyFill="1"/>
    <xf numFmtId="0" fontId="20" fillId="10" borderId="0" xfId="0" applyFont="1" applyFill="1" applyAlignment="1">
      <alignment horizontal="right"/>
    </xf>
    <xf numFmtId="0" fontId="31" fillId="10" borderId="0" xfId="0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0" fillId="10" borderId="0" xfId="0" applyFont="1" applyFill="1" applyAlignment="1">
      <alignment horizontal="left"/>
    </xf>
    <xf numFmtId="0" fontId="27" fillId="10" borderId="0" xfId="0" applyFont="1" applyFill="1"/>
    <xf numFmtId="0" fontId="32" fillId="10" borderId="0" xfId="0" applyFont="1" applyFill="1"/>
    <xf numFmtId="0" fontId="27" fillId="10" borderId="0" xfId="0" applyFont="1" applyFill="1" applyAlignment="1">
      <alignment horizontal="left"/>
    </xf>
    <xf numFmtId="0" fontId="0" fillId="13" borderId="0" xfId="0" applyFill="1"/>
    <xf numFmtId="0" fontId="3" fillId="13" borderId="0" xfId="0" applyFont="1" applyFill="1"/>
    <xf numFmtId="0" fontId="5" fillId="13" borderId="0" xfId="0" applyFont="1" applyFill="1"/>
    <xf numFmtId="0" fontId="8" fillId="13" borderId="0" xfId="0" applyFont="1" applyFill="1"/>
    <xf numFmtId="0" fontId="3" fillId="10" borderId="0" xfId="0" applyFont="1" applyFill="1"/>
    <xf numFmtId="0" fontId="5" fillId="10" borderId="0" xfId="0" applyFont="1" applyFill="1"/>
    <xf numFmtId="0" fontId="13" fillId="10" borderId="0" xfId="0" applyFont="1" applyFill="1"/>
    <xf numFmtId="0" fontId="14" fillId="10" borderId="0" xfId="0" applyFont="1" applyFill="1"/>
    <xf numFmtId="0" fontId="8" fillId="10" borderId="90" xfId="0" applyFont="1" applyFill="1" applyBorder="1"/>
    <xf numFmtId="0" fontId="0" fillId="9" borderId="91" xfId="0" applyFill="1" applyBorder="1"/>
    <xf numFmtId="0" fontId="13" fillId="10" borderId="92" xfId="0" quotePrefix="1" applyFont="1" applyFill="1" applyBorder="1"/>
    <xf numFmtId="0" fontId="74" fillId="13" borderId="0" xfId="0" applyFont="1" applyFill="1"/>
    <xf numFmtId="0" fontId="15" fillId="10" borderId="0" xfId="0" applyFont="1" applyFill="1"/>
    <xf numFmtId="0" fontId="16" fillId="10" borderId="0" xfId="0" applyFont="1" applyFill="1" applyAlignment="1">
      <alignment horizontal="left"/>
    </xf>
    <xf numFmtId="0" fontId="18" fillId="10" borderId="0" xfId="0" applyFont="1" applyFill="1"/>
    <xf numFmtId="0" fontId="16" fillId="10" borderId="0" xfId="0" applyFont="1" applyFill="1"/>
    <xf numFmtId="2" fontId="0" fillId="10" borderId="0" xfId="0" applyNumberFormat="1" applyFill="1"/>
    <xf numFmtId="2" fontId="16" fillId="10" borderId="0" xfId="0" applyNumberFormat="1" applyFont="1" applyFill="1"/>
    <xf numFmtId="1" fontId="0" fillId="10" borderId="0" xfId="10" applyNumberFormat="1" applyFont="1" applyFill="1" applyBorder="1" applyAlignment="1">
      <alignment horizontal="right"/>
    </xf>
    <xf numFmtId="1" fontId="18" fillId="10" borderId="0" xfId="10" applyNumberFormat="1" applyFont="1" applyFill="1" applyBorder="1" applyAlignment="1">
      <alignment horizontal="right"/>
    </xf>
    <xf numFmtId="169" fontId="16" fillId="10" borderId="0" xfId="10" applyNumberFormat="1" applyFont="1" applyFill="1" applyBorder="1" applyAlignment="1">
      <alignment horizontal="right"/>
    </xf>
    <xf numFmtId="169" fontId="0" fillId="10" borderId="0" xfId="10" applyNumberFormat="1" applyFont="1" applyFill="1" applyBorder="1" applyAlignment="1">
      <alignment horizontal="right"/>
    </xf>
    <xf numFmtId="2" fontId="0" fillId="10" borderId="0" xfId="0" applyNumberFormat="1" applyFill="1" applyAlignment="1">
      <alignment horizontal="right"/>
    </xf>
    <xf numFmtId="2" fontId="18" fillId="10" borderId="0" xfId="0" applyNumberFormat="1" applyFont="1" applyFill="1" applyAlignment="1">
      <alignment horizontal="right"/>
    </xf>
    <xf numFmtId="0" fontId="16" fillId="10" borderId="0" xfId="0" applyFont="1" applyFill="1" applyAlignment="1">
      <alignment horizontal="right"/>
    </xf>
    <xf numFmtId="169" fontId="18" fillId="10" borderId="0" xfId="10" applyNumberFormat="1" applyFont="1" applyFill="1" applyBorder="1" applyAlignment="1">
      <alignment horizontal="right"/>
    </xf>
    <xf numFmtId="0" fontId="69" fillId="10" borderId="0" xfId="0" applyFont="1" applyFill="1" applyAlignment="1">
      <alignment horizontal="left"/>
    </xf>
    <xf numFmtId="170" fontId="67" fillId="0" borderId="0" xfId="10" applyNumberFormat="1" applyFont="1" applyFill="1" applyBorder="1" applyAlignment="1">
      <alignment horizontal="right"/>
    </xf>
    <xf numFmtId="2" fontId="67" fillId="0" borderId="0" xfId="0" applyNumberFormat="1" applyFont="1" applyAlignment="1">
      <alignment horizontal="right"/>
    </xf>
    <xf numFmtId="2" fontId="69" fillId="10" borderId="0" xfId="0" applyNumberFormat="1" applyFont="1" applyFill="1" applyAlignment="1">
      <alignment horizontal="left"/>
    </xf>
    <xf numFmtId="2" fontId="69" fillId="10" borderId="0" xfId="0" applyNumberFormat="1" applyFont="1" applyFill="1" applyAlignment="1">
      <alignment horizontal="right"/>
    </xf>
    <xf numFmtId="0" fontId="69" fillId="10" borderId="0" xfId="0" applyFont="1" applyFill="1" applyAlignment="1">
      <alignment horizontal="right"/>
    </xf>
    <xf numFmtId="169" fontId="75" fillId="10" borderId="0" xfId="10" applyNumberFormat="1" applyFont="1" applyFill="1" applyBorder="1" applyAlignment="1">
      <alignment horizontal="right"/>
    </xf>
    <xf numFmtId="0" fontId="76" fillId="10" borderId="0" xfId="0" applyFont="1" applyFill="1"/>
    <xf numFmtId="0" fontId="77" fillId="10" borderId="0" xfId="0" applyFont="1" applyFill="1"/>
    <xf numFmtId="170" fontId="76" fillId="0" borderId="0" xfId="10" applyNumberFormat="1" applyFont="1" applyFill="1" applyBorder="1" applyAlignment="1">
      <alignment horizontal="right"/>
    </xf>
    <xf numFmtId="1" fontId="77" fillId="10" borderId="0" xfId="10" applyNumberFormat="1" applyFont="1" applyFill="1" applyBorder="1" applyAlignment="1">
      <alignment horizontal="right"/>
    </xf>
    <xf numFmtId="171" fontId="76" fillId="0" borderId="0" xfId="0" applyNumberFormat="1" applyFont="1" applyAlignment="1">
      <alignment horizontal="right"/>
    </xf>
    <xf numFmtId="2" fontId="77" fillId="10" borderId="0" xfId="0" applyNumberFormat="1" applyFont="1" applyFill="1" applyAlignment="1">
      <alignment horizontal="right"/>
    </xf>
    <xf numFmtId="0" fontId="16" fillId="10" borderId="0" xfId="0" applyFont="1" applyFill="1" applyAlignment="1">
      <alignment horizontal="center" vertical="center" wrapText="1"/>
    </xf>
    <xf numFmtId="0" fontId="69" fillId="10" borderId="0" xfId="0" applyFont="1" applyFill="1" applyAlignment="1">
      <alignment horizontal="center" vertical="center" wrapText="1"/>
    </xf>
    <xf numFmtId="0" fontId="69" fillId="10" borderId="0" xfId="0" quotePrefix="1" applyFont="1" applyFill="1" applyAlignment="1">
      <alignment horizontal="center" vertical="center" wrapText="1"/>
    </xf>
    <xf numFmtId="2" fontId="67" fillId="10" borderId="0" xfId="0" applyNumberFormat="1" applyFont="1" applyFill="1" applyAlignment="1">
      <alignment horizontal="right"/>
    </xf>
    <xf numFmtId="0" fontId="9" fillId="14" borderId="0" xfId="0" applyFont="1" applyFill="1" applyAlignment="1">
      <alignment horizontal="center" wrapText="1"/>
    </xf>
    <xf numFmtId="0" fontId="0" fillId="14" borderId="0" xfId="0" applyFill="1"/>
    <xf numFmtId="0" fontId="6" fillId="13" borderId="0" xfId="0" applyFont="1" applyFill="1"/>
    <xf numFmtId="2" fontId="6" fillId="13" borderId="0" xfId="0" applyNumberFormat="1" applyFont="1" applyFill="1" applyAlignment="1">
      <alignment horizontal="center"/>
    </xf>
    <xf numFmtId="171" fontId="6" fillId="13" borderId="0" xfId="0" applyNumberFormat="1" applyFont="1" applyFill="1" applyAlignment="1">
      <alignment horizontal="center"/>
    </xf>
    <xf numFmtId="171" fontId="3" fillId="13" borderId="0" xfId="0" applyNumberFormat="1" applyFont="1" applyFill="1" applyAlignment="1">
      <alignment horizontal="center"/>
    </xf>
    <xf numFmtId="0" fontId="80" fillId="9" borderId="0" xfId="0" applyFont="1" applyFill="1"/>
    <xf numFmtId="0" fontId="67" fillId="9" borderId="0" xfId="0" applyFont="1" applyFill="1"/>
    <xf numFmtId="0" fontId="80" fillId="9" borderId="0" xfId="0" applyFont="1" applyFill="1" applyAlignment="1">
      <alignment horizontal="center"/>
    </xf>
    <xf numFmtId="173" fontId="80" fillId="9" borderId="0" xfId="0" applyNumberFormat="1" applyFont="1" applyFill="1" applyAlignment="1">
      <alignment horizontal="right"/>
    </xf>
    <xf numFmtId="171" fontId="69" fillId="9" borderId="0" xfId="0" applyNumberFormat="1" applyFont="1" applyFill="1"/>
    <xf numFmtId="172" fontId="17" fillId="15" borderId="0" xfId="5" applyNumberFormat="1" applyFont="1" applyFill="1" applyAlignment="1">
      <alignment horizontal="right"/>
    </xf>
    <xf numFmtId="0" fontId="1" fillId="4" borderId="92" xfId="0" applyFont="1" applyFill="1" applyBorder="1"/>
    <xf numFmtId="2" fontId="1" fillId="4" borderId="92" xfId="0" applyNumberFormat="1" applyFont="1" applyFill="1" applyBorder="1"/>
    <xf numFmtId="0" fontId="0" fillId="4" borderId="92" xfId="0" applyFill="1" applyBorder="1"/>
    <xf numFmtId="2" fontId="17" fillId="4" borderId="92" xfId="0" applyNumberFormat="1" applyFont="1" applyFill="1" applyBorder="1"/>
    <xf numFmtId="172" fontId="17" fillId="4" borderId="93" xfId="5" applyNumberFormat="1" applyFont="1" applyFill="1" applyBorder="1" applyAlignment="1">
      <alignment horizontal="right"/>
    </xf>
    <xf numFmtId="2" fontId="17" fillId="4" borderId="93" xfId="0" applyNumberFormat="1" applyFont="1" applyFill="1" applyBorder="1" applyAlignment="1">
      <alignment horizontal="right"/>
    </xf>
    <xf numFmtId="172" fontId="17" fillId="15" borderId="93" xfId="5" applyNumberFormat="1" applyFont="1" applyFill="1" applyBorder="1" applyAlignment="1">
      <alignment horizontal="right"/>
    </xf>
    <xf numFmtId="0" fontId="0" fillId="14" borderId="0" xfId="0" applyFill="1" applyAlignment="1">
      <alignment horizontal="center"/>
    </xf>
    <xf numFmtId="0" fontId="82" fillId="4" borderId="0" xfId="0" applyFont="1" applyFill="1"/>
    <xf numFmtId="2" fontId="26" fillId="13" borderId="0" xfId="0" applyNumberFormat="1" applyFont="1" applyFill="1" applyAlignment="1">
      <alignment horizontal="right"/>
    </xf>
    <xf numFmtId="170" fontId="26" fillId="13" borderId="0" xfId="0" applyNumberFormat="1" applyFont="1" applyFill="1" applyAlignment="1">
      <alignment horizontal="right"/>
    </xf>
    <xf numFmtId="2" fontId="26" fillId="13" borderId="0" xfId="0" applyNumberFormat="1" applyFont="1" applyFill="1" applyAlignment="1">
      <alignment horizontal="center" vertical="center"/>
    </xf>
    <xf numFmtId="171" fontId="26" fillId="13" borderId="0" xfId="0" applyNumberFormat="1" applyFont="1" applyFill="1" applyAlignment="1">
      <alignment horizontal="right"/>
    </xf>
    <xf numFmtId="1" fontId="0" fillId="13" borderId="0" xfId="0" applyNumberFormat="1" applyFill="1" applyAlignment="1">
      <alignment horizontal="center"/>
    </xf>
    <xf numFmtId="170" fontId="0" fillId="13" borderId="0" xfId="0" applyNumberFormat="1" applyFill="1"/>
    <xf numFmtId="2" fontId="0" fillId="13" borderId="0" xfId="6" applyNumberFormat="1" applyFont="1" applyFill="1" applyBorder="1"/>
    <xf numFmtId="2" fontId="0" fillId="13" borderId="0" xfId="0" applyNumberFormat="1" applyFill="1"/>
    <xf numFmtId="170" fontId="0" fillId="13" borderId="0" xfId="0" applyNumberFormat="1" applyFill="1" applyAlignment="1">
      <alignment horizontal="center"/>
    </xf>
    <xf numFmtId="0" fontId="0" fillId="13" borderId="0" xfId="0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3" fillId="13" borderId="0" xfId="0" applyNumberFormat="1" applyFont="1" applyFill="1"/>
    <xf numFmtId="170" fontId="3" fillId="13" borderId="0" xfId="0" applyNumberFormat="1" applyFont="1" applyFill="1"/>
    <xf numFmtId="1" fontId="0" fillId="13" borderId="0" xfId="0" applyNumberFormat="1" applyFill="1"/>
    <xf numFmtId="1" fontId="3" fillId="13" borderId="0" xfId="0" applyNumberFormat="1" applyFont="1" applyFill="1" applyAlignment="1">
      <alignment horizontal="center"/>
    </xf>
    <xf numFmtId="2" fontId="19" fillId="13" borderId="0" xfId="0" applyNumberFormat="1" applyFont="1" applyFill="1"/>
    <xf numFmtId="170" fontId="19" fillId="13" borderId="0" xfId="0" applyNumberFormat="1" applyFont="1" applyFill="1"/>
    <xf numFmtId="1" fontId="19" fillId="13" borderId="0" xfId="0" applyNumberFormat="1" applyFont="1" applyFill="1"/>
    <xf numFmtId="170" fontId="3" fillId="13" borderId="0" xfId="0" applyNumberFormat="1" applyFont="1" applyFill="1" applyAlignment="1">
      <alignment horizontal="center" vertical="top" wrapText="1"/>
    </xf>
    <xf numFmtId="170" fontId="0" fillId="13" borderId="0" xfId="0" applyNumberFormat="1" applyFill="1" applyAlignment="1">
      <alignment vertical="top" wrapText="1"/>
    </xf>
    <xf numFmtId="0" fontId="0" fillId="13" borderId="0" xfId="0" applyFill="1" applyAlignment="1">
      <alignment vertical="top" wrapText="1"/>
    </xf>
    <xf numFmtId="1" fontId="0" fillId="14" borderId="0" xfId="0" applyNumberFormat="1" applyFill="1" applyAlignment="1">
      <alignment horizontal="center"/>
    </xf>
    <xf numFmtId="170" fontId="0" fillId="14" borderId="0" xfId="0" applyNumberFormat="1" applyFill="1"/>
    <xf numFmtId="2" fontId="0" fillId="14" borderId="0" xfId="6" applyNumberFormat="1" applyFont="1" applyFill="1" applyBorder="1"/>
    <xf numFmtId="2" fontId="0" fillId="14" borderId="0" xfId="0" applyNumberFormat="1" applyFill="1"/>
    <xf numFmtId="170" fontId="0" fillId="14" borderId="0" xfId="0" applyNumberFormat="1" applyFill="1" applyAlignment="1">
      <alignment horizontal="center"/>
    </xf>
    <xf numFmtId="2" fontId="0" fillId="14" borderId="0" xfId="0" applyNumberFormat="1" applyFill="1" applyAlignment="1">
      <alignment horizontal="center"/>
    </xf>
    <xf numFmtId="170" fontId="26" fillId="14" borderId="0" xfId="0" applyNumberFormat="1" applyFont="1" applyFill="1" applyAlignment="1">
      <alignment horizontal="right"/>
    </xf>
    <xf numFmtId="2" fontId="6" fillId="14" borderId="0" xfId="0" applyNumberFormat="1" applyFont="1" applyFill="1" applyAlignment="1">
      <alignment horizontal="center"/>
    </xf>
    <xf numFmtId="2" fontId="3" fillId="14" borderId="0" xfId="0" applyNumberFormat="1" applyFont="1" applyFill="1"/>
    <xf numFmtId="170" fontId="3" fillId="14" borderId="0" xfId="0" applyNumberFormat="1" applyFont="1" applyFill="1"/>
    <xf numFmtId="1" fontId="0" fillId="14" borderId="0" xfId="0" applyNumberFormat="1" applyFill="1"/>
    <xf numFmtId="1" fontId="26" fillId="13" borderId="0" xfId="0" applyNumberFormat="1" applyFont="1" applyFill="1" applyAlignment="1">
      <alignment horizontal="center"/>
    </xf>
    <xf numFmtId="170" fontId="10" fillId="13" borderId="0" xfId="0" applyNumberFormat="1" applyFont="1" applyFill="1"/>
    <xf numFmtId="2" fontId="10" fillId="13" borderId="0" xfId="0" applyNumberFormat="1" applyFont="1" applyFill="1"/>
    <xf numFmtId="1" fontId="26" fillId="13" borderId="0" xfId="0" applyNumberFormat="1" applyFont="1" applyFill="1" applyAlignment="1">
      <alignment horizontal="right"/>
    </xf>
    <xf numFmtId="168" fontId="10" fillId="13" borderId="0" xfId="6" applyFont="1" applyFill="1" applyBorder="1"/>
    <xf numFmtId="2" fontId="10" fillId="13" borderId="0" xfId="0" applyNumberFormat="1" applyFont="1" applyFill="1" applyAlignment="1">
      <alignment horizontal="right"/>
    </xf>
    <xf numFmtId="170" fontId="26" fillId="13" borderId="0" xfId="0" applyNumberFormat="1" applyFont="1" applyFill="1"/>
    <xf numFmtId="170" fontId="10" fillId="13" borderId="0" xfId="0" applyNumberFormat="1" applyFont="1" applyFill="1" applyAlignment="1">
      <alignment horizontal="center"/>
    </xf>
    <xf numFmtId="2" fontId="10" fillId="13" borderId="0" xfId="0" applyNumberFormat="1" applyFont="1" applyFill="1" applyAlignment="1">
      <alignment horizontal="center"/>
    </xf>
    <xf numFmtId="4" fontId="26" fillId="13" borderId="0" xfId="0" applyNumberFormat="1" applyFont="1" applyFill="1"/>
    <xf numFmtId="1" fontId="10" fillId="13" borderId="0" xfId="0" applyNumberFormat="1" applyFont="1" applyFill="1"/>
    <xf numFmtId="1" fontId="26" fillId="13" borderId="0" xfId="0" applyNumberFormat="1" applyFont="1" applyFill="1"/>
    <xf numFmtId="170" fontId="16" fillId="13" borderId="0" xfId="0" applyNumberFormat="1" applyFont="1" applyFill="1" applyAlignment="1">
      <alignment horizontal="center"/>
    </xf>
    <xf numFmtId="2" fontId="16" fillId="13" borderId="0" xfId="0" applyNumberFormat="1" applyFont="1" applyFill="1" applyAlignment="1">
      <alignment horizontal="center"/>
    </xf>
    <xf numFmtId="170" fontId="26" fillId="13" borderId="0" xfId="0" applyNumberFormat="1" applyFont="1" applyFill="1" applyAlignment="1">
      <alignment horizontal="center"/>
    </xf>
    <xf numFmtId="2" fontId="40" fillId="13" borderId="0" xfId="0" applyNumberFormat="1" applyFont="1" applyFill="1"/>
    <xf numFmtId="1" fontId="18" fillId="13" borderId="0" xfId="0" applyNumberFormat="1" applyFont="1" applyFill="1"/>
    <xf numFmtId="1" fontId="13" fillId="13" borderId="0" xfId="0" applyNumberFormat="1" applyFont="1" applyFill="1" applyAlignment="1">
      <alignment horizontal="center"/>
    </xf>
    <xf numFmtId="170" fontId="17" fillId="13" borderId="0" xfId="0" applyNumberFormat="1" applyFont="1" applyFill="1"/>
    <xf numFmtId="2" fontId="17" fillId="13" borderId="0" xfId="0" applyNumberFormat="1" applyFont="1" applyFill="1"/>
    <xf numFmtId="2" fontId="42" fillId="13" borderId="0" xfId="0" applyNumberFormat="1" applyFont="1" applyFill="1"/>
    <xf numFmtId="170" fontId="42" fillId="13" borderId="0" xfId="6" applyNumberFormat="1" applyFont="1" applyFill="1" applyBorder="1"/>
    <xf numFmtId="2" fontId="42" fillId="13" borderId="0" xfId="6" applyNumberFormat="1" applyFont="1" applyFill="1" applyBorder="1"/>
    <xf numFmtId="170" fontId="42" fillId="13" borderId="0" xfId="0" applyNumberFormat="1" applyFont="1" applyFill="1"/>
    <xf numFmtId="2" fontId="1" fillId="13" borderId="0" xfId="0" applyNumberFormat="1" applyFont="1" applyFill="1"/>
    <xf numFmtId="167" fontId="1" fillId="13" borderId="0" xfId="0" applyNumberFormat="1" applyFont="1" applyFill="1"/>
    <xf numFmtId="1" fontId="5" fillId="13" borderId="0" xfId="0" applyNumberFormat="1" applyFont="1" applyFill="1" applyAlignment="1">
      <alignment horizontal="center"/>
    </xf>
    <xf numFmtId="170" fontId="13" fillId="13" borderId="0" xfId="6" applyNumberFormat="1" applyFont="1" applyFill="1" applyBorder="1"/>
    <xf numFmtId="170" fontId="1" fillId="13" borderId="0" xfId="0" applyNumberFormat="1" applyFont="1" applyFill="1"/>
    <xf numFmtId="1" fontId="16" fillId="13" borderId="0" xfId="0" applyNumberFormat="1" applyFont="1" applyFill="1" applyAlignment="1">
      <alignment horizontal="center"/>
    </xf>
    <xf numFmtId="170" fontId="11" fillId="13" borderId="0" xfId="0" applyNumberFormat="1" applyFont="1" applyFill="1"/>
    <xf numFmtId="1" fontId="11" fillId="13" borderId="0" xfId="0" applyNumberFormat="1" applyFont="1" applyFill="1" applyAlignment="1">
      <alignment horizontal="center"/>
    </xf>
    <xf numFmtId="1" fontId="1" fillId="13" borderId="0" xfId="0" applyNumberFormat="1" applyFont="1" applyFill="1" applyAlignment="1">
      <alignment horizontal="center"/>
    </xf>
    <xf numFmtId="170" fontId="56" fillId="13" borderId="0" xfId="0" applyNumberFormat="1" applyFont="1" applyFill="1"/>
    <xf numFmtId="2" fontId="56" fillId="13" borderId="0" xfId="0" applyNumberFormat="1" applyFont="1" applyFill="1"/>
    <xf numFmtId="2" fontId="13" fillId="13" borderId="0" xfId="0" applyNumberFormat="1" applyFont="1" applyFill="1"/>
    <xf numFmtId="2" fontId="11" fillId="13" borderId="0" xfId="0" applyNumberFormat="1" applyFont="1" applyFill="1"/>
    <xf numFmtId="2" fontId="13" fillId="13" borderId="0" xfId="6" applyNumberFormat="1" applyFont="1" applyFill="1" applyBorder="1"/>
    <xf numFmtId="2" fontId="1" fillId="13" borderId="0" xfId="0" applyNumberFormat="1" applyFont="1" applyFill="1" applyAlignment="1">
      <alignment horizontal="right"/>
    </xf>
    <xf numFmtId="2" fontId="1" fillId="13" borderId="0" xfId="6" applyNumberFormat="1" applyFont="1" applyFill="1" applyBorder="1"/>
    <xf numFmtId="170" fontId="13" fillId="10" borderId="0" xfId="0" applyNumberFormat="1" applyFont="1" applyFill="1"/>
    <xf numFmtId="2" fontId="13" fillId="10" borderId="0" xfId="6" applyNumberFormat="1" applyFont="1" applyFill="1" applyBorder="1"/>
    <xf numFmtId="170" fontId="84" fillId="10" borderId="0" xfId="0" applyNumberFormat="1" applyFont="1" applyFill="1"/>
    <xf numFmtId="168" fontId="84" fillId="10" borderId="0" xfId="6" applyFont="1" applyFill="1"/>
    <xf numFmtId="2" fontId="84" fillId="10" borderId="0" xfId="0" applyNumberFormat="1" applyFont="1" applyFill="1"/>
    <xf numFmtId="2" fontId="84" fillId="10" borderId="0" xfId="6" applyNumberFormat="1" applyFont="1" applyFill="1" applyBorder="1"/>
    <xf numFmtId="2" fontId="65" fillId="13" borderId="0" xfId="0" applyNumberFormat="1" applyFont="1" applyFill="1" applyAlignment="1">
      <alignment horizontal="right"/>
    </xf>
    <xf numFmtId="170" fontId="73" fillId="13" borderId="0" xfId="0" applyNumberFormat="1" applyFont="1" applyFill="1" applyAlignment="1">
      <alignment horizontal="left"/>
    </xf>
    <xf numFmtId="2" fontId="73" fillId="13" borderId="0" xfId="0" applyNumberFormat="1" applyFont="1" applyFill="1" applyAlignment="1">
      <alignment horizontal="left"/>
    </xf>
    <xf numFmtId="1" fontId="13" fillId="13" borderId="0" xfId="0" applyNumberFormat="1" applyFont="1" applyFill="1"/>
    <xf numFmtId="1" fontId="1" fillId="13" borderId="0" xfId="0" applyNumberFormat="1" applyFont="1" applyFill="1"/>
    <xf numFmtId="1" fontId="11" fillId="13" borderId="0" xfId="0" applyNumberFormat="1" applyFont="1" applyFill="1"/>
    <xf numFmtId="2" fontId="45" fillId="13" borderId="0" xfId="0" applyNumberFormat="1" applyFont="1" applyFill="1"/>
    <xf numFmtId="2" fontId="28" fillId="13" borderId="0" xfId="0" applyNumberFormat="1" applyFont="1" applyFill="1"/>
    <xf numFmtId="2" fontId="19" fillId="13" borderId="21" xfId="0" applyNumberFormat="1" applyFont="1" applyFill="1" applyBorder="1"/>
    <xf numFmtId="170" fontId="38" fillId="13" borderId="0" xfId="9" applyNumberFormat="1" applyFill="1" applyBorder="1"/>
    <xf numFmtId="170" fontId="13" fillId="13" borderId="0" xfId="9" applyNumberFormat="1" applyFont="1" applyFill="1" applyBorder="1"/>
    <xf numFmtId="2" fontId="13" fillId="13" borderId="0" xfId="9" applyNumberFormat="1" applyFont="1" applyFill="1" applyBorder="1"/>
    <xf numFmtId="2" fontId="19" fillId="0" borderId="1" xfId="0" applyNumberFormat="1" applyFont="1" applyBorder="1"/>
    <xf numFmtId="2" fontId="19" fillId="0" borderId="0" xfId="0" applyNumberFormat="1" applyFont="1"/>
    <xf numFmtId="2" fontId="26" fillId="0" borderId="0" xfId="0" applyNumberFormat="1" applyFont="1" applyAlignment="1">
      <alignment horizontal="right"/>
    </xf>
    <xf numFmtId="2" fontId="10" fillId="0" borderId="0" xfId="0" applyNumberFormat="1" applyFont="1"/>
    <xf numFmtId="2" fontId="13" fillId="0" borderId="0" xfId="0" applyNumberFormat="1" applyFont="1"/>
    <xf numFmtId="2" fontId="12" fillId="0" borderId="0" xfId="0" applyNumberFormat="1" applyFont="1"/>
    <xf numFmtId="2" fontId="43" fillId="0" borderId="0" xfId="0" applyNumberFormat="1" applyFont="1"/>
    <xf numFmtId="170" fontId="13" fillId="10" borderId="0" xfId="6" applyNumberFormat="1" applyFont="1" applyFill="1" applyBorder="1"/>
    <xf numFmtId="10" fontId="79" fillId="16" borderId="0" xfId="14" applyNumberFormat="1" applyFont="1" applyFill="1" applyBorder="1"/>
    <xf numFmtId="2" fontId="33" fillId="16" borderId="0" xfId="0" applyNumberFormat="1" applyFont="1" applyFill="1"/>
    <xf numFmtId="0" fontId="24" fillId="16" borderId="0" xfId="0" applyFont="1" applyFill="1"/>
    <xf numFmtId="0" fontId="1" fillId="16" borderId="0" xfId="0" applyFont="1" applyFill="1"/>
    <xf numFmtId="0" fontId="0" fillId="16" borderId="0" xfId="0" applyFill="1"/>
    <xf numFmtId="0" fontId="78" fillId="16" borderId="0" xfId="0" applyFont="1" applyFill="1"/>
    <xf numFmtId="0" fontId="67" fillId="16" borderId="0" xfId="0" applyFont="1" applyFill="1"/>
    <xf numFmtId="0" fontId="23" fillId="16" borderId="0" xfId="0" applyFont="1" applyFill="1"/>
    <xf numFmtId="0" fontId="67" fillId="16" borderId="0" xfId="0" applyFont="1" applyFill="1" applyAlignment="1">
      <alignment wrapText="1"/>
    </xf>
    <xf numFmtId="0" fontId="1" fillId="16" borderId="0" xfId="0" quotePrefix="1" applyFont="1" applyFill="1" applyAlignment="1">
      <alignment horizontal="left"/>
    </xf>
    <xf numFmtId="0" fontId="1" fillId="16" borderId="0" xfId="0" applyFont="1" applyFill="1" applyAlignment="1">
      <alignment wrapText="1"/>
    </xf>
    <xf numFmtId="10" fontId="22" fillId="16" borderId="0" xfId="14" applyNumberFormat="1" applyFont="1" applyFill="1" applyBorder="1"/>
    <xf numFmtId="0" fontId="19" fillId="16" borderId="0" xfId="0" applyFont="1" applyFill="1"/>
    <xf numFmtId="0" fontId="19" fillId="16" borderId="3" xfId="0" applyFont="1" applyFill="1" applyBorder="1"/>
    <xf numFmtId="0" fontId="19" fillId="16" borderId="1" xfId="0" applyFont="1" applyFill="1" applyBorder="1"/>
    <xf numFmtId="2" fontId="16" fillId="16" borderId="0" xfId="0" applyNumberFormat="1" applyFont="1" applyFill="1"/>
    <xf numFmtId="0" fontId="25" fillId="16" borderId="0" xfId="0" applyFont="1" applyFill="1"/>
    <xf numFmtId="0" fontId="8" fillId="9" borderId="0" xfId="0" applyFont="1" applyFill="1"/>
    <xf numFmtId="0" fontId="17" fillId="9" borderId="0" xfId="0" applyFont="1" applyFill="1"/>
    <xf numFmtId="2" fontId="16" fillId="9" borderId="0" xfId="0" applyNumberFormat="1" applyFont="1" applyFill="1"/>
    <xf numFmtId="0" fontId="1" fillId="9" borderId="0" xfId="0" applyFont="1" applyFill="1"/>
    <xf numFmtId="0" fontId="17" fillId="9" borderId="0" xfId="0" applyFont="1" applyFill="1" applyAlignment="1">
      <alignment horizontal="centerContinuous"/>
    </xf>
    <xf numFmtId="0" fontId="16" fillId="9" borderId="0" xfId="0" applyFont="1" applyFill="1"/>
    <xf numFmtId="0" fontId="1" fillId="9" borderId="0" xfId="0" applyFont="1" applyFill="1" applyAlignment="1">
      <alignment horizontal="centerContinuous"/>
    </xf>
    <xf numFmtId="2" fontId="18" fillId="9" borderId="0" xfId="0" applyNumberFormat="1" applyFont="1" applyFill="1"/>
    <xf numFmtId="0" fontId="69" fillId="10" borderId="0" xfId="0" applyFont="1" applyFill="1" applyAlignment="1">
      <alignment wrapText="1"/>
    </xf>
    <xf numFmtId="2" fontId="11" fillId="13" borderId="0" xfId="6" applyNumberFormat="1" applyFont="1" applyFill="1" applyBorder="1"/>
    <xf numFmtId="2" fontId="46" fillId="13" borderId="0" xfId="0" applyNumberFormat="1" applyFont="1" applyFill="1" applyAlignment="1">
      <alignment horizontal="right"/>
    </xf>
    <xf numFmtId="170" fontId="1" fillId="9" borderId="0" xfId="0" applyNumberFormat="1" applyFont="1" applyFill="1"/>
    <xf numFmtId="2" fontId="1" fillId="9" borderId="0" xfId="0" applyNumberFormat="1" applyFont="1" applyFill="1"/>
    <xf numFmtId="170" fontId="11" fillId="9" borderId="0" xfId="0" applyNumberFormat="1" applyFont="1" applyFill="1"/>
    <xf numFmtId="2" fontId="11" fillId="9" borderId="0" xfId="0" applyNumberFormat="1" applyFont="1" applyFill="1"/>
    <xf numFmtId="170" fontId="55" fillId="9" borderId="0" xfId="0" applyNumberFormat="1" applyFont="1" applyFill="1"/>
    <xf numFmtId="170" fontId="0" fillId="9" borderId="0" xfId="0" applyNumberFormat="1" applyFill="1"/>
    <xf numFmtId="2" fontId="0" fillId="9" borderId="0" xfId="0" applyNumberFormat="1" applyFill="1"/>
    <xf numFmtId="170" fontId="0" fillId="9" borderId="0" xfId="6" applyNumberFormat="1" applyFont="1" applyFill="1" applyBorder="1"/>
    <xf numFmtId="2" fontId="0" fillId="9" borderId="0" xfId="6" applyNumberFormat="1" applyFont="1" applyFill="1" applyBorder="1"/>
    <xf numFmtId="168" fontId="1" fillId="9" borderId="0" xfId="6" applyFont="1" applyFill="1" applyBorder="1" applyAlignment="1">
      <alignment horizontal="right"/>
    </xf>
    <xf numFmtId="170" fontId="44" fillId="9" borderId="0" xfId="6" applyNumberFormat="1" applyFont="1" applyFill="1" applyBorder="1"/>
    <xf numFmtId="2" fontId="11" fillId="9" borderId="0" xfId="6" applyNumberFormat="1" applyFont="1" applyFill="1" applyBorder="1"/>
    <xf numFmtId="170" fontId="46" fillId="9" borderId="0" xfId="0" applyNumberFormat="1" applyFont="1" applyFill="1" applyAlignment="1">
      <alignment horizontal="right"/>
    </xf>
    <xf numFmtId="2" fontId="46" fillId="9" borderId="0" xfId="0" applyNumberFormat="1" applyFont="1" applyFill="1" applyAlignment="1">
      <alignment horizontal="right"/>
    </xf>
    <xf numFmtId="2" fontId="3" fillId="13" borderId="0" xfId="0" applyNumberFormat="1" applyFont="1" applyFill="1" applyAlignment="1">
      <alignment vertical="center"/>
    </xf>
    <xf numFmtId="170" fontId="3" fillId="13" borderId="0" xfId="0" applyNumberFormat="1" applyFont="1" applyFill="1" applyAlignment="1">
      <alignment vertical="center"/>
    </xf>
    <xf numFmtId="2" fontId="12" fillId="13" borderId="0" xfId="0" applyNumberFormat="1" applyFont="1" applyFill="1" applyAlignment="1">
      <alignment horizontal="right"/>
    </xf>
    <xf numFmtId="0" fontId="81" fillId="16" borderId="0" xfId="0" applyFont="1" applyFill="1" applyAlignment="1">
      <alignment horizontal="center"/>
    </xf>
    <xf numFmtId="2" fontId="81" fillId="16" borderId="0" xfId="0" applyNumberFormat="1" applyFont="1" applyFill="1"/>
    <xf numFmtId="0" fontId="81" fillId="16" borderId="0" xfId="0" applyFont="1" applyFill="1"/>
    <xf numFmtId="0" fontId="81" fillId="16" borderId="0" xfId="0" applyFont="1" applyFill="1" applyAlignment="1">
      <alignment horizontal="right"/>
    </xf>
    <xf numFmtId="0" fontId="81" fillId="16" borderId="0" xfId="0" applyFont="1" applyFill="1" applyAlignment="1">
      <alignment horizontal="left"/>
    </xf>
    <xf numFmtId="2" fontId="82" fillId="16" borderId="0" xfId="0" applyNumberFormat="1" applyFont="1" applyFill="1" applyAlignment="1">
      <alignment horizontal="center" vertical="center"/>
    </xf>
    <xf numFmtId="2" fontId="81" fillId="16" borderId="0" xfId="0" applyNumberFormat="1" applyFont="1" applyFill="1" applyAlignment="1">
      <alignment horizontal="right"/>
    </xf>
    <xf numFmtId="0" fontId="77" fillId="16" borderId="0" xfId="0" quotePrefix="1" applyFont="1" applyFill="1" applyAlignment="1">
      <alignment horizontal="center" vertical="center" wrapText="1"/>
    </xf>
    <xf numFmtId="0" fontId="76" fillId="16" borderId="0" xfId="0" applyFont="1" applyFill="1" applyAlignment="1">
      <alignment horizontal="center"/>
    </xf>
    <xf numFmtId="0" fontId="76" fillId="16" borderId="0" xfId="0" applyFont="1" applyFill="1" applyAlignment="1">
      <alignment horizontal="center" wrapText="1"/>
    </xf>
    <xf numFmtId="2" fontId="77" fillId="16" borderId="92" xfId="0" applyNumberFormat="1" applyFont="1" applyFill="1" applyBorder="1" applyAlignment="1">
      <alignment horizontal="center" vertical="center" wrapText="1"/>
    </xf>
    <xf numFmtId="2" fontId="77" fillId="16" borderId="0" xfId="0" applyNumberFormat="1" applyFont="1" applyFill="1" applyAlignment="1" applyProtection="1">
      <alignment vertical="center"/>
      <protection locked="0"/>
    </xf>
    <xf numFmtId="2" fontId="77" fillId="16" borderId="0" xfId="0" applyNumberFormat="1" applyFont="1" applyFill="1" applyAlignment="1">
      <alignment vertical="center"/>
    </xf>
    <xf numFmtId="0" fontId="81" fillId="16" borderId="93" xfId="0" applyFont="1" applyFill="1" applyBorder="1"/>
    <xf numFmtId="2" fontId="77" fillId="16" borderId="0" xfId="0" applyNumberFormat="1" applyFont="1" applyFill="1" applyAlignment="1">
      <alignment horizontal="center" vertical="center" wrapText="1"/>
    </xf>
    <xf numFmtId="2" fontId="77" fillId="16" borderId="0" xfId="0" quotePrefix="1" applyNumberFormat="1" applyFont="1" applyFill="1" applyAlignment="1">
      <alignment horizontal="center" vertical="center" wrapText="1"/>
    </xf>
    <xf numFmtId="2" fontId="83" fillId="16" borderId="4" xfId="0" quotePrefix="1" applyNumberFormat="1" applyFont="1" applyFill="1" applyBorder="1" applyAlignment="1">
      <alignment horizontal="center" vertical="center" wrapText="1"/>
    </xf>
    <xf numFmtId="2" fontId="83" fillId="16" borderId="5" xfId="0" quotePrefix="1" applyNumberFormat="1" applyFont="1" applyFill="1" applyBorder="1" applyAlignment="1">
      <alignment horizontal="center" vertical="center" wrapText="1"/>
    </xf>
    <xf numFmtId="2" fontId="83" fillId="16" borderId="15" xfId="0" quotePrefix="1" applyNumberFormat="1" applyFont="1" applyFill="1" applyBorder="1" applyAlignment="1">
      <alignment horizontal="center" vertical="center" wrapText="1"/>
    </xf>
    <xf numFmtId="2" fontId="77" fillId="16" borderId="15" xfId="0" quotePrefix="1" applyNumberFormat="1" applyFont="1" applyFill="1" applyBorder="1" applyAlignment="1">
      <alignment horizontal="center" vertical="center" wrapText="1"/>
    </xf>
    <xf numFmtId="2" fontId="77" fillId="16" borderId="15" xfId="0" applyNumberFormat="1" applyFont="1" applyFill="1" applyBorder="1" applyAlignment="1">
      <alignment horizontal="center" vertical="center"/>
    </xf>
    <xf numFmtId="2" fontId="77" fillId="16" borderId="6" xfId="0" quotePrefix="1" applyNumberFormat="1" applyFont="1" applyFill="1" applyBorder="1" applyAlignment="1">
      <alignment horizontal="center" vertical="center" wrapText="1"/>
    </xf>
    <xf numFmtId="2" fontId="77" fillId="16" borderId="0" xfId="0" applyNumberFormat="1" applyFont="1" applyFill="1" applyAlignment="1">
      <alignment horizontal="right"/>
    </xf>
    <xf numFmtId="2" fontId="77" fillId="16" borderId="93" xfId="0" applyNumberFormat="1" applyFont="1" applyFill="1" applyBorder="1" applyAlignment="1">
      <alignment horizontal="center" vertical="center"/>
    </xf>
    <xf numFmtId="2" fontId="77" fillId="16" borderId="0" xfId="0" applyNumberFormat="1" applyFont="1" applyFill="1" applyAlignment="1" applyProtection="1">
      <alignment horizontal="center" vertical="center"/>
      <protection locked="0"/>
    </xf>
    <xf numFmtId="0" fontId="88" fillId="16" borderId="0" xfId="0" applyFont="1" applyFill="1"/>
    <xf numFmtId="0" fontId="70" fillId="16" borderId="0" xfId="0" quotePrefix="1" applyFont="1" applyFill="1" applyAlignment="1">
      <alignment horizontal="left"/>
    </xf>
    <xf numFmtId="0" fontId="70" fillId="16" borderId="0" xfId="0" applyFont="1" applyFill="1"/>
    <xf numFmtId="0" fontId="0" fillId="17" borderId="0" xfId="0" applyFill="1"/>
    <xf numFmtId="0" fontId="63" fillId="17" borderId="0" xfId="0" applyFont="1" applyFill="1"/>
    <xf numFmtId="0" fontId="56" fillId="17" borderId="48" xfId="0" applyFont="1" applyFill="1" applyBorder="1"/>
    <xf numFmtId="0" fontId="60" fillId="17" borderId="49" xfId="17" quotePrefix="1" applyFont="1" applyFill="1" applyBorder="1" applyAlignment="1">
      <alignment horizontal="left"/>
    </xf>
    <xf numFmtId="0" fontId="56" fillId="17" borderId="49" xfId="0" applyFont="1" applyFill="1" applyBorder="1"/>
    <xf numFmtId="0" fontId="56" fillId="17" borderId="50" xfId="0" applyFont="1" applyFill="1" applyBorder="1"/>
    <xf numFmtId="0" fontId="56" fillId="17" borderId="51" xfId="0" applyFont="1" applyFill="1" applyBorder="1"/>
    <xf numFmtId="0" fontId="56" fillId="17" borderId="52" xfId="0" applyFont="1" applyFill="1" applyBorder="1"/>
    <xf numFmtId="0" fontId="85" fillId="17" borderId="0" xfId="17" applyFont="1" applyFill="1"/>
    <xf numFmtId="0" fontId="81" fillId="17" borderId="0" xfId="0" applyFont="1" applyFill="1"/>
    <xf numFmtId="0" fontId="56" fillId="17" borderId="53" xfId="0" applyFont="1" applyFill="1" applyBorder="1"/>
    <xf numFmtId="0" fontId="86" fillId="17" borderId="0" xfId="0" quotePrefix="1" applyFont="1" applyFill="1" applyAlignment="1">
      <alignment horizontal="left"/>
    </xf>
    <xf numFmtId="0" fontId="56" fillId="17" borderId="54" xfId="0" applyFont="1" applyFill="1" applyBorder="1"/>
    <xf numFmtId="0" fontId="57" fillId="17" borderId="24" xfId="0" applyFont="1" applyFill="1" applyBorder="1"/>
    <xf numFmtId="0" fontId="57" fillId="17" borderId="25" xfId="0" applyFont="1" applyFill="1" applyBorder="1"/>
    <xf numFmtId="0" fontId="51" fillId="17" borderId="17" xfId="0" applyFont="1" applyFill="1" applyBorder="1" applyAlignment="1">
      <alignment horizontal="center"/>
    </xf>
    <xf numFmtId="0" fontId="56" fillId="17" borderId="26" xfId="0" applyFont="1" applyFill="1" applyBorder="1"/>
    <xf numFmtId="0" fontId="48" fillId="17" borderId="0" xfId="2" applyFont="1" applyFill="1" applyBorder="1"/>
    <xf numFmtId="0" fontId="48" fillId="17" borderId="0" xfId="4" applyFill="1" applyBorder="1"/>
    <xf numFmtId="0" fontId="48" fillId="17" borderId="27" xfId="3" applyFill="1" applyBorder="1"/>
    <xf numFmtId="173" fontId="56" fillId="17" borderId="0" xfId="0" applyNumberFormat="1" applyFont="1" applyFill="1"/>
    <xf numFmtId="0" fontId="48" fillId="17" borderId="0" xfId="1" applyFont="1" applyFill="1" applyBorder="1"/>
    <xf numFmtId="0" fontId="48" fillId="17" borderId="0" xfId="3" applyFill="1" applyBorder="1"/>
    <xf numFmtId="0" fontId="48" fillId="17" borderId="27" xfId="2" applyFont="1" applyFill="1" applyBorder="1"/>
    <xf numFmtId="0" fontId="56" fillId="17" borderId="0" xfId="0" applyFont="1" applyFill="1"/>
    <xf numFmtId="0" fontId="51" fillId="17" borderId="18" xfId="0" applyFont="1" applyFill="1" applyBorder="1" applyAlignment="1">
      <alignment horizontal="center"/>
    </xf>
    <xf numFmtId="0" fontId="51" fillId="17" borderId="8" xfId="0" applyFont="1" applyFill="1" applyBorder="1" applyAlignment="1">
      <alignment horizontal="center"/>
    </xf>
    <xf numFmtId="171" fontId="56" fillId="17" borderId="26" xfId="0" applyNumberFormat="1" applyFont="1" applyFill="1" applyBorder="1"/>
    <xf numFmtId="171" fontId="56" fillId="17" borderId="0" xfId="0" applyNumberFormat="1" applyFont="1" applyFill="1"/>
    <xf numFmtId="171" fontId="56" fillId="17" borderId="27" xfId="0" applyNumberFormat="1" applyFont="1" applyFill="1" applyBorder="1"/>
    <xf numFmtId="0" fontId="0" fillId="17" borderId="7" xfId="0" applyFill="1" applyBorder="1"/>
    <xf numFmtId="0" fontId="0" fillId="17" borderId="8" xfId="0" applyFill="1" applyBorder="1"/>
    <xf numFmtId="0" fontId="1" fillId="17" borderId="8" xfId="0" applyFont="1" applyFill="1" applyBorder="1"/>
    <xf numFmtId="0" fontId="52" fillId="17" borderId="8" xfId="0" applyFont="1" applyFill="1" applyBorder="1"/>
    <xf numFmtId="0" fontId="52" fillId="17" borderId="9" xfId="0" applyFont="1" applyFill="1" applyBorder="1"/>
    <xf numFmtId="171" fontId="56" fillId="17" borderId="28" xfId="0" applyNumberFormat="1" applyFont="1" applyFill="1" applyBorder="1"/>
    <xf numFmtId="171" fontId="56" fillId="17" borderId="29" xfId="0" applyNumberFormat="1" applyFont="1" applyFill="1" applyBorder="1"/>
    <xf numFmtId="171" fontId="56" fillId="17" borderId="30" xfId="0" applyNumberFormat="1" applyFont="1" applyFill="1" applyBorder="1"/>
    <xf numFmtId="0" fontId="16" fillId="17" borderId="10" xfId="0" applyFont="1" applyFill="1" applyBorder="1"/>
    <xf numFmtId="0" fontId="53" fillId="17" borderId="0" xfId="3" applyFont="1" applyFill="1" applyBorder="1"/>
    <xf numFmtId="0" fontId="47" fillId="17" borderId="0" xfId="2" applyFill="1" applyBorder="1"/>
    <xf numFmtId="0" fontId="47" fillId="17" borderId="11" xfId="2" applyFill="1" applyBorder="1"/>
    <xf numFmtId="0" fontId="56" fillId="17" borderId="55" xfId="0" applyFont="1" applyFill="1" applyBorder="1"/>
    <xf numFmtId="0" fontId="56" fillId="17" borderId="56" xfId="0" applyFont="1" applyFill="1" applyBorder="1"/>
    <xf numFmtId="0" fontId="56" fillId="17" borderId="57" xfId="0" applyFont="1" applyFill="1" applyBorder="1"/>
    <xf numFmtId="171" fontId="0" fillId="17" borderId="0" xfId="0" applyNumberFormat="1" applyFill="1"/>
    <xf numFmtId="0" fontId="0" fillId="17" borderId="10" xfId="0" applyFill="1" applyBorder="1"/>
    <xf numFmtId="171" fontId="0" fillId="17" borderId="11" xfId="0" applyNumberFormat="1" applyFill="1" applyBorder="1"/>
    <xf numFmtId="0" fontId="0" fillId="17" borderId="12" xfId="0" applyFill="1" applyBorder="1"/>
    <xf numFmtId="0" fontId="0" fillId="17" borderId="13" xfId="0" applyFill="1" applyBorder="1"/>
    <xf numFmtId="171" fontId="0" fillId="17" borderId="13" xfId="0" applyNumberFormat="1" applyFill="1" applyBorder="1"/>
    <xf numFmtId="171" fontId="0" fillId="17" borderId="14" xfId="0" applyNumberFormat="1" applyFill="1" applyBorder="1"/>
    <xf numFmtId="0" fontId="50" fillId="17" borderId="0" xfId="17" applyFill="1"/>
    <xf numFmtId="0" fontId="54" fillId="17" borderId="0" xfId="17" applyFont="1" applyFill="1"/>
    <xf numFmtId="0" fontId="0" fillId="17" borderId="9" xfId="0" applyFill="1" applyBorder="1"/>
    <xf numFmtId="0" fontId="0" fillId="17" borderId="31" xfId="0" applyFill="1" applyBorder="1"/>
    <xf numFmtId="0" fontId="51" fillId="17" borderId="32" xfId="0" applyFont="1" applyFill="1" applyBorder="1"/>
    <xf numFmtId="0" fontId="0" fillId="17" borderId="19" xfId="0" applyFill="1" applyBorder="1"/>
    <xf numFmtId="0" fontId="0" fillId="17" borderId="33" xfId="0" applyFill="1" applyBorder="1"/>
    <xf numFmtId="0" fontId="51" fillId="17" borderId="34" xfId="0" applyFont="1" applyFill="1" applyBorder="1"/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52" fillId="17" borderId="38" xfId="0" applyFont="1" applyFill="1" applyBorder="1"/>
    <xf numFmtId="0" fontId="52" fillId="17" borderId="35" xfId="0" applyFont="1" applyFill="1" applyBorder="1"/>
    <xf numFmtId="0" fontId="52" fillId="17" borderId="37" xfId="0" applyFont="1" applyFill="1" applyBorder="1"/>
    <xf numFmtId="0" fontId="0" fillId="17" borderId="32" xfId="0" applyFill="1" applyBorder="1" applyAlignment="1">
      <alignment wrapText="1"/>
    </xf>
    <xf numFmtId="0" fontId="52" fillId="17" borderId="39" xfId="0" applyFont="1" applyFill="1" applyBorder="1"/>
    <xf numFmtId="0" fontId="52" fillId="17" borderId="34" xfId="0" applyFont="1" applyFill="1" applyBorder="1"/>
    <xf numFmtId="0" fontId="52" fillId="17" borderId="40" xfId="0" applyFont="1" applyFill="1" applyBorder="1"/>
    <xf numFmtId="0" fontId="0" fillId="17" borderId="14" xfId="0" applyFill="1" applyBorder="1"/>
    <xf numFmtId="0" fontId="0" fillId="17" borderId="41" xfId="0" applyFill="1" applyBorder="1"/>
    <xf numFmtId="0" fontId="0" fillId="17" borderId="42" xfId="0" applyFill="1" applyBorder="1"/>
    <xf numFmtId="9" fontId="0" fillId="17" borderId="0" xfId="14" applyFont="1" applyFill="1"/>
    <xf numFmtId="9" fontId="1" fillId="17" borderId="42" xfId="14" applyFont="1" applyFill="1" applyBorder="1"/>
    <xf numFmtId="2" fontId="1" fillId="17" borderId="43" xfId="5" applyNumberFormat="1" applyFont="1" applyFill="1" applyBorder="1"/>
    <xf numFmtId="171" fontId="1" fillId="17" borderId="44" xfId="0" applyNumberFormat="1" applyFont="1" applyFill="1" applyBorder="1" applyAlignment="1">
      <alignment horizontal="right"/>
    </xf>
    <xf numFmtId="171" fontId="12" fillId="17" borderId="45" xfId="13" applyNumberFormat="1" applyFill="1" applyBorder="1" applyAlignment="1">
      <alignment horizontal="right"/>
    </xf>
    <xf numFmtId="171" fontId="12" fillId="17" borderId="44" xfId="13" applyNumberFormat="1" applyFill="1" applyBorder="1" applyAlignment="1">
      <alignment horizontal="right"/>
    </xf>
    <xf numFmtId="171" fontId="1" fillId="17" borderId="45" xfId="0" applyNumberFormat="1" applyFont="1" applyFill="1" applyBorder="1" applyAlignment="1">
      <alignment horizontal="right"/>
    </xf>
    <xf numFmtId="174" fontId="0" fillId="17" borderId="0" xfId="14" applyNumberFormat="1" applyFont="1" applyFill="1"/>
    <xf numFmtId="174" fontId="1" fillId="17" borderId="42" xfId="14" applyNumberFormat="1" applyFont="1" applyFill="1" applyBorder="1"/>
    <xf numFmtId="2" fontId="1" fillId="17" borderId="46" xfId="5" applyNumberFormat="1" applyFont="1" applyFill="1" applyBorder="1"/>
    <xf numFmtId="171" fontId="1" fillId="17" borderId="0" xfId="0" applyNumberFormat="1" applyFont="1" applyFill="1" applyAlignment="1">
      <alignment horizontal="right"/>
    </xf>
    <xf numFmtId="171" fontId="12" fillId="17" borderId="47" xfId="13" applyNumberFormat="1" applyFill="1" applyBorder="1" applyAlignment="1">
      <alignment horizontal="right"/>
    </xf>
    <xf numFmtId="171" fontId="12" fillId="17" borderId="0" xfId="13" applyNumberFormat="1" applyFill="1" applyAlignment="1">
      <alignment horizontal="right"/>
    </xf>
    <xf numFmtId="171" fontId="1" fillId="17" borderId="47" xfId="0" applyNumberFormat="1" applyFont="1" applyFill="1" applyBorder="1" applyAlignment="1">
      <alignment horizontal="right"/>
    </xf>
    <xf numFmtId="0" fontId="0" fillId="17" borderId="11" xfId="0" applyFill="1" applyBorder="1"/>
    <xf numFmtId="10" fontId="0" fillId="17" borderId="0" xfId="14" applyNumberFormat="1" applyFont="1" applyFill="1"/>
    <xf numFmtId="10" fontId="1" fillId="17" borderId="42" xfId="14" applyNumberFormat="1" applyFont="1" applyFill="1" applyBorder="1"/>
    <xf numFmtId="0" fontId="16" fillId="17" borderId="10" xfId="0" quotePrefix="1" applyFont="1" applyFill="1" applyBorder="1" applyAlignment="1">
      <alignment horizontal="left"/>
    </xf>
    <xf numFmtId="0" fontId="87" fillId="17" borderId="0" xfId="0" applyFont="1" applyFill="1"/>
    <xf numFmtId="0" fontId="62" fillId="17" borderId="0" xfId="0" applyFont="1" applyFill="1"/>
    <xf numFmtId="0" fontId="0" fillId="17" borderId="94" xfId="0" applyFill="1" applyBorder="1"/>
    <xf numFmtId="0" fontId="0" fillId="17" borderId="95" xfId="0" applyFill="1" applyBorder="1"/>
    <xf numFmtId="0" fontId="0" fillId="17" borderId="96" xfId="0" applyFill="1" applyBorder="1"/>
    <xf numFmtId="0" fontId="52" fillId="17" borderId="0" xfId="0" applyFont="1" applyFill="1"/>
    <xf numFmtId="0" fontId="52" fillId="17" borderId="27" xfId="0" applyFont="1" applyFill="1" applyBorder="1"/>
    <xf numFmtId="171" fontId="0" fillId="17" borderId="103" xfId="0" applyNumberFormat="1" applyFill="1" applyBorder="1"/>
    <xf numFmtId="171" fontId="0" fillId="17" borderId="104" xfId="0" applyNumberFormat="1" applyFill="1" applyBorder="1"/>
    <xf numFmtId="171" fontId="0" fillId="17" borderId="105" xfId="0" applyNumberFormat="1" applyFill="1" applyBorder="1"/>
    <xf numFmtId="171" fontId="0" fillId="17" borderId="106" xfId="0" applyNumberFormat="1" applyFill="1" applyBorder="1"/>
    <xf numFmtId="171" fontId="0" fillId="17" borderId="107" xfId="0" applyNumberFormat="1" applyFill="1" applyBorder="1"/>
    <xf numFmtId="0" fontId="64" fillId="17" borderId="0" xfId="0" applyFont="1" applyFill="1"/>
    <xf numFmtId="0" fontId="58" fillId="17" borderId="71" xfId="0" applyFont="1" applyFill="1" applyBorder="1"/>
    <xf numFmtId="0" fontId="60" fillId="17" borderId="64" xfId="17" applyFont="1" applyFill="1" applyBorder="1"/>
    <xf numFmtId="0" fontId="58" fillId="17" borderId="64" xfId="0" applyFont="1" applyFill="1" applyBorder="1"/>
    <xf numFmtId="0" fontId="58" fillId="17" borderId="65" xfId="0" applyFont="1" applyFill="1" applyBorder="1"/>
    <xf numFmtId="0" fontId="58" fillId="17" borderId="66" xfId="0" applyFont="1" applyFill="1" applyBorder="1"/>
    <xf numFmtId="0" fontId="58" fillId="17" borderId="0" xfId="0" applyFont="1" applyFill="1"/>
    <xf numFmtId="0" fontId="58" fillId="17" borderId="67" xfId="0" applyFont="1" applyFill="1" applyBorder="1"/>
    <xf numFmtId="0" fontId="60" fillId="17" borderId="29" xfId="17" applyFont="1" applyFill="1" applyBorder="1"/>
    <xf numFmtId="0" fontId="58" fillId="17" borderId="72" xfId="0" applyFont="1" applyFill="1" applyBorder="1"/>
    <xf numFmtId="0" fontId="58" fillId="17" borderId="75" xfId="0" applyFont="1" applyFill="1" applyBorder="1"/>
    <xf numFmtId="0" fontId="59" fillId="17" borderId="74" xfId="0" applyFont="1" applyFill="1" applyBorder="1"/>
    <xf numFmtId="0" fontId="59" fillId="17" borderId="24" xfId="0" applyFont="1" applyFill="1" applyBorder="1"/>
    <xf numFmtId="0" fontId="59" fillId="17" borderId="25" xfId="0" applyFont="1" applyFill="1" applyBorder="1"/>
    <xf numFmtId="0" fontId="58" fillId="17" borderId="76" xfId="0" applyFont="1" applyFill="1" applyBorder="1"/>
    <xf numFmtId="0" fontId="49" fillId="17" borderId="0" xfId="2" applyFont="1" applyFill="1" applyBorder="1"/>
    <xf numFmtId="0" fontId="49" fillId="17" borderId="0" xfId="4" applyFont="1" applyFill="1" applyBorder="1"/>
    <xf numFmtId="0" fontId="49" fillId="17" borderId="27" xfId="3" applyFont="1" applyFill="1" applyBorder="1"/>
    <xf numFmtId="173" fontId="58" fillId="17" borderId="0" xfId="0" applyNumberFormat="1" applyFont="1" applyFill="1"/>
    <xf numFmtId="0" fontId="49" fillId="17" borderId="0" xfId="1" applyFont="1" applyFill="1" applyBorder="1"/>
    <xf numFmtId="0" fontId="49" fillId="17" borderId="0" xfId="3" applyFont="1" applyFill="1" applyBorder="1"/>
    <xf numFmtId="0" fontId="49" fillId="17" borderId="27" xfId="2" applyFont="1" applyFill="1" applyBorder="1"/>
    <xf numFmtId="171" fontId="58" fillId="17" borderId="77" xfId="0" applyNumberFormat="1" applyFont="1" applyFill="1" applyBorder="1"/>
    <xf numFmtId="171" fontId="58" fillId="17" borderId="0" xfId="0" applyNumberFormat="1" applyFont="1" applyFill="1"/>
    <xf numFmtId="171" fontId="58" fillId="17" borderId="27" xfId="0" applyNumberFormat="1" applyFont="1" applyFill="1" applyBorder="1"/>
    <xf numFmtId="171" fontId="58" fillId="17" borderId="26" xfId="0" applyNumberFormat="1" applyFont="1" applyFill="1" applyBorder="1"/>
    <xf numFmtId="171" fontId="58" fillId="17" borderId="78" xfId="0" applyNumberFormat="1" applyFont="1" applyFill="1" applyBorder="1"/>
    <xf numFmtId="171" fontId="58" fillId="17" borderId="29" xfId="0" applyNumberFormat="1" applyFont="1" applyFill="1" applyBorder="1"/>
    <xf numFmtId="171" fontId="58" fillId="17" borderId="30" xfId="0" applyNumberFormat="1" applyFont="1" applyFill="1" applyBorder="1"/>
    <xf numFmtId="171" fontId="58" fillId="17" borderId="28" xfId="0" applyNumberFormat="1" applyFont="1" applyFill="1" applyBorder="1"/>
    <xf numFmtId="0" fontId="58" fillId="17" borderId="73" xfId="0" applyFont="1" applyFill="1" applyBorder="1"/>
    <xf numFmtId="0" fontId="16" fillId="17" borderId="66" xfId="0" applyFont="1" applyFill="1" applyBorder="1"/>
    <xf numFmtId="0" fontId="16" fillId="17" borderId="0" xfId="0" applyFont="1" applyFill="1"/>
    <xf numFmtId="0" fontId="16" fillId="17" borderId="67" xfId="0" applyFont="1" applyFill="1" applyBorder="1"/>
    <xf numFmtId="0" fontId="16" fillId="17" borderId="68" xfId="0" applyFont="1" applyFill="1" applyBorder="1"/>
    <xf numFmtId="0" fontId="16" fillId="17" borderId="69" xfId="0" applyFont="1" applyFill="1" applyBorder="1"/>
    <xf numFmtId="0" fontId="16" fillId="17" borderId="70" xfId="0" applyFont="1" applyFill="1" applyBorder="1"/>
    <xf numFmtId="9" fontId="0" fillId="17" borderId="0" xfId="0" applyNumberFormat="1" applyFill="1"/>
    <xf numFmtId="171" fontId="37" fillId="17" borderId="19" xfId="0" applyNumberFormat="1" applyFont="1" applyFill="1" applyBorder="1" applyAlignment="1">
      <alignment vertical="center"/>
    </xf>
    <xf numFmtId="171" fontId="1" fillId="17" borderId="14" xfId="0" applyNumberFormat="1" applyFont="1" applyFill="1" applyBorder="1" applyAlignment="1">
      <alignment horizontal="right" vertical="center"/>
    </xf>
    <xf numFmtId="171" fontId="1" fillId="17" borderId="20" xfId="0" applyNumberFormat="1" applyFont="1" applyFill="1" applyBorder="1" applyAlignment="1">
      <alignment horizontal="right" vertical="center"/>
    </xf>
    <xf numFmtId="171" fontId="0" fillId="17" borderId="19" xfId="0" applyNumberFormat="1" applyFill="1" applyBorder="1"/>
    <xf numFmtId="1" fontId="0" fillId="17" borderId="19" xfId="0" applyNumberFormat="1" applyFill="1" applyBorder="1"/>
    <xf numFmtId="175" fontId="0" fillId="17" borderId="100" xfId="0" applyNumberFormat="1" applyFill="1" applyBorder="1"/>
    <xf numFmtId="175" fontId="47" fillId="17" borderId="101" xfId="1" applyNumberFormat="1" applyFill="1" applyBorder="1"/>
    <xf numFmtId="175" fontId="53" fillId="17" borderId="101" xfId="3" applyNumberFormat="1" applyFont="1" applyFill="1" applyBorder="1"/>
    <xf numFmtId="175" fontId="47" fillId="17" borderId="102" xfId="2" applyNumberFormat="1" applyFill="1" applyBorder="1"/>
    <xf numFmtId="0" fontId="91" fillId="17" borderId="0" xfId="0" applyFont="1" applyFill="1"/>
    <xf numFmtId="173" fontId="16" fillId="16" borderId="0" xfId="0" applyNumberFormat="1" applyFont="1" applyFill="1"/>
    <xf numFmtId="0" fontId="92" fillId="16" borderId="0" xfId="0" applyFont="1" applyFill="1"/>
    <xf numFmtId="173" fontId="16" fillId="18" borderId="0" xfId="0" applyNumberFormat="1" applyFont="1" applyFill="1"/>
    <xf numFmtId="172" fontId="93" fillId="4" borderId="0" xfId="5" applyNumberFormat="1" applyFont="1" applyFill="1" applyAlignment="1">
      <alignment horizontal="right"/>
    </xf>
    <xf numFmtId="172" fontId="93" fillId="4" borderId="93" xfId="5" applyNumberFormat="1" applyFont="1" applyFill="1" applyBorder="1" applyAlignment="1">
      <alignment horizontal="right"/>
    </xf>
    <xf numFmtId="0" fontId="9" fillId="14" borderId="0" xfId="0" applyFont="1" applyFill="1" applyAlignment="1">
      <alignment horizontal="center" vertical="center" wrapText="1"/>
    </xf>
    <xf numFmtId="0" fontId="65" fillId="13" borderId="0" xfId="0" applyFont="1" applyFill="1" applyAlignment="1">
      <alignment horizontal="left"/>
    </xf>
    <xf numFmtId="0" fontId="10" fillId="14" borderId="0" xfId="0" applyFont="1" applyFill="1" applyAlignment="1">
      <alignment vertical="center" wrapText="1"/>
    </xf>
    <xf numFmtId="0" fontId="6" fillId="13" borderId="0" xfId="0" applyFont="1" applyFill="1" applyAlignment="1">
      <alignment horizontal="center"/>
    </xf>
    <xf numFmtId="0" fontId="0" fillId="13" borderId="0" xfId="0" applyFill="1"/>
    <xf numFmtId="0" fontId="9" fillId="14" borderId="0" xfId="0" applyFont="1" applyFill="1" applyAlignment="1">
      <alignment horizontal="center" wrapText="1"/>
    </xf>
    <xf numFmtId="0" fontId="1" fillId="16" borderId="0" xfId="0" applyFont="1" applyFill="1" applyAlignment="1">
      <alignment horizontal="center" wrapText="1"/>
    </xf>
    <xf numFmtId="2" fontId="82" fillId="16" borderId="13" xfId="0" applyNumberFormat="1" applyFont="1" applyFill="1" applyBorder="1" applyAlignment="1">
      <alignment horizontal="center" vertical="center"/>
    </xf>
    <xf numFmtId="2" fontId="82" fillId="16" borderId="13" xfId="0" applyNumberFormat="1" applyFont="1" applyFill="1" applyBorder="1" applyAlignment="1">
      <alignment horizontal="center" vertical="center" wrapText="1"/>
    </xf>
    <xf numFmtId="2" fontId="26" fillId="13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2" fontId="82" fillId="16" borderId="0" xfId="0" applyNumberFormat="1" applyFont="1" applyFill="1" applyAlignment="1">
      <alignment horizontal="center" vertical="center" wrapText="1"/>
    </xf>
    <xf numFmtId="2" fontId="82" fillId="16" borderId="0" xfId="0" applyNumberFormat="1" applyFont="1" applyFill="1" applyAlignment="1">
      <alignment horizontal="center"/>
    </xf>
    <xf numFmtId="2" fontId="82" fillId="16" borderId="0" xfId="0" applyNumberFormat="1" applyFont="1" applyFill="1" applyAlignment="1">
      <alignment horizontal="center" vertical="center"/>
    </xf>
    <xf numFmtId="0" fontId="49" fillId="17" borderId="74" xfId="0" applyFont="1" applyFill="1" applyBorder="1" applyAlignment="1">
      <alignment horizontal="center"/>
    </xf>
    <xf numFmtId="0" fontId="49" fillId="17" borderId="24" xfId="0" applyFont="1" applyFill="1" applyBorder="1" applyAlignment="1">
      <alignment horizontal="center"/>
    </xf>
    <xf numFmtId="0" fontId="49" fillId="17" borderId="25" xfId="0" applyFont="1" applyFill="1" applyBorder="1" applyAlignment="1">
      <alignment horizontal="center"/>
    </xf>
    <xf numFmtId="0" fontId="51" fillId="17" borderId="97" xfId="0" applyFont="1" applyFill="1" applyBorder="1" applyAlignment="1">
      <alignment horizontal="center"/>
    </xf>
    <xf numFmtId="0" fontId="51" fillId="17" borderId="98" xfId="0" applyFont="1" applyFill="1" applyBorder="1" applyAlignment="1">
      <alignment horizontal="center"/>
    </xf>
    <xf numFmtId="0" fontId="51" fillId="17" borderId="99" xfId="0" applyFont="1" applyFill="1" applyBorder="1" applyAlignment="1">
      <alignment horizontal="center"/>
    </xf>
    <xf numFmtId="0" fontId="51" fillId="17" borderId="59" xfId="0" applyFont="1" applyFill="1" applyBorder="1" applyAlignment="1">
      <alignment horizontal="center"/>
    </xf>
    <xf numFmtId="0" fontId="51" fillId="17" borderId="60" xfId="0" applyFont="1" applyFill="1" applyBorder="1" applyAlignment="1">
      <alignment horizontal="center"/>
    </xf>
    <xf numFmtId="0" fontId="51" fillId="17" borderId="61" xfId="0" applyFont="1" applyFill="1" applyBorder="1" applyAlignment="1">
      <alignment horizontal="center"/>
    </xf>
    <xf numFmtId="0" fontId="51" fillId="17" borderId="38" xfId="0" applyFont="1" applyFill="1" applyBorder="1" applyAlignment="1">
      <alignment horizontal="center"/>
    </xf>
    <xf numFmtId="0" fontId="51" fillId="17" borderId="35" xfId="0" applyFont="1" applyFill="1" applyBorder="1" applyAlignment="1">
      <alignment horizontal="center"/>
    </xf>
    <xf numFmtId="0" fontId="51" fillId="17" borderId="37" xfId="0" applyFont="1" applyFill="1" applyBorder="1" applyAlignment="1">
      <alignment horizontal="center"/>
    </xf>
    <xf numFmtId="0" fontId="51" fillId="17" borderId="44" xfId="0" applyFont="1" applyFill="1" applyBorder="1" applyAlignment="1">
      <alignment horizontal="center"/>
    </xf>
    <xf numFmtId="0" fontId="51" fillId="17" borderId="45" xfId="0" applyFont="1" applyFill="1" applyBorder="1" applyAlignment="1">
      <alignment horizontal="center"/>
    </xf>
    <xf numFmtId="0" fontId="51" fillId="17" borderId="62" xfId="0" applyFont="1" applyFill="1" applyBorder="1" applyAlignment="1">
      <alignment horizontal="center"/>
    </xf>
    <xf numFmtId="0" fontId="51" fillId="17" borderId="63" xfId="0" applyFont="1" applyFill="1" applyBorder="1" applyAlignment="1">
      <alignment horizontal="center"/>
    </xf>
    <xf numFmtId="0" fontId="51" fillId="17" borderId="22" xfId="0" applyFont="1" applyFill="1" applyBorder="1" applyAlignment="1">
      <alignment horizontal="center"/>
    </xf>
    <xf numFmtId="0" fontId="51" fillId="17" borderId="17" xfId="0" applyFont="1" applyFill="1" applyBorder="1" applyAlignment="1">
      <alignment horizontal="center"/>
    </xf>
    <xf numFmtId="0" fontId="51" fillId="17" borderId="23" xfId="0" applyFont="1" applyFill="1" applyBorder="1" applyAlignment="1">
      <alignment horizontal="center"/>
    </xf>
    <xf numFmtId="0" fontId="51" fillId="17" borderId="7" xfId="0" applyFont="1" applyFill="1" applyBorder="1" applyAlignment="1">
      <alignment horizontal="center"/>
    </xf>
    <xf numFmtId="0" fontId="51" fillId="17" borderId="9" xfId="0" applyFont="1" applyFill="1" applyBorder="1" applyAlignment="1">
      <alignment horizontal="center"/>
    </xf>
    <xf numFmtId="0" fontId="51" fillId="17" borderId="8" xfId="0" applyFont="1" applyFill="1" applyBorder="1" applyAlignment="1">
      <alignment horizontal="center"/>
    </xf>
    <xf numFmtId="0" fontId="49" fillId="17" borderId="58" xfId="0" applyFont="1" applyFill="1" applyBorder="1" applyAlignment="1">
      <alignment horizontal="center"/>
    </xf>
    <xf numFmtId="2" fontId="26" fillId="13" borderId="0" xfId="0" applyNumberFormat="1" applyFont="1" applyFill="1" applyAlignment="1">
      <alignment horizontal="center"/>
    </xf>
    <xf numFmtId="2" fontId="16" fillId="13" borderId="0" xfId="0" applyNumberFormat="1" applyFont="1" applyFill="1" applyAlignment="1">
      <alignment horizontal="center"/>
    </xf>
    <xf numFmtId="2" fontId="41" fillId="13" borderId="0" xfId="0" applyNumberFormat="1" applyFont="1" applyFill="1"/>
    <xf numFmtId="2" fontId="0" fillId="13" borderId="0" xfId="0" applyNumberFormat="1" applyFill="1"/>
    <xf numFmtId="170" fontId="26" fillId="13" borderId="0" xfId="0" applyNumberFormat="1" applyFont="1" applyFill="1" applyAlignment="1">
      <alignment horizontal="center"/>
    </xf>
    <xf numFmtId="170" fontId="0" fillId="13" borderId="0" xfId="0" applyNumberFormat="1" applyFill="1"/>
    <xf numFmtId="0" fontId="10" fillId="14" borderId="0" xfId="0" applyFont="1" applyFill="1" applyAlignment="1">
      <alignment wrapText="1"/>
    </xf>
    <xf numFmtId="2" fontId="3" fillId="4" borderId="0" xfId="0" applyNumberFormat="1" applyFont="1" applyFill="1" applyAlignment="1">
      <alignment horizontal="center"/>
    </xf>
    <xf numFmtId="2" fontId="0" fillId="4" borderId="0" xfId="0" applyNumberFormat="1" applyFill="1" applyAlignment="1">
      <alignment horizontal="center"/>
    </xf>
    <xf numFmtId="2" fontId="3" fillId="13" borderId="0" xfId="0" applyNumberFormat="1" applyFont="1" applyFill="1" applyAlignment="1">
      <alignment horizontal="right" vertical="center"/>
    </xf>
    <xf numFmtId="0" fontId="0" fillId="13" borderId="0" xfId="0" applyFill="1" applyAlignment="1">
      <alignment horizontal="right" vertical="center"/>
    </xf>
    <xf numFmtId="170" fontId="3" fillId="13" borderId="0" xfId="0" applyNumberFormat="1" applyFont="1" applyFill="1" applyAlignment="1">
      <alignment horizontal="center" vertical="top" wrapText="1"/>
    </xf>
    <xf numFmtId="170" fontId="0" fillId="13" borderId="0" xfId="0" applyNumberFormat="1" applyFill="1" applyAlignment="1">
      <alignment vertical="top" wrapText="1"/>
    </xf>
    <xf numFmtId="175" fontId="94" fillId="17" borderId="101" xfId="3" applyNumberFormat="1" applyFont="1" applyFill="1" applyBorder="1"/>
    <xf numFmtId="175" fontId="51" fillId="17" borderId="102" xfId="2" applyNumberFormat="1" applyFont="1" applyFill="1" applyBorder="1"/>
    <xf numFmtId="0" fontId="1" fillId="17" borderId="41" xfId="0" applyFont="1" applyFill="1" applyBorder="1"/>
    <xf numFmtId="174" fontId="16" fillId="19" borderId="0" xfId="14" applyNumberFormat="1" applyFont="1" applyFill="1"/>
    <xf numFmtId="174" fontId="16" fillId="19" borderId="42" xfId="14" applyNumberFormat="1" applyFont="1" applyFill="1" applyBorder="1"/>
  </cellXfs>
  <cellStyles count="18">
    <cellStyle name="20% - Accent3" xfId="1" builtinId="38"/>
    <cellStyle name="40% - Accent3" xfId="2" builtinId="39"/>
    <cellStyle name="60% - Accent3" xfId="3" builtinId="40"/>
    <cellStyle name="Accent3" xfId="4" builtinId="37"/>
    <cellStyle name="Comma" xfId="5" builtinId="3"/>
    <cellStyle name="Comma 2" xfId="6" xr:uid="{00000000-0005-0000-0000-000005000000}"/>
    <cellStyle name="Comma 2 2" xfId="7" xr:uid="{00000000-0005-0000-0000-000006000000}"/>
    <cellStyle name="Comma 3" xfId="8" xr:uid="{00000000-0005-0000-0000-000007000000}"/>
    <cellStyle name="Comma_Simulation" xfId="9" xr:uid="{00000000-0005-0000-0000-000008000000}"/>
    <cellStyle name="Currency" xfId="10" builtinId="4"/>
    <cellStyle name="Currency 2" xfId="11" xr:uid="{00000000-0005-0000-0000-00000A000000}"/>
    <cellStyle name="Currency 3" xfId="12" xr:uid="{00000000-0005-0000-0000-00000B000000}"/>
    <cellStyle name="Normal" xfId="0" builtinId="0"/>
    <cellStyle name="Normal 2" xfId="13" xr:uid="{00000000-0005-0000-0000-00000D000000}"/>
    <cellStyle name="Per cent" xfId="14" builtinId="5"/>
    <cellStyle name="Percent 2" xfId="15" xr:uid="{00000000-0005-0000-0000-00000F000000}"/>
    <cellStyle name="Percent 3" xfId="16" xr:uid="{00000000-0005-0000-0000-000010000000}"/>
    <cellStyle name="Style 2" xfId="17" xr:uid="{00000000-0005-0000-0000-000011000000}"/>
  </cellStyles>
  <dxfs count="0"/>
  <tableStyles count="0" defaultTableStyle="TableStyleMedium2" defaultPivotStyle="PivotStyleLight16"/>
  <colors>
    <mruColors>
      <color rgb="FF3E429C"/>
      <color rgb="FF000099"/>
      <color rgb="FF2B69B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Progression-free survival Cabazitaxel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17177019539224"/>
          <c:y val="0.10338854342473695"/>
          <c:w val="0.85504578594342373"/>
          <c:h val="0.72653742243099806"/>
        </c:manualLayout>
      </c:layout>
      <c:scatterChart>
        <c:scatterStyle val="lineMarker"/>
        <c:varyColors val="0"/>
        <c:ser>
          <c:idx val="0"/>
          <c:order val="4"/>
          <c:tx>
            <c:strRef>
              <c:f>extrapolation!$W$14</c:f>
              <c:strCache>
                <c:ptCount val="1"/>
                <c:pt idx="0">
                  <c:v>KM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extrapolation!$V$15:$V$43</c:f>
              <c:numCache>
                <c:formatCode>0.00</c:formatCode>
                <c:ptCount val="2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3.75</c:v>
                </c:pt>
                <c:pt idx="6">
                  <c:v>4.5</c:v>
                </c:pt>
                <c:pt idx="7">
                  <c:v>5.25</c:v>
                </c:pt>
                <c:pt idx="8">
                  <c:v>6</c:v>
                </c:pt>
                <c:pt idx="9">
                  <c:v>6.75</c:v>
                </c:pt>
                <c:pt idx="10">
                  <c:v>7.5</c:v>
                </c:pt>
                <c:pt idx="11">
                  <c:v>8.25</c:v>
                </c:pt>
                <c:pt idx="12">
                  <c:v>9</c:v>
                </c:pt>
                <c:pt idx="13">
                  <c:v>9.75</c:v>
                </c:pt>
                <c:pt idx="14">
                  <c:v>10.5</c:v>
                </c:pt>
                <c:pt idx="15">
                  <c:v>11.25</c:v>
                </c:pt>
                <c:pt idx="16">
                  <c:v>12</c:v>
                </c:pt>
                <c:pt idx="17">
                  <c:v>12.75</c:v>
                </c:pt>
                <c:pt idx="18">
                  <c:v>13.5</c:v>
                </c:pt>
                <c:pt idx="19">
                  <c:v>14.25</c:v>
                </c:pt>
                <c:pt idx="20">
                  <c:v>15</c:v>
                </c:pt>
                <c:pt idx="21">
                  <c:v>15.75</c:v>
                </c:pt>
                <c:pt idx="22">
                  <c:v>16.5</c:v>
                </c:pt>
                <c:pt idx="23">
                  <c:v>17.25</c:v>
                </c:pt>
                <c:pt idx="24">
                  <c:v>18</c:v>
                </c:pt>
                <c:pt idx="25">
                  <c:v>18.75</c:v>
                </c:pt>
                <c:pt idx="26">
                  <c:v>19.5</c:v>
                </c:pt>
                <c:pt idx="27">
                  <c:v>20.25</c:v>
                </c:pt>
                <c:pt idx="28">
                  <c:v>21</c:v>
                </c:pt>
              </c:numCache>
            </c:numRef>
          </c:xVal>
          <c:yVal>
            <c:numRef>
              <c:f>extrapolation!$W$15:$W$43</c:f>
              <c:numCache>
                <c:formatCode>0.0000</c:formatCode>
                <c:ptCount val="29"/>
                <c:pt idx="0">
                  <c:v>1</c:v>
                </c:pt>
                <c:pt idx="1">
                  <c:v>0.85</c:v>
                </c:pt>
                <c:pt idx="2">
                  <c:v>0.65</c:v>
                </c:pt>
                <c:pt idx="3">
                  <c:v>0.55000000000000004</c:v>
                </c:pt>
                <c:pt idx="4">
                  <c:v>0.45</c:v>
                </c:pt>
                <c:pt idx="5">
                  <c:v>0.39</c:v>
                </c:pt>
                <c:pt idx="6">
                  <c:v>0.3</c:v>
                </c:pt>
                <c:pt idx="7">
                  <c:v>0.28000000000000003</c:v>
                </c:pt>
                <c:pt idx="8">
                  <c:v>0.25</c:v>
                </c:pt>
                <c:pt idx="9">
                  <c:v>0.23</c:v>
                </c:pt>
                <c:pt idx="10">
                  <c:v>0.21</c:v>
                </c:pt>
                <c:pt idx="11">
                  <c:v>0.19</c:v>
                </c:pt>
                <c:pt idx="12">
                  <c:v>0.18</c:v>
                </c:pt>
                <c:pt idx="13">
                  <c:v>0.14000000000000001</c:v>
                </c:pt>
                <c:pt idx="14">
                  <c:v>0.1</c:v>
                </c:pt>
                <c:pt idx="15">
                  <c:v>0.09</c:v>
                </c:pt>
                <c:pt idx="16">
                  <c:v>0.08</c:v>
                </c:pt>
                <c:pt idx="17">
                  <c:v>0.06</c:v>
                </c:pt>
                <c:pt idx="18">
                  <c:v>0.04</c:v>
                </c:pt>
                <c:pt idx="19">
                  <c:v>0.03</c:v>
                </c:pt>
                <c:pt idx="20">
                  <c:v>0.02</c:v>
                </c:pt>
                <c:pt idx="21">
                  <c:v>1.4999999999999999E-2</c:v>
                </c:pt>
                <c:pt idx="22">
                  <c:v>0.01</c:v>
                </c:pt>
                <c:pt idx="23">
                  <c:v>5.0000000000000001E-3</c:v>
                </c:pt>
                <c:pt idx="24">
                  <c:v>1E-3</c:v>
                </c:pt>
                <c:pt idx="25">
                  <c:v>5.0000000000000001E-4</c:v>
                </c:pt>
                <c:pt idx="26">
                  <c:v>2.9999999999999997E-4</c:v>
                </c:pt>
                <c:pt idx="27">
                  <c:v>1.4999999999999999E-4</c:v>
                </c:pt>
                <c:pt idx="28">
                  <c:v>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9A-4571-BC0E-04A4607DB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90416"/>
        <c:axId val="1"/>
      </c:scatterChart>
      <c:scatterChart>
        <c:scatterStyle val="smoothMarker"/>
        <c:varyColors val="0"/>
        <c:ser>
          <c:idx val="1"/>
          <c:order val="0"/>
          <c:tx>
            <c:strRef>
              <c:f>extrapolation!$D$14</c:f>
              <c:strCache>
                <c:ptCount val="1"/>
                <c:pt idx="0">
                  <c:v>exponential</c:v>
                </c:pt>
              </c:strCache>
            </c:strRef>
          </c:tx>
          <c:marker>
            <c:symbol val="none"/>
          </c:marker>
          <c:xVal>
            <c:numRef>
              <c:f>extrapolation!$B$15:$B$50</c:f>
              <c:numCache>
                <c:formatCode>General</c:formatCode>
                <c:ptCount val="36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</c:numCache>
            </c:numRef>
          </c:xVal>
          <c:yVal>
            <c:numRef>
              <c:f>extrapolation!$D$15:$D$50</c:f>
              <c:numCache>
                <c:formatCode>0.0%</c:formatCode>
                <c:ptCount val="36"/>
                <c:pt idx="0" formatCode="0%">
                  <c:v>1</c:v>
                </c:pt>
                <c:pt idx="1">
                  <c:v>0.95498969298740699</c:v>
                </c:pt>
                <c:pt idx="2">
                  <c:v>0.91200531371218196</c:v>
                </c:pt>
                <c:pt idx="3">
                  <c:v>0.87095567454488043</c:v>
                </c:pt>
                <c:pt idx="4">
                  <c:v>0.83175369223925544</c:v>
                </c:pt>
                <c:pt idx="5">
                  <c:v>0.79431620319270868</c:v>
                </c:pt>
                <c:pt idx="6">
                  <c:v>0.75856378702192773</c:v>
                </c:pt>
                <c:pt idx="7">
                  <c:v>0.7244205980794356</c:v>
                </c:pt>
                <c:pt idx="8">
                  <c:v>0.69181420455363396</c:v>
                </c:pt>
                <c:pt idx="9">
                  <c:v>0.6606754348110021</c:v>
                </c:pt>
                <c:pt idx="10">
                  <c:v>0.63093823065448051</c:v>
                </c:pt>
                <c:pt idx="11">
                  <c:v>0.60253950718674021</c:v>
                </c:pt>
                <c:pt idx="12">
                  <c:v>0.57541901898104852</c:v>
                </c:pt>
                <c:pt idx="13">
                  <c:v>0.54951923227582655</c:v>
                </c:pt>
                <c:pt idx="14">
                  <c:v>0.52478520292176722</c:v>
                </c:pt>
                <c:pt idx="15">
                  <c:v>0.5011644598225925</c:v>
                </c:pt>
                <c:pt idx="16">
                  <c:v>0.47860689362217729</c:v>
                </c:pt>
                <c:pt idx="17">
                  <c:v>0.4570646504018997</c:v>
                </c:pt>
                <c:pt idx="18">
                  <c:v>0.43649203016270671</c:v>
                </c:pt>
                <c:pt idx="19">
                  <c:v>0.4168453898765333</c:v>
                </c:pt>
                <c:pt idx="20">
                  <c:v>0.39808305090140644</c:v>
                </c:pt>
                <c:pt idx="21">
                  <c:v>0.38016521056382452</c:v>
                </c:pt>
                <c:pt idx="22">
                  <c:v>0.36305385772083976</c:v>
                </c:pt>
                <c:pt idx="23">
                  <c:v>0.34671269212271849</c:v>
                </c:pt>
                <c:pt idx="24">
                  <c:v>0.33110704740511226</c:v>
                </c:pt>
                <c:pt idx="25">
                  <c:v>0.31620381754737503</c:v>
                </c:pt>
                <c:pt idx="26">
                  <c:v>0.30197138664101375</c:v>
                </c:pt>
                <c:pt idx="27">
                  <c:v>0.28837956181928331</c:v>
                </c:pt>
                <c:pt idx="28">
                  <c:v>0.27539950920564038</c:v>
                </c:pt>
                <c:pt idx="29">
                  <c:v>0.26300369274517704</c:v>
                </c:pt>
                <c:pt idx="30">
                  <c:v>0.25116581578927094</c:v>
                </c:pt>
                <c:pt idx="31">
                  <c:v>0.23986076530952749</c:v>
                </c:pt>
                <c:pt idx="32">
                  <c:v>0.22906455862267014</c:v>
                </c:pt>
                <c:pt idx="33">
                  <c:v>0.21875429251335962</c:v>
                </c:pt>
                <c:pt idx="34">
                  <c:v>0.20890809464701077</c:v>
                </c:pt>
                <c:pt idx="35">
                  <c:v>0.199505077169533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9A-4571-BC0E-04A4607DB9A8}"/>
            </c:ext>
          </c:extLst>
        </c:ser>
        <c:ser>
          <c:idx val="2"/>
          <c:order val="1"/>
          <c:tx>
            <c:strRef>
              <c:f>extrapolation!$E$14</c:f>
              <c:strCache>
                <c:ptCount val="1"/>
                <c:pt idx="0">
                  <c:v>Weibull</c:v>
                </c:pt>
              </c:strCache>
            </c:strRef>
          </c:tx>
          <c:marker>
            <c:symbol val="none"/>
          </c:marker>
          <c:xVal>
            <c:numRef>
              <c:f>extrapolation!$B$15:$B$37</c:f>
              <c:numCache>
                <c:formatCode>General</c:formatCode>
                <c:ptCount val="23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</c:numCache>
            </c:numRef>
          </c:xVal>
          <c:yVal>
            <c:numRef>
              <c:f>extrapolation!$E$15:$E$37</c:f>
              <c:numCache>
                <c:formatCode>0.0%</c:formatCode>
                <c:ptCount val="23"/>
                <c:pt idx="0" formatCode="0%">
                  <c:v>1</c:v>
                </c:pt>
                <c:pt idx="1">
                  <c:v>0.99434704761468606</c:v>
                </c:pt>
                <c:pt idx="2">
                  <c:v>0.98212266728990205</c:v>
                </c:pt>
                <c:pt idx="3">
                  <c:v>0.96511870514295472</c:v>
                </c:pt>
                <c:pt idx="4">
                  <c:v>0.94421502313253036</c:v>
                </c:pt>
                <c:pt idx="5">
                  <c:v>0.92005512523797683</c:v>
                </c:pt>
                <c:pt idx="6">
                  <c:v>0.89317176068926696</c:v>
                </c:pt>
                <c:pt idx="7">
                  <c:v>0.86403177761654382</c:v>
                </c:pt>
                <c:pt idx="8">
                  <c:v>0.83305591928024392</c:v>
                </c:pt>
                <c:pt idx="9">
                  <c:v>0.8006285514684548</c:v>
                </c:pt>
                <c:pt idx="10">
                  <c:v>0.76710274291125213</c:v>
                </c:pt>
                <c:pt idx="11">
                  <c:v>0.73280303233757371</c:v>
                </c:pt>
                <c:pt idx="12">
                  <c:v>0.69802700918496507</c:v>
                </c:pt>
                <c:pt idx="13">
                  <c:v>0.66304629691698325</c:v>
                </c:pt>
                <c:pt idx="14">
                  <c:v>0.6281072630914275</c:v>
                </c:pt>
                <c:pt idx="15">
                  <c:v>0.59343163955897449</c:v>
                </c:pt>
                <c:pt idx="16">
                  <c:v>0.55921715661535576</c:v>
                </c:pt>
                <c:pt idx="17">
                  <c:v>0.52563824773159173</c:v>
                </c:pt>
                <c:pt idx="18">
                  <c:v>0.4928468524387622</c:v>
                </c:pt>
                <c:pt idx="19">
                  <c:v>0.4609733266232599</c:v>
                </c:pt>
                <c:pt idx="20">
                  <c:v>0.43012745781139416</c:v>
                </c:pt>
                <c:pt idx="21">
                  <c:v>0.40039957563388767</c:v>
                </c:pt>
                <c:pt idx="22">
                  <c:v>0.3718617431427868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9A-4571-BC0E-04A4607DB9A8}"/>
            </c:ext>
          </c:extLst>
        </c:ser>
        <c:ser>
          <c:idx val="3"/>
          <c:order val="2"/>
          <c:tx>
            <c:strRef>
              <c:f>extrapolation!$F$14</c:f>
              <c:strCache>
                <c:ptCount val="1"/>
                <c:pt idx="0">
                  <c:v>lognormal</c:v>
                </c:pt>
              </c:strCache>
            </c:strRef>
          </c:tx>
          <c:marker>
            <c:symbol val="none"/>
          </c:marker>
          <c:xVal>
            <c:numRef>
              <c:f>extrapolation!$B$15:$B$37</c:f>
              <c:numCache>
                <c:formatCode>General</c:formatCode>
                <c:ptCount val="23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</c:numCache>
            </c:numRef>
          </c:xVal>
          <c:yVal>
            <c:numRef>
              <c:f>extrapolation!$F$15:$F$37</c:f>
              <c:numCache>
                <c:formatCode>0.0%</c:formatCode>
                <c:ptCount val="23"/>
                <c:pt idx="0" formatCode="0%">
                  <c:v>1</c:v>
                </c:pt>
                <c:pt idx="1">
                  <c:v>0.99982942103085293</c:v>
                </c:pt>
                <c:pt idx="2">
                  <c:v>0.99645746255978851</c:v>
                </c:pt>
                <c:pt idx="3">
                  <c:v>0.98510094816477289</c:v>
                </c:pt>
                <c:pt idx="4">
                  <c:v>0.9643670011044867</c:v>
                </c:pt>
                <c:pt idx="5">
                  <c:v>0.93543880518782396</c:v>
                </c:pt>
                <c:pt idx="6">
                  <c:v>0.90038066244968273</c:v>
                </c:pt>
                <c:pt idx="7">
                  <c:v>0.86126223840482996</c:v>
                </c:pt>
                <c:pt idx="8">
                  <c:v>0.81983557263095375</c:v>
                </c:pt>
                <c:pt idx="9">
                  <c:v>0.7774675903074495</c:v>
                </c:pt>
                <c:pt idx="10">
                  <c:v>0.73517213953366189</c:v>
                </c:pt>
                <c:pt idx="11">
                  <c:v>0.6936718795630703</c:v>
                </c:pt>
                <c:pt idx="12">
                  <c:v>0.65346176294272018</c:v>
                </c:pt>
                <c:pt idx="13">
                  <c:v>0.61486419281541571</c:v>
                </c:pt>
                <c:pt idx="14">
                  <c:v>0.57807360300896793</c:v>
                </c:pt>
                <c:pt idx="15">
                  <c:v>0.5431911472417239</c:v>
                </c:pt>
                <c:pt idx="16">
                  <c:v>0.51025109928539425</c:v>
                </c:pt>
                <c:pt idx="17">
                  <c:v>0.47924066134665977</c:v>
                </c:pt>
                <c:pt idx="18">
                  <c:v>0.45011467770391356</c:v>
                </c:pt>
                <c:pt idx="19">
                  <c:v>0.42280647564222595</c:v>
                </c:pt>
                <c:pt idx="20">
                  <c:v>0.39723579254061891</c:v>
                </c:pt>
                <c:pt idx="21">
                  <c:v>0.37331452500184925</c:v>
                </c:pt>
                <c:pt idx="22">
                  <c:v>0.35095085754870214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D9A-4571-BC0E-04A4607DB9A8}"/>
            </c:ext>
          </c:extLst>
        </c:ser>
        <c:ser>
          <c:idx val="4"/>
          <c:order val="3"/>
          <c:tx>
            <c:strRef>
              <c:f>extrapolation!$G$14</c:f>
              <c:strCache>
                <c:ptCount val="1"/>
                <c:pt idx="0">
                  <c:v>loglogistic</c:v>
                </c:pt>
              </c:strCache>
            </c:strRef>
          </c:tx>
          <c:marker>
            <c:symbol val="none"/>
          </c:marker>
          <c:xVal>
            <c:numRef>
              <c:f>extrapolation!$B$15:$B$37</c:f>
              <c:numCache>
                <c:formatCode>General</c:formatCode>
                <c:ptCount val="23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</c:numCache>
            </c:numRef>
          </c:xVal>
          <c:yVal>
            <c:numRef>
              <c:f>extrapolation!$G$15:$G$37</c:f>
              <c:numCache>
                <c:formatCode>0.0%</c:formatCode>
                <c:ptCount val="23"/>
                <c:pt idx="0" formatCode="0%">
                  <c:v>1</c:v>
                </c:pt>
                <c:pt idx="1">
                  <c:v>0.99848159665760949</c:v>
                </c:pt>
                <c:pt idx="2">
                  <c:v>0.9925950490404386</c:v>
                </c:pt>
                <c:pt idx="3">
                  <c:v>0.98143701276488371</c:v>
                </c:pt>
                <c:pt idx="4">
                  <c:v>0.96469445971033219</c:v>
                </c:pt>
                <c:pt idx="5">
                  <c:v>0.94244715649795063</c:v>
                </c:pt>
                <c:pt idx="6">
                  <c:v>0.91509118120434063</c:v>
                </c:pt>
                <c:pt idx="7">
                  <c:v>0.88326844846829566</c:v>
                </c:pt>
                <c:pt idx="8">
                  <c:v>0.84778965030796583</c:v>
                </c:pt>
                <c:pt idx="9">
                  <c:v>0.80955479936449437</c:v>
                </c:pt>
                <c:pt idx="10">
                  <c:v>0.7694793880950378</c:v>
                </c:pt>
                <c:pt idx="11">
                  <c:v>0.72843323405209004</c:v>
                </c:pt>
                <c:pt idx="12">
                  <c:v>0.68719612386626294</c:v>
                </c:pt>
                <c:pt idx="13">
                  <c:v>0.64643106329087729</c:v>
                </c:pt>
                <c:pt idx="14">
                  <c:v>0.60667330555912169</c:v>
                </c:pt>
                <c:pt idx="15">
                  <c:v>0.568331785946944</c:v>
                </c:pt>
                <c:pt idx="16">
                  <c:v>0.53169909906469337</c:v>
                </c:pt>
                <c:pt idx="17">
                  <c:v>0.49696643010553709</c:v>
                </c:pt>
                <c:pt idx="18">
                  <c:v>0.4642405451989926</c:v>
                </c:pt>
                <c:pt idx="19">
                  <c:v>0.43356076984639497</c:v>
                </c:pt>
                <c:pt idx="20">
                  <c:v>0.40491465021581413</c:v>
                </c:pt>
                <c:pt idx="21">
                  <c:v>0.37825160788561657</c:v>
                </c:pt>
                <c:pt idx="22">
                  <c:v>0.3534943414648522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D9A-4571-BC0E-04A4607DB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90416"/>
        <c:axId val="1"/>
      </c:scatterChart>
      <c:valAx>
        <c:axId val="1206190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in months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Progression-free survival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206190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0246950939069"/>
          <c:y val="0.93869227352581963"/>
          <c:w val="0.66480987803756275"/>
          <c:h val="4.4611117949741923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NL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Progression-free survival Mitoxantrone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17177019539224"/>
          <c:y val="0.10338854342473695"/>
          <c:w val="0.85504578594342373"/>
          <c:h val="0.72653742243099806"/>
        </c:manualLayout>
      </c:layout>
      <c:scatterChart>
        <c:scatterStyle val="lineMarker"/>
        <c:varyColors val="0"/>
        <c:ser>
          <c:idx val="0"/>
          <c:order val="4"/>
          <c:tx>
            <c:strRef>
              <c:f>extrapolation!$X$14</c:f>
              <c:strCache>
                <c:ptCount val="1"/>
                <c:pt idx="0">
                  <c:v>KM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extrapolation!$V$15:$V$43</c:f>
              <c:numCache>
                <c:formatCode>0.00</c:formatCode>
                <c:ptCount val="2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3.75</c:v>
                </c:pt>
                <c:pt idx="6">
                  <c:v>4.5</c:v>
                </c:pt>
                <c:pt idx="7">
                  <c:v>5.25</c:v>
                </c:pt>
                <c:pt idx="8">
                  <c:v>6</c:v>
                </c:pt>
                <c:pt idx="9">
                  <c:v>6.75</c:v>
                </c:pt>
                <c:pt idx="10">
                  <c:v>7.5</c:v>
                </c:pt>
                <c:pt idx="11">
                  <c:v>8.25</c:v>
                </c:pt>
                <c:pt idx="12">
                  <c:v>9</c:v>
                </c:pt>
                <c:pt idx="13">
                  <c:v>9.75</c:v>
                </c:pt>
                <c:pt idx="14">
                  <c:v>10.5</c:v>
                </c:pt>
                <c:pt idx="15">
                  <c:v>11.25</c:v>
                </c:pt>
                <c:pt idx="16">
                  <c:v>12</c:v>
                </c:pt>
                <c:pt idx="17">
                  <c:v>12.75</c:v>
                </c:pt>
                <c:pt idx="18">
                  <c:v>13.5</c:v>
                </c:pt>
                <c:pt idx="19">
                  <c:v>14.25</c:v>
                </c:pt>
                <c:pt idx="20">
                  <c:v>15</c:v>
                </c:pt>
                <c:pt idx="21">
                  <c:v>15.75</c:v>
                </c:pt>
                <c:pt idx="22">
                  <c:v>16.5</c:v>
                </c:pt>
                <c:pt idx="23">
                  <c:v>17.25</c:v>
                </c:pt>
                <c:pt idx="24">
                  <c:v>18</c:v>
                </c:pt>
                <c:pt idx="25">
                  <c:v>18.75</c:v>
                </c:pt>
                <c:pt idx="26">
                  <c:v>19.5</c:v>
                </c:pt>
                <c:pt idx="27">
                  <c:v>20.25</c:v>
                </c:pt>
                <c:pt idx="28">
                  <c:v>21</c:v>
                </c:pt>
              </c:numCache>
            </c:numRef>
          </c:xVal>
          <c:yVal>
            <c:numRef>
              <c:f>extrapolation!$X$15:$X$43</c:f>
              <c:numCache>
                <c:formatCode>0.0000</c:formatCode>
                <c:ptCount val="29"/>
                <c:pt idx="0">
                  <c:v>1</c:v>
                </c:pt>
                <c:pt idx="1">
                  <c:v>0.85</c:v>
                </c:pt>
                <c:pt idx="2">
                  <c:v>0.42</c:v>
                </c:pt>
                <c:pt idx="3">
                  <c:v>0.36</c:v>
                </c:pt>
                <c:pt idx="4">
                  <c:v>0.3</c:v>
                </c:pt>
                <c:pt idx="5">
                  <c:v>0.27</c:v>
                </c:pt>
                <c:pt idx="6">
                  <c:v>0.2</c:v>
                </c:pt>
                <c:pt idx="7">
                  <c:v>0.18</c:v>
                </c:pt>
                <c:pt idx="8">
                  <c:v>0.16</c:v>
                </c:pt>
                <c:pt idx="9">
                  <c:v>0.14000000000000001</c:v>
                </c:pt>
                <c:pt idx="10">
                  <c:v>0.12</c:v>
                </c:pt>
                <c:pt idx="11">
                  <c:v>0.11</c:v>
                </c:pt>
                <c:pt idx="12">
                  <c:v>0.09</c:v>
                </c:pt>
                <c:pt idx="13">
                  <c:v>7.0000000000000007E-2</c:v>
                </c:pt>
                <c:pt idx="14">
                  <c:v>0.05</c:v>
                </c:pt>
                <c:pt idx="15">
                  <c:v>4.4999999999999998E-2</c:v>
                </c:pt>
                <c:pt idx="16">
                  <c:v>0.04</c:v>
                </c:pt>
                <c:pt idx="17">
                  <c:v>3.5000000000000003E-2</c:v>
                </c:pt>
                <c:pt idx="18">
                  <c:v>0.03</c:v>
                </c:pt>
                <c:pt idx="19">
                  <c:v>2.5000000000000001E-2</c:v>
                </c:pt>
                <c:pt idx="20">
                  <c:v>0.02</c:v>
                </c:pt>
                <c:pt idx="21">
                  <c:v>1.7500000000000002E-2</c:v>
                </c:pt>
                <c:pt idx="22">
                  <c:v>1.4999999999999999E-2</c:v>
                </c:pt>
                <c:pt idx="23">
                  <c:v>1.2500000000000001E-2</c:v>
                </c:pt>
                <c:pt idx="24">
                  <c:v>0.01</c:v>
                </c:pt>
                <c:pt idx="25">
                  <c:v>8.0000000000000002E-3</c:v>
                </c:pt>
                <c:pt idx="26">
                  <c:v>5.0000000000000001E-3</c:v>
                </c:pt>
                <c:pt idx="27">
                  <c:v>3.0000000000000001E-3</c:v>
                </c:pt>
                <c:pt idx="28">
                  <c:v>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63-43DF-B221-FABC58319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75024"/>
        <c:axId val="1"/>
      </c:scatterChart>
      <c:scatterChart>
        <c:scatterStyle val="smoothMarker"/>
        <c:varyColors val="0"/>
        <c:ser>
          <c:idx val="1"/>
          <c:order val="0"/>
          <c:tx>
            <c:strRef>
              <c:f>extrapolation!$H$14</c:f>
              <c:strCache>
                <c:ptCount val="1"/>
                <c:pt idx="0">
                  <c:v>exponential</c:v>
                </c:pt>
              </c:strCache>
            </c:strRef>
          </c:tx>
          <c:marker>
            <c:symbol val="none"/>
          </c:marker>
          <c:xVal>
            <c:numRef>
              <c:f>extrapolation!$B$15:$B$50</c:f>
              <c:numCache>
                <c:formatCode>General</c:formatCode>
                <c:ptCount val="36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</c:numCache>
            </c:numRef>
          </c:xVal>
          <c:yVal>
            <c:numRef>
              <c:f>extrapolation!$H$15:$H$50</c:f>
              <c:numCache>
                <c:formatCode>0.0%</c:formatCode>
                <c:ptCount val="36"/>
                <c:pt idx="0" formatCode="0%">
                  <c:v>1</c:v>
                </c:pt>
                <c:pt idx="1">
                  <c:v>0.95539691435603968</c:v>
                </c:pt>
                <c:pt idx="2">
                  <c:v>0.91278326396104181</c:v>
                </c:pt>
                <c:pt idx="3">
                  <c:v>0.87207031386421385</c:v>
                </c:pt>
                <c:pt idx="4">
                  <c:v>0.83317328696737303</c:v>
                </c:pt>
                <c:pt idx="5">
                  <c:v>0.79601118749250732</c:v>
                </c:pt>
                <c:pt idx="6">
                  <c:v>0.76050663232322846</c:v>
                </c:pt>
                <c:pt idx="7">
                  <c:v>0.7265856898689157</c:v>
                </c:pt>
                <c:pt idx="8">
                  <c:v>0.69417772611601647</c:v>
                </c:pt>
                <c:pt idx="9">
                  <c:v>0.66321525754593413</c:v>
                </c:pt>
                <c:pt idx="10">
                  <c:v>0.63363381061323165</c:v>
                </c:pt>
                <c:pt idx="11">
                  <c:v>0.60537178749154075</c:v>
                </c:pt>
                <c:pt idx="12">
                  <c:v>0.57837033780761815</c:v>
                </c:pt>
                <c:pt idx="13">
                  <c:v>0.55257323609645881</c:v>
                </c:pt>
                <c:pt idx="14">
                  <c:v>0.52792676472228817</c:v>
                </c:pt>
                <c:pt idx="15">
                  <c:v>0.504379602021641</c:v>
                </c:pt>
                <c:pt idx="16">
                  <c:v>0.48188271543560318</c:v>
                </c:pt>
                <c:pt idx="17">
                  <c:v>0.4603892594086848</c:v>
                </c:pt>
                <c:pt idx="18">
                  <c:v>0.43985447784171983</c:v>
                </c:pt>
                <c:pt idx="19">
                  <c:v>0.42023561089566613</c:v>
                </c:pt>
                <c:pt idx="20">
                  <c:v>0.40149180595224471</c:v>
                </c:pt>
                <c:pt idx="21">
                  <c:v>0.38358403254600848</c:v>
                </c:pt>
                <c:pt idx="22">
                  <c:v>0.36647500109070325</c:v>
                </c:pt>
                <c:pt idx="23">
                  <c:v>0.35012908523068409</c:v>
                </c:pt>
                <c:pt idx="24">
                  <c:v>0.33451224765569837</c:v>
                </c:pt>
                <c:pt idx="25">
                  <c:v>0.31959196922455774</c:v>
                </c:pt>
                <c:pt idx="26">
                  <c:v>0.30533718125011283</c:v>
                </c:pt>
                <c:pt idx="27">
                  <c:v>0.29171820080452859</c:v>
                </c:pt>
                <c:pt idx="28">
                  <c:v>0.27870666891014217</c:v>
                </c:pt>
                <c:pt idx="29">
                  <c:v>0.2662754914872002</c:v>
                </c:pt>
                <c:pt idx="30">
                  <c:v>0.25439878293550899</c:v>
                </c:pt>
                <c:pt idx="31">
                  <c:v>0.24305181223251726</c:v>
                </c:pt>
                <c:pt idx="32">
                  <c:v>0.23221095143559053</c:v>
                </c:pt>
                <c:pt idx="33">
                  <c:v>0.22185362648124335</c:v>
                </c:pt>
                <c:pt idx="34">
                  <c:v>0.21195827017887725</c:v>
                </c:pt>
                <c:pt idx="35">
                  <c:v>0.20250427730114312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63-43DF-B221-FABC58319697}"/>
            </c:ext>
          </c:extLst>
        </c:ser>
        <c:ser>
          <c:idx val="2"/>
          <c:order val="1"/>
          <c:tx>
            <c:strRef>
              <c:f>extrapolation!$I$14</c:f>
              <c:strCache>
                <c:ptCount val="1"/>
                <c:pt idx="0">
                  <c:v>Weibull</c:v>
                </c:pt>
              </c:strCache>
            </c:strRef>
          </c:tx>
          <c:marker>
            <c:symbol val="none"/>
          </c:marker>
          <c:xVal>
            <c:numRef>
              <c:f>extrapolation!$B$15:$B$37</c:f>
              <c:numCache>
                <c:formatCode>General</c:formatCode>
                <c:ptCount val="23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</c:numCache>
            </c:numRef>
          </c:xVal>
          <c:yVal>
            <c:numRef>
              <c:f>extrapolation!$I$15:$I$37</c:f>
              <c:numCache>
                <c:formatCode>0.0%</c:formatCode>
                <c:ptCount val="23"/>
                <c:pt idx="0" formatCode="0%">
                  <c:v>1</c:v>
                </c:pt>
                <c:pt idx="1">
                  <c:v>0.99432357247032277</c:v>
                </c:pt>
                <c:pt idx="2">
                  <c:v>0.98210841847146335</c:v>
                </c:pt>
                <c:pt idx="3">
                  <c:v>0.96515832264475132</c:v>
                </c:pt>
                <c:pt idx="4">
                  <c:v>0.94435295824801213</c:v>
                </c:pt>
                <c:pt idx="5">
                  <c:v>0.92033272011071365</c:v>
                </c:pt>
                <c:pt idx="6">
                  <c:v>0.89362582267545021</c:v>
                </c:pt>
                <c:pt idx="7">
                  <c:v>0.86469376937162157</c:v>
                </c:pt>
                <c:pt idx="8">
                  <c:v>0.83395150834422904</c:v>
                </c:pt>
                <c:pt idx="9">
                  <c:v>0.80177741188313945</c:v>
                </c:pt>
                <c:pt idx="10">
                  <c:v>0.76851855037886396</c:v>
                </c:pt>
                <c:pt idx="11">
                  <c:v>0.73449361392065204</c:v>
                </c:pt>
                <c:pt idx="12">
                  <c:v>0.69999461749409297</c:v>
                </c:pt>
                <c:pt idx="13">
                  <c:v>0.66528798345918805</c:v>
                </c:pt>
                <c:pt idx="14">
                  <c:v>0.63061532839023693</c:v>
                </c:pt>
                <c:pt idx="15">
                  <c:v>0.59619413983589797</c:v>
                </c:pt>
                <c:pt idx="16">
                  <c:v>0.56221844870038329</c:v>
                </c:pt>
                <c:pt idx="17">
                  <c:v>0.52885955565226683</c:v>
                </c:pt>
                <c:pt idx="18">
                  <c:v>0.49626684090817769</c:v>
                </c:pt>
                <c:pt idx="19">
                  <c:v>0.46456866843190064</c:v>
                </c:pt>
                <c:pt idx="20">
                  <c:v>0.43387338392105185</c:v>
                </c:pt>
                <c:pt idx="21">
                  <c:v>0.40427039855433061</c:v>
                </c:pt>
                <c:pt idx="22">
                  <c:v>0.37583134591792416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63-43DF-B221-FABC58319697}"/>
            </c:ext>
          </c:extLst>
        </c:ser>
        <c:ser>
          <c:idx val="3"/>
          <c:order val="2"/>
          <c:tx>
            <c:strRef>
              <c:f>extrapolation!$J$14</c:f>
              <c:strCache>
                <c:ptCount val="1"/>
                <c:pt idx="0">
                  <c:v>lognormal</c:v>
                </c:pt>
              </c:strCache>
            </c:strRef>
          </c:tx>
          <c:marker>
            <c:symbol val="none"/>
          </c:marker>
          <c:xVal>
            <c:numRef>
              <c:f>extrapolation!$B$15:$B$37</c:f>
              <c:numCache>
                <c:formatCode>General</c:formatCode>
                <c:ptCount val="23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</c:numCache>
            </c:numRef>
          </c:xVal>
          <c:yVal>
            <c:numRef>
              <c:f>extrapolation!$J$15:$J$37</c:f>
              <c:numCache>
                <c:formatCode>0.0%</c:formatCode>
                <c:ptCount val="23"/>
                <c:pt idx="0" formatCode="0%">
                  <c:v>1</c:v>
                </c:pt>
                <c:pt idx="1">
                  <c:v>0.99982411251450376</c:v>
                </c:pt>
                <c:pt idx="2">
                  <c:v>0.99641546316787111</c:v>
                </c:pt>
                <c:pt idx="3">
                  <c:v>0.98504266567406196</c:v>
                </c:pt>
                <c:pt idx="4">
                  <c:v>0.96437861058151908</c:v>
                </c:pt>
                <c:pt idx="5">
                  <c:v>0.93562295104751181</c:v>
                </c:pt>
                <c:pt idx="6">
                  <c:v>0.90082356220972115</c:v>
                </c:pt>
                <c:pt idx="7">
                  <c:v>0.86202227081212968</c:v>
                </c:pt>
                <c:pt idx="8">
                  <c:v>0.82094355835794031</c:v>
                </c:pt>
                <c:pt idx="9">
                  <c:v>0.77893165428618605</c:v>
                </c:pt>
                <c:pt idx="10">
                  <c:v>0.73698355317916642</c:v>
                </c:pt>
                <c:pt idx="11">
                  <c:v>0.69581037327217443</c:v>
                </c:pt>
                <c:pt idx="12">
                  <c:v>0.65589982901705202</c:v>
                </c:pt>
                <c:pt idx="13">
                  <c:v>0.61757034933697164</c:v>
                </c:pt>
                <c:pt idx="14">
                  <c:v>0.58101475777712197</c:v>
                </c:pt>
                <c:pt idx="15">
                  <c:v>0.546334242593149</c:v>
                </c:pt>
                <c:pt idx="16">
                  <c:v>0.51356420846726158</c:v>
                </c:pt>
                <c:pt idx="17">
                  <c:v>0.48269367957025411</c:v>
                </c:pt>
                <c:pt idx="18">
                  <c:v>0.45367972094606424</c:v>
                </c:pt>
                <c:pt idx="19">
                  <c:v>0.42645807341661024</c:v>
                </c:pt>
                <c:pt idx="20">
                  <c:v>0.40095093887029232</c:v>
                </c:pt>
                <c:pt idx="21">
                  <c:v>0.37707263462398766</c:v>
                </c:pt>
                <c:pt idx="22">
                  <c:v>0.35473366129822703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A63-43DF-B221-FABC58319697}"/>
            </c:ext>
          </c:extLst>
        </c:ser>
        <c:ser>
          <c:idx val="4"/>
          <c:order val="3"/>
          <c:tx>
            <c:strRef>
              <c:f>extrapolation!$K$14</c:f>
              <c:strCache>
                <c:ptCount val="1"/>
                <c:pt idx="0">
                  <c:v>loglogistic</c:v>
                </c:pt>
              </c:strCache>
            </c:strRef>
          </c:tx>
          <c:marker>
            <c:symbol val="none"/>
          </c:marker>
          <c:xVal>
            <c:numRef>
              <c:f>extrapolation!$B$15:$B$37</c:f>
              <c:numCache>
                <c:formatCode>General</c:formatCode>
                <c:ptCount val="23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</c:numCache>
            </c:numRef>
          </c:xVal>
          <c:yVal>
            <c:numRef>
              <c:f>extrapolation!$K$15:$K$37</c:f>
              <c:numCache>
                <c:formatCode>0.0%</c:formatCode>
                <c:ptCount val="23"/>
                <c:pt idx="0" formatCode="0%">
                  <c:v>1</c:v>
                </c:pt>
                <c:pt idx="1">
                  <c:v>0.99845068286431382</c:v>
                </c:pt>
                <c:pt idx="2">
                  <c:v>0.99250679084535132</c:v>
                </c:pt>
                <c:pt idx="3">
                  <c:v>0.98130699662962417</c:v>
                </c:pt>
                <c:pt idx="4">
                  <c:v>0.96456861279680839</c:v>
                </c:pt>
                <c:pt idx="5">
                  <c:v>0.94239109135007948</c:v>
                </c:pt>
                <c:pt idx="6">
                  <c:v>0.9151794452558869</c:v>
                </c:pt>
                <c:pt idx="7">
                  <c:v>0.8835744192697037</c:v>
                </c:pt>
                <c:pt idx="8">
                  <c:v>0.84837715011756265</c:v>
                </c:pt>
                <c:pt idx="9">
                  <c:v>0.81047224483625346</c:v>
                </c:pt>
                <c:pt idx="10">
                  <c:v>0.77075678330978226</c:v>
                </c:pt>
                <c:pt idx="11">
                  <c:v>0.7300817983835951</c:v>
                </c:pt>
                <c:pt idx="12">
                  <c:v>0.68920997682648533</c:v>
                </c:pt>
                <c:pt idx="13">
                  <c:v>0.64879022578853907</c:v>
                </c:pt>
                <c:pt idx="14">
                  <c:v>0.60934729893602124</c:v>
                </c:pt>
                <c:pt idx="15">
                  <c:v>0.57128325112249134</c:v>
                </c:pt>
                <c:pt idx="16">
                  <c:v>0.5348870463037253</c:v>
                </c:pt>
                <c:pt idx="17">
                  <c:v>0.50034891065220621</c:v>
                </c:pt>
                <c:pt idx="18">
                  <c:v>0.46777667910245058</c:v>
                </c:pt>
                <c:pt idx="19">
                  <c:v>0.43721216059824819</c:v>
                </c:pt>
                <c:pt idx="20">
                  <c:v>0.4086462705437639</c:v>
                </c:pt>
                <c:pt idx="21">
                  <c:v>0.38203226242104282</c:v>
                </c:pt>
                <c:pt idx="22">
                  <c:v>0.35729681215769737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A63-43DF-B221-FABC58319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75024"/>
        <c:axId val="1"/>
      </c:scatterChart>
      <c:valAx>
        <c:axId val="1206175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in months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Progression-free survival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2061750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0246950939069"/>
          <c:y val="0.93857636024686397"/>
          <c:w val="0.66480987803756275"/>
          <c:h val="4.4694112392707805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NL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Overall survival Cabazitaxel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17177019539224"/>
          <c:y val="0.10338854342473695"/>
          <c:w val="0.85504578594342373"/>
          <c:h val="0.72653742243099806"/>
        </c:manualLayout>
      </c:layout>
      <c:scatterChart>
        <c:scatterStyle val="lineMarker"/>
        <c:varyColors val="0"/>
        <c:ser>
          <c:idx val="0"/>
          <c:order val="4"/>
          <c:tx>
            <c:strRef>
              <c:f>extrapolation!$Z$14</c:f>
              <c:strCache>
                <c:ptCount val="1"/>
                <c:pt idx="0">
                  <c:v>KM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extrapolation!$Y$15:$Y$35</c:f>
              <c:numCache>
                <c:formatCode>0.00</c:formatCode>
                <c:ptCount val="2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extrapolation!$Z$15:$Z$35</c:f>
              <c:numCache>
                <c:formatCode>0.0000</c:formatCode>
                <c:ptCount val="21"/>
                <c:pt idx="0">
                  <c:v>1</c:v>
                </c:pt>
                <c:pt idx="1">
                  <c:v>0.97</c:v>
                </c:pt>
                <c:pt idx="2">
                  <c:v>0.95</c:v>
                </c:pt>
                <c:pt idx="3">
                  <c:v>0.91</c:v>
                </c:pt>
                <c:pt idx="4">
                  <c:v>0.85</c:v>
                </c:pt>
                <c:pt idx="5">
                  <c:v>0.82</c:v>
                </c:pt>
                <c:pt idx="6">
                  <c:v>0.76</c:v>
                </c:pt>
                <c:pt idx="7">
                  <c:v>0.72</c:v>
                </c:pt>
                <c:pt idx="8">
                  <c:v>0.65</c:v>
                </c:pt>
                <c:pt idx="9">
                  <c:v>0.57999999999999996</c:v>
                </c:pt>
                <c:pt idx="10">
                  <c:v>0.5</c:v>
                </c:pt>
                <c:pt idx="11">
                  <c:v>0.45</c:v>
                </c:pt>
                <c:pt idx="12">
                  <c:v>0.38</c:v>
                </c:pt>
                <c:pt idx="13">
                  <c:v>0.36</c:v>
                </c:pt>
                <c:pt idx="14">
                  <c:v>0.32</c:v>
                </c:pt>
                <c:pt idx="15">
                  <c:v>0.31</c:v>
                </c:pt>
                <c:pt idx="16">
                  <c:v>0.3</c:v>
                </c:pt>
                <c:pt idx="17">
                  <c:v>0.28000000000000003</c:v>
                </c:pt>
                <c:pt idx="18">
                  <c:v>0.28000000000000003</c:v>
                </c:pt>
                <c:pt idx="19">
                  <c:v>0.28000000000000003</c:v>
                </c:pt>
                <c:pt idx="2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B6-41E8-9E12-BB5096AD1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77520"/>
        <c:axId val="1"/>
      </c:scatterChart>
      <c:scatterChart>
        <c:scatterStyle val="smoothMarker"/>
        <c:varyColors val="0"/>
        <c:ser>
          <c:idx val="1"/>
          <c:order val="0"/>
          <c:tx>
            <c:strRef>
              <c:f>extrapolation!$L$14</c:f>
              <c:strCache>
                <c:ptCount val="1"/>
                <c:pt idx="0">
                  <c:v>exponential</c:v>
                </c:pt>
              </c:strCache>
            </c:strRef>
          </c:tx>
          <c:marker>
            <c:symbol val="none"/>
          </c:marker>
          <c:xVal>
            <c:strRef>
              <c:f>extrapolation!$B$15:$B$75</c:f>
              <c:strCache>
                <c:ptCount val="61"/>
                <c:pt idx="0">
                  <c:v>0</c:v>
                </c:pt>
                <c:pt idx="1">
                  <c:v>0.692307692</c:v>
                </c:pt>
                <c:pt idx="2">
                  <c:v>1.384615385</c:v>
                </c:pt>
                <c:pt idx="3">
                  <c:v>2.076923077</c:v>
                </c:pt>
                <c:pt idx="4">
                  <c:v>2.769230769</c:v>
                </c:pt>
                <c:pt idx="5">
                  <c:v>3.461538462</c:v>
                </c:pt>
                <c:pt idx="6">
                  <c:v>4.153846154</c:v>
                </c:pt>
                <c:pt idx="7">
                  <c:v>4.846153846</c:v>
                </c:pt>
                <c:pt idx="8">
                  <c:v>5.538461538</c:v>
                </c:pt>
                <c:pt idx="9">
                  <c:v>6.230769231</c:v>
                </c:pt>
                <c:pt idx="10">
                  <c:v>6.923076923</c:v>
                </c:pt>
                <c:pt idx="11">
                  <c:v>7.615384615</c:v>
                </c:pt>
                <c:pt idx="12">
                  <c:v>8.307692308</c:v>
                </c:pt>
                <c:pt idx="13">
                  <c:v>9</c:v>
                </c:pt>
                <c:pt idx="14">
                  <c:v>9.692307692</c:v>
                </c:pt>
                <c:pt idx="15">
                  <c:v>10.38461538</c:v>
                </c:pt>
                <c:pt idx="16">
                  <c:v>11.07692308</c:v>
                </c:pt>
                <c:pt idx="17">
                  <c:v>11.76923077</c:v>
                </c:pt>
                <c:pt idx="18">
                  <c:v>12.46153846</c:v>
                </c:pt>
                <c:pt idx="19">
                  <c:v>13.15384615</c:v>
                </c:pt>
                <c:pt idx="20">
                  <c:v>13.84615385</c:v>
                </c:pt>
                <c:pt idx="21">
                  <c:v>14.53846154</c:v>
                </c:pt>
                <c:pt idx="22">
                  <c:v>15.23076923</c:v>
                </c:pt>
                <c:pt idx="23">
                  <c:v>15.92307692</c:v>
                </c:pt>
                <c:pt idx="24">
                  <c:v>16.61538462</c:v>
                </c:pt>
                <c:pt idx="25">
                  <c:v>17.30769231</c:v>
                </c:pt>
                <c:pt idx="26">
                  <c:v>18</c:v>
                </c:pt>
                <c:pt idx="27">
                  <c:v>18.69230769</c:v>
                </c:pt>
                <c:pt idx="28">
                  <c:v>19.38461538</c:v>
                </c:pt>
                <c:pt idx="29">
                  <c:v>20.07692308</c:v>
                </c:pt>
                <c:pt idx="30">
                  <c:v>20.76923077</c:v>
                </c:pt>
                <c:pt idx="31">
                  <c:v>21.46153846</c:v>
                </c:pt>
                <c:pt idx="32">
                  <c:v>22.15384615</c:v>
                </c:pt>
                <c:pt idx="33">
                  <c:v>22.84615385</c:v>
                </c:pt>
                <c:pt idx="34">
                  <c:v>23.53846154</c:v>
                </c:pt>
                <c:pt idx="35">
                  <c:v>24.23076923</c:v>
                </c:pt>
                <c:pt idx="36">
                  <c:v>24.92307692</c:v>
                </c:pt>
                <c:pt idx="37">
                  <c:v>25.61538462</c:v>
                </c:pt>
                <c:pt idx="38">
                  <c:v>26.30769231</c:v>
                </c:pt>
                <c:pt idx="39">
                  <c:v>d</c:v>
                </c:pt>
                <c:pt idx="40">
                  <c:v>27.69230769</c:v>
                </c:pt>
                <c:pt idx="41">
                  <c:v>28.38461538</c:v>
                </c:pt>
                <c:pt idx="42">
                  <c:v>29.07692308</c:v>
                </c:pt>
                <c:pt idx="43">
                  <c:v>29.76923077</c:v>
                </c:pt>
                <c:pt idx="44">
                  <c:v>30.46153846</c:v>
                </c:pt>
                <c:pt idx="45">
                  <c:v>31.15384615</c:v>
                </c:pt>
                <c:pt idx="46">
                  <c:v>31.84615385</c:v>
                </c:pt>
                <c:pt idx="47">
                  <c:v>32.53846154</c:v>
                </c:pt>
                <c:pt idx="48">
                  <c:v>33.23076923</c:v>
                </c:pt>
                <c:pt idx="49">
                  <c:v>33.92307692</c:v>
                </c:pt>
                <c:pt idx="50">
                  <c:v>34.61538462</c:v>
                </c:pt>
                <c:pt idx="51">
                  <c:v>35.30769231</c:v>
                </c:pt>
                <c:pt idx="52">
                  <c:v>36</c:v>
                </c:pt>
                <c:pt idx="53">
                  <c:v>36.69230769</c:v>
                </c:pt>
                <c:pt idx="54">
                  <c:v>37.38461538</c:v>
                </c:pt>
                <c:pt idx="55">
                  <c:v>38.07692308</c:v>
                </c:pt>
                <c:pt idx="56">
                  <c:v>38.76923077</c:v>
                </c:pt>
                <c:pt idx="57">
                  <c:v>39.46153846</c:v>
                </c:pt>
                <c:pt idx="58">
                  <c:v>40.15384615</c:v>
                </c:pt>
                <c:pt idx="59">
                  <c:v>40.84615385</c:v>
                </c:pt>
                <c:pt idx="60">
                  <c:v>41.53846154</c:v>
                </c:pt>
              </c:strCache>
            </c:strRef>
          </c:xVal>
          <c:yVal>
            <c:numRef>
              <c:f>extrapolation!$L$15:$L$75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0.95994080191930542</c:v>
                </c:pt>
                <c:pt idx="2">
                  <c:v>0.9214863431894792</c:v>
                </c:pt>
                <c:pt idx="3">
                  <c:v>0.88457233923899692</c:v>
                </c:pt>
                <c:pt idx="4" formatCode="0.00%">
                  <c:v>0.8491370806847186</c:v>
                </c:pt>
                <c:pt idx="5">
                  <c:v>0.8151213301719068</c:v>
                </c:pt>
                <c:pt idx="6">
                  <c:v>0.78246822334675104</c:v>
                </c:pt>
                <c:pt idx="7">
                  <c:v>0.75112317379585447</c:v>
                </c:pt>
                <c:pt idx="8">
                  <c:v>0.72103378179376632</c:v>
                </c:pt>
                <c:pt idx="9">
                  <c:v>0.69214974670601759</c:v>
                </c:pt>
                <c:pt idx="10">
                  <c:v>0.66442278290121859</c:v>
                </c:pt>
                <c:pt idx="11">
                  <c:v>0.63780653903165241</c:v>
                </c:pt>
                <c:pt idx="12">
                  <c:v>0.61225652054742119</c:v>
                </c:pt>
                <c:pt idx="13">
                  <c:v>0.58773001531461522</c:v>
                </c:pt>
                <c:pt idx="14">
                  <c:v>0.56418602221315739</c:v>
                </c:pt>
                <c:pt idx="15">
                  <c:v>0.54158518259496136</c:v>
                </c:pt>
                <c:pt idx="16">
                  <c:v>0.51988971448782062</c:v>
                </c:pt>
                <c:pt idx="17">
                  <c:v>0.49906334943503727</c:v>
                </c:pt>
                <c:pt idx="18">
                  <c:v>0.47907127186520421</c:v>
                </c:pt>
                <c:pt idx="19">
                  <c:v>0.45988006089078576</c:v>
                </c:pt>
                <c:pt idx="20">
                  <c:v>0.44145763443819991</c:v>
                </c:pt>
                <c:pt idx="21">
                  <c:v>0.42377319561600518</c:v>
                </c:pt>
                <c:pt idx="22">
                  <c:v>0.40679718123153474</c:v>
                </c:pt>
                <c:pt idx="23">
                  <c:v>0.39050121236991242</c:v>
                </c:pt>
                <c:pt idx="24">
                  <c:v>0.37485804695283476</c:v>
                </c:pt>
                <c:pt idx="25">
                  <c:v>0.3598415341978089</c:v>
                </c:pt>
                <c:pt idx="26">
                  <c:v>0.3454265709017178</c:v>
                </c:pt>
                <c:pt idx="27">
                  <c:v>0.33158905947563072</c:v>
                </c:pt>
                <c:pt idx="28">
                  <c:v>0.31830586766070529</c:v>
                </c:pt>
                <c:pt idx="29">
                  <c:v>0.30555478985783774</c:v>
                </c:pt>
                <c:pt idx="30">
                  <c:v>0.29331451000641762</c:v>
                </c:pt>
                <c:pt idx="31">
                  <c:v>0.28156456595012869</c:v>
                </c:pt>
                <c:pt idx="32">
                  <c:v>0.2702853152302277</c:v>
                </c:pt>
                <c:pt idx="33">
                  <c:v>0.25945790224911702</c:v>
                </c:pt>
                <c:pt idx="34">
                  <c:v>0.24906422674931813</c:v>
                </c:pt>
                <c:pt idx="35">
                  <c:v>0.23908691355515216</c:v>
                </c:pt>
                <c:pt idx="36">
                  <c:v>0.22950928352654443</c:v>
                </c:pt>
                <c:pt idx="37">
                  <c:v>0.22031532567639628</c:v>
                </c:pt>
                <c:pt idx="38">
                  <c:v>0.21148967040491282</c:v>
                </c:pt>
                <c:pt idx="39">
                  <c:v>0</c:v>
                </c:pt>
                <c:pt idx="40">
                  <c:v>0.19488484300377132</c:v>
                </c:pt>
                <c:pt idx="41">
                  <c:v>0.18707791247495822</c:v>
                </c:pt>
                <c:pt idx="42">
                  <c:v>0.17958372132260098</c:v>
                </c:pt>
                <c:pt idx="43">
                  <c:v>0.17238974145807065</c:v>
                </c:pt>
                <c:pt idx="44">
                  <c:v>0.1654839466579221</c:v>
                </c:pt>
                <c:pt idx="45">
                  <c:v>0.15885479245957729</c:v>
                </c:pt>
                <c:pt idx="46">
                  <c:v>0.15249119686237148</c:v>
                </c:pt>
                <c:pt idx="47">
                  <c:v>0.14638252180169953</c:v>
                </c:pt>
                <c:pt idx="48">
                  <c:v>0.14051855536529365</c:v>
                </c:pt>
                <c:pt idx="49">
                  <c:v>0.13488949472190234</c:v>
                </c:pt>
                <c:pt idx="50">
                  <c:v>0.12948592973383286</c:v>
                </c:pt>
                <c:pt idx="51">
                  <c:v>0.12429882722596232</c:v>
                </c:pt>
                <c:pt idx="52">
                  <c:v>0.11931951588491949</c:v>
                </c:pt>
                <c:pt idx="53">
                  <c:v>0.11453967176319289</c:v>
                </c:pt>
                <c:pt idx="54">
                  <c:v>0.10995130436393338</c:v>
                </c:pt>
                <c:pt idx="55">
                  <c:v>0.10554674328318785</c:v>
                </c:pt>
                <c:pt idx="56">
                  <c:v>0.10131862538723443</c:v>
                </c:pt>
                <c:pt idx="57">
                  <c:v>9.7259882503583528E-2</c:v>
                </c:pt>
                <c:pt idx="58">
                  <c:v>9.3363729605067378E-2</c:v>
                </c:pt>
                <c:pt idx="59">
                  <c:v>8.9623653467265585E-2</c:v>
                </c:pt>
                <c:pt idx="60">
                  <c:v>8.6033401780304844E-2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B6-41E8-9E12-BB5096AD13F7}"/>
            </c:ext>
          </c:extLst>
        </c:ser>
        <c:ser>
          <c:idx val="2"/>
          <c:order val="1"/>
          <c:tx>
            <c:strRef>
              <c:f>extrapolation!$M$14</c:f>
              <c:strCache>
                <c:ptCount val="1"/>
                <c:pt idx="0">
                  <c:v>Weibull</c:v>
                </c:pt>
              </c:strCache>
            </c:strRef>
          </c:tx>
          <c:marker>
            <c:symbol val="none"/>
          </c:marker>
          <c:xVal>
            <c:strRef>
              <c:f>extrapolation!$B$15:$B$75</c:f>
              <c:strCache>
                <c:ptCount val="61"/>
                <c:pt idx="0">
                  <c:v>0</c:v>
                </c:pt>
                <c:pt idx="1">
                  <c:v>0.692307692</c:v>
                </c:pt>
                <c:pt idx="2">
                  <c:v>1.384615385</c:v>
                </c:pt>
                <c:pt idx="3">
                  <c:v>2.076923077</c:v>
                </c:pt>
                <c:pt idx="4">
                  <c:v>2.769230769</c:v>
                </c:pt>
                <c:pt idx="5">
                  <c:v>3.461538462</c:v>
                </c:pt>
                <c:pt idx="6">
                  <c:v>4.153846154</c:v>
                </c:pt>
                <c:pt idx="7">
                  <c:v>4.846153846</c:v>
                </c:pt>
                <c:pt idx="8">
                  <c:v>5.538461538</c:v>
                </c:pt>
                <c:pt idx="9">
                  <c:v>6.230769231</c:v>
                </c:pt>
                <c:pt idx="10">
                  <c:v>6.923076923</c:v>
                </c:pt>
                <c:pt idx="11">
                  <c:v>7.615384615</c:v>
                </c:pt>
                <c:pt idx="12">
                  <c:v>8.307692308</c:v>
                </c:pt>
                <c:pt idx="13">
                  <c:v>9</c:v>
                </c:pt>
                <c:pt idx="14">
                  <c:v>9.692307692</c:v>
                </c:pt>
                <c:pt idx="15">
                  <c:v>10.38461538</c:v>
                </c:pt>
                <c:pt idx="16">
                  <c:v>11.07692308</c:v>
                </c:pt>
                <c:pt idx="17">
                  <c:v>11.76923077</c:v>
                </c:pt>
                <c:pt idx="18">
                  <c:v>12.46153846</c:v>
                </c:pt>
                <c:pt idx="19">
                  <c:v>13.15384615</c:v>
                </c:pt>
                <c:pt idx="20">
                  <c:v>13.84615385</c:v>
                </c:pt>
                <c:pt idx="21">
                  <c:v>14.53846154</c:v>
                </c:pt>
                <c:pt idx="22">
                  <c:v>15.23076923</c:v>
                </c:pt>
                <c:pt idx="23">
                  <c:v>15.92307692</c:v>
                </c:pt>
                <c:pt idx="24">
                  <c:v>16.61538462</c:v>
                </c:pt>
                <c:pt idx="25">
                  <c:v>17.30769231</c:v>
                </c:pt>
                <c:pt idx="26">
                  <c:v>18</c:v>
                </c:pt>
                <c:pt idx="27">
                  <c:v>18.69230769</c:v>
                </c:pt>
                <c:pt idx="28">
                  <c:v>19.38461538</c:v>
                </c:pt>
                <c:pt idx="29">
                  <c:v>20.07692308</c:v>
                </c:pt>
                <c:pt idx="30">
                  <c:v>20.76923077</c:v>
                </c:pt>
                <c:pt idx="31">
                  <c:v>21.46153846</c:v>
                </c:pt>
                <c:pt idx="32">
                  <c:v>22.15384615</c:v>
                </c:pt>
                <c:pt idx="33">
                  <c:v>22.84615385</c:v>
                </c:pt>
                <c:pt idx="34">
                  <c:v>23.53846154</c:v>
                </c:pt>
                <c:pt idx="35">
                  <c:v>24.23076923</c:v>
                </c:pt>
                <c:pt idx="36">
                  <c:v>24.92307692</c:v>
                </c:pt>
                <c:pt idx="37">
                  <c:v>25.61538462</c:v>
                </c:pt>
                <c:pt idx="38">
                  <c:v>26.30769231</c:v>
                </c:pt>
                <c:pt idx="39">
                  <c:v>d</c:v>
                </c:pt>
                <c:pt idx="40">
                  <c:v>27.69230769</c:v>
                </c:pt>
                <c:pt idx="41">
                  <c:v>28.38461538</c:v>
                </c:pt>
                <c:pt idx="42">
                  <c:v>29.07692308</c:v>
                </c:pt>
                <c:pt idx="43">
                  <c:v>29.76923077</c:v>
                </c:pt>
                <c:pt idx="44">
                  <c:v>30.46153846</c:v>
                </c:pt>
                <c:pt idx="45">
                  <c:v>31.15384615</c:v>
                </c:pt>
                <c:pt idx="46">
                  <c:v>31.84615385</c:v>
                </c:pt>
                <c:pt idx="47">
                  <c:v>32.53846154</c:v>
                </c:pt>
                <c:pt idx="48">
                  <c:v>33.23076923</c:v>
                </c:pt>
                <c:pt idx="49">
                  <c:v>33.92307692</c:v>
                </c:pt>
                <c:pt idx="50">
                  <c:v>34.61538462</c:v>
                </c:pt>
                <c:pt idx="51">
                  <c:v>35.30769231</c:v>
                </c:pt>
                <c:pt idx="52">
                  <c:v>36</c:v>
                </c:pt>
                <c:pt idx="53">
                  <c:v>36.69230769</c:v>
                </c:pt>
                <c:pt idx="54">
                  <c:v>37.38461538</c:v>
                </c:pt>
                <c:pt idx="55">
                  <c:v>38.07692308</c:v>
                </c:pt>
                <c:pt idx="56">
                  <c:v>38.76923077</c:v>
                </c:pt>
                <c:pt idx="57">
                  <c:v>39.46153846</c:v>
                </c:pt>
                <c:pt idx="58">
                  <c:v>40.15384615</c:v>
                </c:pt>
                <c:pt idx="59">
                  <c:v>40.84615385</c:v>
                </c:pt>
                <c:pt idx="60">
                  <c:v>41.53846154</c:v>
                </c:pt>
              </c:strCache>
            </c:strRef>
          </c:xVal>
          <c:yVal>
            <c:numRef>
              <c:f>extrapolation!$M$15:$M$75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0.99192761629794179</c:v>
                </c:pt>
                <c:pt idx="2">
                  <c:v>0.97723924789757011</c:v>
                </c:pt>
                <c:pt idx="3">
                  <c:v>0.95848237553472504</c:v>
                </c:pt>
                <c:pt idx="4" formatCode="0.00%">
                  <c:v>0.93669062844106354</c:v>
                </c:pt>
                <c:pt idx="5">
                  <c:v>0.91253463499672838</c:v>
                </c:pt>
                <c:pt idx="6">
                  <c:v>0.88651722316444659</c:v>
                </c:pt>
                <c:pt idx="7">
                  <c:v>0.859043430877104</c:v>
                </c:pt>
                <c:pt idx="8">
                  <c:v>0.83045289869056205</c:v>
                </c:pt>
                <c:pt idx="9">
                  <c:v>0.80103725544395599</c:v>
                </c:pt>
                <c:pt idx="10">
                  <c:v>0.77105045584297305</c:v>
                </c:pt>
                <c:pt idx="11">
                  <c:v>0.74071543056529643</c:v>
                </c:pt>
                <c:pt idx="12">
                  <c:v>0.71022865286228209</c:v>
                </c:pt>
                <c:pt idx="13">
                  <c:v>0.67976345799230253</c:v>
                </c:pt>
                <c:pt idx="14">
                  <c:v>0.64947258148533094</c:v>
                </c:pt>
                <c:pt idx="15">
                  <c:v>0.61949018944873302</c:v>
                </c:pt>
                <c:pt idx="16">
                  <c:v>0.58993356752920634</c:v>
                </c:pt>
                <c:pt idx="17">
                  <c:v>0.5609045732764113</c:v>
                </c:pt>
                <c:pt idx="18">
                  <c:v>0.53249091929860337</c:v>
                </c:pt>
                <c:pt idx="19">
                  <c:v>0.50476733131189466</c:v>
                </c:pt>
                <c:pt idx="20">
                  <c:v>0.47779661028744785</c:v>
                </c:pt>
                <c:pt idx="21">
                  <c:v>0.45163061817810912</c:v>
                </c:pt>
                <c:pt idx="22">
                  <c:v>0.42631120026587033</c:v>
                </c:pt>
                <c:pt idx="23">
                  <c:v>0.401871052864745</c:v>
                </c:pt>
                <c:pt idx="24">
                  <c:v>0.37833454222165946</c:v>
                </c:pt>
                <c:pt idx="25">
                  <c:v>0.3557184785199401</c:v>
                </c:pt>
                <c:pt idx="26">
                  <c:v>0.33403284760369134</c:v>
                </c:pt>
                <c:pt idx="27">
                  <c:v>0.31328150220428413</c:v>
                </c:pt>
                <c:pt idx="28">
                  <c:v>0.2934628139244993</c:v>
                </c:pt>
                <c:pt idx="29">
                  <c:v>0.27457028692593421</c:v>
                </c:pt>
                <c:pt idx="30">
                  <c:v>0.25659313410422019</c:v>
                </c:pt>
                <c:pt idx="31">
                  <c:v>0.23951681647675352</c:v>
                </c:pt>
                <c:pt idx="32">
                  <c:v>0.22332354651510405</c:v>
                </c:pt>
                <c:pt idx="33">
                  <c:v>0.20799275620453758</c:v>
                </c:pt>
                <c:pt idx="34">
                  <c:v>0.19350153068858589</c:v>
                </c:pt>
                <c:pt idx="35">
                  <c:v>0.17982500844464158</c:v>
                </c:pt>
                <c:pt idx="36">
                  <c:v>0.16693674902810479</c:v>
                </c:pt>
                <c:pt idx="37">
                  <c:v>0.15480906951132251</c:v>
                </c:pt>
                <c:pt idx="38">
                  <c:v>0.1434133508250591</c:v>
                </c:pt>
                <c:pt idx="39">
                  <c:v>0</c:v>
                </c:pt>
                <c:pt idx="40">
                  <c:v>0.12270027661862791</c:v>
                </c:pt>
                <c:pt idx="41">
                  <c:v>0.11332336394832211</c:v>
                </c:pt>
                <c:pt idx="42">
                  <c:v>0.10455972103305461</c:v>
                </c:pt>
                <c:pt idx="43">
                  <c:v>9.6379682326215826E-2</c:v>
                </c:pt>
                <c:pt idx="44">
                  <c:v>8.8753927228468671E-2</c:v>
                </c:pt>
                <c:pt idx="45">
                  <c:v>8.1653614005338132E-2</c:v>
                </c:pt>
                <c:pt idx="46">
                  <c:v>7.5050494798993672E-2</c:v>
                </c:pt>
                <c:pt idx="47">
                  <c:v>6.8917013143936334E-2</c:v>
                </c:pt>
                <c:pt idx="48">
                  <c:v>6.3226385364696033E-2</c:v>
                </c:pt>
                <c:pt idx="49">
                  <c:v>5.7952667194616204E-2</c:v>
                </c:pt>
                <c:pt idx="50">
                  <c:v>5.3070806909453469E-2</c:v>
                </c:pt>
                <c:pt idx="51">
                  <c:v>4.8556686218904736E-2</c:v>
                </c:pt>
                <c:pt idx="52">
                  <c:v>4.4387150104313038E-2</c:v>
                </c:pt>
                <c:pt idx="53">
                  <c:v>4.0540026732651238E-2</c:v>
                </c:pt>
                <c:pt idx="54">
                  <c:v>3.6994138516328476E-2</c:v>
                </c:pt>
                <c:pt idx="55">
                  <c:v>3.3729305326225818E-2</c:v>
                </c:pt>
                <c:pt idx="56">
                  <c:v>3.0726340802386197E-2</c:v>
                </c:pt>
                <c:pt idx="57">
                  <c:v>2.796704264362691E-2</c:v>
                </c:pt>
                <c:pt idx="58">
                  <c:v>2.5434177694592965E-2</c:v>
                </c:pt>
                <c:pt idx="59">
                  <c:v>2.3111462586960584E-2</c:v>
                </c:pt>
                <c:pt idx="60">
                  <c:v>2.0983540631044642E-2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B6-41E8-9E12-BB5096AD13F7}"/>
            </c:ext>
          </c:extLst>
        </c:ser>
        <c:ser>
          <c:idx val="3"/>
          <c:order val="2"/>
          <c:tx>
            <c:strRef>
              <c:f>extrapolation!$N$14</c:f>
              <c:strCache>
                <c:ptCount val="1"/>
                <c:pt idx="0">
                  <c:v>lognormal</c:v>
                </c:pt>
              </c:strCache>
            </c:strRef>
          </c:tx>
          <c:marker>
            <c:symbol val="none"/>
          </c:marker>
          <c:xVal>
            <c:strRef>
              <c:f>extrapolation!$B$15:$B$75</c:f>
              <c:strCache>
                <c:ptCount val="61"/>
                <c:pt idx="0">
                  <c:v>0</c:v>
                </c:pt>
                <c:pt idx="1">
                  <c:v>0.692307692</c:v>
                </c:pt>
                <c:pt idx="2">
                  <c:v>1.384615385</c:v>
                </c:pt>
                <c:pt idx="3">
                  <c:v>2.076923077</c:v>
                </c:pt>
                <c:pt idx="4">
                  <c:v>2.769230769</c:v>
                </c:pt>
                <c:pt idx="5">
                  <c:v>3.461538462</c:v>
                </c:pt>
                <c:pt idx="6">
                  <c:v>4.153846154</c:v>
                </c:pt>
                <c:pt idx="7">
                  <c:v>4.846153846</c:v>
                </c:pt>
                <c:pt idx="8">
                  <c:v>5.538461538</c:v>
                </c:pt>
                <c:pt idx="9">
                  <c:v>6.230769231</c:v>
                </c:pt>
                <c:pt idx="10">
                  <c:v>6.923076923</c:v>
                </c:pt>
                <c:pt idx="11">
                  <c:v>7.615384615</c:v>
                </c:pt>
                <c:pt idx="12">
                  <c:v>8.307692308</c:v>
                </c:pt>
                <c:pt idx="13">
                  <c:v>9</c:v>
                </c:pt>
                <c:pt idx="14">
                  <c:v>9.692307692</c:v>
                </c:pt>
                <c:pt idx="15">
                  <c:v>10.38461538</c:v>
                </c:pt>
                <c:pt idx="16">
                  <c:v>11.07692308</c:v>
                </c:pt>
                <c:pt idx="17">
                  <c:v>11.76923077</c:v>
                </c:pt>
                <c:pt idx="18">
                  <c:v>12.46153846</c:v>
                </c:pt>
                <c:pt idx="19">
                  <c:v>13.15384615</c:v>
                </c:pt>
                <c:pt idx="20">
                  <c:v>13.84615385</c:v>
                </c:pt>
                <c:pt idx="21">
                  <c:v>14.53846154</c:v>
                </c:pt>
                <c:pt idx="22">
                  <c:v>15.23076923</c:v>
                </c:pt>
                <c:pt idx="23">
                  <c:v>15.92307692</c:v>
                </c:pt>
                <c:pt idx="24">
                  <c:v>16.61538462</c:v>
                </c:pt>
                <c:pt idx="25">
                  <c:v>17.30769231</c:v>
                </c:pt>
                <c:pt idx="26">
                  <c:v>18</c:v>
                </c:pt>
                <c:pt idx="27">
                  <c:v>18.69230769</c:v>
                </c:pt>
                <c:pt idx="28">
                  <c:v>19.38461538</c:v>
                </c:pt>
                <c:pt idx="29">
                  <c:v>20.07692308</c:v>
                </c:pt>
                <c:pt idx="30">
                  <c:v>20.76923077</c:v>
                </c:pt>
                <c:pt idx="31">
                  <c:v>21.46153846</c:v>
                </c:pt>
                <c:pt idx="32">
                  <c:v>22.15384615</c:v>
                </c:pt>
                <c:pt idx="33">
                  <c:v>22.84615385</c:v>
                </c:pt>
                <c:pt idx="34">
                  <c:v>23.53846154</c:v>
                </c:pt>
                <c:pt idx="35">
                  <c:v>24.23076923</c:v>
                </c:pt>
                <c:pt idx="36">
                  <c:v>24.92307692</c:v>
                </c:pt>
                <c:pt idx="37">
                  <c:v>25.61538462</c:v>
                </c:pt>
                <c:pt idx="38">
                  <c:v>26.30769231</c:v>
                </c:pt>
                <c:pt idx="39">
                  <c:v>d</c:v>
                </c:pt>
                <c:pt idx="40">
                  <c:v>27.69230769</c:v>
                </c:pt>
                <c:pt idx="41">
                  <c:v>28.38461538</c:v>
                </c:pt>
                <c:pt idx="42">
                  <c:v>29.07692308</c:v>
                </c:pt>
                <c:pt idx="43">
                  <c:v>29.76923077</c:v>
                </c:pt>
                <c:pt idx="44">
                  <c:v>30.46153846</c:v>
                </c:pt>
                <c:pt idx="45">
                  <c:v>31.15384615</c:v>
                </c:pt>
                <c:pt idx="46">
                  <c:v>31.84615385</c:v>
                </c:pt>
                <c:pt idx="47">
                  <c:v>32.53846154</c:v>
                </c:pt>
                <c:pt idx="48">
                  <c:v>33.23076923</c:v>
                </c:pt>
                <c:pt idx="49">
                  <c:v>33.92307692</c:v>
                </c:pt>
                <c:pt idx="50">
                  <c:v>34.61538462</c:v>
                </c:pt>
                <c:pt idx="51">
                  <c:v>35.30769231</c:v>
                </c:pt>
                <c:pt idx="52">
                  <c:v>36</c:v>
                </c:pt>
                <c:pt idx="53">
                  <c:v>36.69230769</c:v>
                </c:pt>
                <c:pt idx="54">
                  <c:v>37.38461538</c:v>
                </c:pt>
                <c:pt idx="55">
                  <c:v>38.07692308</c:v>
                </c:pt>
                <c:pt idx="56">
                  <c:v>38.76923077</c:v>
                </c:pt>
                <c:pt idx="57">
                  <c:v>39.46153846</c:v>
                </c:pt>
                <c:pt idx="58">
                  <c:v>40.15384615</c:v>
                </c:pt>
                <c:pt idx="59">
                  <c:v>40.84615385</c:v>
                </c:pt>
                <c:pt idx="60">
                  <c:v>41.53846154</c:v>
                </c:pt>
              </c:strCache>
            </c:strRef>
          </c:xVal>
          <c:yVal>
            <c:numRef>
              <c:f>extrapolation!$N$15:$N$75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0.9996786523652309</c:v>
                </c:pt>
                <c:pt idx="2">
                  <c:v>0.99519572991864869</c:v>
                </c:pt>
                <c:pt idx="3">
                  <c:v>0.98248439610622251</c:v>
                </c:pt>
                <c:pt idx="4" formatCode="0.00%">
                  <c:v>0.96132636947398742</c:v>
                </c:pt>
                <c:pt idx="5">
                  <c:v>0.93335332014532402</c:v>
                </c:pt>
                <c:pt idx="6">
                  <c:v>0.90054786620725125</c:v>
                </c:pt>
                <c:pt idx="7">
                  <c:v>0.86467783597103387</c:v>
                </c:pt>
                <c:pt idx="8">
                  <c:v>0.82715234068101828</c:v>
                </c:pt>
                <c:pt idx="9">
                  <c:v>0.78903272511816613</c:v>
                </c:pt>
                <c:pt idx="10">
                  <c:v>0.75108963539052875</c:v>
                </c:pt>
                <c:pt idx="11">
                  <c:v>0.71386569375425568</c:v>
                </c:pt>
                <c:pt idx="12">
                  <c:v>0.67773045085677897</c:v>
                </c:pt>
                <c:pt idx="13">
                  <c:v>0.64292464017905826</c:v>
                </c:pt>
                <c:pt idx="14">
                  <c:v>0.60959440969620615</c:v>
                </c:pt>
                <c:pt idx="15">
                  <c:v>0.57781724385824207</c:v>
                </c:pt>
                <c:pt idx="16">
                  <c:v>0.54762135872992268</c:v>
                </c:pt>
                <c:pt idx="17">
                  <c:v>0.51900010827274201</c:v>
                </c:pt>
                <c:pt idx="18">
                  <c:v>0.49192263207766818</c:v>
                </c:pt>
                <c:pt idx="19">
                  <c:v>0.46634169335039855</c:v>
                </c:pt>
                <c:pt idx="20">
                  <c:v>0.44219942500511911</c:v>
                </c:pt>
                <c:pt idx="21">
                  <c:v>0.41943152153851893</c:v>
                </c:pt>
                <c:pt idx="22">
                  <c:v>0.39797027736045598</c:v>
                </c:pt>
                <c:pt idx="23">
                  <c:v>0.37774676951998143</c:v>
                </c:pt>
                <c:pt idx="24">
                  <c:v>0.35869240626406662</c:v>
                </c:pt>
                <c:pt idx="25">
                  <c:v>0.3407400060855551</c:v>
                </c:pt>
                <c:pt idx="26">
                  <c:v>0.32382452981160226</c:v>
                </c:pt>
                <c:pt idx="27">
                  <c:v>0.30788355704561032</c:v>
                </c:pt>
                <c:pt idx="28">
                  <c:v>0.29285757506881127</c:v>
                </c:pt>
                <c:pt idx="29">
                  <c:v>0.27869013103617524</c:v>
                </c:pt>
                <c:pt idx="30">
                  <c:v>0.26532788542131214</c:v>
                </c:pt>
                <c:pt idx="31">
                  <c:v>0.25272059504019373</c:v>
                </c:pt>
                <c:pt idx="32">
                  <c:v>0.24082104677719562</c:v>
                </c:pt>
                <c:pt idx="33">
                  <c:v>0.2295849577320368</c:v>
                </c:pt>
                <c:pt idx="34">
                  <c:v>0.21897085344653711</c:v>
                </c:pt>
                <c:pt idx="35">
                  <c:v>0.20893993281769996</c:v>
                </c:pt>
                <c:pt idx="36">
                  <c:v>0.1994559260071922</c:v>
                </c:pt>
                <c:pt idx="37">
                  <c:v>0.19048494992958342</c:v>
                </c:pt>
                <c:pt idx="38">
                  <c:v>0.18199536460274268</c:v>
                </c:pt>
                <c:pt idx="39">
                  <c:v>0</c:v>
                </c:pt>
                <c:pt idx="40">
                  <c:v>0.16634418366206594</c:v>
                </c:pt>
                <c:pt idx="41">
                  <c:v>0.15912928406130744</c:v>
                </c:pt>
                <c:pt idx="42">
                  <c:v>0.15228891374746611</c:v>
                </c:pt>
                <c:pt idx="43">
                  <c:v>0.14580064920469959</c:v>
                </c:pt>
                <c:pt idx="44">
                  <c:v>0.13964355357336178</c:v>
                </c:pt>
                <c:pt idx="45">
                  <c:v>0.13379807351305351</c:v>
                </c:pt>
                <c:pt idx="46">
                  <c:v>0.12824594272182921</c:v>
                </c:pt>
                <c:pt idx="47">
                  <c:v>0.12297009188217434</c:v>
                </c:pt>
                <c:pt idx="48">
                  <c:v>0.117954564754709</c:v>
                </c:pt>
                <c:pt idx="49">
                  <c:v>0.11318444011029094</c:v>
                </c:pt>
                <c:pt idx="50">
                  <c:v>0.10864575917526575</c:v>
                </c:pt>
                <c:pt idx="51">
                  <c:v>0.10432545825919137</c:v>
                </c:pt>
                <c:pt idx="52">
                  <c:v>0.10021130623652674</c:v>
                </c:pt>
                <c:pt idx="53">
                  <c:v>9.6291846561312067E-2</c:v>
                </c:pt>
                <c:pt idx="54">
                  <c:v>9.2556343505089345E-2</c:v>
                </c:pt>
                <c:pt idx="55">
                  <c:v>8.8994732321967085E-2</c:v>
                </c:pt>
                <c:pt idx="56">
                  <c:v>8.5597573059870147E-2</c:v>
                </c:pt>
                <c:pt idx="57">
                  <c:v>8.2356007752933724E-2</c:v>
                </c:pt>
                <c:pt idx="58">
                  <c:v>7.9261720746183761E-2</c:v>
                </c:pt>
                <c:pt idx="59">
                  <c:v>7.6306901919725112E-2</c:v>
                </c:pt>
                <c:pt idx="60">
                  <c:v>7.3484212595358311E-2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B6-41E8-9E12-BB5096AD13F7}"/>
            </c:ext>
          </c:extLst>
        </c:ser>
        <c:ser>
          <c:idx val="4"/>
          <c:order val="3"/>
          <c:tx>
            <c:strRef>
              <c:f>extrapolation!$O$14</c:f>
              <c:strCache>
                <c:ptCount val="1"/>
                <c:pt idx="0">
                  <c:v>loglogistic</c:v>
                </c:pt>
              </c:strCache>
            </c:strRef>
          </c:tx>
          <c:marker>
            <c:symbol val="none"/>
          </c:marker>
          <c:xVal>
            <c:strRef>
              <c:f>extrapolation!$B$15:$B$75</c:f>
              <c:strCache>
                <c:ptCount val="61"/>
                <c:pt idx="0">
                  <c:v>0</c:v>
                </c:pt>
                <c:pt idx="1">
                  <c:v>0.692307692</c:v>
                </c:pt>
                <c:pt idx="2">
                  <c:v>1.384615385</c:v>
                </c:pt>
                <c:pt idx="3">
                  <c:v>2.076923077</c:v>
                </c:pt>
                <c:pt idx="4">
                  <c:v>2.769230769</c:v>
                </c:pt>
                <c:pt idx="5">
                  <c:v>3.461538462</c:v>
                </c:pt>
                <c:pt idx="6">
                  <c:v>4.153846154</c:v>
                </c:pt>
                <c:pt idx="7">
                  <c:v>4.846153846</c:v>
                </c:pt>
                <c:pt idx="8">
                  <c:v>5.538461538</c:v>
                </c:pt>
                <c:pt idx="9">
                  <c:v>6.230769231</c:v>
                </c:pt>
                <c:pt idx="10">
                  <c:v>6.923076923</c:v>
                </c:pt>
                <c:pt idx="11">
                  <c:v>7.615384615</c:v>
                </c:pt>
                <c:pt idx="12">
                  <c:v>8.307692308</c:v>
                </c:pt>
                <c:pt idx="13">
                  <c:v>9</c:v>
                </c:pt>
                <c:pt idx="14">
                  <c:v>9.692307692</c:v>
                </c:pt>
                <c:pt idx="15">
                  <c:v>10.38461538</c:v>
                </c:pt>
                <c:pt idx="16">
                  <c:v>11.07692308</c:v>
                </c:pt>
                <c:pt idx="17">
                  <c:v>11.76923077</c:v>
                </c:pt>
                <c:pt idx="18">
                  <c:v>12.46153846</c:v>
                </c:pt>
                <c:pt idx="19">
                  <c:v>13.15384615</c:v>
                </c:pt>
                <c:pt idx="20">
                  <c:v>13.84615385</c:v>
                </c:pt>
                <c:pt idx="21">
                  <c:v>14.53846154</c:v>
                </c:pt>
                <c:pt idx="22">
                  <c:v>15.23076923</c:v>
                </c:pt>
                <c:pt idx="23">
                  <c:v>15.92307692</c:v>
                </c:pt>
                <c:pt idx="24">
                  <c:v>16.61538462</c:v>
                </c:pt>
                <c:pt idx="25">
                  <c:v>17.30769231</c:v>
                </c:pt>
                <c:pt idx="26">
                  <c:v>18</c:v>
                </c:pt>
                <c:pt idx="27">
                  <c:v>18.69230769</c:v>
                </c:pt>
                <c:pt idx="28">
                  <c:v>19.38461538</c:v>
                </c:pt>
                <c:pt idx="29">
                  <c:v>20.07692308</c:v>
                </c:pt>
                <c:pt idx="30">
                  <c:v>20.76923077</c:v>
                </c:pt>
                <c:pt idx="31">
                  <c:v>21.46153846</c:v>
                </c:pt>
                <c:pt idx="32">
                  <c:v>22.15384615</c:v>
                </c:pt>
                <c:pt idx="33">
                  <c:v>22.84615385</c:v>
                </c:pt>
                <c:pt idx="34">
                  <c:v>23.53846154</c:v>
                </c:pt>
                <c:pt idx="35">
                  <c:v>24.23076923</c:v>
                </c:pt>
                <c:pt idx="36">
                  <c:v>24.92307692</c:v>
                </c:pt>
                <c:pt idx="37">
                  <c:v>25.61538462</c:v>
                </c:pt>
                <c:pt idx="38">
                  <c:v>26.30769231</c:v>
                </c:pt>
                <c:pt idx="39">
                  <c:v>d</c:v>
                </c:pt>
                <c:pt idx="40">
                  <c:v>27.69230769</c:v>
                </c:pt>
                <c:pt idx="41">
                  <c:v>28.38461538</c:v>
                </c:pt>
                <c:pt idx="42">
                  <c:v>29.07692308</c:v>
                </c:pt>
                <c:pt idx="43">
                  <c:v>29.76923077</c:v>
                </c:pt>
                <c:pt idx="44">
                  <c:v>30.46153846</c:v>
                </c:pt>
                <c:pt idx="45">
                  <c:v>31.15384615</c:v>
                </c:pt>
                <c:pt idx="46">
                  <c:v>31.84615385</c:v>
                </c:pt>
                <c:pt idx="47">
                  <c:v>32.53846154</c:v>
                </c:pt>
                <c:pt idx="48">
                  <c:v>33.23076923</c:v>
                </c:pt>
                <c:pt idx="49">
                  <c:v>33.92307692</c:v>
                </c:pt>
                <c:pt idx="50">
                  <c:v>34.61538462</c:v>
                </c:pt>
                <c:pt idx="51">
                  <c:v>35.30769231</c:v>
                </c:pt>
                <c:pt idx="52">
                  <c:v>36</c:v>
                </c:pt>
                <c:pt idx="53">
                  <c:v>36.69230769</c:v>
                </c:pt>
                <c:pt idx="54">
                  <c:v>37.38461538</c:v>
                </c:pt>
                <c:pt idx="55">
                  <c:v>38.07692308</c:v>
                </c:pt>
                <c:pt idx="56">
                  <c:v>38.76923077</c:v>
                </c:pt>
                <c:pt idx="57">
                  <c:v>39.46153846</c:v>
                </c:pt>
                <c:pt idx="58">
                  <c:v>40.15384615</c:v>
                </c:pt>
                <c:pt idx="59">
                  <c:v>40.84615385</c:v>
                </c:pt>
                <c:pt idx="60">
                  <c:v>41.53846154</c:v>
                </c:pt>
              </c:strCache>
            </c:strRef>
          </c:xVal>
          <c:yVal>
            <c:numRef>
              <c:f>extrapolation!$O$15:$O$75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0.99777488688695826</c:v>
                </c:pt>
                <c:pt idx="2">
                  <c:v>0.99045767808906526</c:v>
                </c:pt>
                <c:pt idx="3">
                  <c:v>0.97782707148515768</c:v>
                </c:pt>
                <c:pt idx="4" formatCode="0.00%">
                  <c:v>0.96004171318348253</c:v>
                </c:pt>
                <c:pt idx="5">
                  <c:v>0.93750096134496108</c:v>
                </c:pt>
                <c:pt idx="6">
                  <c:v>0.91077796373382625</c:v>
                </c:pt>
                <c:pt idx="7">
                  <c:v>0.880560278223117</c:v>
                </c:pt>
                <c:pt idx="8">
                  <c:v>0.84759364850936636</c:v>
                </c:pt>
                <c:pt idx="9">
                  <c:v>0.81263165813254545</c:v>
                </c:pt>
                <c:pt idx="10">
                  <c:v>0.7763944199746674</c:v>
                </c:pt>
                <c:pt idx="11">
                  <c:v>0.73953815339977202</c:v>
                </c:pt>
                <c:pt idx="12">
                  <c:v>0.70263588457939896</c:v>
                </c:pt>
                <c:pt idx="13">
                  <c:v>0.6661681806351829</c:v>
                </c:pt>
                <c:pt idx="14">
                  <c:v>0.63052201665430252</c:v>
                </c:pt>
                <c:pt idx="15">
                  <c:v>0.59599557233010969</c:v>
                </c:pt>
                <c:pt idx="16">
                  <c:v>0.56280684152584814</c:v>
                </c:pt>
                <c:pt idx="17">
                  <c:v>0.531104259173801</c:v>
                </c:pt>
                <c:pt idx="18">
                  <c:v>0.50097796862247956</c:v>
                </c:pt>
                <c:pt idx="19">
                  <c:v>0.47247077132083298</c:v>
                </c:pt>
                <c:pt idx="20">
                  <c:v>0.44558816352502928</c:v>
                </c:pt>
                <c:pt idx="21">
                  <c:v>0.42030714854575707</c:v>
                </c:pt>
                <c:pt idx="22">
                  <c:v>0.39658371670052189</c:v>
                </c:pt>
                <c:pt idx="23">
                  <c:v>0.37435901908060865</c:v>
                </c:pt>
                <c:pt idx="24">
                  <c:v>0.35356434044440532</c:v>
                </c:pt>
                <c:pt idx="25">
                  <c:v>0.334125016051813</c:v>
                </c:pt>
                <c:pt idx="26">
                  <c:v>0.31596345000557324</c:v>
                </c:pt>
                <c:pt idx="27">
                  <c:v>0.29900138877223337</c:v>
                </c:pt>
                <c:pt idx="28">
                  <c:v>0.28316159035113841</c:v>
                </c:pt>
                <c:pt idx="29">
                  <c:v>0.26836901203423197</c:v>
                </c:pt>
                <c:pt idx="30">
                  <c:v>0.25455162103503398</c:v>
                </c:pt>
                <c:pt idx="31">
                  <c:v>0.24164091433990451</c:v>
                </c:pt>
                <c:pt idx="32">
                  <c:v>0.22957221793678489</c:v>
                </c:pt>
                <c:pt idx="33">
                  <c:v>0.21828482151947959</c:v>
                </c:pt>
                <c:pt idx="34">
                  <c:v>0.20772199291359722</c:v>
                </c:pt>
                <c:pt idx="35">
                  <c:v>0.19783090669241324</c:v>
                </c:pt>
                <c:pt idx="36">
                  <c:v>0.18856251352042661</c:v>
                </c:pt>
                <c:pt idx="37">
                  <c:v>0.17987137041862231</c:v>
                </c:pt>
                <c:pt idx="38">
                  <c:v>0.17171544712967513</c:v>
                </c:pt>
                <c:pt idx="39">
                  <c:v>0</c:v>
                </c:pt>
                <c:pt idx="40">
                  <c:v>0.15685696043583053</c:v>
                </c:pt>
                <c:pt idx="41">
                  <c:v>0.15008552725381488</c:v>
                </c:pt>
                <c:pt idx="42">
                  <c:v>0.14371116125573175</c:v>
                </c:pt>
                <c:pt idx="43">
                  <c:v>0.13770579051916962</c:v>
                </c:pt>
                <c:pt idx="44">
                  <c:v>0.13204354468156737</c:v>
                </c:pt>
                <c:pt idx="45">
                  <c:v>0.12670058035423587</c:v>
                </c:pt>
                <c:pt idx="46">
                  <c:v>0.12165491794490592</c:v>
                </c:pt>
                <c:pt idx="47">
                  <c:v>0.1168862899428898</c:v>
                </c:pt>
                <c:pt idx="48">
                  <c:v>0.11237600044866618</c:v>
                </c:pt>
                <c:pt idx="49">
                  <c:v>0.1081067955451073</c:v>
                </c:pt>
                <c:pt idx="50">
                  <c:v>0.10406274398837836</c:v>
                </c:pt>
                <c:pt idx="51">
                  <c:v>0.10022912762563337</c:v>
                </c:pt>
                <c:pt idx="52">
                  <c:v>9.6592340910965094E-2</c:v>
                </c:pt>
                <c:pt idx="53">
                  <c:v>9.3139798880694818E-2</c:v>
                </c:pt>
                <c:pt idx="54">
                  <c:v>8.9859852956529485E-2</c:v>
                </c:pt>
                <c:pt idx="55">
                  <c:v>8.6741713964730738E-2</c:v>
                </c:pt>
                <c:pt idx="56">
                  <c:v>8.3775381787049644E-2</c:v>
                </c:pt>
                <c:pt idx="57">
                  <c:v>8.0951581091675759E-2</c:v>
                </c:pt>
                <c:pt idx="58">
                  <c:v>7.8261702627574994E-2</c:v>
                </c:pt>
                <c:pt idx="59">
                  <c:v>7.569774960171731E-2</c:v>
                </c:pt>
                <c:pt idx="60">
                  <c:v>7.3252288694666337E-2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B6-41E8-9E12-BB5096AD1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77520"/>
        <c:axId val="1"/>
      </c:scatterChart>
      <c:valAx>
        <c:axId val="1206177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in months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Overall survival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2061775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0246950939069"/>
          <c:y val="0.93857636024686397"/>
          <c:w val="0.66480987803756275"/>
          <c:h val="4.4694112392707805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NL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Overall survival Mitoxantrone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17177019539224"/>
          <c:y val="0.10338854342473695"/>
          <c:w val="0.85504578594342373"/>
          <c:h val="0.72653742243099806"/>
        </c:manualLayout>
      </c:layout>
      <c:scatterChart>
        <c:scatterStyle val="lineMarker"/>
        <c:varyColors val="0"/>
        <c:ser>
          <c:idx val="0"/>
          <c:order val="4"/>
          <c:tx>
            <c:strRef>
              <c:f>extrapolation!$AA$14</c:f>
              <c:strCache>
                <c:ptCount val="1"/>
                <c:pt idx="0">
                  <c:v>KM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extrapolation!$Y$15:$Y$36</c:f>
              <c:numCache>
                <c:formatCode>0.00</c:formatCode>
                <c:ptCount val="22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extrapolation!$AA$15:$AA$36</c:f>
              <c:numCache>
                <c:formatCode>0.0000</c:formatCode>
                <c:ptCount val="22"/>
                <c:pt idx="0">
                  <c:v>1</c:v>
                </c:pt>
                <c:pt idx="1">
                  <c:v>0.98</c:v>
                </c:pt>
                <c:pt idx="2">
                  <c:v>0.95</c:v>
                </c:pt>
                <c:pt idx="3">
                  <c:v>0.88</c:v>
                </c:pt>
                <c:pt idx="4">
                  <c:v>0.8</c:v>
                </c:pt>
                <c:pt idx="5">
                  <c:v>0.72</c:v>
                </c:pt>
                <c:pt idx="6">
                  <c:v>0.68</c:v>
                </c:pt>
                <c:pt idx="7">
                  <c:v>0.56999999999999995</c:v>
                </c:pt>
                <c:pt idx="8">
                  <c:v>0.52</c:v>
                </c:pt>
                <c:pt idx="9">
                  <c:v>0.48</c:v>
                </c:pt>
                <c:pt idx="10">
                  <c:v>0.4</c:v>
                </c:pt>
                <c:pt idx="11">
                  <c:v>0.33</c:v>
                </c:pt>
                <c:pt idx="12">
                  <c:v>0.3</c:v>
                </c:pt>
                <c:pt idx="13">
                  <c:v>0.25</c:v>
                </c:pt>
                <c:pt idx="14">
                  <c:v>0.21</c:v>
                </c:pt>
                <c:pt idx="15">
                  <c:v>0.18</c:v>
                </c:pt>
                <c:pt idx="16">
                  <c:v>0.14000000000000001</c:v>
                </c:pt>
                <c:pt idx="17">
                  <c:v>0.13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D8-448E-9824-729F08DE9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69200"/>
        <c:axId val="1"/>
      </c:scatterChart>
      <c:scatterChart>
        <c:scatterStyle val="smoothMarker"/>
        <c:varyColors val="0"/>
        <c:ser>
          <c:idx val="1"/>
          <c:order val="0"/>
          <c:tx>
            <c:strRef>
              <c:f>extrapolation!$P$14</c:f>
              <c:strCache>
                <c:ptCount val="1"/>
                <c:pt idx="0">
                  <c:v>exponential</c:v>
                </c:pt>
              </c:strCache>
            </c:strRef>
          </c:tx>
          <c:marker>
            <c:symbol val="none"/>
          </c:marker>
          <c:xVal>
            <c:strRef>
              <c:f>extrapolation!$B$15:$B$75</c:f>
              <c:strCache>
                <c:ptCount val="61"/>
                <c:pt idx="0">
                  <c:v>0</c:v>
                </c:pt>
                <c:pt idx="1">
                  <c:v>0.692307692</c:v>
                </c:pt>
                <c:pt idx="2">
                  <c:v>1.384615385</c:v>
                </c:pt>
                <c:pt idx="3">
                  <c:v>2.076923077</c:v>
                </c:pt>
                <c:pt idx="4">
                  <c:v>2.769230769</c:v>
                </c:pt>
                <c:pt idx="5">
                  <c:v>3.461538462</c:v>
                </c:pt>
                <c:pt idx="6">
                  <c:v>4.153846154</c:v>
                </c:pt>
                <c:pt idx="7">
                  <c:v>4.846153846</c:v>
                </c:pt>
                <c:pt idx="8">
                  <c:v>5.538461538</c:v>
                </c:pt>
                <c:pt idx="9">
                  <c:v>6.230769231</c:v>
                </c:pt>
                <c:pt idx="10">
                  <c:v>6.923076923</c:v>
                </c:pt>
                <c:pt idx="11">
                  <c:v>7.615384615</c:v>
                </c:pt>
                <c:pt idx="12">
                  <c:v>8.307692308</c:v>
                </c:pt>
                <c:pt idx="13">
                  <c:v>9</c:v>
                </c:pt>
                <c:pt idx="14">
                  <c:v>9.692307692</c:v>
                </c:pt>
                <c:pt idx="15">
                  <c:v>10.38461538</c:v>
                </c:pt>
                <c:pt idx="16">
                  <c:v>11.07692308</c:v>
                </c:pt>
                <c:pt idx="17">
                  <c:v>11.76923077</c:v>
                </c:pt>
                <c:pt idx="18">
                  <c:v>12.46153846</c:v>
                </c:pt>
                <c:pt idx="19">
                  <c:v>13.15384615</c:v>
                </c:pt>
                <c:pt idx="20">
                  <c:v>13.84615385</c:v>
                </c:pt>
                <c:pt idx="21">
                  <c:v>14.53846154</c:v>
                </c:pt>
                <c:pt idx="22">
                  <c:v>15.23076923</c:v>
                </c:pt>
                <c:pt idx="23">
                  <c:v>15.92307692</c:v>
                </c:pt>
                <c:pt idx="24">
                  <c:v>16.61538462</c:v>
                </c:pt>
                <c:pt idx="25">
                  <c:v>17.30769231</c:v>
                </c:pt>
                <c:pt idx="26">
                  <c:v>18</c:v>
                </c:pt>
                <c:pt idx="27">
                  <c:v>18.69230769</c:v>
                </c:pt>
                <c:pt idx="28">
                  <c:v>19.38461538</c:v>
                </c:pt>
                <c:pt idx="29">
                  <c:v>20.07692308</c:v>
                </c:pt>
                <c:pt idx="30">
                  <c:v>20.76923077</c:v>
                </c:pt>
                <c:pt idx="31">
                  <c:v>21.46153846</c:v>
                </c:pt>
                <c:pt idx="32">
                  <c:v>22.15384615</c:v>
                </c:pt>
                <c:pt idx="33">
                  <c:v>22.84615385</c:v>
                </c:pt>
                <c:pt idx="34">
                  <c:v>23.53846154</c:v>
                </c:pt>
                <c:pt idx="35">
                  <c:v>24.23076923</c:v>
                </c:pt>
                <c:pt idx="36">
                  <c:v>24.92307692</c:v>
                </c:pt>
                <c:pt idx="37">
                  <c:v>25.61538462</c:v>
                </c:pt>
                <c:pt idx="38">
                  <c:v>26.30769231</c:v>
                </c:pt>
                <c:pt idx="39">
                  <c:v>d</c:v>
                </c:pt>
                <c:pt idx="40">
                  <c:v>27.69230769</c:v>
                </c:pt>
                <c:pt idx="41">
                  <c:v>28.38461538</c:v>
                </c:pt>
                <c:pt idx="42">
                  <c:v>29.07692308</c:v>
                </c:pt>
                <c:pt idx="43">
                  <c:v>29.76923077</c:v>
                </c:pt>
                <c:pt idx="44">
                  <c:v>30.46153846</c:v>
                </c:pt>
                <c:pt idx="45">
                  <c:v>31.15384615</c:v>
                </c:pt>
                <c:pt idx="46">
                  <c:v>31.84615385</c:v>
                </c:pt>
                <c:pt idx="47">
                  <c:v>32.53846154</c:v>
                </c:pt>
                <c:pt idx="48">
                  <c:v>33.23076923</c:v>
                </c:pt>
                <c:pt idx="49">
                  <c:v>33.92307692</c:v>
                </c:pt>
                <c:pt idx="50">
                  <c:v>34.61538462</c:v>
                </c:pt>
                <c:pt idx="51">
                  <c:v>35.30769231</c:v>
                </c:pt>
                <c:pt idx="52">
                  <c:v>36</c:v>
                </c:pt>
                <c:pt idx="53">
                  <c:v>36.69230769</c:v>
                </c:pt>
                <c:pt idx="54">
                  <c:v>37.38461538</c:v>
                </c:pt>
                <c:pt idx="55">
                  <c:v>38.07692308</c:v>
                </c:pt>
                <c:pt idx="56">
                  <c:v>38.76923077</c:v>
                </c:pt>
                <c:pt idx="57">
                  <c:v>39.46153846</c:v>
                </c:pt>
                <c:pt idx="58">
                  <c:v>40.15384615</c:v>
                </c:pt>
                <c:pt idx="59">
                  <c:v>40.84615385</c:v>
                </c:pt>
                <c:pt idx="60">
                  <c:v>41.53846154</c:v>
                </c:pt>
              </c:strCache>
            </c:strRef>
          </c:xVal>
          <c:yVal>
            <c:numRef>
              <c:f>extrapolation!$P$15:$P$75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0.95747960953695188</c:v>
                </c:pt>
                <c:pt idx="2">
                  <c:v>0.91676720267903378</c:v>
                </c:pt>
                <c:pt idx="3">
                  <c:v>0.8777859032574048</c:v>
                </c:pt>
                <c:pt idx="4">
                  <c:v>0.84046210390794052</c:v>
                </c:pt>
                <c:pt idx="5">
                  <c:v>0.80472532708037992</c:v>
                </c:pt>
                <c:pt idx="6">
                  <c:v>0.7705080919574181</c:v>
                </c:pt>
                <c:pt idx="7">
                  <c:v>0.73774578703245042</c:v>
                </c:pt>
                <c:pt idx="8">
                  <c:v>0.70637654810536188</c:v>
                </c:pt>
                <c:pt idx="9">
                  <c:v>0.67634114146598179</c:v>
                </c:pt>
                <c:pt idx="10">
                  <c:v>0.64758285204462451</c:v>
                </c:pt>
                <c:pt idx="11">
                  <c:v>0.6200473763185127</c:v>
                </c:pt>
                <c:pt idx="12">
                  <c:v>0.59368271977186104</c:v>
                </c:pt>
                <c:pt idx="13">
                  <c:v>0.56843909871599707</c:v>
                </c:pt>
                <c:pt idx="14">
                  <c:v>0.54426884628412975</c:v>
                </c:pt>
                <c:pt idx="15">
                  <c:v>0.52112632242325574</c:v>
                </c:pt>
                <c:pt idx="16">
                  <c:v>0.4989678277132466</c:v>
                </c:pt>
                <c:pt idx="17">
                  <c:v>0.47775152085038042</c:v>
                </c:pt>
                <c:pt idx="18">
                  <c:v>0.45743733963950717</c:v>
                </c:pt>
                <c:pt idx="19">
                  <c:v>0.43798692534565736</c:v>
                </c:pt>
                <c:pt idx="20">
                  <c:v>0.41936355026225003</c:v>
                </c:pt>
                <c:pt idx="21">
                  <c:v>0.40153204835912903</c:v>
                </c:pt>
                <c:pt idx="22">
                  <c:v>0.38445874887947135</c:v>
                </c:pt>
                <c:pt idx="23">
                  <c:v>0.36811141276018122</c:v>
                </c:pt>
                <c:pt idx="24">
                  <c:v>0.35245917175571406</c:v>
                </c:pt>
                <c:pt idx="25">
                  <c:v>0.33747247015037857</c:v>
                </c:pt>
                <c:pt idx="26">
                  <c:v>0.3231230089490551</c:v>
                </c:pt>
                <c:pt idx="27">
                  <c:v>0.30938369244094621</c:v>
                </c:pt>
                <c:pt idx="28">
                  <c:v>0.29622857703545763</c:v>
                </c:pt>
                <c:pt idx="29">
                  <c:v>0.28363282227359682</c:v>
                </c:pt>
                <c:pt idx="30">
                  <c:v>0.27157264392238711</c:v>
                </c:pt>
                <c:pt idx="31">
                  <c:v>0.26002526906372492</c:v>
                </c:pt>
                <c:pt idx="32">
                  <c:v>0.24896889309287615</c:v>
                </c:pt>
                <c:pt idx="33">
                  <c:v>0.23838263854541414</c:v>
                </c:pt>
                <c:pt idx="34">
                  <c:v>0.22824651567485146</c:v>
                </c:pt>
                <c:pt idx="35">
                  <c:v>0.21854138470652659</c:v>
                </c:pt>
                <c:pt idx="36">
                  <c:v>0.2092489196964698</c:v>
                </c:pt>
                <c:pt idx="37">
                  <c:v>0.20035157392700492</c:v>
                </c:pt>
                <c:pt idx="38">
                  <c:v>0.19183254677374242</c:v>
                </c:pt>
                <c:pt idx="39">
                  <c:v>0</c:v>
                </c:pt>
                <c:pt idx="40">
                  <c:v>0.1758657872885587</c:v>
                </c:pt>
                <c:pt idx="41">
                  <c:v>0.16838790534395787</c:v>
                </c:pt>
                <c:pt idx="42">
                  <c:v>0.16122798585947795</c:v>
                </c:pt>
                <c:pt idx="43">
                  <c:v>0.15437250894716215</c:v>
                </c:pt>
                <c:pt idx="44">
                  <c:v>0.14780852958996843</c:v>
                </c:pt>
                <c:pt idx="45">
                  <c:v>0.14152365319803395</c:v>
                </c:pt>
                <c:pt idx="46">
                  <c:v>0.13550601220429651</c:v>
                </c:pt>
                <c:pt idx="47">
                  <c:v>0.12974424365527926</c:v>
                </c:pt>
                <c:pt idx="48">
                  <c:v>0.12422746775472393</c:v>
                </c:pt>
                <c:pt idx="49">
                  <c:v>0.11894526731955735</c:v>
                </c:pt>
                <c:pt idx="50">
                  <c:v>0.11388766810939814</c:v>
                </c:pt>
                <c:pt idx="51">
                  <c:v>0.1090451199924605</c:v>
                </c:pt>
                <c:pt idx="52">
                  <c:v>0.10440847891229114</c:v>
                </c:pt>
                <c:pt idx="53">
                  <c:v>9.9968989621287599E-2</c:v>
                </c:pt>
                <c:pt idx="54">
                  <c:v>9.5718269148394E-2</c:v>
                </c:pt>
                <c:pt idx="55">
                  <c:v>9.1648290969757143E-2</c:v>
                </c:pt>
                <c:pt idx="56">
                  <c:v>8.7751369852452063E-2</c:v>
                </c:pt>
                <c:pt idx="57">
                  <c:v>8.4020147342658461E-2</c:v>
                </c:pt>
                <c:pt idx="58">
                  <c:v>8.0447577870885745E-2</c:v>
                </c:pt>
                <c:pt idx="59">
                  <c:v>7.7026915448009214E-2</c:v>
                </c:pt>
                <c:pt idx="60">
                  <c:v>7.3751700926995664E-2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D8-448E-9824-729F08DE9E07}"/>
            </c:ext>
          </c:extLst>
        </c:ser>
        <c:ser>
          <c:idx val="2"/>
          <c:order val="1"/>
          <c:tx>
            <c:strRef>
              <c:f>extrapolation!$M$14</c:f>
              <c:strCache>
                <c:ptCount val="1"/>
                <c:pt idx="0">
                  <c:v>Weibull</c:v>
                </c:pt>
              </c:strCache>
            </c:strRef>
          </c:tx>
          <c:marker>
            <c:symbol val="none"/>
          </c:marker>
          <c:xVal>
            <c:strRef>
              <c:f>extrapolation!$B$15:$B$75</c:f>
              <c:strCache>
                <c:ptCount val="61"/>
                <c:pt idx="0">
                  <c:v>0</c:v>
                </c:pt>
                <c:pt idx="1">
                  <c:v>0.692307692</c:v>
                </c:pt>
                <c:pt idx="2">
                  <c:v>1.384615385</c:v>
                </c:pt>
                <c:pt idx="3">
                  <c:v>2.076923077</c:v>
                </c:pt>
                <c:pt idx="4">
                  <c:v>2.769230769</c:v>
                </c:pt>
                <c:pt idx="5">
                  <c:v>3.461538462</c:v>
                </c:pt>
                <c:pt idx="6">
                  <c:v>4.153846154</c:v>
                </c:pt>
                <c:pt idx="7">
                  <c:v>4.846153846</c:v>
                </c:pt>
                <c:pt idx="8">
                  <c:v>5.538461538</c:v>
                </c:pt>
                <c:pt idx="9">
                  <c:v>6.230769231</c:v>
                </c:pt>
                <c:pt idx="10">
                  <c:v>6.923076923</c:v>
                </c:pt>
                <c:pt idx="11">
                  <c:v>7.615384615</c:v>
                </c:pt>
                <c:pt idx="12">
                  <c:v>8.307692308</c:v>
                </c:pt>
                <c:pt idx="13">
                  <c:v>9</c:v>
                </c:pt>
                <c:pt idx="14">
                  <c:v>9.692307692</c:v>
                </c:pt>
                <c:pt idx="15">
                  <c:v>10.38461538</c:v>
                </c:pt>
                <c:pt idx="16">
                  <c:v>11.07692308</c:v>
                </c:pt>
                <c:pt idx="17">
                  <c:v>11.76923077</c:v>
                </c:pt>
                <c:pt idx="18">
                  <c:v>12.46153846</c:v>
                </c:pt>
                <c:pt idx="19">
                  <c:v>13.15384615</c:v>
                </c:pt>
                <c:pt idx="20">
                  <c:v>13.84615385</c:v>
                </c:pt>
                <c:pt idx="21">
                  <c:v>14.53846154</c:v>
                </c:pt>
                <c:pt idx="22">
                  <c:v>15.23076923</c:v>
                </c:pt>
                <c:pt idx="23">
                  <c:v>15.92307692</c:v>
                </c:pt>
                <c:pt idx="24">
                  <c:v>16.61538462</c:v>
                </c:pt>
                <c:pt idx="25">
                  <c:v>17.30769231</c:v>
                </c:pt>
                <c:pt idx="26">
                  <c:v>18</c:v>
                </c:pt>
                <c:pt idx="27">
                  <c:v>18.69230769</c:v>
                </c:pt>
                <c:pt idx="28">
                  <c:v>19.38461538</c:v>
                </c:pt>
                <c:pt idx="29">
                  <c:v>20.07692308</c:v>
                </c:pt>
                <c:pt idx="30">
                  <c:v>20.76923077</c:v>
                </c:pt>
                <c:pt idx="31">
                  <c:v>21.46153846</c:v>
                </c:pt>
                <c:pt idx="32">
                  <c:v>22.15384615</c:v>
                </c:pt>
                <c:pt idx="33">
                  <c:v>22.84615385</c:v>
                </c:pt>
                <c:pt idx="34">
                  <c:v>23.53846154</c:v>
                </c:pt>
                <c:pt idx="35">
                  <c:v>24.23076923</c:v>
                </c:pt>
                <c:pt idx="36">
                  <c:v>24.92307692</c:v>
                </c:pt>
                <c:pt idx="37">
                  <c:v>25.61538462</c:v>
                </c:pt>
                <c:pt idx="38">
                  <c:v>26.30769231</c:v>
                </c:pt>
                <c:pt idx="39">
                  <c:v>d</c:v>
                </c:pt>
                <c:pt idx="40">
                  <c:v>27.69230769</c:v>
                </c:pt>
                <c:pt idx="41">
                  <c:v>28.38461538</c:v>
                </c:pt>
                <c:pt idx="42">
                  <c:v>29.07692308</c:v>
                </c:pt>
                <c:pt idx="43">
                  <c:v>29.76923077</c:v>
                </c:pt>
                <c:pt idx="44">
                  <c:v>30.46153846</c:v>
                </c:pt>
                <c:pt idx="45">
                  <c:v>31.15384615</c:v>
                </c:pt>
                <c:pt idx="46">
                  <c:v>31.84615385</c:v>
                </c:pt>
                <c:pt idx="47">
                  <c:v>32.53846154</c:v>
                </c:pt>
                <c:pt idx="48">
                  <c:v>33.23076923</c:v>
                </c:pt>
                <c:pt idx="49">
                  <c:v>33.92307692</c:v>
                </c:pt>
                <c:pt idx="50">
                  <c:v>34.61538462</c:v>
                </c:pt>
                <c:pt idx="51">
                  <c:v>35.30769231</c:v>
                </c:pt>
                <c:pt idx="52">
                  <c:v>36</c:v>
                </c:pt>
                <c:pt idx="53">
                  <c:v>36.69230769</c:v>
                </c:pt>
                <c:pt idx="54">
                  <c:v>37.38461538</c:v>
                </c:pt>
                <c:pt idx="55">
                  <c:v>38.07692308</c:v>
                </c:pt>
                <c:pt idx="56">
                  <c:v>38.76923077</c:v>
                </c:pt>
                <c:pt idx="57">
                  <c:v>39.46153846</c:v>
                </c:pt>
                <c:pt idx="58">
                  <c:v>40.15384615</c:v>
                </c:pt>
                <c:pt idx="59">
                  <c:v>40.84615385</c:v>
                </c:pt>
                <c:pt idx="60">
                  <c:v>41.53846154</c:v>
                </c:pt>
              </c:strCache>
            </c:strRef>
          </c:xVal>
          <c:yVal>
            <c:numRef>
              <c:f>extrapolation!$Q$15:$Q$75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0.99309885456785774</c:v>
                </c:pt>
                <c:pt idx="2">
                  <c:v>0.9794984285779238</c:v>
                </c:pt>
                <c:pt idx="3">
                  <c:v>0.96144122022081446</c:v>
                </c:pt>
                <c:pt idx="4">
                  <c:v>0.93991786154614609</c:v>
                </c:pt>
                <c:pt idx="5">
                  <c:v>0.91560507899416421</c:v>
                </c:pt>
                <c:pt idx="6">
                  <c:v>0.88903232814711497</c:v>
                </c:pt>
                <c:pt idx="7">
                  <c:v>0.86064187220679178</c:v>
                </c:pt>
                <c:pt idx="8">
                  <c:v>0.83081635263404963</c:v>
                </c:pt>
                <c:pt idx="9">
                  <c:v>0.79989332717759321</c:v>
                </c:pt>
                <c:pt idx="10">
                  <c:v>0.76817371009559532</c:v>
                </c:pt>
                <c:pt idx="11">
                  <c:v>0.73592706439088584</c:v>
                </c:pt>
                <c:pt idx="12">
                  <c:v>0.70339515915407558</c:v>
                </c:pt>
                <c:pt idx="13">
                  <c:v>0.67079452842301113</c:v>
                </c:pt>
                <c:pt idx="14">
                  <c:v>0.6383184393991298</c:v>
                </c:pt>
                <c:pt idx="15">
                  <c:v>0.60613850587415585</c:v>
                </c:pt>
                <c:pt idx="16">
                  <c:v>0.57440608720707953</c:v>
                </c:pt>
                <c:pt idx="17">
                  <c:v>0.54325355759687666</c:v>
                </c:pt>
                <c:pt idx="18">
                  <c:v>0.51279549682087411</c:v>
                </c:pt>
                <c:pt idx="19">
                  <c:v>0.48312983275719285</c:v>
                </c:pt>
                <c:pt idx="20">
                  <c:v>0.45433895280917902</c:v>
                </c:pt>
                <c:pt idx="21">
                  <c:v>0.42649079290884689</c:v>
                </c:pt>
                <c:pt idx="22">
                  <c:v>0.3996399073832832</c:v>
                </c:pt>
                <c:pt idx="23">
                  <c:v>0.37382851957383817</c:v>
                </c:pt>
                <c:pt idx="24">
                  <c:v>0.34908755104003647</c:v>
                </c:pt>
                <c:pt idx="25">
                  <c:v>0.32543762602751863</c:v>
                </c:pt>
                <c:pt idx="26">
                  <c:v>0.30289004734463082</c:v>
                </c:pt>
                <c:pt idx="27">
                  <c:v>0.28144773967918224</c:v>
                </c:pt>
                <c:pt idx="28">
                  <c:v>0.26110615655860708</c:v>
                </c:pt>
                <c:pt idx="29">
                  <c:v>0.24185414751618944</c:v>
                </c:pt>
                <c:pt idx="30">
                  <c:v>0.22367478250328127</c:v>
                </c:pt>
                <c:pt idx="31">
                  <c:v>0.206546131131747</c:v>
                </c:pt>
                <c:pt idx="32">
                  <c:v>0.19044199490506308</c:v>
                </c:pt>
                <c:pt idx="33">
                  <c:v>0.17533259117345218</c:v>
                </c:pt>
                <c:pt idx="34">
                  <c:v>0.16118518810841767</c:v>
                </c:pt>
                <c:pt idx="35">
                  <c:v>0.14796469052105976</c:v>
                </c:pt>
                <c:pt idx="36">
                  <c:v>0.13563417683686296</c:v>
                </c:pt>
                <c:pt idx="37">
                  <c:v>0.12415538798092027</c:v>
                </c:pt>
                <c:pt idx="38">
                  <c:v>0.11348916931812979</c:v>
                </c:pt>
                <c:pt idx="39">
                  <c:v>0</c:v>
                </c:pt>
                <c:pt idx="40">
                  <c:v>9.4435681404046096E-2</c:v>
                </c:pt>
                <c:pt idx="41">
                  <c:v>8.5968976916387621E-2</c:v>
                </c:pt>
                <c:pt idx="42">
                  <c:v>7.8156554833617886E-2</c:v>
                </c:pt>
                <c:pt idx="43">
                  <c:v>7.0959887124503046E-2</c:v>
                </c:pt>
                <c:pt idx="44">
                  <c:v>6.4341316228542098E-2</c:v>
                </c:pt>
                <c:pt idx="45">
                  <c:v>5.8264222455924233E-2</c:v>
                </c:pt>
                <c:pt idx="46">
                  <c:v>5.269316162421795E-2</c:v>
                </c:pt>
                <c:pt idx="47">
                  <c:v>4.7593975427061078E-2</c:v>
                </c:pt>
                <c:pt idx="48">
                  <c:v>4.2933876993866256E-2</c:v>
                </c:pt>
                <c:pt idx="49">
                  <c:v>3.8681514039885581E-2</c:v>
                </c:pt>
                <c:pt idx="50">
                  <c:v>3.4807011926673459E-2</c:v>
                </c:pt>
                <c:pt idx="51">
                  <c:v>3.1281998857526049E-2</c:v>
                </c:pt>
                <c:pt idx="52">
                  <c:v>2.8079615324208645E-2</c:v>
                </c:pt>
                <c:pt idx="53">
                  <c:v>2.5174509803237963E-2</c:v>
                </c:pt>
                <c:pt idx="54">
                  <c:v>2.2542822574950709E-2</c:v>
                </c:pt>
                <c:pt idx="55">
                  <c:v>2.0162159409075519E-2</c:v>
                </c:pt>
                <c:pt idx="56">
                  <c:v>1.8011556728756505E-2</c:v>
                </c:pt>
                <c:pt idx="57">
                  <c:v>1.6071439732901909E-2</c:v>
                </c:pt>
                <c:pt idx="58">
                  <c:v>1.4323574826051563E-2</c:v>
                </c:pt>
                <c:pt idx="59">
                  <c:v>1.2751017577091444E-2</c:v>
                </c:pt>
                <c:pt idx="60">
                  <c:v>1.1338057304296404E-2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D8-448E-9824-729F08DE9E07}"/>
            </c:ext>
          </c:extLst>
        </c:ser>
        <c:ser>
          <c:idx val="3"/>
          <c:order val="2"/>
          <c:tx>
            <c:strRef>
              <c:f>extrapolation!$R$14</c:f>
              <c:strCache>
                <c:ptCount val="1"/>
                <c:pt idx="0">
                  <c:v>lognormal</c:v>
                </c:pt>
              </c:strCache>
            </c:strRef>
          </c:tx>
          <c:marker>
            <c:symbol val="none"/>
          </c:marker>
          <c:xVal>
            <c:strRef>
              <c:f>extrapolation!$B$15:$B$75</c:f>
              <c:strCache>
                <c:ptCount val="61"/>
                <c:pt idx="0">
                  <c:v>0</c:v>
                </c:pt>
                <c:pt idx="1">
                  <c:v>0.692307692</c:v>
                </c:pt>
                <c:pt idx="2">
                  <c:v>1.384615385</c:v>
                </c:pt>
                <c:pt idx="3">
                  <c:v>2.076923077</c:v>
                </c:pt>
                <c:pt idx="4">
                  <c:v>2.769230769</c:v>
                </c:pt>
                <c:pt idx="5">
                  <c:v>3.461538462</c:v>
                </c:pt>
                <c:pt idx="6">
                  <c:v>4.153846154</c:v>
                </c:pt>
                <c:pt idx="7">
                  <c:v>4.846153846</c:v>
                </c:pt>
                <c:pt idx="8">
                  <c:v>5.538461538</c:v>
                </c:pt>
                <c:pt idx="9">
                  <c:v>6.230769231</c:v>
                </c:pt>
                <c:pt idx="10">
                  <c:v>6.923076923</c:v>
                </c:pt>
                <c:pt idx="11">
                  <c:v>7.615384615</c:v>
                </c:pt>
                <c:pt idx="12">
                  <c:v>8.307692308</c:v>
                </c:pt>
                <c:pt idx="13">
                  <c:v>9</c:v>
                </c:pt>
                <c:pt idx="14">
                  <c:v>9.692307692</c:v>
                </c:pt>
                <c:pt idx="15">
                  <c:v>10.38461538</c:v>
                </c:pt>
                <c:pt idx="16">
                  <c:v>11.07692308</c:v>
                </c:pt>
                <c:pt idx="17">
                  <c:v>11.76923077</c:v>
                </c:pt>
                <c:pt idx="18">
                  <c:v>12.46153846</c:v>
                </c:pt>
                <c:pt idx="19">
                  <c:v>13.15384615</c:v>
                </c:pt>
                <c:pt idx="20">
                  <c:v>13.84615385</c:v>
                </c:pt>
                <c:pt idx="21">
                  <c:v>14.53846154</c:v>
                </c:pt>
                <c:pt idx="22">
                  <c:v>15.23076923</c:v>
                </c:pt>
                <c:pt idx="23">
                  <c:v>15.92307692</c:v>
                </c:pt>
                <c:pt idx="24">
                  <c:v>16.61538462</c:v>
                </c:pt>
                <c:pt idx="25">
                  <c:v>17.30769231</c:v>
                </c:pt>
                <c:pt idx="26">
                  <c:v>18</c:v>
                </c:pt>
                <c:pt idx="27">
                  <c:v>18.69230769</c:v>
                </c:pt>
                <c:pt idx="28">
                  <c:v>19.38461538</c:v>
                </c:pt>
                <c:pt idx="29">
                  <c:v>20.07692308</c:v>
                </c:pt>
                <c:pt idx="30">
                  <c:v>20.76923077</c:v>
                </c:pt>
                <c:pt idx="31">
                  <c:v>21.46153846</c:v>
                </c:pt>
                <c:pt idx="32">
                  <c:v>22.15384615</c:v>
                </c:pt>
                <c:pt idx="33">
                  <c:v>22.84615385</c:v>
                </c:pt>
                <c:pt idx="34">
                  <c:v>23.53846154</c:v>
                </c:pt>
                <c:pt idx="35">
                  <c:v>24.23076923</c:v>
                </c:pt>
                <c:pt idx="36">
                  <c:v>24.92307692</c:v>
                </c:pt>
                <c:pt idx="37">
                  <c:v>25.61538462</c:v>
                </c:pt>
                <c:pt idx="38">
                  <c:v>26.30769231</c:v>
                </c:pt>
                <c:pt idx="39">
                  <c:v>d</c:v>
                </c:pt>
                <c:pt idx="40">
                  <c:v>27.69230769</c:v>
                </c:pt>
                <c:pt idx="41">
                  <c:v>28.38461538</c:v>
                </c:pt>
                <c:pt idx="42">
                  <c:v>29.07692308</c:v>
                </c:pt>
                <c:pt idx="43">
                  <c:v>29.76923077</c:v>
                </c:pt>
                <c:pt idx="44">
                  <c:v>30.46153846</c:v>
                </c:pt>
                <c:pt idx="45">
                  <c:v>31.15384615</c:v>
                </c:pt>
                <c:pt idx="46">
                  <c:v>31.84615385</c:v>
                </c:pt>
                <c:pt idx="47">
                  <c:v>32.53846154</c:v>
                </c:pt>
                <c:pt idx="48">
                  <c:v>33.23076923</c:v>
                </c:pt>
                <c:pt idx="49">
                  <c:v>33.92307692</c:v>
                </c:pt>
                <c:pt idx="50">
                  <c:v>34.61538462</c:v>
                </c:pt>
                <c:pt idx="51">
                  <c:v>35.30769231</c:v>
                </c:pt>
                <c:pt idx="52">
                  <c:v>36</c:v>
                </c:pt>
                <c:pt idx="53">
                  <c:v>36.69230769</c:v>
                </c:pt>
                <c:pt idx="54">
                  <c:v>37.38461538</c:v>
                </c:pt>
                <c:pt idx="55">
                  <c:v>38.07692308</c:v>
                </c:pt>
                <c:pt idx="56">
                  <c:v>38.76923077</c:v>
                </c:pt>
                <c:pt idx="57">
                  <c:v>39.46153846</c:v>
                </c:pt>
                <c:pt idx="58">
                  <c:v>40.15384615</c:v>
                </c:pt>
                <c:pt idx="59">
                  <c:v>40.84615385</c:v>
                </c:pt>
                <c:pt idx="60">
                  <c:v>41.53846154</c:v>
                </c:pt>
              </c:strCache>
            </c:strRef>
          </c:xVal>
          <c:yVal>
            <c:numRef>
              <c:f>extrapolation!$R$15:$R$75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0.99976320499634908</c:v>
                </c:pt>
                <c:pt idx="2">
                  <c:v>0.99584914784313916</c:v>
                </c:pt>
                <c:pt idx="3">
                  <c:v>0.9837814685385019</c:v>
                </c:pt>
                <c:pt idx="4">
                  <c:v>0.96277412570010679</c:v>
                </c:pt>
                <c:pt idx="5">
                  <c:v>0.93426714610518546</c:v>
                </c:pt>
                <c:pt idx="6">
                  <c:v>0.90030011536185817</c:v>
                </c:pt>
                <c:pt idx="7">
                  <c:v>0.8627938882788152</c:v>
                </c:pt>
                <c:pt idx="8">
                  <c:v>0.82332420811205576</c:v>
                </c:pt>
                <c:pt idx="9">
                  <c:v>0.78309830140774306</c:v>
                </c:pt>
                <c:pt idx="10">
                  <c:v>0.74300189097661673</c:v>
                </c:pt>
                <c:pt idx="11">
                  <c:v>0.7036624339777996</c:v>
                </c:pt>
                <c:pt idx="12">
                  <c:v>0.66550852084340162</c:v>
                </c:pt>
                <c:pt idx="13">
                  <c:v>0.62881942227471455</c:v>
                </c:pt>
                <c:pt idx="14">
                  <c:v>0.59376422225978431</c:v>
                </c:pt>
                <c:pt idx="15">
                  <c:v>0.56043184341705499</c:v>
                </c:pt>
                <c:pt idx="16">
                  <c:v>0.52885370039982238</c:v>
                </c:pt>
                <c:pt idx="17">
                  <c:v>0.49902061142218945</c:v>
                </c:pt>
                <c:pt idx="18">
                  <c:v>0.47089533012756613</c:v>
                </c:pt>
                <c:pt idx="19">
                  <c:v>0.44442177646088232</c:v>
                </c:pt>
                <c:pt idx="20">
                  <c:v>0.41953179690015041</c:v>
                </c:pt>
                <c:pt idx="21">
                  <c:v>0.39615008335678992</c:v>
                </c:pt>
                <c:pt idx="22">
                  <c:v>0.37419772353377712</c:v>
                </c:pt>
                <c:pt idx="23">
                  <c:v>0.3535947362441223</c:v>
                </c:pt>
                <c:pt idx="24">
                  <c:v>0.3342618553563137</c:v>
                </c:pt>
                <c:pt idx="25">
                  <c:v>0.31612175881590432</c:v>
                </c:pt>
                <c:pt idx="26">
                  <c:v>0.29909988906348817</c:v>
                </c:pt>
                <c:pt idx="27">
                  <c:v>0.28312497383309687</c:v>
                </c:pt>
                <c:pt idx="28">
                  <c:v>0.26812932850929427</c:v>
                </c:pt>
                <c:pt idx="29">
                  <c:v>0.2540490004998508</c:v>
                </c:pt>
                <c:pt idx="30">
                  <c:v>0.24082380062296727</c:v>
                </c:pt>
                <c:pt idx="31">
                  <c:v>0.2283972549628176</c:v>
                </c:pt>
                <c:pt idx="32">
                  <c:v>0.21671650201418391</c:v>
                </c:pt>
                <c:pt idx="33">
                  <c:v>0.20573215347502027</c:v>
                </c:pt>
                <c:pt idx="34">
                  <c:v>0.1953981322052819</c:v>
                </c:pt>
                <c:pt idx="35">
                  <c:v>0.18567149724317078</c:v>
                </c:pt>
                <c:pt idx="36">
                  <c:v>0.17651226305228407</c:v>
                </c:pt>
                <c:pt idx="37">
                  <c:v>0.16788321813848994</c:v>
                </c:pt>
                <c:pt idx="38">
                  <c:v>0.1597497466543506</c:v>
                </c:pt>
                <c:pt idx="39">
                  <c:v>0</c:v>
                </c:pt>
                <c:pt idx="40">
                  <c:v>0.1448430083840424</c:v>
                </c:pt>
                <c:pt idx="41">
                  <c:v>0.13801196839422925</c:v>
                </c:pt>
                <c:pt idx="42">
                  <c:v>0.13156064875222229</c:v>
                </c:pt>
                <c:pt idx="43">
                  <c:v>0.1254649728672963</c:v>
                </c:pt>
                <c:pt idx="44">
                  <c:v>0.11970254314732054</c:v>
                </c:pt>
                <c:pt idx="45">
                  <c:v>0.11425251856686924</c:v>
                </c:pt>
                <c:pt idx="46">
                  <c:v>0.10909550067498852</c:v>
                </c:pt>
                <c:pt idx="47">
                  <c:v>0.10421342767520392</c:v>
                </c:pt>
                <c:pt idx="48">
                  <c:v>9.9589476164345658E-2</c:v>
                </c:pt>
                <c:pt idx="49">
                  <c:v>9.5207970092265448E-2</c:v>
                </c:pt>
                <c:pt idx="50">
                  <c:v>9.1054296495690634E-2</c:v>
                </c:pt>
                <c:pt idx="51">
                  <c:v>8.7114827561841413E-2</c:v>
                </c:pt>
                <c:pt idx="52">
                  <c:v>8.3376848587728425E-2</c:v>
                </c:pt>
                <c:pt idx="53">
                  <c:v>7.9828491416692349E-2</c:v>
                </c:pt>
                <c:pt idx="54">
                  <c:v>7.6458672952909201E-2</c:v>
                </c:pt>
                <c:pt idx="55">
                  <c:v>7.3257038375835748E-2</c:v>
                </c:pt>
                <c:pt idx="56">
                  <c:v>7.0213908698904537E-2</c:v>
                </c:pt>
                <c:pt idx="57">
                  <c:v>6.7320232339431518E-2</c:v>
                </c:pt>
                <c:pt idx="58">
                  <c:v>6.4567540389147027E-2</c:v>
                </c:pt>
                <c:pt idx="59">
                  <c:v>6.194790529661931E-2</c:v>
                </c:pt>
                <c:pt idx="60">
                  <c:v>5.9453902693857308E-2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D8-448E-9824-729F08DE9E07}"/>
            </c:ext>
          </c:extLst>
        </c:ser>
        <c:ser>
          <c:idx val="4"/>
          <c:order val="3"/>
          <c:tx>
            <c:strRef>
              <c:f>extrapolation!$S$14</c:f>
              <c:strCache>
                <c:ptCount val="1"/>
                <c:pt idx="0">
                  <c:v>loglogistic</c:v>
                </c:pt>
              </c:strCache>
            </c:strRef>
          </c:tx>
          <c:marker>
            <c:symbol val="none"/>
          </c:marker>
          <c:xVal>
            <c:strRef>
              <c:f>extrapolation!$B$15:$B$75</c:f>
              <c:strCache>
                <c:ptCount val="61"/>
                <c:pt idx="0">
                  <c:v>0</c:v>
                </c:pt>
                <c:pt idx="1">
                  <c:v>0.692307692</c:v>
                </c:pt>
                <c:pt idx="2">
                  <c:v>1.384615385</c:v>
                </c:pt>
                <c:pt idx="3">
                  <c:v>2.076923077</c:v>
                </c:pt>
                <c:pt idx="4">
                  <c:v>2.769230769</c:v>
                </c:pt>
                <c:pt idx="5">
                  <c:v>3.461538462</c:v>
                </c:pt>
                <c:pt idx="6">
                  <c:v>4.153846154</c:v>
                </c:pt>
                <c:pt idx="7">
                  <c:v>4.846153846</c:v>
                </c:pt>
                <c:pt idx="8">
                  <c:v>5.538461538</c:v>
                </c:pt>
                <c:pt idx="9">
                  <c:v>6.230769231</c:v>
                </c:pt>
                <c:pt idx="10">
                  <c:v>6.923076923</c:v>
                </c:pt>
                <c:pt idx="11">
                  <c:v>7.615384615</c:v>
                </c:pt>
                <c:pt idx="12">
                  <c:v>8.307692308</c:v>
                </c:pt>
                <c:pt idx="13">
                  <c:v>9</c:v>
                </c:pt>
                <c:pt idx="14">
                  <c:v>9.692307692</c:v>
                </c:pt>
                <c:pt idx="15">
                  <c:v>10.38461538</c:v>
                </c:pt>
                <c:pt idx="16">
                  <c:v>11.07692308</c:v>
                </c:pt>
                <c:pt idx="17">
                  <c:v>11.76923077</c:v>
                </c:pt>
                <c:pt idx="18">
                  <c:v>12.46153846</c:v>
                </c:pt>
                <c:pt idx="19">
                  <c:v>13.15384615</c:v>
                </c:pt>
                <c:pt idx="20">
                  <c:v>13.84615385</c:v>
                </c:pt>
                <c:pt idx="21">
                  <c:v>14.53846154</c:v>
                </c:pt>
                <c:pt idx="22">
                  <c:v>15.23076923</c:v>
                </c:pt>
                <c:pt idx="23">
                  <c:v>15.92307692</c:v>
                </c:pt>
                <c:pt idx="24">
                  <c:v>16.61538462</c:v>
                </c:pt>
                <c:pt idx="25">
                  <c:v>17.30769231</c:v>
                </c:pt>
                <c:pt idx="26">
                  <c:v>18</c:v>
                </c:pt>
                <c:pt idx="27">
                  <c:v>18.69230769</c:v>
                </c:pt>
                <c:pt idx="28">
                  <c:v>19.38461538</c:v>
                </c:pt>
                <c:pt idx="29">
                  <c:v>20.07692308</c:v>
                </c:pt>
                <c:pt idx="30">
                  <c:v>20.76923077</c:v>
                </c:pt>
                <c:pt idx="31">
                  <c:v>21.46153846</c:v>
                </c:pt>
                <c:pt idx="32">
                  <c:v>22.15384615</c:v>
                </c:pt>
                <c:pt idx="33">
                  <c:v>22.84615385</c:v>
                </c:pt>
                <c:pt idx="34">
                  <c:v>23.53846154</c:v>
                </c:pt>
                <c:pt idx="35">
                  <c:v>24.23076923</c:v>
                </c:pt>
                <c:pt idx="36">
                  <c:v>24.92307692</c:v>
                </c:pt>
                <c:pt idx="37">
                  <c:v>25.61538462</c:v>
                </c:pt>
                <c:pt idx="38">
                  <c:v>26.30769231</c:v>
                </c:pt>
                <c:pt idx="39">
                  <c:v>d</c:v>
                </c:pt>
                <c:pt idx="40">
                  <c:v>27.69230769</c:v>
                </c:pt>
                <c:pt idx="41">
                  <c:v>28.38461538</c:v>
                </c:pt>
                <c:pt idx="42">
                  <c:v>29.07692308</c:v>
                </c:pt>
                <c:pt idx="43">
                  <c:v>29.76923077</c:v>
                </c:pt>
                <c:pt idx="44">
                  <c:v>30.46153846</c:v>
                </c:pt>
                <c:pt idx="45">
                  <c:v>31.15384615</c:v>
                </c:pt>
                <c:pt idx="46">
                  <c:v>31.84615385</c:v>
                </c:pt>
                <c:pt idx="47">
                  <c:v>32.53846154</c:v>
                </c:pt>
                <c:pt idx="48">
                  <c:v>33.23076923</c:v>
                </c:pt>
                <c:pt idx="49">
                  <c:v>33.92307692</c:v>
                </c:pt>
                <c:pt idx="50">
                  <c:v>34.61538462</c:v>
                </c:pt>
                <c:pt idx="51">
                  <c:v>35.30769231</c:v>
                </c:pt>
                <c:pt idx="52">
                  <c:v>36</c:v>
                </c:pt>
                <c:pt idx="53">
                  <c:v>36.69230769</c:v>
                </c:pt>
                <c:pt idx="54">
                  <c:v>37.38461538</c:v>
                </c:pt>
                <c:pt idx="55">
                  <c:v>38.07692308</c:v>
                </c:pt>
                <c:pt idx="56">
                  <c:v>38.76923077</c:v>
                </c:pt>
                <c:pt idx="57">
                  <c:v>39.46153846</c:v>
                </c:pt>
                <c:pt idx="58">
                  <c:v>40.15384615</c:v>
                </c:pt>
                <c:pt idx="59">
                  <c:v>40.84615385</c:v>
                </c:pt>
                <c:pt idx="60">
                  <c:v>41.53846154</c:v>
                </c:pt>
              </c:strCache>
            </c:strRef>
          </c:xVal>
          <c:yVal>
            <c:numRef>
              <c:f>extrapolation!$S$15:$S$75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0.99815725431141</c:v>
                </c:pt>
                <c:pt idx="2">
                  <c:v>0.99157540489059759</c:v>
                </c:pt>
                <c:pt idx="3">
                  <c:v>0.97967134722626381</c:v>
                </c:pt>
                <c:pt idx="4">
                  <c:v>0.96237100020513722</c:v>
                </c:pt>
                <c:pt idx="5">
                  <c:v>0.93992447914597788</c:v>
                </c:pt>
                <c:pt idx="6">
                  <c:v>0.91282855152084152</c:v>
                </c:pt>
                <c:pt idx="7">
                  <c:v>0.88175817551452795</c:v>
                </c:pt>
                <c:pt idx="8">
                  <c:v>0.84749795684796658</c:v>
                </c:pt>
                <c:pt idx="9">
                  <c:v>0.8108767949479051</c:v>
                </c:pt>
                <c:pt idx="10">
                  <c:v>0.77271095284928348</c:v>
                </c:pt>
                <c:pt idx="11">
                  <c:v>0.73375951783641857</c:v>
                </c:pt>
                <c:pt idx="12">
                  <c:v>0.69469394583894672</c:v>
                </c:pt>
                <c:pt idx="13">
                  <c:v>0.65608120432897876</c:v>
                </c:pt>
                <c:pt idx="14">
                  <c:v>0.61837848379933225</c:v>
                </c:pt>
                <c:pt idx="15">
                  <c:v>0.58193667629418822</c:v>
                </c:pt>
                <c:pt idx="16">
                  <c:v>0.54700970978521568</c:v>
                </c:pt>
                <c:pt idx="17">
                  <c:v>0.51376715944851714</c:v>
                </c:pt>
                <c:pt idx="18">
                  <c:v>0.48230810691093334</c:v>
                </c:pt>
                <c:pt idx="19">
                  <c:v>0.45267481353915034</c:v>
                </c:pt>
                <c:pt idx="20">
                  <c:v>0.42486530757736057</c:v>
                </c:pt>
                <c:pt idx="21">
                  <c:v>0.39884440874821736</c:v>
                </c:pt>
                <c:pt idx="22">
                  <c:v>0.37455301889569709</c:v>
                </c:pt>
                <c:pt idx="23">
                  <c:v>0.3519157066440608</c:v>
                </c:pt>
                <c:pt idx="24">
                  <c:v>0.33084673022064348</c:v>
                </c:pt>
                <c:pt idx="25">
                  <c:v>0.31125469884342466</c:v>
                </c:pt>
                <c:pt idx="26">
                  <c:v>0.29304608958553729</c:v>
                </c:pt>
                <c:pt idx="27">
                  <c:v>0.27612782903780259</c:v>
                </c:pt>
                <c:pt idx="28">
                  <c:v>0.2604091285652741</c:v>
                </c:pt>
                <c:pt idx="29">
                  <c:v>0.24580273591957494</c:v>
                </c:pt>
                <c:pt idx="30">
                  <c:v>0.23222573901167332</c:v>
                </c:pt>
                <c:pt idx="31">
                  <c:v>0.21960003235372122</c:v>
                </c:pt>
                <c:pt idx="32">
                  <c:v>0.20785253430121806</c:v>
                </c:pt>
                <c:pt idx="33">
                  <c:v>0.19691522419954513</c:v>
                </c:pt>
                <c:pt idx="34">
                  <c:v>0.18672505281541996</c:v>
                </c:pt>
                <c:pt idx="35">
                  <c:v>0.17722376671896167</c:v>
                </c:pt>
                <c:pt idx="36">
                  <c:v>0.16835767717523659</c:v>
                </c:pt>
                <c:pt idx="37">
                  <c:v>0.16007739618346103</c:v>
                </c:pt>
                <c:pt idx="38">
                  <c:v>0.15233755616970887</c:v>
                </c:pt>
                <c:pt idx="39">
                  <c:v>0</c:v>
                </c:pt>
                <c:pt idx="40">
                  <c:v>0.1383161255641536</c:v>
                </c:pt>
                <c:pt idx="41">
                  <c:v>0.1319613625102983</c:v>
                </c:pt>
                <c:pt idx="42">
                  <c:v>0.12600016472839312</c:v>
                </c:pt>
                <c:pt idx="43">
                  <c:v>0.12040314072716718</c:v>
                </c:pt>
                <c:pt idx="44">
                  <c:v>0.1151433509980466</c:v>
                </c:pt>
                <c:pt idx="45">
                  <c:v>0.11019609671220122</c:v>
                </c:pt>
                <c:pt idx="46">
                  <c:v>0.10553872472034563</c:v>
                </c:pt>
                <c:pt idx="47">
                  <c:v>0.10115044833205213</c:v>
                </c:pt>
                <c:pt idx="48">
                  <c:v>9.7012183126117493E-2</c:v>
                </c:pt>
                <c:pt idx="49">
                  <c:v>9.3106396909268946E-2</c:v>
                </c:pt>
                <c:pt idx="50">
                  <c:v>8.9416972871677922E-2</c:v>
                </c:pt>
                <c:pt idx="51">
                  <c:v>8.5929084965244637E-2</c:v>
                </c:pt>
                <c:pt idx="52">
                  <c:v>8.2629084540178047E-2</c:v>
                </c:pt>
                <c:pt idx="53">
                  <c:v>7.9504397306487284E-2</c:v>
                </c:pt>
                <c:pt idx="54">
                  <c:v>7.6543429731895193E-2</c:v>
                </c:pt>
                <c:pt idx="55">
                  <c:v>7.3735484040773597E-2</c:v>
                </c:pt>
                <c:pt idx="56">
                  <c:v>7.1070681035964534E-2</c:v>
                </c:pt>
                <c:pt idx="57">
                  <c:v>6.8539890023954109E-2</c:v>
                </c:pt>
                <c:pt idx="58">
                  <c:v>6.6134665181846075E-2</c:v>
                </c:pt>
                <c:pt idx="59">
                  <c:v>6.3847187760641785E-2</c:v>
                </c:pt>
                <c:pt idx="60">
                  <c:v>6.1670213572621611E-2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CD8-448E-9824-729F08DE9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69200"/>
        <c:axId val="1"/>
      </c:scatterChart>
      <c:valAx>
        <c:axId val="1206169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in months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Overall survival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206169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0246950939069"/>
          <c:y val="0.93857636024686397"/>
          <c:w val="0.66480987803756275"/>
          <c:h val="4.4694112392707805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NL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CE plane Caba vs Mito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5730609282637784E-2"/>
          <c:y val="0.1006955564635767"/>
          <c:w val="0.90529913631181025"/>
          <c:h val="0.7889607329939297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Lit>
              <c:formatCode>General</c:formatCode>
              <c:ptCount val="100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  <c:pt idx="288">
                <c:v>0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0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</c:v>
              </c:pt>
              <c:pt idx="341">
                <c:v>0</c:v>
              </c:pt>
              <c:pt idx="342">
                <c:v>0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0</c:v>
              </c:pt>
              <c:pt idx="360">
                <c:v>0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  <c:pt idx="365">
                <c:v>0</c:v>
              </c:pt>
              <c:pt idx="366">
                <c:v>0</c:v>
              </c:pt>
              <c:pt idx="367">
                <c:v>0</c:v>
              </c:pt>
              <c:pt idx="368">
                <c:v>0</c:v>
              </c:pt>
              <c:pt idx="369">
                <c:v>0</c:v>
              </c:pt>
              <c:pt idx="370">
                <c:v>0</c:v>
              </c:pt>
              <c:pt idx="371">
                <c:v>0</c:v>
              </c:pt>
              <c:pt idx="372">
                <c:v>0</c:v>
              </c:pt>
              <c:pt idx="373">
                <c:v>0</c:v>
              </c:pt>
              <c:pt idx="374">
                <c:v>0</c:v>
              </c:pt>
              <c:pt idx="375">
                <c:v>0</c:v>
              </c:pt>
              <c:pt idx="376">
                <c:v>0</c:v>
              </c:pt>
              <c:pt idx="377">
                <c:v>0</c:v>
              </c:pt>
              <c:pt idx="378">
                <c:v>0</c:v>
              </c:pt>
              <c:pt idx="379">
                <c:v>0</c:v>
              </c:pt>
              <c:pt idx="380">
                <c:v>0</c:v>
              </c:pt>
              <c:pt idx="381">
                <c:v>0</c:v>
              </c:pt>
              <c:pt idx="382">
                <c:v>0</c:v>
              </c:pt>
              <c:pt idx="383">
                <c:v>0</c:v>
              </c:pt>
              <c:pt idx="384">
                <c:v>0</c:v>
              </c:pt>
              <c:pt idx="385">
                <c:v>0</c:v>
              </c:pt>
              <c:pt idx="386">
                <c:v>0</c:v>
              </c:pt>
              <c:pt idx="387">
                <c:v>0</c:v>
              </c:pt>
              <c:pt idx="388">
                <c:v>0</c:v>
              </c:pt>
              <c:pt idx="389">
                <c:v>0</c:v>
              </c:pt>
              <c:pt idx="390">
                <c:v>0</c:v>
              </c:pt>
              <c:pt idx="391">
                <c:v>0</c:v>
              </c:pt>
              <c:pt idx="392">
                <c:v>0</c:v>
              </c:pt>
              <c:pt idx="393">
                <c:v>0</c:v>
              </c:pt>
              <c:pt idx="394">
                <c:v>0</c:v>
              </c:pt>
              <c:pt idx="395">
                <c:v>0</c:v>
              </c:pt>
              <c:pt idx="396">
                <c:v>0</c:v>
              </c:pt>
              <c:pt idx="397">
                <c:v>0</c:v>
              </c:pt>
              <c:pt idx="398">
                <c:v>0</c:v>
              </c:pt>
              <c:pt idx="399">
                <c:v>0</c:v>
              </c:pt>
              <c:pt idx="400">
                <c:v>0</c:v>
              </c:pt>
              <c:pt idx="401">
                <c:v>0</c:v>
              </c:pt>
              <c:pt idx="402">
                <c:v>0</c:v>
              </c:pt>
              <c:pt idx="403">
                <c:v>0</c:v>
              </c:pt>
              <c:pt idx="404">
                <c:v>0</c:v>
              </c:pt>
              <c:pt idx="405">
                <c:v>0</c:v>
              </c:pt>
              <c:pt idx="406">
                <c:v>0</c:v>
              </c:pt>
              <c:pt idx="407">
                <c:v>0</c:v>
              </c:pt>
              <c:pt idx="408">
                <c:v>0</c:v>
              </c:pt>
              <c:pt idx="409">
                <c:v>0</c:v>
              </c:pt>
              <c:pt idx="410">
                <c:v>0</c:v>
              </c:pt>
              <c:pt idx="411">
                <c:v>0</c:v>
              </c:pt>
              <c:pt idx="412">
                <c:v>0</c:v>
              </c:pt>
              <c:pt idx="413">
                <c:v>0</c:v>
              </c:pt>
              <c:pt idx="414">
                <c:v>0</c:v>
              </c:pt>
              <c:pt idx="415">
                <c:v>0</c:v>
              </c:pt>
              <c:pt idx="416">
                <c:v>0</c:v>
              </c:pt>
              <c:pt idx="417">
                <c:v>0</c:v>
              </c:pt>
              <c:pt idx="418">
                <c:v>0</c:v>
              </c:pt>
              <c:pt idx="419">
                <c:v>0</c:v>
              </c:pt>
              <c:pt idx="420">
                <c:v>0</c:v>
              </c:pt>
              <c:pt idx="421">
                <c:v>0</c:v>
              </c:pt>
              <c:pt idx="422">
                <c:v>0</c:v>
              </c:pt>
              <c:pt idx="423">
                <c:v>0</c:v>
              </c:pt>
              <c:pt idx="424">
                <c:v>0</c:v>
              </c:pt>
              <c:pt idx="425">
                <c:v>0</c:v>
              </c:pt>
              <c:pt idx="426">
                <c:v>0</c:v>
              </c:pt>
              <c:pt idx="427">
                <c:v>0</c:v>
              </c:pt>
              <c:pt idx="428">
                <c:v>0</c:v>
              </c:pt>
              <c:pt idx="429">
                <c:v>0</c:v>
              </c:pt>
              <c:pt idx="430">
                <c:v>0</c:v>
              </c:pt>
              <c:pt idx="431">
                <c:v>0</c:v>
              </c:pt>
              <c:pt idx="432">
                <c:v>0</c:v>
              </c:pt>
              <c:pt idx="433">
                <c:v>0</c:v>
              </c:pt>
              <c:pt idx="434">
                <c:v>0</c:v>
              </c:pt>
              <c:pt idx="435">
                <c:v>0</c:v>
              </c:pt>
              <c:pt idx="436">
                <c:v>0</c:v>
              </c:pt>
              <c:pt idx="437">
                <c:v>0</c:v>
              </c:pt>
              <c:pt idx="438">
                <c:v>0</c:v>
              </c:pt>
              <c:pt idx="439">
                <c:v>0</c:v>
              </c:pt>
              <c:pt idx="440">
                <c:v>0</c:v>
              </c:pt>
              <c:pt idx="441">
                <c:v>0</c:v>
              </c:pt>
              <c:pt idx="442">
                <c:v>0</c:v>
              </c:pt>
              <c:pt idx="443">
                <c:v>0</c:v>
              </c:pt>
              <c:pt idx="444">
                <c:v>0</c:v>
              </c:pt>
              <c:pt idx="445">
                <c:v>0</c:v>
              </c:pt>
              <c:pt idx="446">
                <c:v>0</c:v>
              </c:pt>
              <c:pt idx="447">
                <c:v>0</c:v>
              </c:pt>
              <c:pt idx="448">
                <c:v>0</c:v>
              </c:pt>
              <c:pt idx="449">
                <c:v>0</c:v>
              </c:pt>
              <c:pt idx="450">
                <c:v>0</c:v>
              </c:pt>
              <c:pt idx="451">
                <c:v>0</c:v>
              </c:pt>
              <c:pt idx="452">
                <c:v>0</c:v>
              </c:pt>
              <c:pt idx="453">
                <c:v>0</c:v>
              </c:pt>
              <c:pt idx="454">
                <c:v>0</c:v>
              </c:pt>
              <c:pt idx="455">
                <c:v>0</c:v>
              </c:pt>
              <c:pt idx="456">
                <c:v>0</c:v>
              </c:pt>
              <c:pt idx="457">
                <c:v>0</c:v>
              </c:pt>
              <c:pt idx="458">
                <c:v>0</c:v>
              </c:pt>
              <c:pt idx="459">
                <c:v>0</c:v>
              </c:pt>
              <c:pt idx="460">
                <c:v>0</c:v>
              </c:pt>
              <c:pt idx="461">
                <c:v>0</c:v>
              </c:pt>
              <c:pt idx="462">
                <c:v>0</c:v>
              </c:pt>
              <c:pt idx="463">
                <c:v>0</c:v>
              </c:pt>
              <c:pt idx="464">
                <c:v>0</c:v>
              </c:pt>
              <c:pt idx="465">
                <c:v>0</c:v>
              </c:pt>
              <c:pt idx="466">
                <c:v>0</c:v>
              </c:pt>
              <c:pt idx="467">
                <c:v>0</c:v>
              </c:pt>
              <c:pt idx="468">
                <c:v>0</c:v>
              </c:pt>
              <c:pt idx="469">
                <c:v>0</c:v>
              </c:pt>
              <c:pt idx="470">
                <c:v>0</c:v>
              </c:pt>
              <c:pt idx="471">
                <c:v>0</c:v>
              </c:pt>
              <c:pt idx="472">
                <c:v>0</c:v>
              </c:pt>
              <c:pt idx="473">
                <c:v>0</c:v>
              </c:pt>
              <c:pt idx="474">
                <c:v>0</c:v>
              </c:pt>
              <c:pt idx="475">
                <c:v>0</c:v>
              </c:pt>
              <c:pt idx="476">
                <c:v>0</c:v>
              </c:pt>
              <c:pt idx="477">
                <c:v>0</c:v>
              </c:pt>
              <c:pt idx="478">
                <c:v>0</c:v>
              </c:pt>
              <c:pt idx="479">
                <c:v>0</c:v>
              </c:pt>
              <c:pt idx="480">
                <c:v>0</c:v>
              </c:pt>
              <c:pt idx="481">
                <c:v>0</c:v>
              </c:pt>
              <c:pt idx="482">
                <c:v>0</c:v>
              </c:pt>
              <c:pt idx="483">
                <c:v>0</c:v>
              </c:pt>
              <c:pt idx="484">
                <c:v>0</c:v>
              </c:pt>
              <c:pt idx="485">
                <c:v>0</c:v>
              </c:pt>
              <c:pt idx="486">
                <c:v>0</c:v>
              </c:pt>
              <c:pt idx="487">
                <c:v>0</c:v>
              </c:pt>
              <c:pt idx="488">
                <c:v>0</c:v>
              </c:pt>
              <c:pt idx="489">
                <c:v>0</c:v>
              </c:pt>
              <c:pt idx="490">
                <c:v>0</c:v>
              </c:pt>
              <c:pt idx="491">
                <c:v>0</c:v>
              </c:pt>
              <c:pt idx="492">
                <c:v>0</c:v>
              </c:pt>
              <c:pt idx="493">
                <c:v>0</c:v>
              </c:pt>
              <c:pt idx="494">
                <c:v>0</c:v>
              </c:pt>
              <c:pt idx="495">
                <c:v>0</c:v>
              </c:pt>
              <c:pt idx="496">
                <c:v>0</c:v>
              </c:pt>
              <c:pt idx="497">
                <c:v>0</c:v>
              </c:pt>
              <c:pt idx="498">
                <c:v>0</c:v>
              </c:pt>
              <c:pt idx="499">
                <c:v>0</c:v>
              </c:pt>
              <c:pt idx="500">
                <c:v>0</c:v>
              </c:pt>
              <c:pt idx="501">
                <c:v>0</c:v>
              </c:pt>
              <c:pt idx="502">
                <c:v>0</c:v>
              </c:pt>
              <c:pt idx="503">
                <c:v>0</c:v>
              </c:pt>
              <c:pt idx="504">
                <c:v>0</c:v>
              </c:pt>
              <c:pt idx="505">
                <c:v>0</c:v>
              </c:pt>
              <c:pt idx="506">
                <c:v>0</c:v>
              </c:pt>
              <c:pt idx="507">
                <c:v>0</c:v>
              </c:pt>
              <c:pt idx="508">
                <c:v>0</c:v>
              </c:pt>
              <c:pt idx="509">
                <c:v>0</c:v>
              </c:pt>
              <c:pt idx="510">
                <c:v>0</c:v>
              </c:pt>
              <c:pt idx="511">
                <c:v>0</c:v>
              </c:pt>
              <c:pt idx="512">
                <c:v>0</c:v>
              </c:pt>
              <c:pt idx="513">
                <c:v>0</c:v>
              </c:pt>
              <c:pt idx="514">
                <c:v>0</c:v>
              </c:pt>
              <c:pt idx="515">
                <c:v>0</c:v>
              </c:pt>
              <c:pt idx="516">
                <c:v>0</c:v>
              </c:pt>
              <c:pt idx="517">
                <c:v>0</c:v>
              </c:pt>
              <c:pt idx="518">
                <c:v>0</c:v>
              </c:pt>
              <c:pt idx="519">
                <c:v>0</c:v>
              </c:pt>
              <c:pt idx="520">
                <c:v>0</c:v>
              </c:pt>
              <c:pt idx="521">
                <c:v>0</c:v>
              </c:pt>
              <c:pt idx="522">
                <c:v>0</c:v>
              </c:pt>
              <c:pt idx="523">
                <c:v>0</c:v>
              </c:pt>
              <c:pt idx="524">
                <c:v>0</c:v>
              </c:pt>
              <c:pt idx="525">
                <c:v>0</c:v>
              </c:pt>
              <c:pt idx="526">
                <c:v>0</c:v>
              </c:pt>
              <c:pt idx="527">
                <c:v>0</c:v>
              </c:pt>
              <c:pt idx="528">
                <c:v>0</c:v>
              </c:pt>
              <c:pt idx="529">
                <c:v>0</c:v>
              </c:pt>
              <c:pt idx="530">
                <c:v>0</c:v>
              </c:pt>
              <c:pt idx="531">
                <c:v>0</c:v>
              </c:pt>
              <c:pt idx="532">
                <c:v>0</c:v>
              </c:pt>
              <c:pt idx="533">
                <c:v>0</c:v>
              </c:pt>
              <c:pt idx="534">
                <c:v>0</c:v>
              </c:pt>
              <c:pt idx="535">
                <c:v>0</c:v>
              </c:pt>
              <c:pt idx="536">
                <c:v>0</c:v>
              </c:pt>
              <c:pt idx="537">
                <c:v>0</c:v>
              </c:pt>
              <c:pt idx="538">
                <c:v>0</c:v>
              </c:pt>
              <c:pt idx="539">
                <c:v>0</c:v>
              </c:pt>
              <c:pt idx="540">
                <c:v>0</c:v>
              </c:pt>
              <c:pt idx="541">
                <c:v>0</c:v>
              </c:pt>
              <c:pt idx="542">
                <c:v>0</c:v>
              </c:pt>
              <c:pt idx="543">
                <c:v>0</c:v>
              </c:pt>
              <c:pt idx="544">
                <c:v>0</c:v>
              </c:pt>
              <c:pt idx="545">
                <c:v>0</c:v>
              </c:pt>
              <c:pt idx="546">
                <c:v>0</c:v>
              </c:pt>
              <c:pt idx="547">
                <c:v>0</c:v>
              </c:pt>
              <c:pt idx="548">
                <c:v>0</c:v>
              </c:pt>
              <c:pt idx="549">
                <c:v>0</c:v>
              </c:pt>
              <c:pt idx="550">
                <c:v>0</c:v>
              </c:pt>
              <c:pt idx="551">
                <c:v>0</c:v>
              </c:pt>
              <c:pt idx="552">
                <c:v>0</c:v>
              </c:pt>
              <c:pt idx="553">
                <c:v>0</c:v>
              </c:pt>
              <c:pt idx="554">
                <c:v>0</c:v>
              </c:pt>
              <c:pt idx="555">
                <c:v>0</c:v>
              </c:pt>
              <c:pt idx="556">
                <c:v>0</c:v>
              </c:pt>
              <c:pt idx="557">
                <c:v>0</c:v>
              </c:pt>
              <c:pt idx="558">
                <c:v>0</c:v>
              </c:pt>
              <c:pt idx="559">
                <c:v>0</c:v>
              </c:pt>
              <c:pt idx="560">
                <c:v>0</c:v>
              </c:pt>
              <c:pt idx="561">
                <c:v>0</c:v>
              </c:pt>
              <c:pt idx="562">
                <c:v>0</c:v>
              </c:pt>
              <c:pt idx="563">
                <c:v>0</c:v>
              </c:pt>
              <c:pt idx="564">
                <c:v>0</c:v>
              </c:pt>
              <c:pt idx="565">
                <c:v>0</c:v>
              </c:pt>
              <c:pt idx="566">
                <c:v>0</c:v>
              </c:pt>
              <c:pt idx="567">
                <c:v>0</c:v>
              </c:pt>
              <c:pt idx="568">
                <c:v>0</c:v>
              </c:pt>
              <c:pt idx="569">
                <c:v>0</c:v>
              </c:pt>
              <c:pt idx="570">
                <c:v>0</c:v>
              </c:pt>
              <c:pt idx="571">
                <c:v>0</c:v>
              </c:pt>
              <c:pt idx="572">
                <c:v>0</c:v>
              </c:pt>
              <c:pt idx="573">
                <c:v>0</c:v>
              </c:pt>
              <c:pt idx="574">
                <c:v>0</c:v>
              </c:pt>
              <c:pt idx="575">
                <c:v>0</c:v>
              </c:pt>
              <c:pt idx="576">
                <c:v>0</c:v>
              </c:pt>
              <c:pt idx="577">
                <c:v>0</c:v>
              </c:pt>
              <c:pt idx="578">
                <c:v>0</c:v>
              </c:pt>
              <c:pt idx="579">
                <c:v>0</c:v>
              </c:pt>
              <c:pt idx="580">
                <c:v>0</c:v>
              </c:pt>
              <c:pt idx="581">
                <c:v>0</c:v>
              </c:pt>
              <c:pt idx="582">
                <c:v>0</c:v>
              </c:pt>
              <c:pt idx="583">
                <c:v>0</c:v>
              </c:pt>
              <c:pt idx="584">
                <c:v>0</c:v>
              </c:pt>
              <c:pt idx="585">
                <c:v>0</c:v>
              </c:pt>
              <c:pt idx="586">
                <c:v>0</c:v>
              </c:pt>
              <c:pt idx="587">
                <c:v>0</c:v>
              </c:pt>
              <c:pt idx="588">
                <c:v>0</c:v>
              </c:pt>
              <c:pt idx="589">
                <c:v>0</c:v>
              </c:pt>
              <c:pt idx="590">
                <c:v>0</c:v>
              </c:pt>
              <c:pt idx="591">
                <c:v>0</c:v>
              </c:pt>
              <c:pt idx="592">
                <c:v>0</c:v>
              </c:pt>
              <c:pt idx="593">
                <c:v>0</c:v>
              </c:pt>
              <c:pt idx="594">
                <c:v>0</c:v>
              </c:pt>
              <c:pt idx="595">
                <c:v>0</c:v>
              </c:pt>
              <c:pt idx="596">
                <c:v>0</c:v>
              </c:pt>
              <c:pt idx="597">
                <c:v>0</c:v>
              </c:pt>
              <c:pt idx="598">
                <c:v>0</c:v>
              </c:pt>
              <c:pt idx="599">
                <c:v>0</c:v>
              </c:pt>
              <c:pt idx="600">
                <c:v>0</c:v>
              </c:pt>
              <c:pt idx="601">
                <c:v>0</c:v>
              </c:pt>
              <c:pt idx="602">
                <c:v>0</c:v>
              </c:pt>
              <c:pt idx="603">
                <c:v>0</c:v>
              </c:pt>
              <c:pt idx="604">
                <c:v>0</c:v>
              </c:pt>
              <c:pt idx="605">
                <c:v>0</c:v>
              </c:pt>
              <c:pt idx="606">
                <c:v>0</c:v>
              </c:pt>
              <c:pt idx="607">
                <c:v>0</c:v>
              </c:pt>
              <c:pt idx="608">
                <c:v>0</c:v>
              </c:pt>
              <c:pt idx="609">
                <c:v>0</c:v>
              </c:pt>
              <c:pt idx="610">
                <c:v>0</c:v>
              </c:pt>
              <c:pt idx="611">
                <c:v>0</c:v>
              </c:pt>
              <c:pt idx="612">
                <c:v>0</c:v>
              </c:pt>
              <c:pt idx="613">
                <c:v>0</c:v>
              </c:pt>
              <c:pt idx="614">
                <c:v>0</c:v>
              </c:pt>
              <c:pt idx="615">
                <c:v>0</c:v>
              </c:pt>
              <c:pt idx="616">
                <c:v>0</c:v>
              </c:pt>
              <c:pt idx="617">
                <c:v>0</c:v>
              </c:pt>
              <c:pt idx="618">
                <c:v>0</c:v>
              </c:pt>
              <c:pt idx="619">
                <c:v>0</c:v>
              </c:pt>
              <c:pt idx="620">
                <c:v>0</c:v>
              </c:pt>
              <c:pt idx="621">
                <c:v>0</c:v>
              </c:pt>
              <c:pt idx="622">
                <c:v>0</c:v>
              </c:pt>
              <c:pt idx="623">
                <c:v>0</c:v>
              </c:pt>
              <c:pt idx="624">
                <c:v>0</c:v>
              </c:pt>
              <c:pt idx="625">
                <c:v>0</c:v>
              </c:pt>
              <c:pt idx="626">
                <c:v>0</c:v>
              </c:pt>
              <c:pt idx="627">
                <c:v>0</c:v>
              </c:pt>
              <c:pt idx="628">
                <c:v>0</c:v>
              </c:pt>
              <c:pt idx="629">
                <c:v>0</c:v>
              </c:pt>
              <c:pt idx="630">
                <c:v>0</c:v>
              </c:pt>
              <c:pt idx="631">
                <c:v>0</c:v>
              </c:pt>
              <c:pt idx="632">
                <c:v>0</c:v>
              </c:pt>
              <c:pt idx="633">
                <c:v>0</c:v>
              </c:pt>
              <c:pt idx="634">
                <c:v>0</c:v>
              </c:pt>
              <c:pt idx="635">
                <c:v>0</c:v>
              </c:pt>
              <c:pt idx="636">
                <c:v>0</c:v>
              </c:pt>
              <c:pt idx="637">
                <c:v>0</c:v>
              </c:pt>
              <c:pt idx="638">
                <c:v>0</c:v>
              </c:pt>
              <c:pt idx="639">
                <c:v>0</c:v>
              </c:pt>
              <c:pt idx="640">
                <c:v>0</c:v>
              </c:pt>
              <c:pt idx="641">
                <c:v>0</c:v>
              </c:pt>
              <c:pt idx="642">
                <c:v>0</c:v>
              </c:pt>
              <c:pt idx="643">
                <c:v>0</c:v>
              </c:pt>
              <c:pt idx="644">
                <c:v>0</c:v>
              </c:pt>
              <c:pt idx="645">
                <c:v>0</c:v>
              </c:pt>
              <c:pt idx="646">
                <c:v>0</c:v>
              </c:pt>
              <c:pt idx="647">
                <c:v>0</c:v>
              </c:pt>
              <c:pt idx="648">
                <c:v>0</c:v>
              </c:pt>
              <c:pt idx="649">
                <c:v>0</c:v>
              </c:pt>
              <c:pt idx="650">
                <c:v>0</c:v>
              </c:pt>
              <c:pt idx="651">
                <c:v>0</c:v>
              </c:pt>
              <c:pt idx="652">
                <c:v>0</c:v>
              </c:pt>
              <c:pt idx="653">
                <c:v>0</c:v>
              </c:pt>
              <c:pt idx="654">
                <c:v>0</c:v>
              </c:pt>
              <c:pt idx="655">
                <c:v>0</c:v>
              </c:pt>
              <c:pt idx="656">
                <c:v>0</c:v>
              </c:pt>
              <c:pt idx="657">
                <c:v>0</c:v>
              </c:pt>
              <c:pt idx="658">
                <c:v>0</c:v>
              </c:pt>
              <c:pt idx="659">
                <c:v>0</c:v>
              </c:pt>
              <c:pt idx="660">
                <c:v>0</c:v>
              </c:pt>
              <c:pt idx="661">
                <c:v>0</c:v>
              </c:pt>
              <c:pt idx="662">
                <c:v>0</c:v>
              </c:pt>
              <c:pt idx="663">
                <c:v>0</c:v>
              </c:pt>
              <c:pt idx="664">
                <c:v>0</c:v>
              </c:pt>
              <c:pt idx="665">
                <c:v>0</c:v>
              </c:pt>
              <c:pt idx="666">
                <c:v>0</c:v>
              </c:pt>
              <c:pt idx="667">
                <c:v>0</c:v>
              </c:pt>
              <c:pt idx="668">
                <c:v>0</c:v>
              </c:pt>
              <c:pt idx="669">
                <c:v>0</c:v>
              </c:pt>
              <c:pt idx="670">
                <c:v>0</c:v>
              </c:pt>
              <c:pt idx="671">
                <c:v>0</c:v>
              </c:pt>
              <c:pt idx="672">
                <c:v>0</c:v>
              </c:pt>
              <c:pt idx="673">
                <c:v>0</c:v>
              </c:pt>
              <c:pt idx="674">
                <c:v>0</c:v>
              </c:pt>
              <c:pt idx="675">
                <c:v>0</c:v>
              </c:pt>
              <c:pt idx="676">
                <c:v>0</c:v>
              </c:pt>
              <c:pt idx="677">
                <c:v>0</c:v>
              </c:pt>
              <c:pt idx="678">
                <c:v>0</c:v>
              </c:pt>
              <c:pt idx="679">
                <c:v>0</c:v>
              </c:pt>
              <c:pt idx="680">
                <c:v>0</c:v>
              </c:pt>
              <c:pt idx="681">
                <c:v>0</c:v>
              </c:pt>
              <c:pt idx="682">
                <c:v>0</c:v>
              </c:pt>
              <c:pt idx="683">
                <c:v>0</c:v>
              </c:pt>
              <c:pt idx="684">
                <c:v>0</c:v>
              </c:pt>
              <c:pt idx="685">
                <c:v>0</c:v>
              </c:pt>
              <c:pt idx="686">
                <c:v>0</c:v>
              </c:pt>
              <c:pt idx="687">
                <c:v>0</c:v>
              </c:pt>
              <c:pt idx="688">
                <c:v>0</c:v>
              </c:pt>
              <c:pt idx="689">
                <c:v>0</c:v>
              </c:pt>
              <c:pt idx="690">
                <c:v>0</c:v>
              </c:pt>
              <c:pt idx="691">
                <c:v>0</c:v>
              </c:pt>
              <c:pt idx="692">
                <c:v>0</c:v>
              </c:pt>
              <c:pt idx="693">
                <c:v>0</c:v>
              </c:pt>
              <c:pt idx="694">
                <c:v>0</c:v>
              </c:pt>
              <c:pt idx="695">
                <c:v>0</c:v>
              </c:pt>
              <c:pt idx="696">
                <c:v>0</c:v>
              </c:pt>
              <c:pt idx="697">
                <c:v>0</c:v>
              </c:pt>
              <c:pt idx="698">
                <c:v>0</c:v>
              </c:pt>
              <c:pt idx="699">
                <c:v>0</c:v>
              </c:pt>
              <c:pt idx="700">
                <c:v>0</c:v>
              </c:pt>
              <c:pt idx="701">
                <c:v>0</c:v>
              </c:pt>
              <c:pt idx="702">
                <c:v>0</c:v>
              </c:pt>
              <c:pt idx="703">
                <c:v>0</c:v>
              </c:pt>
              <c:pt idx="704">
                <c:v>0</c:v>
              </c:pt>
              <c:pt idx="705">
                <c:v>0</c:v>
              </c:pt>
              <c:pt idx="706">
                <c:v>0</c:v>
              </c:pt>
              <c:pt idx="707">
                <c:v>0</c:v>
              </c:pt>
              <c:pt idx="708">
                <c:v>0</c:v>
              </c:pt>
              <c:pt idx="709">
                <c:v>0</c:v>
              </c:pt>
              <c:pt idx="710">
                <c:v>0</c:v>
              </c:pt>
              <c:pt idx="711">
                <c:v>0</c:v>
              </c:pt>
              <c:pt idx="712">
                <c:v>0</c:v>
              </c:pt>
              <c:pt idx="713">
                <c:v>0</c:v>
              </c:pt>
              <c:pt idx="714">
                <c:v>0</c:v>
              </c:pt>
              <c:pt idx="715">
                <c:v>0</c:v>
              </c:pt>
              <c:pt idx="716">
                <c:v>0</c:v>
              </c:pt>
              <c:pt idx="717">
                <c:v>0</c:v>
              </c:pt>
              <c:pt idx="718">
                <c:v>0</c:v>
              </c:pt>
              <c:pt idx="719">
                <c:v>0</c:v>
              </c:pt>
              <c:pt idx="720">
                <c:v>0</c:v>
              </c:pt>
              <c:pt idx="721">
                <c:v>0</c:v>
              </c:pt>
              <c:pt idx="722">
                <c:v>0</c:v>
              </c:pt>
              <c:pt idx="723">
                <c:v>0</c:v>
              </c:pt>
              <c:pt idx="724">
                <c:v>0</c:v>
              </c:pt>
              <c:pt idx="725">
                <c:v>0</c:v>
              </c:pt>
              <c:pt idx="726">
                <c:v>0</c:v>
              </c:pt>
              <c:pt idx="727">
                <c:v>0</c:v>
              </c:pt>
              <c:pt idx="728">
                <c:v>0</c:v>
              </c:pt>
              <c:pt idx="729">
                <c:v>0</c:v>
              </c:pt>
              <c:pt idx="730">
                <c:v>0</c:v>
              </c:pt>
              <c:pt idx="731">
                <c:v>0</c:v>
              </c:pt>
              <c:pt idx="732">
                <c:v>0</c:v>
              </c:pt>
              <c:pt idx="733">
                <c:v>0</c:v>
              </c:pt>
              <c:pt idx="734">
                <c:v>0</c:v>
              </c:pt>
              <c:pt idx="735">
                <c:v>0</c:v>
              </c:pt>
              <c:pt idx="736">
                <c:v>0</c:v>
              </c:pt>
              <c:pt idx="737">
                <c:v>0</c:v>
              </c:pt>
              <c:pt idx="738">
                <c:v>0</c:v>
              </c:pt>
              <c:pt idx="739">
                <c:v>0</c:v>
              </c:pt>
              <c:pt idx="740">
                <c:v>0</c:v>
              </c:pt>
              <c:pt idx="741">
                <c:v>0</c:v>
              </c:pt>
              <c:pt idx="742">
                <c:v>0</c:v>
              </c:pt>
              <c:pt idx="743">
                <c:v>0</c:v>
              </c:pt>
              <c:pt idx="744">
                <c:v>0</c:v>
              </c:pt>
              <c:pt idx="745">
                <c:v>0</c:v>
              </c:pt>
              <c:pt idx="746">
                <c:v>0</c:v>
              </c:pt>
              <c:pt idx="747">
                <c:v>0</c:v>
              </c:pt>
              <c:pt idx="748">
                <c:v>0</c:v>
              </c:pt>
              <c:pt idx="749">
                <c:v>0</c:v>
              </c:pt>
              <c:pt idx="750">
                <c:v>0</c:v>
              </c:pt>
              <c:pt idx="751">
                <c:v>0</c:v>
              </c:pt>
              <c:pt idx="752">
                <c:v>0</c:v>
              </c:pt>
              <c:pt idx="753">
                <c:v>0</c:v>
              </c:pt>
              <c:pt idx="754">
                <c:v>0</c:v>
              </c:pt>
              <c:pt idx="755">
                <c:v>0</c:v>
              </c:pt>
              <c:pt idx="756">
                <c:v>0</c:v>
              </c:pt>
              <c:pt idx="757">
                <c:v>0</c:v>
              </c:pt>
              <c:pt idx="758">
                <c:v>0</c:v>
              </c:pt>
              <c:pt idx="759">
                <c:v>0</c:v>
              </c:pt>
              <c:pt idx="760">
                <c:v>0</c:v>
              </c:pt>
              <c:pt idx="761">
                <c:v>0</c:v>
              </c:pt>
              <c:pt idx="762">
                <c:v>0</c:v>
              </c:pt>
              <c:pt idx="763">
                <c:v>0</c:v>
              </c:pt>
              <c:pt idx="764">
                <c:v>0</c:v>
              </c:pt>
              <c:pt idx="765">
                <c:v>0</c:v>
              </c:pt>
              <c:pt idx="766">
                <c:v>0</c:v>
              </c:pt>
              <c:pt idx="767">
                <c:v>0</c:v>
              </c:pt>
              <c:pt idx="768">
                <c:v>0</c:v>
              </c:pt>
              <c:pt idx="769">
                <c:v>0</c:v>
              </c:pt>
              <c:pt idx="770">
                <c:v>0</c:v>
              </c:pt>
              <c:pt idx="771">
                <c:v>0</c:v>
              </c:pt>
              <c:pt idx="772">
                <c:v>0</c:v>
              </c:pt>
              <c:pt idx="773">
                <c:v>0</c:v>
              </c:pt>
              <c:pt idx="774">
                <c:v>0</c:v>
              </c:pt>
              <c:pt idx="775">
                <c:v>0</c:v>
              </c:pt>
              <c:pt idx="776">
                <c:v>0</c:v>
              </c:pt>
              <c:pt idx="777">
                <c:v>0</c:v>
              </c:pt>
              <c:pt idx="778">
                <c:v>0</c:v>
              </c:pt>
              <c:pt idx="779">
                <c:v>0</c:v>
              </c:pt>
              <c:pt idx="780">
                <c:v>0</c:v>
              </c:pt>
              <c:pt idx="781">
                <c:v>0</c:v>
              </c:pt>
              <c:pt idx="782">
                <c:v>0</c:v>
              </c:pt>
              <c:pt idx="783">
                <c:v>0</c:v>
              </c:pt>
              <c:pt idx="784">
                <c:v>0</c:v>
              </c:pt>
              <c:pt idx="785">
                <c:v>0</c:v>
              </c:pt>
              <c:pt idx="786">
                <c:v>0</c:v>
              </c:pt>
              <c:pt idx="787">
                <c:v>0</c:v>
              </c:pt>
              <c:pt idx="788">
                <c:v>0</c:v>
              </c:pt>
              <c:pt idx="789">
                <c:v>0</c:v>
              </c:pt>
              <c:pt idx="790">
                <c:v>0</c:v>
              </c:pt>
              <c:pt idx="791">
                <c:v>0</c:v>
              </c:pt>
              <c:pt idx="792">
                <c:v>0</c:v>
              </c:pt>
              <c:pt idx="793">
                <c:v>0</c:v>
              </c:pt>
              <c:pt idx="794">
                <c:v>0</c:v>
              </c:pt>
              <c:pt idx="795">
                <c:v>0</c:v>
              </c:pt>
              <c:pt idx="796">
                <c:v>0</c:v>
              </c:pt>
              <c:pt idx="797">
                <c:v>0</c:v>
              </c:pt>
              <c:pt idx="798">
                <c:v>0</c:v>
              </c:pt>
              <c:pt idx="799">
                <c:v>0</c:v>
              </c:pt>
              <c:pt idx="800">
                <c:v>0</c:v>
              </c:pt>
              <c:pt idx="801">
                <c:v>0</c:v>
              </c:pt>
              <c:pt idx="802">
                <c:v>0</c:v>
              </c:pt>
              <c:pt idx="803">
                <c:v>0</c:v>
              </c:pt>
              <c:pt idx="804">
                <c:v>0</c:v>
              </c:pt>
              <c:pt idx="805">
                <c:v>0</c:v>
              </c:pt>
              <c:pt idx="806">
                <c:v>0</c:v>
              </c:pt>
              <c:pt idx="807">
                <c:v>0</c:v>
              </c:pt>
              <c:pt idx="808">
                <c:v>0</c:v>
              </c:pt>
              <c:pt idx="809">
                <c:v>0</c:v>
              </c:pt>
              <c:pt idx="810">
                <c:v>0</c:v>
              </c:pt>
              <c:pt idx="811">
                <c:v>0</c:v>
              </c:pt>
              <c:pt idx="812">
                <c:v>0</c:v>
              </c:pt>
              <c:pt idx="813">
                <c:v>0</c:v>
              </c:pt>
              <c:pt idx="814">
                <c:v>0</c:v>
              </c:pt>
              <c:pt idx="815">
                <c:v>0</c:v>
              </c:pt>
              <c:pt idx="816">
                <c:v>0</c:v>
              </c:pt>
              <c:pt idx="817">
                <c:v>0</c:v>
              </c:pt>
              <c:pt idx="818">
                <c:v>0</c:v>
              </c:pt>
              <c:pt idx="819">
                <c:v>0</c:v>
              </c:pt>
              <c:pt idx="820">
                <c:v>0</c:v>
              </c:pt>
              <c:pt idx="821">
                <c:v>0</c:v>
              </c:pt>
              <c:pt idx="822">
                <c:v>0</c:v>
              </c:pt>
              <c:pt idx="823">
                <c:v>0</c:v>
              </c:pt>
              <c:pt idx="824">
                <c:v>0</c:v>
              </c:pt>
              <c:pt idx="825">
                <c:v>0</c:v>
              </c:pt>
              <c:pt idx="826">
                <c:v>0</c:v>
              </c:pt>
              <c:pt idx="827">
                <c:v>0</c:v>
              </c:pt>
              <c:pt idx="828">
                <c:v>0</c:v>
              </c:pt>
              <c:pt idx="829">
                <c:v>0</c:v>
              </c:pt>
              <c:pt idx="830">
                <c:v>0</c:v>
              </c:pt>
              <c:pt idx="831">
                <c:v>0</c:v>
              </c:pt>
              <c:pt idx="832">
                <c:v>0</c:v>
              </c:pt>
              <c:pt idx="833">
                <c:v>0</c:v>
              </c:pt>
              <c:pt idx="834">
                <c:v>0</c:v>
              </c:pt>
              <c:pt idx="835">
                <c:v>0</c:v>
              </c:pt>
              <c:pt idx="836">
                <c:v>0</c:v>
              </c:pt>
              <c:pt idx="837">
                <c:v>0</c:v>
              </c:pt>
              <c:pt idx="838">
                <c:v>0</c:v>
              </c:pt>
              <c:pt idx="839">
                <c:v>0</c:v>
              </c:pt>
              <c:pt idx="840">
                <c:v>0</c:v>
              </c:pt>
              <c:pt idx="841">
                <c:v>0</c:v>
              </c:pt>
              <c:pt idx="842">
                <c:v>0</c:v>
              </c:pt>
              <c:pt idx="843">
                <c:v>0</c:v>
              </c:pt>
              <c:pt idx="844">
                <c:v>0</c:v>
              </c:pt>
              <c:pt idx="845">
                <c:v>0</c:v>
              </c:pt>
              <c:pt idx="846">
                <c:v>0</c:v>
              </c:pt>
              <c:pt idx="847">
                <c:v>0</c:v>
              </c:pt>
              <c:pt idx="848">
                <c:v>0</c:v>
              </c:pt>
              <c:pt idx="849">
                <c:v>0</c:v>
              </c:pt>
              <c:pt idx="850">
                <c:v>0</c:v>
              </c:pt>
              <c:pt idx="851">
                <c:v>0</c:v>
              </c:pt>
              <c:pt idx="852">
                <c:v>0</c:v>
              </c:pt>
              <c:pt idx="853">
                <c:v>0</c:v>
              </c:pt>
              <c:pt idx="854">
                <c:v>0</c:v>
              </c:pt>
              <c:pt idx="855">
                <c:v>0</c:v>
              </c:pt>
              <c:pt idx="856">
                <c:v>0</c:v>
              </c:pt>
              <c:pt idx="857">
                <c:v>0</c:v>
              </c:pt>
              <c:pt idx="858">
                <c:v>0</c:v>
              </c:pt>
              <c:pt idx="859">
                <c:v>0</c:v>
              </c:pt>
              <c:pt idx="860">
                <c:v>0</c:v>
              </c:pt>
              <c:pt idx="861">
                <c:v>0</c:v>
              </c:pt>
              <c:pt idx="862">
                <c:v>0</c:v>
              </c:pt>
              <c:pt idx="863">
                <c:v>0</c:v>
              </c:pt>
              <c:pt idx="864">
                <c:v>0</c:v>
              </c:pt>
              <c:pt idx="865">
                <c:v>0</c:v>
              </c:pt>
              <c:pt idx="866">
                <c:v>0</c:v>
              </c:pt>
              <c:pt idx="867">
                <c:v>0</c:v>
              </c:pt>
              <c:pt idx="868">
                <c:v>0</c:v>
              </c:pt>
              <c:pt idx="869">
                <c:v>0</c:v>
              </c:pt>
              <c:pt idx="870">
                <c:v>0</c:v>
              </c:pt>
              <c:pt idx="871">
                <c:v>0</c:v>
              </c:pt>
              <c:pt idx="872">
                <c:v>0</c:v>
              </c:pt>
              <c:pt idx="873">
                <c:v>0</c:v>
              </c:pt>
              <c:pt idx="874">
                <c:v>0</c:v>
              </c:pt>
              <c:pt idx="875">
                <c:v>0</c:v>
              </c:pt>
              <c:pt idx="876">
                <c:v>0</c:v>
              </c:pt>
              <c:pt idx="877">
                <c:v>0</c:v>
              </c:pt>
              <c:pt idx="878">
                <c:v>0</c:v>
              </c:pt>
              <c:pt idx="879">
                <c:v>0</c:v>
              </c:pt>
              <c:pt idx="880">
                <c:v>0</c:v>
              </c:pt>
              <c:pt idx="881">
                <c:v>0</c:v>
              </c:pt>
              <c:pt idx="882">
                <c:v>0</c:v>
              </c:pt>
              <c:pt idx="883">
                <c:v>0</c:v>
              </c:pt>
              <c:pt idx="884">
                <c:v>0</c:v>
              </c:pt>
              <c:pt idx="885">
                <c:v>0</c:v>
              </c:pt>
              <c:pt idx="886">
                <c:v>0</c:v>
              </c:pt>
              <c:pt idx="887">
                <c:v>0</c:v>
              </c:pt>
              <c:pt idx="888">
                <c:v>0</c:v>
              </c:pt>
              <c:pt idx="889">
                <c:v>0</c:v>
              </c:pt>
              <c:pt idx="890">
                <c:v>0</c:v>
              </c:pt>
              <c:pt idx="891">
                <c:v>0</c:v>
              </c:pt>
              <c:pt idx="892">
                <c:v>0</c:v>
              </c:pt>
              <c:pt idx="893">
                <c:v>0</c:v>
              </c:pt>
              <c:pt idx="894">
                <c:v>0</c:v>
              </c:pt>
              <c:pt idx="895">
                <c:v>0</c:v>
              </c:pt>
              <c:pt idx="896">
                <c:v>0</c:v>
              </c:pt>
              <c:pt idx="897">
                <c:v>0</c:v>
              </c:pt>
              <c:pt idx="898">
                <c:v>0</c:v>
              </c:pt>
              <c:pt idx="899">
                <c:v>0</c:v>
              </c:pt>
              <c:pt idx="900">
                <c:v>0</c:v>
              </c:pt>
              <c:pt idx="901">
                <c:v>0</c:v>
              </c:pt>
              <c:pt idx="902">
                <c:v>0</c:v>
              </c:pt>
              <c:pt idx="903">
                <c:v>0</c:v>
              </c:pt>
              <c:pt idx="904">
                <c:v>0</c:v>
              </c:pt>
              <c:pt idx="905">
                <c:v>0</c:v>
              </c:pt>
              <c:pt idx="906">
                <c:v>0</c:v>
              </c:pt>
              <c:pt idx="907">
                <c:v>0</c:v>
              </c:pt>
              <c:pt idx="908">
                <c:v>0</c:v>
              </c:pt>
              <c:pt idx="909">
                <c:v>0</c:v>
              </c:pt>
              <c:pt idx="910">
                <c:v>0</c:v>
              </c:pt>
              <c:pt idx="911">
                <c:v>0</c:v>
              </c:pt>
              <c:pt idx="912">
                <c:v>0</c:v>
              </c:pt>
              <c:pt idx="913">
                <c:v>0</c:v>
              </c:pt>
              <c:pt idx="914">
                <c:v>0</c:v>
              </c:pt>
              <c:pt idx="915">
                <c:v>0</c:v>
              </c:pt>
              <c:pt idx="916">
                <c:v>0</c:v>
              </c:pt>
              <c:pt idx="917">
                <c:v>0</c:v>
              </c:pt>
              <c:pt idx="918">
                <c:v>0</c:v>
              </c:pt>
              <c:pt idx="919">
                <c:v>0</c:v>
              </c:pt>
              <c:pt idx="920">
                <c:v>0</c:v>
              </c:pt>
              <c:pt idx="921">
                <c:v>0</c:v>
              </c:pt>
              <c:pt idx="922">
                <c:v>0</c:v>
              </c:pt>
              <c:pt idx="923">
                <c:v>0</c:v>
              </c:pt>
              <c:pt idx="924">
                <c:v>0</c:v>
              </c:pt>
              <c:pt idx="925">
                <c:v>0</c:v>
              </c:pt>
              <c:pt idx="926">
                <c:v>0</c:v>
              </c:pt>
              <c:pt idx="927">
                <c:v>0</c:v>
              </c:pt>
              <c:pt idx="928">
                <c:v>0</c:v>
              </c:pt>
              <c:pt idx="929">
                <c:v>0</c:v>
              </c:pt>
              <c:pt idx="930">
                <c:v>0</c:v>
              </c:pt>
              <c:pt idx="931">
                <c:v>0</c:v>
              </c:pt>
              <c:pt idx="932">
                <c:v>0</c:v>
              </c:pt>
              <c:pt idx="933">
                <c:v>0</c:v>
              </c:pt>
              <c:pt idx="934">
                <c:v>0</c:v>
              </c:pt>
              <c:pt idx="935">
                <c:v>0</c:v>
              </c:pt>
              <c:pt idx="936">
                <c:v>0</c:v>
              </c:pt>
              <c:pt idx="937">
                <c:v>0</c:v>
              </c:pt>
              <c:pt idx="938">
                <c:v>0</c:v>
              </c:pt>
              <c:pt idx="939">
                <c:v>0</c:v>
              </c:pt>
              <c:pt idx="940">
                <c:v>0</c:v>
              </c:pt>
              <c:pt idx="941">
                <c:v>0</c:v>
              </c:pt>
              <c:pt idx="942">
                <c:v>0</c:v>
              </c:pt>
              <c:pt idx="943">
                <c:v>0</c:v>
              </c:pt>
              <c:pt idx="944">
                <c:v>0</c:v>
              </c:pt>
              <c:pt idx="945">
                <c:v>0</c:v>
              </c:pt>
              <c:pt idx="946">
                <c:v>0</c:v>
              </c:pt>
              <c:pt idx="947">
                <c:v>0</c:v>
              </c:pt>
              <c:pt idx="948">
                <c:v>0</c:v>
              </c:pt>
              <c:pt idx="949">
                <c:v>0</c:v>
              </c:pt>
              <c:pt idx="950">
                <c:v>0</c:v>
              </c:pt>
              <c:pt idx="951">
                <c:v>0</c:v>
              </c:pt>
              <c:pt idx="952">
                <c:v>0</c:v>
              </c:pt>
              <c:pt idx="953">
                <c:v>0</c:v>
              </c:pt>
              <c:pt idx="954">
                <c:v>0</c:v>
              </c:pt>
              <c:pt idx="955">
                <c:v>0</c:v>
              </c:pt>
              <c:pt idx="956">
                <c:v>0</c:v>
              </c:pt>
              <c:pt idx="957">
                <c:v>0</c:v>
              </c:pt>
              <c:pt idx="958">
                <c:v>0</c:v>
              </c:pt>
              <c:pt idx="959">
                <c:v>0</c:v>
              </c:pt>
              <c:pt idx="960">
                <c:v>0</c:v>
              </c:pt>
              <c:pt idx="961">
                <c:v>0</c:v>
              </c:pt>
              <c:pt idx="962">
                <c:v>0</c:v>
              </c:pt>
              <c:pt idx="963">
                <c:v>0</c:v>
              </c:pt>
              <c:pt idx="964">
                <c:v>0</c:v>
              </c:pt>
              <c:pt idx="965">
                <c:v>0</c:v>
              </c:pt>
              <c:pt idx="966">
                <c:v>0</c:v>
              </c:pt>
              <c:pt idx="967">
                <c:v>0</c:v>
              </c:pt>
              <c:pt idx="968">
                <c:v>0</c:v>
              </c:pt>
              <c:pt idx="969">
                <c:v>0</c:v>
              </c:pt>
              <c:pt idx="970">
                <c:v>0</c:v>
              </c:pt>
              <c:pt idx="971">
                <c:v>0</c:v>
              </c:pt>
              <c:pt idx="972">
                <c:v>0</c:v>
              </c:pt>
              <c:pt idx="973">
                <c:v>0</c:v>
              </c:pt>
              <c:pt idx="974">
                <c:v>0</c:v>
              </c:pt>
              <c:pt idx="975">
                <c:v>0</c:v>
              </c:pt>
              <c:pt idx="976">
                <c:v>0</c:v>
              </c:pt>
              <c:pt idx="977">
                <c:v>0</c:v>
              </c:pt>
              <c:pt idx="978">
                <c:v>0</c:v>
              </c:pt>
              <c:pt idx="979">
                <c:v>0</c:v>
              </c:pt>
              <c:pt idx="980">
                <c:v>0</c:v>
              </c:pt>
              <c:pt idx="981">
                <c:v>0</c:v>
              </c:pt>
              <c:pt idx="982">
                <c:v>0</c:v>
              </c:pt>
              <c:pt idx="983">
                <c:v>0</c:v>
              </c:pt>
              <c:pt idx="984">
                <c:v>0</c:v>
              </c:pt>
              <c:pt idx="985">
                <c:v>0</c:v>
              </c:pt>
              <c:pt idx="986">
                <c:v>0</c:v>
              </c:pt>
              <c:pt idx="987">
                <c:v>0</c:v>
              </c:pt>
              <c:pt idx="988">
                <c:v>0</c:v>
              </c:pt>
              <c:pt idx="989">
                <c:v>0</c:v>
              </c:pt>
              <c:pt idx="990">
                <c:v>0</c:v>
              </c:pt>
              <c:pt idx="991">
                <c:v>0</c:v>
              </c:pt>
              <c:pt idx="992">
                <c:v>0</c:v>
              </c:pt>
              <c:pt idx="993">
                <c:v>0</c:v>
              </c:pt>
              <c:pt idx="994">
                <c:v>0</c:v>
              </c:pt>
              <c:pt idx="995">
                <c:v>0</c:v>
              </c:pt>
              <c:pt idx="996">
                <c:v>0</c:v>
              </c:pt>
              <c:pt idx="997">
                <c:v>0</c:v>
              </c:pt>
              <c:pt idx="998">
                <c:v>0</c:v>
              </c:pt>
              <c:pt idx="999">
                <c:v>0</c:v>
              </c:pt>
            </c:numLit>
          </c:xVal>
          <c:yVal>
            <c:numLit>
              <c:formatCode>General</c:formatCode>
              <c:ptCount val="100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  <c:pt idx="288">
                <c:v>0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0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</c:v>
              </c:pt>
              <c:pt idx="341">
                <c:v>0</c:v>
              </c:pt>
              <c:pt idx="342">
                <c:v>0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0</c:v>
              </c:pt>
              <c:pt idx="360">
                <c:v>0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  <c:pt idx="365">
                <c:v>0</c:v>
              </c:pt>
              <c:pt idx="366">
                <c:v>0</c:v>
              </c:pt>
              <c:pt idx="367">
                <c:v>0</c:v>
              </c:pt>
              <c:pt idx="368">
                <c:v>0</c:v>
              </c:pt>
              <c:pt idx="369">
                <c:v>0</c:v>
              </c:pt>
              <c:pt idx="370">
                <c:v>0</c:v>
              </c:pt>
              <c:pt idx="371">
                <c:v>0</c:v>
              </c:pt>
              <c:pt idx="372">
                <c:v>0</c:v>
              </c:pt>
              <c:pt idx="373">
                <c:v>0</c:v>
              </c:pt>
              <c:pt idx="374">
                <c:v>0</c:v>
              </c:pt>
              <c:pt idx="375">
                <c:v>0</c:v>
              </c:pt>
              <c:pt idx="376">
                <c:v>0</c:v>
              </c:pt>
              <c:pt idx="377">
                <c:v>0</c:v>
              </c:pt>
              <c:pt idx="378">
                <c:v>0</c:v>
              </c:pt>
              <c:pt idx="379">
                <c:v>0</c:v>
              </c:pt>
              <c:pt idx="380">
                <c:v>0</c:v>
              </c:pt>
              <c:pt idx="381">
                <c:v>0</c:v>
              </c:pt>
              <c:pt idx="382">
                <c:v>0</c:v>
              </c:pt>
              <c:pt idx="383">
                <c:v>0</c:v>
              </c:pt>
              <c:pt idx="384">
                <c:v>0</c:v>
              </c:pt>
              <c:pt idx="385">
                <c:v>0</c:v>
              </c:pt>
              <c:pt idx="386">
                <c:v>0</c:v>
              </c:pt>
              <c:pt idx="387">
                <c:v>0</c:v>
              </c:pt>
              <c:pt idx="388">
                <c:v>0</c:v>
              </c:pt>
              <c:pt idx="389">
                <c:v>0</c:v>
              </c:pt>
              <c:pt idx="390">
                <c:v>0</c:v>
              </c:pt>
              <c:pt idx="391">
                <c:v>0</c:v>
              </c:pt>
              <c:pt idx="392">
                <c:v>0</c:v>
              </c:pt>
              <c:pt idx="393">
                <c:v>0</c:v>
              </c:pt>
              <c:pt idx="394">
                <c:v>0</c:v>
              </c:pt>
              <c:pt idx="395">
                <c:v>0</c:v>
              </c:pt>
              <c:pt idx="396">
                <c:v>0</c:v>
              </c:pt>
              <c:pt idx="397">
                <c:v>0</c:v>
              </c:pt>
              <c:pt idx="398">
                <c:v>0</c:v>
              </c:pt>
              <c:pt idx="399">
                <c:v>0</c:v>
              </c:pt>
              <c:pt idx="400">
                <c:v>0</c:v>
              </c:pt>
              <c:pt idx="401">
                <c:v>0</c:v>
              </c:pt>
              <c:pt idx="402">
                <c:v>0</c:v>
              </c:pt>
              <c:pt idx="403">
                <c:v>0</c:v>
              </c:pt>
              <c:pt idx="404">
                <c:v>0</c:v>
              </c:pt>
              <c:pt idx="405">
                <c:v>0</c:v>
              </c:pt>
              <c:pt idx="406">
                <c:v>0</c:v>
              </c:pt>
              <c:pt idx="407">
                <c:v>0</c:v>
              </c:pt>
              <c:pt idx="408">
                <c:v>0</c:v>
              </c:pt>
              <c:pt idx="409">
                <c:v>0</c:v>
              </c:pt>
              <c:pt idx="410">
                <c:v>0</c:v>
              </c:pt>
              <c:pt idx="411">
                <c:v>0</c:v>
              </c:pt>
              <c:pt idx="412">
                <c:v>0</c:v>
              </c:pt>
              <c:pt idx="413">
                <c:v>0</c:v>
              </c:pt>
              <c:pt idx="414">
                <c:v>0</c:v>
              </c:pt>
              <c:pt idx="415">
                <c:v>0</c:v>
              </c:pt>
              <c:pt idx="416">
                <c:v>0</c:v>
              </c:pt>
              <c:pt idx="417">
                <c:v>0</c:v>
              </c:pt>
              <c:pt idx="418">
                <c:v>0</c:v>
              </c:pt>
              <c:pt idx="419">
                <c:v>0</c:v>
              </c:pt>
              <c:pt idx="420">
                <c:v>0</c:v>
              </c:pt>
              <c:pt idx="421">
                <c:v>0</c:v>
              </c:pt>
              <c:pt idx="422">
                <c:v>0</c:v>
              </c:pt>
              <c:pt idx="423">
                <c:v>0</c:v>
              </c:pt>
              <c:pt idx="424">
                <c:v>0</c:v>
              </c:pt>
              <c:pt idx="425">
                <c:v>0</c:v>
              </c:pt>
              <c:pt idx="426">
                <c:v>0</c:v>
              </c:pt>
              <c:pt idx="427">
                <c:v>0</c:v>
              </c:pt>
              <c:pt idx="428">
                <c:v>0</c:v>
              </c:pt>
              <c:pt idx="429">
                <c:v>0</c:v>
              </c:pt>
              <c:pt idx="430">
                <c:v>0</c:v>
              </c:pt>
              <c:pt idx="431">
                <c:v>0</c:v>
              </c:pt>
              <c:pt idx="432">
                <c:v>0</c:v>
              </c:pt>
              <c:pt idx="433">
                <c:v>0</c:v>
              </c:pt>
              <c:pt idx="434">
                <c:v>0</c:v>
              </c:pt>
              <c:pt idx="435">
                <c:v>0</c:v>
              </c:pt>
              <c:pt idx="436">
                <c:v>0</c:v>
              </c:pt>
              <c:pt idx="437">
                <c:v>0</c:v>
              </c:pt>
              <c:pt idx="438">
                <c:v>0</c:v>
              </c:pt>
              <c:pt idx="439">
                <c:v>0</c:v>
              </c:pt>
              <c:pt idx="440">
                <c:v>0</c:v>
              </c:pt>
              <c:pt idx="441">
                <c:v>0</c:v>
              </c:pt>
              <c:pt idx="442">
                <c:v>0</c:v>
              </c:pt>
              <c:pt idx="443">
                <c:v>0</c:v>
              </c:pt>
              <c:pt idx="444">
                <c:v>0</c:v>
              </c:pt>
              <c:pt idx="445">
                <c:v>0</c:v>
              </c:pt>
              <c:pt idx="446">
                <c:v>0</c:v>
              </c:pt>
              <c:pt idx="447">
                <c:v>0</c:v>
              </c:pt>
              <c:pt idx="448">
                <c:v>0</c:v>
              </c:pt>
              <c:pt idx="449">
                <c:v>0</c:v>
              </c:pt>
              <c:pt idx="450">
                <c:v>0</c:v>
              </c:pt>
              <c:pt idx="451">
                <c:v>0</c:v>
              </c:pt>
              <c:pt idx="452">
                <c:v>0</c:v>
              </c:pt>
              <c:pt idx="453">
                <c:v>0</c:v>
              </c:pt>
              <c:pt idx="454">
                <c:v>0</c:v>
              </c:pt>
              <c:pt idx="455">
                <c:v>0</c:v>
              </c:pt>
              <c:pt idx="456">
                <c:v>0</c:v>
              </c:pt>
              <c:pt idx="457">
                <c:v>0</c:v>
              </c:pt>
              <c:pt idx="458">
                <c:v>0</c:v>
              </c:pt>
              <c:pt idx="459">
                <c:v>0</c:v>
              </c:pt>
              <c:pt idx="460">
                <c:v>0</c:v>
              </c:pt>
              <c:pt idx="461">
                <c:v>0</c:v>
              </c:pt>
              <c:pt idx="462">
                <c:v>0</c:v>
              </c:pt>
              <c:pt idx="463">
                <c:v>0</c:v>
              </c:pt>
              <c:pt idx="464">
                <c:v>0</c:v>
              </c:pt>
              <c:pt idx="465">
                <c:v>0</c:v>
              </c:pt>
              <c:pt idx="466">
                <c:v>0</c:v>
              </c:pt>
              <c:pt idx="467">
                <c:v>0</c:v>
              </c:pt>
              <c:pt idx="468">
                <c:v>0</c:v>
              </c:pt>
              <c:pt idx="469">
                <c:v>0</c:v>
              </c:pt>
              <c:pt idx="470">
                <c:v>0</c:v>
              </c:pt>
              <c:pt idx="471">
                <c:v>0</c:v>
              </c:pt>
              <c:pt idx="472">
                <c:v>0</c:v>
              </c:pt>
              <c:pt idx="473">
                <c:v>0</c:v>
              </c:pt>
              <c:pt idx="474">
                <c:v>0</c:v>
              </c:pt>
              <c:pt idx="475">
                <c:v>0</c:v>
              </c:pt>
              <c:pt idx="476">
                <c:v>0</c:v>
              </c:pt>
              <c:pt idx="477">
                <c:v>0</c:v>
              </c:pt>
              <c:pt idx="478">
                <c:v>0</c:v>
              </c:pt>
              <c:pt idx="479">
                <c:v>0</c:v>
              </c:pt>
              <c:pt idx="480">
                <c:v>0</c:v>
              </c:pt>
              <c:pt idx="481">
                <c:v>0</c:v>
              </c:pt>
              <c:pt idx="482">
                <c:v>0</c:v>
              </c:pt>
              <c:pt idx="483">
                <c:v>0</c:v>
              </c:pt>
              <c:pt idx="484">
                <c:v>0</c:v>
              </c:pt>
              <c:pt idx="485">
                <c:v>0</c:v>
              </c:pt>
              <c:pt idx="486">
                <c:v>0</c:v>
              </c:pt>
              <c:pt idx="487">
                <c:v>0</c:v>
              </c:pt>
              <c:pt idx="488">
                <c:v>0</c:v>
              </c:pt>
              <c:pt idx="489">
                <c:v>0</c:v>
              </c:pt>
              <c:pt idx="490">
                <c:v>0</c:v>
              </c:pt>
              <c:pt idx="491">
                <c:v>0</c:v>
              </c:pt>
              <c:pt idx="492">
                <c:v>0</c:v>
              </c:pt>
              <c:pt idx="493">
                <c:v>0</c:v>
              </c:pt>
              <c:pt idx="494">
                <c:v>0</c:v>
              </c:pt>
              <c:pt idx="495">
                <c:v>0</c:v>
              </c:pt>
              <c:pt idx="496">
                <c:v>0</c:v>
              </c:pt>
              <c:pt idx="497">
                <c:v>0</c:v>
              </c:pt>
              <c:pt idx="498">
                <c:v>0</c:v>
              </c:pt>
              <c:pt idx="499">
                <c:v>0</c:v>
              </c:pt>
              <c:pt idx="500">
                <c:v>0</c:v>
              </c:pt>
              <c:pt idx="501">
                <c:v>0</c:v>
              </c:pt>
              <c:pt idx="502">
                <c:v>0</c:v>
              </c:pt>
              <c:pt idx="503">
                <c:v>0</c:v>
              </c:pt>
              <c:pt idx="504">
                <c:v>0</c:v>
              </c:pt>
              <c:pt idx="505">
                <c:v>0</c:v>
              </c:pt>
              <c:pt idx="506">
                <c:v>0</c:v>
              </c:pt>
              <c:pt idx="507">
                <c:v>0</c:v>
              </c:pt>
              <c:pt idx="508">
                <c:v>0</c:v>
              </c:pt>
              <c:pt idx="509">
                <c:v>0</c:v>
              </c:pt>
              <c:pt idx="510">
                <c:v>0</c:v>
              </c:pt>
              <c:pt idx="511">
                <c:v>0</c:v>
              </c:pt>
              <c:pt idx="512">
                <c:v>0</c:v>
              </c:pt>
              <c:pt idx="513">
                <c:v>0</c:v>
              </c:pt>
              <c:pt idx="514">
                <c:v>0</c:v>
              </c:pt>
              <c:pt idx="515">
                <c:v>0</c:v>
              </c:pt>
              <c:pt idx="516">
                <c:v>0</c:v>
              </c:pt>
              <c:pt idx="517">
                <c:v>0</c:v>
              </c:pt>
              <c:pt idx="518">
                <c:v>0</c:v>
              </c:pt>
              <c:pt idx="519">
                <c:v>0</c:v>
              </c:pt>
              <c:pt idx="520">
                <c:v>0</c:v>
              </c:pt>
              <c:pt idx="521">
                <c:v>0</c:v>
              </c:pt>
              <c:pt idx="522">
                <c:v>0</c:v>
              </c:pt>
              <c:pt idx="523">
                <c:v>0</c:v>
              </c:pt>
              <c:pt idx="524">
                <c:v>0</c:v>
              </c:pt>
              <c:pt idx="525">
                <c:v>0</c:v>
              </c:pt>
              <c:pt idx="526">
                <c:v>0</c:v>
              </c:pt>
              <c:pt idx="527">
                <c:v>0</c:v>
              </c:pt>
              <c:pt idx="528">
                <c:v>0</c:v>
              </c:pt>
              <c:pt idx="529">
                <c:v>0</c:v>
              </c:pt>
              <c:pt idx="530">
                <c:v>0</c:v>
              </c:pt>
              <c:pt idx="531">
                <c:v>0</c:v>
              </c:pt>
              <c:pt idx="532">
                <c:v>0</c:v>
              </c:pt>
              <c:pt idx="533">
                <c:v>0</c:v>
              </c:pt>
              <c:pt idx="534">
                <c:v>0</c:v>
              </c:pt>
              <c:pt idx="535">
                <c:v>0</c:v>
              </c:pt>
              <c:pt idx="536">
                <c:v>0</c:v>
              </c:pt>
              <c:pt idx="537">
                <c:v>0</c:v>
              </c:pt>
              <c:pt idx="538">
                <c:v>0</c:v>
              </c:pt>
              <c:pt idx="539">
                <c:v>0</c:v>
              </c:pt>
              <c:pt idx="540">
                <c:v>0</c:v>
              </c:pt>
              <c:pt idx="541">
                <c:v>0</c:v>
              </c:pt>
              <c:pt idx="542">
                <c:v>0</c:v>
              </c:pt>
              <c:pt idx="543">
                <c:v>0</c:v>
              </c:pt>
              <c:pt idx="544">
                <c:v>0</c:v>
              </c:pt>
              <c:pt idx="545">
                <c:v>0</c:v>
              </c:pt>
              <c:pt idx="546">
                <c:v>0</c:v>
              </c:pt>
              <c:pt idx="547">
                <c:v>0</c:v>
              </c:pt>
              <c:pt idx="548">
                <c:v>0</c:v>
              </c:pt>
              <c:pt idx="549">
                <c:v>0</c:v>
              </c:pt>
              <c:pt idx="550">
                <c:v>0</c:v>
              </c:pt>
              <c:pt idx="551">
                <c:v>0</c:v>
              </c:pt>
              <c:pt idx="552">
                <c:v>0</c:v>
              </c:pt>
              <c:pt idx="553">
                <c:v>0</c:v>
              </c:pt>
              <c:pt idx="554">
                <c:v>0</c:v>
              </c:pt>
              <c:pt idx="555">
                <c:v>0</c:v>
              </c:pt>
              <c:pt idx="556">
                <c:v>0</c:v>
              </c:pt>
              <c:pt idx="557">
                <c:v>0</c:v>
              </c:pt>
              <c:pt idx="558">
                <c:v>0</c:v>
              </c:pt>
              <c:pt idx="559">
                <c:v>0</c:v>
              </c:pt>
              <c:pt idx="560">
                <c:v>0</c:v>
              </c:pt>
              <c:pt idx="561">
                <c:v>0</c:v>
              </c:pt>
              <c:pt idx="562">
                <c:v>0</c:v>
              </c:pt>
              <c:pt idx="563">
                <c:v>0</c:v>
              </c:pt>
              <c:pt idx="564">
                <c:v>0</c:v>
              </c:pt>
              <c:pt idx="565">
                <c:v>0</c:v>
              </c:pt>
              <c:pt idx="566">
                <c:v>0</c:v>
              </c:pt>
              <c:pt idx="567">
                <c:v>0</c:v>
              </c:pt>
              <c:pt idx="568">
                <c:v>0</c:v>
              </c:pt>
              <c:pt idx="569">
                <c:v>0</c:v>
              </c:pt>
              <c:pt idx="570">
                <c:v>0</c:v>
              </c:pt>
              <c:pt idx="571">
                <c:v>0</c:v>
              </c:pt>
              <c:pt idx="572">
                <c:v>0</c:v>
              </c:pt>
              <c:pt idx="573">
                <c:v>0</c:v>
              </c:pt>
              <c:pt idx="574">
                <c:v>0</c:v>
              </c:pt>
              <c:pt idx="575">
                <c:v>0</c:v>
              </c:pt>
              <c:pt idx="576">
                <c:v>0</c:v>
              </c:pt>
              <c:pt idx="577">
                <c:v>0</c:v>
              </c:pt>
              <c:pt idx="578">
                <c:v>0</c:v>
              </c:pt>
              <c:pt idx="579">
                <c:v>0</c:v>
              </c:pt>
              <c:pt idx="580">
                <c:v>0</c:v>
              </c:pt>
              <c:pt idx="581">
                <c:v>0</c:v>
              </c:pt>
              <c:pt idx="582">
                <c:v>0</c:v>
              </c:pt>
              <c:pt idx="583">
                <c:v>0</c:v>
              </c:pt>
              <c:pt idx="584">
                <c:v>0</c:v>
              </c:pt>
              <c:pt idx="585">
                <c:v>0</c:v>
              </c:pt>
              <c:pt idx="586">
                <c:v>0</c:v>
              </c:pt>
              <c:pt idx="587">
                <c:v>0</c:v>
              </c:pt>
              <c:pt idx="588">
                <c:v>0</c:v>
              </c:pt>
              <c:pt idx="589">
                <c:v>0</c:v>
              </c:pt>
              <c:pt idx="590">
                <c:v>0</c:v>
              </c:pt>
              <c:pt idx="591">
                <c:v>0</c:v>
              </c:pt>
              <c:pt idx="592">
                <c:v>0</c:v>
              </c:pt>
              <c:pt idx="593">
                <c:v>0</c:v>
              </c:pt>
              <c:pt idx="594">
                <c:v>0</c:v>
              </c:pt>
              <c:pt idx="595">
                <c:v>0</c:v>
              </c:pt>
              <c:pt idx="596">
                <c:v>0</c:v>
              </c:pt>
              <c:pt idx="597">
                <c:v>0</c:v>
              </c:pt>
              <c:pt idx="598">
                <c:v>0</c:v>
              </c:pt>
              <c:pt idx="599">
                <c:v>0</c:v>
              </c:pt>
              <c:pt idx="600">
                <c:v>0</c:v>
              </c:pt>
              <c:pt idx="601">
                <c:v>0</c:v>
              </c:pt>
              <c:pt idx="602">
                <c:v>0</c:v>
              </c:pt>
              <c:pt idx="603">
                <c:v>0</c:v>
              </c:pt>
              <c:pt idx="604">
                <c:v>0</c:v>
              </c:pt>
              <c:pt idx="605">
                <c:v>0</c:v>
              </c:pt>
              <c:pt idx="606">
                <c:v>0</c:v>
              </c:pt>
              <c:pt idx="607">
                <c:v>0</c:v>
              </c:pt>
              <c:pt idx="608">
                <c:v>0</c:v>
              </c:pt>
              <c:pt idx="609">
                <c:v>0</c:v>
              </c:pt>
              <c:pt idx="610">
                <c:v>0</c:v>
              </c:pt>
              <c:pt idx="611">
                <c:v>0</c:v>
              </c:pt>
              <c:pt idx="612">
                <c:v>0</c:v>
              </c:pt>
              <c:pt idx="613">
                <c:v>0</c:v>
              </c:pt>
              <c:pt idx="614">
                <c:v>0</c:v>
              </c:pt>
              <c:pt idx="615">
                <c:v>0</c:v>
              </c:pt>
              <c:pt idx="616">
                <c:v>0</c:v>
              </c:pt>
              <c:pt idx="617">
                <c:v>0</c:v>
              </c:pt>
              <c:pt idx="618">
                <c:v>0</c:v>
              </c:pt>
              <c:pt idx="619">
                <c:v>0</c:v>
              </c:pt>
              <c:pt idx="620">
                <c:v>0</c:v>
              </c:pt>
              <c:pt idx="621">
                <c:v>0</c:v>
              </c:pt>
              <c:pt idx="622">
                <c:v>0</c:v>
              </c:pt>
              <c:pt idx="623">
                <c:v>0</c:v>
              </c:pt>
              <c:pt idx="624">
                <c:v>0</c:v>
              </c:pt>
              <c:pt idx="625">
                <c:v>0</c:v>
              </c:pt>
              <c:pt idx="626">
                <c:v>0</c:v>
              </c:pt>
              <c:pt idx="627">
                <c:v>0</c:v>
              </c:pt>
              <c:pt idx="628">
                <c:v>0</c:v>
              </c:pt>
              <c:pt idx="629">
                <c:v>0</c:v>
              </c:pt>
              <c:pt idx="630">
                <c:v>0</c:v>
              </c:pt>
              <c:pt idx="631">
                <c:v>0</c:v>
              </c:pt>
              <c:pt idx="632">
                <c:v>0</c:v>
              </c:pt>
              <c:pt idx="633">
                <c:v>0</c:v>
              </c:pt>
              <c:pt idx="634">
                <c:v>0</c:v>
              </c:pt>
              <c:pt idx="635">
                <c:v>0</c:v>
              </c:pt>
              <c:pt idx="636">
                <c:v>0</c:v>
              </c:pt>
              <c:pt idx="637">
                <c:v>0</c:v>
              </c:pt>
              <c:pt idx="638">
                <c:v>0</c:v>
              </c:pt>
              <c:pt idx="639">
                <c:v>0</c:v>
              </c:pt>
              <c:pt idx="640">
                <c:v>0</c:v>
              </c:pt>
              <c:pt idx="641">
                <c:v>0</c:v>
              </c:pt>
              <c:pt idx="642">
                <c:v>0</c:v>
              </c:pt>
              <c:pt idx="643">
                <c:v>0</c:v>
              </c:pt>
              <c:pt idx="644">
                <c:v>0</c:v>
              </c:pt>
              <c:pt idx="645">
                <c:v>0</c:v>
              </c:pt>
              <c:pt idx="646">
                <c:v>0</c:v>
              </c:pt>
              <c:pt idx="647">
                <c:v>0</c:v>
              </c:pt>
              <c:pt idx="648">
                <c:v>0</c:v>
              </c:pt>
              <c:pt idx="649">
                <c:v>0</c:v>
              </c:pt>
              <c:pt idx="650">
                <c:v>0</c:v>
              </c:pt>
              <c:pt idx="651">
                <c:v>0</c:v>
              </c:pt>
              <c:pt idx="652">
                <c:v>0</c:v>
              </c:pt>
              <c:pt idx="653">
                <c:v>0</c:v>
              </c:pt>
              <c:pt idx="654">
                <c:v>0</c:v>
              </c:pt>
              <c:pt idx="655">
                <c:v>0</c:v>
              </c:pt>
              <c:pt idx="656">
                <c:v>0</c:v>
              </c:pt>
              <c:pt idx="657">
                <c:v>0</c:v>
              </c:pt>
              <c:pt idx="658">
                <c:v>0</c:v>
              </c:pt>
              <c:pt idx="659">
                <c:v>0</c:v>
              </c:pt>
              <c:pt idx="660">
                <c:v>0</c:v>
              </c:pt>
              <c:pt idx="661">
                <c:v>0</c:v>
              </c:pt>
              <c:pt idx="662">
                <c:v>0</c:v>
              </c:pt>
              <c:pt idx="663">
                <c:v>0</c:v>
              </c:pt>
              <c:pt idx="664">
                <c:v>0</c:v>
              </c:pt>
              <c:pt idx="665">
                <c:v>0</c:v>
              </c:pt>
              <c:pt idx="666">
                <c:v>0</c:v>
              </c:pt>
              <c:pt idx="667">
                <c:v>0</c:v>
              </c:pt>
              <c:pt idx="668">
                <c:v>0</c:v>
              </c:pt>
              <c:pt idx="669">
                <c:v>0</c:v>
              </c:pt>
              <c:pt idx="670">
                <c:v>0</c:v>
              </c:pt>
              <c:pt idx="671">
                <c:v>0</c:v>
              </c:pt>
              <c:pt idx="672">
                <c:v>0</c:v>
              </c:pt>
              <c:pt idx="673">
                <c:v>0</c:v>
              </c:pt>
              <c:pt idx="674">
                <c:v>0</c:v>
              </c:pt>
              <c:pt idx="675">
                <c:v>0</c:v>
              </c:pt>
              <c:pt idx="676">
                <c:v>0</c:v>
              </c:pt>
              <c:pt idx="677">
                <c:v>0</c:v>
              </c:pt>
              <c:pt idx="678">
                <c:v>0</c:v>
              </c:pt>
              <c:pt idx="679">
                <c:v>0</c:v>
              </c:pt>
              <c:pt idx="680">
                <c:v>0</c:v>
              </c:pt>
              <c:pt idx="681">
                <c:v>0</c:v>
              </c:pt>
              <c:pt idx="682">
                <c:v>0</c:v>
              </c:pt>
              <c:pt idx="683">
                <c:v>0</c:v>
              </c:pt>
              <c:pt idx="684">
                <c:v>0</c:v>
              </c:pt>
              <c:pt idx="685">
                <c:v>0</c:v>
              </c:pt>
              <c:pt idx="686">
                <c:v>0</c:v>
              </c:pt>
              <c:pt idx="687">
                <c:v>0</c:v>
              </c:pt>
              <c:pt idx="688">
                <c:v>0</c:v>
              </c:pt>
              <c:pt idx="689">
                <c:v>0</c:v>
              </c:pt>
              <c:pt idx="690">
                <c:v>0</c:v>
              </c:pt>
              <c:pt idx="691">
                <c:v>0</c:v>
              </c:pt>
              <c:pt idx="692">
                <c:v>0</c:v>
              </c:pt>
              <c:pt idx="693">
                <c:v>0</c:v>
              </c:pt>
              <c:pt idx="694">
                <c:v>0</c:v>
              </c:pt>
              <c:pt idx="695">
                <c:v>0</c:v>
              </c:pt>
              <c:pt idx="696">
                <c:v>0</c:v>
              </c:pt>
              <c:pt idx="697">
                <c:v>0</c:v>
              </c:pt>
              <c:pt idx="698">
                <c:v>0</c:v>
              </c:pt>
              <c:pt idx="699">
                <c:v>0</c:v>
              </c:pt>
              <c:pt idx="700">
                <c:v>0</c:v>
              </c:pt>
              <c:pt idx="701">
                <c:v>0</c:v>
              </c:pt>
              <c:pt idx="702">
                <c:v>0</c:v>
              </c:pt>
              <c:pt idx="703">
                <c:v>0</c:v>
              </c:pt>
              <c:pt idx="704">
                <c:v>0</c:v>
              </c:pt>
              <c:pt idx="705">
                <c:v>0</c:v>
              </c:pt>
              <c:pt idx="706">
                <c:v>0</c:v>
              </c:pt>
              <c:pt idx="707">
                <c:v>0</c:v>
              </c:pt>
              <c:pt idx="708">
                <c:v>0</c:v>
              </c:pt>
              <c:pt idx="709">
                <c:v>0</c:v>
              </c:pt>
              <c:pt idx="710">
                <c:v>0</c:v>
              </c:pt>
              <c:pt idx="711">
                <c:v>0</c:v>
              </c:pt>
              <c:pt idx="712">
                <c:v>0</c:v>
              </c:pt>
              <c:pt idx="713">
                <c:v>0</c:v>
              </c:pt>
              <c:pt idx="714">
                <c:v>0</c:v>
              </c:pt>
              <c:pt idx="715">
                <c:v>0</c:v>
              </c:pt>
              <c:pt idx="716">
                <c:v>0</c:v>
              </c:pt>
              <c:pt idx="717">
                <c:v>0</c:v>
              </c:pt>
              <c:pt idx="718">
                <c:v>0</c:v>
              </c:pt>
              <c:pt idx="719">
                <c:v>0</c:v>
              </c:pt>
              <c:pt idx="720">
                <c:v>0</c:v>
              </c:pt>
              <c:pt idx="721">
                <c:v>0</c:v>
              </c:pt>
              <c:pt idx="722">
                <c:v>0</c:v>
              </c:pt>
              <c:pt idx="723">
                <c:v>0</c:v>
              </c:pt>
              <c:pt idx="724">
                <c:v>0</c:v>
              </c:pt>
              <c:pt idx="725">
                <c:v>0</c:v>
              </c:pt>
              <c:pt idx="726">
                <c:v>0</c:v>
              </c:pt>
              <c:pt idx="727">
                <c:v>0</c:v>
              </c:pt>
              <c:pt idx="728">
                <c:v>0</c:v>
              </c:pt>
              <c:pt idx="729">
                <c:v>0</c:v>
              </c:pt>
              <c:pt idx="730">
                <c:v>0</c:v>
              </c:pt>
              <c:pt idx="731">
                <c:v>0</c:v>
              </c:pt>
              <c:pt idx="732">
                <c:v>0</c:v>
              </c:pt>
              <c:pt idx="733">
                <c:v>0</c:v>
              </c:pt>
              <c:pt idx="734">
                <c:v>0</c:v>
              </c:pt>
              <c:pt idx="735">
                <c:v>0</c:v>
              </c:pt>
              <c:pt idx="736">
                <c:v>0</c:v>
              </c:pt>
              <c:pt idx="737">
                <c:v>0</c:v>
              </c:pt>
              <c:pt idx="738">
                <c:v>0</c:v>
              </c:pt>
              <c:pt idx="739">
                <c:v>0</c:v>
              </c:pt>
              <c:pt idx="740">
                <c:v>0</c:v>
              </c:pt>
              <c:pt idx="741">
                <c:v>0</c:v>
              </c:pt>
              <c:pt idx="742">
                <c:v>0</c:v>
              </c:pt>
              <c:pt idx="743">
                <c:v>0</c:v>
              </c:pt>
              <c:pt idx="744">
                <c:v>0</c:v>
              </c:pt>
              <c:pt idx="745">
                <c:v>0</c:v>
              </c:pt>
              <c:pt idx="746">
                <c:v>0</c:v>
              </c:pt>
              <c:pt idx="747">
                <c:v>0</c:v>
              </c:pt>
              <c:pt idx="748">
                <c:v>0</c:v>
              </c:pt>
              <c:pt idx="749">
                <c:v>0</c:v>
              </c:pt>
              <c:pt idx="750">
                <c:v>0</c:v>
              </c:pt>
              <c:pt idx="751">
                <c:v>0</c:v>
              </c:pt>
              <c:pt idx="752">
                <c:v>0</c:v>
              </c:pt>
              <c:pt idx="753">
                <c:v>0</c:v>
              </c:pt>
              <c:pt idx="754">
                <c:v>0</c:v>
              </c:pt>
              <c:pt idx="755">
                <c:v>0</c:v>
              </c:pt>
              <c:pt idx="756">
                <c:v>0</c:v>
              </c:pt>
              <c:pt idx="757">
                <c:v>0</c:v>
              </c:pt>
              <c:pt idx="758">
                <c:v>0</c:v>
              </c:pt>
              <c:pt idx="759">
                <c:v>0</c:v>
              </c:pt>
              <c:pt idx="760">
                <c:v>0</c:v>
              </c:pt>
              <c:pt idx="761">
                <c:v>0</c:v>
              </c:pt>
              <c:pt idx="762">
                <c:v>0</c:v>
              </c:pt>
              <c:pt idx="763">
                <c:v>0</c:v>
              </c:pt>
              <c:pt idx="764">
                <c:v>0</c:v>
              </c:pt>
              <c:pt idx="765">
                <c:v>0</c:v>
              </c:pt>
              <c:pt idx="766">
                <c:v>0</c:v>
              </c:pt>
              <c:pt idx="767">
                <c:v>0</c:v>
              </c:pt>
              <c:pt idx="768">
                <c:v>0</c:v>
              </c:pt>
              <c:pt idx="769">
                <c:v>0</c:v>
              </c:pt>
              <c:pt idx="770">
                <c:v>0</c:v>
              </c:pt>
              <c:pt idx="771">
                <c:v>0</c:v>
              </c:pt>
              <c:pt idx="772">
                <c:v>0</c:v>
              </c:pt>
              <c:pt idx="773">
                <c:v>0</c:v>
              </c:pt>
              <c:pt idx="774">
                <c:v>0</c:v>
              </c:pt>
              <c:pt idx="775">
                <c:v>0</c:v>
              </c:pt>
              <c:pt idx="776">
                <c:v>0</c:v>
              </c:pt>
              <c:pt idx="777">
                <c:v>0</c:v>
              </c:pt>
              <c:pt idx="778">
                <c:v>0</c:v>
              </c:pt>
              <c:pt idx="779">
                <c:v>0</c:v>
              </c:pt>
              <c:pt idx="780">
                <c:v>0</c:v>
              </c:pt>
              <c:pt idx="781">
                <c:v>0</c:v>
              </c:pt>
              <c:pt idx="782">
                <c:v>0</c:v>
              </c:pt>
              <c:pt idx="783">
                <c:v>0</c:v>
              </c:pt>
              <c:pt idx="784">
                <c:v>0</c:v>
              </c:pt>
              <c:pt idx="785">
                <c:v>0</c:v>
              </c:pt>
              <c:pt idx="786">
                <c:v>0</c:v>
              </c:pt>
              <c:pt idx="787">
                <c:v>0</c:v>
              </c:pt>
              <c:pt idx="788">
                <c:v>0</c:v>
              </c:pt>
              <c:pt idx="789">
                <c:v>0</c:v>
              </c:pt>
              <c:pt idx="790">
                <c:v>0</c:v>
              </c:pt>
              <c:pt idx="791">
                <c:v>0</c:v>
              </c:pt>
              <c:pt idx="792">
                <c:v>0</c:v>
              </c:pt>
              <c:pt idx="793">
                <c:v>0</c:v>
              </c:pt>
              <c:pt idx="794">
                <c:v>0</c:v>
              </c:pt>
              <c:pt idx="795">
                <c:v>0</c:v>
              </c:pt>
              <c:pt idx="796">
                <c:v>0</c:v>
              </c:pt>
              <c:pt idx="797">
                <c:v>0</c:v>
              </c:pt>
              <c:pt idx="798">
                <c:v>0</c:v>
              </c:pt>
              <c:pt idx="799">
                <c:v>0</c:v>
              </c:pt>
              <c:pt idx="800">
                <c:v>0</c:v>
              </c:pt>
              <c:pt idx="801">
                <c:v>0</c:v>
              </c:pt>
              <c:pt idx="802">
                <c:v>0</c:v>
              </c:pt>
              <c:pt idx="803">
                <c:v>0</c:v>
              </c:pt>
              <c:pt idx="804">
                <c:v>0</c:v>
              </c:pt>
              <c:pt idx="805">
                <c:v>0</c:v>
              </c:pt>
              <c:pt idx="806">
                <c:v>0</c:v>
              </c:pt>
              <c:pt idx="807">
                <c:v>0</c:v>
              </c:pt>
              <c:pt idx="808">
                <c:v>0</c:v>
              </c:pt>
              <c:pt idx="809">
                <c:v>0</c:v>
              </c:pt>
              <c:pt idx="810">
                <c:v>0</c:v>
              </c:pt>
              <c:pt idx="811">
                <c:v>0</c:v>
              </c:pt>
              <c:pt idx="812">
                <c:v>0</c:v>
              </c:pt>
              <c:pt idx="813">
                <c:v>0</c:v>
              </c:pt>
              <c:pt idx="814">
                <c:v>0</c:v>
              </c:pt>
              <c:pt idx="815">
                <c:v>0</c:v>
              </c:pt>
              <c:pt idx="816">
                <c:v>0</c:v>
              </c:pt>
              <c:pt idx="817">
                <c:v>0</c:v>
              </c:pt>
              <c:pt idx="818">
                <c:v>0</c:v>
              </c:pt>
              <c:pt idx="819">
                <c:v>0</c:v>
              </c:pt>
              <c:pt idx="820">
                <c:v>0</c:v>
              </c:pt>
              <c:pt idx="821">
                <c:v>0</c:v>
              </c:pt>
              <c:pt idx="822">
                <c:v>0</c:v>
              </c:pt>
              <c:pt idx="823">
                <c:v>0</c:v>
              </c:pt>
              <c:pt idx="824">
                <c:v>0</c:v>
              </c:pt>
              <c:pt idx="825">
                <c:v>0</c:v>
              </c:pt>
              <c:pt idx="826">
                <c:v>0</c:v>
              </c:pt>
              <c:pt idx="827">
                <c:v>0</c:v>
              </c:pt>
              <c:pt idx="828">
                <c:v>0</c:v>
              </c:pt>
              <c:pt idx="829">
                <c:v>0</c:v>
              </c:pt>
              <c:pt idx="830">
                <c:v>0</c:v>
              </c:pt>
              <c:pt idx="831">
                <c:v>0</c:v>
              </c:pt>
              <c:pt idx="832">
                <c:v>0</c:v>
              </c:pt>
              <c:pt idx="833">
                <c:v>0</c:v>
              </c:pt>
              <c:pt idx="834">
                <c:v>0</c:v>
              </c:pt>
              <c:pt idx="835">
                <c:v>0</c:v>
              </c:pt>
              <c:pt idx="836">
                <c:v>0</c:v>
              </c:pt>
              <c:pt idx="837">
                <c:v>0</c:v>
              </c:pt>
              <c:pt idx="838">
                <c:v>0</c:v>
              </c:pt>
              <c:pt idx="839">
                <c:v>0</c:v>
              </c:pt>
              <c:pt idx="840">
                <c:v>0</c:v>
              </c:pt>
              <c:pt idx="841">
                <c:v>0</c:v>
              </c:pt>
              <c:pt idx="842">
                <c:v>0</c:v>
              </c:pt>
              <c:pt idx="843">
                <c:v>0</c:v>
              </c:pt>
              <c:pt idx="844">
                <c:v>0</c:v>
              </c:pt>
              <c:pt idx="845">
                <c:v>0</c:v>
              </c:pt>
              <c:pt idx="846">
                <c:v>0</c:v>
              </c:pt>
              <c:pt idx="847">
                <c:v>0</c:v>
              </c:pt>
              <c:pt idx="848">
                <c:v>0</c:v>
              </c:pt>
              <c:pt idx="849">
                <c:v>0</c:v>
              </c:pt>
              <c:pt idx="850">
                <c:v>0</c:v>
              </c:pt>
              <c:pt idx="851">
                <c:v>0</c:v>
              </c:pt>
              <c:pt idx="852">
                <c:v>0</c:v>
              </c:pt>
              <c:pt idx="853">
                <c:v>0</c:v>
              </c:pt>
              <c:pt idx="854">
                <c:v>0</c:v>
              </c:pt>
              <c:pt idx="855">
                <c:v>0</c:v>
              </c:pt>
              <c:pt idx="856">
                <c:v>0</c:v>
              </c:pt>
              <c:pt idx="857">
                <c:v>0</c:v>
              </c:pt>
              <c:pt idx="858">
                <c:v>0</c:v>
              </c:pt>
              <c:pt idx="859">
                <c:v>0</c:v>
              </c:pt>
              <c:pt idx="860">
                <c:v>0</c:v>
              </c:pt>
              <c:pt idx="861">
                <c:v>0</c:v>
              </c:pt>
              <c:pt idx="862">
                <c:v>0</c:v>
              </c:pt>
              <c:pt idx="863">
                <c:v>0</c:v>
              </c:pt>
              <c:pt idx="864">
                <c:v>0</c:v>
              </c:pt>
              <c:pt idx="865">
                <c:v>0</c:v>
              </c:pt>
              <c:pt idx="866">
                <c:v>0</c:v>
              </c:pt>
              <c:pt idx="867">
                <c:v>0</c:v>
              </c:pt>
              <c:pt idx="868">
                <c:v>0</c:v>
              </c:pt>
              <c:pt idx="869">
                <c:v>0</c:v>
              </c:pt>
              <c:pt idx="870">
                <c:v>0</c:v>
              </c:pt>
              <c:pt idx="871">
                <c:v>0</c:v>
              </c:pt>
              <c:pt idx="872">
                <c:v>0</c:v>
              </c:pt>
              <c:pt idx="873">
                <c:v>0</c:v>
              </c:pt>
              <c:pt idx="874">
                <c:v>0</c:v>
              </c:pt>
              <c:pt idx="875">
                <c:v>0</c:v>
              </c:pt>
              <c:pt idx="876">
                <c:v>0</c:v>
              </c:pt>
              <c:pt idx="877">
                <c:v>0</c:v>
              </c:pt>
              <c:pt idx="878">
                <c:v>0</c:v>
              </c:pt>
              <c:pt idx="879">
                <c:v>0</c:v>
              </c:pt>
              <c:pt idx="880">
                <c:v>0</c:v>
              </c:pt>
              <c:pt idx="881">
                <c:v>0</c:v>
              </c:pt>
              <c:pt idx="882">
                <c:v>0</c:v>
              </c:pt>
              <c:pt idx="883">
                <c:v>0</c:v>
              </c:pt>
              <c:pt idx="884">
                <c:v>0</c:v>
              </c:pt>
              <c:pt idx="885">
                <c:v>0</c:v>
              </c:pt>
              <c:pt idx="886">
                <c:v>0</c:v>
              </c:pt>
              <c:pt idx="887">
                <c:v>0</c:v>
              </c:pt>
              <c:pt idx="888">
                <c:v>0</c:v>
              </c:pt>
              <c:pt idx="889">
                <c:v>0</c:v>
              </c:pt>
              <c:pt idx="890">
                <c:v>0</c:v>
              </c:pt>
              <c:pt idx="891">
                <c:v>0</c:v>
              </c:pt>
              <c:pt idx="892">
                <c:v>0</c:v>
              </c:pt>
              <c:pt idx="893">
                <c:v>0</c:v>
              </c:pt>
              <c:pt idx="894">
                <c:v>0</c:v>
              </c:pt>
              <c:pt idx="895">
                <c:v>0</c:v>
              </c:pt>
              <c:pt idx="896">
                <c:v>0</c:v>
              </c:pt>
              <c:pt idx="897">
                <c:v>0</c:v>
              </c:pt>
              <c:pt idx="898">
                <c:v>0</c:v>
              </c:pt>
              <c:pt idx="899">
                <c:v>0</c:v>
              </c:pt>
              <c:pt idx="900">
                <c:v>0</c:v>
              </c:pt>
              <c:pt idx="901">
                <c:v>0</c:v>
              </c:pt>
              <c:pt idx="902">
                <c:v>0</c:v>
              </c:pt>
              <c:pt idx="903">
                <c:v>0</c:v>
              </c:pt>
              <c:pt idx="904">
                <c:v>0</c:v>
              </c:pt>
              <c:pt idx="905">
                <c:v>0</c:v>
              </c:pt>
              <c:pt idx="906">
                <c:v>0</c:v>
              </c:pt>
              <c:pt idx="907">
                <c:v>0</c:v>
              </c:pt>
              <c:pt idx="908">
                <c:v>0</c:v>
              </c:pt>
              <c:pt idx="909">
                <c:v>0</c:v>
              </c:pt>
              <c:pt idx="910">
                <c:v>0</c:v>
              </c:pt>
              <c:pt idx="911">
                <c:v>0</c:v>
              </c:pt>
              <c:pt idx="912">
                <c:v>0</c:v>
              </c:pt>
              <c:pt idx="913">
                <c:v>0</c:v>
              </c:pt>
              <c:pt idx="914">
                <c:v>0</c:v>
              </c:pt>
              <c:pt idx="915">
                <c:v>0</c:v>
              </c:pt>
              <c:pt idx="916">
                <c:v>0</c:v>
              </c:pt>
              <c:pt idx="917">
                <c:v>0</c:v>
              </c:pt>
              <c:pt idx="918">
                <c:v>0</c:v>
              </c:pt>
              <c:pt idx="919">
                <c:v>0</c:v>
              </c:pt>
              <c:pt idx="920">
                <c:v>0</c:v>
              </c:pt>
              <c:pt idx="921">
                <c:v>0</c:v>
              </c:pt>
              <c:pt idx="922">
                <c:v>0</c:v>
              </c:pt>
              <c:pt idx="923">
                <c:v>0</c:v>
              </c:pt>
              <c:pt idx="924">
                <c:v>0</c:v>
              </c:pt>
              <c:pt idx="925">
                <c:v>0</c:v>
              </c:pt>
              <c:pt idx="926">
                <c:v>0</c:v>
              </c:pt>
              <c:pt idx="927">
                <c:v>0</c:v>
              </c:pt>
              <c:pt idx="928">
                <c:v>0</c:v>
              </c:pt>
              <c:pt idx="929">
                <c:v>0</c:v>
              </c:pt>
              <c:pt idx="930">
                <c:v>0</c:v>
              </c:pt>
              <c:pt idx="931">
                <c:v>0</c:v>
              </c:pt>
              <c:pt idx="932">
                <c:v>0</c:v>
              </c:pt>
              <c:pt idx="933">
                <c:v>0</c:v>
              </c:pt>
              <c:pt idx="934">
                <c:v>0</c:v>
              </c:pt>
              <c:pt idx="935">
                <c:v>0</c:v>
              </c:pt>
              <c:pt idx="936">
                <c:v>0</c:v>
              </c:pt>
              <c:pt idx="937">
                <c:v>0</c:v>
              </c:pt>
              <c:pt idx="938">
                <c:v>0</c:v>
              </c:pt>
              <c:pt idx="939">
                <c:v>0</c:v>
              </c:pt>
              <c:pt idx="940">
                <c:v>0</c:v>
              </c:pt>
              <c:pt idx="941">
                <c:v>0</c:v>
              </c:pt>
              <c:pt idx="942">
                <c:v>0</c:v>
              </c:pt>
              <c:pt idx="943">
                <c:v>0</c:v>
              </c:pt>
              <c:pt idx="944">
                <c:v>0</c:v>
              </c:pt>
              <c:pt idx="945">
                <c:v>0</c:v>
              </c:pt>
              <c:pt idx="946">
                <c:v>0</c:v>
              </c:pt>
              <c:pt idx="947">
                <c:v>0</c:v>
              </c:pt>
              <c:pt idx="948">
                <c:v>0</c:v>
              </c:pt>
              <c:pt idx="949">
                <c:v>0</c:v>
              </c:pt>
              <c:pt idx="950">
                <c:v>0</c:v>
              </c:pt>
              <c:pt idx="951">
                <c:v>0</c:v>
              </c:pt>
              <c:pt idx="952">
                <c:v>0</c:v>
              </c:pt>
              <c:pt idx="953">
                <c:v>0</c:v>
              </c:pt>
              <c:pt idx="954">
                <c:v>0</c:v>
              </c:pt>
              <c:pt idx="955">
                <c:v>0</c:v>
              </c:pt>
              <c:pt idx="956">
                <c:v>0</c:v>
              </c:pt>
              <c:pt idx="957">
                <c:v>0</c:v>
              </c:pt>
              <c:pt idx="958">
                <c:v>0</c:v>
              </c:pt>
              <c:pt idx="959">
                <c:v>0</c:v>
              </c:pt>
              <c:pt idx="960">
                <c:v>0</c:v>
              </c:pt>
              <c:pt idx="961">
                <c:v>0</c:v>
              </c:pt>
              <c:pt idx="962">
                <c:v>0</c:v>
              </c:pt>
              <c:pt idx="963">
                <c:v>0</c:v>
              </c:pt>
              <c:pt idx="964">
                <c:v>0</c:v>
              </c:pt>
              <c:pt idx="965">
                <c:v>0</c:v>
              </c:pt>
              <c:pt idx="966">
                <c:v>0</c:v>
              </c:pt>
              <c:pt idx="967">
                <c:v>0</c:v>
              </c:pt>
              <c:pt idx="968">
                <c:v>0</c:v>
              </c:pt>
              <c:pt idx="969">
                <c:v>0</c:v>
              </c:pt>
              <c:pt idx="970">
                <c:v>0</c:v>
              </c:pt>
              <c:pt idx="971">
                <c:v>0</c:v>
              </c:pt>
              <c:pt idx="972">
                <c:v>0</c:v>
              </c:pt>
              <c:pt idx="973">
                <c:v>0</c:v>
              </c:pt>
              <c:pt idx="974">
                <c:v>0</c:v>
              </c:pt>
              <c:pt idx="975">
                <c:v>0</c:v>
              </c:pt>
              <c:pt idx="976">
                <c:v>0</c:v>
              </c:pt>
              <c:pt idx="977">
                <c:v>0</c:v>
              </c:pt>
              <c:pt idx="978">
                <c:v>0</c:v>
              </c:pt>
              <c:pt idx="979">
                <c:v>0</c:v>
              </c:pt>
              <c:pt idx="980">
                <c:v>0</c:v>
              </c:pt>
              <c:pt idx="981">
                <c:v>0</c:v>
              </c:pt>
              <c:pt idx="982">
                <c:v>0</c:v>
              </c:pt>
              <c:pt idx="983">
                <c:v>0</c:v>
              </c:pt>
              <c:pt idx="984">
                <c:v>0</c:v>
              </c:pt>
              <c:pt idx="985">
                <c:v>0</c:v>
              </c:pt>
              <c:pt idx="986">
                <c:v>0</c:v>
              </c:pt>
              <c:pt idx="987">
                <c:v>0</c:v>
              </c:pt>
              <c:pt idx="988">
                <c:v>0</c:v>
              </c:pt>
              <c:pt idx="989">
                <c:v>0</c:v>
              </c:pt>
              <c:pt idx="990">
                <c:v>0</c:v>
              </c:pt>
              <c:pt idx="991">
                <c:v>0</c:v>
              </c:pt>
              <c:pt idx="992">
                <c:v>0</c:v>
              </c:pt>
              <c:pt idx="993">
                <c:v>0</c:v>
              </c:pt>
              <c:pt idx="994">
                <c:v>0</c:v>
              </c:pt>
              <c:pt idx="995">
                <c:v>0</c:v>
              </c:pt>
              <c:pt idx="996">
                <c:v>0</c:v>
              </c:pt>
              <c:pt idx="997">
                <c:v>0</c:v>
              </c:pt>
              <c:pt idx="998">
                <c:v>0</c:v>
              </c:pt>
              <c:pt idx="999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22FB-4A8F-ADF6-41702188A209}"/>
            </c:ext>
          </c:extLst>
        </c:ser>
        <c:ser>
          <c:idx val="1"/>
          <c:order val="1"/>
          <c:spPr>
            <a:ln w="28575">
              <a:noFill/>
            </a:ln>
          </c:spPr>
          <c:xVal>
            <c:numRef>
              <c:f>Simulation!$O$18:$O$1017</c:f>
              <c:numCache>
                <c:formatCode>0.00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xVal>
          <c:yVal>
            <c:numRef>
              <c:f>Simulation!$M$18:$M$1017</c:f>
              <c:numCache>
                <c:formatCode>0.00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FB-4A8F-ADF6-41702188A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82512"/>
        <c:axId val="1"/>
      </c:scatterChart>
      <c:valAx>
        <c:axId val="1206182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Difference in QALYs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Difference in costs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06182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Simulation!$AD$18:$AD$33</c:f>
              <c:numCache>
                <c:formatCode>General</c:formatCode>
                <c:ptCount val="16"/>
                <c:pt idx="0">
                  <c:v>0</c:v>
                </c:pt>
                <c:pt idx="1">
                  <c:v>10000</c:v>
                </c:pt>
                <c:pt idx="2">
                  <c:v>12000</c:v>
                </c:pt>
                <c:pt idx="3">
                  <c:v>14000</c:v>
                </c:pt>
                <c:pt idx="4">
                  <c:v>16000</c:v>
                </c:pt>
                <c:pt idx="5">
                  <c:v>18000</c:v>
                </c:pt>
                <c:pt idx="6">
                  <c:v>20000</c:v>
                </c:pt>
                <c:pt idx="7">
                  <c:v>22000</c:v>
                </c:pt>
                <c:pt idx="8">
                  <c:v>24000</c:v>
                </c:pt>
                <c:pt idx="9">
                  <c:v>27000</c:v>
                </c:pt>
                <c:pt idx="10">
                  <c:v>30000</c:v>
                </c:pt>
                <c:pt idx="11">
                  <c:v>35000</c:v>
                </c:pt>
                <c:pt idx="12">
                  <c:v>40000</c:v>
                </c:pt>
                <c:pt idx="13">
                  <c:v>50000</c:v>
                </c:pt>
                <c:pt idx="14">
                  <c:v>60000</c:v>
                </c:pt>
                <c:pt idx="15">
                  <c:v>70000</c:v>
                </c:pt>
              </c:numCache>
            </c:numRef>
          </c:xVal>
          <c:yVal>
            <c:numRef>
              <c:f>Simulation!$AE$18:$AE$33</c:f>
              <c:numCache>
                <c:formatCode>0.00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6E-4BC2-8C5C-EB4EEB41A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67952"/>
        <c:axId val="1"/>
      </c:scatterChart>
      <c:valAx>
        <c:axId val="1206167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Threshold ICER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PP-IV is cost-effective compared to Conv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206167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209550</xdr:colOff>
      <xdr:row>40</xdr:row>
      <xdr:rowOff>47625</xdr:rowOff>
    </xdr:from>
    <xdr:to>
      <xdr:col>8</xdr:col>
      <xdr:colOff>571500</xdr:colOff>
      <xdr:row>61</xdr:row>
      <xdr:rowOff>57150</xdr:rowOff>
    </xdr:to>
    <xdr:pic>
      <xdr:nvPicPr>
        <xdr:cNvPr id="2137" name="Picture 1">
          <a:extLst>
            <a:ext uri="{FF2B5EF4-FFF2-40B4-BE49-F238E27FC236}">
              <a16:creationId xmlns:a16="http://schemas.microsoft.com/office/drawing/2014/main" id="{A1E24202-4CCE-45F2-888F-E14210542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56" t="14549" r="3661" b="16469"/>
        <a:stretch>
          <a:fillRect/>
        </a:stretch>
      </xdr:blipFill>
      <xdr:spPr bwMode="auto">
        <a:xfrm>
          <a:off x="1457325" y="6915150"/>
          <a:ext cx="4953000" cy="3409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171450</xdr:colOff>
      <xdr:row>13</xdr:row>
      <xdr:rowOff>47625</xdr:rowOff>
    </xdr:from>
    <xdr:to>
      <xdr:col>14</xdr:col>
      <xdr:colOff>542925</xdr:colOff>
      <xdr:row>20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77A3F03-1519-F06F-586E-04650E5B0AA6}"/>
            </a:ext>
          </a:extLst>
        </xdr:cNvPr>
        <xdr:cNvSpPr txBox="1"/>
      </xdr:nvSpPr>
      <xdr:spPr>
        <a:xfrm>
          <a:off x="12553950" y="2924175"/>
          <a:ext cx="3324225" cy="127635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19050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/>
            <a:t>To get the outcomes from the cabazitaxel+ and mitoxantrone+ sheet here, do NOT just refer to the cell, but give the relevant cells on the trace-sheets a name, and use the names on this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95250</xdr:colOff>
      <xdr:row>0</xdr:row>
      <xdr:rowOff>47624</xdr:rowOff>
    </xdr:from>
    <xdr:ext cx="5019675" cy="289476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8A5313C-7A75-4214-A81B-71138FC67A26}"/>
            </a:ext>
          </a:extLst>
        </xdr:cNvPr>
        <xdr:cNvSpPr txBox="1"/>
      </xdr:nvSpPr>
      <xdr:spPr>
        <a:xfrm>
          <a:off x="11591925" y="47624"/>
          <a:ext cx="5019675" cy="289476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222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200">
              <a:latin typeface="+mn-lt"/>
            </a:rPr>
            <a:t>In </a:t>
          </a:r>
          <a:r>
            <a:rPr lang="en-GB" sz="1200" b="1">
              <a:latin typeface="+mn-lt"/>
            </a:rPr>
            <a:t>week 3</a:t>
          </a:r>
          <a:r>
            <a:rPr lang="en-GB" sz="1200">
              <a:latin typeface="+mn-lt"/>
            </a:rPr>
            <a:t>, you only use column A, B, D and J of this sheet, the other columns</a:t>
          </a:r>
          <a:r>
            <a:rPr lang="en-GB" sz="1200" baseline="0">
              <a:latin typeface="+mn-lt"/>
            </a:rPr>
            <a:t> will become relevant for the PSA assignment.</a:t>
          </a:r>
        </a:p>
        <a:p>
          <a:r>
            <a:rPr lang="en-GB" sz="1200" baseline="0">
              <a:latin typeface="+mn-lt"/>
            </a:rPr>
            <a:t>Column A shows the name of the cell to the right, in column B. I have included 1 example, with cell B23 names 'uProg', as indicated by A23.</a:t>
          </a:r>
        </a:p>
        <a:p>
          <a:endParaRPr lang="en-GB" sz="1200" baseline="0">
            <a:latin typeface="+mn-lt"/>
          </a:endParaRPr>
        </a:p>
        <a:p>
          <a:r>
            <a:rPr lang="en-GB" sz="1200" b="1" baseline="0">
              <a:latin typeface="+mn-lt"/>
            </a:rPr>
            <a:t>Now things get complicated</a:t>
          </a:r>
          <a:r>
            <a:rPr lang="en-GB" sz="1200" baseline="0">
              <a:latin typeface="+mn-lt"/>
            </a:rPr>
            <a:t>, but following the next steps will save a lot of issues for the PSA exercise: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GB" sz="1200" baseline="0">
              <a:latin typeface="+mn-lt"/>
            </a:rPr>
            <a:t>The value for the utility after progression (0.6266) should be entered in column D (so D23).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GB" sz="1200" baseline="0">
              <a:latin typeface="+mn-lt"/>
            </a:rPr>
            <a:t>Give the cell in column B (so B23) a name, and make sure that in the column B cell, you copy the formula currently in B23 (=IF(Ind_PSA=0,D23,C23))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GB" sz="1200" baseline="0">
              <a:latin typeface="+mn-lt"/>
            </a:rPr>
            <a:t>When on the Caba+ and Mito+ sheets to calculate utilities, refer to cell uProg (so B23) and not D23!</a:t>
          </a:r>
        </a:p>
        <a:p>
          <a:endParaRPr lang="en-GB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371475</xdr:colOff>
      <xdr:row>32</xdr:row>
      <xdr:rowOff>104775</xdr:rowOff>
    </xdr:to>
    <xdr:graphicFrame macro="">
      <xdr:nvGraphicFramePr>
        <xdr:cNvPr id="92162" name="Chart 1">
          <a:extLst>
            <a:ext uri="{FF2B5EF4-FFF2-40B4-BE49-F238E27FC236}">
              <a16:creationId xmlns:a16="http://schemas.microsoft.com/office/drawing/2014/main" id="{81270B19-3939-4754-8B49-FE0E5CB788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371475</xdr:colOff>
      <xdr:row>32</xdr:row>
      <xdr:rowOff>95250</xdr:rowOff>
    </xdr:to>
    <xdr:graphicFrame macro="">
      <xdr:nvGraphicFramePr>
        <xdr:cNvPr id="93186" name="Chart 1">
          <a:extLst>
            <a:ext uri="{FF2B5EF4-FFF2-40B4-BE49-F238E27FC236}">
              <a16:creationId xmlns:a16="http://schemas.microsoft.com/office/drawing/2014/main" id="{9AEB3BF2-EA6D-4E82-BB51-E93F49EC94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371475</xdr:colOff>
      <xdr:row>32</xdr:row>
      <xdr:rowOff>95250</xdr:rowOff>
    </xdr:to>
    <xdr:graphicFrame macro="">
      <xdr:nvGraphicFramePr>
        <xdr:cNvPr id="94210" name="Chart 1">
          <a:extLst>
            <a:ext uri="{FF2B5EF4-FFF2-40B4-BE49-F238E27FC236}">
              <a16:creationId xmlns:a16="http://schemas.microsoft.com/office/drawing/2014/main" id="{BDB4EC52-AEB2-4D50-9342-84FA95DDE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371475</xdr:colOff>
      <xdr:row>32</xdr:row>
      <xdr:rowOff>95250</xdr:rowOff>
    </xdr:to>
    <xdr:graphicFrame macro="">
      <xdr:nvGraphicFramePr>
        <xdr:cNvPr id="95234" name="Chart 1">
          <a:extLst>
            <a:ext uri="{FF2B5EF4-FFF2-40B4-BE49-F238E27FC236}">
              <a16:creationId xmlns:a16="http://schemas.microsoft.com/office/drawing/2014/main" id="{C3A1B43C-1970-46A8-B132-95BCE2E2F2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0</xdr:colOff>
      <xdr:row>1</xdr:row>
      <xdr:rowOff>89535</xdr:rowOff>
    </xdr:from>
    <xdr:to>
      <xdr:col>32</xdr:col>
      <xdr:colOff>28575</xdr:colOff>
      <xdr:row>2</xdr:row>
      <xdr:rowOff>150683</xdr:rowOff>
    </xdr:to>
    <xdr:sp macro="[0]!CEAC" textlink="">
      <xdr:nvSpPr>
        <xdr:cNvPr id="2" name="Rectangle 1">
          <a:extLst>
            <a:ext uri="{FF2B5EF4-FFF2-40B4-BE49-F238E27FC236}">
              <a16:creationId xmlns:a16="http://schemas.microsoft.com/office/drawing/2014/main" id="{97E9E836-68E9-4609-93D2-475127538F23}"/>
            </a:ext>
          </a:extLst>
        </xdr:cNvPr>
        <xdr:cNvSpPr>
          <a:spLocks noChangeArrowheads="1"/>
        </xdr:cNvSpPr>
      </xdr:nvSpPr>
      <xdr:spPr bwMode="auto">
        <a:xfrm>
          <a:off x="19629120" y="760095"/>
          <a:ext cx="2314575" cy="308562"/>
        </a:xfrm>
        <a:prstGeom prst="rect">
          <a:avLst/>
        </a:prstGeom>
        <a:solidFill>
          <a:schemeClr val="accent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737373" mc:Ignorable="a14" a14:legacySpreadsheetColorIndex="22">
              <a:gamma/>
              <a:shade val="60000"/>
              <a:invGamma/>
            </a:srgbClr>
          </a:prst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Run CEACc calculation</a:t>
          </a:r>
          <a:endParaRPr lang="en-GB" b="1"/>
        </a:p>
      </xdr:txBody>
    </xdr:sp>
    <xdr:clientData/>
  </xdr:twoCellAnchor>
  <xdr:twoCellAnchor>
    <xdr:from>
      <xdr:col>52</xdr:col>
      <xdr:colOff>0</xdr:colOff>
      <xdr:row>4</xdr:row>
      <xdr:rowOff>87630</xdr:rowOff>
    </xdr:from>
    <xdr:to>
      <xdr:col>52</xdr:col>
      <xdr:colOff>0</xdr:colOff>
      <xdr:row>5</xdr:row>
      <xdr:rowOff>2313</xdr:rowOff>
    </xdr:to>
    <xdr:sp macro="" textlink="">
      <xdr:nvSpPr>
        <xdr:cNvPr id="3" name="Rectangle 8">
          <a:extLst>
            <a:ext uri="{FF2B5EF4-FFF2-40B4-BE49-F238E27FC236}">
              <a16:creationId xmlns:a16="http://schemas.microsoft.com/office/drawing/2014/main" id="{E9E96DEF-9358-46BD-AE85-814C28B1AD44}"/>
            </a:ext>
          </a:extLst>
        </xdr:cNvPr>
        <xdr:cNvSpPr>
          <a:spLocks noChangeArrowheads="1"/>
        </xdr:cNvSpPr>
      </xdr:nvSpPr>
      <xdr:spPr bwMode="auto">
        <a:xfrm>
          <a:off x="38854380" y="1291590"/>
          <a:ext cx="0" cy="74703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7A5C" mc:Ignorable="a14" a14:legacySpreadsheetColorIndex="47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0" i="0" u="none" strike="noStrike" baseline="0">
              <a:solidFill>
                <a:srgbClr val="000080"/>
              </a:solidFill>
              <a:latin typeface="Arial"/>
              <a:cs typeface="Arial"/>
            </a:rPr>
            <a:t>Run EVPPI dropout simulation</a:t>
          </a:r>
          <a:endParaRPr lang="en-GB"/>
        </a:p>
      </xdr:txBody>
    </xdr:sp>
    <xdr:clientData/>
  </xdr:twoCellAnchor>
  <xdr:twoCellAnchor>
    <xdr:from>
      <xdr:col>3</xdr:col>
      <xdr:colOff>321945</xdr:colOff>
      <xdr:row>1</xdr:row>
      <xdr:rowOff>68580</xdr:rowOff>
    </xdr:from>
    <xdr:to>
      <xdr:col>5</xdr:col>
      <xdr:colOff>552420</xdr:colOff>
      <xdr:row>2</xdr:row>
      <xdr:rowOff>116205</xdr:rowOff>
    </xdr:to>
    <xdr:sp macro="[0]!Simulation" textlink="">
      <xdr:nvSpPr>
        <xdr:cNvPr id="4" name="Rectangle 3">
          <a:extLst>
            <a:ext uri="{FF2B5EF4-FFF2-40B4-BE49-F238E27FC236}">
              <a16:creationId xmlns:a16="http://schemas.microsoft.com/office/drawing/2014/main" id="{FE117A88-4B33-418C-A398-840D526F26D2}"/>
            </a:ext>
          </a:extLst>
        </xdr:cNvPr>
        <xdr:cNvSpPr/>
      </xdr:nvSpPr>
      <xdr:spPr bwMode="auto">
        <a:xfrm>
          <a:off x="2093595" y="731520"/>
          <a:ext cx="1819265" cy="314325"/>
        </a:xfrm>
        <a:prstGeom prst="rect">
          <a:avLst/>
        </a:prstGeom>
        <a:solidFill>
          <a:schemeClr val="accent2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100" baseline="0"/>
            <a:t> </a:t>
          </a:r>
          <a:r>
            <a:rPr lang="en-GB" sz="1400" b="1" baseline="0"/>
            <a:t>Run PSA</a:t>
          </a:r>
          <a:endParaRPr lang="en-GB" sz="1400" b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</xdr:row>
      <xdr:rowOff>85725</xdr:rowOff>
    </xdr:from>
    <xdr:to>
      <xdr:col>17</xdr:col>
      <xdr:colOff>38100</xdr:colOff>
      <xdr:row>33</xdr:row>
      <xdr:rowOff>152400</xdr:rowOff>
    </xdr:to>
    <xdr:graphicFrame macro="">
      <xdr:nvGraphicFramePr>
        <xdr:cNvPr id="51220" name="Chart 1">
          <a:extLst>
            <a:ext uri="{FF2B5EF4-FFF2-40B4-BE49-F238E27FC236}">
              <a16:creationId xmlns:a16="http://schemas.microsoft.com/office/drawing/2014/main" id="{917C74A1-34D1-46BD-A3F2-9FBE9B6BC0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3</xdr:row>
      <xdr:rowOff>95250</xdr:rowOff>
    </xdr:from>
    <xdr:to>
      <xdr:col>16</xdr:col>
      <xdr:colOff>314325</xdr:colOff>
      <xdr:row>30</xdr:row>
      <xdr:rowOff>95250</xdr:rowOff>
    </xdr:to>
    <xdr:graphicFrame macro="">
      <xdr:nvGraphicFramePr>
        <xdr:cNvPr id="52244" name="Chart 1">
          <a:extLst>
            <a:ext uri="{FF2B5EF4-FFF2-40B4-BE49-F238E27FC236}">
              <a16:creationId xmlns:a16="http://schemas.microsoft.com/office/drawing/2014/main" id="{1DDD24D0-D81C-402B-8C32-E8EAB0F18D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>
    <tabColor theme="7" tint="0.79998168889431442"/>
  </sheetPr>
  <dimension ref="A1:V1075"/>
  <sheetViews>
    <sheetView workbookViewId="0">
      <selection sqref="A1:L1"/>
    </sheetView>
  </sheetViews>
  <sheetFormatPr baseColWidth="10" defaultColWidth="9.1640625" defaultRowHeight="16" x14ac:dyDescent="0.2"/>
  <cols>
    <col min="1" max="1" width="6.83203125" style="3" customWidth="1"/>
    <col min="2" max="2" width="13.1640625" style="4" customWidth="1"/>
    <col min="3" max="3" width="9.1640625" style="2"/>
    <col min="4" max="4" width="16.1640625" style="2" customWidth="1"/>
    <col min="5" max="5" width="10.33203125" style="2" customWidth="1"/>
    <col min="6" max="7" width="9.1640625" style="2"/>
    <col min="8" max="8" width="15" style="2" customWidth="1"/>
    <col min="9" max="11" width="9.1640625" style="2"/>
    <col min="12" max="12" width="26.33203125" style="2" customWidth="1"/>
    <col min="13" max="13" width="9.1640625" style="2"/>
    <col min="14" max="22" width="9.1640625" style="44"/>
    <col min="23" max="16384" width="9.1640625" style="2"/>
  </cols>
  <sheetData>
    <row r="1" spans="1:22" s="1" customFormat="1" ht="51.75" customHeight="1" x14ac:dyDescent="0.2">
      <c r="A1" s="541" t="s">
        <v>0</v>
      </c>
      <c r="B1" s="541"/>
      <c r="C1" s="541"/>
      <c r="D1" s="541"/>
      <c r="E1" s="541"/>
      <c r="F1" s="541"/>
      <c r="G1" s="541"/>
      <c r="H1" s="541"/>
      <c r="I1" s="541"/>
      <c r="J1" s="541"/>
      <c r="K1" s="541"/>
      <c r="L1" s="541"/>
      <c r="M1" s="18"/>
      <c r="N1" s="18"/>
      <c r="O1" s="18"/>
      <c r="P1" s="18"/>
      <c r="Q1" s="18"/>
      <c r="R1" s="18"/>
      <c r="S1" s="18"/>
      <c r="T1" s="18"/>
      <c r="U1" s="18"/>
      <c r="V1" s="18"/>
    </row>
    <row r="2" spans="1:22" s="5" customFormat="1" ht="13" x14ac:dyDescent="0.15">
      <c r="A2" s="11"/>
      <c r="B2" s="12"/>
      <c r="C2" s="13"/>
      <c r="D2" s="13"/>
      <c r="E2" s="13"/>
      <c r="F2" s="11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</row>
    <row r="3" spans="1:22" s="5" customFormat="1" ht="13" x14ac:dyDescent="0.15">
      <c r="A3" s="11"/>
      <c r="B3" s="12"/>
      <c r="C3" s="13"/>
      <c r="D3" s="13"/>
      <c r="E3" s="13"/>
      <c r="F3" s="11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</row>
    <row r="4" spans="1:22" s="5" customFormat="1" ht="13" x14ac:dyDescent="0.15">
      <c r="A4" s="14"/>
      <c r="B4" s="12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</row>
    <row r="5" spans="1:22" s="5" customFormat="1" ht="14" x14ac:dyDescent="0.15">
      <c r="A5" s="542" t="s">
        <v>1</v>
      </c>
      <c r="B5" s="542"/>
      <c r="C5" s="542"/>
      <c r="D5" s="542"/>
      <c r="E5" s="542"/>
      <c r="F5" s="542"/>
      <c r="G5" s="542"/>
      <c r="H5" s="542"/>
      <c r="I5" s="542"/>
      <c r="J5" s="542"/>
      <c r="K5" s="542"/>
      <c r="L5" s="542"/>
      <c r="M5" s="13"/>
      <c r="N5" s="13"/>
      <c r="O5" s="13"/>
      <c r="P5" s="13"/>
      <c r="Q5" s="13"/>
      <c r="R5" s="13"/>
      <c r="S5" s="13"/>
      <c r="T5" s="13"/>
      <c r="U5" s="13"/>
      <c r="V5" s="13"/>
    </row>
    <row r="6" spans="1:22" s="5" customFormat="1" ht="14.25" customHeight="1" x14ac:dyDescent="0.15">
      <c r="A6" s="116"/>
      <c r="B6" s="117" t="s">
        <v>2</v>
      </c>
      <c r="C6" s="118"/>
      <c r="D6" s="118"/>
      <c r="E6" s="118"/>
      <c r="F6" s="118"/>
      <c r="G6" s="118"/>
      <c r="H6" s="118"/>
      <c r="I6" s="118"/>
      <c r="J6" s="118"/>
      <c r="K6" s="118"/>
      <c r="L6" s="118"/>
      <c r="M6" s="13"/>
      <c r="N6" s="13"/>
      <c r="O6" s="13"/>
      <c r="P6" s="13"/>
      <c r="Q6" s="13"/>
      <c r="R6" s="13"/>
      <c r="S6" s="13"/>
      <c r="T6" s="13"/>
      <c r="U6" s="13"/>
      <c r="V6" s="13"/>
    </row>
    <row r="7" spans="1:22" s="5" customFormat="1" ht="14" x14ac:dyDescent="0.15">
      <c r="A7" s="119"/>
      <c r="B7" s="117" t="s">
        <v>3</v>
      </c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3"/>
      <c r="N7" s="13"/>
      <c r="O7" s="13"/>
      <c r="P7" s="13"/>
      <c r="Q7" s="13"/>
      <c r="R7" s="13"/>
      <c r="S7" s="13"/>
      <c r="T7" s="13"/>
      <c r="U7" s="13"/>
      <c r="V7" s="13"/>
    </row>
    <row r="8" spans="1:22" s="5" customFormat="1" ht="14" x14ac:dyDescent="0.15">
      <c r="A8" s="120"/>
      <c r="B8" s="121"/>
      <c r="C8" s="121"/>
      <c r="D8" s="122"/>
      <c r="E8" s="122"/>
      <c r="F8" s="122"/>
      <c r="G8" s="122"/>
      <c r="H8" s="122"/>
      <c r="I8" s="122"/>
      <c r="J8" s="122"/>
      <c r="K8" s="122"/>
      <c r="L8" s="122"/>
      <c r="M8" s="13"/>
      <c r="N8" s="13"/>
      <c r="O8" s="13"/>
      <c r="P8" s="13"/>
      <c r="Q8" s="13"/>
      <c r="R8" s="13"/>
      <c r="S8" s="13"/>
      <c r="T8" s="13"/>
      <c r="U8" s="13"/>
      <c r="V8" s="13"/>
    </row>
    <row r="9" spans="1:22" s="5" customFormat="1" ht="14" x14ac:dyDescent="0.15">
      <c r="A9" s="123" t="s">
        <v>4</v>
      </c>
      <c r="B9" s="124"/>
      <c r="C9" s="124"/>
      <c r="D9" s="125"/>
      <c r="E9" s="125"/>
      <c r="F9" s="125"/>
      <c r="G9" s="125"/>
      <c r="H9" s="125"/>
      <c r="I9" s="125"/>
      <c r="J9" s="125"/>
      <c r="K9" s="125"/>
      <c r="L9" s="125"/>
      <c r="M9" s="13"/>
      <c r="N9" s="13"/>
      <c r="O9" s="13"/>
      <c r="P9" s="13"/>
      <c r="Q9" s="13"/>
      <c r="R9" s="13"/>
      <c r="S9" s="13"/>
      <c r="T9" s="13"/>
      <c r="U9" s="13"/>
      <c r="V9" s="13"/>
    </row>
    <row r="10" spans="1:22" s="10" customFormat="1" ht="12.75" customHeight="1" x14ac:dyDescent="0.15">
      <c r="A10" s="132"/>
      <c r="B10" s="133" t="s">
        <v>5</v>
      </c>
      <c r="C10" s="134"/>
      <c r="D10" s="134"/>
      <c r="E10" s="134"/>
      <c r="F10" s="134"/>
      <c r="G10" s="134"/>
      <c r="H10" s="134"/>
      <c r="I10" s="134"/>
      <c r="J10" s="134"/>
      <c r="K10" s="134"/>
      <c r="L10" s="134"/>
      <c r="M10" s="19"/>
      <c r="N10" s="19"/>
      <c r="O10" s="19"/>
      <c r="P10" s="19"/>
      <c r="Q10" s="19"/>
      <c r="R10" s="19"/>
      <c r="S10" s="19"/>
      <c r="T10" s="19"/>
      <c r="U10" s="19"/>
      <c r="V10" s="19"/>
    </row>
    <row r="11" spans="1:22" s="5" customFormat="1" ht="14" x14ac:dyDescent="0.15">
      <c r="A11" s="119"/>
      <c r="B11" s="135"/>
      <c r="C11" s="117"/>
      <c r="D11" s="117"/>
      <c r="E11" s="117"/>
      <c r="F11" s="117"/>
      <c r="G11" s="117"/>
      <c r="H11" s="117"/>
      <c r="I11" s="117"/>
      <c r="J11" s="117"/>
      <c r="K11" s="117"/>
      <c r="L11" s="117"/>
      <c r="M11" s="13"/>
      <c r="N11" s="13"/>
      <c r="O11" s="13"/>
      <c r="P11" s="13"/>
      <c r="Q11" s="13"/>
      <c r="R11" s="13"/>
      <c r="S11" s="13"/>
      <c r="T11" s="13"/>
      <c r="U11" s="13"/>
      <c r="V11" s="13"/>
    </row>
    <row r="12" spans="1:22" s="5" customFormat="1" ht="14" x14ac:dyDescent="0.15">
      <c r="A12" s="120"/>
      <c r="B12" s="121"/>
      <c r="C12" s="121"/>
      <c r="D12" s="122"/>
      <c r="E12" s="122"/>
      <c r="F12" s="122"/>
      <c r="G12" s="122"/>
      <c r="H12" s="122"/>
      <c r="I12" s="122"/>
      <c r="J12" s="122"/>
      <c r="K12" s="122"/>
      <c r="L12" s="122"/>
      <c r="M12" s="13"/>
      <c r="N12" s="13"/>
      <c r="O12" s="13"/>
      <c r="P12" s="13"/>
      <c r="Q12" s="13"/>
      <c r="R12" s="13"/>
      <c r="S12" s="13"/>
      <c r="T12" s="13"/>
      <c r="U12" s="13"/>
      <c r="V12" s="13"/>
    </row>
    <row r="13" spans="1:22" s="5" customFormat="1" ht="14" x14ac:dyDescent="0.15">
      <c r="A13" s="123" t="s">
        <v>6</v>
      </c>
      <c r="B13" s="125"/>
      <c r="C13" s="124"/>
      <c r="D13" s="125"/>
      <c r="E13" s="125"/>
      <c r="F13" s="125"/>
      <c r="G13" s="125"/>
      <c r="H13" s="125"/>
      <c r="I13" s="125"/>
      <c r="J13" s="125"/>
      <c r="K13" s="125"/>
      <c r="L13" s="125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1:22" s="5" customFormat="1" ht="14" x14ac:dyDescent="0.15">
      <c r="A14" s="136">
        <v>1</v>
      </c>
      <c r="B14" s="117" t="s">
        <v>7</v>
      </c>
      <c r="C14" s="117"/>
      <c r="D14" s="117"/>
      <c r="E14" s="117"/>
      <c r="F14" s="117"/>
      <c r="G14" s="117"/>
      <c r="H14" s="117"/>
      <c r="I14" s="117"/>
      <c r="J14" s="117"/>
      <c r="K14" s="117"/>
      <c r="L14" s="117"/>
      <c r="M14" s="13"/>
      <c r="N14" s="13"/>
      <c r="O14" s="13"/>
      <c r="P14" s="13"/>
      <c r="Q14" s="13"/>
      <c r="R14" s="13"/>
      <c r="S14" s="13"/>
      <c r="T14" s="13"/>
      <c r="U14" s="13"/>
      <c r="V14" s="13"/>
    </row>
    <row r="15" spans="1:22" s="5" customFormat="1" ht="14" x14ac:dyDescent="0.15">
      <c r="A15" s="136">
        <v>2</v>
      </c>
      <c r="B15" s="117" t="s">
        <v>8</v>
      </c>
      <c r="C15" s="117"/>
      <c r="D15" s="117"/>
      <c r="E15" s="117"/>
      <c r="F15" s="117"/>
      <c r="G15" s="117"/>
      <c r="H15" s="117"/>
      <c r="I15" s="117"/>
      <c r="J15" s="117"/>
      <c r="K15" s="117"/>
      <c r="L15" s="117"/>
      <c r="M15" s="13"/>
      <c r="N15" s="13"/>
      <c r="O15" s="13"/>
      <c r="P15" s="13"/>
      <c r="Q15" s="13"/>
      <c r="R15" s="13"/>
      <c r="S15" s="13"/>
      <c r="T15" s="13"/>
      <c r="U15" s="13"/>
      <c r="V15" s="13"/>
    </row>
    <row r="16" spans="1:22" s="5" customFormat="1" ht="14" x14ac:dyDescent="0.15">
      <c r="A16" s="120"/>
      <c r="B16" s="121"/>
      <c r="C16" s="121"/>
      <c r="D16" s="122"/>
      <c r="E16" s="122"/>
      <c r="F16" s="122"/>
      <c r="G16" s="122"/>
      <c r="H16" s="122"/>
      <c r="I16" s="122"/>
      <c r="J16" s="122"/>
      <c r="K16" s="122"/>
      <c r="L16" s="122"/>
      <c r="M16" s="13"/>
      <c r="N16" s="13"/>
      <c r="O16" s="13"/>
      <c r="P16" s="13"/>
      <c r="Q16" s="13"/>
      <c r="R16" s="13"/>
      <c r="S16" s="13"/>
      <c r="T16" s="13"/>
      <c r="U16" s="13"/>
      <c r="V16" s="13"/>
    </row>
    <row r="17" spans="1:22" s="5" customFormat="1" ht="14" x14ac:dyDescent="0.15">
      <c r="A17" s="123" t="s">
        <v>9</v>
      </c>
      <c r="B17" s="125"/>
      <c r="C17" s="124"/>
      <c r="D17" s="125"/>
      <c r="E17" s="125"/>
      <c r="F17" s="125"/>
      <c r="G17" s="125"/>
      <c r="H17" s="125"/>
      <c r="I17" s="125"/>
      <c r="J17" s="125"/>
      <c r="K17" s="125"/>
      <c r="L17" s="125"/>
      <c r="M17" s="13"/>
      <c r="N17" s="13"/>
      <c r="O17" s="13"/>
      <c r="P17" s="13"/>
      <c r="Q17" s="13"/>
      <c r="R17" s="13"/>
      <c r="S17" s="13"/>
      <c r="T17" s="13"/>
      <c r="U17" s="13"/>
      <c r="V17" s="13"/>
    </row>
    <row r="18" spans="1:22" s="5" customFormat="1" ht="14" x14ac:dyDescent="0.15">
      <c r="A18" s="136"/>
      <c r="B18" s="117" t="s">
        <v>10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3"/>
      <c r="N18" s="13"/>
      <c r="O18" s="13"/>
      <c r="P18" s="13"/>
      <c r="Q18" s="13"/>
      <c r="R18" s="13"/>
      <c r="S18" s="13"/>
      <c r="T18" s="13"/>
      <c r="U18" s="13"/>
      <c r="V18" s="13"/>
    </row>
    <row r="19" spans="1:22" s="5" customFormat="1" ht="14" x14ac:dyDescent="0.15">
      <c r="A19" s="120"/>
      <c r="B19" s="121"/>
      <c r="C19" s="121"/>
      <c r="D19" s="122"/>
      <c r="E19" s="122"/>
      <c r="F19" s="122"/>
      <c r="G19" s="122"/>
      <c r="H19" s="122"/>
      <c r="I19" s="122"/>
      <c r="J19" s="122"/>
      <c r="K19" s="122"/>
      <c r="L19" s="122"/>
      <c r="M19" s="13"/>
      <c r="N19" s="13"/>
      <c r="O19" s="13"/>
      <c r="P19" s="13"/>
      <c r="Q19" s="13"/>
      <c r="R19" s="13"/>
      <c r="S19" s="13"/>
      <c r="T19" s="13"/>
      <c r="U19" s="13"/>
      <c r="V19" s="13"/>
    </row>
    <row r="20" spans="1:22" s="5" customFormat="1" ht="14" x14ac:dyDescent="0.15">
      <c r="A20" s="123" t="s">
        <v>11</v>
      </c>
      <c r="B20" s="125"/>
      <c r="C20" s="124"/>
      <c r="D20" s="125"/>
      <c r="E20" s="125"/>
      <c r="F20" s="125"/>
      <c r="G20" s="125"/>
      <c r="H20" s="125"/>
      <c r="I20" s="125"/>
      <c r="J20" s="125"/>
      <c r="K20" s="125"/>
      <c r="L20" s="125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22" s="5" customFormat="1" ht="14" x14ac:dyDescent="0.15">
      <c r="A21" s="136">
        <v>1</v>
      </c>
      <c r="B21" s="117" t="s">
        <v>12</v>
      </c>
      <c r="C21" s="117"/>
      <c r="D21" s="117"/>
      <c r="E21" s="117">
        <v>3</v>
      </c>
      <c r="F21" s="117" t="s">
        <v>13</v>
      </c>
      <c r="G21" s="117"/>
      <c r="H21" s="117"/>
      <c r="I21" s="117"/>
      <c r="J21" s="117"/>
      <c r="K21" s="117"/>
      <c r="L21" s="117"/>
      <c r="M21" s="13"/>
      <c r="N21" s="13"/>
      <c r="O21" s="13"/>
      <c r="P21" s="13"/>
      <c r="Q21" s="13"/>
      <c r="R21" s="13"/>
      <c r="S21" s="13"/>
      <c r="T21" s="13"/>
      <c r="U21" s="13"/>
      <c r="V21" s="13"/>
    </row>
    <row r="22" spans="1:22" s="5" customFormat="1" ht="14" x14ac:dyDescent="0.15">
      <c r="A22" s="136">
        <v>2</v>
      </c>
      <c r="B22" s="117" t="s">
        <v>14</v>
      </c>
      <c r="C22" s="117"/>
      <c r="D22" s="117"/>
      <c r="E22" s="117">
        <v>4</v>
      </c>
      <c r="F22" s="117" t="s">
        <v>15</v>
      </c>
      <c r="G22" s="117"/>
      <c r="H22" s="117"/>
      <c r="I22" s="117"/>
      <c r="J22" s="117"/>
      <c r="K22" s="117"/>
      <c r="L22" s="117"/>
      <c r="M22" s="13"/>
      <c r="N22" s="13"/>
      <c r="O22" s="13"/>
      <c r="P22" s="13"/>
      <c r="Q22" s="13"/>
      <c r="R22" s="13"/>
      <c r="S22" s="13"/>
      <c r="T22" s="13"/>
      <c r="U22" s="13"/>
      <c r="V22" s="13"/>
    </row>
    <row r="23" spans="1:22" s="5" customFormat="1" ht="14" x14ac:dyDescent="0.15">
      <c r="A23" s="120"/>
      <c r="B23" s="121"/>
      <c r="C23" s="121"/>
      <c r="D23" s="122"/>
      <c r="E23" s="122"/>
      <c r="F23" s="122"/>
      <c r="G23" s="122"/>
      <c r="H23" s="122"/>
      <c r="I23" s="122"/>
      <c r="J23" s="122"/>
      <c r="K23" s="122"/>
      <c r="L23" s="122"/>
      <c r="M23" s="13"/>
      <c r="N23" s="13"/>
      <c r="O23" s="13"/>
      <c r="P23" s="13"/>
      <c r="Q23" s="13"/>
      <c r="R23" s="13"/>
      <c r="S23" s="13"/>
      <c r="T23" s="13"/>
      <c r="U23" s="13"/>
      <c r="V23" s="13"/>
    </row>
    <row r="24" spans="1:22" s="5" customFormat="1" ht="14" x14ac:dyDescent="0.15">
      <c r="A24" s="123" t="s">
        <v>16</v>
      </c>
      <c r="B24" s="125"/>
      <c r="C24" s="124"/>
      <c r="D24" s="125"/>
      <c r="E24" s="125"/>
      <c r="F24" s="125"/>
      <c r="G24" s="125"/>
      <c r="H24" s="125"/>
      <c r="I24" s="125"/>
      <c r="J24" s="125"/>
      <c r="K24" s="125"/>
      <c r="L24" s="125"/>
      <c r="M24" s="13"/>
      <c r="N24" s="13"/>
      <c r="O24" s="13"/>
      <c r="P24" s="13"/>
      <c r="Q24" s="13"/>
      <c r="R24" s="13"/>
      <c r="S24" s="13"/>
      <c r="T24" s="13"/>
      <c r="U24" s="13"/>
      <c r="V24" s="13"/>
    </row>
    <row r="25" spans="1:22" s="5" customFormat="1" ht="14" x14ac:dyDescent="0.15">
      <c r="A25" s="136">
        <v>1</v>
      </c>
      <c r="B25" s="117" t="s">
        <v>17</v>
      </c>
      <c r="C25" s="117"/>
      <c r="D25" s="117"/>
      <c r="E25" s="117">
        <v>2</v>
      </c>
      <c r="F25" s="117" t="s">
        <v>18</v>
      </c>
      <c r="G25" s="117"/>
      <c r="H25" s="117"/>
      <c r="I25" s="117"/>
      <c r="J25" s="117"/>
      <c r="K25" s="117"/>
      <c r="L25" s="117"/>
      <c r="M25" s="13"/>
      <c r="N25" s="13"/>
      <c r="O25" s="13"/>
      <c r="P25" s="13"/>
      <c r="Q25" s="13"/>
      <c r="R25" s="13"/>
      <c r="S25" s="13"/>
      <c r="T25" s="13"/>
      <c r="U25" s="13"/>
      <c r="V25" s="13"/>
    </row>
    <row r="26" spans="1:22" s="5" customFormat="1" ht="14" x14ac:dyDescent="0.15">
      <c r="A26" s="120"/>
      <c r="B26" s="121"/>
      <c r="C26" s="121"/>
      <c r="D26" s="122"/>
      <c r="E26" s="122"/>
      <c r="F26" s="122"/>
      <c r="G26" s="122"/>
      <c r="H26" s="122"/>
      <c r="I26" s="122"/>
      <c r="J26" s="122"/>
      <c r="K26" s="122"/>
      <c r="L26" s="122"/>
      <c r="M26" s="13"/>
      <c r="N26" s="13"/>
      <c r="O26" s="13"/>
      <c r="P26" s="13"/>
      <c r="Q26" s="13"/>
      <c r="R26" s="13"/>
      <c r="S26" s="13"/>
      <c r="T26" s="13"/>
      <c r="U26" s="13"/>
      <c r="V26" s="13"/>
    </row>
    <row r="27" spans="1:22" s="5" customFormat="1" ht="14" x14ac:dyDescent="0.15">
      <c r="A27" s="123" t="s">
        <v>19</v>
      </c>
      <c r="B27" s="125"/>
      <c r="C27" s="124"/>
      <c r="D27" s="125"/>
      <c r="E27" s="125"/>
      <c r="F27" s="125"/>
      <c r="G27" s="125"/>
      <c r="H27" s="125"/>
      <c r="I27" s="125"/>
      <c r="J27" s="125"/>
      <c r="K27" s="125"/>
      <c r="L27" s="125"/>
      <c r="M27" s="13"/>
      <c r="N27" s="13"/>
      <c r="O27" s="13"/>
      <c r="P27" s="13"/>
      <c r="Q27" s="13"/>
      <c r="R27" s="13"/>
      <c r="S27" s="13"/>
      <c r="T27" s="13"/>
      <c r="U27" s="13"/>
      <c r="V27" s="13"/>
    </row>
    <row r="28" spans="1:22" s="5" customFormat="1" ht="14" x14ac:dyDescent="0.15">
      <c r="A28" s="136">
        <v>1</v>
      </c>
      <c r="B28" s="117" t="s">
        <v>20</v>
      </c>
      <c r="C28" s="137"/>
      <c r="D28" s="117"/>
      <c r="E28" s="117"/>
      <c r="F28" s="136"/>
      <c r="G28" s="117"/>
      <c r="H28" s="117"/>
      <c r="I28" s="117"/>
      <c r="J28" s="117"/>
      <c r="K28" s="117"/>
      <c r="L28" s="117"/>
      <c r="M28" s="13"/>
      <c r="N28" s="13"/>
      <c r="O28" s="13"/>
      <c r="P28" s="13"/>
      <c r="Q28" s="13"/>
      <c r="R28" s="13"/>
      <c r="S28" s="13"/>
      <c r="T28" s="13"/>
      <c r="U28" s="13"/>
      <c r="V28" s="13"/>
    </row>
    <row r="29" spans="1:22" s="5" customFormat="1" ht="14" x14ac:dyDescent="0.15">
      <c r="A29" s="136">
        <v>2</v>
      </c>
      <c r="B29" s="117" t="s">
        <v>21</v>
      </c>
      <c r="C29" s="137"/>
      <c r="D29" s="117"/>
      <c r="E29" s="117"/>
      <c r="F29" s="136"/>
      <c r="G29" s="117"/>
      <c r="H29" s="117"/>
      <c r="I29" s="117"/>
      <c r="J29" s="117"/>
      <c r="K29" s="117"/>
      <c r="L29" s="117"/>
      <c r="M29" s="13"/>
      <c r="N29" s="13"/>
      <c r="O29" s="13"/>
      <c r="P29" s="13"/>
      <c r="Q29" s="13"/>
      <c r="R29" s="13"/>
      <c r="S29" s="13"/>
      <c r="T29" s="13"/>
      <c r="U29" s="13"/>
      <c r="V29" s="13"/>
    </row>
    <row r="30" spans="1:22" s="5" customFormat="1" ht="14" x14ac:dyDescent="0.15">
      <c r="A30" s="136">
        <v>3</v>
      </c>
      <c r="B30" s="117" t="s">
        <v>22</v>
      </c>
      <c r="C30" s="137"/>
      <c r="D30" s="117"/>
      <c r="E30" s="117"/>
      <c r="F30" s="136"/>
      <c r="G30" s="117"/>
      <c r="H30" s="117"/>
      <c r="I30" s="117"/>
      <c r="J30" s="117"/>
      <c r="K30" s="117"/>
      <c r="L30" s="117"/>
      <c r="M30" s="13"/>
      <c r="N30" s="13"/>
      <c r="O30" s="13"/>
      <c r="P30" s="13"/>
      <c r="Q30" s="13"/>
      <c r="R30" s="13"/>
      <c r="S30" s="13"/>
      <c r="T30" s="13"/>
      <c r="U30" s="13"/>
      <c r="V30" s="13"/>
    </row>
    <row r="31" spans="1:22" s="5" customFormat="1" ht="14" x14ac:dyDescent="0.15">
      <c r="A31" s="120"/>
      <c r="B31" s="121"/>
      <c r="C31" s="121"/>
      <c r="D31" s="122"/>
      <c r="E31" s="122"/>
      <c r="F31" s="122"/>
      <c r="G31" s="122"/>
      <c r="H31" s="122"/>
      <c r="I31" s="122"/>
      <c r="J31" s="122"/>
      <c r="K31" s="122"/>
      <c r="L31" s="122"/>
      <c r="M31" s="13"/>
      <c r="N31" s="13"/>
      <c r="O31" s="13"/>
      <c r="P31" s="13"/>
      <c r="Q31" s="13"/>
      <c r="R31" s="13"/>
      <c r="S31" s="13"/>
      <c r="T31" s="13"/>
      <c r="U31" s="13"/>
      <c r="V31" s="13"/>
    </row>
    <row r="32" spans="1:22" s="5" customFormat="1" ht="14" x14ac:dyDescent="0.15">
      <c r="A32" s="123" t="s">
        <v>23</v>
      </c>
      <c r="B32" s="125"/>
      <c r="C32" s="124"/>
      <c r="D32" s="125"/>
      <c r="E32" s="125"/>
      <c r="F32" s="125"/>
      <c r="G32" s="125"/>
      <c r="H32" s="125"/>
      <c r="I32" s="125"/>
      <c r="J32" s="125"/>
      <c r="K32" s="125"/>
      <c r="L32" s="125"/>
      <c r="M32" s="13"/>
      <c r="N32" s="13"/>
      <c r="O32" s="13"/>
      <c r="P32" s="13"/>
      <c r="Q32" s="13"/>
      <c r="R32" s="13"/>
      <c r="S32" s="13"/>
      <c r="T32" s="13"/>
      <c r="U32" s="13"/>
      <c r="V32" s="13"/>
    </row>
    <row r="33" spans="1:22" s="5" customFormat="1" ht="14" x14ac:dyDescent="0.15">
      <c r="A33" s="119"/>
      <c r="B33" s="136" t="s">
        <v>24</v>
      </c>
      <c r="C33" s="117"/>
      <c r="D33" s="117"/>
      <c r="E33" s="117"/>
      <c r="F33" s="117"/>
      <c r="G33" s="117"/>
      <c r="H33" s="117"/>
      <c r="I33" s="117"/>
      <c r="J33" s="117"/>
      <c r="K33" s="117"/>
      <c r="L33" s="117"/>
      <c r="M33" s="13"/>
      <c r="N33" s="13"/>
      <c r="O33" s="13"/>
      <c r="P33" s="13"/>
      <c r="Q33" s="13"/>
      <c r="R33" s="13"/>
      <c r="S33" s="13"/>
      <c r="T33" s="13"/>
      <c r="U33" s="13"/>
      <c r="V33" s="13"/>
    </row>
    <row r="34" spans="1:22" s="5" customFormat="1" ht="14" x14ac:dyDescent="0.15">
      <c r="A34" s="120"/>
      <c r="B34" s="121"/>
      <c r="C34" s="121"/>
      <c r="D34" s="122"/>
      <c r="E34" s="122"/>
      <c r="F34" s="122"/>
      <c r="G34" s="122"/>
      <c r="H34" s="122"/>
      <c r="I34" s="122"/>
      <c r="J34" s="122"/>
      <c r="K34" s="122"/>
      <c r="L34" s="122"/>
      <c r="M34" s="13"/>
      <c r="N34" s="13"/>
      <c r="O34" s="13"/>
      <c r="P34" s="13"/>
      <c r="Q34" s="13"/>
      <c r="R34" s="13"/>
      <c r="S34" s="13"/>
      <c r="T34" s="13"/>
      <c r="U34" s="13"/>
      <c r="V34" s="13"/>
    </row>
    <row r="35" spans="1:22" s="5" customFormat="1" ht="14" x14ac:dyDescent="0.15">
      <c r="A35" s="123" t="s">
        <v>25</v>
      </c>
      <c r="B35" s="125"/>
      <c r="C35" s="124"/>
      <c r="D35" s="125"/>
      <c r="E35" s="125"/>
      <c r="F35" s="125"/>
      <c r="G35" s="125"/>
      <c r="H35" s="125"/>
      <c r="I35" s="125"/>
      <c r="J35" s="125"/>
      <c r="K35" s="125"/>
      <c r="L35" s="125"/>
      <c r="M35" s="13"/>
      <c r="N35" s="13"/>
      <c r="O35" s="13"/>
      <c r="P35" s="13"/>
      <c r="Q35" s="13"/>
      <c r="R35" s="13"/>
      <c r="S35" s="13"/>
      <c r="T35" s="13"/>
      <c r="U35" s="13"/>
      <c r="V35" s="13"/>
    </row>
    <row r="36" spans="1:22" s="5" customFormat="1" ht="14" x14ac:dyDescent="0.15">
      <c r="A36" s="138"/>
      <c r="B36" s="136" t="s">
        <v>26</v>
      </c>
      <c r="C36" s="117"/>
      <c r="D36" s="117"/>
      <c r="E36" s="117"/>
      <c r="F36" s="117"/>
      <c r="G36" s="117"/>
      <c r="H36" s="117"/>
      <c r="I36" s="117"/>
      <c r="J36" s="117"/>
      <c r="K36" s="117"/>
      <c r="L36" s="117"/>
      <c r="M36" s="13"/>
      <c r="N36" s="13"/>
      <c r="O36" s="13"/>
      <c r="P36" s="13"/>
      <c r="Q36" s="13"/>
      <c r="R36" s="13"/>
      <c r="S36" s="13"/>
      <c r="T36" s="13"/>
      <c r="U36" s="13"/>
      <c r="V36" s="13"/>
    </row>
    <row r="37" spans="1:22" s="5" customFormat="1" ht="14" x14ac:dyDescent="0.15">
      <c r="A37" s="120"/>
      <c r="B37" s="126"/>
      <c r="C37" s="127"/>
      <c r="D37" s="128"/>
      <c r="E37" s="128"/>
      <c r="F37" s="128"/>
      <c r="G37" s="128"/>
      <c r="H37" s="128"/>
      <c r="I37" s="128"/>
      <c r="J37" s="128"/>
      <c r="K37" s="128"/>
      <c r="L37" s="128"/>
      <c r="M37" s="13"/>
      <c r="N37" s="13"/>
      <c r="O37" s="13"/>
      <c r="P37" s="13"/>
      <c r="Q37" s="13"/>
      <c r="R37" s="13"/>
      <c r="S37" s="13"/>
      <c r="T37" s="13"/>
      <c r="U37" s="13"/>
      <c r="V37" s="13"/>
    </row>
    <row r="38" spans="1:22" s="5" customFormat="1" ht="14" x14ac:dyDescent="0.15">
      <c r="A38" s="123" t="s">
        <v>27</v>
      </c>
      <c r="B38" s="129"/>
      <c r="C38" s="123"/>
      <c r="D38" s="130"/>
      <c r="E38" s="130"/>
      <c r="F38" s="130"/>
      <c r="G38" s="130"/>
      <c r="H38" s="130"/>
      <c r="I38" s="131"/>
      <c r="J38" s="131"/>
      <c r="K38" s="131"/>
      <c r="L38" s="131"/>
      <c r="M38" s="13"/>
      <c r="N38" s="13"/>
      <c r="O38" s="13"/>
      <c r="P38" s="13"/>
      <c r="Q38" s="13"/>
      <c r="R38" s="13"/>
      <c r="S38" s="13"/>
      <c r="T38" s="13"/>
      <c r="U38" s="13"/>
      <c r="V38" s="13"/>
    </row>
    <row r="39" spans="1:22" s="5" customFormat="1" ht="13" x14ac:dyDescent="0.15">
      <c r="A39" s="139"/>
      <c r="B39" s="140"/>
      <c r="C39" s="113"/>
      <c r="D39" s="113"/>
      <c r="E39" s="113"/>
      <c r="F39" s="113"/>
      <c r="G39" s="113"/>
      <c r="H39" s="113"/>
      <c r="I39" s="141"/>
      <c r="J39" s="113"/>
      <c r="K39" s="113"/>
      <c r="L39" s="113"/>
      <c r="M39" s="13"/>
      <c r="N39" s="13"/>
      <c r="O39" s="13"/>
      <c r="P39" s="13"/>
      <c r="Q39" s="13"/>
      <c r="R39" s="13"/>
      <c r="S39" s="13"/>
      <c r="T39" s="13"/>
      <c r="U39" s="13"/>
      <c r="V39" s="13"/>
    </row>
    <row r="40" spans="1:22" s="5" customFormat="1" ht="13" x14ac:dyDescent="0.15">
      <c r="A40" s="114"/>
      <c r="B40" s="140"/>
      <c r="C40" s="113"/>
      <c r="D40" s="113"/>
      <c r="E40" s="113"/>
      <c r="F40" s="113"/>
      <c r="G40" s="113"/>
      <c r="H40" s="113"/>
      <c r="I40" s="142"/>
      <c r="J40" s="113"/>
      <c r="K40" s="113"/>
      <c r="L40" s="113"/>
      <c r="M40" s="13"/>
      <c r="N40" s="13"/>
      <c r="O40" s="13"/>
      <c r="P40" s="13"/>
      <c r="Q40" s="13"/>
      <c r="R40" s="13"/>
      <c r="S40" s="13"/>
      <c r="T40" s="13"/>
      <c r="U40" s="13"/>
      <c r="V40" s="13"/>
    </row>
    <row r="41" spans="1:22" s="5" customFormat="1" ht="13" x14ac:dyDescent="0.15">
      <c r="A41" s="114"/>
      <c r="B41" s="140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3"/>
      <c r="N41" s="13"/>
      <c r="O41" s="13"/>
      <c r="P41" s="13"/>
      <c r="Q41" s="13"/>
      <c r="R41" s="13"/>
      <c r="S41" s="13"/>
      <c r="T41" s="13"/>
      <c r="U41" s="13"/>
      <c r="V41" s="13"/>
    </row>
    <row r="42" spans="1:22" s="5" customFormat="1" ht="13" x14ac:dyDescent="0.15">
      <c r="A42" s="114"/>
      <c r="B42" s="140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3"/>
      <c r="N42" s="13"/>
      <c r="O42" s="13"/>
      <c r="P42" s="13"/>
      <c r="Q42" s="13"/>
      <c r="R42" s="13"/>
      <c r="S42" s="13"/>
      <c r="T42" s="13"/>
      <c r="U42" s="13"/>
      <c r="V42" s="13"/>
    </row>
    <row r="43" spans="1:22" s="5" customFormat="1" ht="13" x14ac:dyDescent="0.15">
      <c r="A43" s="114"/>
      <c r="B43" s="140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3"/>
      <c r="N43" s="13"/>
      <c r="O43" s="13"/>
      <c r="P43" s="13"/>
      <c r="Q43" s="13"/>
      <c r="R43" s="13"/>
      <c r="S43" s="13"/>
      <c r="T43" s="13"/>
      <c r="U43" s="13"/>
      <c r="V43" s="13"/>
    </row>
    <row r="44" spans="1:22" s="5" customFormat="1" ht="13" x14ac:dyDescent="0.15">
      <c r="A44" s="114"/>
      <c r="B44" s="140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3"/>
      <c r="N44" s="13"/>
      <c r="O44" s="13"/>
      <c r="P44" s="13"/>
      <c r="Q44" s="13"/>
      <c r="R44" s="13"/>
      <c r="S44" s="13"/>
      <c r="T44" s="13"/>
      <c r="U44" s="13"/>
      <c r="V44" s="13"/>
    </row>
    <row r="45" spans="1:22" s="5" customFormat="1" ht="13" x14ac:dyDescent="0.15">
      <c r="A45" s="114"/>
      <c r="B45" s="140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3"/>
      <c r="N45" s="13"/>
      <c r="O45" s="13"/>
      <c r="P45" s="13"/>
      <c r="Q45" s="13"/>
      <c r="R45" s="13"/>
      <c r="S45" s="13"/>
      <c r="T45" s="13"/>
      <c r="U45" s="13"/>
      <c r="V45" s="13"/>
    </row>
    <row r="46" spans="1:22" s="5" customFormat="1" ht="13" x14ac:dyDescent="0.15">
      <c r="A46" s="114"/>
      <c r="B46" s="140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3"/>
      <c r="N46" s="13"/>
      <c r="O46" s="13"/>
      <c r="P46" s="13"/>
      <c r="Q46" s="13"/>
      <c r="R46" s="13"/>
      <c r="S46" s="13"/>
      <c r="T46" s="13"/>
      <c r="U46" s="13"/>
      <c r="V46" s="13"/>
    </row>
    <row r="47" spans="1:22" s="5" customFormat="1" ht="13" x14ac:dyDescent="0.15">
      <c r="A47" s="114"/>
      <c r="B47" s="140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3"/>
      <c r="N47" s="13"/>
      <c r="O47" s="13"/>
      <c r="P47" s="13"/>
      <c r="Q47" s="13"/>
      <c r="R47" s="13"/>
      <c r="S47" s="13"/>
      <c r="T47" s="13"/>
      <c r="U47" s="13"/>
      <c r="V47" s="13"/>
    </row>
    <row r="48" spans="1:22" s="5" customFormat="1" ht="13" x14ac:dyDescent="0.15">
      <c r="A48" s="114"/>
      <c r="B48" s="140"/>
      <c r="C48" s="113"/>
      <c r="D48" s="113"/>
      <c r="E48" s="113"/>
      <c r="F48" s="113"/>
      <c r="G48" s="113"/>
      <c r="H48" s="143"/>
      <c r="I48" s="113"/>
      <c r="J48" s="113"/>
      <c r="K48" s="113"/>
      <c r="L48" s="113"/>
      <c r="M48" s="13"/>
      <c r="N48" s="13"/>
      <c r="O48" s="13"/>
      <c r="P48" s="13"/>
      <c r="Q48" s="13"/>
      <c r="R48" s="13"/>
      <c r="S48" s="13"/>
      <c r="T48" s="13"/>
      <c r="U48" s="13"/>
      <c r="V48" s="13"/>
    </row>
    <row r="49" spans="1:22" s="5" customFormat="1" ht="13" x14ac:dyDescent="0.15">
      <c r="A49" s="114"/>
      <c r="B49" s="140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3"/>
      <c r="N49" s="13"/>
      <c r="O49" s="13"/>
      <c r="P49" s="13"/>
      <c r="Q49" s="13"/>
      <c r="R49" s="13"/>
      <c r="S49" s="13"/>
      <c r="T49" s="13"/>
      <c r="U49" s="13"/>
      <c r="V49" s="13"/>
    </row>
    <row r="50" spans="1:22" s="5" customFormat="1" ht="13" x14ac:dyDescent="0.15">
      <c r="A50" s="114"/>
      <c r="B50" s="140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3"/>
      <c r="N50" s="13"/>
      <c r="O50" s="43"/>
      <c r="P50" s="13"/>
      <c r="Q50" s="13"/>
      <c r="R50" s="13"/>
      <c r="S50" s="13"/>
      <c r="T50" s="13"/>
      <c r="U50" s="13"/>
      <c r="V50" s="13"/>
    </row>
    <row r="51" spans="1:22" s="5" customFormat="1" ht="13" x14ac:dyDescent="0.15">
      <c r="A51" s="114"/>
      <c r="B51" s="140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3"/>
      <c r="N51" s="13"/>
      <c r="O51" s="13"/>
      <c r="P51" s="13"/>
      <c r="Q51" s="13"/>
      <c r="R51" s="13"/>
      <c r="S51" s="13"/>
      <c r="T51" s="13"/>
      <c r="U51" s="13"/>
      <c r="V51" s="13"/>
    </row>
    <row r="52" spans="1:22" s="5" customFormat="1" ht="13" x14ac:dyDescent="0.15">
      <c r="A52" s="114"/>
      <c r="B52" s="140"/>
      <c r="C52" s="113"/>
      <c r="D52" s="113"/>
      <c r="E52" s="113"/>
      <c r="F52" s="113"/>
      <c r="G52" s="113"/>
      <c r="H52" s="144"/>
      <c r="I52" s="113"/>
      <c r="J52" s="113"/>
      <c r="K52" s="113"/>
      <c r="L52" s="113"/>
      <c r="M52" s="13"/>
      <c r="N52" s="13"/>
      <c r="O52" s="13"/>
      <c r="P52" s="13"/>
      <c r="Q52" s="13"/>
      <c r="R52" s="13"/>
      <c r="S52" s="13"/>
      <c r="T52" s="13"/>
      <c r="U52" s="13"/>
      <c r="V52" s="13"/>
    </row>
    <row r="53" spans="1:22" s="5" customFormat="1" ht="13" x14ac:dyDescent="0.15">
      <c r="A53" s="113"/>
      <c r="B53" s="140"/>
      <c r="C53" s="114"/>
      <c r="D53" s="113"/>
      <c r="E53" s="113"/>
      <c r="F53" s="113"/>
      <c r="G53" s="113"/>
      <c r="H53" s="145"/>
      <c r="I53" s="113"/>
      <c r="J53" s="113"/>
      <c r="K53" s="113"/>
      <c r="L53" s="113"/>
      <c r="M53" s="13"/>
      <c r="N53" s="13"/>
      <c r="O53" s="13"/>
      <c r="P53" s="13"/>
      <c r="Q53" s="13"/>
      <c r="R53" s="13"/>
      <c r="S53" s="13"/>
      <c r="T53" s="13"/>
      <c r="U53" s="13"/>
      <c r="V53" s="13"/>
    </row>
    <row r="54" spans="1:22" s="5" customFormat="1" ht="13" x14ac:dyDescent="0.15">
      <c r="A54" s="114"/>
      <c r="B54" s="140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3"/>
      <c r="N54" s="13"/>
      <c r="O54" s="13"/>
      <c r="P54" s="13"/>
      <c r="Q54" s="13"/>
      <c r="R54" s="13"/>
      <c r="S54" s="13"/>
      <c r="T54" s="13"/>
      <c r="U54" s="13"/>
      <c r="V54" s="13"/>
    </row>
    <row r="55" spans="1:22" s="5" customFormat="1" ht="13" x14ac:dyDescent="0.15">
      <c r="A55" s="114"/>
      <c r="B55" s="140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3"/>
      <c r="N55" s="13"/>
      <c r="O55" s="13"/>
      <c r="P55" s="13"/>
      <c r="Q55" s="13"/>
      <c r="R55" s="13"/>
      <c r="S55" s="13"/>
      <c r="T55" s="13"/>
      <c r="U55" s="13"/>
      <c r="V55" s="13"/>
    </row>
    <row r="56" spans="1:22" s="5" customFormat="1" ht="13" x14ac:dyDescent="0.15">
      <c r="A56" s="114"/>
      <c r="B56" s="140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3"/>
      <c r="N56" s="13"/>
      <c r="O56" s="13"/>
      <c r="P56" s="13"/>
      <c r="Q56" s="13"/>
      <c r="R56" s="13"/>
      <c r="S56" s="13"/>
      <c r="T56" s="13"/>
      <c r="U56" s="13"/>
      <c r="V56" s="13"/>
    </row>
    <row r="57" spans="1:22" s="5" customFormat="1" ht="13" x14ac:dyDescent="0.15">
      <c r="A57" s="114"/>
      <c r="B57" s="140"/>
      <c r="C57" s="142"/>
      <c r="D57" s="113"/>
      <c r="E57" s="113"/>
      <c r="F57" s="113"/>
      <c r="G57" s="113"/>
      <c r="H57" s="113"/>
      <c r="I57" s="113"/>
      <c r="J57" s="113"/>
      <c r="K57" s="113"/>
      <c r="L57" s="113"/>
      <c r="M57" s="13"/>
      <c r="N57" s="13"/>
      <c r="O57" s="13"/>
      <c r="P57" s="13"/>
      <c r="Q57" s="13"/>
      <c r="R57" s="13"/>
      <c r="S57" s="13"/>
      <c r="T57" s="13"/>
      <c r="U57" s="13"/>
      <c r="V57" s="13"/>
    </row>
    <row r="58" spans="1:22" s="5" customFormat="1" ht="13" x14ac:dyDescent="0.15">
      <c r="A58" s="114"/>
      <c r="B58" s="140"/>
      <c r="C58" s="113"/>
      <c r="D58" s="113"/>
      <c r="E58" s="113"/>
      <c r="F58" s="113"/>
      <c r="G58" s="113"/>
      <c r="H58" s="143"/>
      <c r="I58" s="113"/>
      <c r="J58" s="113"/>
      <c r="K58" s="113"/>
      <c r="L58" s="113"/>
      <c r="M58" s="13"/>
      <c r="N58" s="13"/>
      <c r="O58" s="13"/>
      <c r="P58" s="13"/>
      <c r="Q58" s="13"/>
      <c r="R58" s="13"/>
      <c r="S58" s="13"/>
      <c r="T58" s="13"/>
      <c r="U58" s="13"/>
      <c r="V58" s="13"/>
    </row>
    <row r="59" spans="1:22" s="5" customFormat="1" ht="13" x14ac:dyDescent="0.15">
      <c r="A59" s="114"/>
      <c r="B59" s="140"/>
      <c r="C59" s="113"/>
      <c r="D59" s="113"/>
      <c r="E59" s="113"/>
      <c r="F59" s="113"/>
      <c r="G59" s="146"/>
      <c r="H59" s="113"/>
      <c r="I59" s="113"/>
      <c r="J59" s="113"/>
      <c r="K59" s="113"/>
      <c r="L59" s="113"/>
      <c r="M59" s="13"/>
      <c r="N59" s="13"/>
      <c r="O59" s="13"/>
      <c r="P59" s="13"/>
      <c r="Q59" s="13"/>
      <c r="R59" s="13"/>
      <c r="S59" s="13"/>
      <c r="T59" s="13"/>
      <c r="U59" s="13"/>
      <c r="V59" s="13"/>
    </row>
    <row r="60" spans="1:22" s="5" customFormat="1" ht="13" x14ac:dyDescent="0.15">
      <c r="A60" s="114"/>
      <c r="B60" s="140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3"/>
      <c r="N60" s="13"/>
      <c r="O60" s="13"/>
      <c r="P60" s="13"/>
      <c r="Q60" s="13"/>
      <c r="R60" s="13"/>
      <c r="S60" s="13"/>
      <c r="T60" s="13"/>
      <c r="U60" s="13"/>
      <c r="V60" s="13"/>
    </row>
    <row r="61" spans="1:22" s="5" customFormat="1" ht="13" x14ac:dyDescent="0.15">
      <c r="A61" s="114"/>
      <c r="B61" s="140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3"/>
      <c r="N61" s="13"/>
      <c r="O61" s="13"/>
      <c r="P61" s="13"/>
      <c r="Q61" s="13"/>
      <c r="R61" s="13"/>
      <c r="S61" s="13"/>
      <c r="T61" s="13"/>
      <c r="U61" s="13"/>
      <c r="V61" s="13"/>
    </row>
    <row r="62" spans="1:22" s="5" customFormat="1" ht="13" x14ac:dyDescent="0.15">
      <c r="A62" s="114"/>
      <c r="B62" s="140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3"/>
      <c r="N62" s="13"/>
      <c r="O62" s="13"/>
      <c r="P62" s="13"/>
      <c r="Q62" s="13"/>
      <c r="R62" s="13"/>
      <c r="S62" s="13"/>
      <c r="T62" s="13"/>
      <c r="U62" s="13"/>
      <c r="V62" s="13"/>
    </row>
    <row r="63" spans="1:22" s="5" customFormat="1" ht="13" x14ac:dyDescent="0.15">
      <c r="A63" s="114"/>
      <c r="B63" s="140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3"/>
      <c r="N63" s="13"/>
      <c r="O63" s="13"/>
      <c r="P63" s="13"/>
      <c r="Q63" s="13"/>
      <c r="R63" s="13"/>
      <c r="S63" s="13"/>
      <c r="T63" s="13"/>
      <c r="U63" s="13"/>
      <c r="V63" s="13"/>
    </row>
    <row r="64" spans="1:22" s="5" customFormat="1" ht="13" x14ac:dyDescent="0.15">
      <c r="A64" s="147"/>
      <c r="B64" s="148"/>
      <c r="C64" s="147"/>
      <c r="D64" s="147"/>
      <c r="E64" s="147"/>
      <c r="F64" s="147"/>
      <c r="G64" s="147"/>
      <c r="H64" s="147"/>
      <c r="I64" s="113"/>
      <c r="J64" s="113"/>
      <c r="K64" s="113"/>
      <c r="L64" s="113"/>
      <c r="M64" s="13"/>
      <c r="N64" s="13"/>
      <c r="O64" s="13"/>
      <c r="P64" s="13"/>
      <c r="Q64" s="13"/>
      <c r="R64" s="13"/>
      <c r="S64" s="13"/>
      <c r="T64" s="13"/>
      <c r="U64" s="13"/>
      <c r="V64" s="13"/>
    </row>
    <row r="65" spans="1:22" s="5" customFormat="1" ht="13" x14ac:dyDescent="0.15">
      <c r="A65" s="149"/>
      <c r="B65" s="148"/>
      <c r="C65" s="147"/>
      <c r="D65" s="147"/>
      <c r="E65" s="147"/>
      <c r="F65" s="147"/>
      <c r="G65" s="147"/>
      <c r="H65" s="147"/>
      <c r="I65" s="141"/>
      <c r="J65" s="113"/>
      <c r="K65" s="113"/>
      <c r="L65" s="113"/>
      <c r="M65" s="13"/>
      <c r="N65" s="13"/>
      <c r="O65" s="13"/>
      <c r="P65" s="13"/>
      <c r="Q65" s="13"/>
      <c r="R65" s="13"/>
      <c r="S65" s="13"/>
      <c r="T65" s="13"/>
      <c r="U65" s="13"/>
      <c r="V65" s="13"/>
    </row>
    <row r="66" spans="1:22" s="5" customFormat="1" ht="13" x14ac:dyDescent="0.15">
      <c r="A66" s="149"/>
      <c r="B66" s="148"/>
      <c r="C66" s="147"/>
      <c r="D66" s="147"/>
      <c r="E66" s="147"/>
      <c r="F66" s="147"/>
      <c r="G66" s="147"/>
      <c r="H66" s="147"/>
      <c r="I66" s="142"/>
      <c r="J66" s="113"/>
      <c r="K66" s="113"/>
      <c r="L66" s="113"/>
      <c r="M66" s="13"/>
      <c r="N66" s="13"/>
      <c r="O66" s="13"/>
      <c r="P66" s="13"/>
      <c r="Q66" s="13"/>
      <c r="R66" s="13"/>
      <c r="S66" s="13"/>
      <c r="T66" s="13"/>
      <c r="U66" s="13"/>
      <c r="V66" s="13"/>
    </row>
    <row r="67" spans="1:22" s="5" customFormat="1" ht="13" x14ac:dyDescent="0.15">
      <c r="A67" s="34"/>
      <c r="B67" s="35"/>
      <c r="C67" s="36"/>
      <c r="D67" s="36"/>
      <c r="E67" s="36"/>
      <c r="F67" s="36"/>
      <c r="G67" s="36"/>
      <c r="H67" s="36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</row>
    <row r="68" spans="1:22" s="5" customFormat="1" ht="13" x14ac:dyDescent="0.15">
      <c r="A68" s="34"/>
      <c r="B68" s="35"/>
      <c r="C68" s="36"/>
      <c r="D68" s="36"/>
      <c r="E68" s="36"/>
      <c r="F68" s="36"/>
      <c r="G68" s="36"/>
      <c r="H68" s="36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</row>
    <row r="69" spans="1:22" s="5" customFormat="1" ht="13" x14ac:dyDescent="0.15">
      <c r="A69" s="14"/>
      <c r="B69" s="12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</row>
    <row r="70" spans="1:22" s="5" customFormat="1" ht="13" x14ac:dyDescent="0.15">
      <c r="A70" s="14"/>
      <c r="B70" s="15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</row>
    <row r="71" spans="1:22" s="5" customFormat="1" ht="13" x14ac:dyDescent="0.15">
      <c r="A71" s="14"/>
      <c r="B71" s="15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</row>
    <row r="72" spans="1:22" s="5" customFormat="1" ht="13" x14ac:dyDescent="0.15">
      <c r="A72" s="14"/>
      <c r="B72" s="15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</row>
    <row r="73" spans="1:22" s="5" customFormat="1" ht="13" x14ac:dyDescent="0.15">
      <c r="A73" s="14"/>
      <c r="B73" s="15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</row>
    <row r="74" spans="1:22" s="5" customFormat="1" ht="13" x14ac:dyDescent="0.15">
      <c r="A74" s="14"/>
      <c r="B74" s="37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</row>
    <row r="75" spans="1:22" s="5" customFormat="1" ht="13" x14ac:dyDescent="0.15">
      <c r="A75" s="14"/>
      <c r="B75" s="37"/>
      <c r="C75" s="17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</row>
    <row r="76" spans="1:22" s="5" customFormat="1" ht="13" x14ac:dyDescent="0.15">
      <c r="A76" s="14"/>
      <c r="B76" s="37"/>
      <c r="C76" s="17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</row>
    <row r="77" spans="1:22" s="5" customFormat="1" ht="13" x14ac:dyDescent="0.15">
      <c r="A77" s="14"/>
      <c r="B77" s="16"/>
      <c r="C77" s="17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</row>
    <row r="78" spans="1:22" s="5" customFormat="1" ht="13" x14ac:dyDescent="0.15">
      <c r="A78" s="14"/>
      <c r="B78" s="16"/>
      <c r="C78" s="17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</row>
    <row r="79" spans="1:22" s="5" customFormat="1" ht="13" x14ac:dyDescent="0.15">
      <c r="A79" s="14"/>
      <c r="B79" s="16"/>
      <c r="C79" s="17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</row>
    <row r="80" spans="1:22" s="5" customFormat="1" ht="13" x14ac:dyDescent="0.15">
      <c r="A80" s="14"/>
      <c r="B80" s="16"/>
      <c r="C80" s="17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</row>
    <row r="81" spans="1:22" s="5" customFormat="1" ht="13" x14ac:dyDescent="0.15">
      <c r="A81" s="6"/>
      <c r="B81" s="8"/>
      <c r="C81" s="9"/>
      <c r="N81" s="13"/>
      <c r="O81" s="13"/>
      <c r="P81" s="13"/>
      <c r="Q81" s="13"/>
      <c r="R81" s="13"/>
      <c r="S81" s="13"/>
      <c r="T81" s="13"/>
      <c r="U81" s="13"/>
      <c r="V81" s="13"/>
    </row>
    <row r="82" spans="1:22" s="5" customFormat="1" ht="13" x14ac:dyDescent="0.15">
      <c r="A82" s="6"/>
      <c r="B82" s="8"/>
      <c r="C82" s="9"/>
      <c r="N82" s="13"/>
      <c r="O82" s="13"/>
      <c r="P82" s="13"/>
      <c r="Q82" s="13"/>
      <c r="R82" s="13"/>
      <c r="S82" s="13"/>
      <c r="T82" s="13"/>
      <c r="U82" s="13"/>
      <c r="V82" s="13"/>
    </row>
    <row r="83" spans="1:22" s="5" customFormat="1" ht="13" x14ac:dyDescent="0.15">
      <c r="A83" s="6"/>
      <c r="B83" s="8"/>
      <c r="C83" s="9"/>
      <c r="N83" s="13"/>
      <c r="O83" s="13"/>
      <c r="P83" s="13"/>
      <c r="Q83" s="13"/>
      <c r="R83" s="13"/>
      <c r="S83" s="13"/>
      <c r="T83" s="13"/>
      <c r="U83" s="13"/>
      <c r="V83" s="13"/>
    </row>
    <row r="84" spans="1:22" s="5" customFormat="1" ht="13" x14ac:dyDescent="0.15">
      <c r="A84" s="6"/>
      <c r="B84" s="8"/>
      <c r="C84" s="9"/>
      <c r="N84" s="13"/>
      <c r="O84" s="13"/>
      <c r="P84" s="13"/>
      <c r="Q84" s="13"/>
      <c r="R84" s="13"/>
      <c r="S84" s="13"/>
      <c r="T84" s="13"/>
      <c r="U84" s="13"/>
      <c r="V84" s="13"/>
    </row>
    <row r="85" spans="1:22" s="5" customFormat="1" ht="13" x14ac:dyDescent="0.15">
      <c r="A85" s="6"/>
      <c r="B85" s="7"/>
      <c r="N85" s="13"/>
      <c r="O85" s="13"/>
      <c r="P85" s="13"/>
      <c r="Q85" s="13"/>
      <c r="R85" s="13"/>
      <c r="S85" s="13"/>
      <c r="T85" s="13"/>
      <c r="U85" s="13"/>
      <c r="V85" s="13"/>
    </row>
    <row r="86" spans="1:22" s="5" customFormat="1" ht="13" x14ac:dyDescent="0.15">
      <c r="A86" s="6"/>
      <c r="B86" s="7"/>
      <c r="N86" s="13"/>
      <c r="O86" s="13"/>
      <c r="P86" s="13"/>
      <c r="Q86" s="13"/>
      <c r="R86" s="13"/>
      <c r="S86" s="13"/>
      <c r="T86" s="13"/>
      <c r="U86" s="13"/>
      <c r="V86" s="13"/>
    </row>
    <row r="87" spans="1:22" s="5" customFormat="1" ht="13" x14ac:dyDescent="0.15">
      <c r="A87" s="6"/>
      <c r="B87" s="7"/>
      <c r="N87" s="13"/>
      <c r="O87" s="13"/>
      <c r="P87" s="13"/>
      <c r="Q87" s="13"/>
      <c r="R87" s="13"/>
      <c r="S87" s="13"/>
      <c r="T87" s="13"/>
      <c r="U87" s="13"/>
      <c r="V87" s="13"/>
    </row>
    <row r="88" spans="1:22" s="5" customFormat="1" ht="13" x14ac:dyDescent="0.15">
      <c r="A88" s="6"/>
      <c r="B88" s="7"/>
      <c r="N88" s="13"/>
      <c r="O88" s="13"/>
      <c r="P88" s="13"/>
      <c r="Q88" s="13"/>
      <c r="R88" s="13"/>
      <c r="S88" s="13"/>
      <c r="T88" s="13"/>
      <c r="U88" s="13"/>
      <c r="V88" s="13"/>
    </row>
    <row r="89" spans="1:22" s="5" customFormat="1" ht="13" x14ac:dyDescent="0.15">
      <c r="A89" s="6"/>
      <c r="B89" s="7"/>
      <c r="N89" s="13"/>
      <c r="O89" s="13"/>
      <c r="P89" s="13"/>
      <c r="Q89" s="13"/>
      <c r="R89" s="13"/>
      <c r="S89" s="13"/>
      <c r="T89" s="13"/>
      <c r="U89" s="13"/>
      <c r="V89" s="13"/>
    </row>
    <row r="90" spans="1:22" s="5" customFormat="1" ht="13" x14ac:dyDescent="0.15">
      <c r="A90" s="6"/>
      <c r="B90" s="7"/>
      <c r="N90" s="13"/>
      <c r="O90" s="13"/>
      <c r="P90" s="13"/>
      <c r="Q90" s="13"/>
      <c r="R90" s="13"/>
      <c r="S90" s="13"/>
      <c r="T90" s="13"/>
      <c r="U90" s="13"/>
      <c r="V90" s="13"/>
    </row>
    <row r="91" spans="1:22" s="5" customFormat="1" ht="13" x14ac:dyDescent="0.15">
      <c r="A91" s="6"/>
      <c r="B91" s="7"/>
      <c r="N91" s="13"/>
      <c r="O91" s="13"/>
      <c r="P91" s="13"/>
      <c r="Q91" s="13"/>
      <c r="R91" s="13"/>
      <c r="S91" s="13"/>
      <c r="T91" s="13"/>
      <c r="U91" s="13"/>
      <c r="V91" s="13"/>
    </row>
    <row r="92" spans="1:22" s="5" customFormat="1" ht="13" x14ac:dyDescent="0.15">
      <c r="A92" s="6"/>
      <c r="B92" s="7"/>
      <c r="N92" s="13"/>
      <c r="O92" s="13"/>
      <c r="P92" s="13"/>
      <c r="Q92" s="13"/>
      <c r="R92" s="13"/>
      <c r="S92" s="13"/>
      <c r="T92" s="13"/>
      <c r="U92" s="13"/>
      <c r="V92" s="13"/>
    </row>
    <row r="93" spans="1:22" s="5" customFormat="1" ht="13" x14ac:dyDescent="0.15">
      <c r="A93" s="6"/>
      <c r="B93" s="7"/>
      <c r="N93" s="13"/>
      <c r="O93" s="13"/>
      <c r="P93" s="13"/>
      <c r="Q93" s="13"/>
      <c r="R93" s="13"/>
      <c r="S93" s="13"/>
      <c r="T93" s="13"/>
      <c r="U93" s="13"/>
      <c r="V93" s="13"/>
    </row>
    <row r="94" spans="1:22" s="5" customFormat="1" ht="13" x14ac:dyDescent="0.15">
      <c r="A94" s="6"/>
      <c r="B94" s="7"/>
      <c r="N94" s="13"/>
      <c r="O94" s="13"/>
      <c r="P94" s="13"/>
      <c r="Q94" s="13"/>
      <c r="R94" s="13"/>
      <c r="S94" s="13"/>
      <c r="T94" s="13"/>
      <c r="U94" s="13"/>
      <c r="V94" s="13"/>
    </row>
    <row r="95" spans="1:22" s="5" customFormat="1" ht="12" customHeight="1" x14ac:dyDescent="0.15">
      <c r="A95" s="6"/>
      <c r="B95" s="7"/>
      <c r="N95" s="13"/>
      <c r="O95" s="13"/>
      <c r="P95" s="13"/>
      <c r="Q95" s="13"/>
      <c r="R95" s="13"/>
      <c r="S95" s="13"/>
      <c r="T95" s="13"/>
      <c r="U95" s="13"/>
      <c r="V95" s="13"/>
    </row>
    <row r="96" spans="1:22" s="5" customFormat="1" ht="13" x14ac:dyDescent="0.15">
      <c r="A96" s="6"/>
      <c r="B96" s="7"/>
      <c r="N96" s="13"/>
      <c r="O96" s="13"/>
      <c r="P96" s="13"/>
      <c r="Q96" s="13"/>
      <c r="R96" s="13"/>
      <c r="S96" s="13"/>
      <c r="T96" s="13"/>
      <c r="U96" s="13"/>
      <c r="V96" s="13"/>
    </row>
    <row r="97" spans="1:22" s="5" customFormat="1" ht="13" x14ac:dyDescent="0.15">
      <c r="A97" s="6"/>
      <c r="B97" s="7"/>
      <c r="N97" s="13"/>
      <c r="O97" s="13"/>
      <c r="P97" s="13"/>
      <c r="Q97" s="13"/>
      <c r="R97" s="13"/>
      <c r="S97" s="13"/>
      <c r="T97" s="13"/>
      <c r="U97" s="13"/>
      <c r="V97" s="13"/>
    </row>
    <row r="98" spans="1:22" s="5" customFormat="1" ht="13" x14ac:dyDescent="0.15">
      <c r="A98" s="6"/>
      <c r="B98" s="7"/>
      <c r="N98" s="13"/>
      <c r="O98" s="13"/>
      <c r="P98" s="13"/>
      <c r="Q98" s="13"/>
      <c r="R98" s="13"/>
      <c r="S98" s="13"/>
      <c r="T98" s="13"/>
      <c r="U98" s="13"/>
      <c r="V98" s="13"/>
    </row>
    <row r="99" spans="1:22" s="5" customFormat="1" ht="13" x14ac:dyDescent="0.15">
      <c r="A99" s="6"/>
      <c r="B99" s="7"/>
      <c r="N99" s="13"/>
      <c r="O99" s="13"/>
      <c r="P99" s="13"/>
      <c r="Q99" s="13"/>
      <c r="R99" s="13"/>
      <c r="S99" s="13"/>
      <c r="T99" s="13"/>
      <c r="U99" s="13"/>
      <c r="V99" s="13"/>
    </row>
    <row r="100" spans="1:22" s="5" customFormat="1" ht="13" x14ac:dyDescent="0.15">
      <c r="A100" s="6"/>
      <c r="B100" s="7"/>
      <c r="N100" s="13"/>
      <c r="O100" s="13"/>
      <c r="P100" s="13"/>
      <c r="Q100" s="13"/>
      <c r="R100" s="13"/>
      <c r="S100" s="13"/>
      <c r="T100" s="13"/>
      <c r="U100" s="13"/>
      <c r="V100" s="13"/>
    </row>
    <row r="101" spans="1:22" s="5" customFormat="1" ht="13" x14ac:dyDescent="0.15">
      <c r="A101" s="6"/>
      <c r="B101" s="7"/>
      <c r="N101" s="13"/>
      <c r="O101" s="13"/>
      <c r="P101" s="13"/>
      <c r="Q101" s="13"/>
      <c r="R101" s="13"/>
      <c r="S101" s="13"/>
      <c r="T101" s="13"/>
      <c r="U101" s="13"/>
      <c r="V101" s="13"/>
    </row>
    <row r="102" spans="1:22" s="5" customFormat="1" ht="13" x14ac:dyDescent="0.15">
      <c r="A102" s="6"/>
      <c r="B102" s="7"/>
      <c r="N102" s="13"/>
      <c r="O102" s="13"/>
      <c r="P102" s="13"/>
      <c r="Q102" s="13"/>
      <c r="R102" s="13"/>
      <c r="S102" s="13"/>
      <c r="T102" s="13"/>
      <c r="U102" s="13"/>
      <c r="V102" s="13"/>
    </row>
    <row r="103" spans="1:22" s="5" customFormat="1" ht="13" x14ac:dyDescent="0.15">
      <c r="A103" s="6"/>
      <c r="B103" s="7"/>
      <c r="N103" s="13"/>
      <c r="O103" s="13"/>
      <c r="P103" s="13"/>
      <c r="Q103" s="13"/>
      <c r="R103" s="13"/>
      <c r="S103" s="13"/>
      <c r="T103" s="13"/>
      <c r="U103" s="13"/>
      <c r="V103" s="13"/>
    </row>
    <row r="104" spans="1:22" s="5" customFormat="1" ht="13" x14ac:dyDescent="0.15">
      <c r="A104" s="6"/>
      <c r="B104" s="7"/>
      <c r="N104" s="13"/>
      <c r="O104" s="13"/>
      <c r="P104" s="13"/>
      <c r="Q104" s="13"/>
      <c r="R104" s="13"/>
      <c r="S104" s="13"/>
      <c r="T104" s="13"/>
      <c r="U104" s="13"/>
      <c r="V104" s="13"/>
    </row>
    <row r="105" spans="1:22" s="5" customFormat="1" ht="13" x14ac:dyDescent="0.15">
      <c r="A105" s="6"/>
      <c r="B105" s="7"/>
      <c r="N105" s="13"/>
      <c r="O105" s="13"/>
      <c r="P105" s="13"/>
      <c r="Q105" s="13"/>
      <c r="R105" s="13"/>
      <c r="S105" s="13"/>
      <c r="T105" s="13"/>
      <c r="U105" s="13"/>
      <c r="V105" s="13"/>
    </row>
    <row r="106" spans="1:22" s="5" customFormat="1" ht="13" x14ac:dyDescent="0.15">
      <c r="A106" s="6"/>
      <c r="B106" s="7"/>
      <c r="N106" s="13"/>
      <c r="O106" s="13"/>
      <c r="P106" s="13"/>
      <c r="Q106" s="13"/>
      <c r="R106" s="13"/>
      <c r="S106" s="13"/>
      <c r="T106" s="13"/>
      <c r="U106" s="13"/>
      <c r="V106" s="13"/>
    </row>
    <row r="107" spans="1:22" s="5" customFormat="1" ht="13" x14ac:dyDescent="0.15">
      <c r="A107" s="6"/>
      <c r="B107" s="7"/>
      <c r="N107" s="13"/>
      <c r="O107" s="13"/>
      <c r="P107" s="13"/>
      <c r="Q107" s="13"/>
      <c r="R107" s="13"/>
      <c r="S107" s="13"/>
      <c r="T107" s="13"/>
      <c r="U107" s="13"/>
      <c r="V107" s="13"/>
    </row>
    <row r="108" spans="1:22" s="5" customFormat="1" ht="13" x14ac:dyDescent="0.15">
      <c r="A108" s="6"/>
      <c r="B108" s="7"/>
      <c r="N108" s="13"/>
      <c r="O108" s="13"/>
      <c r="P108" s="13"/>
      <c r="Q108" s="13"/>
      <c r="R108" s="13"/>
      <c r="S108" s="13"/>
      <c r="T108" s="13"/>
      <c r="U108" s="13"/>
      <c r="V108" s="13"/>
    </row>
    <row r="109" spans="1:22" s="5" customFormat="1" ht="13" x14ac:dyDescent="0.15">
      <c r="A109" s="6"/>
      <c r="B109" s="7"/>
      <c r="N109" s="13"/>
      <c r="O109" s="13"/>
      <c r="P109" s="13"/>
      <c r="Q109" s="13"/>
      <c r="R109" s="13"/>
      <c r="S109" s="13"/>
      <c r="T109" s="13"/>
      <c r="U109" s="13"/>
      <c r="V109" s="13"/>
    </row>
    <row r="110" spans="1:22" s="5" customFormat="1" ht="13" x14ac:dyDescent="0.15">
      <c r="A110" s="6"/>
      <c r="B110" s="7"/>
      <c r="N110" s="13"/>
      <c r="O110" s="13"/>
      <c r="P110" s="13"/>
      <c r="Q110" s="13"/>
      <c r="R110" s="13"/>
      <c r="S110" s="13"/>
      <c r="T110" s="13"/>
      <c r="U110" s="13"/>
      <c r="V110" s="13"/>
    </row>
    <row r="111" spans="1:22" s="5" customFormat="1" ht="13" x14ac:dyDescent="0.15">
      <c r="A111" s="6"/>
      <c r="B111" s="7"/>
      <c r="N111" s="13"/>
      <c r="O111" s="13"/>
      <c r="P111" s="13"/>
      <c r="Q111" s="13"/>
      <c r="R111" s="13"/>
      <c r="S111" s="13"/>
      <c r="T111" s="13"/>
      <c r="U111" s="13"/>
      <c r="V111" s="13"/>
    </row>
    <row r="112" spans="1:22" s="5" customFormat="1" ht="13" x14ac:dyDescent="0.15">
      <c r="A112" s="6"/>
      <c r="B112" s="7"/>
      <c r="N112" s="13"/>
      <c r="O112" s="13"/>
      <c r="P112" s="13"/>
      <c r="Q112" s="13"/>
      <c r="R112" s="13"/>
      <c r="S112" s="13"/>
      <c r="T112" s="13"/>
      <c r="U112" s="13"/>
      <c r="V112" s="13"/>
    </row>
    <row r="113" spans="1:22" s="5" customFormat="1" ht="13" x14ac:dyDescent="0.15">
      <c r="A113" s="6"/>
      <c r="B113" s="7"/>
      <c r="N113" s="13"/>
      <c r="O113" s="13"/>
      <c r="P113" s="13"/>
      <c r="Q113" s="13"/>
      <c r="R113" s="13"/>
      <c r="S113" s="13"/>
      <c r="T113" s="13"/>
      <c r="U113" s="13"/>
      <c r="V113" s="13"/>
    </row>
    <row r="114" spans="1:22" s="5" customFormat="1" ht="13" x14ac:dyDescent="0.15">
      <c r="A114" s="6"/>
      <c r="B114" s="7"/>
      <c r="N114" s="13"/>
      <c r="O114" s="13"/>
      <c r="P114" s="13"/>
      <c r="Q114" s="13"/>
      <c r="R114" s="13"/>
      <c r="S114" s="13"/>
      <c r="T114" s="13"/>
      <c r="U114" s="13"/>
      <c r="V114" s="13"/>
    </row>
    <row r="115" spans="1:22" s="5" customFormat="1" ht="13" x14ac:dyDescent="0.15">
      <c r="A115" s="6"/>
      <c r="B115" s="7"/>
      <c r="N115" s="13"/>
      <c r="O115" s="13"/>
      <c r="P115" s="13"/>
      <c r="Q115" s="13"/>
      <c r="R115" s="13"/>
      <c r="S115" s="13"/>
      <c r="T115" s="13"/>
      <c r="U115" s="13"/>
      <c r="V115" s="13"/>
    </row>
    <row r="116" spans="1:22" s="5" customFormat="1" ht="13" x14ac:dyDescent="0.15">
      <c r="A116" s="6"/>
      <c r="B116" s="7"/>
      <c r="N116" s="13"/>
      <c r="O116" s="13"/>
      <c r="P116" s="13"/>
      <c r="Q116" s="13"/>
      <c r="R116" s="13"/>
      <c r="S116" s="13"/>
      <c r="T116" s="13"/>
      <c r="U116" s="13"/>
      <c r="V116" s="13"/>
    </row>
    <row r="117" spans="1:22" s="5" customFormat="1" ht="13" x14ac:dyDescent="0.15">
      <c r="A117" s="6"/>
      <c r="B117" s="7"/>
      <c r="N117" s="13"/>
      <c r="O117" s="13"/>
      <c r="P117" s="13"/>
      <c r="Q117" s="13"/>
      <c r="R117" s="13"/>
      <c r="S117" s="13"/>
      <c r="T117" s="13"/>
      <c r="U117" s="13"/>
      <c r="V117" s="13"/>
    </row>
    <row r="118" spans="1:22" s="5" customFormat="1" ht="13" x14ac:dyDescent="0.15">
      <c r="A118" s="6"/>
      <c r="B118" s="7"/>
      <c r="N118" s="13"/>
      <c r="O118" s="13"/>
      <c r="P118" s="13"/>
      <c r="Q118" s="13"/>
      <c r="R118" s="13"/>
      <c r="S118" s="13"/>
      <c r="T118" s="13"/>
      <c r="U118" s="13"/>
      <c r="V118" s="13"/>
    </row>
    <row r="119" spans="1:22" s="5" customFormat="1" ht="13" x14ac:dyDescent="0.15">
      <c r="A119" s="6"/>
      <c r="B119" s="7"/>
      <c r="N119" s="13"/>
      <c r="O119" s="13"/>
      <c r="P119" s="13"/>
      <c r="Q119" s="13"/>
      <c r="R119" s="13"/>
      <c r="S119" s="13"/>
      <c r="T119" s="13"/>
      <c r="U119" s="13"/>
      <c r="V119" s="13"/>
    </row>
    <row r="120" spans="1:22" s="5" customFormat="1" ht="13" x14ac:dyDescent="0.15">
      <c r="A120" s="6"/>
      <c r="B120" s="7"/>
      <c r="N120" s="13"/>
      <c r="O120" s="13"/>
      <c r="P120" s="13"/>
      <c r="Q120" s="13"/>
      <c r="R120" s="13"/>
      <c r="S120" s="13"/>
      <c r="T120" s="13"/>
      <c r="U120" s="13"/>
      <c r="V120" s="13"/>
    </row>
    <row r="121" spans="1:22" s="5" customFormat="1" ht="13" x14ac:dyDescent="0.15">
      <c r="A121" s="6"/>
      <c r="B121" s="7"/>
      <c r="N121" s="13"/>
      <c r="O121" s="13"/>
      <c r="P121" s="13"/>
      <c r="Q121" s="13"/>
      <c r="R121" s="13"/>
      <c r="S121" s="13"/>
      <c r="T121" s="13"/>
      <c r="U121" s="13"/>
      <c r="V121" s="13"/>
    </row>
    <row r="122" spans="1:22" s="5" customFormat="1" ht="13" x14ac:dyDescent="0.15">
      <c r="A122" s="6"/>
      <c r="B122" s="7"/>
      <c r="N122" s="13"/>
      <c r="O122" s="13"/>
      <c r="P122" s="13"/>
      <c r="Q122" s="13"/>
      <c r="R122" s="13"/>
      <c r="S122" s="13"/>
      <c r="T122" s="13"/>
      <c r="U122" s="13"/>
      <c r="V122" s="13"/>
    </row>
    <row r="123" spans="1:22" s="5" customFormat="1" ht="13" x14ac:dyDescent="0.15">
      <c r="A123" s="6"/>
      <c r="B123" s="7"/>
      <c r="N123" s="13"/>
      <c r="O123" s="13"/>
      <c r="P123" s="13"/>
      <c r="Q123" s="13"/>
      <c r="R123" s="13"/>
      <c r="S123" s="13"/>
      <c r="T123" s="13"/>
      <c r="U123" s="13"/>
      <c r="V123" s="13"/>
    </row>
    <row r="124" spans="1:22" s="5" customFormat="1" ht="13" x14ac:dyDescent="0.15">
      <c r="A124" s="6"/>
      <c r="B124" s="7"/>
      <c r="N124" s="13"/>
      <c r="O124" s="13"/>
      <c r="P124" s="13"/>
      <c r="Q124" s="13"/>
      <c r="R124" s="13"/>
      <c r="S124" s="13"/>
      <c r="T124" s="13"/>
      <c r="U124" s="13"/>
      <c r="V124" s="13"/>
    </row>
    <row r="125" spans="1:22" s="5" customFormat="1" ht="13" x14ac:dyDescent="0.15">
      <c r="A125" s="6"/>
      <c r="B125" s="7"/>
      <c r="N125" s="13"/>
      <c r="O125" s="13"/>
      <c r="P125" s="13"/>
      <c r="Q125" s="13"/>
      <c r="R125" s="13"/>
      <c r="S125" s="13"/>
      <c r="T125" s="13"/>
      <c r="U125" s="13"/>
      <c r="V125" s="13"/>
    </row>
    <row r="126" spans="1:22" s="5" customFormat="1" ht="13" x14ac:dyDescent="0.15">
      <c r="A126" s="6"/>
      <c r="B126" s="7"/>
      <c r="N126" s="13"/>
      <c r="O126" s="13"/>
      <c r="P126" s="13"/>
      <c r="Q126" s="13"/>
      <c r="R126" s="13"/>
      <c r="S126" s="13"/>
      <c r="T126" s="13"/>
      <c r="U126" s="13"/>
      <c r="V126" s="13"/>
    </row>
    <row r="127" spans="1:22" s="5" customFormat="1" ht="13" x14ac:dyDescent="0.15">
      <c r="A127" s="6"/>
      <c r="B127" s="7"/>
      <c r="N127" s="13"/>
      <c r="O127" s="13"/>
      <c r="P127" s="13"/>
      <c r="Q127" s="13"/>
      <c r="R127" s="13"/>
      <c r="S127" s="13"/>
      <c r="T127" s="13"/>
      <c r="U127" s="13"/>
      <c r="V127" s="13"/>
    </row>
    <row r="128" spans="1:22" s="5" customFormat="1" ht="13" x14ac:dyDescent="0.15">
      <c r="A128" s="6"/>
      <c r="B128" s="7"/>
      <c r="N128" s="13"/>
      <c r="O128" s="13"/>
      <c r="P128" s="13"/>
      <c r="Q128" s="13"/>
      <c r="R128" s="13"/>
      <c r="S128" s="13"/>
      <c r="T128" s="13"/>
      <c r="U128" s="13"/>
      <c r="V128" s="13"/>
    </row>
    <row r="129" spans="1:22" s="5" customFormat="1" ht="13" x14ac:dyDescent="0.15">
      <c r="A129" s="6"/>
      <c r="B129" s="7"/>
      <c r="N129" s="13"/>
      <c r="O129" s="13"/>
      <c r="P129" s="13"/>
      <c r="Q129" s="13"/>
      <c r="R129" s="13"/>
      <c r="S129" s="13"/>
      <c r="T129" s="13"/>
      <c r="U129" s="13"/>
      <c r="V129" s="13"/>
    </row>
    <row r="130" spans="1:22" s="5" customFormat="1" ht="13" x14ac:dyDescent="0.15">
      <c r="A130" s="6"/>
      <c r="B130" s="7"/>
      <c r="N130" s="13"/>
      <c r="O130" s="13"/>
      <c r="P130" s="13"/>
      <c r="Q130" s="13"/>
      <c r="R130" s="13"/>
      <c r="S130" s="13"/>
      <c r="T130" s="13"/>
      <c r="U130" s="13"/>
      <c r="V130" s="13"/>
    </row>
    <row r="131" spans="1:22" s="5" customFormat="1" ht="13" x14ac:dyDescent="0.15">
      <c r="A131" s="6"/>
      <c r="B131" s="7"/>
      <c r="N131" s="13"/>
      <c r="O131" s="13"/>
      <c r="P131" s="13"/>
      <c r="Q131" s="13"/>
      <c r="R131" s="13"/>
      <c r="S131" s="13"/>
      <c r="T131" s="13"/>
      <c r="U131" s="13"/>
      <c r="V131" s="13"/>
    </row>
    <row r="132" spans="1:22" s="5" customFormat="1" ht="13" x14ac:dyDescent="0.15">
      <c r="A132" s="6"/>
      <c r="B132" s="7"/>
      <c r="N132" s="13"/>
      <c r="O132" s="13"/>
      <c r="P132" s="13"/>
      <c r="Q132" s="13"/>
      <c r="R132" s="13"/>
      <c r="S132" s="13"/>
      <c r="T132" s="13"/>
      <c r="U132" s="13"/>
      <c r="V132" s="13"/>
    </row>
    <row r="133" spans="1:22" s="5" customFormat="1" ht="13" x14ac:dyDescent="0.15">
      <c r="A133" s="6"/>
      <c r="B133" s="7"/>
      <c r="N133" s="13"/>
      <c r="O133" s="13"/>
      <c r="P133" s="13"/>
      <c r="Q133" s="13"/>
      <c r="R133" s="13"/>
      <c r="S133" s="13"/>
      <c r="T133" s="13"/>
      <c r="U133" s="13"/>
      <c r="V133" s="13"/>
    </row>
    <row r="134" spans="1:22" s="5" customFormat="1" ht="13" x14ac:dyDescent="0.15">
      <c r="A134" s="6"/>
      <c r="B134" s="7"/>
      <c r="N134" s="13"/>
      <c r="O134" s="13"/>
      <c r="P134" s="13"/>
      <c r="Q134" s="13"/>
      <c r="R134" s="13"/>
      <c r="S134" s="13"/>
      <c r="T134" s="13"/>
      <c r="U134" s="13"/>
      <c r="V134" s="13"/>
    </row>
    <row r="135" spans="1:22" s="5" customFormat="1" ht="13" x14ac:dyDescent="0.15">
      <c r="A135" s="6"/>
      <c r="B135" s="7"/>
      <c r="N135" s="13"/>
      <c r="O135" s="13"/>
      <c r="P135" s="13"/>
      <c r="Q135" s="13"/>
      <c r="R135" s="13"/>
      <c r="S135" s="13"/>
      <c r="T135" s="13"/>
      <c r="U135" s="13"/>
      <c r="V135" s="13"/>
    </row>
    <row r="136" spans="1:22" s="5" customFormat="1" ht="13" x14ac:dyDescent="0.15">
      <c r="A136" s="6"/>
      <c r="B136" s="7"/>
      <c r="N136" s="13"/>
      <c r="O136" s="13"/>
      <c r="P136" s="13"/>
      <c r="Q136" s="13"/>
      <c r="R136" s="13"/>
      <c r="S136" s="13"/>
      <c r="T136" s="13"/>
      <c r="U136" s="13"/>
      <c r="V136" s="13"/>
    </row>
    <row r="137" spans="1:22" s="5" customFormat="1" ht="13" x14ac:dyDescent="0.15">
      <c r="A137" s="6"/>
      <c r="B137" s="7"/>
      <c r="N137" s="13"/>
      <c r="O137" s="13"/>
      <c r="P137" s="13"/>
      <c r="Q137" s="13"/>
      <c r="R137" s="13"/>
      <c r="S137" s="13"/>
      <c r="T137" s="13"/>
      <c r="U137" s="13"/>
      <c r="V137" s="13"/>
    </row>
    <row r="138" spans="1:22" s="5" customFormat="1" ht="13" x14ac:dyDescent="0.15">
      <c r="A138" s="6"/>
      <c r="B138" s="7"/>
      <c r="N138" s="13"/>
      <c r="O138" s="13"/>
      <c r="P138" s="13"/>
      <c r="Q138" s="13"/>
      <c r="R138" s="13"/>
      <c r="S138" s="13"/>
      <c r="T138" s="13"/>
      <c r="U138" s="13"/>
      <c r="V138" s="13"/>
    </row>
    <row r="139" spans="1:22" s="5" customFormat="1" ht="13" x14ac:dyDescent="0.15">
      <c r="A139" s="6"/>
      <c r="B139" s="7"/>
      <c r="N139" s="13"/>
      <c r="O139" s="13"/>
      <c r="P139" s="13"/>
      <c r="Q139" s="13"/>
      <c r="R139" s="13"/>
      <c r="S139" s="13"/>
      <c r="T139" s="13"/>
      <c r="U139" s="13"/>
      <c r="V139" s="13"/>
    </row>
    <row r="140" spans="1:22" s="5" customFormat="1" ht="13" x14ac:dyDescent="0.15">
      <c r="A140" s="6"/>
      <c r="B140" s="7"/>
      <c r="N140" s="13"/>
      <c r="O140" s="13"/>
      <c r="P140" s="13"/>
      <c r="Q140" s="13"/>
      <c r="R140" s="13"/>
      <c r="S140" s="13"/>
      <c r="T140" s="13"/>
      <c r="U140" s="13"/>
      <c r="V140" s="13"/>
    </row>
    <row r="141" spans="1:22" s="5" customFormat="1" ht="13" x14ac:dyDescent="0.15">
      <c r="A141" s="6"/>
      <c r="B141" s="7"/>
      <c r="N141" s="13"/>
      <c r="O141" s="13"/>
      <c r="P141" s="13"/>
      <c r="Q141" s="13"/>
      <c r="R141" s="13"/>
      <c r="S141" s="13"/>
      <c r="T141" s="13"/>
      <c r="U141" s="13"/>
      <c r="V141" s="13"/>
    </row>
    <row r="142" spans="1:22" s="5" customFormat="1" ht="13" x14ac:dyDescent="0.15">
      <c r="A142" s="6"/>
      <c r="B142" s="7"/>
      <c r="N142" s="13"/>
      <c r="O142" s="13"/>
      <c r="P142" s="13"/>
      <c r="Q142" s="13"/>
      <c r="R142" s="13"/>
      <c r="S142" s="13"/>
      <c r="T142" s="13"/>
      <c r="U142" s="13"/>
      <c r="V142" s="13"/>
    </row>
    <row r="143" spans="1:22" s="5" customFormat="1" ht="13" x14ac:dyDescent="0.15">
      <c r="A143" s="6"/>
      <c r="B143" s="7"/>
      <c r="N143" s="13"/>
      <c r="O143" s="13"/>
      <c r="P143" s="13"/>
      <c r="Q143" s="13"/>
      <c r="R143" s="13"/>
      <c r="S143" s="13"/>
      <c r="T143" s="13"/>
      <c r="U143" s="13"/>
      <c r="V143" s="13"/>
    </row>
    <row r="144" spans="1:22" s="5" customFormat="1" ht="13" x14ac:dyDescent="0.15">
      <c r="A144" s="6"/>
      <c r="B144" s="7"/>
      <c r="N144" s="13"/>
      <c r="O144" s="13"/>
      <c r="P144" s="13"/>
      <c r="Q144" s="13"/>
      <c r="R144" s="13"/>
      <c r="S144" s="13"/>
      <c r="T144" s="13"/>
      <c r="U144" s="13"/>
      <c r="V144" s="13"/>
    </row>
    <row r="145" spans="1:22" s="5" customFormat="1" ht="13" x14ac:dyDescent="0.15">
      <c r="A145" s="6"/>
      <c r="B145" s="7"/>
      <c r="N145" s="13"/>
      <c r="O145" s="13"/>
      <c r="P145" s="13"/>
      <c r="Q145" s="13"/>
      <c r="R145" s="13"/>
      <c r="S145" s="13"/>
      <c r="T145" s="13"/>
      <c r="U145" s="13"/>
      <c r="V145" s="13"/>
    </row>
    <row r="146" spans="1:22" s="5" customFormat="1" ht="13" x14ac:dyDescent="0.15">
      <c r="A146" s="6"/>
      <c r="B146" s="7"/>
      <c r="N146" s="13"/>
      <c r="O146" s="13"/>
      <c r="P146" s="13"/>
      <c r="Q146" s="13"/>
      <c r="R146" s="13"/>
      <c r="S146" s="13"/>
      <c r="T146" s="13"/>
      <c r="U146" s="13"/>
      <c r="V146" s="13"/>
    </row>
    <row r="147" spans="1:22" s="5" customFormat="1" ht="13" x14ac:dyDescent="0.15">
      <c r="A147" s="6"/>
      <c r="B147" s="7"/>
      <c r="N147" s="13"/>
      <c r="O147" s="13"/>
      <c r="P147" s="13"/>
      <c r="Q147" s="13"/>
      <c r="R147" s="13"/>
      <c r="S147" s="13"/>
      <c r="T147" s="13"/>
      <c r="U147" s="13"/>
      <c r="V147" s="13"/>
    </row>
    <row r="148" spans="1:22" s="5" customFormat="1" ht="13" x14ac:dyDescent="0.15">
      <c r="A148" s="6"/>
      <c r="B148" s="7"/>
      <c r="N148" s="13"/>
      <c r="O148" s="13"/>
      <c r="P148" s="13"/>
      <c r="Q148" s="13"/>
      <c r="R148" s="13"/>
      <c r="S148" s="13"/>
      <c r="T148" s="13"/>
      <c r="U148" s="13"/>
      <c r="V148" s="13"/>
    </row>
    <row r="149" spans="1:22" s="5" customFormat="1" ht="13" x14ac:dyDescent="0.15">
      <c r="A149" s="6"/>
      <c r="B149" s="7"/>
      <c r="N149" s="13"/>
      <c r="O149" s="13"/>
      <c r="P149" s="13"/>
      <c r="Q149" s="13"/>
      <c r="R149" s="13"/>
      <c r="S149" s="13"/>
      <c r="T149" s="13"/>
      <c r="U149" s="13"/>
      <c r="V149" s="13"/>
    </row>
    <row r="150" spans="1:22" s="5" customFormat="1" ht="13" x14ac:dyDescent="0.15">
      <c r="A150" s="6"/>
      <c r="B150" s="7"/>
      <c r="N150" s="13"/>
      <c r="O150" s="13"/>
      <c r="P150" s="13"/>
      <c r="Q150" s="13"/>
      <c r="R150" s="13"/>
      <c r="S150" s="13"/>
      <c r="T150" s="13"/>
      <c r="U150" s="13"/>
      <c r="V150" s="13"/>
    </row>
    <row r="151" spans="1:22" s="5" customFormat="1" ht="13" x14ac:dyDescent="0.15">
      <c r="A151" s="6"/>
      <c r="B151" s="7"/>
      <c r="N151" s="13"/>
      <c r="O151" s="13"/>
      <c r="P151" s="13"/>
      <c r="Q151" s="13"/>
      <c r="R151" s="13"/>
      <c r="S151" s="13"/>
      <c r="T151" s="13"/>
      <c r="U151" s="13"/>
      <c r="V151" s="13"/>
    </row>
    <row r="152" spans="1:22" s="5" customFormat="1" ht="13" x14ac:dyDescent="0.15">
      <c r="A152" s="6"/>
      <c r="B152" s="7"/>
      <c r="N152" s="13"/>
      <c r="O152" s="13"/>
      <c r="P152" s="13"/>
      <c r="Q152" s="13"/>
      <c r="R152" s="13"/>
      <c r="S152" s="13"/>
      <c r="T152" s="13"/>
      <c r="U152" s="13"/>
      <c r="V152" s="13"/>
    </row>
    <row r="153" spans="1:22" s="5" customFormat="1" ht="13" x14ac:dyDescent="0.15">
      <c r="A153" s="6"/>
      <c r="B153" s="7"/>
      <c r="N153" s="13"/>
      <c r="O153" s="13"/>
      <c r="P153" s="13"/>
      <c r="Q153" s="13"/>
      <c r="R153" s="13"/>
      <c r="S153" s="13"/>
      <c r="T153" s="13"/>
      <c r="U153" s="13"/>
      <c r="V153" s="13"/>
    </row>
    <row r="154" spans="1:22" s="5" customFormat="1" ht="13" x14ac:dyDescent="0.15">
      <c r="A154" s="6"/>
      <c r="B154" s="7"/>
      <c r="N154" s="13"/>
      <c r="O154" s="13"/>
      <c r="P154" s="13"/>
      <c r="Q154" s="13"/>
      <c r="R154" s="13"/>
      <c r="S154" s="13"/>
      <c r="T154" s="13"/>
      <c r="U154" s="13"/>
      <c r="V154" s="13"/>
    </row>
    <row r="155" spans="1:22" s="5" customFormat="1" ht="13" x14ac:dyDescent="0.15">
      <c r="A155" s="6"/>
      <c r="B155" s="7"/>
      <c r="N155" s="13"/>
      <c r="O155" s="13"/>
      <c r="P155" s="13"/>
      <c r="Q155" s="13"/>
      <c r="R155" s="13"/>
      <c r="S155" s="13"/>
      <c r="T155" s="13"/>
      <c r="U155" s="13"/>
      <c r="V155" s="13"/>
    </row>
    <row r="156" spans="1:22" s="5" customFormat="1" ht="13" x14ac:dyDescent="0.15">
      <c r="A156" s="6"/>
      <c r="B156" s="7"/>
      <c r="N156" s="13"/>
      <c r="O156" s="13"/>
      <c r="P156" s="13"/>
      <c r="Q156" s="13"/>
      <c r="R156" s="13"/>
      <c r="S156" s="13"/>
      <c r="T156" s="13"/>
      <c r="U156" s="13"/>
      <c r="V156" s="13"/>
    </row>
    <row r="157" spans="1:22" s="5" customFormat="1" ht="13" x14ac:dyDescent="0.15">
      <c r="A157" s="6"/>
      <c r="B157" s="7"/>
      <c r="N157" s="13"/>
      <c r="O157" s="13"/>
      <c r="P157" s="13"/>
      <c r="Q157" s="13"/>
      <c r="R157" s="13"/>
      <c r="S157" s="13"/>
      <c r="T157" s="13"/>
      <c r="U157" s="13"/>
      <c r="V157" s="13"/>
    </row>
    <row r="158" spans="1:22" s="5" customFormat="1" ht="13" x14ac:dyDescent="0.15">
      <c r="A158" s="6"/>
      <c r="B158" s="7"/>
      <c r="N158" s="13"/>
      <c r="O158" s="13"/>
      <c r="P158" s="13"/>
      <c r="Q158" s="13"/>
      <c r="R158" s="13"/>
      <c r="S158" s="13"/>
      <c r="T158" s="13"/>
      <c r="U158" s="13"/>
      <c r="V158" s="13"/>
    </row>
    <row r="159" spans="1:22" s="5" customFormat="1" ht="13" x14ac:dyDescent="0.15">
      <c r="A159" s="6"/>
      <c r="B159" s="7"/>
      <c r="N159" s="13"/>
      <c r="O159" s="13"/>
      <c r="P159" s="13"/>
      <c r="Q159" s="13"/>
      <c r="R159" s="13"/>
      <c r="S159" s="13"/>
      <c r="T159" s="13"/>
      <c r="U159" s="13"/>
      <c r="V159" s="13"/>
    </row>
    <row r="160" spans="1:22" s="5" customFormat="1" ht="13" x14ac:dyDescent="0.15">
      <c r="A160" s="6"/>
      <c r="B160" s="7"/>
      <c r="N160" s="13"/>
      <c r="O160" s="13"/>
      <c r="P160" s="13"/>
      <c r="Q160" s="13"/>
      <c r="R160" s="13"/>
      <c r="S160" s="13"/>
      <c r="T160" s="13"/>
      <c r="U160" s="13"/>
      <c r="V160" s="13"/>
    </row>
    <row r="161" spans="1:22" s="5" customFormat="1" ht="13" x14ac:dyDescent="0.15">
      <c r="A161" s="6"/>
      <c r="B161" s="7"/>
      <c r="N161" s="13"/>
      <c r="O161" s="13"/>
      <c r="P161" s="13"/>
      <c r="Q161" s="13"/>
      <c r="R161" s="13"/>
      <c r="S161" s="13"/>
      <c r="T161" s="13"/>
      <c r="U161" s="13"/>
      <c r="V161" s="13"/>
    </row>
    <row r="162" spans="1:22" s="5" customFormat="1" ht="13" x14ac:dyDescent="0.15">
      <c r="A162" s="6"/>
      <c r="B162" s="7"/>
      <c r="N162" s="13"/>
      <c r="O162" s="13"/>
      <c r="P162" s="13"/>
      <c r="Q162" s="13"/>
      <c r="R162" s="13"/>
      <c r="S162" s="13"/>
      <c r="T162" s="13"/>
      <c r="U162" s="13"/>
      <c r="V162" s="13"/>
    </row>
    <row r="163" spans="1:22" s="5" customFormat="1" ht="13" x14ac:dyDescent="0.15">
      <c r="A163" s="6"/>
      <c r="B163" s="7"/>
      <c r="N163" s="13"/>
      <c r="O163" s="13"/>
      <c r="P163" s="13"/>
      <c r="Q163" s="13"/>
      <c r="R163" s="13"/>
      <c r="S163" s="13"/>
      <c r="T163" s="13"/>
      <c r="U163" s="13"/>
      <c r="V163" s="13"/>
    </row>
    <row r="164" spans="1:22" s="5" customFormat="1" ht="13" x14ac:dyDescent="0.15">
      <c r="A164" s="6"/>
      <c r="B164" s="7"/>
      <c r="N164" s="13"/>
      <c r="O164" s="13"/>
      <c r="P164" s="13"/>
      <c r="Q164" s="13"/>
      <c r="R164" s="13"/>
      <c r="S164" s="13"/>
      <c r="T164" s="13"/>
      <c r="U164" s="13"/>
      <c r="V164" s="13"/>
    </row>
    <row r="165" spans="1:22" s="5" customFormat="1" ht="13" x14ac:dyDescent="0.15">
      <c r="A165" s="6"/>
      <c r="B165" s="7"/>
      <c r="N165" s="13"/>
      <c r="O165" s="13"/>
      <c r="P165" s="13"/>
      <c r="Q165" s="13"/>
      <c r="R165" s="13"/>
      <c r="S165" s="13"/>
      <c r="T165" s="13"/>
      <c r="U165" s="13"/>
      <c r="V165" s="13"/>
    </row>
    <row r="166" spans="1:22" s="5" customFormat="1" ht="13" x14ac:dyDescent="0.15">
      <c r="A166" s="6"/>
      <c r="B166" s="7"/>
      <c r="N166" s="13"/>
      <c r="O166" s="13"/>
      <c r="P166" s="13"/>
      <c r="Q166" s="13"/>
      <c r="R166" s="13"/>
      <c r="S166" s="13"/>
      <c r="T166" s="13"/>
      <c r="U166" s="13"/>
      <c r="V166" s="13"/>
    </row>
    <row r="167" spans="1:22" s="5" customFormat="1" ht="13" x14ac:dyDescent="0.15">
      <c r="A167" s="6"/>
      <c r="B167" s="7"/>
      <c r="N167" s="13"/>
      <c r="O167" s="13"/>
      <c r="P167" s="13"/>
      <c r="Q167" s="13"/>
      <c r="R167" s="13"/>
      <c r="S167" s="13"/>
      <c r="T167" s="13"/>
      <c r="U167" s="13"/>
      <c r="V167" s="13"/>
    </row>
    <row r="168" spans="1:22" s="5" customFormat="1" ht="13" x14ac:dyDescent="0.15">
      <c r="A168" s="6"/>
      <c r="B168" s="7"/>
      <c r="N168" s="13"/>
      <c r="O168" s="13"/>
      <c r="P168" s="13"/>
      <c r="Q168" s="13"/>
      <c r="R168" s="13"/>
      <c r="S168" s="13"/>
      <c r="T168" s="13"/>
      <c r="U168" s="13"/>
      <c r="V168" s="13"/>
    </row>
    <row r="169" spans="1:22" s="5" customFormat="1" ht="13" x14ac:dyDescent="0.15">
      <c r="A169" s="6"/>
      <c r="B169" s="7"/>
      <c r="N169" s="13"/>
      <c r="O169" s="13"/>
      <c r="P169" s="13"/>
      <c r="Q169" s="13"/>
      <c r="R169" s="13"/>
      <c r="S169" s="13"/>
      <c r="T169" s="13"/>
      <c r="U169" s="13"/>
      <c r="V169" s="13"/>
    </row>
    <row r="170" spans="1:22" s="5" customFormat="1" ht="13" x14ac:dyDescent="0.15">
      <c r="A170" s="6"/>
      <c r="B170" s="7"/>
      <c r="N170" s="13"/>
      <c r="O170" s="13"/>
      <c r="P170" s="13"/>
      <c r="Q170" s="13"/>
      <c r="R170" s="13"/>
      <c r="S170" s="13"/>
      <c r="T170" s="13"/>
      <c r="U170" s="13"/>
      <c r="V170" s="13"/>
    </row>
    <row r="171" spans="1:22" s="5" customFormat="1" ht="13" x14ac:dyDescent="0.15">
      <c r="A171" s="6"/>
      <c r="B171" s="7"/>
      <c r="N171" s="13"/>
      <c r="O171" s="13"/>
      <c r="P171" s="13"/>
      <c r="Q171" s="13"/>
      <c r="R171" s="13"/>
      <c r="S171" s="13"/>
      <c r="T171" s="13"/>
      <c r="U171" s="13"/>
      <c r="V171" s="13"/>
    </row>
    <row r="172" spans="1:22" s="5" customFormat="1" ht="13" x14ac:dyDescent="0.15">
      <c r="A172" s="6"/>
      <c r="B172" s="7"/>
      <c r="N172" s="13"/>
      <c r="O172" s="13"/>
      <c r="P172" s="13"/>
      <c r="Q172" s="13"/>
      <c r="R172" s="13"/>
      <c r="S172" s="13"/>
      <c r="T172" s="13"/>
      <c r="U172" s="13"/>
      <c r="V172" s="13"/>
    </row>
    <row r="173" spans="1:22" s="5" customFormat="1" ht="13" x14ac:dyDescent="0.15">
      <c r="A173" s="6"/>
      <c r="B173" s="7"/>
      <c r="N173" s="13"/>
      <c r="O173" s="13"/>
      <c r="P173" s="13"/>
      <c r="Q173" s="13"/>
      <c r="R173" s="13"/>
      <c r="S173" s="13"/>
      <c r="T173" s="13"/>
      <c r="U173" s="13"/>
      <c r="V173" s="13"/>
    </row>
    <row r="174" spans="1:22" s="5" customFormat="1" ht="13" x14ac:dyDescent="0.15">
      <c r="A174" s="6"/>
      <c r="B174" s="7"/>
      <c r="N174" s="13"/>
      <c r="O174" s="13"/>
      <c r="P174" s="13"/>
      <c r="Q174" s="13"/>
      <c r="R174" s="13"/>
      <c r="S174" s="13"/>
      <c r="T174" s="13"/>
      <c r="U174" s="13"/>
      <c r="V174" s="13"/>
    </row>
    <row r="175" spans="1:22" s="5" customFormat="1" ht="13" x14ac:dyDescent="0.15">
      <c r="A175" s="6"/>
      <c r="B175" s="7"/>
      <c r="N175" s="13"/>
      <c r="O175" s="13"/>
      <c r="P175" s="13"/>
      <c r="Q175" s="13"/>
      <c r="R175" s="13"/>
      <c r="S175" s="13"/>
      <c r="T175" s="13"/>
      <c r="U175" s="13"/>
      <c r="V175" s="13"/>
    </row>
    <row r="176" spans="1:22" s="5" customFormat="1" ht="13" x14ac:dyDescent="0.15">
      <c r="A176" s="6"/>
      <c r="B176" s="7"/>
      <c r="N176" s="13"/>
      <c r="O176" s="13"/>
      <c r="P176" s="13"/>
      <c r="Q176" s="13"/>
      <c r="R176" s="13"/>
      <c r="S176" s="13"/>
      <c r="T176" s="13"/>
      <c r="U176" s="13"/>
      <c r="V176" s="13"/>
    </row>
    <row r="177" spans="1:22" s="5" customFormat="1" ht="13" x14ac:dyDescent="0.15">
      <c r="A177" s="6"/>
      <c r="B177" s="7"/>
      <c r="N177" s="13"/>
      <c r="O177" s="13"/>
      <c r="P177" s="13"/>
      <c r="Q177" s="13"/>
      <c r="R177" s="13"/>
      <c r="S177" s="13"/>
      <c r="T177" s="13"/>
      <c r="U177" s="13"/>
      <c r="V177" s="13"/>
    </row>
    <row r="178" spans="1:22" s="5" customFormat="1" ht="13" x14ac:dyDescent="0.15">
      <c r="A178" s="6"/>
      <c r="B178" s="7"/>
      <c r="N178" s="13"/>
      <c r="O178" s="13"/>
      <c r="P178" s="13"/>
      <c r="Q178" s="13"/>
      <c r="R178" s="13"/>
      <c r="S178" s="13"/>
      <c r="T178" s="13"/>
      <c r="U178" s="13"/>
      <c r="V178" s="13"/>
    </row>
    <row r="179" spans="1:22" s="5" customFormat="1" ht="13" x14ac:dyDescent="0.15">
      <c r="A179" s="6"/>
      <c r="B179" s="7"/>
      <c r="N179" s="13"/>
      <c r="O179" s="13"/>
      <c r="P179" s="13"/>
      <c r="Q179" s="13"/>
      <c r="R179" s="13"/>
      <c r="S179" s="13"/>
      <c r="T179" s="13"/>
      <c r="U179" s="13"/>
      <c r="V179" s="13"/>
    </row>
    <row r="180" spans="1:22" s="5" customFormat="1" ht="13" x14ac:dyDescent="0.15">
      <c r="A180" s="6"/>
      <c r="B180" s="7"/>
      <c r="N180" s="13"/>
      <c r="O180" s="13"/>
      <c r="P180" s="13"/>
      <c r="Q180" s="13"/>
      <c r="R180" s="13"/>
      <c r="S180" s="13"/>
      <c r="T180" s="13"/>
      <c r="U180" s="13"/>
      <c r="V180" s="13"/>
    </row>
    <row r="181" spans="1:22" s="5" customFormat="1" ht="13" x14ac:dyDescent="0.15">
      <c r="A181" s="6"/>
      <c r="B181" s="7"/>
      <c r="N181" s="13"/>
      <c r="O181" s="13"/>
      <c r="P181" s="13"/>
      <c r="Q181" s="13"/>
      <c r="R181" s="13"/>
      <c r="S181" s="13"/>
      <c r="T181" s="13"/>
      <c r="U181" s="13"/>
      <c r="V181" s="13"/>
    </row>
    <row r="182" spans="1:22" s="5" customFormat="1" ht="13" x14ac:dyDescent="0.15">
      <c r="A182" s="6"/>
      <c r="B182" s="7"/>
      <c r="N182" s="13"/>
      <c r="O182" s="13"/>
      <c r="P182" s="13"/>
      <c r="Q182" s="13"/>
      <c r="R182" s="13"/>
      <c r="S182" s="13"/>
      <c r="T182" s="13"/>
      <c r="U182" s="13"/>
      <c r="V182" s="13"/>
    </row>
    <row r="183" spans="1:22" s="5" customFormat="1" ht="13" x14ac:dyDescent="0.15">
      <c r="A183" s="6"/>
      <c r="B183" s="7"/>
      <c r="N183" s="13"/>
      <c r="O183" s="13"/>
      <c r="P183" s="13"/>
      <c r="Q183" s="13"/>
      <c r="R183" s="13"/>
      <c r="S183" s="13"/>
      <c r="T183" s="13"/>
      <c r="U183" s="13"/>
      <c r="V183" s="13"/>
    </row>
    <row r="184" spans="1:22" s="5" customFormat="1" ht="13" x14ac:dyDescent="0.15">
      <c r="A184" s="6"/>
      <c r="B184" s="7"/>
      <c r="N184" s="13"/>
      <c r="O184" s="13"/>
      <c r="P184" s="13"/>
      <c r="Q184" s="13"/>
      <c r="R184" s="13"/>
      <c r="S184" s="13"/>
      <c r="T184" s="13"/>
      <c r="U184" s="13"/>
      <c r="V184" s="13"/>
    </row>
    <row r="185" spans="1:22" s="5" customFormat="1" ht="13" x14ac:dyDescent="0.15">
      <c r="A185" s="6"/>
      <c r="B185" s="7"/>
      <c r="N185" s="13"/>
      <c r="O185" s="13"/>
      <c r="P185" s="13"/>
      <c r="Q185" s="13"/>
      <c r="R185" s="13"/>
      <c r="S185" s="13"/>
      <c r="T185" s="13"/>
      <c r="U185" s="13"/>
      <c r="V185" s="13"/>
    </row>
    <row r="186" spans="1:22" s="5" customFormat="1" ht="13" x14ac:dyDescent="0.15">
      <c r="A186" s="6"/>
      <c r="B186" s="7"/>
      <c r="N186" s="13"/>
      <c r="O186" s="13"/>
      <c r="P186" s="13"/>
      <c r="Q186" s="13"/>
      <c r="R186" s="13"/>
      <c r="S186" s="13"/>
      <c r="T186" s="13"/>
      <c r="U186" s="13"/>
      <c r="V186" s="13"/>
    </row>
    <row r="187" spans="1:22" s="5" customFormat="1" ht="13" x14ac:dyDescent="0.15">
      <c r="A187" s="6"/>
      <c r="B187" s="7"/>
      <c r="N187" s="13"/>
      <c r="O187" s="13"/>
      <c r="P187" s="13"/>
      <c r="Q187" s="13"/>
      <c r="R187" s="13"/>
      <c r="S187" s="13"/>
      <c r="T187" s="13"/>
      <c r="U187" s="13"/>
      <c r="V187" s="13"/>
    </row>
    <row r="188" spans="1:22" s="5" customFormat="1" ht="13" x14ac:dyDescent="0.15">
      <c r="A188" s="6"/>
      <c r="B188" s="7"/>
      <c r="N188" s="13"/>
      <c r="O188" s="13"/>
      <c r="P188" s="13"/>
      <c r="Q188" s="13"/>
      <c r="R188" s="13"/>
      <c r="S188" s="13"/>
      <c r="T188" s="13"/>
      <c r="U188" s="13"/>
      <c r="V188" s="13"/>
    </row>
    <row r="189" spans="1:22" s="5" customFormat="1" ht="13" x14ac:dyDescent="0.15">
      <c r="A189" s="6"/>
      <c r="B189" s="7"/>
      <c r="N189" s="13"/>
      <c r="O189" s="13"/>
      <c r="P189" s="13"/>
      <c r="Q189" s="13"/>
      <c r="R189" s="13"/>
      <c r="S189" s="13"/>
      <c r="T189" s="13"/>
      <c r="U189" s="13"/>
      <c r="V189" s="13"/>
    </row>
    <row r="190" spans="1:22" s="5" customFormat="1" ht="13" x14ac:dyDescent="0.15">
      <c r="A190" s="6"/>
      <c r="B190" s="7"/>
      <c r="N190" s="13"/>
      <c r="O190" s="13"/>
      <c r="P190" s="13"/>
      <c r="Q190" s="13"/>
      <c r="R190" s="13"/>
      <c r="S190" s="13"/>
      <c r="T190" s="13"/>
      <c r="U190" s="13"/>
      <c r="V190" s="13"/>
    </row>
    <row r="191" spans="1:22" s="5" customFormat="1" ht="13" x14ac:dyDescent="0.15">
      <c r="A191" s="6"/>
      <c r="B191" s="7"/>
      <c r="N191" s="13"/>
      <c r="O191" s="13"/>
      <c r="P191" s="13"/>
      <c r="Q191" s="13"/>
      <c r="R191" s="13"/>
      <c r="S191" s="13"/>
      <c r="T191" s="13"/>
      <c r="U191" s="13"/>
      <c r="V191" s="13"/>
    </row>
    <row r="192" spans="1:22" s="5" customFormat="1" ht="13" x14ac:dyDescent="0.15">
      <c r="A192" s="6"/>
      <c r="B192" s="7"/>
      <c r="N192" s="13"/>
      <c r="O192" s="13"/>
      <c r="P192" s="13"/>
      <c r="Q192" s="13"/>
      <c r="R192" s="13"/>
      <c r="S192" s="13"/>
      <c r="T192" s="13"/>
      <c r="U192" s="13"/>
      <c r="V192" s="13"/>
    </row>
    <row r="193" spans="1:22" s="5" customFormat="1" ht="13" x14ac:dyDescent="0.15">
      <c r="A193" s="6"/>
      <c r="B193" s="7"/>
      <c r="N193" s="13"/>
      <c r="O193" s="13"/>
      <c r="P193" s="13"/>
      <c r="Q193" s="13"/>
      <c r="R193" s="13"/>
      <c r="S193" s="13"/>
      <c r="T193" s="13"/>
      <c r="U193" s="13"/>
      <c r="V193" s="13"/>
    </row>
    <row r="194" spans="1:22" s="5" customFormat="1" ht="13" x14ac:dyDescent="0.15">
      <c r="A194" s="6"/>
      <c r="B194" s="7"/>
      <c r="N194" s="13"/>
      <c r="O194" s="13"/>
      <c r="P194" s="13"/>
      <c r="Q194" s="13"/>
      <c r="R194" s="13"/>
      <c r="S194" s="13"/>
      <c r="T194" s="13"/>
      <c r="U194" s="13"/>
      <c r="V194" s="13"/>
    </row>
    <row r="195" spans="1:22" s="5" customFormat="1" ht="13" x14ac:dyDescent="0.15">
      <c r="A195" s="6"/>
      <c r="B195" s="7"/>
      <c r="N195" s="13"/>
      <c r="O195" s="13"/>
      <c r="P195" s="13"/>
      <c r="Q195" s="13"/>
      <c r="R195" s="13"/>
      <c r="S195" s="13"/>
      <c r="T195" s="13"/>
      <c r="U195" s="13"/>
      <c r="V195" s="13"/>
    </row>
    <row r="196" spans="1:22" s="5" customFormat="1" ht="13" x14ac:dyDescent="0.15">
      <c r="A196" s="6"/>
      <c r="B196" s="7"/>
      <c r="N196" s="13"/>
      <c r="O196" s="13"/>
      <c r="P196" s="13"/>
      <c r="Q196" s="13"/>
      <c r="R196" s="13"/>
      <c r="S196" s="13"/>
      <c r="T196" s="13"/>
      <c r="U196" s="13"/>
      <c r="V196" s="13"/>
    </row>
    <row r="197" spans="1:22" s="5" customFormat="1" ht="13" x14ac:dyDescent="0.15">
      <c r="A197" s="6"/>
      <c r="B197" s="7"/>
      <c r="N197" s="13"/>
      <c r="O197" s="13"/>
      <c r="P197" s="13"/>
      <c r="Q197" s="13"/>
      <c r="R197" s="13"/>
      <c r="S197" s="13"/>
      <c r="T197" s="13"/>
      <c r="U197" s="13"/>
      <c r="V197" s="13"/>
    </row>
    <row r="198" spans="1:22" s="5" customFormat="1" ht="13" x14ac:dyDescent="0.15">
      <c r="A198" s="6"/>
      <c r="B198" s="7"/>
      <c r="N198" s="13"/>
      <c r="O198" s="13"/>
      <c r="P198" s="13"/>
      <c r="Q198" s="13"/>
      <c r="R198" s="13"/>
      <c r="S198" s="13"/>
      <c r="T198" s="13"/>
      <c r="U198" s="13"/>
      <c r="V198" s="13"/>
    </row>
    <row r="199" spans="1:22" s="5" customFormat="1" ht="13" x14ac:dyDescent="0.15">
      <c r="A199" s="6"/>
      <c r="B199" s="7"/>
      <c r="N199" s="13"/>
      <c r="O199" s="13"/>
      <c r="P199" s="13"/>
      <c r="Q199" s="13"/>
      <c r="R199" s="13"/>
      <c r="S199" s="13"/>
      <c r="T199" s="13"/>
      <c r="U199" s="13"/>
      <c r="V199" s="13"/>
    </row>
    <row r="200" spans="1:22" s="5" customFormat="1" ht="13" x14ac:dyDescent="0.15">
      <c r="A200" s="6"/>
      <c r="B200" s="7"/>
      <c r="N200" s="13"/>
      <c r="O200" s="13"/>
      <c r="P200" s="13"/>
      <c r="Q200" s="13"/>
      <c r="R200" s="13"/>
      <c r="S200" s="13"/>
      <c r="T200" s="13"/>
      <c r="U200" s="13"/>
      <c r="V200" s="13"/>
    </row>
    <row r="201" spans="1:22" s="5" customFormat="1" ht="13" x14ac:dyDescent="0.15">
      <c r="A201" s="6"/>
      <c r="B201" s="7"/>
      <c r="N201" s="13"/>
      <c r="O201" s="13"/>
      <c r="P201" s="13"/>
      <c r="Q201" s="13"/>
      <c r="R201" s="13"/>
      <c r="S201" s="13"/>
      <c r="T201" s="13"/>
      <c r="U201" s="13"/>
      <c r="V201" s="13"/>
    </row>
    <row r="202" spans="1:22" s="5" customFormat="1" ht="13" x14ac:dyDescent="0.15">
      <c r="A202" s="6"/>
      <c r="B202" s="7"/>
      <c r="N202" s="13"/>
      <c r="O202" s="13"/>
      <c r="P202" s="13"/>
      <c r="Q202" s="13"/>
      <c r="R202" s="13"/>
      <c r="S202" s="13"/>
      <c r="T202" s="13"/>
      <c r="U202" s="13"/>
      <c r="V202" s="13"/>
    </row>
    <row r="203" spans="1:22" s="5" customFormat="1" ht="13" x14ac:dyDescent="0.15">
      <c r="A203" s="6"/>
      <c r="B203" s="7"/>
      <c r="N203" s="13"/>
      <c r="O203" s="13"/>
      <c r="P203" s="13"/>
      <c r="Q203" s="13"/>
      <c r="R203" s="13"/>
      <c r="S203" s="13"/>
      <c r="T203" s="13"/>
      <c r="U203" s="13"/>
      <c r="V203" s="13"/>
    </row>
    <row r="204" spans="1:22" s="5" customFormat="1" ht="13" x14ac:dyDescent="0.15">
      <c r="A204" s="6"/>
      <c r="B204" s="7"/>
      <c r="N204" s="13"/>
      <c r="O204" s="13"/>
      <c r="P204" s="13"/>
      <c r="Q204" s="13"/>
      <c r="R204" s="13"/>
      <c r="S204" s="13"/>
      <c r="T204" s="13"/>
      <c r="U204" s="13"/>
      <c r="V204" s="13"/>
    </row>
    <row r="205" spans="1:22" s="5" customFormat="1" ht="13" x14ac:dyDescent="0.15">
      <c r="A205" s="6"/>
      <c r="B205" s="7"/>
      <c r="N205" s="13"/>
      <c r="O205" s="13"/>
      <c r="P205" s="13"/>
      <c r="Q205" s="13"/>
      <c r="R205" s="13"/>
      <c r="S205" s="13"/>
      <c r="T205" s="13"/>
      <c r="U205" s="13"/>
      <c r="V205" s="13"/>
    </row>
    <row r="206" spans="1:22" s="5" customFormat="1" ht="13" x14ac:dyDescent="0.15">
      <c r="A206" s="6"/>
      <c r="B206" s="7"/>
      <c r="N206" s="13"/>
      <c r="O206" s="13"/>
      <c r="P206" s="13"/>
      <c r="Q206" s="13"/>
      <c r="R206" s="13"/>
      <c r="S206" s="13"/>
      <c r="T206" s="13"/>
      <c r="U206" s="13"/>
      <c r="V206" s="13"/>
    </row>
    <row r="207" spans="1:22" s="5" customFormat="1" ht="13" x14ac:dyDescent="0.15">
      <c r="A207" s="6"/>
      <c r="B207" s="7"/>
      <c r="N207" s="13"/>
      <c r="O207" s="13"/>
      <c r="P207" s="13"/>
      <c r="Q207" s="13"/>
      <c r="R207" s="13"/>
      <c r="S207" s="13"/>
      <c r="T207" s="13"/>
      <c r="U207" s="13"/>
      <c r="V207" s="13"/>
    </row>
    <row r="208" spans="1:22" s="5" customFormat="1" ht="13" x14ac:dyDescent="0.15">
      <c r="A208" s="6"/>
      <c r="B208" s="7"/>
      <c r="N208" s="13"/>
      <c r="O208" s="13"/>
      <c r="P208" s="13"/>
      <c r="Q208" s="13"/>
      <c r="R208" s="13"/>
      <c r="S208" s="13"/>
      <c r="T208" s="13"/>
      <c r="U208" s="13"/>
      <c r="V208" s="13"/>
    </row>
    <row r="209" spans="1:22" s="5" customFormat="1" ht="13" x14ac:dyDescent="0.15">
      <c r="A209" s="6"/>
      <c r="B209" s="7"/>
      <c r="N209" s="13"/>
      <c r="O209" s="13"/>
      <c r="P209" s="13"/>
      <c r="Q209" s="13"/>
      <c r="R209" s="13"/>
      <c r="S209" s="13"/>
      <c r="T209" s="13"/>
      <c r="U209" s="13"/>
      <c r="V209" s="13"/>
    </row>
    <row r="210" spans="1:22" s="5" customFormat="1" ht="13" x14ac:dyDescent="0.15">
      <c r="A210" s="6"/>
      <c r="B210" s="7"/>
      <c r="N210" s="13"/>
      <c r="O210" s="13"/>
      <c r="P210" s="13"/>
      <c r="Q210" s="13"/>
      <c r="R210" s="13"/>
      <c r="S210" s="13"/>
      <c r="T210" s="13"/>
      <c r="U210" s="13"/>
      <c r="V210" s="13"/>
    </row>
    <row r="211" spans="1:22" s="5" customFormat="1" ht="13" x14ac:dyDescent="0.15">
      <c r="A211" s="6"/>
      <c r="B211" s="7"/>
      <c r="N211" s="13"/>
      <c r="O211" s="13"/>
      <c r="P211" s="13"/>
      <c r="Q211" s="13"/>
      <c r="R211" s="13"/>
      <c r="S211" s="13"/>
      <c r="T211" s="13"/>
      <c r="U211" s="13"/>
      <c r="V211" s="13"/>
    </row>
    <row r="212" spans="1:22" s="5" customFormat="1" ht="13" x14ac:dyDescent="0.15">
      <c r="A212" s="6"/>
      <c r="B212" s="7"/>
      <c r="N212" s="13"/>
      <c r="O212" s="13"/>
      <c r="P212" s="13"/>
      <c r="Q212" s="13"/>
      <c r="R212" s="13"/>
      <c r="S212" s="13"/>
      <c r="T212" s="13"/>
      <c r="U212" s="13"/>
      <c r="V212" s="13"/>
    </row>
    <row r="213" spans="1:22" s="5" customFormat="1" ht="13" x14ac:dyDescent="0.15">
      <c r="A213" s="6"/>
      <c r="B213" s="7"/>
      <c r="N213" s="13"/>
      <c r="O213" s="13"/>
      <c r="P213" s="13"/>
      <c r="Q213" s="13"/>
      <c r="R213" s="13"/>
      <c r="S213" s="13"/>
      <c r="T213" s="13"/>
      <c r="U213" s="13"/>
      <c r="V213" s="13"/>
    </row>
    <row r="214" spans="1:22" s="5" customFormat="1" ht="13" x14ac:dyDescent="0.15">
      <c r="A214" s="6"/>
      <c r="B214" s="7"/>
      <c r="N214" s="13"/>
      <c r="O214" s="13"/>
      <c r="P214" s="13"/>
      <c r="Q214" s="13"/>
      <c r="R214" s="13"/>
      <c r="S214" s="13"/>
      <c r="T214" s="13"/>
      <c r="U214" s="13"/>
      <c r="V214" s="13"/>
    </row>
    <row r="215" spans="1:22" s="5" customFormat="1" ht="13" x14ac:dyDescent="0.15">
      <c r="A215" s="6"/>
      <c r="B215" s="7"/>
      <c r="N215" s="13"/>
      <c r="O215" s="13"/>
      <c r="P215" s="13"/>
      <c r="Q215" s="13"/>
      <c r="R215" s="13"/>
      <c r="S215" s="13"/>
      <c r="T215" s="13"/>
      <c r="U215" s="13"/>
      <c r="V215" s="13"/>
    </row>
    <row r="216" spans="1:22" s="5" customFormat="1" ht="13" x14ac:dyDescent="0.15">
      <c r="A216" s="6"/>
      <c r="B216" s="7"/>
      <c r="N216" s="13"/>
      <c r="O216" s="13"/>
      <c r="P216" s="13"/>
      <c r="Q216" s="13"/>
      <c r="R216" s="13"/>
      <c r="S216" s="13"/>
      <c r="T216" s="13"/>
      <c r="U216" s="13"/>
      <c r="V216" s="13"/>
    </row>
    <row r="217" spans="1:22" s="5" customFormat="1" ht="13" x14ac:dyDescent="0.15">
      <c r="A217" s="6"/>
      <c r="B217" s="7"/>
      <c r="N217" s="13"/>
      <c r="O217" s="13"/>
      <c r="P217" s="13"/>
      <c r="Q217" s="13"/>
      <c r="R217" s="13"/>
      <c r="S217" s="13"/>
      <c r="T217" s="13"/>
      <c r="U217" s="13"/>
      <c r="V217" s="13"/>
    </row>
    <row r="218" spans="1:22" s="5" customFormat="1" ht="13" x14ac:dyDescent="0.15">
      <c r="A218" s="6"/>
      <c r="B218" s="7"/>
      <c r="N218" s="13"/>
      <c r="O218" s="13"/>
      <c r="P218" s="13"/>
      <c r="Q218" s="13"/>
      <c r="R218" s="13"/>
      <c r="S218" s="13"/>
      <c r="T218" s="13"/>
      <c r="U218" s="13"/>
      <c r="V218" s="13"/>
    </row>
    <row r="219" spans="1:22" s="5" customFormat="1" ht="13" x14ac:dyDescent="0.15">
      <c r="A219" s="6"/>
      <c r="B219" s="7"/>
      <c r="N219" s="13"/>
      <c r="O219" s="13"/>
      <c r="P219" s="13"/>
      <c r="Q219" s="13"/>
      <c r="R219" s="13"/>
      <c r="S219" s="13"/>
      <c r="T219" s="13"/>
      <c r="U219" s="13"/>
      <c r="V219" s="13"/>
    </row>
    <row r="220" spans="1:22" s="5" customFormat="1" ht="13" x14ac:dyDescent="0.15">
      <c r="A220" s="6"/>
      <c r="B220" s="7"/>
      <c r="N220" s="13"/>
      <c r="O220" s="13"/>
      <c r="P220" s="13"/>
      <c r="Q220" s="13"/>
      <c r="R220" s="13"/>
      <c r="S220" s="13"/>
      <c r="T220" s="13"/>
      <c r="U220" s="13"/>
      <c r="V220" s="13"/>
    </row>
    <row r="221" spans="1:22" s="5" customFormat="1" ht="13" x14ac:dyDescent="0.15">
      <c r="A221" s="6"/>
      <c r="B221" s="7"/>
      <c r="N221" s="13"/>
      <c r="O221" s="13"/>
      <c r="P221" s="13"/>
      <c r="Q221" s="13"/>
      <c r="R221" s="13"/>
      <c r="S221" s="13"/>
      <c r="T221" s="13"/>
      <c r="U221" s="13"/>
      <c r="V221" s="13"/>
    </row>
    <row r="222" spans="1:22" s="5" customFormat="1" ht="13" x14ac:dyDescent="0.15">
      <c r="A222" s="6"/>
      <c r="B222" s="7"/>
      <c r="N222" s="13"/>
      <c r="O222" s="13"/>
      <c r="P222" s="13"/>
      <c r="Q222" s="13"/>
      <c r="R222" s="13"/>
      <c r="S222" s="13"/>
      <c r="T222" s="13"/>
      <c r="U222" s="13"/>
      <c r="V222" s="13"/>
    </row>
    <row r="223" spans="1:22" s="5" customFormat="1" ht="13" x14ac:dyDescent="0.15">
      <c r="A223" s="6"/>
      <c r="B223" s="7"/>
      <c r="N223" s="13"/>
      <c r="O223" s="13"/>
      <c r="P223" s="13"/>
      <c r="Q223" s="13"/>
      <c r="R223" s="13"/>
      <c r="S223" s="13"/>
      <c r="T223" s="13"/>
      <c r="U223" s="13"/>
      <c r="V223" s="13"/>
    </row>
    <row r="224" spans="1:22" s="5" customFormat="1" ht="13" x14ac:dyDescent="0.15">
      <c r="A224" s="6"/>
      <c r="B224" s="7"/>
      <c r="N224" s="13"/>
      <c r="O224" s="13"/>
      <c r="P224" s="13"/>
      <c r="Q224" s="13"/>
      <c r="R224" s="13"/>
      <c r="S224" s="13"/>
      <c r="T224" s="13"/>
      <c r="U224" s="13"/>
      <c r="V224" s="13"/>
    </row>
    <row r="225" spans="1:22" s="5" customFormat="1" ht="13" x14ac:dyDescent="0.15">
      <c r="A225" s="6"/>
      <c r="B225" s="7"/>
      <c r="N225" s="13"/>
      <c r="O225" s="13"/>
      <c r="P225" s="13"/>
      <c r="Q225" s="13"/>
      <c r="R225" s="13"/>
      <c r="S225" s="13"/>
      <c r="T225" s="13"/>
      <c r="U225" s="13"/>
      <c r="V225" s="13"/>
    </row>
    <row r="226" spans="1:22" s="5" customFormat="1" ht="13" x14ac:dyDescent="0.15">
      <c r="A226" s="6"/>
      <c r="B226" s="7"/>
      <c r="N226" s="13"/>
      <c r="O226" s="13"/>
      <c r="P226" s="13"/>
      <c r="Q226" s="13"/>
      <c r="R226" s="13"/>
      <c r="S226" s="13"/>
      <c r="T226" s="13"/>
      <c r="U226" s="13"/>
      <c r="V226" s="13"/>
    </row>
    <row r="227" spans="1:22" s="5" customFormat="1" ht="13" x14ac:dyDescent="0.15">
      <c r="A227" s="6"/>
      <c r="B227" s="7"/>
      <c r="N227" s="13"/>
      <c r="O227" s="13"/>
      <c r="P227" s="13"/>
      <c r="Q227" s="13"/>
      <c r="R227" s="13"/>
      <c r="S227" s="13"/>
      <c r="T227" s="13"/>
      <c r="U227" s="13"/>
      <c r="V227" s="13"/>
    </row>
    <row r="228" spans="1:22" s="5" customFormat="1" ht="13" x14ac:dyDescent="0.15">
      <c r="A228" s="6"/>
      <c r="B228" s="7"/>
      <c r="N228" s="13"/>
      <c r="O228" s="13"/>
      <c r="P228" s="13"/>
      <c r="Q228" s="13"/>
      <c r="R228" s="13"/>
      <c r="S228" s="13"/>
      <c r="T228" s="13"/>
      <c r="U228" s="13"/>
      <c r="V228" s="13"/>
    </row>
    <row r="229" spans="1:22" s="5" customFormat="1" ht="13" x14ac:dyDescent="0.15">
      <c r="A229" s="6"/>
      <c r="B229" s="7"/>
      <c r="N229" s="13"/>
      <c r="O229" s="13"/>
      <c r="P229" s="13"/>
      <c r="Q229" s="13"/>
      <c r="R229" s="13"/>
      <c r="S229" s="13"/>
      <c r="T229" s="13"/>
      <c r="U229" s="13"/>
      <c r="V229" s="13"/>
    </row>
    <row r="230" spans="1:22" s="5" customFormat="1" ht="13" x14ac:dyDescent="0.15">
      <c r="A230" s="6"/>
      <c r="B230" s="7"/>
      <c r="N230" s="13"/>
      <c r="O230" s="13"/>
      <c r="P230" s="13"/>
      <c r="Q230" s="13"/>
      <c r="R230" s="13"/>
      <c r="S230" s="13"/>
      <c r="T230" s="13"/>
      <c r="U230" s="13"/>
      <c r="V230" s="13"/>
    </row>
    <row r="231" spans="1:22" s="5" customFormat="1" ht="13" x14ac:dyDescent="0.15">
      <c r="A231" s="6"/>
      <c r="B231" s="7"/>
      <c r="N231" s="13"/>
      <c r="O231" s="13"/>
      <c r="P231" s="13"/>
      <c r="Q231" s="13"/>
      <c r="R231" s="13"/>
      <c r="S231" s="13"/>
      <c r="T231" s="13"/>
      <c r="U231" s="13"/>
      <c r="V231" s="13"/>
    </row>
    <row r="232" spans="1:22" s="5" customFormat="1" ht="13" x14ac:dyDescent="0.15">
      <c r="A232" s="6"/>
      <c r="B232" s="7"/>
      <c r="N232" s="13"/>
      <c r="O232" s="13"/>
      <c r="P232" s="13"/>
      <c r="Q232" s="13"/>
      <c r="R232" s="13"/>
      <c r="S232" s="13"/>
      <c r="T232" s="13"/>
      <c r="U232" s="13"/>
      <c r="V232" s="13"/>
    </row>
    <row r="233" spans="1:22" s="5" customFormat="1" ht="13" x14ac:dyDescent="0.15">
      <c r="A233" s="6"/>
      <c r="B233" s="7"/>
      <c r="N233" s="13"/>
      <c r="O233" s="13"/>
      <c r="P233" s="13"/>
      <c r="Q233" s="13"/>
      <c r="R233" s="13"/>
      <c r="S233" s="13"/>
      <c r="T233" s="13"/>
      <c r="U233" s="13"/>
      <c r="V233" s="13"/>
    </row>
    <row r="234" spans="1:22" s="5" customFormat="1" ht="13" x14ac:dyDescent="0.15">
      <c r="A234" s="6"/>
      <c r="B234" s="7"/>
      <c r="N234" s="13"/>
      <c r="O234" s="13"/>
      <c r="P234" s="13"/>
      <c r="Q234" s="13"/>
      <c r="R234" s="13"/>
      <c r="S234" s="13"/>
      <c r="T234" s="13"/>
      <c r="U234" s="13"/>
      <c r="V234" s="13"/>
    </row>
    <row r="235" spans="1:22" s="5" customFormat="1" ht="13" x14ac:dyDescent="0.15">
      <c r="A235" s="6"/>
      <c r="B235" s="7"/>
      <c r="N235" s="13"/>
      <c r="O235" s="13"/>
      <c r="P235" s="13"/>
      <c r="Q235" s="13"/>
      <c r="R235" s="13"/>
      <c r="S235" s="13"/>
      <c r="T235" s="13"/>
      <c r="U235" s="13"/>
      <c r="V235" s="13"/>
    </row>
    <row r="236" spans="1:22" s="5" customFormat="1" ht="13" x14ac:dyDescent="0.15">
      <c r="A236" s="6"/>
      <c r="B236" s="7"/>
      <c r="N236" s="13"/>
      <c r="O236" s="13"/>
      <c r="P236" s="13"/>
      <c r="Q236" s="13"/>
      <c r="R236" s="13"/>
      <c r="S236" s="13"/>
      <c r="T236" s="13"/>
      <c r="U236" s="13"/>
      <c r="V236" s="13"/>
    </row>
    <row r="237" spans="1:22" s="5" customFormat="1" ht="13" x14ac:dyDescent="0.15">
      <c r="A237" s="6"/>
      <c r="B237" s="7"/>
      <c r="N237" s="13"/>
      <c r="O237" s="13"/>
      <c r="P237" s="13"/>
      <c r="Q237" s="13"/>
      <c r="R237" s="13"/>
      <c r="S237" s="13"/>
      <c r="T237" s="13"/>
      <c r="U237" s="13"/>
      <c r="V237" s="13"/>
    </row>
    <row r="238" spans="1:22" s="5" customFormat="1" ht="13" x14ac:dyDescent="0.15">
      <c r="A238" s="6"/>
      <c r="B238" s="7"/>
      <c r="N238" s="13"/>
      <c r="O238" s="13"/>
      <c r="P238" s="13"/>
      <c r="Q238" s="13"/>
      <c r="R238" s="13"/>
      <c r="S238" s="13"/>
      <c r="T238" s="13"/>
      <c r="U238" s="13"/>
      <c r="V238" s="13"/>
    </row>
    <row r="239" spans="1:22" s="5" customFormat="1" ht="13" x14ac:dyDescent="0.15">
      <c r="A239" s="6"/>
      <c r="B239" s="7"/>
      <c r="N239" s="13"/>
      <c r="O239" s="13"/>
      <c r="P239" s="13"/>
      <c r="Q239" s="13"/>
      <c r="R239" s="13"/>
      <c r="S239" s="13"/>
      <c r="T239" s="13"/>
      <c r="U239" s="13"/>
      <c r="V239" s="13"/>
    </row>
    <row r="240" spans="1:22" s="5" customFormat="1" ht="13" x14ac:dyDescent="0.15">
      <c r="A240" s="6"/>
      <c r="B240" s="7"/>
      <c r="N240" s="13"/>
      <c r="O240" s="13"/>
      <c r="P240" s="13"/>
      <c r="Q240" s="13"/>
      <c r="R240" s="13"/>
      <c r="S240" s="13"/>
      <c r="T240" s="13"/>
      <c r="U240" s="13"/>
      <c r="V240" s="13"/>
    </row>
    <row r="241" spans="1:22" s="5" customFormat="1" ht="13" x14ac:dyDescent="0.15">
      <c r="A241" s="6"/>
      <c r="B241" s="7"/>
      <c r="N241" s="13"/>
      <c r="O241" s="13"/>
      <c r="P241" s="13"/>
      <c r="Q241" s="13"/>
      <c r="R241" s="13"/>
      <c r="S241" s="13"/>
      <c r="T241" s="13"/>
      <c r="U241" s="13"/>
      <c r="V241" s="13"/>
    </row>
    <row r="242" spans="1:22" s="5" customFormat="1" ht="13" x14ac:dyDescent="0.15">
      <c r="A242" s="6"/>
      <c r="B242" s="7"/>
      <c r="N242" s="13"/>
      <c r="O242" s="13"/>
      <c r="P242" s="13"/>
      <c r="Q242" s="13"/>
      <c r="R242" s="13"/>
      <c r="S242" s="13"/>
      <c r="T242" s="13"/>
      <c r="U242" s="13"/>
      <c r="V242" s="13"/>
    </row>
    <row r="243" spans="1:22" s="5" customFormat="1" ht="13" x14ac:dyDescent="0.15">
      <c r="A243" s="6"/>
      <c r="B243" s="7"/>
      <c r="N243" s="13"/>
      <c r="O243" s="13"/>
      <c r="P243" s="13"/>
      <c r="Q243" s="13"/>
      <c r="R243" s="13"/>
      <c r="S243" s="13"/>
      <c r="T243" s="13"/>
      <c r="U243" s="13"/>
      <c r="V243" s="13"/>
    </row>
    <row r="244" spans="1:22" s="5" customFormat="1" ht="13" x14ac:dyDescent="0.15">
      <c r="A244" s="6"/>
      <c r="B244" s="7"/>
      <c r="N244" s="13"/>
      <c r="O244" s="13"/>
      <c r="P244" s="13"/>
      <c r="Q244" s="13"/>
      <c r="R244" s="13"/>
      <c r="S244" s="13"/>
      <c r="T244" s="13"/>
      <c r="U244" s="13"/>
      <c r="V244" s="13"/>
    </row>
    <row r="245" spans="1:22" s="5" customFormat="1" ht="13" x14ac:dyDescent="0.15">
      <c r="A245" s="6"/>
      <c r="B245" s="7"/>
      <c r="N245" s="13"/>
      <c r="O245" s="13"/>
      <c r="P245" s="13"/>
      <c r="Q245" s="13"/>
      <c r="R245" s="13"/>
      <c r="S245" s="13"/>
      <c r="T245" s="13"/>
      <c r="U245" s="13"/>
      <c r="V245" s="13"/>
    </row>
    <row r="246" spans="1:22" s="5" customFormat="1" ht="13" x14ac:dyDescent="0.15">
      <c r="A246" s="6"/>
      <c r="B246" s="7"/>
      <c r="N246" s="13"/>
      <c r="O246" s="13"/>
      <c r="P246" s="13"/>
      <c r="Q246" s="13"/>
      <c r="R246" s="13"/>
      <c r="S246" s="13"/>
      <c r="T246" s="13"/>
      <c r="U246" s="13"/>
      <c r="V246" s="13"/>
    </row>
    <row r="247" spans="1:22" s="5" customFormat="1" ht="13" x14ac:dyDescent="0.15">
      <c r="A247" s="6"/>
      <c r="B247" s="7"/>
      <c r="N247" s="13"/>
      <c r="O247" s="13"/>
      <c r="P247" s="13"/>
      <c r="Q247" s="13"/>
      <c r="R247" s="13"/>
      <c r="S247" s="13"/>
      <c r="T247" s="13"/>
      <c r="U247" s="13"/>
      <c r="V247" s="13"/>
    </row>
    <row r="248" spans="1:22" s="5" customFormat="1" ht="13" x14ac:dyDescent="0.15">
      <c r="A248" s="6"/>
      <c r="B248" s="7"/>
      <c r="N248" s="13"/>
      <c r="O248" s="13"/>
      <c r="P248" s="13"/>
      <c r="Q248" s="13"/>
      <c r="R248" s="13"/>
      <c r="S248" s="13"/>
      <c r="T248" s="13"/>
      <c r="U248" s="13"/>
      <c r="V248" s="13"/>
    </row>
    <row r="249" spans="1:22" s="5" customFormat="1" ht="13" x14ac:dyDescent="0.15">
      <c r="A249" s="6"/>
      <c r="B249" s="7"/>
      <c r="N249" s="13"/>
      <c r="O249" s="13"/>
      <c r="P249" s="13"/>
      <c r="Q249" s="13"/>
      <c r="R249" s="13"/>
      <c r="S249" s="13"/>
      <c r="T249" s="13"/>
      <c r="U249" s="13"/>
      <c r="V249" s="13"/>
    </row>
    <row r="250" spans="1:22" s="5" customFormat="1" ht="13" x14ac:dyDescent="0.15">
      <c r="A250" s="6"/>
      <c r="B250" s="7"/>
      <c r="N250" s="13"/>
      <c r="O250" s="13"/>
      <c r="P250" s="13"/>
      <c r="Q250" s="13"/>
      <c r="R250" s="13"/>
      <c r="S250" s="13"/>
      <c r="T250" s="13"/>
      <c r="U250" s="13"/>
      <c r="V250" s="13"/>
    </row>
    <row r="251" spans="1:22" s="5" customFormat="1" ht="13" x14ac:dyDescent="0.15">
      <c r="A251" s="6"/>
      <c r="B251" s="7"/>
      <c r="N251" s="13"/>
      <c r="O251" s="13"/>
      <c r="P251" s="13"/>
      <c r="Q251" s="13"/>
      <c r="R251" s="13"/>
      <c r="S251" s="13"/>
      <c r="T251" s="13"/>
      <c r="U251" s="13"/>
      <c r="V251" s="13"/>
    </row>
    <row r="252" spans="1:22" s="5" customFormat="1" ht="13" x14ac:dyDescent="0.15">
      <c r="A252" s="6"/>
      <c r="B252" s="7"/>
      <c r="N252" s="13"/>
      <c r="O252" s="13"/>
      <c r="P252" s="13"/>
      <c r="Q252" s="13"/>
      <c r="R252" s="13"/>
      <c r="S252" s="13"/>
      <c r="T252" s="13"/>
      <c r="U252" s="13"/>
      <c r="V252" s="13"/>
    </row>
    <row r="253" spans="1:22" s="5" customFormat="1" ht="13" x14ac:dyDescent="0.15">
      <c r="A253" s="6"/>
      <c r="B253" s="7"/>
      <c r="N253" s="13"/>
      <c r="O253" s="13"/>
      <c r="P253" s="13"/>
      <c r="Q253" s="13"/>
      <c r="R253" s="13"/>
      <c r="S253" s="13"/>
      <c r="T253" s="13"/>
      <c r="U253" s="13"/>
      <c r="V253" s="13"/>
    </row>
    <row r="254" spans="1:22" s="5" customFormat="1" ht="13" x14ac:dyDescent="0.15">
      <c r="A254" s="6"/>
      <c r="B254" s="7"/>
      <c r="N254" s="13"/>
      <c r="O254" s="13"/>
      <c r="P254" s="13"/>
      <c r="Q254" s="13"/>
      <c r="R254" s="13"/>
      <c r="S254" s="13"/>
      <c r="T254" s="13"/>
      <c r="U254" s="13"/>
      <c r="V254" s="13"/>
    </row>
    <row r="255" spans="1:22" s="5" customFormat="1" ht="13" x14ac:dyDescent="0.15">
      <c r="A255" s="6"/>
      <c r="B255" s="7"/>
      <c r="N255" s="13"/>
      <c r="O255" s="13"/>
      <c r="P255" s="13"/>
      <c r="Q255" s="13"/>
      <c r="R255" s="13"/>
      <c r="S255" s="13"/>
      <c r="T255" s="13"/>
      <c r="U255" s="13"/>
      <c r="V255" s="13"/>
    </row>
    <row r="256" spans="1:22" s="5" customFormat="1" ht="13" x14ac:dyDescent="0.15">
      <c r="A256" s="6"/>
      <c r="B256" s="7"/>
      <c r="N256" s="13"/>
      <c r="O256" s="13"/>
      <c r="P256" s="13"/>
      <c r="Q256" s="13"/>
      <c r="R256" s="13"/>
      <c r="S256" s="13"/>
      <c r="T256" s="13"/>
      <c r="U256" s="13"/>
      <c r="V256" s="13"/>
    </row>
    <row r="257" spans="1:22" s="5" customFormat="1" ht="13" x14ac:dyDescent="0.15">
      <c r="A257" s="6"/>
      <c r="B257" s="7"/>
      <c r="N257" s="13"/>
      <c r="O257" s="13"/>
      <c r="P257" s="13"/>
      <c r="Q257" s="13"/>
      <c r="R257" s="13"/>
      <c r="S257" s="13"/>
      <c r="T257" s="13"/>
      <c r="U257" s="13"/>
      <c r="V257" s="13"/>
    </row>
    <row r="258" spans="1:22" s="5" customFormat="1" ht="13" x14ac:dyDescent="0.15">
      <c r="A258" s="6"/>
      <c r="B258" s="7"/>
      <c r="N258" s="13"/>
      <c r="O258" s="13"/>
      <c r="P258" s="13"/>
      <c r="Q258" s="13"/>
      <c r="R258" s="13"/>
      <c r="S258" s="13"/>
      <c r="T258" s="13"/>
      <c r="U258" s="13"/>
      <c r="V258" s="13"/>
    </row>
    <row r="259" spans="1:22" s="5" customFormat="1" ht="13" x14ac:dyDescent="0.15">
      <c r="A259" s="6"/>
      <c r="B259" s="7"/>
      <c r="N259" s="13"/>
      <c r="O259" s="13"/>
      <c r="P259" s="13"/>
      <c r="Q259" s="13"/>
      <c r="R259" s="13"/>
      <c r="S259" s="13"/>
      <c r="T259" s="13"/>
      <c r="U259" s="13"/>
      <c r="V259" s="13"/>
    </row>
    <row r="260" spans="1:22" s="5" customFormat="1" ht="13" x14ac:dyDescent="0.15">
      <c r="A260" s="6"/>
      <c r="B260" s="7"/>
      <c r="N260" s="13"/>
      <c r="O260" s="13"/>
      <c r="P260" s="13"/>
      <c r="Q260" s="13"/>
      <c r="R260" s="13"/>
      <c r="S260" s="13"/>
      <c r="T260" s="13"/>
      <c r="U260" s="13"/>
      <c r="V260" s="13"/>
    </row>
    <row r="261" spans="1:22" s="5" customFormat="1" ht="13" x14ac:dyDescent="0.15">
      <c r="A261" s="6"/>
      <c r="B261" s="7"/>
      <c r="N261" s="13"/>
      <c r="O261" s="13"/>
      <c r="P261" s="13"/>
      <c r="Q261" s="13"/>
      <c r="R261" s="13"/>
      <c r="S261" s="13"/>
      <c r="T261" s="13"/>
      <c r="U261" s="13"/>
      <c r="V261" s="13"/>
    </row>
    <row r="262" spans="1:22" s="5" customFormat="1" ht="13" x14ac:dyDescent="0.15">
      <c r="A262" s="6"/>
      <c r="B262" s="7"/>
      <c r="N262" s="13"/>
      <c r="O262" s="13"/>
      <c r="P262" s="13"/>
      <c r="Q262" s="13"/>
      <c r="R262" s="13"/>
      <c r="S262" s="13"/>
      <c r="T262" s="13"/>
      <c r="U262" s="13"/>
      <c r="V262" s="13"/>
    </row>
    <row r="263" spans="1:22" s="5" customFormat="1" ht="13" x14ac:dyDescent="0.15">
      <c r="A263" s="6"/>
      <c r="B263" s="7"/>
      <c r="N263" s="13"/>
      <c r="O263" s="13"/>
      <c r="P263" s="13"/>
      <c r="Q263" s="13"/>
      <c r="R263" s="13"/>
      <c r="S263" s="13"/>
      <c r="T263" s="13"/>
      <c r="U263" s="13"/>
      <c r="V263" s="13"/>
    </row>
    <row r="264" spans="1:22" s="5" customFormat="1" ht="13" x14ac:dyDescent="0.15">
      <c r="A264" s="6"/>
      <c r="B264" s="7"/>
      <c r="N264" s="13"/>
      <c r="O264" s="13"/>
      <c r="P264" s="13"/>
      <c r="Q264" s="13"/>
      <c r="R264" s="13"/>
      <c r="S264" s="13"/>
      <c r="T264" s="13"/>
      <c r="U264" s="13"/>
      <c r="V264" s="13"/>
    </row>
    <row r="265" spans="1:22" s="5" customFormat="1" ht="13" x14ac:dyDescent="0.15">
      <c r="A265" s="6"/>
      <c r="B265" s="7"/>
      <c r="N265" s="13"/>
      <c r="O265" s="13"/>
      <c r="P265" s="13"/>
      <c r="Q265" s="13"/>
      <c r="R265" s="13"/>
      <c r="S265" s="13"/>
      <c r="T265" s="13"/>
      <c r="U265" s="13"/>
      <c r="V265" s="13"/>
    </row>
    <row r="266" spans="1:22" s="5" customFormat="1" ht="13" x14ac:dyDescent="0.15">
      <c r="A266" s="6"/>
      <c r="B266" s="7"/>
      <c r="N266" s="13"/>
      <c r="O266" s="13"/>
      <c r="P266" s="13"/>
      <c r="Q266" s="13"/>
      <c r="R266" s="13"/>
      <c r="S266" s="13"/>
      <c r="T266" s="13"/>
      <c r="U266" s="13"/>
      <c r="V266" s="13"/>
    </row>
    <row r="267" spans="1:22" s="5" customFormat="1" ht="13" x14ac:dyDescent="0.15">
      <c r="A267" s="6"/>
      <c r="B267" s="7"/>
      <c r="N267" s="13"/>
      <c r="O267" s="13"/>
      <c r="P267" s="13"/>
      <c r="Q267" s="13"/>
      <c r="R267" s="13"/>
      <c r="S267" s="13"/>
      <c r="T267" s="13"/>
      <c r="U267" s="13"/>
      <c r="V267" s="13"/>
    </row>
    <row r="268" spans="1:22" s="5" customFormat="1" ht="13" x14ac:dyDescent="0.15">
      <c r="A268" s="6"/>
      <c r="B268" s="7"/>
      <c r="N268" s="13"/>
      <c r="O268" s="13"/>
      <c r="P268" s="13"/>
      <c r="Q268" s="13"/>
      <c r="R268" s="13"/>
      <c r="S268" s="13"/>
      <c r="T268" s="13"/>
      <c r="U268" s="13"/>
      <c r="V268" s="13"/>
    </row>
    <row r="269" spans="1:22" s="5" customFormat="1" ht="13" x14ac:dyDescent="0.15">
      <c r="A269" s="6"/>
      <c r="B269" s="7"/>
      <c r="N269" s="13"/>
      <c r="O269" s="13"/>
      <c r="P269" s="13"/>
      <c r="Q269" s="13"/>
      <c r="R269" s="13"/>
      <c r="S269" s="13"/>
      <c r="T269" s="13"/>
      <c r="U269" s="13"/>
      <c r="V269" s="13"/>
    </row>
    <row r="270" spans="1:22" s="5" customFormat="1" ht="13" x14ac:dyDescent="0.15">
      <c r="A270" s="6"/>
      <c r="B270" s="7"/>
      <c r="N270" s="13"/>
      <c r="O270" s="13"/>
      <c r="P270" s="13"/>
      <c r="Q270" s="13"/>
      <c r="R270" s="13"/>
      <c r="S270" s="13"/>
      <c r="T270" s="13"/>
      <c r="U270" s="13"/>
      <c r="V270" s="13"/>
    </row>
    <row r="271" spans="1:22" s="5" customFormat="1" ht="13" x14ac:dyDescent="0.15">
      <c r="A271" s="6"/>
      <c r="B271" s="7"/>
      <c r="N271" s="13"/>
      <c r="O271" s="13"/>
      <c r="P271" s="13"/>
      <c r="Q271" s="13"/>
      <c r="R271" s="13"/>
      <c r="S271" s="13"/>
      <c r="T271" s="13"/>
      <c r="U271" s="13"/>
      <c r="V271" s="13"/>
    </row>
    <row r="272" spans="1:22" s="5" customFormat="1" ht="13" x14ac:dyDescent="0.15">
      <c r="A272" s="6"/>
      <c r="B272" s="7"/>
      <c r="N272" s="13"/>
      <c r="O272" s="13"/>
      <c r="P272" s="13"/>
      <c r="Q272" s="13"/>
      <c r="R272" s="13"/>
      <c r="S272" s="13"/>
      <c r="T272" s="13"/>
      <c r="U272" s="13"/>
      <c r="V272" s="13"/>
    </row>
    <row r="273" spans="1:22" s="5" customFormat="1" ht="13" x14ac:dyDescent="0.15">
      <c r="A273" s="6"/>
      <c r="B273" s="7"/>
      <c r="N273" s="13"/>
      <c r="O273" s="13"/>
      <c r="P273" s="13"/>
      <c r="Q273" s="13"/>
      <c r="R273" s="13"/>
      <c r="S273" s="13"/>
      <c r="T273" s="13"/>
      <c r="U273" s="13"/>
      <c r="V273" s="13"/>
    </row>
    <row r="274" spans="1:22" s="5" customFormat="1" ht="13" x14ac:dyDescent="0.15">
      <c r="A274" s="6"/>
      <c r="B274" s="7"/>
      <c r="N274" s="13"/>
      <c r="O274" s="13"/>
      <c r="P274" s="13"/>
      <c r="Q274" s="13"/>
      <c r="R274" s="13"/>
      <c r="S274" s="13"/>
      <c r="T274" s="13"/>
      <c r="U274" s="13"/>
      <c r="V274" s="13"/>
    </row>
    <row r="275" spans="1:22" s="5" customFormat="1" ht="13" x14ac:dyDescent="0.15">
      <c r="A275" s="6"/>
      <c r="B275" s="7"/>
      <c r="N275" s="13"/>
      <c r="O275" s="13"/>
      <c r="P275" s="13"/>
      <c r="Q275" s="13"/>
      <c r="R275" s="13"/>
      <c r="S275" s="13"/>
      <c r="T275" s="13"/>
      <c r="U275" s="13"/>
      <c r="V275" s="13"/>
    </row>
    <row r="276" spans="1:22" s="5" customFormat="1" ht="13" x14ac:dyDescent="0.15">
      <c r="A276" s="6"/>
      <c r="B276" s="7"/>
      <c r="N276" s="13"/>
      <c r="O276" s="13"/>
      <c r="P276" s="13"/>
      <c r="Q276" s="13"/>
      <c r="R276" s="13"/>
      <c r="S276" s="13"/>
      <c r="T276" s="13"/>
      <c r="U276" s="13"/>
      <c r="V276" s="13"/>
    </row>
    <row r="277" spans="1:22" s="5" customFormat="1" ht="13" x14ac:dyDescent="0.15">
      <c r="A277" s="6"/>
      <c r="B277" s="7"/>
      <c r="N277" s="13"/>
      <c r="O277" s="13"/>
      <c r="P277" s="13"/>
      <c r="Q277" s="13"/>
      <c r="R277" s="13"/>
      <c r="S277" s="13"/>
      <c r="T277" s="13"/>
      <c r="U277" s="13"/>
      <c r="V277" s="13"/>
    </row>
    <row r="278" spans="1:22" s="5" customFormat="1" ht="13" x14ac:dyDescent="0.15">
      <c r="A278" s="6"/>
      <c r="B278" s="7"/>
      <c r="N278" s="13"/>
      <c r="O278" s="13"/>
      <c r="P278" s="13"/>
      <c r="Q278" s="13"/>
      <c r="R278" s="13"/>
      <c r="S278" s="13"/>
      <c r="T278" s="13"/>
      <c r="U278" s="13"/>
      <c r="V278" s="13"/>
    </row>
    <row r="279" spans="1:22" s="5" customFormat="1" ht="13" x14ac:dyDescent="0.15">
      <c r="A279" s="6"/>
      <c r="B279" s="7"/>
      <c r="N279" s="13"/>
      <c r="O279" s="13"/>
      <c r="P279" s="13"/>
      <c r="Q279" s="13"/>
      <c r="R279" s="13"/>
      <c r="S279" s="13"/>
      <c r="T279" s="13"/>
      <c r="U279" s="13"/>
      <c r="V279" s="13"/>
    </row>
    <row r="280" spans="1:22" s="5" customFormat="1" ht="13" x14ac:dyDescent="0.15">
      <c r="A280" s="6"/>
      <c r="B280" s="7"/>
      <c r="N280" s="13"/>
      <c r="O280" s="13"/>
      <c r="P280" s="13"/>
      <c r="Q280" s="13"/>
      <c r="R280" s="13"/>
      <c r="S280" s="13"/>
      <c r="T280" s="13"/>
      <c r="U280" s="13"/>
      <c r="V280" s="13"/>
    </row>
    <row r="281" spans="1:22" s="5" customFormat="1" ht="13" x14ac:dyDescent="0.15">
      <c r="A281" s="6"/>
      <c r="B281" s="7"/>
      <c r="N281" s="13"/>
      <c r="O281" s="13"/>
      <c r="P281" s="13"/>
      <c r="Q281" s="13"/>
      <c r="R281" s="13"/>
      <c r="S281" s="13"/>
      <c r="T281" s="13"/>
      <c r="U281" s="13"/>
      <c r="V281" s="13"/>
    </row>
    <row r="282" spans="1:22" s="5" customFormat="1" ht="13" x14ac:dyDescent="0.15">
      <c r="A282" s="6"/>
      <c r="B282" s="7"/>
      <c r="N282" s="13"/>
      <c r="O282" s="13"/>
      <c r="P282" s="13"/>
      <c r="Q282" s="13"/>
      <c r="R282" s="13"/>
      <c r="S282" s="13"/>
      <c r="T282" s="13"/>
      <c r="U282" s="13"/>
      <c r="V282" s="13"/>
    </row>
    <row r="283" spans="1:22" s="5" customFormat="1" ht="13" x14ac:dyDescent="0.15">
      <c r="A283" s="6"/>
      <c r="B283" s="7"/>
      <c r="N283" s="13"/>
      <c r="O283" s="13"/>
      <c r="P283" s="13"/>
      <c r="Q283" s="13"/>
      <c r="R283" s="13"/>
      <c r="S283" s="13"/>
      <c r="T283" s="13"/>
      <c r="U283" s="13"/>
      <c r="V283" s="13"/>
    </row>
    <row r="284" spans="1:22" s="5" customFormat="1" ht="13" x14ac:dyDescent="0.15">
      <c r="A284" s="6"/>
      <c r="B284" s="7"/>
      <c r="N284" s="13"/>
      <c r="O284" s="13"/>
      <c r="P284" s="13"/>
      <c r="Q284" s="13"/>
      <c r="R284" s="13"/>
      <c r="S284" s="13"/>
      <c r="T284" s="13"/>
      <c r="U284" s="13"/>
      <c r="V284" s="13"/>
    </row>
    <row r="285" spans="1:22" s="5" customFormat="1" ht="13" x14ac:dyDescent="0.15">
      <c r="A285" s="6"/>
      <c r="B285" s="7"/>
      <c r="N285" s="13"/>
      <c r="O285" s="13"/>
      <c r="P285" s="13"/>
      <c r="Q285" s="13"/>
      <c r="R285" s="13"/>
      <c r="S285" s="13"/>
      <c r="T285" s="13"/>
      <c r="U285" s="13"/>
      <c r="V285" s="13"/>
    </row>
    <row r="286" spans="1:22" s="5" customFormat="1" ht="13" x14ac:dyDescent="0.15">
      <c r="A286" s="6"/>
      <c r="B286" s="7"/>
      <c r="N286" s="13"/>
      <c r="O286" s="13"/>
      <c r="P286" s="13"/>
      <c r="Q286" s="13"/>
      <c r="R286" s="13"/>
      <c r="S286" s="13"/>
      <c r="T286" s="13"/>
      <c r="U286" s="13"/>
      <c r="V286" s="13"/>
    </row>
    <row r="287" spans="1:22" s="5" customFormat="1" ht="13" x14ac:dyDescent="0.15">
      <c r="A287" s="6"/>
      <c r="B287" s="7"/>
      <c r="N287" s="13"/>
      <c r="O287" s="13"/>
      <c r="P287" s="13"/>
      <c r="Q287" s="13"/>
      <c r="R287" s="13"/>
      <c r="S287" s="13"/>
      <c r="T287" s="13"/>
      <c r="U287" s="13"/>
      <c r="V287" s="13"/>
    </row>
    <row r="288" spans="1:22" s="5" customFormat="1" ht="13" x14ac:dyDescent="0.15">
      <c r="A288" s="6"/>
      <c r="B288" s="7"/>
      <c r="N288" s="13"/>
      <c r="O288" s="13"/>
      <c r="P288" s="13"/>
      <c r="Q288" s="13"/>
      <c r="R288" s="13"/>
      <c r="S288" s="13"/>
      <c r="T288" s="13"/>
      <c r="U288" s="13"/>
      <c r="V288" s="13"/>
    </row>
    <row r="289" spans="1:22" s="5" customFormat="1" ht="13" x14ac:dyDescent="0.15">
      <c r="A289" s="6"/>
      <c r="B289" s="7"/>
      <c r="N289" s="13"/>
      <c r="O289" s="13"/>
      <c r="P289" s="13"/>
      <c r="Q289" s="13"/>
      <c r="R289" s="13"/>
      <c r="S289" s="13"/>
      <c r="T289" s="13"/>
      <c r="U289" s="13"/>
      <c r="V289" s="13"/>
    </row>
    <row r="290" spans="1:22" s="5" customFormat="1" ht="13" x14ac:dyDescent="0.15">
      <c r="A290" s="6"/>
      <c r="B290" s="7"/>
      <c r="N290" s="13"/>
      <c r="O290" s="13"/>
      <c r="P290" s="13"/>
      <c r="Q290" s="13"/>
      <c r="R290" s="13"/>
      <c r="S290" s="13"/>
      <c r="T290" s="13"/>
      <c r="U290" s="13"/>
      <c r="V290" s="13"/>
    </row>
    <row r="291" spans="1:22" s="5" customFormat="1" ht="13" x14ac:dyDescent="0.15">
      <c r="A291" s="6"/>
      <c r="B291" s="7"/>
      <c r="N291" s="13"/>
      <c r="O291" s="13"/>
      <c r="P291" s="13"/>
      <c r="Q291" s="13"/>
      <c r="R291" s="13"/>
      <c r="S291" s="13"/>
      <c r="T291" s="13"/>
      <c r="U291" s="13"/>
      <c r="V291" s="13"/>
    </row>
    <row r="292" spans="1:22" s="5" customFormat="1" ht="13" x14ac:dyDescent="0.15">
      <c r="A292" s="6"/>
      <c r="B292" s="7"/>
      <c r="N292" s="13"/>
      <c r="O292" s="13"/>
      <c r="P292" s="13"/>
      <c r="Q292" s="13"/>
      <c r="R292" s="13"/>
      <c r="S292" s="13"/>
      <c r="T292" s="13"/>
      <c r="U292" s="13"/>
      <c r="V292" s="13"/>
    </row>
    <row r="293" spans="1:22" s="5" customFormat="1" ht="13" x14ac:dyDescent="0.15">
      <c r="A293" s="6"/>
      <c r="B293" s="7"/>
      <c r="N293" s="13"/>
      <c r="O293" s="13"/>
      <c r="P293" s="13"/>
      <c r="Q293" s="13"/>
      <c r="R293" s="13"/>
      <c r="S293" s="13"/>
      <c r="T293" s="13"/>
      <c r="U293" s="13"/>
      <c r="V293" s="13"/>
    </row>
    <row r="294" spans="1:22" s="5" customFormat="1" ht="13" x14ac:dyDescent="0.15">
      <c r="A294" s="6"/>
      <c r="B294" s="7"/>
      <c r="N294" s="13"/>
      <c r="O294" s="13"/>
      <c r="P294" s="13"/>
      <c r="Q294" s="13"/>
      <c r="R294" s="13"/>
      <c r="S294" s="13"/>
      <c r="T294" s="13"/>
      <c r="U294" s="13"/>
      <c r="V294" s="13"/>
    </row>
    <row r="295" spans="1:22" s="5" customFormat="1" ht="13" x14ac:dyDescent="0.15">
      <c r="A295" s="6"/>
      <c r="B295" s="7"/>
      <c r="N295" s="13"/>
      <c r="O295" s="13"/>
      <c r="P295" s="13"/>
      <c r="Q295" s="13"/>
      <c r="R295" s="13"/>
      <c r="S295" s="13"/>
      <c r="T295" s="13"/>
      <c r="U295" s="13"/>
      <c r="V295" s="13"/>
    </row>
    <row r="296" spans="1:22" s="5" customFormat="1" ht="13" x14ac:dyDescent="0.15">
      <c r="A296" s="6"/>
      <c r="B296" s="7"/>
      <c r="N296" s="13"/>
      <c r="O296" s="13"/>
      <c r="P296" s="13"/>
      <c r="Q296" s="13"/>
      <c r="R296" s="13"/>
      <c r="S296" s="13"/>
      <c r="T296" s="13"/>
      <c r="U296" s="13"/>
      <c r="V296" s="13"/>
    </row>
    <row r="297" spans="1:22" s="5" customFormat="1" ht="13" x14ac:dyDescent="0.15">
      <c r="A297" s="6"/>
      <c r="B297" s="7"/>
      <c r="N297" s="13"/>
      <c r="O297" s="13"/>
      <c r="P297" s="13"/>
      <c r="Q297" s="13"/>
      <c r="R297" s="13"/>
      <c r="S297" s="13"/>
      <c r="T297" s="13"/>
      <c r="U297" s="13"/>
      <c r="V297" s="13"/>
    </row>
    <row r="298" spans="1:22" s="5" customFormat="1" ht="13" x14ac:dyDescent="0.15">
      <c r="A298" s="6"/>
      <c r="B298" s="7"/>
      <c r="N298" s="13"/>
      <c r="O298" s="13"/>
      <c r="P298" s="13"/>
      <c r="Q298" s="13"/>
      <c r="R298" s="13"/>
      <c r="S298" s="13"/>
      <c r="T298" s="13"/>
      <c r="U298" s="13"/>
      <c r="V298" s="13"/>
    </row>
    <row r="299" spans="1:22" s="5" customFormat="1" ht="13" x14ac:dyDescent="0.15">
      <c r="A299" s="6"/>
      <c r="B299" s="7"/>
      <c r="N299" s="13"/>
      <c r="O299" s="13"/>
      <c r="P299" s="13"/>
      <c r="Q299" s="13"/>
      <c r="R299" s="13"/>
      <c r="S299" s="13"/>
      <c r="T299" s="13"/>
      <c r="U299" s="13"/>
      <c r="V299" s="13"/>
    </row>
    <row r="300" spans="1:22" s="5" customFormat="1" ht="13" x14ac:dyDescent="0.15">
      <c r="A300" s="6"/>
      <c r="B300" s="7"/>
      <c r="N300" s="13"/>
      <c r="O300" s="13"/>
      <c r="P300" s="13"/>
      <c r="Q300" s="13"/>
      <c r="R300" s="13"/>
      <c r="S300" s="13"/>
      <c r="T300" s="13"/>
      <c r="U300" s="13"/>
      <c r="V300" s="13"/>
    </row>
    <row r="301" spans="1:22" s="5" customFormat="1" ht="13" x14ac:dyDescent="0.15">
      <c r="A301" s="6"/>
      <c r="B301" s="7"/>
      <c r="N301" s="13"/>
      <c r="O301" s="13"/>
      <c r="P301" s="13"/>
      <c r="Q301" s="13"/>
      <c r="R301" s="13"/>
      <c r="S301" s="13"/>
      <c r="T301" s="13"/>
      <c r="U301" s="13"/>
      <c r="V301" s="13"/>
    </row>
    <row r="302" spans="1:22" s="5" customFormat="1" ht="13" x14ac:dyDescent="0.15">
      <c r="A302" s="6"/>
      <c r="B302" s="7"/>
      <c r="N302" s="13"/>
      <c r="O302" s="13"/>
      <c r="P302" s="13"/>
      <c r="Q302" s="13"/>
      <c r="R302" s="13"/>
      <c r="S302" s="13"/>
      <c r="T302" s="13"/>
      <c r="U302" s="13"/>
      <c r="V302" s="13"/>
    </row>
    <row r="303" spans="1:22" s="5" customFormat="1" ht="13" x14ac:dyDescent="0.15">
      <c r="A303" s="6"/>
      <c r="B303" s="7"/>
      <c r="N303" s="13"/>
      <c r="O303" s="13"/>
      <c r="P303" s="13"/>
      <c r="Q303" s="13"/>
      <c r="R303" s="13"/>
      <c r="S303" s="13"/>
      <c r="T303" s="13"/>
      <c r="U303" s="13"/>
      <c r="V303" s="13"/>
    </row>
    <row r="304" spans="1:22" s="5" customFormat="1" ht="13" x14ac:dyDescent="0.15">
      <c r="A304" s="6"/>
      <c r="B304" s="7"/>
      <c r="N304" s="13"/>
      <c r="O304" s="13"/>
      <c r="P304" s="13"/>
      <c r="Q304" s="13"/>
      <c r="R304" s="13"/>
      <c r="S304" s="13"/>
      <c r="T304" s="13"/>
      <c r="U304" s="13"/>
      <c r="V304" s="13"/>
    </row>
    <row r="305" spans="1:22" s="5" customFormat="1" ht="13" x14ac:dyDescent="0.15">
      <c r="A305" s="6"/>
      <c r="B305" s="7"/>
      <c r="N305" s="13"/>
      <c r="O305" s="13"/>
      <c r="P305" s="13"/>
      <c r="Q305" s="13"/>
      <c r="R305" s="13"/>
      <c r="S305" s="13"/>
      <c r="T305" s="13"/>
      <c r="U305" s="13"/>
      <c r="V305" s="13"/>
    </row>
    <row r="306" spans="1:22" s="5" customFormat="1" ht="13" x14ac:dyDescent="0.15">
      <c r="A306" s="6"/>
      <c r="B306" s="7"/>
      <c r="N306" s="13"/>
      <c r="O306" s="13"/>
      <c r="P306" s="13"/>
      <c r="Q306" s="13"/>
      <c r="R306" s="13"/>
      <c r="S306" s="13"/>
      <c r="T306" s="13"/>
      <c r="U306" s="13"/>
      <c r="V306" s="13"/>
    </row>
    <row r="307" spans="1:22" s="5" customFormat="1" ht="13" x14ac:dyDescent="0.15">
      <c r="A307" s="6"/>
      <c r="B307" s="7"/>
      <c r="N307" s="13"/>
      <c r="O307" s="13"/>
      <c r="P307" s="13"/>
      <c r="Q307" s="13"/>
      <c r="R307" s="13"/>
      <c r="S307" s="13"/>
      <c r="T307" s="13"/>
      <c r="U307" s="13"/>
      <c r="V307" s="13"/>
    </row>
    <row r="308" spans="1:22" s="5" customFormat="1" ht="13" x14ac:dyDescent="0.15">
      <c r="A308" s="6"/>
      <c r="B308" s="7"/>
      <c r="N308" s="13"/>
      <c r="O308" s="13"/>
      <c r="P308" s="13"/>
      <c r="Q308" s="13"/>
      <c r="R308" s="13"/>
      <c r="S308" s="13"/>
      <c r="T308" s="13"/>
      <c r="U308" s="13"/>
      <c r="V308" s="13"/>
    </row>
    <row r="309" spans="1:22" s="5" customFormat="1" ht="13" x14ac:dyDescent="0.15">
      <c r="A309" s="6"/>
      <c r="B309" s="7"/>
      <c r="N309" s="13"/>
      <c r="O309" s="13"/>
      <c r="P309" s="13"/>
      <c r="Q309" s="13"/>
      <c r="R309" s="13"/>
      <c r="S309" s="13"/>
      <c r="T309" s="13"/>
      <c r="U309" s="13"/>
      <c r="V309" s="13"/>
    </row>
    <row r="310" spans="1:22" s="5" customFormat="1" ht="13" x14ac:dyDescent="0.15">
      <c r="A310" s="6"/>
      <c r="B310" s="7"/>
      <c r="N310" s="13"/>
      <c r="O310" s="13"/>
      <c r="P310" s="13"/>
      <c r="Q310" s="13"/>
      <c r="R310" s="13"/>
      <c r="S310" s="13"/>
      <c r="T310" s="13"/>
      <c r="U310" s="13"/>
      <c r="V310" s="13"/>
    </row>
    <row r="311" spans="1:22" s="5" customFormat="1" ht="13" x14ac:dyDescent="0.15">
      <c r="A311" s="6"/>
      <c r="B311" s="7"/>
      <c r="N311" s="13"/>
      <c r="O311" s="13"/>
      <c r="P311" s="13"/>
      <c r="Q311" s="13"/>
      <c r="R311" s="13"/>
      <c r="S311" s="13"/>
      <c r="T311" s="13"/>
      <c r="U311" s="13"/>
      <c r="V311" s="13"/>
    </row>
    <row r="312" spans="1:22" s="5" customFormat="1" ht="13" x14ac:dyDescent="0.15">
      <c r="A312" s="6"/>
      <c r="B312" s="7"/>
      <c r="N312" s="13"/>
      <c r="O312" s="13"/>
      <c r="P312" s="13"/>
      <c r="Q312" s="13"/>
      <c r="R312" s="13"/>
      <c r="S312" s="13"/>
      <c r="T312" s="13"/>
      <c r="U312" s="13"/>
      <c r="V312" s="13"/>
    </row>
    <row r="313" spans="1:22" s="5" customFormat="1" ht="13" x14ac:dyDescent="0.15">
      <c r="A313" s="6"/>
      <c r="B313" s="7"/>
      <c r="N313" s="13"/>
      <c r="O313" s="13"/>
      <c r="P313" s="13"/>
      <c r="Q313" s="13"/>
      <c r="R313" s="13"/>
      <c r="S313" s="13"/>
      <c r="T313" s="13"/>
      <c r="U313" s="13"/>
      <c r="V313" s="13"/>
    </row>
    <row r="314" spans="1:22" s="5" customFormat="1" ht="13" x14ac:dyDescent="0.15">
      <c r="A314" s="6"/>
      <c r="B314" s="7"/>
      <c r="N314" s="13"/>
      <c r="O314" s="13"/>
      <c r="P314" s="13"/>
      <c r="Q314" s="13"/>
      <c r="R314" s="13"/>
      <c r="S314" s="13"/>
      <c r="T314" s="13"/>
      <c r="U314" s="13"/>
      <c r="V314" s="13"/>
    </row>
    <row r="315" spans="1:22" s="5" customFormat="1" ht="13" x14ac:dyDescent="0.15">
      <c r="A315" s="6"/>
      <c r="B315" s="7"/>
      <c r="N315" s="13"/>
      <c r="O315" s="13"/>
      <c r="P315" s="13"/>
      <c r="Q315" s="13"/>
      <c r="R315" s="13"/>
      <c r="S315" s="13"/>
      <c r="T315" s="13"/>
      <c r="U315" s="13"/>
      <c r="V315" s="13"/>
    </row>
    <row r="316" spans="1:22" s="5" customFormat="1" ht="13" x14ac:dyDescent="0.15">
      <c r="A316" s="6"/>
      <c r="B316" s="7"/>
      <c r="N316" s="13"/>
      <c r="O316" s="13"/>
      <c r="P316" s="13"/>
      <c r="Q316" s="13"/>
      <c r="R316" s="13"/>
      <c r="S316" s="13"/>
      <c r="T316" s="13"/>
      <c r="U316" s="13"/>
      <c r="V316" s="13"/>
    </row>
    <row r="317" spans="1:22" s="5" customFormat="1" ht="13" x14ac:dyDescent="0.15">
      <c r="A317" s="6"/>
      <c r="B317" s="7"/>
      <c r="N317" s="13"/>
      <c r="O317" s="13"/>
      <c r="P317" s="13"/>
      <c r="Q317" s="13"/>
      <c r="R317" s="13"/>
      <c r="S317" s="13"/>
      <c r="T317" s="13"/>
      <c r="U317" s="13"/>
      <c r="V317" s="13"/>
    </row>
    <row r="318" spans="1:22" s="5" customFormat="1" ht="13" x14ac:dyDescent="0.15">
      <c r="A318" s="6"/>
      <c r="B318" s="7"/>
      <c r="N318" s="13"/>
      <c r="O318" s="13"/>
      <c r="P318" s="13"/>
      <c r="Q318" s="13"/>
      <c r="R318" s="13"/>
      <c r="S318" s="13"/>
      <c r="T318" s="13"/>
      <c r="U318" s="13"/>
      <c r="V318" s="13"/>
    </row>
    <row r="319" spans="1:22" s="5" customFormat="1" ht="13" x14ac:dyDescent="0.15">
      <c r="A319" s="6"/>
      <c r="B319" s="7"/>
      <c r="N319" s="13"/>
      <c r="O319" s="13"/>
      <c r="P319" s="13"/>
      <c r="Q319" s="13"/>
      <c r="R319" s="13"/>
      <c r="S319" s="13"/>
      <c r="T319" s="13"/>
      <c r="U319" s="13"/>
      <c r="V319" s="13"/>
    </row>
    <row r="320" spans="1:22" s="5" customFormat="1" ht="13" x14ac:dyDescent="0.15">
      <c r="A320" s="6"/>
      <c r="B320" s="7"/>
      <c r="N320" s="13"/>
      <c r="O320" s="13"/>
      <c r="P320" s="13"/>
      <c r="Q320" s="13"/>
      <c r="R320" s="13"/>
      <c r="S320" s="13"/>
      <c r="T320" s="13"/>
      <c r="U320" s="13"/>
      <c r="V320" s="13"/>
    </row>
    <row r="321" spans="1:22" s="5" customFormat="1" ht="13" x14ac:dyDescent="0.15">
      <c r="A321" s="6"/>
      <c r="B321" s="7"/>
      <c r="N321" s="13"/>
      <c r="O321" s="13"/>
      <c r="P321" s="13"/>
      <c r="Q321" s="13"/>
      <c r="R321" s="13"/>
      <c r="S321" s="13"/>
      <c r="T321" s="13"/>
      <c r="U321" s="13"/>
      <c r="V321" s="13"/>
    </row>
    <row r="322" spans="1:22" s="5" customFormat="1" ht="13" x14ac:dyDescent="0.15">
      <c r="A322" s="6"/>
      <c r="B322" s="7"/>
      <c r="N322" s="13"/>
      <c r="O322" s="13"/>
      <c r="P322" s="13"/>
      <c r="Q322" s="13"/>
      <c r="R322" s="13"/>
      <c r="S322" s="13"/>
      <c r="T322" s="13"/>
      <c r="U322" s="13"/>
      <c r="V322" s="13"/>
    </row>
    <row r="323" spans="1:22" s="5" customFormat="1" ht="13" x14ac:dyDescent="0.15">
      <c r="A323" s="6"/>
      <c r="B323" s="7"/>
      <c r="N323" s="13"/>
      <c r="O323" s="13"/>
      <c r="P323" s="13"/>
      <c r="Q323" s="13"/>
      <c r="R323" s="13"/>
      <c r="S323" s="13"/>
      <c r="T323" s="13"/>
      <c r="U323" s="13"/>
      <c r="V323" s="13"/>
    </row>
    <row r="324" spans="1:22" s="5" customFormat="1" ht="13" x14ac:dyDescent="0.15">
      <c r="A324" s="6"/>
      <c r="B324" s="7"/>
      <c r="N324" s="13"/>
      <c r="O324" s="13"/>
      <c r="P324" s="13"/>
      <c r="Q324" s="13"/>
      <c r="R324" s="13"/>
      <c r="S324" s="13"/>
      <c r="T324" s="13"/>
      <c r="U324" s="13"/>
      <c r="V324" s="13"/>
    </row>
    <row r="325" spans="1:22" s="5" customFormat="1" ht="13" x14ac:dyDescent="0.15">
      <c r="A325" s="6"/>
      <c r="B325" s="7"/>
      <c r="N325" s="13"/>
      <c r="O325" s="13"/>
      <c r="P325" s="13"/>
      <c r="Q325" s="13"/>
      <c r="R325" s="13"/>
      <c r="S325" s="13"/>
      <c r="T325" s="13"/>
      <c r="U325" s="13"/>
      <c r="V325" s="13"/>
    </row>
    <row r="326" spans="1:22" s="5" customFormat="1" ht="13" x14ac:dyDescent="0.15">
      <c r="A326" s="6"/>
      <c r="B326" s="7"/>
      <c r="N326" s="13"/>
      <c r="O326" s="13"/>
      <c r="P326" s="13"/>
      <c r="Q326" s="13"/>
      <c r="R326" s="13"/>
      <c r="S326" s="13"/>
      <c r="T326" s="13"/>
      <c r="U326" s="13"/>
      <c r="V326" s="13"/>
    </row>
    <row r="327" spans="1:22" s="5" customFormat="1" ht="13" x14ac:dyDescent="0.15">
      <c r="A327" s="6"/>
      <c r="B327" s="7"/>
      <c r="N327" s="13"/>
      <c r="O327" s="13"/>
      <c r="P327" s="13"/>
      <c r="Q327" s="13"/>
      <c r="R327" s="13"/>
      <c r="S327" s="13"/>
      <c r="T327" s="13"/>
      <c r="U327" s="13"/>
      <c r="V327" s="13"/>
    </row>
    <row r="328" spans="1:22" s="5" customFormat="1" ht="13" x14ac:dyDescent="0.15">
      <c r="A328" s="6"/>
      <c r="B328" s="7"/>
      <c r="N328" s="13"/>
      <c r="O328" s="13"/>
      <c r="P328" s="13"/>
      <c r="Q328" s="13"/>
      <c r="R328" s="13"/>
      <c r="S328" s="13"/>
      <c r="T328" s="13"/>
      <c r="U328" s="13"/>
      <c r="V328" s="13"/>
    </row>
    <row r="329" spans="1:22" s="5" customFormat="1" ht="13" x14ac:dyDescent="0.15">
      <c r="A329" s="6"/>
      <c r="B329" s="7"/>
      <c r="N329" s="13"/>
      <c r="O329" s="13"/>
      <c r="P329" s="13"/>
      <c r="Q329" s="13"/>
      <c r="R329" s="13"/>
      <c r="S329" s="13"/>
      <c r="T329" s="13"/>
      <c r="U329" s="13"/>
      <c r="V329" s="13"/>
    </row>
    <row r="330" spans="1:22" s="5" customFormat="1" ht="13" x14ac:dyDescent="0.15">
      <c r="A330" s="6"/>
      <c r="B330" s="7"/>
      <c r="N330" s="13"/>
      <c r="O330" s="13"/>
      <c r="P330" s="13"/>
      <c r="Q330" s="13"/>
      <c r="R330" s="13"/>
      <c r="S330" s="13"/>
      <c r="T330" s="13"/>
      <c r="U330" s="13"/>
      <c r="V330" s="13"/>
    </row>
    <row r="331" spans="1:22" s="5" customFormat="1" ht="13" x14ac:dyDescent="0.15">
      <c r="A331" s="6"/>
      <c r="B331" s="7"/>
      <c r="N331" s="13"/>
      <c r="O331" s="13"/>
      <c r="P331" s="13"/>
      <c r="Q331" s="13"/>
      <c r="R331" s="13"/>
      <c r="S331" s="13"/>
      <c r="T331" s="13"/>
      <c r="U331" s="13"/>
      <c r="V331" s="13"/>
    </row>
    <row r="332" spans="1:22" s="5" customFormat="1" ht="13" x14ac:dyDescent="0.15">
      <c r="A332" s="6"/>
      <c r="B332" s="7"/>
      <c r="N332" s="13"/>
      <c r="O332" s="13"/>
      <c r="P332" s="13"/>
      <c r="Q332" s="13"/>
      <c r="R332" s="13"/>
      <c r="S332" s="13"/>
      <c r="T332" s="13"/>
      <c r="U332" s="13"/>
      <c r="V332" s="13"/>
    </row>
    <row r="333" spans="1:22" s="5" customFormat="1" ht="13" x14ac:dyDescent="0.15">
      <c r="A333" s="6"/>
      <c r="B333" s="7"/>
      <c r="N333" s="13"/>
      <c r="O333" s="13"/>
      <c r="P333" s="13"/>
      <c r="Q333" s="13"/>
      <c r="R333" s="13"/>
      <c r="S333" s="13"/>
      <c r="T333" s="13"/>
      <c r="U333" s="13"/>
      <c r="V333" s="13"/>
    </row>
    <row r="334" spans="1:22" s="5" customFormat="1" ht="13" x14ac:dyDescent="0.15">
      <c r="A334" s="6"/>
      <c r="B334" s="7"/>
      <c r="N334" s="13"/>
      <c r="O334" s="13"/>
      <c r="P334" s="13"/>
      <c r="Q334" s="13"/>
      <c r="R334" s="13"/>
      <c r="S334" s="13"/>
      <c r="T334" s="13"/>
      <c r="U334" s="13"/>
      <c r="V334" s="13"/>
    </row>
    <row r="335" spans="1:22" s="5" customFormat="1" ht="13" x14ac:dyDescent="0.15">
      <c r="A335" s="6"/>
      <c r="B335" s="7"/>
      <c r="N335" s="13"/>
      <c r="O335" s="13"/>
      <c r="P335" s="13"/>
      <c r="Q335" s="13"/>
      <c r="R335" s="13"/>
      <c r="S335" s="13"/>
      <c r="T335" s="13"/>
      <c r="U335" s="13"/>
      <c r="V335" s="13"/>
    </row>
    <row r="336" spans="1:22" s="5" customFormat="1" ht="13" x14ac:dyDescent="0.15">
      <c r="A336" s="6"/>
      <c r="B336" s="7"/>
      <c r="N336" s="13"/>
      <c r="O336" s="13"/>
      <c r="P336" s="13"/>
      <c r="Q336" s="13"/>
      <c r="R336" s="13"/>
      <c r="S336" s="13"/>
      <c r="T336" s="13"/>
      <c r="U336" s="13"/>
      <c r="V336" s="13"/>
    </row>
    <row r="337" spans="1:22" s="5" customFormat="1" ht="13" x14ac:dyDescent="0.15">
      <c r="A337" s="6"/>
      <c r="B337" s="7"/>
      <c r="N337" s="13"/>
      <c r="O337" s="13"/>
      <c r="P337" s="13"/>
      <c r="Q337" s="13"/>
      <c r="R337" s="13"/>
      <c r="S337" s="13"/>
      <c r="T337" s="13"/>
      <c r="U337" s="13"/>
      <c r="V337" s="13"/>
    </row>
    <row r="338" spans="1:22" s="5" customFormat="1" ht="13" x14ac:dyDescent="0.15">
      <c r="A338" s="6"/>
      <c r="B338" s="7"/>
      <c r="N338" s="13"/>
      <c r="O338" s="13"/>
      <c r="P338" s="13"/>
      <c r="Q338" s="13"/>
      <c r="R338" s="13"/>
      <c r="S338" s="13"/>
      <c r="T338" s="13"/>
      <c r="U338" s="13"/>
      <c r="V338" s="13"/>
    </row>
    <row r="339" spans="1:22" s="5" customFormat="1" ht="13" x14ac:dyDescent="0.15">
      <c r="A339" s="6"/>
      <c r="B339" s="7"/>
      <c r="N339" s="13"/>
      <c r="O339" s="13"/>
      <c r="P339" s="13"/>
      <c r="Q339" s="13"/>
      <c r="R339" s="13"/>
      <c r="S339" s="13"/>
      <c r="T339" s="13"/>
      <c r="U339" s="13"/>
      <c r="V339" s="13"/>
    </row>
    <row r="340" spans="1:22" s="5" customFormat="1" ht="13" x14ac:dyDescent="0.15">
      <c r="A340" s="6"/>
      <c r="B340" s="7"/>
      <c r="N340" s="13"/>
      <c r="O340" s="13"/>
      <c r="P340" s="13"/>
      <c r="Q340" s="13"/>
      <c r="R340" s="13"/>
      <c r="S340" s="13"/>
      <c r="T340" s="13"/>
      <c r="U340" s="13"/>
      <c r="V340" s="13"/>
    </row>
    <row r="341" spans="1:22" s="5" customFormat="1" ht="13" x14ac:dyDescent="0.15">
      <c r="A341" s="6"/>
      <c r="B341" s="7"/>
      <c r="N341" s="13"/>
      <c r="O341" s="13"/>
      <c r="P341" s="13"/>
      <c r="Q341" s="13"/>
      <c r="R341" s="13"/>
      <c r="S341" s="13"/>
      <c r="T341" s="13"/>
      <c r="U341" s="13"/>
      <c r="V341" s="13"/>
    </row>
    <row r="342" spans="1:22" s="5" customFormat="1" ht="13" x14ac:dyDescent="0.15">
      <c r="A342" s="6"/>
      <c r="B342" s="7"/>
      <c r="N342" s="13"/>
      <c r="O342" s="13"/>
      <c r="P342" s="13"/>
      <c r="Q342" s="13"/>
      <c r="R342" s="13"/>
      <c r="S342" s="13"/>
      <c r="T342" s="13"/>
      <c r="U342" s="13"/>
      <c r="V342" s="13"/>
    </row>
    <row r="343" spans="1:22" s="5" customFormat="1" ht="13" x14ac:dyDescent="0.15">
      <c r="A343" s="6"/>
      <c r="B343" s="7"/>
      <c r="N343" s="13"/>
      <c r="O343" s="13"/>
      <c r="P343" s="13"/>
      <c r="Q343" s="13"/>
      <c r="R343" s="13"/>
      <c r="S343" s="13"/>
      <c r="T343" s="13"/>
      <c r="U343" s="13"/>
      <c r="V343" s="13"/>
    </row>
    <row r="344" spans="1:22" s="5" customFormat="1" ht="13" x14ac:dyDescent="0.15">
      <c r="A344" s="6"/>
      <c r="B344" s="7"/>
      <c r="N344" s="13"/>
      <c r="O344" s="13"/>
      <c r="P344" s="13"/>
      <c r="Q344" s="13"/>
      <c r="R344" s="13"/>
      <c r="S344" s="13"/>
      <c r="T344" s="13"/>
      <c r="U344" s="13"/>
      <c r="V344" s="13"/>
    </row>
    <row r="345" spans="1:22" s="5" customFormat="1" ht="13" x14ac:dyDescent="0.15">
      <c r="A345" s="6"/>
      <c r="B345" s="7"/>
      <c r="N345" s="13"/>
      <c r="O345" s="13"/>
      <c r="P345" s="13"/>
      <c r="Q345" s="13"/>
      <c r="R345" s="13"/>
      <c r="S345" s="13"/>
      <c r="T345" s="13"/>
      <c r="U345" s="13"/>
      <c r="V345" s="13"/>
    </row>
    <row r="346" spans="1:22" s="5" customFormat="1" ht="13" x14ac:dyDescent="0.15">
      <c r="A346" s="6"/>
      <c r="B346" s="7"/>
      <c r="N346" s="13"/>
      <c r="O346" s="13"/>
      <c r="P346" s="13"/>
      <c r="Q346" s="13"/>
      <c r="R346" s="13"/>
      <c r="S346" s="13"/>
      <c r="T346" s="13"/>
      <c r="U346" s="13"/>
      <c r="V346" s="13"/>
    </row>
    <row r="347" spans="1:22" s="5" customFormat="1" ht="13" x14ac:dyDescent="0.15">
      <c r="A347" s="6"/>
      <c r="B347" s="7"/>
      <c r="N347" s="13"/>
      <c r="O347" s="13"/>
      <c r="P347" s="13"/>
      <c r="Q347" s="13"/>
      <c r="R347" s="13"/>
      <c r="S347" s="13"/>
      <c r="T347" s="13"/>
      <c r="U347" s="13"/>
      <c r="V347" s="13"/>
    </row>
    <row r="348" spans="1:22" s="5" customFormat="1" ht="13" x14ac:dyDescent="0.15">
      <c r="A348" s="6"/>
      <c r="B348" s="7"/>
      <c r="N348" s="13"/>
      <c r="O348" s="13"/>
      <c r="P348" s="13"/>
      <c r="Q348" s="13"/>
      <c r="R348" s="13"/>
      <c r="S348" s="13"/>
      <c r="T348" s="13"/>
      <c r="U348" s="13"/>
      <c r="V348" s="13"/>
    </row>
    <row r="349" spans="1:22" s="5" customFormat="1" ht="13" x14ac:dyDescent="0.15">
      <c r="A349" s="6"/>
      <c r="B349" s="7"/>
      <c r="N349" s="13"/>
      <c r="O349" s="13"/>
      <c r="P349" s="13"/>
      <c r="Q349" s="13"/>
      <c r="R349" s="13"/>
      <c r="S349" s="13"/>
      <c r="T349" s="13"/>
      <c r="U349" s="13"/>
      <c r="V349" s="13"/>
    </row>
    <row r="350" spans="1:22" s="5" customFormat="1" ht="13" x14ac:dyDescent="0.15">
      <c r="A350" s="6"/>
      <c r="B350" s="7"/>
      <c r="N350" s="13"/>
      <c r="O350" s="13"/>
      <c r="P350" s="13"/>
      <c r="Q350" s="13"/>
      <c r="R350" s="13"/>
      <c r="S350" s="13"/>
      <c r="T350" s="13"/>
      <c r="U350" s="13"/>
      <c r="V350" s="13"/>
    </row>
    <row r="351" spans="1:22" s="5" customFormat="1" ht="13" x14ac:dyDescent="0.15">
      <c r="A351" s="6"/>
      <c r="B351" s="7"/>
      <c r="N351" s="13"/>
      <c r="O351" s="13"/>
      <c r="P351" s="13"/>
      <c r="Q351" s="13"/>
      <c r="R351" s="13"/>
      <c r="S351" s="13"/>
      <c r="T351" s="13"/>
      <c r="U351" s="13"/>
      <c r="V351" s="13"/>
    </row>
    <row r="352" spans="1:22" s="5" customFormat="1" ht="13" x14ac:dyDescent="0.15">
      <c r="A352" s="6"/>
      <c r="B352" s="7"/>
      <c r="N352" s="13"/>
      <c r="O352" s="13"/>
      <c r="P352" s="13"/>
      <c r="Q352" s="13"/>
      <c r="R352" s="13"/>
      <c r="S352" s="13"/>
      <c r="T352" s="13"/>
      <c r="U352" s="13"/>
      <c r="V352" s="13"/>
    </row>
    <row r="353" spans="1:22" s="5" customFormat="1" ht="13" x14ac:dyDescent="0.15">
      <c r="A353" s="6"/>
      <c r="B353" s="7"/>
      <c r="N353" s="13"/>
      <c r="O353" s="13"/>
      <c r="P353" s="13"/>
      <c r="Q353" s="13"/>
      <c r="R353" s="13"/>
      <c r="S353" s="13"/>
      <c r="T353" s="13"/>
      <c r="U353" s="13"/>
      <c r="V353" s="13"/>
    </row>
    <row r="354" spans="1:22" s="5" customFormat="1" ht="13" x14ac:dyDescent="0.15">
      <c r="A354" s="6"/>
      <c r="B354" s="7"/>
      <c r="N354" s="13"/>
      <c r="O354" s="13"/>
      <c r="P354" s="13"/>
      <c r="Q354" s="13"/>
      <c r="R354" s="13"/>
      <c r="S354" s="13"/>
      <c r="T354" s="13"/>
      <c r="U354" s="13"/>
      <c r="V354" s="13"/>
    </row>
    <row r="355" spans="1:22" s="5" customFormat="1" ht="13" x14ac:dyDescent="0.15">
      <c r="A355" s="6"/>
      <c r="B355" s="7"/>
      <c r="N355" s="13"/>
      <c r="O355" s="13"/>
      <c r="P355" s="13"/>
      <c r="Q355" s="13"/>
      <c r="R355" s="13"/>
      <c r="S355" s="13"/>
      <c r="T355" s="13"/>
      <c r="U355" s="13"/>
      <c r="V355" s="13"/>
    </row>
    <row r="356" spans="1:22" s="5" customFormat="1" ht="13" x14ac:dyDescent="0.15">
      <c r="A356" s="6"/>
      <c r="B356" s="7"/>
      <c r="N356" s="13"/>
      <c r="O356" s="13"/>
      <c r="P356" s="13"/>
      <c r="Q356" s="13"/>
      <c r="R356" s="13"/>
      <c r="S356" s="13"/>
      <c r="T356" s="13"/>
      <c r="U356" s="13"/>
      <c r="V356" s="13"/>
    </row>
    <row r="357" spans="1:22" s="5" customFormat="1" ht="13" x14ac:dyDescent="0.15">
      <c r="A357" s="6"/>
      <c r="B357" s="7"/>
      <c r="N357" s="13"/>
      <c r="O357" s="13"/>
      <c r="P357" s="13"/>
      <c r="Q357" s="13"/>
      <c r="R357" s="13"/>
      <c r="S357" s="13"/>
      <c r="T357" s="13"/>
      <c r="U357" s="13"/>
      <c r="V357" s="13"/>
    </row>
    <row r="358" spans="1:22" s="5" customFormat="1" ht="13" x14ac:dyDescent="0.15">
      <c r="A358" s="6"/>
      <c r="B358" s="7"/>
      <c r="N358" s="13"/>
      <c r="O358" s="13"/>
      <c r="P358" s="13"/>
      <c r="Q358" s="13"/>
      <c r="R358" s="13"/>
      <c r="S358" s="13"/>
      <c r="T358" s="13"/>
      <c r="U358" s="13"/>
      <c r="V358" s="13"/>
    </row>
    <row r="359" spans="1:22" s="5" customFormat="1" ht="13" x14ac:dyDescent="0.15">
      <c r="A359" s="6"/>
      <c r="B359" s="7"/>
      <c r="N359" s="13"/>
      <c r="O359" s="13"/>
      <c r="P359" s="13"/>
      <c r="Q359" s="13"/>
      <c r="R359" s="13"/>
      <c r="S359" s="13"/>
      <c r="T359" s="13"/>
      <c r="U359" s="13"/>
      <c r="V359" s="13"/>
    </row>
    <row r="360" spans="1:22" s="5" customFormat="1" ht="13" x14ac:dyDescent="0.15">
      <c r="A360" s="6"/>
      <c r="B360" s="7"/>
      <c r="N360" s="13"/>
      <c r="O360" s="13"/>
      <c r="P360" s="13"/>
      <c r="Q360" s="13"/>
      <c r="R360" s="13"/>
      <c r="S360" s="13"/>
      <c r="T360" s="13"/>
      <c r="U360" s="13"/>
      <c r="V360" s="13"/>
    </row>
    <row r="361" spans="1:22" s="5" customFormat="1" ht="13" x14ac:dyDescent="0.15">
      <c r="A361" s="6"/>
      <c r="B361" s="7"/>
      <c r="N361" s="13"/>
      <c r="O361" s="13"/>
      <c r="P361" s="13"/>
      <c r="Q361" s="13"/>
      <c r="R361" s="13"/>
      <c r="S361" s="13"/>
      <c r="T361" s="13"/>
      <c r="U361" s="13"/>
      <c r="V361" s="13"/>
    </row>
    <row r="362" spans="1:22" s="5" customFormat="1" ht="13" x14ac:dyDescent="0.15">
      <c r="A362" s="6"/>
      <c r="B362" s="7"/>
      <c r="N362" s="13"/>
      <c r="O362" s="13"/>
      <c r="P362" s="13"/>
      <c r="Q362" s="13"/>
      <c r="R362" s="13"/>
      <c r="S362" s="13"/>
      <c r="T362" s="13"/>
      <c r="U362" s="13"/>
      <c r="V362" s="13"/>
    </row>
    <row r="363" spans="1:22" s="5" customFormat="1" ht="13" x14ac:dyDescent="0.15">
      <c r="A363" s="6"/>
      <c r="B363" s="7"/>
      <c r="N363" s="13"/>
      <c r="O363" s="13"/>
      <c r="P363" s="13"/>
      <c r="Q363" s="13"/>
      <c r="R363" s="13"/>
      <c r="S363" s="13"/>
      <c r="T363" s="13"/>
      <c r="U363" s="13"/>
      <c r="V363" s="13"/>
    </row>
    <row r="364" spans="1:22" s="5" customFormat="1" ht="13" x14ac:dyDescent="0.15">
      <c r="A364" s="6"/>
      <c r="B364" s="7"/>
      <c r="N364" s="13"/>
      <c r="O364" s="13"/>
      <c r="P364" s="13"/>
      <c r="Q364" s="13"/>
      <c r="R364" s="13"/>
      <c r="S364" s="13"/>
      <c r="T364" s="13"/>
      <c r="U364" s="13"/>
      <c r="V364" s="13"/>
    </row>
    <row r="365" spans="1:22" s="5" customFormat="1" ht="13" x14ac:dyDescent="0.15">
      <c r="A365" s="6"/>
      <c r="B365" s="7"/>
      <c r="N365" s="13"/>
      <c r="O365" s="13"/>
      <c r="P365" s="13"/>
      <c r="Q365" s="13"/>
      <c r="R365" s="13"/>
      <c r="S365" s="13"/>
      <c r="T365" s="13"/>
      <c r="U365" s="13"/>
      <c r="V365" s="13"/>
    </row>
    <row r="366" spans="1:22" s="5" customFormat="1" ht="13" x14ac:dyDescent="0.15">
      <c r="A366" s="6"/>
      <c r="B366" s="7"/>
      <c r="N366" s="13"/>
      <c r="O366" s="13"/>
      <c r="P366" s="13"/>
      <c r="Q366" s="13"/>
      <c r="R366" s="13"/>
      <c r="S366" s="13"/>
      <c r="T366" s="13"/>
      <c r="U366" s="13"/>
      <c r="V366" s="13"/>
    </row>
    <row r="367" spans="1:22" s="5" customFormat="1" ht="13" x14ac:dyDescent="0.15">
      <c r="A367" s="6"/>
      <c r="B367" s="7"/>
      <c r="N367" s="13"/>
      <c r="O367" s="13"/>
      <c r="P367" s="13"/>
      <c r="Q367" s="13"/>
      <c r="R367" s="13"/>
      <c r="S367" s="13"/>
      <c r="T367" s="13"/>
      <c r="U367" s="13"/>
      <c r="V367" s="13"/>
    </row>
    <row r="368" spans="1:22" s="5" customFormat="1" ht="13" x14ac:dyDescent="0.15">
      <c r="A368" s="6"/>
      <c r="B368" s="7"/>
      <c r="N368" s="13"/>
      <c r="O368" s="13"/>
      <c r="P368" s="13"/>
      <c r="Q368" s="13"/>
      <c r="R368" s="13"/>
      <c r="S368" s="13"/>
      <c r="T368" s="13"/>
      <c r="U368" s="13"/>
      <c r="V368" s="13"/>
    </row>
    <row r="369" spans="1:22" s="5" customFormat="1" ht="13" x14ac:dyDescent="0.15">
      <c r="A369" s="6"/>
      <c r="B369" s="7"/>
      <c r="N369" s="13"/>
      <c r="O369" s="13"/>
      <c r="P369" s="13"/>
      <c r="Q369" s="13"/>
      <c r="R369" s="13"/>
      <c r="S369" s="13"/>
      <c r="T369" s="13"/>
      <c r="U369" s="13"/>
      <c r="V369" s="13"/>
    </row>
    <row r="370" spans="1:22" s="5" customFormat="1" ht="13" x14ac:dyDescent="0.15">
      <c r="A370" s="6"/>
      <c r="B370" s="7"/>
      <c r="N370" s="13"/>
      <c r="O370" s="13"/>
      <c r="P370" s="13"/>
      <c r="Q370" s="13"/>
      <c r="R370" s="13"/>
      <c r="S370" s="13"/>
      <c r="T370" s="13"/>
      <c r="U370" s="13"/>
      <c r="V370" s="13"/>
    </row>
    <row r="371" spans="1:22" s="5" customFormat="1" ht="13" x14ac:dyDescent="0.15">
      <c r="A371" s="6"/>
      <c r="B371" s="7"/>
      <c r="N371" s="13"/>
      <c r="O371" s="13"/>
      <c r="P371" s="13"/>
      <c r="Q371" s="13"/>
      <c r="R371" s="13"/>
      <c r="S371" s="13"/>
      <c r="T371" s="13"/>
      <c r="U371" s="13"/>
      <c r="V371" s="13"/>
    </row>
    <row r="372" spans="1:22" s="5" customFormat="1" ht="13" x14ac:dyDescent="0.15">
      <c r="A372" s="6"/>
      <c r="B372" s="7"/>
      <c r="N372" s="13"/>
      <c r="O372" s="13"/>
      <c r="P372" s="13"/>
      <c r="Q372" s="13"/>
      <c r="R372" s="13"/>
      <c r="S372" s="13"/>
      <c r="T372" s="13"/>
      <c r="U372" s="13"/>
      <c r="V372" s="13"/>
    </row>
    <row r="373" spans="1:22" s="5" customFormat="1" ht="13" x14ac:dyDescent="0.15">
      <c r="A373" s="6"/>
      <c r="B373" s="7"/>
      <c r="N373" s="13"/>
      <c r="O373" s="13"/>
      <c r="P373" s="13"/>
      <c r="Q373" s="13"/>
      <c r="R373" s="13"/>
      <c r="S373" s="13"/>
      <c r="T373" s="13"/>
      <c r="U373" s="13"/>
      <c r="V373" s="13"/>
    </row>
    <row r="374" spans="1:22" s="5" customFormat="1" ht="13" x14ac:dyDescent="0.15">
      <c r="A374" s="6"/>
      <c r="B374" s="7"/>
      <c r="N374" s="13"/>
      <c r="O374" s="13"/>
      <c r="P374" s="13"/>
      <c r="Q374" s="13"/>
      <c r="R374" s="13"/>
      <c r="S374" s="13"/>
      <c r="T374" s="13"/>
      <c r="U374" s="13"/>
      <c r="V374" s="13"/>
    </row>
    <row r="375" spans="1:22" s="5" customFormat="1" ht="13" x14ac:dyDescent="0.15">
      <c r="A375" s="6"/>
      <c r="B375" s="7"/>
      <c r="N375" s="13"/>
      <c r="O375" s="13"/>
      <c r="P375" s="13"/>
      <c r="Q375" s="13"/>
      <c r="R375" s="13"/>
      <c r="S375" s="13"/>
      <c r="T375" s="13"/>
      <c r="U375" s="13"/>
      <c r="V375" s="13"/>
    </row>
    <row r="376" spans="1:22" s="5" customFormat="1" ht="13" x14ac:dyDescent="0.15">
      <c r="A376" s="6"/>
      <c r="B376" s="7"/>
      <c r="N376" s="13"/>
      <c r="O376" s="13"/>
      <c r="P376" s="13"/>
      <c r="Q376" s="13"/>
      <c r="R376" s="13"/>
      <c r="S376" s="13"/>
      <c r="T376" s="13"/>
      <c r="U376" s="13"/>
      <c r="V376" s="13"/>
    </row>
    <row r="377" spans="1:22" s="5" customFormat="1" ht="13" x14ac:dyDescent="0.15">
      <c r="A377" s="6"/>
      <c r="B377" s="7"/>
      <c r="N377" s="13"/>
      <c r="O377" s="13"/>
      <c r="P377" s="13"/>
      <c r="Q377" s="13"/>
      <c r="R377" s="13"/>
      <c r="S377" s="13"/>
      <c r="T377" s="13"/>
      <c r="U377" s="13"/>
      <c r="V377" s="13"/>
    </row>
    <row r="378" spans="1:22" s="5" customFormat="1" ht="13" x14ac:dyDescent="0.15">
      <c r="A378" s="6"/>
      <c r="B378" s="7"/>
      <c r="N378" s="13"/>
      <c r="O378" s="13"/>
      <c r="P378" s="13"/>
      <c r="Q378" s="13"/>
      <c r="R378" s="13"/>
      <c r="S378" s="13"/>
      <c r="T378" s="13"/>
      <c r="U378" s="13"/>
      <c r="V378" s="13"/>
    </row>
    <row r="379" spans="1:22" s="5" customFormat="1" ht="13" x14ac:dyDescent="0.15">
      <c r="A379" s="6"/>
      <c r="B379" s="7"/>
      <c r="N379" s="13"/>
      <c r="O379" s="13"/>
      <c r="P379" s="13"/>
      <c r="Q379" s="13"/>
      <c r="R379" s="13"/>
      <c r="S379" s="13"/>
      <c r="T379" s="13"/>
      <c r="U379" s="13"/>
      <c r="V379" s="13"/>
    </row>
    <row r="380" spans="1:22" s="5" customFormat="1" ht="13" x14ac:dyDescent="0.15">
      <c r="A380" s="6"/>
      <c r="B380" s="7"/>
      <c r="N380" s="13"/>
      <c r="O380" s="13"/>
      <c r="P380" s="13"/>
      <c r="Q380" s="13"/>
      <c r="R380" s="13"/>
      <c r="S380" s="13"/>
      <c r="T380" s="13"/>
      <c r="U380" s="13"/>
      <c r="V380" s="13"/>
    </row>
    <row r="381" spans="1:22" s="5" customFormat="1" ht="13" x14ac:dyDescent="0.15">
      <c r="A381" s="6"/>
      <c r="B381" s="7"/>
      <c r="N381" s="13"/>
      <c r="O381" s="13"/>
      <c r="P381" s="13"/>
      <c r="Q381" s="13"/>
      <c r="R381" s="13"/>
      <c r="S381" s="13"/>
      <c r="T381" s="13"/>
      <c r="U381" s="13"/>
      <c r="V381" s="13"/>
    </row>
    <row r="382" spans="1:22" s="5" customFormat="1" ht="13" x14ac:dyDescent="0.15">
      <c r="A382" s="6"/>
      <c r="B382" s="7"/>
      <c r="N382" s="13"/>
      <c r="O382" s="13"/>
      <c r="P382" s="13"/>
      <c r="Q382" s="13"/>
      <c r="R382" s="13"/>
      <c r="S382" s="13"/>
      <c r="T382" s="13"/>
      <c r="U382" s="13"/>
      <c r="V382" s="13"/>
    </row>
    <row r="383" spans="1:22" s="5" customFormat="1" ht="13" x14ac:dyDescent="0.15">
      <c r="A383" s="6"/>
      <c r="B383" s="7"/>
      <c r="N383" s="13"/>
      <c r="O383" s="13"/>
      <c r="P383" s="13"/>
      <c r="Q383" s="13"/>
      <c r="R383" s="13"/>
      <c r="S383" s="13"/>
      <c r="T383" s="13"/>
      <c r="U383" s="13"/>
      <c r="V383" s="13"/>
    </row>
    <row r="384" spans="1:22" s="5" customFormat="1" ht="13" x14ac:dyDescent="0.15">
      <c r="A384" s="6"/>
      <c r="B384" s="7"/>
      <c r="N384" s="13"/>
      <c r="O384" s="13"/>
      <c r="P384" s="13"/>
      <c r="Q384" s="13"/>
      <c r="R384" s="13"/>
      <c r="S384" s="13"/>
      <c r="T384" s="13"/>
      <c r="U384" s="13"/>
      <c r="V384" s="13"/>
    </row>
    <row r="385" spans="1:22" s="5" customFormat="1" ht="13" x14ac:dyDescent="0.15">
      <c r="A385" s="6"/>
      <c r="B385" s="7"/>
      <c r="N385" s="13"/>
      <c r="O385" s="13"/>
      <c r="P385" s="13"/>
      <c r="Q385" s="13"/>
      <c r="R385" s="13"/>
      <c r="S385" s="13"/>
      <c r="T385" s="13"/>
      <c r="U385" s="13"/>
      <c r="V385" s="13"/>
    </row>
    <row r="386" spans="1:22" s="5" customFormat="1" ht="13" x14ac:dyDescent="0.15">
      <c r="A386" s="6"/>
      <c r="B386" s="7"/>
      <c r="N386" s="13"/>
      <c r="O386" s="13"/>
      <c r="P386" s="13"/>
      <c r="Q386" s="13"/>
      <c r="R386" s="13"/>
      <c r="S386" s="13"/>
      <c r="T386" s="13"/>
      <c r="U386" s="13"/>
      <c r="V386" s="13"/>
    </row>
    <row r="387" spans="1:22" s="5" customFormat="1" ht="13" x14ac:dyDescent="0.15">
      <c r="A387" s="6"/>
      <c r="B387" s="7"/>
      <c r="N387" s="13"/>
      <c r="O387" s="13"/>
      <c r="P387" s="13"/>
      <c r="Q387" s="13"/>
      <c r="R387" s="13"/>
      <c r="S387" s="13"/>
      <c r="T387" s="13"/>
      <c r="U387" s="13"/>
      <c r="V387" s="13"/>
    </row>
    <row r="388" spans="1:22" s="5" customFormat="1" ht="13" x14ac:dyDescent="0.15">
      <c r="A388" s="6"/>
      <c r="B388" s="7"/>
      <c r="N388" s="13"/>
      <c r="O388" s="13"/>
      <c r="P388" s="13"/>
      <c r="Q388" s="13"/>
      <c r="R388" s="13"/>
      <c r="S388" s="13"/>
      <c r="T388" s="13"/>
      <c r="U388" s="13"/>
      <c r="V388" s="13"/>
    </row>
    <row r="389" spans="1:22" s="5" customFormat="1" ht="13" x14ac:dyDescent="0.15">
      <c r="A389" s="6"/>
      <c r="B389" s="7"/>
      <c r="N389" s="13"/>
      <c r="O389" s="13"/>
      <c r="P389" s="13"/>
      <c r="Q389" s="13"/>
      <c r="R389" s="13"/>
      <c r="S389" s="13"/>
      <c r="T389" s="13"/>
      <c r="U389" s="13"/>
      <c r="V389" s="13"/>
    </row>
    <row r="390" spans="1:22" s="5" customFormat="1" ht="13" x14ac:dyDescent="0.15">
      <c r="A390" s="6"/>
      <c r="B390" s="7"/>
      <c r="N390" s="13"/>
      <c r="O390" s="13"/>
      <c r="P390" s="13"/>
      <c r="Q390" s="13"/>
      <c r="R390" s="13"/>
      <c r="S390" s="13"/>
      <c r="T390" s="13"/>
      <c r="U390" s="13"/>
      <c r="V390" s="13"/>
    </row>
    <row r="391" spans="1:22" s="5" customFormat="1" ht="13" x14ac:dyDescent="0.15">
      <c r="A391" s="6"/>
      <c r="B391" s="7"/>
      <c r="N391" s="13"/>
      <c r="O391" s="13"/>
      <c r="P391" s="13"/>
      <c r="Q391" s="13"/>
      <c r="R391" s="13"/>
      <c r="S391" s="13"/>
      <c r="T391" s="13"/>
      <c r="U391" s="13"/>
      <c r="V391" s="13"/>
    </row>
    <row r="392" spans="1:22" s="5" customFormat="1" ht="13" x14ac:dyDescent="0.15">
      <c r="A392" s="6"/>
      <c r="B392" s="7"/>
      <c r="N392" s="13"/>
      <c r="O392" s="13"/>
      <c r="P392" s="13"/>
      <c r="Q392" s="13"/>
      <c r="R392" s="13"/>
      <c r="S392" s="13"/>
      <c r="T392" s="13"/>
      <c r="U392" s="13"/>
      <c r="V392" s="13"/>
    </row>
    <row r="393" spans="1:22" s="5" customFormat="1" ht="13" x14ac:dyDescent="0.15">
      <c r="A393" s="6"/>
      <c r="B393" s="7"/>
      <c r="N393" s="13"/>
      <c r="O393" s="13"/>
      <c r="P393" s="13"/>
      <c r="Q393" s="13"/>
      <c r="R393" s="13"/>
      <c r="S393" s="13"/>
      <c r="T393" s="13"/>
      <c r="U393" s="13"/>
      <c r="V393" s="13"/>
    </row>
    <row r="394" spans="1:22" s="5" customFormat="1" ht="13" x14ac:dyDescent="0.15">
      <c r="A394" s="6"/>
      <c r="B394" s="7"/>
      <c r="N394" s="13"/>
      <c r="O394" s="13"/>
      <c r="P394" s="13"/>
      <c r="Q394" s="13"/>
      <c r="R394" s="13"/>
      <c r="S394" s="13"/>
      <c r="T394" s="13"/>
      <c r="U394" s="13"/>
      <c r="V394" s="13"/>
    </row>
    <row r="395" spans="1:22" s="5" customFormat="1" ht="13" x14ac:dyDescent="0.15">
      <c r="A395" s="6"/>
      <c r="B395" s="7"/>
      <c r="N395" s="13"/>
      <c r="O395" s="13"/>
      <c r="P395" s="13"/>
      <c r="Q395" s="13"/>
      <c r="R395" s="13"/>
      <c r="S395" s="13"/>
      <c r="T395" s="13"/>
      <c r="U395" s="13"/>
      <c r="V395" s="13"/>
    </row>
    <row r="396" spans="1:22" s="5" customFormat="1" ht="13" x14ac:dyDescent="0.15">
      <c r="A396" s="6"/>
      <c r="B396" s="7"/>
      <c r="N396" s="13"/>
      <c r="O396" s="13"/>
      <c r="P396" s="13"/>
      <c r="Q396" s="13"/>
      <c r="R396" s="13"/>
      <c r="S396" s="13"/>
      <c r="T396" s="13"/>
      <c r="U396" s="13"/>
      <c r="V396" s="13"/>
    </row>
    <row r="397" spans="1:22" s="5" customFormat="1" ht="13" x14ac:dyDescent="0.15">
      <c r="A397" s="6"/>
      <c r="B397" s="7"/>
      <c r="N397" s="13"/>
      <c r="O397" s="13"/>
      <c r="P397" s="13"/>
      <c r="Q397" s="13"/>
      <c r="R397" s="13"/>
      <c r="S397" s="13"/>
      <c r="T397" s="13"/>
      <c r="U397" s="13"/>
      <c r="V397" s="13"/>
    </row>
    <row r="398" spans="1:22" s="5" customFormat="1" ht="13" x14ac:dyDescent="0.15">
      <c r="A398" s="6"/>
      <c r="B398" s="7"/>
      <c r="N398" s="13"/>
      <c r="O398" s="13"/>
      <c r="P398" s="13"/>
      <c r="Q398" s="13"/>
      <c r="R398" s="13"/>
      <c r="S398" s="13"/>
      <c r="T398" s="13"/>
      <c r="U398" s="13"/>
      <c r="V398" s="13"/>
    </row>
    <row r="399" spans="1:22" s="5" customFormat="1" ht="13" x14ac:dyDescent="0.15">
      <c r="A399" s="6"/>
      <c r="B399" s="7"/>
      <c r="N399" s="13"/>
      <c r="O399" s="13"/>
      <c r="P399" s="13"/>
      <c r="Q399" s="13"/>
      <c r="R399" s="13"/>
      <c r="S399" s="13"/>
      <c r="T399" s="13"/>
      <c r="U399" s="13"/>
      <c r="V399" s="13"/>
    </row>
    <row r="400" spans="1:22" s="5" customFormat="1" ht="13" x14ac:dyDescent="0.15">
      <c r="A400" s="6"/>
      <c r="B400" s="7"/>
      <c r="N400" s="13"/>
      <c r="O400" s="13"/>
      <c r="P400" s="13"/>
      <c r="Q400" s="13"/>
      <c r="R400" s="13"/>
      <c r="S400" s="13"/>
      <c r="T400" s="13"/>
      <c r="U400" s="13"/>
      <c r="V400" s="13"/>
    </row>
    <row r="401" spans="1:22" s="5" customFormat="1" ht="13" x14ac:dyDescent="0.15">
      <c r="A401" s="6"/>
      <c r="B401" s="7"/>
      <c r="N401" s="13"/>
      <c r="O401" s="13"/>
      <c r="P401" s="13"/>
      <c r="Q401" s="13"/>
      <c r="R401" s="13"/>
      <c r="S401" s="13"/>
      <c r="T401" s="13"/>
      <c r="U401" s="13"/>
      <c r="V401" s="13"/>
    </row>
    <row r="402" spans="1:22" s="5" customFormat="1" ht="13" x14ac:dyDescent="0.15">
      <c r="A402" s="6"/>
      <c r="B402" s="7"/>
      <c r="N402" s="13"/>
      <c r="O402" s="13"/>
      <c r="P402" s="13"/>
      <c r="Q402" s="13"/>
      <c r="R402" s="13"/>
      <c r="S402" s="13"/>
      <c r="T402" s="13"/>
      <c r="U402" s="13"/>
      <c r="V402" s="13"/>
    </row>
    <row r="403" spans="1:22" s="5" customFormat="1" ht="13" x14ac:dyDescent="0.15">
      <c r="A403" s="6"/>
      <c r="B403" s="7"/>
      <c r="N403" s="13"/>
      <c r="O403" s="13"/>
      <c r="P403" s="13"/>
      <c r="Q403" s="13"/>
      <c r="R403" s="13"/>
      <c r="S403" s="13"/>
      <c r="T403" s="13"/>
      <c r="U403" s="13"/>
      <c r="V403" s="13"/>
    </row>
    <row r="404" spans="1:22" s="5" customFormat="1" ht="13" x14ac:dyDescent="0.15">
      <c r="A404" s="6"/>
      <c r="B404" s="7"/>
      <c r="N404" s="13"/>
      <c r="O404" s="13"/>
      <c r="P404" s="13"/>
      <c r="Q404" s="13"/>
      <c r="R404" s="13"/>
      <c r="S404" s="13"/>
      <c r="T404" s="13"/>
      <c r="U404" s="13"/>
      <c r="V404" s="13"/>
    </row>
    <row r="405" spans="1:22" s="5" customFormat="1" ht="13" x14ac:dyDescent="0.15">
      <c r="A405" s="6"/>
      <c r="B405" s="7"/>
      <c r="N405" s="13"/>
      <c r="O405" s="13"/>
      <c r="P405" s="13"/>
      <c r="Q405" s="13"/>
      <c r="R405" s="13"/>
      <c r="S405" s="13"/>
      <c r="T405" s="13"/>
      <c r="U405" s="13"/>
      <c r="V405" s="13"/>
    </row>
    <row r="406" spans="1:22" s="5" customFormat="1" ht="13" x14ac:dyDescent="0.15">
      <c r="A406" s="6"/>
      <c r="B406" s="7"/>
      <c r="N406" s="13"/>
      <c r="O406" s="13"/>
      <c r="P406" s="13"/>
      <c r="Q406" s="13"/>
      <c r="R406" s="13"/>
      <c r="S406" s="13"/>
      <c r="T406" s="13"/>
      <c r="U406" s="13"/>
      <c r="V406" s="13"/>
    </row>
    <row r="407" spans="1:22" s="5" customFormat="1" ht="13" x14ac:dyDescent="0.15">
      <c r="A407" s="6"/>
      <c r="B407" s="7"/>
      <c r="N407" s="13"/>
      <c r="O407" s="13"/>
      <c r="P407" s="13"/>
      <c r="Q407" s="13"/>
      <c r="R407" s="13"/>
      <c r="S407" s="13"/>
      <c r="T407" s="13"/>
      <c r="U407" s="13"/>
      <c r="V407" s="13"/>
    </row>
    <row r="408" spans="1:22" s="5" customFormat="1" ht="13" x14ac:dyDescent="0.15">
      <c r="A408" s="6"/>
      <c r="B408" s="7"/>
      <c r="N408" s="13"/>
      <c r="O408" s="13"/>
      <c r="P408" s="13"/>
      <c r="Q408" s="13"/>
      <c r="R408" s="13"/>
      <c r="S408" s="13"/>
      <c r="T408" s="13"/>
      <c r="U408" s="13"/>
      <c r="V408" s="13"/>
    </row>
    <row r="409" spans="1:22" s="5" customFormat="1" ht="13" x14ac:dyDescent="0.15">
      <c r="A409" s="6"/>
      <c r="B409" s="7"/>
      <c r="N409" s="13"/>
      <c r="O409" s="13"/>
      <c r="P409" s="13"/>
      <c r="Q409" s="13"/>
      <c r="R409" s="13"/>
      <c r="S409" s="13"/>
      <c r="T409" s="13"/>
      <c r="U409" s="13"/>
      <c r="V409" s="13"/>
    </row>
    <row r="410" spans="1:22" s="5" customFormat="1" ht="13" x14ac:dyDescent="0.15">
      <c r="A410" s="6"/>
      <c r="B410" s="7"/>
      <c r="N410" s="13"/>
      <c r="O410" s="13"/>
      <c r="P410" s="13"/>
      <c r="Q410" s="13"/>
      <c r="R410" s="13"/>
      <c r="S410" s="13"/>
      <c r="T410" s="13"/>
      <c r="U410" s="13"/>
      <c r="V410" s="13"/>
    </row>
    <row r="411" spans="1:22" s="5" customFormat="1" ht="13" x14ac:dyDescent="0.15">
      <c r="A411" s="6"/>
      <c r="B411" s="7"/>
      <c r="N411" s="13"/>
      <c r="O411" s="13"/>
      <c r="P411" s="13"/>
      <c r="Q411" s="13"/>
      <c r="R411" s="13"/>
      <c r="S411" s="13"/>
      <c r="T411" s="13"/>
      <c r="U411" s="13"/>
      <c r="V411" s="13"/>
    </row>
    <row r="412" spans="1:22" s="5" customFormat="1" ht="13" x14ac:dyDescent="0.15">
      <c r="A412" s="6"/>
      <c r="B412" s="7"/>
      <c r="N412" s="13"/>
      <c r="O412" s="13"/>
      <c r="P412" s="13"/>
      <c r="Q412" s="13"/>
      <c r="R412" s="13"/>
      <c r="S412" s="13"/>
      <c r="T412" s="13"/>
      <c r="U412" s="13"/>
      <c r="V412" s="13"/>
    </row>
    <row r="413" spans="1:22" s="5" customFormat="1" ht="13" x14ac:dyDescent="0.15">
      <c r="A413" s="6"/>
      <c r="B413" s="7"/>
      <c r="N413" s="13"/>
      <c r="O413" s="13"/>
      <c r="P413" s="13"/>
      <c r="Q413" s="13"/>
      <c r="R413" s="13"/>
      <c r="S413" s="13"/>
      <c r="T413" s="13"/>
      <c r="U413" s="13"/>
      <c r="V413" s="13"/>
    </row>
    <row r="414" spans="1:22" s="5" customFormat="1" ht="13" x14ac:dyDescent="0.15">
      <c r="A414" s="6"/>
      <c r="B414" s="7"/>
      <c r="N414" s="13"/>
      <c r="O414" s="13"/>
      <c r="P414" s="13"/>
      <c r="Q414" s="13"/>
      <c r="R414" s="13"/>
      <c r="S414" s="13"/>
      <c r="T414" s="13"/>
      <c r="U414" s="13"/>
      <c r="V414" s="13"/>
    </row>
    <row r="415" spans="1:22" s="5" customFormat="1" ht="13" x14ac:dyDescent="0.15">
      <c r="A415" s="6"/>
      <c r="B415" s="7"/>
      <c r="N415" s="13"/>
      <c r="O415" s="13"/>
      <c r="P415" s="13"/>
      <c r="Q415" s="13"/>
      <c r="R415" s="13"/>
      <c r="S415" s="13"/>
      <c r="T415" s="13"/>
      <c r="U415" s="13"/>
      <c r="V415" s="13"/>
    </row>
    <row r="416" spans="1:22" s="5" customFormat="1" ht="13" x14ac:dyDescent="0.15">
      <c r="A416" s="6"/>
      <c r="B416" s="7"/>
      <c r="N416" s="13"/>
      <c r="O416" s="13"/>
      <c r="P416" s="13"/>
      <c r="Q416" s="13"/>
      <c r="R416" s="13"/>
      <c r="S416" s="13"/>
      <c r="T416" s="13"/>
      <c r="U416" s="13"/>
      <c r="V416" s="13"/>
    </row>
    <row r="417" spans="1:22" s="5" customFormat="1" ht="13" x14ac:dyDescent="0.15">
      <c r="A417" s="6"/>
      <c r="B417" s="7"/>
      <c r="N417" s="13"/>
      <c r="O417" s="13"/>
      <c r="P417" s="13"/>
      <c r="Q417" s="13"/>
      <c r="R417" s="13"/>
      <c r="S417" s="13"/>
      <c r="T417" s="13"/>
      <c r="U417" s="13"/>
      <c r="V417" s="13"/>
    </row>
    <row r="418" spans="1:22" s="5" customFormat="1" ht="13" x14ac:dyDescent="0.15">
      <c r="A418" s="6"/>
      <c r="B418" s="7"/>
      <c r="N418" s="13"/>
      <c r="O418" s="13"/>
      <c r="P418" s="13"/>
      <c r="Q418" s="13"/>
      <c r="R418" s="13"/>
      <c r="S418" s="13"/>
      <c r="T418" s="13"/>
      <c r="U418" s="13"/>
      <c r="V418" s="13"/>
    </row>
    <row r="419" spans="1:22" s="5" customFormat="1" ht="13" x14ac:dyDescent="0.15">
      <c r="A419" s="6"/>
      <c r="B419" s="7"/>
      <c r="N419" s="13"/>
      <c r="O419" s="13"/>
      <c r="P419" s="13"/>
      <c r="Q419" s="13"/>
      <c r="R419" s="13"/>
      <c r="S419" s="13"/>
      <c r="T419" s="13"/>
      <c r="U419" s="13"/>
      <c r="V419" s="13"/>
    </row>
    <row r="420" spans="1:22" s="5" customFormat="1" ht="13" x14ac:dyDescent="0.15">
      <c r="A420" s="6"/>
      <c r="B420" s="7"/>
      <c r="N420" s="13"/>
      <c r="O420" s="13"/>
      <c r="P420" s="13"/>
      <c r="Q420" s="13"/>
      <c r="R420" s="13"/>
      <c r="S420" s="13"/>
      <c r="T420" s="13"/>
      <c r="U420" s="13"/>
      <c r="V420" s="13"/>
    </row>
    <row r="421" spans="1:22" s="5" customFormat="1" ht="13" x14ac:dyDescent="0.15">
      <c r="A421" s="6"/>
      <c r="B421" s="7"/>
      <c r="N421" s="13"/>
      <c r="O421" s="13"/>
      <c r="P421" s="13"/>
      <c r="Q421" s="13"/>
      <c r="R421" s="13"/>
      <c r="S421" s="13"/>
      <c r="T421" s="13"/>
      <c r="U421" s="13"/>
      <c r="V421" s="13"/>
    </row>
    <row r="422" spans="1:22" s="5" customFormat="1" ht="13" x14ac:dyDescent="0.15">
      <c r="A422" s="6"/>
      <c r="B422" s="7"/>
      <c r="N422" s="13"/>
      <c r="O422" s="13"/>
      <c r="P422" s="13"/>
      <c r="Q422" s="13"/>
      <c r="R422" s="13"/>
      <c r="S422" s="13"/>
      <c r="T422" s="13"/>
      <c r="U422" s="13"/>
      <c r="V422" s="13"/>
    </row>
    <row r="423" spans="1:22" s="5" customFormat="1" ht="13" x14ac:dyDescent="0.15">
      <c r="A423" s="6"/>
      <c r="B423" s="7"/>
      <c r="N423" s="13"/>
      <c r="O423" s="13"/>
      <c r="P423" s="13"/>
      <c r="Q423" s="13"/>
      <c r="R423" s="13"/>
      <c r="S423" s="13"/>
      <c r="T423" s="13"/>
      <c r="U423" s="13"/>
      <c r="V423" s="13"/>
    </row>
    <row r="424" spans="1:22" s="5" customFormat="1" ht="13" x14ac:dyDescent="0.15">
      <c r="A424" s="6"/>
      <c r="B424" s="7"/>
      <c r="N424" s="13"/>
      <c r="O424" s="13"/>
      <c r="P424" s="13"/>
      <c r="Q424" s="13"/>
      <c r="R424" s="13"/>
      <c r="S424" s="13"/>
      <c r="T424" s="13"/>
      <c r="U424" s="13"/>
      <c r="V424" s="13"/>
    </row>
    <row r="425" spans="1:22" s="5" customFormat="1" ht="13" x14ac:dyDescent="0.15">
      <c r="A425" s="6"/>
      <c r="B425" s="7"/>
      <c r="N425" s="13"/>
      <c r="O425" s="13"/>
      <c r="P425" s="13"/>
      <c r="Q425" s="13"/>
      <c r="R425" s="13"/>
      <c r="S425" s="13"/>
      <c r="T425" s="13"/>
      <c r="U425" s="13"/>
      <c r="V425" s="13"/>
    </row>
    <row r="426" spans="1:22" s="5" customFormat="1" ht="13" x14ac:dyDescent="0.15">
      <c r="A426" s="6"/>
      <c r="B426" s="7"/>
      <c r="N426" s="13"/>
      <c r="O426" s="13"/>
      <c r="P426" s="13"/>
      <c r="Q426" s="13"/>
      <c r="R426" s="13"/>
      <c r="S426" s="13"/>
      <c r="T426" s="13"/>
      <c r="U426" s="13"/>
      <c r="V426" s="13"/>
    </row>
    <row r="427" spans="1:22" s="5" customFormat="1" ht="13" x14ac:dyDescent="0.15">
      <c r="A427" s="6"/>
      <c r="B427" s="7"/>
      <c r="N427" s="13"/>
      <c r="O427" s="13"/>
      <c r="P427" s="13"/>
      <c r="Q427" s="13"/>
      <c r="R427" s="13"/>
      <c r="S427" s="13"/>
      <c r="T427" s="13"/>
      <c r="U427" s="13"/>
      <c r="V427" s="13"/>
    </row>
    <row r="428" spans="1:22" s="5" customFormat="1" ht="13" x14ac:dyDescent="0.15">
      <c r="A428" s="6"/>
      <c r="B428" s="7"/>
      <c r="N428" s="13"/>
      <c r="O428" s="13"/>
      <c r="P428" s="13"/>
      <c r="Q428" s="13"/>
      <c r="R428" s="13"/>
      <c r="S428" s="13"/>
      <c r="T428" s="13"/>
      <c r="U428" s="13"/>
      <c r="V428" s="13"/>
    </row>
    <row r="429" spans="1:22" s="5" customFormat="1" ht="13" x14ac:dyDescent="0.15">
      <c r="A429" s="6"/>
      <c r="B429" s="7"/>
      <c r="N429" s="13"/>
      <c r="O429" s="13"/>
      <c r="P429" s="13"/>
      <c r="Q429" s="13"/>
      <c r="R429" s="13"/>
      <c r="S429" s="13"/>
      <c r="T429" s="13"/>
      <c r="U429" s="13"/>
      <c r="V429" s="13"/>
    </row>
    <row r="430" spans="1:22" s="5" customFormat="1" ht="13" x14ac:dyDescent="0.15">
      <c r="A430" s="6"/>
      <c r="B430" s="7"/>
      <c r="N430" s="13"/>
      <c r="O430" s="13"/>
      <c r="P430" s="13"/>
      <c r="Q430" s="13"/>
      <c r="R430" s="13"/>
      <c r="S430" s="13"/>
      <c r="T430" s="13"/>
      <c r="U430" s="13"/>
      <c r="V430" s="13"/>
    </row>
    <row r="431" spans="1:22" s="5" customFormat="1" ht="13" x14ac:dyDescent="0.15">
      <c r="A431" s="6"/>
      <c r="B431" s="7"/>
      <c r="N431" s="13"/>
      <c r="O431" s="13"/>
      <c r="P431" s="13"/>
      <c r="Q431" s="13"/>
      <c r="R431" s="13"/>
      <c r="S431" s="13"/>
      <c r="T431" s="13"/>
      <c r="U431" s="13"/>
      <c r="V431" s="13"/>
    </row>
    <row r="432" spans="1:22" s="5" customFormat="1" ht="13" x14ac:dyDescent="0.15">
      <c r="A432" s="6"/>
      <c r="B432" s="7"/>
      <c r="N432" s="13"/>
      <c r="O432" s="13"/>
      <c r="P432" s="13"/>
      <c r="Q432" s="13"/>
      <c r="R432" s="13"/>
      <c r="S432" s="13"/>
      <c r="T432" s="13"/>
      <c r="U432" s="13"/>
      <c r="V432" s="13"/>
    </row>
    <row r="433" spans="1:22" s="5" customFormat="1" ht="13" x14ac:dyDescent="0.15">
      <c r="A433" s="6"/>
      <c r="B433" s="7"/>
      <c r="N433" s="13"/>
      <c r="O433" s="13"/>
      <c r="P433" s="13"/>
      <c r="Q433" s="13"/>
      <c r="R433" s="13"/>
      <c r="S433" s="13"/>
      <c r="T433" s="13"/>
      <c r="U433" s="13"/>
      <c r="V433" s="13"/>
    </row>
    <row r="434" spans="1:22" s="5" customFormat="1" ht="13" x14ac:dyDescent="0.15">
      <c r="A434" s="6"/>
      <c r="B434" s="7"/>
      <c r="N434" s="13"/>
      <c r="O434" s="13"/>
      <c r="P434" s="13"/>
      <c r="Q434" s="13"/>
      <c r="R434" s="13"/>
      <c r="S434" s="13"/>
      <c r="T434" s="13"/>
      <c r="U434" s="13"/>
      <c r="V434" s="13"/>
    </row>
    <row r="435" spans="1:22" s="5" customFormat="1" ht="13" x14ac:dyDescent="0.15">
      <c r="A435" s="6"/>
      <c r="B435" s="7"/>
      <c r="N435" s="13"/>
      <c r="O435" s="13"/>
      <c r="P435" s="13"/>
      <c r="Q435" s="13"/>
      <c r="R435" s="13"/>
      <c r="S435" s="13"/>
      <c r="T435" s="13"/>
      <c r="U435" s="13"/>
      <c r="V435" s="13"/>
    </row>
    <row r="436" spans="1:22" s="5" customFormat="1" ht="13" x14ac:dyDescent="0.15">
      <c r="A436" s="6"/>
      <c r="B436" s="7"/>
      <c r="N436" s="13"/>
      <c r="O436" s="13"/>
      <c r="P436" s="13"/>
      <c r="Q436" s="13"/>
      <c r="R436" s="13"/>
      <c r="S436" s="13"/>
      <c r="T436" s="13"/>
      <c r="U436" s="13"/>
      <c r="V436" s="13"/>
    </row>
    <row r="437" spans="1:22" s="5" customFormat="1" ht="13" x14ac:dyDescent="0.15">
      <c r="A437" s="6"/>
      <c r="B437" s="7"/>
      <c r="N437" s="13"/>
      <c r="O437" s="13"/>
      <c r="P437" s="13"/>
      <c r="Q437" s="13"/>
      <c r="R437" s="13"/>
      <c r="S437" s="13"/>
      <c r="T437" s="13"/>
      <c r="U437" s="13"/>
      <c r="V437" s="13"/>
    </row>
    <row r="438" spans="1:22" s="5" customFormat="1" ht="13" x14ac:dyDescent="0.15">
      <c r="A438" s="6"/>
      <c r="B438" s="7"/>
      <c r="N438" s="13"/>
      <c r="O438" s="13"/>
      <c r="P438" s="13"/>
      <c r="Q438" s="13"/>
      <c r="R438" s="13"/>
      <c r="S438" s="13"/>
      <c r="T438" s="13"/>
      <c r="U438" s="13"/>
      <c r="V438" s="13"/>
    </row>
    <row r="439" spans="1:22" s="5" customFormat="1" ht="13" x14ac:dyDescent="0.15">
      <c r="A439" s="6"/>
      <c r="B439" s="7"/>
      <c r="N439" s="13"/>
      <c r="O439" s="13"/>
      <c r="P439" s="13"/>
      <c r="Q439" s="13"/>
      <c r="R439" s="13"/>
      <c r="S439" s="13"/>
      <c r="T439" s="13"/>
      <c r="U439" s="13"/>
      <c r="V439" s="13"/>
    </row>
    <row r="440" spans="1:22" s="5" customFormat="1" ht="13" x14ac:dyDescent="0.15">
      <c r="A440" s="6"/>
      <c r="B440" s="7"/>
      <c r="N440" s="13"/>
      <c r="O440" s="13"/>
      <c r="P440" s="13"/>
      <c r="Q440" s="13"/>
      <c r="R440" s="13"/>
      <c r="S440" s="13"/>
      <c r="T440" s="13"/>
      <c r="U440" s="13"/>
      <c r="V440" s="13"/>
    </row>
    <row r="441" spans="1:22" s="5" customFormat="1" ht="13" x14ac:dyDescent="0.15">
      <c r="A441" s="6"/>
      <c r="B441" s="7"/>
      <c r="N441" s="13"/>
      <c r="O441" s="13"/>
      <c r="P441" s="13"/>
      <c r="Q441" s="13"/>
      <c r="R441" s="13"/>
      <c r="S441" s="13"/>
      <c r="T441" s="13"/>
      <c r="U441" s="13"/>
      <c r="V441" s="13"/>
    </row>
    <row r="442" spans="1:22" s="5" customFormat="1" ht="13" x14ac:dyDescent="0.15">
      <c r="A442" s="6"/>
      <c r="B442" s="7"/>
      <c r="N442" s="13"/>
      <c r="O442" s="13"/>
      <c r="P442" s="13"/>
      <c r="Q442" s="13"/>
      <c r="R442" s="13"/>
      <c r="S442" s="13"/>
      <c r="T442" s="13"/>
      <c r="U442" s="13"/>
      <c r="V442" s="13"/>
    </row>
    <row r="443" spans="1:22" s="5" customFormat="1" ht="13" x14ac:dyDescent="0.15">
      <c r="A443" s="6"/>
      <c r="B443" s="7"/>
      <c r="N443" s="13"/>
      <c r="O443" s="13"/>
      <c r="P443" s="13"/>
      <c r="Q443" s="13"/>
      <c r="R443" s="13"/>
      <c r="S443" s="13"/>
      <c r="T443" s="13"/>
      <c r="U443" s="13"/>
      <c r="V443" s="13"/>
    </row>
    <row r="444" spans="1:22" s="5" customFormat="1" ht="13" x14ac:dyDescent="0.15">
      <c r="A444" s="6"/>
      <c r="B444" s="7"/>
      <c r="N444" s="13"/>
      <c r="O444" s="13"/>
      <c r="P444" s="13"/>
      <c r="Q444" s="13"/>
      <c r="R444" s="13"/>
      <c r="S444" s="13"/>
      <c r="T444" s="13"/>
      <c r="U444" s="13"/>
      <c r="V444" s="13"/>
    </row>
    <row r="445" spans="1:22" s="5" customFormat="1" ht="13" x14ac:dyDescent="0.15">
      <c r="A445" s="6"/>
      <c r="B445" s="7"/>
      <c r="N445" s="13"/>
      <c r="O445" s="13"/>
      <c r="P445" s="13"/>
      <c r="Q445" s="13"/>
      <c r="R445" s="13"/>
      <c r="S445" s="13"/>
      <c r="T445" s="13"/>
      <c r="U445" s="13"/>
      <c r="V445" s="13"/>
    </row>
    <row r="446" spans="1:22" s="5" customFormat="1" ht="13" x14ac:dyDescent="0.15">
      <c r="A446" s="6"/>
      <c r="B446" s="7"/>
      <c r="N446" s="13"/>
      <c r="O446" s="13"/>
      <c r="P446" s="13"/>
      <c r="Q446" s="13"/>
      <c r="R446" s="13"/>
      <c r="S446" s="13"/>
      <c r="T446" s="13"/>
      <c r="U446" s="13"/>
      <c r="V446" s="13"/>
    </row>
    <row r="447" spans="1:22" s="5" customFormat="1" ht="13" x14ac:dyDescent="0.15">
      <c r="A447" s="6"/>
      <c r="B447" s="7"/>
      <c r="N447" s="13"/>
      <c r="O447" s="13"/>
      <c r="P447" s="13"/>
      <c r="Q447" s="13"/>
      <c r="R447" s="13"/>
      <c r="S447" s="13"/>
      <c r="T447" s="13"/>
      <c r="U447" s="13"/>
      <c r="V447" s="13"/>
    </row>
    <row r="448" spans="1:22" s="5" customFormat="1" ht="13" x14ac:dyDescent="0.15">
      <c r="A448" s="6"/>
      <c r="B448" s="7"/>
      <c r="N448" s="13"/>
      <c r="O448" s="13"/>
      <c r="P448" s="13"/>
      <c r="Q448" s="13"/>
      <c r="R448" s="13"/>
      <c r="S448" s="13"/>
      <c r="T448" s="13"/>
      <c r="U448" s="13"/>
      <c r="V448" s="13"/>
    </row>
    <row r="449" spans="1:22" s="5" customFormat="1" ht="13" x14ac:dyDescent="0.15">
      <c r="A449" s="6"/>
      <c r="B449" s="7"/>
      <c r="N449" s="13"/>
      <c r="O449" s="13"/>
      <c r="P449" s="13"/>
      <c r="Q449" s="13"/>
      <c r="R449" s="13"/>
      <c r="S449" s="13"/>
      <c r="T449" s="13"/>
      <c r="U449" s="13"/>
      <c r="V449" s="13"/>
    </row>
    <row r="450" spans="1:22" s="5" customFormat="1" ht="13" x14ac:dyDescent="0.15">
      <c r="A450" s="6"/>
      <c r="B450" s="7"/>
      <c r="N450" s="13"/>
      <c r="O450" s="13"/>
      <c r="P450" s="13"/>
      <c r="Q450" s="13"/>
      <c r="R450" s="13"/>
      <c r="S450" s="13"/>
      <c r="T450" s="13"/>
      <c r="U450" s="13"/>
      <c r="V450" s="13"/>
    </row>
    <row r="451" spans="1:22" s="5" customFormat="1" ht="13" x14ac:dyDescent="0.15">
      <c r="A451" s="6"/>
      <c r="B451" s="7"/>
      <c r="N451" s="13"/>
      <c r="O451" s="13"/>
      <c r="P451" s="13"/>
      <c r="Q451" s="13"/>
      <c r="R451" s="13"/>
      <c r="S451" s="13"/>
      <c r="T451" s="13"/>
      <c r="U451" s="13"/>
      <c r="V451" s="13"/>
    </row>
    <row r="452" spans="1:22" s="5" customFormat="1" ht="13" x14ac:dyDescent="0.15">
      <c r="A452" s="6"/>
      <c r="B452" s="7"/>
      <c r="N452" s="13"/>
      <c r="O452" s="13"/>
      <c r="P452" s="13"/>
      <c r="Q452" s="13"/>
      <c r="R452" s="13"/>
      <c r="S452" s="13"/>
      <c r="T452" s="13"/>
      <c r="U452" s="13"/>
      <c r="V452" s="13"/>
    </row>
    <row r="453" spans="1:22" s="5" customFormat="1" ht="13" x14ac:dyDescent="0.15">
      <c r="A453" s="6"/>
      <c r="B453" s="7"/>
      <c r="N453" s="13"/>
      <c r="O453" s="13"/>
      <c r="P453" s="13"/>
      <c r="Q453" s="13"/>
      <c r="R453" s="13"/>
      <c r="S453" s="13"/>
      <c r="T453" s="13"/>
      <c r="U453" s="13"/>
      <c r="V453" s="13"/>
    </row>
    <row r="454" spans="1:22" s="5" customFormat="1" ht="13" x14ac:dyDescent="0.15">
      <c r="A454" s="6"/>
      <c r="B454" s="7"/>
      <c r="N454" s="13"/>
      <c r="O454" s="13"/>
      <c r="P454" s="13"/>
      <c r="Q454" s="13"/>
      <c r="R454" s="13"/>
      <c r="S454" s="13"/>
      <c r="T454" s="13"/>
      <c r="U454" s="13"/>
      <c r="V454" s="13"/>
    </row>
    <row r="455" spans="1:22" s="5" customFormat="1" ht="13" x14ac:dyDescent="0.15">
      <c r="A455" s="6"/>
      <c r="B455" s="7"/>
      <c r="N455" s="13"/>
      <c r="O455" s="13"/>
      <c r="P455" s="13"/>
      <c r="Q455" s="13"/>
      <c r="R455" s="13"/>
      <c r="S455" s="13"/>
      <c r="T455" s="13"/>
      <c r="U455" s="13"/>
      <c r="V455" s="13"/>
    </row>
    <row r="456" spans="1:22" s="5" customFormat="1" ht="13" x14ac:dyDescent="0.15">
      <c r="A456" s="6"/>
      <c r="B456" s="7"/>
      <c r="N456" s="13"/>
      <c r="O456" s="13"/>
      <c r="P456" s="13"/>
      <c r="Q456" s="13"/>
      <c r="R456" s="13"/>
      <c r="S456" s="13"/>
      <c r="T456" s="13"/>
      <c r="U456" s="13"/>
      <c r="V456" s="13"/>
    </row>
    <row r="457" spans="1:22" s="5" customFormat="1" ht="13" x14ac:dyDescent="0.15">
      <c r="A457" s="6"/>
      <c r="B457" s="7"/>
      <c r="N457" s="13"/>
      <c r="O457" s="13"/>
      <c r="P457" s="13"/>
      <c r="Q457" s="13"/>
      <c r="R457" s="13"/>
      <c r="S457" s="13"/>
      <c r="T457" s="13"/>
      <c r="U457" s="13"/>
      <c r="V457" s="13"/>
    </row>
    <row r="458" spans="1:22" s="5" customFormat="1" ht="13" x14ac:dyDescent="0.15">
      <c r="A458" s="6"/>
      <c r="B458" s="7"/>
      <c r="N458" s="13"/>
      <c r="O458" s="13"/>
      <c r="P458" s="13"/>
      <c r="Q458" s="13"/>
      <c r="R458" s="13"/>
      <c r="S458" s="13"/>
      <c r="T458" s="13"/>
      <c r="U458" s="13"/>
      <c r="V458" s="13"/>
    </row>
    <row r="459" spans="1:22" s="5" customFormat="1" ht="13" x14ac:dyDescent="0.15">
      <c r="A459" s="6"/>
      <c r="B459" s="7"/>
      <c r="N459" s="13"/>
      <c r="O459" s="13"/>
      <c r="P459" s="13"/>
      <c r="Q459" s="13"/>
      <c r="R459" s="13"/>
      <c r="S459" s="13"/>
      <c r="T459" s="13"/>
      <c r="U459" s="13"/>
      <c r="V459" s="13"/>
    </row>
    <row r="460" spans="1:22" s="5" customFormat="1" ht="13" x14ac:dyDescent="0.15">
      <c r="A460" s="6"/>
      <c r="B460" s="7"/>
      <c r="N460" s="13"/>
      <c r="O460" s="13"/>
      <c r="P460" s="13"/>
      <c r="Q460" s="13"/>
      <c r="R460" s="13"/>
      <c r="S460" s="13"/>
      <c r="T460" s="13"/>
      <c r="U460" s="13"/>
      <c r="V460" s="13"/>
    </row>
    <row r="461" spans="1:22" s="5" customFormat="1" ht="13" x14ac:dyDescent="0.15">
      <c r="A461" s="6"/>
      <c r="B461" s="7"/>
      <c r="N461" s="13"/>
      <c r="O461" s="13"/>
      <c r="P461" s="13"/>
      <c r="Q461" s="13"/>
      <c r="R461" s="13"/>
      <c r="S461" s="13"/>
      <c r="T461" s="13"/>
      <c r="U461" s="13"/>
      <c r="V461" s="13"/>
    </row>
    <row r="462" spans="1:22" s="5" customFormat="1" ht="13" x14ac:dyDescent="0.15">
      <c r="A462" s="6"/>
      <c r="B462" s="7"/>
      <c r="N462" s="13"/>
      <c r="O462" s="13"/>
      <c r="P462" s="13"/>
      <c r="Q462" s="13"/>
      <c r="R462" s="13"/>
      <c r="S462" s="13"/>
      <c r="T462" s="13"/>
      <c r="U462" s="13"/>
      <c r="V462" s="13"/>
    </row>
    <row r="463" spans="1:22" s="5" customFormat="1" ht="13" x14ac:dyDescent="0.15">
      <c r="A463" s="6"/>
      <c r="B463" s="7"/>
      <c r="N463" s="13"/>
      <c r="O463" s="13"/>
      <c r="P463" s="13"/>
      <c r="Q463" s="13"/>
      <c r="R463" s="13"/>
      <c r="S463" s="13"/>
      <c r="T463" s="13"/>
      <c r="U463" s="13"/>
      <c r="V463" s="13"/>
    </row>
    <row r="464" spans="1:22" s="5" customFormat="1" ht="13" x14ac:dyDescent="0.15">
      <c r="A464" s="6"/>
      <c r="B464" s="7"/>
      <c r="N464" s="13"/>
      <c r="O464" s="13"/>
      <c r="P464" s="13"/>
      <c r="Q464" s="13"/>
      <c r="R464" s="13"/>
      <c r="S464" s="13"/>
      <c r="T464" s="13"/>
      <c r="U464" s="13"/>
      <c r="V464" s="13"/>
    </row>
    <row r="465" spans="1:22" s="5" customFormat="1" ht="13" x14ac:dyDescent="0.15">
      <c r="A465" s="6"/>
      <c r="B465" s="7"/>
      <c r="N465" s="13"/>
      <c r="O465" s="13"/>
      <c r="P465" s="13"/>
      <c r="Q465" s="13"/>
      <c r="R465" s="13"/>
      <c r="S465" s="13"/>
      <c r="T465" s="13"/>
      <c r="U465" s="13"/>
      <c r="V465" s="13"/>
    </row>
    <row r="466" spans="1:22" s="5" customFormat="1" ht="13" x14ac:dyDescent="0.15">
      <c r="A466" s="6"/>
      <c r="B466" s="7"/>
      <c r="N466" s="13"/>
      <c r="O466" s="13"/>
      <c r="P466" s="13"/>
      <c r="Q466" s="13"/>
      <c r="R466" s="13"/>
      <c r="S466" s="13"/>
      <c r="T466" s="13"/>
      <c r="U466" s="13"/>
      <c r="V466" s="13"/>
    </row>
    <row r="467" spans="1:22" s="5" customFormat="1" ht="13" x14ac:dyDescent="0.15">
      <c r="A467" s="6"/>
      <c r="B467" s="7"/>
      <c r="N467" s="13"/>
      <c r="O467" s="13"/>
      <c r="P467" s="13"/>
      <c r="Q467" s="13"/>
      <c r="R467" s="13"/>
      <c r="S467" s="13"/>
      <c r="T467" s="13"/>
      <c r="U467" s="13"/>
      <c r="V467" s="13"/>
    </row>
    <row r="468" spans="1:22" s="5" customFormat="1" ht="13" x14ac:dyDescent="0.15">
      <c r="A468" s="6"/>
      <c r="B468" s="7"/>
      <c r="N468" s="13"/>
      <c r="O468" s="13"/>
      <c r="P468" s="13"/>
      <c r="Q468" s="13"/>
      <c r="R468" s="13"/>
      <c r="S468" s="13"/>
      <c r="T468" s="13"/>
      <c r="U468" s="13"/>
      <c r="V468" s="13"/>
    </row>
    <row r="469" spans="1:22" s="5" customFormat="1" ht="13" x14ac:dyDescent="0.15">
      <c r="A469" s="6"/>
      <c r="B469" s="7"/>
      <c r="N469" s="13"/>
      <c r="O469" s="13"/>
      <c r="P469" s="13"/>
      <c r="Q469" s="13"/>
      <c r="R469" s="13"/>
      <c r="S469" s="13"/>
      <c r="T469" s="13"/>
      <c r="U469" s="13"/>
      <c r="V469" s="13"/>
    </row>
    <row r="470" spans="1:22" s="5" customFormat="1" ht="13" x14ac:dyDescent="0.15">
      <c r="A470" s="6"/>
      <c r="B470" s="7"/>
      <c r="N470" s="13"/>
      <c r="O470" s="13"/>
      <c r="P470" s="13"/>
      <c r="Q470" s="13"/>
      <c r="R470" s="13"/>
      <c r="S470" s="13"/>
      <c r="T470" s="13"/>
      <c r="U470" s="13"/>
      <c r="V470" s="13"/>
    </row>
    <row r="471" spans="1:22" s="5" customFormat="1" ht="13" x14ac:dyDescent="0.15">
      <c r="A471" s="6"/>
      <c r="B471" s="7"/>
      <c r="N471" s="13"/>
      <c r="O471" s="13"/>
      <c r="P471" s="13"/>
      <c r="Q471" s="13"/>
      <c r="R471" s="13"/>
      <c r="S471" s="13"/>
      <c r="T471" s="13"/>
      <c r="U471" s="13"/>
      <c r="V471" s="13"/>
    </row>
    <row r="472" spans="1:22" s="5" customFormat="1" ht="13" x14ac:dyDescent="0.15">
      <c r="A472" s="6"/>
      <c r="B472" s="7"/>
      <c r="N472" s="13"/>
      <c r="O472" s="13"/>
      <c r="P472" s="13"/>
      <c r="Q472" s="13"/>
      <c r="R472" s="13"/>
      <c r="S472" s="13"/>
      <c r="T472" s="13"/>
      <c r="U472" s="13"/>
      <c r="V472" s="13"/>
    </row>
    <row r="473" spans="1:22" s="5" customFormat="1" ht="13" x14ac:dyDescent="0.15">
      <c r="A473" s="6"/>
      <c r="B473" s="7"/>
      <c r="N473" s="13"/>
      <c r="O473" s="13"/>
      <c r="P473" s="13"/>
      <c r="Q473" s="13"/>
      <c r="R473" s="13"/>
      <c r="S473" s="13"/>
      <c r="T473" s="13"/>
      <c r="U473" s="13"/>
      <c r="V473" s="13"/>
    </row>
    <row r="474" spans="1:22" s="5" customFormat="1" ht="13" x14ac:dyDescent="0.15">
      <c r="A474" s="6"/>
      <c r="B474" s="7"/>
      <c r="N474" s="13"/>
      <c r="O474" s="13"/>
      <c r="P474" s="13"/>
      <c r="Q474" s="13"/>
      <c r="R474" s="13"/>
      <c r="S474" s="13"/>
      <c r="T474" s="13"/>
      <c r="U474" s="13"/>
      <c r="V474" s="13"/>
    </row>
    <row r="475" spans="1:22" s="5" customFormat="1" ht="13" x14ac:dyDescent="0.15">
      <c r="A475" s="6"/>
      <c r="B475" s="7"/>
      <c r="N475" s="13"/>
      <c r="O475" s="13"/>
      <c r="P475" s="13"/>
      <c r="Q475" s="13"/>
      <c r="R475" s="13"/>
      <c r="S475" s="13"/>
      <c r="T475" s="13"/>
      <c r="U475" s="13"/>
      <c r="V475" s="13"/>
    </row>
    <row r="476" spans="1:22" s="5" customFormat="1" ht="13" x14ac:dyDescent="0.15">
      <c r="A476" s="6"/>
      <c r="B476" s="7"/>
      <c r="N476" s="13"/>
      <c r="O476" s="13"/>
      <c r="P476" s="13"/>
      <c r="Q476" s="13"/>
      <c r="R476" s="13"/>
      <c r="S476" s="13"/>
      <c r="T476" s="13"/>
      <c r="U476" s="13"/>
      <c r="V476" s="13"/>
    </row>
    <row r="477" spans="1:22" s="5" customFormat="1" ht="13" x14ac:dyDescent="0.15">
      <c r="A477" s="6"/>
      <c r="B477" s="7"/>
      <c r="N477" s="13"/>
      <c r="O477" s="13"/>
      <c r="P477" s="13"/>
      <c r="Q477" s="13"/>
      <c r="R477" s="13"/>
      <c r="S477" s="13"/>
      <c r="T477" s="13"/>
      <c r="U477" s="13"/>
      <c r="V477" s="13"/>
    </row>
    <row r="478" spans="1:22" s="5" customFormat="1" ht="13" x14ac:dyDescent="0.15">
      <c r="A478" s="6"/>
      <c r="B478" s="7"/>
      <c r="N478" s="13"/>
      <c r="O478" s="13"/>
      <c r="P478" s="13"/>
      <c r="Q478" s="13"/>
      <c r="R478" s="13"/>
      <c r="S478" s="13"/>
      <c r="T478" s="13"/>
      <c r="U478" s="13"/>
      <c r="V478" s="13"/>
    </row>
    <row r="479" spans="1:22" s="5" customFormat="1" ht="13" x14ac:dyDescent="0.15">
      <c r="A479" s="6"/>
      <c r="B479" s="7"/>
      <c r="N479" s="13"/>
      <c r="O479" s="13"/>
      <c r="P479" s="13"/>
      <c r="Q479" s="13"/>
      <c r="R479" s="13"/>
      <c r="S479" s="13"/>
      <c r="T479" s="13"/>
      <c r="U479" s="13"/>
      <c r="V479" s="13"/>
    </row>
    <row r="480" spans="1:22" s="5" customFormat="1" ht="13" x14ac:dyDescent="0.15">
      <c r="A480" s="6"/>
      <c r="B480" s="7"/>
      <c r="N480" s="13"/>
      <c r="O480" s="13"/>
      <c r="P480" s="13"/>
      <c r="Q480" s="13"/>
      <c r="R480" s="13"/>
      <c r="S480" s="13"/>
      <c r="T480" s="13"/>
      <c r="U480" s="13"/>
      <c r="V480" s="13"/>
    </row>
    <row r="481" spans="1:22" s="5" customFormat="1" ht="13" x14ac:dyDescent="0.15">
      <c r="A481" s="6"/>
      <c r="B481" s="7"/>
      <c r="N481" s="13"/>
      <c r="O481" s="13"/>
      <c r="P481" s="13"/>
      <c r="Q481" s="13"/>
      <c r="R481" s="13"/>
      <c r="S481" s="13"/>
      <c r="T481" s="13"/>
      <c r="U481" s="13"/>
      <c r="V481" s="13"/>
    </row>
    <row r="482" spans="1:22" s="5" customFormat="1" ht="13" x14ac:dyDescent="0.15">
      <c r="A482" s="6"/>
      <c r="B482" s="7"/>
      <c r="N482" s="13"/>
      <c r="O482" s="13"/>
      <c r="P482" s="13"/>
      <c r="Q482" s="13"/>
      <c r="R482" s="13"/>
      <c r="S482" s="13"/>
      <c r="T482" s="13"/>
      <c r="U482" s="13"/>
      <c r="V482" s="13"/>
    </row>
    <row r="483" spans="1:22" s="5" customFormat="1" ht="13" x14ac:dyDescent="0.15">
      <c r="A483" s="6"/>
      <c r="B483" s="7"/>
      <c r="N483" s="13"/>
      <c r="O483" s="13"/>
      <c r="P483" s="13"/>
      <c r="Q483" s="13"/>
      <c r="R483" s="13"/>
      <c r="S483" s="13"/>
      <c r="T483" s="13"/>
      <c r="U483" s="13"/>
      <c r="V483" s="13"/>
    </row>
    <row r="484" spans="1:22" s="5" customFormat="1" ht="13" x14ac:dyDescent="0.15">
      <c r="A484" s="6"/>
      <c r="B484" s="7"/>
      <c r="N484" s="13"/>
      <c r="O484" s="13"/>
      <c r="P484" s="13"/>
      <c r="Q484" s="13"/>
      <c r="R484" s="13"/>
      <c r="S484" s="13"/>
      <c r="T484" s="13"/>
      <c r="U484" s="13"/>
      <c r="V484" s="13"/>
    </row>
    <row r="485" spans="1:22" s="5" customFormat="1" ht="13" x14ac:dyDescent="0.15">
      <c r="A485" s="6"/>
      <c r="B485" s="7"/>
      <c r="N485" s="13"/>
      <c r="O485" s="13"/>
      <c r="P485" s="13"/>
      <c r="Q485" s="13"/>
      <c r="R485" s="13"/>
      <c r="S485" s="13"/>
      <c r="T485" s="13"/>
      <c r="U485" s="13"/>
      <c r="V485" s="13"/>
    </row>
    <row r="486" spans="1:22" s="5" customFormat="1" ht="13" x14ac:dyDescent="0.15">
      <c r="A486" s="6"/>
      <c r="B486" s="7"/>
      <c r="N486" s="13"/>
      <c r="O486" s="13"/>
      <c r="P486" s="13"/>
      <c r="Q486" s="13"/>
      <c r="R486" s="13"/>
      <c r="S486" s="13"/>
      <c r="T486" s="13"/>
      <c r="U486" s="13"/>
      <c r="V486" s="13"/>
    </row>
    <row r="487" spans="1:22" s="5" customFormat="1" ht="13" x14ac:dyDescent="0.15">
      <c r="A487" s="6"/>
      <c r="B487" s="7"/>
      <c r="N487" s="13"/>
      <c r="O487" s="13"/>
      <c r="P487" s="13"/>
      <c r="Q487" s="13"/>
      <c r="R487" s="13"/>
      <c r="S487" s="13"/>
      <c r="T487" s="13"/>
      <c r="U487" s="13"/>
      <c r="V487" s="13"/>
    </row>
    <row r="488" spans="1:22" s="5" customFormat="1" ht="13" x14ac:dyDescent="0.15">
      <c r="A488" s="6"/>
      <c r="B488" s="7"/>
      <c r="N488" s="13"/>
      <c r="O488" s="13"/>
      <c r="P488" s="13"/>
      <c r="Q488" s="13"/>
      <c r="R488" s="13"/>
      <c r="S488" s="13"/>
      <c r="T488" s="13"/>
      <c r="U488" s="13"/>
      <c r="V488" s="13"/>
    </row>
    <row r="489" spans="1:22" s="5" customFormat="1" ht="13" x14ac:dyDescent="0.15">
      <c r="A489" s="6"/>
      <c r="B489" s="7"/>
      <c r="N489" s="13"/>
      <c r="O489" s="13"/>
      <c r="P489" s="13"/>
      <c r="Q489" s="13"/>
      <c r="R489" s="13"/>
      <c r="S489" s="13"/>
      <c r="T489" s="13"/>
      <c r="U489" s="13"/>
      <c r="V489" s="13"/>
    </row>
    <row r="490" spans="1:22" s="5" customFormat="1" ht="13" x14ac:dyDescent="0.15">
      <c r="A490" s="6"/>
      <c r="B490" s="7"/>
      <c r="N490" s="13"/>
      <c r="O490" s="13"/>
      <c r="P490" s="13"/>
      <c r="Q490" s="13"/>
      <c r="R490" s="13"/>
      <c r="S490" s="13"/>
      <c r="T490" s="13"/>
      <c r="U490" s="13"/>
      <c r="V490" s="13"/>
    </row>
    <row r="491" spans="1:22" s="5" customFormat="1" ht="13" x14ac:dyDescent="0.15">
      <c r="A491" s="6"/>
      <c r="B491" s="7"/>
      <c r="N491" s="13"/>
      <c r="O491" s="13"/>
      <c r="P491" s="13"/>
      <c r="Q491" s="13"/>
      <c r="R491" s="13"/>
      <c r="S491" s="13"/>
      <c r="T491" s="13"/>
      <c r="U491" s="13"/>
      <c r="V491" s="13"/>
    </row>
    <row r="492" spans="1:22" s="5" customFormat="1" ht="13" x14ac:dyDescent="0.15">
      <c r="A492" s="6"/>
      <c r="B492" s="7"/>
      <c r="N492" s="13"/>
      <c r="O492" s="13"/>
      <c r="P492" s="13"/>
      <c r="Q492" s="13"/>
      <c r="R492" s="13"/>
      <c r="S492" s="13"/>
      <c r="T492" s="13"/>
      <c r="U492" s="13"/>
      <c r="V492" s="13"/>
    </row>
    <row r="493" spans="1:22" s="5" customFormat="1" ht="13" x14ac:dyDescent="0.15">
      <c r="A493" s="6"/>
      <c r="B493" s="7"/>
      <c r="N493" s="13"/>
      <c r="O493" s="13"/>
      <c r="P493" s="13"/>
      <c r="Q493" s="13"/>
      <c r="R493" s="13"/>
      <c r="S493" s="13"/>
      <c r="T493" s="13"/>
      <c r="U493" s="13"/>
      <c r="V493" s="13"/>
    </row>
    <row r="494" spans="1:22" s="5" customFormat="1" ht="13" x14ac:dyDescent="0.15">
      <c r="A494" s="6"/>
      <c r="B494" s="7"/>
      <c r="N494" s="13"/>
      <c r="O494" s="13"/>
      <c r="P494" s="13"/>
      <c r="Q494" s="13"/>
      <c r="R494" s="13"/>
      <c r="S494" s="13"/>
      <c r="T494" s="13"/>
      <c r="U494" s="13"/>
      <c r="V494" s="13"/>
    </row>
    <row r="495" spans="1:22" s="5" customFormat="1" ht="13" x14ac:dyDescent="0.15">
      <c r="A495" s="6"/>
      <c r="B495" s="7"/>
      <c r="N495" s="13"/>
      <c r="O495" s="13"/>
      <c r="P495" s="13"/>
      <c r="Q495" s="13"/>
      <c r="R495" s="13"/>
      <c r="S495" s="13"/>
      <c r="T495" s="13"/>
      <c r="U495" s="13"/>
      <c r="V495" s="13"/>
    </row>
    <row r="496" spans="1:22" s="5" customFormat="1" ht="13" x14ac:dyDescent="0.15">
      <c r="A496" s="6"/>
      <c r="B496" s="7"/>
      <c r="N496" s="13"/>
      <c r="O496" s="13"/>
      <c r="P496" s="13"/>
      <c r="Q496" s="13"/>
      <c r="R496" s="13"/>
      <c r="S496" s="13"/>
      <c r="T496" s="13"/>
      <c r="U496" s="13"/>
      <c r="V496" s="13"/>
    </row>
    <row r="497" spans="1:22" s="5" customFormat="1" ht="13" x14ac:dyDescent="0.15">
      <c r="A497" s="6"/>
      <c r="B497" s="7"/>
      <c r="N497" s="13"/>
      <c r="O497" s="13"/>
      <c r="P497" s="13"/>
      <c r="Q497" s="13"/>
      <c r="R497" s="13"/>
      <c r="S497" s="13"/>
      <c r="T497" s="13"/>
      <c r="U497" s="13"/>
      <c r="V497" s="13"/>
    </row>
    <row r="498" spans="1:22" s="5" customFormat="1" ht="13" x14ac:dyDescent="0.15">
      <c r="A498" s="6"/>
      <c r="B498" s="7"/>
      <c r="N498" s="13"/>
      <c r="O498" s="13"/>
      <c r="P498" s="13"/>
      <c r="Q498" s="13"/>
      <c r="R498" s="13"/>
      <c r="S498" s="13"/>
      <c r="T498" s="13"/>
      <c r="U498" s="13"/>
      <c r="V498" s="13"/>
    </row>
    <row r="499" spans="1:22" s="5" customFormat="1" ht="13" x14ac:dyDescent="0.15">
      <c r="A499" s="6"/>
      <c r="B499" s="7"/>
      <c r="N499" s="13"/>
      <c r="O499" s="13"/>
      <c r="P499" s="13"/>
      <c r="Q499" s="13"/>
      <c r="R499" s="13"/>
      <c r="S499" s="13"/>
      <c r="T499" s="13"/>
      <c r="U499" s="13"/>
      <c r="V499" s="13"/>
    </row>
    <row r="500" spans="1:22" s="5" customFormat="1" ht="13" x14ac:dyDescent="0.15">
      <c r="A500" s="6"/>
      <c r="B500" s="7"/>
      <c r="N500" s="13"/>
      <c r="O500" s="13"/>
      <c r="P500" s="13"/>
      <c r="Q500" s="13"/>
      <c r="R500" s="13"/>
      <c r="S500" s="13"/>
      <c r="T500" s="13"/>
      <c r="U500" s="13"/>
      <c r="V500" s="13"/>
    </row>
    <row r="501" spans="1:22" s="5" customFormat="1" ht="13" x14ac:dyDescent="0.15">
      <c r="A501" s="6"/>
      <c r="B501" s="7"/>
      <c r="N501" s="13"/>
      <c r="O501" s="13"/>
      <c r="P501" s="13"/>
      <c r="Q501" s="13"/>
      <c r="R501" s="13"/>
      <c r="S501" s="13"/>
      <c r="T501" s="13"/>
      <c r="U501" s="13"/>
      <c r="V501" s="13"/>
    </row>
    <row r="502" spans="1:22" s="5" customFormat="1" ht="13" x14ac:dyDescent="0.15">
      <c r="A502" s="6"/>
      <c r="B502" s="7"/>
      <c r="N502" s="13"/>
      <c r="O502" s="13"/>
      <c r="P502" s="13"/>
      <c r="Q502" s="13"/>
      <c r="R502" s="13"/>
      <c r="S502" s="13"/>
      <c r="T502" s="13"/>
      <c r="U502" s="13"/>
      <c r="V502" s="13"/>
    </row>
    <row r="503" spans="1:22" s="5" customFormat="1" ht="13" x14ac:dyDescent="0.15">
      <c r="A503" s="6"/>
      <c r="B503" s="7"/>
      <c r="N503" s="13"/>
      <c r="O503" s="13"/>
      <c r="P503" s="13"/>
      <c r="Q503" s="13"/>
      <c r="R503" s="13"/>
      <c r="S503" s="13"/>
      <c r="T503" s="13"/>
      <c r="U503" s="13"/>
      <c r="V503" s="13"/>
    </row>
    <row r="504" spans="1:22" s="5" customFormat="1" ht="13" x14ac:dyDescent="0.15">
      <c r="A504" s="6"/>
      <c r="B504" s="7"/>
      <c r="N504" s="13"/>
      <c r="O504" s="13"/>
      <c r="P504" s="13"/>
      <c r="Q504" s="13"/>
      <c r="R504" s="13"/>
      <c r="S504" s="13"/>
      <c r="T504" s="13"/>
      <c r="U504" s="13"/>
      <c r="V504" s="13"/>
    </row>
    <row r="505" spans="1:22" s="5" customFormat="1" ht="13" x14ac:dyDescent="0.15">
      <c r="A505" s="6"/>
      <c r="B505" s="7"/>
      <c r="N505" s="13"/>
      <c r="O505" s="13"/>
      <c r="P505" s="13"/>
      <c r="Q505" s="13"/>
      <c r="R505" s="13"/>
      <c r="S505" s="13"/>
      <c r="T505" s="13"/>
      <c r="U505" s="13"/>
      <c r="V505" s="13"/>
    </row>
    <row r="506" spans="1:22" s="5" customFormat="1" ht="13" x14ac:dyDescent="0.15">
      <c r="A506" s="6"/>
      <c r="B506" s="7"/>
      <c r="N506" s="13"/>
      <c r="O506" s="13"/>
      <c r="P506" s="13"/>
      <c r="Q506" s="13"/>
      <c r="R506" s="13"/>
      <c r="S506" s="13"/>
      <c r="T506" s="13"/>
      <c r="U506" s="13"/>
      <c r="V506" s="13"/>
    </row>
    <row r="507" spans="1:22" s="5" customFormat="1" ht="13" x14ac:dyDescent="0.15">
      <c r="A507" s="6"/>
      <c r="B507" s="7"/>
      <c r="N507" s="13"/>
      <c r="O507" s="13"/>
      <c r="P507" s="13"/>
      <c r="Q507" s="13"/>
      <c r="R507" s="13"/>
      <c r="S507" s="13"/>
      <c r="T507" s="13"/>
      <c r="U507" s="13"/>
      <c r="V507" s="13"/>
    </row>
    <row r="508" spans="1:22" s="5" customFormat="1" ht="13" x14ac:dyDescent="0.15">
      <c r="A508" s="6"/>
      <c r="B508" s="7"/>
      <c r="N508" s="13"/>
      <c r="O508" s="13"/>
      <c r="P508" s="13"/>
      <c r="Q508" s="13"/>
      <c r="R508" s="13"/>
      <c r="S508" s="13"/>
      <c r="T508" s="13"/>
      <c r="U508" s="13"/>
      <c r="V508" s="13"/>
    </row>
    <row r="509" spans="1:22" s="5" customFormat="1" ht="13" x14ac:dyDescent="0.15">
      <c r="A509" s="6"/>
      <c r="B509" s="7"/>
      <c r="N509" s="13"/>
      <c r="O509" s="13"/>
      <c r="P509" s="13"/>
      <c r="Q509" s="13"/>
      <c r="R509" s="13"/>
      <c r="S509" s="13"/>
      <c r="T509" s="13"/>
      <c r="U509" s="13"/>
      <c r="V509" s="13"/>
    </row>
    <row r="510" spans="1:22" s="5" customFormat="1" ht="13" x14ac:dyDescent="0.15">
      <c r="A510" s="6"/>
      <c r="B510" s="7"/>
      <c r="N510" s="13"/>
      <c r="O510" s="13"/>
      <c r="P510" s="13"/>
      <c r="Q510" s="13"/>
      <c r="R510" s="13"/>
      <c r="S510" s="13"/>
      <c r="T510" s="13"/>
      <c r="U510" s="13"/>
      <c r="V510" s="13"/>
    </row>
    <row r="511" spans="1:22" s="5" customFormat="1" ht="13" x14ac:dyDescent="0.15">
      <c r="A511" s="6"/>
      <c r="B511" s="7"/>
      <c r="N511" s="13"/>
      <c r="O511" s="13"/>
      <c r="P511" s="13"/>
      <c r="Q511" s="13"/>
      <c r="R511" s="13"/>
      <c r="S511" s="13"/>
      <c r="T511" s="13"/>
      <c r="U511" s="13"/>
      <c r="V511" s="13"/>
    </row>
    <row r="512" spans="1:22" s="5" customFormat="1" ht="13" x14ac:dyDescent="0.15">
      <c r="A512" s="6"/>
      <c r="B512" s="7"/>
      <c r="N512" s="13"/>
      <c r="O512" s="13"/>
      <c r="P512" s="13"/>
      <c r="Q512" s="13"/>
      <c r="R512" s="13"/>
      <c r="S512" s="13"/>
      <c r="T512" s="13"/>
      <c r="U512" s="13"/>
      <c r="V512" s="13"/>
    </row>
    <row r="513" spans="1:22" s="5" customFormat="1" ht="13" x14ac:dyDescent="0.15">
      <c r="A513" s="6"/>
      <c r="B513" s="7"/>
      <c r="N513" s="13"/>
      <c r="O513" s="13"/>
      <c r="P513" s="13"/>
      <c r="Q513" s="13"/>
      <c r="R513" s="13"/>
      <c r="S513" s="13"/>
      <c r="T513" s="13"/>
      <c r="U513" s="13"/>
      <c r="V513" s="13"/>
    </row>
    <row r="514" spans="1:22" s="5" customFormat="1" ht="13" x14ac:dyDescent="0.15">
      <c r="A514" s="6"/>
      <c r="B514" s="7"/>
      <c r="N514" s="13"/>
      <c r="O514" s="13"/>
      <c r="P514" s="13"/>
      <c r="Q514" s="13"/>
      <c r="R514" s="13"/>
      <c r="S514" s="13"/>
      <c r="T514" s="13"/>
      <c r="U514" s="13"/>
      <c r="V514" s="13"/>
    </row>
    <row r="515" spans="1:22" s="5" customFormat="1" ht="13" x14ac:dyDescent="0.15">
      <c r="A515" s="6"/>
      <c r="B515" s="7"/>
      <c r="N515" s="13"/>
      <c r="O515" s="13"/>
      <c r="P515" s="13"/>
      <c r="Q515" s="13"/>
      <c r="R515" s="13"/>
      <c r="S515" s="13"/>
      <c r="T515" s="13"/>
      <c r="U515" s="13"/>
      <c r="V515" s="13"/>
    </row>
    <row r="516" spans="1:22" s="5" customFormat="1" ht="13" x14ac:dyDescent="0.15">
      <c r="A516" s="6"/>
      <c r="B516" s="7"/>
      <c r="N516" s="13"/>
      <c r="O516" s="13"/>
      <c r="P516" s="13"/>
      <c r="Q516" s="13"/>
      <c r="R516" s="13"/>
      <c r="S516" s="13"/>
      <c r="T516" s="13"/>
      <c r="U516" s="13"/>
      <c r="V516" s="13"/>
    </row>
    <row r="517" spans="1:22" s="5" customFormat="1" ht="13" x14ac:dyDescent="0.15">
      <c r="A517" s="6"/>
      <c r="B517" s="7"/>
      <c r="N517" s="13"/>
      <c r="O517" s="13"/>
      <c r="P517" s="13"/>
      <c r="Q517" s="13"/>
      <c r="R517" s="13"/>
      <c r="S517" s="13"/>
      <c r="T517" s="13"/>
      <c r="U517" s="13"/>
      <c r="V517" s="13"/>
    </row>
    <row r="518" spans="1:22" s="5" customFormat="1" ht="13" x14ac:dyDescent="0.15">
      <c r="A518" s="6"/>
      <c r="B518" s="7"/>
      <c r="N518" s="13"/>
      <c r="O518" s="13"/>
      <c r="P518" s="13"/>
      <c r="Q518" s="13"/>
      <c r="R518" s="13"/>
      <c r="S518" s="13"/>
      <c r="T518" s="13"/>
      <c r="U518" s="13"/>
      <c r="V518" s="13"/>
    </row>
    <row r="519" spans="1:22" s="5" customFormat="1" ht="13" x14ac:dyDescent="0.15">
      <c r="A519" s="6"/>
      <c r="B519" s="7"/>
      <c r="N519" s="13"/>
      <c r="O519" s="13"/>
      <c r="P519" s="13"/>
      <c r="Q519" s="13"/>
      <c r="R519" s="13"/>
      <c r="S519" s="13"/>
      <c r="T519" s="13"/>
      <c r="U519" s="13"/>
      <c r="V519" s="13"/>
    </row>
    <row r="520" spans="1:22" s="5" customFormat="1" ht="13" x14ac:dyDescent="0.15">
      <c r="A520" s="6"/>
      <c r="B520" s="7"/>
      <c r="N520" s="13"/>
      <c r="O520" s="13"/>
      <c r="P520" s="13"/>
      <c r="Q520" s="13"/>
      <c r="R520" s="13"/>
      <c r="S520" s="13"/>
      <c r="T520" s="13"/>
      <c r="U520" s="13"/>
      <c r="V520" s="13"/>
    </row>
    <row r="521" spans="1:22" s="5" customFormat="1" ht="13" x14ac:dyDescent="0.15">
      <c r="A521" s="6"/>
      <c r="B521" s="7"/>
      <c r="N521" s="13"/>
      <c r="O521" s="13"/>
      <c r="P521" s="13"/>
      <c r="Q521" s="13"/>
      <c r="R521" s="13"/>
      <c r="S521" s="13"/>
      <c r="T521" s="13"/>
      <c r="U521" s="13"/>
      <c r="V521" s="13"/>
    </row>
    <row r="522" spans="1:22" s="5" customFormat="1" ht="13" x14ac:dyDescent="0.15">
      <c r="A522" s="6"/>
      <c r="B522" s="7"/>
      <c r="N522" s="13"/>
      <c r="O522" s="13"/>
      <c r="P522" s="13"/>
      <c r="Q522" s="13"/>
      <c r="R522" s="13"/>
      <c r="S522" s="13"/>
      <c r="T522" s="13"/>
      <c r="U522" s="13"/>
      <c r="V522" s="13"/>
    </row>
    <row r="523" spans="1:22" s="5" customFormat="1" ht="13" x14ac:dyDescent="0.15">
      <c r="A523" s="6"/>
      <c r="B523" s="7"/>
      <c r="N523" s="13"/>
      <c r="O523" s="13"/>
      <c r="P523" s="13"/>
      <c r="Q523" s="13"/>
      <c r="R523" s="13"/>
      <c r="S523" s="13"/>
      <c r="T523" s="13"/>
      <c r="U523" s="13"/>
      <c r="V523" s="13"/>
    </row>
    <row r="524" spans="1:22" s="5" customFormat="1" ht="13" x14ac:dyDescent="0.15">
      <c r="A524" s="6"/>
      <c r="B524" s="7"/>
      <c r="N524" s="13"/>
      <c r="O524" s="13"/>
      <c r="P524" s="13"/>
      <c r="Q524" s="13"/>
      <c r="R524" s="13"/>
      <c r="S524" s="13"/>
      <c r="T524" s="13"/>
      <c r="U524" s="13"/>
      <c r="V524" s="13"/>
    </row>
    <row r="525" spans="1:22" s="5" customFormat="1" ht="13" x14ac:dyDescent="0.15">
      <c r="A525" s="6"/>
      <c r="B525" s="7"/>
      <c r="N525" s="13"/>
      <c r="O525" s="13"/>
      <c r="P525" s="13"/>
      <c r="Q525" s="13"/>
      <c r="R525" s="13"/>
      <c r="S525" s="13"/>
      <c r="T525" s="13"/>
      <c r="U525" s="13"/>
      <c r="V525" s="13"/>
    </row>
    <row r="526" spans="1:22" s="5" customFormat="1" ht="13" x14ac:dyDescent="0.15">
      <c r="A526" s="6"/>
      <c r="B526" s="7"/>
      <c r="N526" s="13"/>
      <c r="O526" s="13"/>
      <c r="P526" s="13"/>
      <c r="Q526" s="13"/>
      <c r="R526" s="13"/>
      <c r="S526" s="13"/>
      <c r="T526" s="13"/>
      <c r="U526" s="13"/>
      <c r="V526" s="13"/>
    </row>
    <row r="527" spans="1:22" s="5" customFormat="1" ht="13" x14ac:dyDescent="0.15">
      <c r="A527" s="6"/>
      <c r="B527" s="7"/>
      <c r="N527" s="13"/>
      <c r="O527" s="13"/>
      <c r="P527" s="13"/>
      <c r="Q527" s="13"/>
      <c r="R527" s="13"/>
      <c r="S527" s="13"/>
      <c r="T527" s="13"/>
      <c r="U527" s="13"/>
      <c r="V527" s="13"/>
    </row>
    <row r="528" spans="1:22" s="5" customFormat="1" ht="13" x14ac:dyDescent="0.15">
      <c r="A528" s="6"/>
      <c r="B528" s="7"/>
      <c r="N528" s="13"/>
      <c r="O528" s="13"/>
      <c r="P528" s="13"/>
      <c r="Q528" s="13"/>
      <c r="R528" s="13"/>
      <c r="S528" s="13"/>
      <c r="T528" s="13"/>
      <c r="U528" s="13"/>
      <c r="V528" s="13"/>
    </row>
    <row r="529" spans="1:22" s="5" customFormat="1" ht="13" x14ac:dyDescent="0.15">
      <c r="A529" s="6"/>
      <c r="B529" s="7"/>
      <c r="N529" s="13"/>
      <c r="O529" s="13"/>
      <c r="P529" s="13"/>
      <c r="Q529" s="13"/>
      <c r="R529" s="13"/>
      <c r="S529" s="13"/>
      <c r="T529" s="13"/>
      <c r="U529" s="13"/>
      <c r="V529" s="13"/>
    </row>
    <row r="530" spans="1:22" s="5" customFormat="1" ht="13" x14ac:dyDescent="0.15">
      <c r="A530" s="6"/>
      <c r="B530" s="7"/>
      <c r="N530" s="13"/>
      <c r="O530" s="13"/>
      <c r="P530" s="13"/>
      <c r="Q530" s="13"/>
      <c r="R530" s="13"/>
      <c r="S530" s="13"/>
      <c r="T530" s="13"/>
      <c r="U530" s="13"/>
      <c r="V530" s="13"/>
    </row>
    <row r="531" spans="1:22" s="5" customFormat="1" ht="13" x14ac:dyDescent="0.15">
      <c r="A531" s="6"/>
      <c r="B531" s="7"/>
      <c r="N531" s="13"/>
      <c r="O531" s="13"/>
      <c r="P531" s="13"/>
      <c r="Q531" s="13"/>
      <c r="R531" s="13"/>
      <c r="S531" s="13"/>
      <c r="T531" s="13"/>
      <c r="U531" s="13"/>
      <c r="V531" s="13"/>
    </row>
    <row r="532" spans="1:22" s="5" customFormat="1" ht="13" x14ac:dyDescent="0.15">
      <c r="A532" s="6"/>
      <c r="B532" s="7"/>
      <c r="N532" s="13"/>
      <c r="O532" s="13"/>
      <c r="P532" s="13"/>
      <c r="Q532" s="13"/>
      <c r="R532" s="13"/>
      <c r="S532" s="13"/>
      <c r="T532" s="13"/>
      <c r="U532" s="13"/>
      <c r="V532" s="13"/>
    </row>
    <row r="533" spans="1:22" s="5" customFormat="1" ht="13" x14ac:dyDescent="0.15">
      <c r="A533" s="6"/>
      <c r="B533" s="7"/>
      <c r="N533" s="13"/>
      <c r="O533" s="13"/>
      <c r="P533" s="13"/>
      <c r="Q533" s="13"/>
      <c r="R533" s="13"/>
      <c r="S533" s="13"/>
      <c r="T533" s="13"/>
      <c r="U533" s="13"/>
      <c r="V533" s="13"/>
    </row>
    <row r="534" spans="1:22" s="5" customFormat="1" ht="13" x14ac:dyDescent="0.15">
      <c r="A534" s="6"/>
      <c r="B534" s="7"/>
      <c r="N534" s="13"/>
      <c r="O534" s="13"/>
      <c r="P534" s="13"/>
      <c r="Q534" s="13"/>
      <c r="R534" s="13"/>
      <c r="S534" s="13"/>
      <c r="T534" s="13"/>
      <c r="U534" s="13"/>
      <c r="V534" s="13"/>
    </row>
    <row r="535" spans="1:22" s="5" customFormat="1" ht="13" x14ac:dyDescent="0.15">
      <c r="A535" s="6"/>
      <c r="B535" s="7"/>
      <c r="N535" s="13"/>
      <c r="O535" s="13"/>
      <c r="P535" s="13"/>
      <c r="Q535" s="13"/>
      <c r="R535" s="13"/>
      <c r="S535" s="13"/>
      <c r="T535" s="13"/>
      <c r="U535" s="13"/>
      <c r="V535" s="13"/>
    </row>
    <row r="536" spans="1:22" s="5" customFormat="1" ht="13" x14ac:dyDescent="0.15">
      <c r="A536" s="6"/>
      <c r="B536" s="7"/>
      <c r="N536" s="13"/>
      <c r="O536" s="13"/>
      <c r="P536" s="13"/>
      <c r="Q536" s="13"/>
      <c r="R536" s="13"/>
      <c r="S536" s="13"/>
      <c r="T536" s="13"/>
      <c r="U536" s="13"/>
      <c r="V536" s="13"/>
    </row>
    <row r="537" spans="1:22" s="5" customFormat="1" ht="13" x14ac:dyDescent="0.15">
      <c r="A537" s="6"/>
      <c r="B537" s="7"/>
      <c r="N537" s="13"/>
      <c r="O537" s="13"/>
      <c r="P537" s="13"/>
      <c r="Q537" s="13"/>
      <c r="R537" s="13"/>
      <c r="S537" s="13"/>
      <c r="T537" s="13"/>
      <c r="U537" s="13"/>
      <c r="V537" s="13"/>
    </row>
    <row r="538" spans="1:22" s="5" customFormat="1" ht="13" x14ac:dyDescent="0.15">
      <c r="A538" s="6"/>
      <c r="B538" s="7"/>
      <c r="N538" s="13"/>
      <c r="O538" s="13"/>
      <c r="P538" s="13"/>
      <c r="Q538" s="13"/>
      <c r="R538" s="13"/>
      <c r="S538" s="13"/>
      <c r="T538" s="13"/>
      <c r="U538" s="13"/>
      <c r="V538" s="13"/>
    </row>
    <row r="539" spans="1:22" s="5" customFormat="1" ht="13" x14ac:dyDescent="0.15">
      <c r="A539" s="6"/>
      <c r="B539" s="7"/>
      <c r="N539" s="13"/>
      <c r="O539" s="13"/>
      <c r="P539" s="13"/>
      <c r="Q539" s="13"/>
      <c r="R539" s="13"/>
      <c r="S539" s="13"/>
      <c r="T539" s="13"/>
      <c r="U539" s="13"/>
      <c r="V539" s="13"/>
    </row>
    <row r="540" spans="1:22" s="5" customFormat="1" ht="13" x14ac:dyDescent="0.15">
      <c r="A540" s="6"/>
      <c r="B540" s="7"/>
      <c r="N540" s="13"/>
      <c r="O540" s="13"/>
      <c r="P540" s="13"/>
      <c r="Q540" s="13"/>
      <c r="R540" s="13"/>
      <c r="S540" s="13"/>
      <c r="T540" s="13"/>
      <c r="U540" s="13"/>
      <c r="V540" s="13"/>
    </row>
    <row r="541" spans="1:22" s="5" customFormat="1" ht="13" x14ac:dyDescent="0.15">
      <c r="A541" s="6"/>
      <c r="B541" s="7"/>
      <c r="N541" s="13"/>
      <c r="O541" s="13"/>
      <c r="P541" s="13"/>
      <c r="Q541" s="13"/>
      <c r="R541" s="13"/>
      <c r="S541" s="13"/>
      <c r="T541" s="13"/>
      <c r="U541" s="13"/>
      <c r="V541" s="13"/>
    </row>
    <row r="542" spans="1:22" s="5" customFormat="1" ht="13" x14ac:dyDescent="0.15">
      <c r="A542" s="6"/>
      <c r="B542" s="7"/>
      <c r="N542" s="13"/>
      <c r="O542" s="13"/>
      <c r="P542" s="13"/>
      <c r="Q542" s="13"/>
      <c r="R542" s="13"/>
      <c r="S542" s="13"/>
      <c r="T542" s="13"/>
      <c r="U542" s="13"/>
      <c r="V542" s="13"/>
    </row>
    <row r="543" spans="1:22" s="5" customFormat="1" ht="13" x14ac:dyDescent="0.15">
      <c r="A543" s="6"/>
      <c r="B543" s="7"/>
      <c r="N543" s="13"/>
      <c r="O543" s="13"/>
      <c r="P543" s="13"/>
      <c r="Q543" s="13"/>
      <c r="R543" s="13"/>
      <c r="S543" s="13"/>
      <c r="T543" s="13"/>
      <c r="U543" s="13"/>
      <c r="V543" s="13"/>
    </row>
    <row r="544" spans="1:22" s="5" customFormat="1" ht="13" x14ac:dyDescent="0.15">
      <c r="A544" s="6"/>
      <c r="B544" s="7"/>
      <c r="N544" s="13"/>
      <c r="O544" s="13"/>
      <c r="P544" s="13"/>
      <c r="Q544" s="13"/>
      <c r="R544" s="13"/>
      <c r="S544" s="13"/>
      <c r="T544" s="13"/>
      <c r="U544" s="13"/>
      <c r="V544" s="13"/>
    </row>
    <row r="545" spans="1:22" s="5" customFormat="1" ht="13" x14ac:dyDescent="0.15">
      <c r="A545" s="6"/>
      <c r="B545" s="7"/>
      <c r="N545" s="13"/>
      <c r="O545" s="13"/>
      <c r="P545" s="13"/>
      <c r="Q545" s="13"/>
      <c r="R545" s="13"/>
      <c r="S545" s="13"/>
      <c r="T545" s="13"/>
      <c r="U545" s="13"/>
      <c r="V545" s="13"/>
    </row>
    <row r="546" spans="1:22" s="5" customFormat="1" ht="13" x14ac:dyDescent="0.15">
      <c r="A546" s="6"/>
      <c r="B546" s="7"/>
      <c r="N546" s="13"/>
      <c r="O546" s="13"/>
      <c r="P546" s="13"/>
      <c r="Q546" s="13"/>
      <c r="R546" s="13"/>
      <c r="S546" s="13"/>
      <c r="T546" s="13"/>
      <c r="U546" s="13"/>
      <c r="V546" s="13"/>
    </row>
    <row r="547" spans="1:22" s="5" customFormat="1" ht="13" x14ac:dyDescent="0.15">
      <c r="A547" s="6"/>
      <c r="B547" s="7"/>
      <c r="N547" s="13"/>
      <c r="O547" s="13"/>
      <c r="P547" s="13"/>
      <c r="Q547" s="13"/>
      <c r="R547" s="13"/>
      <c r="S547" s="13"/>
      <c r="T547" s="13"/>
      <c r="U547" s="13"/>
      <c r="V547" s="13"/>
    </row>
    <row r="548" spans="1:22" s="5" customFormat="1" ht="13" x14ac:dyDescent="0.15">
      <c r="A548" s="6"/>
      <c r="B548" s="7"/>
      <c r="N548" s="13"/>
      <c r="O548" s="13"/>
      <c r="P548" s="13"/>
      <c r="Q548" s="13"/>
      <c r="R548" s="13"/>
      <c r="S548" s="13"/>
      <c r="T548" s="13"/>
      <c r="U548" s="13"/>
      <c r="V548" s="13"/>
    </row>
    <row r="549" spans="1:22" s="5" customFormat="1" ht="13" x14ac:dyDescent="0.15">
      <c r="A549" s="6"/>
      <c r="B549" s="7"/>
      <c r="N549" s="13"/>
      <c r="O549" s="13"/>
      <c r="P549" s="13"/>
      <c r="Q549" s="13"/>
      <c r="R549" s="13"/>
      <c r="S549" s="13"/>
      <c r="T549" s="13"/>
      <c r="U549" s="13"/>
      <c r="V549" s="13"/>
    </row>
    <row r="550" spans="1:22" s="5" customFormat="1" ht="13" x14ac:dyDescent="0.15">
      <c r="A550" s="6"/>
      <c r="B550" s="7"/>
      <c r="N550" s="13"/>
      <c r="O550" s="13"/>
      <c r="P550" s="13"/>
      <c r="Q550" s="13"/>
      <c r="R550" s="13"/>
      <c r="S550" s="13"/>
      <c r="T550" s="13"/>
      <c r="U550" s="13"/>
      <c r="V550" s="13"/>
    </row>
    <row r="551" spans="1:22" s="5" customFormat="1" ht="13" x14ac:dyDescent="0.15">
      <c r="A551" s="6"/>
      <c r="B551" s="7"/>
      <c r="N551" s="13"/>
      <c r="O551" s="13"/>
      <c r="P551" s="13"/>
      <c r="Q551" s="13"/>
      <c r="R551" s="13"/>
      <c r="S551" s="13"/>
      <c r="T551" s="13"/>
      <c r="U551" s="13"/>
      <c r="V551" s="13"/>
    </row>
    <row r="552" spans="1:22" s="5" customFormat="1" ht="13" x14ac:dyDescent="0.15">
      <c r="A552" s="6"/>
      <c r="B552" s="7"/>
      <c r="N552" s="13"/>
      <c r="O552" s="13"/>
      <c r="P552" s="13"/>
      <c r="Q552" s="13"/>
      <c r="R552" s="13"/>
      <c r="S552" s="13"/>
      <c r="T552" s="13"/>
      <c r="U552" s="13"/>
      <c r="V552" s="13"/>
    </row>
    <row r="553" spans="1:22" s="5" customFormat="1" ht="13" x14ac:dyDescent="0.15">
      <c r="A553" s="6"/>
      <c r="B553" s="7"/>
      <c r="N553" s="13"/>
      <c r="O553" s="13"/>
      <c r="P553" s="13"/>
      <c r="Q553" s="13"/>
      <c r="R553" s="13"/>
      <c r="S553" s="13"/>
      <c r="T553" s="13"/>
      <c r="U553" s="13"/>
      <c r="V553" s="13"/>
    </row>
    <row r="554" spans="1:22" s="5" customFormat="1" ht="13" x14ac:dyDescent="0.15">
      <c r="A554" s="6"/>
      <c r="B554" s="7"/>
      <c r="N554" s="13"/>
      <c r="O554" s="13"/>
      <c r="P554" s="13"/>
      <c r="Q554" s="13"/>
      <c r="R554" s="13"/>
      <c r="S554" s="13"/>
      <c r="T554" s="13"/>
      <c r="U554" s="13"/>
      <c r="V554" s="13"/>
    </row>
    <row r="555" spans="1:22" s="5" customFormat="1" ht="13" x14ac:dyDescent="0.15">
      <c r="A555" s="6"/>
      <c r="B555" s="7"/>
      <c r="N555" s="13"/>
      <c r="O555" s="13"/>
      <c r="P555" s="13"/>
      <c r="Q555" s="13"/>
      <c r="R555" s="13"/>
      <c r="S555" s="13"/>
      <c r="T555" s="13"/>
      <c r="U555" s="13"/>
      <c r="V555" s="13"/>
    </row>
    <row r="556" spans="1:22" s="5" customFormat="1" ht="13" x14ac:dyDescent="0.15">
      <c r="A556" s="6"/>
      <c r="B556" s="7"/>
      <c r="N556" s="13"/>
      <c r="O556" s="13"/>
      <c r="P556" s="13"/>
      <c r="Q556" s="13"/>
      <c r="R556" s="13"/>
      <c r="S556" s="13"/>
      <c r="T556" s="13"/>
      <c r="U556" s="13"/>
      <c r="V556" s="13"/>
    </row>
    <row r="557" spans="1:22" s="5" customFormat="1" ht="13" x14ac:dyDescent="0.15">
      <c r="A557" s="6"/>
      <c r="B557" s="7"/>
      <c r="N557" s="13"/>
      <c r="O557" s="13"/>
      <c r="P557" s="13"/>
      <c r="Q557" s="13"/>
      <c r="R557" s="13"/>
      <c r="S557" s="13"/>
      <c r="T557" s="13"/>
      <c r="U557" s="13"/>
      <c r="V557" s="13"/>
    </row>
    <row r="558" spans="1:22" s="5" customFormat="1" ht="13" x14ac:dyDescent="0.15">
      <c r="A558" s="6"/>
      <c r="B558" s="7"/>
      <c r="N558" s="13"/>
      <c r="O558" s="13"/>
      <c r="P558" s="13"/>
      <c r="Q558" s="13"/>
      <c r="R558" s="13"/>
      <c r="S558" s="13"/>
      <c r="T558" s="13"/>
      <c r="U558" s="13"/>
      <c r="V558" s="13"/>
    </row>
    <row r="559" spans="1:22" s="5" customFormat="1" ht="13" x14ac:dyDescent="0.15">
      <c r="A559" s="6"/>
      <c r="B559" s="7"/>
      <c r="N559" s="13"/>
      <c r="O559" s="13"/>
      <c r="P559" s="13"/>
      <c r="Q559" s="13"/>
      <c r="R559" s="13"/>
      <c r="S559" s="13"/>
      <c r="T559" s="13"/>
      <c r="U559" s="13"/>
      <c r="V559" s="13"/>
    </row>
    <row r="560" spans="1:22" s="5" customFormat="1" ht="13" x14ac:dyDescent="0.15">
      <c r="A560" s="6"/>
      <c r="B560" s="7"/>
      <c r="N560" s="13"/>
      <c r="O560" s="13"/>
      <c r="P560" s="13"/>
      <c r="Q560" s="13"/>
      <c r="R560" s="13"/>
      <c r="S560" s="13"/>
      <c r="T560" s="13"/>
      <c r="U560" s="13"/>
      <c r="V560" s="13"/>
    </row>
    <row r="561" spans="1:22" s="5" customFormat="1" ht="13" x14ac:dyDescent="0.15">
      <c r="A561" s="6"/>
      <c r="B561" s="7"/>
      <c r="N561" s="13"/>
      <c r="O561" s="13"/>
      <c r="P561" s="13"/>
      <c r="Q561" s="13"/>
      <c r="R561" s="13"/>
      <c r="S561" s="13"/>
      <c r="T561" s="13"/>
      <c r="U561" s="13"/>
      <c r="V561" s="13"/>
    </row>
    <row r="562" spans="1:22" s="5" customFormat="1" ht="13" x14ac:dyDescent="0.15">
      <c r="A562" s="6"/>
      <c r="B562" s="7"/>
      <c r="N562" s="13"/>
      <c r="O562" s="13"/>
      <c r="P562" s="13"/>
      <c r="Q562" s="13"/>
      <c r="R562" s="13"/>
      <c r="S562" s="13"/>
      <c r="T562" s="13"/>
      <c r="U562" s="13"/>
      <c r="V562" s="13"/>
    </row>
    <row r="563" spans="1:22" s="5" customFormat="1" ht="13" x14ac:dyDescent="0.15">
      <c r="A563" s="6"/>
      <c r="B563" s="7"/>
      <c r="N563" s="13"/>
      <c r="O563" s="13"/>
      <c r="P563" s="13"/>
      <c r="Q563" s="13"/>
      <c r="R563" s="13"/>
      <c r="S563" s="13"/>
      <c r="T563" s="13"/>
      <c r="U563" s="13"/>
      <c r="V563" s="13"/>
    </row>
    <row r="564" spans="1:22" s="5" customFormat="1" ht="13" x14ac:dyDescent="0.15">
      <c r="A564" s="6"/>
      <c r="B564" s="7"/>
      <c r="N564" s="13"/>
      <c r="O564" s="13"/>
      <c r="P564" s="13"/>
      <c r="Q564" s="13"/>
      <c r="R564" s="13"/>
      <c r="S564" s="13"/>
      <c r="T564" s="13"/>
      <c r="U564" s="13"/>
      <c r="V564" s="13"/>
    </row>
    <row r="565" spans="1:22" s="5" customFormat="1" ht="13" x14ac:dyDescent="0.15">
      <c r="A565" s="6"/>
      <c r="B565" s="7"/>
      <c r="N565" s="13"/>
      <c r="O565" s="13"/>
      <c r="P565" s="13"/>
      <c r="Q565" s="13"/>
      <c r="R565" s="13"/>
      <c r="S565" s="13"/>
      <c r="T565" s="13"/>
      <c r="U565" s="13"/>
      <c r="V565" s="13"/>
    </row>
    <row r="566" spans="1:22" s="5" customFormat="1" ht="13" x14ac:dyDescent="0.15">
      <c r="A566" s="6"/>
      <c r="B566" s="7"/>
      <c r="N566" s="13"/>
      <c r="O566" s="13"/>
      <c r="P566" s="13"/>
      <c r="Q566" s="13"/>
      <c r="R566" s="13"/>
      <c r="S566" s="13"/>
      <c r="T566" s="13"/>
      <c r="U566" s="13"/>
      <c r="V566" s="13"/>
    </row>
    <row r="567" spans="1:22" s="5" customFormat="1" ht="13" x14ac:dyDescent="0.15">
      <c r="A567" s="6"/>
      <c r="B567" s="7"/>
      <c r="N567" s="13"/>
      <c r="O567" s="13"/>
      <c r="P567" s="13"/>
      <c r="Q567" s="13"/>
      <c r="R567" s="13"/>
      <c r="S567" s="13"/>
      <c r="T567" s="13"/>
      <c r="U567" s="13"/>
      <c r="V567" s="13"/>
    </row>
    <row r="568" spans="1:22" s="5" customFormat="1" ht="13" x14ac:dyDescent="0.15">
      <c r="A568" s="6"/>
      <c r="B568" s="7"/>
      <c r="N568" s="13"/>
      <c r="O568" s="13"/>
      <c r="P568" s="13"/>
      <c r="Q568" s="13"/>
      <c r="R568" s="13"/>
      <c r="S568" s="13"/>
      <c r="T568" s="13"/>
      <c r="U568" s="13"/>
      <c r="V568" s="13"/>
    </row>
    <row r="569" spans="1:22" s="5" customFormat="1" ht="13" x14ac:dyDescent="0.15">
      <c r="A569" s="6"/>
      <c r="B569" s="7"/>
      <c r="N569" s="13"/>
      <c r="O569" s="13"/>
      <c r="P569" s="13"/>
      <c r="Q569" s="13"/>
      <c r="R569" s="13"/>
      <c r="S569" s="13"/>
      <c r="T569" s="13"/>
      <c r="U569" s="13"/>
      <c r="V569" s="13"/>
    </row>
    <row r="570" spans="1:22" s="5" customFormat="1" ht="13" x14ac:dyDescent="0.15">
      <c r="A570" s="6"/>
      <c r="B570" s="7"/>
      <c r="N570" s="13"/>
      <c r="O570" s="13"/>
      <c r="P570" s="13"/>
      <c r="Q570" s="13"/>
      <c r="R570" s="13"/>
      <c r="S570" s="13"/>
      <c r="T570" s="13"/>
      <c r="U570" s="13"/>
      <c r="V570" s="13"/>
    </row>
    <row r="571" spans="1:22" s="5" customFormat="1" ht="13" x14ac:dyDescent="0.15">
      <c r="A571" s="6"/>
      <c r="B571" s="7"/>
      <c r="N571" s="13"/>
      <c r="O571" s="13"/>
      <c r="P571" s="13"/>
      <c r="Q571" s="13"/>
      <c r="R571" s="13"/>
      <c r="S571" s="13"/>
      <c r="T571" s="13"/>
      <c r="U571" s="13"/>
      <c r="V571" s="13"/>
    </row>
    <row r="572" spans="1:22" s="5" customFormat="1" ht="13" x14ac:dyDescent="0.15">
      <c r="A572" s="6"/>
      <c r="B572" s="7"/>
      <c r="N572" s="13"/>
      <c r="O572" s="13"/>
      <c r="P572" s="13"/>
      <c r="Q572" s="13"/>
      <c r="R572" s="13"/>
      <c r="S572" s="13"/>
      <c r="T572" s="13"/>
      <c r="U572" s="13"/>
      <c r="V572" s="13"/>
    </row>
    <row r="573" spans="1:22" s="5" customFormat="1" ht="13" x14ac:dyDescent="0.15">
      <c r="A573" s="6"/>
      <c r="B573" s="7"/>
      <c r="N573" s="13"/>
      <c r="O573" s="13"/>
      <c r="P573" s="13"/>
      <c r="Q573" s="13"/>
      <c r="R573" s="13"/>
      <c r="S573" s="13"/>
      <c r="T573" s="13"/>
      <c r="U573" s="13"/>
      <c r="V573" s="13"/>
    </row>
    <row r="574" spans="1:22" s="5" customFormat="1" ht="13" x14ac:dyDescent="0.15">
      <c r="A574" s="6"/>
      <c r="B574" s="7"/>
      <c r="N574" s="13"/>
      <c r="O574" s="13"/>
      <c r="P574" s="13"/>
      <c r="Q574" s="13"/>
      <c r="R574" s="13"/>
      <c r="S574" s="13"/>
      <c r="T574" s="13"/>
      <c r="U574" s="13"/>
      <c r="V574" s="13"/>
    </row>
    <row r="575" spans="1:22" s="5" customFormat="1" ht="13" x14ac:dyDescent="0.15">
      <c r="A575" s="6"/>
      <c r="B575" s="7"/>
      <c r="N575" s="13"/>
      <c r="O575" s="13"/>
      <c r="P575" s="13"/>
      <c r="Q575" s="13"/>
      <c r="R575" s="13"/>
      <c r="S575" s="13"/>
      <c r="T575" s="13"/>
      <c r="U575" s="13"/>
      <c r="V575" s="13"/>
    </row>
    <row r="576" spans="1:22" s="5" customFormat="1" ht="13" x14ac:dyDescent="0.15">
      <c r="A576" s="6"/>
      <c r="B576" s="7"/>
      <c r="N576" s="13"/>
      <c r="O576" s="13"/>
      <c r="P576" s="13"/>
      <c r="Q576" s="13"/>
      <c r="R576" s="13"/>
      <c r="S576" s="13"/>
      <c r="T576" s="13"/>
      <c r="U576" s="13"/>
      <c r="V576" s="13"/>
    </row>
    <row r="577" spans="1:22" s="5" customFormat="1" ht="13" x14ac:dyDescent="0.15">
      <c r="A577" s="6"/>
      <c r="B577" s="7"/>
      <c r="N577" s="13"/>
      <c r="O577" s="13"/>
      <c r="P577" s="13"/>
      <c r="Q577" s="13"/>
      <c r="R577" s="13"/>
      <c r="S577" s="13"/>
      <c r="T577" s="13"/>
      <c r="U577" s="13"/>
      <c r="V577" s="13"/>
    </row>
    <row r="578" spans="1:22" s="5" customFormat="1" ht="13" x14ac:dyDescent="0.15">
      <c r="A578" s="6"/>
      <c r="B578" s="7"/>
      <c r="N578" s="13"/>
      <c r="O578" s="13"/>
      <c r="P578" s="13"/>
      <c r="Q578" s="13"/>
      <c r="R578" s="13"/>
      <c r="S578" s="13"/>
      <c r="T578" s="13"/>
      <c r="U578" s="13"/>
      <c r="V578" s="13"/>
    </row>
    <row r="579" spans="1:22" s="5" customFormat="1" ht="13" x14ac:dyDescent="0.15">
      <c r="A579" s="6"/>
      <c r="B579" s="7"/>
      <c r="N579" s="13"/>
      <c r="O579" s="13"/>
      <c r="P579" s="13"/>
      <c r="Q579" s="13"/>
      <c r="R579" s="13"/>
      <c r="S579" s="13"/>
      <c r="T579" s="13"/>
      <c r="U579" s="13"/>
      <c r="V579" s="13"/>
    </row>
    <row r="580" spans="1:22" s="5" customFormat="1" ht="13" x14ac:dyDescent="0.15">
      <c r="A580" s="6"/>
      <c r="B580" s="7"/>
      <c r="N580" s="13"/>
      <c r="O580" s="13"/>
      <c r="P580" s="13"/>
      <c r="Q580" s="13"/>
      <c r="R580" s="13"/>
      <c r="S580" s="13"/>
      <c r="T580" s="13"/>
      <c r="U580" s="13"/>
      <c r="V580" s="13"/>
    </row>
    <row r="581" spans="1:22" s="5" customFormat="1" ht="13" x14ac:dyDescent="0.15">
      <c r="A581" s="6"/>
      <c r="B581" s="7"/>
      <c r="N581" s="13"/>
      <c r="O581" s="13"/>
      <c r="P581" s="13"/>
      <c r="Q581" s="13"/>
      <c r="R581" s="13"/>
      <c r="S581" s="13"/>
      <c r="T581" s="13"/>
      <c r="U581" s="13"/>
      <c r="V581" s="13"/>
    </row>
    <row r="582" spans="1:22" s="5" customFormat="1" ht="13" x14ac:dyDescent="0.15">
      <c r="A582" s="6"/>
      <c r="B582" s="7"/>
      <c r="N582" s="13"/>
      <c r="O582" s="13"/>
      <c r="P582" s="13"/>
      <c r="Q582" s="13"/>
      <c r="R582" s="13"/>
      <c r="S582" s="13"/>
      <c r="T582" s="13"/>
      <c r="U582" s="13"/>
      <c r="V582" s="13"/>
    </row>
    <row r="583" spans="1:22" s="5" customFormat="1" ht="13" x14ac:dyDescent="0.15">
      <c r="A583" s="6"/>
      <c r="B583" s="7"/>
      <c r="N583" s="13"/>
      <c r="O583" s="13"/>
      <c r="P583" s="13"/>
      <c r="Q583" s="13"/>
      <c r="R583" s="13"/>
      <c r="S583" s="13"/>
      <c r="T583" s="13"/>
      <c r="U583" s="13"/>
      <c r="V583" s="13"/>
    </row>
    <row r="584" spans="1:22" s="5" customFormat="1" ht="13" x14ac:dyDescent="0.15">
      <c r="A584" s="6"/>
      <c r="B584" s="7"/>
      <c r="N584" s="13"/>
      <c r="O584" s="13"/>
      <c r="P584" s="13"/>
      <c r="Q584" s="13"/>
      <c r="R584" s="13"/>
      <c r="S584" s="13"/>
      <c r="T584" s="13"/>
      <c r="U584" s="13"/>
      <c r="V584" s="13"/>
    </row>
    <row r="585" spans="1:22" s="5" customFormat="1" ht="13" x14ac:dyDescent="0.15">
      <c r="A585" s="6"/>
      <c r="B585" s="7"/>
      <c r="N585" s="13"/>
      <c r="O585" s="13"/>
      <c r="P585" s="13"/>
      <c r="Q585" s="13"/>
      <c r="R585" s="13"/>
      <c r="S585" s="13"/>
      <c r="T585" s="13"/>
      <c r="U585" s="13"/>
      <c r="V585" s="13"/>
    </row>
    <row r="586" spans="1:22" s="5" customFormat="1" ht="13" x14ac:dyDescent="0.15">
      <c r="A586" s="6"/>
      <c r="B586" s="7"/>
      <c r="N586" s="13"/>
      <c r="O586" s="13"/>
      <c r="P586" s="13"/>
      <c r="Q586" s="13"/>
      <c r="R586" s="13"/>
      <c r="S586" s="13"/>
      <c r="T586" s="13"/>
      <c r="U586" s="13"/>
      <c r="V586" s="13"/>
    </row>
    <row r="587" spans="1:22" s="5" customFormat="1" ht="13" x14ac:dyDescent="0.15">
      <c r="A587" s="6"/>
      <c r="B587" s="7"/>
      <c r="N587" s="13"/>
      <c r="O587" s="13"/>
      <c r="P587" s="13"/>
      <c r="Q587" s="13"/>
      <c r="R587" s="13"/>
      <c r="S587" s="13"/>
      <c r="T587" s="13"/>
      <c r="U587" s="13"/>
      <c r="V587" s="13"/>
    </row>
    <row r="588" spans="1:22" s="5" customFormat="1" ht="13" x14ac:dyDescent="0.15">
      <c r="A588" s="6"/>
      <c r="B588" s="7"/>
      <c r="N588" s="13"/>
      <c r="O588" s="13"/>
      <c r="P588" s="13"/>
      <c r="Q588" s="13"/>
      <c r="R588" s="13"/>
      <c r="S588" s="13"/>
      <c r="T588" s="13"/>
      <c r="U588" s="13"/>
      <c r="V588" s="13"/>
    </row>
    <row r="589" spans="1:22" s="5" customFormat="1" ht="13" x14ac:dyDescent="0.15">
      <c r="A589" s="6"/>
      <c r="B589" s="7"/>
      <c r="N589" s="13"/>
      <c r="O589" s="13"/>
      <c r="P589" s="13"/>
      <c r="Q589" s="13"/>
      <c r="R589" s="13"/>
      <c r="S589" s="13"/>
      <c r="T589" s="13"/>
      <c r="U589" s="13"/>
      <c r="V589" s="13"/>
    </row>
    <row r="590" spans="1:22" s="5" customFormat="1" ht="13" x14ac:dyDescent="0.15">
      <c r="A590" s="6"/>
      <c r="B590" s="7"/>
      <c r="N590" s="13"/>
      <c r="O590" s="13"/>
      <c r="P590" s="13"/>
      <c r="Q590" s="13"/>
      <c r="R590" s="13"/>
      <c r="S590" s="13"/>
      <c r="T590" s="13"/>
      <c r="U590" s="13"/>
      <c r="V590" s="13"/>
    </row>
    <row r="591" spans="1:22" s="5" customFormat="1" ht="13" x14ac:dyDescent="0.15">
      <c r="A591" s="6"/>
      <c r="B591" s="7"/>
      <c r="N591" s="13"/>
      <c r="O591" s="13"/>
      <c r="P591" s="13"/>
      <c r="Q591" s="13"/>
      <c r="R591" s="13"/>
      <c r="S591" s="13"/>
      <c r="T591" s="13"/>
      <c r="U591" s="13"/>
      <c r="V591" s="13"/>
    </row>
    <row r="592" spans="1:22" s="5" customFormat="1" ht="13" x14ac:dyDescent="0.15">
      <c r="A592" s="6"/>
      <c r="B592" s="7"/>
      <c r="N592" s="13"/>
      <c r="O592" s="13"/>
      <c r="P592" s="13"/>
      <c r="Q592" s="13"/>
      <c r="R592" s="13"/>
      <c r="S592" s="13"/>
      <c r="T592" s="13"/>
      <c r="U592" s="13"/>
      <c r="V592" s="13"/>
    </row>
    <row r="593" spans="1:22" s="5" customFormat="1" ht="13" x14ac:dyDescent="0.15">
      <c r="A593" s="6"/>
      <c r="B593" s="7"/>
      <c r="N593" s="13"/>
      <c r="O593" s="13"/>
      <c r="P593" s="13"/>
      <c r="Q593" s="13"/>
      <c r="R593" s="13"/>
      <c r="S593" s="13"/>
      <c r="T593" s="13"/>
      <c r="U593" s="13"/>
      <c r="V593" s="13"/>
    </row>
    <row r="594" spans="1:22" s="5" customFormat="1" ht="13" x14ac:dyDescent="0.15">
      <c r="A594" s="6"/>
      <c r="B594" s="7"/>
      <c r="N594" s="13"/>
      <c r="O594" s="13"/>
      <c r="P594" s="13"/>
      <c r="Q594" s="13"/>
      <c r="R594" s="13"/>
      <c r="S594" s="13"/>
      <c r="T594" s="13"/>
      <c r="U594" s="13"/>
      <c r="V594" s="13"/>
    </row>
    <row r="595" spans="1:22" s="5" customFormat="1" ht="13" x14ac:dyDescent="0.15">
      <c r="A595" s="6"/>
      <c r="B595" s="7"/>
      <c r="N595" s="13"/>
      <c r="O595" s="13"/>
      <c r="P595" s="13"/>
      <c r="Q595" s="13"/>
      <c r="R595" s="13"/>
      <c r="S595" s="13"/>
      <c r="T595" s="13"/>
      <c r="U595" s="13"/>
      <c r="V595" s="13"/>
    </row>
    <row r="596" spans="1:22" s="5" customFormat="1" ht="13" x14ac:dyDescent="0.15">
      <c r="A596" s="6"/>
      <c r="B596" s="7"/>
      <c r="N596" s="13"/>
      <c r="O596" s="13"/>
      <c r="P596" s="13"/>
      <c r="Q596" s="13"/>
      <c r="R596" s="13"/>
      <c r="S596" s="13"/>
      <c r="T596" s="13"/>
      <c r="U596" s="13"/>
      <c r="V596" s="13"/>
    </row>
    <row r="597" spans="1:22" s="5" customFormat="1" ht="13" x14ac:dyDescent="0.15">
      <c r="A597" s="6"/>
      <c r="B597" s="7"/>
      <c r="N597" s="13"/>
      <c r="O597" s="13"/>
      <c r="P597" s="13"/>
      <c r="Q597" s="13"/>
      <c r="R597" s="13"/>
      <c r="S597" s="13"/>
      <c r="T597" s="13"/>
      <c r="U597" s="13"/>
      <c r="V597" s="13"/>
    </row>
    <row r="598" spans="1:22" s="5" customFormat="1" ht="13" x14ac:dyDescent="0.15">
      <c r="A598" s="6"/>
      <c r="B598" s="7"/>
      <c r="N598" s="13"/>
      <c r="O598" s="13"/>
      <c r="P598" s="13"/>
      <c r="Q598" s="13"/>
      <c r="R598" s="13"/>
      <c r="S598" s="13"/>
      <c r="T598" s="13"/>
      <c r="U598" s="13"/>
      <c r="V598" s="13"/>
    </row>
    <row r="599" spans="1:22" s="5" customFormat="1" ht="13" x14ac:dyDescent="0.15">
      <c r="A599" s="6"/>
      <c r="B599" s="7"/>
      <c r="N599" s="13"/>
      <c r="O599" s="13"/>
      <c r="P599" s="13"/>
      <c r="Q599" s="13"/>
      <c r="R599" s="13"/>
      <c r="S599" s="13"/>
      <c r="T599" s="13"/>
      <c r="U599" s="13"/>
      <c r="V599" s="13"/>
    </row>
    <row r="600" spans="1:22" s="5" customFormat="1" ht="13" x14ac:dyDescent="0.15">
      <c r="A600" s="6"/>
      <c r="B600" s="7"/>
      <c r="N600" s="13"/>
      <c r="O600" s="13"/>
      <c r="P600" s="13"/>
      <c r="Q600" s="13"/>
      <c r="R600" s="13"/>
      <c r="S600" s="13"/>
      <c r="T600" s="13"/>
      <c r="U600" s="13"/>
      <c r="V600" s="13"/>
    </row>
    <row r="601" spans="1:22" s="5" customFormat="1" ht="13" x14ac:dyDescent="0.15">
      <c r="A601" s="6"/>
      <c r="B601" s="7"/>
      <c r="N601" s="13"/>
      <c r="O601" s="13"/>
      <c r="P601" s="13"/>
      <c r="Q601" s="13"/>
      <c r="R601" s="13"/>
      <c r="S601" s="13"/>
      <c r="T601" s="13"/>
      <c r="U601" s="13"/>
      <c r="V601" s="13"/>
    </row>
    <row r="602" spans="1:22" s="5" customFormat="1" ht="13" x14ac:dyDescent="0.15">
      <c r="A602" s="6"/>
      <c r="B602" s="7"/>
      <c r="N602" s="13"/>
      <c r="O602" s="13"/>
      <c r="P602" s="13"/>
      <c r="Q602" s="13"/>
      <c r="R602" s="13"/>
      <c r="S602" s="13"/>
      <c r="T602" s="13"/>
      <c r="U602" s="13"/>
      <c r="V602" s="13"/>
    </row>
    <row r="603" spans="1:22" s="5" customFormat="1" ht="13" x14ac:dyDescent="0.15">
      <c r="A603" s="6"/>
      <c r="B603" s="7"/>
      <c r="N603" s="13"/>
      <c r="O603" s="13"/>
      <c r="P603" s="13"/>
      <c r="Q603" s="13"/>
      <c r="R603" s="13"/>
      <c r="S603" s="13"/>
      <c r="T603" s="13"/>
      <c r="U603" s="13"/>
      <c r="V603" s="13"/>
    </row>
    <row r="604" spans="1:22" s="5" customFormat="1" ht="13" x14ac:dyDescent="0.15">
      <c r="A604" s="6"/>
      <c r="B604" s="7"/>
      <c r="N604" s="13"/>
      <c r="O604" s="13"/>
      <c r="P604" s="13"/>
      <c r="Q604" s="13"/>
      <c r="R604" s="13"/>
      <c r="S604" s="13"/>
      <c r="T604" s="13"/>
      <c r="U604" s="13"/>
      <c r="V604" s="13"/>
    </row>
    <row r="605" spans="1:22" s="5" customFormat="1" ht="13" x14ac:dyDescent="0.15">
      <c r="A605" s="6"/>
      <c r="B605" s="7"/>
      <c r="N605" s="13"/>
      <c r="O605" s="13"/>
      <c r="P605" s="13"/>
      <c r="Q605" s="13"/>
      <c r="R605" s="13"/>
      <c r="S605" s="13"/>
      <c r="T605" s="13"/>
      <c r="U605" s="13"/>
      <c r="V605" s="13"/>
    </row>
    <row r="606" spans="1:22" s="5" customFormat="1" ht="13" x14ac:dyDescent="0.15">
      <c r="A606" s="6"/>
      <c r="B606" s="7"/>
      <c r="N606" s="13"/>
      <c r="O606" s="13"/>
      <c r="P606" s="13"/>
      <c r="Q606" s="13"/>
      <c r="R606" s="13"/>
      <c r="S606" s="13"/>
      <c r="T606" s="13"/>
      <c r="U606" s="13"/>
      <c r="V606" s="13"/>
    </row>
    <row r="607" spans="1:22" s="5" customFormat="1" ht="13" x14ac:dyDescent="0.15">
      <c r="A607" s="6"/>
      <c r="B607" s="7"/>
      <c r="N607" s="13"/>
      <c r="O607" s="13"/>
      <c r="P607" s="13"/>
      <c r="Q607" s="13"/>
      <c r="R607" s="13"/>
      <c r="S607" s="13"/>
      <c r="T607" s="13"/>
      <c r="U607" s="13"/>
      <c r="V607" s="13"/>
    </row>
    <row r="608" spans="1:22" s="5" customFormat="1" ht="13" x14ac:dyDescent="0.15">
      <c r="A608" s="6"/>
      <c r="B608" s="7"/>
      <c r="N608" s="13"/>
      <c r="O608" s="13"/>
      <c r="P608" s="13"/>
      <c r="Q608" s="13"/>
      <c r="R608" s="13"/>
      <c r="S608" s="13"/>
      <c r="T608" s="13"/>
      <c r="U608" s="13"/>
      <c r="V608" s="13"/>
    </row>
    <row r="609" spans="1:22" s="5" customFormat="1" ht="13" x14ac:dyDescent="0.15">
      <c r="A609" s="6"/>
      <c r="B609" s="7"/>
      <c r="N609" s="13"/>
      <c r="O609" s="13"/>
      <c r="P609" s="13"/>
      <c r="Q609" s="13"/>
      <c r="R609" s="13"/>
      <c r="S609" s="13"/>
      <c r="T609" s="13"/>
      <c r="U609" s="13"/>
      <c r="V609" s="13"/>
    </row>
    <row r="610" spans="1:22" s="5" customFormat="1" ht="13" x14ac:dyDescent="0.15">
      <c r="A610" s="6"/>
      <c r="B610" s="7"/>
      <c r="N610" s="13"/>
      <c r="O610" s="13"/>
      <c r="P610" s="13"/>
      <c r="Q610" s="13"/>
      <c r="R610" s="13"/>
      <c r="S610" s="13"/>
      <c r="T610" s="13"/>
      <c r="U610" s="13"/>
      <c r="V610" s="13"/>
    </row>
    <row r="611" spans="1:22" s="5" customFormat="1" ht="13" x14ac:dyDescent="0.15">
      <c r="A611" s="6"/>
      <c r="B611" s="7"/>
      <c r="N611" s="13"/>
      <c r="O611" s="13"/>
      <c r="P611" s="13"/>
      <c r="Q611" s="13"/>
      <c r="R611" s="13"/>
      <c r="S611" s="13"/>
      <c r="T611" s="13"/>
      <c r="U611" s="13"/>
      <c r="V611" s="13"/>
    </row>
    <row r="612" spans="1:22" s="5" customFormat="1" ht="13" x14ac:dyDescent="0.15">
      <c r="A612" s="6"/>
      <c r="B612" s="7"/>
      <c r="N612" s="13"/>
      <c r="O612" s="13"/>
      <c r="P612" s="13"/>
      <c r="Q612" s="13"/>
      <c r="R612" s="13"/>
      <c r="S612" s="13"/>
      <c r="T612" s="13"/>
      <c r="U612" s="13"/>
      <c r="V612" s="13"/>
    </row>
    <row r="613" spans="1:22" s="5" customFormat="1" ht="13" x14ac:dyDescent="0.15">
      <c r="A613" s="6"/>
      <c r="B613" s="7"/>
      <c r="N613" s="13"/>
      <c r="O613" s="13"/>
      <c r="P613" s="13"/>
      <c r="Q613" s="13"/>
      <c r="R613" s="13"/>
      <c r="S613" s="13"/>
      <c r="T613" s="13"/>
      <c r="U613" s="13"/>
      <c r="V613" s="13"/>
    </row>
    <row r="614" spans="1:22" s="5" customFormat="1" ht="13" x14ac:dyDescent="0.15">
      <c r="A614" s="6"/>
      <c r="B614" s="7"/>
      <c r="N614" s="13"/>
      <c r="O614" s="13"/>
      <c r="P614" s="13"/>
      <c r="Q614" s="13"/>
      <c r="R614" s="13"/>
      <c r="S614" s="13"/>
      <c r="T614" s="13"/>
      <c r="U614" s="13"/>
      <c r="V614" s="13"/>
    </row>
    <row r="615" spans="1:22" s="5" customFormat="1" ht="13" x14ac:dyDescent="0.15">
      <c r="A615" s="6"/>
      <c r="B615" s="7"/>
      <c r="N615" s="13"/>
      <c r="O615" s="13"/>
      <c r="P615" s="13"/>
      <c r="Q615" s="13"/>
      <c r="R615" s="13"/>
      <c r="S615" s="13"/>
      <c r="T615" s="13"/>
      <c r="U615" s="13"/>
      <c r="V615" s="13"/>
    </row>
    <row r="616" spans="1:22" s="5" customFormat="1" ht="13" x14ac:dyDescent="0.15">
      <c r="A616" s="6"/>
      <c r="B616" s="7"/>
      <c r="N616" s="13"/>
      <c r="O616" s="13"/>
      <c r="P616" s="13"/>
      <c r="Q616" s="13"/>
      <c r="R616" s="13"/>
      <c r="S616" s="13"/>
      <c r="T616" s="13"/>
      <c r="U616" s="13"/>
      <c r="V616" s="13"/>
    </row>
    <row r="617" spans="1:22" s="5" customFormat="1" ht="13" x14ac:dyDescent="0.15">
      <c r="A617" s="6"/>
      <c r="B617" s="7"/>
      <c r="N617" s="13"/>
      <c r="O617" s="13"/>
      <c r="P617" s="13"/>
      <c r="Q617" s="13"/>
      <c r="R617" s="13"/>
      <c r="S617" s="13"/>
      <c r="T617" s="13"/>
      <c r="U617" s="13"/>
      <c r="V617" s="13"/>
    </row>
    <row r="618" spans="1:22" s="5" customFormat="1" ht="13" x14ac:dyDescent="0.15">
      <c r="A618" s="6"/>
      <c r="B618" s="7"/>
      <c r="N618" s="13"/>
      <c r="O618" s="13"/>
      <c r="P618" s="13"/>
      <c r="Q618" s="13"/>
      <c r="R618" s="13"/>
      <c r="S618" s="13"/>
      <c r="T618" s="13"/>
      <c r="U618" s="13"/>
      <c r="V618" s="13"/>
    </row>
    <row r="619" spans="1:22" s="5" customFormat="1" ht="13" x14ac:dyDescent="0.15">
      <c r="A619" s="6"/>
      <c r="B619" s="7"/>
      <c r="N619" s="13"/>
      <c r="O619" s="13"/>
      <c r="P619" s="13"/>
      <c r="Q619" s="13"/>
      <c r="R619" s="13"/>
      <c r="S619" s="13"/>
      <c r="T619" s="13"/>
      <c r="U619" s="13"/>
      <c r="V619" s="13"/>
    </row>
    <row r="620" spans="1:22" s="5" customFormat="1" ht="13" x14ac:dyDescent="0.15">
      <c r="A620" s="6"/>
      <c r="B620" s="7"/>
      <c r="N620" s="13"/>
      <c r="O620" s="13"/>
      <c r="P620" s="13"/>
      <c r="Q620" s="13"/>
      <c r="R620" s="13"/>
      <c r="S620" s="13"/>
      <c r="T620" s="13"/>
      <c r="U620" s="13"/>
      <c r="V620" s="13"/>
    </row>
    <row r="621" spans="1:22" s="5" customFormat="1" ht="13" x14ac:dyDescent="0.15">
      <c r="A621" s="6"/>
      <c r="B621" s="7"/>
      <c r="N621" s="13"/>
      <c r="O621" s="13"/>
      <c r="P621" s="13"/>
      <c r="Q621" s="13"/>
      <c r="R621" s="13"/>
      <c r="S621" s="13"/>
      <c r="T621" s="13"/>
      <c r="U621" s="13"/>
      <c r="V621" s="13"/>
    </row>
    <row r="622" spans="1:22" s="5" customFormat="1" ht="13" x14ac:dyDescent="0.15">
      <c r="A622" s="6"/>
      <c r="B622" s="7"/>
      <c r="N622" s="13"/>
      <c r="O622" s="13"/>
      <c r="P622" s="13"/>
      <c r="Q622" s="13"/>
      <c r="R622" s="13"/>
      <c r="S622" s="13"/>
      <c r="T622" s="13"/>
      <c r="U622" s="13"/>
      <c r="V622" s="13"/>
    </row>
    <row r="623" spans="1:22" s="5" customFormat="1" ht="13" x14ac:dyDescent="0.15">
      <c r="A623" s="6"/>
      <c r="B623" s="7"/>
      <c r="N623" s="13"/>
      <c r="O623" s="13"/>
      <c r="P623" s="13"/>
      <c r="Q623" s="13"/>
      <c r="R623" s="13"/>
      <c r="S623" s="13"/>
      <c r="T623" s="13"/>
      <c r="U623" s="13"/>
      <c r="V623" s="13"/>
    </row>
    <row r="624" spans="1:22" s="5" customFormat="1" ht="13" x14ac:dyDescent="0.15">
      <c r="A624" s="6"/>
      <c r="B624" s="7"/>
      <c r="N624" s="13"/>
      <c r="O624" s="13"/>
      <c r="P624" s="13"/>
      <c r="Q624" s="13"/>
      <c r="R624" s="13"/>
      <c r="S624" s="13"/>
      <c r="T624" s="13"/>
      <c r="U624" s="13"/>
      <c r="V624" s="13"/>
    </row>
    <row r="625" spans="1:22" s="5" customFormat="1" ht="13" x14ac:dyDescent="0.15">
      <c r="A625" s="6"/>
      <c r="B625" s="7"/>
      <c r="N625" s="13"/>
      <c r="O625" s="13"/>
      <c r="P625" s="13"/>
      <c r="Q625" s="13"/>
      <c r="R625" s="13"/>
      <c r="S625" s="13"/>
      <c r="T625" s="13"/>
      <c r="U625" s="13"/>
      <c r="V625" s="13"/>
    </row>
    <row r="626" spans="1:22" s="5" customFormat="1" ht="13" x14ac:dyDescent="0.15">
      <c r="A626" s="6"/>
      <c r="B626" s="7"/>
      <c r="N626" s="13"/>
      <c r="O626" s="13"/>
      <c r="P626" s="13"/>
      <c r="Q626" s="13"/>
      <c r="R626" s="13"/>
      <c r="S626" s="13"/>
      <c r="T626" s="13"/>
      <c r="U626" s="13"/>
      <c r="V626" s="13"/>
    </row>
    <row r="627" spans="1:22" s="5" customFormat="1" ht="13" x14ac:dyDescent="0.15">
      <c r="A627" s="6"/>
      <c r="B627" s="7"/>
      <c r="N627" s="13"/>
      <c r="O627" s="13"/>
      <c r="P627" s="13"/>
      <c r="Q627" s="13"/>
      <c r="R627" s="13"/>
      <c r="S627" s="13"/>
      <c r="T627" s="13"/>
      <c r="U627" s="13"/>
      <c r="V627" s="13"/>
    </row>
    <row r="628" spans="1:22" s="5" customFormat="1" ht="13" x14ac:dyDescent="0.15">
      <c r="A628" s="6"/>
      <c r="B628" s="7"/>
      <c r="N628" s="13"/>
      <c r="O628" s="13"/>
      <c r="P628" s="13"/>
      <c r="Q628" s="13"/>
      <c r="R628" s="13"/>
      <c r="S628" s="13"/>
      <c r="T628" s="13"/>
      <c r="U628" s="13"/>
      <c r="V628" s="13"/>
    </row>
    <row r="629" spans="1:22" s="5" customFormat="1" ht="13" x14ac:dyDescent="0.15">
      <c r="A629" s="6"/>
      <c r="B629" s="7"/>
      <c r="N629" s="13"/>
      <c r="O629" s="13"/>
      <c r="P629" s="13"/>
      <c r="Q629" s="13"/>
      <c r="R629" s="13"/>
      <c r="S629" s="13"/>
      <c r="T629" s="13"/>
      <c r="U629" s="13"/>
      <c r="V629" s="13"/>
    </row>
    <row r="630" spans="1:22" s="5" customFormat="1" ht="13" x14ac:dyDescent="0.15">
      <c r="A630" s="6"/>
      <c r="B630" s="7"/>
      <c r="N630" s="13"/>
      <c r="O630" s="13"/>
      <c r="P630" s="13"/>
      <c r="Q630" s="13"/>
      <c r="R630" s="13"/>
      <c r="S630" s="13"/>
      <c r="T630" s="13"/>
      <c r="U630" s="13"/>
      <c r="V630" s="13"/>
    </row>
    <row r="631" spans="1:22" s="5" customFormat="1" ht="13" x14ac:dyDescent="0.15">
      <c r="A631" s="6"/>
      <c r="B631" s="7"/>
      <c r="N631" s="13"/>
      <c r="O631" s="13"/>
      <c r="P631" s="13"/>
      <c r="Q631" s="13"/>
      <c r="R631" s="13"/>
      <c r="S631" s="13"/>
      <c r="T631" s="13"/>
      <c r="U631" s="13"/>
      <c r="V631" s="13"/>
    </row>
    <row r="632" spans="1:22" s="5" customFormat="1" ht="13" x14ac:dyDescent="0.15">
      <c r="A632" s="6"/>
      <c r="B632" s="7"/>
      <c r="N632" s="13"/>
      <c r="O632" s="13"/>
      <c r="P632" s="13"/>
      <c r="Q632" s="13"/>
      <c r="R632" s="13"/>
      <c r="S632" s="13"/>
      <c r="T632" s="13"/>
      <c r="U632" s="13"/>
      <c r="V632" s="13"/>
    </row>
    <row r="633" spans="1:22" s="5" customFormat="1" ht="13" x14ac:dyDescent="0.15">
      <c r="A633" s="6"/>
      <c r="B633" s="7"/>
      <c r="N633" s="13"/>
      <c r="O633" s="13"/>
      <c r="P633" s="13"/>
      <c r="Q633" s="13"/>
      <c r="R633" s="13"/>
      <c r="S633" s="13"/>
      <c r="T633" s="13"/>
      <c r="U633" s="13"/>
      <c r="V633" s="13"/>
    </row>
    <row r="634" spans="1:22" s="5" customFormat="1" ht="13" x14ac:dyDescent="0.15">
      <c r="A634" s="6"/>
      <c r="B634" s="7"/>
      <c r="N634" s="13"/>
      <c r="O634" s="13"/>
      <c r="P634" s="13"/>
      <c r="Q634" s="13"/>
      <c r="R634" s="13"/>
      <c r="S634" s="13"/>
      <c r="T634" s="13"/>
      <c r="U634" s="13"/>
      <c r="V634" s="13"/>
    </row>
    <row r="635" spans="1:22" s="5" customFormat="1" ht="13" x14ac:dyDescent="0.15">
      <c r="A635" s="6"/>
      <c r="B635" s="7"/>
      <c r="N635" s="13"/>
      <c r="O635" s="13"/>
      <c r="P635" s="13"/>
      <c r="Q635" s="13"/>
      <c r="R635" s="13"/>
      <c r="S635" s="13"/>
      <c r="T635" s="13"/>
      <c r="U635" s="13"/>
      <c r="V635" s="13"/>
    </row>
    <row r="636" spans="1:22" s="5" customFormat="1" ht="13" x14ac:dyDescent="0.15">
      <c r="A636" s="6"/>
      <c r="B636" s="7"/>
      <c r="N636" s="13"/>
      <c r="O636" s="13"/>
      <c r="P636" s="13"/>
      <c r="Q636" s="13"/>
      <c r="R636" s="13"/>
      <c r="S636" s="13"/>
      <c r="T636" s="13"/>
      <c r="U636" s="13"/>
      <c r="V636" s="13"/>
    </row>
    <row r="637" spans="1:22" s="5" customFormat="1" ht="13" x14ac:dyDescent="0.15">
      <c r="A637" s="6"/>
      <c r="B637" s="7"/>
      <c r="N637" s="13"/>
      <c r="O637" s="13"/>
      <c r="P637" s="13"/>
      <c r="Q637" s="13"/>
      <c r="R637" s="13"/>
      <c r="S637" s="13"/>
      <c r="T637" s="13"/>
      <c r="U637" s="13"/>
      <c r="V637" s="13"/>
    </row>
    <row r="638" spans="1:22" s="5" customFormat="1" ht="13" x14ac:dyDescent="0.15">
      <c r="A638" s="6"/>
      <c r="B638" s="7"/>
      <c r="N638" s="13"/>
      <c r="O638" s="13"/>
      <c r="P638" s="13"/>
      <c r="Q638" s="13"/>
      <c r="R638" s="13"/>
      <c r="S638" s="13"/>
      <c r="T638" s="13"/>
      <c r="U638" s="13"/>
      <c r="V638" s="13"/>
    </row>
    <row r="639" spans="1:22" s="5" customFormat="1" ht="13" x14ac:dyDescent="0.15">
      <c r="A639" s="6"/>
      <c r="B639" s="7"/>
      <c r="N639" s="13"/>
      <c r="O639" s="13"/>
      <c r="P639" s="13"/>
      <c r="Q639" s="13"/>
      <c r="R639" s="13"/>
      <c r="S639" s="13"/>
      <c r="T639" s="13"/>
      <c r="U639" s="13"/>
      <c r="V639" s="13"/>
    </row>
    <row r="640" spans="1:22" s="5" customFormat="1" ht="13" x14ac:dyDescent="0.15">
      <c r="A640" s="6"/>
      <c r="B640" s="7"/>
      <c r="N640" s="13"/>
      <c r="O640" s="13"/>
      <c r="P640" s="13"/>
      <c r="Q640" s="13"/>
      <c r="R640" s="13"/>
      <c r="S640" s="13"/>
      <c r="T640" s="13"/>
      <c r="U640" s="13"/>
      <c r="V640" s="13"/>
    </row>
    <row r="641" spans="1:22" s="5" customFormat="1" ht="13" x14ac:dyDescent="0.15">
      <c r="A641" s="6"/>
      <c r="B641" s="7"/>
      <c r="N641" s="13"/>
      <c r="O641" s="13"/>
      <c r="P641" s="13"/>
      <c r="Q641" s="13"/>
      <c r="R641" s="13"/>
      <c r="S641" s="13"/>
      <c r="T641" s="13"/>
      <c r="U641" s="13"/>
      <c r="V641" s="13"/>
    </row>
    <row r="642" spans="1:22" s="5" customFormat="1" ht="13" x14ac:dyDescent="0.15">
      <c r="A642" s="6"/>
      <c r="B642" s="7"/>
      <c r="N642" s="13"/>
      <c r="O642" s="13"/>
      <c r="P642" s="13"/>
      <c r="Q642" s="13"/>
      <c r="R642" s="13"/>
      <c r="S642" s="13"/>
      <c r="T642" s="13"/>
      <c r="U642" s="13"/>
      <c r="V642" s="13"/>
    </row>
    <row r="643" spans="1:22" s="5" customFormat="1" ht="13" x14ac:dyDescent="0.15">
      <c r="A643" s="6"/>
      <c r="B643" s="7"/>
      <c r="N643" s="13"/>
      <c r="O643" s="13"/>
      <c r="P643" s="13"/>
      <c r="Q643" s="13"/>
      <c r="R643" s="13"/>
      <c r="S643" s="13"/>
      <c r="T643" s="13"/>
      <c r="U643" s="13"/>
      <c r="V643" s="13"/>
    </row>
    <row r="644" spans="1:22" s="5" customFormat="1" ht="13" x14ac:dyDescent="0.15">
      <c r="A644" s="6"/>
      <c r="B644" s="7"/>
      <c r="N644" s="13"/>
      <c r="O644" s="13"/>
      <c r="P644" s="13"/>
      <c r="Q644" s="13"/>
      <c r="R644" s="13"/>
      <c r="S644" s="13"/>
      <c r="T644" s="13"/>
      <c r="U644" s="13"/>
      <c r="V644" s="13"/>
    </row>
    <row r="645" spans="1:22" s="5" customFormat="1" ht="13" x14ac:dyDescent="0.15">
      <c r="A645" s="6"/>
      <c r="B645" s="7"/>
      <c r="N645" s="13"/>
      <c r="O645" s="13"/>
      <c r="P645" s="13"/>
      <c r="Q645" s="13"/>
      <c r="R645" s="13"/>
      <c r="S645" s="13"/>
      <c r="T645" s="13"/>
      <c r="U645" s="13"/>
      <c r="V645" s="13"/>
    </row>
    <row r="646" spans="1:22" s="5" customFormat="1" ht="13" x14ac:dyDescent="0.15">
      <c r="A646" s="6"/>
      <c r="B646" s="7"/>
      <c r="N646" s="13"/>
      <c r="O646" s="13"/>
      <c r="P646" s="13"/>
      <c r="Q646" s="13"/>
      <c r="R646" s="13"/>
      <c r="S646" s="13"/>
      <c r="T646" s="13"/>
      <c r="U646" s="13"/>
      <c r="V646" s="13"/>
    </row>
    <row r="647" spans="1:22" s="5" customFormat="1" ht="13" x14ac:dyDescent="0.15">
      <c r="A647" s="6"/>
      <c r="B647" s="7"/>
      <c r="N647" s="13"/>
      <c r="O647" s="13"/>
      <c r="P647" s="13"/>
      <c r="Q647" s="13"/>
      <c r="R647" s="13"/>
      <c r="S647" s="13"/>
      <c r="T647" s="13"/>
      <c r="U647" s="13"/>
      <c r="V647" s="13"/>
    </row>
    <row r="648" spans="1:22" s="5" customFormat="1" ht="13" x14ac:dyDescent="0.15">
      <c r="A648" s="6"/>
      <c r="B648" s="7"/>
      <c r="N648" s="13"/>
      <c r="O648" s="13"/>
      <c r="P648" s="13"/>
      <c r="Q648" s="13"/>
      <c r="R648" s="13"/>
      <c r="S648" s="13"/>
      <c r="T648" s="13"/>
      <c r="U648" s="13"/>
      <c r="V648" s="13"/>
    </row>
    <row r="649" spans="1:22" s="5" customFormat="1" ht="13" x14ac:dyDescent="0.15">
      <c r="A649" s="6"/>
      <c r="B649" s="7"/>
      <c r="N649" s="13"/>
      <c r="O649" s="13"/>
      <c r="P649" s="13"/>
      <c r="Q649" s="13"/>
      <c r="R649" s="13"/>
      <c r="S649" s="13"/>
      <c r="T649" s="13"/>
      <c r="U649" s="13"/>
      <c r="V649" s="13"/>
    </row>
    <row r="650" spans="1:22" s="5" customFormat="1" ht="13" x14ac:dyDescent="0.15">
      <c r="A650" s="6"/>
      <c r="B650" s="7"/>
      <c r="N650" s="13"/>
      <c r="O650" s="13"/>
      <c r="P650" s="13"/>
      <c r="Q650" s="13"/>
      <c r="R650" s="13"/>
      <c r="S650" s="13"/>
      <c r="T650" s="13"/>
      <c r="U650" s="13"/>
      <c r="V650" s="13"/>
    </row>
    <row r="651" spans="1:22" s="5" customFormat="1" ht="13" x14ac:dyDescent="0.15">
      <c r="A651" s="6"/>
      <c r="B651" s="7"/>
      <c r="N651" s="13"/>
      <c r="O651" s="13"/>
      <c r="P651" s="13"/>
      <c r="Q651" s="13"/>
      <c r="R651" s="13"/>
      <c r="S651" s="13"/>
      <c r="T651" s="13"/>
      <c r="U651" s="13"/>
      <c r="V651" s="13"/>
    </row>
    <row r="652" spans="1:22" s="5" customFormat="1" ht="13" x14ac:dyDescent="0.15">
      <c r="A652" s="6"/>
      <c r="B652" s="7"/>
      <c r="N652" s="13"/>
      <c r="O652" s="13"/>
      <c r="P652" s="13"/>
      <c r="Q652" s="13"/>
      <c r="R652" s="13"/>
      <c r="S652" s="13"/>
      <c r="T652" s="13"/>
      <c r="U652" s="13"/>
      <c r="V652" s="13"/>
    </row>
    <row r="653" spans="1:22" s="5" customFormat="1" ht="13" x14ac:dyDescent="0.15">
      <c r="A653" s="6"/>
      <c r="B653" s="7"/>
      <c r="N653" s="13"/>
      <c r="O653" s="13"/>
      <c r="P653" s="13"/>
      <c r="Q653" s="13"/>
      <c r="R653" s="13"/>
      <c r="S653" s="13"/>
      <c r="T653" s="13"/>
      <c r="U653" s="13"/>
      <c r="V653" s="13"/>
    </row>
    <row r="654" spans="1:22" s="5" customFormat="1" ht="13" x14ac:dyDescent="0.15">
      <c r="A654" s="6"/>
      <c r="B654" s="7"/>
      <c r="N654" s="13"/>
      <c r="O654" s="13"/>
      <c r="P654" s="13"/>
      <c r="Q654" s="13"/>
      <c r="R654" s="13"/>
      <c r="S654" s="13"/>
      <c r="T654" s="13"/>
      <c r="U654" s="13"/>
      <c r="V654" s="13"/>
    </row>
    <row r="655" spans="1:22" s="5" customFormat="1" ht="13" x14ac:dyDescent="0.15">
      <c r="A655" s="6"/>
      <c r="B655" s="7"/>
      <c r="N655" s="13"/>
      <c r="O655" s="13"/>
      <c r="P655" s="13"/>
      <c r="Q655" s="13"/>
      <c r="R655" s="13"/>
      <c r="S655" s="13"/>
      <c r="T655" s="13"/>
      <c r="U655" s="13"/>
      <c r="V655" s="13"/>
    </row>
    <row r="656" spans="1:22" s="5" customFormat="1" ht="13" x14ac:dyDescent="0.15">
      <c r="A656" s="6"/>
      <c r="B656" s="7"/>
      <c r="N656" s="13"/>
      <c r="O656" s="13"/>
      <c r="P656" s="13"/>
      <c r="Q656" s="13"/>
      <c r="R656" s="13"/>
      <c r="S656" s="13"/>
      <c r="T656" s="13"/>
      <c r="U656" s="13"/>
      <c r="V656" s="13"/>
    </row>
    <row r="657" spans="1:22" s="5" customFormat="1" ht="13" x14ac:dyDescent="0.15">
      <c r="A657" s="6"/>
      <c r="B657" s="7"/>
      <c r="N657" s="13"/>
      <c r="O657" s="13"/>
      <c r="P657" s="13"/>
      <c r="Q657" s="13"/>
      <c r="R657" s="13"/>
      <c r="S657" s="13"/>
      <c r="T657" s="13"/>
      <c r="U657" s="13"/>
      <c r="V657" s="13"/>
    </row>
    <row r="658" spans="1:22" s="5" customFormat="1" ht="13" x14ac:dyDescent="0.15">
      <c r="A658" s="6"/>
      <c r="B658" s="7"/>
      <c r="N658" s="13"/>
      <c r="O658" s="13"/>
      <c r="P658" s="13"/>
      <c r="Q658" s="13"/>
      <c r="R658" s="13"/>
      <c r="S658" s="13"/>
      <c r="T658" s="13"/>
      <c r="U658" s="13"/>
      <c r="V658" s="13"/>
    </row>
    <row r="659" spans="1:22" s="5" customFormat="1" ht="13" x14ac:dyDescent="0.15">
      <c r="A659" s="6"/>
      <c r="B659" s="7"/>
      <c r="N659" s="13"/>
      <c r="O659" s="13"/>
      <c r="P659" s="13"/>
      <c r="Q659" s="13"/>
      <c r="R659" s="13"/>
      <c r="S659" s="13"/>
      <c r="T659" s="13"/>
      <c r="U659" s="13"/>
      <c r="V659" s="13"/>
    </row>
    <row r="660" spans="1:22" s="5" customFormat="1" ht="13" x14ac:dyDescent="0.15">
      <c r="A660" s="6"/>
      <c r="B660" s="7"/>
      <c r="N660" s="13"/>
      <c r="O660" s="13"/>
      <c r="P660" s="13"/>
      <c r="Q660" s="13"/>
      <c r="R660" s="13"/>
      <c r="S660" s="13"/>
      <c r="T660" s="13"/>
      <c r="U660" s="13"/>
      <c r="V660" s="13"/>
    </row>
    <row r="661" spans="1:22" s="5" customFormat="1" ht="13" x14ac:dyDescent="0.15">
      <c r="A661" s="6"/>
      <c r="B661" s="7"/>
      <c r="N661" s="13"/>
      <c r="O661" s="13"/>
      <c r="P661" s="13"/>
      <c r="Q661" s="13"/>
      <c r="R661" s="13"/>
      <c r="S661" s="13"/>
      <c r="T661" s="13"/>
      <c r="U661" s="13"/>
      <c r="V661" s="13"/>
    </row>
    <row r="662" spans="1:22" s="5" customFormat="1" ht="13" x14ac:dyDescent="0.15">
      <c r="A662" s="6"/>
      <c r="B662" s="7"/>
      <c r="N662" s="13"/>
      <c r="O662" s="13"/>
      <c r="P662" s="13"/>
      <c r="Q662" s="13"/>
      <c r="R662" s="13"/>
      <c r="S662" s="13"/>
      <c r="T662" s="13"/>
      <c r="U662" s="13"/>
      <c r="V662" s="13"/>
    </row>
    <row r="663" spans="1:22" s="5" customFormat="1" ht="13" x14ac:dyDescent="0.15">
      <c r="A663" s="6"/>
      <c r="B663" s="7"/>
      <c r="N663" s="13"/>
      <c r="O663" s="13"/>
      <c r="P663" s="13"/>
      <c r="Q663" s="13"/>
      <c r="R663" s="13"/>
      <c r="S663" s="13"/>
      <c r="T663" s="13"/>
      <c r="U663" s="13"/>
      <c r="V663" s="13"/>
    </row>
    <row r="664" spans="1:22" s="5" customFormat="1" ht="13" x14ac:dyDescent="0.15">
      <c r="A664" s="6"/>
      <c r="B664" s="7"/>
      <c r="N664" s="13"/>
      <c r="O664" s="13"/>
      <c r="P664" s="13"/>
      <c r="Q664" s="13"/>
      <c r="R664" s="13"/>
      <c r="S664" s="13"/>
      <c r="T664" s="13"/>
      <c r="U664" s="13"/>
      <c r="V664" s="13"/>
    </row>
    <row r="665" spans="1:22" s="5" customFormat="1" ht="13" x14ac:dyDescent="0.15">
      <c r="A665" s="6"/>
      <c r="B665" s="7"/>
      <c r="N665" s="13"/>
      <c r="O665" s="13"/>
      <c r="P665" s="13"/>
      <c r="Q665" s="13"/>
      <c r="R665" s="13"/>
      <c r="S665" s="13"/>
      <c r="T665" s="13"/>
      <c r="U665" s="13"/>
      <c r="V665" s="13"/>
    </row>
    <row r="666" spans="1:22" s="5" customFormat="1" ht="13" x14ac:dyDescent="0.15">
      <c r="A666" s="6"/>
      <c r="B666" s="7"/>
      <c r="N666" s="13"/>
      <c r="O666" s="13"/>
      <c r="P666" s="13"/>
      <c r="Q666" s="13"/>
      <c r="R666" s="13"/>
      <c r="S666" s="13"/>
      <c r="T666" s="13"/>
      <c r="U666" s="13"/>
      <c r="V666" s="13"/>
    </row>
    <row r="667" spans="1:22" s="5" customFormat="1" ht="13" x14ac:dyDescent="0.15">
      <c r="A667" s="6"/>
      <c r="B667" s="7"/>
      <c r="N667" s="13"/>
      <c r="O667" s="13"/>
      <c r="P667" s="13"/>
      <c r="Q667" s="13"/>
      <c r="R667" s="13"/>
      <c r="S667" s="13"/>
      <c r="T667" s="13"/>
      <c r="U667" s="13"/>
      <c r="V667" s="13"/>
    </row>
    <row r="668" spans="1:22" s="5" customFormat="1" ht="13" x14ac:dyDescent="0.15">
      <c r="A668" s="6"/>
      <c r="B668" s="7"/>
      <c r="N668" s="13"/>
      <c r="O668" s="13"/>
      <c r="P668" s="13"/>
      <c r="Q668" s="13"/>
      <c r="R668" s="13"/>
      <c r="S668" s="13"/>
      <c r="T668" s="13"/>
      <c r="U668" s="13"/>
      <c r="V668" s="13"/>
    </row>
    <row r="669" spans="1:22" s="5" customFormat="1" ht="13" x14ac:dyDescent="0.15">
      <c r="A669" s="6"/>
      <c r="B669" s="7"/>
      <c r="N669" s="13"/>
      <c r="O669" s="13"/>
      <c r="P669" s="13"/>
      <c r="Q669" s="13"/>
      <c r="R669" s="13"/>
      <c r="S669" s="13"/>
      <c r="T669" s="13"/>
      <c r="U669" s="13"/>
      <c r="V669" s="13"/>
    </row>
    <row r="670" spans="1:22" s="5" customFormat="1" ht="13" x14ac:dyDescent="0.15">
      <c r="A670" s="6"/>
      <c r="B670" s="7"/>
      <c r="N670" s="13"/>
      <c r="O670" s="13"/>
      <c r="P670" s="13"/>
      <c r="Q670" s="13"/>
      <c r="R670" s="13"/>
      <c r="S670" s="13"/>
      <c r="T670" s="13"/>
      <c r="U670" s="13"/>
      <c r="V670" s="13"/>
    </row>
    <row r="671" spans="1:22" s="5" customFormat="1" ht="13" x14ac:dyDescent="0.15">
      <c r="A671" s="6"/>
      <c r="B671" s="7"/>
      <c r="N671" s="13"/>
      <c r="O671" s="13"/>
      <c r="P671" s="13"/>
      <c r="Q671" s="13"/>
      <c r="R671" s="13"/>
      <c r="S671" s="13"/>
      <c r="T671" s="13"/>
      <c r="U671" s="13"/>
      <c r="V671" s="13"/>
    </row>
    <row r="672" spans="1:22" s="5" customFormat="1" ht="13" x14ac:dyDescent="0.15">
      <c r="A672" s="6"/>
      <c r="B672" s="7"/>
      <c r="N672" s="13"/>
      <c r="O672" s="13"/>
      <c r="P672" s="13"/>
      <c r="Q672" s="13"/>
      <c r="R672" s="13"/>
      <c r="S672" s="13"/>
      <c r="T672" s="13"/>
      <c r="U672" s="13"/>
      <c r="V672" s="13"/>
    </row>
    <row r="673" spans="1:22" s="5" customFormat="1" ht="13" x14ac:dyDescent="0.15">
      <c r="A673" s="6"/>
      <c r="B673" s="7"/>
      <c r="N673" s="13"/>
      <c r="O673" s="13"/>
      <c r="P673" s="13"/>
      <c r="Q673" s="13"/>
      <c r="R673" s="13"/>
      <c r="S673" s="13"/>
      <c r="T673" s="13"/>
      <c r="U673" s="13"/>
      <c r="V673" s="13"/>
    </row>
    <row r="674" spans="1:22" s="5" customFormat="1" ht="13" x14ac:dyDescent="0.15">
      <c r="A674" s="6"/>
      <c r="B674" s="7"/>
      <c r="N674" s="13"/>
      <c r="O674" s="13"/>
      <c r="P674" s="13"/>
      <c r="Q674" s="13"/>
      <c r="R674" s="13"/>
      <c r="S674" s="13"/>
      <c r="T674" s="13"/>
      <c r="U674" s="13"/>
      <c r="V674" s="13"/>
    </row>
    <row r="675" spans="1:22" s="5" customFormat="1" ht="13" x14ac:dyDescent="0.15">
      <c r="A675" s="6"/>
      <c r="B675" s="7"/>
      <c r="N675" s="13"/>
      <c r="O675" s="13"/>
      <c r="P675" s="13"/>
      <c r="Q675" s="13"/>
      <c r="R675" s="13"/>
      <c r="S675" s="13"/>
      <c r="T675" s="13"/>
      <c r="U675" s="13"/>
      <c r="V675" s="13"/>
    </row>
    <row r="676" spans="1:22" s="5" customFormat="1" ht="13" x14ac:dyDescent="0.15">
      <c r="A676" s="6"/>
      <c r="B676" s="7"/>
      <c r="N676" s="13"/>
      <c r="O676" s="13"/>
      <c r="P676" s="13"/>
      <c r="Q676" s="13"/>
      <c r="R676" s="13"/>
      <c r="S676" s="13"/>
      <c r="T676" s="13"/>
      <c r="U676" s="13"/>
      <c r="V676" s="13"/>
    </row>
    <row r="677" spans="1:22" s="5" customFormat="1" ht="13" x14ac:dyDescent="0.15">
      <c r="A677" s="6"/>
      <c r="B677" s="7"/>
      <c r="N677" s="13"/>
      <c r="O677" s="13"/>
      <c r="P677" s="13"/>
      <c r="Q677" s="13"/>
      <c r="R677" s="13"/>
      <c r="S677" s="13"/>
      <c r="T677" s="13"/>
      <c r="U677" s="13"/>
      <c r="V677" s="13"/>
    </row>
    <row r="678" spans="1:22" s="5" customFormat="1" ht="13" x14ac:dyDescent="0.15">
      <c r="A678" s="6"/>
      <c r="B678" s="7"/>
      <c r="N678" s="13"/>
      <c r="O678" s="13"/>
      <c r="P678" s="13"/>
      <c r="Q678" s="13"/>
      <c r="R678" s="13"/>
      <c r="S678" s="13"/>
      <c r="T678" s="13"/>
      <c r="U678" s="13"/>
      <c r="V678" s="13"/>
    </row>
    <row r="679" spans="1:22" s="5" customFormat="1" ht="13" x14ac:dyDescent="0.15">
      <c r="A679" s="6"/>
      <c r="B679" s="7"/>
      <c r="N679" s="13"/>
      <c r="O679" s="13"/>
      <c r="P679" s="13"/>
      <c r="Q679" s="13"/>
      <c r="R679" s="13"/>
      <c r="S679" s="13"/>
      <c r="T679" s="13"/>
      <c r="U679" s="13"/>
      <c r="V679" s="13"/>
    </row>
    <row r="680" spans="1:22" s="5" customFormat="1" ht="13" x14ac:dyDescent="0.15">
      <c r="A680" s="6"/>
      <c r="B680" s="7"/>
      <c r="N680" s="13"/>
      <c r="O680" s="13"/>
      <c r="P680" s="13"/>
      <c r="Q680" s="13"/>
      <c r="R680" s="13"/>
      <c r="S680" s="13"/>
      <c r="T680" s="13"/>
      <c r="U680" s="13"/>
      <c r="V680" s="13"/>
    </row>
    <row r="681" spans="1:22" s="5" customFormat="1" ht="13" x14ac:dyDescent="0.15">
      <c r="A681" s="6"/>
      <c r="B681" s="7"/>
      <c r="N681" s="13"/>
      <c r="O681" s="13"/>
      <c r="P681" s="13"/>
      <c r="Q681" s="13"/>
      <c r="R681" s="13"/>
      <c r="S681" s="13"/>
      <c r="T681" s="13"/>
      <c r="U681" s="13"/>
      <c r="V681" s="13"/>
    </row>
    <row r="682" spans="1:22" s="5" customFormat="1" ht="13" x14ac:dyDescent="0.15">
      <c r="A682" s="6"/>
      <c r="B682" s="7"/>
      <c r="N682" s="13"/>
      <c r="O682" s="13"/>
      <c r="P682" s="13"/>
      <c r="Q682" s="13"/>
      <c r="R682" s="13"/>
      <c r="S682" s="13"/>
      <c r="T682" s="13"/>
      <c r="U682" s="13"/>
      <c r="V682" s="13"/>
    </row>
    <row r="683" spans="1:22" s="5" customFormat="1" ht="13" x14ac:dyDescent="0.15">
      <c r="A683" s="6"/>
      <c r="B683" s="7"/>
      <c r="N683" s="13"/>
      <c r="O683" s="13"/>
      <c r="P683" s="13"/>
      <c r="Q683" s="13"/>
      <c r="R683" s="13"/>
      <c r="S683" s="13"/>
      <c r="T683" s="13"/>
      <c r="U683" s="13"/>
      <c r="V683" s="13"/>
    </row>
    <row r="684" spans="1:22" s="5" customFormat="1" ht="13" x14ac:dyDescent="0.15">
      <c r="A684" s="6"/>
      <c r="B684" s="7"/>
      <c r="N684" s="13"/>
      <c r="O684" s="13"/>
      <c r="P684" s="13"/>
      <c r="Q684" s="13"/>
      <c r="R684" s="13"/>
      <c r="S684" s="13"/>
      <c r="T684" s="13"/>
      <c r="U684" s="13"/>
      <c r="V684" s="13"/>
    </row>
    <row r="685" spans="1:22" s="5" customFormat="1" ht="13" x14ac:dyDescent="0.15">
      <c r="A685" s="6"/>
      <c r="B685" s="7"/>
      <c r="N685" s="13"/>
      <c r="O685" s="13"/>
      <c r="P685" s="13"/>
      <c r="Q685" s="13"/>
      <c r="R685" s="13"/>
      <c r="S685" s="13"/>
      <c r="T685" s="13"/>
      <c r="U685" s="13"/>
      <c r="V685" s="13"/>
    </row>
    <row r="686" spans="1:22" s="5" customFormat="1" ht="13" x14ac:dyDescent="0.15">
      <c r="A686" s="6"/>
      <c r="B686" s="7"/>
      <c r="N686" s="13"/>
      <c r="O686" s="13"/>
      <c r="P686" s="13"/>
      <c r="Q686" s="13"/>
      <c r="R686" s="13"/>
      <c r="S686" s="13"/>
      <c r="T686" s="13"/>
      <c r="U686" s="13"/>
      <c r="V686" s="13"/>
    </row>
    <row r="687" spans="1:22" s="5" customFormat="1" ht="13" x14ac:dyDescent="0.15">
      <c r="A687" s="6"/>
      <c r="B687" s="7"/>
      <c r="N687" s="13"/>
      <c r="O687" s="13"/>
      <c r="P687" s="13"/>
      <c r="Q687" s="13"/>
      <c r="R687" s="13"/>
      <c r="S687" s="13"/>
      <c r="T687" s="13"/>
      <c r="U687" s="13"/>
      <c r="V687" s="13"/>
    </row>
    <row r="688" spans="1:22" s="5" customFormat="1" ht="13" x14ac:dyDescent="0.15">
      <c r="A688" s="6"/>
      <c r="B688" s="7"/>
      <c r="N688" s="13"/>
      <c r="O688" s="13"/>
      <c r="P688" s="13"/>
      <c r="Q688" s="13"/>
      <c r="R688" s="13"/>
      <c r="S688" s="13"/>
      <c r="T688" s="13"/>
      <c r="U688" s="13"/>
      <c r="V688" s="13"/>
    </row>
    <row r="689" spans="1:22" s="5" customFormat="1" ht="13" x14ac:dyDescent="0.15">
      <c r="A689" s="6"/>
      <c r="B689" s="7"/>
      <c r="N689" s="13"/>
      <c r="O689" s="13"/>
      <c r="P689" s="13"/>
      <c r="Q689" s="13"/>
      <c r="R689" s="13"/>
      <c r="S689" s="13"/>
      <c r="T689" s="13"/>
      <c r="U689" s="13"/>
      <c r="V689" s="13"/>
    </row>
    <row r="690" spans="1:22" s="5" customFormat="1" ht="13" x14ac:dyDescent="0.15">
      <c r="A690" s="6"/>
      <c r="B690" s="7"/>
      <c r="N690" s="13"/>
      <c r="O690" s="13"/>
      <c r="P690" s="13"/>
      <c r="Q690" s="13"/>
      <c r="R690" s="13"/>
      <c r="S690" s="13"/>
      <c r="T690" s="13"/>
      <c r="U690" s="13"/>
      <c r="V690" s="13"/>
    </row>
    <row r="691" spans="1:22" s="5" customFormat="1" ht="13" x14ac:dyDescent="0.15">
      <c r="A691" s="6"/>
      <c r="B691" s="7"/>
      <c r="N691" s="13"/>
      <c r="O691" s="13"/>
      <c r="P691" s="13"/>
      <c r="Q691" s="13"/>
      <c r="R691" s="13"/>
      <c r="S691" s="13"/>
      <c r="T691" s="13"/>
      <c r="U691" s="13"/>
      <c r="V691" s="13"/>
    </row>
    <row r="692" spans="1:22" s="5" customFormat="1" ht="13" x14ac:dyDescent="0.15">
      <c r="A692" s="6"/>
      <c r="B692" s="7"/>
      <c r="N692" s="13"/>
      <c r="O692" s="13"/>
      <c r="P692" s="13"/>
      <c r="Q692" s="13"/>
      <c r="R692" s="13"/>
      <c r="S692" s="13"/>
      <c r="T692" s="13"/>
      <c r="U692" s="13"/>
      <c r="V692" s="13"/>
    </row>
    <row r="693" spans="1:22" s="5" customFormat="1" ht="13" x14ac:dyDescent="0.15">
      <c r="A693" s="6"/>
      <c r="B693" s="7"/>
      <c r="N693" s="13"/>
      <c r="O693" s="13"/>
      <c r="P693" s="13"/>
      <c r="Q693" s="13"/>
      <c r="R693" s="13"/>
      <c r="S693" s="13"/>
      <c r="T693" s="13"/>
      <c r="U693" s="13"/>
      <c r="V693" s="13"/>
    </row>
    <row r="694" spans="1:22" s="5" customFormat="1" ht="13" x14ac:dyDescent="0.15">
      <c r="A694" s="6"/>
      <c r="B694" s="7"/>
      <c r="N694" s="13"/>
      <c r="O694" s="13"/>
      <c r="P694" s="13"/>
      <c r="Q694" s="13"/>
      <c r="R694" s="13"/>
      <c r="S694" s="13"/>
      <c r="T694" s="13"/>
      <c r="U694" s="13"/>
      <c r="V694" s="13"/>
    </row>
    <row r="695" spans="1:22" s="5" customFormat="1" ht="13" x14ac:dyDescent="0.15">
      <c r="A695" s="6"/>
      <c r="B695" s="7"/>
      <c r="N695" s="13"/>
      <c r="O695" s="13"/>
      <c r="P695" s="13"/>
      <c r="Q695" s="13"/>
      <c r="R695" s="13"/>
      <c r="S695" s="13"/>
      <c r="T695" s="13"/>
      <c r="U695" s="13"/>
      <c r="V695" s="13"/>
    </row>
    <row r="696" spans="1:22" s="5" customFormat="1" ht="13" x14ac:dyDescent="0.15">
      <c r="A696" s="6"/>
      <c r="B696" s="7"/>
      <c r="N696" s="13"/>
      <c r="O696" s="13"/>
      <c r="P696" s="13"/>
      <c r="Q696" s="13"/>
      <c r="R696" s="13"/>
      <c r="S696" s="13"/>
      <c r="T696" s="13"/>
      <c r="U696" s="13"/>
      <c r="V696" s="13"/>
    </row>
    <row r="697" spans="1:22" s="5" customFormat="1" ht="13" x14ac:dyDescent="0.15">
      <c r="A697" s="6"/>
      <c r="B697" s="7"/>
      <c r="N697" s="13"/>
      <c r="O697" s="13"/>
      <c r="P697" s="13"/>
      <c r="Q697" s="13"/>
      <c r="R697" s="13"/>
      <c r="S697" s="13"/>
      <c r="T697" s="13"/>
      <c r="U697" s="13"/>
      <c r="V697" s="13"/>
    </row>
    <row r="698" spans="1:22" s="5" customFormat="1" ht="13" x14ac:dyDescent="0.15">
      <c r="A698" s="6"/>
      <c r="B698" s="7"/>
      <c r="N698" s="13"/>
      <c r="O698" s="13"/>
      <c r="P698" s="13"/>
      <c r="Q698" s="13"/>
      <c r="R698" s="13"/>
      <c r="S698" s="13"/>
      <c r="T698" s="13"/>
      <c r="U698" s="13"/>
      <c r="V698" s="13"/>
    </row>
    <row r="699" spans="1:22" s="5" customFormat="1" ht="13" x14ac:dyDescent="0.15">
      <c r="A699" s="6"/>
      <c r="B699" s="7"/>
      <c r="N699" s="13"/>
      <c r="O699" s="13"/>
      <c r="P699" s="13"/>
      <c r="Q699" s="13"/>
      <c r="R699" s="13"/>
      <c r="S699" s="13"/>
      <c r="T699" s="13"/>
      <c r="U699" s="13"/>
      <c r="V699" s="13"/>
    </row>
    <row r="700" spans="1:22" s="5" customFormat="1" ht="13" x14ac:dyDescent="0.15">
      <c r="A700" s="6"/>
      <c r="B700" s="7"/>
      <c r="N700" s="13"/>
      <c r="O700" s="13"/>
      <c r="P700" s="13"/>
      <c r="Q700" s="13"/>
      <c r="R700" s="13"/>
      <c r="S700" s="13"/>
      <c r="T700" s="13"/>
      <c r="U700" s="13"/>
      <c r="V700" s="13"/>
    </row>
    <row r="701" spans="1:22" s="5" customFormat="1" ht="13" x14ac:dyDescent="0.15">
      <c r="A701" s="6"/>
      <c r="B701" s="7"/>
      <c r="N701" s="13"/>
      <c r="O701" s="13"/>
      <c r="P701" s="13"/>
      <c r="Q701" s="13"/>
      <c r="R701" s="13"/>
      <c r="S701" s="13"/>
      <c r="T701" s="13"/>
      <c r="U701" s="13"/>
      <c r="V701" s="13"/>
    </row>
    <row r="702" spans="1:22" s="5" customFormat="1" ht="13" x14ac:dyDescent="0.15">
      <c r="A702" s="6"/>
      <c r="B702" s="7"/>
      <c r="N702" s="13"/>
      <c r="O702" s="13"/>
      <c r="P702" s="13"/>
      <c r="Q702" s="13"/>
      <c r="R702" s="13"/>
      <c r="S702" s="13"/>
      <c r="T702" s="13"/>
      <c r="U702" s="13"/>
      <c r="V702" s="13"/>
    </row>
    <row r="703" spans="1:22" s="5" customFormat="1" ht="13" x14ac:dyDescent="0.15">
      <c r="A703" s="6"/>
      <c r="B703" s="7"/>
      <c r="N703" s="13"/>
      <c r="O703" s="13"/>
      <c r="P703" s="13"/>
      <c r="Q703" s="13"/>
      <c r="R703" s="13"/>
      <c r="S703" s="13"/>
      <c r="T703" s="13"/>
      <c r="U703" s="13"/>
      <c r="V703" s="13"/>
    </row>
    <row r="704" spans="1:22" s="5" customFormat="1" ht="13" x14ac:dyDescent="0.15">
      <c r="A704" s="6"/>
      <c r="B704" s="7"/>
      <c r="N704" s="13"/>
      <c r="O704" s="13"/>
      <c r="P704" s="13"/>
      <c r="Q704" s="13"/>
      <c r="R704" s="13"/>
      <c r="S704" s="13"/>
      <c r="T704" s="13"/>
      <c r="U704" s="13"/>
      <c r="V704" s="13"/>
    </row>
    <row r="705" spans="1:22" s="5" customFormat="1" ht="13" x14ac:dyDescent="0.15">
      <c r="A705" s="6"/>
      <c r="B705" s="7"/>
      <c r="N705" s="13"/>
      <c r="O705" s="13"/>
      <c r="P705" s="13"/>
      <c r="Q705" s="13"/>
      <c r="R705" s="13"/>
      <c r="S705" s="13"/>
      <c r="T705" s="13"/>
      <c r="U705" s="13"/>
      <c r="V705" s="13"/>
    </row>
    <row r="706" spans="1:22" s="5" customFormat="1" ht="13" x14ac:dyDescent="0.15">
      <c r="A706" s="6"/>
      <c r="B706" s="7"/>
      <c r="N706" s="13"/>
      <c r="O706" s="13"/>
      <c r="P706" s="13"/>
      <c r="Q706" s="13"/>
      <c r="R706" s="13"/>
      <c r="S706" s="13"/>
      <c r="T706" s="13"/>
      <c r="U706" s="13"/>
      <c r="V706" s="13"/>
    </row>
    <row r="707" spans="1:22" s="5" customFormat="1" ht="13" x14ac:dyDescent="0.15">
      <c r="A707" s="6"/>
      <c r="B707" s="7"/>
      <c r="N707" s="13"/>
      <c r="O707" s="13"/>
      <c r="P707" s="13"/>
      <c r="Q707" s="13"/>
      <c r="R707" s="13"/>
      <c r="S707" s="13"/>
      <c r="T707" s="13"/>
      <c r="U707" s="13"/>
      <c r="V707" s="13"/>
    </row>
    <row r="708" spans="1:22" s="5" customFormat="1" ht="13" x14ac:dyDescent="0.15">
      <c r="A708" s="6"/>
      <c r="B708" s="7"/>
      <c r="N708" s="13"/>
      <c r="O708" s="13"/>
      <c r="P708" s="13"/>
      <c r="Q708" s="13"/>
      <c r="R708" s="13"/>
      <c r="S708" s="13"/>
      <c r="T708" s="13"/>
      <c r="U708" s="13"/>
      <c r="V708" s="13"/>
    </row>
    <row r="709" spans="1:22" s="5" customFormat="1" ht="13" x14ac:dyDescent="0.15">
      <c r="A709" s="6"/>
      <c r="B709" s="7"/>
      <c r="N709" s="13"/>
      <c r="O709" s="13"/>
      <c r="P709" s="13"/>
      <c r="Q709" s="13"/>
      <c r="R709" s="13"/>
      <c r="S709" s="13"/>
      <c r="T709" s="13"/>
      <c r="U709" s="13"/>
      <c r="V709" s="13"/>
    </row>
    <row r="710" spans="1:22" s="5" customFormat="1" ht="13" x14ac:dyDescent="0.15">
      <c r="A710" s="6"/>
      <c r="B710" s="7"/>
      <c r="N710" s="13"/>
      <c r="O710" s="13"/>
      <c r="P710" s="13"/>
      <c r="Q710" s="13"/>
      <c r="R710" s="13"/>
      <c r="S710" s="13"/>
      <c r="T710" s="13"/>
      <c r="U710" s="13"/>
      <c r="V710" s="13"/>
    </row>
    <row r="711" spans="1:22" s="5" customFormat="1" ht="13" x14ac:dyDescent="0.15">
      <c r="A711" s="6"/>
      <c r="B711" s="7"/>
      <c r="N711" s="13"/>
      <c r="O711" s="13"/>
      <c r="P711" s="13"/>
      <c r="Q711" s="13"/>
      <c r="R711" s="13"/>
      <c r="S711" s="13"/>
      <c r="T711" s="13"/>
      <c r="U711" s="13"/>
      <c r="V711" s="13"/>
    </row>
    <row r="712" spans="1:22" s="5" customFormat="1" ht="13" x14ac:dyDescent="0.15">
      <c r="A712" s="6"/>
      <c r="B712" s="7"/>
      <c r="N712" s="13"/>
      <c r="O712" s="13"/>
      <c r="P712" s="13"/>
      <c r="Q712" s="13"/>
      <c r="R712" s="13"/>
      <c r="S712" s="13"/>
      <c r="T712" s="13"/>
      <c r="U712" s="13"/>
      <c r="V712" s="13"/>
    </row>
    <row r="713" spans="1:22" s="5" customFormat="1" ht="13" x14ac:dyDescent="0.15">
      <c r="A713" s="6"/>
      <c r="B713" s="7"/>
      <c r="N713" s="13"/>
      <c r="O713" s="13"/>
      <c r="P713" s="13"/>
      <c r="Q713" s="13"/>
      <c r="R713" s="13"/>
      <c r="S713" s="13"/>
      <c r="T713" s="13"/>
      <c r="U713" s="13"/>
      <c r="V713" s="13"/>
    </row>
    <row r="714" spans="1:22" s="5" customFormat="1" ht="13" x14ac:dyDescent="0.15">
      <c r="A714" s="6"/>
      <c r="B714" s="7"/>
      <c r="N714" s="13"/>
      <c r="O714" s="13"/>
      <c r="P714" s="13"/>
      <c r="Q714" s="13"/>
      <c r="R714" s="13"/>
      <c r="S714" s="13"/>
      <c r="T714" s="13"/>
      <c r="U714" s="13"/>
      <c r="V714" s="13"/>
    </row>
    <row r="715" spans="1:22" s="5" customFormat="1" ht="13" x14ac:dyDescent="0.15">
      <c r="A715" s="6"/>
      <c r="B715" s="7"/>
      <c r="N715" s="13"/>
      <c r="O715" s="13"/>
      <c r="P715" s="13"/>
      <c r="Q715" s="13"/>
      <c r="R715" s="13"/>
      <c r="S715" s="13"/>
      <c r="T715" s="13"/>
      <c r="U715" s="13"/>
      <c r="V715" s="13"/>
    </row>
    <row r="716" spans="1:22" s="5" customFormat="1" ht="13" x14ac:dyDescent="0.15">
      <c r="A716" s="6"/>
      <c r="B716" s="7"/>
      <c r="N716" s="13"/>
      <c r="O716" s="13"/>
      <c r="P716" s="13"/>
      <c r="Q716" s="13"/>
      <c r="R716" s="13"/>
      <c r="S716" s="13"/>
      <c r="T716" s="13"/>
      <c r="U716" s="13"/>
      <c r="V716" s="13"/>
    </row>
    <row r="717" spans="1:22" s="5" customFormat="1" ht="13" x14ac:dyDescent="0.15">
      <c r="A717" s="6"/>
      <c r="B717" s="7"/>
      <c r="N717" s="13"/>
      <c r="O717" s="13"/>
      <c r="P717" s="13"/>
      <c r="Q717" s="13"/>
      <c r="R717" s="13"/>
      <c r="S717" s="13"/>
      <c r="T717" s="13"/>
      <c r="U717" s="13"/>
      <c r="V717" s="13"/>
    </row>
    <row r="718" spans="1:22" s="5" customFormat="1" ht="13" x14ac:dyDescent="0.15">
      <c r="A718" s="6"/>
      <c r="B718" s="7"/>
      <c r="N718" s="13"/>
      <c r="O718" s="13"/>
      <c r="P718" s="13"/>
      <c r="Q718" s="13"/>
      <c r="R718" s="13"/>
      <c r="S718" s="13"/>
      <c r="T718" s="13"/>
      <c r="U718" s="13"/>
      <c r="V718" s="13"/>
    </row>
    <row r="719" spans="1:22" s="5" customFormat="1" ht="13" x14ac:dyDescent="0.15">
      <c r="A719" s="6"/>
      <c r="B719" s="7"/>
      <c r="N719" s="13"/>
      <c r="O719" s="13"/>
      <c r="P719" s="13"/>
      <c r="Q719" s="13"/>
      <c r="R719" s="13"/>
      <c r="S719" s="13"/>
      <c r="T719" s="13"/>
      <c r="U719" s="13"/>
      <c r="V719" s="13"/>
    </row>
    <row r="720" spans="1:22" s="5" customFormat="1" ht="13" x14ac:dyDescent="0.15">
      <c r="A720" s="6"/>
      <c r="B720" s="7"/>
      <c r="N720" s="13"/>
      <c r="O720" s="13"/>
      <c r="P720" s="13"/>
      <c r="Q720" s="13"/>
      <c r="R720" s="13"/>
      <c r="S720" s="13"/>
      <c r="T720" s="13"/>
      <c r="U720" s="13"/>
      <c r="V720" s="13"/>
    </row>
    <row r="721" spans="1:22" s="5" customFormat="1" ht="13" x14ac:dyDescent="0.15">
      <c r="A721" s="6"/>
      <c r="B721" s="7"/>
      <c r="N721" s="13"/>
      <c r="O721" s="13"/>
      <c r="P721" s="13"/>
      <c r="Q721" s="13"/>
      <c r="R721" s="13"/>
      <c r="S721" s="13"/>
      <c r="T721" s="13"/>
      <c r="U721" s="13"/>
      <c r="V721" s="13"/>
    </row>
    <row r="722" spans="1:22" s="5" customFormat="1" ht="13" x14ac:dyDescent="0.15">
      <c r="A722" s="6"/>
      <c r="B722" s="7"/>
      <c r="N722" s="13"/>
      <c r="O722" s="13"/>
      <c r="P722" s="13"/>
      <c r="Q722" s="13"/>
      <c r="R722" s="13"/>
      <c r="S722" s="13"/>
      <c r="T722" s="13"/>
      <c r="U722" s="13"/>
      <c r="V722" s="13"/>
    </row>
    <row r="723" spans="1:22" s="5" customFormat="1" ht="13" x14ac:dyDescent="0.15">
      <c r="A723" s="6"/>
      <c r="B723" s="7"/>
      <c r="N723" s="13"/>
      <c r="O723" s="13"/>
      <c r="P723" s="13"/>
      <c r="Q723" s="13"/>
      <c r="R723" s="13"/>
      <c r="S723" s="13"/>
      <c r="T723" s="13"/>
      <c r="U723" s="13"/>
      <c r="V723" s="13"/>
    </row>
    <row r="724" spans="1:22" s="5" customFormat="1" ht="13" x14ac:dyDescent="0.15">
      <c r="A724" s="6"/>
      <c r="B724" s="7"/>
      <c r="N724" s="13"/>
      <c r="O724" s="13"/>
      <c r="P724" s="13"/>
      <c r="Q724" s="13"/>
      <c r="R724" s="13"/>
      <c r="S724" s="13"/>
      <c r="T724" s="13"/>
      <c r="U724" s="13"/>
      <c r="V724" s="13"/>
    </row>
    <row r="725" spans="1:22" s="5" customFormat="1" ht="13" x14ac:dyDescent="0.15">
      <c r="A725" s="6"/>
      <c r="B725" s="7"/>
      <c r="N725" s="13"/>
      <c r="O725" s="13"/>
      <c r="P725" s="13"/>
      <c r="Q725" s="13"/>
      <c r="R725" s="13"/>
      <c r="S725" s="13"/>
      <c r="T725" s="13"/>
      <c r="U725" s="13"/>
      <c r="V725" s="13"/>
    </row>
    <row r="726" spans="1:22" s="5" customFormat="1" ht="13" x14ac:dyDescent="0.15">
      <c r="A726" s="6"/>
      <c r="B726" s="7"/>
      <c r="N726" s="13"/>
      <c r="O726" s="13"/>
      <c r="P726" s="13"/>
      <c r="Q726" s="13"/>
      <c r="R726" s="13"/>
      <c r="S726" s="13"/>
      <c r="T726" s="13"/>
      <c r="U726" s="13"/>
      <c r="V726" s="13"/>
    </row>
    <row r="727" spans="1:22" s="5" customFormat="1" ht="13" x14ac:dyDescent="0.15">
      <c r="A727" s="6"/>
      <c r="B727" s="7"/>
      <c r="N727" s="13"/>
      <c r="O727" s="13"/>
      <c r="P727" s="13"/>
      <c r="Q727" s="13"/>
      <c r="R727" s="13"/>
      <c r="S727" s="13"/>
      <c r="T727" s="13"/>
      <c r="U727" s="13"/>
      <c r="V727" s="13"/>
    </row>
    <row r="728" spans="1:22" s="5" customFormat="1" ht="13" x14ac:dyDescent="0.15">
      <c r="A728" s="6"/>
      <c r="B728" s="7"/>
      <c r="N728" s="13"/>
      <c r="O728" s="13"/>
      <c r="P728" s="13"/>
      <c r="Q728" s="13"/>
      <c r="R728" s="13"/>
      <c r="S728" s="13"/>
      <c r="T728" s="13"/>
      <c r="U728" s="13"/>
      <c r="V728" s="13"/>
    </row>
    <row r="729" spans="1:22" s="5" customFormat="1" ht="13" x14ac:dyDescent="0.15">
      <c r="A729" s="6"/>
      <c r="B729" s="7"/>
      <c r="N729" s="13"/>
      <c r="O729" s="13"/>
      <c r="P729" s="13"/>
      <c r="Q729" s="13"/>
      <c r="R729" s="13"/>
      <c r="S729" s="13"/>
      <c r="T729" s="13"/>
      <c r="U729" s="13"/>
      <c r="V729" s="13"/>
    </row>
    <row r="730" spans="1:22" s="5" customFormat="1" ht="13" x14ac:dyDescent="0.15">
      <c r="A730" s="6"/>
      <c r="B730" s="7"/>
      <c r="N730" s="13"/>
      <c r="O730" s="13"/>
      <c r="P730" s="13"/>
      <c r="Q730" s="13"/>
      <c r="R730" s="13"/>
      <c r="S730" s="13"/>
      <c r="T730" s="13"/>
      <c r="U730" s="13"/>
      <c r="V730" s="13"/>
    </row>
    <row r="731" spans="1:22" s="5" customFormat="1" ht="13" x14ac:dyDescent="0.15">
      <c r="A731" s="6"/>
      <c r="B731" s="7"/>
      <c r="N731" s="13"/>
      <c r="O731" s="13"/>
      <c r="P731" s="13"/>
      <c r="Q731" s="13"/>
      <c r="R731" s="13"/>
      <c r="S731" s="13"/>
      <c r="T731" s="13"/>
      <c r="U731" s="13"/>
      <c r="V731" s="13"/>
    </row>
    <row r="732" spans="1:22" s="5" customFormat="1" ht="13" x14ac:dyDescent="0.15">
      <c r="A732" s="6"/>
      <c r="B732" s="7"/>
      <c r="N732" s="13"/>
      <c r="O732" s="13"/>
      <c r="P732" s="13"/>
      <c r="Q732" s="13"/>
      <c r="R732" s="13"/>
      <c r="S732" s="13"/>
      <c r="T732" s="13"/>
      <c r="U732" s="13"/>
      <c r="V732" s="13"/>
    </row>
    <row r="733" spans="1:22" s="5" customFormat="1" ht="13" x14ac:dyDescent="0.15">
      <c r="A733" s="6"/>
      <c r="B733" s="7"/>
      <c r="N733" s="13"/>
      <c r="O733" s="13"/>
      <c r="P733" s="13"/>
      <c r="Q733" s="13"/>
      <c r="R733" s="13"/>
      <c r="S733" s="13"/>
      <c r="T733" s="13"/>
      <c r="U733" s="13"/>
      <c r="V733" s="13"/>
    </row>
    <row r="734" spans="1:22" s="5" customFormat="1" ht="13" x14ac:dyDescent="0.15">
      <c r="A734" s="6"/>
      <c r="B734" s="7"/>
      <c r="N734" s="13"/>
      <c r="O734" s="13"/>
      <c r="P734" s="13"/>
      <c r="Q734" s="13"/>
      <c r="R734" s="13"/>
      <c r="S734" s="13"/>
      <c r="T734" s="13"/>
      <c r="U734" s="13"/>
      <c r="V734" s="13"/>
    </row>
    <row r="735" spans="1:22" s="5" customFormat="1" ht="13" x14ac:dyDescent="0.15">
      <c r="A735" s="6"/>
      <c r="B735" s="7"/>
      <c r="N735" s="13"/>
      <c r="O735" s="13"/>
      <c r="P735" s="13"/>
      <c r="Q735" s="13"/>
      <c r="R735" s="13"/>
      <c r="S735" s="13"/>
      <c r="T735" s="13"/>
      <c r="U735" s="13"/>
      <c r="V735" s="13"/>
    </row>
    <row r="736" spans="1:22" s="5" customFormat="1" ht="13" x14ac:dyDescent="0.15">
      <c r="A736" s="6"/>
      <c r="B736" s="7"/>
      <c r="N736" s="13"/>
      <c r="O736" s="13"/>
      <c r="P736" s="13"/>
      <c r="Q736" s="13"/>
      <c r="R736" s="13"/>
      <c r="S736" s="13"/>
      <c r="T736" s="13"/>
      <c r="U736" s="13"/>
      <c r="V736" s="13"/>
    </row>
    <row r="737" spans="1:22" s="5" customFormat="1" ht="13" x14ac:dyDescent="0.15">
      <c r="A737" s="6"/>
      <c r="B737" s="7"/>
      <c r="N737" s="13"/>
      <c r="O737" s="13"/>
      <c r="P737" s="13"/>
      <c r="Q737" s="13"/>
      <c r="R737" s="13"/>
      <c r="S737" s="13"/>
      <c r="T737" s="13"/>
      <c r="U737" s="13"/>
      <c r="V737" s="13"/>
    </row>
    <row r="738" spans="1:22" s="5" customFormat="1" ht="13" x14ac:dyDescent="0.15">
      <c r="A738" s="6"/>
      <c r="B738" s="7"/>
      <c r="N738" s="13"/>
      <c r="O738" s="13"/>
      <c r="P738" s="13"/>
      <c r="Q738" s="13"/>
      <c r="R738" s="13"/>
      <c r="S738" s="13"/>
      <c r="T738" s="13"/>
      <c r="U738" s="13"/>
      <c r="V738" s="13"/>
    </row>
    <row r="739" spans="1:22" s="5" customFormat="1" ht="13" x14ac:dyDescent="0.15">
      <c r="A739" s="6"/>
      <c r="B739" s="7"/>
      <c r="N739" s="13"/>
      <c r="O739" s="13"/>
      <c r="P739" s="13"/>
      <c r="Q739" s="13"/>
      <c r="R739" s="13"/>
      <c r="S739" s="13"/>
      <c r="T739" s="13"/>
      <c r="U739" s="13"/>
      <c r="V739" s="13"/>
    </row>
    <row r="740" spans="1:22" s="5" customFormat="1" ht="13" x14ac:dyDescent="0.15">
      <c r="A740" s="6"/>
      <c r="B740" s="7"/>
      <c r="N740" s="13"/>
      <c r="O740" s="13"/>
      <c r="P740" s="13"/>
      <c r="Q740" s="13"/>
      <c r="R740" s="13"/>
      <c r="S740" s="13"/>
      <c r="T740" s="13"/>
      <c r="U740" s="13"/>
      <c r="V740" s="13"/>
    </row>
    <row r="741" spans="1:22" s="5" customFormat="1" ht="13" x14ac:dyDescent="0.15">
      <c r="A741" s="6"/>
      <c r="B741" s="7"/>
      <c r="N741" s="13"/>
      <c r="O741" s="13"/>
      <c r="P741" s="13"/>
      <c r="Q741" s="13"/>
      <c r="R741" s="13"/>
      <c r="S741" s="13"/>
      <c r="T741" s="13"/>
      <c r="U741" s="13"/>
      <c r="V741" s="13"/>
    </row>
    <row r="742" spans="1:22" s="5" customFormat="1" ht="13" x14ac:dyDescent="0.15">
      <c r="A742" s="6"/>
      <c r="B742" s="7"/>
      <c r="N742" s="13"/>
      <c r="O742" s="13"/>
      <c r="P742" s="13"/>
      <c r="Q742" s="13"/>
      <c r="R742" s="13"/>
      <c r="S742" s="13"/>
      <c r="T742" s="13"/>
      <c r="U742" s="13"/>
      <c r="V742" s="13"/>
    </row>
    <row r="743" spans="1:22" s="5" customFormat="1" ht="13" x14ac:dyDescent="0.15">
      <c r="A743" s="6"/>
      <c r="B743" s="7"/>
      <c r="N743" s="13"/>
      <c r="O743" s="13"/>
      <c r="P743" s="13"/>
      <c r="Q743" s="13"/>
      <c r="R743" s="13"/>
      <c r="S743" s="13"/>
      <c r="T743" s="13"/>
      <c r="U743" s="13"/>
      <c r="V743" s="13"/>
    </row>
    <row r="744" spans="1:22" s="5" customFormat="1" ht="13" x14ac:dyDescent="0.15">
      <c r="A744" s="6"/>
      <c r="B744" s="7"/>
      <c r="N744" s="13"/>
      <c r="O744" s="13"/>
      <c r="P744" s="13"/>
      <c r="Q744" s="13"/>
      <c r="R744" s="13"/>
      <c r="S744" s="13"/>
      <c r="T744" s="13"/>
      <c r="U744" s="13"/>
      <c r="V744" s="13"/>
    </row>
    <row r="745" spans="1:22" s="5" customFormat="1" ht="13" x14ac:dyDescent="0.15">
      <c r="A745" s="6"/>
      <c r="B745" s="7"/>
      <c r="N745" s="13"/>
      <c r="O745" s="13"/>
      <c r="P745" s="13"/>
      <c r="Q745" s="13"/>
      <c r="R745" s="13"/>
      <c r="S745" s="13"/>
      <c r="T745" s="13"/>
      <c r="U745" s="13"/>
      <c r="V745" s="13"/>
    </row>
    <row r="746" spans="1:22" s="5" customFormat="1" ht="13" x14ac:dyDescent="0.15">
      <c r="A746" s="6"/>
      <c r="B746" s="7"/>
      <c r="N746" s="13"/>
      <c r="O746" s="13"/>
      <c r="P746" s="13"/>
      <c r="Q746" s="13"/>
      <c r="R746" s="13"/>
      <c r="S746" s="13"/>
      <c r="T746" s="13"/>
      <c r="U746" s="13"/>
      <c r="V746" s="13"/>
    </row>
    <row r="747" spans="1:22" s="5" customFormat="1" ht="13" x14ac:dyDescent="0.15">
      <c r="A747" s="6"/>
      <c r="B747" s="7"/>
      <c r="N747" s="13"/>
      <c r="O747" s="13"/>
      <c r="P747" s="13"/>
      <c r="Q747" s="13"/>
      <c r="R747" s="13"/>
      <c r="S747" s="13"/>
      <c r="T747" s="13"/>
      <c r="U747" s="13"/>
      <c r="V747" s="13"/>
    </row>
    <row r="748" spans="1:22" s="5" customFormat="1" ht="13" x14ac:dyDescent="0.15">
      <c r="A748" s="6"/>
      <c r="B748" s="7"/>
      <c r="N748" s="13"/>
      <c r="O748" s="13"/>
      <c r="P748" s="13"/>
      <c r="Q748" s="13"/>
      <c r="R748" s="13"/>
      <c r="S748" s="13"/>
      <c r="T748" s="13"/>
      <c r="U748" s="13"/>
      <c r="V748" s="13"/>
    </row>
    <row r="749" spans="1:22" s="5" customFormat="1" ht="13" x14ac:dyDescent="0.15">
      <c r="A749" s="6"/>
      <c r="B749" s="7"/>
      <c r="N749" s="13"/>
      <c r="O749" s="13"/>
      <c r="P749" s="13"/>
      <c r="Q749" s="13"/>
      <c r="R749" s="13"/>
      <c r="S749" s="13"/>
      <c r="T749" s="13"/>
      <c r="U749" s="13"/>
      <c r="V749" s="13"/>
    </row>
    <row r="750" spans="1:22" s="5" customFormat="1" ht="13" x14ac:dyDescent="0.15">
      <c r="A750" s="6"/>
      <c r="B750" s="7"/>
      <c r="N750" s="13"/>
      <c r="O750" s="13"/>
      <c r="P750" s="13"/>
      <c r="Q750" s="13"/>
      <c r="R750" s="13"/>
      <c r="S750" s="13"/>
      <c r="T750" s="13"/>
      <c r="U750" s="13"/>
      <c r="V750" s="13"/>
    </row>
    <row r="751" spans="1:22" s="5" customFormat="1" ht="13" x14ac:dyDescent="0.15">
      <c r="A751" s="6"/>
      <c r="B751" s="7"/>
      <c r="N751" s="13"/>
      <c r="O751" s="13"/>
      <c r="P751" s="13"/>
      <c r="Q751" s="13"/>
      <c r="R751" s="13"/>
      <c r="S751" s="13"/>
      <c r="T751" s="13"/>
      <c r="U751" s="13"/>
      <c r="V751" s="13"/>
    </row>
    <row r="752" spans="1:22" s="5" customFormat="1" ht="13" x14ac:dyDescent="0.15">
      <c r="A752" s="6"/>
      <c r="B752" s="7"/>
      <c r="N752" s="13"/>
      <c r="O752" s="13"/>
      <c r="P752" s="13"/>
      <c r="Q752" s="13"/>
      <c r="R752" s="13"/>
      <c r="S752" s="13"/>
      <c r="T752" s="13"/>
      <c r="U752" s="13"/>
      <c r="V752" s="13"/>
    </row>
    <row r="753" spans="1:22" s="5" customFormat="1" ht="13" x14ac:dyDescent="0.15">
      <c r="A753" s="6"/>
      <c r="B753" s="7"/>
      <c r="N753" s="13"/>
      <c r="O753" s="13"/>
      <c r="P753" s="13"/>
      <c r="Q753" s="13"/>
      <c r="R753" s="13"/>
      <c r="S753" s="13"/>
      <c r="T753" s="13"/>
      <c r="U753" s="13"/>
      <c r="V753" s="13"/>
    </row>
    <row r="754" spans="1:22" s="5" customFormat="1" ht="13" x14ac:dyDescent="0.15">
      <c r="A754" s="6"/>
      <c r="B754" s="7"/>
      <c r="N754" s="13"/>
      <c r="O754" s="13"/>
      <c r="P754" s="13"/>
      <c r="Q754" s="13"/>
      <c r="R754" s="13"/>
      <c r="S754" s="13"/>
      <c r="T754" s="13"/>
      <c r="U754" s="13"/>
      <c r="V754" s="13"/>
    </row>
    <row r="755" spans="1:22" s="5" customFormat="1" ht="13" x14ac:dyDescent="0.15">
      <c r="A755" s="6"/>
      <c r="B755" s="7"/>
      <c r="N755" s="13"/>
      <c r="O755" s="13"/>
      <c r="P755" s="13"/>
      <c r="Q755" s="13"/>
      <c r="R755" s="13"/>
      <c r="S755" s="13"/>
      <c r="T755" s="13"/>
      <c r="U755" s="13"/>
      <c r="V755" s="13"/>
    </row>
    <row r="756" spans="1:22" s="5" customFormat="1" ht="13" x14ac:dyDescent="0.15">
      <c r="A756" s="6"/>
      <c r="B756" s="7"/>
      <c r="N756" s="13"/>
      <c r="O756" s="13"/>
      <c r="P756" s="13"/>
      <c r="Q756" s="13"/>
      <c r="R756" s="13"/>
      <c r="S756" s="13"/>
      <c r="T756" s="13"/>
      <c r="U756" s="13"/>
      <c r="V756" s="13"/>
    </row>
    <row r="757" spans="1:22" s="5" customFormat="1" ht="13" x14ac:dyDescent="0.15">
      <c r="A757" s="6"/>
      <c r="B757" s="7"/>
      <c r="N757" s="13"/>
      <c r="O757" s="13"/>
      <c r="P757" s="13"/>
      <c r="Q757" s="13"/>
      <c r="R757" s="13"/>
      <c r="S757" s="13"/>
      <c r="T757" s="13"/>
      <c r="U757" s="13"/>
      <c r="V757" s="13"/>
    </row>
    <row r="758" spans="1:22" s="5" customFormat="1" ht="13" x14ac:dyDescent="0.15">
      <c r="A758" s="6"/>
      <c r="B758" s="7"/>
      <c r="N758" s="13"/>
      <c r="O758" s="13"/>
      <c r="P758" s="13"/>
      <c r="Q758" s="13"/>
      <c r="R758" s="13"/>
      <c r="S758" s="13"/>
      <c r="T758" s="13"/>
      <c r="U758" s="13"/>
      <c r="V758" s="13"/>
    </row>
    <row r="759" spans="1:22" s="5" customFormat="1" ht="13" x14ac:dyDescent="0.15">
      <c r="A759" s="6"/>
      <c r="B759" s="7"/>
      <c r="N759" s="13"/>
      <c r="O759" s="13"/>
      <c r="P759" s="13"/>
      <c r="Q759" s="13"/>
      <c r="R759" s="13"/>
      <c r="S759" s="13"/>
      <c r="T759" s="13"/>
      <c r="U759" s="13"/>
      <c r="V759" s="13"/>
    </row>
    <row r="760" spans="1:22" s="5" customFormat="1" ht="13" x14ac:dyDescent="0.15">
      <c r="A760" s="6"/>
      <c r="B760" s="7"/>
      <c r="N760" s="13"/>
      <c r="O760" s="13"/>
      <c r="P760" s="13"/>
      <c r="Q760" s="13"/>
      <c r="R760" s="13"/>
      <c r="S760" s="13"/>
      <c r="T760" s="13"/>
      <c r="U760" s="13"/>
      <c r="V760" s="13"/>
    </row>
    <row r="761" spans="1:22" s="5" customFormat="1" ht="13" x14ac:dyDescent="0.15">
      <c r="A761" s="6"/>
      <c r="B761" s="7"/>
      <c r="N761" s="13"/>
      <c r="O761" s="13"/>
      <c r="P761" s="13"/>
      <c r="Q761" s="13"/>
      <c r="R761" s="13"/>
      <c r="S761" s="13"/>
      <c r="T761" s="13"/>
      <c r="U761" s="13"/>
      <c r="V761" s="13"/>
    </row>
    <row r="762" spans="1:22" s="5" customFormat="1" ht="13" x14ac:dyDescent="0.15">
      <c r="A762" s="6"/>
      <c r="B762" s="7"/>
      <c r="N762" s="13"/>
      <c r="O762" s="13"/>
      <c r="P762" s="13"/>
      <c r="Q762" s="13"/>
      <c r="R762" s="13"/>
      <c r="S762" s="13"/>
      <c r="T762" s="13"/>
      <c r="U762" s="13"/>
      <c r="V762" s="13"/>
    </row>
    <row r="763" spans="1:22" s="5" customFormat="1" ht="13" x14ac:dyDescent="0.15">
      <c r="A763" s="6"/>
      <c r="B763" s="7"/>
      <c r="N763" s="13"/>
      <c r="O763" s="13"/>
      <c r="P763" s="13"/>
      <c r="Q763" s="13"/>
      <c r="R763" s="13"/>
      <c r="S763" s="13"/>
      <c r="T763" s="13"/>
      <c r="U763" s="13"/>
      <c r="V763" s="13"/>
    </row>
    <row r="764" spans="1:22" s="5" customFormat="1" ht="13" x14ac:dyDescent="0.15">
      <c r="A764" s="6"/>
      <c r="B764" s="7"/>
      <c r="N764" s="13"/>
      <c r="O764" s="13"/>
      <c r="P764" s="13"/>
      <c r="Q764" s="13"/>
      <c r="R764" s="13"/>
      <c r="S764" s="13"/>
      <c r="T764" s="13"/>
      <c r="U764" s="13"/>
      <c r="V764" s="13"/>
    </row>
    <row r="765" spans="1:22" s="5" customFormat="1" ht="13" x14ac:dyDescent="0.15">
      <c r="A765" s="6"/>
      <c r="B765" s="7"/>
      <c r="N765" s="13"/>
      <c r="O765" s="13"/>
      <c r="P765" s="13"/>
      <c r="Q765" s="13"/>
      <c r="R765" s="13"/>
      <c r="S765" s="13"/>
      <c r="T765" s="13"/>
      <c r="U765" s="13"/>
      <c r="V765" s="13"/>
    </row>
    <row r="766" spans="1:22" s="5" customFormat="1" ht="13" x14ac:dyDescent="0.15">
      <c r="A766" s="6"/>
      <c r="B766" s="7"/>
      <c r="N766" s="13"/>
      <c r="O766" s="13"/>
      <c r="P766" s="13"/>
      <c r="Q766" s="13"/>
      <c r="R766" s="13"/>
      <c r="S766" s="13"/>
      <c r="T766" s="13"/>
      <c r="U766" s="13"/>
      <c r="V766" s="13"/>
    </row>
    <row r="767" spans="1:22" s="5" customFormat="1" ht="13" x14ac:dyDescent="0.15">
      <c r="A767" s="6"/>
      <c r="B767" s="7"/>
      <c r="N767" s="13"/>
      <c r="O767" s="13"/>
      <c r="P767" s="13"/>
      <c r="Q767" s="13"/>
      <c r="R767" s="13"/>
      <c r="S767" s="13"/>
      <c r="T767" s="13"/>
      <c r="U767" s="13"/>
      <c r="V767" s="13"/>
    </row>
    <row r="768" spans="1:22" s="5" customFormat="1" ht="13" x14ac:dyDescent="0.15">
      <c r="A768" s="6"/>
      <c r="B768" s="7"/>
      <c r="N768" s="13"/>
      <c r="O768" s="13"/>
      <c r="P768" s="13"/>
      <c r="Q768" s="13"/>
      <c r="R768" s="13"/>
      <c r="S768" s="13"/>
      <c r="T768" s="13"/>
      <c r="U768" s="13"/>
      <c r="V768" s="13"/>
    </row>
    <row r="769" spans="1:22" s="5" customFormat="1" ht="13" x14ac:dyDescent="0.15">
      <c r="A769" s="6"/>
      <c r="B769" s="7"/>
      <c r="N769" s="13"/>
      <c r="O769" s="13"/>
      <c r="P769" s="13"/>
      <c r="Q769" s="13"/>
      <c r="R769" s="13"/>
      <c r="S769" s="13"/>
      <c r="T769" s="13"/>
      <c r="U769" s="13"/>
      <c r="V769" s="13"/>
    </row>
    <row r="770" spans="1:22" s="5" customFormat="1" ht="13" x14ac:dyDescent="0.15">
      <c r="A770" s="6"/>
      <c r="B770" s="7"/>
      <c r="N770" s="13"/>
      <c r="O770" s="13"/>
      <c r="P770" s="13"/>
      <c r="Q770" s="13"/>
      <c r="R770" s="13"/>
      <c r="S770" s="13"/>
      <c r="T770" s="13"/>
      <c r="U770" s="13"/>
      <c r="V770" s="13"/>
    </row>
    <row r="771" spans="1:22" s="5" customFormat="1" ht="13" x14ac:dyDescent="0.15">
      <c r="A771" s="6"/>
      <c r="B771" s="7"/>
      <c r="N771" s="13"/>
      <c r="O771" s="13"/>
      <c r="P771" s="13"/>
      <c r="Q771" s="13"/>
      <c r="R771" s="13"/>
      <c r="S771" s="13"/>
      <c r="T771" s="13"/>
      <c r="U771" s="13"/>
      <c r="V771" s="13"/>
    </row>
    <row r="772" spans="1:22" s="5" customFormat="1" ht="13" x14ac:dyDescent="0.15">
      <c r="A772" s="6"/>
      <c r="B772" s="7"/>
      <c r="N772" s="13"/>
      <c r="O772" s="13"/>
      <c r="P772" s="13"/>
      <c r="Q772" s="13"/>
      <c r="R772" s="13"/>
      <c r="S772" s="13"/>
      <c r="T772" s="13"/>
      <c r="U772" s="13"/>
      <c r="V772" s="13"/>
    </row>
    <row r="773" spans="1:22" s="5" customFormat="1" ht="13" x14ac:dyDescent="0.15">
      <c r="A773" s="6"/>
      <c r="B773" s="7"/>
      <c r="N773" s="13"/>
      <c r="O773" s="13"/>
      <c r="P773" s="13"/>
      <c r="Q773" s="13"/>
      <c r="R773" s="13"/>
      <c r="S773" s="13"/>
      <c r="T773" s="13"/>
      <c r="U773" s="13"/>
      <c r="V773" s="13"/>
    </row>
    <row r="774" spans="1:22" s="5" customFormat="1" ht="13" x14ac:dyDescent="0.15">
      <c r="A774" s="6"/>
      <c r="B774" s="7"/>
      <c r="N774" s="13"/>
      <c r="O774" s="13"/>
      <c r="P774" s="13"/>
      <c r="Q774" s="13"/>
      <c r="R774" s="13"/>
      <c r="S774" s="13"/>
      <c r="T774" s="13"/>
      <c r="U774" s="13"/>
      <c r="V774" s="13"/>
    </row>
    <row r="775" spans="1:22" s="5" customFormat="1" ht="13" x14ac:dyDescent="0.15">
      <c r="A775" s="6"/>
      <c r="B775" s="7"/>
      <c r="N775" s="13"/>
      <c r="O775" s="13"/>
      <c r="P775" s="13"/>
      <c r="Q775" s="13"/>
      <c r="R775" s="13"/>
      <c r="S775" s="13"/>
      <c r="T775" s="13"/>
      <c r="U775" s="13"/>
      <c r="V775" s="13"/>
    </row>
    <row r="776" spans="1:22" s="5" customFormat="1" ht="13" x14ac:dyDescent="0.15">
      <c r="A776" s="6"/>
      <c r="B776" s="7"/>
      <c r="N776" s="13"/>
      <c r="O776" s="13"/>
      <c r="P776" s="13"/>
      <c r="Q776" s="13"/>
      <c r="R776" s="13"/>
      <c r="S776" s="13"/>
      <c r="T776" s="13"/>
      <c r="U776" s="13"/>
      <c r="V776" s="13"/>
    </row>
    <row r="777" spans="1:22" s="5" customFormat="1" ht="13" x14ac:dyDescent="0.15">
      <c r="A777" s="6"/>
      <c r="B777" s="7"/>
      <c r="N777" s="13"/>
      <c r="O777" s="13"/>
      <c r="P777" s="13"/>
      <c r="Q777" s="13"/>
      <c r="R777" s="13"/>
      <c r="S777" s="13"/>
      <c r="T777" s="13"/>
      <c r="U777" s="13"/>
      <c r="V777" s="13"/>
    </row>
    <row r="778" spans="1:22" s="5" customFormat="1" ht="13" x14ac:dyDescent="0.15">
      <c r="A778" s="6"/>
      <c r="B778" s="7"/>
      <c r="N778" s="13"/>
      <c r="O778" s="13"/>
      <c r="P778" s="13"/>
      <c r="Q778" s="13"/>
      <c r="R778" s="13"/>
      <c r="S778" s="13"/>
      <c r="T778" s="13"/>
      <c r="U778" s="13"/>
      <c r="V778" s="13"/>
    </row>
    <row r="779" spans="1:22" s="5" customFormat="1" ht="13" x14ac:dyDescent="0.15">
      <c r="A779" s="6"/>
      <c r="B779" s="7"/>
      <c r="N779" s="13"/>
      <c r="O779" s="13"/>
      <c r="P779" s="13"/>
      <c r="Q779" s="13"/>
      <c r="R779" s="13"/>
      <c r="S779" s="13"/>
      <c r="T779" s="13"/>
      <c r="U779" s="13"/>
      <c r="V779" s="13"/>
    </row>
    <row r="780" spans="1:22" s="5" customFormat="1" ht="13" x14ac:dyDescent="0.15">
      <c r="A780" s="6"/>
      <c r="B780" s="7"/>
      <c r="N780" s="13"/>
      <c r="O780" s="13"/>
      <c r="P780" s="13"/>
      <c r="Q780" s="13"/>
      <c r="R780" s="13"/>
      <c r="S780" s="13"/>
      <c r="T780" s="13"/>
      <c r="U780" s="13"/>
      <c r="V780" s="13"/>
    </row>
    <row r="781" spans="1:22" s="5" customFormat="1" ht="13" x14ac:dyDescent="0.15">
      <c r="A781" s="6"/>
      <c r="B781" s="7"/>
      <c r="N781" s="13"/>
      <c r="O781" s="13"/>
      <c r="P781" s="13"/>
      <c r="Q781" s="13"/>
      <c r="R781" s="13"/>
      <c r="S781" s="13"/>
      <c r="T781" s="13"/>
      <c r="U781" s="13"/>
      <c r="V781" s="13"/>
    </row>
    <row r="782" spans="1:22" s="5" customFormat="1" ht="13" x14ac:dyDescent="0.15">
      <c r="A782" s="6"/>
      <c r="B782" s="7"/>
      <c r="N782" s="13"/>
      <c r="O782" s="13"/>
      <c r="P782" s="13"/>
      <c r="Q782" s="13"/>
      <c r="R782" s="13"/>
      <c r="S782" s="13"/>
      <c r="T782" s="13"/>
      <c r="U782" s="13"/>
      <c r="V782" s="13"/>
    </row>
    <row r="783" spans="1:22" s="5" customFormat="1" ht="13" x14ac:dyDescent="0.15">
      <c r="A783" s="6"/>
      <c r="B783" s="7"/>
      <c r="N783" s="13"/>
      <c r="O783" s="13"/>
      <c r="P783" s="13"/>
      <c r="Q783" s="13"/>
      <c r="R783" s="13"/>
      <c r="S783" s="13"/>
      <c r="T783" s="13"/>
      <c r="U783" s="13"/>
      <c r="V783" s="13"/>
    </row>
    <row r="784" spans="1:22" s="5" customFormat="1" ht="13" x14ac:dyDescent="0.15">
      <c r="A784" s="6"/>
      <c r="B784" s="7"/>
      <c r="N784" s="13"/>
      <c r="O784" s="13"/>
      <c r="P784" s="13"/>
      <c r="Q784" s="13"/>
      <c r="R784" s="13"/>
      <c r="S784" s="13"/>
      <c r="T784" s="13"/>
      <c r="U784" s="13"/>
      <c r="V784" s="13"/>
    </row>
    <row r="785" spans="1:22" s="5" customFormat="1" ht="13" x14ac:dyDescent="0.15">
      <c r="A785" s="6"/>
      <c r="B785" s="7"/>
      <c r="N785" s="13"/>
      <c r="O785" s="13"/>
      <c r="P785" s="13"/>
      <c r="Q785" s="13"/>
      <c r="R785" s="13"/>
      <c r="S785" s="13"/>
      <c r="T785" s="13"/>
      <c r="U785" s="13"/>
      <c r="V785" s="13"/>
    </row>
    <row r="786" spans="1:22" s="5" customFormat="1" ht="13" x14ac:dyDescent="0.15">
      <c r="A786" s="6"/>
      <c r="B786" s="7"/>
      <c r="N786" s="13"/>
      <c r="O786" s="13"/>
      <c r="P786" s="13"/>
      <c r="Q786" s="13"/>
      <c r="R786" s="13"/>
      <c r="S786" s="13"/>
      <c r="T786" s="13"/>
      <c r="U786" s="13"/>
      <c r="V786" s="13"/>
    </row>
    <row r="787" spans="1:22" s="5" customFormat="1" ht="13" x14ac:dyDescent="0.15">
      <c r="A787" s="6"/>
      <c r="B787" s="7"/>
      <c r="N787" s="13"/>
      <c r="O787" s="13"/>
      <c r="P787" s="13"/>
      <c r="Q787" s="13"/>
      <c r="R787" s="13"/>
      <c r="S787" s="13"/>
      <c r="T787" s="13"/>
      <c r="U787" s="13"/>
      <c r="V787" s="13"/>
    </row>
    <row r="788" spans="1:22" s="5" customFormat="1" ht="13" x14ac:dyDescent="0.15">
      <c r="A788" s="6"/>
      <c r="B788" s="7"/>
      <c r="N788" s="13"/>
      <c r="O788" s="13"/>
      <c r="P788" s="13"/>
      <c r="Q788" s="13"/>
      <c r="R788" s="13"/>
      <c r="S788" s="13"/>
      <c r="T788" s="13"/>
      <c r="U788" s="13"/>
      <c r="V788" s="13"/>
    </row>
    <row r="789" spans="1:22" s="5" customFormat="1" ht="13" x14ac:dyDescent="0.15">
      <c r="A789" s="6"/>
      <c r="B789" s="7"/>
      <c r="N789" s="13"/>
      <c r="O789" s="13"/>
      <c r="P789" s="13"/>
      <c r="Q789" s="13"/>
      <c r="R789" s="13"/>
      <c r="S789" s="13"/>
      <c r="T789" s="13"/>
      <c r="U789" s="13"/>
      <c r="V789" s="13"/>
    </row>
    <row r="790" spans="1:22" s="5" customFormat="1" ht="13" x14ac:dyDescent="0.15">
      <c r="A790" s="6"/>
      <c r="B790" s="7"/>
      <c r="N790" s="13"/>
      <c r="O790" s="13"/>
      <c r="P790" s="13"/>
      <c r="Q790" s="13"/>
      <c r="R790" s="13"/>
      <c r="S790" s="13"/>
      <c r="T790" s="13"/>
      <c r="U790" s="13"/>
      <c r="V790" s="13"/>
    </row>
    <row r="791" spans="1:22" s="5" customFormat="1" ht="13" x14ac:dyDescent="0.15">
      <c r="A791" s="6"/>
      <c r="B791" s="7"/>
      <c r="N791" s="13"/>
      <c r="O791" s="13"/>
      <c r="P791" s="13"/>
      <c r="Q791" s="13"/>
      <c r="R791" s="13"/>
      <c r="S791" s="13"/>
      <c r="T791" s="13"/>
      <c r="U791" s="13"/>
      <c r="V791" s="13"/>
    </row>
    <row r="792" spans="1:22" s="5" customFormat="1" ht="13" x14ac:dyDescent="0.15">
      <c r="A792" s="6"/>
      <c r="B792" s="7"/>
      <c r="N792" s="13"/>
      <c r="O792" s="13"/>
      <c r="P792" s="13"/>
      <c r="Q792" s="13"/>
      <c r="R792" s="13"/>
      <c r="S792" s="13"/>
      <c r="T792" s="13"/>
      <c r="U792" s="13"/>
      <c r="V792" s="13"/>
    </row>
    <row r="793" spans="1:22" s="5" customFormat="1" ht="13" x14ac:dyDescent="0.15">
      <c r="A793" s="6"/>
      <c r="B793" s="7"/>
      <c r="N793" s="13"/>
      <c r="O793" s="13"/>
      <c r="P793" s="13"/>
      <c r="Q793" s="13"/>
      <c r="R793" s="13"/>
      <c r="S793" s="13"/>
      <c r="T793" s="13"/>
      <c r="U793" s="13"/>
      <c r="V793" s="13"/>
    </row>
    <row r="794" spans="1:22" s="5" customFormat="1" ht="13" x14ac:dyDescent="0.15">
      <c r="A794" s="6"/>
      <c r="B794" s="7"/>
      <c r="N794" s="13"/>
      <c r="O794" s="13"/>
      <c r="P794" s="13"/>
      <c r="Q794" s="13"/>
      <c r="R794" s="13"/>
      <c r="S794" s="13"/>
      <c r="T794" s="13"/>
      <c r="U794" s="13"/>
      <c r="V794" s="13"/>
    </row>
    <row r="795" spans="1:22" s="5" customFormat="1" ht="13" x14ac:dyDescent="0.15">
      <c r="A795" s="6"/>
      <c r="B795" s="7"/>
      <c r="N795" s="13"/>
      <c r="O795" s="13"/>
      <c r="P795" s="13"/>
      <c r="Q795" s="13"/>
      <c r="R795" s="13"/>
      <c r="S795" s="13"/>
      <c r="T795" s="13"/>
      <c r="U795" s="13"/>
      <c r="V795" s="13"/>
    </row>
    <row r="796" spans="1:22" s="5" customFormat="1" ht="13" x14ac:dyDescent="0.15">
      <c r="A796" s="6"/>
      <c r="B796" s="7"/>
      <c r="N796" s="13"/>
      <c r="O796" s="13"/>
      <c r="P796" s="13"/>
      <c r="Q796" s="13"/>
      <c r="R796" s="13"/>
      <c r="S796" s="13"/>
      <c r="T796" s="13"/>
      <c r="U796" s="13"/>
      <c r="V796" s="13"/>
    </row>
    <row r="797" spans="1:22" s="5" customFormat="1" ht="13" x14ac:dyDescent="0.15">
      <c r="A797" s="6"/>
      <c r="B797" s="7"/>
      <c r="N797" s="13"/>
      <c r="O797" s="13"/>
      <c r="P797" s="13"/>
      <c r="Q797" s="13"/>
      <c r="R797" s="13"/>
      <c r="S797" s="13"/>
      <c r="T797" s="13"/>
      <c r="U797" s="13"/>
      <c r="V797" s="13"/>
    </row>
    <row r="798" spans="1:22" s="5" customFormat="1" ht="13" x14ac:dyDescent="0.15">
      <c r="A798" s="6"/>
      <c r="B798" s="7"/>
      <c r="N798" s="13"/>
      <c r="O798" s="13"/>
      <c r="P798" s="13"/>
      <c r="Q798" s="13"/>
      <c r="R798" s="13"/>
      <c r="S798" s="13"/>
      <c r="T798" s="13"/>
      <c r="U798" s="13"/>
      <c r="V798" s="13"/>
    </row>
    <row r="799" spans="1:22" s="5" customFormat="1" ht="13" x14ac:dyDescent="0.15">
      <c r="A799" s="6"/>
      <c r="B799" s="7"/>
      <c r="N799" s="13"/>
      <c r="O799" s="13"/>
      <c r="P799" s="13"/>
      <c r="Q799" s="13"/>
      <c r="R799" s="13"/>
      <c r="S799" s="13"/>
      <c r="T799" s="13"/>
      <c r="U799" s="13"/>
      <c r="V799" s="13"/>
    </row>
    <row r="800" spans="1:22" s="5" customFormat="1" ht="13" x14ac:dyDescent="0.15">
      <c r="A800" s="6"/>
      <c r="B800" s="7"/>
      <c r="N800" s="13"/>
      <c r="O800" s="13"/>
      <c r="P800" s="13"/>
      <c r="Q800" s="13"/>
      <c r="R800" s="13"/>
      <c r="S800" s="13"/>
      <c r="T800" s="13"/>
      <c r="U800" s="13"/>
      <c r="V800" s="13"/>
    </row>
    <row r="801" spans="1:22" s="5" customFormat="1" ht="13" x14ac:dyDescent="0.15">
      <c r="A801" s="6"/>
      <c r="B801" s="7"/>
      <c r="N801" s="13"/>
      <c r="O801" s="13"/>
      <c r="P801" s="13"/>
      <c r="Q801" s="13"/>
      <c r="R801" s="13"/>
      <c r="S801" s="13"/>
      <c r="T801" s="13"/>
      <c r="U801" s="13"/>
      <c r="V801" s="13"/>
    </row>
    <row r="802" spans="1:22" s="5" customFormat="1" ht="13" x14ac:dyDescent="0.15">
      <c r="A802" s="6"/>
      <c r="B802" s="7"/>
      <c r="N802" s="13"/>
      <c r="O802" s="13"/>
      <c r="P802" s="13"/>
      <c r="Q802" s="13"/>
      <c r="R802" s="13"/>
      <c r="S802" s="13"/>
      <c r="T802" s="13"/>
      <c r="U802" s="13"/>
      <c r="V802" s="13"/>
    </row>
    <row r="803" spans="1:22" s="5" customFormat="1" ht="13" x14ac:dyDescent="0.15">
      <c r="A803" s="6"/>
      <c r="B803" s="7"/>
      <c r="N803" s="13"/>
      <c r="O803" s="13"/>
      <c r="P803" s="13"/>
      <c r="Q803" s="13"/>
      <c r="R803" s="13"/>
      <c r="S803" s="13"/>
      <c r="T803" s="13"/>
      <c r="U803" s="13"/>
      <c r="V803" s="13"/>
    </row>
    <row r="804" spans="1:22" s="5" customFormat="1" ht="13" x14ac:dyDescent="0.15">
      <c r="A804" s="6"/>
      <c r="B804" s="7"/>
      <c r="N804" s="13"/>
      <c r="O804" s="13"/>
      <c r="P804" s="13"/>
      <c r="Q804" s="13"/>
      <c r="R804" s="13"/>
      <c r="S804" s="13"/>
      <c r="T804" s="13"/>
      <c r="U804" s="13"/>
      <c r="V804" s="13"/>
    </row>
    <row r="805" spans="1:22" s="5" customFormat="1" ht="13" x14ac:dyDescent="0.15">
      <c r="A805" s="6"/>
      <c r="B805" s="7"/>
      <c r="N805" s="13"/>
      <c r="O805" s="13"/>
      <c r="P805" s="13"/>
      <c r="Q805" s="13"/>
      <c r="R805" s="13"/>
      <c r="S805" s="13"/>
      <c r="T805" s="13"/>
      <c r="U805" s="13"/>
      <c r="V805" s="13"/>
    </row>
    <row r="806" spans="1:22" s="5" customFormat="1" ht="13" x14ac:dyDescent="0.15">
      <c r="A806" s="6"/>
      <c r="B806" s="7"/>
      <c r="N806" s="13"/>
      <c r="O806" s="13"/>
      <c r="P806" s="13"/>
      <c r="Q806" s="13"/>
      <c r="R806" s="13"/>
      <c r="S806" s="13"/>
      <c r="T806" s="13"/>
      <c r="U806" s="13"/>
      <c r="V806" s="13"/>
    </row>
    <row r="807" spans="1:22" s="5" customFormat="1" ht="13" x14ac:dyDescent="0.15">
      <c r="A807" s="6"/>
      <c r="B807" s="7"/>
      <c r="N807" s="13"/>
      <c r="O807" s="13"/>
      <c r="P807" s="13"/>
      <c r="Q807" s="13"/>
      <c r="R807" s="13"/>
      <c r="S807" s="13"/>
      <c r="T807" s="13"/>
      <c r="U807" s="13"/>
      <c r="V807" s="13"/>
    </row>
    <row r="808" spans="1:22" s="5" customFormat="1" ht="13" x14ac:dyDescent="0.15">
      <c r="A808" s="6"/>
      <c r="B808" s="7"/>
      <c r="N808" s="13"/>
      <c r="O808" s="13"/>
      <c r="P808" s="13"/>
      <c r="Q808" s="13"/>
      <c r="R808" s="13"/>
      <c r="S808" s="13"/>
      <c r="T808" s="13"/>
      <c r="U808" s="13"/>
      <c r="V808" s="13"/>
    </row>
    <row r="809" spans="1:22" s="5" customFormat="1" ht="13" x14ac:dyDescent="0.15">
      <c r="A809" s="6"/>
      <c r="B809" s="7"/>
      <c r="N809" s="13"/>
      <c r="O809" s="13"/>
      <c r="P809" s="13"/>
      <c r="Q809" s="13"/>
      <c r="R809" s="13"/>
      <c r="S809" s="13"/>
      <c r="T809" s="13"/>
      <c r="U809" s="13"/>
      <c r="V809" s="13"/>
    </row>
    <row r="810" spans="1:22" s="5" customFormat="1" ht="13" x14ac:dyDescent="0.15">
      <c r="A810" s="6"/>
      <c r="B810" s="7"/>
      <c r="N810" s="13"/>
      <c r="O810" s="13"/>
      <c r="P810" s="13"/>
      <c r="Q810" s="13"/>
      <c r="R810" s="13"/>
      <c r="S810" s="13"/>
      <c r="T810" s="13"/>
      <c r="U810" s="13"/>
      <c r="V810" s="13"/>
    </row>
    <row r="811" spans="1:22" s="5" customFormat="1" ht="13" x14ac:dyDescent="0.15">
      <c r="A811" s="6"/>
      <c r="B811" s="7"/>
      <c r="N811" s="13"/>
      <c r="O811" s="13"/>
      <c r="P811" s="13"/>
      <c r="Q811" s="13"/>
      <c r="R811" s="13"/>
      <c r="S811" s="13"/>
      <c r="T811" s="13"/>
      <c r="U811" s="13"/>
      <c r="V811" s="13"/>
    </row>
    <row r="812" spans="1:22" s="5" customFormat="1" ht="13" x14ac:dyDescent="0.15">
      <c r="A812" s="6"/>
      <c r="B812" s="7"/>
      <c r="N812" s="13"/>
      <c r="O812" s="13"/>
      <c r="P812" s="13"/>
      <c r="Q812" s="13"/>
      <c r="R812" s="13"/>
      <c r="S812" s="13"/>
      <c r="T812" s="13"/>
      <c r="U812" s="13"/>
      <c r="V812" s="13"/>
    </row>
    <row r="813" spans="1:22" s="5" customFormat="1" ht="13" x14ac:dyDescent="0.15">
      <c r="A813" s="6"/>
      <c r="B813" s="7"/>
      <c r="N813" s="13"/>
      <c r="O813" s="13"/>
      <c r="P813" s="13"/>
      <c r="Q813" s="13"/>
      <c r="R813" s="13"/>
      <c r="S813" s="13"/>
      <c r="T813" s="13"/>
      <c r="U813" s="13"/>
      <c r="V813" s="13"/>
    </row>
    <row r="814" spans="1:22" s="5" customFormat="1" ht="13" x14ac:dyDescent="0.15">
      <c r="A814" s="6"/>
      <c r="B814" s="7"/>
      <c r="N814" s="13"/>
      <c r="O814" s="13"/>
      <c r="P814" s="13"/>
      <c r="Q814" s="13"/>
      <c r="R814" s="13"/>
      <c r="S814" s="13"/>
      <c r="T814" s="13"/>
      <c r="U814" s="13"/>
      <c r="V814" s="13"/>
    </row>
    <row r="815" spans="1:22" s="5" customFormat="1" ht="13" x14ac:dyDescent="0.15">
      <c r="A815" s="6"/>
      <c r="B815" s="7"/>
      <c r="N815" s="13"/>
      <c r="O815" s="13"/>
      <c r="P815" s="13"/>
      <c r="Q815" s="13"/>
      <c r="R815" s="13"/>
      <c r="S815" s="13"/>
      <c r="T815" s="13"/>
      <c r="U815" s="13"/>
      <c r="V815" s="13"/>
    </row>
    <row r="816" spans="1:22" s="5" customFormat="1" ht="13" x14ac:dyDescent="0.15">
      <c r="A816" s="6"/>
      <c r="B816" s="7"/>
      <c r="N816" s="13"/>
      <c r="O816" s="13"/>
      <c r="P816" s="13"/>
      <c r="Q816" s="13"/>
      <c r="R816" s="13"/>
      <c r="S816" s="13"/>
      <c r="T816" s="13"/>
      <c r="U816" s="13"/>
      <c r="V816" s="13"/>
    </row>
    <row r="817" spans="1:22" s="5" customFormat="1" ht="13" x14ac:dyDescent="0.15">
      <c r="A817" s="6"/>
      <c r="B817" s="7"/>
      <c r="N817" s="13"/>
      <c r="O817" s="13"/>
      <c r="P817" s="13"/>
      <c r="Q817" s="13"/>
      <c r="R817" s="13"/>
      <c r="S817" s="13"/>
      <c r="T817" s="13"/>
      <c r="U817" s="13"/>
      <c r="V817" s="13"/>
    </row>
    <row r="818" spans="1:22" s="5" customFormat="1" ht="13" x14ac:dyDescent="0.15">
      <c r="A818" s="6"/>
      <c r="B818" s="7"/>
      <c r="N818" s="13"/>
      <c r="O818" s="13"/>
      <c r="P818" s="13"/>
      <c r="Q818" s="13"/>
      <c r="R818" s="13"/>
      <c r="S818" s="13"/>
      <c r="T818" s="13"/>
      <c r="U818" s="13"/>
      <c r="V818" s="13"/>
    </row>
    <row r="819" spans="1:22" s="5" customFormat="1" ht="13" x14ac:dyDescent="0.15">
      <c r="A819" s="6"/>
      <c r="B819" s="7"/>
      <c r="N819" s="13"/>
      <c r="O819" s="13"/>
      <c r="P819" s="13"/>
      <c r="Q819" s="13"/>
      <c r="R819" s="13"/>
      <c r="S819" s="13"/>
      <c r="T819" s="13"/>
      <c r="U819" s="13"/>
      <c r="V819" s="13"/>
    </row>
    <row r="820" spans="1:22" s="5" customFormat="1" ht="13" x14ac:dyDescent="0.15">
      <c r="A820" s="6"/>
      <c r="B820" s="7"/>
      <c r="N820" s="13"/>
      <c r="O820" s="13"/>
      <c r="P820" s="13"/>
      <c r="Q820" s="13"/>
      <c r="R820" s="13"/>
      <c r="S820" s="13"/>
      <c r="T820" s="13"/>
      <c r="U820" s="13"/>
      <c r="V820" s="13"/>
    </row>
    <row r="821" spans="1:22" s="5" customFormat="1" ht="13" x14ac:dyDescent="0.15">
      <c r="A821" s="6"/>
      <c r="B821" s="7"/>
      <c r="N821" s="13"/>
      <c r="O821" s="13"/>
      <c r="P821" s="13"/>
      <c r="Q821" s="13"/>
      <c r="R821" s="13"/>
      <c r="S821" s="13"/>
      <c r="T821" s="13"/>
      <c r="U821" s="13"/>
      <c r="V821" s="13"/>
    </row>
    <row r="822" spans="1:22" s="5" customFormat="1" ht="13" x14ac:dyDescent="0.15">
      <c r="A822" s="6"/>
      <c r="B822" s="7"/>
      <c r="N822" s="13"/>
      <c r="O822" s="13"/>
      <c r="P822" s="13"/>
      <c r="Q822" s="13"/>
      <c r="R822" s="13"/>
      <c r="S822" s="13"/>
      <c r="T822" s="13"/>
      <c r="U822" s="13"/>
      <c r="V822" s="13"/>
    </row>
    <row r="823" spans="1:22" s="5" customFormat="1" ht="13" x14ac:dyDescent="0.15">
      <c r="A823" s="6"/>
      <c r="B823" s="7"/>
      <c r="N823" s="13"/>
      <c r="O823" s="13"/>
      <c r="P823" s="13"/>
      <c r="Q823" s="13"/>
      <c r="R823" s="13"/>
      <c r="S823" s="13"/>
      <c r="T823" s="13"/>
      <c r="U823" s="13"/>
      <c r="V823" s="13"/>
    </row>
    <row r="824" spans="1:22" s="5" customFormat="1" ht="13" x14ac:dyDescent="0.15">
      <c r="A824" s="6"/>
      <c r="B824" s="7"/>
      <c r="N824" s="13"/>
      <c r="O824" s="13"/>
      <c r="P824" s="13"/>
      <c r="Q824" s="13"/>
      <c r="R824" s="13"/>
      <c r="S824" s="13"/>
      <c r="T824" s="13"/>
      <c r="U824" s="13"/>
      <c r="V824" s="13"/>
    </row>
    <row r="825" spans="1:22" s="5" customFormat="1" ht="13" x14ac:dyDescent="0.15">
      <c r="A825" s="6"/>
      <c r="B825" s="7"/>
      <c r="N825" s="13"/>
      <c r="O825" s="13"/>
      <c r="P825" s="13"/>
      <c r="Q825" s="13"/>
      <c r="R825" s="13"/>
      <c r="S825" s="13"/>
      <c r="T825" s="13"/>
      <c r="U825" s="13"/>
      <c r="V825" s="13"/>
    </row>
    <row r="826" spans="1:22" s="5" customFormat="1" ht="13" x14ac:dyDescent="0.15">
      <c r="A826" s="6"/>
      <c r="B826" s="7"/>
      <c r="N826" s="13"/>
      <c r="O826" s="13"/>
      <c r="P826" s="13"/>
      <c r="Q826" s="13"/>
      <c r="R826" s="13"/>
      <c r="S826" s="13"/>
      <c r="T826" s="13"/>
      <c r="U826" s="13"/>
      <c r="V826" s="13"/>
    </row>
    <row r="827" spans="1:22" s="5" customFormat="1" ht="13" x14ac:dyDescent="0.15">
      <c r="A827" s="6"/>
      <c r="B827" s="7"/>
      <c r="N827" s="13"/>
      <c r="O827" s="13"/>
      <c r="P827" s="13"/>
      <c r="Q827" s="13"/>
      <c r="R827" s="13"/>
      <c r="S827" s="13"/>
      <c r="T827" s="13"/>
      <c r="U827" s="13"/>
      <c r="V827" s="13"/>
    </row>
    <row r="828" spans="1:22" s="5" customFormat="1" ht="13" x14ac:dyDescent="0.15">
      <c r="A828" s="6"/>
      <c r="B828" s="7"/>
      <c r="N828" s="13"/>
      <c r="O828" s="13"/>
      <c r="P828" s="13"/>
      <c r="Q828" s="13"/>
      <c r="R828" s="13"/>
      <c r="S828" s="13"/>
      <c r="T828" s="13"/>
      <c r="U828" s="13"/>
      <c r="V828" s="13"/>
    </row>
    <row r="829" spans="1:22" s="5" customFormat="1" ht="13" x14ac:dyDescent="0.15">
      <c r="A829" s="6"/>
      <c r="B829" s="7"/>
      <c r="N829" s="13"/>
      <c r="O829" s="13"/>
      <c r="P829" s="13"/>
      <c r="Q829" s="13"/>
      <c r="R829" s="13"/>
      <c r="S829" s="13"/>
      <c r="T829" s="13"/>
      <c r="U829" s="13"/>
      <c r="V829" s="13"/>
    </row>
    <row r="830" spans="1:22" s="5" customFormat="1" ht="13" x14ac:dyDescent="0.15">
      <c r="A830" s="6"/>
      <c r="B830" s="7"/>
      <c r="N830" s="13"/>
      <c r="O830" s="13"/>
      <c r="P830" s="13"/>
      <c r="Q830" s="13"/>
      <c r="R830" s="13"/>
      <c r="S830" s="13"/>
      <c r="T830" s="13"/>
      <c r="U830" s="13"/>
      <c r="V830" s="13"/>
    </row>
    <row r="831" spans="1:22" s="5" customFormat="1" ht="13" x14ac:dyDescent="0.15">
      <c r="A831" s="6"/>
      <c r="B831" s="7"/>
      <c r="N831" s="13"/>
      <c r="O831" s="13"/>
      <c r="P831" s="13"/>
      <c r="Q831" s="13"/>
      <c r="R831" s="13"/>
      <c r="S831" s="13"/>
      <c r="T831" s="13"/>
      <c r="U831" s="13"/>
      <c r="V831" s="13"/>
    </row>
    <row r="832" spans="1:22" s="5" customFormat="1" ht="13" x14ac:dyDescent="0.15">
      <c r="A832" s="6"/>
      <c r="B832" s="7"/>
      <c r="N832" s="13"/>
      <c r="O832" s="13"/>
      <c r="P832" s="13"/>
      <c r="Q832" s="13"/>
      <c r="R832" s="13"/>
      <c r="S832" s="13"/>
      <c r="T832" s="13"/>
      <c r="U832" s="13"/>
      <c r="V832" s="13"/>
    </row>
    <row r="833" spans="1:22" s="5" customFormat="1" ht="13" x14ac:dyDescent="0.15">
      <c r="A833" s="6"/>
      <c r="B833" s="7"/>
      <c r="N833" s="13"/>
      <c r="O833" s="13"/>
      <c r="P833" s="13"/>
      <c r="Q833" s="13"/>
      <c r="R833" s="13"/>
      <c r="S833" s="13"/>
      <c r="T833" s="13"/>
      <c r="U833" s="13"/>
      <c r="V833" s="13"/>
    </row>
    <row r="834" spans="1:22" s="5" customFormat="1" ht="13" x14ac:dyDescent="0.15">
      <c r="A834" s="6"/>
      <c r="B834" s="7"/>
      <c r="N834" s="13"/>
      <c r="O834" s="13"/>
      <c r="P834" s="13"/>
      <c r="Q834" s="13"/>
      <c r="R834" s="13"/>
      <c r="S834" s="13"/>
      <c r="T834" s="13"/>
      <c r="U834" s="13"/>
      <c r="V834" s="13"/>
    </row>
    <row r="835" spans="1:22" s="5" customFormat="1" ht="13" x14ac:dyDescent="0.15">
      <c r="A835" s="6"/>
      <c r="B835" s="7"/>
      <c r="N835" s="13"/>
      <c r="O835" s="13"/>
      <c r="P835" s="13"/>
      <c r="Q835" s="13"/>
      <c r="R835" s="13"/>
      <c r="S835" s="13"/>
      <c r="T835" s="13"/>
      <c r="U835" s="13"/>
      <c r="V835" s="13"/>
    </row>
    <row r="836" spans="1:22" s="5" customFormat="1" ht="13" x14ac:dyDescent="0.15">
      <c r="A836" s="6"/>
      <c r="B836" s="7"/>
      <c r="N836" s="13"/>
      <c r="O836" s="13"/>
      <c r="P836" s="13"/>
      <c r="Q836" s="13"/>
      <c r="R836" s="13"/>
      <c r="S836" s="13"/>
      <c r="T836" s="13"/>
      <c r="U836" s="13"/>
      <c r="V836" s="13"/>
    </row>
    <row r="837" spans="1:22" s="5" customFormat="1" ht="13" x14ac:dyDescent="0.15">
      <c r="A837" s="6"/>
      <c r="B837" s="7"/>
      <c r="N837" s="13"/>
      <c r="O837" s="13"/>
      <c r="P837" s="13"/>
      <c r="Q837" s="13"/>
      <c r="R837" s="13"/>
      <c r="S837" s="13"/>
      <c r="T837" s="13"/>
      <c r="U837" s="13"/>
      <c r="V837" s="13"/>
    </row>
    <row r="838" spans="1:22" s="5" customFormat="1" ht="13" x14ac:dyDescent="0.15">
      <c r="A838" s="6"/>
      <c r="B838" s="7"/>
      <c r="N838" s="13"/>
      <c r="O838" s="13"/>
      <c r="P838" s="13"/>
      <c r="Q838" s="13"/>
      <c r="R838" s="13"/>
      <c r="S838" s="13"/>
      <c r="T838" s="13"/>
      <c r="U838" s="13"/>
      <c r="V838" s="13"/>
    </row>
    <row r="839" spans="1:22" s="5" customFormat="1" ht="13" x14ac:dyDescent="0.15">
      <c r="A839" s="6"/>
      <c r="B839" s="7"/>
      <c r="N839" s="13"/>
      <c r="O839" s="13"/>
      <c r="P839" s="13"/>
      <c r="Q839" s="13"/>
      <c r="R839" s="13"/>
      <c r="S839" s="13"/>
      <c r="T839" s="13"/>
      <c r="U839" s="13"/>
      <c r="V839" s="13"/>
    </row>
    <row r="840" spans="1:22" s="5" customFormat="1" ht="13" x14ac:dyDescent="0.15">
      <c r="A840" s="6"/>
      <c r="B840" s="7"/>
      <c r="N840" s="13"/>
      <c r="O840" s="13"/>
      <c r="P840" s="13"/>
      <c r="Q840" s="13"/>
      <c r="R840" s="13"/>
      <c r="S840" s="13"/>
      <c r="T840" s="13"/>
      <c r="U840" s="13"/>
      <c r="V840" s="13"/>
    </row>
    <row r="841" spans="1:22" s="5" customFormat="1" ht="13" x14ac:dyDescent="0.15">
      <c r="A841" s="6"/>
      <c r="B841" s="7"/>
      <c r="N841" s="13"/>
      <c r="O841" s="13"/>
      <c r="P841" s="13"/>
      <c r="Q841" s="13"/>
      <c r="R841" s="13"/>
      <c r="S841" s="13"/>
      <c r="T841" s="13"/>
      <c r="U841" s="13"/>
      <c r="V841" s="13"/>
    </row>
    <row r="842" spans="1:22" s="5" customFormat="1" ht="13" x14ac:dyDescent="0.15">
      <c r="A842" s="6"/>
      <c r="B842" s="7"/>
      <c r="N842" s="13"/>
      <c r="O842" s="13"/>
      <c r="P842" s="13"/>
      <c r="Q842" s="13"/>
      <c r="R842" s="13"/>
      <c r="S842" s="13"/>
      <c r="T842" s="13"/>
      <c r="U842" s="13"/>
      <c r="V842" s="13"/>
    </row>
    <row r="843" spans="1:22" s="5" customFormat="1" ht="13" x14ac:dyDescent="0.15">
      <c r="A843" s="6"/>
      <c r="B843" s="7"/>
      <c r="N843" s="13"/>
      <c r="O843" s="13"/>
      <c r="P843" s="13"/>
      <c r="Q843" s="13"/>
      <c r="R843" s="13"/>
      <c r="S843" s="13"/>
      <c r="T843" s="13"/>
      <c r="U843" s="13"/>
      <c r="V843" s="13"/>
    </row>
    <row r="844" spans="1:22" s="5" customFormat="1" ht="13" x14ac:dyDescent="0.15">
      <c r="A844" s="6"/>
      <c r="B844" s="7"/>
      <c r="N844" s="13"/>
      <c r="O844" s="13"/>
      <c r="P844" s="13"/>
      <c r="Q844" s="13"/>
      <c r="R844" s="13"/>
      <c r="S844" s="13"/>
      <c r="T844" s="13"/>
      <c r="U844" s="13"/>
      <c r="V844" s="13"/>
    </row>
    <row r="845" spans="1:22" s="5" customFormat="1" ht="13" x14ac:dyDescent="0.15">
      <c r="A845" s="6"/>
      <c r="B845" s="7"/>
      <c r="N845" s="13"/>
      <c r="O845" s="13"/>
      <c r="P845" s="13"/>
      <c r="Q845" s="13"/>
      <c r="R845" s="13"/>
      <c r="S845" s="13"/>
      <c r="T845" s="13"/>
      <c r="U845" s="13"/>
      <c r="V845" s="13"/>
    </row>
    <row r="846" spans="1:22" s="5" customFormat="1" ht="13" x14ac:dyDescent="0.15">
      <c r="A846" s="6"/>
      <c r="B846" s="7"/>
      <c r="N846" s="13"/>
      <c r="O846" s="13"/>
      <c r="P846" s="13"/>
      <c r="Q846" s="13"/>
      <c r="R846" s="13"/>
      <c r="S846" s="13"/>
      <c r="T846" s="13"/>
      <c r="U846" s="13"/>
      <c r="V846" s="13"/>
    </row>
    <row r="847" spans="1:22" s="5" customFormat="1" ht="13" x14ac:dyDescent="0.15">
      <c r="A847" s="6"/>
      <c r="B847" s="7"/>
      <c r="N847" s="13"/>
      <c r="O847" s="13"/>
      <c r="P847" s="13"/>
      <c r="Q847" s="13"/>
      <c r="R847" s="13"/>
      <c r="S847" s="13"/>
      <c r="T847" s="13"/>
      <c r="U847" s="13"/>
      <c r="V847" s="13"/>
    </row>
    <row r="848" spans="1:22" s="5" customFormat="1" ht="13" x14ac:dyDescent="0.15">
      <c r="A848" s="6"/>
      <c r="B848" s="7"/>
      <c r="N848" s="13"/>
      <c r="O848" s="13"/>
      <c r="P848" s="13"/>
      <c r="Q848" s="13"/>
      <c r="R848" s="13"/>
      <c r="S848" s="13"/>
      <c r="T848" s="13"/>
      <c r="U848" s="13"/>
      <c r="V848" s="13"/>
    </row>
    <row r="849" spans="1:22" s="5" customFormat="1" ht="13" x14ac:dyDescent="0.15">
      <c r="A849" s="6"/>
      <c r="B849" s="7"/>
      <c r="N849" s="13"/>
      <c r="O849" s="13"/>
      <c r="P849" s="13"/>
      <c r="Q849" s="13"/>
      <c r="R849" s="13"/>
      <c r="S849" s="13"/>
      <c r="T849" s="13"/>
      <c r="U849" s="13"/>
      <c r="V849" s="13"/>
    </row>
    <row r="850" spans="1:22" s="5" customFormat="1" ht="13" x14ac:dyDescent="0.15">
      <c r="A850" s="6"/>
      <c r="B850" s="7"/>
      <c r="N850" s="13"/>
      <c r="O850" s="13"/>
      <c r="P850" s="13"/>
      <c r="Q850" s="13"/>
      <c r="R850" s="13"/>
      <c r="S850" s="13"/>
      <c r="T850" s="13"/>
      <c r="U850" s="13"/>
      <c r="V850" s="13"/>
    </row>
    <row r="851" spans="1:22" s="5" customFormat="1" ht="13" x14ac:dyDescent="0.15">
      <c r="A851" s="6"/>
      <c r="B851" s="7"/>
      <c r="N851" s="13"/>
      <c r="O851" s="13"/>
      <c r="P851" s="13"/>
      <c r="Q851" s="13"/>
      <c r="R851" s="13"/>
      <c r="S851" s="13"/>
      <c r="T851" s="13"/>
      <c r="U851" s="13"/>
      <c r="V851" s="13"/>
    </row>
    <row r="852" spans="1:22" s="5" customFormat="1" ht="13" x14ac:dyDescent="0.15">
      <c r="A852" s="6"/>
      <c r="B852" s="7"/>
      <c r="N852" s="13"/>
      <c r="O852" s="13"/>
      <c r="P852" s="13"/>
      <c r="Q852" s="13"/>
      <c r="R852" s="13"/>
      <c r="S852" s="13"/>
      <c r="T852" s="13"/>
      <c r="U852" s="13"/>
      <c r="V852" s="13"/>
    </row>
    <row r="853" spans="1:22" s="5" customFormat="1" ht="13" x14ac:dyDescent="0.15">
      <c r="A853" s="6"/>
      <c r="B853" s="7"/>
      <c r="N853" s="13"/>
      <c r="O853" s="13"/>
      <c r="P853" s="13"/>
      <c r="Q853" s="13"/>
      <c r="R853" s="13"/>
      <c r="S853" s="13"/>
      <c r="T853" s="13"/>
      <c r="U853" s="13"/>
      <c r="V853" s="13"/>
    </row>
    <row r="854" spans="1:22" s="5" customFormat="1" ht="13" x14ac:dyDescent="0.15">
      <c r="A854" s="6"/>
      <c r="B854" s="7"/>
      <c r="N854" s="13"/>
      <c r="O854" s="13"/>
      <c r="P854" s="13"/>
      <c r="Q854" s="13"/>
      <c r="R854" s="13"/>
      <c r="S854" s="13"/>
      <c r="T854" s="13"/>
      <c r="U854" s="13"/>
      <c r="V854" s="13"/>
    </row>
    <row r="855" spans="1:22" s="5" customFormat="1" ht="13" x14ac:dyDescent="0.15">
      <c r="A855" s="6"/>
      <c r="B855" s="7"/>
      <c r="N855" s="13"/>
      <c r="O855" s="13"/>
      <c r="P855" s="13"/>
      <c r="Q855" s="13"/>
      <c r="R855" s="13"/>
      <c r="S855" s="13"/>
      <c r="T855" s="13"/>
      <c r="U855" s="13"/>
      <c r="V855" s="13"/>
    </row>
    <row r="856" spans="1:22" s="5" customFormat="1" ht="13" x14ac:dyDescent="0.15">
      <c r="A856" s="6"/>
      <c r="B856" s="7"/>
      <c r="N856" s="13"/>
      <c r="O856" s="13"/>
      <c r="P856" s="13"/>
      <c r="Q856" s="13"/>
      <c r="R856" s="13"/>
      <c r="S856" s="13"/>
      <c r="T856" s="13"/>
      <c r="U856" s="13"/>
      <c r="V856" s="13"/>
    </row>
    <row r="857" spans="1:22" s="5" customFormat="1" ht="13" x14ac:dyDescent="0.15">
      <c r="A857" s="6"/>
      <c r="B857" s="7"/>
      <c r="N857" s="13"/>
      <c r="O857" s="13"/>
      <c r="P857" s="13"/>
      <c r="Q857" s="13"/>
      <c r="R857" s="13"/>
      <c r="S857" s="13"/>
      <c r="T857" s="13"/>
      <c r="U857" s="13"/>
      <c r="V857" s="13"/>
    </row>
    <row r="858" spans="1:22" s="5" customFormat="1" ht="13" x14ac:dyDescent="0.15">
      <c r="A858" s="6"/>
      <c r="B858" s="7"/>
      <c r="N858" s="13"/>
      <c r="O858" s="13"/>
      <c r="P858" s="13"/>
      <c r="Q858" s="13"/>
      <c r="R858" s="13"/>
      <c r="S858" s="13"/>
      <c r="T858" s="13"/>
      <c r="U858" s="13"/>
      <c r="V858" s="13"/>
    </row>
    <row r="859" spans="1:22" s="5" customFormat="1" ht="13" x14ac:dyDescent="0.15">
      <c r="A859" s="6"/>
      <c r="B859" s="7"/>
      <c r="N859" s="13"/>
      <c r="O859" s="13"/>
      <c r="P859" s="13"/>
      <c r="Q859" s="13"/>
      <c r="R859" s="13"/>
      <c r="S859" s="13"/>
      <c r="T859" s="13"/>
      <c r="U859" s="13"/>
      <c r="V859" s="13"/>
    </row>
    <row r="860" spans="1:22" s="5" customFormat="1" ht="13" x14ac:dyDescent="0.15">
      <c r="A860" s="6"/>
      <c r="B860" s="7"/>
      <c r="N860" s="13"/>
      <c r="O860" s="13"/>
      <c r="P860" s="13"/>
      <c r="Q860" s="13"/>
      <c r="R860" s="13"/>
      <c r="S860" s="13"/>
      <c r="T860" s="13"/>
      <c r="U860" s="13"/>
      <c r="V860" s="13"/>
    </row>
    <row r="861" spans="1:22" s="5" customFormat="1" ht="13" x14ac:dyDescent="0.15">
      <c r="A861" s="6"/>
      <c r="B861" s="7"/>
      <c r="N861" s="13"/>
      <c r="O861" s="13"/>
      <c r="P861" s="13"/>
      <c r="Q861" s="13"/>
      <c r="R861" s="13"/>
      <c r="S861" s="13"/>
      <c r="T861" s="13"/>
      <c r="U861" s="13"/>
      <c r="V861" s="13"/>
    </row>
    <row r="862" spans="1:22" s="5" customFormat="1" ht="13" x14ac:dyDescent="0.15">
      <c r="A862" s="6"/>
      <c r="B862" s="7"/>
      <c r="N862" s="13"/>
      <c r="O862" s="13"/>
      <c r="P862" s="13"/>
      <c r="Q862" s="13"/>
      <c r="R862" s="13"/>
      <c r="S862" s="13"/>
      <c r="T862" s="13"/>
      <c r="U862" s="13"/>
      <c r="V862" s="13"/>
    </row>
    <row r="863" spans="1:22" s="5" customFormat="1" ht="13" x14ac:dyDescent="0.15">
      <c r="A863" s="6"/>
      <c r="B863" s="7"/>
      <c r="N863" s="13"/>
      <c r="O863" s="13"/>
      <c r="P863" s="13"/>
      <c r="Q863" s="13"/>
      <c r="R863" s="13"/>
      <c r="S863" s="13"/>
      <c r="T863" s="13"/>
      <c r="U863" s="13"/>
      <c r="V863" s="13"/>
    </row>
    <row r="864" spans="1:22" s="5" customFormat="1" ht="13" x14ac:dyDescent="0.15">
      <c r="A864" s="6"/>
      <c r="B864" s="7"/>
      <c r="N864" s="13"/>
      <c r="O864" s="13"/>
      <c r="P864" s="13"/>
      <c r="Q864" s="13"/>
      <c r="R864" s="13"/>
      <c r="S864" s="13"/>
      <c r="T864" s="13"/>
      <c r="U864" s="13"/>
      <c r="V864" s="13"/>
    </row>
    <row r="865" spans="1:22" s="5" customFormat="1" ht="13" x14ac:dyDescent="0.15">
      <c r="A865" s="6"/>
      <c r="B865" s="7"/>
      <c r="N865" s="13"/>
      <c r="O865" s="13"/>
      <c r="P865" s="13"/>
      <c r="Q865" s="13"/>
      <c r="R865" s="13"/>
      <c r="S865" s="13"/>
      <c r="T865" s="13"/>
      <c r="U865" s="13"/>
      <c r="V865" s="13"/>
    </row>
    <row r="866" spans="1:22" s="5" customFormat="1" ht="13" x14ac:dyDescent="0.15">
      <c r="A866" s="6"/>
      <c r="B866" s="7"/>
      <c r="N866" s="13"/>
      <c r="O866" s="13"/>
      <c r="P866" s="13"/>
      <c r="Q866" s="13"/>
      <c r="R866" s="13"/>
      <c r="S866" s="13"/>
      <c r="T866" s="13"/>
      <c r="U866" s="13"/>
      <c r="V866" s="13"/>
    </row>
    <row r="867" spans="1:22" s="5" customFormat="1" ht="13" x14ac:dyDescent="0.15">
      <c r="A867" s="6"/>
      <c r="B867" s="7"/>
      <c r="N867" s="13"/>
      <c r="O867" s="13"/>
      <c r="P867" s="13"/>
      <c r="Q867" s="13"/>
      <c r="R867" s="13"/>
      <c r="S867" s="13"/>
      <c r="T867" s="13"/>
      <c r="U867" s="13"/>
      <c r="V867" s="13"/>
    </row>
    <row r="868" spans="1:22" s="5" customFormat="1" ht="13" x14ac:dyDescent="0.15">
      <c r="A868" s="6"/>
      <c r="B868" s="7"/>
      <c r="N868" s="13"/>
      <c r="O868" s="13"/>
      <c r="P868" s="13"/>
      <c r="Q868" s="13"/>
      <c r="R868" s="13"/>
      <c r="S868" s="13"/>
      <c r="T868" s="13"/>
      <c r="U868" s="13"/>
      <c r="V868" s="13"/>
    </row>
    <row r="869" spans="1:22" s="5" customFormat="1" ht="13" x14ac:dyDescent="0.15">
      <c r="A869" s="6"/>
      <c r="B869" s="7"/>
      <c r="N869" s="13"/>
      <c r="O869" s="13"/>
      <c r="P869" s="13"/>
      <c r="Q869" s="13"/>
      <c r="R869" s="13"/>
      <c r="S869" s="13"/>
      <c r="T869" s="13"/>
      <c r="U869" s="13"/>
      <c r="V869" s="13"/>
    </row>
    <row r="870" spans="1:22" s="5" customFormat="1" ht="13" x14ac:dyDescent="0.15">
      <c r="A870" s="6"/>
      <c r="B870" s="7"/>
      <c r="N870" s="13"/>
      <c r="O870" s="13"/>
      <c r="P870" s="13"/>
      <c r="Q870" s="13"/>
      <c r="R870" s="13"/>
      <c r="S870" s="13"/>
      <c r="T870" s="13"/>
      <c r="U870" s="13"/>
      <c r="V870" s="13"/>
    </row>
    <row r="871" spans="1:22" s="5" customFormat="1" ht="13" x14ac:dyDescent="0.15">
      <c r="A871" s="6"/>
      <c r="B871" s="7"/>
      <c r="N871" s="13"/>
      <c r="O871" s="13"/>
      <c r="P871" s="13"/>
      <c r="Q871" s="13"/>
      <c r="R871" s="13"/>
      <c r="S871" s="13"/>
      <c r="T871" s="13"/>
      <c r="U871" s="13"/>
      <c r="V871" s="13"/>
    </row>
    <row r="872" spans="1:22" s="5" customFormat="1" ht="13" x14ac:dyDescent="0.15">
      <c r="A872" s="6"/>
      <c r="B872" s="7"/>
      <c r="N872" s="13"/>
      <c r="O872" s="13"/>
      <c r="P872" s="13"/>
      <c r="Q872" s="13"/>
      <c r="R872" s="13"/>
      <c r="S872" s="13"/>
      <c r="T872" s="13"/>
      <c r="U872" s="13"/>
      <c r="V872" s="13"/>
    </row>
    <row r="873" spans="1:22" s="5" customFormat="1" ht="13" x14ac:dyDescent="0.15">
      <c r="A873" s="6"/>
      <c r="B873" s="7"/>
      <c r="N873" s="13"/>
      <c r="O873" s="13"/>
      <c r="P873" s="13"/>
      <c r="Q873" s="13"/>
      <c r="R873" s="13"/>
      <c r="S873" s="13"/>
      <c r="T873" s="13"/>
      <c r="U873" s="13"/>
      <c r="V873" s="13"/>
    </row>
    <row r="874" spans="1:22" s="5" customFormat="1" ht="13" x14ac:dyDescent="0.15">
      <c r="A874" s="6"/>
      <c r="B874" s="7"/>
      <c r="N874" s="13"/>
      <c r="O874" s="13"/>
      <c r="P874" s="13"/>
      <c r="Q874" s="13"/>
      <c r="R874" s="13"/>
      <c r="S874" s="13"/>
      <c r="T874" s="13"/>
      <c r="U874" s="13"/>
      <c r="V874" s="13"/>
    </row>
    <row r="875" spans="1:22" s="5" customFormat="1" ht="13" x14ac:dyDescent="0.15">
      <c r="A875" s="6"/>
      <c r="B875" s="7"/>
      <c r="N875" s="13"/>
      <c r="O875" s="13"/>
      <c r="P875" s="13"/>
      <c r="Q875" s="13"/>
      <c r="R875" s="13"/>
      <c r="S875" s="13"/>
      <c r="T875" s="13"/>
      <c r="U875" s="13"/>
      <c r="V875" s="13"/>
    </row>
    <row r="876" spans="1:22" s="5" customFormat="1" ht="13" x14ac:dyDescent="0.15">
      <c r="A876" s="6"/>
      <c r="B876" s="7"/>
      <c r="N876" s="13"/>
      <c r="O876" s="13"/>
      <c r="P876" s="13"/>
      <c r="Q876" s="13"/>
      <c r="R876" s="13"/>
      <c r="S876" s="13"/>
      <c r="T876" s="13"/>
      <c r="U876" s="13"/>
      <c r="V876" s="13"/>
    </row>
    <row r="877" spans="1:22" s="5" customFormat="1" ht="13" x14ac:dyDescent="0.15">
      <c r="A877" s="6"/>
      <c r="B877" s="7"/>
      <c r="N877" s="13"/>
      <c r="O877" s="13"/>
      <c r="P877" s="13"/>
      <c r="Q877" s="13"/>
      <c r="R877" s="13"/>
      <c r="S877" s="13"/>
      <c r="T877" s="13"/>
      <c r="U877" s="13"/>
      <c r="V877" s="13"/>
    </row>
    <row r="878" spans="1:22" s="5" customFormat="1" ht="13" x14ac:dyDescent="0.15">
      <c r="A878" s="6"/>
      <c r="B878" s="7"/>
      <c r="N878" s="13"/>
      <c r="O878" s="13"/>
      <c r="P878" s="13"/>
      <c r="Q878" s="13"/>
      <c r="R878" s="13"/>
      <c r="S878" s="13"/>
      <c r="T878" s="13"/>
      <c r="U878" s="13"/>
      <c r="V878" s="13"/>
    </row>
    <row r="879" spans="1:22" s="5" customFormat="1" ht="13" x14ac:dyDescent="0.15">
      <c r="A879" s="6"/>
      <c r="B879" s="7"/>
      <c r="N879" s="13"/>
      <c r="O879" s="13"/>
      <c r="P879" s="13"/>
      <c r="Q879" s="13"/>
      <c r="R879" s="13"/>
      <c r="S879" s="13"/>
      <c r="T879" s="13"/>
      <c r="U879" s="13"/>
      <c r="V879" s="13"/>
    </row>
    <row r="880" spans="1:22" s="5" customFormat="1" ht="13" x14ac:dyDescent="0.15">
      <c r="A880" s="6"/>
      <c r="B880" s="7"/>
      <c r="N880" s="13"/>
      <c r="O880" s="13"/>
      <c r="P880" s="13"/>
      <c r="Q880" s="13"/>
      <c r="R880" s="13"/>
      <c r="S880" s="13"/>
      <c r="T880" s="13"/>
      <c r="U880" s="13"/>
      <c r="V880" s="13"/>
    </row>
    <row r="881" spans="1:22" s="5" customFormat="1" ht="13" x14ac:dyDescent="0.15">
      <c r="A881" s="6"/>
      <c r="B881" s="7"/>
      <c r="N881" s="13"/>
      <c r="O881" s="13"/>
      <c r="P881" s="13"/>
      <c r="Q881" s="13"/>
      <c r="R881" s="13"/>
      <c r="S881" s="13"/>
      <c r="T881" s="13"/>
      <c r="U881" s="13"/>
      <c r="V881" s="13"/>
    </row>
    <row r="882" spans="1:22" s="5" customFormat="1" ht="13" x14ac:dyDescent="0.15">
      <c r="A882" s="6"/>
      <c r="B882" s="7"/>
      <c r="N882" s="13"/>
      <c r="O882" s="13"/>
      <c r="P882" s="13"/>
      <c r="Q882" s="13"/>
      <c r="R882" s="13"/>
      <c r="S882" s="13"/>
      <c r="T882" s="13"/>
      <c r="U882" s="13"/>
      <c r="V882" s="13"/>
    </row>
    <row r="883" spans="1:22" s="5" customFormat="1" ht="13" x14ac:dyDescent="0.15">
      <c r="A883" s="6"/>
      <c r="B883" s="7"/>
      <c r="N883" s="13"/>
      <c r="O883" s="13"/>
      <c r="P883" s="13"/>
      <c r="Q883" s="13"/>
      <c r="R883" s="13"/>
      <c r="S883" s="13"/>
      <c r="T883" s="13"/>
      <c r="U883" s="13"/>
      <c r="V883" s="13"/>
    </row>
    <row r="884" spans="1:22" s="5" customFormat="1" ht="13" x14ac:dyDescent="0.15">
      <c r="A884" s="6"/>
      <c r="B884" s="7"/>
      <c r="N884" s="13"/>
      <c r="O884" s="13"/>
      <c r="P884" s="13"/>
      <c r="Q884" s="13"/>
      <c r="R884" s="13"/>
      <c r="S884" s="13"/>
      <c r="T884" s="13"/>
      <c r="U884" s="13"/>
      <c r="V884" s="13"/>
    </row>
    <row r="885" spans="1:22" s="5" customFormat="1" ht="13" x14ac:dyDescent="0.15">
      <c r="A885" s="6"/>
      <c r="B885" s="7"/>
      <c r="N885" s="13"/>
      <c r="O885" s="13"/>
      <c r="P885" s="13"/>
      <c r="Q885" s="13"/>
      <c r="R885" s="13"/>
      <c r="S885" s="13"/>
      <c r="T885" s="13"/>
      <c r="U885" s="13"/>
      <c r="V885" s="13"/>
    </row>
    <row r="886" spans="1:22" s="5" customFormat="1" ht="13" x14ac:dyDescent="0.15">
      <c r="A886" s="6"/>
      <c r="B886" s="7"/>
      <c r="N886" s="13"/>
      <c r="O886" s="13"/>
      <c r="P886" s="13"/>
      <c r="Q886" s="13"/>
      <c r="R886" s="13"/>
      <c r="S886" s="13"/>
      <c r="T886" s="13"/>
      <c r="U886" s="13"/>
      <c r="V886" s="13"/>
    </row>
    <row r="887" spans="1:22" s="5" customFormat="1" ht="13" x14ac:dyDescent="0.15">
      <c r="A887" s="6"/>
      <c r="B887" s="7"/>
      <c r="N887" s="13"/>
      <c r="O887" s="13"/>
      <c r="P887" s="13"/>
      <c r="Q887" s="13"/>
      <c r="R887" s="13"/>
      <c r="S887" s="13"/>
      <c r="T887" s="13"/>
      <c r="U887" s="13"/>
      <c r="V887" s="13"/>
    </row>
    <row r="888" spans="1:22" s="5" customFormat="1" ht="13" x14ac:dyDescent="0.15">
      <c r="A888" s="6"/>
      <c r="B888" s="7"/>
      <c r="N888" s="13"/>
      <c r="O888" s="13"/>
      <c r="P888" s="13"/>
      <c r="Q888" s="13"/>
      <c r="R888" s="13"/>
      <c r="S888" s="13"/>
      <c r="T888" s="13"/>
      <c r="U888" s="13"/>
      <c r="V888" s="13"/>
    </row>
    <row r="889" spans="1:22" s="5" customFormat="1" ht="13" x14ac:dyDescent="0.15">
      <c r="A889" s="6"/>
      <c r="B889" s="7"/>
      <c r="N889" s="13"/>
      <c r="O889" s="13"/>
      <c r="P889" s="13"/>
      <c r="Q889" s="13"/>
      <c r="R889" s="13"/>
      <c r="S889" s="13"/>
      <c r="T889" s="13"/>
      <c r="U889" s="13"/>
      <c r="V889" s="13"/>
    </row>
    <row r="890" spans="1:22" s="5" customFormat="1" ht="13" x14ac:dyDescent="0.15">
      <c r="A890" s="6"/>
      <c r="B890" s="7"/>
      <c r="N890" s="13"/>
      <c r="O890" s="13"/>
      <c r="P890" s="13"/>
      <c r="Q890" s="13"/>
      <c r="R890" s="13"/>
      <c r="S890" s="13"/>
      <c r="T890" s="13"/>
      <c r="U890" s="13"/>
      <c r="V890" s="13"/>
    </row>
    <row r="891" spans="1:22" s="5" customFormat="1" ht="13" x14ac:dyDescent="0.15">
      <c r="A891" s="6"/>
      <c r="B891" s="7"/>
      <c r="N891" s="13"/>
      <c r="O891" s="13"/>
      <c r="P891" s="13"/>
      <c r="Q891" s="13"/>
      <c r="R891" s="13"/>
      <c r="S891" s="13"/>
      <c r="T891" s="13"/>
      <c r="U891" s="13"/>
      <c r="V891" s="13"/>
    </row>
    <row r="892" spans="1:22" s="5" customFormat="1" ht="13" x14ac:dyDescent="0.15">
      <c r="A892" s="6"/>
      <c r="B892" s="7"/>
      <c r="N892" s="13"/>
      <c r="O892" s="13"/>
      <c r="P892" s="13"/>
      <c r="Q892" s="13"/>
      <c r="R892" s="13"/>
      <c r="S892" s="13"/>
      <c r="T892" s="13"/>
      <c r="U892" s="13"/>
      <c r="V892" s="13"/>
    </row>
    <row r="893" spans="1:22" s="5" customFormat="1" ht="13" x14ac:dyDescent="0.15">
      <c r="A893" s="6"/>
      <c r="B893" s="7"/>
      <c r="N893" s="13"/>
      <c r="O893" s="13"/>
      <c r="P893" s="13"/>
      <c r="Q893" s="13"/>
      <c r="R893" s="13"/>
      <c r="S893" s="13"/>
      <c r="T893" s="13"/>
      <c r="U893" s="13"/>
      <c r="V893" s="13"/>
    </row>
    <row r="894" spans="1:22" s="5" customFormat="1" ht="13" x14ac:dyDescent="0.15">
      <c r="A894" s="6"/>
      <c r="B894" s="7"/>
      <c r="N894" s="13"/>
      <c r="O894" s="13"/>
      <c r="P894" s="13"/>
      <c r="Q894" s="13"/>
      <c r="R894" s="13"/>
      <c r="S894" s="13"/>
      <c r="T894" s="13"/>
      <c r="U894" s="13"/>
      <c r="V894" s="13"/>
    </row>
    <row r="895" spans="1:22" s="5" customFormat="1" ht="13" x14ac:dyDescent="0.15">
      <c r="A895" s="6"/>
      <c r="B895" s="7"/>
      <c r="N895" s="13"/>
      <c r="O895" s="13"/>
      <c r="P895" s="13"/>
      <c r="Q895" s="13"/>
      <c r="R895" s="13"/>
      <c r="S895" s="13"/>
      <c r="T895" s="13"/>
      <c r="U895" s="13"/>
      <c r="V895" s="13"/>
    </row>
    <row r="896" spans="1:22" s="5" customFormat="1" ht="13" x14ac:dyDescent="0.15">
      <c r="A896" s="6"/>
      <c r="B896" s="7"/>
      <c r="N896" s="13"/>
      <c r="O896" s="13"/>
      <c r="P896" s="13"/>
      <c r="Q896" s="13"/>
      <c r="R896" s="13"/>
      <c r="S896" s="13"/>
      <c r="T896" s="13"/>
      <c r="U896" s="13"/>
      <c r="V896" s="13"/>
    </row>
    <row r="897" spans="1:22" s="5" customFormat="1" ht="13" x14ac:dyDescent="0.15">
      <c r="A897" s="6"/>
      <c r="B897" s="7"/>
      <c r="N897" s="13"/>
      <c r="O897" s="13"/>
      <c r="P897" s="13"/>
      <c r="Q897" s="13"/>
      <c r="R897" s="13"/>
      <c r="S897" s="13"/>
      <c r="T897" s="13"/>
      <c r="U897" s="13"/>
      <c r="V897" s="13"/>
    </row>
    <row r="898" spans="1:22" s="5" customFormat="1" ht="13" x14ac:dyDescent="0.15">
      <c r="A898" s="6"/>
      <c r="B898" s="7"/>
      <c r="N898" s="13"/>
      <c r="O898" s="13"/>
      <c r="P898" s="13"/>
      <c r="Q898" s="13"/>
      <c r="R898" s="13"/>
      <c r="S898" s="13"/>
      <c r="T898" s="13"/>
      <c r="U898" s="13"/>
      <c r="V898" s="13"/>
    </row>
    <row r="899" spans="1:22" s="5" customFormat="1" ht="13" x14ac:dyDescent="0.15">
      <c r="A899" s="6"/>
      <c r="B899" s="7"/>
      <c r="N899" s="13"/>
      <c r="O899" s="13"/>
      <c r="P899" s="13"/>
      <c r="Q899" s="13"/>
      <c r="R899" s="13"/>
      <c r="S899" s="13"/>
      <c r="T899" s="13"/>
      <c r="U899" s="13"/>
      <c r="V899" s="13"/>
    </row>
    <row r="900" spans="1:22" s="5" customFormat="1" ht="13" x14ac:dyDescent="0.15">
      <c r="A900" s="6"/>
      <c r="B900" s="7"/>
      <c r="N900" s="13"/>
      <c r="O900" s="13"/>
      <c r="P900" s="13"/>
      <c r="Q900" s="13"/>
      <c r="R900" s="13"/>
      <c r="S900" s="13"/>
      <c r="T900" s="13"/>
      <c r="U900" s="13"/>
      <c r="V900" s="13"/>
    </row>
    <row r="901" spans="1:22" s="5" customFormat="1" ht="13" x14ac:dyDescent="0.15">
      <c r="A901" s="6"/>
      <c r="B901" s="7"/>
      <c r="N901" s="13"/>
      <c r="O901" s="13"/>
      <c r="P901" s="13"/>
      <c r="Q901" s="13"/>
      <c r="R901" s="13"/>
      <c r="S901" s="13"/>
      <c r="T901" s="13"/>
      <c r="U901" s="13"/>
      <c r="V901" s="13"/>
    </row>
    <row r="902" spans="1:22" s="5" customFormat="1" ht="13" x14ac:dyDescent="0.15">
      <c r="A902" s="6"/>
      <c r="B902" s="7"/>
      <c r="N902" s="13"/>
      <c r="O902" s="13"/>
      <c r="P902" s="13"/>
      <c r="Q902" s="13"/>
      <c r="R902" s="13"/>
      <c r="S902" s="13"/>
      <c r="T902" s="13"/>
      <c r="U902" s="13"/>
      <c r="V902" s="13"/>
    </row>
    <row r="903" spans="1:22" s="5" customFormat="1" ht="13" x14ac:dyDescent="0.15">
      <c r="A903" s="6"/>
      <c r="B903" s="7"/>
      <c r="N903" s="13"/>
      <c r="O903" s="13"/>
      <c r="P903" s="13"/>
      <c r="Q903" s="13"/>
      <c r="R903" s="13"/>
      <c r="S903" s="13"/>
      <c r="T903" s="13"/>
      <c r="U903" s="13"/>
      <c r="V903" s="13"/>
    </row>
    <row r="904" spans="1:22" s="5" customFormat="1" ht="13" x14ac:dyDescent="0.15">
      <c r="A904" s="6"/>
      <c r="B904" s="7"/>
      <c r="N904" s="13"/>
      <c r="O904" s="13"/>
      <c r="P904" s="13"/>
      <c r="Q904" s="13"/>
      <c r="R904" s="13"/>
      <c r="S904" s="13"/>
      <c r="T904" s="13"/>
      <c r="U904" s="13"/>
      <c r="V904" s="13"/>
    </row>
    <row r="905" spans="1:22" s="5" customFormat="1" ht="13" x14ac:dyDescent="0.15">
      <c r="A905" s="6"/>
      <c r="B905" s="7"/>
      <c r="N905" s="13"/>
      <c r="O905" s="13"/>
      <c r="P905" s="13"/>
      <c r="Q905" s="13"/>
      <c r="R905" s="13"/>
      <c r="S905" s="13"/>
      <c r="T905" s="13"/>
      <c r="U905" s="13"/>
      <c r="V905" s="13"/>
    </row>
    <row r="906" spans="1:22" s="5" customFormat="1" ht="13" x14ac:dyDescent="0.15">
      <c r="A906" s="6"/>
      <c r="B906" s="7"/>
      <c r="N906" s="13"/>
      <c r="O906" s="13"/>
      <c r="P906" s="13"/>
      <c r="Q906" s="13"/>
      <c r="R906" s="13"/>
      <c r="S906" s="13"/>
      <c r="T906" s="13"/>
      <c r="U906" s="13"/>
      <c r="V906" s="13"/>
    </row>
    <row r="907" spans="1:22" s="5" customFormat="1" ht="13" x14ac:dyDescent="0.15">
      <c r="A907" s="6"/>
      <c r="B907" s="7"/>
      <c r="N907" s="13"/>
      <c r="O907" s="13"/>
      <c r="P907" s="13"/>
      <c r="Q907" s="13"/>
      <c r="R907" s="13"/>
      <c r="S907" s="13"/>
      <c r="T907" s="13"/>
      <c r="U907" s="13"/>
      <c r="V907" s="13"/>
    </row>
    <row r="908" spans="1:22" s="5" customFormat="1" ht="13" x14ac:dyDescent="0.15">
      <c r="A908" s="6"/>
      <c r="B908" s="7"/>
      <c r="N908" s="13"/>
      <c r="O908" s="13"/>
      <c r="P908" s="13"/>
      <c r="Q908" s="13"/>
      <c r="R908" s="13"/>
      <c r="S908" s="13"/>
      <c r="T908" s="13"/>
      <c r="U908" s="13"/>
      <c r="V908" s="13"/>
    </row>
    <row r="909" spans="1:22" s="5" customFormat="1" ht="13" x14ac:dyDescent="0.15">
      <c r="A909" s="6"/>
      <c r="B909" s="7"/>
      <c r="N909" s="13"/>
      <c r="O909" s="13"/>
      <c r="P909" s="13"/>
      <c r="Q909" s="13"/>
      <c r="R909" s="13"/>
      <c r="S909" s="13"/>
      <c r="T909" s="13"/>
      <c r="U909" s="13"/>
      <c r="V909" s="13"/>
    </row>
    <row r="910" spans="1:22" s="5" customFormat="1" ht="13" x14ac:dyDescent="0.15">
      <c r="A910" s="6"/>
      <c r="B910" s="7"/>
      <c r="N910" s="13"/>
      <c r="O910" s="13"/>
      <c r="P910" s="13"/>
      <c r="Q910" s="13"/>
      <c r="R910" s="13"/>
      <c r="S910" s="13"/>
      <c r="T910" s="13"/>
      <c r="U910" s="13"/>
      <c r="V910" s="13"/>
    </row>
    <row r="911" spans="1:22" s="5" customFormat="1" ht="13" x14ac:dyDescent="0.15">
      <c r="A911" s="6"/>
      <c r="B911" s="7"/>
      <c r="N911" s="13"/>
      <c r="O911" s="13"/>
      <c r="P911" s="13"/>
      <c r="Q911" s="13"/>
      <c r="R911" s="13"/>
      <c r="S911" s="13"/>
      <c r="T911" s="13"/>
      <c r="U911" s="13"/>
      <c r="V911" s="13"/>
    </row>
    <row r="912" spans="1:22" s="5" customFormat="1" ht="13" x14ac:dyDescent="0.15">
      <c r="A912" s="6"/>
      <c r="B912" s="7"/>
      <c r="N912" s="13"/>
      <c r="O912" s="13"/>
      <c r="P912" s="13"/>
      <c r="Q912" s="13"/>
      <c r="R912" s="13"/>
      <c r="S912" s="13"/>
      <c r="T912" s="13"/>
      <c r="U912" s="13"/>
      <c r="V912" s="13"/>
    </row>
    <row r="913" spans="1:22" s="5" customFormat="1" ht="13" x14ac:dyDescent="0.15">
      <c r="A913" s="6"/>
      <c r="B913" s="7"/>
      <c r="N913" s="13"/>
      <c r="O913" s="13"/>
      <c r="P913" s="13"/>
      <c r="Q913" s="13"/>
      <c r="R913" s="13"/>
      <c r="S913" s="13"/>
      <c r="T913" s="13"/>
      <c r="U913" s="13"/>
      <c r="V913" s="13"/>
    </row>
    <row r="914" spans="1:22" s="5" customFormat="1" ht="13" x14ac:dyDescent="0.15">
      <c r="A914" s="6"/>
      <c r="B914" s="7"/>
      <c r="N914" s="13"/>
      <c r="O914" s="13"/>
      <c r="P914" s="13"/>
      <c r="Q914" s="13"/>
      <c r="R914" s="13"/>
      <c r="S914" s="13"/>
      <c r="T914" s="13"/>
      <c r="U914" s="13"/>
      <c r="V914" s="13"/>
    </row>
    <row r="915" spans="1:22" s="5" customFormat="1" ht="13" x14ac:dyDescent="0.15">
      <c r="A915" s="6"/>
      <c r="B915" s="7"/>
      <c r="N915" s="13"/>
      <c r="O915" s="13"/>
      <c r="P915" s="13"/>
      <c r="Q915" s="13"/>
      <c r="R915" s="13"/>
      <c r="S915" s="13"/>
      <c r="T915" s="13"/>
      <c r="U915" s="13"/>
      <c r="V915" s="13"/>
    </row>
    <row r="916" spans="1:22" s="5" customFormat="1" ht="13" x14ac:dyDescent="0.15">
      <c r="A916" s="6"/>
      <c r="B916" s="7"/>
      <c r="N916" s="13"/>
      <c r="O916" s="13"/>
      <c r="P916" s="13"/>
      <c r="Q916" s="13"/>
      <c r="R916" s="13"/>
      <c r="S916" s="13"/>
      <c r="T916" s="13"/>
      <c r="U916" s="13"/>
      <c r="V916" s="13"/>
    </row>
    <row r="917" spans="1:22" s="5" customFormat="1" ht="13" x14ac:dyDescent="0.15">
      <c r="A917" s="6"/>
      <c r="B917" s="7"/>
      <c r="N917" s="13"/>
      <c r="O917" s="13"/>
      <c r="P917" s="13"/>
      <c r="Q917" s="13"/>
      <c r="R917" s="13"/>
      <c r="S917" s="13"/>
      <c r="T917" s="13"/>
      <c r="U917" s="13"/>
      <c r="V917" s="13"/>
    </row>
    <row r="918" spans="1:22" s="5" customFormat="1" ht="13" x14ac:dyDescent="0.15">
      <c r="A918" s="6"/>
      <c r="B918" s="7"/>
      <c r="N918" s="13"/>
      <c r="O918" s="13"/>
      <c r="P918" s="13"/>
      <c r="Q918" s="13"/>
      <c r="R918" s="13"/>
      <c r="S918" s="13"/>
      <c r="T918" s="13"/>
      <c r="U918" s="13"/>
      <c r="V918" s="13"/>
    </row>
    <row r="919" spans="1:22" s="5" customFormat="1" ht="13" x14ac:dyDescent="0.15">
      <c r="A919" s="6"/>
      <c r="B919" s="7"/>
      <c r="N919" s="13"/>
      <c r="O919" s="13"/>
      <c r="P919" s="13"/>
      <c r="Q919" s="13"/>
      <c r="R919" s="13"/>
      <c r="S919" s="13"/>
      <c r="T919" s="13"/>
      <c r="U919" s="13"/>
      <c r="V919" s="13"/>
    </row>
    <row r="920" spans="1:22" s="5" customFormat="1" ht="13" x14ac:dyDescent="0.15">
      <c r="A920" s="6"/>
      <c r="B920" s="7"/>
      <c r="N920" s="13"/>
      <c r="O920" s="13"/>
      <c r="P920" s="13"/>
      <c r="Q920" s="13"/>
      <c r="R920" s="13"/>
      <c r="S920" s="13"/>
      <c r="T920" s="13"/>
      <c r="U920" s="13"/>
      <c r="V920" s="13"/>
    </row>
    <row r="921" spans="1:22" s="5" customFormat="1" ht="13" x14ac:dyDescent="0.15">
      <c r="A921" s="6"/>
      <c r="B921" s="7"/>
      <c r="N921" s="13"/>
      <c r="O921" s="13"/>
      <c r="P921" s="13"/>
      <c r="Q921" s="13"/>
      <c r="R921" s="13"/>
      <c r="S921" s="13"/>
      <c r="T921" s="13"/>
      <c r="U921" s="13"/>
      <c r="V921" s="13"/>
    </row>
    <row r="922" spans="1:22" s="5" customFormat="1" ht="13" x14ac:dyDescent="0.15">
      <c r="A922" s="6"/>
      <c r="B922" s="7"/>
      <c r="N922" s="13"/>
      <c r="O922" s="13"/>
      <c r="P922" s="13"/>
      <c r="Q922" s="13"/>
      <c r="R922" s="13"/>
      <c r="S922" s="13"/>
      <c r="T922" s="13"/>
      <c r="U922" s="13"/>
      <c r="V922" s="13"/>
    </row>
    <row r="923" spans="1:22" s="5" customFormat="1" ht="13" x14ac:dyDescent="0.15">
      <c r="A923" s="6"/>
      <c r="B923" s="7"/>
      <c r="N923" s="13"/>
      <c r="O923" s="13"/>
      <c r="P923" s="13"/>
      <c r="Q923" s="13"/>
      <c r="R923" s="13"/>
      <c r="S923" s="13"/>
      <c r="T923" s="13"/>
      <c r="U923" s="13"/>
      <c r="V923" s="13"/>
    </row>
    <row r="924" spans="1:22" s="5" customFormat="1" ht="13" x14ac:dyDescent="0.15">
      <c r="A924" s="6"/>
      <c r="B924" s="7"/>
      <c r="N924" s="13"/>
      <c r="O924" s="13"/>
      <c r="P924" s="13"/>
      <c r="Q924" s="13"/>
      <c r="R924" s="13"/>
      <c r="S924" s="13"/>
      <c r="T924" s="13"/>
      <c r="U924" s="13"/>
      <c r="V924" s="13"/>
    </row>
    <row r="925" spans="1:22" s="5" customFormat="1" ht="13" x14ac:dyDescent="0.15">
      <c r="A925" s="6"/>
      <c r="B925" s="7"/>
      <c r="N925" s="13"/>
      <c r="O925" s="13"/>
      <c r="P925" s="13"/>
      <c r="Q925" s="13"/>
      <c r="R925" s="13"/>
      <c r="S925" s="13"/>
      <c r="T925" s="13"/>
      <c r="U925" s="13"/>
      <c r="V925" s="13"/>
    </row>
    <row r="926" spans="1:22" s="5" customFormat="1" ht="13" x14ac:dyDescent="0.15">
      <c r="A926" s="6"/>
      <c r="B926" s="7"/>
      <c r="N926" s="13"/>
      <c r="O926" s="13"/>
      <c r="P926" s="13"/>
      <c r="Q926" s="13"/>
      <c r="R926" s="13"/>
      <c r="S926" s="13"/>
      <c r="T926" s="13"/>
      <c r="U926" s="13"/>
      <c r="V926" s="13"/>
    </row>
    <row r="927" spans="1:22" s="5" customFormat="1" ht="13" x14ac:dyDescent="0.15">
      <c r="A927" s="6"/>
      <c r="B927" s="7"/>
      <c r="N927" s="13"/>
      <c r="O927" s="13"/>
      <c r="P927" s="13"/>
      <c r="Q927" s="13"/>
      <c r="R927" s="13"/>
      <c r="S927" s="13"/>
      <c r="T927" s="13"/>
      <c r="U927" s="13"/>
      <c r="V927" s="13"/>
    </row>
    <row r="928" spans="1:22" s="5" customFormat="1" ht="13" x14ac:dyDescent="0.15">
      <c r="A928" s="6"/>
      <c r="B928" s="7"/>
      <c r="N928" s="13"/>
      <c r="O928" s="13"/>
      <c r="P928" s="13"/>
      <c r="Q928" s="13"/>
      <c r="R928" s="13"/>
      <c r="S928" s="13"/>
      <c r="T928" s="13"/>
      <c r="U928" s="13"/>
      <c r="V928" s="13"/>
    </row>
    <row r="929" spans="1:22" s="5" customFormat="1" ht="13" x14ac:dyDescent="0.15">
      <c r="A929" s="6"/>
      <c r="B929" s="7"/>
      <c r="N929" s="13"/>
      <c r="O929" s="13"/>
      <c r="P929" s="13"/>
      <c r="Q929" s="13"/>
      <c r="R929" s="13"/>
      <c r="S929" s="13"/>
      <c r="T929" s="13"/>
      <c r="U929" s="13"/>
      <c r="V929" s="13"/>
    </row>
    <row r="930" spans="1:22" s="5" customFormat="1" ht="13" x14ac:dyDescent="0.15">
      <c r="A930" s="6"/>
      <c r="B930" s="7"/>
      <c r="N930" s="13"/>
      <c r="O930" s="13"/>
      <c r="P930" s="13"/>
      <c r="Q930" s="13"/>
      <c r="R930" s="13"/>
      <c r="S930" s="13"/>
      <c r="T930" s="13"/>
      <c r="U930" s="13"/>
      <c r="V930" s="13"/>
    </row>
    <row r="931" spans="1:22" s="5" customFormat="1" ht="13" x14ac:dyDescent="0.15">
      <c r="A931" s="6"/>
      <c r="B931" s="7"/>
      <c r="N931" s="13"/>
      <c r="O931" s="13"/>
      <c r="P931" s="13"/>
      <c r="Q931" s="13"/>
      <c r="R931" s="13"/>
      <c r="S931" s="13"/>
      <c r="T931" s="13"/>
      <c r="U931" s="13"/>
      <c r="V931" s="13"/>
    </row>
    <row r="932" spans="1:22" s="5" customFormat="1" ht="13" x14ac:dyDescent="0.15">
      <c r="A932" s="6"/>
      <c r="B932" s="7"/>
      <c r="N932" s="13"/>
      <c r="O932" s="13"/>
      <c r="P932" s="13"/>
      <c r="Q932" s="13"/>
      <c r="R932" s="13"/>
      <c r="S932" s="13"/>
      <c r="T932" s="13"/>
      <c r="U932" s="13"/>
      <c r="V932" s="13"/>
    </row>
    <row r="933" spans="1:22" s="5" customFormat="1" ht="13" x14ac:dyDescent="0.15">
      <c r="A933" s="6"/>
      <c r="B933" s="7"/>
      <c r="N933" s="13"/>
      <c r="O933" s="13"/>
      <c r="P933" s="13"/>
      <c r="Q933" s="13"/>
      <c r="R933" s="13"/>
      <c r="S933" s="13"/>
      <c r="T933" s="13"/>
      <c r="U933" s="13"/>
      <c r="V933" s="13"/>
    </row>
    <row r="934" spans="1:22" s="5" customFormat="1" ht="13" x14ac:dyDescent="0.15">
      <c r="A934" s="6"/>
      <c r="B934" s="7"/>
      <c r="N934" s="13"/>
      <c r="O934" s="13"/>
      <c r="P934" s="13"/>
      <c r="Q934" s="13"/>
      <c r="R934" s="13"/>
      <c r="S934" s="13"/>
      <c r="T934" s="13"/>
      <c r="U934" s="13"/>
      <c r="V934" s="13"/>
    </row>
    <row r="935" spans="1:22" s="5" customFormat="1" ht="13" x14ac:dyDescent="0.15">
      <c r="A935" s="6"/>
      <c r="B935" s="7"/>
      <c r="N935" s="13"/>
      <c r="O935" s="13"/>
      <c r="P935" s="13"/>
      <c r="Q935" s="13"/>
      <c r="R935" s="13"/>
      <c r="S935" s="13"/>
      <c r="T935" s="13"/>
      <c r="U935" s="13"/>
      <c r="V935" s="13"/>
    </row>
    <row r="936" spans="1:22" s="5" customFormat="1" ht="13" x14ac:dyDescent="0.15">
      <c r="A936" s="6"/>
      <c r="B936" s="7"/>
      <c r="N936" s="13"/>
      <c r="O936" s="13"/>
      <c r="P936" s="13"/>
      <c r="Q936" s="13"/>
      <c r="R936" s="13"/>
      <c r="S936" s="13"/>
      <c r="T936" s="13"/>
      <c r="U936" s="13"/>
      <c r="V936" s="13"/>
    </row>
    <row r="937" spans="1:22" s="5" customFormat="1" ht="13" x14ac:dyDescent="0.15">
      <c r="A937" s="6"/>
      <c r="B937" s="7"/>
      <c r="N937" s="13"/>
      <c r="O937" s="13"/>
      <c r="P937" s="13"/>
      <c r="Q937" s="13"/>
      <c r="R937" s="13"/>
      <c r="S937" s="13"/>
      <c r="T937" s="13"/>
      <c r="U937" s="13"/>
      <c r="V937" s="13"/>
    </row>
    <row r="938" spans="1:22" s="5" customFormat="1" ht="13" x14ac:dyDescent="0.15">
      <c r="A938" s="6"/>
      <c r="B938" s="7"/>
      <c r="N938" s="13"/>
      <c r="O938" s="13"/>
      <c r="P938" s="13"/>
      <c r="Q938" s="13"/>
      <c r="R938" s="13"/>
      <c r="S938" s="13"/>
      <c r="T938" s="13"/>
      <c r="U938" s="13"/>
      <c r="V938" s="13"/>
    </row>
    <row r="939" spans="1:22" s="5" customFormat="1" ht="13" x14ac:dyDescent="0.15">
      <c r="A939" s="6"/>
      <c r="B939" s="7"/>
      <c r="N939" s="13"/>
      <c r="O939" s="13"/>
      <c r="P939" s="13"/>
      <c r="Q939" s="13"/>
      <c r="R939" s="13"/>
      <c r="S939" s="13"/>
      <c r="T939" s="13"/>
      <c r="U939" s="13"/>
      <c r="V939" s="13"/>
    </row>
    <row r="940" spans="1:22" s="5" customFormat="1" ht="13" x14ac:dyDescent="0.15">
      <c r="A940" s="6"/>
      <c r="B940" s="7"/>
      <c r="N940" s="13"/>
      <c r="O940" s="13"/>
      <c r="P940" s="13"/>
      <c r="Q940" s="13"/>
      <c r="R940" s="13"/>
      <c r="S940" s="13"/>
      <c r="T940" s="13"/>
      <c r="U940" s="13"/>
      <c r="V940" s="13"/>
    </row>
    <row r="941" spans="1:22" s="5" customFormat="1" ht="13" x14ac:dyDescent="0.15">
      <c r="A941" s="6"/>
      <c r="B941" s="7"/>
      <c r="N941" s="13"/>
      <c r="O941" s="13"/>
      <c r="P941" s="13"/>
      <c r="Q941" s="13"/>
      <c r="R941" s="13"/>
      <c r="S941" s="13"/>
      <c r="T941" s="13"/>
      <c r="U941" s="13"/>
      <c r="V941" s="13"/>
    </row>
    <row r="942" spans="1:22" s="5" customFormat="1" ht="13" x14ac:dyDescent="0.15">
      <c r="A942" s="6"/>
      <c r="B942" s="7"/>
      <c r="N942" s="13"/>
      <c r="O942" s="13"/>
      <c r="P942" s="13"/>
      <c r="Q942" s="13"/>
      <c r="R942" s="13"/>
      <c r="S942" s="13"/>
      <c r="T942" s="13"/>
      <c r="U942" s="13"/>
      <c r="V942" s="13"/>
    </row>
    <row r="943" spans="1:22" s="5" customFormat="1" ht="13" x14ac:dyDescent="0.15">
      <c r="A943" s="6"/>
      <c r="B943" s="7"/>
      <c r="N943" s="13"/>
      <c r="O943" s="13"/>
      <c r="P943" s="13"/>
      <c r="Q943" s="13"/>
      <c r="R943" s="13"/>
      <c r="S943" s="13"/>
      <c r="T943" s="13"/>
      <c r="U943" s="13"/>
      <c r="V943" s="13"/>
    </row>
    <row r="944" spans="1:22" s="5" customFormat="1" ht="13" x14ac:dyDescent="0.15">
      <c r="A944" s="6"/>
      <c r="B944" s="7"/>
      <c r="N944" s="13"/>
      <c r="O944" s="13"/>
      <c r="P944" s="13"/>
      <c r="Q944" s="13"/>
      <c r="R944" s="13"/>
      <c r="S944" s="13"/>
      <c r="T944" s="13"/>
      <c r="U944" s="13"/>
      <c r="V944" s="13"/>
    </row>
    <row r="945" spans="1:22" s="5" customFormat="1" ht="13" x14ac:dyDescent="0.15">
      <c r="A945" s="6"/>
      <c r="B945" s="7"/>
      <c r="N945" s="13"/>
      <c r="O945" s="13"/>
      <c r="P945" s="13"/>
      <c r="Q945" s="13"/>
      <c r="R945" s="13"/>
      <c r="S945" s="13"/>
      <c r="T945" s="13"/>
      <c r="U945" s="13"/>
      <c r="V945" s="13"/>
    </row>
    <row r="946" spans="1:22" s="5" customFormat="1" ht="13" x14ac:dyDescent="0.15">
      <c r="A946" s="6"/>
      <c r="B946" s="7"/>
      <c r="N946" s="13"/>
      <c r="O946" s="13"/>
      <c r="P946" s="13"/>
      <c r="Q946" s="13"/>
      <c r="R946" s="13"/>
      <c r="S946" s="13"/>
      <c r="T946" s="13"/>
      <c r="U946" s="13"/>
      <c r="V946" s="13"/>
    </row>
    <row r="947" spans="1:22" s="5" customFormat="1" ht="13" x14ac:dyDescent="0.15">
      <c r="A947" s="6"/>
      <c r="B947" s="7"/>
      <c r="N947" s="13"/>
      <c r="O947" s="13"/>
      <c r="P947" s="13"/>
      <c r="Q947" s="13"/>
      <c r="R947" s="13"/>
      <c r="S947" s="13"/>
      <c r="T947" s="13"/>
      <c r="U947" s="13"/>
      <c r="V947" s="13"/>
    </row>
    <row r="948" spans="1:22" s="5" customFormat="1" ht="13" x14ac:dyDescent="0.15">
      <c r="A948" s="6"/>
      <c r="B948" s="7"/>
      <c r="N948" s="13"/>
      <c r="O948" s="13"/>
      <c r="P948" s="13"/>
      <c r="Q948" s="13"/>
      <c r="R948" s="13"/>
      <c r="S948" s="13"/>
      <c r="T948" s="13"/>
      <c r="U948" s="13"/>
      <c r="V948" s="13"/>
    </row>
    <row r="949" spans="1:22" s="5" customFormat="1" ht="13" x14ac:dyDescent="0.15">
      <c r="A949" s="6"/>
      <c r="B949" s="7"/>
      <c r="N949" s="13"/>
      <c r="O949" s="13"/>
      <c r="P949" s="13"/>
      <c r="Q949" s="13"/>
      <c r="R949" s="13"/>
      <c r="S949" s="13"/>
      <c r="T949" s="13"/>
      <c r="U949" s="13"/>
      <c r="V949" s="13"/>
    </row>
    <row r="950" spans="1:22" s="5" customFormat="1" ht="13" x14ac:dyDescent="0.15">
      <c r="A950" s="6"/>
      <c r="B950" s="7"/>
      <c r="N950" s="13"/>
      <c r="O950" s="13"/>
      <c r="P950" s="13"/>
      <c r="Q950" s="13"/>
      <c r="R950" s="13"/>
      <c r="S950" s="13"/>
      <c r="T950" s="13"/>
      <c r="U950" s="13"/>
      <c r="V950" s="13"/>
    </row>
    <row r="951" spans="1:22" s="5" customFormat="1" ht="13" x14ac:dyDescent="0.15">
      <c r="A951" s="6"/>
      <c r="B951" s="7"/>
      <c r="N951" s="13"/>
      <c r="O951" s="13"/>
      <c r="P951" s="13"/>
      <c r="Q951" s="13"/>
      <c r="R951" s="13"/>
      <c r="S951" s="13"/>
      <c r="T951" s="13"/>
      <c r="U951" s="13"/>
      <c r="V951" s="13"/>
    </row>
    <row r="952" spans="1:22" s="5" customFormat="1" ht="13" x14ac:dyDescent="0.15">
      <c r="A952" s="6"/>
      <c r="B952" s="7"/>
      <c r="N952" s="13"/>
      <c r="O952" s="13"/>
      <c r="P952" s="13"/>
      <c r="Q952" s="13"/>
      <c r="R952" s="13"/>
      <c r="S952" s="13"/>
      <c r="T952" s="13"/>
      <c r="U952" s="13"/>
      <c r="V952" s="13"/>
    </row>
    <row r="953" spans="1:22" s="5" customFormat="1" ht="13" x14ac:dyDescent="0.15">
      <c r="A953" s="6"/>
      <c r="B953" s="7"/>
      <c r="N953" s="13"/>
      <c r="O953" s="13"/>
      <c r="P953" s="13"/>
      <c r="Q953" s="13"/>
      <c r="R953" s="13"/>
      <c r="S953" s="13"/>
      <c r="T953" s="13"/>
      <c r="U953" s="13"/>
      <c r="V953" s="13"/>
    </row>
    <row r="954" spans="1:22" s="5" customFormat="1" ht="13" x14ac:dyDescent="0.15">
      <c r="A954" s="6"/>
      <c r="B954" s="7"/>
      <c r="N954" s="13"/>
      <c r="O954" s="13"/>
      <c r="P954" s="13"/>
      <c r="Q954" s="13"/>
      <c r="R954" s="13"/>
      <c r="S954" s="13"/>
      <c r="T954" s="13"/>
      <c r="U954" s="13"/>
      <c r="V954" s="13"/>
    </row>
    <row r="955" spans="1:22" s="5" customFormat="1" ht="13" x14ac:dyDescent="0.15">
      <c r="A955" s="6"/>
      <c r="B955" s="7"/>
      <c r="N955" s="13"/>
      <c r="O955" s="13"/>
      <c r="P955" s="13"/>
      <c r="Q955" s="13"/>
      <c r="R955" s="13"/>
      <c r="S955" s="13"/>
      <c r="T955" s="13"/>
      <c r="U955" s="13"/>
      <c r="V955" s="13"/>
    </row>
    <row r="956" spans="1:22" s="5" customFormat="1" ht="13" x14ac:dyDescent="0.15">
      <c r="A956" s="6"/>
      <c r="B956" s="7"/>
      <c r="N956" s="13"/>
      <c r="O956" s="13"/>
      <c r="P956" s="13"/>
      <c r="Q956" s="13"/>
      <c r="R956" s="13"/>
      <c r="S956" s="13"/>
      <c r="T956" s="13"/>
      <c r="U956" s="13"/>
      <c r="V956" s="13"/>
    </row>
    <row r="957" spans="1:22" s="5" customFormat="1" ht="13" x14ac:dyDescent="0.15">
      <c r="A957" s="6"/>
      <c r="B957" s="7"/>
      <c r="N957" s="13"/>
      <c r="O957" s="13"/>
      <c r="P957" s="13"/>
      <c r="Q957" s="13"/>
      <c r="R957" s="13"/>
      <c r="S957" s="13"/>
      <c r="T957" s="13"/>
      <c r="U957" s="13"/>
      <c r="V957" s="13"/>
    </row>
    <row r="958" spans="1:22" s="5" customFormat="1" ht="13" x14ac:dyDescent="0.15">
      <c r="A958" s="6"/>
      <c r="B958" s="7"/>
      <c r="N958" s="13"/>
      <c r="O958" s="13"/>
      <c r="P958" s="13"/>
      <c r="Q958" s="13"/>
      <c r="R958" s="13"/>
      <c r="S958" s="13"/>
      <c r="T958" s="13"/>
      <c r="U958" s="13"/>
      <c r="V958" s="13"/>
    </row>
    <row r="959" spans="1:22" s="5" customFormat="1" ht="13" x14ac:dyDescent="0.15">
      <c r="A959" s="6"/>
      <c r="B959" s="7"/>
      <c r="N959" s="13"/>
      <c r="O959" s="13"/>
      <c r="P959" s="13"/>
      <c r="Q959" s="13"/>
      <c r="R959" s="13"/>
      <c r="S959" s="13"/>
      <c r="T959" s="13"/>
      <c r="U959" s="13"/>
      <c r="V959" s="13"/>
    </row>
    <row r="960" spans="1:22" s="5" customFormat="1" ht="13" x14ac:dyDescent="0.15">
      <c r="A960" s="6"/>
      <c r="B960" s="7"/>
      <c r="N960" s="13"/>
      <c r="O960" s="13"/>
      <c r="P960" s="13"/>
      <c r="Q960" s="13"/>
      <c r="R960" s="13"/>
      <c r="S960" s="13"/>
      <c r="T960" s="13"/>
      <c r="U960" s="13"/>
      <c r="V960" s="13"/>
    </row>
    <row r="961" spans="1:22" s="5" customFormat="1" ht="13" x14ac:dyDescent="0.15">
      <c r="A961" s="6"/>
      <c r="B961" s="7"/>
      <c r="N961" s="13"/>
      <c r="O961" s="13"/>
      <c r="P961" s="13"/>
      <c r="Q961" s="13"/>
      <c r="R961" s="13"/>
      <c r="S961" s="13"/>
      <c r="T961" s="13"/>
      <c r="U961" s="13"/>
      <c r="V961" s="13"/>
    </row>
    <row r="962" spans="1:22" s="5" customFormat="1" ht="13" x14ac:dyDescent="0.15">
      <c r="A962" s="6"/>
      <c r="B962" s="7"/>
      <c r="N962" s="13"/>
      <c r="O962" s="13"/>
      <c r="P962" s="13"/>
      <c r="Q962" s="13"/>
      <c r="R962" s="13"/>
      <c r="S962" s="13"/>
      <c r="T962" s="13"/>
      <c r="U962" s="13"/>
      <c r="V962" s="13"/>
    </row>
    <row r="963" spans="1:22" s="5" customFormat="1" ht="13" x14ac:dyDescent="0.15">
      <c r="A963" s="6"/>
      <c r="B963" s="7"/>
      <c r="N963" s="13"/>
      <c r="O963" s="13"/>
      <c r="P963" s="13"/>
      <c r="Q963" s="13"/>
      <c r="R963" s="13"/>
      <c r="S963" s="13"/>
      <c r="T963" s="13"/>
      <c r="U963" s="13"/>
      <c r="V963" s="13"/>
    </row>
    <row r="964" spans="1:22" s="5" customFormat="1" ht="13" x14ac:dyDescent="0.15">
      <c r="A964" s="6"/>
      <c r="B964" s="7"/>
      <c r="N964" s="13"/>
      <c r="O964" s="13"/>
      <c r="P964" s="13"/>
      <c r="Q964" s="13"/>
      <c r="R964" s="13"/>
      <c r="S964" s="13"/>
      <c r="T964" s="13"/>
      <c r="U964" s="13"/>
      <c r="V964" s="13"/>
    </row>
    <row r="965" spans="1:22" s="5" customFormat="1" ht="13" x14ac:dyDescent="0.15">
      <c r="A965" s="6"/>
      <c r="B965" s="7"/>
      <c r="N965" s="13"/>
      <c r="O965" s="13"/>
      <c r="P965" s="13"/>
      <c r="Q965" s="13"/>
      <c r="R965" s="13"/>
      <c r="S965" s="13"/>
      <c r="T965" s="13"/>
      <c r="U965" s="13"/>
      <c r="V965" s="13"/>
    </row>
    <row r="966" spans="1:22" s="5" customFormat="1" ht="13" x14ac:dyDescent="0.15">
      <c r="A966" s="6"/>
      <c r="B966" s="7"/>
      <c r="N966" s="13"/>
      <c r="O966" s="13"/>
      <c r="P966" s="13"/>
      <c r="Q966" s="13"/>
      <c r="R966" s="13"/>
      <c r="S966" s="13"/>
      <c r="T966" s="13"/>
      <c r="U966" s="13"/>
      <c r="V966" s="13"/>
    </row>
    <row r="967" spans="1:22" s="5" customFormat="1" ht="13" x14ac:dyDescent="0.15">
      <c r="A967" s="6"/>
      <c r="B967" s="7"/>
      <c r="N967" s="13"/>
      <c r="O967" s="13"/>
      <c r="P967" s="13"/>
      <c r="Q967" s="13"/>
      <c r="R967" s="13"/>
      <c r="S967" s="13"/>
      <c r="T967" s="13"/>
      <c r="U967" s="13"/>
      <c r="V967" s="13"/>
    </row>
    <row r="968" spans="1:22" s="5" customFormat="1" ht="13" x14ac:dyDescent="0.15">
      <c r="A968" s="6"/>
      <c r="B968" s="7"/>
      <c r="N968" s="13"/>
      <c r="O968" s="13"/>
      <c r="P968" s="13"/>
      <c r="Q968" s="13"/>
      <c r="R968" s="13"/>
      <c r="S968" s="13"/>
      <c r="T968" s="13"/>
      <c r="U968" s="13"/>
      <c r="V968" s="13"/>
    </row>
    <row r="969" spans="1:22" s="5" customFormat="1" ht="13" x14ac:dyDescent="0.15">
      <c r="A969" s="6"/>
      <c r="B969" s="7"/>
      <c r="N969" s="13"/>
      <c r="O969" s="13"/>
      <c r="P969" s="13"/>
      <c r="Q969" s="13"/>
      <c r="R969" s="13"/>
      <c r="S969" s="13"/>
      <c r="T969" s="13"/>
      <c r="U969" s="13"/>
      <c r="V969" s="13"/>
    </row>
    <row r="970" spans="1:22" s="5" customFormat="1" ht="13" x14ac:dyDescent="0.15">
      <c r="A970" s="6"/>
      <c r="B970" s="7"/>
      <c r="N970" s="13"/>
      <c r="O970" s="13"/>
      <c r="P970" s="13"/>
      <c r="Q970" s="13"/>
      <c r="R970" s="13"/>
      <c r="S970" s="13"/>
      <c r="T970" s="13"/>
      <c r="U970" s="13"/>
      <c r="V970" s="13"/>
    </row>
    <row r="971" spans="1:22" s="5" customFormat="1" ht="13" x14ac:dyDescent="0.15">
      <c r="A971" s="6"/>
      <c r="B971" s="7"/>
      <c r="N971" s="13"/>
      <c r="O971" s="13"/>
      <c r="P971" s="13"/>
      <c r="Q971" s="13"/>
      <c r="R971" s="13"/>
      <c r="S971" s="13"/>
      <c r="T971" s="13"/>
      <c r="U971" s="13"/>
      <c r="V971" s="13"/>
    </row>
    <row r="972" spans="1:22" s="5" customFormat="1" ht="13" x14ac:dyDescent="0.15">
      <c r="A972" s="6"/>
      <c r="B972" s="7"/>
      <c r="N972" s="13"/>
      <c r="O972" s="13"/>
      <c r="P972" s="13"/>
      <c r="Q972" s="13"/>
      <c r="R972" s="13"/>
      <c r="S972" s="13"/>
      <c r="T972" s="13"/>
      <c r="U972" s="13"/>
      <c r="V972" s="13"/>
    </row>
    <row r="973" spans="1:22" s="5" customFormat="1" ht="13" x14ac:dyDescent="0.15">
      <c r="A973" s="6"/>
      <c r="B973" s="7"/>
      <c r="N973" s="13"/>
      <c r="O973" s="13"/>
      <c r="P973" s="13"/>
      <c r="Q973" s="13"/>
      <c r="R973" s="13"/>
      <c r="S973" s="13"/>
      <c r="T973" s="13"/>
      <c r="U973" s="13"/>
      <c r="V973" s="13"/>
    </row>
    <row r="974" spans="1:22" s="5" customFormat="1" ht="13" x14ac:dyDescent="0.15">
      <c r="A974" s="6"/>
      <c r="B974" s="7"/>
      <c r="N974" s="13"/>
      <c r="O974" s="13"/>
      <c r="P974" s="13"/>
      <c r="Q974" s="13"/>
      <c r="R974" s="13"/>
      <c r="S974" s="13"/>
      <c r="T974" s="13"/>
      <c r="U974" s="13"/>
      <c r="V974" s="13"/>
    </row>
    <row r="975" spans="1:22" s="5" customFormat="1" ht="13" x14ac:dyDescent="0.15">
      <c r="A975" s="6"/>
      <c r="B975" s="7"/>
      <c r="N975" s="13"/>
      <c r="O975" s="13"/>
      <c r="P975" s="13"/>
      <c r="Q975" s="13"/>
      <c r="R975" s="13"/>
      <c r="S975" s="13"/>
      <c r="T975" s="13"/>
      <c r="U975" s="13"/>
      <c r="V975" s="13"/>
    </row>
    <row r="976" spans="1:22" s="5" customFormat="1" ht="13" x14ac:dyDescent="0.15">
      <c r="A976" s="6"/>
      <c r="B976" s="7"/>
      <c r="N976" s="13"/>
      <c r="O976" s="13"/>
      <c r="P976" s="13"/>
      <c r="Q976" s="13"/>
      <c r="R976" s="13"/>
      <c r="S976" s="13"/>
      <c r="T976" s="13"/>
      <c r="U976" s="13"/>
      <c r="V976" s="13"/>
    </row>
    <row r="977" spans="1:22" s="5" customFormat="1" ht="13" x14ac:dyDescent="0.15">
      <c r="A977" s="6"/>
      <c r="B977" s="7"/>
      <c r="N977" s="13"/>
      <c r="O977" s="13"/>
      <c r="P977" s="13"/>
      <c r="Q977" s="13"/>
      <c r="R977" s="13"/>
      <c r="S977" s="13"/>
      <c r="T977" s="13"/>
      <c r="U977" s="13"/>
      <c r="V977" s="13"/>
    </row>
    <row r="978" spans="1:22" s="5" customFormat="1" ht="13" x14ac:dyDescent="0.15">
      <c r="A978" s="6"/>
      <c r="B978" s="7"/>
      <c r="N978" s="13"/>
      <c r="O978" s="13"/>
      <c r="P978" s="13"/>
      <c r="Q978" s="13"/>
      <c r="R978" s="13"/>
      <c r="S978" s="13"/>
      <c r="T978" s="13"/>
      <c r="U978" s="13"/>
      <c r="V978" s="13"/>
    </row>
    <row r="979" spans="1:22" s="5" customFormat="1" ht="13" x14ac:dyDescent="0.15">
      <c r="A979" s="6"/>
      <c r="B979" s="7"/>
      <c r="N979" s="13"/>
      <c r="O979" s="13"/>
      <c r="P979" s="13"/>
      <c r="Q979" s="13"/>
      <c r="R979" s="13"/>
      <c r="S979" s="13"/>
      <c r="T979" s="13"/>
      <c r="U979" s="13"/>
      <c r="V979" s="13"/>
    </row>
    <row r="980" spans="1:22" s="5" customFormat="1" ht="13" x14ac:dyDescent="0.15">
      <c r="A980" s="6"/>
      <c r="B980" s="7"/>
      <c r="N980" s="13"/>
      <c r="O980" s="13"/>
      <c r="P980" s="13"/>
      <c r="Q980" s="13"/>
      <c r="R980" s="13"/>
      <c r="S980" s="13"/>
      <c r="T980" s="13"/>
      <c r="U980" s="13"/>
      <c r="V980" s="13"/>
    </row>
    <row r="981" spans="1:22" s="5" customFormat="1" ht="13" x14ac:dyDescent="0.15">
      <c r="A981" s="6"/>
      <c r="B981" s="7"/>
      <c r="N981" s="13"/>
      <c r="O981" s="13"/>
      <c r="P981" s="13"/>
      <c r="Q981" s="13"/>
      <c r="R981" s="13"/>
      <c r="S981" s="13"/>
      <c r="T981" s="13"/>
      <c r="U981" s="13"/>
      <c r="V981" s="13"/>
    </row>
    <row r="982" spans="1:22" s="5" customFormat="1" ht="13" x14ac:dyDescent="0.15">
      <c r="A982" s="6"/>
      <c r="B982" s="7"/>
      <c r="N982" s="13"/>
      <c r="O982" s="13"/>
      <c r="P982" s="13"/>
      <c r="Q982" s="13"/>
      <c r="R982" s="13"/>
      <c r="S982" s="13"/>
      <c r="T982" s="13"/>
      <c r="U982" s="13"/>
      <c r="V982" s="13"/>
    </row>
    <row r="983" spans="1:22" s="5" customFormat="1" ht="13" x14ac:dyDescent="0.15">
      <c r="A983" s="6"/>
      <c r="B983" s="7"/>
      <c r="N983" s="13"/>
      <c r="O983" s="13"/>
      <c r="P983" s="13"/>
      <c r="Q983" s="13"/>
      <c r="R983" s="13"/>
      <c r="S983" s="13"/>
      <c r="T983" s="13"/>
      <c r="U983" s="13"/>
      <c r="V983" s="13"/>
    </row>
    <row r="984" spans="1:22" s="5" customFormat="1" ht="13" x14ac:dyDescent="0.15">
      <c r="A984" s="6"/>
      <c r="B984" s="7"/>
      <c r="N984" s="13"/>
      <c r="O984" s="13"/>
      <c r="P984" s="13"/>
      <c r="Q984" s="13"/>
      <c r="R984" s="13"/>
      <c r="S984" s="13"/>
      <c r="T984" s="13"/>
      <c r="U984" s="13"/>
      <c r="V984" s="13"/>
    </row>
    <row r="985" spans="1:22" s="5" customFormat="1" ht="13" x14ac:dyDescent="0.15">
      <c r="A985" s="6"/>
      <c r="B985" s="7"/>
      <c r="N985" s="13"/>
      <c r="O985" s="13"/>
      <c r="P985" s="13"/>
      <c r="Q985" s="13"/>
      <c r="R985" s="13"/>
      <c r="S985" s="13"/>
      <c r="T985" s="13"/>
      <c r="U985" s="13"/>
      <c r="V985" s="13"/>
    </row>
    <row r="986" spans="1:22" s="5" customFormat="1" ht="13" x14ac:dyDescent="0.15">
      <c r="A986" s="6"/>
      <c r="B986" s="7"/>
      <c r="N986" s="13"/>
      <c r="O986" s="13"/>
      <c r="P986" s="13"/>
      <c r="Q986" s="13"/>
      <c r="R986" s="13"/>
      <c r="S986" s="13"/>
      <c r="T986" s="13"/>
      <c r="U986" s="13"/>
      <c r="V986" s="13"/>
    </row>
    <row r="987" spans="1:22" s="5" customFormat="1" ht="13" x14ac:dyDescent="0.15">
      <c r="A987" s="6"/>
      <c r="B987" s="7"/>
      <c r="N987" s="13"/>
      <c r="O987" s="13"/>
      <c r="P987" s="13"/>
      <c r="Q987" s="13"/>
      <c r="R987" s="13"/>
      <c r="S987" s="13"/>
      <c r="T987" s="13"/>
      <c r="U987" s="13"/>
      <c r="V987" s="13"/>
    </row>
    <row r="988" spans="1:22" s="5" customFormat="1" ht="13" x14ac:dyDescent="0.15">
      <c r="A988" s="6"/>
      <c r="B988" s="7"/>
      <c r="N988" s="13"/>
      <c r="O988" s="13"/>
      <c r="P988" s="13"/>
      <c r="Q988" s="13"/>
      <c r="R988" s="13"/>
      <c r="S988" s="13"/>
      <c r="T988" s="13"/>
      <c r="U988" s="13"/>
      <c r="V988" s="13"/>
    </row>
    <row r="989" spans="1:22" s="5" customFormat="1" ht="13" x14ac:dyDescent="0.15">
      <c r="A989" s="6"/>
      <c r="B989" s="7"/>
      <c r="N989" s="13"/>
      <c r="O989" s="13"/>
      <c r="P989" s="13"/>
      <c r="Q989" s="13"/>
      <c r="R989" s="13"/>
      <c r="S989" s="13"/>
      <c r="T989" s="13"/>
      <c r="U989" s="13"/>
      <c r="V989" s="13"/>
    </row>
    <row r="990" spans="1:22" s="5" customFormat="1" ht="13" x14ac:dyDescent="0.15">
      <c r="A990" s="6"/>
      <c r="B990" s="7"/>
      <c r="N990" s="13"/>
      <c r="O990" s="13"/>
      <c r="P990" s="13"/>
      <c r="Q990" s="13"/>
      <c r="R990" s="13"/>
      <c r="S990" s="13"/>
      <c r="T990" s="13"/>
      <c r="U990" s="13"/>
      <c r="V990" s="13"/>
    </row>
    <row r="991" spans="1:22" s="5" customFormat="1" ht="13" x14ac:dyDescent="0.15">
      <c r="A991" s="6"/>
      <c r="B991" s="7"/>
      <c r="N991" s="13"/>
      <c r="O991" s="13"/>
      <c r="P991" s="13"/>
      <c r="Q991" s="13"/>
      <c r="R991" s="13"/>
      <c r="S991" s="13"/>
      <c r="T991" s="13"/>
      <c r="U991" s="13"/>
      <c r="V991" s="13"/>
    </row>
    <row r="992" spans="1:22" s="5" customFormat="1" ht="13" x14ac:dyDescent="0.15">
      <c r="A992" s="6"/>
      <c r="B992" s="7"/>
      <c r="N992" s="13"/>
      <c r="O992" s="13"/>
      <c r="P992" s="13"/>
      <c r="Q992" s="13"/>
      <c r="R992" s="13"/>
      <c r="S992" s="13"/>
      <c r="T992" s="13"/>
      <c r="U992" s="13"/>
      <c r="V992" s="13"/>
    </row>
    <row r="993" spans="1:22" s="5" customFormat="1" ht="13" x14ac:dyDescent="0.15">
      <c r="A993" s="6"/>
      <c r="B993" s="7"/>
      <c r="N993" s="13"/>
      <c r="O993" s="13"/>
      <c r="P993" s="13"/>
      <c r="Q993" s="13"/>
      <c r="R993" s="13"/>
      <c r="S993" s="13"/>
      <c r="T993" s="13"/>
      <c r="U993" s="13"/>
      <c r="V993" s="13"/>
    </row>
    <row r="994" spans="1:22" s="5" customFormat="1" ht="13" x14ac:dyDescent="0.15">
      <c r="A994" s="6"/>
      <c r="B994" s="7"/>
      <c r="N994" s="13"/>
      <c r="O994" s="13"/>
      <c r="P994" s="13"/>
      <c r="Q994" s="13"/>
      <c r="R994" s="13"/>
      <c r="S994" s="13"/>
      <c r="T994" s="13"/>
      <c r="U994" s="13"/>
      <c r="V994" s="13"/>
    </row>
    <row r="995" spans="1:22" s="5" customFormat="1" ht="13" x14ac:dyDescent="0.15">
      <c r="A995" s="6"/>
      <c r="B995" s="7"/>
      <c r="N995" s="13"/>
      <c r="O995" s="13"/>
      <c r="P995" s="13"/>
      <c r="Q995" s="13"/>
      <c r="R995" s="13"/>
      <c r="S995" s="13"/>
      <c r="T995" s="13"/>
      <c r="U995" s="13"/>
      <c r="V995" s="13"/>
    </row>
    <row r="996" spans="1:22" s="5" customFormat="1" ht="13" x14ac:dyDescent="0.15">
      <c r="A996" s="6"/>
      <c r="B996" s="7"/>
      <c r="N996" s="13"/>
      <c r="O996" s="13"/>
      <c r="P996" s="13"/>
      <c r="Q996" s="13"/>
      <c r="R996" s="13"/>
      <c r="S996" s="13"/>
      <c r="T996" s="13"/>
      <c r="U996" s="13"/>
      <c r="V996" s="13"/>
    </row>
    <row r="997" spans="1:22" s="5" customFormat="1" ht="13" x14ac:dyDescent="0.15">
      <c r="A997" s="6"/>
      <c r="B997" s="7"/>
      <c r="N997" s="13"/>
      <c r="O997" s="13"/>
      <c r="P997" s="13"/>
      <c r="Q997" s="13"/>
      <c r="R997" s="13"/>
      <c r="S997" s="13"/>
      <c r="T997" s="13"/>
      <c r="U997" s="13"/>
      <c r="V997" s="13"/>
    </row>
    <row r="998" spans="1:22" s="5" customFormat="1" ht="13" x14ac:dyDescent="0.15">
      <c r="A998" s="6"/>
      <c r="B998" s="7"/>
      <c r="N998" s="13"/>
      <c r="O998" s="13"/>
      <c r="P998" s="13"/>
      <c r="Q998" s="13"/>
      <c r="R998" s="13"/>
      <c r="S998" s="13"/>
      <c r="T998" s="13"/>
      <c r="U998" s="13"/>
      <c r="V998" s="13"/>
    </row>
    <row r="999" spans="1:22" s="5" customFormat="1" ht="13" x14ac:dyDescent="0.15">
      <c r="A999" s="6"/>
      <c r="B999" s="7"/>
      <c r="N999" s="13"/>
      <c r="O999" s="13"/>
      <c r="P999" s="13"/>
      <c r="Q999" s="13"/>
      <c r="R999" s="13"/>
      <c r="S999" s="13"/>
      <c r="T999" s="13"/>
      <c r="U999" s="13"/>
      <c r="V999" s="13"/>
    </row>
    <row r="1000" spans="1:22" s="5" customFormat="1" ht="13" x14ac:dyDescent="0.15">
      <c r="A1000" s="6"/>
      <c r="B1000" s="7"/>
      <c r="N1000" s="13"/>
      <c r="O1000" s="13"/>
      <c r="P1000" s="13"/>
      <c r="Q1000" s="13"/>
      <c r="R1000" s="13"/>
      <c r="S1000" s="13"/>
      <c r="T1000" s="13"/>
      <c r="U1000" s="13"/>
      <c r="V1000" s="13"/>
    </row>
    <row r="1001" spans="1:22" s="5" customFormat="1" ht="13" x14ac:dyDescent="0.15">
      <c r="A1001" s="6"/>
      <c r="B1001" s="7"/>
      <c r="N1001" s="13"/>
      <c r="O1001" s="13"/>
      <c r="P1001" s="13"/>
      <c r="Q1001" s="13"/>
      <c r="R1001" s="13"/>
      <c r="S1001" s="13"/>
      <c r="T1001" s="13"/>
      <c r="U1001" s="13"/>
      <c r="V1001" s="13"/>
    </row>
    <row r="1002" spans="1:22" s="5" customFormat="1" ht="13" x14ac:dyDescent="0.15">
      <c r="A1002" s="6"/>
      <c r="B1002" s="7"/>
      <c r="N1002" s="13"/>
      <c r="O1002" s="13"/>
      <c r="P1002" s="13"/>
      <c r="Q1002" s="13"/>
      <c r="R1002" s="13"/>
      <c r="S1002" s="13"/>
      <c r="T1002" s="13"/>
      <c r="U1002" s="13"/>
      <c r="V1002" s="13"/>
    </row>
    <row r="1003" spans="1:22" s="5" customFormat="1" ht="13" x14ac:dyDescent="0.15">
      <c r="A1003" s="6"/>
      <c r="B1003" s="7"/>
      <c r="N1003" s="13"/>
      <c r="O1003" s="13"/>
      <c r="P1003" s="13"/>
      <c r="Q1003" s="13"/>
      <c r="R1003" s="13"/>
      <c r="S1003" s="13"/>
      <c r="T1003" s="13"/>
      <c r="U1003" s="13"/>
      <c r="V1003" s="13"/>
    </row>
    <row r="1004" spans="1:22" s="5" customFormat="1" ht="13" x14ac:dyDescent="0.15">
      <c r="A1004" s="6"/>
      <c r="B1004" s="7"/>
      <c r="N1004" s="13"/>
      <c r="O1004" s="13"/>
      <c r="P1004" s="13"/>
      <c r="Q1004" s="13"/>
      <c r="R1004" s="13"/>
      <c r="S1004" s="13"/>
      <c r="T1004" s="13"/>
      <c r="U1004" s="13"/>
      <c r="V1004" s="13"/>
    </row>
    <row r="1005" spans="1:22" s="5" customFormat="1" ht="13" x14ac:dyDescent="0.15">
      <c r="A1005" s="6"/>
      <c r="B1005" s="7"/>
      <c r="N1005" s="13"/>
      <c r="O1005" s="13"/>
      <c r="P1005" s="13"/>
      <c r="Q1005" s="13"/>
      <c r="R1005" s="13"/>
      <c r="S1005" s="13"/>
      <c r="T1005" s="13"/>
      <c r="U1005" s="13"/>
      <c r="V1005" s="13"/>
    </row>
    <row r="1006" spans="1:22" s="5" customFormat="1" ht="13" x14ac:dyDescent="0.15">
      <c r="A1006" s="6"/>
      <c r="B1006" s="7"/>
      <c r="N1006" s="13"/>
      <c r="O1006" s="13"/>
      <c r="P1006" s="13"/>
      <c r="Q1006" s="13"/>
      <c r="R1006" s="13"/>
      <c r="S1006" s="13"/>
      <c r="T1006" s="13"/>
      <c r="U1006" s="13"/>
      <c r="V1006" s="13"/>
    </row>
    <row r="1007" spans="1:22" s="5" customFormat="1" ht="13" x14ac:dyDescent="0.15">
      <c r="A1007" s="6"/>
      <c r="B1007" s="7"/>
      <c r="N1007" s="13"/>
      <c r="O1007" s="13"/>
      <c r="P1007" s="13"/>
      <c r="Q1007" s="13"/>
      <c r="R1007" s="13"/>
      <c r="S1007" s="13"/>
      <c r="T1007" s="13"/>
      <c r="U1007" s="13"/>
      <c r="V1007" s="13"/>
    </row>
    <row r="1008" spans="1:22" s="5" customFormat="1" ht="13" x14ac:dyDescent="0.15">
      <c r="A1008" s="6"/>
      <c r="B1008" s="7"/>
      <c r="N1008" s="13"/>
      <c r="O1008" s="13"/>
      <c r="P1008" s="13"/>
      <c r="Q1008" s="13"/>
      <c r="R1008" s="13"/>
      <c r="S1008" s="13"/>
      <c r="T1008" s="13"/>
      <c r="U1008" s="13"/>
      <c r="V1008" s="13"/>
    </row>
    <row r="1009" spans="1:22" s="5" customFormat="1" ht="13" x14ac:dyDescent="0.15">
      <c r="A1009" s="6"/>
      <c r="B1009" s="7"/>
      <c r="N1009" s="13"/>
      <c r="O1009" s="13"/>
      <c r="P1009" s="13"/>
      <c r="Q1009" s="13"/>
      <c r="R1009" s="13"/>
      <c r="S1009" s="13"/>
      <c r="T1009" s="13"/>
      <c r="U1009" s="13"/>
      <c r="V1009" s="13"/>
    </row>
    <row r="1010" spans="1:22" s="5" customFormat="1" ht="13" x14ac:dyDescent="0.15">
      <c r="A1010" s="6"/>
      <c r="B1010" s="7"/>
      <c r="N1010" s="13"/>
      <c r="O1010" s="13"/>
      <c r="P1010" s="13"/>
      <c r="Q1010" s="13"/>
      <c r="R1010" s="13"/>
      <c r="S1010" s="13"/>
      <c r="T1010" s="13"/>
      <c r="U1010" s="13"/>
      <c r="V1010" s="13"/>
    </row>
    <row r="1011" spans="1:22" s="5" customFormat="1" ht="13" x14ac:dyDescent="0.15">
      <c r="A1011" s="6"/>
      <c r="B1011" s="7"/>
      <c r="N1011" s="13"/>
      <c r="O1011" s="13"/>
      <c r="P1011" s="13"/>
      <c r="Q1011" s="13"/>
      <c r="R1011" s="13"/>
      <c r="S1011" s="13"/>
      <c r="T1011" s="13"/>
      <c r="U1011" s="13"/>
      <c r="V1011" s="13"/>
    </row>
    <row r="1012" spans="1:22" s="5" customFormat="1" ht="13" x14ac:dyDescent="0.15">
      <c r="A1012" s="6"/>
      <c r="B1012" s="7"/>
      <c r="N1012" s="13"/>
      <c r="O1012" s="13"/>
      <c r="P1012" s="13"/>
      <c r="Q1012" s="13"/>
      <c r="R1012" s="13"/>
      <c r="S1012" s="13"/>
      <c r="T1012" s="13"/>
      <c r="U1012" s="13"/>
      <c r="V1012" s="13"/>
    </row>
    <row r="1013" spans="1:22" s="5" customFormat="1" ht="13" x14ac:dyDescent="0.15">
      <c r="A1013" s="6"/>
      <c r="B1013" s="7"/>
      <c r="N1013" s="13"/>
      <c r="O1013" s="13"/>
      <c r="P1013" s="13"/>
      <c r="Q1013" s="13"/>
      <c r="R1013" s="13"/>
      <c r="S1013" s="13"/>
      <c r="T1013" s="13"/>
      <c r="U1013" s="13"/>
      <c r="V1013" s="13"/>
    </row>
    <row r="1014" spans="1:22" s="5" customFormat="1" ht="13" x14ac:dyDescent="0.15">
      <c r="A1014" s="6"/>
      <c r="B1014" s="7"/>
      <c r="N1014" s="13"/>
      <c r="O1014" s="13"/>
      <c r="P1014" s="13"/>
      <c r="Q1014" s="13"/>
      <c r="R1014" s="13"/>
      <c r="S1014" s="13"/>
      <c r="T1014" s="13"/>
      <c r="U1014" s="13"/>
      <c r="V1014" s="13"/>
    </row>
    <row r="1015" spans="1:22" s="5" customFormat="1" ht="13" x14ac:dyDescent="0.15">
      <c r="A1015" s="6"/>
      <c r="B1015" s="7"/>
      <c r="N1015" s="13"/>
      <c r="O1015" s="13"/>
      <c r="P1015" s="13"/>
      <c r="Q1015" s="13"/>
      <c r="R1015" s="13"/>
      <c r="S1015" s="13"/>
      <c r="T1015" s="13"/>
      <c r="U1015" s="13"/>
      <c r="V1015" s="13"/>
    </row>
    <row r="1016" spans="1:22" s="5" customFormat="1" ht="13" x14ac:dyDescent="0.15">
      <c r="A1016" s="6"/>
      <c r="B1016" s="7"/>
      <c r="N1016" s="13"/>
      <c r="O1016" s="13"/>
      <c r="P1016" s="13"/>
      <c r="Q1016" s="13"/>
      <c r="R1016" s="13"/>
      <c r="S1016" s="13"/>
      <c r="T1016" s="13"/>
      <c r="U1016" s="13"/>
      <c r="V1016" s="13"/>
    </row>
    <row r="1017" spans="1:22" s="5" customFormat="1" ht="13" x14ac:dyDescent="0.15">
      <c r="A1017" s="6"/>
      <c r="B1017" s="7"/>
      <c r="N1017" s="13"/>
      <c r="O1017" s="13"/>
      <c r="P1017" s="13"/>
      <c r="Q1017" s="13"/>
      <c r="R1017" s="13"/>
      <c r="S1017" s="13"/>
      <c r="T1017" s="13"/>
      <c r="U1017" s="13"/>
      <c r="V1017" s="13"/>
    </row>
    <row r="1018" spans="1:22" s="5" customFormat="1" ht="13" x14ac:dyDescent="0.15">
      <c r="A1018" s="6"/>
      <c r="B1018" s="7"/>
      <c r="N1018" s="13"/>
      <c r="O1018" s="13"/>
      <c r="P1018" s="13"/>
      <c r="Q1018" s="13"/>
      <c r="R1018" s="13"/>
      <c r="S1018" s="13"/>
      <c r="T1018" s="13"/>
      <c r="U1018" s="13"/>
      <c r="V1018" s="13"/>
    </row>
    <row r="1019" spans="1:22" s="5" customFormat="1" ht="13" x14ac:dyDescent="0.15">
      <c r="A1019" s="6"/>
      <c r="B1019" s="7"/>
      <c r="N1019" s="13"/>
      <c r="O1019" s="13"/>
      <c r="P1019" s="13"/>
      <c r="Q1019" s="13"/>
      <c r="R1019" s="13"/>
      <c r="S1019" s="13"/>
      <c r="T1019" s="13"/>
      <c r="U1019" s="13"/>
      <c r="V1019" s="13"/>
    </row>
    <row r="1020" spans="1:22" s="5" customFormat="1" ht="13" x14ac:dyDescent="0.15">
      <c r="A1020" s="6"/>
      <c r="B1020" s="7"/>
      <c r="N1020" s="13"/>
      <c r="O1020" s="13"/>
      <c r="P1020" s="13"/>
      <c r="Q1020" s="13"/>
      <c r="R1020" s="13"/>
      <c r="S1020" s="13"/>
      <c r="T1020" s="13"/>
      <c r="U1020" s="13"/>
      <c r="V1020" s="13"/>
    </row>
    <row r="1021" spans="1:22" s="5" customFormat="1" ht="13" x14ac:dyDescent="0.15">
      <c r="A1021" s="6"/>
      <c r="B1021" s="7"/>
      <c r="N1021" s="13"/>
      <c r="O1021" s="13"/>
      <c r="P1021" s="13"/>
      <c r="Q1021" s="13"/>
      <c r="R1021" s="13"/>
      <c r="S1021" s="13"/>
      <c r="T1021" s="13"/>
      <c r="U1021" s="13"/>
      <c r="V1021" s="13"/>
    </row>
    <row r="1022" spans="1:22" s="5" customFormat="1" ht="13" x14ac:dyDescent="0.15">
      <c r="A1022" s="6"/>
      <c r="B1022" s="7"/>
      <c r="N1022" s="13"/>
      <c r="O1022" s="13"/>
      <c r="P1022" s="13"/>
      <c r="Q1022" s="13"/>
      <c r="R1022" s="13"/>
      <c r="S1022" s="13"/>
      <c r="T1022" s="13"/>
      <c r="U1022" s="13"/>
      <c r="V1022" s="13"/>
    </row>
    <row r="1023" spans="1:22" s="5" customFormat="1" ht="13" x14ac:dyDescent="0.15">
      <c r="A1023" s="6"/>
      <c r="B1023" s="7"/>
      <c r="N1023" s="13"/>
      <c r="O1023" s="13"/>
      <c r="P1023" s="13"/>
      <c r="Q1023" s="13"/>
      <c r="R1023" s="13"/>
      <c r="S1023" s="13"/>
      <c r="T1023" s="13"/>
      <c r="U1023" s="13"/>
      <c r="V1023" s="13"/>
    </row>
    <row r="1024" spans="1:22" s="5" customFormat="1" ht="13" x14ac:dyDescent="0.15">
      <c r="A1024" s="6"/>
      <c r="B1024" s="7"/>
      <c r="N1024" s="13"/>
      <c r="O1024" s="13"/>
      <c r="P1024" s="13"/>
      <c r="Q1024" s="13"/>
      <c r="R1024" s="13"/>
      <c r="S1024" s="13"/>
      <c r="T1024" s="13"/>
      <c r="U1024" s="13"/>
      <c r="V1024" s="13"/>
    </row>
    <row r="1025" spans="1:22" s="5" customFormat="1" ht="13" x14ac:dyDescent="0.15">
      <c r="A1025" s="6"/>
      <c r="B1025" s="7"/>
      <c r="N1025" s="13"/>
      <c r="O1025" s="13"/>
      <c r="P1025" s="13"/>
      <c r="Q1025" s="13"/>
      <c r="R1025" s="13"/>
      <c r="S1025" s="13"/>
      <c r="T1025" s="13"/>
      <c r="U1025" s="13"/>
      <c r="V1025" s="13"/>
    </row>
    <row r="1026" spans="1:22" s="5" customFormat="1" ht="13" x14ac:dyDescent="0.15">
      <c r="A1026" s="6"/>
      <c r="B1026" s="7"/>
      <c r="N1026" s="13"/>
      <c r="O1026" s="13"/>
      <c r="P1026" s="13"/>
      <c r="Q1026" s="13"/>
      <c r="R1026" s="13"/>
      <c r="S1026" s="13"/>
      <c r="T1026" s="13"/>
      <c r="U1026" s="13"/>
      <c r="V1026" s="13"/>
    </row>
    <row r="1027" spans="1:22" s="5" customFormat="1" ht="13" x14ac:dyDescent="0.15">
      <c r="A1027" s="6"/>
      <c r="B1027" s="7"/>
      <c r="N1027" s="13"/>
      <c r="O1027" s="13"/>
      <c r="P1027" s="13"/>
      <c r="Q1027" s="13"/>
      <c r="R1027" s="13"/>
      <c r="S1027" s="13"/>
      <c r="T1027" s="13"/>
      <c r="U1027" s="13"/>
      <c r="V1027" s="13"/>
    </row>
    <row r="1028" spans="1:22" s="5" customFormat="1" ht="13" x14ac:dyDescent="0.15">
      <c r="A1028" s="6"/>
      <c r="B1028" s="7"/>
      <c r="N1028" s="13"/>
      <c r="O1028" s="13"/>
      <c r="P1028" s="13"/>
      <c r="Q1028" s="13"/>
      <c r="R1028" s="13"/>
      <c r="S1028" s="13"/>
      <c r="T1028" s="13"/>
      <c r="U1028" s="13"/>
      <c r="V1028" s="13"/>
    </row>
    <row r="1029" spans="1:22" s="5" customFormat="1" ht="13" x14ac:dyDescent="0.15">
      <c r="A1029" s="6"/>
      <c r="B1029" s="7"/>
      <c r="N1029" s="13"/>
      <c r="O1029" s="13"/>
      <c r="P1029" s="13"/>
      <c r="Q1029" s="13"/>
      <c r="R1029" s="13"/>
      <c r="S1029" s="13"/>
      <c r="T1029" s="13"/>
      <c r="U1029" s="13"/>
      <c r="V1029" s="13"/>
    </row>
    <row r="1030" spans="1:22" s="5" customFormat="1" ht="13" x14ac:dyDescent="0.15">
      <c r="A1030" s="6"/>
      <c r="B1030" s="7"/>
      <c r="N1030" s="13"/>
      <c r="O1030" s="13"/>
      <c r="P1030" s="13"/>
      <c r="Q1030" s="13"/>
      <c r="R1030" s="13"/>
      <c r="S1030" s="13"/>
      <c r="T1030" s="13"/>
      <c r="U1030" s="13"/>
      <c r="V1030" s="13"/>
    </row>
    <row r="1031" spans="1:22" s="5" customFormat="1" ht="13" x14ac:dyDescent="0.15">
      <c r="A1031" s="6"/>
      <c r="B1031" s="7"/>
      <c r="N1031" s="13"/>
      <c r="O1031" s="13"/>
      <c r="P1031" s="13"/>
      <c r="Q1031" s="13"/>
      <c r="R1031" s="13"/>
      <c r="S1031" s="13"/>
      <c r="T1031" s="13"/>
      <c r="U1031" s="13"/>
      <c r="V1031" s="13"/>
    </row>
    <row r="1032" spans="1:22" s="5" customFormat="1" ht="13" x14ac:dyDescent="0.15">
      <c r="A1032" s="6"/>
      <c r="B1032" s="7"/>
      <c r="N1032" s="13"/>
      <c r="O1032" s="13"/>
      <c r="P1032" s="13"/>
      <c r="Q1032" s="13"/>
      <c r="R1032" s="13"/>
      <c r="S1032" s="13"/>
      <c r="T1032" s="13"/>
      <c r="U1032" s="13"/>
      <c r="V1032" s="13"/>
    </row>
    <row r="1033" spans="1:22" s="5" customFormat="1" ht="13" x14ac:dyDescent="0.15">
      <c r="A1033" s="6"/>
      <c r="B1033" s="7"/>
      <c r="N1033" s="13"/>
      <c r="O1033" s="13"/>
      <c r="P1033" s="13"/>
      <c r="Q1033" s="13"/>
      <c r="R1033" s="13"/>
      <c r="S1033" s="13"/>
      <c r="T1033" s="13"/>
      <c r="U1033" s="13"/>
      <c r="V1033" s="13"/>
    </row>
    <row r="1034" spans="1:22" s="5" customFormat="1" ht="13" x14ac:dyDescent="0.15">
      <c r="A1034" s="6"/>
      <c r="B1034" s="7"/>
      <c r="N1034" s="13"/>
      <c r="O1034" s="13"/>
      <c r="P1034" s="13"/>
      <c r="Q1034" s="13"/>
      <c r="R1034" s="13"/>
      <c r="S1034" s="13"/>
      <c r="T1034" s="13"/>
      <c r="U1034" s="13"/>
      <c r="V1034" s="13"/>
    </row>
    <row r="1035" spans="1:22" s="5" customFormat="1" ht="13" x14ac:dyDescent="0.15">
      <c r="A1035" s="6"/>
      <c r="B1035" s="7"/>
      <c r="N1035" s="13"/>
      <c r="O1035" s="13"/>
      <c r="P1035" s="13"/>
      <c r="Q1035" s="13"/>
      <c r="R1035" s="13"/>
      <c r="S1035" s="13"/>
      <c r="T1035" s="13"/>
      <c r="U1035" s="13"/>
      <c r="V1035" s="13"/>
    </row>
    <row r="1036" spans="1:22" s="5" customFormat="1" ht="13" x14ac:dyDescent="0.15">
      <c r="A1036" s="6"/>
      <c r="B1036" s="7"/>
      <c r="N1036" s="13"/>
      <c r="O1036" s="13"/>
      <c r="P1036" s="13"/>
      <c r="Q1036" s="13"/>
      <c r="R1036" s="13"/>
      <c r="S1036" s="13"/>
      <c r="T1036" s="13"/>
      <c r="U1036" s="13"/>
      <c r="V1036" s="13"/>
    </row>
    <row r="1037" spans="1:22" s="5" customFormat="1" ht="13" x14ac:dyDescent="0.15">
      <c r="A1037" s="6"/>
      <c r="B1037" s="7"/>
      <c r="N1037" s="13"/>
      <c r="O1037" s="13"/>
      <c r="P1037" s="13"/>
      <c r="Q1037" s="13"/>
      <c r="R1037" s="13"/>
      <c r="S1037" s="13"/>
      <c r="T1037" s="13"/>
      <c r="U1037" s="13"/>
      <c r="V1037" s="13"/>
    </row>
    <row r="1038" spans="1:22" s="5" customFormat="1" ht="13" x14ac:dyDescent="0.15">
      <c r="A1038" s="6"/>
      <c r="B1038" s="7"/>
      <c r="N1038" s="13"/>
      <c r="O1038" s="13"/>
      <c r="P1038" s="13"/>
      <c r="Q1038" s="13"/>
      <c r="R1038" s="13"/>
      <c r="S1038" s="13"/>
      <c r="T1038" s="13"/>
      <c r="U1038" s="13"/>
      <c r="V1038" s="13"/>
    </row>
    <row r="1039" spans="1:22" s="5" customFormat="1" ht="13" x14ac:dyDescent="0.15">
      <c r="A1039" s="6"/>
      <c r="B1039" s="7"/>
      <c r="N1039" s="13"/>
      <c r="O1039" s="13"/>
      <c r="P1039" s="13"/>
      <c r="Q1039" s="13"/>
      <c r="R1039" s="13"/>
      <c r="S1039" s="13"/>
      <c r="T1039" s="13"/>
      <c r="U1039" s="13"/>
      <c r="V1039" s="13"/>
    </row>
    <row r="1040" spans="1:22" s="5" customFormat="1" ht="13" x14ac:dyDescent="0.15">
      <c r="A1040" s="6"/>
      <c r="B1040" s="7"/>
      <c r="N1040" s="13"/>
      <c r="O1040" s="13"/>
      <c r="P1040" s="13"/>
      <c r="Q1040" s="13"/>
      <c r="R1040" s="13"/>
      <c r="S1040" s="13"/>
      <c r="T1040" s="13"/>
      <c r="U1040" s="13"/>
      <c r="V1040" s="13"/>
    </row>
    <row r="1041" spans="1:22" s="5" customFormat="1" ht="13" x14ac:dyDescent="0.15">
      <c r="A1041" s="6"/>
      <c r="B1041" s="7"/>
      <c r="N1041" s="13"/>
      <c r="O1041" s="13"/>
      <c r="P1041" s="13"/>
      <c r="Q1041" s="13"/>
      <c r="R1041" s="13"/>
      <c r="S1041" s="13"/>
      <c r="T1041" s="13"/>
      <c r="U1041" s="13"/>
      <c r="V1041" s="13"/>
    </row>
    <row r="1042" spans="1:22" s="5" customFormat="1" ht="13" x14ac:dyDescent="0.15">
      <c r="A1042" s="6"/>
      <c r="B1042" s="7"/>
      <c r="N1042" s="13"/>
      <c r="O1042" s="13"/>
      <c r="P1042" s="13"/>
      <c r="Q1042" s="13"/>
      <c r="R1042" s="13"/>
      <c r="S1042" s="13"/>
      <c r="T1042" s="13"/>
      <c r="U1042" s="13"/>
      <c r="V1042" s="13"/>
    </row>
    <row r="1043" spans="1:22" s="5" customFormat="1" ht="13" x14ac:dyDescent="0.15">
      <c r="A1043" s="6"/>
      <c r="B1043" s="7"/>
      <c r="N1043" s="13"/>
      <c r="O1043" s="13"/>
      <c r="P1043" s="13"/>
      <c r="Q1043" s="13"/>
      <c r="R1043" s="13"/>
      <c r="S1043" s="13"/>
      <c r="T1043" s="13"/>
      <c r="U1043" s="13"/>
      <c r="V1043" s="13"/>
    </row>
    <row r="1044" spans="1:22" s="5" customFormat="1" ht="13" x14ac:dyDescent="0.15">
      <c r="A1044" s="6"/>
      <c r="B1044" s="7"/>
      <c r="N1044" s="13"/>
      <c r="O1044" s="13"/>
      <c r="P1044" s="13"/>
      <c r="Q1044" s="13"/>
      <c r="R1044" s="13"/>
      <c r="S1044" s="13"/>
      <c r="T1044" s="13"/>
      <c r="U1044" s="13"/>
      <c r="V1044" s="13"/>
    </row>
    <row r="1045" spans="1:22" s="5" customFormat="1" ht="13" x14ac:dyDescent="0.15">
      <c r="A1045" s="6"/>
      <c r="B1045" s="7"/>
      <c r="N1045" s="13"/>
      <c r="O1045" s="13"/>
      <c r="P1045" s="13"/>
      <c r="Q1045" s="13"/>
      <c r="R1045" s="13"/>
      <c r="S1045" s="13"/>
      <c r="T1045" s="13"/>
      <c r="U1045" s="13"/>
      <c r="V1045" s="13"/>
    </row>
    <row r="1046" spans="1:22" s="5" customFormat="1" ht="13" x14ac:dyDescent="0.15">
      <c r="A1046" s="6"/>
      <c r="B1046" s="7"/>
      <c r="N1046" s="13"/>
      <c r="O1046" s="13"/>
      <c r="P1046" s="13"/>
      <c r="Q1046" s="13"/>
      <c r="R1046" s="13"/>
      <c r="S1046" s="13"/>
      <c r="T1046" s="13"/>
      <c r="U1046" s="13"/>
      <c r="V1046" s="13"/>
    </row>
    <row r="1047" spans="1:22" s="5" customFormat="1" ht="13" x14ac:dyDescent="0.15">
      <c r="A1047" s="6"/>
      <c r="B1047" s="7"/>
      <c r="N1047" s="13"/>
      <c r="O1047" s="13"/>
      <c r="P1047" s="13"/>
      <c r="Q1047" s="13"/>
      <c r="R1047" s="13"/>
      <c r="S1047" s="13"/>
      <c r="T1047" s="13"/>
      <c r="U1047" s="13"/>
      <c r="V1047" s="13"/>
    </row>
    <row r="1048" spans="1:22" s="5" customFormat="1" ht="13" x14ac:dyDescent="0.15">
      <c r="A1048" s="6"/>
      <c r="B1048" s="7"/>
      <c r="N1048" s="13"/>
      <c r="O1048" s="13"/>
      <c r="P1048" s="13"/>
      <c r="Q1048" s="13"/>
      <c r="R1048" s="13"/>
      <c r="S1048" s="13"/>
      <c r="T1048" s="13"/>
      <c r="U1048" s="13"/>
      <c r="V1048" s="13"/>
    </row>
    <row r="1049" spans="1:22" s="5" customFormat="1" ht="13" x14ac:dyDescent="0.15">
      <c r="A1049" s="6"/>
      <c r="B1049" s="7"/>
      <c r="N1049" s="13"/>
      <c r="O1049" s="13"/>
      <c r="P1049" s="13"/>
      <c r="Q1049" s="13"/>
      <c r="R1049" s="13"/>
      <c r="S1049" s="13"/>
      <c r="T1049" s="13"/>
      <c r="U1049" s="13"/>
      <c r="V1049" s="13"/>
    </row>
    <row r="1050" spans="1:22" s="5" customFormat="1" ht="13" x14ac:dyDescent="0.15">
      <c r="A1050" s="6"/>
      <c r="B1050" s="7"/>
      <c r="N1050" s="13"/>
      <c r="O1050" s="13"/>
      <c r="P1050" s="13"/>
      <c r="Q1050" s="13"/>
      <c r="R1050" s="13"/>
      <c r="S1050" s="13"/>
      <c r="T1050" s="13"/>
      <c r="U1050" s="13"/>
      <c r="V1050" s="13"/>
    </row>
    <row r="1051" spans="1:22" s="5" customFormat="1" ht="13" x14ac:dyDescent="0.15">
      <c r="A1051" s="6"/>
      <c r="B1051" s="7"/>
      <c r="N1051" s="13"/>
      <c r="O1051" s="13"/>
      <c r="P1051" s="13"/>
      <c r="Q1051" s="13"/>
      <c r="R1051" s="13"/>
      <c r="S1051" s="13"/>
      <c r="T1051" s="13"/>
      <c r="U1051" s="13"/>
      <c r="V1051" s="13"/>
    </row>
    <row r="1052" spans="1:22" s="5" customFormat="1" ht="13" x14ac:dyDescent="0.15">
      <c r="A1052" s="6"/>
      <c r="B1052" s="7"/>
      <c r="N1052" s="13"/>
      <c r="O1052" s="13"/>
      <c r="P1052" s="13"/>
      <c r="Q1052" s="13"/>
      <c r="R1052" s="13"/>
      <c r="S1052" s="13"/>
      <c r="T1052" s="13"/>
      <c r="U1052" s="13"/>
      <c r="V1052" s="13"/>
    </row>
    <row r="1053" spans="1:22" s="5" customFormat="1" ht="13" x14ac:dyDescent="0.15">
      <c r="A1053" s="6"/>
      <c r="B1053" s="7"/>
      <c r="N1053" s="13"/>
      <c r="O1053" s="13"/>
      <c r="P1053" s="13"/>
      <c r="Q1053" s="13"/>
      <c r="R1053" s="13"/>
      <c r="S1053" s="13"/>
      <c r="T1053" s="13"/>
      <c r="U1053" s="13"/>
      <c r="V1053" s="13"/>
    </row>
    <row r="1054" spans="1:22" s="5" customFormat="1" ht="13" x14ac:dyDescent="0.15">
      <c r="A1054" s="6"/>
      <c r="B1054" s="7"/>
      <c r="N1054" s="13"/>
      <c r="O1054" s="13"/>
      <c r="P1054" s="13"/>
      <c r="Q1054" s="13"/>
      <c r="R1054" s="13"/>
      <c r="S1054" s="13"/>
      <c r="T1054" s="13"/>
      <c r="U1054" s="13"/>
      <c r="V1054" s="13"/>
    </row>
    <row r="1055" spans="1:22" s="5" customFormat="1" ht="13" x14ac:dyDescent="0.15">
      <c r="A1055" s="6"/>
      <c r="B1055" s="7"/>
      <c r="N1055" s="13"/>
      <c r="O1055" s="13"/>
      <c r="P1055" s="13"/>
      <c r="Q1055" s="13"/>
      <c r="R1055" s="13"/>
      <c r="S1055" s="13"/>
      <c r="T1055" s="13"/>
      <c r="U1055" s="13"/>
      <c r="V1055" s="13"/>
    </row>
    <row r="1056" spans="1:22" s="5" customFormat="1" ht="13" x14ac:dyDescent="0.15">
      <c r="A1056" s="6"/>
      <c r="B1056" s="7"/>
      <c r="N1056" s="13"/>
      <c r="O1056" s="13"/>
      <c r="P1056" s="13"/>
      <c r="Q1056" s="13"/>
      <c r="R1056" s="13"/>
      <c r="S1056" s="13"/>
      <c r="T1056" s="13"/>
      <c r="U1056" s="13"/>
      <c r="V1056" s="13"/>
    </row>
    <row r="1057" spans="1:22" s="5" customFormat="1" ht="13" x14ac:dyDescent="0.15">
      <c r="A1057" s="6"/>
      <c r="B1057" s="7"/>
      <c r="N1057" s="13"/>
      <c r="O1057" s="13"/>
      <c r="P1057" s="13"/>
      <c r="Q1057" s="13"/>
      <c r="R1057" s="13"/>
      <c r="S1057" s="13"/>
      <c r="T1057" s="13"/>
      <c r="U1057" s="13"/>
      <c r="V1057" s="13"/>
    </row>
    <row r="1058" spans="1:22" s="5" customFormat="1" ht="13" x14ac:dyDescent="0.15">
      <c r="A1058" s="6"/>
      <c r="B1058" s="7"/>
      <c r="N1058" s="13"/>
      <c r="O1058" s="13"/>
      <c r="P1058" s="13"/>
      <c r="Q1058" s="13"/>
      <c r="R1058" s="13"/>
      <c r="S1058" s="13"/>
      <c r="T1058" s="13"/>
      <c r="U1058" s="13"/>
      <c r="V1058" s="13"/>
    </row>
    <row r="1059" spans="1:22" s="5" customFormat="1" ht="13" x14ac:dyDescent="0.15">
      <c r="A1059" s="6"/>
      <c r="B1059" s="7"/>
      <c r="N1059" s="13"/>
      <c r="O1059" s="13"/>
      <c r="P1059" s="13"/>
      <c r="Q1059" s="13"/>
      <c r="R1059" s="13"/>
      <c r="S1059" s="13"/>
      <c r="T1059" s="13"/>
      <c r="U1059" s="13"/>
      <c r="V1059" s="13"/>
    </row>
    <row r="1060" spans="1:22" s="5" customFormat="1" ht="13" x14ac:dyDescent="0.15">
      <c r="A1060" s="6"/>
      <c r="B1060" s="7"/>
      <c r="N1060" s="13"/>
      <c r="O1060" s="13"/>
      <c r="P1060" s="13"/>
      <c r="Q1060" s="13"/>
      <c r="R1060" s="13"/>
      <c r="S1060" s="13"/>
      <c r="T1060" s="13"/>
      <c r="U1060" s="13"/>
      <c r="V1060" s="13"/>
    </row>
    <row r="1061" spans="1:22" s="5" customFormat="1" ht="13" x14ac:dyDescent="0.15">
      <c r="A1061" s="6"/>
      <c r="B1061" s="7"/>
      <c r="N1061" s="13"/>
      <c r="O1061" s="13"/>
      <c r="P1061" s="13"/>
      <c r="Q1061" s="13"/>
      <c r="R1061" s="13"/>
      <c r="S1061" s="13"/>
      <c r="T1061" s="13"/>
      <c r="U1061" s="13"/>
      <c r="V1061" s="13"/>
    </row>
    <row r="1062" spans="1:22" s="5" customFormat="1" ht="13" x14ac:dyDescent="0.15">
      <c r="A1062" s="6"/>
      <c r="B1062" s="7"/>
      <c r="N1062" s="13"/>
      <c r="O1062" s="13"/>
      <c r="P1062" s="13"/>
      <c r="Q1062" s="13"/>
      <c r="R1062" s="13"/>
      <c r="S1062" s="13"/>
      <c r="T1062" s="13"/>
      <c r="U1062" s="13"/>
      <c r="V1062" s="13"/>
    </row>
    <row r="1063" spans="1:22" s="5" customFormat="1" ht="13" x14ac:dyDescent="0.15">
      <c r="A1063" s="6"/>
      <c r="B1063" s="7"/>
      <c r="N1063" s="13"/>
      <c r="O1063" s="13"/>
      <c r="P1063" s="13"/>
      <c r="Q1063" s="13"/>
      <c r="R1063" s="13"/>
      <c r="S1063" s="13"/>
      <c r="T1063" s="13"/>
      <c r="U1063" s="13"/>
      <c r="V1063" s="13"/>
    </row>
    <row r="1064" spans="1:22" s="5" customFormat="1" ht="13" x14ac:dyDescent="0.15">
      <c r="A1064" s="6"/>
      <c r="B1064" s="7"/>
      <c r="N1064" s="13"/>
      <c r="O1064" s="13"/>
      <c r="P1064" s="13"/>
      <c r="Q1064" s="13"/>
      <c r="R1064" s="13"/>
      <c r="S1064" s="13"/>
      <c r="T1064" s="13"/>
      <c r="U1064" s="13"/>
      <c r="V1064" s="13"/>
    </row>
    <row r="1065" spans="1:22" s="5" customFormat="1" ht="13" x14ac:dyDescent="0.15">
      <c r="A1065" s="6"/>
      <c r="B1065" s="7"/>
      <c r="N1065" s="13"/>
      <c r="O1065" s="13"/>
      <c r="P1065" s="13"/>
      <c r="Q1065" s="13"/>
      <c r="R1065" s="13"/>
      <c r="S1065" s="13"/>
      <c r="T1065" s="13"/>
      <c r="U1065" s="13"/>
      <c r="V1065" s="13"/>
    </row>
    <row r="1066" spans="1:22" s="5" customFormat="1" ht="13" x14ac:dyDescent="0.15">
      <c r="A1066" s="6"/>
      <c r="B1066" s="7"/>
      <c r="N1066" s="13"/>
      <c r="O1066" s="13"/>
      <c r="P1066" s="13"/>
      <c r="Q1066" s="13"/>
      <c r="R1066" s="13"/>
      <c r="S1066" s="13"/>
      <c r="T1066" s="13"/>
      <c r="U1066" s="13"/>
      <c r="V1066" s="13"/>
    </row>
    <row r="1067" spans="1:22" s="5" customFormat="1" ht="13" x14ac:dyDescent="0.15">
      <c r="A1067" s="6"/>
      <c r="B1067" s="7"/>
      <c r="N1067" s="13"/>
      <c r="O1067" s="13"/>
      <c r="P1067" s="13"/>
      <c r="Q1067" s="13"/>
      <c r="R1067" s="13"/>
      <c r="S1067" s="13"/>
      <c r="T1067" s="13"/>
      <c r="U1067" s="13"/>
      <c r="V1067" s="13"/>
    </row>
    <row r="1068" spans="1:22" s="5" customFormat="1" ht="13" x14ac:dyDescent="0.15">
      <c r="A1068" s="6"/>
      <c r="B1068" s="7"/>
      <c r="N1068" s="13"/>
      <c r="O1068" s="13"/>
      <c r="P1068" s="13"/>
      <c r="Q1068" s="13"/>
      <c r="R1068" s="13"/>
      <c r="S1068" s="13"/>
      <c r="T1068" s="13"/>
      <c r="U1068" s="13"/>
      <c r="V1068" s="13"/>
    </row>
    <row r="1069" spans="1:22" s="5" customFormat="1" ht="13" x14ac:dyDescent="0.15">
      <c r="A1069" s="6"/>
      <c r="B1069" s="7"/>
      <c r="N1069" s="13"/>
      <c r="O1069" s="13"/>
      <c r="P1069" s="13"/>
      <c r="Q1069" s="13"/>
      <c r="R1069" s="13"/>
      <c r="S1069" s="13"/>
      <c r="T1069" s="13"/>
      <c r="U1069" s="13"/>
      <c r="V1069" s="13"/>
    </row>
    <row r="1070" spans="1:22" s="5" customFormat="1" ht="13" x14ac:dyDescent="0.15">
      <c r="A1070" s="6"/>
      <c r="B1070" s="7"/>
      <c r="N1070" s="13"/>
      <c r="O1070" s="13"/>
      <c r="P1070" s="13"/>
      <c r="Q1070" s="13"/>
      <c r="R1070" s="13"/>
      <c r="S1070" s="13"/>
      <c r="T1070" s="13"/>
      <c r="U1070" s="13"/>
      <c r="V1070" s="13"/>
    </row>
    <row r="1071" spans="1:22" s="5" customFormat="1" ht="13" x14ac:dyDescent="0.15">
      <c r="A1071" s="6"/>
      <c r="B1071" s="7"/>
      <c r="N1071" s="13"/>
      <c r="O1071" s="13"/>
      <c r="P1071" s="13"/>
      <c r="Q1071" s="13"/>
      <c r="R1071" s="13"/>
      <c r="S1071" s="13"/>
      <c r="T1071" s="13"/>
      <c r="U1071" s="13"/>
      <c r="V1071" s="13"/>
    </row>
    <row r="1072" spans="1:22" s="5" customFormat="1" ht="13" x14ac:dyDescent="0.15">
      <c r="A1072" s="6"/>
      <c r="B1072" s="7"/>
      <c r="N1072" s="13"/>
      <c r="O1072" s="13"/>
      <c r="P1072" s="13"/>
      <c r="Q1072" s="13"/>
      <c r="R1072" s="13"/>
      <c r="S1072" s="13"/>
      <c r="T1072" s="13"/>
      <c r="U1072" s="13"/>
      <c r="V1072" s="13"/>
    </row>
    <row r="1073" spans="1:22" s="5" customFormat="1" ht="13" x14ac:dyDescent="0.15">
      <c r="A1073" s="6"/>
      <c r="B1073" s="7"/>
      <c r="N1073" s="13"/>
      <c r="O1073" s="13"/>
      <c r="P1073" s="13"/>
      <c r="Q1073" s="13"/>
      <c r="R1073" s="13"/>
      <c r="S1073" s="13"/>
      <c r="T1073" s="13"/>
      <c r="U1073" s="13"/>
      <c r="V1073" s="13"/>
    </row>
    <row r="1074" spans="1:22" s="5" customFormat="1" ht="13" x14ac:dyDescent="0.15">
      <c r="A1074" s="6"/>
      <c r="B1074" s="7"/>
      <c r="N1074" s="13"/>
      <c r="O1074" s="13"/>
      <c r="P1074" s="13"/>
      <c r="Q1074" s="13"/>
      <c r="R1074" s="13"/>
      <c r="S1074" s="13"/>
      <c r="T1074" s="13"/>
      <c r="U1074" s="13"/>
      <c r="V1074" s="13"/>
    </row>
    <row r="1075" spans="1:22" s="5" customFormat="1" ht="13" x14ac:dyDescent="0.15">
      <c r="A1075" s="6"/>
      <c r="B1075" s="7"/>
      <c r="N1075" s="13"/>
      <c r="O1075" s="13"/>
      <c r="P1075" s="13"/>
      <c r="Q1075" s="13"/>
      <c r="R1075" s="13"/>
      <c r="S1075" s="13"/>
      <c r="T1075" s="13"/>
      <c r="U1075" s="13"/>
      <c r="V1075" s="13"/>
    </row>
  </sheetData>
  <mergeCells count="2">
    <mergeCell ref="A1:L1"/>
    <mergeCell ref="A5:L5"/>
  </mergeCells>
  <phoneticPr fontId="0" type="noConversion"/>
  <pageMargins left="0.75" right="0.75" top="1" bottom="1" header="0.5" footer="0.5"/>
  <pageSetup paperSize="9" orientation="portrait" horizontalDpi="300" verticalDpi="1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3">
    <tabColor theme="7" tint="0.59999389629810485"/>
  </sheetPr>
  <dimension ref="A1:U83"/>
  <sheetViews>
    <sheetView workbookViewId="0">
      <selection activeCell="N25" sqref="N25"/>
    </sheetView>
  </sheetViews>
  <sheetFormatPr baseColWidth="10" defaultColWidth="8.83203125" defaultRowHeight="13" x14ac:dyDescent="0.15"/>
  <cols>
    <col min="1" max="1" width="59.5" customWidth="1"/>
    <col min="2" max="2" width="18.83203125" customWidth="1"/>
    <col min="3" max="3" width="19.33203125" customWidth="1"/>
    <col min="4" max="4" width="15.83203125" customWidth="1"/>
    <col min="5" max="5" width="17.33203125" customWidth="1"/>
    <col min="7" max="7" width="18.1640625" customWidth="1"/>
    <col min="8" max="8" width="14.5" customWidth="1"/>
    <col min="9" max="9" width="13.5" customWidth="1"/>
  </cols>
  <sheetData>
    <row r="1" spans="1:21" ht="54" customHeight="1" x14ac:dyDescent="0.15">
      <c r="A1" s="541" t="str">
        <f>'Project info'!A1</f>
        <v>Cost effectiveness of cabazitaxel for the second line treatment of hormone refractory metastatic prostate cancer</v>
      </c>
      <c r="B1" s="543"/>
      <c r="C1" s="543"/>
      <c r="D1" s="543"/>
      <c r="E1" s="543"/>
      <c r="F1" s="543"/>
      <c r="G1" s="543"/>
      <c r="H1" s="543"/>
      <c r="I1" s="543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</row>
    <row r="2" spans="1:21" ht="18" x14ac:dyDescent="0.2">
      <c r="A2" s="21"/>
      <c r="B2" s="22"/>
      <c r="C2" s="22"/>
      <c r="D2" s="22"/>
      <c r="E2" s="22"/>
      <c r="F2" s="22"/>
      <c r="G2" s="22"/>
      <c r="H2" s="22"/>
      <c r="I2" s="22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</row>
    <row r="3" spans="1:21" ht="18" x14ac:dyDescent="0.2">
      <c r="A3" s="544" t="s">
        <v>28</v>
      </c>
      <c r="B3" s="545"/>
      <c r="C3" s="545"/>
      <c r="D3" s="545"/>
      <c r="E3" s="545"/>
      <c r="F3" s="545"/>
      <c r="G3" s="545"/>
      <c r="H3" s="545"/>
      <c r="I3" s="545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</row>
    <row r="4" spans="1:21" x14ac:dyDescent="0.15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</row>
    <row r="5" spans="1:21" ht="16" x14ac:dyDescent="0.2">
      <c r="A5" s="151"/>
      <c r="B5" s="152"/>
      <c r="C5" s="152"/>
      <c r="D5" s="151" t="s">
        <v>29</v>
      </c>
      <c r="E5" s="153"/>
      <c r="F5" s="152"/>
      <c r="G5" s="152"/>
      <c r="H5" s="152"/>
      <c r="I5" s="15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</row>
    <row r="6" spans="1:21" ht="16" x14ac:dyDescent="0.2">
      <c r="A6" s="80"/>
      <c r="B6" s="80"/>
      <c r="C6" s="80"/>
      <c r="D6" s="154"/>
      <c r="E6" s="158"/>
      <c r="F6" s="155"/>
      <c r="G6" s="155"/>
      <c r="H6" s="155"/>
      <c r="I6" s="8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</row>
    <row r="7" spans="1:21" x14ac:dyDescent="0.15">
      <c r="A7" s="80"/>
      <c r="B7" s="80"/>
      <c r="C7" s="156"/>
      <c r="D7" s="80"/>
      <c r="E7" s="159">
        <v>0</v>
      </c>
      <c r="F7" s="160"/>
      <c r="G7" s="80"/>
      <c r="H7" s="80"/>
      <c r="I7" s="8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</row>
    <row r="8" spans="1:21" x14ac:dyDescent="0.15">
      <c r="A8" s="80"/>
      <c r="B8" s="157"/>
      <c r="C8" s="80"/>
      <c r="D8" s="156"/>
      <c r="E8" s="157" t="s">
        <v>30</v>
      </c>
      <c r="F8" s="156"/>
      <c r="G8" s="80"/>
      <c r="H8" s="80"/>
      <c r="I8" s="8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</row>
    <row r="9" spans="1:21" x14ac:dyDescent="0.15">
      <c r="A9" s="80"/>
      <c r="B9" s="80"/>
      <c r="C9" s="80"/>
      <c r="D9" s="80"/>
      <c r="E9" s="80"/>
      <c r="F9" s="80"/>
      <c r="G9" s="80"/>
      <c r="H9" s="80"/>
      <c r="I9" s="8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1" x14ac:dyDescent="0.15">
      <c r="A10" s="80"/>
      <c r="B10" s="80"/>
      <c r="C10" s="80"/>
      <c r="D10" s="80"/>
      <c r="E10" s="80"/>
      <c r="F10" s="156"/>
      <c r="G10" s="80"/>
      <c r="H10" s="80"/>
      <c r="I10" s="8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1" x14ac:dyDescent="0.15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1" ht="16" x14ac:dyDescent="0.2">
      <c r="A12" s="151" t="s">
        <v>31</v>
      </c>
      <c r="B12" s="153"/>
      <c r="C12" s="161" t="s">
        <v>32</v>
      </c>
      <c r="D12" s="153"/>
      <c r="E12" s="153"/>
      <c r="F12" s="153"/>
      <c r="G12" s="153"/>
      <c r="H12" s="153"/>
      <c r="I12" s="153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1" x14ac:dyDescent="0.15">
      <c r="A13" s="80"/>
      <c r="B13" s="162"/>
      <c r="C13" s="162"/>
      <c r="D13" s="80"/>
      <c r="E13" s="80"/>
      <c r="F13" s="80"/>
      <c r="G13" s="80"/>
      <c r="H13" s="80"/>
      <c r="I13" s="8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</row>
    <row r="14" spans="1:21" ht="14" x14ac:dyDescent="0.15">
      <c r="A14" s="176" t="s">
        <v>33</v>
      </c>
      <c r="B14" s="163"/>
      <c r="C14" s="163" t="s">
        <v>34</v>
      </c>
      <c r="D14" s="163"/>
      <c r="E14" s="163" t="s">
        <v>35</v>
      </c>
      <c r="F14" s="163"/>
      <c r="G14" s="163" t="s">
        <v>36</v>
      </c>
      <c r="H14" s="165"/>
      <c r="I14" s="8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</row>
    <row r="15" spans="1:21" ht="14" x14ac:dyDescent="0.15">
      <c r="A15" s="117" t="s">
        <v>7</v>
      </c>
      <c r="B15" s="80"/>
      <c r="C15" s="177"/>
      <c r="D15" s="168"/>
      <c r="E15" s="178"/>
      <c r="F15" s="172"/>
      <c r="G15" s="178"/>
      <c r="H15" s="166"/>
      <c r="I15" s="8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</row>
    <row r="16" spans="1:21" ht="14" x14ac:dyDescent="0.15">
      <c r="A16" s="117" t="s">
        <v>8</v>
      </c>
      <c r="B16" s="80"/>
      <c r="C16" s="177"/>
      <c r="D16" s="168"/>
      <c r="E16" s="178"/>
      <c r="F16" s="172"/>
      <c r="G16" s="178"/>
      <c r="H16" s="166"/>
      <c r="I16" s="8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</row>
    <row r="17" spans="1:21" ht="14" x14ac:dyDescent="0.15">
      <c r="A17" s="183" t="s">
        <v>37</v>
      </c>
      <c r="B17" s="184"/>
      <c r="C17" s="185">
        <f>C15-C16</f>
        <v>0</v>
      </c>
      <c r="D17" s="186"/>
      <c r="E17" s="187">
        <f>E15-E16</f>
        <v>0</v>
      </c>
      <c r="F17" s="188"/>
      <c r="G17" s="187">
        <f>G15-G16</f>
        <v>0</v>
      </c>
      <c r="H17" s="166"/>
      <c r="I17" s="8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</row>
    <row r="18" spans="1:21" ht="14" x14ac:dyDescent="0.15">
      <c r="A18" s="137"/>
      <c r="B18" s="165"/>
      <c r="C18" s="170"/>
      <c r="D18" s="170"/>
      <c r="E18" s="179" t="s">
        <v>38</v>
      </c>
      <c r="F18" s="180"/>
      <c r="G18" s="179" t="s">
        <v>38</v>
      </c>
      <c r="H18" s="167"/>
      <c r="I18" s="8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</row>
    <row r="19" spans="1:21" ht="14" x14ac:dyDescent="0.15">
      <c r="A19" s="137" t="s">
        <v>39</v>
      </c>
      <c r="B19" s="165"/>
      <c r="C19" s="163"/>
      <c r="D19" s="163"/>
      <c r="E19" s="176" t="s">
        <v>35</v>
      </c>
      <c r="F19" s="181"/>
      <c r="G19" s="176" t="s">
        <v>36</v>
      </c>
      <c r="H19" s="167"/>
      <c r="I19" s="8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ht="14" x14ac:dyDescent="0.15">
      <c r="A20" s="183" t="s">
        <v>40</v>
      </c>
      <c r="B20" s="164"/>
      <c r="C20" s="164"/>
      <c r="D20" s="164"/>
      <c r="E20" s="185"/>
      <c r="F20" s="182"/>
      <c r="G20" s="185"/>
      <c r="H20" s="166"/>
      <c r="I20" s="8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15">
      <c r="A21" s="80"/>
      <c r="B21" s="80"/>
      <c r="C21" s="171"/>
      <c r="D21" s="171"/>
      <c r="E21" s="172"/>
      <c r="F21" s="172"/>
      <c r="G21" s="166"/>
      <c r="H21" s="166"/>
      <c r="I21" s="8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1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ht="16" x14ac:dyDescent="0.2">
      <c r="A23" s="151" t="s">
        <v>41</v>
      </c>
      <c r="B23" s="150"/>
      <c r="C23" s="161" t="s">
        <v>42</v>
      </c>
      <c r="D23" s="153"/>
      <c r="E23" s="153"/>
      <c r="F23" s="153"/>
      <c r="G23" s="153"/>
      <c r="H23" s="153"/>
      <c r="I23" s="153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x14ac:dyDescent="0.15">
      <c r="A24" s="80"/>
      <c r="B24" s="162"/>
      <c r="C24" s="162"/>
      <c r="D24" s="80"/>
      <c r="E24" s="80"/>
      <c r="F24" s="80"/>
      <c r="G24" s="80"/>
      <c r="H24" s="80"/>
      <c r="I24" s="8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</row>
    <row r="25" spans="1:21" ht="14" x14ac:dyDescent="0.15">
      <c r="A25" s="176" t="s">
        <v>33</v>
      </c>
      <c r="B25" s="163"/>
      <c r="C25" s="176" t="s">
        <v>34</v>
      </c>
      <c r="D25" s="176"/>
      <c r="E25" s="176" t="s">
        <v>35</v>
      </c>
      <c r="F25" s="176"/>
      <c r="G25" s="176" t="s">
        <v>36</v>
      </c>
      <c r="H25" s="165"/>
      <c r="I25" s="8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</row>
    <row r="26" spans="1:21" ht="14" x14ac:dyDescent="0.15">
      <c r="A26" s="117" t="s">
        <v>7</v>
      </c>
      <c r="B26" s="80"/>
      <c r="C26" s="185"/>
      <c r="D26" s="168"/>
      <c r="E26" s="187"/>
      <c r="F26" s="172"/>
      <c r="G26" s="187"/>
      <c r="H26" s="166"/>
      <c r="I26" s="8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</row>
    <row r="27" spans="1:21" ht="14" x14ac:dyDescent="0.15">
      <c r="A27" s="117" t="s">
        <v>8</v>
      </c>
      <c r="B27" s="80"/>
      <c r="C27" s="185"/>
      <c r="D27" s="168"/>
      <c r="E27" s="187"/>
      <c r="F27" s="172"/>
      <c r="G27" s="187"/>
      <c r="H27" s="166"/>
      <c r="I27" s="8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</row>
    <row r="28" spans="1:21" ht="14" x14ac:dyDescent="0.15">
      <c r="A28" s="183" t="s">
        <v>37</v>
      </c>
      <c r="B28" s="164"/>
      <c r="C28" s="185">
        <f>C26-C27</f>
        <v>0</v>
      </c>
      <c r="D28" s="169"/>
      <c r="E28" s="187">
        <f>E26-E27</f>
        <v>0</v>
      </c>
      <c r="F28" s="173"/>
      <c r="G28" s="187">
        <f>G26-G27</f>
        <v>0</v>
      </c>
      <c r="H28" s="166"/>
      <c r="I28" s="8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</row>
    <row r="29" spans="1:21" ht="14" x14ac:dyDescent="0.15">
      <c r="A29" s="137"/>
      <c r="B29" s="165"/>
      <c r="C29" s="170"/>
      <c r="D29" s="170"/>
      <c r="E29" s="179" t="s">
        <v>38</v>
      </c>
      <c r="F29" s="180"/>
      <c r="G29" s="179" t="s">
        <v>38</v>
      </c>
      <c r="H29" s="167"/>
      <c r="I29" s="8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</row>
    <row r="30" spans="1:21" ht="14" x14ac:dyDescent="0.15">
      <c r="A30" s="137" t="s">
        <v>39</v>
      </c>
      <c r="B30" s="165"/>
      <c r="C30" s="163"/>
      <c r="D30" s="163"/>
      <c r="E30" s="176" t="s">
        <v>35</v>
      </c>
      <c r="F30" s="181"/>
      <c r="G30" s="176" t="s">
        <v>36</v>
      </c>
      <c r="H30" s="167"/>
      <c r="I30" s="8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</row>
    <row r="31" spans="1:21" ht="14" x14ac:dyDescent="0.15">
      <c r="A31" s="183" t="s">
        <v>40</v>
      </c>
      <c r="B31" s="164"/>
      <c r="C31" s="164"/>
      <c r="D31" s="164"/>
      <c r="E31" s="185"/>
      <c r="F31" s="175"/>
      <c r="G31" s="185"/>
      <c r="H31" s="166"/>
      <c r="I31" s="8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15">
      <c r="A32" s="80"/>
      <c r="B32" s="80"/>
      <c r="C32" s="171"/>
      <c r="D32" s="171"/>
      <c r="E32" s="172"/>
      <c r="F32" s="172"/>
      <c r="G32" s="166"/>
      <c r="H32" s="166"/>
      <c r="I32" s="8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1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1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6" x14ac:dyDescent="0.2">
      <c r="A35" s="151" t="s">
        <v>43</v>
      </c>
      <c r="B35" s="153"/>
      <c r="C35" s="161" t="s">
        <v>32</v>
      </c>
      <c r="D35" s="153"/>
      <c r="E35" s="153"/>
      <c r="F35" s="153"/>
      <c r="G35" s="153"/>
      <c r="H35" s="153"/>
      <c r="I35" s="153"/>
      <c r="J35" s="153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15">
      <c r="A36" s="80"/>
      <c r="B36" s="162"/>
      <c r="C36" s="162"/>
      <c r="D36" s="80"/>
      <c r="E36" s="80"/>
      <c r="F36" s="80"/>
      <c r="G36" s="80"/>
      <c r="H36" s="80"/>
      <c r="I36" s="80"/>
      <c r="J36" s="8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</row>
    <row r="37" spans="1:21" ht="45" x14ac:dyDescent="0.15">
      <c r="A37" s="176" t="s">
        <v>33</v>
      </c>
      <c r="B37" s="337" t="s">
        <v>7</v>
      </c>
      <c r="C37" s="337" t="s">
        <v>8</v>
      </c>
      <c r="D37" s="183" t="s">
        <v>37</v>
      </c>
      <c r="E37" s="163"/>
      <c r="F37" s="174"/>
      <c r="G37" s="163"/>
      <c r="H37" s="167"/>
      <c r="I37" s="80"/>
      <c r="J37" s="8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</row>
    <row r="38" spans="1:21" x14ac:dyDescent="0.15">
      <c r="A38" s="163"/>
      <c r="B38" s="80"/>
      <c r="C38" s="80"/>
      <c r="D38" s="164"/>
      <c r="E38" s="164"/>
      <c r="F38" s="164"/>
      <c r="G38" s="164"/>
      <c r="H38" s="164"/>
      <c r="I38" s="80"/>
      <c r="J38" s="8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</row>
    <row r="39" spans="1:21" ht="15" x14ac:dyDescent="0.15">
      <c r="A39" s="190" t="s">
        <v>44</v>
      </c>
      <c r="B39" s="103"/>
      <c r="C39" s="103"/>
      <c r="D39" s="64"/>
      <c r="E39" s="172"/>
      <c r="F39" s="172"/>
      <c r="G39" s="166"/>
      <c r="H39" s="166"/>
      <c r="I39" s="80"/>
      <c r="J39" s="8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</row>
    <row r="40" spans="1:21" ht="15" x14ac:dyDescent="0.15">
      <c r="A40" s="190" t="s">
        <v>45</v>
      </c>
      <c r="B40" s="103"/>
      <c r="C40" s="103"/>
      <c r="D40" s="64"/>
      <c r="E40" s="172"/>
      <c r="F40" s="172"/>
      <c r="G40" s="172"/>
      <c r="H40" s="172"/>
      <c r="I40" s="172"/>
      <c r="J40" s="172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</row>
    <row r="41" spans="1:21" ht="15" x14ac:dyDescent="0.15">
      <c r="A41" s="190" t="s">
        <v>46</v>
      </c>
      <c r="B41" s="103"/>
      <c r="C41" s="103"/>
      <c r="D41" s="64"/>
      <c r="E41" s="172"/>
      <c r="F41" s="172"/>
      <c r="G41" s="172"/>
      <c r="H41" s="172"/>
      <c r="I41" s="172"/>
      <c r="J41" s="172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</row>
    <row r="42" spans="1:21" ht="15" x14ac:dyDescent="0.15">
      <c r="A42" s="190" t="s">
        <v>47</v>
      </c>
      <c r="B42" s="103"/>
      <c r="C42" s="103"/>
      <c r="D42" s="64"/>
      <c r="E42" s="172"/>
      <c r="F42" s="172"/>
      <c r="G42" s="172"/>
      <c r="H42" s="172"/>
      <c r="I42" s="172"/>
      <c r="J42" s="172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ht="15" x14ac:dyDescent="0.15">
      <c r="A43" s="190" t="s">
        <v>48</v>
      </c>
      <c r="B43" s="103"/>
      <c r="C43" s="103"/>
      <c r="D43" s="64"/>
      <c r="E43" s="172"/>
      <c r="F43" s="172"/>
      <c r="G43" s="172"/>
      <c r="H43" s="172"/>
      <c r="I43" s="172"/>
      <c r="J43" s="172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ht="15" x14ac:dyDescent="0.15">
      <c r="A44" s="190" t="s">
        <v>49</v>
      </c>
      <c r="B44" s="103"/>
      <c r="C44" s="103"/>
      <c r="D44" s="64"/>
      <c r="E44" s="172"/>
      <c r="F44" s="172"/>
      <c r="G44" s="172"/>
      <c r="H44" s="172"/>
      <c r="I44" s="172"/>
      <c r="J44" s="172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ht="14" x14ac:dyDescent="0.15">
      <c r="A45" s="190"/>
      <c r="B45" s="189"/>
      <c r="C45" s="189"/>
      <c r="D45" s="189"/>
      <c r="E45" s="172"/>
      <c r="F45" s="172"/>
      <c r="G45" s="172"/>
      <c r="H45" s="172"/>
      <c r="I45" s="172"/>
      <c r="J45" s="172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9.5" customHeight="1" x14ac:dyDescent="0.15">
      <c r="A46" s="190" t="s">
        <v>50</v>
      </c>
      <c r="B46" s="103"/>
      <c r="C46" s="103"/>
      <c r="D46" s="64"/>
      <c r="E46" s="172"/>
      <c r="F46" s="172"/>
      <c r="G46" s="172"/>
      <c r="H46" s="172"/>
      <c r="I46" s="172"/>
      <c r="J46" s="172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</row>
    <row r="47" spans="1:21" ht="15" x14ac:dyDescent="0.15">
      <c r="A47" s="190" t="s">
        <v>51</v>
      </c>
      <c r="B47" s="103"/>
      <c r="C47" s="103"/>
      <c r="D47" s="64"/>
      <c r="E47" s="172"/>
      <c r="F47" s="172"/>
      <c r="G47" s="172"/>
      <c r="H47" s="172"/>
      <c r="I47" s="172"/>
      <c r="J47" s="172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</row>
    <row r="48" spans="1:21" ht="15" x14ac:dyDescent="0.15">
      <c r="A48" s="190" t="s">
        <v>52</v>
      </c>
      <c r="B48" s="103"/>
      <c r="C48" s="103"/>
      <c r="D48" s="64"/>
      <c r="E48" s="172"/>
      <c r="F48" s="172"/>
      <c r="G48" s="172"/>
      <c r="H48" s="172"/>
      <c r="I48" s="172"/>
      <c r="J48" s="172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</row>
    <row r="49" spans="1:21" ht="15" x14ac:dyDescent="0.15">
      <c r="A49" s="190" t="s">
        <v>53</v>
      </c>
      <c r="B49" s="103"/>
      <c r="C49" s="103"/>
      <c r="D49" s="64"/>
      <c r="E49" s="172"/>
      <c r="F49" s="172"/>
      <c r="G49" s="172"/>
      <c r="H49" s="172"/>
      <c r="I49" s="172"/>
      <c r="J49" s="172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</row>
    <row r="50" spans="1:21" ht="15" x14ac:dyDescent="0.15">
      <c r="A50" s="190" t="s">
        <v>54</v>
      </c>
      <c r="B50" s="103"/>
      <c r="C50" s="103"/>
      <c r="D50" s="64"/>
      <c r="E50" s="172"/>
      <c r="F50" s="172"/>
      <c r="G50" s="172"/>
      <c r="H50" s="172"/>
      <c r="I50" s="172"/>
      <c r="J50" s="172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</row>
    <row r="51" spans="1:21" ht="15" x14ac:dyDescent="0.15">
      <c r="A51" s="190" t="s">
        <v>55</v>
      </c>
      <c r="B51" s="103"/>
      <c r="C51" s="103"/>
      <c r="D51" s="64"/>
      <c r="E51" s="172"/>
      <c r="F51" s="172"/>
      <c r="G51" s="172"/>
      <c r="H51" s="172"/>
      <c r="I51" s="172"/>
      <c r="J51" s="172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ht="14" x14ac:dyDescent="0.15">
      <c r="A52" s="190"/>
      <c r="B52" s="189"/>
      <c r="C52" s="189"/>
      <c r="D52" s="189"/>
      <c r="E52" s="172"/>
      <c r="F52" s="172"/>
      <c r="G52" s="172"/>
      <c r="H52" s="172"/>
      <c r="I52" s="172"/>
      <c r="J52" s="172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</row>
    <row r="53" spans="1:21" ht="15" x14ac:dyDescent="0.15">
      <c r="A53" s="190" t="s">
        <v>56</v>
      </c>
      <c r="B53" s="103"/>
      <c r="C53" s="103"/>
      <c r="D53" s="64"/>
      <c r="E53" s="172"/>
      <c r="F53" s="172"/>
      <c r="G53" s="172"/>
      <c r="H53" s="172"/>
      <c r="I53" s="172"/>
      <c r="J53" s="172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ht="14" x14ac:dyDescent="0.15">
      <c r="A54" s="190"/>
      <c r="B54" s="189"/>
      <c r="C54" s="189"/>
      <c r="D54" s="189"/>
      <c r="E54" s="172"/>
      <c r="F54" s="172"/>
      <c r="G54" s="172"/>
      <c r="H54" s="172"/>
      <c r="I54" s="172"/>
      <c r="J54" s="172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ht="15" x14ac:dyDescent="0.15">
      <c r="A55" s="191" t="s">
        <v>57</v>
      </c>
      <c r="B55" s="103"/>
      <c r="C55" s="103"/>
      <c r="D55" s="64"/>
      <c r="E55" s="172"/>
      <c r="F55" s="172"/>
      <c r="G55" s="172"/>
      <c r="H55" s="172"/>
      <c r="I55" s="172"/>
      <c r="J55" s="172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ht="15" x14ac:dyDescent="0.15">
      <c r="A56" s="191" t="s">
        <v>58</v>
      </c>
      <c r="B56" s="103"/>
      <c r="C56" s="103"/>
      <c r="D56" s="64"/>
      <c r="E56" s="172"/>
      <c r="F56" s="172"/>
      <c r="G56" s="172"/>
      <c r="H56" s="172"/>
      <c r="I56" s="172"/>
      <c r="J56" s="172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4" x14ac:dyDescent="0.15">
      <c r="A57" s="192"/>
      <c r="B57" s="172"/>
      <c r="C57" s="172"/>
      <c r="D57" s="172"/>
      <c r="E57" s="172"/>
      <c r="F57" s="172"/>
      <c r="G57" s="172"/>
      <c r="H57" s="172"/>
      <c r="I57" s="172"/>
      <c r="J57" s="172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</row>
    <row r="58" spans="1:21" ht="15" x14ac:dyDescent="0.15">
      <c r="A58" s="191" t="s">
        <v>59</v>
      </c>
      <c r="B58" s="103"/>
      <c r="C58" s="103"/>
      <c r="D58" s="64"/>
      <c r="E58" s="172"/>
      <c r="F58" s="172"/>
      <c r="G58" s="172"/>
      <c r="H58" s="172"/>
      <c r="I58" s="172"/>
      <c r="J58" s="172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</row>
    <row r="59" spans="1:21" ht="15" x14ac:dyDescent="0.15">
      <c r="A59" s="191" t="s">
        <v>60</v>
      </c>
      <c r="B59" s="103"/>
      <c r="C59" s="103"/>
      <c r="D59" s="64"/>
      <c r="E59" s="172"/>
      <c r="F59" s="172"/>
      <c r="G59" s="172"/>
      <c r="H59" s="172"/>
      <c r="I59" s="172"/>
      <c r="J59" s="172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</row>
    <row r="60" spans="1:21" ht="15" x14ac:dyDescent="0.15">
      <c r="A60" s="191" t="s">
        <v>61</v>
      </c>
      <c r="B60" s="103"/>
      <c r="C60" s="103"/>
      <c r="D60" s="64"/>
      <c r="E60" s="172"/>
      <c r="F60" s="172"/>
      <c r="G60" s="172"/>
      <c r="H60" s="172"/>
      <c r="I60" s="172"/>
      <c r="J60" s="172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</row>
    <row r="61" spans="1:21" x14ac:dyDescent="0.15">
      <c r="A61" s="80"/>
      <c r="B61" s="80"/>
      <c r="C61" s="80"/>
      <c r="D61" s="80"/>
      <c r="E61" s="172"/>
      <c r="F61" s="172"/>
      <c r="G61" s="172"/>
      <c r="H61" s="172"/>
      <c r="I61" s="172"/>
      <c r="J61" s="172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</row>
    <row r="62" spans="1:21" x14ac:dyDescent="0.1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</row>
    <row r="63" spans="1:21" x14ac:dyDescent="0.1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</row>
    <row r="64" spans="1:21" x14ac:dyDescent="0.1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1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1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1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1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</row>
    <row r="69" spans="1:21" x14ac:dyDescent="0.1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</row>
    <row r="70" spans="1:21" x14ac:dyDescent="0.1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</row>
    <row r="71" spans="1:21" x14ac:dyDescent="0.1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</row>
    <row r="72" spans="1:21" x14ac:dyDescent="0.1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</row>
    <row r="73" spans="1:21" x14ac:dyDescent="0.1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</row>
    <row r="74" spans="1:21" x14ac:dyDescent="0.1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</row>
    <row r="75" spans="1:21" x14ac:dyDescent="0.1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1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1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1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 x14ac:dyDescent="0.1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</row>
    <row r="80" spans="1:21" x14ac:dyDescent="0.1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</row>
    <row r="81" spans="1:11" x14ac:dyDescent="0.1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</row>
    <row r="82" spans="1:11" x14ac:dyDescent="0.1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</row>
    <row r="83" spans="1:11" x14ac:dyDescent="0.1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</row>
  </sheetData>
  <mergeCells count="2">
    <mergeCell ref="A1:I1"/>
    <mergeCell ref="A3:I3"/>
  </mergeCells>
  <phoneticPr fontId="0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4">
    <tabColor theme="7" tint="0.39997558519241921"/>
  </sheetPr>
  <dimension ref="A1:EI120"/>
  <sheetViews>
    <sheetView zoomScaleNormal="100" workbookViewId="0">
      <selection activeCell="B11" sqref="B11:B12"/>
    </sheetView>
  </sheetViews>
  <sheetFormatPr baseColWidth="10" defaultColWidth="8.83203125" defaultRowHeight="13" outlineLevelRow="1" x14ac:dyDescent="0.15"/>
  <cols>
    <col min="1" max="1" width="28.1640625" customWidth="1"/>
    <col min="2" max="2" width="15" style="41" customWidth="1"/>
    <col min="3" max="3" width="34.1640625" customWidth="1"/>
    <col min="4" max="4" width="22.5" customWidth="1"/>
    <col min="5" max="5" width="18.33203125" style="20" customWidth="1"/>
    <col min="6" max="6" width="15.5" style="20" customWidth="1"/>
    <col min="7" max="7" width="13.5" style="20" customWidth="1"/>
    <col min="8" max="8" width="16.33203125" style="20" customWidth="1"/>
    <col min="9" max="9" width="9.1640625" style="20" customWidth="1"/>
    <col min="10" max="10" width="22.6640625" style="20" customWidth="1"/>
    <col min="11" max="11" width="24.1640625" style="20" customWidth="1"/>
    <col min="12" max="12" width="90.5" style="20" customWidth="1"/>
    <col min="13" max="139" width="9.1640625" style="20" customWidth="1"/>
  </cols>
  <sheetData>
    <row r="1" spans="1:139" ht="60.75" customHeight="1" x14ac:dyDescent="0.25">
      <c r="A1" s="546" t="str">
        <f>Analysis!A1</f>
        <v>Cost effectiveness of cabazitaxel for the second line treatment of hormone refractory metastatic prostate cancer</v>
      </c>
      <c r="B1" s="546"/>
      <c r="C1" s="546"/>
      <c r="D1" s="546"/>
      <c r="E1" s="546"/>
      <c r="F1" s="546"/>
      <c r="G1" s="546"/>
      <c r="H1" s="546"/>
      <c r="I1" s="546"/>
      <c r="J1" s="38"/>
      <c r="K1" s="38"/>
      <c r="L1" s="38"/>
    </row>
    <row r="2" spans="1:139" ht="60.75" customHeight="1" x14ac:dyDescent="0.25">
      <c r="A2" s="193"/>
      <c r="B2" s="193"/>
      <c r="C2" s="193"/>
      <c r="D2" s="193"/>
      <c r="E2" s="193"/>
      <c r="F2" s="193"/>
      <c r="G2" s="193"/>
      <c r="H2" s="193"/>
      <c r="I2" s="193"/>
      <c r="J2" s="38"/>
      <c r="K2" s="38"/>
      <c r="L2" s="38"/>
    </row>
    <row r="3" spans="1:139" s="20" customFormat="1" x14ac:dyDescent="0.15">
      <c r="B3" s="39"/>
    </row>
    <row r="4" spans="1:139" s="47" customFormat="1" ht="18" x14ac:dyDescent="0.2">
      <c r="A4" s="195" t="s">
        <v>62</v>
      </c>
      <c r="B4" s="196" t="s">
        <v>63</v>
      </c>
      <c r="C4" s="195" t="s">
        <v>64</v>
      </c>
      <c r="D4" s="195" t="s">
        <v>65</v>
      </c>
      <c r="E4" s="195"/>
      <c r="F4" s="195"/>
      <c r="G4" s="195"/>
      <c r="H4" s="195"/>
      <c r="I4" s="195"/>
      <c r="J4" s="195"/>
      <c r="K4" s="195"/>
      <c r="L4" s="45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46"/>
      <c r="CB4" s="46"/>
      <c r="CC4" s="46"/>
      <c r="CD4" s="46"/>
      <c r="CE4" s="46"/>
      <c r="CF4" s="46"/>
      <c r="CG4" s="46"/>
      <c r="CH4" s="46"/>
      <c r="CI4" s="46"/>
      <c r="CJ4" s="46"/>
      <c r="CK4" s="46"/>
      <c r="CL4" s="46"/>
      <c r="CM4" s="46"/>
      <c r="CN4" s="46"/>
      <c r="CO4" s="46"/>
      <c r="CP4" s="46"/>
      <c r="CQ4" s="46"/>
      <c r="CR4" s="46"/>
      <c r="CS4" s="46"/>
      <c r="CT4" s="46"/>
      <c r="CU4" s="46"/>
      <c r="CV4" s="46"/>
      <c r="CW4" s="46"/>
      <c r="CX4" s="46"/>
      <c r="CY4" s="46"/>
      <c r="CZ4" s="46"/>
      <c r="DA4" s="46"/>
      <c r="DB4" s="46"/>
      <c r="DC4" s="46"/>
      <c r="DD4" s="46"/>
      <c r="DE4" s="46"/>
      <c r="DF4" s="46"/>
      <c r="DG4" s="46"/>
      <c r="DH4" s="46"/>
      <c r="DI4" s="46"/>
      <c r="DJ4" s="46"/>
      <c r="DK4" s="46"/>
      <c r="DL4" s="46"/>
      <c r="DM4" s="46"/>
      <c r="DN4" s="46"/>
      <c r="DO4" s="46"/>
      <c r="DP4" s="46"/>
      <c r="DQ4" s="46"/>
      <c r="DR4" s="46"/>
      <c r="DS4" s="46"/>
      <c r="DT4" s="46"/>
      <c r="DU4" s="46"/>
      <c r="DV4" s="46"/>
      <c r="DW4" s="46"/>
      <c r="DX4" s="46"/>
      <c r="DY4" s="46"/>
      <c r="DZ4" s="46"/>
      <c r="EA4" s="46"/>
      <c r="EB4" s="46"/>
      <c r="EC4" s="46"/>
      <c r="ED4" s="46"/>
      <c r="EE4" s="46"/>
      <c r="EF4" s="46"/>
      <c r="EG4" s="46"/>
      <c r="EH4" s="46"/>
      <c r="EI4" s="46"/>
    </row>
    <row r="5" spans="1:139" s="20" customFormat="1" x14ac:dyDescent="0.15">
      <c r="B5" s="39"/>
    </row>
    <row r="6" spans="1:139" s="316" customFormat="1" ht="16" x14ac:dyDescent="0.2">
      <c r="A6" s="312" t="s">
        <v>66</v>
      </c>
      <c r="B6" s="313"/>
      <c r="C6" s="314"/>
      <c r="D6" s="314"/>
      <c r="E6" s="315"/>
      <c r="F6" s="315"/>
      <c r="G6" s="315"/>
      <c r="H6" s="315"/>
      <c r="I6" s="315"/>
      <c r="J6" s="315"/>
      <c r="K6" s="315"/>
      <c r="L6" s="315"/>
    </row>
    <row r="7" spans="1:139" s="316" customFormat="1" ht="14" x14ac:dyDescent="0.15">
      <c r="A7" s="382" t="s">
        <v>67</v>
      </c>
      <c r="B7" s="536">
        <v>3.5000000000000003E-2</v>
      </c>
      <c r="C7" s="317" t="s">
        <v>68</v>
      </c>
      <c r="D7" s="318" t="s">
        <v>69</v>
      </c>
      <c r="E7" s="315"/>
      <c r="F7" s="315"/>
      <c r="G7" s="315"/>
      <c r="H7" s="315"/>
      <c r="I7" s="315"/>
      <c r="J7" s="315"/>
      <c r="K7" s="315"/>
      <c r="L7" s="315"/>
    </row>
    <row r="8" spans="1:139" s="316" customFormat="1" ht="14" x14ac:dyDescent="0.15">
      <c r="A8" s="382" t="s">
        <v>70</v>
      </c>
      <c r="B8" s="536">
        <v>3.5000000000000003E-2</v>
      </c>
      <c r="C8" s="317" t="s">
        <v>71</v>
      </c>
      <c r="D8" s="318" t="s">
        <v>69</v>
      </c>
      <c r="E8" s="315"/>
      <c r="F8" s="315"/>
      <c r="G8" s="315"/>
      <c r="H8" s="315"/>
      <c r="I8" s="315"/>
      <c r="J8" s="315"/>
      <c r="K8" s="315"/>
      <c r="L8" s="315"/>
    </row>
    <row r="9" spans="1:139" s="316" customFormat="1" x14ac:dyDescent="0.15">
      <c r="A9" s="319"/>
      <c r="B9" s="319"/>
      <c r="C9" s="319"/>
      <c r="D9" s="315"/>
      <c r="E9" s="315"/>
      <c r="F9" s="315"/>
      <c r="G9" s="315"/>
      <c r="H9" s="315"/>
      <c r="I9" s="315"/>
      <c r="J9" s="315"/>
      <c r="K9" s="315"/>
      <c r="L9" s="315"/>
    </row>
    <row r="10" spans="1:139" s="316" customFormat="1" ht="16" x14ac:dyDescent="0.2">
      <c r="A10" s="312" t="s">
        <v>72</v>
      </c>
      <c r="B10" s="319"/>
      <c r="C10" s="319"/>
      <c r="D10" s="315"/>
      <c r="E10" s="315"/>
      <c r="F10" s="315"/>
      <c r="G10" s="315"/>
      <c r="H10" s="315"/>
      <c r="I10" s="315"/>
      <c r="J10" s="315"/>
      <c r="K10" s="315"/>
      <c r="L10" s="315"/>
    </row>
    <row r="11" spans="1:139" s="316" customFormat="1" ht="30" x14ac:dyDescent="0.15">
      <c r="A11" s="383" t="s">
        <v>73</v>
      </c>
      <c r="B11" s="538"/>
      <c r="C11" s="320" t="s">
        <v>74</v>
      </c>
      <c r="D11" s="537" t="s">
        <v>75</v>
      </c>
      <c r="E11" s="315"/>
      <c r="F11" s="315"/>
      <c r="G11" s="315"/>
      <c r="H11" s="315"/>
      <c r="I11" s="315"/>
      <c r="J11" s="315"/>
      <c r="K11" s="315"/>
      <c r="L11" s="315"/>
    </row>
    <row r="12" spans="1:139" s="316" customFormat="1" ht="30" x14ac:dyDescent="0.15">
      <c r="A12" s="383" t="s">
        <v>76</v>
      </c>
      <c r="B12" s="538"/>
      <c r="C12" s="320" t="s">
        <v>74</v>
      </c>
      <c r="D12" s="537" t="s">
        <v>75</v>
      </c>
      <c r="E12" s="315"/>
      <c r="F12" s="315"/>
      <c r="G12" s="315"/>
      <c r="H12" s="315"/>
      <c r="I12" s="315"/>
      <c r="J12" s="315"/>
      <c r="K12" s="315"/>
      <c r="L12" s="315"/>
    </row>
    <row r="13" spans="1:139" s="316" customFormat="1" x14ac:dyDescent="0.15">
      <c r="A13" s="321"/>
      <c r="B13" s="321"/>
      <c r="C13" s="322"/>
      <c r="E13" s="315"/>
      <c r="F13" s="315"/>
      <c r="G13" s="315"/>
      <c r="H13" s="315"/>
      <c r="I13" s="315"/>
      <c r="J13" s="315"/>
      <c r="K13" s="315"/>
      <c r="L13" s="315"/>
    </row>
    <row r="14" spans="1:139" s="316" customFormat="1" ht="28.5" customHeight="1" outlineLevel="1" x14ac:dyDescent="0.15">
      <c r="A14" s="321"/>
      <c r="B14" s="321"/>
      <c r="C14" s="322"/>
      <c r="E14" s="315"/>
      <c r="F14" s="315"/>
      <c r="G14" s="315"/>
      <c r="H14" s="315"/>
      <c r="I14" s="315"/>
      <c r="J14" s="315"/>
      <c r="K14" s="315"/>
      <c r="L14" s="315"/>
    </row>
    <row r="15" spans="1:139" s="326" customFormat="1" ht="38.25" customHeight="1" outlineLevel="1" x14ac:dyDescent="0.2">
      <c r="A15" s="323"/>
      <c r="B15" s="316"/>
      <c r="C15" s="316"/>
      <c r="D15" s="316"/>
      <c r="E15" s="315"/>
      <c r="F15" s="315"/>
      <c r="G15" s="315"/>
      <c r="H15" s="315"/>
      <c r="I15" s="315"/>
      <c r="J15" s="315"/>
      <c r="K15" s="315"/>
      <c r="L15" s="315"/>
      <c r="M15" s="324"/>
      <c r="N15" s="324"/>
      <c r="O15" s="324"/>
      <c r="P15" s="324"/>
      <c r="Q15" s="324"/>
      <c r="R15" s="324"/>
      <c r="S15" s="324"/>
      <c r="T15" s="324"/>
      <c r="U15" s="324"/>
      <c r="V15" s="324"/>
      <c r="W15" s="324"/>
      <c r="X15" s="324"/>
      <c r="Y15" s="324"/>
      <c r="Z15" s="324"/>
      <c r="AA15" s="324"/>
      <c r="AB15" s="324"/>
      <c r="AC15" s="324"/>
      <c r="AD15" s="324"/>
      <c r="AE15" s="324"/>
      <c r="AF15" s="324"/>
      <c r="AG15" s="324"/>
      <c r="AH15" s="324"/>
      <c r="AI15" s="324"/>
      <c r="AJ15" s="324"/>
      <c r="AK15" s="324"/>
      <c r="AL15" s="324"/>
      <c r="AM15" s="324"/>
      <c r="AN15" s="324"/>
      <c r="AO15" s="324"/>
      <c r="AP15" s="324"/>
      <c r="AQ15" s="324"/>
      <c r="AR15" s="324"/>
      <c r="AS15" s="324"/>
      <c r="AT15" s="324"/>
      <c r="AU15" s="324"/>
      <c r="AV15" s="324"/>
      <c r="AW15" s="324"/>
      <c r="AX15" s="324"/>
      <c r="AY15" s="324"/>
      <c r="AZ15" s="324"/>
      <c r="BA15" s="324"/>
      <c r="BB15" s="324"/>
      <c r="BC15" s="324"/>
      <c r="BD15" s="324"/>
      <c r="BE15" s="324"/>
      <c r="BF15" s="324"/>
      <c r="BG15" s="324"/>
      <c r="BH15" s="324"/>
      <c r="BI15" s="324"/>
      <c r="BJ15" s="324"/>
      <c r="BK15" s="324"/>
      <c r="BL15" s="324"/>
      <c r="BM15" s="324"/>
      <c r="BN15" s="324"/>
      <c r="BO15" s="324"/>
      <c r="BP15" s="324"/>
      <c r="BQ15" s="324"/>
      <c r="BR15" s="324"/>
      <c r="BS15" s="324"/>
      <c r="BT15" s="324"/>
      <c r="BU15" s="324"/>
      <c r="BV15" s="324"/>
      <c r="BW15" s="324"/>
      <c r="BX15" s="324"/>
      <c r="BY15" s="324"/>
      <c r="BZ15" s="324"/>
      <c r="CA15" s="324"/>
      <c r="CB15" s="324"/>
      <c r="CC15" s="324"/>
      <c r="CD15" s="324"/>
      <c r="CE15" s="324"/>
      <c r="CF15" s="324"/>
      <c r="CG15" s="324"/>
      <c r="CH15" s="324"/>
      <c r="CI15" s="324"/>
      <c r="CJ15" s="324"/>
      <c r="CK15" s="324"/>
      <c r="CL15" s="324"/>
      <c r="CM15" s="324"/>
      <c r="CN15" s="324"/>
      <c r="CO15" s="324"/>
      <c r="CP15" s="324"/>
      <c r="CQ15" s="324"/>
      <c r="CR15" s="325"/>
    </row>
    <row r="16" spans="1:139" s="47" customFormat="1" ht="18" outlineLevel="1" x14ac:dyDescent="0.2">
      <c r="A16" s="195" t="s">
        <v>62</v>
      </c>
      <c r="B16" s="196" t="s">
        <v>63</v>
      </c>
      <c r="C16" s="197" t="s">
        <v>77</v>
      </c>
      <c r="D16" s="197" t="s">
        <v>78</v>
      </c>
      <c r="E16" s="198" t="s">
        <v>79</v>
      </c>
      <c r="F16" s="198" t="s">
        <v>80</v>
      </c>
      <c r="G16" s="198" t="s">
        <v>81</v>
      </c>
      <c r="H16" s="198" t="s">
        <v>82</v>
      </c>
      <c r="I16" s="196"/>
      <c r="J16" s="195" t="s">
        <v>64</v>
      </c>
      <c r="K16" s="195" t="s">
        <v>65</v>
      </c>
      <c r="L16" s="45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46"/>
      <c r="DD16" s="46"/>
      <c r="DE16" s="46"/>
      <c r="DF16" s="46"/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46"/>
      <c r="DT16" s="46"/>
      <c r="DU16" s="46"/>
      <c r="DV16" s="46"/>
      <c r="DW16" s="46"/>
      <c r="DX16" s="46"/>
      <c r="DY16" s="46"/>
      <c r="DZ16" s="46"/>
      <c r="EA16" s="46"/>
      <c r="EB16" s="46"/>
      <c r="EC16" s="46"/>
      <c r="ED16" s="46"/>
      <c r="EE16" s="46"/>
      <c r="EF16" s="46"/>
      <c r="EG16" s="46"/>
      <c r="EH16" s="46"/>
      <c r="EI16" s="46"/>
    </row>
    <row r="17" spans="1:8" s="316" customFormat="1" ht="20.25" customHeight="1" outlineLevel="1" x14ac:dyDescent="0.15">
      <c r="B17" s="327"/>
      <c r="G17" s="547" t="s">
        <v>83</v>
      </c>
      <c r="H17" s="547"/>
    </row>
    <row r="18" spans="1:8" s="316" customFormat="1" ht="12.75" customHeight="1" outlineLevel="1" x14ac:dyDescent="0.15">
      <c r="B18" s="327"/>
      <c r="G18" s="547"/>
      <c r="H18" s="547"/>
    </row>
    <row r="19" spans="1:8" s="316" customFormat="1" ht="18.75" customHeight="1" outlineLevel="1" x14ac:dyDescent="0.15">
      <c r="B19" s="327"/>
      <c r="G19" s="547"/>
      <c r="H19" s="547"/>
    </row>
    <row r="20" spans="1:8" s="316" customFormat="1" ht="20.25" customHeight="1" outlineLevel="1" x14ac:dyDescent="0.15">
      <c r="G20" s="547"/>
      <c r="H20" s="547"/>
    </row>
    <row r="21" spans="1:8" s="316" customFormat="1" ht="16" outlineLevel="1" x14ac:dyDescent="0.2">
      <c r="A21" s="312" t="s">
        <v>84</v>
      </c>
      <c r="G21" s="547"/>
      <c r="H21" s="547"/>
    </row>
    <row r="22" spans="1:8" s="316" customFormat="1" ht="14" outlineLevel="1" x14ac:dyDescent="0.15">
      <c r="A22" s="384" t="s">
        <v>85</v>
      </c>
      <c r="B22" s="203">
        <f>IF(Ind_PSA=0,D22,C22)</f>
        <v>0.62660000000000005</v>
      </c>
      <c r="C22" s="199" t="e">
        <f ca="1">_xlfn.BETA.INV(RAND(),G22,H22)</f>
        <v>#NUM!</v>
      </c>
      <c r="D22" s="200">
        <v>0.62660000000000005</v>
      </c>
      <c r="E22" s="199"/>
      <c r="F22" s="201" t="s">
        <v>86</v>
      </c>
      <c r="G22" s="202"/>
      <c r="H22" s="202"/>
    </row>
    <row r="23" spans="1:8" s="316" customFormat="1" ht="14" outlineLevel="1" x14ac:dyDescent="0.15">
      <c r="A23" s="318" t="s">
        <v>87</v>
      </c>
      <c r="B23" s="203"/>
      <c r="C23" s="199"/>
      <c r="D23" s="200"/>
      <c r="E23" s="199"/>
      <c r="F23" s="201"/>
      <c r="G23" s="202"/>
      <c r="H23" s="202"/>
    </row>
    <row r="24" spans="1:8" s="316" customFormat="1" ht="15" customHeight="1" outlineLevel="1" x14ac:dyDescent="0.15">
      <c r="B24" s="203"/>
      <c r="C24" s="199"/>
      <c r="D24" s="200"/>
      <c r="E24" s="199"/>
      <c r="F24" s="201"/>
      <c r="G24" s="202"/>
      <c r="H24" s="202"/>
    </row>
    <row r="25" spans="1:8" s="316" customFormat="1" ht="15" customHeight="1" outlineLevel="1" x14ac:dyDescent="0.15">
      <c r="B25" s="203"/>
      <c r="C25" s="199"/>
      <c r="D25" s="200"/>
      <c r="E25" s="199"/>
      <c r="F25" s="201"/>
      <c r="G25" s="202"/>
      <c r="H25" s="202"/>
    </row>
    <row r="26" spans="1:8" s="316" customFormat="1" ht="15" customHeight="1" outlineLevel="1" x14ac:dyDescent="0.15">
      <c r="B26" s="66"/>
      <c r="C26" s="66"/>
      <c r="D26" s="66"/>
      <c r="E26" s="66"/>
      <c r="F26" s="66"/>
      <c r="G26" s="66"/>
      <c r="H26" s="66"/>
    </row>
    <row r="27" spans="1:8" s="316" customFormat="1" ht="15" customHeight="1" x14ac:dyDescent="0.15">
      <c r="B27" s="66"/>
      <c r="C27" s="66"/>
      <c r="D27" s="66"/>
      <c r="E27" s="66"/>
      <c r="F27" s="66"/>
      <c r="G27" s="66"/>
      <c r="H27" s="66"/>
    </row>
    <row r="28" spans="1:8" s="316" customFormat="1" ht="15" customHeight="1" x14ac:dyDescent="0.2">
      <c r="B28" s="66"/>
      <c r="C28" s="66"/>
      <c r="D28" s="66"/>
      <c r="E28" s="66"/>
      <c r="F28" s="66"/>
      <c r="G28" s="329"/>
      <c r="H28" s="329"/>
    </row>
    <row r="29" spans="1:8" s="316" customFormat="1" ht="15" customHeight="1" x14ac:dyDescent="0.15">
      <c r="B29" s="66"/>
      <c r="C29" s="66"/>
      <c r="D29" s="66"/>
      <c r="E29" s="66"/>
      <c r="F29" s="66"/>
      <c r="G29" s="330"/>
      <c r="H29" s="330"/>
    </row>
    <row r="30" spans="1:8" s="316" customFormat="1" ht="15" customHeight="1" x14ac:dyDescent="0.15">
      <c r="A30" s="315"/>
      <c r="B30" s="331"/>
      <c r="C30" s="332"/>
      <c r="D30" s="332"/>
      <c r="E30" s="332"/>
      <c r="F30" s="330"/>
      <c r="G30" s="330"/>
      <c r="H30" s="330"/>
    </row>
    <row r="31" spans="1:8" s="316" customFormat="1" ht="15" customHeight="1" x14ac:dyDescent="0.15">
      <c r="A31" s="315"/>
      <c r="B31" s="331"/>
      <c r="C31" s="332"/>
      <c r="D31" s="332"/>
      <c r="E31" s="332"/>
      <c r="F31" s="330"/>
      <c r="G31" s="330"/>
      <c r="H31" s="330"/>
    </row>
    <row r="32" spans="1:8" s="316" customFormat="1" ht="15" customHeight="1" x14ac:dyDescent="0.15">
      <c r="A32" s="315"/>
      <c r="B32" s="331"/>
      <c r="C32" s="332"/>
      <c r="D32" s="332"/>
      <c r="E32" s="332"/>
      <c r="F32" s="333"/>
      <c r="G32" s="333"/>
      <c r="H32" s="330"/>
    </row>
    <row r="33" spans="1:8" s="316" customFormat="1" ht="15" customHeight="1" x14ac:dyDescent="0.15">
      <c r="A33" s="315"/>
      <c r="B33" s="331"/>
      <c r="C33" s="332"/>
      <c r="D33" s="332"/>
      <c r="E33" s="332"/>
      <c r="F33" s="332"/>
      <c r="G33" s="332"/>
      <c r="H33" s="334"/>
    </row>
    <row r="34" spans="1:8" s="316" customFormat="1" ht="15" customHeight="1" x14ac:dyDescent="0.15">
      <c r="A34" s="315"/>
      <c r="B34" s="331"/>
      <c r="C34" s="332"/>
      <c r="D34" s="332"/>
      <c r="E34" s="332"/>
      <c r="F34" s="332"/>
      <c r="G34" s="335"/>
      <c r="H34" s="334"/>
    </row>
    <row r="35" spans="1:8" s="316" customFormat="1" ht="15" customHeight="1" x14ac:dyDescent="0.15">
      <c r="A35" s="328"/>
      <c r="B35" s="336"/>
      <c r="C35" s="330"/>
      <c r="D35" s="330"/>
      <c r="E35" s="330"/>
      <c r="F35" s="66"/>
      <c r="G35" s="66"/>
      <c r="H35" s="66"/>
    </row>
    <row r="36" spans="1:8" s="316" customFormat="1" ht="15" customHeight="1" x14ac:dyDescent="0.15">
      <c r="B36" s="331"/>
      <c r="C36" s="66"/>
      <c r="D36" s="66"/>
      <c r="E36" s="66"/>
      <c r="F36" s="66"/>
      <c r="G36" s="66"/>
      <c r="H36" s="66"/>
    </row>
    <row r="37" spans="1:8" s="316" customFormat="1" ht="15" customHeight="1" x14ac:dyDescent="0.15">
      <c r="B37" s="331"/>
      <c r="C37" s="66"/>
      <c r="D37" s="66"/>
      <c r="E37" s="66"/>
      <c r="F37" s="66"/>
      <c r="G37" s="66"/>
      <c r="H37" s="66"/>
    </row>
    <row r="38" spans="1:8" ht="15" customHeight="1" x14ac:dyDescent="0.15">
      <c r="A38" s="20"/>
      <c r="B38" s="39"/>
      <c r="C38" s="20"/>
      <c r="D38" s="20"/>
    </row>
    <row r="39" spans="1:8" ht="15" customHeight="1" x14ac:dyDescent="0.15">
      <c r="A39" s="20"/>
      <c r="B39" s="39"/>
      <c r="C39" s="20"/>
      <c r="D39" s="20"/>
    </row>
    <row r="40" spans="1:8" ht="15" customHeight="1" x14ac:dyDescent="0.15">
      <c r="A40" s="20"/>
      <c r="B40" s="39"/>
      <c r="C40" s="20"/>
      <c r="D40" s="20"/>
    </row>
    <row r="41" spans="1:8" ht="15" customHeight="1" x14ac:dyDescent="0.15">
      <c r="A41" s="20"/>
      <c r="B41" s="39"/>
      <c r="C41" s="20"/>
      <c r="D41" s="20"/>
    </row>
    <row r="42" spans="1:8" ht="15" customHeight="1" x14ac:dyDescent="0.15">
      <c r="A42" s="20"/>
      <c r="B42" s="39"/>
      <c r="C42" s="20"/>
      <c r="D42" s="20"/>
    </row>
    <row r="43" spans="1:8" ht="15" customHeight="1" x14ac:dyDescent="0.15"/>
    <row r="44" spans="1:8" ht="15" customHeight="1" x14ac:dyDescent="0.15"/>
    <row r="45" spans="1:8" ht="15" customHeight="1" x14ac:dyDescent="0.15">
      <c r="A45" s="102"/>
    </row>
    <row r="46" spans="1:8" ht="15" customHeight="1" x14ac:dyDescent="0.15"/>
    <row r="97" spans="2:2" x14ac:dyDescent="0.15">
      <c r="B97" s="42"/>
    </row>
    <row r="98" spans="2:2" x14ac:dyDescent="0.15">
      <c r="B98" s="42"/>
    </row>
    <row r="99" spans="2:2" x14ac:dyDescent="0.15">
      <c r="B99" s="24"/>
    </row>
    <row r="105" spans="2:2" x14ac:dyDescent="0.15">
      <c r="B105" s="24"/>
    </row>
    <row r="106" spans="2:2" x14ac:dyDescent="0.15">
      <c r="B106" s="24"/>
    </row>
    <row r="107" spans="2:2" ht="16" x14ac:dyDescent="0.2">
      <c r="B107" s="26"/>
    </row>
    <row r="108" spans="2:2" x14ac:dyDescent="0.15">
      <c r="B108" s="40"/>
    </row>
    <row r="109" spans="2:2" x14ac:dyDescent="0.15">
      <c r="B109" s="23"/>
    </row>
    <row r="110" spans="2:2" x14ac:dyDescent="0.15">
      <c r="B110" s="24"/>
    </row>
    <row r="117" spans="2:2" x14ac:dyDescent="0.15">
      <c r="B117" s="24"/>
    </row>
    <row r="118" spans="2:2" x14ac:dyDescent="0.15">
      <c r="B118" s="24"/>
    </row>
    <row r="119" spans="2:2" x14ac:dyDescent="0.15">
      <c r="B119" s="24"/>
    </row>
    <row r="120" spans="2:2" x14ac:dyDescent="0.15">
      <c r="B120" s="24"/>
    </row>
  </sheetData>
  <mergeCells count="2">
    <mergeCell ref="A1:I1"/>
    <mergeCell ref="G17:H21"/>
  </mergeCells>
  <phoneticPr fontId="0" type="noConversion"/>
  <pageMargins left="0.75" right="0.75" top="1" bottom="1" header="0.5" footer="0.5"/>
  <pageSetup paperSize="9" orientation="portrait" horizontalDpi="300" verticalDpi="1200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6">
    <tabColor theme="5" tint="0.39997558519241921"/>
  </sheetPr>
  <dimension ref="A1:BU436"/>
  <sheetViews>
    <sheetView zoomScaleNormal="100" workbookViewId="0">
      <selection activeCell="K7" sqref="K7:O8"/>
    </sheetView>
  </sheetViews>
  <sheetFormatPr baseColWidth="10" defaultColWidth="8.83203125" defaultRowHeight="13" x14ac:dyDescent="0.15"/>
  <cols>
    <col min="2" max="2" width="9.33203125" customWidth="1"/>
    <col min="3" max="6" width="10.33203125" customWidth="1"/>
    <col min="7" max="7" width="15.1640625" customWidth="1"/>
    <col min="8" max="8" width="14" customWidth="1"/>
    <col min="9" max="9" width="12" customWidth="1"/>
    <col min="10" max="12" width="14.5" style="33" customWidth="1"/>
    <col min="13" max="13" width="16.6640625" style="33" customWidth="1"/>
    <col min="14" max="14" width="15.5" style="33" customWidth="1"/>
    <col min="15" max="15" width="16.83203125" style="33" customWidth="1"/>
    <col min="16" max="16" width="10.5" style="33" customWidth="1"/>
    <col min="17" max="17" width="8.6640625" style="33" customWidth="1"/>
    <col min="18" max="42" width="13.5" customWidth="1"/>
    <col min="43" max="46" width="9.1640625" style="20" customWidth="1"/>
    <col min="47" max="47" width="11.1640625" style="20" customWidth="1"/>
    <col min="48" max="49" width="9.1640625" style="20" customWidth="1"/>
    <col min="50" max="50" width="12" style="20" customWidth="1"/>
    <col min="51" max="53" width="9.1640625" style="20" customWidth="1"/>
    <col min="54" max="54" width="11" style="20" customWidth="1"/>
    <col min="55" max="56" width="9.1640625" style="20" customWidth="1"/>
    <col min="57" max="57" width="11.6640625" style="20" customWidth="1"/>
    <col min="58" max="59" width="9.1640625" style="20" customWidth="1"/>
    <col min="60" max="61" width="9.1640625" customWidth="1"/>
    <col min="62" max="62" width="12.5" customWidth="1"/>
    <col min="63" max="63" width="11.5" customWidth="1"/>
    <col min="64" max="64" width="11.1640625" customWidth="1"/>
    <col min="65" max="65" width="9.1640625" customWidth="1"/>
    <col min="66" max="67" width="11.5" customWidth="1"/>
    <col min="68" max="70" width="9.1640625" customWidth="1"/>
    <col min="71" max="71" width="9.1640625"/>
  </cols>
  <sheetData>
    <row r="1" spans="1:73" s="101" customFormat="1" ht="18" x14ac:dyDescent="0.2">
      <c r="A1" s="551" t="s">
        <v>88</v>
      </c>
      <c r="B1" s="552"/>
      <c r="C1" s="552"/>
      <c r="D1" s="552"/>
      <c r="E1" s="552"/>
      <c r="F1" s="552"/>
      <c r="G1" s="552"/>
      <c r="H1" s="552"/>
      <c r="I1" s="552"/>
      <c r="J1" s="552"/>
      <c r="K1" s="552"/>
      <c r="L1" s="552"/>
      <c r="M1" s="552"/>
      <c r="N1" s="552"/>
      <c r="O1" s="552"/>
      <c r="P1" s="552"/>
      <c r="Q1" s="552"/>
      <c r="R1" s="552"/>
      <c r="S1" s="552"/>
      <c r="T1" s="552"/>
      <c r="U1" s="552"/>
      <c r="V1" s="552"/>
      <c r="W1" s="552"/>
      <c r="X1" s="552"/>
      <c r="Y1" s="552"/>
      <c r="Z1" s="552"/>
      <c r="AA1" s="552"/>
      <c r="AB1" s="552"/>
      <c r="AC1" s="551"/>
      <c r="AD1" s="552"/>
      <c r="AE1" s="552"/>
      <c r="AF1" s="552"/>
      <c r="AG1" s="552"/>
      <c r="AH1" s="552"/>
      <c r="AI1" s="552"/>
      <c r="AJ1" s="552"/>
      <c r="AK1" s="552"/>
      <c r="AL1" s="552"/>
      <c r="AM1" s="552"/>
      <c r="AN1" s="552"/>
      <c r="AO1" s="551"/>
      <c r="AP1" s="552"/>
      <c r="AQ1" s="194"/>
      <c r="AR1" s="194"/>
      <c r="AS1" s="194"/>
      <c r="AT1" s="194"/>
      <c r="AU1" s="194"/>
      <c r="AV1" s="194"/>
      <c r="AW1" s="194"/>
      <c r="AX1" s="194"/>
      <c r="AY1" s="194"/>
      <c r="AZ1" s="194"/>
      <c r="BA1" s="194"/>
      <c r="BB1" s="194"/>
      <c r="BC1" s="194"/>
      <c r="BD1" s="194"/>
      <c r="BE1" s="194"/>
      <c r="BF1" s="194"/>
      <c r="BG1" s="194"/>
      <c r="BH1" s="194"/>
      <c r="BI1" s="194"/>
      <c r="BJ1" s="194"/>
      <c r="BK1" s="194"/>
      <c r="BL1" s="194"/>
      <c r="BM1" s="194"/>
      <c r="BN1" s="194"/>
      <c r="BO1" s="194"/>
      <c r="BP1" s="194"/>
      <c r="BQ1" s="194"/>
      <c r="BR1" s="194"/>
    </row>
    <row r="2" spans="1:73" ht="20" x14ac:dyDescent="0.25">
      <c r="A2" s="20"/>
      <c r="B2" s="20"/>
      <c r="C2" s="20"/>
      <c r="D2" s="20"/>
      <c r="E2" s="20"/>
      <c r="F2" s="20"/>
      <c r="G2" s="20"/>
      <c r="H2" s="20"/>
      <c r="I2" s="20"/>
      <c r="J2" s="30"/>
      <c r="K2" s="30"/>
      <c r="L2" s="30"/>
      <c r="M2" s="30"/>
      <c r="N2" s="30"/>
      <c r="O2" s="30"/>
      <c r="P2" s="30"/>
      <c r="Q2" s="30"/>
      <c r="R2" s="65"/>
      <c r="S2" s="213" t="s">
        <v>89</v>
      </c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U2" s="213" t="s">
        <v>90</v>
      </c>
    </row>
    <row r="3" spans="1:73" s="359" customFormat="1" ht="57" customHeight="1" thickBot="1" x14ac:dyDescent="0.25">
      <c r="A3" s="357"/>
      <c r="B3" s="358"/>
      <c r="C3" s="358"/>
      <c r="D3" s="358"/>
      <c r="E3" s="358"/>
      <c r="F3" s="358"/>
      <c r="G3" s="555" t="s">
        <v>91</v>
      </c>
      <c r="H3" s="555"/>
      <c r="I3" s="555"/>
      <c r="J3" s="555"/>
      <c r="K3" s="553" t="s">
        <v>92</v>
      </c>
      <c r="L3" s="553"/>
      <c r="M3" s="553" t="s">
        <v>177</v>
      </c>
      <c r="N3" s="553"/>
      <c r="O3" s="553"/>
      <c r="P3" s="361"/>
      <c r="Q3" s="360"/>
      <c r="R3" s="362"/>
      <c r="S3" s="548" t="s">
        <v>93</v>
      </c>
      <c r="T3" s="548"/>
      <c r="U3" s="548"/>
      <c r="V3" s="548"/>
      <c r="W3" s="548"/>
      <c r="X3" s="548"/>
      <c r="Y3" s="548"/>
      <c r="Z3" s="548" t="s">
        <v>94</v>
      </c>
      <c r="AA3" s="548"/>
      <c r="AB3" s="548"/>
      <c r="AC3" s="548"/>
      <c r="AD3" s="548"/>
      <c r="AE3" s="548"/>
      <c r="AF3" s="548"/>
      <c r="AG3" s="548"/>
      <c r="AH3" s="548"/>
      <c r="AI3" s="549" t="s">
        <v>95</v>
      </c>
      <c r="AJ3" s="549"/>
      <c r="AK3" s="549"/>
      <c r="AL3" s="548" t="s">
        <v>96</v>
      </c>
      <c r="AM3" s="548"/>
      <c r="AN3" s="548"/>
      <c r="AO3" s="548"/>
      <c r="AP3" s="362"/>
      <c r="AR3" s="554" t="s">
        <v>97</v>
      </c>
      <c r="AS3" s="554"/>
      <c r="AT3" s="362"/>
      <c r="AU3" s="548" t="s">
        <v>93</v>
      </c>
      <c r="AV3" s="548"/>
      <c r="AW3" s="548"/>
      <c r="AX3" s="548"/>
      <c r="AY3" s="548"/>
      <c r="AZ3" s="548"/>
      <c r="BA3" s="548"/>
      <c r="BB3" s="548" t="s">
        <v>94</v>
      </c>
      <c r="BC3" s="548"/>
      <c r="BD3" s="548"/>
      <c r="BE3" s="548"/>
      <c r="BF3" s="548"/>
      <c r="BG3" s="548"/>
      <c r="BH3" s="548"/>
      <c r="BI3" s="548"/>
      <c r="BJ3" s="548"/>
      <c r="BK3" s="549" t="s">
        <v>95</v>
      </c>
      <c r="BL3" s="549"/>
      <c r="BM3" s="549"/>
      <c r="BN3" s="548" t="s">
        <v>96</v>
      </c>
      <c r="BO3" s="548"/>
      <c r="BP3" s="548"/>
      <c r="BQ3" s="548"/>
      <c r="BR3" s="363"/>
      <c r="BS3" s="364"/>
      <c r="BT3" s="364"/>
      <c r="BU3" s="364"/>
    </row>
    <row r="4" spans="1:73" s="359" customFormat="1" ht="65.25" customHeight="1" thickBot="1" x14ac:dyDescent="0.2">
      <c r="A4" s="365" t="s">
        <v>98</v>
      </c>
      <c r="B4" s="366" t="s">
        <v>99</v>
      </c>
      <c r="C4" s="366" t="s">
        <v>100</v>
      </c>
      <c r="D4" s="366" t="s">
        <v>101</v>
      </c>
      <c r="E4" s="366" t="s">
        <v>102</v>
      </c>
      <c r="F4" s="358"/>
      <c r="G4" s="367" t="s">
        <v>103</v>
      </c>
      <c r="H4" s="368" t="s">
        <v>104</v>
      </c>
      <c r="I4" s="369" t="s">
        <v>105</v>
      </c>
      <c r="J4" s="370" t="s">
        <v>106</v>
      </c>
      <c r="K4" s="371" t="s">
        <v>107</v>
      </c>
      <c r="L4" s="380" t="s">
        <v>108</v>
      </c>
      <c r="M4" s="371" t="s">
        <v>103</v>
      </c>
      <c r="N4" s="381" t="s">
        <v>104</v>
      </c>
      <c r="O4" s="380" t="s">
        <v>105</v>
      </c>
      <c r="R4" s="372"/>
      <c r="S4" s="373" t="s">
        <v>44</v>
      </c>
      <c r="T4" s="374" t="s">
        <v>45</v>
      </c>
      <c r="U4" s="374" t="s">
        <v>46</v>
      </c>
      <c r="V4" s="375" t="s">
        <v>47</v>
      </c>
      <c r="W4" s="375" t="s">
        <v>48</v>
      </c>
      <c r="X4" s="375" t="s">
        <v>49</v>
      </c>
      <c r="Y4" s="376" t="s">
        <v>109</v>
      </c>
      <c r="Z4" s="375" t="s">
        <v>50</v>
      </c>
      <c r="AA4" s="375" t="s">
        <v>51</v>
      </c>
      <c r="AB4" s="375" t="s">
        <v>52</v>
      </c>
      <c r="AC4" s="375" t="s">
        <v>53</v>
      </c>
      <c r="AD4" s="375" t="s">
        <v>54</v>
      </c>
      <c r="AE4" s="375" t="s">
        <v>55</v>
      </c>
      <c r="AF4" s="375" t="s">
        <v>56</v>
      </c>
      <c r="AG4" s="376" t="s">
        <v>110</v>
      </c>
      <c r="AH4" s="377" t="s">
        <v>111</v>
      </c>
      <c r="AI4" s="373" t="s">
        <v>112</v>
      </c>
      <c r="AJ4" s="374" t="s">
        <v>113</v>
      </c>
      <c r="AK4" s="378" t="s">
        <v>114</v>
      </c>
      <c r="AL4" s="373" t="s">
        <v>115</v>
      </c>
      <c r="AM4" s="374" t="s">
        <v>116</v>
      </c>
      <c r="AN4" s="374" t="s">
        <v>61</v>
      </c>
      <c r="AO4" s="378" t="s">
        <v>117</v>
      </c>
      <c r="AP4" s="372"/>
      <c r="AQ4" s="379" t="s">
        <v>118</v>
      </c>
      <c r="AR4" s="379" t="s">
        <v>119</v>
      </c>
      <c r="AS4" s="379" t="s">
        <v>120</v>
      </c>
      <c r="AT4" s="362"/>
      <c r="AU4" s="373" t="s">
        <v>44</v>
      </c>
      <c r="AV4" s="374" t="s">
        <v>45</v>
      </c>
      <c r="AW4" s="374" t="s">
        <v>46</v>
      </c>
      <c r="AX4" s="375" t="s">
        <v>47</v>
      </c>
      <c r="AY4" s="375" t="s">
        <v>48</v>
      </c>
      <c r="AZ4" s="375" t="s">
        <v>49</v>
      </c>
      <c r="BA4" s="376" t="s">
        <v>109</v>
      </c>
      <c r="BB4" s="375" t="s">
        <v>50</v>
      </c>
      <c r="BC4" s="375" t="s">
        <v>51</v>
      </c>
      <c r="BD4" s="375" t="s">
        <v>52</v>
      </c>
      <c r="BE4" s="375" t="s">
        <v>53</v>
      </c>
      <c r="BF4" s="375" t="s">
        <v>54</v>
      </c>
      <c r="BG4" s="375" t="s">
        <v>55</v>
      </c>
      <c r="BH4" s="375" t="s">
        <v>56</v>
      </c>
      <c r="BI4" s="376" t="s">
        <v>110</v>
      </c>
      <c r="BJ4" s="377" t="s">
        <v>111</v>
      </c>
      <c r="BK4" s="373" t="s">
        <v>112</v>
      </c>
      <c r="BL4" s="374" t="s">
        <v>113</v>
      </c>
      <c r="BM4" s="378" t="s">
        <v>114</v>
      </c>
      <c r="BN4" s="373" t="s">
        <v>115</v>
      </c>
      <c r="BO4" s="374" t="s">
        <v>116</v>
      </c>
      <c r="BP4" s="374" t="s">
        <v>61</v>
      </c>
      <c r="BQ4" s="378" t="s">
        <v>117</v>
      </c>
    </row>
    <row r="5" spans="1:73" x14ac:dyDescent="0.15">
      <c r="A5" s="104"/>
      <c r="B5" s="20"/>
      <c r="C5" s="102"/>
      <c r="D5" s="102"/>
      <c r="E5" s="102"/>
      <c r="F5" s="102"/>
      <c r="G5" s="205"/>
      <c r="H5" s="102"/>
      <c r="I5" s="102"/>
      <c r="J5" s="209"/>
      <c r="K5" s="31"/>
      <c r="L5" s="209"/>
      <c r="M5" s="31"/>
      <c r="N5" s="31"/>
      <c r="O5" s="209"/>
      <c r="P5" s="31"/>
      <c r="Q5" s="31"/>
      <c r="R5" s="20"/>
      <c r="S5" s="48"/>
      <c r="T5" s="49"/>
      <c r="U5" s="49"/>
      <c r="V5" s="49"/>
      <c r="W5" s="49"/>
      <c r="X5" s="49"/>
      <c r="Y5" s="100"/>
      <c r="Z5" s="49"/>
      <c r="AA5" s="49"/>
      <c r="AB5" s="49"/>
      <c r="AC5" s="49"/>
      <c r="AD5" s="49"/>
      <c r="AE5" s="49"/>
      <c r="AF5" s="49"/>
      <c r="AG5" s="49"/>
      <c r="AH5" s="50"/>
      <c r="AI5" s="51"/>
      <c r="AJ5" s="20"/>
      <c r="AK5" s="56"/>
      <c r="AL5" s="51"/>
      <c r="AM5" s="20"/>
      <c r="AN5" s="20"/>
      <c r="AO5" s="56"/>
      <c r="AP5" s="20"/>
      <c r="AU5" s="48"/>
      <c r="AV5" s="49"/>
      <c r="AW5" s="49"/>
      <c r="AX5" s="49"/>
      <c r="AY5" s="49"/>
      <c r="AZ5" s="49"/>
      <c r="BA5" s="100"/>
      <c r="BB5" s="49"/>
      <c r="BC5" s="49"/>
      <c r="BD5" s="49"/>
      <c r="BE5" s="49"/>
      <c r="BF5" s="49"/>
      <c r="BG5" s="49"/>
      <c r="BH5" s="49"/>
      <c r="BI5" s="49"/>
      <c r="BJ5" s="50"/>
      <c r="BK5" s="51"/>
      <c r="BL5" s="20"/>
      <c r="BM5" s="56"/>
      <c r="BN5" s="51"/>
      <c r="BO5" s="20"/>
      <c r="BP5" s="20"/>
      <c r="BQ5" s="56"/>
    </row>
    <row r="6" spans="1:73" x14ac:dyDescent="0.15">
      <c r="A6" s="104"/>
      <c r="B6" s="20">
        <v>0</v>
      </c>
      <c r="C6" s="105">
        <v>0</v>
      </c>
      <c r="D6">
        <f ca="1">OFFSET(extrapolation!L15,0,OS_dist_choice-1,1,1)</f>
        <v>1</v>
      </c>
      <c r="E6">
        <f ca="1">OFFSET(extrapolation!D15,0,PFS_dist_choice-1,1,1)</f>
        <v>0</v>
      </c>
      <c r="F6" s="102"/>
      <c r="G6" s="206">
        <v>1000</v>
      </c>
      <c r="H6" s="105">
        <f ca="1">+G$6-G6-I6</f>
        <v>0</v>
      </c>
      <c r="I6" s="105">
        <f ca="1">+G$6*(1-D6)</f>
        <v>0</v>
      </c>
      <c r="J6" s="209">
        <f ca="1">SUM(G6:I6)</f>
        <v>1000</v>
      </c>
      <c r="K6" s="204"/>
      <c r="L6" s="211"/>
      <c r="M6" s="204"/>
      <c r="N6" s="204"/>
      <c r="O6" s="211"/>
      <c r="P6" s="31"/>
      <c r="Q6" s="31"/>
      <c r="R6" s="62"/>
      <c r="S6" s="51"/>
      <c r="T6" s="20"/>
      <c r="U6" s="20"/>
      <c r="V6" s="20"/>
      <c r="W6" s="20"/>
      <c r="X6" s="20"/>
      <c r="Y6" s="106"/>
      <c r="Z6" s="20"/>
      <c r="AA6" s="20"/>
      <c r="AB6" s="20"/>
      <c r="AC6" s="20"/>
      <c r="AD6" s="20"/>
      <c r="AE6" s="20"/>
      <c r="AF6" s="20"/>
      <c r="AG6" s="20"/>
      <c r="AH6" s="52"/>
      <c r="AI6" s="57"/>
      <c r="AJ6" s="58"/>
      <c r="AK6" s="59"/>
      <c r="AL6" s="61"/>
      <c r="AM6" s="62"/>
      <c r="AN6" s="62"/>
      <c r="AO6" s="59">
        <f>AL6+AM6+AN6</f>
        <v>0</v>
      </c>
      <c r="AP6" s="62"/>
      <c r="AQ6" s="105">
        <v>0</v>
      </c>
      <c r="AR6" s="105">
        <f t="shared" ref="AR6:AR69" si="0">1/(1+cDR)^AQ6</f>
        <v>1</v>
      </c>
      <c r="AS6" s="105">
        <f t="shared" ref="AS6:AS69" si="1">1/(1+oDR)^AQ6</f>
        <v>1</v>
      </c>
      <c r="AU6" s="51"/>
      <c r="BA6" s="106"/>
      <c r="BH6" s="20"/>
      <c r="BI6" s="20"/>
      <c r="BJ6" s="52"/>
      <c r="BK6" s="57"/>
      <c r="BL6" s="58"/>
      <c r="BM6" s="59"/>
      <c r="BN6" s="61"/>
      <c r="BO6" s="62"/>
      <c r="BP6" s="62"/>
      <c r="BQ6" s="59"/>
    </row>
    <row r="7" spans="1:73" x14ac:dyDescent="0.15">
      <c r="A7" s="104">
        <v>1</v>
      </c>
      <c r="B7" s="20">
        <f>+A7*3</f>
        <v>3</v>
      </c>
      <c r="C7" s="105">
        <f>+(B7/52)*12</f>
        <v>0.69230769230769229</v>
      </c>
      <c r="D7">
        <f ca="1">OFFSET(extrapolation!L16,0,OS_dist_choice-1,1,1)</f>
        <v>0.99845068286431382</v>
      </c>
      <c r="E7">
        <f ca="1">OFFSET(extrapolation!D16,0,PFS_dist_choice-1,1,1)</f>
        <v>3</v>
      </c>
      <c r="F7" s="102"/>
      <c r="G7" s="206"/>
      <c r="H7" s="105"/>
      <c r="I7" s="105"/>
      <c r="J7" s="209"/>
      <c r="K7" s="539"/>
      <c r="L7" s="540"/>
      <c r="M7" s="539"/>
      <c r="N7" s="539"/>
      <c r="O7" s="540"/>
      <c r="P7" s="31"/>
      <c r="Q7" s="31"/>
      <c r="R7" s="25"/>
      <c r="S7" s="51"/>
      <c r="T7" s="20"/>
      <c r="U7" s="20"/>
      <c r="V7" s="20"/>
      <c r="W7" s="20"/>
      <c r="X7" s="20"/>
      <c r="Y7" s="106"/>
      <c r="Z7" s="20"/>
      <c r="AA7" s="20"/>
      <c r="AB7" s="20"/>
      <c r="AC7" s="20"/>
      <c r="AD7" s="20"/>
      <c r="AE7" s="20"/>
      <c r="AF7" s="20"/>
      <c r="AG7" s="20"/>
      <c r="AH7" s="53"/>
      <c r="AI7" s="60"/>
      <c r="AJ7" s="28"/>
      <c r="AK7" s="106"/>
      <c r="AL7" s="107"/>
      <c r="AM7" s="105"/>
      <c r="AN7" s="105"/>
      <c r="AO7" s="63"/>
      <c r="AP7" s="25"/>
      <c r="AQ7" s="105">
        <f t="shared" ref="AQ7:AQ38" si="2">+B7/52</f>
        <v>5.7692307692307696E-2</v>
      </c>
      <c r="AR7" s="105">
        <f t="shared" si="0"/>
        <v>0.99801727051492384</v>
      </c>
      <c r="AS7" s="105">
        <f t="shared" si="1"/>
        <v>0.99801727051492384</v>
      </c>
      <c r="AU7" s="51"/>
      <c r="BA7" s="106"/>
      <c r="BH7" s="20"/>
      <c r="BI7" s="20"/>
      <c r="BJ7" s="53"/>
      <c r="BK7" s="60"/>
      <c r="BL7" s="28"/>
      <c r="BM7" s="106"/>
      <c r="BN7" s="107"/>
      <c r="BO7" s="105"/>
      <c r="BP7" s="105"/>
      <c r="BQ7" s="63"/>
    </row>
    <row r="8" spans="1:73" x14ac:dyDescent="0.15">
      <c r="A8" s="104">
        <v>2</v>
      </c>
      <c r="B8" s="20">
        <f t="shared" ref="B8:B71" si="3">+A8*3</f>
        <v>6</v>
      </c>
      <c r="C8" s="105">
        <f t="shared" ref="C8:C71" si="4">+(B8/52)*12</f>
        <v>1.3846153846153846</v>
      </c>
      <c r="D8">
        <f ca="1">OFFSET(extrapolation!L17,0,OS_dist_choice-1,1,1)</f>
        <v>0.99250679084535132</v>
      </c>
      <c r="E8">
        <f ca="1">OFFSET(extrapolation!D17,0,PFS_dist_choice-1,1,1)</f>
        <v>6</v>
      </c>
      <c r="F8" s="102"/>
      <c r="G8" s="206"/>
      <c r="H8" s="105"/>
      <c r="I8" s="105"/>
      <c r="J8" s="209"/>
      <c r="K8" s="539"/>
      <c r="L8" s="540"/>
      <c r="M8" s="539"/>
      <c r="N8" s="539"/>
      <c r="O8" s="540"/>
      <c r="P8" s="31"/>
      <c r="Q8" s="31"/>
      <c r="R8" s="105"/>
      <c r="S8" s="51"/>
      <c r="T8" s="20"/>
      <c r="U8" s="20"/>
      <c r="V8" s="20"/>
      <c r="W8" s="20"/>
      <c r="X8" s="20"/>
      <c r="Y8" s="106"/>
      <c r="Z8" s="20"/>
      <c r="AA8" s="20"/>
      <c r="AB8" s="20"/>
      <c r="AC8" s="20"/>
      <c r="AD8" s="20"/>
      <c r="AE8" s="20"/>
      <c r="AF8" s="20"/>
      <c r="AG8" s="20"/>
      <c r="AH8" s="106"/>
      <c r="AI8" s="107"/>
      <c r="AJ8" s="105"/>
      <c r="AK8" s="106"/>
      <c r="AL8" s="107"/>
      <c r="AM8" s="105"/>
      <c r="AN8" s="105"/>
      <c r="AO8" s="106"/>
      <c r="AP8" s="105"/>
      <c r="AQ8" s="105">
        <f t="shared" si="2"/>
        <v>0.11538461538461539</v>
      </c>
      <c r="AR8" s="105">
        <f t="shared" si="0"/>
        <v>0.9960384722460589</v>
      </c>
      <c r="AS8" s="105">
        <f t="shared" si="1"/>
        <v>0.9960384722460589</v>
      </c>
      <c r="AU8" s="51"/>
      <c r="BA8" s="106"/>
      <c r="BH8" s="20"/>
      <c r="BI8" s="20"/>
      <c r="BJ8" s="106"/>
      <c r="BK8" s="107"/>
      <c r="BL8" s="105"/>
      <c r="BM8" s="106"/>
      <c r="BN8" s="107"/>
      <c r="BO8" s="105"/>
      <c r="BP8" s="105"/>
      <c r="BQ8" s="106"/>
    </row>
    <row r="9" spans="1:73" x14ac:dyDescent="0.15">
      <c r="A9" s="104">
        <v>3</v>
      </c>
      <c r="B9" s="20">
        <f t="shared" si="3"/>
        <v>9</v>
      </c>
      <c r="C9" s="105">
        <f t="shared" si="4"/>
        <v>2.0769230769230766</v>
      </c>
      <c r="D9">
        <f ca="1">OFFSET(extrapolation!L18,0,OS_dist_choice-1,1,1)</f>
        <v>0.98130699662962417</v>
      </c>
      <c r="E9">
        <f ca="1">OFFSET(extrapolation!D18,0,PFS_dist_choice-1,1,1)</f>
        <v>9</v>
      </c>
      <c r="F9" s="102"/>
      <c r="G9" s="206"/>
      <c r="H9" s="105"/>
      <c r="I9" s="105"/>
      <c r="J9" s="209"/>
      <c r="K9" s="31"/>
      <c r="L9" s="209"/>
      <c r="M9" s="31"/>
      <c r="N9" s="31"/>
      <c r="O9" s="209"/>
      <c r="P9" s="31"/>
      <c r="Q9" s="31"/>
      <c r="R9" s="105"/>
      <c r="S9" s="51"/>
      <c r="T9" s="20"/>
      <c r="U9" s="20"/>
      <c r="V9" s="20"/>
      <c r="W9" s="20"/>
      <c r="X9" s="20"/>
      <c r="Y9" s="106"/>
      <c r="Z9" s="20"/>
      <c r="AA9" s="20"/>
      <c r="AB9" s="20"/>
      <c r="AC9" s="20"/>
      <c r="AD9" s="20"/>
      <c r="AE9" s="20"/>
      <c r="AF9" s="20"/>
      <c r="AG9" s="20"/>
      <c r="AH9" s="106"/>
      <c r="AI9" s="107"/>
      <c r="AJ9" s="105"/>
      <c r="AK9" s="106"/>
      <c r="AL9" s="107"/>
      <c r="AM9" s="105"/>
      <c r="AN9" s="105"/>
      <c r="AO9" s="106"/>
      <c r="AP9" s="105"/>
      <c r="AQ9" s="105">
        <f t="shared" si="2"/>
        <v>0.17307692307692307</v>
      </c>
      <c r="AR9" s="105">
        <f t="shared" si="0"/>
        <v>0.99406359739886663</v>
      </c>
      <c r="AS9" s="105">
        <f t="shared" si="1"/>
        <v>0.99406359739886663</v>
      </c>
      <c r="AU9" s="51"/>
      <c r="BA9" s="106"/>
      <c r="BH9" s="20"/>
      <c r="BI9" s="20"/>
      <c r="BJ9" s="106"/>
      <c r="BK9" s="107"/>
      <c r="BL9" s="105"/>
      <c r="BM9" s="106"/>
      <c r="BN9" s="107"/>
      <c r="BO9" s="105"/>
      <c r="BP9" s="105"/>
      <c r="BQ9" s="106"/>
    </row>
    <row r="10" spans="1:73" x14ac:dyDescent="0.15">
      <c r="A10" s="104">
        <v>4</v>
      </c>
      <c r="B10" s="20">
        <f t="shared" si="3"/>
        <v>12</v>
      </c>
      <c r="C10" s="105">
        <f t="shared" si="4"/>
        <v>2.7692307692307692</v>
      </c>
      <c r="D10">
        <f ca="1">OFFSET(extrapolation!L19,0,OS_dist_choice-1,1,1)</f>
        <v>0.96456861279680839</v>
      </c>
      <c r="E10">
        <f ca="1">OFFSET(extrapolation!D19,0,PFS_dist_choice-1,1,1)</f>
        <v>12</v>
      </c>
      <c r="F10" s="102"/>
      <c r="G10" s="206"/>
      <c r="H10" s="105"/>
      <c r="I10" s="105"/>
      <c r="J10" s="209"/>
      <c r="K10" s="31"/>
      <c r="L10" s="209"/>
      <c r="M10" s="31"/>
      <c r="N10" s="31"/>
      <c r="O10" s="209"/>
      <c r="P10" s="31"/>
      <c r="Q10" s="31"/>
      <c r="R10" s="105"/>
      <c r="S10" s="51"/>
      <c r="T10" s="20"/>
      <c r="U10" s="20"/>
      <c r="V10" s="20"/>
      <c r="W10" s="20"/>
      <c r="X10" s="20"/>
      <c r="Y10" s="106"/>
      <c r="Z10" s="20"/>
      <c r="AA10" s="20"/>
      <c r="AB10" s="20"/>
      <c r="AC10" s="20"/>
      <c r="AD10" s="20"/>
      <c r="AE10" s="20"/>
      <c r="AF10" s="20"/>
      <c r="AG10" s="20"/>
      <c r="AH10" s="106"/>
      <c r="AI10" s="107"/>
      <c r="AJ10" s="105"/>
      <c r="AK10" s="106"/>
      <c r="AL10" s="107"/>
      <c r="AM10" s="105"/>
      <c r="AN10" s="105"/>
      <c r="AO10" s="106"/>
      <c r="AP10" s="105"/>
      <c r="AQ10" s="105">
        <f t="shared" si="2"/>
        <v>0.23076923076923078</v>
      </c>
      <c r="AR10" s="105">
        <f t="shared" si="0"/>
        <v>0.99209263819426308</v>
      </c>
      <c r="AS10" s="105">
        <f t="shared" si="1"/>
        <v>0.99209263819426308</v>
      </c>
      <c r="AU10" s="51"/>
      <c r="BA10" s="106"/>
      <c r="BH10" s="20"/>
      <c r="BI10" s="20"/>
      <c r="BJ10" s="106"/>
      <c r="BK10" s="107"/>
      <c r="BL10" s="105"/>
      <c r="BM10" s="106"/>
      <c r="BN10" s="107"/>
      <c r="BO10" s="105"/>
      <c r="BP10" s="105"/>
      <c r="BQ10" s="106"/>
    </row>
    <row r="11" spans="1:73" x14ac:dyDescent="0.15">
      <c r="A11" s="104">
        <v>5</v>
      </c>
      <c r="B11" s="20">
        <f t="shared" si="3"/>
        <v>15</v>
      </c>
      <c r="C11" s="105">
        <f t="shared" si="4"/>
        <v>3.4615384615384612</v>
      </c>
      <c r="D11">
        <f ca="1">OFFSET(extrapolation!L20,0,OS_dist_choice-1,1,1)</f>
        <v>0.94239109135007948</v>
      </c>
      <c r="E11">
        <f ca="1">OFFSET(extrapolation!D20,0,PFS_dist_choice-1,1,1)</f>
        <v>15</v>
      </c>
      <c r="F11" s="102"/>
      <c r="G11" s="206"/>
      <c r="H11" s="105"/>
      <c r="I11" s="105"/>
      <c r="J11" s="209"/>
      <c r="K11" s="31"/>
      <c r="L11" s="209"/>
      <c r="M11" s="31"/>
      <c r="N11" s="31"/>
      <c r="O11" s="209"/>
      <c r="P11" s="31"/>
      <c r="Q11" s="31"/>
      <c r="R11" s="105"/>
      <c r="S11" s="51"/>
      <c r="T11" s="20"/>
      <c r="U11" s="20"/>
      <c r="V11" s="20"/>
      <c r="W11" s="20"/>
      <c r="X11" s="20"/>
      <c r="Y11" s="106"/>
      <c r="Z11" s="20"/>
      <c r="AA11" s="20"/>
      <c r="AB11" s="20"/>
      <c r="AC11" s="20"/>
      <c r="AD11" s="20"/>
      <c r="AE11" s="20"/>
      <c r="AF11" s="20"/>
      <c r="AG11" s="20"/>
      <c r="AH11" s="106"/>
      <c r="AI11" s="107"/>
      <c r="AJ11" s="105"/>
      <c r="AK11" s="106"/>
      <c r="AL11" s="107"/>
      <c r="AM11" s="105"/>
      <c r="AN11" s="105"/>
      <c r="AO11" s="106"/>
      <c r="AP11" s="105"/>
      <c r="AQ11" s="105">
        <f t="shared" si="2"/>
        <v>0.28846153846153844</v>
      </c>
      <c r="AR11" s="105">
        <f t="shared" si="0"/>
        <v>0.99012558686858843</v>
      </c>
      <c r="AS11" s="105">
        <f t="shared" si="1"/>
        <v>0.99012558686858843</v>
      </c>
      <c r="AU11" s="51"/>
      <c r="BA11" s="106"/>
      <c r="BH11" s="20"/>
      <c r="BI11" s="20"/>
      <c r="BJ11" s="106"/>
      <c r="BK11" s="107"/>
      <c r="BL11" s="105"/>
      <c r="BM11" s="106"/>
      <c r="BN11" s="107"/>
      <c r="BO11" s="105"/>
      <c r="BP11" s="105"/>
      <c r="BQ11" s="106"/>
    </row>
    <row r="12" spans="1:73" x14ac:dyDescent="0.15">
      <c r="A12" s="104">
        <v>6</v>
      </c>
      <c r="B12" s="20">
        <f t="shared" si="3"/>
        <v>18</v>
      </c>
      <c r="C12" s="105">
        <f t="shared" si="4"/>
        <v>4.1538461538461533</v>
      </c>
      <c r="D12">
        <f ca="1">OFFSET(extrapolation!L21,0,OS_dist_choice-1,1,1)</f>
        <v>0.9151794452558869</v>
      </c>
      <c r="E12">
        <f ca="1">OFFSET(extrapolation!D21,0,PFS_dist_choice-1,1,1)</f>
        <v>18</v>
      </c>
      <c r="F12" s="102"/>
      <c r="G12" s="206"/>
      <c r="H12" s="105"/>
      <c r="I12" s="105"/>
      <c r="J12" s="209"/>
      <c r="K12" s="31"/>
      <c r="L12" s="209"/>
      <c r="M12" s="31"/>
      <c r="N12" s="31"/>
      <c r="O12" s="209"/>
      <c r="P12" s="31"/>
      <c r="Q12" s="31"/>
      <c r="R12" s="105"/>
      <c r="S12" s="51"/>
      <c r="T12" s="20"/>
      <c r="U12" s="20"/>
      <c r="V12" s="20"/>
      <c r="W12" s="20"/>
      <c r="X12" s="20"/>
      <c r="Y12" s="106"/>
      <c r="Z12" s="20"/>
      <c r="AA12" s="20"/>
      <c r="AB12" s="20"/>
      <c r="AC12" s="20"/>
      <c r="AD12" s="20"/>
      <c r="AE12" s="20"/>
      <c r="AF12" s="20"/>
      <c r="AG12" s="20"/>
      <c r="AH12" s="106"/>
      <c r="AI12" s="107"/>
      <c r="AJ12" s="105"/>
      <c r="AK12" s="106"/>
      <c r="AL12" s="107"/>
      <c r="AM12" s="105"/>
      <c r="AN12" s="105"/>
      <c r="AO12" s="106"/>
      <c r="AP12" s="105"/>
      <c r="AQ12" s="105">
        <f t="shared" si="2"/>
        <v>0.34615384615384615</v>
      </c>
      <c r="AR12" s="105">
        <f t="shared" si="0"/>
        <v>0.98816243567357587</v>
      </c>
      <c r="AS12" s="105">
        <f t="shared" si="1"/>
        <v>0.98816243567357587</v>
      </c>
      <c r="AU12" s="51"/>
      <c r="BA12" s="106"/>
      <c r="BH12" s="20"/>
      <c r="BI12" s="20"/>
      <c r="BJ12" s="106"/>
      <c r="BK12" s="107"/>
      <c r="BL12" s="105"/>
      <c r="BM12" s="106"/>
      <c r="BN12" s="107"/>
      <c r="BO12" s="105"/>
      <c r="BP12" s="105"/>
      <c r="BQ12" s="106"/>
    </row>
    <row r="13" spans="1:73" x14ac:dyDescent="0.15">
      <c r="A13" s="104">
        <v>7</v>
      </c>
      <c r="B13" s="20">
        <f t="shared" si="3"/>
        <v>21</v>
      </c>
      <c r="C13" s="105">
        <f t="shared" si="4"/>
        <v>4.8461538461538467</v>
      </c>
      <c r="D13">
        <f ca="1">OFFSET(extrapolation!L22,0,OS_dist_choice-1,1,1)</f>
        <v>0.8835744192697037</v>
      </c>
      <c r="E13">
        <f ca="1">OFFSET(extrapolation!D22,0,PFS_dist_choice-1,1,1)</f>
        <v>21</v>
      </c>
      <c r="F13" s="102"/>
      <c r="G13" s="206"/>
      <c r="H13" s="105"/>
      <c r="I13" s="105"/>
      <c r="J13" s="209"/>
      <c r="K13" s="31"/>
      <c r="L13" s="209"/>
      <c r="M13" s="31"/>
      <c r="N13" s="31"/>
      <c r="O13" s="209"/>
      <c r="P13" s="31"/>
      <c r="Q13" s="31"/>
      <c r="R13" s="105"/>
      <c r="S13" s="51"/>
      <c r="T13" s="20"/>
      <c r="U13" s="20"/>
      <c r="V13" s="20"/>
      <c r="W13" s="20"/>
      <c r="X13" s="20"/>
      <c r="Y13" s="106"/>
      <c r="Z13" s="20"/>
      <c r="AA13" s="20"/>
      <c r="AB13" s="20"/>
      <c r="AC13" s="20"/>
      <c r="AD13" s="20"/>
      <c r="AE13" s="20"/>
      <c r="AF13" s="20"/>
      <c r="AG13" s="20"/>
      <c r="AH13" s="106"/>
      <c r="AI13" s="107"/>
      <c r="AJ13" s="105"/>
      <c r="AK13" s="106"/>
      <c r="AL13" s="107"/>
      <c r="AM13" s="105"/>
      <c r="AN13" s="105"/>
      <c r="AO13" s="106"/>
      <c r="AP13" s="105"/>
      <c r="AQ13" s="105">
        <f t="shared" si="2"/>
        <v>0.40384615384615385</v>
      </c>
      <c r="AR13" s="105">
        <f t="shared" si="0"/>
        <v>0.98620317687632142</v>
      </c>
      <c r="AS13" s="105">
        <f t="shared" si="1"/>
        <v>0.98620317687632142</v>
      </c>
      <c r="AU13" s="51"/>
      <c r="BA13" s="106"/>
      <c r="BH13" s="20"/>
      <c r="BI13" s="20"/>
      <c r="BJ13" s="106"/>
      <c r="BK13" s="107"/>
      <c r="BL13" s="105"/>
      <c r="BM13" s="106"/>
      <c r="BN13" s="107"/>
      <c r="BO13" s="105"/>
      <c r="BP13" s="105"/>
      <c r="BQ13" s="106"/>
    </row>
    <row r="14" spans="1:73" x14ac:dyDescent="0.15">
      <c r="A14" s="104">
        <v>8</v>
      </c>
      <c r="B14" s="20">
        <f t="shared" si="3"/>
        <v>24</v>
      </c>
      <c r="C14" s="105">
        <f t="shared" si="4"/>
        <v>5.5384615384615383</v>
      </c>
      <c r="D14">
        <f ca="1">OFFSET(extrapolation!L23,0,OS_dist_choice-1,1,1)</f>
        <v>0.84837715011756265</v>
      </c>
      <c r="E14">
        <f ca="1">OFFSET(extrapolation!D23,0,PFS_dist_choice-1,1,1)</f>
        <v>24</v>
      </c>
      <c r="F14" s="102"/>
      <c r="G14" s="206"/>
      <c r="H14" s="105"/>
      <c r="I14" s="105"/>
      <c r="J14" s="209"/>
      <c r="K14" s="31"/>
      <c r="L14" s="209"/>
      <c r="M14" s="31"/>
      <c r="N14" s="31"/>
      <c r="O14" s="209"/>
      <c r="P14" s="31"/>
      <c r="Q14" s="31"/>
      <c r="R14" s="105"/>
      <c r="S14" s="51"/>
      <c r="T14" s="20"/>
      <c r="U14" s="20"/>
      <c r="V14" s="20"/>
      <c r="W14" s="20"/>
      <c r="X14" s="20"/>
      <c r="Y14" s="106"/>
      <c r="Z14" s="20"/>
      <c r="AA14" s="20"/>
      <c r="AB14" s="20"/>
      <c r="AC14" s="20"/>
      <c r="AD14" s="20"/>
      <c r="AE14" s="20"/>
      <c r="AF14" s="20"/>
      <c r="AG14" s="20"/>
      <c r="AH14" s="106"/>
      <c r="AI14" s="107"/>
      <c r="AJ14" s="105"/>
      <c r="AK14" s="106"/>
      <c r="AL14" s="107"/>
      <c r="AM14" s="105"/>
      <c r="AN14" s="105"/>
      <c r="AO14" s="106"/>
      <c r="AP14" s="105"/>
      <c r="AQ14" s="105">
        <f t="shared" si="2"/>
        <v>0.46153846153846156</v>
      </c>
      <c r="AR14" s="105">
        <f t="shared" si="0"/>
        <v>0.98424780275925294</v>
      </c>
      <c r="AS14" s="105">
        <f t="shared" si="1"/>
        <v>0.98424780275925294</v>
      </c>
      <c r="AU14" s="51"/>
      <c r="BA14" s="106"/>
      <c r="BH14" s="20"/>
      <c r="BI14" s="20"/>
      <c r="BJ14" s="106"/>
      <c r="BK14" s="107"/>
      <c r="BL14" s="105"/>
      <c r="BM14" s="106"/>
      <c r="BN14" s="107"/>
      <c r="BO14" s="105"/>
      <c r="BP14" s="105"/>
      <c r="BQ14" s="106"/>
    </row>
    <row r="15" spans="1:73" x14ac:dyDescent="0.15">
      <c r="A15" s="104">
        <v>9</v>
      </c>
      <c r="B15" s="20">
        <f t="shared" si="3"/>
        <v>27</v>
      </c>
      <c r="C15" s="105">
        <f t="shared" si="4"/>
        <v>6.2307692307692317</v>
      </c>
      <c r="D15">
        <f ca="1">OFFSET(extrapolation!L24,0,OS_dist_choice-1,1,1)</f>
        <v>0.81047224483625346</v>
      </c>
      <c r="E15">
        <f ca="1">OFFSET(extrapolation!D24,0,PFS_dist_choice-1,1,1)</f>
        <v>27</v>
      </c>
      <c r="F15" s="102"/>
      <c r="G15" s="206"/>
      <c r="H15" s="105"/>
      <c r="I15" s="105"/>
      <c r="J15" s="209"/>
      <c r="K15" s="31"/>
      <c r="L15" s="209"/>
      <c r="M15" s="31"/>
      <c r="N15" s="31"/>
      <c r="O15" s="209"/>
      <c r="P15" s="31"/>
      <c r="Q15" s="31"/>
      <c r="R15" s="105"/>
      <c r="S15" s="51"/>
      <c r="T15" s="20"/>
      <c r="U15" s="20"/>
      <c r="V15" s="20"/>
      <c r="W15" s="20"/>
      <c r="X15" s="20"/>
      <c r="Y15" s="106"/>
      <c r="Z15" s="20"/>
      <c r="AA15" s="20"/>
      <c r="AB15" s="20"/>
      <c r="AC15" s="20"/>
      <c r="AD15" s="20"/>
      <c r="AE15" s="20"/>
      <c r="AF15" s="20"/>
      <c r="AG15" s="20"/>
      <c r="AH15" s="106"/>
      <c r="AI15" s="107"/>
      <c r="AJ15" s="105"/>
      <c r="AK15" s="106"/>
      <c r="AL15" s="107"/>
      <c r="AM15" s="105"/>
      <c r="AN15" s="105"/>
      <c r="AO15" s="106"/>
      <c r="AP15" s="105"/>
      <c r="AQ15" s="105">
        <f t="shared" si="2"/>
        <v>0.51923076923076927</v>
      </c>
      <c r="AR15" s="105">
        <f t="shared" si="0"/>
        <v>0.98229630562010106</v>
      </c>
      <c r="AS15" s="105">
        <f t="shared" si="1"/>
        <v>0.98229630562010106</v>
      </c>
      <c r="AU15" s="51"/>
      <c r="BA15" s="106"/>
      <c r="BH15" s="20"/>
      <c r="BI15" s="20"/>
      <c r="BJ15" s="106"/>
      <c r="BK15" s="107"/>
      <c r="BL15" s="105"/>
      <c r="BM15" s="106"/>
      <c r="BN15" s="107"/>
      <c r="BO15" s="105"/>
      <c r="BP15" s="105"/>
      <c r="BQ15" s="106"/>
    </row>
    <row r="16" spans="1:73" x14ac:dyDescent="0.15">
      <c r="A16" s="104">
        <v>10</v>
      </c>
      <c r="B16" s="20">
        <f t="shared" si="3"/>
        <v>30</v>
      </c>
      <c r="C16" s="105">
        <f t="shared" si="4"/>
        <v>6.9230769230769225</v>
      </c>
      <c r="D16">
        <f ca="1">OFFSET(extrapolation!L25,0,OS_dist_choice-1,1,1)</f>
        <v>0.77075678330978226</v>
      </c>
      <c r="E16">
        <f ca="1">OFFSET(extrapolation!D25,0,PFS_dist_choice-1,1,1)</f>
        <v>30</v>
      </c>
      <c r="F16" s="102"/>
      <c r="G16" s="206"/>
      <c r="H16" s="105"/>
      <c r="I16" s="105"/>
      <c r="J16" s="209"/>
      <c r="K16" s="31"/>
      <c r="L16" s="209"/>
      <c r="M16" s="31"/>
      <c r="N16" s="31"/>
      <c r="O16" s="209"/>
      <c r="P16" s="31"/>
      <c r="Q16" s="31"/>
      <c r="R16" s="105"/>
      <c r="S16" s="51"/>
      <c r="T16" s="20"/>
      <c r="U16" s="20"/>
      <c r="V16" s="20"/>
      <c r="W16" s="20"/>
      <c r="X16" s="20"/>
      <c r="Y16" s="106"/>
      <c r="Z16" s="20"/>
      <c r="AA16" s="20"/>
      <c r="AB16" s="20"/>
      <c r="AC16" s="20"/>
      <c r="AD16" s="20"/>
      <c r="AE16" s="20"/>
      <c r="AF16" s="20"/>
      <c r="AG16" s="20"/>
      <c r="AH16" s="106"/>
      <c r="AI16" s="107"/>
      <c r="AJ16" s="105"/>
      <c r="AK16" s="106"/>
      <c r="AL16" s="107"/>
      <c r="AM16" s="105"/>
      <c r="AN16" s="105"/>
      <c r="AO16" s="106"/>
      <c r="AP16" s="105"/>
      <c r="AQ16" s="105">
        <f t="shared" si="2"/>
        <v>0.57692307692307687</v>
      </c>
      <c r="AR16" s="105">
        <f t="shared" si="0"/>
        <v>0.98034867777186674</v>
      </c>
      <c r="AS16" s="105">
        <f t="shared" si="1"/>
        <v>0.98034867777186674</v>
      </c>
      <c r="AU16" s="51"/>
      <c r="BA16" s="106"/>
      <c r="BH16" s="20"/>
      <c r="BI16" s="20"/>
      <c r="BJ16" s="106"/>
      <c r="BK16" s="107"/>
      <c r="BL16" s="105"/>
      <c r="BM16" s="106"/>
      <c r="BN16" s="107"/>
      <c r="BO16" s="105"/>
      <c r="BP16" s="105"/>
      <c r="BQ16" s="106"/>
    </row>
    <row r="17" spans="1:69" x14ac:dyDescent="0.15">
      <c r="A17" s="104">
        <v>11</v>
      </c>
      <c r="B17" s="20">
        <f t="shared" si="3"/>
        <v>33</v>
      </c>
      <c r="C17" s="105">
        <f t="shared" si="4"/>
        <v>7.615384615384615</v>
      </c>
      <c r="D17">
        <f ca="1">OFFSET(extrapolation!L26,0,OS_dist_choice-1,1,1)</f>
        <v>0.7300817983835951</v>
      </c>
      <c r="E17">
        <f ca="1">OFFSET(extrapolation!D26,0,PFS_dist_choice-1,1,1)</f>
        <v>33</v>
      </c>
      <c r="F17" s="102"/>
      <c r="G17" s="206"/>
      <c r="H17" s="105"/>
      <c r="I17" s="105"/>
      <c r="J17" s="209"/>
      <c r="K17" s="31"/>
      <c r="L17" s="209"/>
      <c r="M17" s="31"/>
      <c r="N17" s="31"/>
      <c r="O17" s="209"/>
      <c r="P17" s="31"/>
      <c r="Q17" s="31"/>
      <c r="R17" s="105"/>
      <c r="S17" s="51"/>
      <c r="T17" s="20"/>
      <c r="U17" s="20"/>
      <c r="V17" s="20"/>
      <c r="W17" s="20"/>
      <c r="X17" s="20"/>
      <c r="Y17" s="106"/>
      <c r="Z17" s="20"/>
      <c r="AA17" s="20"/>
      <c r="AB17" s="20"/>
      <c r="AC17" s="20"/>
      <c r="AD17" s="20"/>
      <c r="AE17" s="20"/>
      <c r="AF17" s="20"/>
      <c r="AG17" s="20"/>
      <c r="AH17" s="106"/>
      <c r="AI17" s="107"/>
      <c r="AJ17" s="105"/>
      <c r="AK17" s="106"/>
      <c r="AL17" s="107"/>
      <c r="AM17" s="105"/>
      <c r="AN17" s="105"/>
      <c r="AO17" s="106"/>
      <c r="AP17" s="105"/>
      <c r="AQ17" s="105">
        <f t="shared" si="2"/>
        <v>0.63461538461538458</v>
      </c>
      <c r="AR17" s="105">
        <f t="shared" si="0"/>
        <v>0.97840491154279319</v>
      </c>
      <c r="AS17" s="105">
        <f t="shared" si="1"/>
        <v>0.97840491154279319</v>
      </c>
      <c r="AU17" s="51"/>
      <c r="BA17" s="106"/>
      <c r="BH17" s="20"/>
      <c r="BI17" s="20"/>
      <c r="BJ17" s="106"/>
      <c r="BK17" s="107"/>
      <c r="BL17" s="105"/>
      <c r="BM17" s="106"/>
      <c r="BN17" s="107"/>
      <c r="BO17" s="105"/>
      <c r="BP17" s="105"/>
      <c r="BQ17" s="106"/>
    </row>
    <row r="18" spans="1:69" x14ac:dyDescent="0.15">
      <c r="A18" s="104">
        <v>12</v>
      </c>
      <c r="B18" s="20">
        <f t="shared" si="3"/>
        <v>36</v>
      </c>
      <c r="C18" s="105">
        <f t="shared" si="4"/>
        <v>8.3076923076923066</v>
      </c>
      <c r="D18">
        <f ca="1">OFFSET(extrapolation!L27,0,OS_dist_choice-1,1,1)</f>
        <v>0.68920997682648533</v>
      </c>
      <c r="E18">
        <f ca="1">OFFSET(extrapolation!D27,0,PFS_dist_choice-1,1,1)</f>
        <v>36</v>
      </c>
      <c r="F18" s="102"/>
      <c r="G18" s="206"/>
      <c r="H18" s="105"/>
      <c r="I18" s="105"/>
      <c r="J18" s="209"/>
      <c r="K18" s="31"/>
      <c r="L18" s="209"/>
      <c r="M18" s="31"/>
      <c r="N18" s="31"/>
      <c r="O18" s="209"/>
      <c r="P18" s="31"/>
      <c r="Q18" s="31"/>
      <c r="R18" s="105"/>
      <c r="S18" s="51"/>
      <c r="T18" s="20"/>
      <c r="U18" s="20"/>
      <c r="V18" s="20"/>
      <c r="W18" s="20"/>
      <c r="X18" s="20"/>
      <c r="Y18" s="106"/>
      <c r="Z18" s="20"/>
      <c r="AA18" s="20"/>
      <c r="AB18" s="20"/>
      <c r="AC18" s="20"/>
      <c r="AD18" s="20"/>
      <c r="AE18" s="20"/>
      <c r="AF18" s="20"/>
      <c r="AG18" s="20"/>
      <c r="AH18" s="106"/>
      <c r="AI18" s="107"/>
      <c r="AJ18" s="105"/>
      <c r="AK18" s="106"/>
      <c r="AL18" s="107"/>
      <c r="AM18" s="105"/>
      <c r="AN18" s="105"/>
      <c r="AO18" s="106"/>
      <c r="AP18" s="105"/>
      <c r="AQ18" s="105">
        <f t="shared" si="2"/>
        <v>0.69230769230769229</v>
      </c>
      <c r="AR18" s="105">
        <f t="shared" si="0"/>
        <v>0.97646499927633412</v>
      </c>
      <c r="AS18" s="105">
        <f t="shared" si="1"/>
        <v>0.97646499927633412</v>
      </c>
      <c r="AU18" s="51"/>
      <c r="BA18" s="106"/>
      <c r="BH18" s="20"/>
      <c r="BI18" s="20"/>
      <c r="BJ18" s="106"/>
      <c r="BK18" s="107"/>
      <c r="BL18" s="105"/>
      <c r="BM18" s="106"/>
      <c r="BN18" s="107"/>
      <c r="BO18" s="105"/>
      <c r="BP18" s="105"/>
      <c r="BQ18" s="106"/>
    </row>
    <row r="19" spans="1:69" x14ac:dyDescent="0.15">
      <c r="A19" s="104">
        <v>13</v>
      </c>
      <c r="B19" s="20">
        <f t="shared" si="3"/>
        <v>39</v>
      </c>
      <c r="C19" s="105">
        <f t="shared" si="4"/>
        <v>9</v>
      </c>
      <c r="D19">
        <f ca="1">OFFSET(extrapolation!L28,0,OS_dist_choice-1,1,1)</f>
        <v>0.64879022578853907</v>
      </c>
      <c r="E19">
        <f ca="1">OFFSET(extrapolation!D28,0,PFS_dist_choice-1,1,1)</f>
        <v>39</v>
      </c>
      <c r="F19" s="102"/>
      <c r="G19" s="206"/>
      <c r="H19" s="105"/>
      <c r="I19" s="105"/>
      <c r="J19" s="209"/>
      <c r="K19" s="31"/>
      <c r="L19" s="209"/>
      <c r="M19" s="31"/>
      <c r="N19" s="31"/>
      <c r="O19" s="209"/>
      <c r="P19" s="31"/>
      <c r="Q19" s="31"/>
      <c r="R19" s="105"/>
      <c r="S19" s="51"/>
      <c r="T19" s="20"/>
      <c r="U19" s="20"/>
      <c r="V19" s="20"/>
      <c r="W19" s="20"/>
      <c r="X19" s="20"/>
      <c r="Y19" s="106"/>
      <c r="Z19" s="20"/>
      <c r="AA19" s="20"/>
      <c r="AB19" s="20"/>
      <c r="AC19" s="20"/>
      <c r="AD19" s="20"/>
      <c r="AE19" s="20"/>
      <c r="AF19" s="20"/>
      <c r="AG19" s="20"/>
      <c r="AH19" s="106"/>
      <c r="AI19" s="107"/>
      <c r="AJ19" s="105"/>
      <c r="AK19" s="106"/>
      <c r="AL19" s="107"/>
      <c r="AM19" s="105"/>
      <c r="AN19" s="105"/>
      <c r="AO19" s="106"/>
      <c r="AP19" s="105"/>
      <c r="AQ19" s="105">
        <f t="shared" si="2"/>
        <v>0.75</v>
      </c>
      <c r="AR19" s="105">
        <f t="shared" si="0"/>
        <v>0.974528933331124</v>
      </c>
      <c r="AS19" s="105">
        <f t="shared" si="1"/>
        <v>0.974528933331124</v>
      </c>
      <c r="AU19" s="51"/>
      <c r="BA19" s="106"/>
      <c r="BH19" s="20"/>
      <c r="BI19" s="20"/>
      <c r="BJ19" s="106"/>
      <c r="BK19" s="107"/>
      <c r="BL19" s="105"/>
      <c r="BM19" s="106"/>
      <c r="BN19" s="107"/>
      <c r="BO19" s="105"/>
      <c r="BP19" s="105"/>
      <c r="BQ19" s="106"/>
    </row>
    <row r="20" spans="1:69" x14ac:dyDescent="0.15">
      <c r="A20" s="104">
        <v>14</v>
      </c>
      <c r="B20" s="20">
        <f t="shared" si="3"/>
        <v>42</v>
      </c>
      <c r="C20" s="105">
        <f t="shared" si="4"/>
        <v>9.6923076923076934</v>
      </c>
      <c r="D20">
        <f ca="1">OFFSET(extrapolation!L29,0,OS_dist_choice-1,1,1)</f>
        <v>0.60934729893602124</v>
      </c>
      <c r="E20">
        <f ca="1">OFFSET(extrapolation!D29,0,PFS_dist_choice-1,1,1)</f>
        <v>42</v>
      </c>
      <c r="F20" s="102"/>
      <c r="G20" s="206"/>
      <c r="H20" s="105"/>
      <c r="I20" s="105"/>
      <c r="J20" s="209"/>
      <c r="K20" s="31"/>
      <c r="L20" s="209"/>
      <c r="M20" s="31"/>
      <c r="N20" s="31"/>
      <c r="O20" s="209"/>
      <c r="P20" s="31"/>
      <c r="Q20" s="31"/>
      <c r="R20" s="105"/>
      <c r="S20" s="51"/>
      <c r="T20" s="20"/>
      <c r="U20" s="20"/>
      <c r="V20" s="20"/>
      <c r="W20" s="20"/>
      <c r="X20" s="20"/>
      <c r="Y20" s="106"/>
      <c r="Z20" s="20"/>
      <c r="AA20" s="20"/>
      <c r="AB20" s="20"/>
      <c r="AC20" s="20"/>
      <c r="AD20" s="20"/>
      <c r="AE20" s="20"/>
      <c r="AF20" s="20"/>
      <c r="AG20" s="20"/>
      <c r="AH20" s="106"/>
      <c r="AI20" s="107"/>
      <c r="AJ20" s="105"/>
      <c r="AK20" s="106"/>
      <c r="AL20" s="107"/>
      <c r="AM20" s="105"/>
      <c r="AN20" s="105"/>
      <c r="AO20" s="106"/>
      <c r="AP20" s="105"/>
      <c r="AQ20" s="105">
        <f t="shared" si="2"/>
        <v>0.80769230769230771</v>
      </c>
      <c r="AR20" s="105">
        <f t="shared" si="0"/>
        <v>0.97259670608094873</v>
      </c>
      <c r="AS20" s="105">
        <f t="shared" si="1"/>
        <v>0.97259670608094873</v>
      </c>
      <c r="AU20" s="51"/>
      <c r="BA20" s="106"/>
      <c r="BH20" s="20"/>
      <c r="BI20" s="20"/>
      <c r="BJ20" s="106"/>
      <c r="BK20" s="107"/>
      <c r="BL20" s="105"/>
      <c r="BM20" s="106"/>
      <c r="BN20" s="107"/>
      <c r="BO20" s="105"/>
      <c r="BP20" s="105"/>
      <c r="BQ20" s="106"/>
    </row>
    <row r="21" spans="1:69" x14ac:dyDescent="0.15">
      <c r="A21" s="104">
        <v>15</v>
      </c>
      <c r="B21" s="20">
        <f t="shared" si="3"/>
        <v>45</v>
      </c>
      <c r="C21" s="105">
        <f t="shared" si="4"/>
        <v>10.384615384615385</v>
      </c>
      <c r="D21">
        <f ca="1">OFFSET(extrapolation!L30,0,OS_dist_choice-1,1,1)</f>
        <v>0.57128325112249134</v>
      </c>
      <c r="E21">
        <f ca="1">OFFSET(extrapolation!D30,0,PFS_dist_choice-1,1,1)</f>
        <v>45</v>
      </c>
      <c r="F21" s="102"/>
      <c r="G21" s="206"/>
      <c r="H21" s="105"/>
      <c r="I21" s="105"/>
      <c r="J21" s="209"/>
      <c r="K21" s="31"/>
      <c r="L21" s="209"/>
      <c r="M21" s="31"/>
      <c r="N21" s="31"/>
      <c r="O21" s="209"/>
      <c r="P21" s="31"/>
      <c r="Q21" s="31"/>
      <c r="R21" s="105"/>
      <c r="S21" s="51"/>
      <c r="T21" s="20"/>
      <c r="U21" s="20"/>
      <c r="V21" s="20"/>
      <c r="W21" s="20"/>
      <c r="X21" s="20"/>
      <c r="Y21" s="106"/>
      <c r="Z21" s="20"/>
      <c r="AA21" s="20"/>
      <c r="AB21" s="20"/>
      <c r="AC21" s="20"/>
      <c r="AD21" s="20"/>
      <c r="AE21" s="20"/>
      <c r="AF21" s="20"/>
      <c r="AG21" s="20"/>
      <c r="AH21" s="106"/>
      <c r="AI21" s="107"/>
      <c r="AJ21" s="105"/>
      <c r="AK21" s="106"/>
      <c r="AL21" s="107"/>
      <c r="AM21" s="105"/>
      <c r="AN21" s="105"/>
      <c r="AO21" s="106"/>
      <c r="AP21" s="105"/>
      <c r="AQ21" s="105">
        <f t="shared" si="2"/>
        <v>0.86538461538461542</v>
      </c>
      <c r="AR21" s="105">
        <f t="shared" si="0"/>
        <v>0.97066830991471431</v>
      </c>
      <c r="AS21" s="105">
        <f t="shared" si="1"/>
        <v>0.97066830991471431</v>
      </c>
      <c r="AU21" s="51"/>
      <c r="BA21" s="106"/>
      <c r="BH21" s="20"/>
      <c r="BI21" s="20"/>
      <c r="BJ21" s="106"/>
      <c r="BK21" s="107"/>
      <c r="BL21" s="105"/>
      <c r="BM21" s="106"/>
      <c r="BN21" s="107"/>
      <c r="BO21" s="105"/>
      <c r="BP21" s="105"/>
      <c r="BQ21" s="106"/>
    </row>
    <row r="22" spans="1:69" x14ac:dyDescent="0.15">
      <c r="A22" s="104">
        <v>16</v>
      </c>
      <c r="B22" s="20">
        <f t="shared" si="3"/>
        <v>48</v>
      </c>
      <c r="C22" s="105">
        <f t="shared" si="4"/>
        <v>11.076923076923077</v>
      </c>
      <c r="D22">
        <f ca="1">OFFSET(extrapolation!L31,0,OS_dist_choice-1,1,1)</f>
        <v>0.5348870463037253</v>
      </c>
      <c r="E22">
        <f ca="1">OFFSET(extrapolation!D31,0,PFS_dist_choice-1,1,1)</f>
        <v>48</v>
      </c>
      <c r="F22" s="102"/>
      <c r="G22" s="206"/>
      <c r="H22" s="105"/>
      <c r="I22" s="105"/>
      <c r="J22" s="209"/>
      <c r="K22" s="31"/>
      <c r="L22" s="209"/>
      <c r="M22" s="31"/>
      <c r="N22" s="31"/>
      <c r="O22" s="209"/>
      <c r="P22" s="31"/>
      <c r="Q22" s="31"/>
      <c r="R22" s="105"/>
      <c r="S22" s="51"/>
      <c r="T22" s="20"/>
      <c r="U22" s="20"/>
      <c r="V22" s="20"/>
      <c r="W22" s="20"/>
      <c r="X22" s="20"/>
      <c r="Y22" s="106"/>
      <c r="Z22" s="20"/>
      <c r="AA22" s="20"/>
      <c r="AB22" s="20"/>
      <c r="AC22" s="20"/>
      <c r="AD22" s="20"/>
      <c r="AE22" s="20"/>
      <c r="AF22" s="20"/>
      <c r="AG22" s="20"/>
      <c r="AH22" s="106"/>
      <c r="AI22" s="107"/>
      <c r="AJ22" s="105"/>
      <c r="AK22" s="106"/>
      <c r="AL22" s="107"/>
      <c r="AM22" s="105"/>
      <c r="AN22" s="105"/>
      <c r="AO22" s="106"/>
      <c r="AP22" s="105"/>
      <c r="AQ22" s="105">
        <f t="shared" si="2"/>
        <v>0.92307692307692313</v>
      </c>
      <c r="AR22" s="105">
        <f t="shared" si="0"/>
        <v>0.96874373723641738</v>
      </c>
      <c r="AS22" s="105">
        <f t="shared" si="1"/>
        <v>0.96874373723641738</v>
      </c>
      <c r="AU22" s="51"/>
      <c r="BA22" s="106"/>
      <c r="BH22" s="20"/>
      <c r="BI22" s="20"/>
      <c r="BJ22" s="106"/>
      <c r="BK22" s="107"/>
      <c r="BL22" s="105"/>
      <c r="BM22" s="106"/>
      <c r="BN22" s="107"/>
      <c r="BO22" s="105"/>
      <c r="BP22" s="105"/>
      <c r="BQ22" s="106"/>
    </row>
    <row r="23" spans="1:69" x14ac:dyDescent="0.15">
      <c r="A23" s="104">
        <v>17</v>
      </c>
      <c r="B23" s="20">
        <f t="shared" si="3"/>
        <v>51</v>
      </c>
      <c r="C23" s="105">
        <f t="shared" si="4"/>
        <v>11.769230769230768</v>
      </c>
      <c r="D23">
        <f ca="1">OFFSET(extrapolation!L32,0,OS_dist_choice-1,1,1)</f>
        <v>0.50034891065220621</v>
      </c>
      <c r="E23">
        <f ca="1">OFFSET(extrapolation!D32,0,PFS_dist_choice-1,1,1)</f>
        <v>51</v>
      </c>
      <c r="F23" s="102"/>
      <c r="G23" s="206"/>
      <c r="H23" s="105"/>
      <c r="I23" s="105"/>
      <c r="J23" s="209"/>
      <c r="K23" s="31"/>
      <c r="L23" s="209"/>
      <c r="M23" s="31"/>
      <c r="N23" s="31"/>
      <c r="O23" s="209"/>
      <c r="P23" s="31"/>
      <c r="Q23" s="31"/>
      <c r="R23" s="105"/>
      <c r="S23" s="51"/>
      <c r="T23" s="20"/>
      <c r="U23" s="20"/>
      <c r="V23" s="20"/>
      <c r="W23" s="20"/>
      <c r="X23" s="20"/>
      <c r="Y23" s="106"/>
      <c r="Z23" s="20"/>
      <c r="AA23" s="20"/>
      <c r="AB23" s="20"/>
      <c r="AC23" s="20"/>
      <c r="AD23" s="20"/>
      <c r="AE23" s="20"/>
      <c r="AF23" s="20"/>
      <c r="AG23" s="20"/>
      <c r="AH23" s="106"/>
      <c r="AI23" s="107"/>
      <c r="AJ23" s="105"/>
      <c r="AK23" s="106"/>
      <c r="AL23" s="107"/>
      <c r="AM23" s="105"/>
      <c r="AN23" s="105"/>
      <c r="AO23" s="106"/>
      <c r="AP23" s="105"/>
      <c r="AQ23" s="105">
        <f t="shared" si="2"/>
        <v>0.98076923076923073</v>
      </c>
      <c r="AR23" s="105">
        <f t="shared" si="0"/>
        <v>0.96682298046511606</v>
      </c>
      <c r="AS23" s="105">
        <f t="shared" si="1"/>
        <v>0.96682298046511606</v>
      </c>
      <c r="AU23" s="51"/>
      <c r="BA23" s="106"/>
      <c r="BH23" s="20"/>
      <c r="BI23" s="20"/>
      <c r="BJ23" s="106"/>
      <c r="BK23" s="107"/>
      <c r="BL23" s="105"/>
      <c r="BM23" s="106"/>
      <c r="BN23" s="107"/>
      <c r="BO23" s="105"/>
      <c r="BP23" s="105"/>
      <c r="BQ23" s="106"/>
    </row>
    <row r="24" spans="1:69" x14ac:dyDescent="0.15">
      <c r="A24" s="104">
        <v>18</v>
      </c>
      <c r="B24" s="20">
        <f t="shared" si="3"/>
        <v>54</v>
      </c>
      <c r="C24" s="105">
        <f t="shared" si="4"/>
        <v>12.461538461538463</v>
      </c>
      <c r="D24">
        <f ca="1">OFFSET(extrapolation!L33,0,OS_dist_choice-1,1,1)</f>
        <v>0.46777667910245058</v>
      </c>
      <c r="E24">
        <f ca="1">OFFSET(extrapolation!D33,0,PFS_dist_choice-1,1,1)</f>
        <v>54</v>
      </c>
      <c r="F24" s="102"/>
      <c r="G24" s="206"/>
      <c r="H24" s="105"/>
      <c r="I24" s="105"/>
      <c r="J24" s="209"/>
      <c r="K24" s="31"/>
      <c r="L24" s="209"/>
      <c r="M24" s="31"/>
      <c r="N24" s="31"/>
      <c r="O24" s="209"/>
      <c r="P24" s="31"/>
      <c r="Q24" s="31"/>
      <c r="R24" s="105"/>
      <c r="S24" s="51"/>
      <c r="T24" s="20"/>
      <c r="U24" s="20"/>
      <c r="V24" s="20"/>
      <c r="W24" s="20"/>
      <c r="X24" s="20"/>
      <c r="Y24" s="106"/>
      <c r="Z24" s="20"/>
      <c r="AA24" s="20"/>
      <c r="AB24" s="20"/>
      <c r="AC24" s="20"/>
      <c r="AD24" s="20"/>
      <c r="AE24" s="20"/>
      <c r="AF24" s="20"/>
      <c r="AG24" s="20"/>
      <c r="AH24" s="106"/>
      <c r="AI24" s="107"/>
      <c r="AJ24" s="105"/>
      <c r="AK24" s="106"/>
      <c r="AL24" s="107"/>
      <c r="AM24" s="105"/>
      <c r="AN24" s="105"/>
      <c r="AO24" s="106"/>
      <c r="AP24" s="105"/>
      <c r="AQ24" s="105">
        <f t="shared" si="2"/>
        <v>1.0384615384615385</v>
      </c>
      <c r="AR24" s="105">
        <f t="shared" si="0"/>
        <v>0.96490603203489889</v>
      </c>
      <c r="AS24" s="105">
        <f t="shared" si="1"/>
        <v>0.96490603203489889</v>
      </c>
      <c r="AU24" s="51"/>
      <c r="BA24" s="106"/>
      <c r="BH24" s="20"/>
      <c r="BI24" s="20"/>
      <c r="BJ24" s="106"/>
      <c r="BK24" s="107"/>
      <c r="BL24" s="105"/>
      <c r="BM24" s="106"/>
      <c r="BN24" s="107"/>
      <c r="BO24" s="105"/>
      <c r="BP24" s="105"/>
      <c r="BQ24" s="106"/>
    </row>
    <row r="25" spans="1:69" x14ac:dyDescent="0.15">
      <c r="A25" s="104">
        <v>19</v>
      </c>
      <c r="B25" s="20">
        <f t="shared" si="3"/>
        <v>57</v>
      </c>
      <c r="C25" s="105">
        <f t="shared" si="4"/>
        <v>13.153846153846155</v>
      </c>
      <c r="D25">
        <f ca="1">OFFSET(extrapolation!L34,0,OS_dist_choice-1,1,1)</f>
        <v>0.43721216059824819</v>
      </c>
      <c r="E25">
        <f ca="1">OFFSET(extrapolation!D34,0,PFS_dist_choice-1,1,1)</f>
        <v>57</v>
      </c>
      <c r="F25" s="102"/>
      <c r="G25" s="206"/>
      <c r="H25" s="105"/>
      <c r="I25" s="105"/>
      <c r="J25" s="209"/>
      <c r="K25" s="31"/>
      <c r="L25" s="209"/>
      <c r="M25" s="31"/>
      <c r="N25" s="31"/>
      <c r="O25" s="209"/>
      <c r="P25" s="31"/>
      <c r="Q25" s="31"/>
      <c r="R25" s="105"/>
      <c r="S25" s="51"/>
      <c r="T25" s="20"/>
      <c r="U25" s="20"/>
      <c r="V25" s="20"/>
      <c r="W25" s="20"/>
      <c r="X25" s="20"/>
      <c r="Y25" s="106"/>
      <c r="Z25" s="20"/>
      <c r="AA25" s="20"/>
      <c r="AB25" s="20"/>
      <c r="AC25" s="20"/>
      <c r="AD25" s="20"/>
      <c r="AE25" s="20"/>
      <c r="AF25" s="20"/>
      <c r="AG25" s="20"/>
      <c r="AH25" s="106"/>
      <c r="AI25" s="107"/>
      <c r="AJ25" s="105"/>
      <c r="AK25" s="106"/>
      <c r="AL25" s="107"/>
      <c r="AM25" s="105"/>
      <c r="AN25" s="105"/>
      <c r="AO25" s="106"/>
      <c r="AP25" s="105"/>
      <c r="AQ25" s="105">
        <f t="shared" si="2"/>
        <v>1.0961538461538463</v>
      </c>
      <c r="AR25" s="105">
        <f t="shared" si="0"/>
        <v>0.96299288439485542</v>
      </c>
      <c r="AS25" s="105">
        <f t="shared" si="1"/>
        <v>0.96299288439485542</v>
      </c>
      <c r="AU25" s="51"/>
      <c r="BA25" s="106"/>
      <c r="BH25" s="20"/>
      <c r="BI25" s="20"/>
      <c r="BJ25" s="106"/>
      <c r="BK25" s="107"/>
      <c r="BL25" s="105"/>
      <c r="BM25" s="106"/>
      <c r="BN25" s="107"/>
      <c r="BO25" s="105"/>
      <c r="BP25" s="105"/>
      <c r="BQ25" s="106"/>
    </row>
    <row r="26" spans="1:69" x14ac:dyDescent="0.15">
      <c r="A26" s="104">
        <v>20</v>
      </c>
      <c r="B26" s="20">
        <f t="shared" si="3"/>
        <v>60</v>
      </c>
      <c r="C26" s="105">
        <f t="shared" si="4"/>
        <v>13.846153846153845</v>
      </c>
      <c r="D26">
        <f ca="1">OFFSET(extrapolation!L35,0,OS_dist_choice-1,1,1)</f>
        <v>0.4086462705437639</v>
      </c>
      <c r="E26">
        <f ca="1">OFFSET(extrapolation!D35,0,PFS_dist_choice-1,1,1)</f>
        <v>60</v>
      </c>
      <c r="F26" s="102"/>
      <c r="G26" s="206"/>
      <c r="H26" s="105"/>
      <c r="I26" s="105"/>
      <c r="J26" s="209"/>
      <c r="K26" s="31"/>
      <c r="L26" s="209"/>
      <c r="M26" s="31"/>
      <c r="N26" s="31"/>
      <c r="O26" s="209"/>
      <c r="P26" s="31"/>
      <c r="Q26" s="31"/>
      <c r="R26" s="105"/>
      <c r="S26" s="51"/>
      <c r="T26" s="20"/>
      <c r="U26" s="20"/>
      <c r="V26" s="20"/>
      <c r="W26" s="20"/>
      <c r="X26" s="20"/>
      <c r="Y26" s="106"/>
      <c r="Z26" s="20"/>
      <c r="AA26" s="20"/>
      <c r="AB26" s="20"/>
      <c r="AC26" s="20"/>
      <c r="AD26" s="20"/>
      <c r="AE26" s="20"/>
      <c r="AF26" s="20"/>
      <c r="AG26" s="20"/>
      <c r="AH26" s="106"/>
      <c r="AI26" s="107"/>
      <c r="AJ26" s="105"/>
      <c r="AK26" s="106"/>
      <c r="AL26" s="107"/>
      <c r="AM26" s="105"/>
      <c r="AN26" s="105"/>
      <c r="AO26" s="106"/>
      <c r="AP26" s="105"/>
      <c r="AQ26" s="105">
        <f t="shared" si="2"/>
        <v>1.1538461538461537</v>
      </c>
      <c r="AR26" s="105">
        <f t="shared" si="0"/>
        <v>0.96108353000904745</v>
      </c>
      <c r="AS26" s="105">
        <f t="shared" si="1"/>
        <v>0.96108353000904745</v>
      </c>
      <c r="AU26" s="51"/>
      <c r="BA26" s="106"/>
      <c r="BH26" s="20"/>
      <c r="BI26" s="20"/>
      <c r="BJ26" s="106"/>
      <c r="BK26" s="107"/>
      <c r="BL26" s="105"/>
      <c r="BM26" s="106"/>
      <c r="BN26" s="107"/>
      <c r="BO26" s="105"/>
      <c r="BP26" s="105"/>
      <c r="BQ26" s="106"/>
    </row>
    <row r="27" spans="1:69" x14ac:dyDescent="0.15">
      <c r="A27" s="104">
        <f>+A26+1</f>
        <v>21</v>
      </c>
      <c r="B27" s="20">
        <f t="shared" si="3"/>
        <v>63</v>
      </c>
      <c r="C27" s="105">
        <f t="shared" si="4"/>
        <v>14.538461538461537</v>
      </c>
      <c r="D27">
        <f ca="1">OFFSET(extrapolation!L36,0,OS_dist_choice-1,1,1)</f>
        <v>0.38203226242104282</v>
      </c>
      <c r="E27">
        <f ca="1">OFFSET(extrapolation!D36,0,PFS_dist_choice-1,1,1)</f>
        <v>63</v>
      </c>
      <c r="F27" s="102"/>
      <c r="G27" s="206"/>
      <c r="H27" s="105"/>
      <c r="I27" s="105"/>
      <c r="J27" s="209"/>
      <c r="K27" s="31"/>
      <c r="L27" s="209"/>
      <c r="M27" s="31"/>
      <c r="N27" s="31"/>
      <c r="O27" s="209"/>
      <c r="P27" s="31"/>
      <c r="Q27" s="31"/>
      <c r="R27" s="105"/>
      <c r="S27" s="51"/>
      <c r="T27" s="20"/>
      <c r="U27" s="20"/>
      <c r="V27" s="20"/>
      <c r="W27" s="20"/>
      <c r="X27" s="20"/>
      <c r="Y27" s="106"/>
      <c r="Z27" s="20"/>
      <c r="AA27" s="20"/>
      <c r="AB27" s="20"/>
      <c r="AC27" s="20"/>
      <c r="AD27" s="20"/>
      <c r="AE27" s="20"/>
      <c r="AF27" s="20"/>
      <c r="AG27" s="20"/>
      <c r="AH27" s="106"/>
      <c r="AI27" s="107"/>
      <c r="AJ27" s="105"/>
      <c r="AK27" s="106"/>
      <c r="AL27" s="107"/>
      <c r="AM27" s="105"/>
      <c r="AN27" s="105"/>
      <c r="AO27" s="106"/>
      <c r="AP27" s="105"/>
      <c r="AQ27" s="105">
        <f t="shared" si="2"/>
        <v>1.2115384615384615</v>
      </c>
      <c r="AR27" s="105">
        <f t="shared" si="0"/>
        <v>0.95917796135647748</v>
      </c>
      <c r="AS27" s="105">
        <f t="shared" si="1"/>
        <v>0.95917796135647748</v>
      </c>
      <c r="AU27" s="51"/>
      <c r="BA27" s="106"/>
      <c r="BH27" s="20"/>
      <c r="BI27" s="20"/>
      <c r="BJ27" s="106"/>
      <c r="BK27" s="107"/>
      <c r="BL27" s="105"/>
      <c r="BM27" s="106"/>
      <c r="BN27" s="107"/>
      <c r="BO27" s="105"/>
      <c r="BP27" s="105"/>
      <c r="BQ27" s="106"/>
    </row>
    <row r="28" spans="1:69" x14ac:dyDescent="0.15">
      <c r="A28" s="104">
        <f t="shared" ref="A28:A91" si="5">+A27+1</f>
        <v>22</v>
      </c>
      <c r="B28" s="20">
        <f t="shared" si="3"/>
        <v>66</v>
      </c>
      <c r="C28" s="105">
        <f t="shared" si="4"/>
        <v>15.23076923076923</v>
      </c>
      <c r="D28">
        <f ca="1">OFFSET(extrapolation!L37,0,OS_dist_choice-1,1,1)</f>
        <v>0.35729681215769737</v>
      </c>
      <c r="E28">
        <f ca="1">OFFSET(extrapolation!D37,0,PFS_dist_choice-1,1,1)</f>
        <v>66</v>
      </c>
      <c r="F28" s="102"/>
      <c r="G28" s="206"/>
      <c r="H28" s="105"/>
      <c r="I28" s="105"/>
      <c r="J28" s="209"/>
      <c r="K28" s="31"/>
      <c r="L28" s="209"/>
      <c r="M28" s="31"/>
      <c r="N28" s="31"/>
      <c r="O28" s="209"/>
      <c r="P28" s="31"/>
      <c r="Q28" s="31"/>
      <c r="R28" s="105"/>
      <c r="S28" s="51"/>
      <c r="T28" s="20"/>
      <c r="U28" s="20"/>
      <c r="V28" s="20"/>
      <c r="W28" s="20"/>
      <c r="X28" s="20"/>
      <c r="Y28" s="106"/>
      <c r="Z28" s="20"/>
      <c r="AA28" s="20"/>
      <c r="AB28" s="20"/>
      <c r="AC28" s="20"/>
      <c r="AD28" s="20"/>
      <c r="AE28" s="20"/>
      <c r="AF28" s="20"/>
      <c r="AG28" s="20"/>
      <c r="AH28" s="106"/>
      <c r="AI28" s="107"/>
      <c r="AJ28" s="105"/>
      <c r="AK28" s="106"/>
      <c r="AL28" s="107"/>
      <c r="AM28" s="105"/>
      <c r="AN28" s="105"/>
      <c r="AO28" s="106"/>
      <c r="AP28" s="105"/>
      <c r="AQ28" s="105">
        <f t="shared" si="2"/>
        <v>1.2692307692307692</v>
      </c>
      <c r="AR28" s="105">
        <f t="shared" si="0"/>
        <v>0.95727617093106099</v>
      </c>
      <c r="AS28" s="105">
        <f t="shared" si="1"/>
        <v>0.95727617093106099</v>
      </c>
      <c r="AU28" s="51"/>
      <c r="BA28" s="106"/>
      <c r="BH28" s="20"/>
      <c r="BI28" s="20"/>
      <c r="BJ28" s="106"/>
      <c r="BK28" s="107"/>
      <c r="BL28" s="105"/>
      <c r="BM28" s="106"/>
      <c r="BN28" s="107"/>
      <c r="BO28" s="105"/>
      <c r="BP28" s="105"/>
      <c r="BQ28" s="106"/>
    </row>
    <row r="29" spans="1:69" x14ac:dyDescent="0.15">
      <c r="A29" s="104">
        <f t="shared" si="5"/>
        <v>23</v>
      </c>
      <c r="B29" s="20">
        <f t="shared" si="3"/>
        <v>69</v>
      </c>
      <c r="C29" s="105">
        <f t="shared" si="4"/>
        <v>15.923076923076923</v>
      </c>
      <c r="D29">
        <f ca="1">OFFSET(extrapolation!L38,0,OS_dist_choice-1,1,1)</f>
        <v>0.33434898340077374</v>
      </c>
      <c r="E29">
        <f ca="1">OFFSET(extrapolation!D38,0,PFS_dist_choice-1,1,1)</f>
        <v>69</v>
      </c>
      <c r="F29" s="102"/>
      <c r="G29" s="206"/>
      <c r="H29" s="105"/>
      <c r="I29" s="105"/>
      <c r="J29" s="209"/>
      <c r="K29" s="31"/>
      <c r="L29" s="209"/>
      <c r="M29" s="31"/>
      <c r="N29" s="31"/>
      <c r="O29" s="209"/>
      <c r="P29" s="31"/>
      <c r="Q29" s="31"/>
      <c r="R29" s="105"/>
      <c r="S29" s="51"/>
      <c r="T29" s="20"/>
      <c r="U29" s="20"/>
      <c r="V29" s="20"/>
      <c r="W29" s="20"/>
      <c r="X29" s="20"/>
      <c r="Y29" s="106"/>
      <c r="Z29" s="20"/>
      <c r="AA29" s="20"/>
      <c r="AB29" s="20"/>
      <c r="AC29" s="20"/>
      <c r="AD29" s="20"/>
      <c r="AE29" s="20"/>
      <c r="AF29" s="20"/>
      <c r="AG29" s="20"/>
      <c r="AH29" s="106"/>
      <c r="AI29" s="107"/>
      <c r="AJ29" s="105"/>
      <c r="AK29" s="106"/>
      <c r="AL29" s="107"/>
      <c r="AM29" s="105"/>
      <c r="AN29" s="105"/>
      <c r="AO29" s="106"/>
      <c r="AP29" s="105"/>
      <c r="AQ29" s="105">
        <f t="shared" si="2"/>
        <v>1.3269230769230769</v>
      </c>
      <c r="AR29" s="105">
        <f t="shared" si="0"/>
        <v>0.95537815124159531</v>
      </c>
      <c r="AS29" s="105">
        <f t="shared" si="1"/>
        <v>0.95537815124159531</v>
      </c>
      <c r="AU29" s="51"/>
      <c r="BA29" s="106"/>
      <c r="BH29" s="20"/>
      <c r="BI29" s="20"/>
      <c r="BJ29" s="106"/>
      <c r="BK29" s="107"/>
      <c r="BL29" s="105"/>
      <c r="BM29" s="106"/>
      <c r="BN29" s="107"/>
      <c r="BO29" s="105"/>
      <c r="BP29" s="105"/>
      <c r="BQ29" s="106"/>
    </row>
    <row r="30" spans="1:69" x14ac:dyDescent="0.15">
      <c r="A30" s="104">
        <f t="shared" si="5"/>
        <v>24</v>
      </c>
      <c r="B30" s="20">
        <f t="shared" si="3"/>
        <v>72</v>
      </c>
      <c r="C30" s="105">
        <f t="shared" si="4"/>
        <v>16.615384615384613</v>
      </c>
      <c r="D30">
        <f ca="1">OFFSET(extrapolation!L39,0,OS_dist_choice-1,1,1)</f>
        <v>0.31308725993519959</v>
      </c>
      <c r="E30">
        <f ca="1">OFFSET(extrapolation!D39,0,PFS_dist_choice-1,1,1)</f>
        <v>72</v>
      </c>
      <c r="F30" s="102"/>
      <c r="G30" s="206"/>
      <c r="H30" s="105"/>
      <c r="I30" s="105"/>
      <c r="J30" s="209"/>
      <c r="K30" s="31"/>
      <c r="L30" s="209"/>
      <c r="M30" s="31"/>
      <c r="N30" s="31"/>
      <c r="O30" s="209"/>
      <c r="P30" s="31"/>
      <c r="Q30" s="31"/>
      <c r="R30" s="105"/>
      <c r="S30" s="51"/>
      <c r="T30" s="20"/>
      <c r="U30" s="20"/>
      <c r="V30" s="20"/>
      <c r="W30" s="20"/>
      <c r="X30" s="20"/>
      <c r="Y30" s="106"/>
      <c r="Z30" s="20"/>
      <c r="AA30" s="20"/>
      <c r="AB30" s="20"/>
      <c r="AC30" s="20"/>
      <c r="AD30" s="20"/>
      <c r="AE30" s="20"/>
      <c r="AF30" s="20"/>
      <c r="AG30" s="20"/>
      <c r="AH30" s="106"/>
      <c r="AI30" s="107"/>
      <c r="AJ30" s="105"/>
      <c r="AK30" s="106"/>
      <c r="AL30" s="107"/>
      <c r="AM30" s="105"/>
      <c r="AN30" s="105"/>
      <c r="AO30" s="106"/>
      <c r="AP30" s="105"/>
      <c r="AQ30" s="105">
        <f t="shared" si="2"/>
        <v>1.3846153846153846</v>
      </c>
      <c r="AR30" s="105">
        <f t="shared" si="0"/>
        <v>0.95348389481173113</v>
      </c>
      <c r="AS30" s="105">
        <f t="shared" si="1"/>
        <v>0.95348389481173113</v>
      </c>
      <c r="AU30" s="51"/>
      <c r="BA30" s="106"/>
      <c r="BH30" s="20"/>
      <c r="BI30" s="20"/>
      <c r="BJ30" s="106"/>
      <c r="BK30" s="107"/>
      <c r="BL30" s="105"/>
      <c r="BM30" s="106"/>
      <c r="BN30" s="107"/>
      <c r="BO30" s="105"/>
      <c r="BP30" s="105"/>
      <c r="BQ30" s="106"/>
    </row>
    <row r="31" spans="1:69" x14ac:dyDescent="0.15">
      <c r="A31" s="104">
        <f t="shared" si="5"/>
        <v>25</v>
      </c>
      <c r="B31" s="20">
        <f t="shared" si="3"/>
        <v>75</v>
      </c>
      <c r="C31" s="105">
        <f t="shared" si="4"/>
        <v>17.307692307692307</v>
      </c>
      <c r="D31">
        <f ca="1">OFFSET(extrapolation!L40,0,OS_dist_choice-1,1,1)</f>
        <v>0.293404906132885</v>
      </c>
      <c r="E31">
        <f ca="1">OFFSET(extrapolation!D40,0,PFS_dist_choice-1,1,1)</f>
        <v>75</v>
      </c>
      <c r="F31" s="102"/>
      <c r="G31" s="206"/>
      <c r="H31" s="105"/>
      <c r="I31" s="105"/>
      <c r="J31" s="209"/>
      <c r="K31" s="31"/>
      <c r="L31" s="209"/>
      <c r="M31" s="31"/>
      <c r="N31" s="31"/>
      <c r="O31" s="209"/>
      <c r="P31" s="31"/>
      <c r="Q31" s="31"/>
      <c r="R31" s="105"/>
      <c r="S31" s="51"/>
      <c r="T31" s="20"/>
      <c r="U31" s="20"/>
      <c r="V31" s="20"/>
      <c r="W31" s="20"/>
      <c r="X31" s="20"/>
      <c r="Y31" s="106"/>
      <c r="Z31" s="20"/>
      <c r="AA31" s="20"/>
      <c r="AB31" s="20"/>
      <c r="AC31" s="20"/>
      <c r="AD31" s="20"/>
      <c r="AE31" s="20"/>
      <c r="AF31" s="20"/>
      <c r="AG31" s="20"/>
      <c r="AH31" s="106"/>
      <c r="AI31" s="107"/>
      <c r="AJ31" s="105"/>
      <c r="AK31" s="106"/>
      <c r="AL31" s="107"/>
      <c r="AM31" s="105"/>
      <c r="AN31" s="105"/>
      <c r="AO31" s="106"/>
      <c r="AP31" s="105"/>
      <c r="AQ31" s="105">
        <f t="shared" si="2"/>
        <v>1.4423076923076923</v>
      </c>
      <c r="AR31" s="105">
        <f t="shared" si="0"/>
        <v>0.95159339417994271</v>
      </c>
      <c r="AS31" s="105">
        <f t="shared" si="1"/>
        <v>0.95159339417994271</v>
      </c>
      <c r="AU31" s="51"/>
      <c r="BA31" s="106"/>
      <c r="BH31" s="20"/>
      <c r="BI31" s="20"/>
      <c r="BJ31" s="106"/>
      <c r="BK31" s="107"/>
      <c r="BL31" s="105"/>
      <c r="BM31" s="106"/>
      <c r="BN31" s="107"/>
      <c r="BO31" s="105"/>
      <c r="BP31" s="105"/>
      <c r="BQ31" s="106"/>
    </row>
    <row r="32" spans="1:69" x14ac:dyDescent="0.15">
      <c r="A32" s="104">
        <f t="shared" si="5"/>
        <v>26</v>
      </c>
      <c r="B32" s="20">
        <f t="shared" si="3"/>
        <v>78</v>
      </c>
      <c r="C32" s="105">
        <f t="shared" si="4"/>
        <v>18</v>
      </c>
      <c r="D32">
        <f ca="1">OFFSET(extrapolation!L41,0,OS_dist_choice-1,1,1)</f>
        <v>0.27519393634938799</v>
      </c>
      <c r="E32">
        <f ca="1">OFFSET(extrapolation!D41,0,PFS_dist_choice-1,1,1)</f>
        <v>78</v>
      </c>
      <c r="F32" s="102"/>
      <c r="G32" s="206"/>
      <c r="H32" s="105"/>
      <c r="I32" s="105"/>
      <c r="J32" s="209"/>
      <c r="K32" s="31"/>
      <c r="L32" s="209"/>
      <c r="M32" s="31"/>
      <c r="N32" s="31"/>
      <c r="O32" s="209"/>
      <c r="P32" s="31"/>
      <c r="Q32" s="31"/>
      <c r="R32" s="105"/>
      <c r="S32" s="51"/>
      <c r="T32" s="20"/>
      <c r="U32" s="20"/>
      <c r="V32" s="20"/>
      <c r="W32" s="20"/>
      <c r="X32" s="20"/>
      <c r="Y32" s="106"/>
      <c r="Z32" s="20"/>
      <c r="AA32" s="20"/>
      <c r="AB32" s="20"/>
      <c r="AC32" s="20"/>
      <c r="AD32" s="20"/>
      <c r="AE32" s="20"/>
      <c r="AF32" s="20"/>
      <c r="AG32" s="20"/>
      <c r="AH32" s="106"/>
      <c r="AI32" s="107"/>
      <c r="AJ32" s="105"/>
      <c r="AK32" s="106"/>
      <c r="AL32" s="107"/>
      <c r="AM32" s="105"/>
      <c r="AN32" s="105"/>
      <c r="AO32" s="106"/>
      <c r="AP32" s="105"/>
      <c r="AQ32" s="105">
        <f t="shared" si="2"/>
        <v>1.5</v>
      </c>
      <c r="AR32" s="105">
        <f t="shared" si="0"/>
        <v>0.94970664189949849</v>
      </c>
      <c r="AS32" s="105">
        <f t="shared" si="1"/>
        <v>0.94970664189949849</v>
      </c>
      <c r="AU32" s="51"/>
      <c r="BA32" s="106"/>
      <c r="BH32" s="20"/>
      <c r="BI32" s="20"/>
      <c r="BJ32" s="106"/>
      <c r="BK32" s="107"/>
      <c r="BL32" s="105"/>
      <c r="BM32" s="106"/>
      <c r="BN32" s="107"/>
      <c r="BO32" s="105"/>
      <c r="BP32" s="105"/>
      <c r="BQ32" s="106"/>
    </row>
    <row r="33" spans="1:69" x14ac:dyDescent="0.15">
      <c r="A33" s="104">
        <f t="shared" si="5"/>
        <v>27</v>
      </c>
      <c r="B33" s="20">
        <f t="shared" si="3"/>
        <v>81</v>
      </c>
      <c r="C33" s="105">
        <f t="shared" si="4"/>
        <v>18.692307692307693</v>
      </c>
      <c r="D33">
        <f ca="1">OFFSET(extrapolation!L42,0,OS_dist_choice-1,1,1)</f>
        <v>0.25834796180898922</v>
      </c>
      <c r="E33">
        <f ca="1">OFFSET(extrapolation!D42,0,PFS_dist_choice-1,1,1)</f>
        <v>81</v>
      </c>
      <c r="F33" s="102"/>
      <c r="G33" s="206"/>
      <c r="H33" s="105"/>
      <c r="I33" s="105"/>
      <c r="J33" s="209"/>
      <c r="K33" s="31"/>
      <c r="L33" s="209"/>
      <c r="M33" s="31"/>
      <c r="N33" s="31"/>
      <c r="O33" s="209"/>
      <c r="P33" s="31"/>
      <c r="Q33" s="31"/>
      <c r="R33" s="105"/>
      <c r="S33" s="51"/>
      <c r="T33" s="20"/>
      <c r="U33" s="20"/>
      <c r="V33" s="20"/>
      <c r="W33" s="20"/>
      <c r="X33" s="20"/>
      <c r="Y33" s="106"/>
      <c r="Z33" s="20"/>
      <c r="AA33" s="20"/>
      <c r="AB33" s="20"/>
      <c r="AC33" s="20"/>
      <c r="AD33" s="20"/>
      <c r="AE33" s="20"/>
      <c r="AF33" s="20"/>
      <c r="AG33" s="20"/>
      <c r="AH33" s="106"/>
      <c r="AI33" s="107"/>
      <c r="AJ33" s="105"/>
      <c r="AK33" s="106"/>
      <c r="AL33" s="107"/>
      <c r="AM33" s="105"/>
      <c r="AN33" s="105"/>
      <c r="AO33" s="106"/>
      <c r="AP33" s="105"/>
      <c r="AQ33" s="105">
        <f t="shared" si="2"/>
        <v>1.5576923076923077</v>
      </c>
      <c r="AR33" s="105">
        <f t="shared" si="0"/>
        <v>0.94782363053843188</v>
      </c>
      <c r="AS33" s="105">
        <f t="shared" si="1"/>
        <v>0.94782363053843188</v>
      </c>
      <c r="AU33" s="51"/>
      <c r="BA33" s="106"/>
      <c r="BH33" s="20"/>
      <c r="BI33" s="20"/>
      <c r="BJ33" s="106"/>
      <c r="BK33" s="107"/>
      <c r="BL33" s="105"/>
      <c r="BM33" s="106"/>
      <c r="BN33" s="107"/>
      <c r="BO33" s="105"/>
      <c r="BP33" s="105"/>
      <c r="BQ33" s="106"/>
    </row>
    <row r="34" spans="1:69" x14ac:dyDescent="0.15">
      <c r="A34" s="104">
        <f t="shared" si="5"/>
        <v>28</v>
      </c>
      <c r="B34" s="20">
        <f t="shared" si="3"/>
        <v>84</v>
      </c>
      <c r="C34" s="105">
        <f t="shared" si="4"/>
        <v>19.384615384615387</v>
      </c>
      <c r="D34">
        <f ca="1">OFFSET(extrapolation!L43,0,OS_dist_choice-1,1,1)</f>
        <v>0.24276415438526752</v>
      </c>
      <c r="E34">
        <f ca="1">OFFSET(extrapolation!D43,0,PFS_dist_choice-1,1,1)</f>
        <v>84</v>
      </c>
      <c r="F34" s="102"/>
      <c r="G34" s="206"/>
      <c r="H34" s="105"/>
      <c r="I34" s="105"/>
      <c r="J34" s="209"/>
      <c r="K34" s="31"/>
      <c r="L34" s="209"/>
      <c r="M34" s="31"/>
      <c r="N34" s="31"/>
      <c r="O34" s="209"/>
      <c r="P34" s="31"/>
      <c r="Q34" s="31"/>
      <c r="R34" s="105"/>
      <c r="S34" s="51"/>
      <c r="T34" s="20"/>
      <c r="U34" s="20"/>
      <c r="V34" s="20"/>
      <c r="W34" s="20"/>
      <c r="X34" s="20"/>
      <c r="Y34" s="106"/>
      <c r="Z34" s="20"/>
      <c r="AA34" s="20"/>
      <c r="AB34" s="20"/>
      <c r="AC34" s="20"/>
      <c r="AD34" s="20"/>
      <c r="AE34" s="20"/>
      <c r="AF34" s="20"/>
      <c r="AG34" s="20"/>
      <c r="AH34" s="106"/>
      <c r="AI34" s="107"/>
      <c r="AJ34" s="105"/>
      <c r="AK34" s="106"/>
      <c r="AL34" s="107"/>
      <c r="AM34" s="105"/>
      <c r="AN34" s="105"/>
      <c r="AO34" s="106"/>
      <c r="AP34" s="105"/>
      <c r="AQ34" s="105">
        <f t="shared" si="2"/>
        <v>1.6153846153846154</v>
      </c>
      <c r="AR34" s="105">
        <f t="shared" si="0"/>
        <v>0.9459443526795116</v>
      </c>
      <c r="AS34" s="105">
        <f t="shared" si="1"/>
        <v>0.9459443526795116</v>
      </c>
      <c r="AU34" s="51"/>
      <c r="BA34" s="106"/>
      <c r="BH34" s="20"/>
      <c r="BI34" s="20"/>
      <c r="BJ34" s="106"/>
      <c r="BK34" s="107"/>
      <c r="BL34" s="105"/>
      <c r="BM34" s="106"/>
      <c r="BN34" s="107"/>
      <c r="BO34" s="105"/>
      <c r="BP34" s="105"/>
      <c r="BQ34" s="106"/>
    </row>
    <row r="35" spans="1:69" x14ac:dyDescent="0.15">
      <c r="A35" s="104">
        <f t="shared" si="5"/>
        <v>29</v>
      </c>
      <c r="B35" s="20">
        <f t="shared" si="3"/>
        <v>87</v>
      </c>
      <c r="C35" s="105">
        <f t="shared" si="4"/>
        <v>20.076923076923077</v>
      </c>
      <c r="D35">
        <f ca="1">OFFSET(extrapolation!L44,0,OS_dist_choice-1,1,1)</f>
        <v>0.22834453098996238</v>
      </c>
      <c r="E35">
        <f ca="1">OFFSET(extrapolation!D44,0,PFS_dist_choice-1,1,1)</f>
        <v>87</v>
      </c>
      <c r="F35" s="102"/>
      <c r="G35" s="206"/>
      <c r="H35" s="105"/>
      <c r="I35" s="105"/>
      <c r="J35" s="209"/>
      <c r="K35" s="31"/>
      <c r="L35" s="209"/>
      <c r="M35" s="31"/>
      <c r="N35" s="31"/>
      <c r="O35" s="209"/>
      <c r="P35" s="31"/>
      <c r="Q35" s="31"/>
      <c r="R35" s="105"/>
      <c r="S35" s="51"/>
      <c r="T35" s="20"/>
      <c r="U35" s="20"/>
      <c r="V35" s="20"/>
      <c r="W35" s="20"/>
      <c r="X35" s="20"/>
      <c r="Y35" s="106"/>
      <c r="Z35" s="20"/>
      <c r="AA35" s="20"/>
      <c r="AB35" s="20"/>
      <c r="AC35" s="20"/>
      <c r="AD35" s="20"/>
      <c r="AE35" s="20"/>
      <c r="AF35" s="20"/>
      <c r="AG35" s="20"/>
      <c r="AH35" s="106"/>
      <c r="AI35" s="107"/>
      <c r="AJ35" s="105"/>
      <c r="AK35" s="106"/>
      <c r="AL35" s="107"/>
      <c r="AM35" s="105"/>
      <c r="AN35" s="105"/>
      <c r="AO35" s="106"/>
      <c r="AP35" s="105"/>
      <c r="AQ35" s="105">
        <f t="shared" si="2"/>
        <v>1.6730769230769231</v>
      </c>
      <c r="AR35" s="105">
        <f t="shared" si="0"/>
        <v>0.94406880092021261</v>
      </c>
      <c r="AS35" s="105">
        <f t="shared" si="1"/>
        <v>0.94406880092021261</v>
      </c>
      <c r="AU35" s="51"/>
      <c r="BA35" s="106"/>
      <c r="BH35" s="20"/>
      <c r="BI35" s="20"/>
      <c r="BJ35" s="106"/>
      <c r="BK35" s="107"/>
      <c r="BL35" s="105"/>
      <c r="BM35" s="106"/>
      <c r="BN35" s="107"/>
      <c r="BO35" s="105"/>
      <c r="BP35" s="105"/>
      <c r="BQ35" s="106"/>
    </row>
    <row r="36" spans="1:69" x14ac:dyDescent="0.15">
      <c r="A36" s="104">
        <f t="shared" si="5"/>
        <v>30</v>
      </c>
      <c r="B36" s="20">
        <f t="shared" si="3"/>
        <v>90</v>
      </c>
      <c r="C36" s="105">
        <f t="shared" si="4"/>
        <v>20.76923076923077</v>
      </c>
      <c r="D36">
        <f ca="1">OFFSET(extrapolation!L45,0,OS_dist_choice-1,1,1)</f>
        <v>0.21499672615083407</v>
      </c>
      <c r="E36">
        <f ca="1">OFFSET(extrapolation!D45,0,PFS_dist_choice-1,1,1)</f>
        <v>90</v>
      </c>
      <c r="F36" s="102"/>
      <c r="G36" s="206"/>
      <c r="H36" s="105"/>
      <c r="I36" s="105"/>
      <c r="J36" s="209"/>
      <c r="K36" s="31"/>
      <c r="L36" s="209"/>
      <c r="M36" s="31"/>
      <c r="N36" s="31"/>
      <c r="O36" s="209"/>
      <c r="P36" s="31"/>
      <c r="Q36" s="31"/>
      <c r="R36" s="105"/>
      <c r="S36" s="51"/>
      <c r="T36" s="20"/>
      <c r="U36" s="20"/>
      <c r="V36" s="20"/>
      <c r="W36" s="20"/>
      <c r="X36" s="20"/>
      <c r="Y36" s="106"/>
      <c r="Z36" s="20"/>
      <c r="AA36" s="20"/>
      <c r="AB36" s="20"/>
      <c r="AC36" s="20"/>
      <c r="AD36" s="20"/>
      <c r="AE36" s="20"/>
      <c r="AF36" s="20"/>
      <c r="AG36" s="20"/>
      <c r="AH36" s="106"/>
      <c r="AI36" s="107"/>
      <c r="AJ36" s="105"/>
      <c r="AK36" s="106"/>
      <c r="AL36" s="107"/>
      <c r="AM36" s="105"/>
      <c r="AN36" s="105"/>
      <c r="AO36" s="106"/>
      <c r="AP36" s="105"/>
      <c r="AQ36" s="105">
        <f t="shared" si="2"/>
        <v>1.7307692307692308</v>
      </c>
      <c r="AR36" s="105">
        <f t="shared" si="0"/>
        <v>0.94219696787268781</v>
      </c>
      <c r="AS36" s="105">
        <f t="shared" si="1"/>
        <v>0.94219696787268781</v>
      </c>
      <c r="AU36" s="51"/>
      <c r="BA36" s="106"/>
      <c r="BH36" s="20"/>
      <c r="BI36" s="20"/>
      <c r="BJ36" s="106"/>
      <c r="BK36" s="107"/>
      <c r="BL36" s="105"/>
      <c r="BM36" s="106"/>
      <c r="BN36" s="107"/>
      <c r="BO36" s="105"/>
      <c r="BP36" s="105"/>
      <c r="BQ36" s="106"/>
    </row>
    <row r="37" spans="1:69" x14ac:dyDescent="0.15">
      <c r="A37" s="104">
        <f t="shared" si="5"/>
        <v>31</v>
      </c>
      <c r="B37" s="20">
        <f t="shared" si="3"/>
        <v>93</v>
      </c>
      <c r="C37" s="105">
        <f t="shared" si="4"/>
        <v>21.461538461538463</v>
      </c>
      <c r="D37">
        <f ca="1">OFFSET(extrapolation!L46,0,OS_dist_choice-1,1,1)</f>
        <v>0.2026343870956317</v>
      </c>
      <c r="E37">
        <f ca="1">OFFSET(extrapolation!D46,0,PFS_dist_choice-1,1,1)</f>
        <v>93</v>
      </c>
      <c r="F37" s="102"/>
      <c r="G37" s="206"/>
      <c r="H37" s="105"/>
      <c r="I37" s="105"/>
      <c r="J37" s="209"/>
      <c r="K37" s="31"/>
      <c r="L37" s="209"/>
      <c r="M37" s="31"/>
      <c r="N37" s="31"/>
      <c r="O37" s="209"/>
      <c r="P37" s="31"/>
      <c r="Q37" s="31"/>
      <c r="R37" s="105"/>
      <c r="S37" s="51"/>
      <c r="T37" s="20"/>
      <c r="U37" s="20"/>
      <c r="V37" s="20"/>
      <c r="W37" s="20"/>
      <c r="X37" s="20"/>
      <c r="Y37" s="106"/>
      <c r="Z37" s="20"/>
      <c r="AA37" s="20"/>
      <c r="AB37" s="20"/>
      <c r="AC37" s="20"/>
      <c r="AD37" s="20"/>
      <c r="AE37" s="20"/>
      <c r="AF37" s="20"/>
      <c r="AG37" s="20"/>
      <c r="AH37" s="106"/>
      <c r="AI37" s="107"/>
      <c r="AJ37" s="105"/>
      <c r="AK37" s="106"/>
      <c r="AL37" s="107"/>
      <c r="AM37" s="105"/>
      <c r="AN37" s="105"/>
      <c r="AO37" s="106"/>
      <c r="AP37" s="105"/>
      <c r="AQ37" s="105">
        <f t="shared" si="2"/>
        <v>1.7884615384615385</v>
      </c>
      <c r="AR37" s="105">
        <f t="shared" si="0"/>
        <v>0.94032884616373735</v>
      </c>
      <c r="AS37" s="105">
        <f t="shared" si="1"/>
        <v>0.94032884616373735</v>
      </c>
      <c r="AU37" s="51"/>
      <c r="BA37" s="106"/>
      <c r="BH37" s="20"/>
      <c r="BI37" s="20"/>
      <c r="BJ37" s="106"/>
      <c r="BK37" s="107"/>
      <c r="BL37" s="105"/>
      <c r="BM37" s="106"/>
      <c r="BN37" s="107"/>
      <c r="BO37" s="105"/>
      <c r="BP37" s="105"/>
      <c r="BQ37" s="106"/>
    </row>
    <row r="38" spans="1:69" x14ac:dyDescent="0.15">
      <c r="A38" s="104">
        <f t="shared" si="5"/>
        <v>32</v>
      </c>
      <c r="B38" s="20">
        <f t="shared" si="3"/>
        <v>96</v>
      </c>
      <c r="C38" s="105">
        <f t="shared" si="4"/>
        <v>22.153846153846153</v>
      </c>
      <c r="D38">
        <f ca="1">OFFSET(extrapolation!L47,0,OS_dist_choice-1,1,1)</f>
        <v>0.19117729675132158</v>
      </c>
      <c r="E38">
        <f ca="1">OFFSET(extrapolation!D47,0,PFS_dist_choice-1,1,1)</f>
        <v>96</v>
      </c>
      <c r="F38" s="102"/>
      <c r="G38" s="206"/>
      <c r="H38" s="105"/>
      <c r="I38" s="105"/>
      <c r="J38" s="209"/>
      <c r="K38" s="31"/>
      <c r="L38" s="209"/>
      <c r="M38" s="31"/>
      <c r="N38" s="31"/>
      <c r="O38" s="209"/>
      <c r="P38" s="31"/>
      <c r="Q38" s="31"/>
      <c r="R38" s="105"/>
      <c r="S38" s="51"/>
      <c r="T38" s="20"/>
      <c r="U38" s="20"/>
      <c r="V38" s="20"/>
      <c r="W38" s="20"/>
      <c r="X38" s="20"/>
      <c r="Y38" s="106"/>
      <c r="Z38" s="20"/>
      <c r="AA38" s="20"/>
      <c r="AB38" s="20"/>
      <c r="AC38" s="20"/>
      <c r="AD38" s="20"/>
      <c r="AE38" s="20"/>
      <c r="AF38" s="20"/>
      <c r="AG38" s="20"/>
      <c r="AH38" s="106"/>
      <c r="AI38" s="107"/>
      <c r="AJ38" s="105"/>
      <c r="AK38" s="106"/>
      <c r="AL38" s="107"/>
      <c r="AM38" s="105"/>
      <c r="AN38" s="105"/>
      <c r="AO38" s="106"/>
      <c r="AP38" s="105"/>
      <c r="AQ38" s="105">
        <f t="shared" si="2"/>
        <v>1.8461538461538463</v>
      </c>
      <c r="AR38" s="105">
        <f t="shared" si="0"/>
        <v>0.93846442843478095</v>
      </c>
      <c r="AS38" s="105">
        <f t="shared" si="1"/>
        <v>0.93846442843478095</v>
      </c>
      <c r="AU38" s="51"/>
      <c r="BA38" s="106"/>
      <c r="BH38" s="20"/>
      <c r="BI38" s="20"/>
      <c r="BJ38" s="106"/>
      <c r="BK38" s="107"/>
      <c r="BL38" s="105"/>
      <c r="BM38" s="106"/>
      <c r="BN38" s="107"/>
      <c r="BO38" s="105"/>
      <c r="BP38" s="105"/>
      <c r="BQ38" s="106"/>
    </row>
    <row r="39" spans="1:69" x14ac:dyDescent="0.15">
      <c r="A39" s="104">
        <f t="shared" si="5"/>
        <v>33</v>
      </c>
      <c r="B39" s="20">
        <f t="shared" si="3"/>
        <v>99</v>
      </c>
      <c r="C39" s="105">
        <f t="shared" si="4"/>
        <v>22.846153846153847</v>
      </c>
      <c r="D39">
        <f ca="1">OFFSET(extrapolation!L48,0,OS_dist_choice-1,1,1)</f>
        <v>0.1805513059063269</v>
      </c>
      <c r="E39">
        <f ca="1">OFFSET(extrapolation!D48,0,PFS_dist_choice-1,1,1)</f>
        <v>99</v>
      </c>
      <c r="F39" s="102"/>
      <c r="G39" s="206"/>
      <c r="H39" s="105"/>
      <c r="I39" s="105"/>
      <c r="J39" s="209"/>
      <c r="K39" s="31"/>
      <c r="L39" s="209"/>
      <c r="M39" s="31"/>
      <c r="N39" s="31"/>
      <c r="O39" s="209"/>
      <c r="P39" s="31"/>
      <c r="Q39" s="31"/>
      <c r="R39" s="105"/>
      <c r="S39" s="51"/>
      <c r="T39" s="20"/>
      <c r="U39" s="20"/>
      <c r="V39" s="20"/>
      <c r="W39" s="20"/>
      <c r="X39" s="20"/>
      <c r="Y39" s="106"/>
      <c r="Z39" s="20"/>
      <c r="AA39" s="20"/>
      <c r="AB39" s="20"/>
      <c r="AC39" s="20"/>
      <c r="AD39" s="20"/>
      <c r="AE39" s="20"/>
      <c r="AF39" s="20"/>
      <c r="AG39" s="20"/>
      <c r="AH39" s="106"/>
      <c r="AI39" s="107"/>
      <c r="AJ39" s="105"/>
      <c r="AK39" s="106"/>
      <c r="AL39" s="107"/>
      <c r="AM39" s="105"/>
      <c r="AN39" s="105"/>
      <c r="AO39" s="106"/>
      <c r="AP39" s="105"/>
      <c r="AQ39" s="105">
        <f t="shared" ref="AQ39:AQ70" si="6">+B39/52</f>
        <v>1.9038461538461537</v>
      </c>
      <c r="AR39" s="105">
        <f t="shared" si="0"/>
        <v>0.93660370734182841</v>
      </c>
      <c r="AS39" s="105">
        <f t="shared" si="1"/>
        <v>0.93660370734182841</v>
      </c>
      <c r="AU39" s="51"/>
      <c r="BA39" s="106"/>
      <c r="BH39" s="20"/>
      <c r="BI39" s="20"/>
      <c r="BJ39" s="106"/>
      <c r="BK39" s="107"/>
      <c r="BL39" s="105"/>
      <c r="BM39" s="106"/>
      <c r="BN39" s="107"/>
      <c r="BO39" s="105"/>
      <c r="BP39" s="105"/>
      <c r="BQ39" s="106"/>
    </row>
    <row r="40" spans="1:69" x14ac:dyDescent="0.15">
      <c r="A40" s="104">
        <f t="shared" si="5"/>
        <v>34</v>
      </c>
      <c r="B40" s="20">
        <f t="shared" si="3"/>
        <v>102</v>
      </c>
      <c r="C40" s="105">
        <f t="shared" si="4"/>
        <v>23.538461538461537</v>
      </c>
      <c r="D40">
        <f ca="1">OFFSET(extrapolation!L49,0,OS_dist_choice-1,1,1)</f>
        <v>0.17068813615379494</v>
      </c>
      <c r="E40">
        <f ca="1">OFFSET(extrapolation!D49,0,PFS_dist_choice-1,1,1)</f>
        <v>102</v>
      </c>
      <c r="F40" s="102"/>
      <c r="G40" s="206"/>
      <c r="H40" s="105"/>
      <c r="I40" s="105"/>
      <c r="J40" s="209"/>
      <c r="K40" s="31"/>
      <c r="L40" s="209"/>
      <c r="M40" s="31"/>
      <c r="N40" s="31"/>
      <c r="O40" s="209"/>
      <c r="P40" s="31"/>
      <c r="Q40" s="31"/>
      <c r="R40" s="105"/>
      <c r="S40" s="51"/>
      <c r="T40" s="20"/>
      <c r="U40" s="20"/>
      <c r="V40" s="20"/>
      <c r="W40" s="20"/>
      <c r="X40" s="20"/>
      <c r="Y40" s="106"/>
      <c r="Z40" s="20"/>
      <c r="AA40" s="20"/>
      <c r="AB40" s="20"/>
      <c r="AC40" s="20"/>
      <c r="AD40" s="20"/>
      <c r="AE40" s="20"/>
      <c r="AF40" s="20"/>
      <c r="AG40" s="20"/>
      <c r="AH40" s="106"/>
      <c r="AI40" s="107"/>
      <c r="AJ40" s="105"/>
      <c r="AK40" s="106"/>
      <c r="AL40" s="107"/>
      <c r="AM40" s="105"/>
      <c r="AN40" s="105"/>
      <c r="AO40" s="106"/>
      <c r="AP40" s="105"/>
      <c r="AQ40" s="105">
        <f t="shared" si="6"/>
        <v>1.9615384615384615</v>
      </c>
      <c r="AR40" s="105">
        <f t="shared" si="0"/>
        <v>0.9347466755554501</v>
      </c>
      <c r="AS40" s="105">
        <f t="shared" si="1"/>
        <v>0.9347466755554501</v>
      </c>
      <c r="AU40" s="51"/>
      <c r="BA40" s="106"/>
      <c r="BH40" s="20"/>
      <c r="BI40" s="20"/>
      <c r="BJ40" s="106"/>
      <c r="BK40" s="107"/>
      <c r="BL40" s="105"/>
      <c r="BM40" s="106"/>
      <c r="BN40" s="107"/>
      <c r="BO40" s="105"/>
      <c r="BP40" s="105"/>
      <c r="BQ40" s="106"/>
    </row>
    <row r="41" spans="1:69" x14ac:dyDescent="0.15">
      <c r="A41" s="104">
        <f t="shared" si="5"/>
        <v>35</v>
      </c>
      <c r="B41" s="20">
        <f t="shared" si="3"/>
        <v>105</v>
      </c>
      <c r="C41" s="105">
        <f t="shared" si="4"/>
        <v>24.23076923076923</v>
      </c>
      <c r="D41">
        <f ca="1">OFFSET(extrapolation!L50,0,OS_dist_choice-1,1,1)</f>
        <v>0.16152509962853906</v>
      </c>
      <c r="E41">
        <f ca="1">OFFSET(extrapolation!D50,0,PFS_dist_choice-1,1,1)</f>
        <v>105</v>
      </c>
      <c r="F41" s="102"/>
      <c r="G41" s="206"/>
      <c r="H41" s="105"/>
      <c r="I41" s="105"/>
      <c r="J41" s="209"/>
      <c r="K41" s="31"/>
      <c r="L41" s="209"/>
      <c r="M41" s="31"/>
      <c r="N41" s="31"/>
      <c r="O41" s="209"/>
      <c r="P41" s="31"/>
      <c r="Q41" s="31"/>
      <c r="R41" s="105"/>
      <c r="S41" s="51"/>
      <c r="T41" s="20"/>
      <c r="U41" s="20"/>
      <c r="V41" s="20"/>
      <c r="W41" s="20"/>
      <c r="X41" s="20"/>
      <c r="Y41" s="106"/>
      <c r="Z41" s="20"/>
      <c r="AA41" s="20"/>
      <c r="AB41" s="20"/>
      <c r="AC41" s="20"/>
      <c r="AD41" s="20"/>
      <c r="AE41" s="20"/>
      <c r="AF41" s="20"/>
      <c r="AG41" s="20"/>
      <c r="AH41" s="106"/>
      <c r="AI41" s="107"/>
      <c r="AJ41" s="105"/>
      <c r="AK41" s="106"/>
      <c r="AL41" s="107"/>
      <c r="AM41" s="105"/>
      <c r="AN41" s="105"/>
      <c r="AO41" s="106"/>
      <c r="AP41" s="105"/>
      <c r="AQ41" s="105">
        <f t="shared" si="6"/>
        <v>2.0192307692307692</v>
      </c>
      <c r="AR41" s="105">
        <f t="shared" si="0"/>
        <v>0.93289332576074957</v>
      </c>
      <c r="AS41" s="105">
        <f t="shared" si="1"/>
        <v>0.93289332576074957</v>
      </c>
      <c r="AU41" s="51"/>
      <c r="BA41" s="106"/>
      <c r="BH41" s="20"/>
      <c r="BI41" s="20"/>
      <c r="BJ41" s="106"/>
      <c r="BK41" s="107"/>
      <c r="BL41" s="105"/>
      <c r="BM41" s="106"/>
      <c r="BN41" s="107"/>
      <c r="BO41" s="105"/>
      <c r="BP41" s="105"/>
      <c r="BQ41" s="106"/>
    </row>
    <row r="42" spans="1:69" x14ac:dyDescent="0.15">
      <c r="A42" s="104">
        <f t="shared" si="5"/>
        <v>36</v>
      </c>
      <c r="B42" s="20">
        <f t="shared" si="3"/>
        <v>108</v>
      </c>
      <c r="C42" s="105">
        <f t="shared" si="4"/>
        <v>24.923076923076927</v>
      </c>
      <c r="D42">
        <f ca="1">OFFSET(extrapolation!L51,0,OS_dist_choice-1,1,1)</f>
        <v>0.15300476935845417</v>
      </c>
      <c r="E42">
        <f ca="1">OFFSET(extrapolation!D51,0,PFS_dist_choice-1,1,1)</f>
        <v>108</v>
      </c>
      <c r="F42" s="102"/>
      <c r="G42" s="206"/>
      <c r="H42" s="105"/>
      <c r="I42" s="105"/>
      <c r="J42" s="209"/>
      <c r="K42" s="31"/>
      <c r="L42" s="209"/>
      <c r="M42" s="31"/>
      <c r="N42" s="31"/>
      <c r="O42" s="209"/>
      <c r="P42" s="31"/>
      <c r="Q42" s="31"/>
      <c r="R42" s="105"/>
      <c r="S42" s="51"/>
      <c r="T42" s="20"/>
      <c r="U42" s="20"/>
      <c r="V42" s="20"/>
      <c r="W42" s="20"/>
      <c r="X42" s="20"/>
      <c r="Y42" s="106"/>
      <c r="Z42" s="20"/>
      <c r="AA42" s="20"/>
      <c r="AB42" s="20"/>
      <c r="AC42" s="20"/>
      <c r="AD42" s="20"/>
      <c r="AE42" s="20"/>
      <c r="AF42" s="20"/>
      <c r="AG42" s="20"/>
      <c r="AH42" s="106"/>
      <c r="AI42" s="107"/>
      <c r="AJ42" s="105"/>
      <c r="AK42" s="106"/>
      <c r="AL42" s="107"/>
      <c r="AM42" s="105"/>
      <c r="AN42" s="105"/>
      <c r="AO42" s="106"/>
      <c r="AP42" s="105"/>
      <c r="AQ42" s="105">
        <f t="shared" si="6"/>
        <v>2.0769230769230771</v>
      </c>
      <c r="AR42" s="105">
        <f t="shared" si="0"/>
        <v>0.93104365065733308</v>
      </c>
      <c r="AS42" s="105">
        <f t="shared" si="1"/>
        <v>0.93104365065733308</v>
      </c>
      <c r="AU42" s="51"/>
      <c r="BA42" s="106"/>
      <c r="BH42" s="20"/>
      <c r="BI42" s="20"/>
      <c r="BJ42" s="106"/>
      <c r="BK42" s="107"/>
      <c r="BL42" s="105"/>
      <c r="BM42" s="106"/>
      <c r="BN42" s="107"/>
      <c r="BO42" s="105"/>
      <c r="BP42" s="105"/>
      <c r="BQ42" s="106"/>
    </row>
    <row r="43" spans="1:69" x14ac:dyDescent="0.15">
      <c r="A43" s="104">
        <f t="shared" si="5"/>
        <v>37</v>
      </c>
      <c r="B43" s="20">
        <f t="shared" si="3"/>
        <v>111</v>
      </c>
      <c r="C43" s="105">
        <f t="shared" si="4"/>
        <v>25.615384615384613</v>
      </c>
      <c r="D43">
        <f ca="1">OFFSET(extrapolation!L52,0,OS_dist_choice-1,1,1)</f>
        <v>0.14507462466424431</v>
      </c>
      <c r="E43">
        <f ca="1">OFFSET(extrapolation!D52,0,PFS_dist_choice-1,1,1)</f>
        <v>111</v>
      </c>
      <c r="F43" s="102"/>
      <c r="G43" s="206"/>
      <c r="H43" s="105"/>
      <c r="I43" s="105"/>
      <c r="J43" s="209"/>
      <c r="K43" s="31"/>
      <c r="L43" s="209"/>
      <c r="M43" s="31"/>
      <c r="N43" s="31"/>
      <c r="O43" s="209"/>
      <c r="P43" s="31"/>
      <c r="Q43" s="31"/>
      <c r="R43" s="105"/>
      <c r="S43" s="51"/>
      <c r="T43" s="20"/>
      <c r="U43" s="20"/>
      <c r="V43" s="20"/>
      <c r="W43" s="20"/>
      <c r="X43" s="20"/>
      <c r="Y43" s="106"/>
      <c r="Z43" s="20"/>
      <c r="AA43" s="20"/>
      <c r="AB43" s="20"/>
      <c r="AC43" s="20"/>
      <c r="AD43" s="20"/>
      <c r="AE43" s="20"/>
      <c r="AF43" s="20"/>
      <c r="AG43" s="20"/>
      <c r="AH43" s="106"/>
      <c r="AI43" s="107"/>
      <c r="AJ43" s="105"/>
      <c r="AK43" s="106"/>
      <c r="AL43" s="107"/>
      <c r="AM43" s="105"/>
      <c r="AN43" s="105"/>
      <c r="AO43" s="106"/>
      <c r="AP43" s="105"/>
      <c r="AQ43" s="105">
        <f t="shared" si="6"/>
        <v>2.1346153846153846</v>
      </c>
      <c r="AR43" s="105">
        <f t="shared" si="0"/>
        <v>0.92919764295928198</v>
      </c>
      <c r="AS43" s="105">
        <f t="shared" si="1"/>
        <v>0.92919764295928198</v>
      </c>
      <c r="AU43" s="51"/>
      <c r="BA43" s="106"/>
      <c r="BH43" s="20"/>
      <c r="BI43" s="20"/>
      <c r="BJ43" s="106"/>
      <c r="BK43" s="107"/>
      <c r="BL43" s="105"/>
      <c r="BM43" s="106"/>
      <c r="BN43" s="107"/>
      <c r="BO43" s="105"/>
      <c r="BP43" s="105"/>
      <c r="BQ43" s="106"/>
    </row>
    <row r="44" spans="1:69" x14ac:dyDescent="0.15">
      <c r="A44" s="104">
        <f t="shared" si="5"/>
        <v>38</v>
      </c>
      <c r="B44" s="20">
        <f t="shared" si="3"/>
        <v>114</v>
      </c>
      <c r="C44" s="105">
        <f t="shared" si="4"/>
        <v>26.30769230769231</v>
      </c>
      <c r="D44">
        <f ca="1">OFFSET(extrapolation!L53,0,OS_dist_choice-1,1,1)</f>
        <v>0.13768668890604643</v>
      </c>
      <c r="E44">
        <f ca="1">OFFSET(extrapolation!D53,0,PFS_dist_choice-1,1,1)</f>
        <v>114</v>
      </c>
      <c r="F44" s="102"/>
      <c r="G44" s="206"/>
      <c r="H44" s="105"/>
      <c r="I44" s="105"/>
      <c r="J44" s="209"/>
      <c r="K44" s="31"/>
      <c r="L44" s="209"/>
      <c r="M44" s="31"/>
      <c r="N44" s="31"/>
      <c r="O44" s="209"/>
      <c r="P44" s="31"/>
      <c r="Q44" s="31"/>
      <c r="R44" s="105"/>
      <c r="S44" s="51"/>
      <c r="T44" s="20"/>
      <c r="U44" s="20"/>
      <c r="V44" s="20"/>
      <c r="W44" s="20"/>
      <c r="X44" s="20"/>
      <c r="Y44" s="106"/>
      <c r="Z44" s="20"/>
      <c r="AA44" s="20"/>
      <c r="AB44" s="20"/>
      <c r="AC44" s="20"/>
      <c r="AD44" s="20"/>
      <c r="AE44" s="20"/>
      <c r="AF44" s="20"/>
      <c r="AG44" s="20"/>
      <c r="AH44" s="106"/>
      <c r="AI44" s="107"/>
      <c r="AJ44" s="105"/>
      <c r="AK44" s="106"/>
      <c r="AL44" s="107"/>
      <c r="AM44" s="105"/>
      <c r="AN44" s="105"/>
      <c r="AO44" s="106"/>
      <c r="AP44" s="105"/>
      <c r="AQ44" s="105">
        <f t="shared" si="6"/>
        <v>2.1923076923076925</v>
      </c>
      <c r="AR44" s="105">
        <f t="shared" si="0"/>
        <v>0.92735529539512351</v>
      </c>
      <c r="AS44" s="105">
        <f t="shared" si="1"/>
        <v>0.92735529539512351</v>
      </c>
      <c r="AU44" s="51"/>
      <c r="BA44" s="106"/>
      <c r="BH44" s="20"/>
      <c r="BI44" s="20"/>
      <c r="BJ44" s="106"/>
      <c r="BK44" s="107"/>
      <c r="BL44" s="105"/>
      <c r="BM44" s="106"/>
      <c r="BN44" s="107"/>
      <c r="BO44" s="105"/>
      <c r="BP44" s="105"/>
      <c r="BQ44" s="106"/>
    </row>
    <row r="45" spans="1:69" x14ac:dyDescent="0.15">
      <c r="A45" s="104">
        <f t="shared" si="5"/>
        <v>39</v>
      </c>
      <c r="B45" s="20">
        <f t="shared" si="3"/>
        <v>117</v>
      </c>
      <c r="C45" s="105">
        <f t="shared" si="4"/>
        <v>27</v>
      </c>
      <c r="D45" t="e">
        <f ca="1">OFFSET(extrapolation!L54,0,OS_dist_choice-1,1,1)</f>
        <v>#VALUE!</v>
      </c>
      <c r="E45">
        <f ca="1">OFFSET(extrapolation!D54,0,PFS_dist_choice-1,1,1)</f>
        <v>117</v>
      </c>
      <c r="F45" s="102"/>
      <c r="G45" s="206"/>
      <c r="H45" s="105"/>
      <c r="I45" s="105"/>
      <c r="J45" s="209"/>
      <c r="K45" s="31"/>
      <c r="L45" s="209"/>
      <c r="M45" s="31"/>
      <c r="N45" s="31"/>
      <c r="O45" s="209"/>
      <c r="P45" s="31"/>
      <c r="Q45" s="31"/>
      <c r="R45" s="105"/>
      <c r="S45" s="51"/>
      <c r="T45" s="20"/>
      <c r="U45" s="20"/>
      <c r="V45" s="20"/>
      <c r="W45" s="20"/>
      <c r="X45" s="20"/>
      <c r="Y45" s="106"/>
      <c r="Z45" s="20"/>
      <c r="AA45" s="20"/>
      <c r="AB45" s="20"/>
      <c r="AC45" s="20"/>
      <c r="AD45" s="20"/>
      <c r="AE45" s="20"/>
      <c r="AF45" s="20"/>
      <c r="AG45" s="20"/>
      <c r="AH45" s="106"/>
      <c r="AI45" s="107"/>
      <c r="AJ45" s="105"/>
      <c r="AK45" s="106"/>
      <c r="AL45" s="107"/>
      <c r="AM45" s="105"/>
      <c r="AN45" s="105"/>
      <c r="AO45" s="106"/>
      <c r="AP45" s="105"/>
      <c r="AQ45" s="105">
        <f t="shared" si="6"/>
        <v>2.25</v>
      </c>
      <c r="AR45" s="105">
        <f t="shared" si="0"/>
        <v>0.92551660070780206</v>
      </c>
      <c r="AS45" s="105">
        <f t="shared" si="1"/>
        <v>0.92551660070780206</v>
      </c>
      <c r="AU45" s="51"/>
      <c r="BA45" s="106"/>
      <c r="BH45" s="20"/>
      <c r="BI45" s="20"/>
      <c r="BJ45" s="106"/>
      <c r="BK45" s="107"/>
      <c r="BL45" s="105"/>
      <c r="BM45" s="106"/>
      <c r="BN45" s="107"/>
      <c r="BO45" s="105"/>
      <c r="BP45" s="105"/>
      <c r="BQ45" s="106"/>
    </row>
    <row r="46" spans="1:69" x14ac:dyDescent="0.15">
      <c r="A46" s="104">
        <f t="shared" si="5"/>
        <v>40</v>
      </c>
      <c r="B46" s="20">
        <f t="shared" si="3"/>
        <v>120</v>
      </c>
      <c r="C46" s="105">
        <f t="shared" si="4"/>
        <v>27.69230769230769</v>
      </c>
      <c r="D46">
        <f ca="1">OFFSET(extrapolation!L55,0,OS_dist_choice-1,1,1)</f>
        <v>0.1243661222748013</v>
      </c>
      <c r="E46">
        <f ca="1">OFFSET(extrapolation!D55,0,PFS_dist_choice-1,1,1)</f>
        <v>120</v>
      </c>
      <c r="F46" s="102"/>
      <c r="G46" s="206"/>
      <c r="H46" s="105"/>
      <c r="I46" s="105"/>
      <c r="J46" s="209"/>
      <c r="K46" s="31"/>
      <c r="L46" s="209"/>
      <c r="M46" s="31"/>
      <c r="N46" s="31"/>
      <c r="O46" s="209"/>
      <c r="P46" s="31"/>
      <c r="Q46" s="31"/>
      <c r="R46" s="105"/>
      <c r="S46" s="51"/>
      <c r="T46" s="20"/>
      <c r="U46" s="20"/>
      <c r="V46" s="20"/>
      <c r="W46" s="20"/>
      <c r="X46" s="20"/>
      <c r="Y46" s="106"/>
      <c r="Z46" s="20"/>
      <c r="AA46" s="20"/>
      <c r="AB46" s="20"/>
      <c r="AC46" s="20"/>
      <c r="AD46" s="20"/>
      <c r="AE46" s="20"/>
      <c r="AF46" s="20"/>
      <c r="AG46" s="20"/>
      <c r="AH46" s="106"/>
      <c r="AI46" s="107"/>
      <c r="AJ46" s="105"/>
      <c r="AK46" s="106"/>
      <c r="AL46" s="107"/>
      <c r="AM46" s="105"/>
      <c r="AN46" s="105"/>
      <c r="AO46" s="106"/>
      <c r="AP46" s="105"/>
      <c r="AQ46" s="105">
        <f t="shared" si="6"/>
        <v>2.3076923076923075</v>
      </c>
      <c r="AR46" s="105">
        <f t="shared" si="0"/>
        <v>0.92368155165465149</v>
      </c>
      <c r="AS46" s="105">
        <f t="shared" si="1"/>
        <v>0.92368155165465149</v>
      </c>
      <c r="AU46" s="51"/>
      <c r="BA46" s="106"/>
      <c r="BH46" s="20"/>
      <c r="BI46" s="20"/>
      <c r="BJ46" s="106"/>
      <c r="BK46" s="107"/>
      <c r="BL46" s="105"/>
      <c r="BM46" s="106"/>
      <c r="BN46" s="107"/>
      <c r="BO46" s="105"/>
      <c r="BP46" s="105"/>
      <c r="BQ46" s="106"/>
    </row>
    <row r="47" spans="1:69" x14ac:dyDescent="0.15">
      <c r="A47" s="104">
        <f t="shared" si="5"/>
        <v>41</v>
      </c>
      <c r="B47" s="20">
        <f t="shared" si="3"/>
        <v>123</v>
      </c>
      <c r="C47" s="105">
        <f t="shared" si="4"/>
        <v>28.384615384615387</v>
      </c>
      <c r="D47">
        <f ca="1">OFFSET(extrapolation!L56,0,OS_dist_choice-1,1,1)</f>
        <v>0.1183571028762543</v>
      </c>
      <c r="E47">
        <f ca="1">OFFSET(extrapolation!D56,0,PFS_dist_choice-1,1,1)</f>
        <v>123</v>
      </c>
      <c r="F47" s="102"/>
      <c r="G47" s="206"/>
      <c r="H47" s="105"/>
      <c r="I47" s="105"/>
      <c r="J47" s="209"/>
      <c r="K47" s="31"/>
      <c r="L47" s="209"/>
      <c r="M47" s="31"/>
      <c r="N47" s="31"/>
      <c r="O47" s="209"/>
      <c r="P47" s="31"/>
      <c r="Q47" s="31"/>
      <c r="R47" s="105"/>
      <c r="S47" s="51"/>
      <c r="T47" s="20"/>
      <c r="U47" s="20"/>
      <c r="V47" s="20"/>
      <c r="W47" s="20"/>
      <c r="X47" s="20"/>
      <c r="Y47" s="106"/>
      <c r="Z47" s="20"/>
      <c r="AA47" s="20"/>
      <c r="AB47" s="20"/>
      <c r="AC47" s="20"/>
      <c r="AD47" s="20"/>
      <c r="AE47" s="20"/>
      <c r="AF47" s="20"/>
      <c r="AG47" s="20"/>
      <c r="AH47" s="106"/>
      <c r="AI47" s="107"/>
      <c r="AJ47" s="105"/>
      <c r="AK47" s="106"/>
      <c r="AL47" s="107"/>
      <c r="AM47" s="105"/>
      <c r="AN47" s="105"/>
      <c r="AO47" s="106"/>
      <c r="AP47" s="105"/>
      <c r="AQ47" s="105">
        <f t="shared" si="6"/>
        <v>2.3653846153846154</v>
      </c>
      <c r="AR47" s="105">
        <f t="shared" si="0"/>
        <v>0.92185014100736506</v>
      </c>
      <c r="AS47" s="105">
        <f t="shared" si="1"/>
        <v>0.92185014100736506</v>
      </c>
      <c r="AU47" s="51"/>
      <c r="BA47" s="106"/>
      <c r="BH47" s="20"/>
      <c r="BI47" s="20"/>
      <c r="BJ47" s="106"/>
      <c r="BK47" s="107"/>
      <c r="BL47" s="105"/>
      <c r="BM47" s="106"/>
      <c r="BN47" s="107"/>
      <c r="BO47" s="105"/>
      <c r="BP47" s="105"/>
      <c r="BQ47" s="106"/>
    </row>
    <row r="48" spans="1:69" x14ac:dyDescent="0.15">
      <c r="A48" s="104">
        <f t="shared" si="5"/>
        <v>42</v>
      </c>
      <c r="B48" s="20">
        <f t="shared" si="3"/>
        <v>126</v>
      </c>
      <c r="C48" s="105">
        <f t="shared" si="4"/>
        <v>29.076923076923073</v>
      </c>
      <c r="D48">
        <f ca="1">OFFSET(extrapolation!L57,0,OS_dist_choice-1,1,1)</f>
        <v>0.11273687870014953</v>
      </c>
      <c r="E48">
        <f ca="1">OFFSET(extrapolation!D57,0,PFS_dist_choice-1,1,1)</f>
        <v>126</v>
      </c>
      <c r="F48" s="102"/>
      <c r="G48" s="206"/>
      <c r="H48" s="105"/>
      <c r="I48" s="105"/>
      <c r="J48" s="209"/>
      <c r="K48" s="31"/>
      <c r="L48" s="209"/>
      <c r="M48" s="31"/>
      <c r="N48" s="31"/>
      <c r="O48" s="209"/>
      <c r="P48" s="31"/>
      <c r="Q48" s="31"/>
      <c r="R48" s="105"/>
      <c r="S48" s="51"/>
      <c r="T48" s="20"/>
      <c r="U48" s="20"/>
      <c r="V48" s="20"/>
      <c r="W48" s="20"/>
      <c r="X48" s="20"/>
      <c r="Y48" s="106"/>
      <c r="Z48" s="20"/>
      <c r="AA48" s="20"/>
      <c r="AB48" s="20"/>
      <c r="AC48" s="20"/>
      <c r="AD48" s="20"/>
      <c r="AE48" s="20"/>
      <c r="AF48" s="20"/>
      <c r="AG48" s="20"/>
      <c r="AH48" s="106"/>
      <c r="AI48" s="107"/>
      <c r="AJ48" s="105"/>
      <c r="AK48" s="106"/>
      <c r="AL48" s="107"/>
      <c r="AM48" s="105"/>
      <c r="AN48" s="105"/>
      <c r="AO48" s="106"/>
      <c r="AP48" s="105"/>
      <c r="AQ48" s="105">
        <f t="shared" si="6"/>
        <v>2.4230769230769229</v>
      </c>
      <c r="AR48" s="105">
        <f t="shared" si="0"/>
        <v>0.92002236155196815</v>
      </c>
      <c r="AS48" s="105">
        <f t="shared" si="1"/>
        <v>0.92002236155196815</v>
      </c>
      <c r="AU48" s="51"/>
      <c r="BA48" s="106"/>
      <c r="BH48" s="20"/>
      <c r="BI48" s="20"/>
      <c r="BJ48" s="106"/>
      <c r="BK48" s="107"/>
      <c r="BL48" s="105"/>
      <c r="BM48" s="106"/>
      <c r="BN48" s="107"/>
      <c r="BO48" s="105"/>
      <c r="BP48" s="105"/>
      <c r="BQ48" s="106"/>
    </row>
    <row r="49" spans="1:69" x14ac:dyDescent="0.15">
      <c r="A49" s="104">
        <f t="shared" si="5"/>
        <v>43</v>
      </c>
      <c r="B49" s="20">
        <f t="shared" si="3"/>
        <v>129</v>
      </c>
      <c r="C49" s="105">
        <f t="shared" si="4"/>
        <v>29.76923076923077</v>
      </c>
      <c r="D49">
        <f ca="1">OFFSET(extrapolation!L58,0,OS_dist_choice-1,1,1)</f>
        <v>0.10747513222099959</v>
      </c>
      <c r="E49">
        <f ca="1">OFFSET(extrapolation!D58,0,PFS_dist_choice-1,1,1)</f>
        <v>129</v>
      </c>
      <c r="F49" s="102"/>
      <c r="G49" s="206"/>
      <c r="H49" s="105"/>
      <c r="I49" s="105"/>
      <c r="J49" s="209"/>
      <c r="K49" s="31"/>
      <c r="L49" s="209"/>
      <c r="M49" s="31"/>
      <c r="N49" s="31"/>
      <c r="O49" s="209"/>
      <c r="P49" s="31"/>
      <c r="Q49" s="31"/>
      <c r="R49" s="105"/>
      <c r="S49" s="51"/>
      <c r="T49" s="20"/>
      <c r="U49" s="20"/>
      <c r="V49" s="20"/>
      <c r="W49" s="20"/>
      <c r="X49" s="20"/>
      <c r="Y49" s="106"/>
      <c r="Z49" s="20"/>
      <c r="AA49" s="20"/>
      <c r="AB49" s="20"/>
      <c r="AC49" s="20"/>
      <c r="AD49" s="20"/>
      <c r="AE49" s="20"/>
      <c r="AF49" s="20"/>
      <c r="AG49" s="20"/>
      <c r="AH49" s="106"/>
      <c r="AI49" s="107"/>
      <c r="AJ49" s="105"/>
      <c r="AK49" s="106"/>
      <c r="AL49" s="107"/>
      <c r="AM49" s="105"/>
      <c r="AN49" s="105"/>
      <c r="AO49" s="106"/>
      <c r="AP49" s="105"/>
      <c r="AQ49" s="105">
        <f t="shared" si="6"/>
        <v>2.4807692307692308</v>
      </c>
      <c r="AR49" s="105">
        <f t="shared" si="0"/>
        <v>0.91819820608878988</v>
      </c>
      <c r="AS49" s="105">
        <f t="shared" si="1"/>
        <v>0.91819820608878988</v>
      </c>
      <c r="AU49" s="51"/>
      <c r="BA49" s="106"/>
      <c r="BH49" s="20"/>
      <c r="BI49" s="20"/>
      <c r="BJ49" s="106"/>
      <c r="BK49" s="107"/>
      <c r="BL49" s="105"/>
      <c r="BM49" s="106"/>
      <c r="BN49" s="107"/>
      <c r="BO49" s="105"/>
      <c r="BP49" s="105"/>
      <c r="BQ49" s="106"/>
    </row>
    <row r="50" spans="1:69" x14ac:dyDescent="0.15">
      <c r="A50" s="104">
        <f t="shared" si="5"/>
        <v>44</v>
      </c>
      <c r="B50" s="20">
        <f t="shared" si="3"/>
        <v>132</v>
      </c>
      <c r="C50" s="105">
        <f t="shared" si="4"/>
        <v>30.46153846153846</v>
      </c>
      <c r="D50">
        <f ca="1">OFFSET(extrapolation!L59,0,OS_dist_choice-1,1,1)</f>
        <v>0.10254419841709324</v>
      </c>
      <c r="E50">
        <f ca="1">OFFSET(extrapolation!D59,0,PFS_dist_choice-1,1,1)</f>
        <v>132</v>
      </c>
      <c r="F50" s="102"/>
      <c r="G50" s="206"/>
      <c r="H50" s="105"/>
      <c r="I50" s="105"/>
      <c r="J50" s="209"/>
      <c r="K50" s="31"/>
      <c r="L50" s="209"/>
      <c r="M50" s="31"/>
      <c r="N50" s="31"/>
      <c r="O50" s="209"/>
      <c r="P50" s="31"/>
      <c r="Q50" s="31"/>
      <c r="R50" s="105"/>
      <c r="S50" s="51"/>
      <c r="T50" s="20"/>
      <c r="U50" s="20"/>
      <c r="V50" s="20"/>
      <c r="W50" s="20"/>
      <c r="X50" s="20"/>
      <c r="Y50" s="106"/>
      <c r="Z50" s="20"/>
      <c r="AA50" s="20"/>
      <c r="AB50" s="20"/>
      <c r="AC50" s="20"/>
      <c r="AD50" s="20"/>
      <c r="AE50" s="20"/>
      <c r="AF50" s="20"/>
      <c r="AG50" s="20"/>
      <c r="AH50" s="106"/>
      <c r="AI50" s="107"/>
      <c r="AJ50" s="105"/>
      <c r="AK50" s="106"/>
      <c r="AL50" s="107"/>
      <c r="AM50" s="105"/>
      <c r="AN50" s="105"/>
      <c r="AO50" s="106"/>
      <c r="AP50" s="105"/>
      <c r="AQ50" s="105">
        <f t="shared" si="6"/>
        <v>2.5384615384615383</v>
      </c>
      <c r="AR50" s="105">
        <f t="shared" si="0"/>
        <v>0.91637766743243376</v>
      </c>
      <c r="AS50" s="105">
        <f t="shared" si="1"/>
        <v>0.91637766743243376</v>
      </c>
      <c r="AU50" s="51"/>
      <c r="BA50" s="106"/>
      <c r="BH50" s="20"/>
      <c r="BI50" s="20"/>
      <c r="BJ50" s="106"/>
      <c r="BK50" s="107"/>
      <c r="BL50" s="105"/>
      <c r="BM50" s="106"/>
      <c r="BN50" s="107"/>
      <c r="BO50" s="105"/>
      <c r="BP50" s="105"/>
      <c r="BQ50" s="106"/>
    </row>
    <row r="51" spans="1:69" x14ac:dyDescent="0.15">
      <c r="A51" s="104">
        <f t="shared" si="5"/>
        <v>45</v>
      </c>
      <c r="B51" s="20">
        <f t="shared" si="3"/>
        <v>135</v>
      </c>
      <c r="C51" s="105">
        <f t="shared" si="4"/>
        <v>31.153846153846153</v>
      </c>
      <c r="D51">
        <f ca="1">OFFSET(extrapolation!L60,0,OS_dist_choice-1,1,1)</f>
        <v>9.791882183254523E-2</v>
      </c>
      <c r="E51">
        <f ca="1">OFFSET(extrapolation!D60,0,PFS_dist_choice-1,1,1)</f>
        <v>135</v>
      </c>
      <c r="F51" s="102"/>
      <c r="G51" s="206"/>
      <c r="H51" s="105"/>
      <c r="I51" s="105"/>
      <c r="J51" s="209"/>
      <c r="K51" s="31"/>
      <c r="L51" s="209"/>
      <c r="M51" s="31"/>
      <c r="N51" s="31"/>
      <c r="O51" s="209"/>
      <c r="P51" s="31"/>
      <c r="Q51" s="31"/>
      <c r="R51" s="105"/>
      <c r="S51" s="51"/>
      <c r="T51" s="20"/>
      <c r="U51" s="20"/>
      <c r="V51" s="20"/>
      <c r="W51" s="20"/>
      <c r="X51" s="20"/>
      <c r="Y51" s="106"/>
      <c r="Z51" s="20"/>
      <c r="AA51" s="20"/>
      <c r="AB51" s="20"/>
      <c r="AC51" s="20"/>
      <c r="AD51" s="20"/>
      <c r="AE51" s="20"/>
      <c r="AF51" s="20"/>
      <c r="AG51" s="20"/>
      <c r="AH51" s="106"/>
      <c r="AI51" s="107"/>
      <c r="AJ51" s="105"/>
      <c r="AK51" s="106"/>
      <c r="AL51" s="107"/>
      <c r="AM51" s="105"/>
      <c r="AN51" s="105"/>
      <c r="AO51" s="106"/>
      <c r="AP51" s="105"/>
      <c r="AQ51" s="105">
        <f t="shared" si="6"/>
        <v>2.5961538461538463</v>
      </c>
      <c r="AR51" s="105">
        <f t="shared" si="0"/>
        <v>0.91456073841175034</v>
      </c>
      <c r="AS51" s="105">
        <f t="shared" si="1"/>
        <v>0.91456073841175034</v>
      </c>
      <c r="AU51" s="51"/>
      <c r="BA51" s="106"/>
      <c r="BH51" s="20"/>
      <c r="BI51" s="20"/>
      <c r="BJ51" s="106"/>
      <c r="BK51" s="107"/>
      <c r="BL51" s="105"/>
      <c r="BM51" s="106"/>
      <c r="BN51" s="107"/>
      <c r="BO51" s="105"/>
      <c r="BP51" s="105"/>
      <c r="BQ51" s="106"/>
    </row>
    <row r="52" spans="1:69" x14ac:dyDescent="0.15">
      <c r="A52" s="104">
        <f t="shared" si="5"/>
        <v>46</v>
      </c>
      <c r="B52" s="20">
        <f t="shared" si="3"/>
        <v>138</v>
      </c>
      <c r="C52" s="105">
        <f t="shared" si="4"/>
        <v>31.846153846153847</v>
      </c>
      <c r="D52">
        <f ca="1">OFFSET(extrapolation!L61,0,OS_dist_choice-1,1,1)</f>
        <v>9.3575934472452008E-2</v>
      </c>
      <c r="E52">
        <f ca="1">OFFSET(extrapolation!D61,0,PFS_dist_choice-1,1,1)</f>
        <v>138</v>
      </c>
      <c r="F52" s="102"/>
      <c r="G52" s="206"/>
      <c r="H52" s="105"/>
      <c r="I52" s="105"/>
      <c r="J52" s="209"/>
      <c r="K52" s="31"/>
      <c r="L52" s="209"/>
      <c r="M52" s="31"/>
      <c r="N52" s="31"/>
      <c r="O52" s="209"/>
      <c r="P52" s="31"/>
      <c r="Q52" s="31"/>
      <c r="R52" s="105"/>
      <c r="S52" s="51"/>
      <c r="T52" s="20"/>
      <c r="U52" s="20"/>
      <c r="V52" s="20"/>
      <c r="W52" s="20"/>
      <c r="X52" s="20"/>
      <c r="Y52" s="106"/>
      <c r="Z52" s="20"/>
      <c r="AA52" s="20"/>
      <c r="AB52" s="20"/>
      <c r="AC52" s="20"/>
      <c r="AD52" s="20"/>
      <c r="AE52" s="20"/>
      <c r="AF52" s="20"/>
      <c r="AG52" s="20"/>
      <c r="AH52" s="106"/>
      <c r="AI52" s="107"/>
      <c r="AJ52" s="105"/>
      <c r="AK52" s="106"/>
      <c r="AL52" s="107"/>
      <c r="AM52" s="105"/>
      <c r="AN52" s="105"/>
      <c r="AO52" s="106"/>
      <c r="AP52" s="105"/>
      <c r="AQ52" s="105">
        <f t="shared" si="6"/>
        <v>2.6538461538461537</v>
      </c>
      <c r="AR52" s="105">
        <f t="shared" si="0"/>
        <v>0.91274741186980834</v>
      </c>
      <c r="AS52" s="105">
        <f t="shared" si="1"/>
        <v>0.91274741186980834</v>
      </c>
      <c r="AU52" s="51"/>
      <c r="BA52" s="106"/>
      <c r="BH52" s="20"/>
      <c r="BI52" s="20"/>
      <c r="BJ52" s="106"/>
      <c r="BK52" s="107"/>
      <c r="BL52" s="105"/>
      <c r="BM52" s="106"/>
      <c r="BN52" s="107"/>
      <c r="BO52" s="105"/>
      <c r="BP52" s="105"/>
      <c r="BQ52" s="106"/>
    </row>
    <row r="53" spans="1:69" x14ac:dyDescent="0.15">
      <c r="A53" s="104">
        <f t="shared" si="5"/>
        <v>47</v>
      </c>
      <c r="B53" s="20">
        <f t="shared" si="3"/>
        <v>141</v>
      </c>
      <c r="C53" s="105">
        <f t="shared" si="4"/>
        <v>32.53846153846154</v>
      </c>
      <c r="D53">
        <f ca="1">OFFSET(extrapolation!L62,0,OS_dist_choice-1,1,1)</f>
        <v>8.9494453418804562E-2</v>
      </c>
      <c r="E53">
        <f ca="1">OFFSET(extrapolation!D62,0,PFS_dist_choice-1,1,1)</f>
        <v>141</v>
      </c>
      <c r="F53" s="102"/>
      <c r="G53" s="206"/>
      <c r="H53" s="105"/>
      <c r="I53" s="105"/>
      <c r="J53" s="209"/>
      <c r="K53" s="31"/>
      <c r="L53" s="209"/>
      <c r="M53" s="31"/>
      <c r="N53" s="31"/>
      <c r="O53" s="209"/>
      <c r="P53" s="31"/>
      <c r="Q53" s="31"/>
      <c r="R53" s="105"/>
      <c r="S53" s="51"/>
      <c r="T53" s="20"/>
      <c r="U53" s="20"/>
      <c r="V53" s="20"/>
      <c r="W53" s="20"/>
      <c r="X53" s="20"/>
      <c r="Y53" s="106"/>
      <c r="Z53" s="20"/>
      <c r="AA53" s="20"/>
      <c r="AB53" s="20"/>
      <c r="AC53" s="20"/>
      <c r="AD53" s="20"/>
      <c r="AE53" s="20"/>
      <c r="AF53" s="20"/>
      <c r="AG53" s="20"/>
      <c r="AH53" s="106"/>
      <c r="AI53" s="107"/>
      <c r="AJ53" s="105"/>
      <c r="AK53" s="106"/>
      <c r="AL53" s="107"/>
      <c r="AM53" s="105"/>
      <c r="AN53" s="105"/>
      <c r="AO53" s="106"/>
      <c r="AP53" s="105"/>
      <c r="AQ53" s="105">
        <f t="shared" si="6"/>
        <v>2.7115384615384617</v>
      </c>
      <c r="AR53" s="105">
        <f t="shared" si="0"/>
        <v>0.91093768066386716</v>
      </c>
      <c r="AS53" s="105">
        <f t="shared" si="1"/>
        <v>0.91093768066386716</v>
      </c>
      <c r="AU53" s="51"/>
      <c r="BA53" s="106"/>
      <c r="BH53" s="20"/>
      <c r="BI53" s="20"/>
      <c r="BJ53" s="106"/>
      <c r="BK53" s="107"/>
      <c r="BL53" s="105"/>
      <c r="BM53" s="106"/>
      <c r="BN53" s="107"/>
      <c r="BO53" s="105"/>
      <c r="BP53" s="105"/>
      <c r="BQ53" s="106"/>
    </row>
    <row r="54" spans="1:69" x14ac:dyDescent="0.15">
      <c r="A54" s="104">
        <f t="shared" si="5"/>
        <v>48</v>
      </c>
      <c r="B54" s="20">
        <f t="shared" si="3"/>
        <v>144</v>
      </c>
      <c r="C54" s="105">
        <f t="shared" si="4"/>
        <v>33.230769230769226</v>
      </c>
      <c r="D54">
        <f ca="1">OFFSET(extrapolation!L63,0,OS_dist_choice-1,1,1)</f>
        <v>8.5655096890004598E-2</v>
      </c>
      <c r="E54">
        <f ca="1">OFFSET(extrapolation!D63,0,PFS_dist_choice-1,1,1)</f>
        <v>144</v>
      </c>
      <c r="F54" s="102"/>
      <c r="G54" s="206"/>
      <c r="H54" s="105"/>
      <c r="I54" s="105"/>
      <c r="J54" s="209"/>
      <c r="K54" s="31"/>
      <c r="L54" s="209"/>
      <c r="M54" s="31"/>
      <c r="N54" s="31"/>
      <c r="O54" s="209"/>
      <c r="P54" s="31"/>
      <c r="Q54" s="31"/>
      <c r="R54" s="105"/>
      <c r="S54" s="51"/>
      <c r="T54" s="20"/>
      <c r="U54" s="20"/>
      <c r="V54" s="20"/>
      <c r="W54" s="20"/>
      <c r="X54" s="20"/>
      <c r="Y54" s="106"/>
      <c r="Z54" s="20"/>
      <c r="AA54" s="20"/>
      <c r="AB54" s="20"/>
      <c r="AC54" s="20"/>
      <c r="AD54" s="20"/>
      <c r="AE54" s="20"/>
      <c r="AF54" s="20"/>
      <c r="AG54" s="20"/>
      <c r="AH54" s="106"/>
      <c r="AI54" s="107"/>
      <c r="AJ54" s="105"/>
      <c r="AK54" s="106"/>
      <c r="AL54" s="107"/>
      <c r="AM54" s="105"/>
      <c r="AN54" s="105"/>
      <c r="AO54" s="106"/>
      <c r="AP54" s="105"/>
      <c r="AQ54" s="105">
        <f t="shared" si="6"/>
        <v>2.7692307692307692</v>
      </c>
      <c r="AR54" s="105">
        <f t="shared" si="0"/>
        <v>0.90913153766534816</v>
      </c>
      <c r="AS54" s="105">
        <f t="shared" si="1"/>
        <v>0.90913153766534816</v>
      </c>
      <c r="AU54" s="51"/>
      <c r="BA54" s="106"/>
      <c r="BH54" s="20"/>
      <c r="BI54" s="20"/>
      <c r="BJ54" s="106"/>
      <c r="BK54" s="107"/>
      <c r="BL54" s="105"/>
      <c r="BM54" s="106"/>
      <c r="BN54" s="107"/>
      <c r="BO54" s="105"/>
      <c r="BP54" s="105"/>
      <c r="BQ54" s="106"/>
    </row>
    <row r="55" spans="1:69" x14ac:dyDescent="0.15">
      <c r="A55" s="104">
        <f t="shared" si="5"/>
        <v>49</v>
      </c>
      <c r="B55" s="20">
        <f t="shared" si="3"/>
        <v>147</v>
      </c>
      <c r="C55" s="105">
        <f t="shared" si="4"/>
        <v>33.923076923076927</v>
      </c>
      <c r="D55">
        <f ca="1">OFFSET(extrapolation!L64,0,OS_dist_choice-1,1,1)</f>
        <v>8.2040217392215314E-2</v>
      </c>
      <c r="E55">
        <f ca="1">OFFSET(extrapolation!D64,0,PFS_dist_choice-1,1,1)</f>
        <v>147</v>
      </c>
      <c r="F55" s="102"/>
      <c r="G55" s="206"/>
      <c r="H55" s="105"/>
      <c r="I55" s="105"/>
      <c r="J55" s="209"/>
      <c r="K55" s="31"/>
      <c r="L55" s="209"/>
      <c r="M55" s="31"/>
      <c r="N55" s="31"/>
      <c r="O55" s="209"/>
      <c r="P55" s="31"/>
      <c r="Q55" s="31"/>
      <c r="R55" s="105"/>
      <c r="S55" s="51"/>
      <c r="T55" s="20"/>
      <c r="U55" s="20"/>
      <c r="V55" s="20"/>
      <c r="W55" s="20"/>
      <c r="X55" s="20"/>
      <c r="Y55" s="106"/>
      <c r="Z55" s="20"/>
      <c r="AA55" s="20"/>
      <c r="AB55" s="20"/>
      <c r="AC55" s="20"/>
      <c r="AD55" s="20"/>
      <c r="AE55" s="20"/>
      <c r="AF55" s="20"/>
      <c r="AG55" s="20"/>
      <c r="AH55" s="106"/>
      <c r="AI55" s="107"/>
      <c r="AJ55" s="105"/>
      <c r="AK55" s="106"/>
      <c r="AL55" s="107"/>
      <c r="AM55" s="105"/>
      <c r="AN55" s="105"/>
      <c r="AO55" s="106"/>
      <c r="AP55" s="105"/>
      <c r="AQ55" s="105">
        <f t="shared" si="6"/>
        <v>2.8269230769230771</v>
      </c>
      <c r="AR55" s="105">
        <f t="shared" si="0"/>
        <v>0.90732897575980653</v>
      </c>
      <c r="AS55" s="105">
        <f t="shared" si="1"/>
        <v>0.90732897575980653</v>
      </c>
      <c r="AU55" s="51"/>
      <c r="BA55" s="106"/>
      <c r="BH55" s="20"/>
      <c r="BI55" s="20"/>
      <c r="BJ55" s="106"/>
      <c r="BK55" s="107"/>
      <c r="BL55" s="105"/>
      <c r="BM55" s="106"/>
      <c r="BN55" s="107"/>
      <c r="BO55" s="105"/>
      <c r="BP55" s="105"/>
      <c r="BQ55" s="106"/>
    </row>
    <row r="56" spans="1:69" x14ac:dyDescent="0.15">
      <c r="A56" s="104">
        <f t="shared" si="5"/>
        <v>50</v>
      </c>
      <c r="B56" s="20">
        <f t="shared" si="3"/>
        <v>150</v>
      </c>
      <c r="C56" s="105">
        <f t="shared" si="4"/>
        <v>34.615384615384613</v>
      </c>
      <c r="D56">
        <f ca="1">OFFSET(extrapolation!L65,0,OS_dist_choice-1,1,1)</f>
        <v>7.8633650598547128E-2</v>
      </c>
      <c r="E56">
        <f ca="1">OFFSET(extrapolation!D65,0,PFS_dist_choice-1,1,1)</f>
        <v>150</v>
      </c>
      <c r="F56" s="102"/>
      <c r="G56" s="206"/>
      <c r="H56" s="105"/>
      <c r="I56" s="105"/>
      <c r="J56" s="209"/>
      <c r="K56" s="31"/>
      <c r="L56" s="209"/>
      <c r="M56" s="31"/>
      <c r="N56" s="31"/>
      <c r="O56" s="209"/>
      <c r="P56" s="31"/>
      <c r="Q56" s="31"/>
      <c r="R56" s="105"/>
      <c r="S56" s="51"/>
      <c r="T56" s="20"/>
      <c r="U56" s="20"/>
      <c r="V56" s="20"/>
      <c r="W56" s="20"/>
      <c r="X56" s="20"/>
      <c r="Y56" s="106"/>
      <c r="Z56" s="20"/>
      <c r="AA56" s="20"/>
      <c r="AB56" s="20"/>
      <c r="AC56" s="20"/>
      <c r="AD56" s="20"/>
      <c r="AE56" s="20"/>
      <c r="AF56" s="20"/>
      <c r="AG56" s="20"/>
      <c r="AH56" s="106"/>
      <c r="AI56" s="107"/>
      <c r="AJ56" s="105"/>
      <c r="AK56" s="106"/>
      <c r="AL56" s="107"/>
      <c r="AM56" s="105"/>
      <c r="AN56" s="105"/>
      <c r="AO56" s="106"/>
      <c r="AP56" s="105"/>
      <c r="AQ56" s="105">
        <f t="shared" si="6"/>
        <v>2.8846153846153846</v>
      </c>
      <c r="AR56" s="105">
        <f t="shared" si="0"/>
        <v>0.90552998784690386</v>
      </c>
      <c r="AS56" s="105">
        <f t="shared" si="1"/>
        <v>0.90552998784690386</v>
      </c>
      <c r="AU56" s="51"/>
      <c r="BA56" s="106"/>
      <c r="BH56" s="20"/>
      <c r="BI56" s="20"/>
      <c r="BJ56" s="106"/>
      <c r="BK56" s="107"/>
      <c r="BL56" s="105"/>
      <c r="BM56" s="106"/>
      <c r="BN56" s="107"/>
      <c r="BO56" s="105"/>
      <c r="BP56" s="105"/>
      <c r="BQ56" s="106"/>
    </row>
    <row r="57" spans="1:69" x14ac:dyDescent="0.15">
      <c r="A57" s="104">
        <f t="shared" si="5"/>
        <v>51</v>
      </c>
      <c r="B57" s="20">
        <f t="shared" si="3"/>
        <v>153</v>
      </c>
      <c r="C57" s="105">
        <f t="shared" si="4"/>
        <v>35.307692307692307</v>
      </c>
      <c r="D57">
        <f ca="1">OFFSET(extrapolation!L66,0,OS_dist_choice-1,1,1)</f>
        <v>7.5420578621837001E-2</v>
      </c>
      <c r="E57">
        <f ca="1">OFFSET(extrapolation!D66,0,PFS_dist_choice-1,1,1)</f>
        <v>153</v>
      </c>
      <c r="F57" s="102"/>
      <c r="G57" s="206"/>
      <c r="H57" s="105"/>
      <c r="I57" s="105"/>
      <c r="J57" s="209"/>
      <c r="K57" s="31"/>
      <c r="L57" s="209"/>
      <c r="M57" s="31"/>
      <c r="N57" s="31"/>
      <c r="O57" s="209"/>
      <c r="P57" s="31"/>
      <c r="Q57" s="31"/>
      <c r="R57" s="105"/>
      <c r="S57" s="51"/>
      <c r="T57" s="20"/>
      <c r="U57" s="20"/>
      <c r="V57" s="20"/>
      <c r="W57" s="20"/>
      <c r="X57" s="20"/>
      <c r="Y57" s="106"/>
      <c r="Z57" s="20"/>
      <c r="AA57" s="20"/>
      <c r="AB57" s="20"/>
      <c r="AC57" s="20"/>
      <c r="AD57" s="20"/>
      <c r="AE57" s="20"/>
      <c r="AF57" s="20"/>
      <c r="AG57" s="20"/>
      <c r="AH57" s="106"/>
      <c r="AI57" s="107"/>
      <c r="AJ57" s="105"/>
      <c r="AK57" s="106"/>
      <c r="AL57" s="107"/>
      <c r="AM57" s="105"/>
      <c r="AN57" s="105"/>
      <c r="AO57" s="106"/>
      <c r="AP57" s="105"/>
      <c r="AQ57" s="105">
        <f t="shared" si="6"/>
        <v>2.9423076923076925</v>
      </c>
      <c r="AR57" s="105">
        <f t="shared" si="0"/>
        <v>0.90373456684037923</v>
      </c>
      <c r="AS57" s="105">
        <f t="shared" si="1"/>
        <v>0.90373456684037923</v>
      </c>
      <c r="AU57" s="51"/>
      <c r="BA57" s="106"/>
      <c r="BH57" s="20"/>
      <c r="BI57" s="20"/>
      <c r="BJ57" s="106"/>
      <c r="BK57" s="107"/>
      <c r="BL57" s="105"/>
      <c r="BM57" s="106"/>
      <c r="BN57" s="107"/>
      <c r="BO57" s="105"/>
      <c r="BP57" s="105"/>
      <c r="BQ57" s="106"/>
    </row>
    <row r="58" spans="1:69" x14ac:dyDescent="0.15">
      <c r="A58" s="104">
        <f t="shared" si="5"/>
        <v>52</v>
      </c>
      <c r="B58" s="20">
        <f t="shared" si="3"/>
        <v>156</v>
      </c>
      <c r="C58" s="105">
        <f t="shared" si="4"/>
        <v>36</v>
      </c>
      <c r="D58">
        <f ca="1">OFFSET(extrapolation!L67,0,OS_dist_choice-1,1,1)</f>
        <v>7.2387406403694593E-2</v>
      </c>
      <c r="E58">
        <f ca="1">OFFSET(extrapolation!D67,0,PFS_dist_choice-1,1,1)</f>
        <v>156</v>
      </c>
      <c r="F58" s="102"/>
      <c r="G58" s="206"/>
      <c r="H58" s="105"/>
      <c r="I58" s="105"/>
      <c r="J58" s="209"/>
      <c r="K58" s="31"/>
      <c r="L58" s="209"/>
      <c r="M58" s="31"/>
      <c r="N58" s="31"/>
      <c r="O58" s="209"/>
      <c r="P58" s="31"/>
      <c r="Q58" s="31"/>
      <c r="R58" s="105"/>
      <c r="S58" s="51"/>
      <c r="T58" s="20"/>
      <c r="U58" s="20"/>
      <c r="V58" s="20"/>
      <c r="W58" s="20"/>
      <c r="X58" s="20"/>
      <c r="Y58" s="106"/>
      <c r="Z58" s="20"/>
      <c r="AA58" s="20"/>
      <c r="AB58" s="20"/>
      <c r="AC58" s="20"/>
      <c r="AD58" s="20"/>
      <c r="AE58" s="20"/>
      <c r="AF58" s="20"/>
      <c r="AG58" s="20"/>
      <c r="AH58" s="106"/>
      <c r="AI58" s="107"/>
      <c r="AJ58" s="105"/>
      <c r="AK58" s="106"/>
      <c r="AL58" s="107"/>
      <c r="AM58" s="105"/>
      <c r="AN58" s="105"/>
      <c r="AO58" s="106"/>
      <c r="AP58" s="105"/>
      <c r="AQ58" s="105">
        <f t="shared" si="6"/>
        <v>3</v>
      </c>
      <c r="AR58" s="105">
        <f t="shared" si="0"/>
        <v>0.90194270566802237</v>
      </c>
      <c r="AS58" s="105">
        <f t="shared" si="1"/>
        <v>0.90194270566802237</v>
      </c>
      <c r="AU58" s="51"/>
      <c r="BA58" s="106"/>
      <c r="BH58" s="20"/>
      <c r="BI58" s="20"/>
      <c r="BJ58" s="106"/>
      <c r="BK58" s="107"/>
      <c r="BL58" s="105"/>
      <c r="BM58" s="106"/>
      <c r="BN58" s="107"/>
      <c r="BO58" s="105"/>
      <c r="BP58" s="105"/>
      <c r="BQ58" s="106"/>
    </row>
    <row r="59" spans="1:69" x14ac:dyDescent="0.15">
      <c r="A59" s="104">
        <f t="shared" si="5"/>
        <v>53</v>
      </c>
      <c r="B59" s="20">
        <f t="shared" si="3"/>
        <v>159</v>
      </c>
      <c r="C59" s="105">
        <f t="shared" si="4"/>
        <v>36.692307692307693</v>
      </c>
      <c r="D59">
        <f ca="1">OFFSET(extrapolation!L68,0,OS_dist_choice-1,1,1)</f>
        <v>6.9521650015887809E-2</v>
      </c>
      <c r="E59">
        <f ca="1">OFFSET(extrapolation!D68,0,PFS_dist_choice-1,1,1)</f>
        <v>159</v>
      </c>
      <c r="F59" s="102"/>
      <c r="G59" s="206"/>
      <c r="H59" s="105"/>
      <c r="I59" s="105"/>
      <c r="J59" s="209"/>
      <c r="K59" s="31"/>
      <c r="L59" s="209"/>
      <c r="M59" s="31"/>
      <c r="N59" s="31"/>
      <c r="O59" s="209"/>
      <c r="P59" s="31"/>
      <c r="Q59" s="31"/>
      <c r="R59" s="105"/>
      <c r="S59" s="51"/>
      <c r="T59" s="20"/>
      <c r="U59" s="20"/>
      <c r="V59" s="20"/>
      <c r="W59" s="20"/>
      <c r="X59" s="20"/>
      <c r="Y59" s="106"/>
      <c r="Z59" s="20"/>
      <c r="AA59" s="20"/>
      <c r="AB59" s="20"/>
      <c r="AC59" s="20"/>
      <c r="AD59" s="20"/>
      <c r="AE59" s="20"/>
      <c r="AF59" s="20"/>
      <c r="AG59" s="20"/>
      <c r="AH59" s="106"/>
      <c r="AI59" s="107"/>
      <c r="AJ59" s="105"/>
      <c r="AK59" s="106"/>
      <c r="AL59" s="107"/>
      <c r="AM59" s="105"/>
      <c r="AN59" s="105"/>
      <c r="AO59" s="106"/>
      <c r="AP59" s="105"/>
      <c r="AQ59" s="105">
        <f t="shared" si="6"/>
        <v>3.0576923076923075</v>
      </c>
      <c r="AR59" s="105">
        <f t="shared" si="0"/>
        <v>0.90015439727164526</v>
      </c>
      <c r="AS59" s="105">
        <f t="shared" si="1"/>
        <v>0.90015439727164526</v>
      </c>
      <c r="AU59" s="51"/>
      <c r="BA59" s="106"/>
      <c r="BH59" s="20"/>
      <c r="BI59" s="20"/>
      <c r="BJ59" s="106"/>
      <c r="BK59" s="107"/>
      <c r="BL59" s="105"/>
      <c r="BM59" s="106"/>
      <c r="BN59" s="107"/>
      <c r="BO59" s="105"/>
      <c r="BP59" s="105"/>
      <c r="BQ59" s="106"/>
    </row>
    <row r="60" spans="1:69" x14ac:dyDescent="0.15">
      <c r="A60" s="104">
        <f t="shared" si="5"/>
        <v>54</v>
      </c>
      <c r="B60" s="20">
        <f t="shared" si="3"/>
        <v>162</v>
      </c>
      <c r="C60" s="105">
        <f t="shared" si="4"/>
        <v>37.384615384615387</v>
      </c>
      <c r="D60">
        <f ca="1">OFFSET(extrapolation!L69,0,OS_dist_choice-1,1,1)</f>
        <v>6.6811835752436557E-2</v>
      </c>
      <c r="E60">
        <f ca="1">OFFSET(extrapolation!D69,0,PFS_dist_choice-1,1,1)</f>
        <v>162</v>
      </c>
      <c r="F60" s="102"/>
      <c r="G60" s="206"/>
      <c r="H60" s="105"/>
      <c r="I60" s="105"/>
      <c r="J60" s="209"/>
      <c r="K60" s="31"/>
      <c r="L60" s="209"/>
      <c r="M60" s="31"/>
      <c r="N60" s="31"/>
      <c r="O60" s="209"/>
      <c r="P60" s="31"/>
      <c r="Q60" s="31"/>
      <c r="R60" s="105"/>
      <c r="S60" s="51"/>
      <c r="T60" s="20"/>
      <c r="U60" s="20"/>
      <c r="V60" s="20"/>
      <c r="W60" s="20"/>
      <c r="X60" s="20"/>
      <c r="Y60" s="106"/>
      <c r="Z60" s="20"/>
      <c r="AA60" s="20"/>
      <c r="AB60" s="20"/>
      <c r="AC60" s="20"/>
      <c r="AD60" s="20"/>
      <c r="AE60" s="20"/>
      <c r="AF60" s="20"/>
      <c r="AG60" s="20"/>
      <c r="AH60" s="106"/>
      <c r="AI60" s="107"/>
      <c r="AJ60" s="105"/>
      <c r="AK60" s="106"/>
      <c r="AL60" s="107"/>
      <c r="AM60" s="105"/>
      <c r="AN60" s="105"/>
      <c r="AO60" s="106"/>
      <c r="AP60" s="105"/>
      <c r="AQ60" s="105">
        <f t="shared" si="6"/>
        <v>3.1153846153846154</v>
      </c>
      <c r="AR60" s="105">
        <f t="shared" si="0"/>
        <v>0.89836963460705388</v>
      </c>
      <c r="AS60" s="105">
        <f t="shared" si="1"/>
        <v>0.89836963460705388</v>
      </c>
      <c r="AU60" s="51"/>
      <c r="BA60" s="106"/>
      <c r="BH60" s="20"/>
      <c r="BI60" s="20"/>
      <c r="BJ60" s="106"/>
      <c r="BK60" s="107"/>
      <c r="BL60" s="105"/>
      <c r="BM60" s="106"/>
      <c r="BN60" s="107"/>
      <c r="BO60" s="105"/>
      <c r="BP60" s="105"/>
      <c r="BQ60" s="106"/>
    </row>
    <row r="61" spans="1:69" x14ac:dyDescent="0.15">
      <c r="A61" s="104">
        <f t="shared" si="5"/>
        <v>55</v>
      </c>
      <c r="B61" s="20">
        <f t="shared" si="3"/>
        <v>165</v>
      </c>
      <c r="C61" s="105">
        <f t="shared" si="4"/>
        <v>38.076923076923073</v>
      </c>
      <c r="D61">
        <f ca="1">OFFSET(extrapolation!L70,0,OS_dist_choice-1,1,1)</f>
        <v>6.4247408976663964E-2</v>
      </c>
      <c r="E61">
        <f ca="1">OFFSET(extrapolation!D70,0,PFS_dist_choice-1,1,1)</f>
        <v>165</v>
      </c>
      <c r="F61" s="102"/>
      <c r="G61" s="206"/>
      <c r="H61" s="105"/>
      <c r="I61" s="105"/>
      <c r="J61" s="209"/>
      <c r="K61" s="31"/>
      <c r="L61" s="209"/>
      <c r="M61" s="31"/>
      <c r="N61" s="31"/>
      <c r="O61" s="209"/>
      <c r="P61" s="31"/>
      <c r="Q61" s="31"/>
      <c r="R61" s="105"/>
      <c r="S61" s="51"/>
      <c r="T61" s="20"/>
      <c r="U61" s="20"/>
      <c r="V61" s="20"/>
      <c r="W61" s="20"/>
      <c r="X61" s="20"/>
      <c r="Y61" s="106"/>
      <c r="Z61" s="20"/>
      <c r="AA61" s="20"/>
      <c r="AB61" s="20"/>
      <c r="AC61" s="20"/>
      <c r="AD61" s="20"/>
      <c r="AE61" s="20"/>
      <c r="AF61" s="20"/>
      <c r="AG61" s="20"/>
      <c r="AH61" s="106"/>
      <c r="AI61" s="107"/>
      <c r="AJ61" s="105"/>
      <c r="AK61" s="106"/>
      <c r="AL61" s="107"/>
      <c r="AM61" s="105"/>
      <c r="AN61" s="105"/>
      <c r="AO61" s="106"/>
      <c r="AP61" s="105"/>
      <c r="AQ61" s="105">
        <f t="shared" si="6"/>
        <v>3.1730769230769229</v>
      </c>
      <c r="AR61" s="105">
        <f t="shared" si="0"/>
        <v>0.89658841064402139</v>
      </c>
      <c r="AS61" s="105">
        <f t="shared" si="1"/>
        <v>0.89658841064402139</v>
      </c>
      <c r="AU61" s="51"/>
      <c r="BA61" s="106"/>
      <c r="BH61" s="20"/>
      <c r="BI61" s="20"/>
      <c r="BJ61" s="106"/>
      <c r="BK61" s="107"/>
      <c r="BL61" s="105"/>
      <c r="BM61" s="106"/>
      <c r="BN61" s="107"/>
      <c r="BO61" s="105"/>
      <c r="BP61" s="105"/>
      <c r="BQ61" s="106"/>
    </row>
    <row r="62" spans="1:69" x14ac:dyDescent="0.15">
      <c r="A62" s="104">
        <f t="shared" si="5"/>
        <v>56</v>
      </c>
      <c r="B62" s="20">
        <f t="shared" si="3"/>
        <v>168</v>
      </c>
      <c r="C62" s="105">
        <f t="shared" si="4"/>
        <v>38.769230769230774</v>
      </c>
      <c r="D62">
        <f ca="1">OFFSET(extrapolation!L71,0,OS_dist_choice-1,1,1)</f>
        <v>6.1818651773282558E-2</v>
      </c>
      <c r="E62">
        <f ca="1">OFFSET(extrapolation!D71,0,PFS_dist_choice-1,1,1)</f>
        <v>168</v>
      </c>
      <c r="F62" s="102"/>
      <c r="G62" s="206"/>
      <c r="H62" s="105"/>
      <c r="I62" s="105"/>
      <c r="J62" s="209"/>
      <c r="K62" s="31"/>
      <c r="L62" s="209"/>
      <c r="M62" s="31"/>
      <c r="N62" s="31"/>
      <c r="O62" s="209"/>
      <c r="P62" s="31"/>
      <c r="Q62" s="31"/>
      <c r="R62" s="105"/>
      <c r="S62" s="51"/>
      <c r="T62" s="20"/>
      <c r="U62" s="20"/>
      <c r="V62" s="20"/>
      <c r="W62" s="20"/>
      <c r="X62" s="20"/>
      <c r="Y62" s="106"/>
      <c r="Z62" s="20"/>
      <c r="AA62" s="20"/>
      <c r="AB62" s="20"/>
      <c r="AC62" s="20"/>
      <c r="AD62" s="20"/>
      <c r="AE62" s="20"/>
      <c r="AF62" s="20"/>
      <c r="AG62" s="20"/>
      <c r="AH62" s="106"/>
      <c r="AI62" s="107"/>
      <c r="AJ62" s="105"/>
      <c r="AK62" s="106"/>
      <c r="AL62" s="107"/>
      <c r="AM62" s="105"/>
      <c r="AN62" s="105"/>
      <c r="AO62" s="106"/>
      <c r="AP62" s="105"/>
      <c r="AQ62" s="105">
        <f t="shared" si="6"/>
        <v>3.2307692307692308</v>
      </c>
      <c r="AR62" s="105">
        <f t="shared" si="0"/>
        <v>0.89481071836626003</v>
      </c>
      <c r="AS62" s="105">
        <f t="shared" si="1"/>
        <v>0.89481071836626003</v>
      </c>
      <c r="AU62" s="51"/>
      <c r="BA62" s="106"/>
      <c r="BH62" s="20"/>
      <c r="BI62" s="20"/>
      <c r="BJ62" s="106"/>
      <c r="BK62" s="107"/>
      <c r="BL62" s="105"/>
      <c r="BM62" s="106"/>
      <c r="BN62" s="107"/>
      <c r="BO62" s="105"/>
      <c r="BP62" s="105"/>
      <c r="BQ62" s="106"/>
    </row>
    <row r="63" spans="1:69" x14ac:dyDescent="0.15">
      <c r="A63" s="104">
        <f t="shared" si="5"/>
        <v>57</v>
      </c>
      <c r="B63" s="20">
        <f t="shared" si="3"/>
        <v>171</v>
      </c>
      <c r="C63" s="105">
        <f t="shared" si="4"/>
        <v>39.46153846153846</v>
      </c>
      <c r="D63">
        <f ca="1">OFFSET(extrapolation!L72,0,OS_dist_choice-1,1,1)</f>
        <v>5.9516608538956718E-2</v>
      </c>
      <c r="E63">
        <f ca="1">OFFSET(extrapolation!D72,0,PFS_dist_choice-1,1,1)</f>
        <v>171</v>
      </c>
      <c r="F63" s="102"/>
      <c r="G63" s="206"/>
      <c r="H63" s="105"/>
      <c r="I63" s="105"/>
      <c r="J63" s="209"/>
      <c r="K63" s="31"/>
      <c r="L63" s="209"/>
      <c r="M63" s="31"/>
      <c r="N63" s="31"/>
      <c r="O63" s="209"/>
      <c r="P63" s="31"/>
      <c r="Q63" s="31"/>
      <c r="R63" s="105"/>
      <c r="S63" s="51"/>
      <c r="T63" s="20"/>
      <c r="U63" s="20"/>
      <c r="V63" s="20"/>
      <c r="W63" s="20"/>
      <c r="X63" s="20"/>
      <c r="Y63" s="106"/>
      <c r="Z63" s="20"/>
      <c r="AA63" s="20"/>
      <c r="AB63" s="20"/>
      <c r="AC63" s="20"/>
      <c r="AD63" s="20"/>
      <c r="AE63" s="20"/>
      <c r="AF63" s="20"/>
      <c r="AG63" s="20"/>
      <c r="AH63" s="106"/>
      <c r="AI63" s="107"/>
      <c r="AJ63" s="105"/>
      <c r="AK63" s="106"/>
      <c r="AL63" s="107"/>
      <c r="AM63" s="105"/>
      <c r="AN63" s="105"/>
      <c r="AO63" s="106"/>
      <c r="AP63" s="105"/>
      <c r="AQ63" s="105">
        <f t="shared" si="6"/>
        <v>3.2884615384615383</v>
      </c>
      <c r="AR63" s="105">
        <f t="shared" si="0"/>
        <v>0.89303655077139321</v>
      </c>
      <c r="AS63" s="105">
        <f t="shared" si="1"/>
        <v>0.89303655077139321</v>
      </c>
      <c r="AU63" s="51"/>
      <c r="BA63" s="106"/>
      <c r="BH63" s="20"/>
      <c r="BI63" s="20"/>
      <c r="BJ63" s="106"/>
      <c r="BK63" s="107"/>
      <c r="BL63" s="105"/>
      <c r="BM63" s="106"/>
      <c r="BN63" s="107"/>
      <c r="BO63" s="105"/>
      <c r="BP63" s="105"/>
      <c r="BQ63" s="106"/>
    </row>
    <row r="64" spans="1:69" x14ac:dyDescent="0.15">
      <c r="A64" s="104">
        <f t="shared" si="5"/>
        <v>58</v>
      </c>
      <c r="B64" s="20">
        <f t="shared" si="3"/>
        <v>174</v>
      </c>
      <c r="C64" s="105">
        <f t="shared" si="4"/>
        <v>40.153846153846153</v>
      </c>
      <c r="D64">
        <f ca="1">OFFSET(extrapolation!L73,0,OS_dist_choice-1,1,1)</f>
        <v>5.7333018724137839E-2</v>
      </c>
      <c r="E64">
        <f ca="1">OFFSET(extrapolation!D73,0,PFS_dist_choice-1,1,1)</f>
        <v>174</v>
      </c>
      <c r="F64" s="102"/>
      <c r="G64" s="206"/>
      <c r="H64" s="105"/>
      <c r="I64" s="105"/>
      <c r="J64" s="209"/>
      <c r="K64" s="31"/>
      <c r="L64" s="209"/>
      <c r="M64" s="31"/>
      <c r="N64" s="31"/>
      <c r="O64" s="209"/>
      <c r="P64" s="31"/>
      <c r="Q64" s="31"/>
      <c r="R64" s="105"/>
      <c r="S64" s="51"/>
      <c r="T64" s="20"/>
      <c r="U64" s="20"/>
      <c r="V64" s="20"/>
      <c r="W64" s="20"/>
      <c r="X64" s="20"/>
      <c r="Y64" s="106"/>
      <c r="Z64" s="20"/>
      <c r="AA64" s="20"/>
      <c r="AB64" s="20"/>
      <c r="AC64" s="20"/>
      <c r="AD64" s="20"/>
      <c r="AE64" s="20"/>
      <c r="AF64" s="20"/>
      <c r="AG64" s="20"/>
      <c r="AH64" s="106"/>
      <c r="AI64" s="107"/>
      <c r="AJ64" s="105"/>
      <c r="AK64" s="106"/>
      <c r="AL64" s="107"/>
      <c r="AM64" s="105"/>
      <c r="AN64" s="105"/>
      <c r="AO64" s="106"/>
      <c r="AP64" s="105"/>
      <c r="AQ64" s="105">
        <f t="shared" si="6"/>
        <v>3.3461538461538463</v>
      </c>
      <c r="AR64" s="105">
        <f t="shared" si="0"/>
        <v>0.89126590087092816</v>
      </c>
      <c r="AS64" s="105">
        <f t="shared" si="1"/>
        <v>0.89126590087092816</v>
      </c>
      <c r="AU64" s="51"/>
      <c r="BA64" s="106"/>
      <c r="BH64" s="20"/>
      <c r="BI64" s="20"/>
      <c r="BJ64" s="106"/>
      <c r="BK64" s="107"/>
      <c r="BL64" s="105"/>
      <c r="BM64" s="106"/>
      <c r="BN64" s="107"/>
      <c r="BO64" s="105"/>
      <c r="BP64" s="105"/>
      <c r="BQ64" s="106"/>
    </row>
    <row r="65" spans="1:69" x14ac:dyDescent="0.15">
      <c r="A65" s="104">
        <f t="shared" si="5"/>
        <v>59</v>
      </c>
      <c r="B65" s="20">
        <f t="shared" si="3"/>
        <v>177</v>
      </c>
      <c r="C65" s="105">
        <f t="shared" si="4"/>
        <v>40.846153846153847</v>
      </c>
      <c r="D65">
        <f ca="1">OFFSET(extrapolation!L74,0,OS_dist_choice-1,1,1)</f>
        <v>5.5260256013420266E-2</v>
      </c>
      <c r="E65">
        <f ca="1">OFFSET(extrapolation!D74,0,PFS_dist_choice-1,1,1)</f>
        <v>177</v>
      </c>
      <c r="F65" s="102"/>
      <c r="G65" s="206"/>
      <c r="H65" s="105"/>
      <c r="I65" s="105"/>
      <c r="J65" s="209"/>
      <c r="K65" s="31"/>
      <c r="L65" s="209"/>
      <c r="M65" s="31"/>
      <c r="N65" s="31"/>
      <c r="O65" s="209"/>
      <c r="P65" s="31"/>
      <c r="Q65" s="31"/>
      <c r="R65" s="105"/>
      <c r="S65" s="51"/>
      <c r="T65" s="20"/>
      <c r="U65" s="20"/>
      <c r="V65" s="20"/>
      <c r="W65" s="20"/>
      <c r="X65" s="20"/>
      <c r="Y65" s="106"/>
      <c r="Z65" s="20"/>
      <c r="AA65" s="20"/>
      <c r="AB65" s="20"/>
      <c r="AC65" s="20"/>
      <c r="AD65" s="20"/>
      <c r="AE65" s="20"/>
      <c r="AF65" s="20"/>
      <c r="AG65" s="20"/>
      <c r="AH65" s="106"/>
      <c r="AI65" s="107"/>
      <c r="AJ65" s="105"/>
      <c r="AK65" s="106"/>
      <c r="AL65" s="107"/>
      <c r="AM65" s="105"/>
      <c r="AN65" s="105"/>
      <c r="AO65" s="106"/>
      <c r="AP65" s="105"/>
      <c r="AQ65" s="105">
        <f t="shared" si="6"/>
        <v>3.4038461538461537</v>
      </c>
      <c r="AR65" s="105">
        <f t="shared" si="0"/>
        <v>0.88949876169022857</v>
      </c>
      <c r="AS65" s="105">
        <f t="shared" si="1"/>
        <v>0.88949876169022857</v>
      </c>
      <c r="AU65" s="51"/>
      <c r="BA65" s="106"/>
      <c r="BH65" s="20"/>
      <c r="BI65" s="20"/>
      <c r="BJ65" s="106"/>
      <c r="BK65" s="107"/>
      <c r="BL65" s="105"/>
      <c r="BM65" s="106"/>
      <c r="BN65" s="107"/>
      <c r="BO65" s="105"/>
      <c r="BP65" s="105"/>
      <c r="BQ65" s="106"/>
    </row>
    <row r="66" spans="1:69" x14ac:dyDescent="0.15">
      <c r="A66" s="104">
        <f t="shared" si="5"/>
        <v>60</v>
      </c>
      <c r="B66" s="20">
        <f t="shared" si="3"/>
        <v>180</v>
      </c>
      <c r="C66" s="105">
        <f t="shared" si="4"/>
        <v>41.53846153846154</v>
      </c>
      <c r="D66">
        <f ca="1">OFFSET(extrapolation!L75,0,OS_dist_choice-1,1,1)</f>
        <v>5.3291273300741258E-2</v>
      </c>
      <c r="E66">
        <f ca="1">OFFSET(extrapolation!D75,0,PFS_dist_choice-1,1,1)</f>
        <v>180</v>
      </c>
      <c r="F66" s="102"/>
      <c r="G66" s="206"/>
      <c r="H66" s="105"/>
      <c r="I66" s="105"/>
      <c r="J66" s="209"/>
      <c r="K66" s="31"/>
      <c r="L66" s="209"/>
      <c r="M66" s="31"/>
      <c r="N66" s="31"/>
      <c r="O66" s="209"/>
      <c r="P66" s="31"/>
      <c r="Q66" s="31"/>
      <c r="R66" s="105"/>
      <c r="S66" s="51"/>
      <c r="T66" s="20"/>
      <c r="U66" s="20"/>
      <c r="V66" s="20"/>
      <c r="W66" s="20"/>
      <c r="X66" s="20"/>
      <c r="Y66" s="106"/>
      <c r="Z66" s="20"/>
      <c r="AA66" s="20"/>
      <c r="AB66" s="20"/>
      <c r="AC66" s="20"/>
      <c r="AD66" s="20"/>
      <c r="AE66" s="20"/>
      <c r="AF66" s="20"/>
      <c r="AG66" s="20"/>
      <c r="AH66" s="106"/>
      <c r="AI66" s="107"/>
      <c r="AJ66" s="105"/>
      <c r="AK66" s="106"/>
      <c r="AL66" s="107"/>
      <c r="AM66" s="105"/>
      <c r="AN66" s="105"/>
      <c r="AO66" s="106"/>
      <c r="AP66" s="105"/>
      <c r="AQ66" s="105">
        <f t="shared" si="6"/>
        <v>3.4615384615384617</v>
      </c>
      <c r="AR66" s="105">
        <f t="shared" si="0"/>
        <v>0.88773512626848672</v>
      </c>
      <c r="AS66" s="105">
        <f t="shared" si="1"/>
        <v>0.88773512626848672</v>
      </c>
      <c r="AU66" s="51"/>
      <c r="BA66" s="106"/>
      <c r="BH66" s="20"/>
      <c r="BI66" s="20"/>
      <c r="BJ66" s="106"/>
      <c r="BK66" s="107"/>
      <c r="BL66" s="105"/>
      <c r="BM66" s="106"/>
      <c r="BN66" s="107"/>
      <c r="BO66" s="105"/>
      <c r="BP66" s="105"/>
      <c r="BQ66" s="106"/>
    </row>
    <row r="67" spans="1:69" x14ac:dyDescent="0.15">
      <c r="A67" s="104">
        <f t="shared" si="5"/>
        <v>61</v>
      </c>
      <c r="B67" s="20">
        <f t="shared" si="3"/>
        <v>183</v>
      </c>
      <c r="C67" s="105">
        <f t="shared" si="4"/>
        <v>42.230769230769226</v>
      </c>
      <c r="D67">
        <f ca="1">OFFSET(extrapolation!L76,0,OS_dist_choice-1,1,1)</f>
        <v>5.1419552879315281E-2</v>
      </c>
      <c r="E67">
        <f ca="1">OFFSET(extrapolation!D76,0,PFS_dist_choice-1,1,1)</f>
        <v>183</v>
      </c>
      <c r="F67" s="102"/>
      <c r="G67" s="206"/>
      <c r="H67" s="105"/>
      <c r="I67" s="105"/>
      <c r="J67" s="209"/>
      <c r="K67" s="31"/>
      <c r="L67" s="209"/>
      <c r="M67" s="31"/>
      <c r="N67" s="31"/>
      <c r="O67" s="209"/>
      <c r="P67" s="31"/>
      <c r="Q67" s="31"/>
      <c r="R67" s="105"/>
      <c r="S67" s="51"/>
      <c r="T67" s="20"/>
      <c r="U67" s="20"/>
      <c r="V67" s="20"/>
      <c r="W67" s="20"/>
      <c r="X67" s="20"/>
      <c r="Y67" s="106"/>
      <c r="Z67" s="20"/>
      <c r="AA67" s="20"/>
      <c r="AB67" s="20"/>
      <c r="AC67" s="20"/>
      <c r="AD67" s="20"/>
      <c r="AE67" s="20"/>
      <c r="AF67" s="20"/>
      <c r="AG67" s="20"/>
      <c r="AH67" s="106"/>
      <c r="AI67" s="107"/>
      <c r="AJ67" s="105"/>
      <c r="AK67" s="106"/>
      <c r="AL67" s="107"/>
      <c r="AM67" s="105"/>
      <c r="AN67" s="105"/>
      <c r="AO67" s="106"/>
      <c r="AP67" s="105"/>
      <c r="AQ67" s="105">
        <f t="shared" si="6"/>
        <v>3.5192307692307692</v>
      </c>
      <c r="AR67" s="105">
        <f t="shared" si="0"/>
        <v>0.88597498765869642</v>
      </c>
      <c r="AS67" s="105">
        <f t="shared" si="1"/>
        <v>0.88597498765869642</v>
      </c>
      <c r="AU67" s="51"/>
      <c r="BA67" s="106"/>
      <c r="BH67" s="20"/>
      <c r="BI67" s="20"/>
      <c r="BJ67" s="106"/>
      <c r="BK67" s="107"/>
      <c r="BL67" s="105"/>
      <c r="BM67" s="106"/>
      <c r="BN67" s="107"/>
      <c r="BO67" s="105"/>
      <c r="BP67" s="105"/>
      <c r="BQ67" s="106"/>
    </row>
    <row r="68" spans="1:69" x14ac:dyDescent="0.15">
      <c r="A68" s="104">
        <f t="shared" si="5"/>
        <v>62</v>
      </c>
      <c r="B68" s="20">
        <f t="shared" si="3"/>
        <v>186</v>
      </c>
      <c r="C68" s="105">
        <f t="shared" si="4"/>
        <v>42.923076923076927</v>
      </c>
      <c r="D68">
        <f ca="1">OFFSET(extrapolation!L77,0,OS_dist_choice-1,1,1)</f>
        <v>4.96390613242884E-2</v>
      </c>
      <c r="E68">
        <f ca="1">OFFSET(extrapolation!D77,0,PFS_dist_choice-1,1,1)</f>
        <v>186</v>
      </c>
      <c r="F68" s="102"/>
      <c r="G68" s="206"/>
      <c r="H68" s="105"/>
      <c r="I68" s="105"/>
      <c r="J68" s="209"/>
      <c r="K68" s="31"/>
      <c r="L68" s="209"/>
      <c r="M68" s="31"/>
      <c r="N68" s="31"/>
      <c r="O68" s="209"/>
      <c r="P68" s="31"/>
      <c r="Q68" s="31"/>
      <c r="R68" s="105"/>
      <c r="S68" s="51"/>
      <c r="T68" s="20"/>
      <c r="U68" s="20"/>
      <c r="V68" s="20"/>
      <c r="W68" s="20"/>
      <c r="X68" s="20"/>
      <c r="Y68" s="106"/>
      <c r="Z68" s="20"/>
      <c r="AA68" s="20"/>
      <c r="AB68" s="20"/>
      <c r="AC68" s="20"/>
      <c r="AD68" s="20"/>
      <c r="AE68" s="20"/>
      <c r="AF68" s="20"/>
      <c r="AG68" s="20"/>
      <c r="AH68" s="106"/>
      <c r="AI68" s="107"/>
      <c r="AJ68" s="105"/>
      <c r="AK68" s="106"/>
      <c r="AL68" s="107"/>
      <c r="AM68" s="105"/>
      <c r="AN68" s="105"/>
      <c r="AO68" s="106"/>
      <c r="AP68" s="105"/>
      <c r="AQ68" s="105">
        <f t="shared" si="6"/>
        <v>3.5769230769230771</v>
      </c>
      <c r="AR68" s="105">
        <f t="shared" si="0"/>
        <v>0.88421833892762569</v>
      </c>
      <c r="AS68" s="105">
        <f t="shared" si="1"/>
        <v>0.88421833892762569</v>
      </c>
      <c r="AU68" s="51"/>
      <c r="BA68" s="106"/>
      <c r="BH68" s="20"/>
      <c r="BI68" s="20"/>
      <c r="BJ68" s="106"/>
      <c r="BK68" s="107"/>
      <c r="BL68" s="105"/>
      <c r="BM68" s="106"/>
      <c r="BN68" s="107"/>
      <c r="BO68" s="105"/>
      <c r="BP68" s="105"/>
      <c r="BQ68" s="106"/>
    </row>
    <row r="69" spans="1:69" x14ac:dyDescent="0.15">
      <c r="A69" s="104">
        <f t="shared" si="5"/>
        <v>63</v>
      </c>
      <c r="B69" s="20">
        <f t="shared" si="3"/>
        <v>189</v>
      </c>
      <c r="C69" s="105">
        <f t="shared" si="4"/>
        <v>43.615384615384613</v>
      </c>
      <c r="D69">
        <f ca="1">OFFSET(extrapolation!L78,0,OS_dist_choice-1,1,1)</f>
        <v>4.7944208598940774E-2</v>
      </c>
      <c r="E69">
        <f ca="1">OFFSET(extrapolation!D78,0,PFS_dist_choice-1,1,1)</f>
        <v>189</v>
      </c>
      <c r="F69" s="102"/>
      <c r="G69" s="206"/>
      <c r="H69" s="105"/>
      <c r="I69" s="105"/>
      <c r="J69" s="209"/>
      <c r="K69" s="31"/>
      <c r="L69" s="209"/>
      <c r="M69" s="31"/>
      <c r="N69" s="31"/>
      <c r="O69" s="209"/>
      <c r="P69" s="31"/>
      <c r="Q69" s="31"/>
      <c r="R69" s="105"/>
      <c r="S69" s="51"/>
      <c r="T69" s="20"/>
      <c r="U69" s="20"/>
      <c r="V69" s="20"/>
      <c r="W69" s="20"/>
      <c r="X69" s="20"/>
      <c r="Y69" s="106"/>
      <c r="Z69" s="20"/>
      <c r="AA69" s="20"/>
      <c r="AB69" s="20"/>
      <c r="AC69" s="20"/>
      <c r="AD69" s="20"/>
      <c r="AE69" s="20"/>
      <c r="AF69" s="20"/>
      <c r="AG69" s="20"/>
      <c r="AH69" s="106"/>
      <c r="AI69" s="107"/>
      <c r="AJ69" s="105"/>
      <c r="AK69" s="106"/>
      <c r="AL69" s="107"/>
      <c r="AM69" s="105"/>
      <c r="AN69" s="105"/>
      <c r="AO69" s="106"/>
      <c r="AP69" s="105"/>
      <c r="AQ69" s="105">
        <f t="shared" si="6"/>
        <v>3.6346153846153846</v>
      </c>
      <c r="AR69" s="105">
        <f t="shared" si="0"/>
        <v>0.88246517315578898</v>
      </c>
      <c r="AS69" s="105">
        <f t="shared" si="1"/>
        <v>0.88246517315578898</v>
      </c>
      <c r="AU69" s="51"/>
      <c r="BA69" s="106"/>
      <c r="BH69" s="20"/>
      <c r="BI69" s="20"/>
      <c r="BJ69" s="106"/>
      <c r="BK69" s="107"/>
      <c r="BL69" s="105"/>
      <c r="BM69" s="106"/>
      <c r="BN69" s="107"/>
      <c r="BO69" s="105"/>
      <c r="BP69" s="105"/>
      <c r="BQ69" s="106"/>
    </row>
    <row r="70" spans="1:69" x14ac:dyDescent="0.15">
      <c r="A70" s="104">
        <f t="shared" si="5"/>
        <v>64</v>
      </c>
      <c r="B70" s="20">
        <f t="shared" si="3"/>
        <v>192</v>
      </c>
      <c r="C70" s="105">
        <f t="shared" si="4"/>
        <v>44.307692307692307</v>
      </c>
      <c r="D70">
        <f ca="1">OFFSET(extrapolation!L79,0,OS_dist_choice-1,1,1)</f>
        <v>4.6329810963121214E-2</v>
      </c>
      <c r="E70">
        <f ca="1">OFFSET(extrapolation!D79,0,PFS_dist_choice-1,1,1)</f>
        <v>192</v>
      </c>
      <c r="F70" s="102"/>
      <c r="G70" s="206"/>
      <c r="H70" s="105"/>
      <c r="I70" s="105"/>
      <c r="J70" s="209"/>
      <c r="K70" s="31"/>
      <c r="L70" s="209"/>
      <c r="M70" s="31"/>
      <c r="N70" s="31"/>
      <c r="O70" s="209"/>
      <c r="P70" s="31"/>
      <c r="Q70" s="31"/>
      <c r="R70" s="105"/>
      <c r="S70" s="51"/>
      <c r="T70" s="20"/>
      <c r="U70" s="20"/>
      <c r="V70" s="20"/>
      <c r="W70" s="20"/>
      <c r="X70" s="20"/>
      <c r="Y70" s="106"/>
      <c r="Z70" s="20"/>
      <c r="AA70" s="20"/>
      <c r="AB70" s="20"/>
      <c r="AC70" s="20"/>
      <c r="AD70" s="20"/>
      <c r="AE70" s="20"/>
      <c r="AF70" s="20"/>
      <c r="AG70" s="20"/>
      <c r="AH70" s="106"/>
      <c r="AI70" s="107"/>
      <c r="AJ70" s="105"/>
      <c r="AK70" s="106"/>
      <c r="AL70" s="107"/>
      <c r="AM70" s="105"/>
      <c r="AN70" s="105"/>
      <c r="AO70" s="106"/>
      <c r="AP70" s="105"/>
      <c r="AQ70" s="105">
        <f t="shared" si="6"/>
        <v>3.6923076923076925</v>
      </c>
      <c r="AR70" s="105">
        <f t="shared" ref="AR70:AR133" si="7">1/(1+cDR)^AQ70</f>
        <v>0.88071548343742034</v>
      </c>
      <c r="AS70" s="105">
        <f t="shared" ref="AS70:AS133" si="8">1/(1+oDR)^AQ70</f>
        <v>0.88071548343742034</v>
      </c>
      <c r="AU70" s="51"/>
      <c r="BA70" s="106"/>
      <c r="BH70" s="20"/>
      <c r="BI70" s="20"/>
      <c r="BJ70" s="106"/>
      <c r="BK70" s="107"/>
      <c r="BL70" s="105"/>
      <c r="BM70" s="106"/>
      <c r="BN70" s="107"/>
      <c r="BO70" s="105"/>
      <c r="BP70" s="105"/>
      <c r="BQ70" s="106"/>
    </row>
    <row r="71" spans="1:69" x14ac:dyDescent="0.15">
      <c r="A71" s="104">
        <f t="shared" si="5"/>
        <v>65</v>
      </c>
      <c r="B71" s="20">
        <f t="shared" si="3"/>
        <v>195</v>
      </c>
      <c r="C71" s="105">
        <f t="shared" si="4"/>
        <v>45</v>
      </c>
      <c r="D71">
        <f ca="1">OFFSET(extrapolation!L80,0,OS_dist_choice-1,1,1)</f>
        <v>4.4791057305803371E-2</v>
      </c>
      <c r="E71">
        <f ca="1">OFFSET(extrapolation!D80,0,PFS_dist_choice-1,1,1)</f>
        <v>195</v>
      </c>
      <c r="F71" s="102"/>
      <c r="G71" s="206"/>
      <c r="H71" s="105"/>
      <c r="I71" s="105"/>
      <c r="J71" s="209"/>
      <c r="K71" s="31"/>
      <c r="L71" s="209"/>
      <c r="M71" s="31"/>
      <c r="N71" s="31"/>
      <c r="O71" s="209"/>
      <c r="P71" s="31"/>
      <c r="Q71" s="31"/>
      <c r="R71" s="105"/>
      <c r="S71" s="51"/>
      <c r="T71" s="20"/>
      <c r="U71" s="20"/>
      <c r="V71" s="20"/>
      <c r="W71" s="20"/>
      <c r="X71" s="20"/>
      <c r="Y71" s="106"/>
      <c r="Z71" s="20"/>
      <c r="AA71" s="20"/>
      <c r="AB71" s="20"/>
      <c r="AC71" s="20"/>
      <c r="AD71" s="20"/>
      <c r="AE71" s="20"/>
      <c r="AF71" s="20"/>
      <c r="AG71" s="20"/>
      <c r="AH71" s="106"/>
      <c r="AI71" s="107"/>
      <c r="AJ71" s="105"/>
      <c r="AK71" s="106"/>
      <c r="AL71" s="107"/>
      <c r="AM71" s="105"/>
      <c r="AN71" s="105"/>
      <c r="AO71" s="106"/>
      <c r="AP71" s="105"/>
      <c r="AQ71" s="105">
        <f t="shared" ref="AQ71:AQ102" si="9">+B71/52</f>
        <v>3.75</v>
      </c>
      <c r="AR71" s="105">
        <f t="shared" si="7"/>
        <v>0.87896926288044586</v>
      </c>
      <c r="AS71" s="105">
        <f t="shared" si="8"/>
        <v>0.87896926288044586</v>
      </c>
      <c r="AU71" s="51"/>
      <c r="BA71" s="106"/>
      <c r="BH71" s="20"/>
      <c r="BI71" s="20"/>
      <c r="BJ71" s="106"/>
      <c r="BK71" s="107"/>
      <c r="BL71" s="105"/>
      <c r="BM71" s="106"/>
      <c r="BN71" s="107"/>
      <c r="BO71" s="105"/>
      <c r="BP71" s="105"/>
      <c r="BQ71" s="106"/>
    </row>
    <row r="72" spans="1:69" x14ac:dyDescent="0.15">
      <c r="A72" s="104">
        <f t="shared" si="5"/>
        <v>66</v>
      </c>
      <c r="B72" s="20">
        <f t="shared" ref="B72:B135" si="10">+A72*3</f>
        <v>198</v>
      </c>
      <c r="C72" s="105">
        <f t="shared" ref="C72:C135" si="11">+(B72/52)*12</f>
        <v>45.692307692307693</v>
      </c>
      <c r="D72">
        <f ca="1">OFFSET(extrapolation!L81,0,OS_dist_choice-1,1,1)</f>
        <v>4.3323478562564362E-2</v>
      </c>
      <c r="E72">
        <f ca="1">OFFSET(extrapolation!D81,0,PFS_dist_choice-1,1,1)</f>
        <v>198</v>
      </c>
      <c r="F72" s="102"/>
      <c r="G72" s="206"/>
      <c r="H72" s="105"/>
      <c r="I72" s="105"/>
      <c r="J72" s="209"/>
      <c r="K72" s="31"/>
      <c r="L72" s="209"/>
      <c r="M72" s="31"/>
      <c r="N72" s="31"/>
      <c r="O72" s="209"/>
      <c r="P72" s="31"/>
      <c r="Q72" s="31"/>
      <c r="R72" s="105"/>
      <c r="S72" s="51"/>
      <c r="T72" s="20"/>
      <c r="U72" s="20"/>
      <c r="V72" s="20"/>
      <c r="W72" s="20"/>
      <c r="X72" s="20"/>
      <c r="Y72" s="106"/>
      <c r="Z72" s="20"/>
      <c r="AA72" s="20"/>
      <c r="AB72" s="20"/>
      <c r="AC72" s="20"/>
      <c r="AD72" s="20"/>
      <c r="AE72" s="20"/>
      <c r="AF72" s="20"/>
      <c r="AG72" s="20"/>
      <c r="AH72" s="106"/>
      <c r="AI72" s="107"/>
      <c r="AJ72" s="105"/>
      <c r="AK72" s="106"/>
      <c r="AL72" s="107"/>
      <c r="AM72" s="105"/>
      <c r="AN72" s="105"/>
      <c r="AO72" s="106"/>
      <c r="AP72" s="105"/>
      <c r="AQ72" s="105">
        <f t="shared" si="9"/>
        <v>3.8076923076923075</v>
      </c>
      <c r="AR72" s="105">
        <f t="shared" si="7"/>
        <v>0.87722650460645735</v>
      </c>
      <c r="AS72" s="105">
        <f t="shared" si="8"/>
        <v>0.87722650460645735</v>
      </c>
      <c r="AU72" s="51"/>
      <c r="BA72" s="106"/>
      <c r="BH72" s="20"/>
      <c r="BI72" s="20"/>
      <c r="BJ72" s="106"/>
      <c r="BK72" s="107"/>
      <c r="BL72" s="105"/>
      <c r="BM72" s="106"/>
      <c r="BN72" s="107"/>
      <c r="BO72" s="105"/>
      <c r="BP72" s="105"/>
      <c r="BQ72" s="106"/>
    </row>
    <row r="73" spans="1:69" x14ac:dyDescent="0.15">
      <c r="A73" s="104">
        <f t="shared" si="5"/>
        <v>67</v>
      </c>
      <c r="B73" s="20">
        <f t="shared" si="10"/>
        <v>201</v>
      </c>
      <c r="C73" s="105">
        <f t="shared" si="11"/>
        <v>46.384615384615387</v>
      </c>
      <c r="D73">
        <f ca="1">OFFSET(extrapolation!L82,0,OS_dist_choice-1,1,1)</f>
        <v>4.1922919913752896E-2</v>
      </c>
      <c r="E73">
        <f ca="1">OFFSET(extrapolation!D82,0,PFS_dist_choice-1,1,1)</f>
        <v>201</v>
      </c>
      <c r="F73" s="102"/>
      <c r="G73" s="206"/>
      <c r="H73" s="105"/>
      <c r="I73" s="105"/>
      <c r="J73" s="209"/>
      <c r="K73" s="31"/>
      <c r="L73" s="209"/>
      <c r="M73" s="31"/>
      <c r="N73" s="31"/>
      <c r="O73" s="209"/>
      <c r="P73" s="31"/>
      <c r="Q73" s="31"/>
      <c r="R73" s="105"/>
      <c r="S73" s="51"/>
      <c r="T73" s="20"/>
      <c r="U73" s="20"/>
      <c r="V73" s="20"/>
      <c r="W73" s="20"/>
      <c r="X73" s="20"/>
      <c r="Y73" s="106"/>
      <c r="Z73" s="20"/>
      <c r="AA73" s="20"/>
      <c r="AB73" s="20"/>
      <c r="AC73" s="20"/>
      <c r="AD73" s="20"/>
      <c r="AE73" s="20"/>
      <c r="AF73" s="20"/>
      <c r="AG73" s="20"/>
      <c r="AH73" s="106"/>
      <c r="AI73" s="107"/>
      <c r="AJ73" s="105"/>
      <c r="AK73" s="106"/>
      <c r="AL73" s="107"/>
      <c r="AM73" s="105"/>
      <c r="AN73" s="105"/>
      <c r="AO73" s="106"/>
      <c r="AP73" s="105"/>
      <c r="AQ73" s="105">
        <f t="shared" si="9"/>
        <v>3.8653846153846154</v>
      </c>
      <c r="AR73" s="105">
        <f t="shared" si="7"/>
        <v>0.87548720175068384</v>
      </c>
      <c r="AS73" s="105">
        <f t="shared" si="8"/>
        <v>0.87548720175068384</v>
      </c>
      <c r="AU73" s="51"/>
      <c r="BA73" s="106"/>
      <c r="BH73" s="20"/>
      <c r="BI73" s="20"/>
      <c r="BJ73" s="106"/>
      <c r="BK73" s="107"/>
      <c r="BL73" s="105"/>
      <c r="BM73" s="106"/>
      <c r="BN73" s="107"/>
      <c r="BO73" s="105"/>
      <c r="BP73" s="105"/>
      <c r="BQ73" s="106"/>
    </row>
    <row r="74" spans="1:69" x14ac:dyDescent="0.15">
      <c r="A74" s="104">
        <f t="shared" si="5"/>
        <v>68</v>
      </c>
      <c r="B74" s="20">
        <f t="shared" si="10"/>
        <v>204</v>
      </c>
      <c r="C74" s="105">
        <f t="shared" si="11"/>
        <v>47.076923076923073</v>
      </c>
      <c r="D74">
        <f ca="1">OFFSET(extrapolation!L83,0,OS_dist_choice-1,1,1)</f>
        <v>4.0585515490495223E-2</v>
      </c>
      <c r="E74">
        <f ca="1">OFFSET(extrapolation!D83,0,PFS_dist_choice-1,1,1)</f>
        <v>204</v>
      </c>
      <c r="F74" s="102"/>
      <c r="G74" s="206"/>
      <c r="H74" s="105"/>
      <c r="I74" s="105"/>
      <c r="J74" s="209"/>
      <c r="K74" s="31"/>
      <c r="L74" s="209"/>
      <c r="M74" s="31"/>
      <c r="N74" s="31"/>
      <c r="O74" s="209"/>
      <c r="P74" s="31"/>
      <c r="Q74" s="31"/>
      <c r="R74" s="105"/>
      <c r="S74" s="51"/>
      <c r="T74" s="20"/>
      <c r="U74" s="20"/>
      <c r="V74" s="20"/>
      <c r="W74" s="20"/>
      <c r="X74" s="20"/>
      <c r="Y74" s="106"/>
      <c r="Z74" s="20"/>
      <c r="AA74" s="20"/>
      <c r="AB74" s="20"/>
      <c r="AC74" s="20"/>
      <c r="AD74" s="20"/>
      <c r="AE74" s="20"/>
      <c r="AF74" s="20"/>
      <c r="AG74" s="20"/>
      <c r="AH74" s="106"/>
      <c r="AI74" s="107"/>
      <c r="AJ74" s="105"/>
      <c r="AK74" s="106"/>
      <c r="AL74" s="107"/>
      <c r="AM74" s="105"/>
      <c r="AN74" s="105"/>
      <c r="AO74" s="106"/>
      <c r="AP74" s="105"/>
      <c r="AQ74" s="105">
        <f t="shared" si="9"/>
        <v>3.9230769230769229</v>
      </c>
      <c r="AR74" s="105">
        <f t="shared" si="7"/>
        <v>0.87375134746196603</v>
      </c>
      <c r="AS74" s="105">
        <f t="shared" si="8"/>
        <v>0.87375134746196603</v>
      </c>
      <c r="AU74" s="51"/>
      <c r="BA74" s="106"/>
      <c r="BH74" s="20"/>
      <c r="BI74" s="20"/>
      <c r="BJ74" s="106"/>
      <c r="BK74" s="107"/>
      <c r="BL74" s="105"/>
      <c r="BM74" s="106"/>
      <c r="BN74" s="107"/>
      <c r="BO74" s="105"/>
      <c r="BP74" s="105"/>
      <c r="BQ74" s="106"/>
    </row>
    <row r="75" spans="1:69" x14ac:dyDescent="0.15">
      <c r="A75" s="104">
        <f t="shared" si="5"/>
        <v>69</v>
      </c>
      <c r="B75" s="20">
        <f t="shared" si="10"/>
        <v>207</v>
      </c>
      <c r="C75" s="105">
        <f t="shared" si="11"/>
        <v>47.769230769230774</v>
      </c>
      <c r="D75">
        <f ca="1">OFFSET(extrapolation!L84,0,OS_dist_choice-1,1,1)</f>
        <v>3.9307665343808383E-2</v>
      </c>
      <c r="E75">
        <f ca="1">OFFSET(extrapolation!D84,0,PFS_dist_choice-1,1,1)</f>
        <v>207</v>
      </c>
      <c r="F75" s="102"/>
      <c r="G75" s="206"/>
      <c r="H75" s="105"/>
      <c r="I75" s="105"/>
      <c r="J75" s="209"/>
      <c r="K75" s="31"/>
      <c r="L75" s="209"/>
      <c r="M75" s="31"/>
      <c r="N75" s="31"/>
      <c r="O75" s="209"/>
      <c r="P75" s="31"/>
      <c r="Q75" s="31"/>
      <c r="R75" s="105"/>
      <c r="S75" s="51"/>
      <c r="T75" s="20"/>
      <c r="U75" s="20"/>
      <c r="V75" s="20"/>
      <c r="W75" s="20"/>
      <c r="X75" s="20"/>
      <c r="Y75" s="106"/>
      <c r="Z75" s="20"/>
      <c r="AA75" s="20"/>
      <c r="AB75" s="20"/>
      <c r="AC75" s="20"/>
      <c r="AD75" s="20"/>
      <c r="AE75" s="20"/>
      <c r="AF75" s="20"/>
      <c r="AG75" s="20"/>
      <c r="AH75" s="106"/>
      <c r="AI75" s="107"/>
      <c r="AJ75" s="105"/>
      <c r="AK75" s="106"/>
      <c r="AL75" s="107"/>
      <c r="AM75" s="105"/>
      <c r="AN75" s="105"/>
      <c r="AO75" s="106"/>
      <c r="AP75" s="105"/>
      <c r="AQ75" s="105">
        <f t="shared" si="9"/>
        <v>3.9807692307692308</v>
      </c>
      <c r="AR75" s="105">
        <f t="shared" si="7"/>
        <v>0.8720189349027283</v>
      </c>
      <c r="AS75" s="105">
        <f t="shared" si="8"/>
        <v>0.8720189349027283</v>
      </c>
      <c r="AU75" s="51"/>
      <c r="BA75" s="106"/>
      <c r="BH75" s="20"/>
      <c r="BI75" s="20"/>
      <c r="BJ75" s="106"/>
      <c r="BK75" s="107"/>
      <c r="BL75" s="105"/>
      <c r="BM75" s="106"/>
      <c r="BN75" s="107"/>
      <c r="BO75" s="105"/>
      <c r="BP75" s="105"/>
      <c r="BQ75" s="106"/>
    </row>
    <row r="76" spans="1:69" x14ac:dyDescent="0.15">
      <c r="A76" s="104">
        <f t="shared" si="5"/>
        <v>70</v>
      </c>
      <c r="B76" s="20">
        <f t="shared" si="10"/>
        <v>210</v>
      </c>
      <c r="C76" s="105">
        <f t="shared" si="11"/>
        <v>48.46153846153846</v>
      </c>
      <c r="D76">
        <f ca="1">OFFSET(extrapolation!L85,0,OS_dist_choice-1,1,1)</f>
        <v>3.8086014457276482E-2</v>
      </c>
      <c r="E76">
        <f ca="1">OFFSET(extrapolation!D85,0,PFS_dist_choice-1,1,1)</f>
        <v>210</v>
      </c>
      <c r="F76" s="102"/>
      <c r="G76" s="206"/>
      <c r="H76" s="105"/>
      <c r="I76" s="105"/>
      <c r="J76" s="209"/>
      <c r="K76" s="31"/>
      <c r="L76" s="209"/>
      <c r="M76" s="31"/>
      <c r="N76" s="31"/>
      <c r="O76" s="209"/>
      <c r="P76" s="31"/>
      <c r="Q76" s="31"/>
      <c r="R76" s="105"/>
      <c r="S76" s="51"/>
      <c r="T76" s="20"/>
      <c r="U76" s="20"/>
      <c r="V76" s="20"/>
      <c r="W76" s="20"/>
      <c r="X76" s="20"/>
      <c r="Y76" s="106"/>
      <c r="Z76" s="20"/>
      <c r="AA76" s="20"/>
      <c r="AB76" s="20"/>
      <c r="AC76" s="20"/>
      <c r="AD76" s="20"/>
      <c r="AE76" s="20"/>
      <c r="AF76" s="20"/>
      <c r="AG76" s="20"/>
      <c r="AH76" s="106"/>
      <c r="AI76" s="107"/>
      <c r="AJ76" s="105"/>
      <c r="AK76" s="106"/>
      <c r="AL76" s="107"/>
      <c r="AM76" s="105"/>
      <c r="AN76" s="105"/>
      <c r="AO76" s="106"/>
      <c r="AP76" s="105"/>
      <c r="AQ76" s="105">
        <f t="shared" si="9"/>
        <v>4.0384615384615383</v>
      </c>
      <c r="AR76" s="105">
        <f t="shared" si="7"/>
        <v>0.87028995724895208</v>
      </c>
      <c r="AS76" s="105">
        <f t="shared" si="8"/>
        <v>0.87028995724895208</v>
      </c>
      <c r="AU76" s="51"/>
      <c r="BA76" s="106"/>
      <c r="BH76" s="20"/>
      <c r="BI76" s="20"/>
      <c r="BJ76" s="106"/>
      <c r="BK76" s="107"/>
      <c r="BL76" s="105"/>
      <c r="BM76" s="106"/>
      <c r="BN76" s="107"/>
      <c r="BO76" s="105"/>
      <c r="BP76" s="105"/>
      <c r="BQ76" s="106"/>
    </row>
    <row r="77" spans="1:69" x14ac:dyDescent="0.15">
      <c r="A77" s="104">
        <f t="shared" si="5"/>
        <v>71</v>
      </c>
      <c r="B77" s="20">
        <f t="shared" si="10"/>
        <v>213</v>
      </c>
      <c r="C77" s="105">
        <f t="shared" si="11"/>
        <v>49.153846153846146</v>
      </c>
      <c r="D77">
        <f ca="1">OFFSET(extrapolation!L86,0,OS_dist_choice-1,1,1)</f>
        <v>3.6917433606278936E-2</v>
      </c>
      <c r="E77">
        <f ca="1">OFFSET(extrapolation!D86,0,PFS_dist_choice-1,1,1)</f>
        <v>213</v>
      </c>
      <c r="F77" s="102"/>
      <c r="G77" s="206"/>
      <c r="H77" s="105"/>
      <c r="I77" s="105"/>
      <c r="J77" s="209"/>
      <c r="K77" s="31"/>
      <c r="L77" s="209"/>
      <c r="M77" s="31"/>
      <c r="N77" s="31"/>
      <c r="O77" s="209"/>
      <c r="P77" s="31"/>
      <c r="Q77" s="31"/>
      <c r="R77" s="105"/>
      <c r="S77" s="51"/>
      <c r="T77" s="20"/>
      <c r="U77" s="20"/>
      <c r="V77" s="20"/>
      <c r="W77" s="20"/>
      <c r="X77" s="20"/>
      <c r="Y77" s="106"/>
      <c r="Z77" s="20"/>
      <c r="AA77" s="20"/>
      <c r="AB77" s="20"/>
      <c r="AC77" s="20"/>
      <c r="AD77" s="20"/>
      <c r="AE77" s="20"/>
      <c r="AF77" s="20"/>
      <c r="AG77" s="20"/>
      <c r="AH77" s="106"/>
      <c r="AI77" s="107"/>
      <c r="AJ77" s="105"/>
      <c r="AK77" s="106"/>
      <c r="AL77" s="107"/>
      <c r="AM77" s="105"/>
      <c r="AN77" s="105"/>
      <c r="AO77" s="106"/>
      <c r="AP77" s="105"/>
      <c r="AQ77" s="105">
        <f t="shared" si="9"/>
        <v>4.0961538461538458</v>
      </c>
      <c r="AR77" s="105">
        <f t="shared" si="7"/>
        <v>0.86856440769014909</v>
      </c>
      <c r="AS77" s="105">
        <f t="shared" si="8"/>
        <v>0.86856440769014909</v>
      </c>
      <c r="AU77" s="51"/>
      <c r="BA77" s="106"/>
      <c r="BH77" s="20"/>
      <c r="BI77" s="20"/>
      <c r="BJ77" s="106"/>
      <c r="BK77" s="107"/>
      <c r="BL77" s="105"/>
      <c r="BM77" s="106"/>
      <c r="BN77" s="107"/>
      <c r="BO77" s="105"/>
      <c r="BP77" s="105"/>
      <c r="BQ77" s="106"/>
    </row>
    <row r="78" spans="1:69" x14ac:dyDescent="0.15">
      <c r="A78" s="104">
        <f t="shared" si="5"/>
        <v>72</v>
      </c>
      <c r="B78" s="20">
        <f t="shared" si="10"/>
        <v>216</v>
      </c>
      <c r="C78" s="105">
        <f t="shared" si="11"/>
        <v>49.846153846153854</v>
      </c>
      <c r="D78">
        <f ca="1">OFFSET(extrapolation!L87,0,OS_dist_choice-1,1,1)</f>
        <v>3.5799001886922532E-2</v>
      </c>
      <c r="E78">
        <f ca="1">OFFSET(extrapolation!D87,0,PFS_dist_choice-1,1,1)</f>
        <v>216</v>
      </c>
      <c r="F78" s="102"/>
      <c r="G78" s="206"/>
      <c r="H78" s="105"/>
      <c r="I78" s="105"/>
      <c r="J78" s="209"/>
      <c r="K78" s="31"/>
      <c r="L78" s="209"/>
      <c r="M78" s="31"/>
      <c r="N78" s="31"/>
      <c r="O78" s="209"/>
      <c r="P78" s="31"/>
      <c r="Q78" s="31"/>
      <c r="R78" s="105"/>
      <c r="S78" s="51"/>
      <c r="T78" s="20"/>
      <c r="U78" s="20"/>
      <c r="V78" s="20"/>
      <c r="W78" s="20"/>
      <c r="X78" s="20"/>
      <c r="Y78" s="106"/>
      <c r="Z78" s="20"/>
      <c r="AA78" s="20"/>
      <c r="AB78" s="20"/>
      <c r="AC78" s="20"/>
      <c r="AD78" s="20"/>
      <c r="AE78" s="20"/>
      <c r="AF78" s="20"/>
      <c r="AG78" s="20"/>
      <c r="AH78" s="106"/>
      <c r="AI78" s="107"/>
      <c r="AJ78" s="105"/>
      <c r="AK78" s="106"/>
      <c r="AL78" s="107"/>
      <c r="AM78" s="105"/>
      <c r="AN78" s="105"/>
      <c r="AO78" s="106"/>
      <c r="AP78" s="105"/>
      <c r="AQ78" s="105">
        <f t="shared" si="9"/>
        <v>4.1538461538461542</v>
      </c>
      <c r="AR78" s="105">
        <f t="shared" si="7"/>
        <v>0.86684227942933412</v>
      </c>
      <c r="AS78" s="105">
        <f t="shared" si="8"/>
        <v>0.86684227942933412</v>
      </c>
      <c r="AU78" s="51"/>
      <c r="BA78" s="106"/>
      <c r="BH78" s="20"/>
      <c r="BI78" s="20"/>
      <c r="BJ78" s="106"/>
      <c r="BK78" s="107"/>
      <c r="BL78" s="105"/>
      <c r="BM78" s="106"/>
      <c r="BN78" s="107"/>
      <c r="BO78" s="105"/>
      <c r="BP78" s="105"/>
      <c r="BQ78" s="106"/>
    </row>
    <row r="79" spans="1:69" x14ac:dyDescent="0.15">
      <c r="A79" s="104">
        <f t="shared" si="5"/>
        <v>73</v>
      </c>
      <c r="B79" s="20">
        <f t="shared" si="10"/>
        <v>219</v>
      </c>
      <c r="C79" s="105">
        <f t="shared" si="11"/>
        <v>50.53846153846154</v>
      </c>
      <c r="D79">
        <f ca="1">OFFSET(extrapolation!L88,0,OS_dist_choice-1,1,1)</f>
        <v>3.47279907558532E-2</v>
      </c>
      <c r="E79">
        <f ca="1">OFFSET(extrapolation!D88,0,PFS_dist_choice-1,1,1)</f>
        <v>219</v>
      </c>
      <c r="F79" s="102"/>
      <c r="G79" s="206"/>
      <c r="H79" s="105"/>
      <c r="I79" s="105"/>
      <c r="J79" s="209"/>
      <c r="K79" s="31"/>
      <c r="L79" s="209"/>
      <c r="M79" s="31"/>
      <c r="N79" s="31"/>
      <c r="O79" s="209"/>
      <c r="P79" s="31"/>
      <c r="Q79" s="31"/>
      <c r="R79" s="105"/>
      <c r="S79" s="51"/>
      <c r="T79" s="20"/>
      <c r="U79" s="20"/>
      <c r="V79" s="20"/>
      <c r="W79" s="20"/>
      <c r="X79" s="20"/>
      <c r="Y79" s="106"/>
      <c r="Z79" s="20"/>
      <c r="AA79" s="20"/>
      <c r="AB79" s="20"/>
      <c r="AC79" s="20"/>
      <c r="AD79" s="20"/>
      <c r="AE79" s="20"/>
      <c r="AF79" s="20"/>
      <c r="AG79" s="20"/>
      <c r="AH79" s="106"/>
      <c r="AI79" s="107"/>
      <c r="AJ79" s="105"/>
      <c r="AK79" s="106"/>
      <c r="AL79" s="107"/>
      <c r="AM79" s="105"/>
      <c r="AN79" s="105"/>
      <c r="AO79" s="106"/>
      <c r="AP79" s="105"/>
      <c r="AQ79" s="105">
        <f t="shared" si="9"/>
        <v>4.2115384615384617</v>
      </c>
      <c r="AR79" s="105">
        <f t="shared" si="7"/>
        <v>0.86512356568299908</v>
      </c>
      <c r="AS79" s="105">
        <f t="shared" si="8"/>
        <v>0.86512356568299908</v>
      </c>
      <c r="AU79" s="51"/>
      <c r="BA79" s="106"/>
      <c r="BH79" s="20"/>
      <c r="BI79" s="20"/>
      <c r="BJ79" s="106"/>
      <c r="BK79" s="107"/>
      <c r="BL79" s="105"/>
      <c r="BM79" s="106"/>
      <c r="BN79" s="107"/>
      <c r="BO79" s="105"/>
      <c r="BP79" s="105"/>
      <c r="BQ79" s="106"/>
    </row>
    <row r="80" spans="1:69" x14ac:dyDescent="0.15">
      <c r="A80" s="104">
        <f t="shared" si="5"/>
        <v>74</v>
      </c>
      <c r="B80" s="20">
        <f t="shared" si="10"/>
        <v>222</v>
      </c>
      <c r="C80" s="105">
        <f t="shared" si="11"/>
        <v>51.230769230769226</v>
      </c>
      <c r="D80">
        <f ca="1">OFFSET(extrapolation!L89,0,OS_dist_choice-1,1,1)</f>
        <v>3.3701849438246181E-2</v>
      </c>
      <c r="E80">
        <f ca="1">OFFSET(extrapolation!D89,0,PFS_dist_choice-1,1,1)</f>
        <v>222</v>
      </c>
      <c r="F80" s="102"/>
      <c r="G80" s="206"/>
      <c r="H80" s="105"/>
      <c r="I80" s="105"/>
      <c r="J80" s="209"/>
      <c r="K80" s="31"/>
      <c r="L80" s="209"/>
      <c r="M80" s="31"/>
      <c r="N80" s="31"/>
      <c r="O80" s="209"/>
      <c r="P80" s="31"/>
      <c r="Q80" s="31"/>
      <c r="R80" s="105"/>
      <c r="S80" s="51"/>
      <c r="T80" s="20"/>
      <c r="U80" s="20"/>
      <c r="V80" s="20"/>
      <c r="W80" s="20"/>
      <c r="X80" s="20"/>
      <c r="Y80" s="106"/>
      <c r="Z80" s="20"/>
      <c r="AA80" s="20"/>
      <c r="AB80" s="20"/>
      <c r="AC80" s="20"/>
      <c r="AD80" s="20"/>
      <c r="AE80" s="20"/>
      <c r="AF80" s="20"/>
      <c r="AG80" s="20"/>
      <c r="AH80" s="106"/>
      <c r="AI80" s="107"/>
      <c r="AJ80" s="105"/>
      <c r="AK80" s="106"/>
      <c r="AL80" s="107"/>
      <c r="AM80" s="105"/>
      <c r="AN80" s="105"/>
      <c r="AO80" s="106"/>
      <c r="AP80" s="105"/>
      <c r="AQ80" s="105">
        <f t="shared" si="9"/>
        <v>4.2692307692307692</v>
      </c>
      <c r="AR80" s="105">
        <f t="shared" si="7"/>
        <v>0.86340825968108537</v>
      </c>
      <c r="AS80" s="105">
        <f t="shared" si="8"/>
        <v>0.86340825968108537</v>
      </c>
      <c r="AU80" s="51"/>
      <c r="BA80" s="106"/>
      <c r="BH80" s="20"/>
      <c r="BI80" s="20"/>
      <c r="BJ80" s="106"/>
      <c r="BK80" s="107"/>
      <c r="BL80" s="105"/>
      <c r="BM80" s="106"/>
      <c r="BN80" s="107"/>
      <c r="BO80" s="105"/>
      <c r="BP80" s="105"/>
      <c r="BQ80" s="106"/>
    </row>
    <row r="81" spans="1:69" x14ac:dyDescent="0.15">
      <c r="A81" s="104">
        <f t="shared" si="5"/>
        <v>75</v>
      </c>
      <c r="B81" s="20">
        <f t="shared" si="10"/>
        <v>225</v>
      </c>
      <c r="C81" s="105">
        <f t="shared" si="11"/>
        <v>51.92307692307692</v>
      </c>
      <c r="D81">
        <f ca="1">OFFSET(extrapolation!L90,0,OS_dist_choice-1,1,1)</f>
        <v>3.2718191575686992E-2</v>
      </c>
      <c r="E81">
        <f ca="1">OFFSET(extrapolation!D90,0,PFS_dist_choice-1,1,1)</f>
        <v>225</v>
      </c>
      <c r="F81" s="102"/>
      <c r="G81" s="206"/>
      <c r="H81" s="105"/>
      <c r="I81" s="105"/>
      <c r="J81" s="209"/>
      <c r="K81" s="31"/>
      <c r="L81" s="209"/>
      <c r="M81" s="31"/>
      <c r="N81" s="31"/>
      <c r="O81" s="209"/>
      <c r="P81" s="31"/>
      <c r="Q81" s="31"/>
      <c r="R81" s="105"/>
      <c r="S81" s="51"/>
      <c r="T81" s="20"/>
      <c r="U81" s="20"/>
      <c r="V81" s="20"/>
      <c r="W81" s="20"/>
      <c r="X81" s="20"/>
      <c r="Y81" s="106"/>
      <c r="Z81" s="20"/>
      <c r="AA81" s="20"/>
      <c r="AB81" s="20"/>
      <c r="AC81" s="20"/>
      <c r="AD81" s="20"/>
      <c r="AE81" s="20"/>
      <c r="AF81" s="20"/>
      <c r="AG81" s="20"/>
      <c r="AH81" s="106"/>
      <c r="AI81" s="107"/>
      <c r="AJ81" s="105"/>
      <c r="AK81" s="106"/>
      <c r="AL81" s="107"/>
      <c r="AM81" s="105"/>
      <c r="AN81" s="105"/>
      <c r="AO81" s="106"/>
      <c r="AP81" s="105"/>
      <c r="AQ81" s="105">
        <f t="shared" si="9"/>
        <v>4.3269230769230766</v>
      </c>
      <c r="AR81" s="105">
        <f t="shared" si="7"/>
        <v>0.86169635466695749</v>
      </c>
      <c r="AS81" s="105">
        <f t="shared" si="8"/>
        <v>0.86169635466695749</v>
      </c>
      <c r="AU81" s="51"/>
      <c r="BA81" s="106"/>
      <c r="BH81" s="20"/>
      <c r="BI81" s="20"/>
      <c r="BJ81" s="106"/>
      <c r="BK81" s="107"/>
      <c r="BL81" s="105"/>
      <c r="BM81" s="106"/>
      <c r="BN81" s="107"/>
      <c r="BO81" s="105"/>
      <c r="BP81" s="105"/>
      <c r="BQ81" s="106"/>
    </row>
    <row r="82" spans="1:69" x14ac:dyDescent="0.15">
      <c r="A82" s="104">
        <f t="shared" si="5"/>
        <v>76</v>
      </c>
      <c r="B82" s="20">
        <f t="shared" si="10"/>
        <v>228</v>
      </c>
      <c r="C82" s="105">
        <f t="shared" si="11"/>
        <v>52.61538461538462</v>
      </c>
      <c r="D82">
        <f ca="1">OFFSET(extrapolation!L91,0,OS_dist_choice-1,1,1)</f>
        <v>3.177478299854658E-2</v>
      </c>
      <c r="E82">
        <f ca="1">OFFSET(extrapolation!D91,0,PFS_dist_choice-1,1,1)</f>
        <v>228</v>
      </c>
      <c r="F82" s="102"/>
      <c r="G82" s="206"/>
      <c r="H82" s="105"/>
      <c r="I82" s="105"/>
      <c r="J82" s="209"/>
      <c r="K82" s="31"/>
      <c r="L82" s="209"/>
      <c r="M82" s="31"/>
      <c r="N82" s="31"/>
      <c r="O82" s="209"/>
      <c r="P82" s="31"/>
      <c r="Q82" s="31"/>
      <c r="R82" s="105"/>
      <c r="S82" s="51"/>
      <c r="T82" s="20"/>
      <c r="U82" s="20"/>
      <c r="V82" s="20"/>
      <c r="W82" s="20"/>
      <c r="X82" s="20"/>
      <c r="Y82" s="106"/>
      <c r="Z82" s="20"/>
      <c r="AA82" s="20"/>
      <c r="AB82" s="20"/>
      <c r="AC82" s="20"/>
      <c r="AD82" s="20"/>
      <c r="AE82" s="20"/>
      <c r="AF82" s="20"/>
      <c r="AG82" s="20"/>
      <c r="AH82" s="106"/>
      <c r="AI82" s="107"/>
      <c r="AJ82" s="105"/>
      <c r="AK82" s="106"/>
      <c r="AL82" s="107"/>
      <c r="AM82" s="105"/>
      <c r="AN82" s="105"/>
      <c r="AO82" s="106"/>
      <c r="AP82" s="105"/>
      <c r="AQ82" s="105">
        <f t="shared" si="9"/>
        <v>4.384615384615385</v>
      </c>
      <c r="AR82" s="105">
        <f t="shared" si="7"/>
        <v>0.8599878438973767</v>
      </c>
      <c r="AS82" s="105">
        <f t="shared" si="8"/>
        <v>0.8599878438973767</v>
      </c>
      <c r="AU82" s="51"/>
      <c r="BA82" s="106"/>
      <c r="BH82" s="20"/>
      <c r="BI82" s="20"/>
      <c r="BJ82" s="106"/>
      <c r="BK82" s="107"/>
      <c r="BL82" s="105"/>
      <c r="BM82" s="106"/>
      <c r="BN82" s="107"/>
      <c r="BO82" s="105"/>
      <c r="BP82" s="105"/>
      <c r="BQ82" s="106"/>
    </row>
    <row r="83" spans="1:69" x14ac:dyDescent="0.15">
      <c r="A83" s="104">
        <f t="shared" si="5"/>
        <v>77</v>
      </c>
      <c r="B83" s="20">
        <f t="shared" si="10"/>
        <v>231</v>
      </c>
      <c r="C83" s="105">
        <f t="shared" si="11"/>
        <v>53.307692307692307</v>
      </c>
      <c r="D83">
        <f ca="1">OFFSET(extrapolation!L92,0,OS_dist_choice-1,1,1)</f>
        <v>3.0869530518988771E-2</v>
      </c>
      <c r="E83">
        <f ca="1">OFFSET(extrapolation!D92,0,PFS_dist_choice-1,1,1)</f>
        <v>231</v>
      </c>
      <c r="F83" s="102"/>
      <c r="G83" s="206"/>
      <c r="H83" s="105"/>
      <c r="I83" s="105"/>
      <c r="J83" s="209"/>
      <c r="K83" s="31"/>
      <c r="L83" s="209"/>
      <c r="M83" s="31"/>
      <c r="N83" s="31"/>
      <c r="O83" s="209"/>
      <c r="P83" s="31"/>
      <c r="Q83" s="31"/>
      <c r="R83" s="105"/>
      <c r="S83" s="51"/>
      <c r="T83" s="20"/>
      <c r="U83" s="20"/>
      <c r="V83" s="20"/>
      <c r="W83" s="20"/>
      <c r="X83" s="20"/>
      <c r="Y83" s="106"/>
      <c r="Z83" s="20"/>
      <c r="AA83" s="20"/>
      <c r="AB83" s="20"/>
      <c r="AC83" s="20"/>
      <c r="AD83" s="20"/>
      <c r="AE83" s="20"/>
      <c r="AF83" s="20"/>
      <c r="AG83" s="20"/>
      <c r="AH83" s="106"/>
      <c r="AI83" s="107"/>
      <c r="AJ83" s="105"/>
      <c r="AK83" s="106"/>
      <c r="AL83" s="107"/>
      <c r="AM83" s="105"/>
      <c r="AN83" s="105"/>
      <c r="AO83" s="106"/>
      <c r="AP83" s="105"/>
      <c r="AQ83" s="105">
        <f t="shared" si="9"/>
        <v>4.4423076923076925</v>
      </c>
      <c r="AR83" s="105">
        <f t="shared" si="7"/>
        <v>0.85828272064247446</v>
      </c>
      <c r="AS83" s="105">
        <f t="shared" si="8"/>
        <v>0.85828272064247446</v>
      </c>
      <c r="AU83" s="51"/>
      <c r="BA83" s="106"/>
      <c r="BH83" s="20"/>
      <c r="BI83" s="20"/>
      <c r="BJ83" s="106"/>
      <c r="BK83" s="107"/>
      <c r="BL83" s="105"/>
      <c r="BM83" s="106"/>
      <c r="BN83" s="107"/>
      <c r="BO83" s="105"/>
      <c r="BP83" s="105"/>
      <c r="BQ83" s="106"/>
    </row>
    <row r="84" spans="1:69" x14ac:dyDescent="0.15">
      <c r="A84" s="104">
        <f t="shared" si="5"/>
        <v>78</v>
      </c>
      <c r="B84" s="20">
        <f t="shared" si="10"/>
        <v>234</v>
      </c>
      <c r="C84" s="105">
        <f t="shared" si="11"/>
        <v>54</v>
      </c>
      <c r="D84">
        <f ca="1">OFFSET(extrapolation!L93,0,OS_dist_choice-1,1,1)</f>
        <v>3.0000471651063641E-2</v>
      </c>
      <c r="E84">
        <f ca="1">OFFSET(extrapolation!D93,0,PFS_dist_choice-1,1,1)</f>
        <v>234</v>
      </c>
      <c r="F84" s="102"/>
      <c r="G84" s="206"/>
      <c r="H84" s="105"/>
      <c r="I84" s="105"/>
      <c r="J84" s="209"/>
      <c r="K84" s="31"/>
      <c r="L84" s="209"/>
      <c r="M84" s="31"/>
      <c r="N84" s="31"/>
      <c r="O84" s="209"/>
      <c r="P84" s="31"/>
      <c r="Q84" s="31"/>
      <c r="R84" s="105"/>
      <c r="S84" s="51"/>
      <c r="T84" s="20"/>
      <c r="U84" s="20"/>
      <c r="V84" s="20"/>
      <c r="W84" s="20"/>
      <c r="X84" s="20"/>
      <c r="Y84" s="106"/>
      <c r="Z84" s="20"/>
      <c r="AA84" s="20"/>
      <c r="AB84" s="20"/>
      <c r="AC84" s="20"/>
      <c r="AD84" s="20"/>
      <c r="AE84" s="20"/>
      <c r="AF84" s="20"/>
      <c r="AG84" s="20"/>
      <c r="AH84" s="106"/>
      <c r="AI84" s="107"/>
      <c r="AJ84" s="105"/>
      <c r="AK84" s="106"/>
      <c r="AL84" s="107"/>
      <c r="AM84" s="105"/>
      <c r="AN84" s="105"/>
      <c r="AO84" s="106"/>
      <c r="AP84" s="105"/>
      <c r="AQ84" s="105">
        <f t="shared" si="9"/>
        <v>4.5</v>
      </c>
      <c r="AR84" s="105">
        <f t="shared" si="7"/>
        <v>0.85658097818572543</v>
      </c>
      <c r="AS84" s="105">
        <f t="shared" si="8"/>
        <v>0.85658097818572543</v>
      </c>
      <c r="AU84" s="51"/>
      <c r="BA84" s="106"/>
      <c r="BH84" s="20"/>
      <c r="BI84" s="20"/>
      <c r="BJ84" s="106"/>
      <c r="BK84" s="107"/>
      <c r="BL84" s="105"/>
      <c r="BM84" s="106"/>
      <c r="BN84" s="107"/>
      <c r="BO84" s="105"/>
      <c r="BP84" s="105"/>
      <c r="BQ84" s="106"/>
    </row>
    <row r="85" spans="1:69" x14ac:dyDescent="0.15">
      <c r="A85" s="104">
        <f t="shared" si="5"/>
        <v>79</v>
      </c>
      <c r="B85" s="20">
        <f t="shared" si="10"/>
        <v>237</v>
      </c>
      <c r="C85" s="105">
        <f t="shared" si="11"/>
        <v>54.692307692307693</v>
      </c>
      <c r="D85">
        <f ca="1">OFFSET(extrapolation!L94,0,OS_dist_choice-1,1,1)</f>
        <v>2.9165765173581104E-2</v>
      </c>
      <c r="E85">
        <f ca="1">OFFSET(extrapolation!D94,0,PFS_dist_choice-1,1,1)</f>
        <v>237</v>
      </c>
      <c r="F85" s="102"/>
      <c r="G85" s="206"/>
      <c r="H85" s="105"/>
      <c r="I85" s="105"/>
      <c r="J85" s="209"/>
      <c r="K85" s="31"/>
      <c r="L85" s="209"/>
      <c r="M85" s="31"/>
      <c r="N85" s="31"/>
      <c r="O85" s="209"/>
      <c r="P85" s="31"/>
      <c r="Q85" s="31"/>
      <c r="R85" s="105"/>
      <c r="S85" s="51"/>
      <c r="T85" s="20"/>
      <c r="U85" s="20"/>
      <c r="V85" s="20"/>
      <c r="W85" s="20"/>
      <c r="X85" s="20"/>
      <c r="Y85" s="106"/>
      <c r="Z85" s="20"/>
      <c r="AA85" s="20"/>
      <c r="AB85" s="20"/>
      <c r="AC85" s="20"/>
      <c r="AD85" s="20"/>
      <c r="AE85" s="20"/>
      <c r="AF85" s="20"/>
      <c r="AG85" s="20"/>
      <c r="AH85" s="106"/>
      <c r="AI85" s="107"/>
      <c r="AJ85" s="105"/>
      <c r="AK85" s="106"/>
      <c r="AL85" s="107"/>
      <c r="AM85" s="105"/>
      <c r="AN85" s="105"/>
      <c r="AO85" s="106"/>
      <c r="AP85" s="105"/>
      <c r="AQ85" s="105">
        <f t="shared" si="9"/>
        <v>4.5576923076923075</v>
      </c>
      <c r="AR85" s="105">
        <f t="shared" si="7"/>
        <v>0.85488260982392128</v>
      </c>
      <c r="AS85" s="105">
        <f t="shared" si="8"/>
        <v>0.85488260982392128</v>
      </c>
      <c r="AU85" s="51"/>
      <c r="BA85" s="106"/>
      <c r="BH85" s="20"/>
      <c r="BI85" s="20"/>
      <c r="BJ85" s="106"/>
      <c r="BK85" s="107"/>
      <c r="BL85" s="105"/>
      <c r="BM85" s="106"/>
      <c r="BN85" s="107"/>
      <c r="BO85" s="105"/>
      <c r="BP85" s="105"/>
      <c r="BQ85" s="106"/>
    </row>
    <row r="86" spans="1:69" x14ac:dyDescent="0.15">
      <c r="A86" s="104">
        <f t="shared" si="5"/>
        <v>80</v>
      </c>
      <c r="B86" s="20">
        <f t="shared" si="10"/>
        <v>240</v>
      </c>
      <c r="C86" s="105">
        <f t="shared" si="11"/>
        <v>55.38461538461538</v>
      </c>
      <c r="D86">
        <f ca="1">OFFSET(extrapolation!L95,0,OS_dist_choice-1,1,1)</f>
        <v>2.8363682459729294E-2</v>
      </c>
      <c r="E86">
        <f ca="1">OFFSET(extrapolation!D95,0,PFS_dist_choice-1,1,1)</f>
        <v>240</v>
      </c>
      <c r="F86" s="102"/>
      <c r="G86" s="206"/>
      <c r="H86" s="105"/>
      <c r="I86" s="105"/>
      <c r="J86" s="209"/>
      <c r="K86" s="31"/>
      <c r="L86" s="209"/>
      <c r="M86" s="31"/>
      <c r="N86" s="31"/>
      <c r="O86" s="209"/>
      <c r="P86" s="31"/>
      <c r="Q86" s="31"/>
      <c r="R86" s="105"/>
      <c r="S86" s="51"/>
      <c r="T86" s="20"/>
      <c r="U86" s="20"/>
      <c r="V86" s="20"/>
      <c r="W86" s="20"/>
      <c r="X86" s="20"/>
      <c r="Y86" s="106"/>
      <c r="Z86" s="20"/>
      <c r="AA86" s="20"/>
      <c r="AB86" s="20"/>
      <c r="AC86" s="20"/>
      <c r="AD86" s="20"/>
      <c r="AE86" s="20"/>
      <c r="AF86" s="20"/>
      <c r="AG86" s="20"/>
      <c r="AH86" s="106"/>
      <c r="AI86" s="107"/>
      <c r="AJ86" s="105"/>
      <c r="AK86" s="106"/>
      <c r="AL86" s="107"/>
      <c r="AM86" s="105"/>
      <c r="AN86" s="105"/>
      <c r="AO86" s="106"/>
      <c r="AP86" s="105"/>
      <c r="AQ86" s="105">
        <f t="shared" si="9"/>
        <v>4.615384615384615</v>
      </c>
      <c r="AR86" s="105">
        <f t="shared" si="7"/>
        <v>0.85318760886714462</v>
      </c>
      <c r="AS86" s="105">
        <f t="shared" si="8"/>
        <v>0.85318760886714462</v>
      </c>
      <c r="AU86" s="51"/>
      <c r="BA86" s="106"/>
      <c r="BH86" s="20"/>
      <c r="BI86" s="20"/>
      <c r="BJ86" s="106"/>
      <c r="BK86" s="107"/>
      <c r="BL86" s="105"/>
      <c r="BM86" s="106"/>
      <c r="BN86" s="107"/>
      <c r="BO86" s="105"/>
      <c r="BP86" s="105"/>
      <c r="BQ86" s="106"/>
    </row>
    <row r="87" spans="1:69" x14ac:dyDescent="0.15">
      <c r="A87" s="104">
        <f t="shared" si="5"/>
        <v>81</v>
      </c>
      <c r="B87" s="20">
        <f t="shared" si="10"/>
        <v>243</v>
      </c>
      <c r="C87" s="105">
        <f t="shared" si="11"/>
        <v>56.07692307692308</v>
      </c>
      <c r="D87">
        <f ca="1">OFFSET(extrapolation!L96,0,OS_dist_choice-1,1,1)</f>
        <v>2.7592599504815601E-2</v>
      </c>
      <c r="E87">
        <f ca="1">OFFSET(extrapolation!D96,0,PFS_dist_choice-1,1,1)</f>
        <v>243</v>
      </c>
      <c r="F87" s="102"/>
      <c r="G87" s="206"/>
      <c r="H87" s="105"/>
      <c r="I87" s="105"/>
      <c r="J87" s="209"/>
      <c r="K87" s="31"/>
      <c r="L87" s="209"/>
      <c r="M87" s="31"/>
      <c r="N87" s="31"/>
      <c r="O87" s="209"/>
      <c r="P87" s="31"/>
      <c r="Q87" s="31"/>
      <c r="R87" s="105"/>
      <c r="S87" s="51"/>
      <c r="T87" s="20"/>
      <c r="U87" s="20"/>
      <c r="V87" s="20"/>
      <c r="W87" s="20"/>
      <c r="X87" s="20"/>
      <c r="Y87" s="106"/>
      <c r="Z87" s="20"/>
      <c r="AA87" s="20"/>
      <c r="AB87" s="20"/>
      <c r="AC87" s="20"/>
      <c r="AD87" s="20"/>
      <c r="AE87" s="20"/>
      <c r="AF87" s="20"/>
      <c r="AG87" s="20"/>
      <c r="AH87" s="106"/>
      <c r="AI87" s="107"/>
      <c r="AJ87" s="105"/>
      <c r="AK87" s="106"/>
      <c r="AL87" s="107"/>
      <c r="AM87" s="105"/>
      <c r="AN87" s="105"/>
      <c r="AO87" s="106"/>
      <c r="AP87" s="105"/>
      <c r="AQ87" s="105">
        <f t="shared" si="9"/>
        <v>4.6730769230769234</v>
      </c>
      <c r="AR87" s="105">
        <f t="shared" si="7"/>
        <v>0.85149596863874222</v>
      </c>
      <c r="AS87" s="105">
        <f t="shared" si="8"/>
        <v>0.85149596863874222</v>
      </c>
      <c r="AU87" s="51"/>
      <c r="BA87" s="106"/>
      <c r="BH87" s="20"/>
      <c r="BI87" s="20"/>
      <c r="BJ87" s="106"/>
      <c r="BK87" s="107"/>
      <c r="BL87" s="105"/>
      <c r="BM87" s="106"/>
      <c r="BN87" s="107"/>
      <c r="BO87" s="105"/>
      <c r="BP87" s="105"/>
      <c r="BQ87" s="106"/>
    </row>
    <row r="88" spans="1:69" x14ac:dyDescent="0.15">
      <c r="A88" s="104">
        <f t="shared" si="5"/>
        <v>82</v>
      </c>
      <c r="B88" s="20">
        <f t="shared" si="10"/>
        <v>246</v>
      </c>
      <c r="C88" s="105">
        <f t="shared" si="11"/>
        <v>56.769230769230774</v>
      </c>
      <c r="D88">
        <f ca="1">OFFSET(extrapolation!L97,0,OS_dist_choice-1,1,1)</f>
        <v>2.6850989590151818E-2</v>
      </c>
      <c r="E88">
        <f ca="1">OFFSET(extrapolation!D97,0,PFS_dist_choice-1,1,1)</f>
        <v>246</v>
      </c>
      <c r="F88" s="102"/>
      <c r="G88" s="206"/>
      <c r="H88" s="105"/>
      <c r="I88" s="105"/>
      <c r="J88" s="209"/>
      <c r="K88" s="31"/>
      <c r="L88" s="209"/>
      <c r="M88" s="31"/>
      <c r="N88" s="31"/>
      <c r="O88" s="209"/>
      <c r="P88" s="31"/>
      <c r="Q88" s="31"/>
      <c r="R88" s="105"/>
      <c r="S88" s="51"/>
      <c r="T88" s="20"/>
      <c r="U88" s="20"/>
      <c r="V88" s="20"/>
      <c r="W88" s="20"/>
      <c r="X88" s="20"/>
      <c r="Y88" s="106"/>
      <c r="Z88" s="20"/>
      <c r="AA88" s="20"/>
      <c r="AB88" s="20"/>
      <c r="AC88" s="20"/>
      <c r="AD88" s="20"/>
      <c r="AE88" s="20"/>
      <c r="AF88" s="20"/>
      <c r="AG88" s="20"/>
      <c r="AH88" s="106"/>
      <c r="AI88" s="107"/>
      <c r="AJ88" s="105"/>
      <c r="AK88" s="106"/>
      <c r="AL88" s="107"/>
      <c r="AM88" s="105"/>
      <c r="AN88" s="105"/>
      <c r="AO88" s="106"/>
      <c r="AP88" s="105"/>
      <c r="AQ88" s="105">
        <f t="shared" si="9"/>
        <v>4.7307692307692308</v>
      </c>
      <c r="AR88" s="105">
        <f t="shared" si="7"/>
        <v>0.8498076824752987</v>
      </c>
      <c r="AS88" s="105">
        <f t="shared" si="8"/>
        <v>0.8498076824752987</v>
      </c>
      <c r="AU88" s="51"/>
      <c r="BA88" s="106"/>
      <c r="BH88" s="20"/>
      <c r="BI88" s="20"/>
      <c r="BJ88" s="106"/>
      <c r="BK88" s="107"/>
      <c r="BL88" s="105"/>
      <c r="BM88" s="106"/>
      <c r="BN88" s="107"/>
      <c r="BO88" s="105"/>
      <c r="BP88" s="105"/>
      <c r="BQ88" s="106"/>
    </row>
    <row r="89" spans="1:69" x14ac:dyDescent="0.15">
      <c r="A89" s="104">
        <f t="shared" si="5"/>
        <v>83</v>
      </c>
      <c r="B89" s="20">
        <f t="shared" si="10"/>
        <v>249</v>
      </c>
      <c r="C89" s="105">
        <f t="shared" si="11"/>
        <v>57.46153846153846</v>
      </c>
      <c r="D89">
        <f ca="1">OFFSET(extrapolation!L98,0,OS_dist_choice-1,1,1)</f>
        <v>2.6137416527066436E-2</v>
      </c>
      <c r="E89">
        <f ca="1">OFFSET(extrapolation!D98,0,PFS_dist_choice-1,1,1)</f>
        <v>249</v>
      </c>
      <c r="F89" s="102"/>
      <c r="G89" s="206"/>
      <c r="H89" s="105"/>
      <c r="I89" s="105"/>
      <c r="J89" s="209"/>
      <c r="K89" s="31"/>
      <c r="L89" s="209"/>
      <c r="M89" s="31"/>
      <c r="N89" s="31"/>
      <c r="O89" s="209"/>
      <c r="P89" s="31"/>
      <c r="Q89" s="31"/>
      <c r="R89" s="105"/>
      <c r="S89" s="51"/>
      <c r="T89" s="20"/>
      <c r="U89" s="20"/>
      <c r="V89" s="20"/>
      <c r="W89" s="20"/>
      <c r="X89" s="20"/>
      <c r="Y89" s="106"/>
      <c r="Z89" s="20"/>
      <c r="AA89" s="20"/>
      <c r="AB89" s="20"/>
      <c r="AC89" s="20"/>
      <c r="AD89" s="20"/>
      <c r="AE89" s="20"/>
      <c r="AF89" s="20"/>
      <c r="AG89" s="20"/>
      <c r="AH89" s="106"/>
      <c r="AI89" s="107"/>
      <c r="AJ89" s="105"/>
      <c r="AK89" s="106"/>
      <c r="AL89" s="107"/>
      <c r="AM89" s="105"/>
      <c r="AN89" s="105"/>
      <c r="AO89" s="106"/>
      <c r="AP89" s="105"/>
      <c r="AQ89" s="105">
        <f t="shared" si="9"/>
        <v>4.7884615384615383</v>
      </c>
      <c r="AR89" s="105">
        <f t="shared" si="7"/>
        <v>0.84812274372661089</v>
      </c>
      <c r="AS89" s="105">
        <f t="shared" si="8"/>
        <v>0.84812274372661089</v>
      </c>
      <c r="AU89" s="51"/>
      <c r="BA89" s="106"/>
      <c r="BH89" s="20"/>
      <c r="BI89" s="20"/>
      <c r="BJ89" s="106"/>
      <c r="BK89" s="107"/>
      <c r="BL89" s="105"/>
      <c r="BM89" s="106"/>
      <c r="BN89" s="107"/>
      <c r="BO89" s="105"/>
      <c r="BP89" s="105"/>
      <c r="BQ89" s="106"/>
    </row>
    <row r="90" spans="1:69" x14ac:dyDescent="0.15">
      <c r="A90" s="104">
        <f t="shared" si="5"/>
        <v>84</v>
      </c>
      <c r="B90" s="20">
        <f t="shared" si="10"/>
        <v>252</v>
      </c>
      <c r="C90" s="105">
        <f t="shared" si="11"/>
        <v>58.153846153846146</v>
      </c>
      <c r="D90">
        <f ca="1">OFFSET(extrapolation!L99,0,OS_dist_choice-1,1,1)</f>
        <v>2.5450528430374517E-2</v>
      </c>
      <c r="E90">
        <f ca="1">OFFSET(extrapolation!D99,0,PFS_dist_choice-1,1,1)</f>
        <v>252</v>
      </c>
      <c r="F90" s="102"/>
      <c r="G90" s="206"/>
      <c r="H90" s="105"/>
      <c r="I90" s="105"/>
      <c r="J90" s="209"/>
      <c r="K90" s="31"/>
      <c r="L90" s="209"/>
      <c r="M90" s="31"/>
      <c r="N90" s="31"/>
      <c r="O90" s="209"/>
      <c r="P90" s="31"/>
      <c r="Q90" s="31"/>
      <c r="R90" s="105"/>
      <c r="S90" s="51"/>
      <c r="T90" s="20"/>
      <c r="U90" s="20"/>
      <c r="V90" s="20"/>
      <c r="W90" s="20"/>
      <c r="X90" s="20"/>
      <c r="Y90" s="106"/>
      <c r="Z90" s="20"/>
      <c r="AA90" s="20"/>
      <c r="AB90" s="20"/>
      <c r="AC90" s="20"/>
      <c r="AD90" s="20"/>
      <c r="AE90" s="20"/>
      <c r="AF90" s="20"/>
      <c r="AG90" s="20"/>
      <c r="AH90" s="106"/>
      <c r="AI90" s="107"/>
      <c r="AJ90" s="105"/>
      <c r="AK90" s="106"/>
      <c r="AL90" s="107"/>
      <c r="AM90" s="105"/>
      <c r="AN90" s="105"/>
      <c r="AO90" s="106"/>
      <c r="AP90" s="105"/>
      <c r="AQ90" s="105">
        <f t="shared" si="9"/>
        <v>4.8461538461538458</v>
      </c>
      <c r="AR90" s="105">
        <f t="shared" si="7"/>
        <v>0.84644114575566054</v>
      </c>
      <c r="AS90" s="105">
        <f t="shared" si="8"/>
        <v>0.84644114575566054</v>
      </c>
      <c r="AU90" s="51"/>
      <c r="BA90" s="106"/>
      <c r="BH90" s="20"/>
      <c r="BI90" s="20"/>
      <c r="BJ90" s="106"/>
      <c r="BK90" s="107"/>
      <c r="BL90" s="105"/>
      <c r="BM90" s="106"/>
      <c r="BN90" s="107"/>
      <c r="BO90" s="105"/>
      <c r="BP90" s="105"/>
      <c r="BQ90" s="106"/>
    </row>
    <row r="91" spans="1:69" x14ac:dyDescent="0.15">
      <c r="A91" s="104">
        <f t="shared" si="5"/>
        <v>85</v>
      </c>
      <c r="B91" s="20">
        <f t="shared" si="10"/>
        <v>255</v>
      </c>
      <c r="C91" s="105">
        <f t="shared" si="11"/>
        <v>58.846153846153854</v>
      </c>
      <c r="D91">
        <f ca="1">OFFSET(extrapolation!L100,0,OS_dist_choice-1,1,1)</f>
        <v>2.4789051975441411E-2</v>
      </c>
      <c r="E91">
        <f ca="1">OFFSET(extrapolation!D100,0,PFS_dist_choice-1,1,1)</f>
        <v>255</v>
      </c>
      <c r="F91" s="102"/>
      <c r="G91" s="206"/>
      <c r="H91" s="105"/>
      <c r="I91" s="105"/>
      <c r="J91" s="209"/>
      <c r="K91" s="31"/>
      <c r="L91" s="209"/>
      <c r="M91" s="31"/>
      <c r="N91" s="31"/>
      <c r="O91" s="209"/>
      <c r="P91" s="31"/>
      <c r="Q91" s="31"/>
      <c r="R91" s="105"/>
      <c r="S91" s="51"/>
      <c r="T91" s="20"/>
      <c r="U91" s="20"/>
      <c r="V91" s="20"/>
      <c r="W91" s="20"/>
      <c r="X91" s="20"/>
      <c r="Y91" s="106"/>
      <c r="Z91" s="20"/>
      <c r="AA91" s="20"/>
      <c r="AB91" s="20"/>
      <c r="AC91" s="20"/>
      <c r="AD91" s="20"/>
      <c r="AE91" s="20"/>
      <c r="AF91" s="20"/>
      <c r="AG91" s="20"/>
      <c r="AH91" s="106"/>
      <c r="AI91" s="107"/>
      <c r="AJ91" s="105"/>
      <c r="AK91" s="106"/>
      <c r="AL91" s="107"/>
      <c r="AM91" s="105"/>
      <c r="AN91" s="105"/>
      <c r="AO91" s="106"/>
      <c r="AP91" s="105"/>
      <c r="AQ91" s="105">
        <f t="shared" si="9"/>
        <v>4.9038461538461542</v>
      </c>
      <c r="AR91" s="105">
        <f t="shared" si="7"/>
        <v>0.84476288193858917</v>
      </c>
      <c r="AS91" s="105">
        <f t="shared" si="8"/>
        <v>0.84476288193858917</v>
      </c>
      <c r="AU91" s="51"/>
      <c r="BA91" s="106"/>
      <c r="BH91" s="20"/>
      <c r="BI91" s="20"/>
      <c r="BJ91" s="106"/>
      <c r="BK91" s="107"/>
      <c r="BL91" s="105"/>
      <c r="BM91" s="106"/>
      <c r="BN91" s="107"/>
      <c r="BO91" s="105"/>
      <c r="BP91" s="105"/>
      <c r="BQ91" s="106"/>
    </row>
    <row r="92" spans="1:69" x14ac:dyDescent="0.15">
      <c r="A92" s="104">
        <f t="shared" ref="A92:A155" si="12">+A91+1</f>
        <v>86</v>
      </c>
      <c r="B92" s="20">
        <f t="shared" si="10"/>
        <v>258</v>
      </c>
      <c r="C92" s="105">
        <f t="shared" si="11"/>
        <v>59.53846153846154</v>
      </c>
      <c r="D92">
        <f ca="1">OFFSET(extrapolation!L101,0,OS_dist_choice-1,1,1)</f>
        <v>2.4151787097292318E-2</v>
      </c>
      <c r="E92">
        <f ca="1">OFFSET(extrapolation!D101,0,PFS_dist_choice-1,1,1)</f>
        <v>258</v>
      </c>
      <c r="F92" s="102"/>
      <c r="G92" s="206"/>
      <c r="H92" s="105"/>
      <c r="I92" s="105"/>
      <c r="J92" s="209"/>
      <c r="K92" s="31"/>
      <c r="L92" s="209"/>
      <c r="M92" s="31"/>
      <c r="N92" s="31"/>
      <c r="O92" s="209"/>
      <c r="P92" s="31"/>
      <c r="Q92" s="31"/>
      <c r="R92" s="105"/>
      <c r="S92" s="51"/>
      <c r="T92" s="20"/>
      <c r="U92" s="20"/>
      <c r="V92" s="20"/>
      <c r="W92" s="20"/>
      <c r="X92" s="20"/>
      <c r="Y92" s="106"/>
      <c r="Z92" s="20"/>
      <c r="AA92" s="20"/>
      <c r="AB92" s="20"/>
      <c r="AC92" s="20"/>
      <c r="AD92" s="20"/>
      <c r="AE92" s="20"/>
      <c r="AF92" s="20"/>
      <c r="AG92" s="20"/>
      <c r="AH92" s="106"/>
      <c r="AI92" s="107"/>
      <c r="AJ92" s="105"/>
      <c r="AK92" s="106"/>
      <c r="AL92" s="107"/>
      <c r="AM92" s="105"/>
      <c r="AN92" s="105"/>
      <c r="AO92" s="106"/>
      <c r="AP92" s="105"/>
      <c r="AQ92" s="105">
        <f t="shared" si="9"/>
        <v>4.9615384615384617</v>
      </c>
      <c r="AR92" s="105">
        <f t="shared" si="7"/>
        <v>0.84308794566467182</v>
      </c>
      <c r="AS92" s="105">
        <f t="shared" si="8"/>
        <v>0.84308794566467182</v>
      </c>
      <c r="AU92" s="51"/>
      <c r="BA92" s="106"/>
      <c r="BH92" s="20"/>
      <c r="BI92" s="20"/>
      <c r="BJ92" s="106"/>
      <c r="BK92" s="107"/>
      <c r="BL92" s="105"/>
      <c r="BM92" s="106"/>
      <c r="BN92" s="107"/>
      <c r="BO92" s="105"/>
      <c r="BP92" s="105"/>
      <c r="BQ92" s="106"/>
    </row>
    <row r="93" spans="1:69" x14ac:dyDescent="0.15">
      <c r="A93" s="104">
        <f t="shared" si="12"/>
        <v>87</v>
      </c>
      <c r="B93" s="20">
        <f t="shared" si="10"/>
        <v>261</v>
      </c>
      <c r="C93" s="105">
        <f t="shared" si="11"/>
        <v>60.230769230769226</v>
      </c>
      <c r="D93">
        <f ca="1">OFFSET(extrapolation!L102,0,OS_dist_choice-1,1,1)</f>
        <v>2.3537602094102935E-2</v>
      </c>
      <c r="E93">
        <f ca="1">OFFSET(extrapolation!D102,0,PFS_dist_choice-1,1,1)</f>
        <v>261</v>
      </c>
      <c r="F93" s="102"/>
      <c r="G93" s="206"/>
      <c r="H93" s="105"/>
      <c r="I93" s="105"/>
      <c r="J93" s="209"/>
      <c r="K93" s="31"/>
      <c r="L93" s="209"/>
      <c r="M93" s="31"/>
      <c r="N93" s="31"/>
      <c r="O93" s="209"/>
      <c r="P93" s="31"/>
      <c r="Q93" s="31"/>
      <c r="R93" s="105"/>
      <c r="S93" s="51"/>
      <c r="T93" s="20"/>
      <c r="U93" s="20"/>
      <c r="V93" s="20"/>
      <c r="W93" s="20"/>
      <c r="X93" s="20"/>
      <c r="Y93" s="106"/>
      <c r="Z93" s="20"/>
      <c r="AA93" s="20"/>
      <c r="AB93" s="20"/>
      <c r="AC93" s="20"/>
      <c r="AD93" s="20"/>
      <c r="AE93" s="20"/>
      <c r="AF93" s="20"/>
      <c r="AG93" s="20"/>
      <c r="AH93" s="106"/>
      <c r="AI93" s="107"/>
      <c r="AJ93" s="105"/>
      <c r="AK93" s="106"/>
      <c r="AL93" s="107"/>
      <c r="AM93" s="105"/>
      <c r="AN93" s="105"/>
      <c r="AO93" s="106"/>
      <c r="AP93" s="105"/>
      <c r="AQ93" s="105">
        <f t="shared" si="9"/>
        <v>5.0192307692307692</v>
      </c>
      <c r="AR93" s="105">
        <f t="shared" si="7"/>
        <v>0.84141633033629026</v>
      </c>
      <c r="AS93" s="105">
        <f t="shared" si="8"/>
        <v>0.84141633033629026</v>
      </c>
      <c r="AU93" s="51"/>
      <c r="BA93" s="106"/>
      <c r="BH93" s="20"/>
      <c r="BI93" s="20"/>
      <c r="BJ93" s="106"/>
      <c r="BK93" s="107"/>
      <c r="BL93" s="105"/>
      <c r="BM93" s="106"/>
      <c r="BN93" s="107"/>
      <c r="BO93" s="105"/>
      <c r="BP93" s="105"/>
      <c r="BQ93" s="106"/>
    </row>
    <row r="94" spans="1:69" x14ac:dyDescent="0.15">
      <c r="A94" s="104">
        <f t="shared" si="12"/>
        <v>88</v>
      </c>
      <c r="B94" s="20">
        <f t="shared" si="10"/>
        <v>264</v>
      </c>
      <c r="C94" s="105">
        <f t="shared" si="11"/>
        <v>60.92307692307692</v>
      </c>
      <c r="D94">
        <f ca="1">OFFSET(extrapolation!L103,0,OS_dist_choice-1,1,1)</f>
        <v>2.2945429100900222E-2</v>
      </c>
      <c r="E94">
        <f ca="1">OFFSET(extrapolation!D103,0,PFS_dist_choice-1,1,1)</f>
        <v>264</v>
      </c>
      <c r="F94" s="102"/>
      <c r="G94" s="206"/>
      <c r="H94" s="105"/>
      <c r="I94" s="105"/>
      <c r="J94" s="209"/>
      <c r="K94" s="31"/>
      <c r="L94" s="209"/>
      <c r="M94" s="31"/>
      <c r="N94" s="31"/>
      <c r="O94" s="209"/>
      <c r="P94" s="31"/>
      <c r="Q94" s="31"/>
      <c r="R94" s="105"/>
      <c r="S94" s="51"/>
      <c r="T94" s="20"/>
      <c r="U94" s="20"/>
      <c r="V94" s="20"/>
      <c r="W94" s="20"/>
      <c r="X94" s="20"/>
      <c r="Y94" s="106"/>
      <c r="Z94" s="20"/>
      <c r="AA94" s="20"/>
      <c r="AB94" s="20"/>
      <c r="AC94" s="20"/>
      <c r="AD94" s="20"/>
      <c r="AE94" s="20"/>
      <c r="AF94" s="20"/>
      <c r="AG94" s="20"/>
      <c r="AH94" s="106"/>
      <c r="AI94" s="107"/>
      <c r="AJ94" s="105"/>
      <c r="AK94" s="106"/>
      <c r="AL94" s="107"/>
      <c r="AM94" s="105"/>
      <c r="AN94" s="105"/>
      <c r="AO94" s="106"/>
      <c r="AP94" s="105"/>
      <c r="AQ94" s="105">
        <f t="shared" si="9"/>
        <v>5.0769230769230766</v>
      </c>
      <c r="AR94" s="105">
        <f t="shared" si="7"/>
        <v>0.83974802936890802</v>
      </c>
      <c r="AS94" s="105">
        <f t="shared" si="8"/>
        <v>0.83974802936890802</v>
      </c>
      <c r="AU94" s="51"/>
      <c r="BA94" s="106"/>
      <c r="BH94" s="20"/>
      <c r="BI94" s="20"/>
      <c r="BJ94" s="106"/>
      <c r="BK94" s="107"/>
      <c r="BL94" s="105"/>
      <c r="BM94" s="106"/>
      <c r="BN94" s="107"/>
      <c r="BO94" s="105"/>
      <c r="BP94" s="105"/>
      <c r="BQ94" s="106"/>
    </row>
    <row r="95" spans="1:69" x14ac:dyDescent="0.15">
      <c r="A95" s="104">
        <f t="shared" si="12"/>
        <v>89</v>
      </c>
      <c r="B95" s="20">
        <f t="shared" si="10"/>
        <v>267</v>
      </c>
      <c r="C95" s="105">
        <f t="shared" si="11"/>
        <v>61.61538461538462</v>
      </c>
      <c r="D95">
        <f ca="1">OFFSET(extrapolation!L104,0,OS_dist_choice-1,1,1)</f>
        <v>2.2374259902446316E-2</v>
      </c>
      <c r="E95">
        <f ca="1">OFFSET(extrapolation!D104,0,PFS_dist_choice-1,1,1)</f>
        <v>267</v>
      </c>
      <c r="F95" s="102"/>
      <c r="G95" s="206"/>
      <c r="H95" s="105"/>
      <c r="I95" s="105"/>
      <c r="J95" s="209"/>
      <c r="K95" s="31"/>
      <c r="L95" s="209"/>
      <c r="M95" s="31"/>
      <c r="N95" s="31"/>
      <c r="O95" s="209"/>
      <c r="P95" s="31"/>
      <c r="Q95" s="31"/>
      <c r="R95" s="105"/>
      <c r="S95" s="51"/>
      <c r="T95" s="20"/>
      <c r="U95" s="20"/>
      <c r="V95" s="20"/>
      <c r="W95" s="20"/>
      <c r="X95" s="20"/>
      <c r="Y95" s="106"/>
      <c r="Z95" s="20"/>
      <c r="AA95" s="20"/>
      <c r="AB95" s="20"/>
      <c r="AC95" s="20"/>
      <c r="AD95" s="20"/>
      <c r="AE95" s="20"/>
      <c r="AF95" s="20"/>
      <c r="AG95" s="20"/>
      <c r="AH95" s="106"/>
      <c r="AI95" s="107"/>
      <c r="AJ95" s="105"/>
      <c r="AK95" s="106"/>
      <c r="AL95" s="107"/>
      <c r="AM95" s="105"/>
      <c r="AN95" s="105"/>
      <c r="AO95" s="106"/>
      <c r="AP95" s="105"/>
      <c r="AQ95" s="105">
        <f t="shared" si="9"/>
        <v>5.134615384615385</v>
      </c>
      <c r="AR95" s="105">
        <f t="shared" si="7"/>
        <v>0.83808303619104396</v>
      </c>
      <c r="AS95" s="105">
        <f t="shared" si="8"/>
        <v>0.83808303619104396</v>
      </c>
      <c r="AU95" s="51"/>
      <c r="BA95" s="106"/>
      <c r="BH95" s="20"/>
      <c r="BI95" s="20"/>
      <c r="BJ95" s="106"/>
      <c r="BK95" s="107"/>
      <c r="BL95" s="105"/>
      <c r="BM95" s="106"/>
      <c r="BN95" s="107"/>
      <c r="BO95" s="105"/>
      <c r="BP95" s="105"/>
      <c r="BQ95" s="106"/>
    </row>
    <row r="96" spans="1:69" x14ac:dyDescent="0.15">
      <c r="A96" s="104">
        <f t="shared" si="12"/>
        <v>90</v>
      </c>
      <c r="B96" s="20">
        <f t="shared" si="10"/>
        <v>270</v>
      </c>
      <c r="C96" s="105">
        <f t="shared" si="11"/>
        <v>62.307692307692307</v>
      </c>
      <c r="D96">
        <f ca="1">OFFSET(extrapolation!L105,0,OS_dist_choice-1,1,1)</f>
        <v>2.1823142057116818E-2</v>
      </c>
      <c r="E96">
        <f ca="1">OFFSET(extrapolation!D105,0,PFS_dist_choice-1,1,1)</f>
        <v>270</v>
      </c>
      <c r="F96" s="102"/>
      <c r="G96" s="206"/>
      <c r="H96" s="105"/>
      <c r="I96" s="105"/>
      <c r="J96" s="209"/>
      <c r="K96" s="31"/>
      <c r="L96" s="209"/>
      <c r="M96" s="31"/>
      <c r="N96" s="31"/>
      <c r="O96" s="209"/>
      <c r="P96" s="31"/>
      <c r="Q96" s="31"/>
      <c r="R96" s="105"/>
      <c r="S96" s="51"/>
      <c r="T96" s="20"/>
      <c r="U96" s="20"/>
      <c r="V96" s="20"/>
      <c r="W96" s="20"/>
      <c r="X96" s="20"/>
      <c r="Y96" s="106"/>
      <c r="Z96" s="20"/>
      <c r="AA96" s="20"/>
      <c r="AB96" s="20"/>
      <c r="AC96" s="20"/>
      <c r="AD96" s="20"/>
      <c r="AE96" s="20"/>
      <c r="AF96" s="20"/>
      <c r="AG96" s="20"/>
      <c r="AH96" s="106"/>
      <c r="AI96" s="107"/>
      <c r="AJ96" s="105"/>
      <c r="AK96" s="106"/>
      <c r="AL96" s="107"/>
      <c r="AM96" s="105"/>
      <c r="AN96" s="105"/>
      <c r="AO96" s="106"/>
      <c r="AP96" s="105"/>
      <c r="AQ96" s="105">
        <f t="shared" si="9"/>
        <v>5.1923076923076925</v>
      </c>
      <c r="AR96" s="105">
        <f t="shared" si="7"/>
        <v>0.83642134424424586</v>
      </c>
      <c r="AS96" s="105">
        <f t="shared" si="8"/>
        <v>0.83642134424424586</v>
      </c>
      <c r="AU96" s="51"/>
      <c r="BA96" s="106"/>
      <c r="BH96" s="20"/>
      <c r="BI96" s="20"/>
      <c r="BJ96" s="106"/>
      <c r="BK96" s="107"/>
      <c r="BL96" s="105"/>
      <c r="BM96" s="106"/>
      <c r="BN96" s="107"/>
      <c r="BO96" s="105"/>
      <c r="BP96" s="105"/>
      <c r="BQ96" s="106"/>
    </row>
    <row r="97" spans="1:69" x14ac:dyDescent="0.15">
      <c r="A97" s="104">
        <f t="shared" si="12"/>
        <v>91</v>
      </c>
      <c r="B97" s="20">
        <f t="shared" si="10"/>
        <v>273</v>
      </c>
      <c r="C97" s="105">
        <f t="shared" si="11"/>
        <v>63</v>
      </c>
      <c r="D97">
        <f ca="1">OFFSET(extrapolation!L106,0,OS_dist_choice-1,1,1)</f>
        <v>2.1291175306137795E-2</v>
      </c>
      <c r="E97">
        <f ca="1">OFFSET(extrapolation!D106,0,PFS_dist_choice-1,1,1)</f>
        <v>273</v>
      </c>
      <c r="F97" s="102"/>
      <c r="G97" s="206"/>
      <c r="H97" s="105"/>
      <c r="I97" s="105"/>
      <c r="J97" s="209"/>
      <c r="K97" s="31"/>
      <c r="L97" s="209"/>
      <c r="M97" s="31"/>
      <c r="N97" s="31"/>
      <c r="O97" s="209"/>
      <c r="P97" s="31"/>
      <c r="Q97" s="31"/>
      <c r="R97" s="105"/>
      <c r="S97" s="51"/>
      <c r="T97" s="20"/>
      <c r="U97" s="20"/>
      <c r="V97" s="20"/>
      <c r="W97" s="20"/>
      <c r="X97" s="20"/>
      <c r="Y97" s="106"/>
      <c r="Z97" s="20"/>
      <c r="AA97" s="20"/>
      <c r="AB97" s="20"/>
      <c r="AC97" s="20"/>
      <c r="AD97" s="20"/>
      <c r="AE97" s="20"/>
      <c r="AF97" s="20"/>
      <c r="AG97" s="20"/>
      <c r="AH97" s="106"/>
      <c r="AI97" s="107"/>
      <c r="AJ97" s="105"/>
      <c r="AK97" s="106"/>
      <c r="AL97" s="107"/>
      <c r="AM97" s="105"/>
      <c r="AN97" s="105"/>
      <c r="AO97" s="106"/>
      <c r="AP97" s="105"/>
      <c r="AQ97" s="105">
        <f t="shared" si="9"/>
        <v>5.25</v>
      </c>
      <c r="AR97" s="105">
        <f t="shared" si="7"/>
        <v>0.83476294698306575</v>
      </c>
      <c r="AS97" s="105">
        <f t="shared" si="8"/>
        <v>0.83476294698306575</v>
      </c>
      <c r="AU97" s="51"/>
      <c r="BA97" s="106"/>
      <c r="BH97" s="20"/>
      <c r="BI97" s="20"/>
      <c r="BJ97" s="106"/>
      <c r="BK97" s="107"/>
      <c r="BL97" s="105"/>
      <c r="BM97" s="106"/>
      <c r="BN97" s="107"/>
      <c r="BO97" s="105"/>
      <c r="BP97" s="105"/>
      <c r="BQ97" s="106"/>
    </row>
    <row r="98" spans="1:69" x14ac:dyDescent="0.15">
      <c r="A98" s="104">
        <f t="shared" si="12"/>
        <v>92</v>
      </c>
      <c r="B98" s="20">
        <f t="shared" si="10"/>
        <v>276</v>
      </c>
      <c r="C98" s="105">
        <f t="shared" si="11"/>
        <v>63.692307692307693</v>
      </c>
      <c r="D98">
        <f ca="1">OFFSET(extrapolation!L107,0,OS_dist_choice-1,1,1)</f>
        <v>2.0777508244855077E-2</v>
      </c>
      <c r="E98">
        <f ca="1">OFFSET(extrapolation!D107,0,PFS_dist_choice-1,1,1)</f>
        <v>276</v>
      </c>
      <c r="F98" s="102"/>
      <c r="G98" s="206"/>
      <c r="H98" s="105"/>
      <c r="I98" s="105"/>
      <c r="J98" s="209"/>
      <c r="K98" s="31"/>
      <c r="L98" s="209"/>
      <c r="M98" s="31"/>
      <c r="N98" s="31"/>
      <c r="O98" s="209"/>
      <c r="P98" s="31"/>
      <c r="Q98" s="31"/>
      <c r="R98" s="105"/>
      <c r="S98" s="51"/>
      <c r="T98" s="20"/>
      <c r="U98" s="20"/>
      <c r="V98" s="20"/>
      <c r="W98" s="20"/>
      <c r="X98" s="20"/>
      <c r="Y98" s="106"/>
      <c r="Z98" s="20"/>
      <c r="AA98" s="20"/>
      <c r="AB98" s="20"/>
      <c r="AC98" s="20"/>
      <c r="AD98" s="20"/>
      <c r="AE98" s="20"/>
      <c r="AF98" s="20"/>
      <c r="AG98" s="20"/>
      <c r="AH98" s="106"/>
      <c r="AI98" s="107"/>
      <c r="AJ98" s="105"/>
      <c r="AK98" s="106"/>
      <c r="AL98" s="107"/>
      <c r="AM98" s="105"/>
      <c r="AN98" s="105"/>
      <c r="AO98" s="106"/>
      <c r="AP98" s="105"/>
      <c r="AQ98" s="105">
        <f t="shared" si="9"/>
        <v>5.3076923076923075</v>
      </c>
      <c r="AR98" s="105">
        <f t="shared" si="7"/>
        <v>0.83310783787503362</v>
      </c>
      <c r="AS98" s="105">
        <f t="shared" si="8"/>
        <v>0.83310783787503362</v>
      </c>
      <c r="AU98" s="51"/>
      <c r="BA98" s="106"/>
      <c r="BH98" s="20"/>
      <c r="BI98" s="20"/>
      <c r="BJ98" s="106"/>
      <c r="BK98" s="107"/>
      <c r="BL98" s="105"/>
      <c r="BM98" s="106"/>
      <c r="BN98" s="107"/>
      <c r="BO98" s="105"/>
      <c r="BP98" s="105"/>
      <c r="BQ98" s="106"/>
    </row>
    <row r="99" spans="1:69" x14ac:dyDescent="0.15">
      <c r="A99" s="104">
        <f t="shared" si="12"/>
        <v>93</v>
      </c>
      <c r="B99" s="20">
        <f t="shared" si="10"/>
        <v>279</v>
      </c>
      <c r="C99" s="105">
        <f t="shared" si="11"/>
        <v>64.384615384615387</v>
      </c>
      <c r="D99">
        <f ca="1">OFFSET(extrapolation!L108,0,OS_dist_choice-1,1,1)</f>
        <v>2.0281335234792777E-2</v>
      </c>
      <c r="E99">
        <f ca="1">OFFSET(extrapolation!D108,0,PFS_dist_choice-1,1,1)</f>
        <v>279</v>
      </c>
      <c r="F99" s="102"/>
      <c r="G99" s="206"/>
      <c r="H99" s="105"/>
      <c r="I99" s="105"/>
      <c r="J99" s="209"/>
      <c r="K99" s="31"/>
      <c r="L99" s="209"/>
      <c r="M99" s="31"/>
      <c r="N99" s="31"/>
      <c r="O99" s="209"/>
      <c r="P99" s="31"/>
      <c r="Q99" s="31"/>
      <c r="R99" s="105"/>
      <c r="S99" s="51"/>
      <c r="T99" s="20"/>
      <c r="U99" s="20"/>
      <c r="V99" s="20"/>
      <c r="W99" s="20"/>
      <c r="X99" s="20"/>
      <c r="Y99" s="106"/>
      <c r="Z99" s="20"/>
      <c r="AA99" s="20"/>
      <c r="AB99" s="20"/>
      <c r="AC99" s="20"/>
      <c r="AD99" s="20"/>
      <c r="AE99" s="20"/>
      <c r="AF99" s="20"/>
      <c r="AG99" s="20"/>
      <c r="AH99" s="106"/>
      <c r="AI99" s="107"/>
      <c r="AJ99" s="105"/>
      <c r="AK99" s="106"/>
      <c r="AL99" s="107"/>
      <c r="AM99" s="105"/>
      <c r="AN99" s="105"/>
      <c r="AO99" s="106"/>
      <c r="AP99" s="105"/>
      <c r="AQ99" s="105">
        <f t="shared" si="9"/>
        <v>5.365384615384615</v>
      </c>
      <c r="AR99" s="105">
        <f t="shared" si="7"/>
        <v>0.83145601040063088</v>
      </c>
      <c r="AS99" s="105">
        <f t="shared" si="8"/>
        <v>0.83145601040063088</v>
      </c>
      <c r="AU99" s="51"/>
      <c r="BA99" s="106"/>
      <c r="BH99" s="20"/>
      <c r="BI99" s="20"/>
      <c r="BJ99" s="106"/>
      <c r="BK99" s="107"/>
      <c r="BL99" s="105"/>
      <c r="BM99" s="106"/>
      <c r="BN99" s="107"/>
      <c r="BO99" s="105"/>
      <c r="BP99" s="105"/>
      <c r="BQ99" s="106"/>
    </row>
    <row r="100" spans="1:69" x14ac:dyDescent="0.15">
      <c r="A100" s="104">
        <f t="shared" si="12"/>
        <v>94</v>
      </c>
      <c r="B100" s="20">
        <f t="shared" si="10"/>
        <v>282</v>
      </c>
      <c r="C100" s="105">
        <f t="shared" si="11"/>
        <v>65.07692307692308</v>
      </c>
      <c r="D100">
        <f ca="1">OFFSET(extrapolation!L109,0,OS_dist_choice-1,1,1)</f>
        <v>1.9801893537139043E-2</v>
      </c>
      <c r="E100">
        <f ca="1">OFFSET(extrapolation!D109,0,PFS_dist_choice-1,1,1)</f>
        <v>282</v>
      </c>
      <c r="F100" s="102"/>
      <c r="G100" s="206"/>
      <c r="H100" s="105"/>
      <c r="I100" s="105"/>
      <c r="J100" s="209"/>
      <c r="K100" s="31"/>
      <c r="L100" s="209"/>
      <c r="M100" s="31"/>
      <c r="N100" s="31"/>
      <c r="O100" s="209"/>
      <c r="P100" s="31"/>
      <c r="Q100" s="31"/>
      <c r="R100" s="105"/>
      <c r="S100" s="51"/>
      <c r="T100" s="20"/>
      <c r="U100" s="20"/>
      <c r="V100" s="20"/>
      <c r="W100" s="20"/>
      <c r="X100" s="20"/>
      <c r="Y100" s="106"/>
      <c r="Z100" s="20"/>
      <c r="AA100" s="20"/>
      <c r="AB100" s="20"/>
      <c r="AC100" s="20"/>
      <c r="AD100" s="20"/>
      <c r="AE100" s="20"/>
      <c r="AF100" s="20"/>
      <c r="AG100" s="20"/>
      <c r="AH100" s="106"/>
      <c r="AI100" s="107"/>
      <c r="AJ100" s="105"/>
      <c r="AK100" s="106"/>
      <c r="AL100" s="107"/>
      <c r="AM100" s="105"/>
      <c r="AN100" s="105"/>
      <c r="AO100" s="106"/>
      <c r="AP100" s="105"/>
      <c r="AQ100" s="105">
        <f t="shared" si="9"/>
        <v>5.4230769230769234</v>
      </c>
      <c r="AR100" s="105">
        <f t="shared" si="7"/>
        <v>0.82980745805326572</v>
      </c>
      <c r="AS100" s="105">
        <f t="shared" si="8"/>
        <v>0.82980745805326572</v>
      </c>
      <c r="AU100" s="51"/>
      <c r="BA100" s="106"/>
      <c r="BH100" s="20"/>
      <c r="BI100" s="20"/>
      <c r="BJ100" s="106"/>
      <c r="BK100" s="107"/>
      <c r="BL100" s="105"/>
      <c r="BM100" s="106"/>
      <c r="BN100" s="107"/>
      <c r="BO100" s="105"/>
      <c r="BP100" s="105"/>
      <c r="BQ100" s="106"/>
    </row>
    <row r="101" spans="1:69" x14ac:dyDescent="0.15">
      <c r="A101" s="104">
        <f t="shared" si="12"/>
        <v>95</v>
      </c>
      <c r="B101" s="20">
        <f t="shared" si="10"/>
        <v>285</v>
      </c>
      <c r="C101" s="105">
        <f t="shared" si="11"/>
        <v>65.769230769230774</v>
      </c>
      <c r="D101">
        <f ca="1">OFFSET(extrapolation!L110,0,OS_dist_choice-1,1,1)</f>
        <v>1.933846065000288E-2</v>
      </c>
      <c r="E101">
        <f ca="1">OFFSET(extrapolation!D110,0,PFS_dist_choice-1,1,1)</f>
        <v>285</v>
      </c>
      <c r="F101" s="102"/>
      <c r="G101" s="206"/>
      <c r="H101" s="105"/>
      <c r="I101" s="105"/>
      <c r="J101" s="209"/>
      <c r="K101" s="31"/>
      <c r="L101" s="209"/>
      <c r="M101" s="31"/>
      <c r="N101" s="31"/>
      <c r="O101" s="209"/>
      <c r="P101" s="31"/>
      <c r="Q101" s="31"/>
      <c r="R101" s="105"/>
      <c r="S101" s="51"/>
      <c r="T101" s="20"/>
      <c r="U101" s="20"/>
      <c r="V101" s="20"/>
      <c r="W101" s="20"/>
      <c r="X101" s="20"/>
      <c r="Y101" s="106"/>
      <c r="Z101" s="20"/>
      <c r="AA101" s="20"/>
      <c r="AB101" s="20"/>
      <c r="AC101" s="20"/>
      <c r="AD101" s="20"/>
      <c r="AE101" s="20"/>
      <c r="AF101" s="20"/>
      <c r="AG101" s="20"/>
      <c r="AH101" s="106"/>
      <c r="AI101" s="107"/>
      <c r="AJ101" s="105"/>
      <c r="AK101" s="106"/>
      <c r="AL101" s="107"/>
      <c r="AM101" s="105"/>
      <c r="AN101" s="105"/>
      <c r="AO101" s="106"/>
      <c r="AP101" s="105"/>
      <c r="AQ101" s="105">
        <f t="shared" si="9"/>
        <v>5.4807692307692308</v>
      </c>
      <c r="AR101" s="105">
        <f t="shared" si="7"/>
        <v>0.82816217433924755</v>
      </c>
      <c r="AS101" s="105">
        <f t="shared" si="8"/>
        <v>0.82816217433924755</v>
      </c>
      <c r="AU101" s="51"/>
      <c r="BA101" s="106"/>
      <c r="BH101" s="20"/>
      <c r="BI101" s="20"/>
      <c r="BJ101" s="106"/>
      <c r="BK101" s="107"/>
      <c r="BL101" s="105"/>
      <c r="BM101" s="106"/>
      <c r="BN101" s="107"/>
      <c r="BO101" s="105"/>
      <c r="BP101" s="105"/>
      <c r="BQ101" s="106"/>
    </row>
    <row r="102" spans="1:69" x14ac:dyDescent="0.15">
      <c r="A102" s="104">
        <f t="shared" si="12"/>
        <v>96</v>
      </c>
      <c r="B102" s="20">
        <f t="shared" si="10"/>
        <v>288</v>
      </c>
      <c r="C102" s="105">
        <f t="shared" si="11"/>
        <v>66.461538461538453</v>
      </c>
      <c r="D102">
        <f ca="1">OFFSET(extrapolation!L111,0,OS_dist_choice-1,1,1)</f>
        <v>1.8890351833324211E-2</v>
      </c>
      <c r="E102">
        <f ca="1">OFFSET(extrapolation!D111,0,PFS_dist_choice-1,1,1)</f>
        <v>288</v>
      </c>
      <c r="F102" s="102"/>
      <c r="G102" s="206"/>
      <c r="H102" s="105"/>
      <c r="I102" s="105"/>
      <c r="J102" s="209"/>
      <c r="K102" s="31"/>
      <c r="L102" s="209"/>
      <c r="M102" s="31"/>
      <c r="N102" s="31"/>
      <c r="O102" s="209"/>
      <c r="P102" s="31"/>
      <c r="Q102" s="31"/>
      <c r="R102" s="105"/>
      <c r="S102" s="51"/>
      <c r="T102" s="20"/>
      <c r="U102" s="20"/>
      <c r="V102" s="20"/>
      <c r="W102" s="20"/>
      <c r="X102" s="20"/>
      <c r="Y102" s="106"/>
      <c r="Z102" s="20"/>
      <c r="AA102" s="20"/>
      <c r="AB102" s="20"/>
      <c r="AC102" s="20"/>
      <c r="AD102" s="20"/>
      <c r="AE102" s="20"/>
      <c r="AF102" s="20"/>
      <c r="AG102" s="20"/>
      <c r="AH102" s="106"/>
      <c r="AI102" s="107"/>
      <c r="AJ102" s="105"/>
      <c r="AK102" s="106"/>
      <c r="AL102" s="107"/>
      <c r="AM102" s="105"/>
      <c r="AN102" s="105"/>
      <c r="AO102" s="106"/>
      <c r="AP102" s="105"/>
      <c r="AQ102" s="105">
        <f t="shared" si="9"/>
        <v>5.5384615384615383</v>
      </c>
      <c r="AR102" s="105">
        <f t="shared" si="7"/>
        <v>0.82652015277776048</v>
      </c>
      <c r="AS102" s="105">
        <f t="shared" si="8"/>
        <v>0.82652015277776048</v>
      </c>
      <c r="AU102" s="51"/>
      <c r="BA102" s="106"/>
      <c r="BH102" s="20"/>
      <c r="BI102" s="20"/>
      <c r="BJ102" s="106"/>
      <c r="BK102" s="107"/>
      <c r="BL102" s="105"/>
      <c r="BM102" s="106"/>
      <c r="BN102" s="107"/>
      <c r="BO102" s="105"/>
      <c r="BP102" s="105"/>
      <c r="BQ102" s="106"/>
    </row>
    <row r="103" spans="1:69" x14ac:dyDescent="0.15">
      <c r="A103" s="104">
        <f t="shared" si="12"/>
        <v>97</v>
      </c>
      <c r="B103" s="20">
        <f t="shared" si="10"/>
        <v>291</v>
      </c>
      <c r="C103" s="105">
        <f t="shared" si="11"/>
        <v>67.153846153846146</v>
      </c>
      <c r="D103">
        <f ca="1">OFFSET(extrapolation!L112,0,OS_dist_choice-1,1,1)</f>
        <v>1.8456917806717269E-2</v>
      </c>
      <c r="E103">
        <f ca="1">OFFSET(extrapolation!D112,0,PFS_dist_choice-1,1,1)</f>
        <v>291</v>
      </c>
      <c r="F103" s="102"/>
      <c r="G103" s="206"/>
      <c r="H103" s="105"/>
      <c r="I103" s="105"/>
      <c r="J103" s="209"/>
      <c r="K103" s="31"/>
      <c r="L103" s="209"/>
      <c r="M103" s="31"/>
      <c r="N103" s="31"/>
      <c r="O103" s="209"/>
      <c r="P103" s="31"/>
      <c r="Q103" s="31"/>
      <c r="R103" s="105"/>
      <c r="S103" s="51"/>
      <c r="T103" s="20"/>
      <c r="U103" s="20"/>
      <c r="V103" s="20"/>
      <c r="W103" s="20"/>
      <c r="X103" s="20"/>
      <c r="Y103" s="106"/>
      <c r="Z103" s="20"/>
      <c r="AA103" s="20"/>
      <c r="AB103" s="20"/>
      <c r="AC103" s="20"/>
      <c r="AD103" s="20"/>
      <c r="AE103" s="20"/>
      <c r="AF103" s="20"/>
      <c r="AG103" s="20"/>
      <c r="AH103" s="106"/>
      <c r="AI103" s="107"/>
      <c r="AJ103" s="105"/>
      <c r="AK103" s="106"/>
      <c r="AL103" s="107"/>
      <c r="AM103" s="105"/>
      <c r="AN103" s="105"/>
      <c r="AO103" s="106"/>
      <c r="AP103" s="105"/>
      <c r="AQ103" s="105">
        <f t="shared" ref="AQ103:AQ134" si="13">+B103/52</f>
        <v>5.5961538461538458</v>
      </c>
      <c r="AR103" s="105">
        <f t="shared" si="7"/>
        <v>0.82488138690083845</v>
      </c>
      <c r="AS103" s="105">
        <f t="shared" si="8"/>
        <v>0.82488138690083845</v>
      </c>
      <c r="AU103" s="51"/>
      <c r="BA103" s="106"/>
      <c r="BH103" s="20"/>
      <c r="BI103" s="20"/>
      <c r="BJ103" s="106"/>
      <c r="BK103" s="107"/>
      <c r="BL103" s="105"/>
      <c r="BM103" s="106"/>
      <c r="BN103" s="107"/>
      <c r="BO103" s="105"/>
      <c r="BP103" s="105"/>
      <c r="BQ103" s="106"/>
    </row>
    <row r="104" spans="1:69" x14ac:dyDescent="0.15">
      <c r="A104" s="104">
        <f t="shared" si="12"/>
        <v>98</v>
      </c>
      <c r="B104" s="20">
        <f t="shared" si="10"/>
        <v>294</v>
      </c>
      <c r="C104" s="105">
        <f t="shared" si="11"/>
        <v>67.846153846153854</v>
      </c>
      <c r="D104">
        <f ca="1">OFFSET(extrapolation!L113,0,OS_dist_choice-1,1,1)</f>
        <v>1.8037542606792276E-2</v>
      </c>
      <c r="E104">
        <f ca="1">OFFSET(extrapolation!D113,0,PFS_dist_choice-1,1,1)</f>
        <v>294</v>
      </c>
      <c r="F104" s="102"/>
      <c r="G104" s="206"/>
      <c r="H104" s="105"/>
      <c r="I104" s="105"/>
      <c r="J104" s="209"/>
      <c r="K104" s="31"/>
      <c r="L104" s="209"/>
      <c r="M104" s="31"/>
      <c r="N104" s="31"/>
      <c r="O104" s="209"/>
      <c r="P104" s="31"/>
      <c r="Q104" s="31"/>
      <c r="R104" s="105"/>
      <c r="S104" s="51"/>
      <c r="T104" s="20"/>
      <c r="U104" s="20"/>
      <c r="V104" s="20"/>
      <c r="W104" s="20"/>
      <c r="X104" s="20"/>
      <c r="Y104" s="106"/>
      <c r="Z104" s="20"/>
      <c r="AA104" s="20"/>
      <c r="AB104" s="20"/>
      <c r="AC104" s="20"/>
      <c r="AD104" s="20"/>
      <c r="AE104" s="20"/>
      <c r="AF104" s="20"/>
      <c r="AG104" s="20"/>
      <c r="AH104" s="106"/>
      <c r="AI104" s="107"/>
      <c r="AJ104" s="105"/>
      <c r="AK104" s="106"/>
      <c r="AL104" s="107"/>
      <c r="AM104" s="105"/>
      <c r="AN104" s="105"/>
      <c r="AO104" s="106"/>
      <c r="AP104" s="105"/>
      <c r="AQ104" s="105">
        <f t="shared" si="13"/>
        <v>5.6538461538461542</v>
      </c>
      <c r="AR104" s="105">
        <f t="shared" si="7"/>
        <v>0.82324587025333984</v>
      </c>
      <c r="AS104" s="105">
        <f t="shared" si="8"/>
        <v>0.82324587025333984</v>
      </c>
      <c r="AU104" s="51"/>
      <c r="BA104" s="106"/>
      <c r="BH104" s="20"/>
      <c r="BI104" s="20"/>
      <c r="BJ104" s="106"/>
      <c r="BK104" s="107"/>
      <c r="BL104" s="105"/>
      <c r="BM104" s="106"/>
      <c r="BN104" s="107"/>
      <c r="BO104" s="105"/>
      <c r="BP104" s="105"/>
      <c r="BQ104" s="106"/>
    </row>
    <row r="105" spans="1:69" x14ac:dyDescent="0.15">
      <c r="A105" s="104">
        <f t="shared" si="12"/>
        <v>99</v>
      </c>
      <c r="B105" s="20">
        <f t="shared" si="10"/>
        <v>297</v>
      </c>
      <c r="C105" s="105">
        <f t="shared" si="11"/>
        <v>68.538461538461547</v>
      </c>
      <c r="D105">
        <f ca="1">OFFSET(extrapolation!L114,0,OS_dist_choice-1,1,1)</f>
        <v>1.76316415916472E-2</v>
      </c>
      <c r="E105">
        <f ca="1">OFFSET(extrapolation!D114,0,PFS_dist_choice-1,1,1)</f>
        <v>297</v>
      </c>
      <c r="F105" s="102"/>
      <c r="G105" s="206"/>
      <c r="H105" s="105"/>
      <c r="I105" s="105"/>
      <c r="J105" s="209"/>
      <c r="K105" s="31"/>
      <c r="L105" s="209"/>
      <c r="M105" s="31"/>
      <c r="N105" s="31"/>
      <c r="O105" s="209"/>
      <c r="P105" s="31"/>
      <c r="Q105" s="31"/>
      <c r="R105" s="105"/>
      <c r="S105" s="51"/>
      <c r="T105" s="20"/>
      <c r="U105" s="20"/>
      <c r="V105" s="20"/>
      <c r="W105" s="20"/>
      <c r="X105" s="20"/>
      <c r="Y105" s="106"/>
      <c r="Z105" s="20"/>
      <c r="AA105" s="20"/>
      <c r="AB105" s="20"/>
      <c r="AC105" s="20"/>
      <c r="AD105" s="20"/>
      <c r="AE105" s="20"/>
      <c r="AF105" s="20"/>
      <c r="AG105" s="20"/>
      <c r="AH105" s="106"/>
      <c r="AI105" s="107"/>
      <c r="AJ105" s="105"/>
      <c r="AK105" s="106"/>
      <c r="AL105" s="107"/>
      <c r="AM105" s="105"/>
      <c r="AN105" s="105"/>
      <c r="AO105" s="106"/>
      <c r="AP105" s="105"/>
      <c r="AQ105" s="105">
        <f t="shared" si="13"/>
        <v>5.7115384615384617</v>
      </c>
      <c r="AR105" s="105">
        <f t="shared" si="7"/>
        <v>0.82161359639292131</v>
      </c>
      <c r="AS105" s="105">
        <f t="shared" si="8"/>
        <v>0.82161359639292131</v>
      </c>
      <c r="AU105" s="51"/>
      <c r="BA105" s="106"/>
      <c r="BH105" s="20"/>
      <c r="BI105" s="20"/>
      <c r="BJ105" s="106"/>
      <c r="BK105" s="107"/>
      <c r="BL105" s="105"/>
      <c r="BM105" s="106"/>
      <c r="BN105" s="107"/>
      <c r="BO105" s="105"/>
      <c r="BP105" s="105"/>
      <c r="BQ105" s="106"/>
    </row>
    <row r="106" spans="1:69" x14ac:dyDescent="0.15">
      <c r="A106" s="104">
        <f t="shared" si="12"/>
        <v>100</v>
      </c>
      <c r="B106" s="20">
        <f t="shared" si="10"/>
        <v>300</v>
      </c>
      <c r="C106" s="105">
        <f t="shared" si="11"/>
        <v>69.230769230769226</v>
      </c>
      <c r="D106">
        <f ca="1">OFFSET(extrapolation!L115,0,OS_dist_choice-1,1,1)</f>
        <v>1.7238659581264294E-2</v>
      </c>
      <c r="E106">
        <f ca="1">OFFSET(extrapolation!D115,0,PFS_dist_choice-1,1,1)</f>
        <v>300</v>
      </c>
      <c r="F106" s="102"/>
      <c r="G106" s="206"/>
      <c r="H106" s="105"/>
      <c r="I106" s="105"/>
      <c r="J106" s="209"/>
      <c r="K106" s="31"/>
      <c r="L106" s="209"/>
      <c r="M106" s="31"/>
      <c r="N106" s="31"/>
      <c r="O106" s="209"/>
      <c r="P106" s="31"/>
      <c r="Q106" s="31"/>
      <c r="R106" s="105"/>
      <c r="S106" s="51"/>
      <c r="T106" s="20"/>
      <c r="U106" s="20"/>
      <c r="V106" s="20"/>
      <c r="W106" s="20"/>
      <c r="X106" s="20"/>
      <c r="Y106" s="106"/>
      <c r="Z106" s="20"/>
      <c r="AA106" s="20"/>
      <c r="AB106" s="20"/>
      <c r="AC106" s="20"/>
      <c r="AD106" s="20"/>
      <c r="AE106" s="20"/>
      <c r="AF106" s="20"/>
      <c r="AG106" s="20"/>
      <c r="AH106" s="106"/>
      <c r="AI106" s="107"/>
      <c r="AJ106" s="105"/>
      <c r="AK106" s="106"/>
      <c r="AL106" s="107"/>
      <c r="AM106" s="105"/>
      <c r="AN106" s="105"/>
      <c r="AO106" s="106"/>
      <c r="AP106" s="105"/>
      <c r="AQ106" s="105">
        <f t="shared" si="13"/>
        <v>5.7692307692307692</v>
      </c>
      <c r="AR106" s="105">
        <f t="shared" si="7"/>
        <v>0.81998455889001376</v>
      </c>
      <c r="AS106" s="105">
        <f t="shared" si="8"/>
        <v>0.81998455889001376</v>
      </c>
      <c r="AU106" s="51"/>
      <c r="BA106" s="106"/>
      <c r="BH106" s="20"/>
      <c r="BI106" s="20"/>
      <c r="BJ106" s="106"/>
      <c r="BK106" s="107"/>
      <c r="BL106" s="105"/>
      <c r="BM106" s="106"/>
      <c r="BN106" s="107"/>
      <c r="BO106" s="105"/>
      <c r="BP106" s="105"/>
      <c r="BQ106" s="106"/>
    </row>
    <row r="107" spans="1:69" x14ac:dyDescent="0.15">
      <c r="A107" s="104">
        <f t="shared" si="12"/>
        <v>101</v>
      </c>
      <c r="B107" s="20">
        <f t="shared" si="10"/>
        <v>303</v>
      </c>
      <c r="C107" s="105">
        <f t="shared" si="11"/>
        <v>69.92307692307692</v>
      </c>
      <c r="D107">
        <f ca="1">OFFSET(extrapolation!L116,0,OS_dist_choice-1,1,1)</f>
        <v>1.6858069123491626E-2</v>
      </c>
      <c r="E107">
        <f ca="1">OFFSET(extrapolation!D116,0,PFS_dist_choice-1,1,1)</f>
        <v>303</v>
      </c>
      <c r="F107" s="102"/>
      <c r="G107" s="206"/>
      <c r="H107" s="105"/>
      <c r="I107" s="105"/>
      <c r="J107" s="209"/>
      <c r="K107" s="31"/>
      <c r="L107" s="209"/>
      <c r="M107" s="31"/>
      <c r="N107" s="31"/>
      <c r="O107" s="209"/>
      <c r="P107" s="31"/>
      <c r="Q107" s="31"/>
      <c r="R107" s="105"/>
      <c r="S107" s="51"/>
      <c r="T107" s="20"/>
      <c r="U107" s="20"/>
      <c r="V107" s="20"/>
      <c r="W107" s="20"/>
      <c r="X107" s="20"/>
      <c r="Y107" s="106"/>
      <c r="Z107" s="20"/>
      <c r="AA107" s="20"/>
      <c r="AB107" s="20"/>
      <c r="AC107" s="20"/>
      <c r="AD107" s="20"/>
      <c r="AE107" s="20"/>
      <c r="AF107" s="20"/>
      <c r="AG107" s="20"/>
      <c r="AH107" s="106"/>
      <c r="AI107" s="107"/>
      <c r="AJ107" s="105"/>
      <c r="AK107" s="106"/>
      <c r="AL107" s="107"/>
      <c r="AM107" s="105"/>
      <c r="AN107" s="105"/>
      <c r="AO107" s="106"/>
      <c r="AP107" s="105"/>
      <c r="AQ107" s="105">
        <f t="shared" si="13"/>
        <v>5.8269230769230766</v>
      </c>
      <c r="AR107" s="105">
        <f t="shared" si="7"/>
        <v>0.81835875132779556</v>
      </c>
      <c r="AS107" s="105">
        <f t="shared" si="8"/>
        <v>0.81835875132779556</v>
      </c>
      <c r="AU107" s="51"/>
      <c r="BA107" s="106"/>
      <c r="BH107" s="20"/>
      <c r="BI107" s="20"/>
      <c r="BJ107" s="106"/>
      <c r="BK107" s="107"/>
      <c r="BL107" s="105"/>
      <c r="BM107" s="106"/>
      <c r="BN107" s="107"/>
      <c r="BO107" s="105"/>
      <c r="BP107" s="105"/>
      <c r="BQ107" s="106"/>
    </row>
    <row r="108" spans="1:69" x14ac:dyDescent="0.15">
      <c r="A108" s="104">
        <f t="shared" si="12"/>
        <v>102</v>
      </c>
      <c r="B108" s="20">
        <f t="shared" si="10"/>
        <v>306</v>
      </c>
      <c r="C108" s="105">
        <f t="shared" si="11"/>
        <v>70.615384615384613</v>
      </c>
      <c r="D108">
        <f ca="1">OFFSET(extrapolation!L117,0,OS_dist_choice-1,1,1)</f>
        <v>1.6489368876150164E-2</v>
      </c>
      <c r="E108">
        <f ca="1">OFFSET(extrapolation!D117,0,PFS_dist_choice-1,1,1)</f>
        <v>306</v>
      </c>
      <c r="F108" s="102"/>
      <c r="G108" s="206"/>
      <c r="H108" s="105"/>
      <c r="I108" s="105"/>
      <c r="J108" s="209"/>
      <c r="K108" s="31"/>
      <c r="L108" s="209"/>
      <c r="M108" s="31"/>
      <c r="N108" s="31"/>
      <c r="O108" s="209"/>
      <c r="P108" s="31"/>
      <c r="Q108" s="31"/>
      <c r="R108" s="105"/>
      <c r="S108" s="51"/>
      <c r="T108" s="20"/>
      <c r="U108" s="20"/>
      <c r="V108" s="20"/>
      <c r="W108" s="20"/>
      <c r="X108" s="20"/>
      <c r="Y108" s="106"/>
      <c r="Z108" s="20"/>
      <c r="AA108" s="20"/>
      <c r="AB108" s="20"/>
      <c r="AC108" s="20"/>
      <c r="AD108" s="20"/>
      <c r="AE108" s="20"/>
      <c r="AF108" s="20"/>
      <c r="AG108" s="20"/>
      <c r="AH108" s="106"/>
      <c r="AI108" s="107"/>
      <c r="AJ108" s="105"/>
      <c r="AK108" s="106"/>
      <c r="AL108" s="107"/>
      <c r="AM108" s="105"/>
      <c r="AN108" s="105"/>
      <c r="AO108" s="106"/>
      <c r="AP108" s="105"/>
      <c r="AQ108" s="105">
        <f t="shared" si="13"/>
        <v>5.884615384615385</v>
      </c>
      <c r="AR108" s="105">
        <f t="shared" si="7"/>
        <v>0.81673616730216791</v>
      </c>
      <c r="AS108" s="105">
        <f t="shared" si="8"/>
        <v>0.81673616730216791</v>
      </c>
      <c r="AU108" s="51"/>
      <c r="BA108" s="106"/>
      <c r="BH108" s="20"/>
      <c r="BI108" s="20"/>
      <c r="BJ108" s="106"/>
      <c r="BK108" s="107"/>
      <c r="BL108" s="105"/>
      <c r="BM108" s="106"/>
      <c r="BN108" s="107"/>
      <c r="BO108" s="105"/>
      <c r="BP108" s="105"/>
      <c r="BQ108" s="106"/>
    </row>
    <row r="109" spans="1:69" x14ac:dyDescent="0.15">
      <c r="A109" s="104">
        <f t="shared" si="12"/>
        <v>103</v>
      </c>
      <c r="B109" s="20">
        <f t="shared" si="10"/>
        <v>309</v>
      </c>
      <c r="C109" s="105">
        <f t="shared" si="11"/>
        <v>71.307692307692307</v>
      </c>
      <c r="D109">
        <f ca="1">OFFSET(extrapolation!L118,0,OS_dist_choice-1,1,1)</f>
        <v>1.6132082096589586E-2</v>
      </c>
      <c r="E109">
        <f ca="1">OFFSET(extrapolation!D118,0,PFS_dist_choice-1,1,1)</f>
        <v>309</v>
      </c>
      <c r="F109" s="102"/>
      <c r="G109" s="206"/>
      <c r="H109" s="105"/>
      <c r="I109" s="105"/>
      <c r="J109" s="209"/>
      <c r="K109" s="31"/>
      <c r="L109" s="209"/>
      <c r="M109" s="31"/>
      <c r="N109" s="31"/>
      <c r="O109" s="209"/>
      <c r="P109" s="31"/>
      <c r="Q109" s="31"/>
      <c r="R109" s="105"/>
      <c r="S109" s="51"/>
      <c r="T109" s="20"/>
      <c r="U109" s="20"/>
      <c r="V109" s="20"/>
      <c r="W109" s="20"/>
      <c r="X109" s="20"/>
      <c r="Y109" s="106"/>
      <c r="Z109" s="20"/>
      <c r="AA109" s="20"/>
      <c r="AB109" s="20"/>
      <c r="AC109" s="20"/>
      <c r="AD109" s="20"/>
      <c r="AE109" s="20"/>
      <c r="AF109" s="20"/>
      <c r="AG109" s="20"/>
      <c r="AH109" s="106"/>
      <c r="AI109" s="107"/>
      <c r="AJ109" s="105"/>
      <c r="AK109" s="106"/>
      <c r="AL109" s="107"/>
      <c r="AM109" s="105"/>
      <c r="AN109" s="105"/>
      <c r="AO109" s="106"/>
      <c r="AP109" s="105"/>
      <c r="AQ109" s="105">
        <f t="shared" si="13"/>
        <v>5.9423076923076925</v>
      </c>
      <c r="AR109" s="105">
        <f t="shared" si="7"/>
        <v>0.81511680042172985</v>
      </c>
      <c r="AS109" s="105">
        <f t="shared" si="8"/>
        <v>0.81511680042172985</v>
      </c>
      <c r="AU109" s="51"/>
      <c r="BA109" s="106"/>
      <c r="BH109" s="20"/>
      <c r="BI109" s="20"/>
      <c r="BJ109" s="106"/>
      <c r="BK109" s="107"/>
      <c r="BL109" s="105"/>
      <c r="BM109" s="106"/>
      <c r="BN109" s="107"/>
      <c r="BO109" s="105"/>
      <c r="BP109" s="105"/>
      <c r="BQ109" s="106"/>
    </row>
    <row r="110" spans="1:69" x14ac:dyDescent="0.15">
      <c r="A110" s="104">
        <f t="shared" si="12"/>
        <v>104</v>
      </c>
      <c r="B110" s="20">
        <f t="shared" si="10"/>
        <v>312</v>
      </c>
      <c r="C110" s="105">
        <f t="shared" si="11"/>
        <v>72</v>
      </c>
      <c r="D110">
        <f ca="1">OFFSET(extrapolation!L119,0,OS_dist_choice-1,1,1)</f>
        <v>1.5785755230728529E-2</v>
      </c>
      <c r="E110">
        <f ca="1">OFFSET(extrapolation!D119,0,PFS_dist_choice-1,1,1)</f>
        <v>312</v>
      </c>
      <c r="F110" s="102"/>
      <c r="G110" s="206"/>
      <c r="H110" s="105"/>
      <c r="I110" s="105"/>
      <c r="J110" s="209"/>
      <c r="K110" s="31"/>
      <c r="L110" s="209"/>
      <c r="M110" s="31"/>
      <c r="N110" s="31"/>
      <c r="O110" s="209"/>
      <c r="P110" s="31"/>
      <c r="Q110" s="31"/>
      <c r="R110" s="105"/>
      <c r="S110" s="51"/>
      <c r="T110" s="20"/>
      <c r="U110" s="20"/>
      <c r="V110" s="20"/>
      <c r="W110" s="20"/>
      <c r="X110" s="20"/>
      <c r="Y110" s="106"/>
      <c r="Z110" s="20"/>
      <c r="AA110" s="20"/>
      <c r="AB110" s="20"/>
      <c r="AC110" s="20"/>
      <c r="AD110" s="20"/>
      <c r="AE110" s="20"/>
      <c r="AF110" s="20"/>
      <c r="AG110" s="20"/>
      <c r="AH110" s="106"/>
      <c r="AI110" s="107"/>
      <c r="AJ110" s="105"/>
      <c r="AK110" s="106"/>
      <c r="AL110" s="107"/>
      <c r="AM110" s="105"/>
      <c r="AN110" s="105"/>
      <c r="AO110" s="106"/>
      <c r="AP110" s="105"/>
      <c r="AQ110" s="105">
        <f t="shared" si="13"/>
        <v>6</v>
      </c>
      <c r="AR110" s="105">
        <f t="shared" si="7"/>
        <v>0.81350064430775282</v>
      </c>
      <c r="AS110" s="105">
        <f t="shared" si="8"/>
        <v>0.81350064430775282</v>
      </c>
      <c r="AU110" s="51"/>
      <c r="BA110" s="106"/>
      <c r="BH110" s="20"/>
      <c r="BI110" s="20"/>
      <c r="BJ110" s="106"/>
      <c r="BK110" s="107"/>
      <c r="BL110" s="105"/>
      <c r="BM110" s="106"/>
      <c r="BN110" s="107"/>
      <c r="BO110" s="105"/>
      <c r="BP110" s="105"/>
      <c r="BQ110" s="106"/>
    </row>
    <row r="111" spans="1:69" x14ac:dyDescent="0.15">
      <c r="A111" s="104">
        <f t="shared" si="12"/>
        <v>105</v>
      </c>
      <c r="B111" s="20">
        <f t="shared" si="10"/>
        <v>315</v>
      </c>
      <c r="C111" s="105">
        <f t="shared" si="11"/>
        <v>72.692307692307693</v>
      </c>
      <c r="D111">
        <f ca="1">OFFSET(extrapolation!L120,0,OS_dist_choice-1,1,1)</f>
        <v>1.5449956594262626E-2</v>
      </c>
      <c r="E111">
        <f ca="1">OFFSET(extrapolation!D120,0,PFS_dist_choice-1,1,1)</f>
        <v>315</v>
      </c>
      <c r="F111" s="102"/>
      <c r="G111" s="206"/>
      <c r="H111" s="105"/>
      <c r="I111" s="105"/>
      <c r="J111" s="209"/>
      <c r="K111" s="31"/>
      <c r="L111" s="209"/>
      <c r="M111" s="31"/>
      <c r="N111" s="31"/>
      <c r="O111" s="209"/>
      <c r="P111" s="31"/>
      <c r="Q111" s="31"/>
      <c r="R111" s="105"/>
      <c r="S111" s="51"/>
      <c r="T111" s="20"/>
      <c r="U111" s="20"/>
      <c r="V111" s="20"/>
      <c r="W111" s="20"/>
      <c r="X111" s="20"/>
      <c r="Y111" s="106"/>
      <c r="Z111" s="20"/>
      <c r="AA111" s="20"/>
      <c r="AB111" s="20"/>
      <c r="AC111" s="20"/>
      <c r="AD111" s="20"/>
      <c r="AE111" s="20"/>
      <c r="AF111" s="20"/>
      <c r="AG111" s="20"/>
      <c r="AH111" s="106"/>
      <c r="AI111" s="107"/>
      <c r="AJ111" s="105"/>
      <c r="AK111" s="106"/>
      <c r="AL111" s="107"/>
      <c r="AM111" s="105"/>
      <c r="AN111" s="105"/>
      <c r="AO111" s="106"/>
      <c r="AP111" s="105"/>
      <c r="AQ111" s="105">
        <f t="shared" si="13"/>
        <v>6.0576923076923075</v>
      </c>
      <c r="AR111" s="105">
        <f t="shared" si="7"/>
        <v>0.8118876925941555</v>
      </c>
      <c r="AS111" s="105">
        <f t="shared" si="8"/>
        <v>0.8118876925941555</v>
      </c>
      <c r="AU111" s="51"/>
      <c r="BA111" s="106"/>
      <c r="BH111" s="20"/>
      <c r="BI111" s="20"/>
      <c r="BJ111" s="106"/>
      <c r="BK111" s="107"/>
      <c r="BL111" s="105"/>
      <c r="BM111" s="106"/>
      <c r="BN111" s="107"/>
      <c r="BO111" s="105"/>
      <c r="BP111" s="105"/>
      <c r="BQ111" s="106"/>
    </row>
    <row r="112" spans="1:69" x14ac:dyDescent="0.15">
      <c r="A112" s="104">
        <f t="shared" si="12"/>
        <v>106</v>
      </c>
      <c r="B112" s="20">
        <f t="shared" si="10"/>
        <v>318</v>
      </c>
      <c r="C112" s="105">
        <f t="shared" si="11"/>
        <v>73.384615384615387</v>
      </c>
      <c r="D112">
        <f ca="1">OFFSET(extrapolation!L121,0,OS_dist_choice-1,1,1)</f>
        <v>1.5124275139317165E-2</v>
      </c>
      <c r="E112">
        <f ca="1">OFFSET(extrapolation!D121,0,PFS_dist_choice-1,1,1)</f>
        <v>318</v>
      </c>
      <c r="F112" s="102"/>
      <c r="G112" s="206"/>
      <c r="H112" s="105"/>
      <c r="I112" s="105"/>
      <c r="J112" s="209"/>
      <c r="K112" s="31"/>
      <c r="L112" s="209"/>
      <c r="M112" s="31"/>
      <c r="N112" s="31"/>
      <c r="O112" s="209"/>
      <c r="P112" s="31"/>
      <c r="Q112" s="31"/>
      <c r="R112" s="105"/>
      <c r="S112" s="51"/>
      <c r="T112" s="20"/>
      <c r="U112" s="20"/>
      <c r="V112" s="20"/>
      <c r="W112" s="20"/>
      <c r="X112" s="20"/>
      <c r="Y112" s="106"/>
      <c r="Z112" s="20"/>
      <c r="AA112" s="20"/>
      <c r="AB112" s="20"/>
      <c r="AC112" s="20"/>
      <c r="AD112" s="20"/>
      <c r="AE112" s="20"/>
      <c r="AF112" s="20"/>
      <c r="AG112" s="20"/>
      <c r="AH112" s="106"/>
      <c r="AI112" s="107"/>
      <c r="AJ112" s="105"/>
      <c r="AK112" s="106"/>
      <c r="AL112" s="107"/>
      <c r="AM112" s="105"/>
      <c r="AN112" s="105"/>
      <c r="AO112" s="106"/>
      <c r="AP112" s="105"/>
      <c r="AQ112" s="105">
        <f t="shared" si="13"/>
        <v>6.115384615384615</v>
      </c>
      <c r="AR112" s="105">
        <f t="shared" si="7"/>
        <v>0.81027793892747879</v>
      </c>
      <c r="AS112" s="105">
        <f t="shared" si="8"/>
        <v>0.81027793892747879</v>
      </c>
      <c r="AU112" s="51"/>
      <c r="BA112" s="106"/>
      <c r="BH112" s="20"/>
      <c r="BI112" s="20"/>
      <c r="BJ112" s="106"/>
      <c r="BK112" s="107"/>
      <c r="BL112" s="105"/>
      <c r="BM112" s="106"/>
      <c r="BN112" s="107"/>
      <c r="BO112" s="105"/>
      <c r="BP112" s="105"/>
      <c r="BQ112" s="106"/>
    </row>
    <row r="113" spans="1:69" x14ac:dyDescent="0.15">
      <c r="A113" s="104">
        <f t="shared" si="12"/>
        <v>107</v>
      </c>
      <c r="B113" s="20">
        <f t="shared" si="10"/>
        <v>321</v>
      </c>
      <c r="C113" s="105">
        <f t="shared" si="11"/>
        <v>74.07692307692308</v>
      </c>
      <c r="D113">
        <f ca="1">OFFSET(extrapolation!L122,0,OS_dist_choice-1,1,1)</f>
        <v>1.4808319300358965E-2</v>
      </c>
      <c r="E113">
        <f ca="1">OFFSET(extrapolation!D122,0,PFS_dist_choice-1,1,1)</f>
        <v>321</v>
      </c>
      <c r="F113" s="102"/>
      <c r="G113" s="206"/>
      <c r="H113" s="105"/>
      <c r="I113" s="105"/>
      <c r="J113" s="209"/>
      <c r="K113" s="31"/>
      <c r="L113" s="209"/>
      <c r="M113" s="31"/>
      <c r="N113" s="31"/>
      <c r="O113" s="209"/>
      <c r="P113" s="31"/>
      <c r="Q113" s="31"/>
      <c r="R113" s="105"/>
      <c r="S113" s="51"/>
      <c r="T113" s="20"/>
      <c r="U113" s="20"/>
      <c r="V113" s="20"/>
      <c r="W113" s="20"/>
      <c r="X113" s="20"/>
      <c r="Y113" s="106"/>
      <c r="Z113" s="20"/>
      <c r="AA113" s="20"/>
      <c r="AB113" s="20"/>
      <c r="AC113" s="20"/>
      <c r="AD113" s="20"/>
      <c r="AE113" s="20"/>
      <c r="AF113" s="20"/>
      <c r="AG113" s="20"/>
      <c r="AH113" s="106"/>
      <c r="AI113" s="107"/>
      <c r="AJ113" s="105"/>
      <c r="AK113" s="106"/>
      <c r="AL113" s="107"/>
      <c r="AM113" s="105"/>
      <c r="AN113" s="105"/>
      <c r="AO113" s="106"/>
      <c r="AP113" s="105"/>
      <c r="AQ113" s="105">
        <f t="shared" si="13"/>
        <v>6.1730769230769234</v>
      </c>
      <c r="AR113" s="105">
        <f t="shared" si="7"/>
        <v>0.80867137696686053</v>
      </c>
      <c r="AS113" s="105">
        <f t="shared" si="8"/>
        <v>0.80867137696686053</v>
      </c>
      <c r="AU113" s="51"/>
      <c r="BA113" s="106"/>
      <c r="BH113" s="20"/>
      <c r="BI113" s="20"/>
      <c r="BJ113" s="106"/>
      <c r="BK113" s="107"/>
      <c r="BL113" s="105"/>
      <c r="BM113" s="106"/>
      <c r="BN113" s="107"/>
      <c r="BO113" s="105"/>
      <c r="BP113" s="105"/>
      <c r="BQ113" s="106"/>
    </row>
    <row r="114" spans="1:69" x14ac:dyDescent="0.15">
      <c r="A114" s="104">
        <f t="shared" si="12"/>
        <v>108</v>
      </c>
      <c r="B114" s="20">
        <f t="shared" si="10"/>
        <v>324</v>
      </c>
      <c r="C114" s="105">
        <f t="shared" si="11"/>
        <v>74.769230769230774</v>
      </c>
      <c r="D114">
        <f ca="1">OFFSET(extrapolation!L123,0,OS_dist_choice-1,1,1)</f>
        <v>1.45017159136755E-2</v>
      </c>
      <c r="E114">
        <f ca="1">OFFSET(extrapolation!D123,0,PFS_dist_choice-1,1,1)</f>
        <v>324</v>
      </c>
      <c r="F114" s="102"/>
      <c r="G114" s="206"/>
      <c r="H114" s="105"/>
      <c r="I114" s="105"/>
      <c r="J114" s="209"/>
      <c r="K114" s="31"/>
      <c r="L114" s="209"/>
      <c r="M114" s="31"/>
      <c r="N114" s="31"/>
      <c r="O114" s="209"/>
      <c r="P114" s="31"/>
      <c r="Q114" s="31"/>
      <c r="R114" s="105"/>
      <c r="S114" s="51"/>
      <c r="T114" s="20"/>
      <c r="U114" s="20"/>
      <c r="V114" s="20"/>
      <c r="W114" s="20"/>
      <c r="X114" s="20"/>
      <c r="Y114" s="106"/>
      <c r="Z114" s="20"/>
      <c r="AA114" s="20"/>
      <c r="AB114" s="20"/>
      <c r="AC114" s="20"/>
      <c r="AD114" s="20"/>
      <c r="AE114" s="20"/>
      <c r="AF114" s="20"/>
      <c r="AG114" s="20"/>
      <c r="AH114" s="106"/>
      <c r="AI114" s="107"/>
      <c r="AJ114" s="105"/>
      <c r="AK114" s="106"/>
      <c r="AL114" s="107"/>
      <c r="AM114" s="105"/>
      <c r="AN114" s="105"/>
      <c r="AO114" s="106"/>
      <c r="AP114" s="105"/>
      <c r="AQ114" s="105">
        <f t="shared" si="13"/>
        <v>6.2307692307692308</v>
      </c>
      <c r="AR114" s="105">
        <f t="shared" si="7"/>
        <v>0.80706800038401139</v>
      </c>
      <c r="AS114" s="105">
        <f t="shared" si="8"/>
        <v>0.80706800038401139</v>
      </c>
      <c r="AU114" s="51"/>
      <c r="BA114" s="106"/>
      <c r="BH114" s="20"/>
      <c r="BI114" s="20"/>
      <c r="BJ114" s="106"/>
      <c r="BK114" s="107"/>
      <c r="BL114" s="105"/>
      <c r="BM114" s="106"/>
      <c r="BN114" s="107"/>
      <c r="BO114" s="105"/>
      <c r="BP114" s="105"/>
      <c r="BQ114" s="106"/>
    </row>
    <row r="115" spans="1:69" x14ac:dyDescent="0.15">
      <c r="A115" s="104">
        <f t="shared" si="12"/>
        <v>109</v>
      </c>
      <c r="B115" s="20">
        <f t="shared" si="10"/>
        <v>327</v>
      </c>
      <c r="C115" s="105">
        <f t="shared" si="11"/>
        <v>75.461538461538453</v>
      </c>
      <c r="D115">
        <f ca="1">OFFSET(extrapolation!L124,0,OS_dist_choice-1,1,1)</f>
        <v>1.4204109205179139E-2</v>
      </c>
      <c r="E115">
        <f ca="1">OFFSET(extrapolation!D124,0,PFS_dist_choice-1,1,1)</f>
        <v>327</v>
      </c>
      <c r="F115" s="102"/>
      <c r="G115" s="206"/>
      <c r="H115" s="105"/>
      <c r="I115" s="105"/>
      <c r="J115" s="209"/>
      <c r="K115" s="31"/>
      <c r="L115" s="209"/>
      <c r="M115" s="31"/>
      <c r="N115" s="31"/>
      <c r="O115" s="209"/>
      <c r="P115" s="31"/>
      <c r="Q115" s="31"/>
      <c r="R115" s="105"/>
      <c r="S115" s="51"/>
      <c r="T115" s="20"/>
      <c r="U115" s="20"/>
      <c r="V115" s="20"/>
      <c r="W115" s="20"/>
      <c r="X115" s="20"/>
      <c r="Y115" s="106"/>
      <c r="Z115" s="20"/>
      <c r="AA115" s="20"/>
      <c r="AB115" s="20"/>
      <c r="AC115" s="20"/>
      <c r="AD115" s="20"/>
      <c r="AE115" s="20"/>
      <c r="AF115" s="20"/>
      <c r="AG115" s="20"/>
      <c r="AH115" s="106"/>
      <c r="AI115" s="107"/>
      <c r="AJ115" s="105"/>
      <c r="AK115" s="106"/>
      <c r="AL115" s="107"/>
      <c r="AM115" s="105"/>
      <c r="AN115" s="105"/>
      <c r="AO115" s="106"/>
      <c r="AP115" s="105"/>
      <c r="AQ115" s="105">
        <f t="shared" si="13"/>
        <v>6.2884615384615383</v>
      </c>
      <c r="AR115" s="105">
        <f t="shared" si="7"/>
        <v>0.80546780286318864</v>
      </c>
      <c r="AS115" s="105">
        <f t="shared" si="8"/>
        <v>0.80546780286318864</v>
      </c>
      <c r="AU115" s="51"/>
      <c r="BA115" s="106"/>
      <c r="BH115" s="20"/>
      <c r="BI115" s="20"/>
      <c r="BJ115" s="106"/>
      <c r="BK115" s="107"/>
      <c r="BL115" s="105"/>
      <c r="BM115" s="106"/>
      <c r="BN115" s="107"/>
      <c r="BO115" s="105"/>
      <c r="BP115" s="105"/>
      <c r="BQ115" s="106"/>
    </row>
    <row r="116" spans="1:69" x14ac:dyDescent="0.15">
      <c r="A116" s="104">
        <f t="shared" si="12"/>
        <v>110</v>
      </c>
      <c r="B116" s="20">
        <f t="shared" si="10"/>
        <v>330</v>
      </c>
      <c r="C116" s="105">
        <f t="shared" si="11"/>
        <v>76.153846153846146</v>
      </c>
      <c r="D116">
        <f ca="1">OFFSET(extrapolation!L125,0,OS_dist_choice-1,1,1)</f>
        <v>1.3915159841705197E-2</v>
      </c>
      <c r="E116">
        <f ca="1">OFFSET(extrapolation!D125,0,PFS_dist_choice-1,1,1)</f>
        <v>330</v>
      </c>
      <c r="F116" s="102"/>
      <c r="G116" s="206"/>
      <c r="H116" s="105"/>
      <c r="I116" s="105"/>
      <c r="J116" s="209"/>
      <c r="K116" s="31"/>
      <c r="L116" s="209"/>
      <c r="M116" s="31"/>
      <c r="N116" s="31"/>
      <c r="O116" s="209"/>
      <c r="P116" s="31"/>
      <c r="Q116" s="31"/>
      <c r="R116" s="105"/>
      <c r="S116" s="51"/>
      <c r="T116" s="20"/>
      <c r="U116" s="20"/>
      <c r="V116" s="20"/>
      <c r="W116" s="20"/>
      <c r="X116" s="20"/>
      <c r="Y116" s="106"/>
      <c r="Z116" s="20"/>
      <c r="AA116" s="20"/>
      <c r="AB116" s="20"/>
      <c r="AC116" s="20"/>
      <c r="AD116" s="20"/>
      <c r="AE116" s="20"/>
      <c r="AF116" s="20"/>
      <c r="AG116" s="20"/>
      <c r="AH116" s="106"/>
      <c r="AI116" s="107"/>
      <c r="AJ116" s="105"/>
      <c r="AK116" s="106"/>
      <c r="AL116" s="107"/>
      <c r="AM116" s="105"/>
      <c r="AN116" s="105"/>
      <c r="AO116" s="106"/>
      <c r="AP116" s="105"/>
      <c r="AQ116" s="105">
        <f t="shared" si="13"/>
        <v>6.3461538461538458</v>
      </c>
      <c r="AR116" s="105">
        <f t="shared" si="7"/>
        <v>0.80387077810117236</v>
      </c>
      <c r="AS116" s="105">
        <f t="shared" si="8"/>
        <v>0.80387077810117236</v>
      </c>
      <c r="AU116" s="51"/>
      <c r="BA116" s="106"/>
      <c r="BH116" s="20"/>
      <c r="BI116" s="20"/>
      <c r="BJ116" s="106"/>
      <c r="BK116" s="107"/>
      <c r="BL116" s="105"/>
      <c r="BM116" s="106"/>
      <c r="BN116" s="107"/>
      <c r="BO116" s="105"/>
      <c r="BP116" s="105"/>
      <c r="BQ116" s="106"/>
    </row>
    <row r="117" spans="1:69" x14ac:dyDescent="0.15">
      <c r="A117" s="104">
        <f t="shared" si="12"/>
        <v>111</v>
      </c>
      <c r="B117" s="20">
        <f t="shared" si="10"/>
        <v>333</v>
      </c>
      <c r="C117" s="105">
        <f t="shared" si="11"/>
        <v>76.846153846153854</v>
      </c>
      <c r="D117">
        <f ca="1">OFFSET(extrapolation!L126,0,OS_dist_choice-1,1,1)</f>
        <v>1.3634544041349644E-2</v>
      </c>
      <c r="E117">
        <f ca="1">OFFSET(extrapolation!D126,0,PFS_dist_choice-1,1,1)</f>
        <v>333</v>
      </c>
      <c r="F117" s="102"/>
      <c r="G117" s="206"/>
      <c r="H117" s="105"/>
      <c r="I117" s="105"/>
      <c r="J117" s="209"/>
      <c r="K117" s="31"/>
      <c r="L117" s="209"/>
      <c r="M117" s="31"/>
      <c r="N117" s="31"/>
      <c r="O117" s="209"/>
      <c r="P117" s="31"/>
      <c r="Q117" s="31"/>
      <c r="R117" s="105"/>
      <c r="S117" s="51"/>
      <c r="T117" s="20"/>
      <c r="U117" s="20"/>
      <c r="V117" s="20"/>
      <c r="W117" s="20"/>
      <c r="X117" s="20"/>
      <c r="Y117" s="106"/>
      <c r="Z117" s="20"/>
      <c r="AA117" s="20"/>
      <c r="AB117" s="20"/>
      <c r="AC117" s="20"/>
      <c r="AD117" s="20"/>
      <c r="AE117" s="20"/>
      <c r="AF117" s="20"/>
      <c r="AG117" s="20"/>
      <c r="AH117" s="106"/>
      <c r="AI117" s="107"/>
      <c r="AJ117" s="105"/>
      <c r="AK117" s="106"/>
      <c r="AL117" s="107"/>
      <c r="AM117" s="105"/>
      <c r="AN117" s="105"/>
      <c r="AO117" s="106"/>
      <c r="AP117" s="105"/>
      <c r="AQ117" s="105">
        <f t="shared" si="13"/>
        <v>6.4038461538461542</v>
      </c>
      <c r="AR117" s="105">
        <f t="shared" si="7"/>
        <v>0.80227691980724014</v>
      </c>
      <c r="AS117" s="105">
        <f t="shared" si="8"/>
        <v>0.80227691980724014</v>
      </c>
      <c r="AU117" s="51"/>
      <c r="BA117" s="106"/>
      <c r="BH117" s="20"/>
      <c r="BI117" s="20"/>
      <c r="BJ117" s="106"/>
      <c r="BK117" s="107"/>
      <c r="BL117" s="105"/>
      <c r="BM117" s="106"/>
      <c r="BN117" s="107"/>
      <c r="BO117" s="105"/>
      <c r="BP117" s="105"/>
      <c r="BQ117" s="106"/>
    </row>
    <row r="118" spans="1:69" x14ac:dyDescent="0.15">
      <c r="A118" s="104">
        <f t="shared" si="12"/>
        <v>112</v>
      </c>
      <c r="B118" s="20">
        <f t="shared" si="10"/>
        <v>336</v>
      </c>
      <c r="C118" s="105">
        <f t="shared" si="11"/>
        <v>77.538461538461547</v>
      </c>
      <c r="D118">
        <f ca="1">OFFSET(extrapolation!L127,0,OS_dist_choice-1,1,1)</f>
        <v>1.3361952738735151E-2</v>
      </c>
      <c r="E118">
        <f ca="1">OFFSET(extrapolation!D127,0,PFS_dist_choice-1,1,1)</f>
        <v>336</v>
      </c>
      <c r="F118" s="102"/>
      <c r="G118" s="206"/>
      <c r="H118" s="105"/>
      <c r="I118" s="105"/>
      <c r="J118" s="209"/>
      <c r="K118" s="31"/>
      <c r="L118" s="209"/>
      <c r="M118" s="31"/>
      <c r="N118" s="31"/>
      <c r="O118" s="209"/>
      <c r="P118" s="31"/>
      <c r="Q118" s="31"/>
      <c r="R118" s="105"/>
      <c r="S118" s="51"/>
      <c r="T118" s="20"/>
      <c r="U118" s="20"/>
      <c r="V118" s="20"/>
      <c r="W118" s="20"/>
      <c r="X118" s="20"/>
      <c r="Y118" s="106"/>
      <c r="Z118" s="20"/>
      <c r="AA118" s="20"/>
      <c r="AB118" s="20"/>
      <c r="AC118" s="20"/>
      <c r="AD118" s="20"/>
      <c r="AE118" s="20"/>
      <c r="AF118" s="20"/>
      <c r="AG118" s="20"/>
      <c r="AH118" s="106"/>
      <c r="AI118" s="107"/>
      <c r="AJ118" s="105"/>
      <c r="AK118" s="106"/>
      <c r="AL118" s="107"/>
      <c r="AM118" s="105"/>
      <c r="AN118" s="105"/>
      <c r="AO118" s="106"/>
      <c r="AP118" s="105"/>
      <c r="AQ118" s="105">
        <f t="shared" si="13"/>
        <v>6.4615384615384617</v>
      </c>
      <c r="AR118" s="105">
        <f t="shared" si="7"/>
        <v>0.80068622170314241</v>
      </c>
      <c r="AS118" s="105">
        <f t="shared" si="8"/>
        <v>0.80068622170314241</v>
      </c>
      <c r="AU118" s="51"/>
      <c r="BA118" s="106"/>
      <c r="BH118" s="20"/>
      <c r="BI118" s="20"/>
      <c r="BJ118" s="106"/>
      <c r="BK118" s="107"/>
      <c r="BL118" s="105"/>
      <c r="BM118" s="106"/>
      <c r="BN118" s="107"/>
      <c r="BO118" s="105"/>
      <c r="BP118" s="105"/>
      <c r="BQ118" s="106"/>
    </row>
    <row r="119" spans="1:69" x14ac:dyDescent="0.15">
      <c r="A119" s="104">
        <f t="shared" si="12"/>
        <v>113</v>
      </c>
      <c r="B119" s="20">
        <f t="shared" si="10"/>
        <v>339</v>
      </c>
      <c r="C119" s="105">
        <f t="shared" si="11"/>
        <v>78.230769230769226</v>
      </c>
      <c r="D119">
        <f ca="1">OFFSET(extrapolation!L128,0,OS_dist_choice-1,1,1)</f>
        <v>1.3097090801411044E-2</v>
      </c>
      <c r="E119">
        <f ca="1">OFFSET(extrapolation!D128,0,PFS_dist_choice-1,1,1)</f>
        <v>339</v>
      </c>
      <c r="F119" s="102"/>
      <c r="G119" s="206"/>
      <c r="H119" s="105"/>
      <c r="I119" s="105"/>
      <c r="J119" s="209"/>
      <c r="K119" s="31"/>
      <c r="L119" s="209"/>
      <c r="M119" s="31"/>
      <c r="N119" s="31"/>
      <c r="O119" s="209"/>
      <c r="P119" s="31"/>
      <c r="Q119" s="31"/>
      <c r="R119" s="105"/>
      <c r="S119" s="51"/>
      <c r="T119" s="20"/>
      <c r="U119" s="20"/>
      <c r="V119" s="20"/>
      <c r="W119" s="20"/>
      <c r="X119" s="20"/>
      <c r="Y119" s="106"/>
      <c r="Z119" s="20"/>
      <c r="AA119" s="20"/>
      <c r="AB119" s="20"/>
      <c r="AC119" s="20"/>
      <c r="AD119" s="20"/>
      <c r="AE119" s="20"/>
      <c r="AF119" s="20"/>
      <c r="AG119" s="20"/>
      <c r="AH119" s="106"/>
      <c r="AI119" s="107"/>
      <c r="AJ119" s="105"/>
      <c r="AK119" s="106"/>
      <c r="AL119" s="107"/>
      <c r="AM119" s="105"/>
      <c r="AN119" s="105"/>
      <c r="AO119" s="106"/>
      <c r="AP119" s="105"/>
      <c r="AQ119" s="105">
        <f t="shared" si="13"/>
        <v>6.5192307692307692</v>
      </c>
      <c r="AR119" s="105">
        <f t="shared" si="7"/>
        <v>0.79909867752307739</v>
      </c>
      <c r="AS119" s="105">
        <f t="shared" si="8"/>
        <v>0.79909867752307739</v>
      </c>
      <c r="AU119" s="51"/>
      <c r="BA119" s="106"/>
      <c r="BH119" s="20"/>
      <c r="BI119" s="20"/>
      <c r="BJ119" s="106"/>
      <c r="BK119" s="107"/>
      <c r="BL119" s="105"/>
      <c r="BM119" s="106"/>
      <c r="BN119" s="107"/>
      <c r="BO119" s="105"/>
      <c r="BP119" s="105"/>
      <c r="BQ119" s="106"/>
    </row>
    <row r="120" spans="1:69" x14ac:dyDescent="0.15">
      <c r="A120" s="104">
        <f t="shared" si="12"/>
        <v>114</v>
      </c>
      <c r="B120" s="20">
        <f t="shared" si="10"/>
        <v>342</v>
      </c>
      <c r="C120" s="105">
        <f t="shared" si="11"/>
        <v>78.92307692307692</v>
      </c>
      <c r="D120">
        <f ca="1">OFFSET(extrapolation!L129,0,OS_dist_choice-1,1,1)</f>
        <v>1.283967629388072E-2</v>
      </c>
      <c r="E120">
        <f ca="1">OFFSET(extrapolation!D129,0,PFS_dist_choice-1,1,1)</f>
        <v>342</v>
      </c>
      <c r="F120" s="102"/>
      <c r="G120" s="206"/>
      <c r="H120" s="105"/>
      <c r="I120" s="105"/>
      <c r="J120" s="209"/>
      <c r="K120" s="31"/>
      <c r="L120" s="209"/>
      <c r="M120" s="31"/>
      <c r="N120" s="31"/>
      <c r="O120" s="209"/>
      <c r="P120" s="31"/>
      <c r="Q120" s="31"/>
      <c r="R120" s="105"/>
      <c r="S120" s="51"/>
      <c r="T120" s="20"/>
      <c r="U120" s="20"/>
      <c r="V120" s="20"/>
      <c r="W120" s="20"/>
      <c r="X120" s="20"/>
      <c r="Y120" s="106"/>
      <c r="Z120" s="20"/>
      <c r="AA120" s="20"/>
      <c r="AB120" s="20"/>
      <c r="AC120" s="20"/>
      <c r="AD120" s="20"/>
      <c r="AE120" s="20"/>
      <c r="AF120" s="20"/>
      <c r="AG120" s="20"/>
      <c r="AH120" s="106"/>
      <c r="AI120" s="107"/>
      <c r="AJ120" s="105"/>
      <c r="AK120" s="106"/>
      <c r="AL120" s="107"/>
      <c r="AM120" s="105"/>
      <c r="AN120" s="105"/>
      <c r="AO120" s="106"/>
      <c r="AP120" s="105"/>
      <c r="AQ120" s="105">
        <f t="shared" si="13"/>
        <v>6.5769230769230766</v>
      </c>
      <c r="AR120" s="105">
        <f t="shared" si="7"/>
        <v>0.79751428101366728</v>
      </c>
      <c r="AS120" s="105">
        <f t="shared" si="8"/>
        <v>0.79751428101366728</v>
      </c>
      <c r="AU120" s="51"/>
      <c r="BA120" s="106"/>
      <c r="BH120" s="20"/>
      <c r="BI120" s="20"/>
      <c r="BJ120" s="106"/>
      <c r="BK120" s="107"/>
      <c r="BL120" s="105"/>
      <c r="BM120" s="106"/>
      <c r="BN120" s="107"/>
      <c r="BO120" s="105"/>
      <c r="BP120" s="105"/>
      <c r="BQ120" s="106"/>
    </row>
    <row r="121" spans="1:69" x14ac:dyDescent="0.15">
      <c r="A121" s="104">
        <f t="shared" si="12"/>
        <v>115</v>
      </c>
      <c r="B121" s="20">
        <f t="shared" si="10"/>
        <v>345</v>
      </c>
      <c r="C121" s="105">
        <f t="shared" si="11"/>
        <v>79.615384615384613</v>
      </c>
      <c r="D121">
        <f ca="1">OFFSET(extrapolation!L130,0,OS_dist_choice-1,1,1)</f>
        <v>1.2589439786015663E-2</v>
      </c>
      <c r="E121">
        <f ca="1">OFFSET(extrapolation!D130,0,PFS_dist_choice-1,1,1)</f>
        <v>345</v>
      </c>
      <c r="F121" s="102"/>
      <c r="G121" s="206"/>
      <c r="H121" s="105"/>
      <c r="I121" s="105"/>
      <c r="J121" s="209"/>
      <c r="K121" s="31"/>
      <c r="L121" s="209"/>
      <c r="M121" s="31"/>
      <c r="N121" s="31"/>
      <c r="O121" s="209"/>
      <c r="P121" s="31"/>
      <c r="Q121" s="31"/>
      <c r="R121" s="105"/>
      <c r="S121" s="51"/>
      <c r="T121" s="20"/>
      <c r="U121" s="20"/>
      <c r="V121" s="20"/>
      <c r="W121" s="20"/>
      <c r="X121" s="20"/>
      <c r="Y121" s="106"/>
      <c r="Z121" s="20"/>
      <c r="AA121" s="20"/>
      <c r="AB121" s="20"/>
      <c r="AC121" s="20"/>
      <c r="AD121" s="20"/>
      <c r="AE121" s="20"/>
      <c r="AF121" s="20"/>
      <c r="AG121" s="20"/>
      <c r="AH121" s="106"/>
      <c r="AI121" s="107"/>
      <c r="AJ121" s="105"/>
      <c r="AK121" s="106"/>
      <c r="AL121" s="107"/>
      <c r="AM121" s="105"/>
      <c r="AN121" s="105"/>
      <c r="AO121" s="106"/>
      <c r="AP121" s="105"/>
      <c r="AQ121" s="105">
        <f t="shared" si="13"/>
        <v>6.634615384615385</v>
      </c>
      <c r="AR121" s="105">
        <f t="shared" si="7"/>
        <v>0.79593302593393211</v>
      </c>
      <c r="AS121" s="105">
        <f t="shared" si="8"/>
        <v>0.79593302593393211</v>
      </c>
      <c r="AU121" s="51"/>
      <c r="BA121" s="106"/>
      <c r="BH121" s="20"/>
      <c r="BI121" s="20"/>
      <c r="BJ121" s="106"/>
      <c r="BK121" s="107"/>
      <c r="BL121" s="105"/>
      <c r="BM121" s="106"/>
      <c r="BN121" s="107"/>
      <c r="BO121" s="105"/>
      <c r="BP121" s="105"/>
      <c r="BQ121" s="106"/>
    </row>
    <row r="122" spans="1:69" x14ac:dyDescent="0.15">
      <c r="A122" s="104">
        <f t="shared" si="12"/>
        <v>116</v>
      </c>
      <c r="B122" s="20">
        <f t="shared" si="10"/>
        <v>348</v>
      </c>
      <c r="C122" s="105">
        <f t="shared" si="11"/>
        <v>80.307692307692307</v>
      </c>
      <c r="D122">
        <f ca="1">OFFSET(extrapolation!L131,0,OS_dist_choice-1,1,1)</f>
        <v>1.234612370285776E-2</v>
      </c>
      <c r="E122">
        <f ca="1">OFFSET(extrapolation!D131,0,PFS_dist_choice-1,1,1)</f>
        <v>348</v>
      </c>
      <c r="F122" s="102"/>
      <c r="G122" s="206"/>
      <c r="H122" s="105"/>
      <c r="I122" s="105"/>
      <c r="J122" s="209"/>
      <c r="K122" s="31"/>
      <c r="L122" s="209"/>
      <c r="M122" s="31"/>
      <c r="N122" s="31"/>
      <c r="O122" s="209"/>
      <c r="P122" s="31"/>
      <c r="Q122" s="31"/>
      <c r="R122" s="105"/>
      <c r="S122" s="51"/>
      <c r="T122" s="20"/>
      <c r="U122" s="20"/>
      <c r="V122" s="20"/>
      <c r="W122" s="20"/>
      <c r="X122" s="20"/>
      <c r="Y122" s="106"/>
      <c r="Z122" s="20"/>
      <c r="AA122" s="20"/>
      <c r="AB122" s="20"/>
      <c r="AC122" s="20"/>
      <c r="AD122" s="20"/>
      <c r="AE122" s="20"/>
      <c r="AF122" s="20"/>
      <c r="AG122" s="20"/>
      <c r="AH122" s="106"/>
      <c r="AI122" s="107"/>
      <c r="AJ122" s="105"/>
      <c r="AK122" s="106"/>
      <c r="AL122" s="107"/>
      <c r="AM122" s="105"/>
      <c r="AN122" s="105"/>
      <c r="AO122" s="106"/>
      <c r="AP122" s="105"/>
      <c r="AQ122" s="105">
        <f t="shared" si="13"/>
        <v>6.6923076923076925</v>
      </c>
      <c r="AR122" s="105">
        <f t="shared" si="7"/>
        <v>0.79435490605526715</v>
      </c>
      <c r="AS122" s="105">
        <f t="shared" si="8"/>
        <v>0.79435490605526715</v>
      </c>
      <c r="AU122" s="51"/>
      <c r="BA122" s="106"/>
      <c r="BH122" s="20"/>
      <c r="BI122" s="20"/>
      <c r="BJ122" s="106"/>
      <c r="BK122" s="107"/>
      <c r="BL122" s="105"/>
      <c r="BM122" s="106"/>
      <c r="BN122" s="107"/>
      <c r="BO122" s="105"/>
      <c r="BP122" s="105"/>
      <c r="BQ122" s="106"/>
    </row>
    <row r="123" spans="1:69" x14ac:dyDescent="0.15">
      <c r="A123" s="104">
        <f t="shared" si="12"/>
        <v>117</v>
      </c>
      <c r="B123" s="20">
        <f t="shared" si="10"/>
        <v>351</v>
      </c>
      <c r="C123" s="105">
        <f t="shared" si="11"/>
        <v>81</v>
      </c>
      <c r="D123">
        <f ca="1">OFFSET(extrapolation!L132,0,OS_dist_choice-1,1,1)</f>
        <v>1.2109481713036241E-2</v>
      </c>
      <c r="E123">
        <f ca="1">OFFSET(extrapolation!D132,0,PFS_dist_choice-1,1,1)</f>
        <v>351</v>
      </c>
      <c r="F123" s="102"/>
      <c r="G123" s="206"/>
      <c r="H123" s="105"/>
      <c r="I123" s="105"/>
      <c r="J123" s="209"/>
      <c r="K123" s="31"/>
      <c r="L123" s="209"/>
      <c r="M123" s="31"/>
      <c r="N123" s="31"/>
      <c r="O123" s="209"/>
      <c r="P123" s="31"/>
      <c r="Q123" s="31"/>
      <c r="R123" s="105"/>
      <c r="S123" s="51"/>
      <c r="T123" s="20"/>
      <c r="U123" s="20"/>
      <c r="V123" s="20"/>
      <c r="W123" s="20"/>
      <c r="X123" s="20"/>
      <c r="Y123" s="106"/>
      <c r="Z123" s="20"/>
      <c r="AA123" s="20"/>
      <c r="AB123" s="20"/>
      <c r="AC123" s="20"/>
      <c r="AD123" s="20"/>
      <c r="AE123" s="20"/>
      <c r="AF123" s="20"/>
      <c r="AG123" s="20"/>
      <c r="AH123" s="106"/>
      <c r="AI123" s="107"/>
      <c r="AJ123" s="105"/>
      <c r="AK123" s="106"/>
      <c r="AL123" s="107"/>
      <c r="AM123" s="105"/>
      <c r="AN123" s="105"/>
      <c r="AO123" s="106"/>
      <c r="AP123" s="105"/>
      <c r="AQ123" s="105">
        <f t="shared" si="13"/>
        <v>6.75</v>
      </c>
      <c r="AR123" s="105">
        <f t="shared" si="7"/>
        <v>0.79277991516141666</v>
      </c>
      <c r="AS123" s="105">
        <f t="shared" si="8"/>
        <v>0.79277991516141666</v>
      </c>
      <c r="AU123" s="51"/>
      <c r="BA123" s="106"/>
      <c r="BH123" s="20"/>
      <c r="BI123" s="20"/>
      <c r="BJ123" s="106"/>
      <c r="BK123" s="107"/>
      <c r="BL123" s="105"/>
      <c r="BM123" s="106"/>
      <c r="BN123" s="107"/>
      <c r="BO123" s="105"/>
      <c r="BP123" s="105"/>
      <c r="BQ123" s="106"/>
    </row>
    <row r="124" spans="1:69" x14ac:dyDescent="0.15">
      <c r="A124" s="104">
        <f t="shared" si="12"/>
        <v>118</v>
      </c>
      <c r="B124" s="20">
        <f t="shared" si="10"/>
        <v>354</v>
      </c>
      <c r="C124" s="105">
        <f t="shared" si="11"/>
        <v>81.692307692307693</v>
      </c>
      <c r="D124">
        <f ca="1">OFFSET(extrapolation!L133,0,OS_dist_choice-1,1,1)</f>
        <v>1.1879278153229372E-2</v>
      </c>
      <c r="E124">
        <f ca="1">OFFSET(extrapolation!D133,0,PFS_dist_choice-1,1,1)</f>
        <v>354</v>
      </c>
      <c r="F124" s="102"/>
      <c r="G124" s="206"/>
      <c r="H124" s="105"/>
      <c r="I124" s="105"/>
      <c r="J124" s="209"/>
      <c r="K124" s="31"/>
      <c r="L124" s="209"/>
      <c r="M124" s="31"/>
      <c r="N124" s="31"/>
      <c r="O124" s="209"/>
      <c r="P124" s="31"/>
      <c r="Q124" s="31"/>
      <c r="R124" s="105"/>
      <c r="S124" s="51"/>
      <c r="T124" s="20"/>
      <c r="U124" s="20"/>
      <c r="V124" s="20"/>
      <c r="W124" s="20"/>
      <c r="X124" s="20"/>
      <c r="Y124" s="106"/>
      <c r="Z124" s="20"/>
      <c r="AA124" s="20"/>
      <c r="AB124" s="20"/>
      <c r="AC124" s="20"/>
      <c r="AD124" s="20"/>
      <c r="AE124" s="20"/>
      <c r="AF124" s="20"/>
      <c r="AG124" s="20"/>
      <c r="AH124" s="106"/>
      <c r="AI124" s="107"/>
      <c r="AJ124" s="105"/>
      <c r="AK124" s="106"/>
      <c r="AL124" s="107"/>
      <c r="AM124" s="105"/>
      <c r="AN124" s="105"/>
      <c r="AO124" s="106"/>
      <c r="AP124" s="105"/>
      <c r="AQ124" s="105">
        <f t="shared" si="13"/>
        <v>6.8076923076923075</v>
      </c>
      <c r="AR124" s="105">
        <f t="shared" si="7"/>
        <v>0.79120804704845005</v>
      </c>
      <c r="AS124" s="105">
        <f t="shared" si="8"/>
        <v>0.79120804704845005</v>
      </c>
      <c r="AU124" s="51"/>
      <c r="BA124" s="106"/>
      <c r="BH124" s="20"/>
      <c r="BI124" s="20"/>
      <c r="BJ124" s="106"/>
      <c r="BK124" s="107"/>
      <c r="BL124" s="105"/>
      <c r="BM124" s="106"/>
      <c r="BN124" s="107"/>
      <c r="BO124" s="105"/>
      <c r="BP124" s="105"/>
      <c r="BQ124" s="106"/>
    </row>
    <row r="125" spans="1:69" x14ac:dyDescent="0.15">
      <c r="A125" s="104">
        <f t="shared" si="12"/>
        <v>119</v>
      </c>
      <c r="B125" s="20">
        <f t="shared" si="10"/>
        <v>357</v>
      </c>
      <c r="C125" s="105">
        <f t="shared" si="11"/>
        <v>82.384615384615387</v>
      </c>
      <c r="D125">
        <f ca="1">OFFSET(extrapolation!L134,0,OS_dist_choice-1,1,1)</f>
        <v>1.1655287486290316E-2</v>
      </c>
      <c r="E125">
        <f ca="1">OFFSET(extrapolation!D134,0,PFS_dist_choice-1,1,1)</f>
        <v>357</v>
      </c>
      <c r="F125" s="102"/>
      <c r="G125" s="206"/>
      <c r="H125" s="105"/>
      <c r="I125" s="105"/>
      <c r="J125" s="209"/>
      <c r="K125" s="31"/>
      <c r="L125" s="209"/>
      <c r="M125" s="31"/>
      <c r="N125" s="31"/>
      <c r="O125" s="209"/>
      <c r="P125" s="31"/>
      <c r="Q125" s="31"/>
      <c r="R125" s="105"/>
      <c r="S125" s="51"/>
      <c r="T125" s="20"/>
      <c r="U125" s="20"/>
      <c r="V125" s="20"/>
      <c r="W125" s="20"/>
      <c r="X125" s="20"/>
      <c r="Y125" s="106"/>
      <c r="Z125" s="20"/>
      <c r="AA125" s="20"/>
      <c r="AB125" s="20"/>
      <c r="AC125" s="20"/>
      <c r="AD125" s="20"/>
      <c r="AE125" s="20"/>
      <c r="AF125" s="20"/>
      <c r="AG125" s="20"/>
      <c r="AH125" s="106"/>
      <c r="AI125" s="107"/>
      <c r="AJ125" s="105"/>
      <c r="AK125" s="106"/>
      <c r="AL125" s="107"/>
      <c r="AM125" s="105"/>
      <c r="AN125" s="105"/>
      <c r="AO125" s="106"/>
      <c r="AP125" s="105"/>
      <c r="AQ125" s="105">
        <f t="shared" si="13"/>
        <v>6.865384615384615</v>
      </c>
      <c r="AR125" s="105">
        <f t="shared" si="7"/>
        <v>0.78963929552473755</v>
      </c>
      <c r="AS125" s="105">
        <f t="shared" si="8"/>
        <v>0.78963929552473755</v>
      </c>
      <c r="AU125" s="51"/>
      <c r="BA125" s="106"/>
      <c r="BH125" s="20"/>
      <c r="BI125" s="20"/>
      <c r="BJ125" s="106"/>
      <c r="BK125" s="107"/>
      <c r="BL125" s="105"/>
      <c r="BM125" s="106"/>
      <c r="BN125" s="107"/>
      <c r="BO125" s="105"/>
      <c r="BP125" s="105"/>
      <c r="BQ125" s="106"/>
    </row>
    <row r="126" spans="1:69" x14ac:dyDescent="0.15">
      <c r="A126" s="104">
        <f t="shared" si="12"/>
        <v>120</v>
      </c>
      <c r="B126" s="20">
        <f t="shared" si="10"/>
        <v>360</v>
      </c>
      <c r="C126" s="105">
        <f t="shared" si="11"/>
        <v>83.07692307692308</v>
      </c>
      <c r="D126">
        <f ca="1">OFFSET(extrapolation!L135,0,OS_dist_choice-1,1,1)</f>
        <v>1.1437293790830704E-2</v>
      </c>
      <c r="E126">
        <f ca="1">OFFSET(extrapolation!D135,0,PFS_dist_choice-1,1,1)</f>
        <v>360</v>
      </c>
      <c r="F126" s="102"/>
      <c r="G126" s="206"/>
      <c r="H126" s="105"/>
      <c r="I126" s="105"/>
      <c r="J126" s="209"/>
      <c r="K126" s="31"/>
      <c r="L126" s="209"/>
      <c r="M126" s="31"/>
      <c r="N126" s="31"/>
      <c r="O126" s="209"/>
      <c r="P126" s="31"/>
      <c r="Q126" s="31"/>
      <c r="R126" s="105"/>
      <c r="S126" s="51"/>
      <c r="T126" s="20"/>
      <c r="U126" s="20"/>
      <c r="V126" s="20"/>
      <c r="W126" s="20"/>
      <c r="X126" s="20"/>
      <c r="Y126" s="106"/>
      <c r="Z126" s="20"/>
      <c r="AA126" s="20"/>
      <c r="AB126" s="20"/>
      <c r="AC126" s="20"/>
      <c r="AD126" s="20"/>
      <c r="AE126" s="20"/>
      <c r="AF126" s="20"/>
      <c r="AG126" s="20"/>
      <c r="AH126" s="106"/>
      <c r="AI126" s="107"/>
      <c r="AJ126" s="105"/>
      <c r="AK126" s="106"/>
      <c r="AL126" s="107"/>
      <c r="AM126" s="105"/>
      <c r="AN126" s="105"/>
      <c r="AO126" s="106"/>
      <c r="AP126" s="105"/>
      <c r="AQ126" s="105">
        <f t="shared" si="13"/>
        <v>6.9230769230769234</v>
      </c>
      <c r="AR126" s="105">
        <f t="shared" si="7"/>
        <v>0.78807365441092603</v>
      </c>
      <c r="AS126" s="105">
        <f t="shared" si="8"/>
        <v>0.78807365441092603</v>
      </c>
      <c r="AU126" s="51"/>
      <c r="BA126" s="106"/>
      <c r="BH126" s="20"/>
      <c r="BI126" s="20"/>
      <c r="BJ126" s="106"/>
      <c r="BK126" s="107"/>
      <c r="BL126" s="105"/>
      <c r="BM126" s="106"/>
      <c r="BN126" s="107"/>
      <c r="BO126" s="105"/>
      <c r="BP126" s="105"/>
      <c r="BQ126" s="106"/>
    </row>
    <row r="127" spans="1:69" x14ac:dyDescent="0.15">
      <c r="A127" s="104">
        <f t="shared" si="12"/>
        <v>121</v>
      </c>
      <c r="B127" s="20">
        <f t="shared" si="10"/>
        <v>363</v>
      </c>
      <c r="C127" s="105">
        <f t="shared" si="11"/>
        <v>83.769230769230774</v>
      </c>
      <c r="D127">
        <f ca="1">OFFSET(extrapolation!L136,0,OS_dist_choice-1,1,1)</f>
        <v>1.1225090280213765E-2</v>
      </c>
      <c r="E127">
        <f ca="1">OFFSET(extrapolation!D136,0,PFS_dist_choice-1,1,1)</f>
        <v>363</v>
      </c>
      <c r="F127" s="102"/>
      <c r="G127" s="206"/>
      <c r="H127" s="105"/>
      <c r="I127" s="105"/>
      <c r="J127" s="209"/>
      <c r="K127" s="31"/>
      <c r="L127" s="209"/>
      <c r="M127" s="31"/>
      <c r="N127" s="31"/>
      <c r="O127" s="209"/>
      <c r="P127" s="31"/>
      <c r="Q127" s="31"/>
      <c r="R127" s="105"/>
      <c r="S127" s="51"/>
      <c r="T127" s="20"/>
      <c r="U127" s="20"/>
      <c r="V127" s="20"/>
      <c r="W127" s="20"/>
      <c r="X127" s="20"/>
      <c r="Y127" s="106"/>
      <c r="Z127" s="20"/>
      <c r="AA127" s="20"/>
      <c r="AB127" s="20"/>
      <c r="AC127" s="20"/>
      <c r="AD127" s="20"/>
      <c r="AE127" s="20"/>
      <c r="AF127" s="20"/>
      <c r="AG127" s="20"/>
      <c r="AH127" s="106"/>
      <c r="AI127" s="107"/>
      <c r="AJ127" s="105"/>
      <c r="AK127" s="106"/>
      <c r="AL127" s="107"/>
      <c r="AM127" s="105"/>
      <c r="AN127" s="105"/>
      <c r="AO127" s="106"/>
      <c r="AP127" s="105"/>
      <c r="AQ127" s="105">
        <f t="shared" si="13"/>
        <v>6.9807692307692308</v>
      </c>
      <c r="AR127" s="105">
        <f t="shared" si="7"/>
        <v>0.78651111753991387</v>
      </c>
      <c r="AS127" s="105">
        <f t="shared" si="8"/>
        <v>0.78651111753991387</v>
      </c>
      <c r="AU127" s="51"/>
      <c r="BA127" s="106"/>
      <c r="BH127" s="20"/>
      <c r="BI127" s="20"/>
      <c r="BJ127" s="106"/>
      <c r="BK127" s="107"/>
      <c r="BL127" s="105"/>
      <c r="BM127" s="106"/>
      <c r="BN127" s="107"/>
      <c r="BO127" s="105"/>
      <c r="BP127" s="105"/>
      <c r="BQ127" s="106"/>
    </row>
    <row r="128" spans="1:69" x14ac:dyDescent="0.15">
      <c r="A128" s="104">
        <f t="shared" si="12"/>
        <v>122</v>
      </c>
      <c r="B128" s="20">
        <f t="shared" si="10"/>
        <v>366</v>
      </c>
      <c r="C128" s="105">
        <f t="shared" si="11"/>
        <v>84.461538461538453</v>
      </c>
      <c r="D128">
        <f ca="1">OFFSET(extrapolation!L137,0,OS_dist_choice-1,1,1)</f>
        <v>1.1018478849057781E-2</v>
      </c>
      <c r="E128">
        <f ca="1">OFFSET(extrapolation!D137,0,PFS_dist_choice-1,1,1)</f>
        <v>366</v>
      </c>
      <c r="F128" s="102"/>
      <c r="G128" s="206"/>
      <c r="H128" s="105"/>
      <c r="I128" s="105"/>
      <c r="J128" s="209"/>
      <c r="K128" s="31"/>
      <c r="L128" s="209"/>
      <c r="M128" s="31"/>
      <c r="N128" s="31"/>
      <c r="O128" s="209"/>
      <c r="P128" s="31"/>
      <c r="Q128" s="31"/>
      <c r="R128" s="105"/>
      <c r="S128" s="51"/>
      <c r="T128" s="20"/>
      <c r="U128" s="20"/>
      <c r="V128" s="20"/>
      <c r="W128" s="20"/>
      <c r="X128" s="20"/>
      <c r="Y128" s="106"/>
      <c r="Z128" s="20"/>
      <c r="AA128" s="20"/>
      <c r="AB128" s="20"/>
      <c r="AC128" s="20"/>
      <c r="AD128" s="20"/>
      <c r="AE128" s="20"/>
      <c r="AF128" s="20"/>
      <c r="AG128" s="20"/>
      <c r="AH128" s="106"/>
      <c r="AI128" s="107"/>
      <c r="AJ128" s="105"/>
      <c r="AK128" s="106"/>
      <c r="AL128" s="107"/>
      <c r="AM128" s="105"/>
      <c r="AN128" s="105"/>
      <c r="AO128" s="106"/>
      <c r="AP128" s="105"/>
      <c r="AQ128" s="105">
        <f t="shared" si="13"/>
        <v>7.0384615384615383</v>
      </c>
      <c r="AR128" s="105">
        <f t="shared" si="7"/>
        <v>0.78495167875682736</v>
      </c>
      <c r="AS128" s="105">
        <f t="shared" si="8"/>
        <v>0.78495167875682736</v>
      </c>
      <c r="AU128" s="51"/>
      <c r="BA128" s="106"/>
      <c r="BH128" s="20"/>
      <c r="BI128" s="20"/>
      <c r="BJ128" s="106"/>
      <c r="BK128" s="107"/>
      <c r="BL128" s="105"/>
      <c r="BM128" s="106"/>
      <c r="BN128" s="107"/>
      <c r="BO128" s="105"/>
      <c r="BP128" s="105"/>
      <c r="BQ128" s="106"/>
    </row>
    <row r="129" spans="1:69" x14ac:dyDescent="0.15">
      <c r="A129" s="104">
        <f t="shared" si="12"/>
        <v>123</v>
      </c>
      <c r="B129" s="20">
        <f t="shared" si="10"/>
        <v>369</v>
      </c>
      <c r="C129" s="105">
        <f t="shared" si="11"/>
        <v>85.153846153846146</v>
      </c>
      <c r="D129">
        <f ca="1">OFFSET(extrapolation!L138,0,OS_dist_choice-1,1,1)</f>
        <v>1.0817269645484531E-2</v>
      </c>
      <c r="E129">
        <f ca="1">OFFSET(extrapolation!D138,0,PFS_dist_choice-1,1,1)</f>
        <v>369</v>
      </c>
      <c r="F129" s="102"/>
      <c r="G129" s="206"/>
      <c r="H129" s="105"/>
      <c r="I129" s="105"/>
      <c r="J129" s="209"/>
      <c r="K129" s="31"/>
      <c r="L129" s="209"/>
      <c r="M129" s="31"/>
      <c r="N129" s="31"/>
      <c r="O129" s="209"/>
      <c r="P129" s="31"/>
      <c r="Q129" s="31"/>
      <c r="R129" s="105"/>
      <c r="S129" s="51"/>
      <c r="T129" s="20"/>
      <c r="U129" s="20"/>
      <c r="V129" s="20"/>
      <c r="W129" s="20"/>
      <c r="X129" s="20"/>
      <c r="Y129" s="106"/>
      <c r="Z129" s="20"/>
      <c r="AA129" s="20"/>
      <c r="AB129" s="20"/>
      <c r="AC129" s="20"/>
      <c r="AD129" s="20"/>
      <c r="AE129" s="20"/>
      <c r="AF129" s="20"/>
      <c r="AG129" s="20"/>
      <c r="AH129" s="106"/>
      <c r="AI129" s="107"/>
      <c r="AJ129" s="105"/>
      <c r="AK129" s="106"/>
      <c r="AL129" s="107"/>
      <c r="AM129" s="105"/>
      <c r="AN129" s="105"/>
      <c r="AO129" s="106"/>
      <c r="AP129" s="105"/>
      <c r="AQ129" s="105">
        <f t="shared" si="13"/>
        <v>7.0961538461538458</v>
      </c>
      <c r="AR129" s="105">
        <f t="shared" si="7"/>
        <v>0.78339533191899635</v>
      </c>
      <c r="AS129" s="105">
        <f t="shared" si="8"/>
        <v>0.78339533191899635</v>
      </c>
      <c r="AU129" s="51"/>
      <c r="BA129" s="106"/>
      <c r="BH129" s="20"/>
      <c r="BI129" s="20"/>
      <c r="BJ129" s="106"/>
      <c r="BK129" s="107"/>
      <c r="BL129" s="105"/>
      <c r="BM129" s="106"/>
      <c r="BN129" s="107"/>
      <c r="BO129" s="105"/>
      <c r="BP129" s="105"/>
      <c r="BQ129" s="106"/>
    </row>
    <row r="130" spans="1:69" x14ac:dyDescent="0.15">
      <c r="A130" s="104">
        <f t="shared" si="12"/>
        <v>124</v>
      </c>
      <c r="B130" s="20">
        <f t="shared" si="10"/>
        <v>372</v>
      </c>
      <c r="C130" s="105">
        <f t="shared" si="11"/>
        <v>85.846153846153854</v>
      </c>
      <c r="D130">
        <f ca="1">OFFSET(extrapolation!L139,0,OS_dist_choice-1,1,1)</f>
        <v>1.0621280667473986E-2</v>
      </c>
      <c r="E130">
        <f ca="1">OFFSET(extrapolation!D139,0,PFS_dist_choice-1,1,1)</f>
        <v>372</v>
      </c>
      <c r="F130" s="102"/>
      <c r="G130" s="206"/>
      <c r="H130" s="105"/>
      <c r="I130" s="105"/>
      <c r="J130" s="209"/>
      <c r="K130" s="31"/>
      <c r="L130" s="209"/>
      <c r="M130" s="31"/>
      <c r="N130" s="31"/>
      <c r="O130" s="209"/>
      <c r="P130" s="31"/>
      <c r="Q130" s="31"/>
      <c r="R130" s="105"/>
      <c r="S130" s="51"/>
      <c r="T130" s="20"/>
      <c r="U130" s="20"/>
      <c r="V130" s="20"/>
      <c r="W130" s="20"/>
      <c r="X130" s="20"/>
      <c r="Y130" s="106"/>
      <c r="Z130" s="20"/>
      <c r="AA130" s="20"/>
      <c r="AB130" s="20"/>
      <c r="AC130" s="20"/>
      <c r="AD130" s="20"/>
      <c r="AE130" s="20"/>
      <c r="AF130" s="20"/>
      <c r="AG130" s="20"/>
      <c r="AH130" s="106"/>
      <c r="AI130" s="107"/>
      <c r="AJ130" s="105"/>
      <c r="AK130" s="106"/>
      <c r="AL130" s="107"/>
      <c r="AM130" s="105"/>
      <c r="AN130" s="105"/>
      <c r="AO130" s="106"/>
      <c r="AP130" s="105"/>
      <c r="AQ130" s="105">
        <f t="shared" si="13"/>
        <v>7.1538461538461542</v>
      </c>
      <c r="AR130" s="105">
        <f t="shared" si="7"/>
        <v>0.7818420708959295</v>
      </c>
      <c r="AS130" s="105">
        <f t="shared" si="8"/>
        <v>0.7818420708959295</v>
      </c>
      <c r="AU130" s="51"/>
      <c r="BA130" s="106"/>
      <c r="BH130" s="20"/>
      <c r="BI130" s="20"/>
      <c r="BJ130" s="106"/>
      <c r="BK130" s="107"/>
      <c r="BL130" s="105"/>
      <c r="BM130" s="106"/>
      <c r="BN130" s="107"/>
      <c r="BO130" s="105"/>
      <c r="BP130" s="105"/>
      <c r="BQ130" s="106"/>
    </row>
    <row r="131" spans="1:69" x14ac:dyDescent="0.15">
      <c r="A131" s="104">
        <f t="shared" si="12"/>
        <v>125</v>
      </c>
      <c r="B131" s="20">
        <f t="shared" si="10"/>
        <v>375</v>
      </c>
      <c r="C131" s="105">
        <f t="shared" si="11"/>
        <v>86.538461538461547</v>
      </c>
      <c r="D131">
        <f ca="1">OFFSET(extrapolation!L140,0,OS_dist_choice-1,1,1)</f>
        <v>1.0430337381800565E-2</v>
      </c>
      <c r="E131">
        <f ca="1">OFFSET(extrapolation!D140,0,PFS_dist_choice-1,1,1)</f>
        <v>375</v>
      </c>
      <c r="F131" s="102"/>
      <c r="G131" s="206"/>
      <c r="H131" s="105"/>
      <c r="I131" s="105"/>
      <c r="J131" s="209"/>
      <c r="K131" s="31"/>
      <c r="L131" s="209"/>
      <c r="M131" s="31"/>
      <c r="N131" s="31"/>
      <c r="O131" s="209"/>
      <c r="P131" s="31"/>
      <c r="Q131" s="31"/>
      <c r="R131" s="105"/>
      <c r="S131" s="51"/>
      <c r="T131" s="20"/>
      <c r="U131" s="20"/>
      <c r="V131" s="20"/>
      <c r="W131" s="20"/>
      <c r="X131" s="20"/>
      <c r="Y131" s="106"/>
      <c r="Z131" s="20"/>
      <c r="AA131" s="20"/>
      <c r="AB131" s="20"/>
      <c r="AC131" s="20"/>
      <c r="AD131" s="20"/>
      <c r="AE131" s="20"/>
      <c r="AF131" s="20"/>
      <c r="AG131" s="20"/>
      <c r="AH131" s="106"/>
      <c r="AI131" s="107"/>
      <c r="AJ131" s="105"/>
      <c r="AK131" s="106"/>
      <c r="AL131" s="107"/>
      <c r="AM131" s="105"/>
      <c r="AN131" s="105"/>
      <c r="AO131" s="106"/>
      <c r="AP131" s="105"/>
      <c r="AQ131" s="105">
        <f t="shared" si="13"/>
        <v>7.2115384615384617</v>
      </c>
      <c r="AR131" s="105">
        <f t="shared" si="7"/>
        <v>0.7802918895692913</v>
      </c>
      <c r="AS131" s="105">
        <f t="shared" si="8"/>
        <v>0.7802918895692913</v>
      </c>
      <c r="AU131" s="51"/>
      <c r="BA131" s="106"/>
      <c r="BH131" s="20"/>
      <c r="BI131" s="20"/>
      <c r="BJ131" s="106"/>
      <c r="BK131" s="107"/>
      <c r="BL131" s="105"/>
      <c r="BM131" s="106"/>
      <c r="BN131" s="107"/>
      <c r="BO131" s="105"/>
      <c r="BP131" s="105"/>
      <c r="BQ131" s="106"/>
    </row>
    <row r="132" spans="1:69" x14ac:dyDescent="0.15">
      <c r="A132" s="104">
        <f t="shared" si="12"/>
        <v>126</v>
      </c>
      <c r="B132" s="20">
        <f t="shared" si="10"/>
        <v>378</v>
      </c>
      <c r="C132" s="105">
        <f t="shared" si="11"/>
        <v>87.230769230769226</v>
      </c>
      <c r="D132">
        <f ca="1">OFFSET(extrapolation!L141,0,OS_dist_choice-1,1,1)</f>
        <v>1.0244272364133675E-2</v>
      </c>
      <c r="E132">
        <f ca="1">OFFSET(extrapolation!D141,0,PFS_dist_choice-1,1,1)</f>
        <v>378</v>
      </c>
      <c r="F132" s="102"/>
      <c r="G132" s="206"/>
      <c r="H132" s="105"/>
      <c r="I132" s="105"/>
      <c r="J132" s="209"/>
      <c r="K132" s="31"/>
      <c r="L132" s="209"/>
      <c r="M132" s="31"/>
      <c r="N132" s="31"/>
      <c r="O132" s="209"/>
      <c r="P132" s="31"/>
      <c r="Q132" s="31"/>
      <c r="R132" s="105"/>
      <c r="S132" s="51"/>
      <c r="T132" s="20"/>
      <c r="U132" s="20"/>
      <c r="V132" s="20"/>
      <c r="W132" s="20"/>
      <c r="X132" s="20"/>
      <c r="Y132" s="106"/>
      <c r="Z132" s="20"/>
      <c r="AA132" s="20"/>
      <c r="AB132" s="20"/>
      <c r="AC132" s="20"/>
      <c r="AD132" s="20"/>
      <c r="AE132" s="20"/>
      <c r="AF132" s="20"/>
      <c r="AG132" s="20"/>
      <c r="AH132" s="106"/>
      <c r="AI132" s="107"/>
      <c r="AJ132" s="105"/>
      <c r="AK132" s="106"/>
      <c r="AL132" s="107"/>
      <c r="AM132" s="105"/>
      <c r="AN132" s="105"/>
      <c r="AO132" s="106"/>
      <c r="AP132" s="105"/>
      <c r="AQ132" s="105">
        <f t="shared" si="13"/>
        <v>7.2692307692307692</v>
      </c>
      <c r="AR132" s="105">
        <f t="shared" si="7"/>
        <v>0.77874478183287665</v>
      </c>
      <c r="AS132" s="105">
        <f t="shared" si="8"/>
        <v>0.77874478183287665</v>
      </c>
      <c r="AU132" s="51"/>
      <c r="BA132" s="106"/>
      <c r="BH132" s="20"/>
      <c r="BI132" s="20"/>
      <c r="BJ132" s="106"/>
      <c r="BK132" s="107"/>
      <c r="BL132" s="105"/>
      <c r="BM132" s="106"/>
      <c r="BN132" s="107"/>
      <c r="BO132" s="105"/>
      <c r="BP132" s="105"/>
      <c r="BQ132" s="106"/>
    </row>
    <row r="133" spans="1:69" x14ac:dyDescent="0.15">
      <c r="A133" s="104">
        <f t="shared" si="12"/>
        <v>127</v>
      </c>
      <c r="B133" s="20">
        <f t="shared" si="10"/>
        <v>381</v>
      </c>
      <c r="C133" s="105">
        <f t="shared" si="11"/>
        <v>87.92307692307692</v>
      </c>
      <c r="D133">
        <f ca="1">OFFSET(extrapolation!L142,0,OS_dist_choice-1,1,1)</f>
        <v>1.0062924958983213E-2</v>
      </c>
      <c r="E133">
        <f ca="1">OFFSET(extrapolation!D142,0,PFS_dist_choice-1,1,1)</f>
        <v>381</v>
      </c>
      <c r="F133" s="102"/>
      <c r="G133" s="206"/>
      <c r="H133" s="105"/>
      <c r="I133" s="105"/>
      <c r="J133" s="209"/>
      <c r="K133" s="31"/>
      <c r="L133" s="209"/>
      <c r="M133" s="31"/>
      <c r="N133" s="31"/>
      <c r="O133" s="209"/>
      <c r="P133" s="31"/>
      <c r="Q133" s="31"/>
      <c r="R133" s="105"/>
      <c r="S133" s="51"/>
      <c r="T133" s="20"/>
      <c r="U133" s="20"/>
      <c r="V133" s="20"/>
      <c r="W133" s="20"/>
      <c r="X133" s="20"/>
      <c r="Y133" s="106"/>
      <c r="Z133" s="20"/>
      <c r="AA133" s="20"/>
      <c r="AB133" s="20"/>
      <c r="AC133" s="20"/>
      <c r="AD133" s="20"/>
      <c r="AE133" s="20"/>
      <c r="AF133" s="20"/>
      <c r="AG133" s="20"/>
      <c r="AH133" s="106"/>
      <c r="AI133" s="107"/>
      <c r="AJ133" s="105"/>
      <c r="AK133" s="106"/>
      <c r="AL133" s="107"/>
      <c r="AM133" s="105"/>
      <c r="AN133" s="105"/>
      <c r="AO133" s="106"/>
      <c r="AP133" s="105"/>
      <c r="AQ133" s="105">
        <f t="shared" si="13"/>
        <v>7.3269230769230766</v>
      </c>
      <c r="AR133" s="105">
        <f t="shared" si="7"/>
        <v>0.77720074159258745</v>
      </c>
      <c r="AS133" s="105">
        <f t="shared" si="8"/>
        <v>0.77720074159258745</v>
      </c>
      <c r="AU133" s="51"/>
      <c r="BA133" s="106"/>
      <c r="BH133" s="20"/>
      <c r="BI133" s="20"/>
      <c r="BJ133" s="106"/>
      <c r="BK133" s="107"/>
      <c r="BL133" s="105"/>
      <c r="BM133" s="106"/>
      <c r="BN133" s="107"/>
      <c r="BO133" s="105"/>
      <c r="BP133" s="105"/>
      <c r="BQ133" s="106"/>
    </row>
    <row r="134" spans="1:69" x14ac:dyDescent="0.15">
      <c r="A134" s="104">
        <f t="shared" si="12"/>
        <v>128</v>
      </c>
      <c r="B134" s="20">
        <f t="shared" si="10"/>
        <v>384</v>
      </c>
      <c r="C134" s="105">
        <f t="shared" si="11"/>
        <v>88.615384615384613</v>
      </c>
      <c r="D134">
        <f ca="1">OFFSET(extrapolation!L143,0,OS_dist_choice-1,1,1)</f>
        <v>9.8861409582617008E-3</v>
      </c>
      <c r="E134">
        <f ca="1">OFFSET(extrapolation!D143,0,PFS_dist_choice-1,1,1)</f>
        <v>384</v>
      </c>
      <c r="F134" s="102"/>
      <c r="G134" s="206"/>
      <c r="H134" s="105"/>
      <c r="I134" s="105"/>
      <c r="J134" s="209"/>
      <c r="K134" s="31"/>
      <c r="L134" s="209"/>
      <c r="M134" s="31"/>
      <c r="N134" s="31"/>
      <c r="O134" s="209"/>
      <c r="P134" s="31"/>
      <c r="Q134" s="31"/>
      <c r="R134" s="105"/>
      <c r="S134" s="51"/>
      <c r="T134" s="20"/>
      <c r="U134" s="20"/>
      <c r="V134" s="20"/>
      <c r="W134" s="20"/>
      <c r="X134" s="20"/>
      <c r="Y134" s="106"/>
      <c r="Z134" s="20"/>
      <c r="AA134" s="20"/>
      <c r="AB134" s="20"/>
      <c r="AC134" s="20"/>
      <c r="AD134" s="20"/>
      <c r="AE134" s="20"/>
      <c r="AF134" s="20"/>
      <c r="AG134" s="20"/>
      <c r="AH134" s="106"/>
      <c r="AI134" s="107"/>
      <c r="AJ134" s="105"/>
      <c r="AK134" s="106"/>
      <c r="AL134" s="107"/>
      <c r="AM134" s="105"/>
      <c r="AN134" s="105"/>
      <c r="AO134" s="106"/>
      <c r="AP134" s="105"/>
      <c r="AQ134" s="105">
        <f t="shared" si="13"/>
        <v>7.384615384615385</v>
      </c>
      <c r="AR134" s="105">
        <f t="shared" ref="AR134:AR197" si="14">1/(1+cDR)^AQ134</f>
        <v>0.7756597627664088</v>
      </c>
      <c r="AS134" s="105">
        <f t="shared" ref="AS134:AS197" si="15">1/(1+oDR)^AQ134</f>
        <v>0.7756597627664088</v>
      </c>
      <c r="AU134" s="51"/>
      <c r="BA134" s="106"/>
      <c r="BH134" s="20"/>
      <c r="BI134" s="20"/>
      <c r="BJ134" s="106"/>
      <c r="BK134" s="107"/>
      <c r="BL134" s="105"/>
      <c r="BM134" s="106"/>
      <c r="BN134" s="107"/>
      <c r="BO134" s="105"/>
      <c r="BP134" s="105"/>
      <c r="BQ134" s="106"/>
    </row>
    <row r="135" spans="1:69" x14ac:dyDescent="0.15">
      <c r="A135" s="104">
        <f t="shared" si="12"/>
        <v>129</v>
      </c>
      <c r="B135" s="20">
        <f t="shared" si="10"/>
        <v>387</v>
      </c>
      <c r="C135" s="105">
        <f t="shared" si="11"/>
        <v>89.307692307692307</v>
      </c>
      <c r="D135">
        <f ca="1">OFFSET(extrapolation!L144,0,OS_dist_choice-1,1,1)</f>
        <v>9.7137722973188647E-3</v>
      </c>
      <c r="E135">
        <f ca="1">OFFSET(extrapolation!D144,0,PFS_dist_choice-1,1,1)</f>
        <v>387</v>
      </c>
      <c r="F135" s="102"/>
      <c r="G135" s="206"/>
      <c r="H135" s="105"/>
      <c r="I135" s="105"/>
      <c r="J135" s="209"/>
      <c r="K135" s="31"/>
      <c r="L135" s="209"/>
      <c r="M135" s="31"/>
      <c r="N135" s="31"/>
      <c r="O135" s="209"/>
      <c r="P135" s="31"/>
      <c r="Q135" s="31"/>
      <c r="R135" s="105"/>
      <c r="S135" s="51"/>
      <c r="T135" s="20"/>
      <c r="U135" s="20"/>
      <c r="V135" s="20"/>
      <c r="W135" s="20"/>
      <c r="X135" s="20"/>
      <c r="Y135" s="106"/>
      <c r="Z135" s="20"/>
      <c r="AA135" s="20"/>
      <c r="AB135" s="20"/>
      <c r="AC135" s="20"/>
      <c r="AD135" s="20"/>
      <c r="AE135" s="20"/>
      <c r="AF135" s="20"/>
      <c r="AG135" s="20"/>
      <c r="AH135" s="106"/>
      <c r="AI135" s="107"/>
      <c r="AJ135" s="105"/>
      <c r="AK135" s="106"/>
      <c r="AL135" s="107"/>
      <c r="AM135" s="105"/>
      <c r="AN135" s="105"/>
      <c r="AO135" s="106"/>
      <c r="AP135" s="105"/>
      <c r="AQ135" s="105">
        <f t="shared" ref="AQ135:AQ166" si="16">+B135/52</f>
        <v>7.4423076923076925</v>
      </c>
      <c r="AR135" s="105">
        <f t="shared" si="14"/>
        <v>0.77412183928438483</v>
      </c>
      <c r="AS135" s="105">
        <f t="shared" si="15"/>
        <v>0.77412183928438483</v>
      </c>
      <c r="AU135" s="51"/>
      <c r="BA135" s="106"/>
      <c r="BH135" s="20"/>
      <c r="BI135" s="20"/>
      <c r="BJ135" s="106"/>
      <c r="BK135" s="107"/>
      <c r="BL135" s="105"/>
      <c r="BM135" s="106"/>
      <c r="BN135" s="107"/>
      <c r="BO135" s="105"/>
      <c r="BP135" s="105"/>
      <c r="BQ135" s="106"/>
    </row>
    <row r="136" spans="1:69" x14ac:dyDescent="0.15">
      <c r="A136" s="104">
        <f t="shared" si="12"/>
        <v>130</v>
      </c>
      <c r="B136" s="20">
        <f t="shared" ref="B136:B199" si="17">+A136*3</f>
        <v>390</v>
      </c>
      <c r="C136" s="105">
        <f t="shared" ref="C136:C199" si="18">+(B136/52)*12</f>
        <v>90</v>
      </c>
      <c r="D136">
        <f ca="1">OFFSET(extrapolation!L145,0,OS_dist_choice-1,1,1)</f>
        <v>9.545676767382277E-3</v>
      </c>
      <c r="E136">
        <f ca="1">OFFSET(extrapolation!D145,0,PFS_dist_choice-1,1,1)</f>
        <v>390</v>
      </c>
      <c r="F136" s="102"/>
      <c r="G136" s="206"/>
      <c r="H136" s="105"/>
      <c r="I136" s="105"/>
      <c r="J136" s="209"/>
      <c r="K136" s="31"/>
      <c r="L136" s="209"/>
      <c r="M136" s="31"/>
      <c r="N136" s="31"/>
      <c r="O136" s="209"/>
      <c r="P136" s="31"/>
      <c r="Q136" s="31"/>
      <c r="R136" s="105"/>
      <c r="S136" s="51"/>
      <c r="T136" s="20"/>
      <c r="U136" s="20"/>
      <c r="V136" s="20"/>
      <c r="W136" s="20"/>
      <c r="X136" s="20"/>
      <c r="Y136" s="106"/>
      <c r="Z136" s="20"/>
      <c r="AA136" s="20"/>
      <c r="AB136" s="20"/>
      <c r="AC136" s="20"/>
      <c r="AD136" s="20"/>
      <c r="AE136" s="20"/>
      <c r="AF136" s="20"/>
      <c r="AG136" s="20"/>
      <c r="AH136" s="106"/>
      <c r="AI136" s="107"/>
      <c r="AJ136" s="105"/>
      <c r="AK136" s="106"/>
      <c r="AL136" s="107"/>
      <c r="AM136" s="105"/>
      <c r="AN136" s="105"/>
      <c r="AO136" s="106"/>
      <c r="AP136" s="105"/>
      <c r="AQ136" s="105">
        <f t="shared" si="16"/>
        <v>7.5</v>
      </c>
      <c r="AR136" s="105">
        <f t="shared" si="14"/>
        <v>0.77258696508859437</v>
      </c>
      <c r="AS136" s="105">
        <f t="shared" si="15"/>
        <v>0.77258696508859437</v>
      </c>
      <c r="AU136" s="51"/>
      <c r="BA136" s="106"/>
      <c r="BH136" s="20"/>
      <c r="BI136" s="20"/>
      <c r="BJ136" s="106"/>
      <c r="BK136" s="107"/>
      <c r="BL136" s="105"/>
      <c r="BM136" s="106"/>
      <c r="BN136" s="107"/>
      <c r="BO136" s="105"/>
      <c r="BP136" s="105"/>
      <c r="BQ136" s="106"/>
    </row>
    <row r="137" spans="1:69" x14ac:dyDescent="0.15">
      <c r="A137" s="104">
        <f t="shared" si="12"/>
        <v>131</v>
      </c>
      <c r="B137" s="20">
        <f t="shared" si="17"/>
        <v>393</v>
      </c>
      <c r="C137" s="105">
        <f t="shared" si="18"/>
        <v>90.692307692307693</v>
      </c>
      <c r="D137">
        <f ca="1">OFFSET(extrapolation!L146,0,OS_dist_choice-1,1,1)</f>
        <v>9.3817177434094168E-3</v>
      </c>
      <c r="E137">
        <f ca="1">OFFSET(extrapolation!D146,0,PFS_dist_choice-1,1,1)</f>
        <v>393</v>
      </c>
      <c r="F137" s="102"/>
      <c r="G137" s="206"/>
      <c r="H137" s="105"/>
      <c r="I137" s="105"/>
      <c r="J137" s="209"/>
      <c r="K137" s="31"/>
      <c r="L137" s="209"/>
      <c r="M137" s="31"/>
      <c r="N137" s="31"/>
      <c r="O137" s="209"/>
      <c r="P137" s="31"/>
      <c r="Q137" s="31"/>
      <c r="R137" s="105"/>
      <c r="S137" s="51"/>
      <c r="T137" s="20"/>
      <c r="U137" s="20"/>
      <c r="V137" s="20"/>
      <c r="W137" s="20"/>
      <c r="X137" s="20"/>
      <c r="Y137" s="106"/>
      <c r="Z137" s="20"/>
      <c r="AA137" s="20"/>
      <c r="AB137" s="20"/>
      <c r="AC137" s="20"/>
      <c r="AD137" s="20"/>
      <c r="AE137" s="20"/>
      <c r="AF137" s="20"/>
      <c r="AG137" s="20"/>
      <c r="AH137" s="106"/>
      <c r="AI137" s="107"/>
      <c r="AJ137" s="105"/>
      <c r="AK137" s="106"/>
      <c r="AL137" s="107"/>
      <c r="AM137" s="105"/>
      <c r="AN137" s="105"/>
      <c r="AO137" s="106"/>
      <c r="AP137" s="105"/>
      <c r="AQ137" s="105">
        <f t="shared" si="16"/>
        <v>7.5576923076923075</v>
      </c>
      <c r="AR137" s="105">
        <f t="shared" si="14"/>
        <v>0.77105513413312787</v>
      </c>
      <c r="AS137" s="105">
        <f t="shared" si="15"/>
        <v>0.77105513413312787</v>
      </c>
      <c r="AU137" s="51"/>
      <c r="BA137" s="106"/>
      <c r="BH137" s="20"/>
      <c r="BI137" s="20"/>
      <c r="BJ137" s="106"/>
      <c r="BK137" s="107"/>
      <c r="BL137" s="105"/>
      <c r="BM137" s="106"/>
      <c r="BN137" s="107"/>
      <c r="BO137" s="105"/>
      <c r="BP137" s="105"/>
      <c r="BQ137" s="106"/>
    </row>
    <row r="138" spans="1:69" x14ac:dyDescent="0.15">
      <c r="A138" s="104">
        <f t="shared" si="12"/>
        <v>132</v>
      </c>
      <c r="B138" s="20">
        <f t="shared" si="17"/>
        <v>396</v>
      </c>
      <c r="C138" s="105">
        <f t="shared" si="18"/>
        <v>91.384615384615387</v>
      </c>
      <c r="D138">
        <f ca="1">OFFSET(extrapolation!L147,0,OS_dist_choice-1,1,1)</f>
        <v>9.2217639264237095E-3</v>
      </c>
      <c r="E138">
        <f ca="1">OFFSET(extrapolation!D147,0,PFS_dist_choice-1,1,1)</f>
        <v>396</v>
      </c>
      <c r="F138" s="102"/>
      <c r="G138" s="206"/>
      <c r="H138" s="105"/>
      <c r="I138" s="105"/>
      <c r="J138" s="209"/>
      <c r="K138" s="31"/>
      <c r="L138" s="209"/>
      <c r="M138" s="31"/>
      <c r="N138" s="31"/>
      <c r="O138" s="209"/>
      <c r="P138" s="31"/>
      <c r="Q138" s="31"/>
      <c r="R138" s="105"/>
      <c r="S138" s="51"/>
      <c r="T138" s="20"/>
      <c r="U138" s="20"/>
      <c r="V138" s="20"/>
      <c r="W138" s="20"/>
      <c r="X138" s="20"/>
      <c r="Y138" s="106"/>
      <c r="Z138" s="20"/>
      <c r="AA138" s="20"/>
      <c r="AB138" s="20"/>
      <c r="AC138" s="20"/>
      <c r="AD138" s="20"/>
      <c r="AE138" s="20"/>
      <c r="AF138" s="20"/>
      <c r="AG138" s="20"/>
      <c r="AH138" s="106"/>
      <c r="AI138" s="107"/>
      <c r="AJ138" s="105"/>
      <c r="AK138" s="106"/>
      <c r="AL138" s="107"/>
      <c r="AM138" s="105"/>
      <c r="AN138" s="105"/>
      <c r="AO138" s="106"/>
      <c r="AP138" s="105"/>
      <c r="AQ138" s="105">
        <f t="shared" si="16"/>
        <v>7.615384615384615</v>
      </c>
      <c r="AR138" s="105">
        <f t="shared" si="14"/>
        <v>0.76952634038406276</v>
      </c>
      <c r="AS138" s="105">
        <f t="shared" si="15"/>
        <v>0.76952634038406276</v>
      </c>
      <c r="AU138" s="51"/>
      <c r="BA138" s="106"/>
      <c r="BH138" s="20"/>
      <c r="BI138" s="20"/>
      <c r="BJ138" s="106"/>
      <c r="BK138" s="107"/>
      <c r="BL138" s="105"/>
      <c r="BM138" s="106"/>
      <c r="BN138" s="107"/>
      <c r="BO138" s="105"/>
      <c r="BP138" s="105"/>
      <c r="BQ138" s="106"/>
    </row>
    <row r="139" spans="1:69" x14ac:dyDescent="0.15">
      <c r="A139" s="104">
        <f t="shared" si="12"/>
        <v>133</v>
      </c>
      <c r="B139" s="20">
        <f t="shared" si="17"/>
        <v>399</v>
      </c>
      <c r="C139" s="105">
        <f t="shared" si="18"/>
        <v>92.07692307692308</v>
      </c>
      <c r="D139">
        <f ca="1">OFFSET(extrapolation!L148,0,OS_dist_choice-1,1,1)</f>
        <v>9.0656890994683138E-3</v>
      </c>
      <c r="E139">
        <f ca="1">OFFSET(extrapolation!D148,0,PFS_dist_choice-1,1,1)</f>
        <v>399</v>
      </c>
      <c r="F139" s="102"/>
      <c r="G139" s="206"/>
      <c r="H139" s="105"/>
      <c r="I139" s="105"/>
      <c r="J139" s="209"/>
      <c r="K139" s="31"/>
      <c r="L139" s="209"/>
      <c r="M139" s="31"/>
      <c r="N139" s="31"/>
      <c r="O139" s="209"/>
      <c r="P139" s="31"/>
      <c r="Q139" s="31"/>
      <c r="R139" s="105"/>
      <c r="S139" s="51"/>
      <c r="T139" s="20"/>
      <c r="U139" s="20"/>
      <c r="V139" s="20"/>
      <c r="W139" s="20"/>
      <c r="X139" s="20"/>
      <c r="Y139" s="106"/>
      <c r="Z139" s="20"/>
      <c r="AA139" s="20"/>
      <c r="AB139" s="20"/>
      <c r="AC139" s="20"/>
      <c r="AD139" s="20"/>
      <c r="AE139" s="20"/>
      <c r="AF139" s="20"/>
      <c r="AG139" s="20"/>
      <c r="AH139" s="106"/>
      <c r="AI139" s="107"/>
      <c r="AJ139" s="105"/>
      <c r="AK139" s="106"/>
      <c r="AL139" s="107"/>
      <c r="AM139" s="105"/>
      <c r="AN139" s="105"/>
      <c r="AO139" s="106"/>
      <c r="AP139" s="105"/>
      <c r="AQ139" s="105">
        <f t="shared" si="16"/>
        <v>7.6730769230769234</v>
      </c>
      <c r="AR139" s="105">
        <f t="shared" si="14"/>
        <v>0.76800057781944064</v>
      </c>
      <c r="AS139" s="105">
        <f t="shared" si="15"/>
        <v>0.76800057781944064</v>
      </c>
      <c r="AU139" s="51"/>
      <c r="BA139" s="106"/>
      <c r="BH139" s="20"/>
      <c r="BI139" s="20"/>
      <c r="BJ139" s="106"/>
      <c r="BK139" s="107"/>
      <c r="BL139" s="105"/>
      <c r="BM139" s="106"/>
      <c r="BN139" s="107"/>
      <c r="BO139" s="105"/>
      <c r="BP139" s="105"/>
      <c r="BQ139" s="106"/>
    </row>
    <row r="140" spans="1:69" x14ac:dyDescent="0.15">
      <c r="A140" s="104">
        <f t="shared" si="12"/>
        <v>134</v>
      </c>
      <c r="B140" s="20">
        <f t="shared" si="17"/>
        <v>402</v>
      </c>
      <c r="C140" s="105">
        <f t="shared" si="18"/>
        <v>92.769230769230774</v>
      </c>
      <c r="D140">
        <f ca="1">OFFSET(extrapolation!L149,0,OS_dist_choice-1,1,1)</f>
        <v>8.9133718963692061E-3</v>
      </c>
      <c r="E140">
        <f ca="1">OFFSET(extrapolation!D149,0,PFS_dist_choice-1,1,1)</f>
        <v>402</v>
      </c>
      <c r="F140" s="102"/>
      <c r="G140" s="206"/>
      <c r="H140" s="105"/>
      <c r="I140" s="105"/>
      <c r="J140" s="209"/>
      <c r="K140" s="31"/>
      <c r="L140" s="209"/>
      <c r="M140" s="31"/>
      <c r="N140" s="31"/>
      <c r="O140" s="209"/>
      <c r="P140" s="31"/>
      <c r="Q140" s="31"/>
      <c r="R140" s="105"/>
      <c r="S140" s="51"/>
      <c r="T140" s="20"/>
      <c r="U140" s="20"/>
      <c r="V140" s="20"/>
      <c r="W140" s="20"/>
      <c r="X140" s="20"/>
      <c r="Y140" s="106"/>
      <c r="Z140" s="20"/>
      <c r="AA140" s="20"/>
      <c r="AB140" s="20"/>
      <c r="AC140" s="20"/>
      <c r="AD140" s="20"/>
      <c r="AE140" s="20"/>
      <c r="AF140" s="20"/>
      <c r="AG140" s="20"/>
      <c r="AH140" s="106"/>
      <c r="AI140" s="107"/>
      <c r="AJ140" s="105"/>
      <c r="AK140" s="106"/>
      <c r="AL140" s="107"/>
      <c r="AM140" s="105"/>
      <c r="AN140" s="105"/>
      <c r="AO140" s="106"/>
      <c r="AP140" s="105"/>
      <c r="AQ140" s="105">
        <f t="shared" si="16"/>
        <v>7.7307692307692308</v>
      </c>
      <c r="AR140" s="105">
        <f t="shared" si="14"/>
        <v>0.76647784042924272</v>
      </c>
      <c r="AS140" s="105">
        <f t="shared" si="15"/>
        <v>0.76647784042924272</v>
      </c>
      <c r="AU140" s="51"/>
      <c r="BA140" s="106"/>
      <c r="BH140" s="20"/>
      <c r="BI140" s="20"/>
      <c r="BJ140" s="106"/>
      <c r="BK140" s="107"/>
      <c r="BL140" s="105"/>
      <c r="BM140" s="106"/>
      <c r="BN140" s="107"/>
      <c r="BO140" s="105"/>
      <c r="BP140" s="105"/>
      <c r="BQ140" s="106"/>
    </row>
    <row r="141" spans="1:69" x14ac:dyDescent="0.15">
      <c r="A141" s="104">
        <f t="shared" si="12"/>
        <v>135</v>
      </c>
      <c r="B141" s="20">
        <f t="shared" si="17"/>
        <v>405</v>
      </c>
      <c r="C141" s="105">
        <f t="shared" si="18"/>
        <v>93.461538461538453</v>
      </c>
      <c r="D141">
        <f ca="1">OFFSET(extrapolation!L150,0,OS_dist_choice-1,1,1)</f>
        <v>8.7646955825520529E-3</v>
      </c>
      <c r="E141">
        <f ca="1">OFFSET(extrapolation!D150,0,PFS_dist_choice-1,1,1)</f>
        <v>405</v>
      </c>
      <c r="F141" s="102"/>
      <c r="G141" s="206"/>
      <c r="H141" s="105"/>
      <c r="I141" s="105"/>
      <c r="J141" s="209"/>
      <c r="K141" s="31"/>
      <c r="L141" s="209"/>
      <c r="M141" s="31"/>
      <c r="N141" s="31"/>
      <c r="O141" s="209"/>
      <c r="P141" s="31"/>
      <c r="Q141" s="31"/>
      <c r="R141" s="105"/>
      <c r="S141" s="51"/>
      <c r="T141" s="20"/>
      <c r="U141" s="20"/>
      <c r="V141" s="20"/>
      <c r="W141" s="20"/>
      <c r="X141" s="20"/>
      <c r="Y141" s="106"/>
      <c r="Z141" s="20"/>
      <c r="AA141" s="20"/>
      <c r="AB141" s="20"/>
      <c r="AC141" s="20"/>
      <c r="AD141" s="20"/>
      <c r="AE141" s="20"/>
      <c r="AF141" s="20"/>
      <c r="AG141" s="20"/>
      <c r="AH141" s="106"/>
      <c r="AI141" s="107"/>
      <c r="AJ141" s="105"/>
      <c r="AK141" s="106"/>
      <c r="AL141" s="107"/>
      <c r="AM141" s="105"/>
      <c r="AN141" s="105"/>
      <c r="AO141" s="106"/>
      <c r="AP141" s="105"/>
      <c r="AQ141" s="105">
        <f t="shared" si="16"/>
        <v>7.7884615384615383</v>
      </c>
      <c r="AR141" s="105">
        <f t="shared" si="14"/>
        <v>0.76495812221536619</v>
      </c>
      <c r="AS141" s="105">
        <f t="shared" si="15"/>
        <v>0.76495812221536619</v>
      </c>
      <c r="AU141" s="51"/>
      <c r="BA141" s="106"/>
      <c r="BH141" s="20"/>
      <c r="BI141" s="20"/>
      <c r="BJ141" s="106"/>
      <c r="BK141" s="107"/>
      <c r="BL141" s="105"/>
      <c r="BM141" s="106"/>
      <c r="BN141" s="107"/>
      <c r="BO141" s="105"/>
      <c r="BP141" s="105"/>
      <c r="BQ141" s="106"/>
    </row>
    <row r="142" spans="1:69" x14ac:dyDescent="0.15">
      <c r="A142" s="104">
        <f t="shared" si="12"/>
        <v>136</v>
      </c>
      <c r="B142" s="20">
        <f t="shared" si="17"/>
        <v>408</v>
      </c>
      <c r="C142" s="105">
        <f t="shared" si="18"/>
        <v>94.153846153846146</v>
      </c>
      <c r="D142">
        <f ca="1">OFFSET(extrapolation!L151,0,OS_dist_choice-1,1,1)</f>
        <v>8.6195478472066E-3</v>
      </c>
      <c r="E142">
        <f ca="1">OFFSET(extrapolation!D151,0,PFS_dist_choice-1,1,1)</f>
        <v>408</v>
      </c>
      <c r="F142" s="102"/>
      <c r="G142" s="206"/>
      <c r="H142" s="105"/>
      <c r="I142" s="105"/>
      <c r="J142" s="209"/>
      <c r="K142" s="31"/>
      <c r="L142" s="209"/>
      <c r="M142" s="31"/>
      <c r="N142" s="31"/>
      <c r="O142" s="209"/>
      <c r="P142" s="31"/>
      <c r="Q142" s="31"/>
      <c r="R142" s="105"/>
      <c r="S142" s="51"/>
      <c r="T142" s="20"/>
      <c r="U142" s="20"/>
      <c r="V142" s="20"/>
      <c r="W142" s="20"/>
      <c r="X142" s="20"/>
      <c r="Y142" s="106"/>
      <c r="Z142" s="20"/>
      <c r="AA142" s="20"/>
      <c r="AB142" s="20"/>
      <c r="AC142" s="20"/>
      <c r="AD142" s="20"/>
      <c r="AE142" s="20"/>
      <c r="AF142" s="20"/>
      <c r="AG142" s="20"/>
      <c r="AH142" s="106"/>
      <c r="AI142" s="107"/>
      <c r="AJ142" s="105"/>
      <c r="AK142" s="106"/>
      <c r="AL142" s="107"/>
      <c r="AM142" s="105"/>
      <c r="AN142" s="105"/>
      <c r="AO142" s="106"/>
      <c r="AP142" s="105"/>
      <c r="AQ142" s="105">
        <f t="shared" si="16"/>
        <v>7.8461538461538458</v>
      </c>
      <c r="AR142" s="105">
        <f t="shared" si="14"/>
        <v>0.76344141719160141</v>
      </c>
      <c r="AS142" s="105">
        <f t="shared" si="15"/>
        <v>0.76344141719160141</v>
      </c>
      <c r="AU142" s="51"/>
      <c r="BA142" s="106"/>
      <c r="BH142" s="20"/>
      <c r="BI142" s="20"/>
      <c r="BJ142" s="106"/>
      <c r="BK142" s="107"/>
      <c r="BL142" s="105"/>
      <c r="BM142" s="106"/>
      <c r="BN142" s="107"/>
      <c r="BO142" s="105"/>
      <c r="BP142" s="105"/>
      <c r="BQ142" s="106"/>
    </row>
    <row r="143" spans="1:69" x14ac:dyDescent="0.15">
      <c r="A143" s="104">
        <f t="shared" si="12"/>
        <v>137</v>
      </c>
      <c r="B143" s="20">
        <f t="shared" si="17"/>
        <v>411</v>
      </c>
      <c r="C143" s="105">
        <f t="shared" si="18"/>
        <v>94.846153846153854</v>
      </c>
      <c r="D143">
        <f ca="1">OFFSET(extrapolation!L152,0,OS_dist_choice-1,1,1)</f>
        <v>8.4778206061383015E-3</v>
      </c>
      <c r="E143">
        <f ca="1">OFFSET(extrapolation!D152,0,PFS_dist_choice-1,1,1)</f>
        <v>411</v>
      </c>
      <c r="F143" s="102"/>
      <c r="G143" s="206"/>
      <c r="H143" s="105"/>
      <c r="I143" s="105"/>
      <c r="J143" s="209"/>
      <c r="K143" s="31"/>
      <c r="L143" s="209"/>
      <c r="M143" s="31"/>
      <c r="N143" s="31"/>
      <c r="O143" s="209"/>
      <c r="P143" s="31"/>
      <c r="Q143" s="31"/>
      <c r="R143" s="105"/>
      <c r="S143" s="51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106"/>
      <c r="AI143" s="107"/>
      <c r="AJ143" s="105"/>
      <c r="AK143" s="106"/>
      <c r="AL143" s="107"/>
      <c r="AM143" s="105"/>
      <c r="AN143" s="105"/>
      <c r="AO143" s="106"/>
      <c r="AP143" s="105"/>
      <c r="AQ143" s="105">
        <f t="shared" si="16"/>
        <v>7.9038461538461542</v>
      </c>
      <c r="AR143" s="105">
        <f t="shared" si="14"/>
        <v>0.76192771938360737</v>
      </c>
      <c r="AS143" s="105">
        <f t="shared" si="15"/>
        <v>0.76192771938360737</v>
      </c>
      <c r="AU143" s="51"/>
      <c r="BH143" s="20"/>
      <c r="BI143" s="20"/>
      <c r="BJ143" s="106"/>
      <c r="BK143" s="107"/>
      <c r="BL143" s="105"/>
      <c r="BM143" s="106"/>
      <c r="BN143" s="107"/>
      <c r="BO143" s="105"/>
      <c r="BP143" s="105"/>
      <c r="BQ143" s="106"/>
    </row>
    <row r="144" spans="1:69" x14ac:dyDescent="0.15">
      <c r="A144" s="104">
        <f t="shared" si="12"/>
        <v>138</v>
      </c>
      <c r="B144" s="20">
        <f t="shared" si="17"/>
        <v>414</v>
      </c>
      <c r="C144" s="105">
        <f t="shared" si="18"/>
        <v>95.538461538461547</v>
      </c>
      <c r="D144">
        <f ca="1">OFFSET(extrapolation!L153,0,OS_dist_choice-1,1,1)</f>
        <v>8.3394098146895926E-3</v>
      </c>
      <c r="E144">
        <f ca="1">OFFSET(extrapolation!D153,0,PFS_dist_choice-1,1,1)</f>
        <v>414</v>
      </c>
      <c r="F144" s="102"/>
      <c r="G144" s="206"/>
      <c r="H144" s="105"/>
      <c r="I144" s="105"/>
      <c r="J144" s="209"/>
      <c r="K144" s="31"/>
      <c r="L144" s="209"/>
      <c r="M144" s="31"/>
      <c r="N144" s="31"/>
      <c r="O144" s="209"/>
      <c r="P144" s="31"/>
      <c r="Q144" s="31"/>
      <c r="R144" s="105"/>
      <c r="S144" s="51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106"/>
      <c r="AI144" s="107"/>
      <c r="AJ144" s="105"/>
      <c r="AK144" s="106"/>
      <c r="AL144" s="107"/>
      <c r="AM144" s="105"/>
      <c r="AN144" s="105"/>
      <c r="AO144" s="106"/>
      <c r="AP144" s="105"/>
      <c r="AQ144" s="105">
        <f t="shared" si="16"/>
        <v>7.9615384615384617</v>
      </c>
      <c r="AR144" s="105">
        <f t="shared" si="14"/>
        <v>0.76041702282888879</v>
      </c>
      <c r="AS144" s="105">
        <f t="shared" si="15"/>
        <v>0.76041702282888879</v>
      </c>
      <c r="AU144" s="51"/>
      <c r="BH144" s="20"/>
      <c r="BI144" s="20"/>
      <c r="BJ144" s="106"/>
      <c r="BK144" s="107"/>
      <c r="BL144" s="105"/>
      <c r="BM144" s="106"/>
      <c r="BN144" s="107"/>
      <c r="BO144" s="105"/>
      <c r="BP144" s="105"/>
      <c r="BQ144" s="106"/>
    </row>
    <row r="145" spans="1:69" x14ac:dyDescent="0.15">
      <c r="A145" s="104">
        <f t="shared" si="12"/>
        <v>139</v>
      </c>
      <c r="B145" s="20">
        <f t="shared" si="17"/>
        <v>417</v>
      </c>
      <c r="C145" s="105">
        <f t="shared" si="18"/>
        <v>96.230769230769241</v>
      </c>
      <c r="D145">
        <f ca="1">OFFSET(extrapolation!L154,0,OS_dist_choice-1,1,1)</f>
        <v>8.2042152901520542E-3</v>
      </c>
      <c r="E145">
        <f ca="1">OFFSET(extrapolation!D154,0,PFS_dist_choice-1,1,1)</f>
        <v>417</v>
      </c>
      <c r="F145" s="102"/>
      <c r="G145" s="206"/>
      <c r="H145" s="105"/>
      <c r="I145" s="105"/>
      <c r="J145" s="209"/>
      <c r="K145" s="31"/>
      <c r="L145" s="209"/>
      <c r="M145" s="31"/>
      <c r="N145" s="31"/>
      <c r="O145" s="209"/>
      <c r="P145" s="31"/>
      <c r="Q145" s="31"/>
      <c r="R145" s="105"/>
      <c r="S145" s="51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106"/>
      <c r="AI145" s="107"/>
      <c r="AJ145" s="105"/>
      <c r="AK145" s="106"/>
      <c r="AL145" s="107"/>
      <c r="AM145" s="105"/>
      <c r="AN145" s="105"/>
      <c r="AO145" s="106"/>
      <c r="AP145" s="105"/>
      <c r="AQ145" s="105">
        <f t="shared" si="16"/>
        <v>8.0192307692307701</v>
      </c>
      <c r="AR145" s="105">
        <f t="shared" si="14"/>
        <v>0.75890932157677216</v>
      </c>
      <c r="AS145" s="105">
        <f t="shared" si="15"/>
        <v>0.75890932157677216</v>
      </c>
      <c r="AU145" s="51"/>
      <c r="BH145" s="20"/>
      <c r="BI145" s="20"/>
      <c r="BJ145" s="106"/>
      <c r="BK145" s="107"/>
      <c r="BL145" s="105"/>
      <c r="BM145" s="106"/>
      <c r="BN145" s="107"/>
      <c r="BO145" s="105"/>
      <c r="BP145" s="105"/>
      <c r="BQ145" s="106"/>
    </row>
    <row r="146" spans="1:69" x14ac:dyDescent="0.15">
      <c r="A146" s="104">
        <f t="shared" si="12"/>
        <v>140</v>
      </c>
      <c r="B146" s="20">
        <f t="shared" si="17"/>
        <v>420</v>
      </c>
      <c r="C146" s="105">
        <f t="shared" si="18"/>
        <v>96.92307692307692</v>
      </c>
      <c r="D146">
        <f ca="1">OFFSET(extrapolation!L155,0,OS_dist_choice-1,1,1)</f>
        <v>8.0721405431287419E-3</v>
      </c>
      <c r="E146">
        <f ca="1">OFFSET(extrapolation!D155,0,PFS_dist_choice-1,1,1)</f>
        <v>420</v>
      </c>
      <c r="F146" s="102"/>
      <c r="G146" s="206"/>
      <c r="H146" s="105"/>
      <c r="I146" s="105"/>
      <c r="J146" s="209"/>
      <c r="K146" s="31"/>
      <c r="L146" s="209"/>
      <c r="M146" s="31"/>
      <c r="N146" s="31"/>
      <c r="O146" s="209"/>
      <c r="P146" s="31"/>
      <c r="Q146" s="31"/>
      <c r="R146" s="105"/>
      <c r="S146" s="51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106"/>
      <c r="AI146" s="107"/>
      <c r="AJ146" s="105"/>
      <c r="AK146" s="106"/>
      <c r="AL146" s="107"/>
      <c r="AM146" s="105"/>
      <c r="AN146" s="105"/>
      <c r="AO146" s="106"/>
      <c r="AP146" s="105"/>
      <c r="AQ146" s="105">
        <f t="shared" si="16"/>
        <v>8.0769230769230766</v>
      </c>
      <c r="AR146" s="105">
        <f t="shared" si="14"/>
        <v>0.75740460968838286</v>
      </c>
      <c r="AS146" s="105">
        <f t="shared" si="15"/>
        <v>0.75740460968838286</v>
      </c>
      <c r="AU146" s="51"/>
      <c r="BH146" s="20"/>
      <c r="BI146" s="20"/>
      <c r="BJ146" s="106"/>
      <c r="BK146" s="107"/>
      <c r="BL146" s="105"/>
      <c r="BM146" s="106"/>
      <c r="BN146" s="107"/>
      <c r="BO146" s="105"/>
      <c r="BP146" s="105"/>
      <c r="BQ146" s="106"/>
    </row>
    <row r="147" spans="1:69" x14ac:dyDescent="0.15">
      <c r="A147" s="104">
        <f t="shared" si="12"/>
        <v>141</v>
      </c>
      <c r="B147" s="20">
        <f t="shared" si="17"/>
        <v>423</v>
      </c>
      <c r="C147" s="105">
        <f t="shared" si="18"/>
        <v>97.615384615384613</v>
      </c>
      <c r="D147">
        <f ca="1">OFFSET(extrapolation!L156,0,OS_dist_choice-1,1,1)</f>
        <v>7.9430926173386599E-3</v>
      </c>
      <c r="E147">
        <f ca="1">OFFSET(extrapolation!D156,0,PFS_dist_choice-1,1,1)</f>
        <v>423</v>
      </c>
      <c r="F147" s="102"/>
      <c r="G147" s="206"/>
      <c r="H147" s="105"/>
      <c r="I147" s="105"/>
      <c r="J147" s="209"/>
      <c r="K147" s="31"/>
      <c r="L147" s="209"/>
      <c r="M147" s="31"/>
      <c r="N147" s="31"/>
      <c r="O147" s="209"/>
      <c r="P147" s="31"/>
      <c r="Q147" s="31"/>
      <c r="R147" s="105"/>
      <c r="S147" s="51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106"/>
      <c r="AI147" s="107"/>
      <c r="AJ147" s="105"/>
      <c r="AK147" s="106"/>
      <c r="AL147" s="107"/>
      <c r="AM147" s="105"/>
      <c r="AN147" s="105"/>
      <c r="AO147" s="106"/>
      <c r="AP147" s="105"/>
      <c r="AQ147" s="105">
        <f t="shared" si="16"/>
        <v>8.134615384615385</v>
      </c>
      <c r="AR147" s="105">
        <f t="shared" si="14"/>
        <v>0.75590288123662119</v>
      </c>
      <c r="AS147" s="105">
        <f t="shared" si="15"/>
        <v>0.75590288123662119</v>
      </c>
      <c r="AU147" s="51"/>
      <c r="BH147" s="20"/>
      <c r="BI147" s="20"/>
      <c r="BJ147" s="106"/>
      <c r="BK147" s="107"/>
      <c r="BL147" s="105"/>
      <c r="BM147" s="106"/>
      <c r="BN147" s="107"/>
      <c r="BO147" s="105"/>
      <c r="BP147" s="105"/>
      <c r="BQ147" s="106"/>
    </row>
    <row r="148" spans="1:69" x14ac:dyDescent="0.15">
      <c r="A148" s="104">
        <f t="shared" si="12"/>
        <v>142</v>
      </c>
      <c r="B148" s="20">
        <f t="shared" si="17"/>
        <v>426</v>
      </c>
      <c r="C148" s="105">
        <f t="shared" si="18"/>
        <v>98.307692307692292</v>
      </c>
      <c r="D148">
        <f ca="1">OFFSET(extrapolation!L157,0,OS_dist_choice-1,1,1)</f>
        <v>7.8169819373887402E-3</v>
      </c>
      <c r="E148">
        <f ca="1">OFFSET(extrapolation!D157,0,PFS_dist_choice-1,1,1)</f>
        <v>426</v>
      </c>
      <c r="F148" s="102"/>
      <c r="G148" s="206"/>
      <c r="H148" s="105"/>
      <c r="I148" s="105"/>
      <c r="J148" s="209"/>
      <c r="K148" s="31"/>
      <c r="L148" s="209"/>
      <c r="M148" s="31"/>
      <c r="N148" s="31"/>
      <c r="O148" s="209"/>
      <c r="P148" s="31"/>
      <c r="Q148" s="31"/>
      <c r="R148" s="105"/>
      <c r="S148" s="51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106"/>
      <c r="AI148" s="107"/>
      <c r="AJ148" s="105"/>
      <c r="AK148" s="106"/>
      <c r="AL148" s="107"/>
      <c r="AM148" s="105"/>
      <c r="AN148" s="105"/>
      <c r="AO148" s="106"/>
      <c r="AP148" s="105"/>
      <c r="AQ148" s="105">
        <f t="shared" si="16"/>
        <v>8.1923076923076916</v>
      </c>
      <c r="AR148" s="105">
        <f t="shared" si="14"/>
        <v>0.7544041303061394</v>
      </c>
      <c r="AS148" s="105">
        <f t="shared" si="15"/>
        <v>0.7544041303061394</v>
      </c>
      <c r="AU148" s="51"/>
      <c r="BH148" s="20"/>
      <c r="BI148" s="20"/>
      <c r="BJ148" s="106"/>
      <c r="BK148" s="107"/>
      <c r="BL148" s="105"/>
      <c r="BM148" s="106"/>
      <c r="BN148" s="107"/>
      <c r="BO148" s="105"/>
      <c r="BP148" s="105"/>
      <c r="BQ148" s="106"/>
    </row>
    <row r="149" spans="1:69" x14ac:dyDescent="0.15">
      <c r="A149" s="104">
        <f t="shared" si="12"/>
        <v>143</v>
      </c>
      <c r="B149" s="20">
        <f t="shared" si="17"/>
        <v>429</v>
      </c>
      <c r="C149" s="105">
        <f t="shared" si="18"/>
        <v>99</v>
      </c>
      <c r="D149">
        <f ca="1">OFFSET(extrapolation!L158,0,OS_dist_choice-1,1,1)</f>
        <v>7.6937221640669623E-3</v>
      </c>
      <c r="E149">
        <f ca="1">OFFSET(extrapolation!D158,0,PFS_dist_choice-1,1,1)</f>
        <v>429</v>
      </c>
      <c r="F149" s="102"/>
      <c r="G149" s="206"/>
      <c r="H149" s="105"/>
      <c r="I149" s="105"/>
      <c r="J149" s="209"/>
      <c r="K149" s="31"/>
      <c r="L149" s="209"/>
      <c r="M149" s="31"/>
      <c r="N149" s="31"/>
      <c r="O149" s="209"/>
      <c r="P149" s="31"/>
      <c r="Q149" s="31"/>
      <c r="R149" s="105"/>
      <c r="S149" s="51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106"/>
      <c r="AI149" s="107"/>
      <c r="AJ149" s="105"/>
      <c r="AK149" s="106"/>
      <c r="AL149" s="107"/>
      <c r="AM149" s="105"/>
      <c r="AN149" s="105"/>
      <c r="AO149" s="106"/>
      <c r="AP149" s="105"/>
      <c r="AQ149" s="105">
        <f t="shared" si="16"/>
        <v>8.25</v>
      </c>
      <c r="AR149" s="105">
        <f t="shared" si="14"/>
        <v>0.75290835099331832</v>
      </c>
      <c r="AS149" s="105">
        <f t="shared" si="15"/>
        <v>0.75290835099331832</v>
      </c>
      <c r="AU149" s="51"/>
      <c r="BH149" s="20"/>
      <c r="BI149" s="20"/>
      <c r="BJ149" s="106"/>
      <c r="BK149" s="107"/>
      <c r="BL149" s="105"/>
      <c r="BM149" s="106"/>
      <c r="BN149" s="107"/>
      <c r="BO149" s="105"/>
      <c r="BP149" s="105"/>
      <c r="BQ149" s="106"/>
    </row>
    <row r="150" spans="1:69" x14ac:dyDescent="0.15">
      <c r="A150" s="104">
        <f t="shared" si="12"/>
        <v>144</v>
      </c>
      <c r="B150" s="20">
        <f t="shared" si="17"/>
        <v>432</v>
      </c>
      <c r="C150" s="105">
        <f t="shared" si="18"/>
        <v>99.692307692307708</v>
      </c>
      <c r="D150">
        <f ca="1">OFFSET(extrapolation!L159,0,OS_dist_choice-1,1,1)</f>
        <v>7.5732300567390685E-3</v>
      </c>
      <c r="E150">
        <f ca="1">OFFSET(extrapolation!D159,0,PFS_dist_choice-1,1,1)</f>
        <v>432</v>
      </c>
      <c r="F150" s="102"/>
      <c r="G150" s="206"/>
      <c r="H150" s="105"/>
      <c r="I150" s="105"/>
      <c r="J150" s="209"/>
      <c r="K150" s="31"/>
      <c r="L150" s="209"/>
      <c r="M150" s="31"/>
      <c r="N150" s="31"/>
      <c r="O150" s="209"/>
      <c r="P150" s="31"/>
      <c r="Q150" s="31"/>
      <c r="R150" s="105"/>
      <c r="S150" s="51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106"/>
      <c r="AI150" s="107"/>
      <c r="AJ150" s="105"/>
      <c r="AK150" s="106"/>
      <c r="AL150" s="107"/>
      <c r="AM150" s="105"/>
      <c r="AN150" s="105"/>
      <c r="AO150" s="106"/>
      <c r="AP150" s="105"/>
      <c r="AQ150" s="105">
        <f t="shared" si="16"/>
        <v>8.3076923076923084</v>
      </c>
      <c r="AR150" s="105">
        <f t="shared" si="14"/>
        <v>0.75141553740624389</v>
      </c>
      <c r="AS150" s="105">
        <f t="shared" si="15"/>
        <v>0.75141553740624389</v>
      </c>
      <c r="AU150" s="51"/>
      <c r="BH150" s="20"/>
      <c r="BI150" s="20"/>
      <c r="BJ150" s="106"/>
      <c r="BK150" s="107"/>
      <c r="BL150" s="105"/>
      <c r="BM150" s="106"/>
      <c r="BN150" s="107"/>
      <c r="BO150" s="105"/>
      <c r="BP150" s="105"/>
      <c r="BQ150" s="106"/>
    </row>
    <row r="151" spans="1:69" x14ac:dyDescent="0.15">
      <c r="A151" s="104">
        <f t="shared" si="12"/>
        <v>145</v>
      </c>
      <c r="B151" s="20">
        <f t="shared" si="17"/>
        <v>435</v>
      </c>
      <c r="C151" s="105">
        <f t="shared" si="18"/>
        <v>100.38461538461539</v>
      </c>
      <c r="D151">
        <f ca="1">OFFSET(extrapolation!L160,0,OS_dist_choice-1,1,1)</f>
        <v>7.4554253424562039E-3</v>
      </c>
      <c r="E151">
        <f ca="1">OFFSET(extrapolation!D160,0,PFS_dist_choice-1,1,1)</f>
        <v>435</v>
      </c>
      <c r="F151" s="102"/>
      <c r="G151" s="206"/>
      <c r="H151" s="105"/>
      <c r="I151" s="105"/>
      <c r="J151" s="209"/>
      <c r="K151" s="31"/>
      <c r="L151" s="209"/>
      <c r="M151" s="31"/>
      <c r="N151" s="31"/>
      <c r="O151" s="209"/>
      <c r="P151" s="31"/>
      <c r="Q151" s="31"/>
      <c r="R151" s="105"/>
      <c r="S151" s="51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106"/>
      <c r="AI151" s="107"/>
      <c r="AJ151" s="105"/>
      <c r="AK151" s="106"/>
      <c r="AL151" s="107"/>
      <c r="AM151" s="105"/>
      <c r="AN151" s="105"/>
      <c r="AO151" s="106"/>
      <c r="AP151" s="105"/>
      <c r="AQ151" s="105">
        <f t="shared" si="16"/>
        <v>8.365384615384615</v>
      </c>
      <c r="AR151" s="105">
        <f t="shared" si="14"/>
        <v>0.74992568366468426</v>
      </c>
      <c r="AS151" s="105">
        <f t="shared" si="15"/>
        <v>0.74992568366468426</v>
      </c>
      <c r="AU151" s="51"/>
      <c r="BH151" s="20"/>
      <c r="BI151" s="20"/>
      <c r="BJ151" s="106"/>
      <c r="BK151" s="107"/>
      <c r="BL151" s="105"/>
      <c r="BM151" s="106"/>
      <c r="BN151" s="107"/>
      <c r="BO151" s="105"/>
      <c r="BP151" s="105"/>
      <c r="BQ151" s="106"/>
    </row>
    <row r="152" spans="1:69" x14ac:dyDescent="0.15">
      <c r="A152" s="104">
        <f t="shared" si="12"/>
        <v>146</v>
      </c>
      <c r="B152" s="20">
        <f t="shared" si="17"/>
        <v>438</v>
      </c>
      <c r="C152" s="105">
        <f t="shared" si="18"/>
        <v>101.07692307692308</v>
      </c>
      <c r="D152">
        <f ca="1">OFFSET(extrapolation!L161,0,OS_dist_choice-1,1,1)</f>
        <v>7.3402305914053098E-3</v>
      </c>
      <c r="E152">
        <f ca="1">OFFSET(extrapolation!D161,0,PFS_dist_choice-1,1,1)</f>
        <v>438</v>
      </c>
      <c r="F152" s="102"/>
      <c r="G152" s="206"/>
      <c r="H152" s="105"/>
      <c r="I152" s="105"/>
      <c r="J152" s="209"/>
      <c r="K152" s="31"/>
      <c r="L152" s="209"/>
      <c r="M152" s="31"/>
      <c r="N152" s="31"/>
      <c r="O152" s="209"/>
      <c r="P152" s="31"/>
      <c r="Q152" s="31"/>
      <c r="R152" s="105"/>
      <c r="S152" s="51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106"/>
      <c r="AI152" s="107"/>
      <c r="AJ152" s="105"/>
      <c r="AK152" s="106"/>
      <c r="AL152" s="107"/>
      <c r="AM152" s="105"/>
      <c r="AN152" s="105"/>
      <c r="AO152" s="106"/>
      <c r="AP152" s="105"/>
      <c r="AQ152" s="105">
        <f t="shared" si="16"/>
        <v>8.4230769230769234</v>
      </c>
      <c r="AR152" s="105">
        <f t="shared" si="14"/>
        <v>0.74843878390006646</v>
      </c>
      <c r="AS152" s="105">
        <f t="shared" si="15"/>
        <v>0.74843878390006646</v>
      </c>
      <c r="AU152" s="51"/>
      <c r="BH152" s="20"/>
      <c r="BI152" s="20"/>
      <c r="BJ152" s="106"/>
      <c r="BK152" s="107"/>
      <c r="BL152" s="105"/>
      <c r="BM152" s="106"/>
      <c r="BN152" s="107"/>
      <c r="BO152" s="105"/>
      <c r="BP152" s="105"/>
      <c r="BQ152" s="106"/>
    </row>
    <row r="153" spans="1:69" x14ac:dyDescent="0.15">
      <c r="A153" s="104">
        <f t="shared" si="12"/>
        <v>147</v>
      </c>
      <c r="B153" s="20">
        <f t="shared" si="17"/>
        <v>441</v>
      </c>
      <c r="C153" s="105">
        <f t="shared" si="18"/>
        <v>101.76923076923076</v>
      </c>
      <c r="D153">
        <f ca="1">OFFSET(extrapolation!L162,0,OS_dist_choice-1,1,1)</f>
        <v>7.2275710983563963E-3</v>
      </c>
      <c r="E153">
        <f ca="1">OFFSET(extrapolation!D162,0,PFS_dist_choice-1,1,1)</f>
        <v>441</v>
      </c>
      <c r="F153" s="102"/>
      <c r="G153" s="206"/>
      <c r="H153" s="105"/>
      <c r="I153" s="105"/>
      <c r="J153" s="209"/>
      <c r="K153" s="31"/>
      <c r="L153" s="209"/>
      <c r="M153" s="31"/>
      <c r="N153" s="31"/>
      <c r="O153" s="209"/>
      <c r="P153" s="31"/>
      <c r="Q153" s="31"/>
      <c r="R153" s="105"/>
      <c r="S153" s="51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106"/>
      <c r="AI153" s="107"/>
      <c r="AJ153" s="105"/>
      <c r="AK153" s="106"/>
      <c r="AL153" s="107"/>
      <c r="AM153" s="105"/>
      <c r="AN153" s="105"/>
      <c r="AO153" s="106"/>
      <c r="AP153" s="105"/>
      <c r="AQ153" s="105">
        <f t="shared" si="16"/>
        <v>8.4807692307692299</v>
      </c>
      <c r="AR153" s="105">
        <f t="shared" si="14"/>
        <v>0.74695483225545345</v>
      </c>
      <c r="AS153" s="105">
        <f t="shared" si="15"/>
        <v>0.74695483225545345</v>
      </c>
      <c r="AU153" s="51"/>
      <c r="BH153" s="20"/>
      <c r="BI153" s="20"/>
      <c r="BJ153" s="106"/>
      <c r="BK153" s="107"/>
      <c r="BL153" s="105"/>
      <c r="BM153" s="106"/>
      <c r="BN153" s="107"/>
      <c r="BO153" s="105"/>
      <c r="BP153" s="105"/>
      <c r="BQ153" s="106"/>
    </row>
    <row r="154" spans="1:69" x14ac:dyDescent="0.15">
      <c r="A154" s="104">
        <f t="shared" si="12"/>
        <v>148</v>
      </c>
      <c r="B154" s="20">
        <f t="shared" si="17"/>
        <v>444</v>
      </c>
      <c r="C154" s="105">
        <f t="shared" si="18"/>
        <v>102.46153846153845</v>
      </c>
      <c r="D154">
        <f ca="1">OFFSET(extrapolation!L163,0,OS_dist_choice-1,1,1)</f>
        <v>7.1173747697816821E-3</v>
      </c>
      <c r="E154">
        <f ca="1">OFFSET(extrapolation!D163,0,PFS_dist_choice-1,1,1)</f>
        <v>444</v>
      </c>
      <c r="F154" s="102"/>
      <c r="G154" s="206"/>
      <c r="H154" s="105"/>
      <c r="I154" s="105"/>
      <c r="J154" s="209"/>
      <c r="K154" s="31"/>
      <c r="L154" s="209"/>
      <c r="M154" s="31"/>
      <c r="N154" s="31"/>
      <c r="O154" s="209"/>
      <c r="P154" s="31"/>
      <c r="Q154" s="31"/>
      <c r="R154" s="105"/>
      <c r="S154" s="51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106"/>
      <c r="AI154" s="107"/>
      <c r="AJ154" s="105"/>
      <c r="AK154" s="106"/>
      <c r="AL154" s="107"/>
      <c r="AM154" s="105"/>
      <c r="AN154" s="105"/>
      <c r="AO154" s="106"/>
      <c r="AP154" s="105"/>
      <c r="AQ154" s="105">
        <f t="shared" si="16"/>
        <v>8.5384615384615383</v>
      </c>
      <c r="AR154" s="105">
        <f t="shared" si="14"/>
        <v>0.74547382288552055</v>
      </c>
      <c r="AS154" s="105">
        <f t="shared" si="15"/>
        <v>0.74547382288552055</v>
      </c>
      <c r="AU154" s="51"/>
      <c r="BH154" s="20"/>
      <c r="BI154" s="20"/>
      <c r="BJ154" s="106"/>
      <c r="BK154" s="107"/>
      <c r="BL154" s="105"/>
      <c r="BM154" s="106"/>
      <c r="BN154" s="107"/>
      <c r="BO154" s="105"/>
      <c r="BP154" s="105"/>
      <c r="BQ154" s="106"/>
    </row>
    <row r="155" spans="1:69" x14ac:dyDescent="0.15">
      <c r="A155" s="104">
        <f t="shared" si="12"/>
        <v>149</v>
      </c>
      <c r="B155" s="20">
        <f t="shared" si="17"/>
        <v>447</v>
      </c>
      <c r="C155" s="105">
        <f t="shared" si="18"/>
        <v>103.15384615384616</v>
      </c>
      <c r="D155">
        <f ca="1">OFFSET(extrapolation!L164,0,OS_dist_choice-1,1,1)</f>
        <v>7.0095720163411354E-3</v>
      </c>
      <c r="E155">
        <f ca="1">OFFSET(extrapolation!D164,0,PFS_dist_choice-1,1,1)</f>
        <v>447</v>
      </c>
      <c r="F155" s="102"/>
      <c r="G155" s="206"/>
      <c r="H155" s="105"/>
      <c r="I155" s="105"/>
      <c r="J155" s="209"/>
      <c r="K155" s="31"/>
      <c r="L155" s="209"/>
      <c r="M155" s="31"/>
      <c r="N155" s="31"/>
      <c r="O155" s="209"/>
      <c r="P155" s="31"/>
      <c r="Q155" s="31"/>
      <c r="R155" s="105"/>
      <c r="S155" s="51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106"/>
      <c r="AI155" s="107"/>
      <c r="AJ155" s="105"/>
      <c r="AK155" s="106"/>
      <c r="AL155" s="107"/>
      <c r="AM155" s="105"/>
      <c r="AN155" s="105"/>
      <c r="AO155" s="106"/>
      <c r="AP155" s="105"/>
      <c r="AQ155" s="105">
        <f t="shared" si="16"/>
        <v>8.5961538461538467</v>
      </c>
      <c r="AR155" s="105">
        <f t="shared" si="14"/>
        <v>0.74399574995653306</v>
      </c>
      <c r="AS155" s="105">
        <f t="shared" si="15"/>
        <v>0.74399574995653306</v>
      </c>
      <c r="AU155" s="51"/>
      <c r="BH155" s="20"/>
      <c r="BI155" s="20"/>
      <c r="BJ155" s="106"/>
      <c r="BK155" s="107"/>
      <c r="BL155" s="105"/>
      <c r="BM155" s="106"/>
      <c r="BN155" s="107"/>
      <c r="BO155" s="105"/>
      <c r="BP155" s="105"/>
      <c r="BQ155" s="106"/>
    </row>
    <row r="156" spans="1:69" x14ac:dyDescent="0.15">
      <c r="A156" s="104">
        <f t="shared" ref="A156:A219" si="19">+A155+1</f>
        <v>150</v>
      </c>
      <c r="B156" s="20">
        <f t="shared" si="17"/>
        <v>450</v>
      </c>
      <c r="C156" s="105">
        <f t="shared" si="18"/>
        <v>103.84615384615384</v>
      </c>
      <c r="D156">
        <f ca="1">OFFSET(extrapolation!L165,0,OS_dist_choice-1,1,1)</f>
        <v>6.9040956504473425E-3</v>
      </c>
      <c r="E156">
        <f ca="1">OFFSET(extrapolation!D165,0,PFS_dist_choice-1,1,1)</f>
        <v>450</v>
      </c>
      <c r="F156" s="102"/>
      <c r="G156" s="206"/>
      <c r="H156" s="105"/>
      <c r="I156" s="105"/>
      <c r="J156" s="209"/>
      <c r="K156" s="31"/>
      <c r="L156" s="209"/>
      <c r="M156" s="31"/>
      <c r="N156" s="31"/>
      <c r="O156" s="209"/>
      <c r="P156" s="31"/>
      <c r="Q156" s="31"/>
      <c r="R156" s="105"/>
      <c r="S156" s="51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106"/>
      <c r="AI156" s="107"/>
      <c r="AJ156" s="105"/>
      <c r="AK156" s="106"/>
      <c r="AL156" s="107"/>
      <c r="AM156" s="105"/>
      <c r="AN156" s="105"/>
      <c r="AO156" s="106"/>
      <c r="AP156" s="105"/>
      <c r="AQ156" s="105">
        <f t="shared" si="16"/>
        <v>8.6538461538461533</v>
      </c>
      <c r="AR156" s="105">
        <f t="shared" si="14"/>
        <v>0.74252060764632299</v>
      </c>
      <c r="AS156" s="105">
        <f t="shared" si="15"/>
        <v>0.74252060764632299</v>
      </c>
      <c r="AU156" s="51"/>
      <c r="BH156" s="20"/>
      <c r="BI156" s="20"/>
      <c r="BJ156" s="106"/>
      <c r="BK156" s="107"/>
      <c r="BL156" s="105"/>
      <c r="BM156" s="106"/>
      <c r="BN156" s="107"/>
      <c r="BO156" s="105"/>
      <c r="BP156" s="105"/>
      <c r="BQ156" s="106"/>
    </row>
    <row r="157" spans="1:69" x14ac:dyDescent="0.15">
      <c r="A157" s="104">
        <f t="shared" si="19"/>
        <v>151</v>
      </c>
      <c r="B157" s="20">
        <f t="shared" si="17"/>
        <v>453</v>
      </c>
      <c r="C157" s="105">
        <f t="shared" si="18"/>
        <v>104.53846153846155</v>
      </c>
      <c r="D157">
        <f ca="1">OFFSET(extrapolation!L166,0,OS_dist_choice-1,1,1)</f>
        <v>6.8008807886392863E-3</v>
      </c>
      <c r="E157">
        <f ca="1">OFFSET(extrapolation!D166,0,PFS_dist_choice-1,1,1)</f>
        <v>453</v>
      </c>
      <c r="F157" s="102"/>
      <c r="G157" s="206"/>
      <c r="H157" s="105"/>
      <c r="I157" s="105"/>
      <c r="J157" s="209"/>
      <c r="K157" s="31"/>
      <c r="L157" s="209"/>
      <c r="M157" s="31"/>
      <c r="N157" s="31"/>
      <c r="O157" s="209"/>
      <c r="P157" s="31"/>
      <c r="Q157" s="31"/>
      <c r="R157" s="105"/>
      <c r="S157" s="51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106"/>
      <c r="AI157" s="107"/>
      <c r="AJ157" s="105"/>
      <c r="AK157" s="106"/>
      <c r="AL157" s="107"/>
      <c r="AM157" s="105"/>
      <c r="AN157" s="105"/>
      <c r="AO157" s="106"/>
      <c r="AP157" s="105"/>
      <c r="AQ157" s="105">
        <f t="shared" si="16"/>
        <v>8.7115384615384617</v>
      </c>
      <c r="AR157" s="105">
        <f t="shared" si="14"/>
        <v>0.74104839014426604</v>
      </c>
      <c r="AS157" s="105">
        <f t="shared" si="15"/>
        <v>0.74104839014426604</v>
      </c>
      <c r="AU157" s="51"/>
      <c r="BH157" s="20"/>
      <c r="BI157" s="20"/>
      <c r="BJ157" s="106"/>
      <c r="BK157" s="107"/>
      <c r="BL157" s="105"/>
      <c r="BM157" s="106"/>
      <c r="BN157" s="107"/>
      <c r="BO157" s="105"/>
      <c r="BP157" s="105"/>
      <c r="BQ157" s="106"/>
    </row>
    <row r="158" spans="1:69" x14ac:dyDescent="0.15">
      <c r="A158" s="104">
        <f t="shared" si="19"/>
        <v>152</v>
      </c>
      <c r="B158" s="20">
        <f t="shared" si="17"/>
        <v>456</v>
      </c>
      <c r="C158" s="105">
        <f t="shared" si="18"/>
        <v>105.23076923076924</v>
      </c>
      <c r="D158">
        <f ca="1">OFFSET(extrapolation!L167,0,OS_dist_choice-1,1,1)</f>
        <v>6.6998647585111721E-3</v>
      </c>
      <c r="E158">
        <f ca="1">OFFSET(extrapolation!D167,0,PFS_dist_choice-1,1,1)</f>
        <v>456</v>
      </c>
      <c r="F158" s="102"/>
      <c r="G158" s="206"/>
      <c r="H158" s="105"/>
      <c r="I158" s="105"/>
      <c r="J158" s="209"/>
      <c r="K158" s="31"/>
      <c r="L158" s="209"/>
      <c r="M158" s="31"/>
      <c r="N158" s="31"/>
      <c r="O158" s="209"/>
      <c r="P158" s="31"/>
      <c r="Q158" s="31"/>
      <c r="R158" s="105"/>
      <c r="S158" s="51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106"/>
      <c r="AI158" s="107"/>
      <c r="AJ158" s="105"/>
      <c r="AK158" s="106"/>
      <c r="AL158" s="107"/>
      <c r="AM158" s="105"/>
      <c r="AN158" s="105"/>
      <c r="AO158" s="106"/>
      <c r="AP158" s="105"/>
      <c r="AQ158" s="105">
        <f t="shared" si="16"/>
        <v>8.7692307692307701</v>
      </c>
      <c r="AR158" s="105">
        <f t="shared" si="14"/>
        <v>0.73957909165125879</v>
      </c>
      <c r="AS158" s="105">
        <f t="shared" si="15"/>
        <v>0.73957909165125879</v>
      </c>
      <c r="AU158" s="51"/>
      <c r="BH158" s="20"/>
      <c r="BI158" s="20"/>
      <c r="BJ158" s="106"/>
      <c r="BK158" s="107"/>
      <c r="BL158" s="105"/>
      <c r="BM158" s="106"/>
      <c r="BN158" s="107"/>
      <c r="BO158" s="105"/>
      <c r="BP158" s="105"/>
      <c r="BQ158" s="106"/>
    </row>
    <row r="159" spans="1:69" x14ac:dyDescent="0.15">
      <c r="A159" s="104">
        <f t="shared" si="19"/>
        <v>153</v>
      </c>
      <c r="B159" s="20">
        <f t="shared" si="17"/>
        <v>459</v>
      </c>
      <c r="C159" s="105">
        <f t="shared" si="18"/>
        <v>105.92307692307692</v>
      </c>
      <c r="D159">
        <f ca="1">OFFSET(extrapolation!L168,0,OS_dist_choice-1,1,1)</f>
        <v>6.6009870099567013E-3</v>
      </c>
      <c r="E159">
        <f ca="1">OFFSET(extrapolation!D168,0,PFS_dist_choice-1,1,1)</f>
        <v>459</v>
      </c>
      <c r="F159" s="102"/>
      <c r="G159" s="206"/>
      <c r="H159" s="105"/>
      <c r="I159" s="105"/>
      <c r="J159" s="209"/>
      <c r="K159" s="31"/>
      <c r="L159" s="209"/>
      <c r="M159" s="31"/>
      <c r="N159" s="31"/>
      <c r="O159" s="209"/>
      <c r="P159" s="31"/>
      <c r="Q159" s="31"/>
      <c r="R159" s="105"/>
      <c r="S159" s="51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106"/>
      <c r="AI159" s="107"/>
      <c r="AJ159" s="105"/>
      <c r="AK159" s="106"/>
      <c r="AL159" s="107"/>
      <c r="AM159" s="105"/>
      <c r="AN159" s="105"/>
      <c r="AO159" s="106"/>
      <c r="AP159" s="105"/>
      <c r="AQ159" s="105">
        <f t="shared" si="16"/>
        <v>8.8269230769230766</v>
      </c>
      <c r="AR159" s="105">
        <f t="shared" si="14"/>
        <v>0.73811270637969617</v>
      </c>
      <c r="AS159" s="105">
        <f t="shared" si="15"/>
        <v>0.73811270637969617</v>
      </c>
      <c r="AU159" s="51"/>
      <c r="BH159" s="20"/>
      <c r="BI159" s="20"/>
      <c r="BJ159" s="106"/>
      <c r="BK159" s="107"/>
      <c r="BL159" s="105"/>
      <c r="BM159" s="106"/>
      <c r="BN159" s="107"/>
      <c r="BO159" s="105"/>
      <c r="BP159" s="105"/>
      <c r="BQ159" s="106"/>
    </row>
    <row r="160" spans="1:69" x14ac:dyDescent="0.15">
      <c r="A160" s="104">
        <f t="shared" si="19"/>
        <v>154</v>
      </c>
      <c r="B160" s="20">
        <f t="shared" si="17"/>
        <v>462</v>
      </c>
      <c r="C160" s="105">
        <f t="shared" si="18"/>
        <v>106.61538461538461</v>
      </c>
      <c r="D160">
        <f ca="1">OFFSET(extrapolation!L169,0,OS_dist_choice-1,1,1)</f>
        <v>6.5041890305035741E-3</v>
      </c>
      <c r="E160">
        <f ca="1">OFFSET(extrapolation!D169,0,PFS_dist_choice-1,1,1)</f>
        <v>462</v>
      </c>
      <c r="F160" s="102"/>
      <c r="G160" s="206"/>
      <c r="H160" s="105"/>
      <c r="I160" s="105"/>
      <c r="J160" s="209"/>
      <c r="K160" s="31"/>
      <c r="L160" s="209"/>
      <c r="M160" s="31"/>
      <c r="N160" s="31"/>
      <c r="O160" s="209"/>
      <c r="P160" s="31"/>
      <c r="Q160" s="31"/>
      <c r="R160" s="105"/>
      <c r="S160" s="51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106"/>
      <c r="AI160" s="107"/>
      <c r="AJ160" s="105"/>
      <c r="AK160" s="106"/>
      <c r="AL160" s="107"/>
      <c r="AM160" s="105"/>
      <c r="AN160" s="105"/>
      <c r="AO160" s="106"/>
      <c r="AP160" s="105"/>
      <c r="AQ160" s="105">
        <f t="shared" si="16"/>
        <v>8.884615384615385</v>
      </c>
      <c r="AR160" s="105">
        <f t="shared" si="14"/>
        <v>0.73664922855344783</v>
      </c>
      <c r="AS160" s="105">
        <f t="shared" si="15"/>
        <v>0.73664922855344783</v>
      </c>
      <c r="AU160" s="51"/>
      <c r="BH160" s="20"/>
      <c r="BI160" s="20"/>
      <c r="BJ160" s="106"/>
      <c r="BK160" s="107"/>
      <c r="BL160" s="105"/>
      <c r="BM160" s="106"/>
      <c r="BN160" s="107"/>
      <c r="BO160" s="105"/>
      <c r="BP160" s="105"/>
      <c r="BQ160" s="106"/>
    </row>
    <row r="161" spans="1:69" x14ac:dyDescent="0.15">
      <c r="A161" s="104">
        <f t="shared" si="19"/>
        <v>155</v>
      </c>
      <c r="B161" s="20">
        <f t="shared" si="17"/>
        <v>465</v>
      </c>
      <c r="C161" s="105">
        <f t="shared" si="18"/>
        <v>107.30769230769229</v>
      </c>
      <c r="D161">
        <f ca="1">OFFSET(extrapolation!L170,0,OS_dist_choice-1,1,1)</f>
        <v>6.4094142645259042E-3</v>
      </c>
      <c r="E161">
        <f ca="1">OFFSET(extrapolation!D170,0,PFS_dist_choice-1,1,1)</f>
        <v>465</v>
      </c>
      <c r="F161" s="102"/>
      <c r="G161" s="206"/>
      <c r="H161" s="105"/>
      <c r="I161" s="105"/>
      <c r="J161" s="209"/>
      <c r="K161" s="31"/>
      <c r="L161" s="209"/>
      <c r="M161" s="31"/>
      <c r="N161" s="31"/>
      <c r="O161" s="209"/>
      <c r="P161" s="31"/>
      <c r="Q161" s="31"/>
      <c r="R161" s="105"/>
      <c r="S161" s="51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106"/>
      <c r="AI161" s="107"/>
      <c r="AJ161" s="105"/>
      <c r="AK161" s="106"/>
      <c r="AL161" s="107"/>
      <c r="AM161" s="105"/>
      <c r="AN161" s="105"/>
      <c r="AO161" s="106"/>
      <c r="AP161" s="105"/>
      <c r="AQ161" s="105">
        <f t="shared" si="16"/>
        <v>8.9423076923076916</v>
      </c>
      <c r="AR161" s="105">
        <f t="shared" si="14"/>
        <v>0.73518865240783648</v>
      </c>
      <c r="AS161" s="105">
        <f t="shared" si="15"/>
        <v>0.73518865240783648</v>
      </c>
      <c r="AU161" s="51"/>
      <c r="BH161" s="20"/>
      <c r="BI161" s="20"/>
      <c r="BJ161" s="106"/>
      <c r="BK161" s="107"/>
      <c r="BL161" s="105"/>
      <c r="BM161" s="106"/>
      <c r="BN161" s="107"/>
      <c r="BO161" s="105"/>
      <c r="BP161" s="105"/>
      <c r="BQ161" s="106"/>
    </row>
    <row r="162" spans="1:69" x14ac:dyDescent="0.15">
      <c r="A162" s="104">
        <f t="shared" si="19"/>
        <v>156</v>
      </c>
      <c r="B162" s="20">
        <f t="shared" si="17"/>
        <v>468</v>
      </c>
      <c r="C162" s="105">
        <f t="shared" si="18"/>
        <v>108</v>
      </c>
      <c r="D162">
        <f ca="1">OFFSET(extrapolation!L171,0,OS_dist_choice-1,1,1)</f>
        <v>6.3166080361345116E-3</v>
      </c>
      <c r="E162">
        <f ca="1">OFFSET(extrapolation!D171,0,PFS_dist_choice-1,1,1)</f>
        <v>468</v>
      </c>
      <c r="F162" s="102"/>
      <c r="G162" s="206"/>
      <c r="H162" s="105"/>
      <c r="I162" s="105"/>
      <c r="J162" s="209"/>
      <c r="K162" s="31"/>
      <c r="L162" s="209"/>
      <c r="M162" s="31"/>
      <c r="N162" s="31"/>
      <c r="O162" s="209"/>
      <c r="P162" s="31"/>
      <c r="Q162" s="31"/>
      <c r="R162" s="105"/>
      <c r="S162" s="51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106"/>
      <c r="AI162" s="107"/>
      <c r="AJ162" s="105"/>
      <c r="AK162" s="106"/>
      <c r="AL162" s="107"/>
      <c r="AM162" s="105"/>
      <c r="AN162" s="105"/>
      <c r="AO162" s="106"/>
      <c r="AP162" s="105"/>
      <c r="AQ162" s="105">
        <f t="shared" si="16"/>
        <v>9</v>
      </c>
      <c r="AR162" s="105">
        <f t="shared" si="14"/>
        <v>0.73373097218961414</v>
      </c>
      <c r="AS162" s="105">
        <f t="shared" si="15"/>
        <v>0.73373097218961414</v>
      </c>
      <c r="AU162" s="51"/>
      <c r="BH162" s="20"/>
      <c r="BI162" s="20"/>
      <c r="BJ162" s="106"/>
      <c r="BK162" s="107"/>
      <c r="BL162" s="105"/>
      <c r="BM162" s="106"/>
      <c r="BN162" s="107"/>
      <c r="BO162" s="105"/>
      <c r="BP162" s="105"/>
      <c r="BQ162" s="106"/>
    </row>
    <row r="163" spans="1:69" x14ac:dyDescent="0.15">
      <c r="A163" s="104">
        <f t="shared" si="19"/>
        <v>157</v>
      </c>
      <c r="B163" s="20">
        <f t="shared" si="17"/>
        <v>471</v>
      </c>
      <c r="C163" s="105">
        <f t="shared" si="18"/>
        <v>108.69230769230771</v>
      </c>
      <c r="D163">
        <f ca="1">OFFSET(extrapolation!L172,0,OS_dist_choice-1,1,1)</f>
        <v>6.2257174755563603E-3</v>
      </c>
      <c r="E163">
        <f ca="1">OFFSET(extrapolation!D172,0,PFS_dist_choice-1,1,1)</f>
        <v>471</v>
      </c>
      <c r="F163" s="102"/>
      <c r="G163" s="206"/>
      <c r="H163" s="105"/>
      <c r="I163" s="105"/>
      <c r="J163" s="209"/>
      <c r="K163" s="31"/>
      <c r="L163" s="209"/>
      <c r="M163" s="31"/>
      <c r="N163" s="31"/>
      <c r="O163" s="209"/>
      <c r="P163" s="31"/>
      <c r="Q163" s="31"/>
      <c r="R163" s="105"/>
      <c r="S163" s="51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106"/>
      <c r="AI163" s="107"/>
      <c r="AJ163" s="105"/>
      <c r="AK163" s="106"/>
      <c r="AL163" s="107"/>
      <c r="AM163" s="105"/>
      <c r="AN163" s="105"/>
      <c r="AO163" s="106"/>
      <c r="AP163" s="105"/>
      <c r="AQ163" s="105">
        <f t="shared" si="16"/>
        <v>9.0576923076923084</v>
      </c>
      <c r="AR163" s="105">
        <f t="shared" si="14"/>
        <v>0.73227618215694024</v>
      </c>
      <c r="AS163" s="105">
        <f t="shared" si="15"/>
        <v>0.73227618215694024</v>
      </c>
      <c r="AU163" s="51"/>
      <c r="BH163" s="20"/>
      <c r="BI163" s="20"/>
      <c r="BJ163" s="106"/>
      <c r="BK163" s="107"/>
      <c r="BL163" s="105"/>
      <c r="BM163" s="106"/>
      <c r="BN163" s="107"/>
      <c r="BO163" s="105"/>
      <c r="BP163" s="105"/>
      <c r="BQ163" s="106"/>
    </row>
    <row r="164" spans="1:69" x14ac:dyDescent="0.15">
      <c r="A164" s="104">
        <f t="shared" si="19"/>
        <v>158</v>
      </c>
      <c r="B164" s="20">
        <f t="shared" si="17"/>
        <v>474</v>
      </c>
      <c r="C164" s="105">
        <f t="shared" si="18"/>
        <v>109.38461538461539</v>
      </c>
      <c r="D164">
        <f ca="1">OFFSET(extrapolation!L173,0,OS_dist_choice-1,1,1)</f>
        <v>6.1366914488254105E-3</v>
      </c>
      <c r="E164">
        <f ca="1">OFFSET(extrapolation!D173,0,PFS_dist_choice-1,1,1)</f>
        <v>474</v>
      </c>
      <c r="F164" s="102"/>
      <c r="G164" s="206"/>
      <c r="H164" s="105"/>
      <c r="I164" s="105"/>
      <c r="J164" s="209"/>
      <c r="K164" s="31"/>
      <c r="L164" s="209"/>
      <c r="M164" s="31"/>
      <c r="N164" s="31"/>
      <c r="O164" s="209"/>
      <c r="P164" s="31"/>
      <c r="Q164" s="31"/>
      <c r="R164" s="105"/>
      <c r="S164" s="51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106"/>
      <c r="AI164" s="107"/>
      <c r="AJ164" s="105"/>
      <c r="AK164" s="106"/>
      <c r="AL164" s="107"/>
      <c r="AM164" s="105"/>
      <c r="AN164" s="105"/>
      <c r="AO164" s="106"/>
      <c r="AP164" s="105"/>
      <c r="AQ164" s="105">
        <f t="shared" si="16"/>
        <v>9.115384615384615</v>
      </c>
      <c r="AR164" s="105">
        <f t="shared" si="14"/>
        <v>0.73082427657935878</v>
      </c>
      <c r="AS164" s="105">
        <f t="shared" si="15"/>
        <v>0.73082427657935878</v>
      </c>
      <c r="AU164" s="51"/>
      <c r="BH164" s="20"/>
      <c r="BI164" s="20"/>
      <c r="BJ164" s="106"/>
      <c r="BK164" s="107"/>
      <c r="BL164" s="105"/>
      <c r="BM164" s="106"/>
      <c r="BN164" s="107"/>
      <c r="BO164" s="105"/>
      <c r="BP164" s="105"/>
      <c r="BQ164" s="106"/>
    </row>
    <row r="165" spans="1:69" x14ac:dyDescent="0.15">
      <c r="A165" s="104">
        <f t="shared" si="19"/>
        <v>159</v>
      </c>
      <c r="B165" s="20">
        <f t="shared" si="17"/>
        <v>477</v>
      </c>
      <c r="C165" s="105">
        <f t="shared" si="18"/>
        <v>110.07692307692308</v>
      </c>
      <c r="D165">
        <f ca="1">OFFSET(extrapolation!L174,0,OS_dist_choice-1,1,1)</f>
        <v>6.0494804906170551E-3</v>
      </c>
      <c r="E165">
        <f ca="1">OFFSET(extrapolation!D174,0,PFS_dist_choice-1,1,1)</f>
        <v>477</v>
      </c>
      <c r="F165" s="102"/>
      <c r="G165" s="206"/>
      <c r="H165" s="105"/>
      <c r="I165" s="105"/>
      <c r="J165" s="209"/>
      <c r="K165" s="31"/>
      <c r="L165" s="209"/>
      <c r="M165" s="31"/>
      <c r="N165" s="31"/>
      <c r="O165" s="209"/>
      <c r="P165" s="31"/>
      <c r="Q165" s="31"/>
      <c r="R165" s="105"/>
      <c r="S165" s="51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106"/>
      <c r="AI165" s="107"/>
      <c r="AJ165" s="105"/>
      <c r="AK165" s="106"/>
      <c r="AL165" s="107"/>
      <c r="AM165" s="105"/>
      <c r="AN165" s="105"/>
      <c r="AO165" s="106"/>
      <c r="AP165" s="105"/>
      <c r="AQ165" s="105">
        <f t="shared" si="16"/>
        <v>9.1730769230769234</v>
      </c>
      <c r="AR165" s="105">
        <f t="shared" si="14"/>
        <v>0.72937524973777557</v>
      </c>
      <c r="AS165" s="105">
        <f t="shared" si="15"/>
        <v>0.72937524973777557</v>
      </c>
      <c r="AU165" s="51"/>
      <c r="BH165" s="20"/>
      <c r="BI165" s="20"/>
      <c r="BJ165" s="106"/>
      <c r="BK165" s="107"/>
      <c r="BL165" s="105"/>
      <c r="BM165" s="106"/>
      <c r="BN165" s="107"/>
      <c r="BO165" s="105"/>
      <c r="BP165" s="105"/>
      <c r="BQ165" s="106"/>
    </row>
    <row r="166" spans="1:69" x14ac:dyDescent="0.15">
      <c r="A166" s="104">
        <f t="shared" si="19"/>
        <v>160</v>
      </c>
      <c r="B166" s="20">
        <f t="shared" si="17"/>
        <v>480</v>
      </c>
      <c r="C166" s="105">
        <f t="shared" si="18"/>
        <v>110.76923076923076</v>
      </c>
      <c r="D166">
        <f ca="1">OFFSET(extrapolation!L175,0,OS_dist_choice-1,1,1)</f>
        <v>5.9640367400676164E-3</v>
      </c>
      <c r="E166">
        <f ca="1">OFFSET(extrapolation!D175,0,PFS_dist_choice-1,1,1)</f>
        <v>480</v>
      </c>
      <c r="F166" s="102"/>
      <c r="G166" s="206"/>
      <c r="H166" s="105"/>
      <c r="I166" s="105"/>
      <c r="J166" s="209"/>
      <c r="K166" s="31"/>
      <c r="L166" s="209"/>
      <c r="M166" s="31"/>
      <c r="N166" s="31"/>
      <c r="O166" s="209"/>
      <c r="P166" s="31"/>
      <c r="Q166" s="31"/>
      <c r="R166" s="105"/>
      <c r="S166" s="51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106"/>
      <c r="AI166" s="107"/>
      <c r="AJ166" s="105"/>
      <c r="AK166" s="106"/>
      <c r="AL166" s="107"/>
      <c r="AM166" s="105"/>
      <c r="AN166" s="105"/>
      <c r="AO166" s="106"/>
      <c r="AP166" s="105"/>
      <c r="AQ166" s="105">
        <f t="shared" si="16"/>
        <v>9.2307692307692299</v>
      </c>
      <c r="AR166" s="105">
        <f t="shared" si="14"/>
        <v>0.72792909592443578</v>
      </c>
      <c r="AS166" s="105">
        <f t="shared" si="15"/>
        <v>0.72792909592443578</v>
      </c>
      <c r="AU166" s="51"/>
      <c r="BH166" s="20"/>
      <c r="BI166" s="20"/>
      <c r="BJ166" s="106"/>
      <c r="BK166" s="107"/>
      <c r="BL166" s="105"/>
      <c r="BM166" s="106"/>
      <c r="BN166" s="107"/>
      <c r="BO166" s="105"/>
      <c r="BP166" s="105"/>
      <c r="BQ166" s="106"/>
    </row>
    <row r="167" spans="1:69" x14ac:dyDescent="0.15">
      <c r="A167" s="104">
        <f t="shared" si="19"/>
        <v>161</v>
      </c>
      <c r="B167" s="20">
        <f t="shared" si="17"/>
        <v>483</v>
      </c>
      <c r="C167" s="105">
        <f t="shared" si="18"/>
        <v>111.46153846153845</v>
      </c>
      <c r="D167">
        <f ca="1">OFFSET(extrapolation!L176,0,OS_dist_choice-1,1,1)</f>
        <v>5.8803138794295837E-3</v>
      </c>
      <c r="E167">
        <f ca="1">OFFSET(extrapolation!D176,0,PFS_dist_choice-1,1,1)</f>
        <v>483</v>
      </c>
      <c r="F167" s="102"/>
      <c r="G167" s="206"/>
      <c r="H167" s="105"/>
      <c r="I167" s="105"/>
      <c r="J167" s="209"/>
      <c r="K167" s="31"/>
      <c r="L167" s="209"/>
      <c r="M167" s="31"/>
      <c r="N167" s="31"/>
      <c r="O167" s="209"/>
      <c r="P167" s="31"/>
      <c r="Q167" s="31"/>
      <c r="R167" s="105"/>
      <c r="S167" s="51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106"/>
      <c r="AI167" s="107"/>
      <c r="AJ167" s="105"/>
      <c r="AK167" s="106"/>
      <c r="AL167" s="107"/>
      <c r="AM167" s="105"/>
      <c r="AN167" s="105"/>
      <c r="AO167" s="106"/>
      <c r="AP167" s="105"/>
      <c r="AQ167" s="105">
        <f t="shared" ref="AQ167:AQ199" si="20">+B167/52</f>
        <v>9.2884615384615383</v>
      </c>
      <c r="AR167" s="105">
        <f t="shared" si="14"/>
        <v>0.72648580944290164</v>
      </c>
      <c r="AS167" s="105">
        <f t="shared" si="15"/>
        <v>0.72648580944290164</v>
      </c>
      <c r="AU167" s="51"/>
      <c r="BH167" s="20"/>
      <c r="BI167" s="20"/>
      <c r="BJ167" s="106"/>
      <c r="BK167" s="107"/>
      <c r="BL167" s="105"/>
      <c r="BM167" s="106"/>
      <c r="BN167" s="107"/>
      <c r="BO167" s="105"/>
      <c r="BP167" s="105"/>
      <c r="BQ167" s="106"/>
    </row>
    <row r="168" spans="1:69" x14ac:dyDescent="0.15">
      <c r="A168" s="104">
        <f t="shared" si="19"/>
        <v>162</v>
      </c>
      <c r="B168" s="20">
        <f t="shared" si="17"/>
        <v>486</v>
      </c>
      <c r="C168" s="105">
        <f t="shared" si="18"/>
        <v>112.15384615384616</v>
      </c>
      <c r="D168">
        <f ca="1">OFFSET(extrapolation!L177,0,OS_dist_choice-1,1,1)</f>
        <v>5.7982670754213308E-3</v>
      </c>
      <c r="E168">
        <f ca="1">OFFSET(extrapolation!D177,0,PFS_dist_choice-1,1,1)</f>
        <v>486</v>
      </c>
      <c r="F168" s="102"/>
      <c r="G168" s="206"/>
      <c r="H168" s="105"/>
      <c r="I168" s="105"/>
      <c r="J168" s="209"/>
      <c r="K168" s="31"/>
      <c r="L168" s="209"/>
      <c r="M168" s="31"/>
      <c r="N168" s="31"/>
      <c r="O168" s="209"/>
      <c r="P168" s="31"/>
      <c r="Q168" s="31"/>
      <c r="R168" s="105"/>
      <c r="S168" s="51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106"/>
      <c r="AI168" s="107"/>
      <c r="AJ168" s="105"/>
      <c r="AK168" s="106"/>
      <c r="AL168" s="107"/>
      <c r="AM168" s="105"/>
      <c r="AN168" s="105"/>
      <c r="AO168" s="106"/>
      <c r="AP168" s="105"/>
      <c r="AQ168" s="105">
        <f t="shared" si="20"/>
        <v>9.3461538461538467</v>
      </c>
      <c r="AR168" s="105">
        <f t="shared" si="14"/>
        <v>0.72504538460802981</v>
      </c>
      <c r="AS168" s="105">
        <f t="shared" si="15"/>
        <v>0.72504538460802981</v>
      </c>
      <c r="AU168" s="51"/>
      <c r="BH168" s="20"/>
      <c r="BI168" s="20"/>
      <c r="BJ168" s="106"/>
      <c r="BK168" s="107"/>
      <c r="BL168" s="105"/>
      <c r="BM168" s="106"/>
      <c r="BN168" s="107"/>
      <c r="BO168" s="105"/>
      <c r="BP168" s="105"/>
      <c r="BQ168" s="106"/>
    </row>
    <row r="169" spans="1:69" x14ac:dyDescent="0.15">
      <c r="A169" s="104">
        <f t="shared" si="19"/>
        <v>163</v>
      </c>
      <c r="B169" s="20">
        <f t="shared" si="17"/>
        <v>489</v>
      </c>
      <c r="C169" s="105">
        <f t="shared" si="18"/>
        <v>112.84615384615384</v>
      </c>
      <c r="D169">
        <f ca="1">OFFSET(extrapolation!L178,0,OS_dist_choice-1,1,1)</f>
        <v>5.7178529231378308E-3</v>
      </c>
      <c r="E169">
        <f ca="1">OFFSET(extrapolation!D178,0,PFS_dist_choice-1,1,1)</f>
        <v>489</v>
      </c>
      <c r="F169" s="102"/>
      <c r="G169" s="206"/>
      <c r="H169" s="105"/>
      <c r="I169" s="105"/>
      <c r="J169" s="209"/>
      <c r="K169" s="31"/>
      <c r="L169" s="209"/>
      <c r="M169" s="31"/>
      <c r="N169" s="31"/>
      <c r="O169" s="209"/>
      <c r="P169" s="31"/>
      <c r="Q169" s="31"/>
      <c r="R169" s="105"/>
      <c r="S169" s="51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106"/>
      <c r="AI169" s="107"/>
      <c r="AJ169" s="105"/>
      <c r="AK169" s="106"/>
      <c r="AL169" s="107"/>
      <c r="AM169" s="105"/>
      <c r="AN169" s="105"/>
      <c r="AO169" s="106"/>
      <c r="AP169" s="105"/>
      <c r="AQ169" s="105">
        <f t="shared" si="20"/>
        <v>9.4038461538461533</v>
      </c>
      <c r="AR169" s="105">
        <f t="shared" si="14"/>
        <v>0.72360781574594923</v>
      </c>
      <c r="AS169" s="105">
        <f t="shared" si="15"/>
        <v>0.72360781574594923</v>
      </c>
      <c r="AU169" s="51"/>
      <c r="BH169" s="20"/>
      <c r="BI169" s="20"/>
      <c r="BJ169" s="106"/>
      <c r="BK169" s="107"/>
      <c r="BL169" s="105"/>
      <c r="BM169" s="106"/>
      <c r="BN169" s="107"/>
      <c r="BO169" s="105"/>
      <c r="BP169" s="105"/>
      <c r="BQ169" s="106"/>
    </row>
    <row r="170" spans="1:69" x14ac:dyDescent="0.15">
      <c r="A170" s="104">
        <f t="shared" si="19"/>
        <v>164</v>
      </c>
      <c r="B170" s="20">
        <f t="shared" si="17"/>
        <v>492</v>
      </c>
      <c r="C170" s="105">
        <f t="shared" si="18"/>
        <v>113.53846153846155</v>
      </c>
      <c r="D170">
        <f ca="1">OFFSET(extrapolation!L179,0,OS_dist_choice-1,1,1)</f>
        <v>5.63902939239654E-3</v>
      </c>
      <c r="E170">
        <f ca="1">OFFSET(extrapolation!D179,0,PFS_dist_choice-1,1,1)</f>
        <v>492</v>
      </c>
      <c r="F170" s="102"/>
      <c r="G170" s="206"/>
      <c r="H170" s="105"/>
      <c r="I170" s="105"/>
      <c r="J170" s="209"/>
      <c r="K170" s="31"/>
      <c r="L170" s="209"/>
      <c r="M170" s="31"/>
      <c r="N170" s="31"/>
      <c r="O170" s="209"/>
      <c r="P170" s="31"/>
      <c r="Q170" s="31"/>
      <c r="R170" s="105"/>
      <c r="S170" s="51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106"/>
      <c r="AI170" s="107"/>
      <c r="AJ170" s="105"/>
      <c r="AK170" s="106"/>
      <c r="AL170" s="107"/>
      <c r="AM170" s="105"/>
      <c r="AN170" s="105"/>
      <c r="AO170" s="106"/>
      <c r="AP170" s="105"/>
      <c r="AQ170" s="105">
        <f t="shared" si="20"/>
        <v>9.4615384615384617</v>
      </c>
      <c r="AR170" s="105">
        <f t="shared" si="14"/>
        <v>0.72217309719403833</v>
      </c>
      <c r="AS170" s="105">
        <f t="shared" si="15"/>
        <v>0.72217309719403833</v>
      </c>
      <c r="AU170" s="51"/>
      <c r="BH170" s="20"/>
      <c r="BI170" s="20"/>
      <c r="BJ170" s="106"/>
      <c r="BK170" s="107"/>
      <c r="BL170" s="105"/>
      <c r="BM170" s="106"/>
      <c r="BN170" s="107"/>
      <c r="BO170" s="105"/>
      <c r="BP170" s="105"/>
      <c r="BQ170" s="106"/>
    </row>
    <row r="171" spans="1:69" x14ac:dyDescent="0.15">
      <c r="A171" s="104">
        <f t="shared" si="19"/>
        <v>165</v>
      </c>
      <c r="B171" s="20">
        <f t="shared" si="17"/>
        <v>495</v>
      </c>
      <c r="C171" s="105">
        <f t="shared" si="18"/>
        <v>114.23076923076924</v>
      </c>
      <c r="D171">
        <f ca="1">OFFSET(extrapolation!L180,0,OS_dist_choice-1,1,1)</f>
        <v>5.5617557763989476E-3</v>
      </c>
      <c r="E171">
        <f ca="1">OFFSET(extrapolation!D180,0,PFS_dist_choice-1,1,1)</f>
        <v>495</v>
      </c>
      <c r="F171" s="102"/>
      <c r="G171" s="206"/>
      <c r="H171" s="105"/>
      <c r="I171" s="105"/>
      <c r="J171" s="209"/>
      <c r="K171" s="31"/>
      <c r="L171" s="209"/>
      <c r="M171" s="31"/>
      <c r="N171" s="31"/>
      <c r="O171" s="209"/>
      <c r="P171" s="31"/>
      <c r="Q171" s="31"/>
      <c r="R171" s="105"/>
      <c r="S171" s="51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106"/>
      <c r="AI171" s="107"/>
      <c r="AJ171" s="105"/>
      <c r="AK171" s="106"/>
      <c r="AL171" s="107"/>
      <c r="AM171" s="105"/>
      <c r="AN171" s="105"/>
      <c r="AO171" s="106"/>
      <c r="AP171" s="105"/>
      <c r="AQ171" s="105">
        <f t="shared" si="20"/>
        <v>9.5192307692307701</v>
      </c>
      <c r="AR171" s="105">
        <f t="shared" si="14"/>
        <v>0.72074122330090296</v>
      </c>
      <c r="AS171" s="105">
        <f t="shared" si="15"/>
        <v>0.72074122330090296</v>
      </c>
      <c r="AU171" s="51"/>
      <c r="BH171" s="20"/>
      <c r="BI171" s="20"/>
      <c r="BJ171" s="106"/>
      <c r="BK171" s="107"/>
      <c r="BL171" s="105"/>
      <c r="BM171" s="106"/>
      <c r="BN171" s="107"/>
      <c r="BO171" s="105"/>
      <c r="BP171" s="105"/>
      <c r="BQ171" s="106"/>
    </row>
    <row r="172" spans="1:69" x14ac:dyDescent="0.15">
      <c r="A172" s="104">
        <f t="shared" si="19"/>
        <v>166</v>
      </c>
      <c r="B172" s="20">
        <f t="shared" si="17"/>
        <v>498</v>
      </c>
      <c r="C172" s="105">
        <f t="shared" si="18"/>
        <v>114.92307692307692</v>
      </c>
      <c r="D172">
        <f ca="1">OFFSET(extrapolation!L181,0,OS_dist_choice-1,1,1)</f>
        <v>5.4859926425955066E-3</v>
      </c>
      <c r="E172">
        <f ca="1">OFFSET(extrapolation!D181,0,PFS_dist_choice-1,1,1)</f>
        <v>498</v>
      </c>
      <c r="F172" s="102"/>
      <c r="G172" s="206"/>
      <c r="H172" s="105"/>
      <c r="I172" s="105"/>
      <c r="J172" s="209"/>
      <c r="K172" s="31"/>
      <c r="L172" s="209"/>
      <c r="M172" s="31"/>
      <c r="N172" s="31"/>
      <c r="O172" s="209"/>
      <c r="P172" s="31"/>
      <c r="Q172" s="31"/>
      <c r="R172" s="105"/>
      <c r="S172" s="51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106"/>
      <c r="AI172" s="107"/>
      <c r="AJ172" s="105"/>
      <c r="AK172" s="106"/>
      <c r="AL172" s="107"/>
      <c r="AM172" s="105"/>
      <c r="AN172" s="105"/>
      <c r="AO172" s="106"/>
      <c r="AP172" s="105"/>
      <c r="AQ172" s="105">
        <f t="shared" si="20"/>
        <v>9.5769230769230766</v>
      </c>
      <c r="AR172" s="105">
        <f t="shared" si="14"/>
        <v>0.71931218842635447</v>
      </c>
      <c r="AS172" s="105">
        <f t="shared" si="15"/>
        <v>0.71931218842635447</v>
      </c>
      <c r="AU172" s="51"/>
      <c r="BH172" s="20"/>
      <c r="BI172" s="20"/>
      <c r="BJ172" s="106"/>
      <c r="BK172" s="107"/>
      <c r="BL172" s="105"/>
      <c r="BM172" s="106"/>
      <c r="BN172" s="107"/>
      <c r="BO172" s="105"/>
      <c r="BP172" s="105"/>
      <c r="BQ172" s="106"/>
    </row>
    <row r="173" spans="1:69" x14ac:dyDescent="0.15">
      <c r="A173" s="104">
        <f t="shared" si="19"/>
        <v>167</v>
      </c>
      <c r="B173" s="20">
        <f t="shared" si="17"/>
        <v>501</v>
      </c>
      <c r="C173" s="105">
        <f t="shared" si="18"/>
        <v>115.61538461538461</v>
      </c>
      <c r="D173">
        <f ca="1">OFFSET(extrapolation!L182,0,OS_dist_choice-1,1,1)</f>
        <v>5.4117017856469499E-3</v>
      </c>
      <c r="E173">
        <f ca="1">OFFSET(extrapolation!D182,0,PFS_dist_choice-1,1,1)</f>
        <v>501</v>
      </c>
      <c r="F173" s="102"/>
      <c r="G173" s="206"/>
      <c r="H173" s="105"/>
      <c r="I173" s="105"/>
      <c r="J173" s="209"/>
      <c r="K173" s="31"/>
      <c r="L173" s="209"/>
      <c r="M173" s="31"/>
      <c r="N173" s="31"/>
      <c r="O173" s="209"/>
      <c r="P173" s="31"/>
      <c r="Q173" s="31"/>
      <c r="R173" s="105"/>
      <c r="S173" s="51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106"/>
      <c r="AI173" s="107"/>
      <c r="AJ173" s="105"/>
      <c r="AK173" s="106"/>
      <c r="AL173" s="107"/>
      <c r="AM173" s="105"/>
      <c r="AN173" s="105"/>
      <c r="AO173" s="106"/>
      <c r="AP173" s="105"/>
      <c r="AQ173" s="105">
        <f t="shared" si="20"/>
        <v>9.634615384615385</v>
      </c>
      <c r="AR173" s="105">
        <f t="shared" si="14"/>
        <v>0.71788598694138706</v>
      </c>
      <c r="AS173" s="105">
        <f t="shared" si="15"/>
        <v>0.71788598694138706</v>
      </c>
      <c r="AU173" s="51"/>
      <c r="BH173" s="20"/>
      <c r="BI173" s="20"/>
      <c r="BJ173" s="106"/>
      <c r="BK173" s="107"/>
      <c r="BL173" s="105"/>
      <c r="BM173" s="106"/>
      <c r="BN173" s="107"/>
      <c r="BO173" s="105"/>
      <c r="BP173" s="105"/>
      <c r="BQ173" s="106"/>
    </row>
    <row r="174" spans="1:69" x14ac:dyDescent="0.15">
      <c r="A174" s="104">
        <f t="shared" si="19"/>
        <v>168</v>
      </c>
      <c r="B174" s="20">
        <f t="shared" si="17"/>
        <v>504</v>
      </c>
      <c r="C174" s="105">
        <f t="shared" si="18"/>
        <v>116.30769230769229</v>
      </c>
      <c r="D174">
        <f ca="1">OFFSET(extrapolation!L183,0,OS_dist_choice-1,1,1)</f>
        <v>5.3388461823814654E-3</v>
      </c>
      <c r="E174">
        <f ca="1">OFFSET(extrapolation!D183,0,PFS_dist_choice-1,1,1)</f>
        <v>504</v>
      </c>
      <c r="F174" s="102"/>
      <c r="G174" s="206"/>
      <c r="H174" s="105"/>
      <c r="I174" s="105"/>
      <c r="J174" s="209"/>
      <c r="K174" s="31"/>
      <c r="L174" s="209"/>
      <c r="M174" s="31"/>
      <c r="N174" s="31"/>
      <c r="O174" s="209"/>
      <c r="P174" s="31"/>
      <c r="Q174" s="31"/>
      <c r="R174" s="105"/>
      <c r="S174" s="51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106"/>
      <c r="AI174" s="107"/>
      <c r="AJ174" s="105"/>
      <c r="AK174" s="106"/>
      <c r="AL174" s="107"/>
      <c r="AM174" s="105"/>
      <c r="AN174" s="105"/>
      <c r="AO174" s="106"/>
      <c r="AP174" s="105"/>
      <c r="AQ174" s="105">
        <f t="shared" si="20"/>
        <v>9.6923076923076916</v>
      </c>
      <c r="AR174" s="105">
        <f t="shared" si="14"/>
        <v>0.71646261322815541</v>
      </c>
      <c r="AS174" s="105">
        <f t="shared" si="15"/>
        <v>0.71646261322815541</v>
      </c>
      <c r="AU174" s="51"/>
      <c r="BH174" s="20"/>
      <c r="BI174" s="20"/>
      <c r="BJ174" s="106"/>
      <c r="BK174" s="107"/>
      <c r="BL174" s="105"/>
      <c r="BM174" s="106"/>
      <c r="BN174" s="107"/>
      <c r="BO174" s="105"/>
      <c r="BP174" s="105"/>
      <c r="BQ174" s="106"/>
    </row>
    <row r="175" spans="1:69" x14ac:dyDescent="0.15">
      <c r="A175" s="104">
        <f t="shared" si="19"/>
        <v>169</v>
      </c>
      <c r="B175" s="20">
        <f t="shared" si="17"/>
        <v>507</v>
      </c>
      <c r="C175" s="105">
        <f t="shared" si="18"/>
        <v>117</v>
      </c>
      <c r="D175">
        <f ca="1">OFFSET(extrapolation!L184,0,OS_dist_choice-1,1,1)</f>
        <v>5.2673899486520336E-3</v>
      </c>
      <c r="E175">
        <f ca="1">OFFSET(extrapolation!D184,0,PFS_dist_choice-1,1,1)</f>
        <v>507</v>
      </c>
      <c r="F175" s="102"/>
      <c r="G175" s="206"/>
      <c r="H175" s="105"/>
      <c r="I175" s="105"/>
      <c r="J175" s="209"/>
      <c r="K175" s="31"/>
      <c r="L175" s="209"/>
      <c r="M175" s="31"/>
      <c r="N175" s="31"/>
      <c r="O175" s="209"/>
      <c r="P175" s="31"/>
      <c r="Q175" s="31"/>
      <c r="R175" s="105"/>
      <c r="S175" s="51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106"/>
      <c r="AI175" s="107"/>
      <c r="AJ175" s="105"/>
      <c r="AK175" s="106"/>
      <c r="AL175" s="107"/>
      <c r="AM175" s="105"/>
      <c r="AN175" s="105"/>
      <c r="AO175" s="106"/>
      <c r="AP175" s="105"/>
      <c r="AQ175" s="105">
        <f t="shared" si="20"/>
        <v>9.75</v>
      </c>
      <c r="AR175" s="105">
        <f t="shared" si="14"/>
        <v>0.71504206167995332</v>
      </c>
      <c r="AS175" s="105">
        <f t="shared" si="15"/>
        <v>0.71504206167995332</v>
      </c>
      <c r="AU175" s="51"/>
      <c r="BH175" s="20"/>
      <c r="BI175" s="20"/>
      <c r="BJ175" s="106"/>
      <c r="BK175" s="107"/>
      <c r="BL175" s="105"/>
      <c r="BM175" s="106"/>
      <c r="BN175" s="107"/>
      <c r="BO175" s="105"/>
      <c r="BP175" s="105"/>
      <c r="BQ175" s="106"/>
    </row>
    <row r="176" spans="1:69" x14ac:dyDescent="0.15">
      <c r="A176" s="104">
        <f t="shared" si="19"/>
        <v>170</v>
      </c>
      <c r="B176" s="20">
        <f t="shared" si="17"/>
        <v>510</v>
      </c>
      <c r="C176" s="105">
        <f t="shared" si="18"/>
        <v>117.69230769230771</v>
      </c>
      <c r="D176">
        <f ca="1">OFFSET(extrapolation!L185,0,OS_dist_choice-1,1,1)</f>
        <v>5.1972982980035987E-3</v>
      </c>
      <c r="E176">
        <f ca="1">OFFSET(extrapolation!D185,0,PFS_dist_choice-1,1,1)</f>
        <v>510</v>
      </c>
      <c r="F176" s="102"/>
      <c r="G176" s="206"/>
      <c r="H176" s="105"/>
      <c r="I176" s="105"/>
      <c r="J176" s="209"/>
      <c r="K176" s="31"/>
      <c r="L176" s="209"/>
      <c r="M176" s="31"/>
      <c r="N176" s="31"/>
      <c r="O176" s="209"/>
      <c r="P176" s="31"/>
      <c r="Q176" s="31"/>
      <c r="R176" s="105"/>
      <c r="S176" s="51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106"/>
      <c r="AI176" s="107"/>
      <c r="AJ176" s="105"/>
      <c r="AK176" s="106"/>
      <c r="AL176" s="107"/>
      <c r="AM176" s="105"/>
      <c r="AN176" s="105"/>
      <c r="AO176" s="106"/>
      <c r="AP176" s="105"/>
      <c r="AQ176" s="105">
        <f t="shared" si="20"/>
        <v>9.8076923076923084</v>
      </c>
      <c r="AR176" s="105">
        <f t="shared" si="14"/>
        <v>0.71362432670119091</v>
      </c>
      <c r="AS176" s="105">
        <f t="shared" si="15"/>
        <v>0.71362432670119091</v>
      </c>
      <c r="AU176" s="51"/>
      <c r="BH176" s="20"/>
      <c r="BI176" s="20"/>
      <c r="BJ176" s="106"/>
      <c r="BK176" s="107"/>
      <c r="BL176" s="105"/>
      <c r="BM176" s="106"/>
      <c r="BN176" s="107"/>
      <c r="BO176" s="105"/>
      <c r="BP176" s="105"/>
      <c r="BQ176" s="106"/>
    </row>
    <row r="177" spans="1:69" x14ac:dyDescent="0.15">
      <c r="A177" s="104">
        <f t="shared" si="19"/>
        <v>171</v>
      </c>
      <c r="B177" s="20">
        <f t="shared" si="17"/>
        <v>513</v>
      </c>
      <c r="C177" s="105">
        <f t="shared" si="18"/>
        <v>118.38461538461539</v>
      </c>
      <c r="D177">
        <f ca="1">OFFSET(extrapolation!L186,0,OS_dist_choice-1,1,1)</f>
        <v>5.1285375020644532E-3</v>
      </c>
      <c r="E177">
        <f ca="1">OFFSET(extrapolation!D186,0,PFS_dist_choice-1,1,1)</f>
        <v>513</v>
      </c>
      <c r="F177" s="102"/>
      <c r="G177" s="206"/>
      <c r="H177" s="105"/>
      <c r="I177" s="105"/>
      <c r="J177" s="209"/>
      <c r="K177" s="31"/>
      <c r="L177" s="209"/>
      <c r="M177" s="31"/>
      <c r="N177" s="31"/>
      <c r="O177" s="209"/>
      <c r="P177" s="31"/>
      <c r="Q177" s="31"/>
      <c r="R177" s="105"/>
      <c r="S177" s="51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106"/>
      <c r="AI177" s="107"/>
      <c r="AJ177" s="105"/>
      <c r="AK177" s="106"/>
      <c r="AL177" s="107"/>
      <c r="AM177" s="105"/>
      <c r="AN177" s="105"/>
      <c r="AO177" s="106"/>
      <c r="AP177" s="105"/>
      <c r="AQ177" s="105">
        <f t="shared" si="20"/>
        <v>9.865384615384615</v>
      </c>
      <c r="AR177" s="105">
        <f t="shared" si="14"/>
        <v>0.71220940270737298</v>
      </c>
      <c r="AS177" s="105">
        <f t="shared" si="15"/>
        <v>0.71220940270737298</v>
      </c>
      <c r="AU177" s="51"/>
      <c r="BH177" s="20"/>
      <c r="BI177" s="20"/>
      <c r="BJ177" s="106"/>
      <c r="BK177" s="107"/>
      <c r="BL177" s="105"/>
      <c r="BM177" s="106"/>
      <c r="BN177" s="107"/>
      <c r="BO177" s="105"/>
      <c r="BP177" s="105"/>
      <c r="BQ177" s="106"/>
    </row>
    <row r="178" spans="1:69" x14ac:dyDescent="0.15">
      <c r="A178" s="104">
        <f t="shared" si="19"/>
        <v>172</v>
      </c>
      <c r="B178" s="20">
        <f t="shared" si="17"/>
        <v>516</v>
      </c>
      <c r="C178" s="105">
        <f t="shared" si="18"/>
        <v>119.07692307692308</v>
      </c>
      <c r="D178">
        <f ca="1">OFFSET(extrapolation!L187,0,OS_dist_choice-1,1,1)</f>
        <v>5.0610748525807756E-3</v>
      </c>
      <c r="E178">
        <f ca="1">OFFSET(extrapolation!D187,0,PFS_dist_choice-1,1,1)</f>
        <v>516</v>
      </c>
      <c r="F178" s="102"/>
      <c r="G178" s="206"/>
      <c r="H178" s="105"/>
      <c r="I178" s="105"/>
      <c r="J178" s="209"/>
      <c r="K178" s="31"/>
      <c r="L178" s="209"/>
      <c r="M178" s="31"/>
      <c r="N178" s="31"/>
      <c r="O178" s="209"/>
      <c r="P178" s="31"/>
      <c r="Q178" s="31"/>
      <c r="R178" s="105"/>
      <c r="S178" s="51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106"/>
      <c r="AI178" s="107"/>
      <c r="AJ178" s="105"/>
      <c r="AK178" s="106"/>
      <c r="AL178" s="107"/>
      <c r="AM178" s="105"/>
      <c r="AN178" s="105"/>
      <c r="AO178" s="106"/>
      <c r="AP178" s="105"/>
      <c r="AQ178" s="105">
        <f t="shared" si="20"/>
        <v>9.9230769230769234</v>
      </c>
      <c r="AR178" s="105">
        <f t="shared" si="14"/>
        <v>0.71079728412507659</v>
      </c>
      <c r="AS178" s="105">
        <f t="shared" si="15"/>
        <v>0.71079728412507659</v>
      </c>
      <c r="AU178" s="51"/>
      <c r="BH178" s="20"/>
      <c r="BI178" s="20"/>
      <c r="BJ178" s="106"/>
      <c r="BK178" s="107"/>
      <c r="BL178" s="105"/>
      <c r="BM178" s="106"/>
      <c r="BN178" s="107"/>
      <c r="BO178" s="105"/>
      <c r="BP178" s="105"/>
      <c r="BQ178" s="106"/>
    </row>
    <row r="179" spans="1:69" x14ac:dyDescent="0.15">
      <c r="A179" s="104">
        <f t="shared" si="19"/>
        <v>173</v>
      </c>
      <c r="B179" s="20">
        <f t="shared" si="17"/>
        <v>519</v>
      </c>
      <c r="C179" s="105">
        <f t="shared" si="18"/>
        <v>119.76923076923076</v>
      </c>
      <c r="D179">
        <f ca="1">OFFSET(extrapolation!L188,0,OS_dist_choice-1,1,1)</f>
        <v>4.9948786250172891E-3</v>
      </c>
      <c r="E179">
        <f ca="1">OFFSET(extrapolation!D188,0,PFS_dist_choice-1,1,1)</f>
        <v>519</v>
      </c>
      <c r="F179" s="102"/>
      <c r="G179" s="206"/>
      <c r="H179" s="105"/>
      <c r="I179" s="105"/>
      <c r="J179" s="209"/>
      <c r="K179" s="31"/>
      <c r="L179" s="209"/>
      <c r="M179" s="31"/>
      <c r="N179" s="31"/>
      <c r="O179" s="209"/>
      <c r="P179" s="31"/>
      <c r="Q179" s="31"/>
      <c r="R179" s="105"/>
      <c r="S179" s="51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106"/>
      <c r="AI179" s="107"/>
      <c r="AJ179" s="105"/>
      <c r="AK179" s="106"/>
      <c r="AL179" s="107"/>
      <c r="AM179" s="105"/>
      <c r="AN179" s="105"/>
      <c r="AO179" s="106"/>
      <c r="AP179" s="105"/>
      <c r="AQ179" s="105">
        <f t="shared" si="20"/>
        <v>9.9807692307692299</v>
      </c>
      <c r="AR179" s="105">
        <f t="shared" si="14"/>
        <v>0.70938796539192994</v>
      </c>
      <c r="AS179" s="105">
        <f t="shared" si="15"/>
        <v>0.70938796539192994</v>
      </c>
      <c r="AU179" s="51"/>
      <c r="BH179" s="20"/>
      <c r="BI179" s="20"/>
      <c r="BJ179" s="106"/>
      <c r="BK179" s="107"/>
      <c r="BL179" s="105"/>
      <c r="BM179" s="106"/>
      <c r="BN179" s="107"/>
      <c r="BO179" s="105"/>
      <c r="BP179" s="105"/>
      <c r="BQ179" s="106"/>
    </row>
    <row r="180" spans="1:69" x14ac:dyDescent="0.15">
      <c r="A180" s="104">
        <f t="shared" si="19"/>
        <v>174</v>
      </c>
      <c r="B180" s="20">
        <f t="shared" si="17"/>
        <v>522</v>
      </c>
      <c r="C180" s="105">
        <f t="shared" si="18"/>
        <v>120.46153846153845</v>
      </c>
      <c r="D180">
        <f ca="1">OFFSET(extrapolation!L189,0,OS_dist_choice-1,1,1)</f>
        <v>4.9299180436513223E-3</v>
      </c>
      <c r="E180">
        <f ca="1">OFFSET(extrapolation!D189,0,PFS_dist_choice-1,1,1)</f>
        <v>522</v>
      </c>
      <c r="F180" s="102"/>
      <c r="G180" s="206"/>
      <c r="H180" s="105"/>
      <c r="I180" s="105"/>
      <c r="J180" s="209"/>
      <c r="K180" s="31"/>
      <c r="L180" s="209"/>
      <c r="M180" s="31"/>
      <c r="N180" s="31"/>
      <c r="O180" s="209"/>
      <c r="P180" s="31"/>
      <c r="Q180" s="31"/>
      <c r="R180" s="105"/>
      <c r="S180" s="51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106"/>
      <c r="AI180" s="107"/>
      <c r="AJ180" s="105"/>
      <c r="AK180" s="106"/>
      <c r="AL180" s="107"/>
      <c r="AM180" s="105"/>
      <c r="AN180" s="105"/>
      <c r="AO180" s="106"/>
      <c r="AP180" s="105"/>
      <c r="AQ180" s="105">
        <f t="shared" si="20"/>
        <v>10.038461538461538</v>
      </c>
      <c r="AR180" s="105">
        <f t="shared" si="14"/>
        <v>0.70798144095658921</v>
      </c>
      <c r="AS180" s="105">
        <f t="shared" si="15"/>
        <v>0.70798144095658921</v>
      </c>
      <c r="AU180" s="51"/>
      <c r="BH180" s="20"/>
      <c r="BI180" s="20"/>
      <c r="BJ180" s="106"/>
      <c r="BK180" s="107"/>
      <c r="BL180" s="105"/>
      <c r="BM180" s="106"/>
      <c r="BN180" s="107"/>
      <c r="BO180" s="105"/>
      <c r="BP180" s="105"/>
      <c r="BQ180" s="106"/>
    </row>
    <row r="181" spans="1:69" x14ac:dyDescent="0.15">
      <c r="A181" s="104">
        <f t="shared" si="19"/>
        <v>175</v>
      </c>
      <c r="B181" s="20">
        <f t="shared" si="17"/>
        <v>525</v>
      </c>
      <c r="C181" s="105">
        <f t="shared" si="18"/>
        <v>121.15384615384616</v>
      </c>
      <c r="D181">
        <f ca="1">OFFSET(extrapolation!L190,0,OS_dist_choice-1,1,1)</f>
        <v>4.8661632480910613E-3</v>
      </c>
      <c r="E181">
        <f ca="1">OFFSET(extrapolation!D190,0,PFS_dist_choice-1,1,1)</f>
        <v>525</v>
      </c>
      <c r="F181" s="102"/>
      <c r="G181" s="206"/>
      <c r="H181" s="105"/>
      <c r="I181" s="105"/>
      <c r="J181" s="209"/>
      <c r="K181" s="31"/>
      <c r="L181" s="209"/>
      <c r="M181" s="31"/>
      <c r="N181" s="31"/>
      <c r="O181" s="209"/>
      <c r="P181" s="31"/>
      <c r="Q181" s="31"/>
      <c r="R181" s="105"/>
      <c r="S181" s="51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106"/>
      <c r="AI181" s="107"/>
      <c r="AJ181" s="105"/>
      <c r="AK181" s="106"/>
      <c r="AL181" s="107"/>
      <c r="AM181" s="105"/>
      <c r="AN181" s="105"/>
      <c r="AO181" s="106"/>
      <c r="AP181" s="105"/>
      <c r="AQ181" s="105">
        <f t="shared" si="20"/>
        <v>10.096153846153847</v>
      </c>
      <c r="AR181" s="105">
        <f t="shared" si="14"/>
        <v>0.70657770527871788</v>
      </c>
      <c r="AS181" s="105">
        <f t="shared" si="15"/>
        <v>0.70657770527871788</v>
      </c>
      <c r="AU181" s="51"/>
      <c r="BH181" s="20"/>
      <c r="BI181" s="20"/>
      <c r="BJ181" s="106"/>
      <c r="BK181" s="107"/>
      <c r="BL181" s="105"/>
      <c r="BM181" s="106"/>
      <c r="BN181" s="107"/>
      <c r="BO181" s="105"/>
      <c r="BP181" s="105"/>
      <c r="BQ181" s="106"/>
    </row>
    <row r="182" spans="1:69" x14ac:dyDescent="0.15">
      <c r="A182" s="104">
        <f t="shared" si="19"/>
        <v>176</v>
      </c>
      <c r="B182" s="20">
        <f t="shared" si="17"/>
        <v>528</v>
      </c>
      <c r="C182" s="105">
        <f t="shared" si="18"/>
        <v>121.84615384615384</v>
      </c>
      <c r="D182">
        <f ca="1">OFFSET(extrapolation!L191,0,OS_dist_choice-1,1,1)</f>
        <v>4.8035852611524581E-3</v>
      </c>
      <c r="E182">
        <f ca="1">OFFSET(extrapolation!D191,0,PFS_dist_choice-1,1,1)</f>
        <v>528</v>
      </c>
      <c r="F182" s="102"/>
      <c r="G182" s="206"/>
      <c r="H182" s="105"/>
      <c r="I182" s="105"/>
      <c r="J182" s="209"/>
      <c r="K182" s="31"/>
      <c r="L182" s="209"/>
      <c r="M182" s="31"/>
      <c r="N182" s="31"/>
      <c r="O182" s="209"/>
      <c r="P182" s="31"/>
      <c r="Q182" s="31"/>
      <c r="R182" s="105"/>
      <c r="S182" s="51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106"/>
      <c r="AI182" s="107"/>
      <c r="AJ182" s="105"/>
      <c r="AK182" s="106"/>
      <c r="AL182" s="107"/>
      <c r="AM182" s="105"/>
      <c r="AN182" s="105"/>
      <c r="AO182" s="106"/>
      <c r="AP182" s="105"/>
      <c r="AQ182" s="105">
        <f t="shared" si="20"/>
        <v>10.153846153846153</v>
      </c>
      <c r="AR182" s="105">
        <f t="shared" si="14"/>
        <v>0.70517675282896453</v>
      </c>
      <c r="AS182" s="105">
        <f t="shared" si="15"/>
        <v>0.70517675282896453</v>
      </c>
      <c r="AU182" s="51"/>
      <c r="BH182" s="20"/>
      <c r="BI182" s="20"/>
      <c r="BJ182" s="106"/>
      <c r="BK182" s="107"/>
      <c r="BL182" s="105"/>
      <c r="BM182" s="106"/>
      <c r="BN182" s="107"/>
      <c r="BO182" s="105"/>
      <c r="BP182" s="105"/>
      <c r="BQ182" s="106"/>
    </row>
    <row r="183" spans="1:69" x14ac:dyDescent="0.15">
      <c r="A183" s="104">
        <f t="shared" si="19"/>
        <v>177</v>
      </c>
      <c r="B183" s="20">
        <f t="shared" si="17"/>
        <v>531</v>
      </c>
      <c r="C183" s="105">
        <f t="shared" si="18"/>
        <v>122.53846153846155</v>
      </c>
      <c r="D183">
        <f ca="1">OFFSET(extrapolation!L192,0,OS_dist_choice-1,1,1)</f>
        <v>4.7421559580326181E-3</v>
      </c>
      <c r="E183">
        <f ca="1">OFFSET(extrapolation!D192,0,PFS_dist_choice-1,1,1)</f>
        <v>531</v>
      </c>
      <c r="F183" s="102"/>
      <c r="G183" s="206"/>
      <c r="H183" s="105"/>
      <c r="I183" s="105"/>
      <c r="J183" s="209"/>
      <c r="K183" s="31"/>
      <c r="L183" s="209"/>
      <c r="M183" s="31"/>
      <c r="N183" s="31"/>
      <c r="O183" s="209"/>
      <c r="P183" s="31"/>
      <c r="Q183" s="31"/>
      <c r="R183" s="105"/>
      <c r="S183" s="51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106"/>
      <c r="AI183" s="107"/>
      <c r="AJ183" s="105"/>
      <c r="AK183" s="106"/>
      <c r="AL183" s="107"/>
      <c r="AM183" s="105"/>
      <c r="AN183" s="105"/>
      <c r="AO183" s="106"/>
      <c r="AP183" s="105"/>
      <c r="AQ183" s="105">
        <f t="shared" si="20"/>
        <v>10.211538461538462</v>
      </c>
      <c r="AR183" s="105">
        <f t="shared" si="14"/>
        <v>0.7037785780889404</v>
      </c>
      <c r="AS183" s="105">
        <f t="shared" si="15"/>
        <v>0.7037785780889404</v>
      </c>
      <c r="AU183" s="51"/>
      <c r="BH183" s="20"/>
      <c r="BI183" s="20"/>
      <c r="BJ183" s="106"/>
      <c r="BK183" s="107"/>
      <c r="BL183" s="105"/>
      <c r="BM183" s="106"/>
      <c r="BN183" s="107"/>
      <c r="BO183" s="105"/>
      <c r="BP183" s="105"/>
      <c r="BQ183" s="106"/>
    </row>
    <row r="184" spans="1:69" x14ac:dyDescent="0.15">
      <c r="A184" s="104">
        <f t="shared" si="19"/>
        <v>178</v>
      </c>
      <c r="B184" s="20">
        <f t="shared" si="17"/>
        <v>534</v>
      </c>
      <c r="C184" s="105">
        <f t="shared" si="18"/>
        <v>123.23076923076924</v>
      </c>
      <c r="D184">
        <f ca="1">OFFSET(extrapolation!L193,0,OS_dist_choice-1,1,1)</f>
        <v>4.6818480367206237E-3</v>
      </c>
      <c r="E184">
        <f ca="1">OFFSET(extrapolation!D193,0,PFS_dist_choice-1,1,1)</f>
        <v>534</v>
      </c>
      <c r="F184" s="102"/>
      <c r="G184" s="206"/>
      <c r="H184" s="105"/>
      <c r="I184" s="105"/>
      <c r="J184" s="209"/>
      <c r="K184" s="31"/>
      <c r="L184" s="209"/>
      <c r="M184" s="31"/>
      <c r="N184" s="31"/>
      <c r="O184" s="209"/>
      <c r="P184" s="31"/>
      <c r="Q184" s="31"/>
      <c r="R184" s="105"/>
      <c r="S184" s="51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106"/>
      <c r="AI184" s="107"/>
      <c r="AJ184" s="105"/>
      <c r="AK184" s="106"/>
      <c r="AL184" s="107"/>
      <c r="AM184" s="105"/>
      <c r="AN184" s="105"/>
      <c r="AO184" s="106"/>
      <c r="AP184" s="105"/>
      <c r="AQ184" s="105">
        <f t="shared" si="20"/>
        <v>10.26923076923077</v>
      </c>
      <c r="AR184" s="105">
        <f t="shared" si="14"/>
        <v>0.70238317555119856</v>
      </c>
      <c r="AS184" s="105">
        <f t="shared" si="15"/>
        <v>0.70238317555119856</v>
      </c>
      <c r="AU184" s="51"/>
      <c r="BH184" s="20"/>
      <c r="BI184" s="20"/>
      <c r="BJ184" s="106"/>
      <c r="BK184" s="107"/>
      <c r="BL184" s="105"/>
      <c r="BM184" s="106"/>
      <c r="BN184" s="107"/>
      <c r="BO184" s="105"/>
      <c r="BP184" s="105"/>
      <c r="BQ184" s="106"/>
    </row>
    <row r="185" spans="1:69" x14ac:dyDescent="0.15">
      <c r="A185" s="104">
        <f t="shared" si="19"/>
        <v>179</v>
      </c>
      <c r="B185" s="20">
        <f t="shared" si="17"/>
        <v>537</v>
      </c>
      <c r="C185" s="105">
        <f t="shared" si="18"/>
        <v>123.92307692307692</v>
      </c>
      <c r="D185">
        <f ca="1">OFFSET(extrapolation!L194,0,OS_dist_choice-1,1,1)</f>
        <v>4.6226349895897188E-3</v>
      </c>
      <c r="E185">
        <f ca="1">OFFSET(extrapolation!D194,0,PFS_dist_choice-1,1,1)</f>
        <v>537</v>
      </c>
      <c r="F185" s="102"/>
      <c r="G185" s="206"/>
      <c r="H185" s="105"/>
      <c r="I185" s="105"/>
      <c r="J185" s="209"/>
      <c r="K185" s="31"/>
      <c r="L185" s="209"/>
      <c r="M185" s="31"/>
      <c r="N185" s="31"/>
      <c r="O185" s="209"/>
      <c r="P185" s="31"/>
      <c r="Q185" s="31"/>
      <c r="R185" s="105"/>
      <c r="S185" s="51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106"/>
      <c r="AI185" s="107"/>
      <c r="AJ185" s="105"/>
      <c r="AK185" s="106"/>
      <c r="AL185" s="107"/>
      <c r="AM185" s="105"/>
      <c r="AN185" s="105"/>
      <c r="AO185" s="106"/>
      <c r="AP185" s="105"/>
      <c r="AQ185" s="105">
        <f t="shared" si="20"/>
        <v>10.326923076923077</v>
      </c>
      <c r="AR185" s="105">
        <f t="shared" si="14"/>
        <v>0.70099053971921177</v>
      </c>
      <c r="AS185" s="105">
        <f t="shared" si="15"/>
        <v>0.70099053971921177</v>
      </c>
      <c r="AU185" s="51"/>
      <c r="BH185" s="20"/>
      <c r="BI185" s="20"/>
      <c r="BJ185" s="106"/>
      <c r="BK185" s="107"/>
      <c r="BL185" s="105"/>
      <c r="BM185" s="106"/>
      <c r="BN185" s="107"/>
      <c r="BO185" s="105"/>
      <c r="BP185" s="105"/>
      <c r="BQ185" s="106"/>
    </row>
    <row r="186" spans="1:69" x14ac:dyDescent="0.15">
      <c r="A186" s="104">
        <f t="shared" si="19"/>
        <v>180</v>
      </c>
      <c r="B186" s="20">
        <f t="shared" si="17"/>
        <v>540</v>
      </c>
      <c r="C186" s="105">
        <f t="shared" si="18"/>
        <v>124.61538461538461</v>
      </c>
      <c r="D186">
        <f ca="1">OFFSET(extrapolation!L195,0,OS_dist_choice-1,1,1)</f>
        <v>4.5644910761176152E-3</v>
      </c>
      <c r="E186">
        <f ca="1">OFFSET(extrapolation!D195,0,PFS_dist_choice-1,1,1)</f>
        <v>540</v>
      </c>
      <c r="F186" s="102"/>
      <c r="G186" s="206"/>
      <c r="H186" s="105"/>
      <c r="I186" s="105"/>
      <c r="J186" s="209"/>
      <c r="K186" s="31"/>
      <c r="L186" s="209"/>
      <c r="M186" s="31"/>
      <c r="N186" s="31"/>
      <c r="O186" s="209"/>
      <c r="P186" s="31"/>
      <c r="Q186" s="31"/>
      <c r="R186" s="105"/>
      <c r="S186" s="51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106"/>
      <c r="AI186" s="107"/>
      <c r="AJ186" s="105"/>
      <c r="AK186" s="106"/>
      <c r="AL186" s="107"/>
      <c r="AM186" s="105"/>
      <c r="AN186" s="105"/>
      <c r="AO186" s="106"/>
      <c r="AP186" s="105"/>
      <c r="AQ186" s="105">
        <f t="shared" si="20"/>
        <v>10.384615384615385</v>
      </c>
      <c r="AR186" s="105">
        <f t="shared" si="14"/>
        <v>0.69960066510735119</v>
      </c>
      <c r="AS186" s="105">
        <f t="shared" si="15"/>
        <v>0.69960066510735119</v>
      </c>
      <c r="AU186" s="51"/>
      <c r="BH186" s="20"/>
      <c r="BI186" s="20"/>
      <c r="BJ186" s="106"/>
      <c r="BK186" s="107"/>
      <c r="BL186" s="105"/>
      <c r="BM186" s="106"/>
      <c r="BN186" s="107"/>
      <c r="BO186" s="105"/>
      <c r="BP186" s="105"/>
      <c r="BQ186" s="106"/>
    </row>
    <row r="187" spans="1:69" x14ac:dyDescent="0.15">
      <c r="A187" s="104">
        <f t="shared" si="19"/>
        <v>181</v>
      </c>
      <c r="B187" s="20">
        <f t="shared" si="17"/>
        <v>543</v>
      </c>
      <c r="C187" s="105">
        <f t="shared" si="18"/>
        <v>125.30769230769229</v>
      </c>
      <c r="D187">
        <f ca="1">OFFSET(extrapolation!L196,0,OS_dist_choice-1,1,1)</f>
        <v>4.5073912966845037E-3</v>
      </c>
      <c r="E187">
        <f ca="1">OFFSET(extrapolation!D196,0,PFS_dist_choice-1,1,1)</f>
        <v>543</v>
      </c>
      <c r="F187" s="102"/>
      <c r="G187" s="206"/>
      <c r="H187" s="105"/>
      <c r="I187" s="105"/>
      <c r="J187" s="209"/>
      <c r="K187" s="31"/>
      <c r="L187" s="209"/>
      <c r="M187" s="31"/>
      <c r="N187" s="31"/>
      <c r="O187" s="209"/>
      <c r="P187" s="31"/>
      <c r="Q187" s="31"/>
      <c r="R187" s="105"/>
      <c r="S187" s="51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106"/>
      <c r="AI187" s="107"/>
      <c r="AJ187" s="105"/>
      <c r="AK187" s="106"/>
      <c r="AL187" s="107"/>
      <c r="AM187" s="105"/>
      <c r="AN187" s="105"/>
      <c r="AO187" s="106"/>
      <c r="AP187" s="105"/>
      <c r="AQ187" s="105">
        <f t="shared" si="20"/>
        <v>10.442307692307692</v>
      </c>
      <c r="AR187" s="105">
        <f t="shared" si="14"/>
        <v>0.69821354624086407</v>
      </c>
      <c r="AS187" s="105">
        <f t="shared" si="15"/>
        <v>0.69821354624086407</v>
      </c>
      <c r="AU187" s="51"/>
      <c r="BH187" s="20"/>
      <c r="BI187" s="20"/>
      <c r="BJ187" s="106"/>
      <c r="BK187" s="107"/>
      <c r="BL187" s="105"/>
      <c r="BM187" s="106"/>
      <c r="BN187" s="107"/>
      <c r="BO187" s="105"/>
      <c r="BP187" s="105"/>
      <c r="BQ187" s="106"/>
    </row>
    <row r="188" spans="1:69" x14ac:dyDescent="0.15">
      <c r="A188" s="104">
        <f t="shared" si="19"/>
        <v>182</v>
      </c>
      <c r="B188" s="20">
        <f t="shared" si="17"/>
        <v>546</v>
      </c>
      <c r="C188" s="105">
        <f t="shared" si="18"/>
        <v>126</v>
      </c>
      <c r="D188">
        <f ca="1">OFFSET(extrapolation!L197,0,OS_dist_choice-1,1,1)</f>
        <v>4.4513113674004455E-3</v>
      </c>
      <c r="E188">
        <f ca="1">OFFSET(extrapolation!D197,0,PFS_dist_choice-1,1,1)</f>
        <v>546</v>
      </c>
      <c r="F188" s="102"/>
      <c r="G188" s="206"/>
      <c r="H188" s="105"/>
      <c r="I188" s="105"/>
      <c r="J188" s="209"/>
      <c r="K188" s="31"/>
      <c r="L188" s="209"/>
      <c r="M188" s="31"/>
      <c r="N188" s="31"/>
      <c r="O188" s="209"/>
      <c r="P188" s="31"/>
      <c r="Q188" s="31"/>
      <c r="R188" s="105"/>
      <c r="S188" s="51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106"/>
      <c r="AI188" s="107"/>
      <c r="AJ188" s="105"/>
      <c r="AK188" s="106"/>
      <c r="AL188" s="107"/>
      <c r="AM188" s="105"/>
      <c r="AN188" s="105"/>
      <c r="AO188" s="106"/>
      <c r="AP188" s="105"/>
      <c r="AQ188" s="105">
        <f t="shared" si="20"/>
        <v>10.5</v>
      </c>
      <c r="AR188" s="105">
        <f t="shared" si="14"/>
        <v>0.69682917765585284</v>
      </c>
      <c r="AS188" s="105">
        <f t="shared" si="15"/>
        <v>0.69682917765585284</v>
      </c>
      <c r="AU188" s="51"/>
      <c r="BH188" s="20"/>
      <c r="BI188" s="20"/>
      <c r="BJ188" s="106"/>
      <c r="BK188" s="107"/>
      <c r="BL188" s="105"/>
      <c r="BM188" s="106"/>
      <c r="BN188" s="107"/>
      <c r="BO188" s="105"/>
      <c r="BP188" s="105"/>
      <c r="BQ188" s="106"/>
    </row>
    <row r="189" spans="1:69" x14ac:dyDescent="0.15">
      <c r="A189" s="104">
        <f t="shared" si="19"/>
        <v>183</v>
      </c>
      <c r="B189" s="20">
        <f t="shared" si="17"/>
        <v>549</v>
      </c>
      <c r="C189" s="105">
        <f t="shared" si="18"/>
        <v>126.69230769230771</v>
      </c>
      <c r="D189">
        <f ca="1">OFFSET(extrapolation!L198,0,OS_dist_choice-1,1,1)</f>
        <v>4.3962276959168597E-3</v>
      </c>
      <c r="E189">
        <f ca="1">OFFSET(extrapolation!D198,0,PFS_dist_choice-1,1,1)</f>
        <v>549</v>
      </c>
      <c r="F189" s="102"/>
      <c r="G189" s="206"/>
      <c r="H189" s="105"/>
      <c r="I189" s="105"/>
      <c r="J189" s="209"/>
      <c r="K189" s="31"/>
      <c r="L189" s="209"/>
      <c r="M189" s="31"/>
      <c r="N189" s="31"/>
      <c r="O189" s="209"/>
      <c r="P189" s="31"/>
      <c r="Q189" s="31"/>
      <c r="R189" s="105"/>
      <c r="S189" s="51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106"/>
      <c r="AI189" s="107"/>
      <c r="AJ189" s="105"/>
      <c r="AK189" s="106"/>
      <c r="AL189" s="107"/>
      <c r="AM189" s="105"/>
      <c r="AN189" s="105"/>
      <c r="AO189" s="106"/>
      <c r="AP189" s="105"/>
      <c r="AQ189" s="105">
        <f t="shared" si="20"/>
        <v>10.557692307692308</v>
      </c>
      <c r="AR189" s="105">
        <f t="shared" si="14"/>
        <v>0.69544755389925328</v>
      </c>
      <c r="AS189" s="105">
        <f t="shared" si="15"/>
        <v>0.69544755389925328</v>
      </c>
      <c r="AU189" s="51"/>
      <c r="BH189" s="20"/>
      <c r="BI189" s="20"/>
      <c r="BJ189" s="106"/>
      <c r="BK189" s="107"/>
      <c r="BL189" s="105"/>
      <c r="BM189" s="106"/>
      <c r="BN189" s="107"/>
      <c r="BO189" s="105"/>
      <c r="BP189" s="105"/>
      <c r="BQ189" s="106"/>
    </row>
    <row r="190" spans="1:69" x14ac:dyDescent="0.15">
      <c r="A190" s="104">
        <f t="shared" si="19"/>
        <v>184</v>
      </c>
      <c r="B190" s="20">
        <f t="shared" si="17"/>
        <v>552</v>
      </c>
      <c r="C190" s="105">
        <f t="shared" si="18"/>
        <v>127.38461538461539</v>
      </c>
      <c r="D190">
        <f ca="1">OFFSET(extrapolation!L199,0,OS_dist_choice-1,1,1)</f>
        <v>4.3421173581783415E-3</v>
      </c>
      <c r="E190">
        <f ca="1">OFFSET(extrapolation!D199,0,PFS_dist_choice-1,1,1)</f>
        <v>552</v>
      </c>
      <c r="F190" s="102"/>
      <c r="G190" s="206"/>
      <c r="H190" s="105"/>
      <c r="I190" s="105"/>
      <c r="J190" s="209"/>
      <c r="K190" s="31"/>
      <c r="L190" s="209"/>
      <c r="M190" s="31"/>
      <c r="N190" s="31"/>
      <c r="O190" s="209"/>
      <c r="P190" s="31"/>
      <c r="Q190" s="31"/>
      <c r="R190" s="105"/>
      <c r="S190" s="51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106"/>
      <c r="AI190" s="107"/>
      <c r="AJ190" s="105"/>
      <c r="AK190" s="106"/>
      <c r="AL190" s="107"/>
      <c r="AM190" s="105"/>
      <c r="AN190" s="105"/>
      <c r="AO190" s="106"/>
      <c r="AP190" s="105"/>
      <c r="AQ190" s="105">
        <f t="shared" si="20"/>
        <v>10.615384615384615</v>
      </c>
      <c r="AR190" s="105">
        <f t="shared" si="14"/>
        <v>0.69406866952881319</v>
      </c>
      <c r="AS190" s="105">
        <f t="shared" si="15"/>
        <v>0.69406866952881319</v>
      </c>
      <c r="AU190" s="51"/>
      <c r="BH190" s="20"/>
      <c r="BI190" s="20"/>
      <c r="BJ190" s="106"/>
      <c r="BK190" s="107"/>
      <c r="BL190" s="105"/>
      <c r="BM190" s="106"/>
      <c r="BN190" s="107"/>
      <c r="BO190" s="105"/>
      <c r="BP190" s="105"/>
      <c r="BQ190" s="106"/>
    </row>
    <row r="191" spans="1:69" x14ac:dyDescent="0.15">
      <c r="A191" s="104">
        <f t="shared" si="19"/>
        <v>185</v>
      </c>
      <c r="B191" s="20">
        <f t="shared" si="17"/>
        <v>555</v>
      </c>
      <c r="C191" s="105">
        <f t="shared" si="18"/>
        <v>128.07692307692309</v>
      </c>
      <c r="D191">
        <f ca="1">OFFSET(extrapolation!L200,0,OS_dist_choice-1,1,1)</f>
        <v>4.2889580760738216E-3</v>
      </c>
      <c r="E191">
        <f ca="1">OFFSET(extrapolation!D200,0,PFS_dist_choice-1,1,1)</f>
        <v>555</v>
      </c>
      <c r="F191" s="102"/>
      <c r="G191" s="206"/>
      <c r="H191" s="105"/>
      <c r="I191" s="105"/>
      <c r="J191" s="209"/>
      <c r="K191" s="31"/>
      <c r="L191" s="209"/>
      <c r="M191" s="31"/>
      <c r="N191" s="31"/>
      <c r="O191" s="209"/>
      <c r="P191" s="31"/>
      <c r="Q191" s="31"/>
      <c r="R191" s="105"/>
      <c r="S191" s="51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106"/>
      <c r="AI191" s="107"/>
      <c r="AJ191" s="105"/>
      <c r="AK191" s="106"/>
      <c r="AL191" s="107"/>
      <c r="AM191" s="105"/>
      <c r="AN191" s="105"/>
      <c r="AO191" s="106"/>
      <c r="AP191" s="105"/>
      <c r="AQ191" s="105">
        <f t="shared" si="20"/>
        <v>10.673076923076923</v>
      </c>
      <c r="AR191" s="105">
        <f t="shared" si="14"/>
        <v>0.69269251911307084</v>
      </c>
      <c r="AS191" s="105">
        <f t="shared" si="15"/>
        <v>0.69269251911307084</v>
      </c>
      <c r="AU191" s="51"/>
      <c r="BH191" s="20"/>
      <c r="BI191" s="20"/>
      <c r="BJ191" s="106"/>
      <c r="BK191" s="107"/>
      <c r="BL191" s="105"/>
      <c r="BM191" s="106"/>
      <c r="BN191" s="107"/>
      <c r="BO191" s="105"/>
      <c r="BP191" s="105"/>
      <c r="BQ191" s="106"/>
    </row>
    <row r="192" spans="1:69" x14ac:dyDescent="0.15">
      <c r="A192" s="104">
        <f t="shared" si="19"/>
        <v>186</v>
      </c>
      <c r="B192" s="20">
        <f t="shared" si="17"/>
        <v>558</v>
      </c>
      <c r="C192" s="105">
        <f t="shared" si="18"/>
        <v>128.76923076923077</v>
      </c>
      <c r="D192">
        <f ca="1">OFFSET(extrapolation!L201,0,OS_dist_choice-1,1,1)</f>
        <v>4.2367281959475363E-3</v>
      </c>
      <c r="E192">
        <f ca="1">OFFSET(extrapolation!D201,0,PFS_dist_choice-1,1,1)</f>
        <v>558</v>
      </c>
      <c r="F192" s="102"/>
      <c r="G192" s="206"/>
      <c r="H192" s="105"/>
      <c r="I192" s="105"/>
      <c r="J192" s="209"/>
      <c r="K192" s="31"/>
      <c r="L192" s="209"/>
      <c r="M192" s="31"/>
      <c r="N192" s="31"/>
      <c r="O192" s="209"/>
      <c r="P192" s="31"/>
      <c r="Q192" s="31"/>
      <c r="R192" s="105"/>
      <c r="S192" s="51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106"/>
      <c r="AI192" s="107"/>
      <c r="AJ192" s="105"/>
      <c r="AK192" s="106"/>
      <c r="AL192" s="107"/>
      <c r="AM192" s="105"/>
      <c r="AN192" s="105"/>
      <c r="AO192" s="106"/>
      <c r="AP192" s="105"/>
      <c r="AQ192" s="105">
        <f t="shared" si="20"/>
        <v>10.73076923076923</v>
      </c>
      <c r="AR192" s="105">
        <f t="shared" si="14"/>
        <v>0.69131909723133389</v>
      </c>
      <c r="AS192" s="105">
        <f t="shared" si="15"/>
        <v>0.69131909723133389</v>
      </c>
      <c r="AU192" s="51"/>
      <c r="BH192" s="20"/>
      <c r="BI192" s="20"/>
      <c r="BJ192" s="106"/>
      <c r="BK192" s="107"/>
      <c r="BL192" s="105"/>
      <c r="BM192" s="106"/>
      <c r="BN192" s="107"/>
      <c r="BO192" s="105"/>
      <c r="BP192" s="105"/>
      <c r="BQ192" s="106"/>
    </row>
    <row r="193" spans="1:69" x14ac:dyDescent="0.15">
      <c r="A193" s="104">
        <f t="shared" si="19"/>
        <v>187</v>
      </c>
      <c r="B193" s="20">
        <f t="shared" si="17"/>
        <v>561</v>
      </c>
      <c r="C193" s="105">
        <f t="shared" si="18"/>
        <v>129.46153846153845</v>
      </c>
      <c r="D193">
        <f ca="1">OFFSET(extrapolation!L202,0,OS_dist_choice-1,1,1)</f>
        <v>4.1854066679327829E-3</v>
      </c>
      <c r="E193">
        <f ca="1">OFFSET(extrapolation!D202,0,PFS_dist_choice-1,1,1)</f>
        <v>561</v>
      </c>
      <c r="F193" s="102"/>
      <c r="G193" s="206"/>
      <c r="H193" s="105"/>
      <c r="I193" s="105"/>
      <c r="J193" s="209"/>
      <c r="K193" s="31"/>
      <c r="L193" s="209"/>
      <c r="M193" s="31"/>
      <c r="N193" s="31"/>
      <c r="O193" s="209"/>
      <c r="P193" s="31"/>
      <c r="Q193" s="31"/>
      <c r="R193" s="105"/>
      <c r="S193" s="51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106"/>
      <c r="AI193" s="107"/>
      <c r="AJ193" s="105"/>
      <c r="AK193" s="106"/>
      <c r="AL193" s="107"/>
      <c r="AM193" s="105"/>
      <c r="AN193" s="105"/>
      <c r="AO193" s="106"/>
      <c r="AP193" s="105"/>
      <c r="AQ193" s="105">
        <f t="shared" si="20"/>
        <v>10.788461538461538</v>
      </c>
      <c r="AR193" s="105">
        <f t="shared" si="14"/>
        <v>0.68994839847365719</v>
      </c>
      <c r="AS193" s="105">
        <f t="shared" si="15"/>
        <v>0.68994839847365719</v>
      </c>
      <c r="AU193" s="51"/>
      <c r="BH193" s="20"/>
      <c r="BI193" s="20"/>
      <c r="BJ193" s="106"/>
      <c r="BK193" s="107"/>
      <c r="BL193" s="105"/>
      <c r="BM193" s="106"/>
      <c r="BN193" s="107"/>
      <c r="BO193" s="105"/>
      <c r="BP193" s="105"/>
      <c r="BQ193" s="106"/>
    </row>
    <row r="194" spans="1:69" x14ac:dyDescent="0.15">
      <c r="A194" s="104">
        <f t="shared" si="19"/>
        <v>188</v>
      </c>
      <c r="B194" s="20">
        <f t="shared" si="17"/>
        <v>564</v>
      </c>
      <c r="C194" s="105">
        <f t="shared" si="18"/>
        <v>130.15384615384616</v>
      </c>
      <c r="D194">
        <f ca="1">OFFSET(extrapolation!L203,0,OS_dist_choice-1,1,1)</f>
        <v>4.1349730260725583E-3</v>
      </c>
      <c r="E194">
        <f ca="1">OFFSET(extrapolation!D203,0,PFS_dist_choice-1,1,1)</f>
        <v>564</v>
      </c>
      <c r="F194" s="102"/>
      <c r="G194" s="206"/>
      <c r="H194" s="105"/>
      <c r="I194" s="105"/>
      <c r="J194" s="209"/>
      <c r="K194" s="31"/>
      <c r="L194" s="209"/>
      <c r="M194" s="31"/>
      <c r="N194" s="31"/>
      <c r="O194" s="209"/>
      <c r="P194" s="31"/>
      <c r="Q194" s="31"/>
      <c r="R194" s="105"/>
      <c r="S194" s="51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106"/>
      <c r="AI194" s="107"/>
      <c r="AJ194" s="105"/>
      <c r="AK194" s="106"/>
      <c r="AL194" s="107"/>
      <c r="AM194" s="105"/>
      <c r="AN194" s="105"/>
      <c r="AO194" s="106"/>
      <c r="AP194" s="105"/>
      <c r="AQ194" s="105">
        <f t="shared" si="20"/>
        <v>10.846153846153847</v>
      </c>
      <c r="AR194" s="105">
        <f t="shared" si="14"/>
        <v>0.68858041744082243</v>
      </c>
      <c r="AS194" s="105">
        <f t="shared" si="15"/>
        <v>0.68858041744082243</v>
      </c>
      <c r="AU194" s="51"/>
      <c r="BH194" s="20"/>
      <c r="BI194" s="20"/>
      <c r="BJ194" s="106"/>
      <c r="BK194" s="107"/>
      <c r="BL194" s="105"/>
      <c r="BM194" s="106"/>
      <c r="BN194" s="107"/>
      <c r="BO194" s="105"/>
      <c r="BP194" s="105"/>
      <c r="BQ194" s="106"/>
    </row>
    <row r="195" spans="1:69" x14ac:dyDescent="0.15">
      <c r="A195" s="104">
        <f t="shared" si="19"/>
        <v>189</v>
      </c>
      <c r="B195" s="20">
        <f t="shared" si="17"/>
        <v>567</v>
      </c>
      <c r="C195" s="105">
        <f t="shared" si="18"/>
        <v>130.84615384615384</v>
      </c>
      <c r="D195">
        <f ca="1">OFFSET(extrapolation!L204,0,OS_dist_choice-1,1,1)</f>
        <v>4.0854073691935231E-3</v>
      </c>
      <c r="E195">
        <f ca="1">OFFSET(extrapolation!D204,0,PFS_dist_choice-1,1,1)</f>
        <v>567</v>
      </c>
      <c r="F195" s="102"/>
      <c r="G195" s="206"/>
      <c r="H195" s="105"/>
      <c r="I195" s="105"/>
      <c r="J195" s="209"/>
      <c r="K195" s="31"/>
      <c r="L195" s="209"/>
      <c r="M195" s="31"/>
      <c r="N195" s="31"/>
      <c r="O195" s="209"/>
      <c r="P195" s="31"/>
      <c r="Q195" s="31"/>
      <c r="R195" s="105"/>
      <c r="S195" s="51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106"/>
      <c r="AI195" s="107"/>
      <c r="AJ195" s="105"/>
      <c r="AK195" s="106"/>
      <c r="AL195" s="107"/>
      <c r="AM195" s="105"/>
      <c r="AN195" s="105"/>
      <c r="AO195" s="106"/>
      <c r="AP195" s="105"/>
      <c r="AQ195" s="105">
        <f t="shared" si="20"/>
        <v>10.903846153846153</v>
      </c>
      <c r="AR195" s="105">
        <f t="shared" si="14"/>
        <v>0.68721514874431666</v>
      </c>
      <c r="AS195" s="105">
        <f t="shared" si="15"/>
        <v>0.68721514874431666</v>
      </c>
      <c r="AU195" s="51"/>
      <c r="BH195" s="20"/>
      <c r="BI195" s="20"/>
      <c r="BJ195" s="106"/>
      <c r="BK195" s="107"/>
      <c r="BL195" s="105"/>
      <c r="BM195" s="106"/>
      <c r="BN195" s="107"/>
      <c r="BO195" s="105"/>
      <c r="BP195" s="105"/>
      <c r="BQ195" s="106"/>
    </row>
    <row r="196" spans="1:69" x14ac:dyDescent="0.15">
      <c r="A196" s="104">
        <f t="shared" si="19"/>
        <v>190</v>
      </c>
      <c r="B196" s="20">
        <f t="shared" si="17"/>
        <v>570</v>
      </c>
      <c r="C196" s="105">
        <f t="shared" si="18"/>
        <v>131.53846153846155</v>
      </c>
      <c r="D196">
        <f ca="1">OFFSET(extrapolation!L205,0,OS_dist_choice-1,1,1)</f>
        <v>4.0366903425008843E-3</v>
      </c>
      <c r="E196">
        <f ca="1">OFFSET(extrapolation!D205,0,PFS_dist_choice-1,1,1)</f>
        <v>570</v>
      </c>
      <c r="F196" s="102"/>
      <c r="G196" s="206"/>
      <c r="H196" s="105"/>
      <c r="I196" s="105"/>
      <c r="J196" s="209"/>
      <c r="K196" s="31"/>
      <c r="L196" s="209"/>
      <c r="M196" s="31"/>
      <c r="N196" s="31"/>
      <c r="O196" s="209"/>
      <c r="P196" s="31"/>
      <c r="Q196" s="31"/>
      <c r="R196" s="105"/>
      <c r="S196" s="51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106"/>
      <c r="AI196" s="107"/>
      <c r="AJ196" s="105"/>
      <c r="AK196" s="106"/>
      <c r="AL196" s="107"/>
      <c r="AM196" s="105"/>
      <c r="AN196" s="105"/>
      <c r="AO196" s="106"/>
      <c r="AP196" s="105"/>
      <c r="AQ196" s="105">
        <f t="shared" si="20"/>
        <v>10.961538461538462</v>
      </c>
      <c r="AR196" s="105">
        <f t="shared" si="14"/>
        <v>0.68585258700631024</v>
      </c>
      <c r="AS196" s="105">
        <f t="shared" si="15"/>
        <v>0.68585258700631024</v>
      </c>
      <c r="AU196" s="51"/>
      <c r="BH196" s="20"/>
      <c r="BI196" s="20"/>
      <c r="BJ196" s="106"/>
      <c r="BK196" s="107"/>
      <c r="BL196" s="105"/>
      <c r="BM196" s="106"/>
      <c r="BN196" s="107"/>
      <c r="BO196" s="105"/>
      <c r="BP196" s="105"/>
      <c r="BQ196" s="106"/>
    </row>
    <row r="197" spans="1:69" x14ac:dyDescent="0.15">
      <c r="A197" s="104">
        <f t="shared" si="19"/>
        <v>191</v>
      </c>
      <c r="B197" s="20">
        <f t="shared" si="17"/>
        <v>573</v>
      </c>
      <c r="C197" s="105">
        <f t="shared" si="18"/>
        <v>132.23076923076923</v>
      </c>
      <c r="D197">
        <f ca="1">OFFSET(extrapolation!L206,0,OS_dist_choice-1,1,1)</f>
        <v>3.9888031198636164E-3</v>
      </c>
      <c r="E197">
        <f ca="1">OFFSET(extrapolation!D206,0,PFS_dist_choice-1,1,1)</f>
        <v>573</v>
      </c>
      <c r="F197" s="102"/>
      <c r="G197" s="206"/>
      <c r="H197" s="105"/>
      <c r="I197" s="105"/>
      <c r="J197" s="209"/>
      <c r="K197" s="31"/>
      <c r="L197" s="209"/>
      <c r="M197" s="31"/>
      <c r="N197" s="31"/>
      <c r="O197" s="209"/>
      <c r="P197" s="31"/>
      <c r="Q197" s="31"/>
      <c r="R197" s="105"/>
      <c r="S197" s="51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106"/>
      <c r="AI197" s="107"/>
      <c r="AJ197" s="105"/>
      <c r="AK197" s="106"/>
      <c r="AL197" s="107"/>
      <c r="AM197" s="105"/>
      <c r="AN197" s="105"/>
      <c r="AO197" s="106"/>
      <c r="AP197" s="105"/>
      <c r="AQ197" s="105">
        <f t="shared" si="20"/>
        <v>11.01923076923077</v>
      </c>
      <c r="AR197" s="105">
        <f t="shared" si="14"/>
        <v>0.68449272685963725</v>
      </c>
      <c r="AS197" s="105">
        <f t="shared" si="15"/>
        <v>0.68449272685963725</v>
      </c>
      <c r="AU197" s="51"/>
      <c r="BH197" s="20"/>
      <c r="BI197" s="20"/>
      <c r="BJ197" s="106"/>
      <c r="BK197" s="107"/>
      <c r="BL197" s="105"/>
      <c r="BM197" s="106"/>
      <c r="BN197" s="107"/>
      <c r="BO197" s="105"/>
      <c r="BP197" s="105"/>
      <c r="BQ197" s="106"/>
    </row>
    <row r="198" spans="1:69" x14ac:dyDescent="0.15">
      <c r="A198" s="104">
        <f t="shared" si="19"/>
        <v>192</v>
      </c>
      <c r="B198" s="20">
        <f t="shared" si="17"/>
        <v>576</v>
      </c>
      <c r="C198" s="105">
        <f t="shared" si="18"/>
        <v>132.92307692307691</v>
      </c>
      <c r="D198">
        <f ca="1">OFFSET(extrapolation!L207,0,OS_dist_choice-1,1,1)</f>
        <v>3.9417273867607319E-3</v>
      </c>
      <c r="E198">
        <f ca="1">OFFSET(extrapolation!D207,0,PFS_dist_choice-1,1,1)</f>
        <v>576</v>
      </c>
      <c r="F198" s="102"/>
      <c r="G198" s="206"/>
      <c r="H198" s="105"/>
      <c r="I198" s="105"/>
      <c r="J198" s="209"/>
      <c r="K198" s="31"/>
      <c r="L198" s="209"/>
      <c r="M198" s="31"/>
      <c r="N198" s="31"/>
      <c r="O198" s="209"/>
      <c r="P198" s="31"/>
      <c r="Q198" s="31"/>
      <c r="R198" s="105"/>
      <c r="S198" s="51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106"/>
      <c r="AI198" s="107"/>
      <c r="AJ198" s="105"/>
      <c r="AK198" s="106"/>
      <c r="AL198" s="107"/>
      <c r="AM198" s="105"/>
      <c r="AN198" s="105"/>
      <c r="AO198" s="106"/>
      <c r="AP198" s="105"/>
      <c r="AQ198" s="105">
        <f t="shared" si="20"/>
        <v>11.076923076923077</v>
      </c>
      <c r="AR198" s="105">
        <f t="shared" ref="AR198:AR261" si="21">1/(1+cDR)^AQ198</f>
        <v>0.68313556294777245</v>
      </c>
      <c r="AS198" s="105">
        <f t="shared" ref="AS198:AS266" si="22">1/(1+oDR)^AQ198</f>
        <v>0.68313556294777245</v>
      </c>
      <c r="AU198" s="51"/>
      <c r="BH198" s="20"/>
      <c r="BI198" s="20"/>
      <c r="BJ198" s="106"/>
      <c r="BK198" s="107"/>
      <c r="BL198" s="105"/>
      <c r="BM198" s="106"/>
      <c r="BN198" s="107"/>
      <c r="BO198" s="105"/>
      <c r="BP198" s="105"/>
      <c r="BQ198" s="106"/>
    </row>
    <row r="199" spans="1:69" x14ac:dyDescent="0.15">
      <c r="A199" s="104">
        <f t="shared" si="19"/>
        <v>193</v>
      </c>
      <c r="B199" s="20">
        <f t="shared" si="17"/>
        <v>579</v>
      </c>
      <c r="C199" s="105">
        <f t="shared" si="18"/>
        <v>133.61538461538461</v>
      </c>
      <c r="D199">
        <f ca="1">OFFSET(extrapolation!L208,0,OS_dist_choice-1,1,1)</f>
        <v>3.8954453238607767E-3</v>
      </c>
      <c r="E199">
        <f ca="1">OFFSET(extrapolation!D208,0,PFS_dist_choice-1,1,1)</f>
        <v>579</v>
      </c>
      <c r="F199" s="102"/>
      <c r="G199" s="206"/>
      <c r="H199" s="105"/>
      <c r="I199" s="105"/>
      <c r="J199" s="209"/>
      <c r="K199" s="31"/>
      <c r="L199" s="209"/>
      <c r="M199" s="31"/>
      <c r="N199" s="31"/>
      <c r="O199" s="209"/>
      <c r="P199" s="31"/>
      <c r="Q199" s="31"/>
      <c r="R199" s="105"/>
      <c r="S199" s="51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106"/>
      <c r="AI199" s="107"/>
      <c r="AJ199" s="105"/>
      <c r="AK199" s="106"/>
      <c r="AL199" s="107"/>
      <c r="AM199" s="105"/>
      <c r="AN199" s="105"/>
      <c r="AO199" s="106"/>
      <c r="AP199" s="105"/>
      <c r="AQ199" s="105">
        <f t="shared" si="20"/>
        <v>11.134615384615385</v>
      </c>
      <c r="AR199" s="105">
        <f t="shared" si="21"/>
        <v>0.6817810899248119</v>
      </c>
      <c r="AS199" s="105">
        <f t="shared" si="22"/>
        <v>0.6817810899248119</v>
      </c>
      <c r="AU199" s="51"/>
      <c r="BH199" s="20"/>
      <c r="BI199" s="20"/>
      <c r="BJ199" s="106"/>
      <c r="BK199" s="107"/>
      <c r="BL199" s="105"/>
      <c r="BM199" s="106"/>
      <c r="BN199" s="107"/>
      <c r="BO199" s="105"/>
      <c r="BP199" s="105"/>
      <c r="BQ199" s="106"/>
    </row>
    <row r="200" spans="1:69" x14ac:dyDescent="0.15">
      <c r="A200" s="104">
        <f t="shared" si="19"/>
        <v>194</v>
      </c>
      <c r="B200" s="20">
        <f t="shared" ref="B200:B263" si="23">+A200*3</f>
        <v>582</v>
      </c>
      <c r="C200" s="105">
        <f t="shared" ref="C200:C263" si="24">+(B200/52)*12</f>
        <v>134.30769230769229</v>
      </c>
      <c r="D200">
        <f ca="1">OFFSET(extrapolation!L209,0,OS_dist_choice-1,1,1)</f>
        <v>3.8499395912079694E-3</v>
      </c>
      <c r="E200">
        <f ca="1">OFFSET(extrapolation!D209,0,PFS_dist_choice-1,1,1)</f>
        <v>582</v>
      </c>
      <c r="F200" s="102"/>
      <c r="G200" s="206"/>
      <c r="H200" s="105"/>
      <c r="I200" s="105"/>
      <c r="J200" s="209"/>
      <c r="K200" s="31"/>
      <c r="L200" s="209"/>
      <c r="M200" s="31"/>
      <c r="N200" s="31"/>
      <c r="O200" s="209"/>
      <c r="P200" s="31"/>
      <c r="Q200" s="31"/>
      <c r="R200" s="105"/>
      <c r="S200" s="51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106"/>
      <c r="AI200" s="107"/>
      <c r="AJ200" s="105"/>
      <c r="AK200" s="106"/>
      <c r="AL200" s="107"/>
      <c r="AM200" s="105"/>
      <c r="AN200" s="105"/>
      <c r="AO200" s="106"/>
      <c r="AP200" s="105"/>
      <c r="AQ200" s="105">
        <f t="shared" ref="AQ200:AQ263" si="25">+B200/52</f>
        <v>11.192307692307692</v>
      </c>
      <c r="AR200" s="105">
        <f t="shared" si="21"/>
        <v>0.68042930245545086</v>
      </c>
      <c r="AS200" s="105">
        <f t="shared" si="22"/>
        <v>0.68042930245545086</v>
      </c>
      <c r="AU200" s="51"/>
      <c r="BH200" s="20"/>
      <c r="BI200" s="20"/>
      <c r="BJ200" s="106"/>
      <c r="BK200" s="107"/>
      <c r="BL200" s="105"/>
      <c r="BM200" s="106"/>
      <c r="BN200" s="107"/>
      <c r="BO200" s="105"/>
      <c r="BP200" s="105"/>
      <c r="BQ200" s="106"/>
    </row>
    <row r="201" spans="1:69" x14ac:dyDescent="0.15">
      <c r="A201" s="104">
        <f t="shared" si="19"/>
        <v>195</v>
      </c>
      <c r="B201" s="20">
        <f t="shared" si="23"/>
        <v>585</v>
      </c>
      <c r="C201" s="105">
        <f t="shared" si="24"/>
        <v>135</v>
      </c>
      <c r="D201">
        <f ca="1">OFFSET(extrapolation!L210,0,OS_dist_choice-1,1,1)</f>
        <v>3.8051933129897041E-3</v>
      </c>
      <c r="E201">
        <f ca="1">OFFSET(extrapolation!D210,0,PFS_dist_choice-1,1,1)</f>
        <v>585</v>
      </c>
      <c r="F201" s="102"/>
      <c r="G201" s="206"/>
      <c r="H201" s="105"/>
      <c r="I201" s="105"/>
      <c r="J201" s="209"/>
      <c r="K201" s="31"/>
      <c r="L201" s="209"/>
      <c r="M201" s="31"/>
      <c r="N201" s="31"/>
      <c r="O201" s="209"/>
      <c r="P201" s="31"/>
      <c r="Q201" s="31"/>
      <c r="R201" s="105"/>
      <c r="S201" s="51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106"/>
      <c r="AI201" s="107"/>
      <c r="AJ201" s="105"/>
      <c r="AK201" s="106"/>
      <c r="AL201" s="107"/>
      <c r="AM201" s="105"/>
      <c r="AN201" s="105"/>
      <c r="AO201" s="106"/>
      <c r="AP201" s="105"/>
      <c r="AQ201" s="105">
        <f t="shared" si="25"/>
        <v>11.25</v>
      </c>
      <c r="AR201" s="105">
        <f t="shared" si="21"/>
        <v>0.67908019521496255</v>
      </c>
      <c r="AS201" s="105">
        <f t="shared" si="22"/>
        <v>0.67908019521496255</v>
      </c>
      <c r="AU201" s="51"/>
      <c r="BH201" s="20"/>
      <c r="BI201" s="20"/>
      <c r="BJ201" s="106"/>
      <c r="BK201" s="107"/>
      <c r="BL201" s="105"/>
      <c r="BM201" s="106"/>
      <c r="BN201" s="107"/>
      <c r="BO201" s="105"/>
      <c r="BP201" s="105"/>
      <c r="BQ201" s="106"/>
    </row>
    <row r="202" spans="1:69" x14ac:dyDescent="0.15">
      <c r="A202" s="104">
        <f t="shared" si="19"/>
        <v>196</v>
      </c>
      <c r="B202" s="20">
        <f t="shared" si="23"/>
        <v>588</v>
      </c>
      <c r="C202" s="105">
        <f t="shared" si="24"/>
        <v>135.69230769230771</v>
      </c>
      <c r="D202">
        <f ca="1">OFFSET(extrapolation!L211,0,OS_dist_choice-1,1,1)</f>
        <v>3.7611900628612117E-3</v>
      </c>
      <c r="E202">
        <f ca="1">OFFSET(extrapolation!D211,0,PFS_dist_choice-1,1,1)</f>
        <v>588</v>
      </c>
      <c r="F202" s="102"/>
      <c r="G202" s="206"/>
      <c r="H202" s="105"/>
      <c r="I202" s="105"/>
      <c r="J202" s="209"/>
      <c r="K202" s="31"/>
      <c r="L202" s="209"/>
      <c r="M202" s="31"/>
      <c r="N202" s="31"/>
      <c r="O202" s="209"/>
      <c r="P202" s="31"/>
      <c r="Q202" s="31"/>
      <c r="R202" s="105"/>
      <c r="S202" s="51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106"/>
      <c r="AI202" s="107"/>
      <c r="AJ202" s="105"/>
      <c r="AK202" s="106"/>
      <c r="AL202" s="107"/>
      <c r="AM202" s="105"/>
      <c r="AN202" s="105"/>
      <c r="AO202" s="106"/>
      <c r="AP202" s="105"/>
      <c r="AQ202" s="105">
        <f t="shared" si="25"/>
        <v>11.307692307692308</v>
      </c>
      <c r="AR202" s="105">
        <f t="shared" si="21"/>
        <v>0.67773376288917864</v>
      </c>
      <c r="AS202" s="105">
        <f t="shared" si="22"/>
        <v>0.67773376288917864</v>
      </c>
      <c r="AU202" s="51"/>
      <c r="BH202" s="20"/>
      <c r="BI202" s="20"/>
      <c r="BJ202" s="106"/>
      <c r="BK202" s="107"/>
      <c r="BL202" s="105"/>
      <c r="BM202" s="106"/>
      <c r="BN202" s="107"/>
      <c r="BO202" s="105"/>
      <c r="BP202" s="105"/>
      <c r="BQ202" s="106"/>
    </row>
    <row r="203" spans="1:69" x14ac:dyDescent="0.15">
      <c r="A203" s="104">
        <f t="shared" si="19"/>
        <v>197</v>
      </c>
      <c r="B203" s="20">
        <f t="shared" si="23"/>
        <v>591</v>
      </c>
      <c r="C203" s="105">
        <f t="shared" si="24"/>
        <v>136.38461538461539</v>
      </c>
      <c r="D203">
        <f ca="1">OFFSET(extrapolation!L212,0,OS_dist_choice-1,1,1)</f>
        <v>3.7179138498045E-3</v>
      </c>
      <c r="E203">
        <f ca="1">OFFSET(extrapolation!D212,0,PFS_dist_choice-1,1,1)</f>
        <v>591</v>
      </c>
      <c r="F203" s="102"/>
      <c r="G203" s="206"/>
      <c r="H203" s="105"/>
      <c r="I203" s="105"/>
      <c r="J203" s="209"/>
      <c r="K203" s="31"/>
      <c r="L203" s="209"/>
      <c r="M203" s="31"/>
      <c r="N203" s="31"/>
      <c r="O203" s="209"/>
      <c r="P203" s="31"/>
      <c r="Q203" s="31"/>
      <c r="R203" s="105"/>
      <c r="S203" s="51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106"/>
      <c r="AI203" s="107"/>
      <c r="AJ203" s="105"/>
      <c r="AK203" s="106"/>
      <c r="AL203" s="107"/>
      <c r="AM203" s="105"/>
      <c r="AN203" s="105"/>
      <c r="AO203" s="106"/>
      <c r="AP203" s="105"/>
      <c r="AQ203" s="105">
        <f t="shared" si="25"/>
        <v>11.365384615384615</v>
      </c>
      <c r="AR203" s="105">
        <f t="shared" si="21"/>
        <v>0.67639000017446682</v>
      </c>
      <c r="AS203" s="105">
        <f t="shared" si="22"/>
        <v>0.67639000017446682</v>
      </c>
      <c r="AU203" s="51"/>
      <c r="BH203" s="20"/>
      <c r="BI203" s="20"/>
      <c r="BJ203" s="106"/>
      <c r="BK203" s="107"/>
      <c r="BL203" s="105"/>
      <c r="BM203" s="106"/>
      <c r="BN203" s="107"/>
      <c r="BO203" s="105"/>
      <c r="BP203" s="105"/>
      <c r="BQ203" s="106"/>
    </row>
    <row r="204" spans="1:69" x14ac:dyDescent="0.15">
      <c r="A204" s="104">
        <f t="shared" si="19"/>
        <v>198</v>
      </c>
      <c r="B204" s="20">
        <f t="shared" si="23"/>
        <v>594</v>
      </c>
      <c r="C204" s="105">
        <f t="shared" si="24"/>
        <v>137.07692307692309</v>
      </c>
      <c r="D204">
        <f ca="1">OFFSET(extrapolation!L213,0,OS_dist_choice-1,1,1)</f>
        <v>3.6753491044994265E-3</v>
      </c>
      <c r="E204">
        <f ca="1">OFFSET(extrapolation!D213,0,PFS_dist_choice-1,1,1)</f>
        <v>594</v>
      </c>
      <c r="F204" s="102"/>
      <c r="G204" s="206"/>
      <c r="H204" s="105"/>
      <c r="I204" s="105"/>
      <c r="J204" s="209"/>
      <c r="K204" s="31"/>
      <c r="L204" s="209"/>
      <c r="M204" s="31"/>
      <c r="N204" s="31"/>
      <c r="O204" s="209"/>
      <c r="P204" s="31"/>
      <c r="Q204" s="31"/>
      <c r="R204" s="105"/>
      <c r="S204" s="51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106"/>
      <c r="AI204" s="107"/>
      <c r="AJ204" s="105"/>
      <c r="AK204" s="106"/>
      <c r="AL204" s="107"/>
      <c r="AM204" s="105"/>
      <c r="AN204" s="105"/>
      <c r="AO204" s="106"/>
      <c r="AP204" s="105"/>
      <c r="AQ204" s="105">
        <f t="shared" si="25"/>
        <v>11.423076923076923</v>
      </c>
      <c r="AR204" s="105">
        <f t="shared" si="21"/>
        <v>0.67504890177771026</v>
      </c>
      <c r="AS204" s="105">
        <f t="shared" si="22"/>
        <v>0.67504890177771026</v>
      </c>
      <c r="AU204" s="51"/>
      <c r="BH204" s="20"/>
      <c r="BI204" s="20"/>
      <c r="BJ204" s="106"/>
      <c r="BK204" s="107"/>
      <c r="BL204" s="105"/>
      <c r="BM204" s="106"/>
      <c r="BN204" s="107"/>
      <c r="BO204" s="105"/>
      <c r="BP204" s="105"/>
      <c r="BQ204" s="106"/>
    </row>
    <row r="205" spans="1:69" x14ac:dyDescent="0.15">
      <c r="A205" s="104">
        <f t="shared" si="19"/>
        <v>199</v>
      </c>
      <c r="B205" s="20">
        <f t="shared" si="23"/>
        <v>597</v>
      </c>
      <c r="C205" s="105">
        <f t="shared" si="24"/>
        <v>137.76923076923077</v>
      </c>
      <c r="D205">
        <f ca="1">OFFSET(extrapolation!L214,0,OS_dist_choice-1,1,1)</f>
        <v>3.6334806661860804E-3</v>
      </c>
      <c r="E205">
        <f ca="1">OFFSET(extrapolation!D214,0,PFS_dist_choice-1,1,1)</f>
        <v>597</v>
      </c>
      <c r="F205" s="102"/>
      <c r="G205" s="206"/>
      <c r="H205" s="105"/>
      <c r="I205" s="105"/>
      <c r="J205" s="209"/>
      <c r="K205" s="31"/>
      <c r="L205" s="209"/>
      <c r="M205" s="31"/>
      <c r="N205" s="31"/>
      <c r="O205" s="209"/>
      <c r="P205" s="31"/>
      <c r="Q205" s="31"/>
      <c r="R205" s="105"/>
      <c r="S205" s="51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106"/>
      <c r="AI205" s="107"/>
      <c r="AJ205" s="105"/>
      <c r="AK205" s="106"/>
      <c r="AL205" s="107"/>
      <c r="AM205" s="105"/>
      <c r="AN205" s="105"/>
      <c r="AO205" s="106"/>
      <c r="AP205" s="105"/>
      <c r="AQ205" s="105">
        <f t="shared" si="25"/>
        <v>11.48076923076923</v>
      </c>
      <c r="AR205" s="105">
        <f t="shared" si="21"/>
        <v>0.6737104624162874</v>
      </c>
      <c r="AS205" s="105">
        <f t="shared" si="22"/>
        <v>0.6737104624162874</v>
      </c>
      <c r="AU205" s="51"/>
      <c r="BH205" s="20"/>
      <c r="BI205" s="20"/>
      <c r="BJ205" s="106"/>
      <c r="BK205" s="107"/>
      <c r="BL205" s="105"/>
      <c r="BM205" s="106"/>
      <c r="BN205" s="107"/>
      <c r="BO205" s="105"/>
      <c r="BP205" s="105"/>
      <c r="BQ205" s="106"/>
    </row>
    <row r="206" spans="1:69" x14ac:dyDescent="0.15">
      <c r="A206" s="104">
        <f t="shared" si="19"/>
        <v>200</v>
      </c>
      <c r="B206" s="20">
        <f t="shared" si="23"/>
        <v>600</v>
      </c>
      <c r="C206" s="105">
        <f t="shared" si="24"/>
        <v>138.46153846153845</v>
      </c>
      <c r="D206">
        <f ca="1">OFFSET(extrapolation!L215,0,OS_dist_choice-1,1,1)</f>
        <v>3.5922937699984421E-3</v>
      </c>
      <c r="E206">
        <f ca="1">OFFSET(extrapolation!D215,0,PFS_dist_choice-1,1,1)</f>
        <v>600</v>
      </c>
      <c r="F206" s="102"/>
      <c r="G206" s="206"/>
      <c r="H206" s="105"/>
      <c r="I206" s="105"/>
      <c r="J206" s="209"/>
      <c r="K206" s="31"/>
      <c r="L206" s="209"/>
      <c r="M206" s="31"/>
      <c r="N206" s="31"/>
      <c r="O206" s="209"/>
      <c r="P206" s="31"/>
      <c r="Q206" s="31"/>
      <c r="R206" s="105"/>
      <c r="S206" s="51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106"/>
      <c r="AI206" s="107"/>
      <c r="AJ206" s="105"/>
      <c r="AK206" s="106"/>
      <c r="AL206" s="107"/>
      <c r="AM206" s="105"/>
      <c r="AN206" s="105"/>
      <c r="AO206" s="106"/>
      <c r="AP206" s="105"/>
      <c r="AQ206" s="105">
        <f t="shared" si="25"/>
        <v>11.538461538461538</v>
      </c>
      <c r="AR206" s="105">
        <f t="shared" si="21"/>
        <v>0.67237467681805041</v>
      </c>
      <c r="AS206" s="105">
        <f t="shared" si="22"/>
        <v>0.67237467681805041</v>
      </c>
      <c r="AU206" s="51"/>
      <c r="BH206" s="20"/>
      <c r="BI206" s="20"/>
      <c r="BJ206" s="106"/>
      <c r="BK206" s="107"/>
      <c r="BL206" s="105"/>
      <c r="BM206" s="106"/>
      <c r="BN206" s="107"/>
      <c r="BO206" s="105"/>
      <c r="BP206" s="105"/>
      <c r="BQ206" s="106"/>
    </row>
    <row r="207" spans="1:69" x14ac:dyDescent="0.15">
      <c r="A207" s="104">
        <f t="shared" si="19"/>
        <v>201</v>
      </c>
      <c r="B207" s="20">
        <f t="shared" si="23"/>
        <v>603</v>
      </c>
      <c r="C207" s="105">
        <f t="shared" si="24"/>
        <v>139.15384615384616</v>
      </c>
      <c r="D207">
        <f ca="1">OFFSET(extrapolation!L216,0,OS_dist_choice-1,1,1)</f>
        <v>3.5517740347501712E-3</v>
      </c>
      <c r="E207">
        <f ca="1">OFFSET(extrapolation!D216,0,PFS_dist_choice-1,1,1)</f>
        <v>603</v>
      </c>
      <c r="F207" s="102"/>
      <c r="G207" s="206"/>
      <c r="H207" s="105"/>
      <c r="I207" s="105"/>
      <c r="J207" s="209"/>
      <c r="K207" s="31"/>
      <c r="L207" s="209"/>
      <c r="M207" s="31"/>
      <c r="N207" s="31"/>
      <c r="O207" s="209"/>
      <c r="P207" s="31"/>
      <c r="Q207" s="31"/>
      <c r="R207" s="105"/>
      <c r="S207" s="51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106"/>
      <c r="AI207" s="107"/>
      <c r="AJ207" s="105"/>
      <c r="AK207" s="106"/>
      <c r="AL207" s="107"/>
      <c r="AM207" s="105"/>
      <c r="AN207" s="105"/>
      <c r="AO207" s="106"/>
      <c r="AP207" s="105"/>
      <c r="AQ207" s="105">
        <f t="shared" si="25"/>
        <v>11.596153846153847</v>
      </c>
      <c r="AR207" s="105">
        <f t="shared" si="21"/>
        <v>0.67104153972130487</v>
      </c>
      <c r="AS207" s="105">
        <f t="shared" si="22"/>
        <v>0.67104153972130487</v>
      </c>
      <c r="AU207" s="51"/>
      <c r="BH207" s="20"/>
      <c r="BI207" s="20"/>
      <c r="BJ207" s="106"/>
      <c r="BK207" s="107"/>
      <c r="BL207" s="105"/>
      <c r="BM207" s="106"/>
      <c r="BN207" s="107"/>
      <c r="BO207" s="105"/>
      <c r="BP207" s="105"/>
      <c r="BQ207" s="106"/>
    </row>
    <row r="208" spans="1:69" x14ac:dyDescent="0.15">
      <c r="A208" s="104">
        <f t="shared" si="19"/>
        <v>202</v>
      </c>
      <c r="B208" s="20">
        <f t="shared" si="23"/>
        <v>606</v>
      </c>
      <c r="C208" s="105">
        <f t="shared" si="24"/>
        <v>139.84615384615384</v>
      </c>
      <c r="D208">
        <f ca="1">OFFSET(extrapolation!L217,0,OS_dist_choice-1,1,1)</f>
        <v>3.5119074511543555E-3</v>
      </c>
      <c r="E208">
        <f ca="1">OFFSET(extrapolation!D217,0,PFS_dist_choice-1,1,1)</f>
        <v>606</v>
      </c>
      <c r="F208" s="102"/>
      <c r="G208" s="206"/>
      <c r="H208" s="105"/>
      <c r="I208" s="105"/>
      <c r="J208" s="209"/>
      <c r="K208" s="31"/>
      <c r="L208" s="209"/>
      <c r="M208" s="31"/>
      <c r="N208" s="31"/>
      <c r="O208" s="209"/>
      <c r="P208" s="31"/>
      <c r="Q208" s="31"/>
      <c r="R208" s="105"/>
      <c r="S208" s="51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106"/>
      <c r="AI208" s="107"/>
      <c r="AJ208" s="105"/>
      <c r="AK208" s="106"/>
      <c r="AL208" s="107"/>
      <c r="AM208" s="105"/>
      <c r="AN208" s="105"/>
      <c r="AO208" s="106"/>
      <c r="AP208" s="105"/>
      <c r="AQ208" s="105">
        <f t="shared" si="25"/>
        <v>11.653846153846153</v>
      </c>
      <c r="AR208" s="105">
        <f t="shared" si="21"/>
        <v>0.66971104587478858</v>
      </c>
      <c r="AS208" s="105">
        <f t="shared" si="22"/>
        <v>0.66971104587478858</v>
      </c>
      <c r="AU208" s="51"/>
      <c r="BH208" s="20"/>
      <c r="BI208" s="20"/>
      <c r="BJ208" s="106"/>
      <c r="BK208" s="107"/>
      <c r="BL208" s="105"/>
      <c r="BM208" s="106"/>
      <c r="BN208" s="107"/>
      <c r="BO208" s="105"/>
      <c r="BP208" s="105"/>
      <c r="BQ208" s="106"/>
    </row>
    <row r="209" spans="1:69" x14ac:dyDescent="0.15">
      <c r="A209" s="104">
        <f t="shared" si="19"/>
        <v>203</v>
      </c>
      <c r="B209" s="20">
        <f t="shared" si="23"/>
        <v>609</v>
      </c>
      <c r="C209" s="105">
        <f t="shared" si="24"/>
        <v>140.53846153846155</v>
      </c>
      <c r="D209">
        <f ca="1">OFFSET(extrapolation!L218,0,OS_dist_choice-1,1,1)</f>
        <v>3.4726803704597546E-3</v>
      </c>
      <c r="E209">
        <f ca="1">OFFSET(extrapolation!D218,0,PFS_dist_choice-1,1,1)</f>
        <v>609</v>
      </c>
      <c r="F209" s="102"/>
      <c r="G209" s="206"/>
      <c r="H209" s="105"/>
      <c r="I209" s="105"/>
      <c r="J209" s="209"/>
      <c r="K209" s="31"/>
      <c r="L209" s="209"/>
      <c r="M209" s="31"/>
      <c r="N209" s="31"/>
      <c r="O209" s="209"/>
      <c r="P209" s="31"/>
      <c r="Q209" s="31"/>
      <c r="R209" s="105"/>
      <c r="S209" s="51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106"/>
      <c r="AI209" s="107"/>
      <c r="AJ209" s="105"/>
      <c r="AK209" s="106"/>
      <c r="AL209" s="107"/>
      <c r="AM209" s="105"/>
      <c r="AN209" s="105"/>
      <c r="AO209" s="106"/>
      <c r="AP209" s="105"/>
      <c r="AQ209" s="105">
        <f t="shared" si="25"/>
        <v>11.711538461538462</v>
      </c>
      <c r="AR209" s="105">
        <f t="shared" si="21"/>
        <v>0.66838319003765156</v>
      </c>
      <c r="AS209" s="105">
        <f t="shared" si="22"/>
        <v>0.66838319003765156</v>
      </c>
      <c r="AU209" s="51"/>
      <c r="BH209" s="20"/>
      <c r="BI209" s="20"/>
      <c r="BJ209" s="106"/>
      <c r="BK209" s="107"/>
      <c r="BL209" s="105"/>
      <c r="BM209" s="106"/>
      <c r="BN209" s="107"/>
      <c r="BO209" s="105"/>
      <c r="BP209" s="105"/>
      <c r="BQ209" s="106"/>
    </row>
    <row r="210" spans="1:69" x14ac:dyDescent="0.15">
      <c r="A210" s="104">
        <f t="shared" si="19"/>
        <v>204</v>
      </c>
      <c r="B210" s="20">
        <f t="shared" si="23"/>
        <v>612</v>
      </c>
      <c r="C210" s="105">
        <f t="shared" si="24"/>
        <v>141.23076923076923</v>
      </c>
      <c r="D210">
        <f ca="1">OFFSET(extrapolation!L219,0,OS_dist_choice-1,1,1)</f>
        <v>3.4340794934869436E-3</v>
      </c>
      <c r="E210">
        <f ca="1">OFFSET(extrapolation!D219,0,PFS_dist_choice-1,1,1)</f>
        <v>612</v>
      </c>
      <c r="F210" s="102"/>
      <c r="G210" s="206"/>
      <c r="H210" s="105"/>
      <c r="I210" s="105"/>
      <c r="J210" s="209"/>
      <c r="K210" s="31"/>
      <c r="L210" s="209"/>
      <c r="M210" s="31"/>
      <c r="N210" s="31"/>
      <c r="O210" s="209"/>
      <c r="P210" s="31"/>
      <c r="Q210" s="31"/>
      <c r="R210" s="105"/>
      <c r="S210" s="51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106"/>
      <c r="AI210" s="107"/>
      <c r="AJ210" s="105"/>
      <c r="AK210" s="106"/>
      <c r="AL210" s="107"/>
      <c r="AM210" s="105"/>
      <c r="AN210" s="105"/>
      <c r="AO210" s="106"/>
      <c r="AP210" s="105"/>
      <c r="AQ210" s="105">
        <f t="shared" si="25"/>
        <v>11.76923076923077</v>
      </c>
      <c r="AR210" s="105">
        <f t="shared" si="21"/>
        <v>0.66705796697943465</v>
      </c>
      <c r="AS210" s="105">
        <f t="shared" si="22"/>
        <v>0.66705796697943465</v>
      </c>
      <c r="AU210" s="51"/>
      <c r="BH210" s="20"/>
      <c r="BI210" s="20"/>
      <c r="BJ210" s="106"/>
      <c r="BK210" s="107"/>
      <c r="BL210" s="105"/>
      <c r="BM210" s="106"/>
      <c r="BN210" s="107"/>
      <c r="BO210" s="105"/>
      <c r="BP210" s="105"/>
      <c r="BQ210" s="106"/>
    </row>
    <row r="211" spans="1:69" x14ac:dyDescent="0.15">
      <c r="A211" s="104">
        <f t="shared" si="19"/>
        <v>205</v>
      </c>
      <c r="B211" s="20">
        <f t="shared" si="23"/>
        <v>615</v>
      </c>
      <c r="C211" s="105">
        <f t="shared" si="24"/>
        <v>141.92307692307691</v>
      </c>
      <c r="D211">
        <f ca="1">OFFSET(extrapolation!L220,0,OS_dist_choice-1,1,1)</f>
        <v>3.396091860048381E-3</v>
      </c>
      <c r="E211">
        <f ca="1">OFFSET(extrapolation!D220,0,PFS_dist_choice-1,1,1)</f>
        <v>615</v>
      </c>
      <c r="F211" s="102"/>
      <c r="G211" s="206"/>
      <c r="H211" s="105"/>
      <c r="I211" s="105"/>
      <c r="J211" s="209"/>
      <c r="K211" s="31"/>
      <c r="L211" s="209"/>
      <c r="M211" s="31"/>
      <c r="N211" s="31"/>
      <c r="O211" s="209"/>
      <c r="P211" s="31"/>
      <c r="Q211" s="31"/>
      <c r="R211" s="105"/>
      <c r="S211" s="51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106"/>
      <c r="AI211" s="107"/>
      <c r="AJ211" s="105"/>
      <c r="AK211" s="106"/>
      <c r="AL211" s="107"/>
      <c r="AM211" s="105"/>
      <c r="AN211" s="105"/>
      <c r="AO211" s="106"/>
      <c r="AP211" s="105"/>
      <c r="AQ211" s="105">
        <f t="shared" si="25"/>
        <v>11.826923076923077</v>
      </c>
      <c r="AR211" s="105">
        <f t="shared" si="21"/>
        <v>0.66573537148004969</v>
      </c>
      <c r="AS211" s="105">
        <f t="shared" si="22"/>
        <v>0.66573537148004969</v>
      </c>
      <c r="AU211" s="51"/>
      <c r="BH211" s="20"/>
      <c r="BI211" s="20"/>
      <c r="BJ211" s="106"/>
      <c r="BK211" s="107"/>
      <c r="BL211" s="105"/>
      <c r="BM211" s="106"/>
      <c r="BN211" s="107"/>
      <c r="BO211" s="105"/>
      <c r="BP211" s="105"/>
      <c r="BQ211" s="106"/>
    </row>
    <row r="212" spans="1:69" x14ac:dyDescent="0.15">
      <c r="A212" s="104">
        <f t="shared" si="19"/>
        <v>206</v>
      </c>
      <c r="B212" s="20">
        <f t="shared" si="23"/>
        <v>618</v>
      </c>
      <c r="C212" s="105">
        <f t="shared" si="24"/>
        <v>142.61538461538461</v>
      </c>
      <c r="D212">
        <f ca="1">OFFSET(extrapolation!L221,0,OS_dist_choice-1,1,1)</f>
        <v>3.3587048387373648E-3</v>
      </c>
      <c r="E212">
        <f ca="1">OFFSET(extrapolation!D221,0,PFS_dist_choice-1,1,1)</f>
        <v>618</v>
      </c>
      <c r="F212" s="102"/>
      <c r="G212" s="206"/>
      <c r="H212" s="105"/>
      <c r="I212" s="105"/>
      <c r="J212" s="209"/>
      <c r="K212" s="31"/>
      <c r="L212" s="209"/>
      <c r="M212" s="31"/>
      <c r="N212" s="31"/>
      <c r="O212" s="209"/>
      <c r="P212" s="31"/>
      <c r="Q212" s="31"/>
      <c r="R212" s="105"/>
      <c r="S212" s="51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106"/>
      <c r="AI212" s="107"/>
      <c r="AJ212" s="105"/>
      <c r="AK212" s="106"/>
      <c r="AL212" s="107"/>
      <c r="AM212" s="105"/>
      <c r="AN212" s="105"/>
      <c r="AO212" s="106"/>
      <c r="AP212" s="105"/>
      <c r="AQ212" s="105">
        <f t="shared" si="25"/>
        <v>11.884615384615385</v>
      </c>
      <c r="AR212" s="105">
        <f t="shared" si="21"/>
        <v>0.66441539832975827</v>
      </c>
      <c r="AS212" s="105">
        <f t="shared" si="22"/>
        <v>0.66441539832975827</v>
      </c>
      <c r="AU212" s="51"/>
      <c r="BH212" s="20"/>
      <c r="BI212" s="20"/>
      <c r="BJ212" s="106"/>
      <c r="BK212" s="107"/>
      <c r="BL212" s="105"/>
      <c r="BM212" s="106"/>
      <c r="BN212" s="107"/>
      <c r="BO212" s="105"/>
      <c r="BP212" s="105"/>
      <c r="BQ212" s="106"/>
    </row>
    <row r="213" spans="1:69" x14ac:dyDescent="0.15">
      <c r="A213" s="104">
        <f t="shared" si="19"/>
        <v>207</v>
      </c>
      <c r="B213" s="20">
        <f t="shared" si="23"/>
        <v>621</v>
      </c>
      <c r="C213" s="105">
        <f t="shared" si="24"/>
        <v>143.30769230769229</v>
      </c>
      <c r="D213">
        <f ca="1">OFFSET(extrapolation!L222,0,OS_dist_choice-1,1,1)</f>
        <v>3.3219061170711027E-3</v>
      </c>
      <c r="E213">
        <f ca="1">OFFSET(extrapolation!D222,0,PFS_dist_choice-1,1,1)</f>
        <v>621</v>
      </c>
      <c r="F213" s="102"/>
      <c r="G213" s="206"/>
      <c r="H213" s="105"/>
      <c r="I213" s="105"/>
      <c r="J213" s="209"/>
      <c r="K213" s="31"/>
      <c r="L213" s="209"/>
      <c r="M213" s="31"/>
      <c r="N213" s="31"/>
      <c r="O213" s="209"/>
      <c r="P213" s="31"/>
      <c r="Q213" s="31"/>
      <c r="R213" s="105"/>
      <c r="S213" s="51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106"/>
      <c r="AI213" s="107"/>
      <c r="AJ213" s="105"/>
      <c r="AK213" s="106"/>
      <c r="AL213" s="107"/>
      <c r="AM213" s="105"/>
      <c r="AN213" s="105"/>
      <c r="AO213" s="106"/>
      <c r="AP213" s="105"/>
      <c r="AQ213" s="105">
        <f t="shared" si="25"/>
        <v>11.942307692307692</v>
      </c>
      <c r="AR213" s="105">
        <f t="shared" si="21"/>
        <v>0.66309804232915126</v>
      </c>
      <c r="AS213" s="105">
        <f t="shared" si="22"/>
        <v>0.66309804232915126</v>
      </c>
      <c r="AU213" s="51"/>
      <c r="BH213" s="20"/>
      <c r="BI213" s="20"/>
      <c r="BJ213" s="106"/>
      <c r="BK213" s="107"/>
      <c r="BL213" s="105"/>
      <c r="BM213" s="106"/>
      <c r="BN213" s="107"/>
      <c r="BO213" s="105"/>
      <c r="BP213" s="105"/>
      <c r="BQ213" s="106"/>
    </row>
    <row r="214" spans="1:69" x14ac:dyDescent="0.15">
      <c r="A214" s="104">
        <f t="shared" si="19"/>
        <v>208</v>
      </c>
      <c r="B214" s="20">
        <f t="shared" si="23"/>
        <v>624</v>
      </c>
      <c r="C214" s="105">
        <f t="shared" si="24"/>
        <v>144</v>
      </c>
      <c r="D214">
        <f ca="1">OFFSET(extrapolation!L223,0,OS_dist_choice-1,1,1)</f>
        <v>3.2856836919742602E-3</v>
      </c>
      <c r="E214">
        <f ca="1">OFFSET(extrapolation!D223,0,PFS_dist_choice-1,1,1)</f>
        <v>624</v>
      </c>
      <c r="F214" s="102"/>
      <c r="G214" s="206"/>
      <c r="H214" s="105"/>
      <c r="I214" s="105"/>
      <c r="J214" s="209"/>
      <c r="K214" s="31"/>
      <c r="L214" s="209"/>
      <c r="M214" s="31"/>
      <c r="N214" s="31"/>
      <c r="O214" s="209"/>
      <c r="P214" s="31"/>
      <c r="Q214" s="31"/>
      <c r="R214" s="105"/>
      <c r="S214" s="51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106"/>
      <c r="AI214" s="107"/>
      <c r="AJ214" s="105"/>
      <c r="AK214" s="106"/>
      <c r="AL214" s="107"/>
      <c r="AM214" s="105"/>
      <c r="AN214" s="105"/>
      <c r="AO214" s="106"/>
      <c r="AP214" s="105"/>
      <c r="AQ214" s="105">
        <f t="shared" si="25"/>
        <v>12</v>
      </c>
      <c r="AR214" s="105">
        <f t="shared" si="21"/>
        <v>0.66178329828912896</v>
      </c>
      <c r="AS214" s="105">
        <f t="shared" si="22"/>
        <v>0.66178329828912896</v>
      </c>
      <c r="AU214" s="51"/>
      <c r="BH214" s="20"/>
      <c r="BI214" s="20"/>
      <c r="BJ214" s="106"/>
      <c r="BK214" s="107"/>
      <c r="BL214" s="105"/>
      <c r="BM214" s="106"/>
      <c r="BN214" s="107"/>
      <c r="BO214" s="105"/>
      <c r="BP214" s="105"/>
      <c r="BQ214" s="106"/>
    </row>
    <row r="215" spans="1:69" x14ac:dyDescent="0.15">
      <c r="A215" s="104">
        <f t="shared" si="19"/>
        <v>209</v>
      </c>
      <c r="B215" s="20">
        <f t="shared" si="23"/>
        <v>627</v>
      </c>
      <c r="C215" s="105">
        <f t="shared" si="24"/>
        <v>144.69230769230771</v>
      </c>
      <c r="D215">
        <f ca="1">OFFSET(extrapolation!L224,0,OS_dist_choice-1,1,1)</f>
        <v>3.2500258605895763E-3</v>
      </c>
      <c r="E215">
        <f ca="1">OFFSET(extrapolation!D224,0,PFS_dist_choice-1,1,1)</f>
        <v>627</v>
      </c>
      <c r="F215" s="102"/>
      <c r="G215" s="206"/>
      <c r="H215" s="105"/>
      <c r="I215" s="105"/>
      <c r="J215" s="209"/>
      <c r="K215" s="31"/>
      <c r="L215" s="209"/>
      <c r="M215" s="31"/>
      <c r="N215" s="31"/>
      <c r="O215" s="209"/>
      <c r="P215" s="31"/>
      <c r="Q215" s="31"/>
      <c r="R215" s="105"/>
      <c r="S215" s="51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106"/>
      <c r="AI215" s="107"/>
      <c r="AJ215" s="105"/>
      <c r="AK215" s="106"/>
      <c r="AL215" s="107"/>
      <c r="AM215" s="105"/>
      <c r="AN215" s="105"/>
      <c r="AO215" s="106"/>
      <c r="AP215" s="105"/>
      <c r="AQ215" s="105">
        <f t="shared" si="25"/>
        <v>12.057692307692308</v>
      </c>
      <c r="AR215" s="105">
        <f t="shared" si="21"/>
        <v>0.66047116103088022</v>
      </c>
      <c r="AS215" s="105">
        <f t="shared" si="22"/>
        <v>0.66047116103088022</v>
      </c>
      <c r="AU215" s="51"/>
      <c r="BH215" s="20"/>
      <c r="BI215" s="20"/>
      <c r="BJ215" s="106"/>
      <c r="BK215" s="107"/>
      <c r="BL215" s="105"/>
      <c r="BM215" s="106"/>
      <c r="BN215" s="107"/>
      <c r="BO215" s="105"/>
      <c r="BP215" s="105"/>
      <c r="BQ215" s="106"/>
    </row>
    <row r="216" spans="1:69" x14ac:dyDescent="0.15">
      <c r="A216" s="104">
        <f t="shared" si="19"/>
        <v>210</v>
      </c>
      <c r="B216" s="20">
        <f t="shared" si="23"/>
        <v>630</v>
      </c>
      <c r="C216" s="105">
        <f t="shared" si="24"/>
        <v>145.38461538461539</v>
      </c>
      <c r="D216">
        <f ca="1">OFFSET(extrapolation!L225,0,OS_dist_choice-1,1,1)</f>
        <v>3.2149212114028075E-3</v>
      </c>
      <c r="E216">
        <f ca="1">OFFSET(extrapolation!D225,0,PFS_dist_choice-1,1,1)</f>
        <v>630</v>
      </c>
      <c r="F216" s="102"/>
      <c r="G216" s="206"/>
      <c r="H216" s="105"/>
      <c r="I216" s="105"/>
      <c r="J216" s="209"/>
      <c r="K216" s="31"/>
      <c r="L216" s="209"/>
      <c r="M216" s="31"/>
      <c r="N216" s="31"/>
      <c r="O216" s="209"/>
      <c r="P216" s="31"/>
      <c r="Q216" s="31"/>
      <c r="R216" s="105"/>
      <c r="S216" s="51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106"/>
      <c r="AI216" s="107"/>
      <c r="AJ216" s="105"/>
      <c r="AK216" s="106"/>
      <c r="AL216" s="107"/>
      <c r="AM216" s="105"/>
      <c r="AN216" s="105"/>
      <c r="AO216" s="106"/>
      <c r="AP216" s="105"/>
      <c r="AQ216" s="105">
        <f t="shared" si="25"/>
        <v>12.115384615384615</v>
      </c>
      <c r="AR216" s="105">
        <f t="shared" si="21"/>
        <v>0.65916162538586198</v>
      </c>
      <c r="AS216" s="105">
        <f t="shared" si="22"/>
        <v>0.65916162538586198</v>
      </c>
      <c r="AU216" s="51"/>
      <c r="BH216" s="20"/>
      <c r="BI216" s="20"/>
      <c r="BJ216" s="106"/>
      <c r="BK216" s="107"/>
      <c r="BL216" s="105"/>
      <c r="BM216" s="106"/>
      <c r="BN216" s="107"/>
      <c r="BO216" s="105"/>
      <c r="BP216" s="105"/>
      <c r="BQ216" s="106"/>
    </row>
    <row r="217" spans="1:69" x14ac:dyDescent="0.15">
      <c r="A217" s="104">
        <f t="shared" si="19"/>
        <v>211</v>
      </c>
      <c r="B217" s="20">
        <f t="shared" si="23"/>
        <v>633</v>
      </c>
      <c r="C217" s="105">
        <f t="shared" si="24"/>
        <v>146.07692307692309</v>
      </c>
      <c r="D217">
        <f ca="1">OFFSET(extrapolation!L226,0,OS_dist_choice-1,1,1)</f>
        <v>3.1803586156699741E-3</v>
      </c>
      <c r="E217">
        <f ca="1">OFFSET(extrapolation!D226,0,PFS_dist_choice-1,1,1)</f>
        <v>633</v>
      </c>
      <c r="F217" s="102"/>
      <c r="G217" s="206"/>
      <c r="H217" s="105"/>
      <c r="I217" s="105"/>
      <c r="J217" s="209"/>
      <c r="K217" s="31"/>
      <c r="L217" s="209"/>
      <c r="M217" s="31"/>
      <c r="N217" s="31"/>
      <c r="O217" s="209"/>
      <c r="P217" s="31"/>
      <c r="Q217" s="31"/>
      <c r="R217" s="105"/>
      <c r="S217" s="51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106"/>
      <c r="AI217" s="107"/>
      <c r="AJ217" s="105"/>
      <c r="AK217" s="106"/>
      <c r="AL217" s="107"/>
      <c r="AM217" s="105"/>
      <c r="AN217" s="105"/>
      <c r="AO217" s="106"/>
      <c r="AP217" s="105"/>
      <c r="AQ217" s="105">
        <f t="shared" si="25"/>
        <v>12.173076923076923</v>
      </c>
      <c r="AR217" s="105">
        <f t="shared" si="21"/>
        <v>0.6578546861957788</v>
      </c>
      <c r="AS217" s="105">
        <f t="shared" si="22"/>
        <v>0.6578546861957788</v>
      </c>
      <c r="AU217" s="51"/>
      <c r="BH217" s="20"/>
      <c r="BI217" s="20"/>
      <c r="BJ217" s="106"/>
      <c r="BK217" s="107"/>
      <c r="BL217" s="105"/>
      <c r="BM217" s="106"/>
      <c r="BN217" s="107"/>
      <c r="BO217" s="105"/>
      <c r="BP217" s="105"/>
      <c r="BQ217" s="106"/>
    </row>
    <row r="218" spans="1:69" x14ac:dyDescent="0.15">
      <c r="A218" s="104">
        <f t="shared" si="19"/>
        <v>212</v>
      </c>
      <c r="B218" s="20">
        <f t="shared" si="23"/>
        <v>636</v>
      </c>
      <c r="C218" s="105">
        <f t="shared" si="24"/>
        <v>146.76923076923077</v>
      </c>
      <c r="D218">
        <f ca="1">OFFSET(extrapolation!L227,0,OS_dist_choice-1,1,1)</f>
        <v>3.1463272191351488E-3</v>
      </c>
      <c r="E218">
        <f ca="1">OFFSET(extrapolation!D227,0,PFS_dist_choice-1,1,1)</f>
        <v>636</v>
      </c>
      <c r="F218" s="102"/>
      <c r="G218" s="206"/>
      <c r="H218" s="105"/>
      <c r="I218" s="105"/>
      <c r="J218" s="209"/>
      <c r="K218" s="31"/>
      <c r="L218" s="209"/>
      <c r="M218" s="31"/>
      <c r="N218" s="31"/>
      <c r="O218" s="209"/>
      <c r="P218" s="31"/>
      <c r="Q218" s="31"/>
      <c r="R218" s="105"/>
      <c r="S218" s="51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106"/>
      <c r="AI218" s="107"/>
      <c r="AJ218" s="105"/>
      <c r="AK218" s="106"/>
      <c r="AL218" s="107"/>
      <c r="AM218" s="105"/>
      <c r="AN218" s="105"/>
      <c r="AO218" s="106"/>
      <c r="AP218" s="105"/>
      <c r="AQ218" s="105">
        <f t="shared" si="25"/>
        <v>12.23076923076923</v>
      </c>
      <c r="AR218" s="105">
        <f t="shared" si="21"/>
        <v>0.65655033831256304</v>
      </c>
      <c r="AS218" s="105">
        <f t="shared" si="22"/>
        <v>0.65655033831256304</v>
      </c>
      <c r="AU218" s="51"/>
      <c r="BH218" s="20"/>
      <c r="BI218" s="20"/>
      <c r="BJ218" s="106"/>
      <c r="BK218" s="107"/>
      <c r="BL218" s="105"/>
      <c r="BM218" s="106"/>
      <c r="BN218" s="107"/>
      <c r="BO218" s="105"/>
      <c r="BP218" s="105"/>
      <c r="BQ218" s="106"/>
    </row>
    <row r="219" spans="1:69" x14ac:dyDescent="0.15">
      <c r="A219" s="104">
        <f t="shared" si="19"/>
        <v>213</v>
      </c>
      <c r="B219" s="20">
        <f t="shared" si="23"/>
        <v>639</v>
      </c>
      <c r="C219" s="105">
        <f t="shared" si="24"/>
        <v>147.46153846153845</v>
      </c>
      <c r="D219">
        <f ca="1">OFFSET(extrapolation!L228,0,OS_dist_choice-1,1,1)</f>
        <v>3.1128164340277157E-3</v>
      </c>
      <c r="E219">
        <f ca="1">OFFSET(extrapolation!D228,0,PFS_dist_choice-1,1,1)</f>
        <v>639</v>
      </c>
      <c r="F219" s="102"/>
      <c r="G219" s="206"/>
      <c r="H219" s="105"/>
      <c r="I219" s="105"/>
      <c r="J219" s="209"/>
      <c r="K219" s="31"/>
      <c r="L219" s="209"/>
      <c r="M219" s="31"/>
      <c r="N219" s="31"/>
      <c r="O219" s="209"/>
      <c r="P219" s="31"/>
      <c r="Q219" s="31"/>
      <c r="R219" s="105"/>
      <c r="S219" s="51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106"/>
      <c r="AI219" s="107"/>
      <c r="AJ219" s="105"/>
      <c r="AK219" s="106"/>
      <c r="AL219" s="107"/>
      <c r="AM219" s="105"/>
      <c r="AN219" s="105"/>
      <c r="AO219" s="106"/>
      <c r="AP219" s="105"/>
      <c r="AQ219" s="105">
        <f t="shared" si="25"/>
        <v>12.288461538461538</v>
      </c>
      <c r="AR219" s="105">
        <f t="shared" si="21"/>
        <v>0.655248576598354</v>
      </c>
      <c r="AS219" s="105">
        <f t="shared" si="22"/>
        <v>0.655248576598354</v>
      </c>
      <c r="AU219" s="51"/>
      <c r="BH219" s="20"/>
      <c r="BI219" s="20"/>
      <c r="BJ219" s="106"/>
      <c r="BK219" s="107"/>
      <c r="BL219" s="105"/>
      <c r="BM219" s="106"/>
      <c r="BN219" s="107"/>
      <c r="BO219" s="105"/>
      <c r="BP219" s="105"/>
      <c r="BQ219" s="106"/>
    </row>
    <row r="220" spans="1:69" x14ac:dyDescent="0.15">
      <c r="A220" s="104">
        <f t="shared" ref="A220:A266" si="26">+A219+1</f>
        <v>214</v>
      </c>
      <c r="B220" s="20">
        <f t="shared" si="23"/>
        <v>642</v>
      </c>
      <c r="C220" s="105">
        <f t="shared" si="24"/>
        <v>148.15384615384616</v>
      </c>
      <c r="D220">
        <f ca="1">OFFSET(extrapolation!L229,0,OS_dist_choice-1,1,1)</f>
        <v>3.0798159313284554E-3</v>
      </c>
      <c r="E220">
        <f ca="1">OFFSET(extrapolation!D229,0,PFS_dist_choice-1,1,1)</f>
        <v>642</v>
      </c>
      <c r="F220" s="102"/>
      <c r="G220" s="206"/>
      <c r="H220" s="105"/>
      <c r="I220" s="105"/>
      <c r="J220" s="209"/>
      <c r="K220" s="31"/>
      <c r="L220" s="209"/>
      <c r="M220" s="31"/>
      <c r="N220" s="31"/>
      <c r="O220" s="209"/>
      <c r="P220" s="31"/>
      <c r="Q220" s="31"/>
      <c r="R220" s="105"/>
      <c r="S220" s="51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106"/>
      <c r="AI220" s="107"/>
      <c r="AJ220" s="105"/>
      <c r="AK220" s="106"/>
      <c r="AL220" s="107"/>
      <c r="AM220" s="105"/>
      <c r="AN220" s="105"/>
      <c r="AO220" s="106"/>
      <c r="AP220" s="105"/>
      <c r="AQ220" s="105">
        <f t="shared" si="25"/>
        <v>12.346153846153847</v>
      </c>
      <c r="AR220" s="105">
        <f t="shared" si="21"/>
        <v>0.65394939592547829</v>
      </c>
      <c r="AS220" s="105">
        <f t="shared" si="22"/>
        <v>0.65394939592547829</v>
      </c>
      <c r="AU220" s="51"/>
      <c r="BH220" s="20"/>
      <c r="BI220" s="20"/>
      <c r="BJ220" s="106"/>
      <c r="BK220" s="107"/>
      <c r="BL220" s="105"/>
      <c r="BM220" s="106"/>
      <c r="BN220" s="107"/>
      <c r="BO220" s="105"/>
      <c r="BP220" s="105"/>
      <c r="BQ220" s="106"/>
    </row>
    <row r="221" spans="1:69" x14ac:dyDescent="0.15">
      <c r="A221" s="104">
        <f t="shared" si="26"/>
        <v>215</v>
      </c>
      <c r="B221" s="20">
        <f t="shared" si="23"/>
        <v>645</v>
      </c>
      <c r="C221" s="105">
        <f t="shared" si="24"/>
        <v>148.84615384615384</v>
      </c>
      <c r="D221">
        <f ca="1">OFFSET(extrapolation!L230,0,OS_dist_choice-1,1,1)</f>
        <v>3.0473156332942019E-3</v>
      </c>
      <c r="E221">
        <f ca="1">OFFSET(extrapolation!D230,0,PFS_dist_choice-1,1,1)</f>
        <v>645</v>
      </c>
      <c r="F221" s="102"/>
      <c r="G221" s="206"/>
      <c r="H221" s="105"/>
      <c r="I221" s="105"/>
      <c r="J221" s="209"/>
      <c r="K221" s="31"/>
      <c r="L221" s="209"/>
      <c r="M221" s="31"/>
      <c r="N221" s="31"/>
      <c r="O221" s="209"/>
      <c r="P221" s="31"/>
      <c r="Q221" s="31"/>
      <c r="R221" s="105"/>
      <c r="S221" s="51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106"/>
      <c r="AI221" s="107"/>
      <c r="AJ221" s="105"/>
      <c r="AK221" s="106"/>
      <c r="AL221" s="107"/>
      <c r="AM221" s="105"/>
      <c r="AN221" s="105"/>
      <c r="AO221" s="106"/>
      <c r="AP221" s="105"/>
      <c r="AQ221" s="105">
        <f t="shared" si="25"/>
        <v>12.403846153846153</v>
      </c>
      <c r="AR221" s="105">
        <f t="shared" si="21"/>
        <v>0.65265279117642927</v>
      </c>
      <c r="AS221" s="105">
        <f t="shared" si="22"/>
        <v>0.65265279117642927</v>
      </c>
      <c r="AU221" s="51"/>
      <c r="BH221" s="20"/>
      <c r="BI221" s="20"/>
      <c r="BJ221" s="106"/>
      <c r="BK221" s="107"/>
      <c r="BL221" s="105"/>
      <c r="BM221" s="106"/>
      <c r="BN221" s="107"/>
      <c r="BO221" s="105"/>
      <c r="BP221" s="105"/>
      <c r="BQ221" s="106"/>
    </row>
    <row r="222" spans="1:69" x14ac:dyDescent="0.15">
      <c r="A222" s="104">
        <f t="shared" si="26"/>
        <v>216</v>
      </c>
      <c r="B222" s="20">
        <f t="shared" si="23"/>
        <v>648</v>
      </c>
      <c r="C222" s="105">
        <f t="shared" si="24"/>
        <v>149.53846153846155</v>
      </c>
      <c r="D222">
        <f ca="1">OFFSET(extrapolation!L231,0,OS_dist_choice-1,1,1)</f>
        <v>3.0153057062313358E-3</v>
      </c>
      <c r="E222">
        <f ca="1">OFFSET(extrapolation!D231,0,PFS_dist_choice-1,1,1)</f>
        <v>648</v>
      </c>
      <c r="F222" s="102"/>
      <c r="G222" s="206"/>
      <c r="H222" s="105"/>
      <c r="I222" s="105"/>
      <c r="J222" s="209"/>
      <c r="K222" s="31"/>
      <c r="L222" s="209"/>
      <c r="M222" s="31"/>
      <c r="N222" s="31"/>
      <c r="O222" s="209"/>
      <c r="P222" s="31"/>
      <c r="Q222" s="31"/>
      <c r="R222" s="105"/>
      <c r="S222" s="51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106"/>
      <c r="AI222" s="107"/>
      <c r="AJ222" s="105"/>
      <c r="AK222" s="106"/>
      <c r="AL222" s="107"/>
      <c r="AM222" s="105"/>
      <c r="AN222" s="105"/>
      <c r="AO222" s="106"/>
      <c r="AP222" s="105"/>
      <c r="AQ222" s="105">
        <f t="shared" si="25"/>
        <v>12.461538461538462</v>
      </c>
      <c r="AR222" s="105">
        <f t="shared" si="21"/>
        <v>0.65135875724384662</v>
      </c>
      <c r="AS222" s="105">
        <f t="shared" si="22"/>
        <v>0.65135875724384662</v>
      </c>
      <c r="AU222" s="51"/>
      <c r="BH222" s="20"/>
      <c r="BI222" s="20"/>
      <c r="BJ222" s="106"/>
      <c r="BK222" s="107"/>
      <c r="BL222" s="105"/>
      <c r="BM222" s="106"/>
      <c r="BN222" s="107"/>
      <c r="BO222" s="105"/>
      <c r="BP222" s="105"/>
      <c r="BQ222" s="106"/>
    </row>
    <row r="223" spans="1:69" x14ac:dyDescent="0.15">
      <c r="A223" s="104">
        <f t="shared" si="26"/>
        <v>217</v>
      </c>
      <c r="B223" s="20">
        <f t="shared" si="23"/>
        <v>651</v>
      </c>
      <c r="C223" s="105">
        <f t="shared" si="24"/>
        <v>150.23076923076923</v>
      </c>
      <c r="D223">
        <f ca="1">OFFSET(extrapolation!L232,0,OS_dist_choice-1,1,1)</f>
        <v>2.9837765535087497E-3</v>
      </c>
      <c r="E223">
        <f ca="1">OFFSET(extrapolation!D232,0,PFS_dist_choice-1,1,1)</f>
        <v>651</v>
      </c>
      <c r="F223" s="102"/>
      <c r="G223" s="206"/>
      <c r="H223" s="105"/>
      <c r="I223" s="105"/>
      <c r="J223" s="209"/>
      <c r="K223" s="31"/>
      <c r="L223" s="209"/>
      <c r="M223" s="31"/>
      <c r="N223" s="31"/>
      <c r="O223" s="209"/>
      <c r="P223" s="31"/>
      <c r="Q223" s="31"/>
      <c r="R223" s="105"/>
      <c r="S223" s="51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106"/>
      <c r="AI223" s="107"/>
      <c r="AJ223" s="105"/>
      <c r="AK223" s="106"/>
      <c r="AL223" s="107"/>
      <c r="AM223" s="105"/>
      <c r="AN223" s="105"/>
      <c r="AO223" s="106"/>
      <c r="AP223" s="105"/>
      <c r="AQ223" s="105">
        <f t="shared" si="25"/>
        <v>12.51923076923077</v>
      </c>
      <c r="AR223" s="105">
        <f t="shared" si="21"/>
        <v>0.65006728903049671</v>
      </c>
      <c r="AS223" s="105">
        <f t="shared" si="22"/>
        <v>0.65006728903049671</v>
      </c>
      <c r="AU223" s="51"/>
      <c r="BH223" s="20"/>
      <c r="BI223" s="20"/>
      <c r="BJ223" s="106"/>
      <c r="BK223" s="107"/>
      <c r="BL223" s="105"/>
      <c r="BM223" s="106"/>
      <c r="BN223" s="107"/>
      <c r="BO223" s="105"/>
      <c r="BP223" s="105"/>
      <c r="BQ223" s="106"/>
    </row>
    <row r="224" spans="1:69" x14ac:dyDescent="0.15">
      <c r="A224" s="104">
        <f t="shared" si="26"/>
        <v>218</v>
      </c>
      <c r="B224" s="20">
        <f t="shared" si="23"/>
        <v>654</v>
      </c>
      <c r="C224" s="105">
        <f t="shared" si="24"/>
        <v>150.92307692307691</v>
      </c>
      <c r="D224">
        <f ca="1">OFFSET(extrapolation!L233,0,OS_dist_choice-1,1,1)</f>
        <v>2.9527188088012664E-3</v>
      </c>
      <c r="E224">
        <f ca="1">OFFSET(extrapolation!D233,0,PFS_dist_choice-1,1,1)</f>
        <v>654</v>
      </c>
      <c r="F224" s="102"/>
      <c r="G224" s="206"/>
      <c r="H224" s="105"/>
      <c r="I224" s="105"/>
      <c r="J224" s="209"/>
      <c r="K224" s="31"/>
      <c r="L224" s="209"/>
      <c r="M224" s="31"/>
      <c r="N224" s="31"/>
      <c r="O224" s="209"/>
      <c r="P224" s="31"/>
      <c r="Q224" s="31"/>
      <c r="R224" s="105"/>
      <c r="S224" s="51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106"/>
      <c r="AI224" s="107"/>
      <c r="AJ224" s="105"/>
      <c r="AK224" s="106"/>
      <c r="AL224" s="107"/>
      <c r="AM224" s="105"/>
      <c r="AN224" s="105"/>
      <c r="AO224" s="106"/>
      <c r="AP224" s="105"/>
      <c r="AQ224" s="105">
        <f t="shared" si="25"/>
        <v>12.576923076923077</v>
      </c>
      <c r="AR224" s="105">
        <f t="shared" si="21"/>
        <v>0.64877838144925259</v>
      </c>
      <c r="AS224" s="105">
        <f t="shared" si="22"/>
        <v>0.64877838144925259</v>
      </c>
      <c r="AU224" s="51"/>
      <c r="BH224" s="20"/>
      <c r="BI224" s="20"/>
      <c r="BJ224" s="106"/>
      <c r="BK224" s="107"/>
      <c r="BL224" s="105"/>
      <c r="BM224" s="106"/>
      <c r="BN224" s="107"/>
      <c r="BO224" s="105"/>
      <c r="BP224" s="105"/>
      <c r="BQ224" s="106"/>
    </row>
    <row r="225" spans="1:69" x14ac:dyDescent="0.15">
      <c r="A225" s="104">
        <f t="shared" si="26"/>
        <v>219</v>
      </c>
      <c r="B225" s="20">
        <f t="shared" si="23"/>
        <v>657</v>
      </c>
      <c r="C225" s="105">
        <f t="shared" si="24"/>
        <v>151.61538461538461</v>
      </c>
      <c r="D225">
        <f ca="1">OFFSET(extrapolation!L234,0,OS_dist_choice-1,1,1)</f>
        <v>2.922123329555E-3</v>
      </c>
      <c r="E225">
        <f ca="1">OFFSET(extrapolation!D234,0,PFS_dist_choice-1,1,1)</f>
        <v>657</v>
      </c>
      <c r="F225" s="102"/>
      <c r="G225" s="206"/>
      <c r="H225" s="105"/>
      <c r="I225" s="105"/>
      <c r="J225" s="209"/>
      <c r="K225" s="31"/>
      <c r="L225" s="209"/>
      <c r="M225" s="31"/>
      <c r="N225" s="31"/>
      <c r="O225" s="209"/>
      <c r="P225" s="31"/>
      <c r="Q225" s="31"/>
      <c r="R225" s="105"/>
      <c r="S225" s="51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106"/>
      <c r="AI225" s="107"/>
      <c r="AJ225" s="105"/>
      <c r="AK225" s="106"/>
      <c r="AL225" s="107"/>
      <c r="AM225" s="105"/>
      <c r="AN225" s="105"/>
      <c r="AO225" s="106"/>
      <c r="AP225" s="105"/>
      <c r="AQ225" s="105">
        <f t="shared" si="25"/>
        <v>12.634615384615385</v>
      </c>
      <c r="AR225" s="105">
        <f t="shared" si="21"/>
        <v>0.64749202942307327</v>
      </c>
      <c r="AS225" s="105">
        <f t="shared" si="22"/>
        <v>0.64749202942307327</v>
      </c>
      <c r="AU225" s="51"/>
      <c r="BH225" s="20"/>
      <c r="BI225" s="20"/>
      <c r="BJ225" s="106"/>
      <c r="BK225" s="107"/>
      <c r="BL225" s="105"/>
      <c r="BM225" s="106"/>
      <c r="BN225" s="107"/>
      <c r="BO225" s="105"/>
      <c r="BP225" s="105"/>
      <c r="BQ225" s="106"/>
    </row>
    <row r="226" spans="1:69" x14ac:dyDescent="0.15">
      <c r="A226" s="104">
        <f t="shared" si="26"/>
        <v>220</v>
      </c>
      <c r="B226" s="20">
        <f t="shared" si="23"/>
        <v>660</v>
      </c>
      <c r="C226" s="105">
        <f t="shared" si="24"/>
        <v>152.30769230769229</v>
      </c>
      <c r="D226">
        <f ca="1">OFFSET(extrapolation!L235,0,OS_dist_choice-1,1,1)</f>
        <v>2.8919811906663539E-3</v>
      </c>
      <c r="E226">
        <f ca="1">OFFSET(extrapolation!D235,0,PFS_dist_choice-1,1,1)</f>
        <v>660</v>
      </c>
      <c r="F226" s="102"/>
      <c r="G226" s="206"/>
      <c r="H226" s="105"/>
      <c r="I226" s="105"/>
      <c r="J226" s="209"/>
      <c r="K226" s="31"/>
      <c r="L226" s="209"/>
      <c r="M226" s="31"/>
      <c r="N226" s="31"/>
      <c r="O226" s="209"/>
      <c r="P226" s="31"/>
      <c r="Q226" s="31"/>
      <c r="R226" s="105"/>
      <c r="S226" s="51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106"/>
      <c r="AI226" s="107"/>
      <c r="AJ226" s="105"/>
      <c r="AK226" s="106"/>
      <c r="AL226" s="107"/>
      <c r="AM226" s="105"/>
      <c r="AN226" s="105"/>
      <c r="AO226" s="106"/>
      <c r="AP226" s="105"/>
      <c r="AQ226" s="105">
        <f t="shared" si="25"/>
        <v>12.692307692307692</v>
      </c>
      <c r="AR226" s="105">
        <f t="shared" si="21"/>
        <v>0.64620822788498433</v>
      </c>
      <c r="AS226" s="105">
        <f t="shared" si="22"/>
        <v>0.64620822788498433</v>
      </c>
      <c r="AU226" s="51"/>
      <c r="BH226" s="20"/>
      <c r="BI226" s="20"/>
      <c r="BJ226" s="106"/>
      <c r="BK226" s="107"/>
      <c r="BL226" s="105"/>
      <c r="BM226" s="106"/>
      <c r="BN226" s="107"/>
      <c r="BO226" s="105"/>
      <c r="BP226" s="105"/>
      <c r="BQ226" s="106"/>
    </row>
    <row r="227" spans="1:69" x14ac:dyDescent="0.15">
      <c r="A227" s="104">
        <f t="shared" si="26"/>
        <v>221</v>
      </c>
      <c r="B227" s="20">
        <f t="shared" si="23"/>
        <v>663</v>
      </c>
      <c r="C227" s="105">
        <f t="shared" si="24"/>
        <v>153</v>
      </c>
      <c r="D227">
        <f ca="1">OFFSET(extrapolation!L236,0,OS_dist_choice-1,1,1)</f>
        <v>2.8622836783667592E-3</v>
      </c>
      <c r="E227">
        <f ca="1">OFFSET(extrapolation!D236,0,PFS_dist_choice-1,1,1)</f>
        <v>663</v>
      </c>
      <c r="F227" s="102"/>
      <c r="G227" s="206"/>
      <c r="H227" s="105"/>
      <c r="I227" s="105"/>
      <c r="J227" s="209"/>
      <c r="K227" s="31"/>
      <c r="L227" s="209"/>
      <c r="M227" s="31"/>
      <c r="N227" s="31"/>
      <c r="O227" s="209"/>
      <c r="P227" s="31"/>
      <c r="Q227" s="31"/>
      <c r="R227" s="105"/>
      <c r="S227" s="51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106"/>
      <c r="AI227" s="107"/>
      <c r="AJ227" s="105"/>
      <c r="AK227" s="106"/>
      <c r="AL227" s="107"/>
      <c r="AM227" s="105"/>
      <c r="AN227" s="105"/>
      <c r="AO227" s="106"/>
      <c r="AP227" s="105"/>
      <c r="AQ227" s="105">
        <f t="shared" si="25"/>
        <v>12.75</v>
      </c>
      <c r="AR227" s="105">
        <f t="shared" si="21"/>
        <v>0.64492697177805802</v>
      </c>
      <c r="AS227" s="105">
        <f t="shared" si="22"/>
        <v>0.64492697177805802</v>
      </c>
      <c r="AU227" s="51"/>
      <c r="BH227" s="20"/>
      <c r="BI227" s="20"/>
      <c r="BJ227" s="106"/>
      <c r="BK227" s="107"/>
      <c r="BL227" s="105"/>
      <c r="BM227" s="106"/>
      <c r="BN227" s="107"/>
      <c r="BO227" s="105"/>
      <c r="BP227" s="105"/>
      <c r="BQ227" s="106"/>
    </row>
    <row r="228" spans="1:69" x14ac:dyDescent="0.15">
      <c r="A228" s="104">
        <f t="shared" si="26"/>
        <v>222</v>
      </c>
      <c r="B228" s="20">
        <f t="shared" si="23"/>
        <v>666</v>
      </c>
      <c r="C228" s="105">
        <f t="shared" si="24"/>
        <v>153.69230769230771</v>
      </c>
      <c r="D228">
        <f ca="1">OFFSET(extrapolation!L237,0,OS_dist_choice-1,1,1)</f>
        <v>2.8330222843056261E-3</v>
      </c>
      <c r="E228">
        <f ca="1">OFFSET(extrapolation!D237,0,PFS_dist_choice-1,1,1)</f>
        <v>666</v>
      </c>
      <c r="F228" s="102"/>
      <c r="G228" s="206"/>
      <c r="H228" s="105"/>
      <c r="I228" s="105"/>
      <c r="J228" s="209"/>
      <c r="K228" s="31"/>
      <c r="L228" s="209"/>
      <c r="M228" s="31"/>
      <c r="N228" s="31"/>
      <c r="O228" s="209"/>
      <c r="P228" s="31"/>
      <c r="Q228" s="31"/>
      <c r="R228" s="105"/>
      <c r="S228" s="51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  <c r="AH228" s="106"/>
      <c r="AI228" s="107"/>
      <c r="AJ228" s="105"/>
      <c r="AK228" s="106"/>
      <c r="AL228" s="107"/>
      <c r="AM228" s="105"/>
      <c r="AN228" s="105"/>
      <c r="AO228" s="106"/>
      <c r="AP228" s="105"/>
      <c r="AQ228" s="105">
        <f t="shared" si="25"/>
        <v>12.807692307692308</v>
      </c>
      <c r="AR228" s="105">
        <f t="shared" si="21"/>
        <v>0.64364825605539289</v>
      </c>
      <c r="AS228" s="105">
        <f t="shared" si="22"/>
        <v>0.64364825605539289</v>
      </c>
      <c r="AU228" s="51"/>
      <c r="BH228" s="20"/>
      <c r="BI228" s="20"/>
      <c r="BJ228" s="106"/>
      <c r="BK228" s="107"/>
      <c r="BL228" s="105"/>
      <c r="BM228" s="106"/>
      <c r="BN228" s="107"/>
      <c r="BO228" s="105"/>
      <c r="BP228" s="105"/>
      <c r="BQ228" s="106"/>
    </row>
    <row r="229" spans="1:69" x14ac:dyDescent="0.15">
      <c r="A229" s="104">
        <f t="shared" si="26"/>
        <v>223</v>
      </c>
      <c r="B229" s="20">
        <f t="shared" si="23"/>
        <v>669</v>
      </c>
      <c r="C229" s="105">
        <f t="shared" si="24"/>
        <v>154.38461538461539</v>
      </c>
      <c r="D229">
        <f ca="1">OFFSET(extrapolation!L238,0,OS_dist_choice-1,1,1)</f>
        <v>2.8041886998242315E-3</v>
      </c>
      <c r="E229">
        <f ca="1">OFFSET(extrapolation!D238,0,PFS_dist_choice-1,1,1)</f>
        <v>669</v>
      </c>
      <c r="F229" s="102"/>
      <c r="G229" s="206"/>
      <c r="H229" s="105"/>
      <c r="I229" s="105"/>
      <c r="J229" s="209"/>
      <c r="K229" s="31"/>
      <c r="L229" s="209"/>
      <c r="M229" s="31"/>
      <c r="N229" s="31"/>
      <c r="O229" s="209"/>
      <c r="P229" s="31"/>
      <c r="Q229" s="31"/>
      <c r="R229" s="105"/>
      <c r="S229" s="51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106"/>
      <c r="AI229" s="107"/>
      <c r="AJ229" s="105"/>
      <c r="AK229" s="106"/>
      <c r="AL229" s="107"/>
      <c r="AM229" s="105"/>
      <c r="AN229" s="105"/>
      <c r="AO229" s="106"/>
      <c r="AP229" s="105"/>
      <c r="AQ229" s="105">
        <f t="shared" si="25"/>
        <v>12.865384615384615</v>
      </c>
      <c r="AR229" s="105">
        <f t="shared" si="21"/>
        <v>0.64237207568009413</v>
      </c>
      <c r="AS229" s="105">
        <f t="shared" si="22"/>
        <v>0.64237207568009413</v>
      </c>
      <c r="AU229" s="51"/>
      <c r="BH229" s="20"/>
      <c r="BI229" s="20"/>
      <c r="BJ229" s="106"/>
      <c r="BK229" s="107"/>
      <c r="BL229" s="105"/>
      <c r="BM229" s="106"/>
      <c r="BN229" s="107"/>
      <c r="BO229" s="105"/>
      <c r="BP229" s="105"/>
      <c r="BQ229" s="106"/>
    </row>
    <row r="230" spans="1:69" x14ac:dyDescent="0.15">
      <c r="A230" s="104">
        <f t="shared" si="26"/>
        <v>224</v>
      </c>
      <c r="B230" s="20">
        <f t="shared" si="23"/>
        <v>672</v>
      </c>
      <c r="C230" s="105">
        <f t="shared" si="24"/>
        <v>155.07692307692309</v>
      </c>
      <c r="D230">
        <f ca="1">OFFSET(extrapolation!L239,0,OS_dist_choice-1,1,1)</f>
        <v>2.775774810413508E-3</v>
      </c>
      <c r="E230">
        <f ca="1">OFFSET(extrapolation!D239,0,PFS_dist_choice-1,1,1)</f>
        <v>672</v>
      </c>
      <c r="F230" s="102"/>
      <c r="G230" s="206"/>
      <c r="H230" s="105"/>
      <c r="I230" s="105"/>
      <c r="J230" s="209"/>
      <c r="K230" s="31"/>
      <c r="L230" s="209"/>
      <c r="M230" s="31"/>
      <c r="N230" s="31"/>
      <c r="O230" s="209"/>
      <c r="P230" s="31"/>
      <c r="Q230" s="31"/>
      <c r="R230" s="105"/>
      <c r="S230" s="51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106"/>
      <c r="AI230" s="107"/>
      <c r="AJ230" s="105"/>
      <c r="AK230" s="106"/>
      <c r="AL230" s="107"/>
      <c r="AM230" s="105"/>
      <c r="AN230" s="105"/>
      <c r="AO230" s="106"/>
      <c r="AP230" s="105"/>
      <c r="AQ230" s="105">
        <f t="shared" si="25"/>
        <v>12.923076923076923</v>
      </c>
      <c r="AR230" s="105">
        <f t="shared" si="21"/>
        <v>0.64109842562525376</v>
      </c>
      <c r="AS230" s="105">
        <f t="shared" si="22"/>
        <v>0.64109842562525376</v>
      </c>
      <c r="AU230" s="51"/>
      <c r="BH230" s="20"/>
      <c r="BI230" s="20"/>
      <c r="BJ230" s="106"/>
      <c r="BK230" s="107"/>
      <c r="BL230" s="105"/>
      <c r="BM230" s="106"/>
      <c r="BN230" s="107"/>
      <c r="BO230" s="105"/>
      <c r="BP230" s="105"/>
      <c r="BQ230" s="106"/>
    </row>
    <row r="231" spans="1:69" x14ac:dyDescent="0.15">
      <c r="A231" s="104">
        <f t="shared" si="26"/>
        <v>225</v>
      </c>
      <c r="B231" s="20">
        <f t="shared" si="23"/>
        <v>675</v>
      </c>
      <c r="C231" s="105">
        <f t="shared" si="24"/>
        <v>155.76923076923077</v>
      </c>
      <c r="D231">
        <f ca="1">OFFSET(extrapolation!L240,0,OS_dist_choice-1,1,1)</f>
        <v>2.7477726903491588E-3</v>
      </c>
      <c r="E231">
        <f ca="1">OFFSET(extrapolation!D240,0,PFS_dist_choice-1,1,1)</f>
        <v>675</v>
      </c>
      <c r="F231" s="102"/>
      <c r="G231" s="206"/>
      <c r="H231" s="105"/>
      <c r="I231" s="105"/>
      <c r="J231" s="209"/>
      <c r="K231" s="31"/>
      <c r="L231" s="209"/>
      <c r="M231" s="31"/>
      <c r="N231" s="31"/>
      <c r="O231" s="209"/>
      <c r="P231" s="31"/>
      <c r="Q231" s="31"/>
      <c r="R231" s="105"/>
      <c r="S231" s="51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106"/>
      <c r="AI231" s="107"/>
      <c r="AJ231" s="105"/>
      <c r="AK231" s="106"/>
      <c r="AL231" s="107"/>
      <c r="AM231" s="105"/>
      <c r="AN231" s="105"/>
      <c r="AO231" s="106"/>
      <c r="AP231" s="105"/>
      <c r="AQ231" s="105">
        <f t="shared" si="25"/>
        <v>12.98076923076923</v>
      </c>
      <c r="AR231" s="105">
        <f t="shared" si="21"/>
        <v>0.63982730087393069</v>
      </c>
      <c r="AS231" s="105">
        <f t="shared" si="22"/>
        <v>0.63982730087393069</v>
      </c>
      <c r="AU231" s="51"/>
      <c r="BH231" s="20"/>
      <c r="BI231" s="20"/>
      <c r="BJ231" s="106"/>
      <c r="BK231" s="107"/>
      <c r="BL231" s="105"/>
      <c r="BM231" s="106"/>
      <c r="BN231" s="107"/>
      <c r="BO231" s="105"/>
      <c r="BP231" s="105"/>
      <c r="BQ231" s="106"/>
    </row>
    <row r="232" spans="1:69" x14ac:dyDescent="0.15">
      <c r="A232" s="104">
        <f t="shared" si="26"/>
        <v>226</v>
      </c>
      <c r="B232" s="20">
        <f t="shared" si="23"/>
        <v>678</v>
      </c>
      <c r="C232" s="105">
        <f t="shared" si="24"/>
        <v>156.46153846153845</v>
      </c>
      <c r="D232">
        <f ca="1">OFFSET(extrapolation!L241,0,OS_dist_choice-1,1,1)</f>
        <v>2.7201745974976565E-3</v>
      </c>
      <c r="E232">
        <f ca="1">OFFSET(extrapolation!D241,0,PFS_dist_choice-1,1,1)</f>
        <v>678</v>
      </c>
      <c r="F232" s="102"/>
      <c r="G232" s="206"/>
      <c r="H232" s="105"/>
      <c r="I232" s="105"/>
      <c r="J232" s="209"/>
      <c r="K232" s="31"/>
      <c r="L232" s="209"/>
      <c r="M232" s="31"/>
      <c r="N232" s="31"/>
      <c r="O232" s="209"/>
      <c r="P232" s="31"/>
      <c r="Q232" s="31"/>
      <c r="R232" s="105"/>
      <c r="S232" s="51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106"/>
      <c r="AI232" s="107"/>
      <c r="AJ232" s="105"/>
      <c r="AK232" s="106"/>
      <c r="AL232" s="107"/>
      <c r="AM232" s="105"/>
      <c r="AN232" s="105"/>
      <c r="AO232" s="106"/>
      <c r="AP232" s="105"/>
      <c r="AQ232" s="105">
        <f t="shared" si="25"/>
        <v>13.038461538461538</v>
      </c>
      <c r="AR232" s="105">
        <f t="shared" si="21"/>
        <v>0.63855869641913132</v>
      </c>
      <c r="AS232" s="105">
        <f t="shared" si="22"/>
        <v>0.63855869641913132</v>
      </c>
      <c r="AU232" s="51"/>
      <c r="BH232" s="20"/>
      <c r="BI232" s="20"/>
      <c r="BJ232" s="106"/>
      <c r="BK232" s="107"/>
      <c r="BL232" s="105"/>
      <c r="BM232" s="106"/>
      <c r="BN232" s="107"/>
      <c r="BO232" s="105"/>
      <c r="BP232" s="105"/>
      <c r="BQ232" s="106"/>
    </row>
    <row r="233" spans="1:69" x14ac:dyDescent="0.15">
      <c r="A233" s="104">
        <f t="shared" si="26"/>
        <v>227</v>
      </c>
      <c r="B233" s="20">
        <f t="shared" si="23"/>
        <v>681</v>
      </c>
      <c r="C233" s="105">
        <f t="shared" si="24"/>
        <v>157.15384615384616</v>
      </c>
      <c r="D233">
        <f ca="1">OFFSET(extrapolation!L242,0,OS_dist_choice-1,1,1)</f>
        <v>2.692972968286844E-3</v>
      </c>
      <c r="E233">
        <f ca="1">OFFSET(extrapolation!D242,0,PFS_dist_choice-1,1,1)</f>
        <v>681</v>
      </c>
      <c r="F233" s="102"/>
      <c r="G233" s="206"/>
      <c r="H233" s="105"/>
      <c r="I233" s="105"/>
      <c r="J233" s="209"/>
      <c r="K233" s="31"/>
      <c r="L233" s="209"/>
      <c r="M233" s="31"/>
      <c r="N233" s="31"/>
      <c r="O233" s="209"/>
      <c r="P233" s="31"/>
      <c r="Q233" s="31"/>
      <c r="R233" s="105"/>
      <c r="S233" s="51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106"/>
      <c r="AI233" s="107"/>
      <c r="AJ233" s="105"/>
      <c r="AK233" s="106"/>
      <c r="AL233" s="107"/>
      <c r="AM233" s="105"/>
      <c r="AN233" s="105"/>
      <c r="AO233" s="106"/>
      <c r="AP233" s="105"/>
      <c r="AQ233" s="105">
        <f t="shared" si="25"/>
        <v>13.096153846153847</v>
      </c>
      <c r="AR233" s="105">
        <f t="shared" si="21"/>
        <v>0.63729260726378945</v>
      </c>
      <c r="AS233" s="105">
        <f t="shared" si="22"/>
        <v>0.63729260726378945</v>
      </c>
      <c r="AU233" s="51"/>
      <c r="BH233" s="20"/>
      <c r="BI233" s="20"/>
      <c r="BJ233" s="106"/>
      <c r="BK233" s="107"/>
      <c r="BL233" s="105"/>
      <c r="BM233" s="106"/>
      <c r="BN233" s="107"/>
      <c r="BO233" s="105"/>
      <c r="BP233" s="105"/>
      <c r="BQ233" s="106"/>
    </row>
    <row r="234" spans="1:69" x14ac:dyDescent="0.15">
      <c r="A234" s="104">
        <f t="shared" si="26"/>
        <v>228</v>
      </c>
      <c r="B234" s="20">
        <f t="shared" si="23"/>
        <v>684</v>
      </c>
      <c r="C234" s="105">
        <f t="shared" si="24"/>
        <v>157.84615384615384</v>
      </c>
      <c r="D234">
        <f ca="1">OFFSET(extrapolation!L243,0,OS_dist_choice-1,1,1)</f>
        <v>2.6661604128355183E-3</v>
      </c>
      <c r="E234">
        <f ca="1">OFFSET(extrapolation!D243,0,PFS_dist_choice-1,1,1)</f>
        <v>684</v>
      </c>
      <c r="F234" s="102"/>
      <c r="G234" s="206"/>
      <c r="H234" s="105"/>
      <c r="I234" s="105"/>
      <c r="J234" s="209"/>
      <c r="K234" s="31"/>
      <c r="L234" s="209"/>
      <c r="M234" s="31"/>
      <c r="N234" s="31"/>
      <c r="O234" s="209"/>
      <c r="P234" s="31"/>
      <c r="Q234" s="31"/>
      <c r="R234" s="105"/>
      <c r="S234" s="51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106"/>
      <c r="AI234" s="107"/>
      <c r="AJ234" s="105"/>
      <c r="AK234" s="106"/>
      <c r="AL234" s="107"/>
      <c r="AM234" s="105"/>
      <c r="AN234" s="105"/>
      <c r="AO234" s="106"/>
      <c r="AP234" s="105"/>
      <c r="AQ234" s="105">
        <f t="shared" si="25"/>
        <v>13.153846153846153</v>
      </c>
      <c r="AR234" s="105">
        <f t="shared" si="21"/>
        <v>0.6360290284207466</v>
      </c>
      <c r="AS234" s="105">
        <f t="shared" si="22"/>
        <v>0.6360290284207466</v>
      </c>
      <c r="AU234" s="51"/>
      <c r="BH234" s="20"/>
      <c r="BI234" s="20"/>
      <c r="BJ234" s="106"/>
      <c r="BK234" s="107"/>
      <c r="BL234" s="105"/>
      <c r="BM234" s="106"/>
      <c r="BN234" s="107"/>
      <c r="BO234" s="105"/>
      <c r="BP234" s="105"/>
      <c r="BQ234" s="106"/>
    </row>
    <row r="235" spans="1:69" x14ac:dyDescent="0.15">
      <c r="A235" s="104">
        <f t="shared" si="26"/>
        <v>229</v>
      </c>
      <c r="B235" s="20">
        <f t="shared" si="23"/>
        <v>687</v>
      </c>
      <c r="C235" s="105">
        <f t="shared" si="24"/>
        <v>158.53846153846155</v>
      </c>
      <c r="D235">
        <f ca="1">OFFSET(extrapolation!L244,0,OS_dist_choice-1,1,1)</f>
        <v>2.6397297102359316E-3</v>
      </c>
      <c r="E235">
        <f ca="1">OFFSET(extrapolation!D244,0,PFS_dist_choice-1,1,1)</f>
        <v>687</v>
      </c>
      <c r="F235" s="102"/>
      <c r="G235" s="206"/>
      <c r="H235" s="105"/>
      <c r="I235" s="105"/>
      <c r="J235" s="209"/>
      <c r="K235" s="31"/>
      <c r="L235" s="209"/>
      <c r="M235" s="31"/>
      <c r="N235" s="31"/>
      <c r="O235" s="209"/>
      <c r="P235" s="31"/>
      <c r="Q235" s="31"/>
      <c r="R235" s="105"/>
      <c r="S235" s="51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  <c r="AH235" s="106"/>
      <c r="AI235" s="107"/>
      <c r="AJ235" s="105"/>
      <c r="AK235" s="106"/>
      <c r="AL235" s="107"/>
      <c r="AM235" s="105"/>
      <c r="AN235" s="105"/>
      <c r="AO235" s="106"/>
      <c r="AP235" s="105"/>
      <c r="AQ235" s="105">
        <f t="shared" si="25"/>
        <v>13.211538461538462</v>
      </c>
      <c r="AR235" s="105">
        <f t="shared" si="21"/>
        <v>0.63476795491273252</v>
      </c>
      <c r="AS235" s="105">
        <f t="shared" si="22"/>
        <v>0.63476795491273252</v>
      </c>
      <c r="AU235" s="51"/>
      <c r="BH235" s="20"/>
      <c r="BI235" s="20"/>
      <c r="BJ235" s="106"/>
      <c r="BK235" s="107"/>
      <c r="BL235" s="105"/>
      <c r="BM235" s="106"/>
      <c r="BN235" s="107"/>
      <c r="BO235" s="105"/>
      <c r="BP235" s="105"/>
      <c r="BQ235" s="106"/>
    </row>
    <row r="236" spans="1:69" x14ac:dyDescent="0.15">
      <c r="A236" s="104">
        <f t="shared" si="26"/>
        <v>230</v>
      </c>
      <c r="B236" s="20">
        <f t="shared" si="23"/>
        <v>690</v>
      </c>
      <c r="C236" s="105">
        <f t="shared" si="24"/>
        <v>159.23076923076923</v>
      </c>
      <c r="D236">
        <f ca="1">OFFSET(extrapolation!L245,0,OS_dist_choice-1,1,1)</f>
        <v>2.6136738039841938E-3</v>
      </c>
      <c r="E236">
        <f ca="1">OFFSET(extrapolation!D245,0,PFS_dist_choice-1,1,1)</f>
        <v>690</v>
      </c>
      <c r="F236" s="102"/>
      <c r="G236" s="206"/>
      <c r="H236" s="105"/>
      <c r="I236" s="105"/>
      <c r="J236" s="209"/>
      <c r="K236" s="31"/>
      <c r="L236" s="209"/>
      <c r="M236" s="31"/>
      <c r="N236" s="31"/>
      <c r="O236" s="209"/>
      <c r="P236" s="31"/>
      <c r="Q236" s="31"/>
      <c r="R236" s="105"/>
      <c r="S236" s="51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106"/>
      <c r="AI236" s="107"/>
      <c r="AJ236" s="105"/>
      <c r="AK236" s="106"/>
      <c r="AL236" s="107"/>
      <c r="AM236" s="105"/>
      <c r="AN236" s="105"/>
      <c r="AO236" s="106"/>
      <c r="AP236" s="105"/>
      <c r="AQ236" s="105">
        <f t="shared" si="25"/>
        <v>13.26923076923077</v>
      </c>
      <c r="AR236" s="105">
        <f t="shared" si="21"/>
        <v>0.6335093817723455</v>
      </c>
      <c r="AS236" s="105">
        <f t="shared" si="22"/>
        <v>0.6335093817723455</v>
      </c>
      <c r="AU236" s="51"/>
      <c r="BH236" s="20"/>
      <c r="BI236" s="20"/>
      <c r="BJ236" s="106"/>
      <c r="BK236" s="107"/>
      <c r="BL236" s="105"/>
      <c r="BM236" s="106"/>
      <c r="BN236" s="107"/>
      <c r="BO236" s="105"/>
      <c r="BP236" s="105"/>
      <c r="BQ236" s="106"/>
    </row>
    <row r="237" spans="1:69" x14ac:dyDescent="0.15">
      <c r="A237" s="104">
        <f t="shared" si="26"/>
        <v>231</v>
      </c>
      <c r="B237" s="20">
        <f t="shared" si="23"/>
        <v>693</v>
      </c>
      <c r="C237" s="105">
        <f t="shared" si="24"/>
        <v>159.92307692307691</v>
      </c>
      <c r="D237">
        <f ca="1">OFFSET(extrapolation!L246,0,OS_dist_choice-1,1,1)</f>
        <v>2.5879857975529617E-3</v>
      </c>
      <c r="E237">
        <f ca="1">OFFSET(extrapolation!D246,0,PFS_dist_choice-1,1,1)</f>
        <v>693</v>
      </c>
      <c r="F237" s="102"/>
      <c r="G237" s="206"/>
      <c r="H237" s="105"/>
      <c r="I237" s="105"/>
      <c r="J237" s="209"/>
      <c r="K237" s="31"/>
      <c r="L237" s="209"/>
      <c r="M237" s="31"/>
      <c r="N237" s="31"/>
      <c r="O237" s="209"/>
      <c r="P237" s="31"/>
      <c r="Q237" s="31"/>
      <c r="R237" s="105"/>
      <c r="S237" s="51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106"/>
      <c r="AI237" s="107"/>
      <c r="AJ237" s="105"/>
      <c r="AK237" s="106"/>
      <c r="AL237" s="107"/>
      <c r="AM237" s="105"/>
      <c r="AN237" s="105"/>
      <c r="AO237" s="106"/>
      <c r="AP237" s="105"/>
      <c r="AQ237" s="105">
        <f t="shared" si="25"/>
        <v>13.326923076923077</v>
      </c>
      <c r="AR237" s="105">
        <f t="shared" si="21"/>
        <v>0.63225330404203317</v>
      </c>
      <c r="AS237" s="105">
        <f t="shared" si="22"/>
        <v>0.63225330404203317</v>
      </c>
      <c r="AU237" s="51"/>
      <c r="BH237" s="20"/>
      <c r="BI237" s="20"/>
      <c r="BJ237" s="106"/>
      <c r="BK237" s="107"/>
      <c r="BL237" s="105"/>
      <c r="BM237" s="106"/>
      <c r="BN237" s="107"/>
      <c r="BO237" s="105"/>
      <c r="BP237" s="105"/>
      <c r="BQ237" s="106"/>
    </row>
    <row r="238" spans="1:69" x14ac:dyDescent="0.15">
      <c r="A238" s="104">
        <f t="shared" si="26"/>
        <v>232</v>
      </c>
      <c r="B238" s="20">
        <f t="shared" si="23"/>
        <v>696</v>
      </c>
      <c r="C238" s="105">
        <f t="shared" si="24"/>
        <v>160.61538461538461</v>
      </c>
      <c r="D238">
        <f ca="1">OFFSET(extrapolation!L247,0,OS_dist_choice-1,1,1)</f>
        <v>2.562658950101666E-3</v>
      </c>
      <c r="E238">
        <f ca="1">OFFSET(extrapolation!D247,0,PFS_dist_choice-1,1,1)</f>
        <v>696</v>
      </c>
      <c r="F238" s="102"/>
      <c r="G238" s="206"/>
      <c r="H238" s="105"/>
      <c r="I238" s="105"/>
      <c r="J238" s="209"/>
      <c r="K238" s="31"/>
      <c r="L238" s="209"/>
      <c r="M238" s="31"/>
      <c r="N238" s="31"/>
      <c r="O238" s="209"/>
      <c r="P238" s="31"/>
      <c r="Q238" s="31"/>
      <c r="R238" s="105"/>
      <c r="S238" s="51"/>
      <c r="T238" s="20"/>
      <c r="U238" s="20"/>
      <c r="V238" s="20"/>
      <c r="W238" s="20"/>
      <c r="X238" s="20"/>
      <c r="Y238" s="20"/>
      <c r="Z238" s="20"/>
      <c r="AA238" s="20"/>
      <c r="AB238" s="20"/>
      <c r="AC238" s="20"/>
      <c r="AD238" s="20"/>
      <c r="AE238" s="20"/>
      <c r="AF238" s="20"/>
      <c r="AG238" s="20"/>
      <c r="AH238" s="106"/>
      <c r="AI238" s="107"/>
      <c r="AJ238" s="105"/>
      <c r="AK238" s="106"/>
      <c r="AL238" s="107"/>
      <c r="AM238" s="105"/>
      <c r="AN238" s="105"/>
      <c r="AO238" s="106"/>
      <c r="AP238" s="105"/>
      <c r="AQ238" s="105">
        <f t="shared" si="25"/>
        <v>13.384615384615385</v>
      </c>
      <c r="AR238" s="105">
        <f t="shared" si="21"/>
        <v>0.63099971677407241</v>
      </c>
      <c r="AS238" s="105">
        <f t="shared" si="22"/>
        <v>0.63099971677407241</v>
      </c>
      <c r="AU238" s="51"/>
      <c r="BH238" s="20"/>
      <c r="BI238" s="20"/>
      <c r="BJ238" s="106"/>
      <c r="BK238" s="107"/>
      <c r="BL238" s="105"/>
      <c r="BM238" s="106"/>
      <c r="BN238" s="107"/>
      <c r="BO238" s="105"/>
      <c r="BP238" s="105"/>
      <c r="BQ238" s="106"/>
    </row>
    <row r="239" spans="1:69" x14ac:dyDescent="0.15">
      <c r="A239" s="104">
        <f t="shared" si="26"/>
        <v>233</v>
      </c>
      <c r="B239" s="20">
        <f t="shared" si="23"/>
        <v>699</v>
      </c>
      <c r="C239" s="105">
        <f t="shared" si="24"/>
        <v>161.30769230769229</v>
      </c>
      <c r="D239">
        <f ca="1">OFFSET(extrapolation!L248,0,OS_dist_choice-1,1,1)</f>
        <v>2.5376866723193282E-3</v>
      </c>
      <c r="E239">
        <f ca="1">OFFSET(extrapolation!D248,0,PFS_dist_choice-1,1,1)</f>
        <v>699</v>
      </c>
      <c r="F239" s="102"/>
      <c r="G239" s="206"/>
      <c r="H239" s="105"/>
      <c r="I239" s="105"/>
      <c r="J239" s="209"/>
      <c r="K239" s="31"/>
      <c r="L239" s="209"/>
      <c r="M239" s="31"/>
      <c r="N239" s="31"/>
      <c r="O239" s="209"/>
      <c r="P239" s="31"/>
      <c r="Q239" s="31"/>
      <c r="R239" s="105"/>
      <c r="S239" s="51"/>
      <c r="T239" s="20"/>
      <c r="U239" s="20"/>
      <c r="V239" s="20"/>
      <c r="W239" s="20"/>
      <c r="X239" s="20"/>
      <c r="Y239" s="20"/>
      <c r="Z239" s="20"/>
      <c r="AA239" s="20"/>
      <c r="AB239" s="20"/>
      <c r="AC239" s="20"/>
      <c r="AD239" s="20"/>
      <c r="AE239" s="20"/>
      <c r="AF239" s="20"/>
      <c r="AG239" s="20"/>
      <c r="AH239" s="106"/>
      <c r="AI239" s="107"/>
      <c r="AJ239" s="105"/>
      <c r="AK239" s="106"/>
      <c r="AL239" s="107"/>
      <c r="AM239" s="105"/>
      <c r="AN239" s="105"/>
      <c r="AO239" s="106"/>
      <c r="AP239" s="105"/>
      <c r="AQ239" s="105">
        <f t="shared" si="25"/>
        <v>13.442307692307692</v>
      </c>
      <c r="AR239" s="105">
        <f t="shared" si="21"/>
        <v>0.6297486150305498</v>
      </c>
      <c r="AS239" s="105">
        <f t="shared" si="22"/>
        <v>0.6297486150305498</v>
      </c>
      <c r="AU239" s="51"/>
      <c r="BH239" s="20"/>
      <c r="BI239" s="20"/>
      <c r="BJ239" s="106"/>
      <c r="BK239" s="107"/>
      <c r="BL239" s="105"/>
      <c r="BM239" s="106"/>
      <c r="BN239" s="107"/>
      <c r="BO239" s="105"/>
      <c r="BP239" s="105"/>
      <c r="BQ239" s="106"/>
    </row>
    <row r="240" spans="1:69" x14ac:dyDescent="0.15">
      <c r="A240" s="104">
        <f t="shared" si="26"/>
        <v>234</v>
      </c>
      <c r="B240" s="20">
        <f t="shared" si="23"/>
        <v>702</v>
      </c>
      <c r="C240" s="105">
        <f t="shared" si="24"/>
        <v>162</v>
      </c>
      <c r="D240">
        <f ca="1">OFFSET(extrapolation!L249,0,OS_dist_choice-1,1,1)</f>
        <v>2.5130625223953201E-3</v>
      </c>
      <c r="E240">
        <f ca="1">OFFSET(extrapolation!D249,0,PFS_dist_choice-1,1,1)</f>
        <v>702</v>
      </c>
      <c r="F240" s="102"/>
      <c r="G240" s="206"/>
      <c r="H240" s="105"/>
      <c r="I240" s="105"/>
      <c r="J240" s="209"/>
      <c r="K240" s="31"/>
      <c r="L240" s="209"/>
      <c r="M240" s="31"/>
      <c r="N240" s="31"/>
      <c r="O240" s="209"/>
      <c r="P240" s="31"/>
      <c r="Q240" s="31"/>
      <c r="R240" s="105"/>
      <c r="S240" s="51"/>
      <c r="T240" s="20"/>
      <c r="U240" s="20"/>
      <c r="V240" s="20"/>
      <c r="W240" s="20"/>
      <c r="X240" s="20"/>
      <c r="Y240" s="20"/>
      <c r="Z240" s="20"/>
      <c r="AA240" s="20"/>
      <c r="AB240" s="20"/>
      <c r="AC240" s="20"/>
      <c r="AD240" s="20"/>
      <c r="AE240" s="20"/>
      <c r="AF240" s="20"/>
      <c r="AG240" s="20"/>
      <c r="AH240" s="106"/>
      <c r="AI240" s="107"/>
      <c r="AJ240" s="105"/>
      <c r="AK240" s="106"/>
      <c r="AL240" s="107"/>
      <c r="AM240" s="105"/>
      <c r="AN240" s="105"/>
      <c r="AO240" s="106"/>
      <c r="AP240" s="105"/>
      <c r="AQ240" s="105">
        <f t="shared" si="25"/>
        <v>13.5</v>
      </c>
      <c r="AR240" s="105">
        <f t="shared" si="21"/>
        <v>0.62849999388334288</v>
      </c>
      <c r="AS240" s="105">
        <f t="shared" si="22"/>
        <v>0.62849999388334288</v>
      </c>
      <c r="AU240" s="51"/>
      <c r="BH240" s="20"/>
      <c r="BI240" s="20"/>
      <c r="BJ240" s="106"/>
      <c r="BK240" s="107"/>
      <c r="BL240" s="105"/>
      <c r="BM240" s="106"/>
      <c r="BN240" s="107"/>
      <c r="BO240" s="105"/>
      <c r="BP240" s="105"/>
      <c r="BQ240" s="106"/>
    </row>
    <row r="241" spans="1:69" x14ac:dyDescent="0.15">
      <c r="A241" s="104">
        <f t="shared" si="26"/>
        <v>235</v>
      </c>
      <c r="B241" s="20">
        <f t="shared" si="23"/>
        <v>705</v>
      </c>
      <c r="C241" s="105">
        <f t="shared" si="24"/>
        <v>162.69230769230771</v>
      </c>
      <c r="D241">
        <f ca="1">OFFSET(extrapolation!L250,0,OS_dist_choice-1,1,1)</f>
        <v>2.4887802021136781E-3</v>
      </c>
      <c r="E241">
        <f ca="1">OFFSET(extrapolation!D250,0,PFS_dist_choice-1,1,1)</f>
        <v>705</v>
      </c>
      <c r="F241" s="102"/>
      <c r="G241" s="206"/>
      <c r="H241" s="105"/>
      <c r="I241" s="105"/>
      <c r="J241" s="209"/>
      <c r="K241" s="31"/>
      <c r="L241" s="209"/>
      <c r="M241" s="31"/>
      <c r="N241" s="31"/>
      <c r="O241" s="209"/>
      <c r="P241" s="31"/>
      <c r="Q241" s="31"/>
      <c r="R241" s="105"/>
      <c r="S241" s="51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  <c r="AD241" s="20"/>
      <c r="AE241" s="20"/>
      <c r="AF241" s="20"/>
      <c r="AG241" s="20"/>
      <c r="AH241" s="106"/>
      <c r="AI241" s="107"/>
      <c r="AJ241" s="105"/>
      <c r="AK241" s="106"/>
      <c r="AL241" s="107"/>
      <c r="AM241" s="105"/>
      <c r="AN241" s="105"/>
      <c r="AO241" s="106"/>
      <c r="AP241" s="105"/>
      <c r="AQ241" s="105">
        <f t="shared" si="25"/>
        <v>13.557692307692308</v>
      </c>
      <c r="AR241" s="105">
        <f t="shared" si="21"/>
        <v>0.62725384841410037</v>
      </c>
      <c r="AS241" s="105">
        <f t="shared" si="22"/>
        <v>0.62725384841410037</v>
      </c>
      <c r="AU241" s="51"/>
      <c r="BH241" s="20"/>
      <c r="BI241" s="20"/>
      <c r="BJ241" s="106"/>
      <c r="BK241" s="107"/>
      <c r="BL241" s="105"/>
      <c r="BM241" s="106"/>
      <c r="BN241" s="107"/>
      <c r="BO241" s="105"/>
      <c r="BP241" s="105"/>
      <c r="BQ241" s="106"/>
    </row>
    <row r="242" spans="1:69" x14ac:dyDescent="0.15">
      <c r="A242" s="104">
        <f t="shared" si="26"/>
        <v>236</v>
      </c>
      <c r="B242" s="20">
        <f t="shared" si="23"/>
        <v>708</v>
      </c>
      <c r="C242" s="105">
        <f t="shared" si="24"/>
        <v>163.38461538461539</v>
      </c>
      <c r="D242">
        <f ca="1">OFFSET(extrapolation!L251,0,OS_dist_choice-1,1,1)</f>
        <v>2.4648335530666346E-3</v>
      </c>
      <c r="E242">
        <f ca="1">OFFSET(extrapolation!D251,0,PFS_dist_choice-1,1,1)</f>
        <v>708</v>
      </c>
      <c r="F242" s="102"/>
      <c r="G242" s="206"/>
      <c r="H242" s="105"/>
      <c r="I242" s="105"/>
      <c r="J242" s="209"/>
      <c r="K242" s="31"/>
      <c r="L242" s="209"/>
      <c r="M242" s="31"/>
      <c r="N242" s="31"/>
      <c r="O242" s="209"/>
      <c r="P242" s="31"/>
      <c r="Q242" s="31"/>
      <c r="R242" s="105"/>
      <c r="S242" s="51"/>
      <c r="T242" s="20"/>
      <c r="U242" s="20"/>
      <c r="V242" s="20"/>
      <c r="W242" s="20"/>
      <c r="X242" s="20"/>
      <c r="Y242" s="20"/>
      <c r="Z242" s="20"/>
      <c r="AA242" s="20"/>
      <c r="AB242" s="20"/>
      <c r="AC242" s="20"/>
      <c r="AD242" s="20"/>
      <c r="AE242" s="20"/>
      <c r="AF242" s="20"/>
      <c r="AG242" s="20"/>
      <c r="AH242" s="106"/>
      <c r="AI242" s="107"/>
      <c r="AJ242" s="105"/>
      <c r="AK242" s="106"/>
      <c r="AL242" s="107"/>
      <c r="AM242" s="105"/>
      <c r="AN242" s="105"/>
      <c r="AO242" s="106"/>
      <c r="AP242" s="105"/>
      <c r="AQ242" s="105">
        <f t="shared" si="25"/>
        <v>13.615384615384615</v>
      </c>
      <c r="AR242" s="105">
        <f t="shared" si="21"/>
        <v>0.62601017371422218</v>
      </c>
      <c r="AS242" s="105">
        <f t="shared" si="22"/>
        <v>0.62601017371422218</v>
      </c>
      <c r="AU242" s="51"/>
      <c r="BH242" s="20"/>
      <c r="BI242" s="20"/>
      <c r="BJ242" s="106"/>
      <c r="BK242" s="107"/>
      <c r="BL242" s="105"/>
      <c r="BM242" s="106"/>
      <c r="BN242" s="107"/>
      <c r="BO242" s="105"/>
      <c r="BP242" s="105"/>
      <c r="BQ242" s="106"/>
    </row>
    <row r="243" spans="1:69" x14ac:dyDescent="0.15">
      <c r="A243" s="104">
        <f t="shared" si="26"/>
        <v>237</v>
      </c>
      <c r="B243" s="20">
        <f t="shared" si="23"/>
        <v>711</v>
      </c>
      <c r="C243" s="105">
        <f t="shared" si="24"/>
        <v>164.07692307692309</v>
      </c>
      <c r="D243">
        <f ca="1">OFFSET(extrapolation!L252,0,OS_dist_choice-1,1,1)</f>
        <v>2.441216552983272E-3</v>
      </c>
      <c r="E243">
        <f ca="1">OFFSET(extrapolation!D252,0,PFS_dist_choice-1,1,1)</f>
        <v>711</v>
      </c>
      <c r="F243" s="102"/>
      <c r="G243" s="206"/>
      <c r="H243" s="105"/>
      <c r="I243" s="105"/>
      <c r="J243" s="209"/>
      <c r="K243" s="31"/>
      <c r="L243" s="209"/>
      <c r="M243" s="31"/>
      <c r="N243" s="31"/>
      <c r="O243" s="209"/>
      <c r="P243" s="31"/>
      <c r="Q243" s="31"/>
      <c r="R243" s="105"/>
      <c r="S243" s="51"/>
      <c r="T243" s="20"/>
      <c r="U243" s="20"/>
      <c r="V243" s="20"/>
      <c r="W243" s="20"/>
      <c r="X243" s="20"/>
      <c r="Y243" s="20"/>
      <c r="Z243" s="20"/>
      <c r="AA243" s="20"/>
      <c r="AB243" s="20"/>
      <c r="AC243" s="20"/>
      <c r="AD243" s="20"/>
      <c r="AE243" s="20"/>
      <c r="AF243" s="20"/>
      <c r="AG243" s="20"/>
      <c r="AH243" s="106"/>
      <c r="AI243" s="107"/>
      <c r="AJ243" s="105"/>
      <c r="AK243" s="106"/>
      <c r="AL243" s="107"/>
      <c r="AM243" s="105"/>
      <c r="AN243" s="105"/>
      <c r="AO243" s="106"/>
      <c r="AP243" s="105"/>
      <c r="AQ243" s="105">
        <f t="shared" si="25"/>
        <v>13.673076923076923</v>
      </c>
      <c r="AR243" s="105">
        <f t="shared" si="21"/>
        <v>0.62476896488484146</v>
      </c>
      <c r="AS243" s="105">
        <f t="shared" si="22"/>
        <v>0.62476896488484146</v>
      </c>
      <c r="AU243" s="51"/>
      <c r="BH243" s="20"/>
      <c r="BI243" s="20"/>
      <c r="BJ243" s="106"/>
      <c r="BK243" s="107"/>
      <c r="BL243" s="105"/>
      <c r="BM243" s="106"/>
      <c r="BN243" s="107"/>
      <c r="BO243" s="105"/>
      <c r="BP243" s="105"/>
      <c r="BQ243" s="106"/>
    </row>
    <row r="244" spans="1:69" x14ac:dyDescent="0.15">
      <c r="A244" s="104">
        <f t="shared" si="26"/>
        <v>238</v>
      </c>
      <c r="B244" s="20">
        <f t="shared" si="23"/>
        <v>714</v>
      </c>
      <c r="C244" s="105">
        <f t="shared" si="24"/>
        <v>164.76923076923077</v>
      </c>
      <c r="D244">
        <f ca="1">OFFSET(extrapolation!L253,0,OS_dist_choice-1,1,1)</f>
        <v>2.4179233121693353E-3</v>
      </c>
      <c r="E244">
        <f ca="1">OFFSET(extrapolation!D253,0,PFS_dist_choice-1,1,1)</f>
        <v>714</v>
      </c>
      <c r="F244" s="102"/>
      <c r="G244" s="206"/>
      <c r="H244" s="105"/>
      <c r="I244" s="105"/>
      <c r="J244" s="209"/>
      <c r="K244" s="31"/>
      <c r="L244" s="209"/>
      <c r="M244" s="31"/>
      <c r="N244" s="31"/>
      <c r="O244" s="209"/>
      <c r="P244" s="31"/>
      <c r="Q244" s="31"/>
      <c r="R244" s="105"/>
      <c r="S244" s="51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20"/>
      <c r="AF244" s="20"/>
      <c r="AG244" s="20"/>
      <c r="AH244" s="106"/>
      <c r="AI244" s="107"/>
      <c r="AJ244" s="105"/>
      <c r="AK244" s="106"/>
      <c r="AL244" s="107"/>
      <c r="AM244" s="105"/>
      <c r="AN244" s="105"/>
      <c r="AO244" s="106"/>
      <c r="AP244" s="105"/>
      <c r="AQ244" s="105">
        <f t="shared" si="25"/>
        <v>13.73076923076923</v>
      </c>
      <c r="AR244" s="105">
        <f t="shared" si="21"/>
        <v>0.62353021703680389</v>
      </c>
      <c r="AS244" s="105">
        <f t="shared" si="22"/>
        <v>0.62353021703680389</v>
      </c>
      <c r="AU244" s="51"/>
      <c r="BH244" s="20"/>
      <c r="BI244" s="20"/>
      <c r="BJ244" s="106"/>
      <c r="BK244" s="107"/>
      <c r="BL244" s="105"/>
      <c r="BM244" s="106"/>
      <c r="BN244" s="107"/>
      <c r="BO244" s="105"/>
      <c r="BP244" s="105"/>
      <c r="BQ244" s="106"/>
    </row>
    <row r="245" spans="1:69" x14ac:dyDescent="0.15">
      <c r="A245" s="104">
        <f t="shared" si="26"/>
        <v>239</v>
      </c>
      <c r="B245" s="20">
        <f t="shared" si="23"/>
        <v>717</v>
      </c>
      <c r="C245" s="105">
        <f t="shared" si="24"/>
        <v>165.46153846153845</v>
      </c>
      <c r="D245">
        <f ca="1">OFFSET(extrapolation!L254,0,OS_dist_choice-1,1,1)</f>
        <v>2.3949480700543846E-3</v>
      </c>
      <c r="E245">
        <f ca="1">OFFSET(extrapolation!D254,0,PFS_dist_choice-1,1,1)</f>
        <v>717</v>
      </c>
      <c r="F245" s="102"/>
      <c r="G245" s="206"/>
      <c r="H245" s="105"/>
      <c r="I245" s="105"/>
      <c r="J245" s="209"/>
      <c r="K245" s="31"/>
      <c r="L245" s="209"/>
      <c r="M245" s="31"/>
      <c r="N245" s="31"/>
      <c r="O245" s="209"/>
      <c r="P245" s="31"/>
      <c r="Q245" s="31"/>
      <c r="R245" s="105"/>
      <c r="S245" s="51"/>
      <c r="T245" s="20"/>
      <c r="U245" s="20"/>
      <c r="V245" s="20"/>
      <c r="W245" s="20"/>
      <c r="X245" s="20"/>
      <c r="Y245" s="20"/>
      <c r="Z245" s="20"/>
      <c r="AA245" s="20"/>
      <c r="AB245" s="20"/>
      <c r="AC245" s="20"/>
      <c r="AD245" s="20"/>
      <c r="AE245" s="20"/>
      <c r="AF245" s="20"/>
      <c r="AG245" s="20"/>
      <c r="AH245" s="106"/>
      <c r="AI245" s="107"/>
      <c r="AJ245" s="105"/>
      <c r="AK245" s="106"/>
      <c r="AL245" s="107"/>
      <c r="AM245" s="105"/>
      <c r="AN245" s="105"/>
      <c r="AO245" s="106"/>
      <c r="AP245" s="105"/>
      <c r="AQ245" s="105">
        <f t="shared" si="25"/>
        <v>13.788461538461538</v>
      </c>
      <c r="AR245" s="105">
        <f t="shared" si="21"/>
        <v>0.6222939252906492</v>
      </c>
      <c r="AS245" s="105">
        <f t="shared" si="22"/>
        <v>0.6222939252906492</v>
      </c>
      <c r="AU245" s="51"/>
      <c r="BH245" s="20"/>
      <c r="BI245" s="20"/>
      <c r="BJ245" s="106"/>
      <c r="BK245" s="107"/>
      <c r="BL245" s="105"/>
      <c r="BM245" s="106"/>
      <c r="BN245" s="107"/>
      <c r="BO245" s="105"/>
      <c r="BP245" s="105"/>
      <c r="BQ245" s="106"/>
    </row>
    <row r="246" spans="1:69" x14ac:dyDescent="0.15">
      <c r="A246" s="104">
        <f t="shared" si="26"/>
        <v>240</v>
      </c>
      <c r="B246" s="20">
        <f t="shared" si="23"/>
        <v>720</v>
      </c>
      <c r="C246" s="105">
        <f t="shared" si="24"/>
        <v>166.15384615384616</v>
      </c>
      <c r="D246">
        <f ca="1">OFFSET(extrapolation!L255,0,OS_dist_choice-1,1,1)</f>
        <v>2.3722851918426655E-3</v>
      </c>
      <c r="E246">
        <f ca="1">OFFSET(extrapolation!D255,0,PFS_dist_choice-1,1,1)</f>
        <v>720</v>
      </c>
      <c r="F246" s="102"/>
      <c r="G246" s="206"/>
      <c r="H246" s="105"/>
      <c r="I246" s="105"/>
      <c r="J246" s="209"/>
      <c r="K246" s="31"/>
      <c r="L246" s="209"/>
      <c r="M246" s="31"/>
      <c r="N246" s="31"/>
      <c r="O246" s="209"/>
      <c r="P246" s="31"/>
      <c r="Q246" s="31"/>
      <c r="R246" s="105"/>
      <c r="S246" s="51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20"/>
      <c r="AF246" s="20"/>
      <c r="AG246" s="20"/>
      <c r="AH246" s="106"/>
      <c r="AI246" s="107"/>
      <c r="AJ246" s="105"/>
      <c r="AK246" s="106"/>
      <c r="AL246" s="107"/>
      <c r="AM246" s="105"/>
      <c r="AN246" s="105"/>
      <c r="AO246" s="106"/>
      <c r="AP246" s="105"/>
      <c r="AQ246" s="105">
        <f t="shared" si="25"/>
        <v>13.846153846153847</v>
      </c>
      <c r="AR246" s="105">
        <f t="shared" si="21"/>
        <v>0.62106008477659169</v>
      </c>
      <c r="AS246" s="105">
        <f t="shared" si="22"/>
        <v>0.62106008477659169</v>
      </c>
      <c r="AU246" s="51"/>
      <c r="BH246" s="20"/>
      <c r="BI246" s="20"/>
      <c r="BJ246" s="106"/>
      <c r="BK246" s="107"/>
      <c r="BL246" s="105"/>
      <c r="BM246" s="106"/>
      <c r="BN246" s="107"/>
      <c r="BO246" s="105"/>
      <c r="BP246" s="105"/>
      <c r="BQ246" s="106"/>
    </row>
    <row r="247" spans="1:69" x14ac:dyDescent="0.15">
      <c r="A247" s="104">
        <f t="shared" si="26"/>
        <v>241</v>
      </c>
      <c r="B247" s="20">
        <f t="shared" si="23"/>
        <v>723</v>
      </c>
      <c r="C247" s="105">
        <f t="shared" si="24"/>
        <v>166.84615384615384</v>
      </c>
      <c r="D247">
        <f ca="1">OFFSET(extrapolation!L256,0,OS_dist_choice-1,1,1)</f>
        <v>2.3499291652641142E-3</v>
      </c>
      <c r="E247">
        <f ca="1">OFFSET(extrapolation!D256,0,PFS_dist_choice-1,1,1)</f>
        <v>723</v>
      </c>
      <c r="F247" s="102"/>
      <c r="G247" s="206"/>
      <c r="H247" s="105"/>
      <c r="I247" s="105"/>
      <c r="J247" s="209"/>
      <c r="K247" s="31"/>
      <c r="L247" s="209"/>
      <c r="M247" s="31"/>
      <c r="N247" s="31"/>
      <c r="O247" s="209"/>
      <c r="P247" s="31"/>
      <c r="Q247" s="31"/>
      <c r="R247" s="105"/>
      <c r="S247" s="51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  <c r="AD247" s="20"/>
      <c r="AE247" s="20"/>
      <c r="AF247" s="20"/>
      <c r="AG247" s="20"/>
      <c r="AH247" s="106"/>
      <c r="AI247" s="107"/>
      <c r="AJ247" s="105"/>
      <c r="AK247" s="106"/>
      <c r="AL247" s="107"/>
      <c r="AM247" s="105"/>
      <c r="AN247" s="105"/>
      <c r="AO247" s="106"/>
      <c r="AP247" s="105"/>
      <c r="AQ247" s="105">
        <f t="shared" si="25"/>
        <v>13.903846153846153</v>
      </c>
      <c r="AR247" s="105">
        <f t="shared" si="21"/>
        <v>0.61982869063450141</v>
      </c>
      <c r="AS247" s="105">
        <f t="shared" si="22"/>
        <v>0.61982869063450141</v>
      </c>
      <c r="AU247" s="51"/>
      <c r="BH247" s="20"/>
      <c r="BI247" s="20"/>
      <c r="BJ247" s="106"/>
      <c r="BK247" s="107"/>
      <c r="BL247" s="105"/>
      <c r="BM247" s="106"/>
      <c r="BN247" s="107"/>
      <c r="BO247" s="105"/>
      <c r="BP247" s="105"/>
      <c r="BQ247" s="106"/>
    </row>
    <row r="248" spans="1:69" x14ac:dyDescent="0.15">
      <c r="A248" s="104">
        <f t="shared" si="26"/>
        <v>242</v>
      </c>
      <c r="B248" s="20">
        <f t="shared" si="23"/>
        <v>726</v>
      </c>
      <c r="C248" s="105">
        <f t="shared" si="24"/>
        <v>167.53846153846155</v>
      </c>
      <c r="D248">
        <f ca="1">OFFSET(extrapolation!L257,0,OS_dist_choice-1,1,1)</f>
        <v>2.3278745974221558E-3</v>
      </c>
      <c r="E248">
        <f ca="1">OFFSET(extrapolation!D257,0,PFS_dist_choice-1,1,1)</f>
        <v>726</v>
      </c>
      <c r="F248" s="102"/>
      <c r="G248" s="206"/>
      <c r="H248" s="105"/>
      <c r="I248" s="105"/>
      <c r="J248" s="209"/>
      <c r="K248" s="31"/>
      <c r="L248" s="209"/>
      <c r="M248" s="31"/>
      <c r="N248" s="31"/>
      <c r="O248" s="209"/>
      <c r="P248" s="31"/>
      <c r="Q248" s="31"/>
      <c r="R248" s="105"/>
      <c r="S248" s="51"/>
      <c r="T248" s="20"/>
      <c r="U248" s="20"/>
      <c r="V248" s="20"/>
      <c r="W248" s="20"/>
      <c r="X248" s="20"/>
      <c r="Y248" s="20"/>
      <c r="Z248" s="20"/>
      <c r="AA248" s="20"/>
      <c r="AB248" s="20"/>
      <c r="AC248" s="20"/>
      <c r="AD248" s="20"/>
      <c r="AE248" s="20"/>
      <c r="AF248" s="20"/>
      <c r="AG248" s="20"/>
      <c r="AH248" s="106"/>
      <c r="AI248" s="107"/>
      <c r="AJ248" s="105"/>
      <c r="AK248" s="106"/>
      <c r="AL248" s="107"/>
      <c r="AM248" s="105"/>
      <c r="AN248" s="105"/>
      <c r="AO248" s="106"/>
      <c r="AP248" s="105"/>
      <c r="AQ248" s="105">
        <f t="shared" si="25"/>
        <v>13.961538461538462</v>
      </c>
      <c r="AR248" s="105">
        <f t="shared" si="21"/>
        <v>0.61859973801388424</v>
      </c>
      <c r="AS248" s="105">
        <f t="shared" si="22"/>
        <v>0.61859973801388424</v>
      </c>
      <c r="AU248" s="51"/>
      <c r="BH248" s="20"/>
      <c r="BI248" s="20"/>
      <c r="BJ248" s="106"/>
      <c r="BK248" s="107"/>
      <c r="BL248" s="105"/>
      <c r="BM248" s="106"/>
      <c r="BN248" s="107"/>
      <c r="BO248" s="105"/>
      <c r="BP248" s="105"/>
      <c r="BQ248" s="106"/>
    </row>
    <row r="249" spans="1:69" x14ac:dyDescent="0.15">
      <c r="A249" s="104">
        <f t="shared" si="26"/>
        <v>243</v>
      </c>
      <c r="B249" s="20">
        <f t="shared" si="23"/>
        <v>729</v>
      </c>
      <c r="C249" s="105">
        <f t="shared" si="24"/>
        <v>168.23076923076923</v>
      </c>
      <c r="D249">
        <f ca="1">OFFSET(extrapolation!L258,0,OS_dist_choice-1,1,1)</f>
        <v>2.306116211735011E-3</v>
      </c>
      <c r="E249">
        <f ca="1">OFFSET(extrapolation!D258,0,PFS_dist_choice-1,1,1)</f>
        <v>729</v>
      </c>
      <c r="F249" s="102"/>
      <c r="G249" s="206"/>
      <c r="H249" s="105"/>
      <c r="I249" s="105"/>
      <c r="J249" s="209"/>
      <c r="K249" s="31"/>
      <c r="L249" s="209"/>
      <c r="M249" s="31"/>
      <c r="N249" s="31"/>
      <c r="O249" s="209"/>
      <c r="P249" s="31"/>
      <c r="Q249" s="31"/>
      <c r="R249" s="105"/>
      <c r="S249" s="51"/>
      <c r="T249" s="20"/>
      <c r="U249" s="20"/>
      <c r="V249" s="20"/>
      <c r="W249" s="20"/>
      <c r="X249" s="20"/>
      <c r="Y249" s="20"/>
      <c r="Z249" s="20"/>
      <c r="AA249" s="20"/>
      <c r="AB249" s="20"/>
      <c r="AC249" s="20"/>
      <c r="AD249" s="20"/>
      <c r="AE249" s="20"/>
      <c r="AF249" s="20"/>
      <c r="AG249" s="20"/>
      <c r="AH249" s="106"/>
      <c r="AI249" s="107"/>
      <c r="AJ249" s="105"/>
      <c r="AK249" s="106"/>
      <c r="AL249" s="107"/>
      <c r="AM249" s="105"/>
      <c r="AN249" s="105"/>
      <c r="AO249" s="106"/>
      <c r="AP249" s="105"/>
      <c r="AQ249" s="105">
        <f t="shared" si="25"/>
        <v>14.01923076923077</v>
      </c>
      <c r="AR249" s="105">
        <f t="shared" si="21"/>
        <v>0.6173732220738638</v>
      </c>
      <c r="AS249" s="105">
        <f t="shared" si="22"/>
        <v>0.6173732220738638</v>
      </c>
      <c r="AU249" s="51"/>
      <c r="BH249" s="20"/>
      <c r="BI249" s="20"/>
      <c r="BJ249" s="106"/>
      <c r="BK249" s="107"/>
      <c r="BL249" s="105"/>
      <c r="BM249" s="106"/>
      <c r="BN249" s="107"/>
      <c r="BO249" s="105"/>
      <c r="BP249" s="105"/>
      <c r="BQ249" s="106"/>
    </row>
    <row r="250" spans="1:69" x14ac:dyDescent="0.15">
      <c r="A250" s="104">
        <f t="shared" si="26"/>
        <v>244</v>
      </c>
      <c r="B250" s="20">
        <f t="shared" si="23"/>
        <v>732</v>
      </c>
      <c r="C250" s="105">
        <f t="shared" si="24"/>
        <v>168.92307692307691</v>
      </c>
      <c r="D250">
        <f ca="1">OFFSET(extrapolation!L259,0,OS_dist_choice-1,1,1)</f>
        <v>2.2846488449674161E-3</v>
      </c>
      <c r="E250">
        <f ca="1">OFFSET(extrapolation!D259,0,PFS_dist_choice-1,1,1)</f>
        <v>732</v>
      </c>
      <c r="F250" s="102"/>
      <c r="G250" s="206"/>
      <c r="H250" s="105"/>
      <c r="I250" s="105"/>
      <c r="J250" s="209"/>
      <c r="K250" s="31"/>
      <c r="L250" s="209"/>
      <c r="M250" s="31"/>
      <c r="N250" s="31"/>
      <c r="O250" s="209"/>
      <c r="P250" s="31"/>
      <c r="Q250" s="31"/>
      <c r="R250" s="105"/>
      <c r="S250" s="51"/>
      <c r="T250" s="20"/>
      <c r="U250" s="20"/>
      <c r="V250" s="20"/>
      <c r="W250" s="20"/>
      <c r="X250" s="20"/>
      <c r="Y250" s="20"/>
      <c r="Z250" s="20"/>
      <c r="AA250" s="20"/>
      <c r="AB250" s="20"/>
      <c r="AC250" s="20"/>
      <c r="AD250" s="20"/>
      <c r="AE250" s="20"/>
      <c r="AF250" s="20"/>
      <c r="AG250" s="20"/>
      <c r="AH250" s="106"/>
      <c r="AI250" s="107"/>
      <c r="AJ250" s="105"/>
      <c r="AK250" s="106"/>
      <c r="AL250" s="107"/>
      <c r="AM250" s="105"/>
      <c r="AN250" s="105"/>
      <c r="AO250" s="106"/>
      <c r="AP250" s="105"/>
      <c r="AQ250" s="105">
        <f t="shared" si="25"/>
        <v>14.076923076923077</v>
      </c>
      <c r="AR250" s="105">
        <f t="shared" si="21"/>
        <v>0.61614913798316151</v>
      </c>
      <c r="AS250" s="105">
        <f t="shared" si="22"/>
        <v>0.61614913798316151</v>
      </c>
      <c r="AU250" s="51"/>
      <c r="BH250" s="20"/>
      <c r="BI250" s="20"/>
      <c r="BJ250" s="106"/>
      <c r="BK250" s="107"/>
      <c r="BL250" s="105"/>
      <c r="BM250" s="106"/>
      <c r="BN250" s="107"/>
      <c r="BO250" s="105"/>
      <c r="BP250" s="105"/>
      <c r="BQ250" s="106"/>
    </row>
    <row r="251" spans="1:69" x14ac:dyDescent="0.15">
      <c r="A251" s="104">
        <f t="shared" si="26"/>
        <v>245</v>
      </c>
      <c r="B251" s="20">
        <f t="shared" si="23"/>
        <v>735</v>
      </c>
      <c r="C251" s="105">
        <f t="shared" si="24"/>
        <v>169.61538461538461</v>
      </c>
      <c r="D251">
        <f ca="1">OFFSET(extrapolation!L260,0,OS_dist_choice-1,1,1)</f>
        <v>2.2634674443496286E-3</v>
      </c>
      <c r="E251">
        <f ca="1">OFFSET(extrapolation!D260,0,PFS_dist_choice-1,1,1)</f>
        <v>735</v>
      </c>
      <c r="F251" s="102"/>
      <c r="G251" s="206"/>
      <c r="H251" s="105"/>
      <c r="I251" s="105"/>
      <c r="J251" s="209"/>
      <c r="K251" s="31"/>
      <c r="L251" s="209"/>
      <c r="M251" s="31"/>
      <c r="N251" s="31"/>
      <c r="O251" s="209"/>
      <c r="P251" s="31"/>
      <c r="Q251" s="31"/>
      <c r="R251" s="105"/>
      <c r="S251" s="51"/>
      <c r="T251" s="20"/>
      <c r="U251" s="20"/>
      <c r="V251" s="20"/>
      <c r="W251" s="20"/>
      <c r="X251" s="20"/>
      <c r="Y251" s="20"/>
      <c r="Z251" s="20"/>
      <c r="AA251" s="20"/>
      <c r="AB251" s="20"/>
      <c r="AC251" s="20"/>
      <c r="AD251" s="20"/>
      <c r="AE251" s="20"/>
      <c r="AF251" s="20"/>
      <c r="AG251" s="20"/>
      <c r="AH251" s="106"/>
      <c r="AI251" s="107"/>
      <c r="AJ251" s="105"/>
      <c r="AK251" s="106"/>
      <c r="AL251" s="107"/>
      <c r="AM251" s="105"/>
      <c r="AN251" s="105"/>
      <c r="AO251" s="106"/>
      <c r="AP251" s="105"/>
      <c r="AQ251" s="105">
        <f t="shared" si="25"/>
        <v>14.134615384615385</v>
      </c>
      <c r="AR251" s="105">
        <f t="shared" si="21"/>
        <v>0.6149274809200781</v>
      </c>
      <c r="AS251" s="105">
        <f t="shared" si="22"/>
        <v>0.6149274809200781</v>
      </c>
      <c r="AU251" s="51"/>
      <c r="BH251" s="20"/>
      <c r="BI251" s="20"/>
      <c r="BJ251" s="106"/>
      <c r="BK251" s="107"/>
      <c r="BL251" s="105"/>
      <c r="BM251" s="106"/>
      <c r="BN251" s="107"/>
      <c r="BO251" s="105"/>
      <c r="BP251" s="105"/>
      <c r="BQ251" s="106"/>
    </row>
    <row r="252" spans="1:69" x14ac:dyDescent="0.15">
      <c r="A252" s="104">
        <f t="shared" si="26"/>
        <v>246</v>
      </c>
      <c r="B252" s="20">
        <f t="shared" si="23"/>
        <v>738</v>
      </c>
      <c r="C252" s="105">
        <f t="shared" si="24"/>
        <v>170.30769230769229</v>
      </c>
      <c r="D252">
        <f ca="1">OFFSET(extrapolation!L261,0,OS_dist_choice-1,1,1)</f>
        <v>2.2425670647809389E-3</v>
      </c>
      <c r="E252">
        <f ca="1">OFFSET(extrapolation!D261,0,PFS_dist_choice-1,1,1)</f>
        <v>738</v>
      </c>
      <c r="F252" s="102"/>
      <c r="G252" s="206"/>
      <c r="H252" s="105"/>
      <c r="I252" s="105"/>
      <c r="J252" s="209"/>
      <c r="K252" s="31"/>
      <c r="L252" s="209"/>
      <c r="M252" s="31"/>
      <c r="N252" s="31"/>
      <c r="O252" s="209"/>
      <c r="P252" s="31"/>
      <c r="Q252" s="31"/>
      <c r="R252" s="105"/>
      <c r="S252" s="51"/>
      <c r="T252" s="20"/>
      <c r="U252" s="20"/>
      <c r="V252" s="20"/>
      <c r="W252" s="20"/>
      <c r="X252" s="20"/>
      <c r="Y252" s="20"/>
      <c r="Z252" s="20"/>
      <c r="AA252" s="20"/>
      <c r="AB252" s="20"/>
      <c r="AC252" s="20"/>
      <c r="AD252" s="20"/>
      <c r="AE252" s="20"/>
      <c r="AF252" s="20"/>
      <c r="AG252" s="20"/>
      <c r="AH252" s="106"/>
      <c r="AI252" s="107"/>
      <c r="AJ252" s="105"/>
      <c r="AK252" s="106"/>
      <c r="AL252" s="107"/>
      <c r="AM252" s="105"/>
      <c r="AN252" s="105"/>
      <c r="AO252" s="106"/>
      <c r="AP252" s="105"/>
      <c r="AQ252" s="105">
        <f t="shared" si="25"/>
        <v>14.192307692307692</v>
      </c>
      <c r="AR252" s="105">
        <f t="shared" si="21"/>
        <v>0.61370824607247443</v>
      </c>
      <c r="AS252" s="105">
        <f t="shared" si="22"/>
        <v>0.61370824607247443</v>
      </c>
      <c r="AU252" s="51"/>
      <c r="BH252" s="20"/>
      <c r="BI252" s="20"/>
      <c r="BJ252" s="106"/>
      <c r="BK252" s="107"/>
      <c r="BL252" s="105"/>
      <c r="BM252" s="106"/>
      <c r="BN252" s="107"/>
      <c r="BO252" s="105"/>
      <c r="BP252" s="105"/>
      <c r="BQ252" s="106"/>
    </row>
    <row r="253" spans="1:69" x14ac:dyDescent="0.15">
      <c r="A253" s="104">
        <f t="shared" si="26"/>
        <v>247</v>
      </c>
      <c r="B253" s="20">
        <f t="shared" si="23"/>
        <v>741</v>
      </c>
      <c r="C253" s="105">
        <f t="shared" si="24"/>
        <v>171</v>
      </c>
      <c r="D253">
        <f ca="1">OFFSET(extrapolation!L262,0,OS_dist_choice-1,1,1)</f>
        <v>2.2219428661148137E-3</v>
      </c>
      <c r="E253">
        <f ca="1">OFFSET(extrapolation!D262,0,PFS_dist_choice-1,1,1)</f>
        <v>741</v>
      </c>
      <c r="F253" s="102"/>
      <c r="G253" s="206"/>
      <c r="H253" s="105"/>
      <c r="I253" s="105"/>
      <c r="J253" s="209"/>
      <c r="K253" s="31"/>
      <c r="L253" s="209"/>
      <c r="M253" s="31"/>
      <c r="N253" s="31"/>
      <c r="O253" s="209"/>
      <c r="P253" s="31"/>
      <c r="Q253" s="31"/>
      <c r="R253" s="105"/>
      <c r="S253" s="51"/>
      <c r="T253" s="20"/>
      <c r="U253" s="20"/>
      <c r="V253" s="20"/>
      <c r="W253" s="20"/>
      <c r="X253" s="20"/>
      <c r="Y253" s="20"/>
      <c r="Z253" s="20"/>
      <c r="AA253" s="20"/>
      <c r="AB253" s="20"/>
      <c r="AC253" s="20"/>
      <c r="AD253" s="20"/>
      <c r="AE253" s="20"/>
      <c r="AF253" s="20"/>
      <c r="AG253" s="20"/>
      <c r="AH253" s="106"/>
      <c r="AI253" s="107"/>
      <c r="AJ253" s="105"/>
      <c r="AK253" s="106"/>
      <c r="AL253" s="107"/>
      <c r="AM253" s="105"/>
      <c r="AN253" s="105"/>
      <c r="AO253" s="106"/>
      <c r="AP253" s="105"/>
      <c r="AQ253" s="105">
        <f t="shared" si="25"/>
        <v>14.25</v>
      </c>
      <c r="AR253" s="105">
        <f t="shared" si="21"/>
        <v>0.61249142863775219</v>
      </c>
      <c r="AS253" s="105">
        <f t="shared" si="22"/>
        <v>0.61249142863775219</v>
      </c>
      <c r="AU253" s="51"/>
      <c r="BH253" s="20"/>
      <c r="BI253" s="20"/>
      <c r="BJ253" s="106"/>
      <c r="BK253" s="107"/>
      <c r="BL253" s="105"/>
      <c r="BM253" s="106"/>
      <c r="BN253" s="107"/>
      <c r="BO253" s="105"/>
      <c r="BP253" s="105"/>
      <c r="BQ253" s="106"/>
    </row>
    <row r="254" spans="1:69" x14ac:dyDescent="0.15">
      <c r="A254" s="104">
        <f t="shared" si="26"/>
        <v>248</v>
      </c>
      <c r="B254" s="20">
        <f t="shared" si="23"/>
        <v>744</v>
      </c>
      <c r="C254" s="105">
        <f t="shared" si="24"/>
        <v>171.69230769230771</v>
      </c>
      <c r="D254">
        <f ca="1">OFFSET(extrapolation!L263,0,OS_dist_choice-1,1,1)</f>
        <v>2.2015901105229881E-3</v>
      </c>
      <c r="E254">
        <f ca="1">OFFSET(extrapolation!D263,0,PFS_dist_choice-1,1,1)</f>
        <v>744</v>
      </c>
      <c r="F254" s="102"/>
      <c r="G254" s="206"/>
      <c r="H254" s="105"/>
      <c r="I254" s="105"/>
      <c r="J254" s="209"/>
      <c r="K254" s="31"/>
      <c r="L254" s="209"/>
      <c r="M254" s="31"/>
      <c r="N254" s="31"/>
      <c r="O254" s="209"/>
      <c r="P254" s="31"/>
      <c r="Q254" s="31"/>
      <c r="R254" s="105"/>
      <c r="S254" s="51"/>
      <c r="T254" s="20"/>
      <c r="U254" s="20"/>
      <c r="V254" s="20"/>
      <c r="W254" s="20"/>
      <c r="X254" s="20"/>
      <c r="Y254" s="20"/>
      <c r="Z254" s="20"/>
      <c r="AA254" s="20"/>
      <c r="AB254" s="20"/>
      <c r="AC254" s="20"/>
      <c r="AD254" s="20"/>
      <c r="AE254" s="20"/>
      <c r="AF254" s="20"/>
      <c r="AG254" s="20"/>
      <c r="AH254" s="106"/>
      <c r="AI254" s="107"/>
      <c r="AJ254" s="105"/>
      <c r="AK254" s="106"/>
      <c r="AL254" s="107"/>
      <c r="AM254" s="105"/>
      <c r="AN254" s="105"/>
      <c r="AO254" s="106"/>
      <c r="AP254" s="105"/>
      <c r="AQ254" s="105">
        <f t="shared" si="25"/>
        <v>14.307692307692308</v>
      </c>
      <c r="AR254" s="105">
        <f t="shared" si="21"/>
        <v>0.61127702382283577</v>
      </c>
      <c r="AS254" s="105">
        <f t="shared" si="22"/>
        <v>0.61127702382283577</v>
      </c>
      <c r="AU254" s="51"/>
      <c r="BH254" s="20"/>
      <c r="BI254" s="20"/>
      <c r="BJ254" s="106"/>
      <c r="BK254" s="107"/>
      <c r="BL254" s="105"/>
      <c r="BM254" s="106"/>
      <c r="BN254" s="107"/>
      <c r="BO254" s="105"/>
      <c r="BP254" s="105"/>
      <c r="BQ254" s="106"/>
    </row>
    <row r="255" spans="1:69" x14ac:dyDescent="0.15">
      <c r="A255" s="104">
        <f t="shared" si="26"/>
        <v>249</v>
      </c>
      <c r="B255" s="20">
        <f t="shared" si="23"/>
        <v>747</v>
      </c>
      <c r="C255" s="105">
        <f t="shared" si="24"/>
        <v>172.38461538461539</v>
      </c>
      <c r="D255">
        <f ca="1">OFFSET(extrapolation!L264,0,OS_dist_choice-1,1,1)</f>
        <v>2.181504159935877E-3</v>
      </c>
      <c r="E255">
        <f ca="1">OFFSET(extrapolation!D264,0,PFS_dist_choice-1,1,1)</f>
        <v>747</v>
      </c>
      <c r="F255" s="102"/>
      <c r="G255" s="206"/>
      <c r="H255" s="105"/>
      <c r="I255" s="105"/>
      <c r="J255" s="209"/>
      <c r="K255" s="31"/>
      <c r="L255" s="209"/>
      <c r="M255" s="31"/>
      <c r="N255" s="31"/>
      <c r="O255" s="209"/>
      <c r="P255" s="31"/>
      <c r="Q255" s="31"/>
      <c r="R255" s="105"/>
      <c r="S255" s="51"/>
      <c r="T255" s="20"/>
      <c r="U255" s="20"/>
      <c r="V255" s="20"/>
      <c r="W255" s="20"/>
      <c r="X255" s="20"/>
      <c r="Y255" s="20"/>
      <c r="Z255" s="20"/>
      <c r="AA255" s="20"/>
      <c r="AB255" s="20"/>
      <c r="AC255" s="20"/>
      <c r="AD255" s="20"/>
      <c r="AE255" s="20"/>
      <c r="AF255" s="20"/>
      <c r="AG255" s="20"/>
      <c r="AH255" s="106"/>
      <c r="AI255" s="107"/>
      <c r="AJ255" s="105"/>
      <c r="AK255" s="106"/>
      <c r="AL255" s="107"/>
      <c r="AM255" s="105"/>
      <c r="AN255" s="105"/>
      <c r="AO255" s="106"/>
      <c r="AP255" s="105"/>
      <c r="AQ255" s="105">
        <f t="shared" si="25"/>
        <v>14.365384615384615</v>
      </c>
      <c r="AR255" s="105">
        <f t="shared" si="21"/>
        <v>0.61006502684415265</v>
      </c>
      <c r="AS255" s="105">
        <f t="shared" si="22"/>
        <v>0.61006502684415265</v>
      </c>
      <c r="AU255" s="51"/>
      <c r="BH255" s="20"/>
      <c r="BI255" s="20"/>
      <c r="BJ255" s="106"/>
      <c r="BK255" s="107"/>
      <c r="BL255" s="105"/>
      <c r="BM255" s="106"/>
      <c r="BN255" s="107"/>
      <c r="BO255" s="105"/>
      <c r="BP255" s="105"/>
      <c r="BQ255" s="106"/>
    </row>
    <row r="256" spans="1:69" x14ac:dyDescent="0.15">
      <c r="A256" s="104">
        <f t="shared" si="26"/>
        <v>250</v>
      </c>
      <c r="B256" s="20">
        <f t="shared" si="23"/>
        <v>750</v>
      </c>
      <c r="C256" s="105">
        <f t="shared" si="24"/>
        <v>173.07692307692309</v>
      </c>
      <c r="D256">
        <f ca="1">OFFSET(extrapolation!L265,0,OS_dist_choice-1,1,1)</f>
        <v>2.1616804735569021E-3</v>
      </c>
      <c r="E256">
        <f ca="1">OFFSET(extrapolation!D265,0,PFS_dist_choice-1,1,1)</f>
        <v>750</v>
      </c>
      <c r="F256" s="102"/>
      <c r="G256" s="206"/>
      <c r="H256" s="105"/>
      <c r="I256" s="105"/>
      <c r="J256" s="209"/>
      <c r="K256" s="31"/>
      <c r="L256" s="209"/>
      <c r="M256" s="31"/>
      <c r="N256" s="31"/>
      <c r="O256" s="209"/>
      <c r="P256" s="31"/>
      <c r="Q256" s="31"/>
      <c r="R256" s="105"/>
      <c r="S256" s="51"/>
      <c r="T256" s="20"/>
      <c r="U256" s="20"/>
      <c r="V256" s="20"/>
      <c r="W256" s="20"/>
      <c r="X256" s="20"/>
      <c r="Y256" s="20"/>
      <c r="Z256" s="20"/>
      <c r="AA256" s="20"/>
      <c r="AB256" s="20"/>
      <c r="AC256" s="20"/>
      <c r="AD256" s="20"/>
      <c r="AE256" s="20"/>
      <c r="AF256" s="20"/>
      <c r="AG256" s="20"/>
      <c r="AH256" s="106"/>
      <c r="AI256" s="107"/>
      <c r="AJ256" s="105"/>
      <c r="AK256" s="106"/>
      <c r="AL256" s="107"/>
      <c r="AM256" s="105"/>
      <c r="AN256" s="105"/>
      <c r="AO256" s="106"/>
      <c r="AP256" s="105"/>
      <c r="AQ256" s="105">
        <f t="shared" si="25"/>
        <v>14.423076923076923</v>
      </c>
      <c r="AR256" s="105">
        <f t="shared" si="21"/>
        <v>0.60885543292761513</v>
      </c>
      <c r="AS256" s="105">
        <f t="shared" si="22"/>
        <v>0.60885543292761513</v>
      </c>
      <c r="AU256" s="51"/>
      <c r="BH256" s="20"/>
      <c r="BI256" s="20"/>
      <c r="BJ256" s="106"/>
      <c r="BK256" s="107"/>
      <c r="BL256" s="105"/>
      <c r="BM256" s="106"/>
      <c r="BN256" s="107"/>
      <c r="BO256" s="105"/>
      <c r="BP256" s="105"/>
      <c r="BQ256" s="106"/>
    </row>
    <row r="257" spans="1:69" x14ac:dyDescent="0.15">
      <c r="A257" s="104">
        <f t="shared" si="26"/>
        <v>251</v>
      </c>
      <c r="B257" s="20">
        <f t="shared" si="23"/>
        <v>753</v>
      </c>
      <c r="C257" s="105">
        <f t="shared" si="24"/>
        <v>173.76923076923077</v>
      </c>
      <c r="D257">
        <f ca="1">OFFSET(extrapolation!L266,0,OS_dist_choice-1,1,1)</f>
        <v>2.1421146054481908E-3</v>
      </c>
      <c r="E257">
        <f ca="1">OFFSET(extrapolation!D266,0,PFS_dist_choice-1,1,1)</f>
        <v>753</v>
      </c>
      <c r="F257" s="102"/>
      <c r="G257" s="206"/>
      <c r="H257" s="105"/>
      <c r="I257" s="105"/>
      <c r="J257" s="209"/>
      <c r="K257" s="31"/>
      <c r="L257" s="209"/>
      <c r="M257" s="31"/>
      <c r="N257" s="31"/>
      <c r="O257" s="209"/>
      <c r="P257" s="31"/>
      <c r="Q257" s="31"/>
      <c r="R257" s="105"/>
      <c r="S257" s="51"/>
      <c r="T257" s="20"/>
      <c r="U257" s="20"/>
      <c r="V257" s="20"/>
      <c r="W257" s="20"/>
      <c r="X257" s="20"/>
      <c r="Y257" s="20"/>
      <c r="Z257" s="20"/>
      <c r="AA257" s="20"/>
      <c r="AB257" s="20"/>
      <c r="AC257" s="20"/>
      <c r="AD257" s="20"/>
      <c r="AE257" s="20"/>
      <c r="AF257" s="20"/>
      <c r="AG257" s="20"/>
      <c r="AH257" s="106"/>
      <c r="AI257" s="107"/>
      <c r="AJ257" s="105"/>
      <c r="AK257" s="106"/>
      <c r="AL257" s="107"/>
      <c r="AM257" s="105"/>
      <c r="AN257" s="105"/>
      <c r="AO257" s="106"/>
      <c r="AP257" s="105"/>
      <c r="AQ257" s="105">
        <f t="shared" si="25"/>
        <v>14.48076923076923</v>
      </c>
      <c r="AR257" s="105">
        <f t="shared" si="21"/>
        <v>0.60764823730860074</v>
      </c>
      <c r="AS257" s="105">
        <f t="shared" si="22"/>
        <v>0.60764823730860074</v>
      </c>
      <c r="AU257" s="51"/>
      <c r="BH257" s="20"/>
      <c r="BI257" s="20"/>
      <c r="BJ257" s="106"/>
      <c r="BK257" s="107"/>
      <c r="BL257" s="105"/>
      <c r="BM257" s="106"/>
      <c r="BN257" s="107"/>
      <c r="BO257" s="105"/>
      <c r="BP257" s="105"/>
      <c r="BQ257" s="106"/>
    </row>
    <row r="258" spans="1:69" x14ac:dyDescent="0.15">
      <c r="A258" s="104">
        <f t="shared" si="26"/>
        <v>252</v>
      </c>
      <c r="B258" s="20">
        <f t="shared" si="23"/>
        <v>756</v>
      </c>
      <c r="C258" s="105">
        <f t="shared" si="24"/>
        <v>174.46153846153845</v>
      </c>
      <c r="D258">
        <f ca="1">OFFSET(extrapolation!L267,0,OS_dist_choice-1,1,1)</f>
        <v>2.1228022021854281E-3</v>
      </c>
      <c r="E258">
        <f ca="1">OFFSET(extrapolation!D267,0,PFS_dist_choice-1,1,1)</f>
        <v>756</v>
      </c>
      <c r="F258" s="102"/>
      <c r="G258" s="206"/>
      <c r="H258" s="105"/>
      <c r="I258" s="105"/>
      <c r="J258" s="209"/>
      <c r="K258" s="31"/>
      <c r="L258" s="209"/>
      <c r="M258" s="31"/>
      <c r="N258" s="31"/>
      <c r="O258" s="209"/>
      <c r="P258" s="31"/>
      <c r="Q258" s="31"/>
      <c r="R258" s="105"/>
      <c r="S258" s="51"/>
      <c r="T258" s="20"/>
      <c r="U258" s="20"/>
      <c r="V258" s="20"/>
      <c r="W258" s="20"/>
      <c r="X258" s="20"/>
      <c r="Y258" s="20"/>
      <c r="Z258" s="20"/>
      <c r="AA258" s="20"/>
      <c r="AB258" s="20"/>
      <c r="AC258" s="20"/>
      <c r="AD258" s="20"/>
      <c r="AE258" s="20"/>
      <c r="AF258" s="20"/>
      <c r="AG258" s="20"/>
      <c r="AH258" s="106"/>
      <c r="AI258" s="107"/>
      <c r="AJ258" s="105"/>
      <c r="AK258" s="106"/>
      <c r="AL258" s="107"/>
      <c r="AM258" s="105"/>
      <c r="AN258" s="105"/>
      <c r="AO258" s="106"/>
      <c r="AP258" s="105"/>
      <c r="AQ258" s="105">
        <f t="shared" si="25"/>
        <v>14.538461538461538</v>
      </c>
      <c r="AR258" s="105">
        <f t="shared" si="21"/>
        <v>0.60644343523193456</v>
      </c>
      <c r="AS258" s="105">
        <f t="shared" si="22"/>
        <v>0.60644343523193456</v>
      </c>
      <c r="AU258" s="51"/>
      <c r="BH258" s="20"/>
      <c r="BI258" s="20"/>
      <c r="BJ258" s="106"/>
      <c r="BK258" s="107"/>
      <c r="BL258" s="105"/>
      <c r="BM258" s="106"/>
      <c r="BN258" s="107"/>
      <c r="BO258" s="105"/>
      <c r="BP258" s="105"/>
      <c r="BQ258" s="106"/>
    </row>
    <row r="259" spans="1:69" x14ac:dyDescent="0.15">
      <c r="A259" s="104">
        <f t="shared" si="26"/>
        <v>253</v>
      </c>
      <c r="B259" s="20">
        <f t="shared" si="23"/>
        <v>759</v>
      </c>
      <c r="C259" s="105">
        <f t="shared" si="24"/>
        <v>175.15384615384616</v>
      </c>
      <c r="D259">
        <f ca="1">OFFSET(extrapolation!L268,0,OS_dist_choice-1,1,1)</f>
        <v>2.1037390005795723E-3</v>
      </c>
      <c r="E259">
        <f ca="1">OFFSET(extrapolation!D268,0,PFS_dist_choice-1,1,1)</f>
        <v>759</v>
      </c>
      <c r="F259" s="102"/>
      <c r="G259" s="206"/>
      <c r="H259" s="105"/>
      <c r="I259" s="105"/>
      <c r="J259" s="209"/>
      <c r="K259" s="31"/>
      <c r="L259" s="209"/>
      <c r="M259" s="31"/>
      <c r="N259" s="31"/>
      <c r="O259" s="209"/>
      <c r="P259" s="31"/>
      <c r="Q259" s="31"/>
      <c r="R259" s="105"/>
      <c r="S259" s="51"/>
      <c r="T259" s="20"/>
      <c r="U259" s="20"/>
      <c r="V259" s="20"/>
      <c r="W259" s="20"/>
      <c r="X259" s="20"/>
      <c r="Y259" s="20"/>
      <c r="Z259" s="20"/>
      <c r="AA259" s="20"/>
      <c r="AB259" s="20"/>
      <c r="AC259" s="20"/>
      <c r="AD259" s="20"/>
      <c r="AE259" s="20"/>
      <c r="AF259" s="20"/>
      <c r="AG259" s="20"/>
      <c r="AH259" s="106"/>
      <c r="AI259" s="107"/>
      <c r="AJ259" s="105"/>
      <c r="AK259" s="106"/>
      <c r="AL259" s="107"/>
      <c r="AM259" s="105"/>
      <c r="AN259" s="105"/>
      <c r="AO259" s="106"/>
      <c r="AP259" s="105"/>
      <c r="AQ259" s="105">
        <f t="shared" si="25"/>
        <v>14.596153846153847</v>
      </c>
      <c r="AR259" s="105">
        <f t="shared" si="21"/>
        <v>0.60524102195186935</v>
      </c>
      <c r="AS259" s="105">
        <f t="shared" si="22"/>
        <v>0.60524102195186935</v>
      </c>
      <c r="AU259" s="51"/>
      <c r="BH259" s="20"/>
      <c r="BI259" s="20"/>
      <c r="BJ259" s="106"/>
      <c r="BK259" s="107"/>
      <c r="BL259" s="105"/>
      <c r="BM259" s="106"/>
      <c r="BN259" s="107"/>
      <c r="BO259" s="105"/>
      <c r="BP259" s="105"/>
      <c r="BQ259" s="106"/>
    </row>
    <row r="260" spans="1:69" x14ac:dyDescent="0.15">
      <c r="A260" s="104">
        <f t="shared" si="26"/>
        <v>254</v>
      </c>
      <c r="B260" s="20">
        <f t="shared" si="23"/>
        <v>762</v>
      </c>
      <c r="C260" s="105">
        <f t="shared" si="24"/>
        <v>175.84615384615384</v>
      </c>
      <c r="D260">
        <f ca="1">OFFSET(extrapolation!L269,0,OS_dist_choice-1,1,1)</f>
        <v>2.0849208254632877E-3</v>
      </c>
      <c r="E260">
        <f ca="1">OFFSET(extrapolation!D269,0,PFS_dist_choice-1,1,1)</f>
        <v>762</v>
      </c>
      <c r="F260" s="102"/>
      <c r="G260" s="206"/>
      <c r="H260" s="105"/>
      <c r="I260" s="105"/>
      <c r="J260" s="209"/>
      <c r="K260" s="31"/>
      <c r="L260" s="209"/>
      <c r="M260" s="31"/>
      <c r="N260" s="31"/>
      <c r="O260" s="209"/>
      <c r="P260" s="31"/>
      <c r="Q260" s="31"/>
      <c r="R260" s="105"/>
      <c r="S260" s="51"/>
      <c r="T260" s="20"/>
      <c r="U260" s="20"/>
      <c r="V260" s="20"/>
      <c r="W260" s="20"/>
      <c r="X260" s="20"/>
      <c r="Y260" s="20"/>
      <c r="Z260" s="20"/>
      <c r="AA260" s="20"/>
      <c r="AB260" s="20"/>
      <c r="AC260" s="20"/>
      <c r="AD260" s="20"/>
      <c r="AE260" s="20"/>
      <c r="AF260" s="20"/>
      <c r="AG260" s="20"/>
      <c r="AH260" s="106"/>
      <c r="AI260" s="107"/>
      <c r="AJ260" s="105"/>
      <c r="AK260" s="106"/>
      <c r="AL260" s="107"/>
      <c r="AM260" s="105"/>
      <c r="AN260" s="105"/>
      <c r="AO260" s="106"/>
      <c r="AP260" s="105"/>
      <c r="AQ260" s="105">
        <f t="shared" si="25"/>
        <v>14.653846153846153</v>
      </c>
      <c r="AR260" s="105">
        <f t="shared" si="21"/>
        <v>0.60404099273206791</v>
      </c>
      <c r="AS260" s="105">
        <f t="shared" si="22"/>
        <v>0.60404099273206791</v>
      </c>
      <c r="AU260" s="51"/>
      <c r="BH260" s="20"/>
      <c r="BI260" s="20"/>
      <c r="BJ260" s="106"/>
      <c r="BK260" s="107"/>
      <c r="BL260" s="105"/>
      <c r="BM260" s="106"/>
      <c r="BN260" s="107"/>
      <c r="BO260" s="105"/>
      <c r="BP260" s="105"/>
      <c r="BQ260" s="106"/>
    </row>
    <row r="261" spans="1:69" x14ac:dyDescent="0.15">
      <c r="A261" s="104">
        <f t="shared" si="26"/>
        <v>255</v>
      </c>
      <c r="B261" s="20">
        <f t="shared" si="23"/>
        <v>765</v>
      </c>
      <c r="C261" s="105">
        <f t="shared" si="24"/>
        <v>176.53846153846155</v>
      </c>
      <c r="D261">
        <f ca="1">OFFSET(extrapolation!L270,0,OS_dist_choice-1,1,1)</f>
        <v>2.0663435875400049E-3</v>
      </c>
      <c r="E261">
        <f ca="1">OFFSET(extrapolation!D270,0,PFS_dist_choice-1,1,1)</f>
        <v>765</v>
      </c>
      <c r="F261" s="102"/>
      <c r="G261" s="206"/>
      <c r="H261" s="105"/>
      <c r="I261" s="105"/>
      <c r="J261" s="209"/>
      <c r="K261" s="31"/>
      <c r="L261" s="209"/>
      <c r="M261" s="31"/>
      <c r="N261" s="31"/>
      <c r="O261" s="209"/>
      <c r="P261" s="31"/>
      <c r="Q261" s="31"/>
      <c r="R261" s="105"/>
      <c r="S261" s="51"/>
      <c r="T261" s="20"/>
      <c r="U261" s="20"/>
      <c r="V261" s="20"/>
      <c r="W261" s="20"/>
      <c r="X261" s="20"/>
      <c r="Y261" s="20"/>
      <c r="Z261" s="20"/>
      <c r="AA261" s="20"/>
      <c r="AB261" s="20"/>
      <c r="AC261" s="20"/>
      <c r="AD261" s="20"/>
      <c r="AE261" s="20"/>
      <c r="AF261" s="20"/>
      <c r="AG261" s="20"/>
      <c r="AH261" s="106"/>
      <c r="AI261" s="107"/>
      <c r="AJ261" s="105"/>
      <c r="AK261" s="106"/>
      <c r="AL261" s="107"/>
      <c r="AM261" s="105"/>
      <c r="AN261" s="105"/>
      <c r="AO261" s="106"/>
      <c r="AP261" s="105"/>
      <c r="AQ261" s="105">
        <f t="shared" si="25"/>
        <v>14.711538461538462</v>
      </c>
      <c r="AR261" s="105">
        <f t="shared" si="21"/>
        <v>0.6028433428455835</v>
      </c>
      <c r="AS261" s="105">
        <f t="shared" si="22"/>
        <v>0.6028433428455835</v>
      </c>
      <c r="AU261" s="51"/>
      <c r="BH261" s="20"/>
      <c r="BI261" s="20"/>
      <c r="BJ261" s="106"/>
      <c r="BK261" s="107"/>
      <c r="BL261" s="105"/>
      <c r="BM261" s="106"/>
      <c r="BN261" s="107"/>
      <c r="BO261" s="105"/>
      <c r="BP261" s="105"/>
      <c r="BQ261" s="106"/>
    </row>
    <row r="262" spans="1:69" x14ac:dyDescent="0.15">
      <c r="A262" s="104">
        <f t="shared" si="26"/>
        <v>256</v>
      </c>
      <c r="B262" s="20">
        <f t="shared" si="23"/>
        <v>768</v>
      </c>
      <c r="C262" s="105">
        <f t="shared" si="24"/>
        <v>177.23076923076923</v>
      </c>
      <c r="D262">
        <f ca="1">OFFSET(extrapolation!L271,0,OS_dist_choice-1,1,1)</f>
        <v>2.0480032812936382E-3</v>
      </c>
      <c r="E262">
        <f ca="1">OFFSET(extrapolation!D271,0,PFS_dist_choice-1,1,1)</f>
        <v>768</v>
      </c>
      <c r="F262" s="102"/>
      <c r="G262" s="206"/>
      <c r="H262" s="105"/>
      <c r="I262" s="105"/>
      <c r="J262" s="209"/>
      <c r="K262" s="31"/>
      <c r="L262" s="209"/>
      <c r="M262" s="31"/>
      <c r="N262" s="31"/>
      <c r="O262" s="209"/>
      <c r="P262" s="31"/>
      <c r="Q262" s="31"/>
      <c r="R262" s="105"/>
      <c r="S262" s="51"/>
      <c r="T262" s="20"/>
      <c r="U262" s="20"/>
      <c r="V262" s="20"/>
      <c r="W262" s="20"/>
      <c r="X262" s="20"/>
      <c r="Y262" s="20"/>
      <c r="Z262" s="20"/>
      <c r="AA262" s="20"/>
      <c r="AB262" s="20"/>
      <c r="AC262" s="20"/>
      <c r="AD262" s="20"/>
      <c r="AE262" s="20"/>
      <c r="AF262" s="20"/>
      <c r="AG262" s="20"/>
      <c r="AH262" s="106"/>
      <c r="AI262" s="107"/>
      <c r="AJ262" s="105"/>
      <c r="AK262" s="106"/>
      <c r="AL262" s="107"/>
      <c r="AM262" s="105"/>
      <c r="AN262" s="105"/>
      <c r="AO262" s="106"/>
      <c r="AP262" s="105"/>
      <c r="AQ262" s="105">
        <f t="shared" si="25"/>
        <v>14.76923076923077</v>
      </c>
      <c r="AR262" s="105">
        <f>1/(1+cDR)^AQ262</f>
        <v>0.60164806757484168</v>
      </c>
      <c r="AS262" s="105">
        <f t="shared" si="22"/>
        <v>0.60164806757484168</v>
      </c>
      <c r="AU262" s="51"/>
      <c r="BH262" s="20"/>
      <c r="BI262" s="20"/>
      <c r="BJ262" s="106"/>
      <c r="BK262" s="107"/>
      <c r="BL262" s="105"/>
      <c r="BM262" s="106"/>
      <c r="BN262" s="107"/>
      <c r="BO262" s="105"/>
      <c r="BP262" s="105"/>
      <c r="BQ262" s="106"/>
    </row>
    <row r="263" spans="1:69" x14ac:dyDescent="0.15">
      <c r="A263" s="104">
        <f t="shared" si="26"/>
        <v>257</v>
      </c>
      <c r="B263" s="20">
        <f t="shared" si="23"/>
        <v>771</v>
      </c>
      <c r="C263" s="105">
        <f t="shared" si="24"/>
        <v>177.92307692307691</v>
      </c>
      <c r="D263">
        <f ca="1">OFFSET(extrapolation!L272,0,OS_dist_choice-1,1,1)</f>
        <v>2.0298959829569588E-3</v>
      </c>
      <c r="E263">
        <f ca="1">OFFSET(extrapolation!D272,0,PFS_dist_choice-1,1,1)</f>
        <v>771</v>
      </c>
      <c r="F263" s="102"/>
      <c r="G263" s="206"/>
      <c r="H263" s="105"/>
      <c r="I263" s="105"/>
      <c r="J263" s="209"/>
      <c r="K263" s="31"/>
      <c r="L263" s="209"/>
      <c r="M263" s="31"/>
      <c r="N263" s="31"/>
      <c r="O263" s="209"/>
      <c r="P263" s="31"/>
      <c r="Q263" s="31"/>
      <c r="R263" s="105"/>
      <c r="S263" s="51"/>
      <c r="T263" s="20"/>
      <c r="U263" s="20"/>
      <c r="V263" s="20"/>
      <c r="W263" s="20"/>
      <c r="X263" s="20"/>
      <c r="Y263" s="20"/>
      <c r="Z263" s="20"/>
      <c r="AA263" s="20"/>
      <c r="AB263" s="20"/>
      <c r="AC263" s="20"/>
      <c r="AD263" s="20"/>
      <c r="AE263" s="20"/>
      <c r="AF263" s="20"/>
      <c r="AG263" s="20"/>
      <c r="AH263" s="106"/>
      <c r="AI263" s="107"/>
      <c r="AJ263" s="105"/>
      <c r="AK263" s="106"/>
      <c r="AL263" s="107"/>
      <c r="AM263" s="105"/>
      <c r="AN263" s="105"/>
      <c r="AO263" s="106"/>
      <c r="AP263" s="105"/>
      <c r="AQ263" s="105">
        <f t="shared" si="25"/>
        <v>14.826923076923077</v>
      </c>
      <c r="AR263" s="105">
        <f>1/(1+cDR)^AQ263</f>
        <v>0.60045516221162198</v>
      </c>
      <c r="AS263" s="105">
        <f t="shared" si="22"/>
        <v>0.60045516221162198</v>
      </c>
      <c r="AU263" s="51"/>
      <c r="BH263" s="20"/>
      <c r="BI263" s="20"/>
      <c r="BJ263" s="106"/>
      <c r="BK263" s="107"/>
      <c r="BL263" s="105"/>
      <c r="BM263" s="106"/>
      <c r="BN263" s="107"/>
      <c r="BO263" s="105"/>
      <c r="BP263" s="105"/>
      <c r="BQ263" s="106"/>
    </row>
    <row r="264" spans="1:69" x14ac:dyDescent="0.15">
      <c r="A264" s="104">
        <f t="shared" si="26"/>
        <v>258</v>
      </c>
      <c r="B264" s="20">
        <f>+A264*3</f>
        <v>774</v>
      </c>
      <c r="C264" s="105">
        <f>+(B264/52)*12</f>
        <v>178.61538461538461</v>
      </c>
      <c r="D264">
        <f ca="1">OFFSET(extrapolation!L273,0,OS_dist_choice-1,1,1)</f>
        <v>2.0120178485368598E-3</v>
      </c>
      <c r="E264">
        <f ca="1">OFFSET(extrapolation!D273,0,PFS_dist_choice-1,1,1)</f>
        <v>774</v>
      </c>
      <c r="F264" s="102"/>
      <c r="G264" s="206"/>
      <c r="H264" s="105"/>
      <c r="I264" s="105"/>
      <c r="J264" s="209"/>
      <c r="K264" s="31"/>
      <c r="L264" s="209"/>
      <c r="M264" s="31"/>
      <c r="N264" s="31"/>
      <c r="O264" s="209"/>
      <c r="P264" s="31"/>
      <c r="Q264" s="31"/>
      <c r="R264" s="105"/>
      <c r="S264" s="51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20"/>
      <c r="AF264" s="20"/>
      <c r="AG264" s="20"/>
      <c r="AH264" s="106"/>
      <c r="AI264" s="107"/>
      <c r="AJ264" s="105"/>
      <c r="AK264" s="106"/>
      <c r="AL264" s="107"/>
      <c r="AM264" s="105"/>
      <c r="AN264" s="105"/>
      <c r="AO264" s="106"/>
      <c r="AP264" s="105"/>
      <c r="AQ264" s="105">
        <f>+B264/52</f>
        <v>14.884615384615385</v>
      </c>
      <c r="AR264" s="105">
        <f>1/(1+cDR)^AQ264</f>
        <v>0.5992646220570389</v>
      </c>
      <c r="AS264" s="105">
        <f t="shared" si="22"/>
        <v>0.5992646220570389</v>
      </c>
      <c r="AU264" s="51"/>
      <c r="BH264" s="20"/>
      <c r="BI264" s="20"/>
      <c r="BJ264" s="106"/>
      <c r="BK264" s="107"/>
      <c r="BL264" s="105"/>
      <c r="BM264" s="106"/>
      <c r="BN264" s="107"/>
      <c r="BO264" s="105"/>
      <c r="BP264" s="105"/>
      <c r="BQ264" s="106"/>
    </row>
    <row r="265" spans="1:69" x14ac:dyDescent="0.15">
      <c r="A265" s="104">
        <f t="shared" si="26"/>
        <v>259</v>
      </c>
      <c r="B265" s="20">
        <f>+A265*3</f>
        <v>777</v>
      </c>
      <c r="C265" s="105">
        <f>+(B265/52)*12</f>
        <v>179.30769230769229</v>
      </c>
      <c r="D265">
        <f ca="1">OFFSET(extrapolation!L274,0,OS_dist_choice-1,1,1)</f>
        <v>1.9943651118945718E-3</v>
      </c>
      <c r="E265">
        <f ca="1">OFFSET(extrapolation!D274,0,PFS_dist_choice-1,1,1)</f>
        <v>777</v>
      </c>
      <c r="F265" s="102"/>
      <c r="G265" s="206"/>
      <c r="H265" s="105"/>
      <c r="I265" s="105"/>
      <c r="J265" s="209"/>
      <c r="K265" s="31"/>
      <c r="L265" s="209"/>
      <c r="M265" s="31"/>
      <c r="N265" s="31"/>
      <c r="O265" s="209"/>
      <c r="P265" s="31"/>
      <c r="Q265" s="31"/>
      <c r="R265" s="105"/>
      <c r="S265" s="51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  <c r="AD265" s="20"/>
      <c r="AE265" s="20"/>
      <c r="AF265" s="20"/>
      <c r="AG265" s="20"/>
      <c r="AH265" s="106"/>
      <c r="AI265" s="107"/>
      <c r="AJ265" s="105"/>
      <c r="AK265" s="106"/>
      <c r="AL265" s="107"/>
      <c r="AM265" s="105"/>
      <c r="AN265" s="105"/>
      <c r="AO265" s="106"/>
      <c r="AP265" s="105"/>
      <c r="AQ265" s="105">
        <f>+B265/52</f>
        <v>14.942307692307692</v>
      </c>
      <c r="AR265" s="105">
        <f>1/(1+cDR)^AQ265</f>
        <v>0.59807644242152358</v>
      </c>
      <c r="AS265" s="105">
        <f t="shared" si="22"/>
        <v>0.59807644242152358</v>
      </c>
      <c r="AU265" s="51"/>
      <c r="BH265" s="20"/>
      <c r="BI265" s="20"/>
      <c r="BJ265" s="106"/>
      <c r="BK265" s="107"/>
      <c r="BL265" s="105"/>
      <c r="BM265" s="106"/>
      <c r="BN265" s="107"/>
      <c r="BO265" s="105"/>
      <c r="BP265" s="105"/>
      <c r="BQ265" s="106"/>
    </row>
    <row r="266" spans="1:69" ht="14" thickBot="1" x14ac:dyDescent="0.2">
      <c r="A266" s="104">
        <f t="shared" si="26"/>
        <v>260</v>
      </c>
      <c r="B266" s="20">
        <f>+A266*3</f>
        <v>780</v>
      </c>
      <c r="C266" s="105">
        <f>+(B266/52)*12</f>
        <v>180</v>
      </c>
      <c r="D266">
        <f ca="1">OFFSET(extrapolation!L275,0,OS_dist_choice-1,1,1)</f>
        <v>1.9769340828792404E-3</v>
      </c>
      <c r="E266">
        <f ca="1">OFFSET(extrapolation!D275,0,PFS_dist_choice-1,1,1)</f>
        <v>780</v>
      </c>
      <c r="F266" s="102"/>
      <c r="G266" s="206"/>
      <c r="H266" s="105"/>
      <c r="I266" s="105"/>
      <c r="J266" s="209"/>
      <c r="K266" s="31"/>
      <c r="L266" s="209"/>
      <c r="M266" s="31"/>
      <c r="N266" s="31"/>
      <c r="O266" s="209"/>
      <c r="P266" s="31"/>
      <c r="Q266" s="31"/>
      <c r="R266" s="105"/>
      <c r="S266" s="54"/>
      <c r="T266" s="55"/>
      <c r="U266" s="55"/>
      <c r="V266" s="55"/>
      <c r="W266" s="55"/>
      <c r="X266" s="55"/>
      <c r="Y266" s="55"/>
      <c r="Z266" s="55"/>
      <c r="AA266" s="55"/>
      <c r="AB266" s="55"/>
      <c r="AC266" s="55"/>
      <c r="AD266" s="55"/>
      <c r="AE266" s="55"/>
      <c r="AF266" s="55"/>
      <c r="AG266" s="55"/>
      <c r="AH266" s="108"/>
      <c r="AI266" s="109"/>
      <c r="AJ266" s="110"/>
      <c r="AK266" s="108"/>
      <c r="AL266" s="109"/>
      <c r="AM266" s="110"/>
      <c r="AN266" s="110"/>
      <c r="AO266" s="108"/>
      <c r="AP266" s="105"/>
      <c r="AQ266" s="105">
        <f>+B266/52</f>
        <v>15</v>
      </c>
      <c r="AR266" s="105">
        <f>1/(1+cDR)^AQ266</f>
        <v>0.59689061862480497</v>
      </c>
      <c r="AS266" s="105">
        <f t="shared" si="22"/>
        <v>0.59689061862480497</v>
      </c>
      <c r="AU266" s="54"/>
      <c r="AV266" s="55"/>
      <c r="AW266" s="55"/>
      <c r="AX266" s="55"/>
      <c r="AY266" s="55"/>
      <c r="AZ266" s="55"/>
      <c r="BA266" s="55"/>
      <c r="BB266" s="55"/>
      <c r="BC266" s="55"/>
      <c r="BD266" s="55"/>
      <c r="BE266" s="55"/>
      <c r="BF266" s="55"/>
      <c r="BG266" s="55"/>
      <c r="BH266" s="55"/>
      <c r="BI266" s="55"/>
      <c r="BJ266" s="108"/>
      <c r="BK266" s="109"/>
      <c r="BL266" s="110"/>
      <c r="BM266" s="108"/>
      <c r="BN266" s="109"/>
      <c r="BO266" s="110"/>
      <c r="BP266" s="110"/>
      <c r="BQ266" s="108"/>
    </row>
    <row r="267" spans="1:69" x14ac:dyDescent="0.15">
      <c r="A267" s="104"/>
      <c r="B267" s="20"/>
      <c r="C267" s="102"/>
      <c r="D267" s="102"/>
      <c r="E267" s="102"/>
      <c r="F267" s="102"/>
      <c r="G267" s="206"/>
      <c r="H267" s="105"/>
      <c r="I267" s="105"/>
      <c r="J267" s="209"/>
      <c r="K267" s="31"/>
      <c r="L267" s="209"/>
      <c r="M267" s="31"/>
      <c r="N267" s="31"/>
      <c r="O267" s="209"/>
      <c r="P267" s="31"/>
      <c r="Q267" s="31"/>
      <c r="R267" s="25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  <c r="AF267" s="20"/>
      <c r="AG267" s="20"/>
      <c r="AH267" s="28"/>
      <c r="AI267" s="28"/>
      <c r="AJ267" s="28"/>
      <c r="AK267" s="25"/>
      <c r="AL267" s="25"/>
      <c r="AM267" s="25"/>
      <c r="AN267" s="25"/>
      <c r="AO267" s="25"/>
      <c r="AP267" s="25"/>
      <c r="BH267" s="20"/>
      <c r="BI267" s="20"/>
      <c r="BJ267" s="28"/>
      <c r="BK267" s="28"/>
      <c r="BL267" s="28"/>
      <c r="BM267" s="25"/>
      <c r="BN267" s="25"/>
      <c r="BO267" s="25"/>
      <c r="BP267" s="25"/>
      <c r="BQ267" s="25"/>
    </row>
    <row r="268" spans="1:69" x14ac:dyDescent="0.15">
      <c r="A268" s="20"/>
      <c r="B268" s="20"/>
      <c r="C268" s="20"/>
      <c r="D268" s="20"/>
      <c r="E268" s="20"/>
      <c r="F268" s="20"/>
      <c r="G268" s="207"/>
      <c r="H268" s="20"/>
      <c r="I268" s="20"/>
      <c r="J268" s="209"/>
      <c r="K268" s="31"/>
      <c r="L268" s="209"/>
      <c r="M268" s="31"/>
      <c r="N268" s="31"/>
      <c r="O268" s="209"/>
      <c r="P268" s="31"/>
      <c r="Q268" s="31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  <c r="AF268" s="20"/>
      <c r="AG268" s="20"/>
      <c r="AH268" s="20"/>
      <c r="AI268" s="20"/>
      <c r="AJ268" s="20"/>
      <c r="AK268" s="20"/>
      <c r="AL268" s="20"/>
      <c r="AM268" s="20"/>
      <c r="AN268" s="20"/>
      <c r="AO268" s="20"/>
      <c r="AP268" s="20"/>
      <c r="BH268" s="20"/>
      <c r="BI268" s="20"/>
      <c r="BJ268" s="20"/>
      <c r="BK268" s="20"/>
      <c r="BL268" s="20"/>
      <c r="BM268" s="20"/>
      <c r="BN268" s="20"/>
      <c r="BO268" s="20"/>
      <c r="BP268" s="20"/>
      <c r="BQ268" s="20"/>
    </row>
    <row r="269" spans="1:69" x14ac:dyDescent="0.15">
      <c r="A269" s="20"/>
      <c r="B269" s="20"/>
      <c r="C269" s="20"/>
      <c r="D269" s="20"/>
      <c r="E269" s="20"/>
      <c r="F269" s="20"/>
      <c r="G269" s="208">
        <f>COUNTIF(G6:G266,"&lt;0")</f>
        <v>0</v>
      </c>
      <c r="H269" s="29">
        <f ca="1">COUNTIF(H6:H266,"&lt;0")</f>
        <v>0</v>
      </c>
      <c r="I269" s="29">
        <f ca="1">COUNTIF(I6:I266,"&lt;0")</f>
        <v>0</v>
      </c>
      <c r="J269" s="210"/>
      <c r="K269" s="32"/>
      <c r="L269" s="210"/>
      <c r="M269" s="32"/>
      <c r="N269" s="32"/>
      <c r="O269" s="210"/>
      <c r="P269" s="32"/>
      <c r="Q269" s="32"/>
      <c r="R269" s="214"/>
      <c r="S269" s="215">
        <f>SUM(S6:S266)/1000</f>
        <v>0</v>
      </c>
      <c r="T269" s="215">
        <f t="shared" ref="T269:AO269" si="27">SUM(T6:T266)/1000</f>
        <v>0</v>
      </c>
      <c r="U269" s="215">
        <f t="shared" si="27"/>
        <v>0</v>
      </c>
      <c r="V269" s="215">
        <f t="shared" si="27"/>
        <v>0</v>
      </c>
      <c r="W269" s="215">
        <f t="shared" si="27"/>
        <v>0</v>
      </c>
      <c r="X269" s="215">
        <f t="shared" si="27"/>
        <v>0</v>
      </c>
      <c r="Y269" s="215">
        <f t="shared" si="27"/>
        <v>0</v>
      </c>
      <c r="Z269" s="215">
        <f t="shared" si="27"/>
        <v>0</v>
      </c>
      <c r="AA269" s="215">
        <f t="shared" si="27"/>
        <v>0</v>
      </c>
      <c r="AB269" s="215">
        <f t="shared" si="27"/>
        <v>0</v>
      </c>
      <c r="AC269" s="215">
        <f t="shared" si="27"/>
        <v>0</v>
      </c>
      <c r="AD269" s="215">
        <f t="shared" si="27"/>
        <v>0</v>
      </c>
      <c r="AE269" s="215">
        <f t="shared" si="27"/>
        <v>0</v>
      </c>
      <c r="AF269" s="215">
        <f t="shared" si="27"/>
        <v>0</v>
      </c>
      <c r="AG269" s="215">
        <f t="shared" si="27"/>
        <v>0</v>
      </c>
      <c r="AH269" s="215">
        <f t="shared" si="27"/>
        <v>0</v>
      </c>
      <c r="AI269" s="217">
        <f t="shared" si="27"/>
        <v>0</v>
      </c>
      <c r="AJ269" s="217">
        <f t="shared" si="27"/>
        <v>0</v>
      </c>
      <c r="AK269" s="217">
        <f t="shared" si="27"/>
        <v>0</v>
      </c>
      <c r="AL269" s="217">
        <f t="shared" si="27"/>
        <v>0</v>
      </c>
      <c r="AM269" s="217">
        <f t="shared" si="27"/>
        <v>0</v>
      </c>
      <c r="AN269" s="217">
        <f t="shared" si="27"/>
        <v>0</v>
      </c>
      <c r="AO269" s="217">
        <f t="shared" si="27"/>
        <v>0</v>
      </c>
      <c r="AP269" s="214"/>
      <c r="AU269" s="215">
        <f t="shared" ref="AU269:BQ269" si="28">SUM(AU6:AU266)/1000</f>
        <v>0</v>
      </c>
      <c r="AV269" s="215">
        <f t="shared" si="28"/>
        <v>0</v>
      </c>
      <c r="AW269" s="215">
        <f t="shared" si="28"/>
        <v>0</v>
      </c>
      <c r="AX269" s="215">
        <f t="shared" si="28"/>
        <v>0</v>
      </c>
      <c r="AY269" s="215">
        <f t="shared" si="28"/>
        <v>0</v>
      </c>
      <c r="AZ269" s="215">
        <f t="shared" si="28"/>
        <v>0</v>
      </c>
      <c r="BA269" s="215">
        <f t="shared" si="28"/>
        <v>0</v>
      </c>
      <c r="BB269" s="215">
        <f t="shared" si="28"/>
        <v>0</v>
      </c>
      <c r="BC269" s="215">
        <f t="shared" si="28"/>
        <v>0</v>
      </c>
      <c r="BD269" s="215">
        <f t="shared" si="28"/>
        <v>0</v>
      </c>
      <c r="BE269" s="215">
        <f t="shared" si="28"/>
        <v>0</v>
      </c>
      <c r="BF269" s="215">
        <f t="shared" si="28"/>
        <v>0</v>
      </c>
      <c r="BG269" s="215">
        <f t="shared" si="28"/>
        <v>0</v>
      </c>
      <c r="BH269" s="215">
        <f t="shared" si="28"/>
        <v>0</v>
      </c>
      <c r="BI269" s="215">
        <f t="shared" si="28"/>
        <v>0</v>
      </c>
      <c r="BJ269" s="215">
        <f t="shared" si="28"/>
        <v>0</v>
      </c>
      <c r="BK269" s="217">
        <f t="shared" si="28"/>
        <v>0</v>
      </c>
      <c r="BL269" s="217">
        <f t="shared" si="28"/>
        <v>0</v>
      </c>
      <c r="BM269" s="217">
        <f t="shared" si="28"/>
        <v>0</v>
      </c>
      <c r="BN269" s="217">
        <f t="shared" si="28"/>
        <v>0</v>
      </c>
      <c r="BO269" s="217">
        <f t="shared" si="28"/>
        <v>0</v>
      </c>
      <c r="BP269" s="217">
        <f t="shared" si="28"/>
        <v>0</v>
      </c>
      <c r="BQ269" s="217">
        <f t="shared" si="28"/>
        <v>0</v>
      </c>
    </row>
    <row r="270" spans="1:69" x14ac:dyDescent="0.15">
      <c r="A270" s="20"/>
      <c r="B270" s="20"/>
      <c r="C270" s="20"/>
      <c r="D270" s="20"/>
      <c r="E270" s="20"/>
      <c r="F270" s="20"/>
      <c r="G270" s="27"/>
      <c r="H270" s="27"/>
      <c r="I270" s="27"/>
      <c r="J270" s="30"/>
      <c r="K270" s="30"/>
      <c r="L270" s="30"/>
      <c r="M270" s="30"/>
      <c r="N270" s="30"/>
      <c r="O270" s="30"/>
      <c r="P270" s="30"/>
      <c r="Q270" s="30"/>
      <c r="R270" s="216"/>
      <c r="S270" s="550" t="s">
        <v>121</v>
      </c>
      <c r="T270" s="550"/>
      <c r="U270" s="550"/>
      <c r="V270" s="550"/>
      <c r="W270" s="550"/>
      <c r="X270" s="550"/>
      <c r="Y270" s="550"/>
      <c r="Z270" s="550"/>
      <c r="AA270" s="550"/>
      <c r="AB270" s="550"/>
      <c r="AC270" s="550"/>
      <c r="AD270" s="550"/>
      <c r="AE270" s="550"/>
      <c r="AF270" s="550"/>
      <c r="AG270" s="550"/>
      <c r="AH270" s="550"/>
      <c r="AI270" s="550"/>
      <c r="AJ270" s="550"/>
      <c r="AK270" s="550"/>
      <c r="AL270" s="550"/>
      <c r="AM270" s="550"/>
      <c r="AN270" s="550"/>
      <c r="AO270" s="550"/>
      <c r="AP270" s="216"/>
      <c r="AU270" s="550" t="s">
        <v>121</v>
      </c>
      <c r="AV270" s="550"/>
      <c r="AW270" s="550"/>
      <c r="AX270" s="550"/>
      <c r="AY270" s="550"/>
      <c r="AZ270" s="550"/>
      <c r="BA270" s="550"/>
      <c r="BB270" s="550"/>
      <c r="BC270" s="550"/>
      <c r="BD270" s="550"/>
      <c r="BE270" s="550"/>
      <c r="BF270" s="550"/>
      <c r="BG270" s="550"/>
      <c r="BH270" s="550"/>
      <c r="BI270" s="550"/>
      <c r="BJ270" s="550"/>
      <c r="BK270" s="550"/>
      <c r="BL270" s="550"/>
      <c r="BM270" s="550"/>
      <c r="BN270" s="550"/>
      <c r="BO270" s="550"/>
      <c r="BP270" s="550"/>
      <c r="BQ270" s="550"/>
    </row>
    <row r="271" spans="1:69" ht="13" customHeight="1" x14ac:dyDescent="0.15">
      <c r="A271" s="20"/>
      <c r="B271" s="20"/>
      <c r="C271" s="20"/>
      <c r="D271" s="20"/>
      <c r="E271" s="20"/>
      <c r="F271" s="20"/>
      <c r="G271" s="27"/>
      <c r="H271" s="27"/>
      <c r="I271" s="27"/>
      <c r="J271" s="30"/>
      <c r="K271" s="30"/>
      <c r="L271" s="30"/>
      <c r="M271" s="30"/>
      <c r="N271" s="30"/>
      <c r="O271" s="30"/>
      <c r="P271" s="30"/>
      <c r="Q271" s="30"/>
      <c r="R271" s="216"/>
      <c r="S271" s="550"/>
      <c r="T271" s="550"/>
      <c r="U271" s="550"/>
      <c r="V271" s="550"/>
      <c r="W271" s="550"/>
      <c r="X271" s="550"/>
      <c r="Y271" s="550"/>
      <c r="Z271" s="550"/>
      <c r="AA271" s="550"/>
      <c r="AB271" s="550"/>
      <c r="AC271" s="550"/>
      <c r="AD271" s="550"/>
      <c r="AE271" s="550"/>
      <c r="AF271" s="550"/>
      <c r="AG271" s="550"/>
      <c r="AH271" s="550"/>
      <c r="AI271" s="550"/>
      <c r="AJ271" s="550"/>
      <c r="AK271" s="550"/>
      <c r="AL271" s="550"/>
      <c r="AM271" s="550"/>
      <c r="AN271" s="550"/>
      <c r="AO271" s="550"/>
      <c r="AP271" s="216"/>
      <c r="AU271" s="550"/>
      <c r="AV271" s="550"/>
      <c r="AW271" s="550"/>
      <c r="AX271" s="550"/>
      <c r="AY271" s="550"/>
      <c r="AZ271" s="550"/>
      <c r="BA271" s="550"/>
      <c r="BB271" s="550"/>
      <c r="BC271" s="550"/>
      <c r="BD271" s="550"/>
      <c r="BE271" s="550"/>
      <c r="BF271" s="550"/>
      <c r="BG271" s="550"/>
      <c r="BH271" s="550"/>
      <c r="BI271" s="550"/>
      <c r="BJ271" s="550"/>
      <c r="BK271" s="550"/>
      <c r="BL271" s="550"/>
      <c r="BM271" s="550"/>
      <c r="BN271" s="550"/>
      <c r="BO271" s="550"/>
      <c r="BP271" s="550"/>
      <c r="BQ271" s="550"/>
    </row>
    <row r="272" spans="1:69" x14ac:dyDescent="0.15">
      <c r="A272" s="20"/>
      <c r="B272" s="20"/>
      <c r="C272" s="20"/>
      <c r="D272" s="20"/>
      <c r="E272" s="20"/>
      <c r="F272" s="20"/>
      <c r="G272" s="20"/>
      <c r="H272" s="20"/>
      <c r="I272" s="20"/>
      <c r="J272" s="30"/>
      <c r="K272" s="30"/>
      <c r="L272" s="30"/>
      <c r="M272" s="30"/>
      <c r="N272" s="30"/>
      <c r="O272" s="30"/>
      <c r="P272" s="30"/>
      <c r="Q272" s="30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  <c r="AF272" s="20"/>
      <c r="AG272" s="20"/>
      <c r="AH272" s="20"/>
      <c r="AI272" s="20"/>
      <c r="AJ272" s="20"/>
      <c r="AK272" s="20"/>
      <c r="AL272" s="20"/>
      <c r="AM272" s="20"/>
      <c r="AN272" s="20"/>
      <c r="AO272" s="20"/>
      <c r="AP272" s="20"/>
    </row>
    <row r="273" spans="1:42" x14ac:dyDescent="0.15">
      <c r="A273" s="20"/>
      <c r="B273" s="20"/>
      <c r="C273" s="20"/>
      <c r="D273" s="20"/>
      <c r="E273" s="20"/>
      <c r="F273" s="20"/>
      <c r="G273" s="20"/>
      <c r="H273" s="102"/>
      <c r="I273" s="102"/>
      <c r="J273" s="30"/>
      <c r="K273" s="30"/>
      <c r="L273" s="30"/>
      <c r="M273" s="30"/>
      <c r="N273" s="30"/>
      <c r="O273" s="30"/>
      <c r="P273" s="30"/>
      <c r="Q273" s="30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  <c r="AF273" s="20"/>
      <c r="AG273" s="20"/>
      <c r="AH273" s="20"/>
      <c r="AI273" s="20"/>
      <c r="AJ273" s="20"/>
      <c r="AK273" s="20"/>
      <c r="AL273" s="20"/>
      <c r="AM273" s="20"/>
      <c r="AN273" s="20"/>
      <c r="AO273" s="20"/>
      <c r="AP273" s="20"/>
    </row>
    <row r="274" spans="1:42" x14ac:dyDescent="0.15">
      <c r="A274" s="20"/>
      <c r="B274" s="20"/>
      <c r="C274" s="20"/>
      <c r="D274" s="20"/>
      <c r="E274" s="20"/>
      <c r="F274" s="20"/>
      <c r="G274" s="20"/>
      <c r="H274" s="102"/>
      <c r="I274" s="102"/>
      <c r="J274" s="30"/>
      <c r="K274" s="30"/>
      <c r="L274" s="30"/>
      <c r="M274" s="30"/>
      <c r="N274" s="30"/>
      <c r="O274" s="30"/>
      <c r="P274" s="30"/>
      <c r="Q274" s="3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20"/>
      <c r="AF274" s="20"/>
      <c r="AG274" s="20"/>
      <c r="AH274" s="20"/>
      <c r="AI274" s="20"/>
      <c r="AJ274" s="20"/>
      <c r="AK274" s="20"/>
      <c r="AL274" s="20"/>
      <c r="AM274" s="20"/>
      <c r="AN274" s="20"/>
      <c r="AO274" s="20"/>
      <c r="AP274" s="20"/>
    </row>
    <row r="275" spans="1:42" x14ac:dyDescent="0.15">
      <c r="A275" s="20"/>
      <c r="B275" s="20"/>
      <c r="C275" s="20"/>
      <c r="D275" s="20"/>
      <c r="E275" s="20"/>
      <c r="F275" s="20"/>
      <c r="G275" s="20"/>
      <c r="H275" s="102"/>
      <c r="I275" s="102"/>
      <c r="J275" s="30"/>
      <c r="K275" s="30"/>
      <c r="L275" s="30"/>
      <c r="M275" s="30"/>
      <c r="N275" s="30"/>
      <c r="O275" s="30"/>
      <c r="P275" s="30"/>
      <c r="Q275" s="30"/>
      <c r="R275" s="20"/>
      <c r="S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20"/>
      <c r="AF275" s="20"/>
      <c r="AG275" s="20"/>
      <c r="AH275" s="20"/>
      <c r="AI275" s="20"/>
      <c r="AJ275" s="20"/>
      <c r="AK275" s="20"/>
      <c r="AL275" s="20"/>
      <c r="AM275" s="20"/>
      <c r="AN275" s="20"/>
      <c r="AO275" s="20"/>
      <c r="AP275" s="20"/>
    </row>
    <row r="276" spans="1:42" x14ac:dyDescent="0.15">
      <c r="A276" s="20"/>
      <c r="B276" s="20"/>
      <c r="C276" s="20"/>
      <c r="D276" s="20"/>
      <c r="E276" s="20"/>
      <c r="F276" s="20"/>
      <c r="G276" s="20"/>
      <c r="H276" s="102"/>
      <c r="I276" s="102"/>
      <c r="J276" s="30"/>
      <c r="K276" s="30"/>
      <c r="L276" s="30"/>
      <c r="M276" s="30"/>
      <c r="N276" s="30"/>
      <c r="O276" s="30"/>
      <c r="P276" s="30"/>
      <c r="Q276" s="30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  <c r="AF276" s="20"/>
      <c r="AG276" s="20"/>
      <c r="AH276" s="20"/>
      <c r="AI276" s="20"/>
      <c r="AJ276" s="20"/>
      <c r="AK276" s="20"/>
      <c r="AL276" s="20"/>
      <c r="AM276" s="20"/>
      <c r="AN276" s="20"/>
      <c r="AO276" s="20"/>
      <c r="AP276" s="20"/>
    </row>
    <row r="277" spans="1:42" x14ac:dyDescent="0.15">
      <c r="A277" s="20"/>
      <c r="B277" s="20"/>
      <c r="C277" s="20"/>
      <c r="D277" s="20"/>
      <c r="E277" s="20"/>
      <c r="F277" s="20"/>
      <c r="G277" s="20"/>
      <c r="H277" s="102"/>
      <c r="I277" s="102"/>
      <c r="J277" s="30"/>
      <c r="K277" s="30"/>
      <c r="L277" s="30"/>
      <c r="M277" s="30"/>
      <c r="N277" s="30"/>
      <c r="O277" s="30"/>
      <c r="P277" s="30"/>
      <c r="Q277" s="30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20"/>
      <c r="AF277" s="20"/>
      <c r="AG277" s="20"/>
      <c r="AH277" s="20"/>
      <c r="AI277" s="20"/>
      <c r="AJ277" s="20"/>
      <c r="AK277" s="20"/>
      <c r="AL277" s="20"/>
      <c r="AM277" s="20"/>
      <c r="AN277" s="20"/>
      <c r="AO277" s="20"/>
      <c r="AP277" s="20"/>
    </row>
    <row r="278" spans="1:42" x14ac:dyDescent="0.15">
      <c r="A278" s="20"/>
      <c r="B278" s="20"/>
      <c r="C278" s="20"/>
      <c r="D278" s="20"/>
      <c r="E278" s="20"/>
      <c r="F278" s="20"/>
      <c r="G278" s="20"/>
      <c r="H278" s="102"/>
      <c r="I278" s="102"/>
      <c r="J278" s="30"/>
      <c r="K278" s="30"/>
      <c r="L278" s="30"/>
      <c r="M278" s="30"/>
      <c r="N278" s="30"/>
      <c r="O278" s="30"/>
      <c r="P278" s="30"/>
      <c r="Q278" s="3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  <c r="AF278" s="20"/>
      <c r="AG278" s="20"/>
      <c r="AH278" s="20"/>
      <c r="AI278" s="20"/>
      <c r="AJ278" s="20"/>
      <c r="AK278" s="20"/>
      <c r="AL278" s="20"/>
      <c r="AM278" s="20"/>
      <c r="AN278" s="20"/>
      <c r="AO278" s="20"/>
      <c r="AP278" s="20"/>
    </row>
    <row r="279" spans="1:42" x14ac:dyDescent="0.15">
      <c r="A279" s="20"/>
      <c r="B279" s="20"/>
      <c r="C279" s="20"/>
      <c r="D279" s="20"/>
      <c r="E279" s="20"/>
      <c r="F279" s="20"/>
      <c r="G279" s="20"/>
      <c r="H279" s="20"/>
      <c r="I279" s="20"/>
      <c r="J279" s="30"/>
      <c r="K279" s="30"/>
      <c r="L279" s="30"/>
      <c r="M279" s="30"/>
      <c r="N279" s="30"/>
      <c r="O279" s="30"/>
      <c r="P279" s="30"/>
      <c r="Q279" s="30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  <c r="AF279" s="20"/>
      <c r="AG279" s="20"/>
      <c r="AH279" s="20"/>
      <c r="AI279" s="20"/>
      <c r="AJ279" s="20"/>
      <c r="AK279" s="20"/>
      <c r="AL279" s="20"/>
      <c r="AM279" s="20"/>
      <c r="AN279" s="20"/>
      <c r="AO279" s="20"/>
      <c r="AP279" s="20"/>
    </row>
    <row r="280" spans="1:42" x14ac:dyDescent="0.15">
      <c r="A280" s="20"/>
      <c r="B280" s="20"/>
      <c r="C280" s="20"/>
      <c r="D280" s="20"/>
      <c r="E280" s="20"/>
      <c r="F280" s="20"/>
      <c r="G280" s="20"/>
      <c r="H280" s="20"/>
      <c r="I280" s="20"/>
      <c r="J280" s="30"/>
      <c r="K280" s="30"/>
      <c r="L280" s="30"/>
      <c r="M280" s="30"/>
      <c r="N280" s="30"/>
      <c r="O280" s="30"/>
      <c r="P280" s="30"/>
      <c r="Q280" s="30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20"/>
      <c r="AF280" s="20"/>
      <c r="AG280" s="20"/>
      <c r="AH280" s="20"/>
      <c r="AI280" s="20"/>
      <c r="AJ280" s="20"/>
      <c r="AK280" s="20"/>
      <c r="AL280" s="20"/>
      <c r="AM280" s="20"/>
      <c r="AN280" s="20"/>
      <c r="AO280" s="20"/>
      <c r="AP280" s="20"/>
    </row>
    <row r="281" spans="1:42" x14ac:dyDescent="0.15">
      <c r="A281" s="20"/>
      <c r="B281" s="20"/>
      <c r="C281" s="20"/>
      <c r="D281" s="20"/>
      <c r="E281" s="20"/>
      <c r="F281" s="20"/>
      <c r="G281" s="20"/>
      <c r="H281" s="20"/>
      <c r="I281" s="20"/>
      <c r="J281" s="30"/>
      <c r="K281" s="30"/>
      <c r="L281" s="30"/>
      <c r="M281" s="30"/>
      <c r="N281" s="30"/>
      <c r="O281" s="30"/>
      <c r="P281" s="30"/>
      <c r="Q281" s="30"/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20"/>
      <c r="AF281" s="20"/>
      <c r="AG281" s="20"/>
      <c r="AH281" s="20"/>
      <c r="AI281" s="20"/>
      <c r="AJ281" s="20"/>
      <c r="AK281" s="20"/>
      <c r="AL281" s="20"/>
      <c r="AM281" s="20"/>
      <c r="AN281" s="20"/>
      <c r="AO281" s="20"/>
      <c r="AP281" s="20"/>
    </row>
    <row r="282" spans="1:42" x14ac:dyDescent="0.15">
      <c r="A282" s="20"/>
      <c r="B282" s="20"/>
      <c r="C282" s="20"/>
      <c r="D282" s="20"/>
      <c r="E282" s="20"/>
      <c r="F282" s="20"/>
      <c r="G282" s="20"/>
      <c r="H282" s="102"/>
      <c r="I282" s="20"/>
      <c r="J282" s="30"/>
      <c r="K282" s="30"/>
      <c r="L282" s="30"/>
      <c r="M282" s="30"/>
      <c r="N282" s="30"/>
      <c r="O282" s="30"/>
      <c r="P282" s="30"/>
      <c r="Q282" s="3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  <c r="AF282" s="20"/>
      <c r="AG282" s="20"/>
      <c r="AH282" s="20"/>
      <c r="AI282" s="20"/>
      <c r="AJ282" s="20"/>
      <c r="AK282" s="20"/>
      <c r="AL282" s="20"/>
      <c r="AM282" s="20"/>
      <c r="AN282" s="20"/>
      <c r="AO282" s="20"/>
      <c r="AP282" s="20"/>
    </row>
    <row r="283" spans="1:42" x14ac:dyDescent="0.15">
      <c r="A283" s="20"/>
      <c r="B283" s="20"/>
      <c r="C283" s="20"/>
      <c r="D283" s="20"/>
      <c r="E283" s="20"/>
      <c r="F283" s="20"/>
      <c r="G283" s="20"/>
      <c r="H283" s="102"/>
      <c r="I283" s="20"/>
      <c r="J283" s="30"/>
      <c r="K283" s="30"/>
      <c r="L283" s="30"/>
      <c r="M283" s="30"/>
      <c r="N283" s="30"/>
      <c r="O283" s="30"/>
      <c r="P283" s="30"/>
      <c r="Q283" s="30"/>
      <c r="R283" s="20"/>
      <c r="S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  <c r="AD283" s="20"/>
      <c r="AE283" s="20"/>
      <c r="AF283" s="20"/>
      <c r="AG283" s="20"/>
      <c r="AH283" s="20"/>
      <c r="AI283" s="20"/>
      <c r="AJ283" s="20"/>
      <c r="AK283" s="20"/>
      <c r="AL283" s="20"/>
      <c r="AM283" s="20"/>
      <c r="AN283" s="20"/>
      <c r="AO283" s="20"/>
      <c r="AP283" s="20"/>
    </row>
    <row r="284" spans="1:42" x14ac:dyDescent="0.15">
      <c r="A284" s="20"/>
      <c r="B284" s="20"/>
      <c r="C284" s="20"/>
      <c r="D284" s="20"/>
      <c r="E284" s="20"/>
      <c r="F284" s="20"/>
      <c r="G284" s="20"/>
      <c r="H284" s="102"/>
      <c r="I284" s="20"/>
      <c r="J284" s="30"/>
      <c r="K284" s="30"/>
      <c r="L284" s="30"/>
      <c r="M284" s="30"/>
      <c r="N284" s="30"/>
      <c r="O284" s="30"/>
      <c r="P284" s="30"/>
      <c r="Q284" s="30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20"/>
      <c r="AF284" s="20"/>
      <c r="AG284" s="20"/>
      <c r="AH284" s="20"/>
      <c r="AI284" s="20"/>
      <c r="AJ284" s="20"/>
      <c r="AK284" s="20"/>
      <c r="AL284" s="20"/>
      <c r="AM284" s="20"/>
      <c r="AN284" s="20"/>
      <c r="AO284" s="20"/>
      <c r="AP284" s="20"/>
    </row>
    <row r="285" spans="1:42" x14ac:dyDescent="0.15">
      <c r="A285" s="20"/>
      <c r="B285" s="20"/>
      <c r="C285" s="20"/>
      <c r="D285" s="20"/>
      <c r="E285" s="20"/>
      <c r="F285" s="20"/>
      <c r="G285" s="20"/>
      <c r="H285" s="102"/>
      <c r="I285" s="20"/>
      <c r="J285" s="30"/>
      <c r="K285" s="30"/>
      <c r="L285" s="30"/>
      <c r="M285" s="30"/>
      <c r="N285" s="30"/>
      <c r="O285" s="30"/>
      <c r="P285" s="30"/>
      <c r="Q285" s="30"/>
      <c r="R285" s="20"/>
      <c r="S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20"/>
      <c r="AF285" s="20"/>
      <c r="AG285" s="20"/>
      <c r="AH285" s="20"/>
      <c r="AI285" s="20"/>
      <c r="AJ285" s="20"/>
      <c r="AK285" s="20"/>
      <c r="AL285" s="20"/>
      <c r="AM285" s="20"/>
      <c r="AN285" s="20"/>
      <c r="AO285" s="20"/>
      <c r="AP285" s="20"/>
    </row>
    <row r="286" spans="1:42" x14ac:dyDescent="0.15">
      <c r="A286" s="20"/>
      <c r="B286" s="20"/>
      <c r="C286" s="20"/>
      <c r="D286" s="20"/>
      <c r="E286" s="20"/>
      <c r="F286" s="20"/>
      <c r="G286" s="20"/>
      <c r="H286" s="102"/>
      <c r="I286" s="20"/>
      <c r="J286" s="30"/>
      <c r="K286" s="30"/>
      <c r="L286" s="30"/>
      <c r="M286" s="30"/>
      <c r="N286" s="30"/>
      <c r="O286" s="30"/>
      <c r="P286" s="30"/>
      <c r="Q286" s="30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20"/>
      <c r="AF286" s="20"/>
      <c r="AG286" s="20"/>
      <c r="AH286" s="20"/>
      <c r="AI286" s="20"/>
      <c r="AJ286" s="20"/>
      <c r="AK286" s="20"/>
      <c r="AL286" s="20"/>
      <c r="AM286" s="20"/>
      <c r="AN286" s="20"/>
      <c r="AO286" s="20"/>
      <c r="AP286" s="20"/>
    </row>
    <row r="287" spans="1:42" x14ac:dyDescent="0.15">
      <c r="A287" s="20"/>
      <c r="B287" s="20"/>
      <c r="C287" s="20"/>
      <c r="D287" s="20"/>
      <c r="E287" s="20"/>
      <c r="F287" s="20"/>
      <c r="G287" s="20"/>
      <c r="H287" s="102"/>
      <c r="I287" s="20"/>
      <c r="J287" s="30"/>
      <c r="K287" s="30"/>
      <c r="L287" s="30"/>
      <c r="M287" s="30"/>
      <c r="N287" s="30"/>
      <c r="O287" s="30"/>
      <c r="P287" s="30"/>
      <c r="Q287" s="3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  <c r="AF287" s="20"/>
      <c r="AG287" s="20"/>
      <c r="AH287" s="20"/>
      <c r="AI287" s="20"/>
      <c r="AJ287" s="20"/>
      <c r="AK287" s="20"/>
      <c r="AL287" s="20"/>
      <c r="AM287" s="20"/>
      <c r="AN287" s="20"/>
      <c r="AO287" s="20"/>
      <c r="AP287" s="20"/>
    </row>
    <row r="288" spans="1:42" x14ac:dyDescent="0.15">
      <c r="A288" s="20"/>
      <c r="B288" s="20"/>
      <c r="C288" s="20"/>
      <c r="D288" s="20"/>
      <c r="E288" s="20"/>
      <c r="F288" s="20"/>
      <c r="G288" s="20"/>
      <c r="H288" s="20"/>
      <c r="I288" s="20"/>
      <c r="J288" s="30"/>
      <c r="K288" s="30"/>
      <c r="L288" s="30"/>
      <c r="M288" s="30"/>
      <c r="N288" s="30"/>
      <c r="O288" s="30"/>
      <c r="P288" s="30"/>
      <c r="Q288" s="3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  <c r="AG288" s="20"/>
      <c r="AH288" s="20"/>
      <c r="AI288" s="20"/>
      <c r="AJ288" s="20"/>
      <c r="AK288" s="20"/>
      <c r="AL288" s="20"/>
      <c r="AM288" s="20"/>
      <c r="AN288" s="20"/>
      <c r="AO288" s="20"/>
      <c r="AP288" s="20"/>
    </row>
    <row r="289" spans="1:42" x14ac:dyDescent="0.15">
      <c r="A289" s="20"/>
      <c r="B289" s="20"/>
      <c r="C289" s="20"/>
      <c r="D289" s="20"/>
      <c r="E289" s="20"/>
      <c r="F289" s="20"/>
      <c r="G289" s="20"/>
      <c r="H289" s="20"/>
      <c r="I289" s="20"/>
      <c r="J289" s="30"/>
      <c r="K289" s="30"/>
      <c r="L289" s="30"/>
      <c r="M289" s="30"/>
      <c r="N289" s="30"/>
      <c r="O289" s="30"/>
      <c r="P289" s="30"/>
      <c r="Q289" s="30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20"/>
      <c r="AF289" s="20"/>
      <c r="AG289" s="20"/>
      <c r="AH289" s="20"/>
      <c r="AI289" s="20"/>
      <c r="AJ289" s="20"/>
      <c r="AK289" s="20"/>
      <c r="AL289" s="20"/>
      <c r="AM289" s="20"/>
      <c r="AN289" s="20"/>
      <c r="AO289" s="20"/>
      <c r="AP289" s="20"/>
    </row>
    <row r="290" spans="1:42" x14ac:dyDescent="0.15">
      <c r="A290" s="20"/>
      <c r="B290" s="20"/>
      <c r="C290" s="20"/>
      <c r="D290" s="20"/>
      <c r="E290" s="20"/>
      <c r="F290" s="20"/>
      <c r="G290" s="20"/>
      <c r="H290" s="20"/>
      <c r="I290" s="20"/>
      <c r="J290" s="30"/>
      <c r="K290" s="30"/>
      <c r="L290" s="30"/>
      <c r="M290" s="30"/>
      <c r="N290" s="30"/>
      <c r="O290" s="30"/>
      <c r="P290" s="30"/>
      <c r="Q290" s="30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20"/>
      <c r="AF290" s="20"/>
      <c r="AG290" s="20"/>
      <c r="AH290" s="20"/>
      <c r="AI290" s="20"/>
      <c r="AJ290" s="20"/>
      <c r="AK290" s="20"/>
      <c r="AL290" s="20"/>
      <c r="AM290" s="20"/>
      <c r="AN290" s="20"/>
      <c r="AO290" s="20"/>
      <c r="AP290" s="20"/>
    </row>
    <row r="291" spans="1:42" x14ac:dyDescent="0.15">
      <c r="A291" s="20"/>
      <c r="B291" s="20"/>
      <c r="C291" s="20"/>
      <c r="D291" s="20"/>
      <c r="E291" s="20"/>
      <c r="F291" s="20"/>
      <c r="G291" s="20"/>
      <c r="H291" s="20"/>
      <c r="I291" s="20"/>
      <c r="J291" s="30"/>
      <c r="K291" s="30"/>
      <c r="L291" s="30"/>
      <c r="M291" s="30"/>
      <c r="N291" s="30"/>
      <c r="O291" s="30"/>
      <c r="P291" s="30"/>
      <c r="Q291" s="3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  <c r="AF291" s="20"/>
      <c r="AG291" s="20"/>
      <c r="AH291" s="20"/>
      <c r="AI291" s="20"/>
      <c r="AJ291" s="20"/>
      <c r="AK291" s="20"/>
      <c r="AL291" s="20"/>
      <c r="AM291" s="20"/>
      <c r="AN291" s="20"/>
      <c r="AO291" s="20"/>
      <c r="AP291" s="20"/>
    </row>
    <row r="292" spans="1:42" x14ac:dyDescent="0.15">
      <c r="A292" s="20"/>
      <c r="B292" s="20"/>
      <c r="C292" s="20"/>
      <c r="D292" s="20"/>
      <c r="E292" s="20"/>
      <c r="F292" s="20"/>
      <c r="G292" s="20"/>
      <c r="H292" s="20"/>
      <c r="I292" s="20"/>
      <c r="J292" s="30"/>
      <c r="K292" s="30"/>
      <c r="L292" s="30"/>
      <c r="M292" s="30"/>
      <c r="N292" s="30"/>
      <c r="O292" s="30"/>
      <c r="P292" s="30"/>
      <c r="Q292" s="30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20"/>
      <c r="AF292" s="20"/>
      <c r="AG292" s="20"/>
      <c r="AH292" s="20"/>
      <c r="AI292" s="20"/>
      <c r="AJ292" s="20"/>
      <c r="AK292" s="20"/>
      <c r="AL292" s="20"/>
      <c r="AM292" s="20"/>
      <c r="AN292" s="20"/>
      <c r="AO292" s="20"/>
      <c r="AP292" s="20"/>
    </row>
    <row r="293" spans="1:42" x14ac:dyDescent="0.15">
      <c r="A293" s="20"/>
      <c r="B293" s="20"/>
      <c r="C293" s="20"/>
      <c r="D293" s="20"/>
      <c r="E293" s="20"/>
      <c r="F293" s="20"/>
      <c r="G293" s="20"/>
      <c r="H293" s="20"/>
      <c r="I293" s="20"/>
      <c r="J293" s="30"/>
      <c r="K293" s="30"/>
      <c r="L293" s="30"/>
      <c r="M293" s="30"/>
      <c r="N293" s="30"/>
      <c r="O293" s="30"/>
      <c r="P293" s="30"/>
      <c r="Q293" s="3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/>
      <c r="AF293" s="20"/>
      <c r="AG293" s="20"/>
      <c r="AH293" s="20"/>
      <c r="AI293" s="20"/>
      <c r="AJ293" s="20"/>
      <c r="AK293" s="20"/>
      <c r="AL293" s="20"/>
      <c r="AM293" s="20"/>
      <c r="AN293" s="20"/>
      <c r="AO293" s="20"/>
      <c r="AP293" s="20"/>
    </row>
    <row r="294" spans="1:42" x14ac:dyDescent="0.15">
      <c r="A294" s="20"/>
      <c r="B294" s="20"/>
      <c r="C294" s="20"/>
      <c r="D294" s="20"/>
      <c r="E294" s="20"/>
      <c r="F294" s="20"/>
      <c r="G294" s="20"/>
      <c r="H294" s="20"/>
      <c r="I294" s="20"/>
      <c r="J294" s="30"/>
      <c r="K294" s="30"/>
      <c r="L294" s="30"/>
      <c r="M294" s="30"/>
      <c r="N294" s="30"/>
      <c r="O294" s="30"/>
      <c r="P294" s="30"/>
      <c r="Q294" s="30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20"/>
      <c r="AF294" s="20"/>
      <c r="AG294" s="20"/>
      <c r="AH294" s="20"/>
      <c r="AI294" s="20"/>
      <c r="AJ294" s="20"/>
      <c r="AK294" s="20"/>
      <c r="AL294" s="20"/>
      <c r="AM294" s="20"/>
      <c r="AN294" s="20"/>
      <c r="AO294" s="20"/>
      <c r="AP294" s="20"/>
    </row>
    <row r="295" spans="1:42" x14ac:dyDescent="0.15">
      <c r="A295" s="20"/>
      <c r="B295" s="20"/>
      <c r="C295" s="20"/>
      <c r="D295" s="20"/>
      <c r="E295" s="20"/>
      <c r="F295" s="20"/>
      <c r="G295" s="20"/>
      <c r="H295" s="20"/>
      <c r="I295" s="20"/>
      <c r="J295" s="30"/>
      <c r="K295" s="30"/>
      <c r="L295" s="30"/>
      <c r="M295" s="30"/>
      <c r="N295" s="30"/>
      <c r="O295" s="30"/>
      <c r="P295" s="30"/>
      <c r="Q295" s="3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/>
      <c r="AF295" s="20"/>
      <c r="AG295" s="20"/>
      <c r="AH295" s="20"/>
      <c r="AI295" s="20"/>
      <c r="AJ295" s="20"/>
      <c r="AK295" s="20"/>
      <c r="AL295" s="20"/>
      <c r="AM295" s="20"/>
      <c r="AN295" s="20"/>
      <c r="AO295" s="20"/>
      <c r="AP295" s="20"/>
    </row>
    <row r="296" spans="1:42" x14ac:dyDescent="0.15">
      <c r="A296" s="20"/>
      <c r="B296" s="20"/>
      <c r="C296" s="20"/>
      <c r="D296" s="20"/>
      <c r="E296" s="20"/>
      <c r="F296" s="20"/>
      <c r="G296" s="20"/>
      <c r="H296" s="20"/>
      <c r="I296" s="20"/>
      <c r="J296" s="30"/>
      <c r="K296" s="30"/>
      <c r="L296" s="30"/>
      <c r="M296" s="30"/>
      <c r="N296" s="30"/>
      <c r="O296" s="30"/>
      <c r="P296" s="30"/>
      <c r="Q296" s="30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20"/>
      <c r="AF296" s="20"/>
      <c r="AG296" s="20"/>
      <c r="AH296" s="20"/>
      <c r="AI296" s="20"/>
      <c r="AJ296" s="20"/>
      <c r="AK296" s="20"/>
      <c r="AL296" s="20"/>
      <c r="AM296" s="20"/>
      <c r="AN296" s="20"/>
      <c r="AO296" s="20"/>
      <c r="AP296" s="20"/>
    </row>
    <row r="297" spans="1:42" x14ac:dyDescent="0.15">
      <c r="A297" s="20"/>
      <c r="B297" s="20"/>
      <c r="C297" s="20"/>
      <c r="D297" s="20"/>
      <c r="E297" s="20"/>
      <c r="F297" s="20"/>
      <c r="G297" s="20"/>
      <c r="H297" s="20"/>
      <c r="I297" s="20"/>
      <c r="J297" s="30"/>
      <c r="K297" s="30"/>
      <c r="L297" s="30"/>
      <c r="M297" s="30"/>
      <c r="N297" s="30"/>
      <c r="O297" s="30"/>
      <c r="P297" s="30"/>
      <c r="Q297" s="30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20"/>
      <c r="AF297" s="20"/>
      <c r="AG297" s="20"/>
      <c r="AH297" s="20"/>
      <c r="AI297" s="20"/>
      <c r="AJ297" s="20"/>
      <c r="AK297" s="20"/>
      <c r="AL297" s="20"/>
      <c r="AM297" s="20"/>
      <c r="AN297" s="20"/>
      <c r="AO297" s="20"/>
      <c r="AP297" s="20"/>
    </row>
    <row r="298" spans="1:42" x14ac:dyDescent="0.15">
      <c r="A298" s="20"/>
      <c r="B298" s="20"/>
      <c r="C298" s="20"/>
      <c r="D298" s="20"/>
      <c r="E298" s="20"/>
      <c r="F298" s="20"/>
      <c r="G298" s="20"/>
      <c r="H298" s="20"/>
      <c r="I298" s="20"/>
      <c r="J298" s="30"/>
      <c r="K298" s="30"/>
      <c r="L298" s="30"/>
      <c r="M298" s="30"/>
      <c r="N298" s="30"/>
      <c r="O298" s="30"/>
      <c r="P298" s="30"/>
      <c r="Q298" s="30"/>
      <c r="R298" s="20"/>
      <c r="S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  <c r="AD298" s="20"/>
      <c r="AE298" s="20"/>
      <c r="AF298" s="20"/>
      <c r="AG298" s="20"/>
      <c r="AH298" s="20"/>
      <c r="AI298" s="20"/>
      <c r="AJ298" s="20"/>
      <c r="AK298" s="20"/>
      <c r="AL298" s="20"/>
      <c r="AM298" s="20"/>
      <c r="AN298" s="20"/>
      <c r="AO298" s="20"/>
      <c r="AP298" s="20"/>
    </row>
    <row r="299" spans="1:42" x14ac:dyDescent="0.15">
      <c r="A299" s="20"/>
      <c r="B299" s="20"/>
      <c r="C299" s="20"/>
      <c r="D299" s="20"/>
      <c r="E299" s="20"/>
      <c r="F299" s="20"/>
      <c r="G299" s="20"/>
      <c r="H299" s="20"/>
      <c r="I299" s="20"/>
      <c r="J299" s="30"/>
      <c r="K299" s="30"/>
      <c r="L299" s="30"/>
      <c r="M299" s="30"/>
      <c r="N299" s="30"/>
      <c r="O299" s="30"/>
      <c r="P299" s="30"/>
      <c r="Q299" s="30"/>
      <c r="R299" s="20"/>
      <c r="S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20"/>
      <c r="AF299" s="20"/>
      <c r="AG299" s="20"/>
      <c r="AH299" s="20"/>
      <c r="AI299" s="20"/>
      <c r="AJ299" s="20"/>
      <c r="AK299" s="20"/>
      <c r="AL299" s="20"/>
      <c r="AM299" s="20"/>
      <c r="AN299" s="20"/>
      <c r="AO299" s="20"/>
      <c r="AP299" s="20"/>
    </row>
    <row r="300" spans="1:42" x14ac:dyDescent="0.15">
      <c r="A300" s="20"/>
      <c r="B300" s="20"/>
      <c r="C300" s="20"/>
      <c r="D300" s="20"/>
      <c r="E300" s="20"/>
      <c r="F300" s="20"/>
      <c r="G300" s="20"/>
      <c r="H300" s="20"/>
      <c r="I300" s="20"/>
      <c r="J300" s="30"/>
      <c r="K300" s="30"/>
      <c r="L300" s="30"/>
      <c r="M300" s="30"/>
      <c r="N300" s="30"/>
      <c r="O300" s="30"/>
      <c r="P300" s="30"/>
      <c r="Q300" s="30"/>
      <c r="R300" s="20"/>
      <c r="S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  <c r="AD300" s="20"/>
      <c r="AE300" s="20"/>
      <c r="AF300" s="20"/>
      <c r="AG300" s="20"/>
      <c r="AH300" s="20"/>
      <c r="AI300" s="20"/>
      <c r="AJ300" s="20"/>
      <c r="AK300" s="20"/>
      <c r="AL300" s="20"/>
      <c r="AM300" s="20"/>
      <c r="AN300" s="20"/>
      <c r="AO300" s="20"/>
      <c r="AP300" s="20"/>
    </row>
    <row r="301" spans="1:42" x14ac:dyDescent="0.15">
      <c r="A301" s="20"/>
      <c r="B301" s="20"/>
      <c r="C301" s="20"/>
      <c r="D301" s="20"/>
      <c r="E301" s="20"/>
      <c r="F301" s="20"/>
      <c r="G301" s="20"/>
      <c r="H301" s="20"/>
      <c r="I301" s="20"/>
      <c r="J301" s="30"/>
      <c r="K301" s="30"/>
      <c r="L301" s="30"/>
      <c r="M301" s="30"/>
      <c r="N301" s="30"/>
      <c r="O301" s="30"/>
      <c r="P301" s="30"/>
      <c r="Q301" s="30"/>
      <c r="R301" s="20"/>
      <c r="S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  <c r="AD301" s="20"/>
      <c r="AE301" s="20"/>
      <c r="AF301" s="20"/>
      <c r="AG301" s="20"/>
      <c r="AH301" s="20"/>
      <c r="AI301" s="20"/>
      <c r="AJ301" s="20"/>
      <c r="AK301" s="20"/>
      <c r="AL301" s="20"/>
      <c r="AM301" s="20"/>
      <c r="AN301" s="20"/>
      <c r="AO301" s="20"/>
      <c r="AP301" s="20"/>
    </row>
    <row r="302" spans="1:42" x14ac:dyDescent="0.15">
      <c r="A302" s="20"/>
      <c r="B302" s="20"/>
      <c r="C302" s="20"/>
      <c r="D302" s="20"/>
      <c r="E302" s="20"/>
      <c r="F302" s="20"/>
      <c r="G302" s="20"/>
      <c r="H302" s="20"/>
      <c r="I302" s="20"/>
      <c r="J302" s="30"/>
      <c r="K302" s="30"/>
      <c r="L302" s="30"/>
      <c r="M302" s="30"/>
      <c r="N302" s="30"/>
      <c r="O302" s="30"/>
      <c r="P302" s="30"/>
      <c r="Q302" s="30"/>
      <c r="R302" s="20"/>
      <c r="S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  <c r="AD302" s="20"/>
      <c r="AE302" s="20"/>
      <c r="AF302" s="20"/>
      <c r="AG302" s="20"/>
      <c r="AH302" s="20"/>
      <c r="AI302" s="20"/>
      <c r="AJ302" s="20"/>
      <c r="AK302" s="20"/>
      <c r="AL302" s="20"/>
      <c r="AM302" s="20"/>
      <c r="AN302" s="20"/>
      <c r="AO302" s="20"/>
      <c r="AP302" s="20"/>
    </row>
    <row r="303" spans="1:42" x14ac:dyDescent="0.15">
      <c r="A303" s="20"/>
      <c r="B303" s="20"/>
      <c r="C303" s="20"/>
      <c r="D303" s="20"/>
      <c r="E303" s="20"/>
      <c r="F303" s="20"/>
      <c r="G303" s="20"/>
      <c r="H303" s="20"/>
      <c r="I303" s="20"/>
      <c r="J303" s="30"/>
      <c r="K303" s="30"/>
      <c r="L303" s="30"/>
      <c r="M303" s="30"/>
      <c r="N303" s="30"/>
      <c r="O303" s="30"/>
      <c r="P303" s="30"/>
      <c r="Q303" s="3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/>
      <c r="AF303" s="20"/>
      <c r="AG303" s="20"/>
      <c r="AH303" s="20"/>
      <c r="AI303" s="20"/>
      <c r="AJ303" s="20"/>
      <c r="AK303" s="20"/>
      <c r="AL303" s="20"/>
      <c r="AM303" s="20"/>
      <c r="AN303" s="20"/>
      <c r="AO303" s="20"/>
      <c r="AP303" s="20"/>
    </row>
    <row r="304" spans="1:42" x14ac:dyDescent="0.15">
      <c r="A304" s="20"/>
      <c r="B304" s="20"/>
      <c r="C304" s="20"/>
      <c r="D304" s="20"/>
      <c r="E304" s="20"/>
      <c r="F304" s="20"/>
      <c r="G304" s="20"/>
      <c r="H304" s="20"/>
      <c r="I304" s="20"/>
      <c r="J304" s="30"/>
      <c r="K304" s="30"/>
      <c r="L304" s="30"/>
      <c r="M304" s="30"/>
      <c r="N304" s="30"/>
      <c r="O304" s="30"/>
      <c r="P304" s="30"/>
      <c r="Q304" s="30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20"/>
      <c r="AF304" s="20"/>
      <c r="AG304" s="20"/>
      <c r="AH304" s="20"/>
      <c r="AI304" s="20"/>
      <c r="AJ304" s="20"/>
      <c r="AK304" s="20"/>
      <c r="AL304" s="20"/>
      <c r="AM304" s="20"/>
      <c r="AN304" s="20"/>
      <c r="AO304" s="20"/>
      <c r="AP304" s="20"/>
    </row>
    <row r="305" spans="1:42" x14ac:dyDescent="0.15">
      <c r="A305" s="20"/>
      <c r="B305" s="20"/>
      <c r="C305" s="20"/>
      <c r="D305" s="20"/>
      <c r="E305" s="20"/>
      <c r="F305" s="20"/>
      <c r="G305" s="20"/>
      <c r="H305" s="20"/>
      <c r="I305" s="20"/>
      <c r="J305" s="30"/>
      <c r="K305" s="30"/>
      <c r="L305" s="30"/>
      <c r="M305" s="30"/>
      <c r="N305" s="30"/>
      <c r="O305" s="30"/>
      <c r="P305" s="30"/>
      <c r="Q305" s="3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  <c r="AH305" s="20"/>
      <c r="AI305" s="20"/>
      <c r="AJ305" s="20"/>
      <c r="AK305" s="20"/>
      <c r="AL305" s="20"/>
      <c r="AM305" s="20"/>
      <c r="AN305" s="20"/>
      <c r="AO305" s="20"/>
      <c r="AP305" s="20"/>
    </row>
    <row r="306" spans="1:42" x14ac:dyDescent="0.15">
      <c r="A306" s="20"/>
      <c r="B306" s="20"/>
      <c r="C306" s="20"/>
      <c r="D306" s="20"/>
      <c r="E306" s="20"/>
      <c r="F306" s="20"/>
      <c r="G306" s="20"/>
      <c r="H306" s="20"/>
      <c r="I306" s="20"/>
      <c r="J306" s="30"/>
      <c r="K306" s="30"/>
      <c r="L306" s="30"/>
      <c r="M306" s="30"/>
      <c r="N306" s="30"/>
      <c r="O306" s="30"/>
      <c r="P306" s="30"/>
      <c r="Q306" s="30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20"/>
      <c r="AF306" s="20"/>
      <c r="AG306" s="20"/>
      <c r="AH306" s="20"/>
      <c r="AI306" s="20"/>
      <c r="AJ306" s="20"/>
      <c r="AK306" s="20"/>
      <c r="AL306" s="20"/>
      <c r="AM306" s="20"/>
      <c r="AN306" s="20"/>
      <c r="AO306" s="20"/>
      <c r="AP306" s="20"/>
    </row>
    <row r="307" spans="1:42" x14ac:dyDescent="0.15">
      <c r="A307" s="20"/>
      <c r="B307" s="20"/>
      <c r="C307" s="20"/>
      <c r="D307" s="20"/>
      <c r="E307" s="20"/>
      <c r="F307" s="20"/>
      <c r="G307" s="20"/>
      <c r="H307" s="20"/>
      <c r="I307" s="20"/>
      <c r="J307" s="30"/>
      <c r="K307" s="30"/>
      <c r="L307" s="30"/>
      <c r="M307" s="30"/>
      <c r="N307" s="30"/>
      <c r="O307" s="30"/>
      <c r="P307" s="30"/>
      <c r="Q307" s="30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20"/>
      <c r="AF307" s="20"/>
      <c r="AG307" s="20"/>
      <c r="AH307" s="20"/>
      <c r="AI307" s="20"/>
      <c r="AJ307" s="20"/>
      <c r="AK307" s="20"/>
      <c r="AL307" s="20"/>
      <c r="AM307" s="20"/>
      <c r="AN307" s="20"/>
      <c r="AO307" s="20"/>
      <c r="AP307" s="20"/>
    </row>
    <row r="308" spans="1:42" x14ac:dyDescent="0.15">
      <c r="A308" s="20"/>
      <c r="B308" s="20"/>
      <c r="C308" s="20"/>
      <c r="D308" s="20"/>
      <c r="E308" s="20"/>
      <c r="F308" s="20"/>
      <c r="G308" s="20"/>
      <c r="H308" s="20"/>
      <c r="I308" s="20"/>
      <c r="J308" s="30"/>
      <c r="K308" s="30"/>
      <c r="L308" s="30"/>
      <c r="M308" s="30"/>
      <c r="N308" s="30"/>
      <c r="O308" s="30"/>
      <c r="P308" s="30"/>
      <c r="Q308" s="30"/>
      <c r="R308" s="20"/>
      <c r="S308" s="20"/>
      <c r="T308" s="20"/>
      <c r="U308" s="20"/>
      <c r="V308" s="20"/>
      <c r="W308" s="20"/>
      <c r="X308" s="20"/>
      <c r="Y308" s="20"/>
      <c r="Z308" s="20"/>
      <c r="AA308" s="20"/>
      <c r="AB308" s="20"/>
      <c r="AC308" s="20"/>
      <c r="AD308" s="20"/>
      <c r="AE308" s="20"/>
      <c r="AF308" s="20"/>
      <c r="AG308" s="20"/>
      <c r="AH308" s="20"/>
      <c r="AI308" s="20"/>
      <c r="AJ308" s="20"/>
      <c r="AK308" s="20"/>
      <c r="AL308" s="20"/>
      <c r="AM308" s="20"/>
      <c r="AN308" s="20"/>
      <c r="AO308" s="20"/>
      <c r="AP308" s="20"/>
    </row>
    <row r="309" spans="1:42" x14ac:dyDescent="0.15">
      <c r="A309" s="20"/>
      <c r="B309" s="20"/>
      <c r="C309" s="20"/>
      <c r="D309" s="20"/>
      <c r="E309" s="20"/>
      <c r="F309" s="20"/>
      <c r="G309" s="20"/>
      <c r="H309" s="20"/>
      <c r="I309" s="20"/>
      <c r="J309" s="30"/>
      <c r="K309" s="30"/>
      <c r="L309" s="30"/>
      <c r="M309" s="30"/>
      <c r="N309" s="30"/>
      <c r="O309" s="30"/>
      <c r="P309" s="30"/>
      <c r="Q309" s="30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20"/>
      <c r="AF309" s="20"/>
      <c r="AG309" s="20"/>
      <c r="AH309" s="20"/>
      <c r="AI309" s="20"/>
      <c r="AJ309" s="20"/>
      <c r="AK309" s="20"/>
      <c r="AL309" s="20"/>
      <c r="AM309" s="20"/>
      <c r="AN309" s="20"/>
      <c r="AO309" s="20"/>
      <c r="AP309" s="20"/>
    </row>
    <row r="310" spans="1:42" x14ac:dyDescent="0.15">
      <c r="A310" s="20"/>
      <c r="B310" s="20"/>
      <c r="C310" s="20"/>
      <c r="D310" s="20"/>
      <c r="E310" s="20"/>
      <c r="F310" s="20"/>
      <c r="G310" s="20"/>
      <c r="H310" s="20"/>
      <c r="I310" s="20"/>
      <c r="J310" s="30"/>
      <c r="K310" s="30"/>
      <c r="L310" s="30"/>
      <c r="M310" s="30"/>
      <c r="N310" s="30"/>
      <c r="O310" s="30"/>
      <c r="P310" s="30"/>
      <c r="Q310" s="30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  <c r="AF310" s="20"/>
      <c r="AG310" s="20"/>
      <c r="AH310" s="20"/>
      <c r="AI310" s="20"/>
      <c r="AJ310" s="20"/>
      <c r="AK310" s="20"/>
      <c r="AL310" s="20"/>
      <c r="AM310" s="20"/>
      <c r="AN310" s="20"/>
      <c r="AO310" s="20"/>
      <c r="AP310" s="20"/>
    </row>
    <row r="311" spans="1:42" x14ac:dyDescent="0.15">
      <c r="A311" s="20"/>
      <c r="B311" s="20"/>
      <c r="C311" s="20"/>
      <c r="D311" s="20"/>
      <c r="E311" s="20"/>
      <c r="F311" s="20"/>
      <c r="G311" s="20"/>
      <c r="H311" s="20"/>
      <c r="I311" s="20"/>
      <c r="J311" s="30"/>
      <c r="K311" s="30"/>
      <c r="L311" s="30"/>
      <c r="M311" s="30"/>
      <c r="N311" s="30"/>
      <c r="O311" s="30"/>
      <c r="P311" s="30"/>
      <c r="Q311" s="30"/>
      <c r="R311" s="20"/>
      <c r="S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  <c r="AD311" s="20"/>
      <c r="AE311" s="20"/>
      <c r="AF311" s="20"/>
      <c r="AG311" s="20"/>
      <c r="AH311" s="20"/>
      <c r="AI311" s="20"/>
      <c r="AJ311" s="20"/>
      <c r="AK311" s="20"/>
      <c r="AL311" s="20"/>
      <c r="AM311" s="20"/>
      <c r="AN311" s="20"/>
      <c r="AO311" s="20"/>
      <c r="AP311" s="20"/>
    </row>
    <row r="312" spans="1:42" x14ac:dyDescent="0.15">
      <c r="A312" s="20"/>
      <c r="B312" s="20"/>
      <c r="C312" s="20"/>
      <c r="D312" s="20"/>
      <c r="E312" s="20"/>
      <c r="F312" s="20"/>
      <c r="G312" s="20"/>
      <c r="H312" s="20"/>
      <c r="I312" s="20"/>
      <c r="J312" s="30"/>
      <c r="K312" s="30"/>
      <c r="L312" s="30"/>
      <c r="M312" s="30"/>
      <c r="N312" s="30"/>
      <c r="O312" s="30"/>
      <c r="P312" s="30"/>
      <c r="Q312" s="30"/>
      <c r="R312" s="20"/>
      <c r="S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  <c r="AF312" s="20"/>
      <c r="AG312" s="20"/>
      <c r="AH312" s="20"/>
      <c r="AI312" s="20"/>
      <c r="AJ312" s="20"/>
      <c r="AK312" s="20"/>
      <c r="AL312" s="20"/>
      <c r="AM312" s="20"/>
      <c r="AN312" s="20"/>
      <c r="AO312" s="20"/>
      <c r="AP312" s="20"/>
    </row>
    <row r="313" spans="1:42" x14ac:dyDescent="0.15">
      <c r="A313" s="20"/>
      <c r="B313" s="20"/>
      <c r="C313" s="20"/>
      <c r="D313" s="20"/>
      <c r="E313" s="20"/>
      <c r="F313" s="20"/>
      <c r="G313" s="20"/>
      <c r="H313" s="20"/>
      <c r="I313" s="20"/>
      <c r="J313" s="30"/>
      <c r="K313" s="30"/>
      <c r="L313" s="30"/>
      <c r="M313" s="30"/>
      <c r="N313" s="30"/>
      <c r="O313" s="30"/>
      <c r="P313" s="30"/>
      <c r="Q313" s="30"/>
      <c r="R313" s="20"/>
      <c r="S313" s="20"/>
      <c r="T313" s="20"/>
      <c r="U313" s="20"/>
      <c r="V313" s="20"/>
      <c r="W313" s="20"/>
      <c r="X313" s="20"/>
      <c r="Y313" s="20"/>
      <c r="Z313" s="20"/>
      <c r="AA313" s="20"/>
      <c r="AB313" s="20"/>
      <c r="AC313" s="20"/>
      <c r="AD313" s="20"/>
      <c r="AE313" s="20"/>
      <c r="AF313" s="20"/>
      <c r="AG313" s="20"/>
      <c r="AH313" s="20"/>
      <c r="AI313" s="20"/>
      <c r="AJ313" s="20"/>
      <c r="AK313" s="20"/>
      <c r="AL313" s="20"/>
      <c r="AM313" s="20"/>
      <c r="AN313" s="20"/>
      <c r="AO313" s="20"/>
      <c r="AP313" s="20"/>
    </row>
    <row r="314" spans="1:42" x14ac:dyDescent="0.15">
      <c r="A314" s="20"/>
      <c r="B314" s="20"/>
      <c r="C314" s="20"/>
      <c r="D314" s="20"/>
      <c r="E314" s="20"/>
      <c r="F314" s="20"/>
      <c r="G314" s="20"/>
      <c r="H314" s="20"/>
      <c r="I314" s="20"/>
      <c r="J314" s="30"/>
      <c r="K314" s="30"/>
      <c r="L314" s="30"/>
      <c r="M314" s="30"/>
      <c r="N314" s="30"/>
      <c r="O314" s="30"/>
      <c r="P314" s="30"/>
      <c r="Q314" s="30"/>
      <c r="R314" s="20"/>
      <c r="S314" s="20"/>
      <c r="T314" s="20"/>
      <c r="U314" s="20"/>
      <c r="V314" s="20"/>
      <c r="W314" s="20"/>
      <c r="X314" s="20"/>
      <c r="Y314" s="20"/>
      <c r="Z314" s="20"/>
      <c r="AA314" s="20"/>
      <c r="AB314" s="20"/>
      <c r="AC314" s="20"/>
      <c r="AD314" s="20"/>
      <c r="AE314" s="20"/>
      <c r="AF314" s="20"/>
      <c r="AG314" s="20"/>
      <c r="AH314" s="20"/>
      <c r="AI314" s="20"/>
      <c r="AJ314" s="20"/>
      <c r="AK314" s="20"/>
      <c r="AL314" s="20"/>
      <c r="AM314" s="20"/>
      <c r="AN314" s="20"/>
      <c r="AO314" s="20"/>
      <c r="AP314" s="20"/>
    </row>
    <row r="315" spans="1:42" x14ac:dyDescent="0.15">
      <c r="A315" s="20"/>
      <c r="B315" s="20"/>
      <c r="C315" s="20"/>
      <c r="D315" s="20"/>
      <c r="E315" s="20"/>
      <c r="F315" s="20"/>
      <c r="G315" s="20"/>
      <c r="H315" s="20"/>
      <c r="I315" s="20"/>
      <c r="J315" s="30"/>
      <c r="K315" s="30"/>
      <c r="L315" s="30"/>
      <c r="M315" s="30"/>
      <c r="N315" s="30"/>
      <c r="O315" s="30"/>
      <c r="P315" s="30"/>
      <c r="Q315" s="30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/>
      <c r="AF315" s="20"/>
      <c r="AG315" s="20"/>
      <c r="AH315" s="20"/>
      <c r="AI315" s="20"/>
      <c r="AJ315" s="20"/>
      <c r="AK315" s="20"/>
      <c r="AL315" s="20"/>
      <c r="AM315" s="20"/>
      <c r="AN315" s="20"/>
      <c r="AO315" s="20"/>
      <c r="AP315" s="20"/>
    </row>
    <row r="316" spans="1:42" x14ac:dyDescent="0.15">
      <c r="A316" s="20"/>
      <c r="B316" s="20"/>
      <c r="C316" s="20"/>
      <c r="D316" s="20"/>
      <c r="E316" s="20"/>
      <c r="F316" s="20"/>
      <c r="G316" s="20"/>
      <c r="H316" s="20"/>
      <c r="I316" s="20"/>
      <c r="J316" s="30"/>
      <c r="K316" s="30"/>
      <c r="L316" s="30"/>
      <c r="M316" s="30"/>
      <c r="N316" s="30"/>
      <c r="O316" s="30"/>
      <c r="P316" s="30"/>
      <c r="Q316" s="30"/>
      <c r="R316" s="20"/>
      <c r="S316" s="20"/>
      <c r="T316" s="20"/>
      <c r="U316" s="20"/>
      <c r="V316" s="20"/>
      <c r="W316" s="20"/>
      <c r="X316" s="20"/>
      <c r="Y316" s="20"/>
      <c r="Z316" s="20"/>
      <c r="AA316" s="20"/>
      <c r="AB316" s="20"/>
      <c r="AC316" s="20"/>
      <c r="AD316" s="20"/>
      <c r="AE316" s="20"/>
      <c r="AF316" s="20"/>
      <c r="AG316" s="20"/>
      <c r="AH316" s="20"/>
      <c r="AI316" s="20"/>
      <c r="AJ316" s="20"/>
      <c r="AK316" s="20"/>
      <c r="AL316" s="20"/>
      <c r="AM316" s="20"/>
      <c r="AN316" s="20"/>
      <c r="AO316" s="20"/>
      <c r="AP316" s="20"/>
    </row>
    <row r="317" spans="1:42" x14ac:dyDescent="0.15">
      <c r="A317" s="20"/>
      <c r="B317" s="20"/>
      <c r="C317" s="20"/>
      <c r="D317" s="20"/>
      <c r="E317" s="20"/>
      <c r="F317" s="20"/>
      <c r="G317" s="20"/>
      <c r="H317" s="20"/>
      <c r="I317" s="20"/>
      <c r="J317" s="30"/>
      <c r="K317" s="30"/>
      <c r="L317" s="30"/>
      <c r="M317" s="30"/>
      <c r="N317" s="30"/>
      <c r="O317" s="30"/>
      <c r="P317" s="30"/>
      <c r="Q317" s="30"/>
      <c r="R317" s="20"/>
      <c r="S317" s="20"/>
      <c r="T317" s="20"/>
      <c r="U317" s="20"/>
      <c r="V317" s="20"/>
      <c r="W317" s="20"/>
      <c r="X317" s="20"/>
      <c r="Y317" s="20"/>
      <c r="Z317" s="20"/>
      <c r="AA317" s="20"/>
      <c r="AB317" s="20"/>
      <c r="AC317" s="20"/>
      <c r="AD317" s="20"/>
      <c r="AE317" s="20"/>
      <c r="AF317" s="20"/>
      <c r="AG317" s="20"/>
      <c r="AH317" s="20"/>
      <c r="AI317" s="20"/>
      <c r="AJ317" s="20"/>
      <c r="AK317" s="20"/>
      <c r="AL317" s="20"/>
      <c r="AM317" s="20"/>
      <c r="AN317" s="20"/>
      <c r="AO317" s="20"/>
      <c r="AP317" s="20"/>
    </row>
    <row r="318" spans="1:42" x14ac:dyDescent="0.15">
      <c r="A318" s="20"/>
      <c r="B318" s="20"/>
      <c r="C318" s="20"/>
      <c r="D318" s="20"/>
      <c r="E318" s="20"/>
      <c r="F318" s="20"/>
      <c r="G318" s="20"/>
      <c r="H318" s="20"/>
      <c r="I318" s="20"/>
      <c r="J318" s="30"/>
      <c r="K318" s="30"/>
      <c r="L318" s="30"/>
      <c r="M318" s="30"/>
      <c r="N318" s="30"/>
      <c r="O318" s="30"/>
      <c r="P318" s="30"/>
      <c r="Q318" s="30"/>
      <c r="R318" s="20"/>
      <c r="S318" s="20"/>
      <c r="T318" s="20"/>
      <c r="U318" s="20"/>
      <c r="V318" s="20"/>
      <c r="W318" s="20"/>
      <c r="X318" s="20"/>
      <c r="Y318" s="20"/>
      <c r="Z318" s="20"/>
      <c r="AA318" s="20"/>
      <c r="AB318" s="20"/>
      <c r="AC318" s="20"/>
      <c r="AD318" s="20"/>
      <c r="AE318" s="20"/>
      <c r="AF318" s="20"/>
      <c r="AG318" s="20"/>
      <c r="AH318" s="20"/>
      <c r="AI318" s="20"/>
      <c r="AJ318" s="20"/>
      <c r="AK318" s="20"/>
      <c r="AL318" s="20"/>
      <c r="AM318" s="20"/>
      <c r="AN318" s="20"/>
      <c r="AO318" s="20"/>
      <c r="AP318" s="20"/>
    </row>
    <row r="319" spans="1:42" x14ac:dyDescent="0.15">
      <c r="A319" s="20"/>
      <c r="B319" s="20"/>
      <c r="C319" s="20"/>
      <c r="D319" s="20"/>
      <c r="E319" s="20"/>
      <c r="F319" s="20"/>
      <c r="G319" s="20"/>
      <c r="H319" s="20"/>
      <c r="I319" s="20"/>
      <c r="J319" s="30"/>
      <c r="K319" s="30"/>
      <c r="L319" s="30"/>
      <c r="M319" s="30"/>
      <c r="N319" s="30"/>
      <c r="O319" s="30"/>
      <c r="P319" s="30"/>
      <c r="Q319" s="30"/>
      <c r="R319" s="20"/>
      <c r="S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  <c r="AD319" s="20"/>
      <c r="AE319" s="20"/>
      <c r="AF319" s="20"/>
      <c r="AG319" s="20"/>
      <c r="AH319" s="20"/>
      <c r="AI319" s="20"/>
      <c r="AJ319" s="20"/>
      <c r="AK319" s="20"/>
      <c r="AL319" s="20"/>
      <c r="AM319" s="20"/>
      <c r="AN319" s="20"/>
      <c r="AO319" s="20"/>
      <c r="AP319" s="20"/>
    </row>
    <row r="320" spans="1:42" x14ac:dyDescent="0.15">
      <c r="A320" s="20"/>
      <c r="B320" s="20"/>
      <c r="C320" s="20"/>
      <c r="D320" s="20"/>
      <c r="E320" s="20"/>
      <c r="F320" s="20"/>
      <c r="G320" s="20"/>
      <c r="H320" s="20"/>
      <c r="I320" s="20"/>
      <c r="J320" s="30"/>
      <c r="K320" s="30"/>
      <c r="L320" s="30"/>
      <c r="M320" s="30"/>
      <c r="N320" s="30"/>
      <c r="O320" s="30"/>
      <c r="P320" s="30"/>
      <c r="Q320" s="30"/>
      <c r="R320" s="20"/>
      <c r="S320" s="20"/>
      <c r="T320" s="20"/>
      <c r="U320" s="20"/>
      <c r="V320" s="20"/>
      <c r="W320" s="20"/>
      <c r="X320" s="20"/>
      <c r="Y320" s="20"/>
      <c r="Z320" s="20"/>
      <c r="AA320" s="20"/>
      <c r="AB320" s="20"/>
      <c r="AC320" s="20"/>
      <c r="AD320" s="20"/>
      <c r="AE320" s="20"/>
      <c r="AF320" s="20"/>
      <c r="AG320" s="20"/>
      <c r="AH320" s="20"/>
      <c r="AI320" s="20"/>
      <c r="AJ320" s="20"/>
      <c r="AK320" s="20"/>
      <c r="AL320" s="20"/>
      <c r="AM320" s="20"/>
      <c r="AN320" s="20"/>
      <c r="AO320" s="20"/>
      <c r="AP320" s="20"/>
    </row>
    <row r="321" spans="1:42" x14ac:dyDescent="0.15">
      <c r="A321" s="20"/>
      <c r="B321" s="20"/>
      <c r="C321" s="20"/>
      <c r="D321" s="20"/>
      <c r="E321" s="20"/>
      <c r="F321" s="20"/>
      <c r="G321" s="20"/>
      <c r="H321" s="20"/>
      <c r="I321" s="20"/>
      <c r="J321" s="30"/>
      <c r="K321" s="30"/>
      <c r="L321" s="30"/>
      <c r="M321" s="30"/>
      <c r="N321" s="30"/>
      <c r="O321" s="30"/>
      <c r="P321" s="30"/>
      <c r="Q321" s="30"/>
      <c r="R321" s="20"/>
      <c r="S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  <c r="AD321" s="20"/>
      <c r="AE321" s="20"/>
      <c r="AF321" s="20"/>
      <c r="AG321" s="20"/>
      <c r="AH321" s="20"/>
      <c r="AI321" s="20"/>
      <c r="AJ321" s="20"/>
      <c r="AK321" s="20"/>
      <c r="AL321" s="20"/>
      <c r="AM321" s="20"/>
      <c r="AN321" s="20"/>
      <c r="AO321" s="20"/>
      <c r="AP321" s="20"/>
    </row>
    <row r="322" spans="1:42" x14ac:dyDescent="0.15">
      <c r="A322" s="20"/>
      <c r="B322" s="20"/>
      <c r="C322" s="20"/>
      <c r="D322" s="20"/>
      <c r="E322" s="20"/>
      <c r="F322" s="20"/>
      <c r="G322" s="20"/>
      <c r="H322" s="20"/>
      <c r="I322" s="20"/>
      <c r="J322" s="30"/>
      <c r="K322" s="30"/>
      <c r="L322" s="30"/>
      <c r="M322" s="30"/>
      <c r="N322" s="30"/>
      <c r="O322" s="30"/>
      <c r="P322" s="30"/>
      <c r="Q322" s="30"/>
      <c r="R322" s="20"/>
      <c r="S322" s="20"/>
      <c r="T322" s="20"/>
      <c r="U322" s="20"/>
      <c r="V322" s="20"/>
      <c r="W322" s="20"/>
      <c r="X322" s="20"/>
      <c r="Y322" s="20"/>
      <c r="Z322" s="20"/>
      <c r="AA322" s="20"/>
      <c r="AB322" s="20"/>
      <c r="AC322" s="20"/>
      <c r="AD322" s="20"/>
      <c r="AE322" s="20"/>
      <c r="AF322" s="20"/>
      <c r="AG322" s="20"/>
      <c r="AH322" s="20"/>
      <c r="AI322" s="20"/>
      <c r="AJ322" s="20"/>
      <c r="AK322" s="20"/>
      <c r="AL322" s="20"/>
      <c r="AM322" s="20"/>
      <c r="AN322" s="20"/>
      <c r="AO322" s="20"/>
      <c r="AP322" s="20"/>
    </row>
    <row r="323" spans="1:42" x14ac:dyDescent="0.15">
      <c r="A323" s="20"/>
      <c r="B323" s="20"/>
      <c r="C323" s="20"/>
      <c r="D323" s="20"/>
      <c r="E323" s="20"/>
      <c r="F323" s="20"/>
      <c r="G323" s="20"/>
      <c r="H323" s="20"/>
      <c r="I323" s="20"/>
      <c r="J323" s="30"/>
      <c r="K323" s="30"/>
      <c r="L323" s="30"/>
      <c r="M323" s="30"/>
      <c r="N323" s="30"/>
      <c r="O323" s="30"/>
      <c r="P323" s="30"/>
      <c r="Q323" s="30"/>
      <c r="R323" s="20"/>
      <c r="S323" s="20"/>
      <c r="T323" s="20"/>
      <c r="U323" s="20"/>
      <c r="V323" s="20"/>
      <c r="W323" s="20"/>
      <c r="X323" s="20"/>
      <c r="Y323" s="20"/>
      <c r="Z323" s="20"/>
      <c r="AA323" s="20"/>
      <c r="AB323" s="20"/>
      <c r="AC323" s="20"/>
      <c r="AD323" s="20"/>
      <c r="AE323" s="20"/>
      <c r="AF323" s="20"/>
      <c r="AG323" s="20"/>
      <c r="AH323" s="20"/>
      <c r="AI323" s="20"/>
      <c r="AJ323" s="20"/>
      <c r="AK323" s="20"/>
      <c r="AL323" s="20"/>
      <c r="AM323" s="20"/>
      <c r="AN323" s="20"/>
      <c r="AO323" s="20"/>
      <c r="AP323" s="20"/>
    </row>
    <row r="324" spans="1:42" x14ac:dyDescent="0.15">
      <c r="A324" s="20"/>
      <c r="B324" s="20"/>
      <c r="C324" s="20"/>
      <c r="D324" s="20"/>
      <c r="E324" s="20"/>
      <c r="F324" s="20"/>
      <c r="G324" s="20"/>
      <c r="H324" s="20"/>
      <c r="I324" s="20"/>
      <c r="J324" s="30"/>
      <c r="K324" s="30"/>
      <c r="L324" s="30"/>
      <c r="M324" s="30"/>
      <c r="N324" s="30"/>
      <c r="O324" s="30"/>
      <c r="P324" s="30"/>
      <c r="Q324" s="30"/>
      <c r="R324" s="20"/>
      <c r="S324" s="20"/>
      <c r="T324" s="20"/>
      <c r="U324" s="20"/>
      <c r="V324" s="20"/>
      <c r="W324" s="20"/>
      <c r="X324" s="20"/>
      <c r="Y324" s="20"/>
      <c r="Z324" s="20"/>
      <c r="AA324" s="20"/>
      <c r="AB324" s="20"/>
      <c r="AC324" s="20"/>
      <c r="AD324" s="20"/>
      <c r="AE324" s="20"/>
      <c r="AF324" s="20"/>
      <c r="AG324" s="20"/>
      <c r="AH324" s="20"/>
      <c r="AI324" s="20"/>
      <c r="AJ324" s="20"/>
      <c r="AK324" s="20"/>
      <c r="AL324" s="20"/>
      <c r="AM324" s="20"/>
      <c r="AN324" s="20"/>
      <c r="AO324" s="20"/>
      <c r="AP324" s="20"/>
    </row>
    <row r="325" spans="1:42" x14ac:dyDescent="0.15">
      <c r="A325" s="20"/>
      <c r="B325" s="20"/>
      <c r="C325" s="20"/>
      <c r="D325" s="20"/>
      <c r="E325" s="20"/>
      <c r="F325" s="20"/>
      <c r="G325" s="20"/>
      <c r="H325" s="20"/>
      <c r="I325" s="20"/>
      <c r="J325" s="30"/>
      <c r="K325" s="30"/>
      <c r="L325" s="30"/>
      <c r="M325" s="30"/>
      <c r="N325" s="30"/>
      <c r="O325" s="30"/>
      <c r="P325" s="30"/>
      <c r="Q325" s="30"/>
      <c r="R325" s="20"/>
      <c r="S325" s="20"/>
      <c r="T325" s="20"/>
      <c r="U325" s="20"/>
      <c r="V325" s="20"/>
      <c r="W325" s="20"/>
      <c r="X325" s="20"/>
      <c r="Y325" s="20"/>
      <c r="Z325" s="20"/>
      <c r="AA325" s="20"/>
      <c r="AB325" s="20"/>
      <c r="AC325" s="20"/>
      <c r="AD325" s="20"/>
      <c r="AE325" s="20"/>
      <c r="AF325" s="20"/>
      <c r="AG325" s="20"/>
      <c r="AH325" s="20"/>
      <c r="AI325" s="20"/>
      <c r="AJ325" s="20"/>
      <c r="AK325" s="20"/>
      <c r="AL325" s="20"/>
      <c r="AM325" s="20"/>
      <c r="AN325" s="20"/>
      <c r="AO325" s="20"/>
      <c r="AP325" s="20"/>
    </row>
    <row r="326" spans="1:42" x14ac:dyDescent="0.15">
      <c r="A326" s="20"/>
      <c r="B326" s="20"/>
      <c r="C326" s="20"/>
      <c r="D326" s="20"/>
      <c r="E326" s="20"/>
      <c r="F326" s="20"/>
      <c r="G326" s="20"/>
      <c r="H326" s="20"/>
      <c r="I326" s="20"/>
      <c r="J326" s="30"/>
      <c r="K326" s="30"/>
      <c r="L326" s="30"/>
      <c r="M326" s="30"/>
      <c r="N326" s="30"/>
      <c r="O326" s="30"/>
      <c r="P326" s="30"/>
      <c r="Q326" s="30"/>
      <c r="R326" s="20"/>
      <c r="S326" s="20"/>
      <c r="T326" s="20"/>
      <c r="U326" s="20"/>
      <c r="V326" s="20"/>
      <c r="W326" s="20"/>
      <c r="X326" s="20"/>
      <c r="Y326" s="20"/>
      <c r="Z326" s="20"/>
      <c r="AA326" s="20"/>
      <c r="AB326" s="20"/>
      <c r="AC326" s="20"/>
      <c r="AD326" s="20"/>
      <c r="AE326" s="20"/>
      <c r="AF326" s="20"/>
      <c r="AG326" s="20"/>
      <c r="AH326" s="20"/>
      <c r="AI326" s="20"/>
      <c r="AJ326" s="20"/>
      <c r="AK326" s="20"/>
      <c r="AL326" s="20"/>
      <c r="AM326" s="20"/>
      <c r="AN326" s="20"/>
      <c r="AO326" s="20"/>
      <c r="AP326" s="20"/>
    </row>
    <row r="327" spans="1:42" x14ac:dyDescent="0.15">
      <c r="A327" s="20"/>
      <c r="B327" s="20"/>
      <c r="C327" s="20"/>
      <c r="D327" s="20"/>
      <c r="E327" s="20"/>
      <c r="F327" s="20"/>
      <c r="G327" s="20"/>
      <c r="H327" s="20"/>
      <c r="I327" s="20"/>
      <c r="J327" s="30"/>
      <c r="K327" s="30"/>
      <c r="L327" s="30"/>
      <c r="M327" s="30"/>
      <c r="N327" s="30"/>
      <c r="O327" s="30"/>
      <c r="P327" s="30"/>
      <c r="Q327" s="30"/>
      <c r="R327" s="20"/>
      <c r="S327" s="20"/>
      <c r="T327" s="20"/>
      <c r="U327" s="20"/>
      <c r="V327" s="20"/>
      <c r="W327" s="20"/>
      <c r="X327" s="20"/>
      <c r="Y327" s="20"/>
      <c r="Z327" s="20"/>
      <c r="AA327" s="20"/>
      <c r="AB327" s="20"/>
      <c r="AC327" s="20"/>
      <c r="AD327" s="20"/>
      <c r="AE327" s="20"/>
      <c r="AF327" s="20"/>
      <c r="AG327" s="20"/>
      <c r="AH327" s="20"/>
      <c r="AI327" s="20"/>
      <c r="AJ327" s="20"/>
      <c r="AK327" s="20"/>
      <c r="AL327" s="20"/>
      <c r="AM327" s="20"/>
      <c r="AN327" s="20"/>
      <c r="AO327" s="20"/>
      <c r="AP327" s="20"/>
    </row>
    <row r="328" spans="1:42" x14ac:dyDescent="0.15">
      <c r="A328" s="20"/>
      <c r="B328" s="20"/>
      <c r="C328" s="20"/>
      <c r="D328" s="20"/>
      <c r="E328" s="20"/>
      <c r="F328" s="20"/>
      <c r="G328" s="20"/>
      <c r="H328" s="20"/>
      <c r="I328" s="20"/>
      <c r="J328" s="30"/>
      <c r="K328" s="30"/>
      <c r="L328" s="30"/>
      <c r="M328" s="30"/>
      <c r="N328" s="30"/>
      <c r="O328" s="30"/>
      <c r="P328" s="30"/>
      <c r="Q328" s="30"/>
      <c r="R328" s="20"/>
      <c r="S328" s="20"/>
      <c r="T328" s="20"/>
      <c r="U328" s="20"/>
      <c r="V328" s="20"/>
      <c r="W328" s="20"/>
      <c r="X328" s="20"/>
      <c r="Y328" s="20"/>
      <c r="Z328" s="20"/>
      <c r="AA328" s="20"/>
      <c r="AB328" s="20"/>
      <c r="AC328" s="20"/>
      <c r="AD328" s="20"/>
      <c r="AE328" s="20"/>
      <c r="AF328" s="20"/>
      <c r="AG328" s="20"/>
      <c r="AH328" s="20"/>
      <c r="AI328" s="20"/>
      <c r="AJ328" s="20"/>
      <c r="AK328" s="20"/>
      <c r="AL328" s="20"/>
      <c r="AM328" s="20"/>
      <c r="AN328" s="20"/>
      <c r="AO328" s="20"/>
      <c r="AP328" s="20"/>
    </row>
    <row r="329" spans="1:42" x14ac:dyDescent="0.15">
      <c r="A329" s="20"/>
      <c r="B329" s="20"/>
      <c r="C329" s="20"/>
      <c r="D329" s="20"/>
      <c r="E329" s="20"/>
      <c r="F329" s="20"/>
      <c r="G329" s="20"/>
      <c r="H329" s="20"/>
      <c r="I329" s="20"/>
      <c r="J329" s="30"/>
      <c r="K329" s="30"/>
      <c r="L329" s="30"/>
      <c r="M329" s="30"/>
      <c r="N329" s="30"/>
      <c r="O329" s="30"/>
      <c r="P329" s="30"/>
      <c r="Q329" s="30"/>
      <c r="R329" s="20"/>
      <c r="S329" s="20"/>
      <c r="T329" s="20"/>
      <c r="U329" s="20"/>
      <c r="V329" s="20"/>
      <c r="W329" s="20"/>
      <c r="X329" s="20"/>
      <c r="Y329" s="20"/>
      <c r="Z329" s="20"/>
      <c r="AA329" s="20"/>
      <c r="AB329" s="20"/>
      <c r="AC329" s="20"/>
      <c r="AD329" s="20"/>
      <c r="AE329" s="20"/>
      <c r="AF329" s="20"/>
      <c r="AG329" s="20"/>
      <c r="AH329" s="20"/>
      <c r="AI329" s="20"/>
      <c r="AJ329" s="20"/>
      <c r="AK329" s="20"/>
      <c r="AL329" s="20"/>
      <c r="AM329" s="20"/>
      <c r="AN329" s="20"/>
      <c r="AO329" s="20"/>
      <c r="AP329" s="20"/>
    </row>
    <row r="330" spans="1:42" x14ac:dyDescent="0.15">
      <c r="A330" s="20"/>
      <c r="B330" s="20"/>
      <c r="C330" s="20"/>
      <c r="D330" s="20"/>
      <c r="E330" s="20"/>
      <c r="F330" s="20"/>
      <c r="G330" s="20"/>
      <c r="H330" s="20"/>
      <c r="I330" s="20"/>
      <c r="J330" s="30"/>
      <c r="K330" s="30"/>
      <c r="L330" s="30"/>
      <c r="M330" s="30"/>
      <c r="N330" s="30"/>
      <c r="O330" s="30"/>
      <c r="P330" s="30"/>
      <c r="Q330" s="30"/>
      <c r="R330" s="20"/>
      <c r="S330" s="20"/>
      <c r="T330" s="20"/>
      <c r="U330" s="20"/>
      <c r="V330" s="20"/>
      <c r="W330" s="20"/>
      <c r="X330" s="20"/>
      <c r="Y330" s="20"/>
      <c r="Z330" s="20"/>
      <c r="AA330" s="20"/>
      <c r="AB330" s="20"/>
      <c r="AC330" s="20"/>
      <c r="AD330" s="20"/>
      <c r="AE330" s="20"/>
      <c r="AF330" s="20"/>
      <c r="AG330" s="20"/>
      <c r="AH330" s="20"/>
      <c r="AI330" s="20"/>
      <c r="AJ330" s="20"/>
      <c r="AK330" s="20"/>
      <c r="AL330" s="20"/>
      <c r="AM330" s="20"/>
      <c r="AN330" s="20"/>
      <c r="AO330" s="20"/>
      <c r="AP330" s="20"/>
    </row>
    <row r="331" spans="1:42" x14ac:dyDescent="0.15">
      <c r="A331" s="20"/>
      <c r="B331" s="20"/>
      <c r="C331" s="20"/>
      <c r="D331" s="20"/>
      <c r="E331" s="20"/>
      <c r="F331" s="20"/>
      <c r="G331" s="20"/>
      <c r="H331" s="20"/>
      <c r="I331" s="20"/>
      <c r="J331" s="30"/>
      <c r="K331" s="30"/>
      <c r="L331" s="30"/>
      <c r="M331" s="30"/>
      <c r="N331" s="30"/>
      <c r="O331" s="30"/>
      <c r="P331" s="30"/>
      <c r="Q331" s="30"/>
      <c r="R331" s="20"/>
      <c r="S331" s="20"/>
      <c r="T331" s="20"/>
      <c r="U331" s="20"/>
      <c r="V331" s="20"/>
      <c r="W331" s="20"/>
      <c r="X331" s="20"/>
      <c r="Y331" s="20"/>
      <c r="Z331" s="20"/>
      <c r="AA331" s="20"/>
      <c r="AB331" s="20"/>
      <c r="AC331" s="20"/>
      <c r="AD331" s="20"/>
      <c r="AE331" s="20"/>
      <c r="AF331" s="20"/>
      <c r="AG331" s="20"/>
      <c r="AH331" s="20"/>
      <c r="AI331" s="20"/>
      <c r="AJ331" s="20"/>
      <c r="AK331" s="20"/>
      <c r="AL331" s="20"/>
      <c r="AM331" s="20"/>
      <c r="AN331" s="20"/>
      <c r="AO331" s="20"/>
      <c r="AP331" s="20"/>
    </row>
    <row r="332" spans="1:42" x14ac:dyDescent="0.15">
      <c r="A332" s="20"/>
      <c r="B332" s="20"/>
      <c r="C332" s="20"/>
      <c r="D332" s="20"/>
      <c r="E332" s="20"/>
      <c r="F332" s="20"/>
      <c r="G332" s="20"/>
      <c r="H332" s="20"/>
      <c r="I332" s="20"/>
      <c r="J332" s="30"/>
      <c r="K332" s="30"/>
      <c r="L332" s="30"/>
      <c r="M332" s="30"/>
      <c r="N332" s="30"/>
      <c r="O332" s="30"/>
      <c r="P332" s="30"/>
      <c r="Q332" s="30"/>
      <c r="R332" s="20"/>
      <c r="S332" s="20"/>
      <c r="T332" s="20"/>
      <c r="U332" s="20"/>
      <c r="V332" s="20"/>
      <c r="W332" s="20"/>
      <c r="X332" s="20"/>
      <c r="Y332" s="20"/>
      <c r="Z332" s="20"/>
      <c r="AA332" s="20"/>
      <c r="AB332" s="20"/>
      <c r="AC332" s="20"/>
      <c r="AD332" s="20"/>
      <c r="AE332" s="20"/>
      <c r="AF332" s="20"/>
      <c r="AG332" s="20"/>
      <c r="AH332" s="20"/>
      <c r="AI332" s="20"/>
      <c r="AJ332" s="20"/>
      <c r="AK332" s="20"/>
      <c r="AL332" s="20"/>
      <c r="AM332" s="20"/>
      <c r="AN332" s="20"/>
      <c r="AO332" s="20"/>
      <c r="AP332" s="20"/>
    </row>
    <row r="333" spans="1:42" x14ac:dyDescent="0.15">
      <c r="A333" s="20"/>
      <c r="B333" s="20"/>
      <c r="C333" s="20"/>
      <c r="D333" s="20"/>
      <c r="E333" s="20"/>
      <c r="F333" s="20"/>
      <c r="G333" s="20"/>
      <c r="H333" s="20"/>
      <c r="I333" s="20"/>
      <c r="J333" s="30"/>
      <c r="K333" s="30"/>
      <c r="L333" s="30"/>
      <c r="M333" s="30"/>
      <c r="N333" s="30"/>
      <c r="O333" s="30"/>
      <c r="P333" s="30"/>
      <c r="Q333" s="30"/>
      <c r="R333" s="20"/>
      <c r="S333" s="20"/>
      <c r="T333" s="20"/>
      <c r="U333" s="20"/>
      <c r="V333" s="20"/>
      <c r="W333" s="20"/>
      <c r="X333" s="20"/>
      <c r="Y333" s="20"/>
      <c r="Z333" s="20"/>
      <c r="AA333" s="20"/>
      <c r="AB333" s="20"/>
      <c r="AC333" s="20"/>
      <c r="AD333" s="20"/>
      <c r="AE333" s="20"/>
      <c r="AF333" s="20"/>
      <c r="AG333" s="20"/>
      <c r="AH333" s="20"/>
      <c r="AI333" s="20"/>
      <c r="AJ333" s="20"/>
      <c r="AK333" s="20"/>
      <c r="AL333" s="20"/>
      <c r="AM333" s="20"/>
      <c r="AN333" s="20"/>
      <c r="AO333" s="20"/>
      <c r="AP333" s="20"/>
    </row>
    <row r="334" spans="1:42" x14ac:dyDescent="0.15">
      <c r="A334" s="20"/>
      <c r="B334" s="20"/>
      <c r="C334" s="20"/>
      <c r="D334" s="20"/>
      <c r="E334" s="20"/>
      <c r="F334" s="20"/>
      <c r="G334" s="20"/>
      <c r="H334" s="20"/>
      <c r="I334" s="20"/>
      <c r="J334" s="30"/>
      <c r="K334" s="30"/>
      <c r="L334" s="30"/>
      <c r="M334" s="30"/>
      <c r="N334" s="30"/>
      <c r="O334" s="30"/>
      <c r="P334" s="30"/>
      <c r="Q334" s="30"/>
      <c r="R334" s="20"/>
      <c r="S334" s="20"/>
      <c r="T334" s="20"/>
      <c r="U334" s="20"/>
      <c r="V334" s="20"/>
      <c r="W334" s="20"/>
      <c r="X334" s="20"/>
      <c r="Y334" s="20"/>
      <c r="Z334" s="20"/>
      <c r="AA334" s="20"/>
      <c r="AB334" s="20"/>
      <c r="AC334" s="20"/>
      <c r="AD334" s="20"/>
      <c r="AE334" s="20"/>
      <c r="AF334" s="20"/>
      <c r="AG334" s="20"/>
      <c r="AH334" s="20"/>
      <c r="AI334" s="20"/>
      <c r="AJ334" s="20"/>
      <c r="AK334" s="20"/>
      <c r="AL334" s="20"/>
      <c r="AM334" s="20"/>
      <c r="AN334" s="20"/>
      <c r="AO334" s="20"/>
      <c r="AP334" s="20"/>
    </row>
    <row r="335" spans="1:42" x14ac:dyDescent="0.15">
      <c r="A335" s="20"/>
      <c r="B335" s="20"/>
      <c r="C335" s="20"/>
      <c r="D335" s="20"/>
      <c r="E335" s="20"/>
      <c r="F335" s="20"/>
      <c r="G335" s="20"/>
      <c r="H335" s="20"/>
      <c r="I335" s="20"/>
      <c r="J335" s="30"/>
      <c r="K335" s="30"/>
      <c r="L335" s="30"/>
      <c r="M335" s="30"/>
      <c r="N335" s="30"/>
      <c r="O335" s="30"/>
      <c r="P335" s="30"/>
      <c r="Q335" s="30"/>
      <c r="R335" s="20"/>
      <c r="S335" s="20"/>
      <c r="T335" s="20"/>
      <c r="U335" s="20"/>
      <c r="V335" s="20"/>
      <c r="W335" s="20"/>
      <c r="X335" s="20"/>
      <c r="Y335" s="20"/>
      <c r="Z335" s="20"/>
      <c r="AA335" s="20"/>
      <c r="AB335" s="20"/>
      <c r="AC335" s="20"/>
      <c r="AD335" s="20"/>
      <c r="AE335" s="20"/>
      <c r="AF335" s="20"/>
      <c r="AG335" s="20"/>
      <c r="AH335" s="20"/>
      <c r="AI335" s="20"/>
      <c r="AJ335" s="20"/>
      <c r="AK335" s="20"/>
      <c r="AL335" s="20"/>
      <c r="AM335" s="20"/>
      <c r="AN335" s="20"/>
      <c r="AO335" s="20"/>
      <c r="AP335" s="20"/>
    </row>
    <row r="336" spans="1:42" x14ac:dyDescent="0.15">
      <c r="A336" s="20"/>
      <c r="B336" s="20"/>
      <c r="C336" s="20"/>
      <c r="D336" s="20"/>
      <c r="E336" s="20"/>
      <c r="F336" s="20"/>
      <c r="G336" s="20"/>
      <c r="H336" s="20"/>
      <c r="I336" s="20"/>
      <c r="J336" s="30"/>
      <c r="K336" s="30"/>
      <c r="L336" s="30"/>
      <c r="M336" s="30"/>
      <c r="N336" s="30"/>
      <c r="O336" s="30"/>
      <c r="P336" s="30"/>
      <c r="Q336" s="30"/>
      <c r="R336" s="20"/>
      <c r="S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  <c r="AD336" s="20"/>
      <c r="AE336" s="20"/>
      <c r="AF336" s="20"/>
      <c r="AG336" s="20"/>
      <c r="AH336" s="20"/>
      <c r="AI336" s="20"/>
      <c r="AJ336" s="20"/>
      <c r="AK336" s="20"/>
      <c r="AL336" s="20"/>
      <c r="AM336" s="20"/>
      <c r="AN336" s="20"/>
      <c r="AO336" s="20"/>
      <c r="AP336" s="20"/>
    </row>
    <row r="337" spans="1:42" x14ac:dyDescent="0.15">
      <c r="A337" s="20"/>
      <c r="B337" s="20"/>
      <c r="C337" s="20"/>
      <c r="D337" s="20"/>
      <c r="E337" s="20"/>
      <c r="F337" s="20"/>
      <c r="G337" s="20"/>
      <c r="H337" s="20"/>
      <c r="I337" s="20"/>
      <c r="J337" s="30"/>
      <c r="K337" s="30"/>
      <c r="L337" s="30"/>
      <c r="M337" s="30"/>
      <c r="N337" s="30"/>
      <c r="O337" s="30"/>
      <c r="P337" s="30"/>
      <c r="Q337" s="30"/>
      <c r="R337" s="20"/>
      <c r="S337" s="20"/>
      <c r="T337" s="20"/>
      <c r="U337" s="20"/>
      <c r="V337" s="20"/>
      <c r="W337" s="20"/>
      <c r="X337" s="20"/>
      <c r="Y337" s="20"/>
      <c r="Z337" s="20"/>
      <c r="AA337" s="20"/>
      <c r="AB337" s="20"/>
      <c r="AC337" s="20"/>
      <c r="AD337" s="20"/>
      <c r="AE337" s="20"/>
      <c r="AF337" s="20"/>
      <c r="AG337" s="20"/>
      <c r="AH337" s="20"/>
      <c r="AI337" s="20"/>
      <c r="AJ337" s="20"/>
      <c r="AK337" s="20"/>
      <c r="AL337" s="20"/>
      <c r="AM337" s="20"/>
      <c r="AN337" s="20"/>
      <c r="AO337" s="20"/>
      <c r="AP337" s="20"/>
    </row>
    <row r="338" spans="1:42" x14ac:dyDescent="0.15">
      <c r="A338" s="20"/>
      <c r="B338" s="20"/>
      <c r="C338" s="20"/>
      <c r="D338" s="20"/>
      <c r="E338" s="20"/>
      <c r="F338" s="20"/>
      <c r="G338" s="20"/>
      <c r="H338" s="20"/>
      <c r="I338" s="20"/>
      <c r="J338" s="30"/>
      <c r="K338" s="30"/>
      <c r="L338" s="30"/>
      <c r="M338" s="30"/>
      <c r="N338" s="30"/>
      <c r="O338" s="30"/>
      <c r="P338" s="30"/>
      <c r="Q338" s="30"/>
      <c r="R338" s="20"/>
      <c r="S338" s="20"/>
      <c r="T338" s="20"/>
      <c r="U338" s="20"/>
      <c r="V338" s="20"/>
      <c r="W338" s="20"/>
      <c r="X338" s="20"/>
      <c r="Y338" s="20"/>
      <c r="Z338" s="20"/>
      <c r="AA338" s="20"/>
      <c r="AB338" s="20"/>
      <c r="AC338" s="20"/>
      <c r="AD338" s="20"/>
      <c r="AE338" s="20"/>
      <c r="AF338" s="20"/>
      <c r="AG338" s="20"/>
      <c r="AH338" s="20"/>
      <c r="AI338" s="20"/>
      <c r="AJ338" s="20"/>
      <c r="AK338" s="20"/>
      <c r="AL338" s="20"/>
      <c r="AM338" s="20"/>
      <c r="AN338" s="20"/>
      <c r="AO338" s="20"/>
      <c r="AP338" s="20"/>
    </row>
    <row r="339" spans="1:42" x14ac:dyDescent="0.15">
      <c r="A339" s="20"/>
      <c r="B339" s="20"/>
      <c r="C339" s="20"/>
      <c r="D339" s="20"/>
      <c r="E339" s="20"/>
      <c r="F339" s="20"/>
      <c r="G339" s="20"/>
      <c r="H339" s="20"/>
      <c r="I339" s="20"/>
      <c r="J339" s="30"/>
      <c r="K339" s="30"/>
      <c r="L339" s="30"/>
      <c r="M339" s="30"/>
      <c r="N339" s="30"/>
      <c r="O339" s="30"/>
      <c r="P339" s="30"/>
      <c r="Q339" s="30"/>
      <c r="R339" s="20"/>
      <c r="S339" s="20"/>
      <c r="T339" s="20"/>
      <c r="U339" s="20"/>
      <c r="V339" s="20"/>
      <c r="W339" s="20"/>
      <c r="X339" s="20"/>
      <c r="Y339" s="20"/>
      <c r="Z339" s="20"/>
      <c r="AA339" s="20"/>
      <c r="AB339" s="20"/>
      <c r="AC339" s="20"/>
      <c r="AD339" s="20"/>
      <c r="AE339" s="20"/>
      <c r="AF339" s="20"/>
      <c r="AG339" s="20"/>
      <c r="AH339" s="20"/>
      <c r="AI339" s="20"/>
      <c r="AJ339" s="20"/>
      <c r="AK339" s="20"/>
      <c r="AL339" s="20"/>
      <c r="AM339" s="20"/>
      <c r="AN339" s="20"/>
      <c r="AO339" s="20"/>
      <c r="AP339" s="20"/>
    </row>
    <row r="340" spans="1:42" x14ac:dyDescent="0.15">
      <c r="A340" s="20"/>
      <c r="B340" s="20"/>
      <c r="C340" s="20"/>
      <c r="D340" s="20"/>
      <c r="E340" s="20"/>
      <c r="F340" s="20"/>
      <c r="G340" s="20"/>
      <c r="H340" s="20"/>
      <c r="I340" s="20"/>
      <c r="J340" s="30"/>
      <c r="K340" s="30"/>
      <c r="L340" s="30"/>
      <c r="M340" s="30"/>
      <c r="N340" s="30"/>
      <c r="O340" s="30"/>
      <c r="P340" s="30"/>
      <c r="Q340" s="30"/>
      <c r="R340" s="20"/>
      <c r="S340" s="20"/>
      <c r="T340" s="20"/>
      <c r="U340" s="20"/>
      <c r="V340" s="20"/>
      <c r="W340" s="20"/>
      <c r="X340" s="20"/>
      <c r="Y340" s="20"/>
      <c r="Z340" s="20"/>
      <c r="AA340" s="20"/>
      <c r="AB340" s="20"/>
      <c r="AC340" s="20"/>
      <c r="AD340" s="20"/>
      <c r="AE340" s="20"/>
      <c r="AF340" s="20"/>
      <c r="AG340" s="20"/>
      <c r="AH340" s="20"/>
      <c r="AI340" s="20"/>
      <c r="AJ340" s="20"/>
      <c r="AK340" s="20"/>
      <c r="AL340" s="20"/>
      <c r="AM340" s="20"/>
      <c r="AN340" s="20"/>
      <c r="AO340" s="20"/>
      <c r="AP340" s="20"/>
    </row>
    <row r="341" spans="1:42" x14ac:dyDescent="0.15">
      <c r="A341" s="20"/>
      <c r="B341" s="20"/>
      <c r="C341" s="20"/>
      <c r="D341" s="20"/>
      <c r="E341" s="20"/>
      <c r="F341" s="20"/>
      <c r="G341" s="20"/>
      <c r="H341" s="20"/>
      <c r="I341" s="20"/>
      <c r="J341" s="30"/>
      <c r="K341" s="30"/>
      <c r="L341" s="30"/>
      <c r="M341" s="30"/>
      <c r="N341" s="30"/>
      <c r="O341" s="30"/>
      <c r="P341" s="30"/>
      <c r="Q341" s="30"/>
      <c r="R341" s="20"/>
      <c r="S341" s="20"/>
      <c r="T341" s="20"/>
      <c r="U341" s="20"/>
      <c r="V341" s="20"/>
      <c r="W341" s="20"/>
      <c r="X341" s="20"/>
      <c r="Y341" s="20"/>
      <c r="Z341" s="20"/>
      <c r="AA341" s="20"/>
      <c r="AB341" s="20"/>
      <c r="AC341" s="20"/>
      <c r="AD341" s="20"/>
      <c r="AE341" s="20"/>
      <c r="AF341" s="20"/>
      <c r="AG341" s="20"/>
      <c r="AH341" s="20"/>
      <c r="AI341" s="20"/>
      <c r="AJ341" s="20"/>
      <c r="AK341" s="20"/>
      <c r="AL341" s="20"/>
      <c r="AM341" s="20"/>
      <c r="AN341" s="20"/>
      <c r="AO341" s="20"/>
      <c r="AP341" s="20"/>
    </row>
    <row r="342" spans="1:42" x14ac:dyDescent="0.15">
      <c r="A342" s="20"/>
      <c r="B342" s="20"/>
      <c r="C342" s="20"/>
      <c r="D342" s="20"/>
      <c r="E342" s="20"/>
      <c r="F342" s="20"/>
      <c r="G342" s="20"/>
      <c r="H342" s="20"/>
      <c r="I342" s="20"/>
      <c r="J342" s="30"/>
      <c r="K342" s="30"/>
      <c r="L342" s="30"/>
      <c r="M342" s="30"/>
      <c r="N342" s="30"/>
      <c r="O342" s="30"/>
      <c r="P342" s="30"/>
      <c r="Q342" s="30"/>
      <c r="R342" s="20"/>
      <c r="S342" s="20"/>
      <c r="T342" s="20"/>
      <c r="U342" s="20"/>
      <c r="V342" s="20"/>
      <c r="W342" s="20"/>
      <c r="X342" s="20"/>
      <c r="Y342" s="20"/>
      <c r="Z342" s="20"/>
      <c r="AA342" s="20"/>
      <c r="AB342" s="20"/>
      <c r="AC342" s="20"/>
      <c r="AD342" s="20"/>
      <c r="AE342" s="20"/>
      <c r="AF342" s="20"/>
      <c r="AG342" s="20"/>
      <c r="AH342" s="20"/>
      <c r="AI342" s="20"/>
      <c r="AJ342" s="20"/>
      <c r="AK342" s="20"/>
      <c r="AL342" s="20"/>
      <c r="AM342" s="20"/>
      <c r="AN342" s="20"/>
      <c r="AO342" s="20"/>
      <c r="AP342" s="20"/>
    </row>
    <row r="343" spans="1:42" x14ac:dyDescent="0.15">
      <c r="A343" s="20"/>
      <c r="B343" s="20"/>
      <c r="C343" s="20"/>
      <c r="D343" s="20"/>
      <c r="E343" s="20"/>
      <c r="F343" s="20"/>
      <c r="G343" s="20"/>
      <c r="H343" s="20"/>
      <c r="I343" s="20"/>
      <c r="J343" s="30"/>
      <c r="K343" s="30"/>
      <c r="L343" s="30"/>
      <c r="M343" s="30"/>
      <c r="N343" s="30"/>
      <c r="O343" s="30"/>
      <c r="P343" s="30"/>
      <c r="Q343" s="30"/>
      <c r="R343" s="20"/>
      <c r="S343" s="20"/>
      <c r="T343" s="20"/>
      <c r="U343" s="20"/>
      <c r="V343" s="20"/>
      <c r="W343" s="20"/>
      <c r="X343" s="20"/>
      <c r="Y343" s="20"/>
      <c r="Z343" s="20"/>
      <c r="AA343" s="20"/>
      <c r="AB343" s="20"/>
      <c r="AC343" s="20"/>
      <c r="AD343" s="20"/>
      <c r="AE343" s="20"/>
      <c r="AF343" s="20"/>
      <c r="AG343" s="20"/>
      <c r="AH343" s="20"/>
      <c r="AI343" s="20"/>
      <c r="AJ343" s="20"/>
      <c r="AK343" s="20"/>
      <c r="AL343" s="20"/>
      <c r="AM343" s="20"/>
      <c r="AN343" s="20"/>
      <c r="AO343" s="20"/>
      <c r="AP343" s="20"/>
    </row>
    <row r="344" spans="1:42" x14ac:dyDescent="0.15">
      <c r="A344" s="20"/>
      <c r="B344" s="20"/>
      <c r="C344" s="20"/>
      <c r="D344" s="20"/>
      <c r="E344" s="20"/>
      <c r="F344" s="20"/>
      <c r="G344" s="20"/>
      <c r="H344" s="20"/>
      <c r="I344" s="20"/>
      <c r="J344" s="30"/>
      <c r="K344" s="30"/>
      <c r="L344" s="30"/>
      <c r="M344" s="30"/>
      <c r="N344" s="30"/>
      <c r="O344" s="30"/>
      <c r="P344" s="30"/>
      <c r="Q344" s="30"/>
      <c r="R344" s="20"/>
      <c r="S344" s="20"/>
      <c r="T344" s="20"/>
      <c r="U344" s="20"/>
      <c r="V344" s="20"/>
      <c r="W344" s="20"/>
      <c r="X344" s="20"/>
      <c r="Y344" s="20"/>
      <c r="Z344" s="20"/>
      <c r="AA344" s="20"/>
      <c r="AB344" s="20"/>
      <c r="AC344" s="20"/>
      <c r="AD344" s="20"/>
      <c r="AE344" s="20"/>
      <c r="AF344" s="20"/>
      <c r="AG344" s="20"/>
      <c r="AH344" s="20"/>
      <c r="AI344" s="20"/>
      <c r="AJ344" s="20"/>
      <c r="AK344" s="20"/>
      <c r="AL344" s="20"/>
      <c r="AM344" s="20"/>
      <c r="AN344" s="20"/>
      <c r="AO344" s="20"/>
      <c r="AP344" s="20"/>
    </row>
    <row r="345" spans="1:42" x14ac:dyDescent="0.15">
      <c r="A345" s="20"/>
      <c r="B345" s="20"/>
      <c r="C345" s="20"/>
      <c r="D345" s="20"/>
      <c r="E345" s="20"/>
      <c r="F345" s="20"/>
      <c r="G345" s="20"/>
      <c r="H345" s="20"/>
      <c r="I345" s="20"/>
      <c r="J345" s="30"/>
      <c r="K345" s="30"/>
      <c r="L345" s="30"/>
      <c r="M345" s="30"/>
      <c r="N345" s="30"/>
      <c r="O345" s="30"/>
      <c r="P345" s="30"/>
      <c r="Q345" s="30"/>
      <c r="R345" s="20"/>
      <c r="S345" s="20"/>
      <c r="T345" s="20"/>
      <c r="U345" s="20"/>
      <c r="V345" s="20"/>
      <c r="W345" s="20"/>
      <c r="X345" s="20"/>
      <c r="Y345" s="20"/>
      <c r="Z345" s="20"/>
      <c r="AA345" s="20"/>
      <c r="AB345" s="20"/>
      <c r="AC345" s="20"/>
      <c r="AD345" s="20"/>
      <c r="AE345" s="20"/>
      <c r="AF345" s="20"/>
      <c r="AG345" s="20"/>
      <c r="AH345" s="20"/>
      <c r="AI345" s="20"/>
      <c r="AJ345" s="20"/>
      <c r="AK345" s="20"/>
      <c r="AL345" s="20"/>
      <c r="AM345" s="20"/>
      <c r="AN345" s="20"/>
      <c r="AO345" s="20"/>
      <c r="AP345" s="20"/>
    </row>
    <row r="346" spans="1:42" x14ac:dyDescent="0.15">
      <c r="A346" s="20"/>
      <c r="B346" s="20"/>
      <c r="C346" s="20"/>
      <c r="D346" s="20"/>
      <c r="E346" s="20"/>
      <c r="F346" s="20"/>
      <c r="G346" s="20"/>
      <c r="H346" s="20"/>
      <c r="I346" s="20"/>
      <c r="J346" s="30"/>
      <c r="K346" s="30"/>
      <c r="L346" s="30"/>
      <c r="M346" s="30"/>
      <c r="N346" s="30"/>
      <c r="O346" s="30"/>
      <c r="P346" s="30"/>
      <c r="Q346" s="30"/>
      <c r="R346" s="20"/>
      <c r="S346" s="20"/>
      <c r="T346" s="20"/>
      <c r="U346" s="20"/>
      <c r="V346" s="20"/>
      <c r="W346" s="20"/>
      <c r="X346" s="20"/>
      <c r="Y346" s="20"/>
      <c r="Z346" s="20"/>
      <c r="AA346" s="20"/>
      <c r="AB346" s="20"/>
      <c r="AC346" s="20"/>
      <c r="AD346" s="20"/>
      <c r="AE346" s="20"/>
      <c r="AF346" s="20"/>
      <c r="AG346" s="20"/>
      <c r="AH346" s="20"/>
      <c r="AI346" s="20"/>
      <c r="AJ346" s="20"/>
      <c r="AK346" s="20"/>
      <c r="AL346" s="20"/>
      <c r="AM346" s="20"/>
      <c r="AN346" s="20"/>
      <c r="AO346" s="20"/>
      <c r="AP346" s="20"/>
    </row>
    <row r="347" spans="1:42" x14ac:dyDescent="0.15">
      <c r="A347" s="20"/>
      <c r="B347" s="20"/>
      <c r="C347" s="20"/>
      <c r="D347" s="20"/>
      <c r="E347" s="20"/>
      <c r="F347" s="20"/>
      <c r="G347" s="20"/>
      <c r="H347" s="20"/>
      <c r="I347" s="20"/>
      <c r="J347" s="30"/>
      <c r="K347" s="30"/>
      <c r="L347" s="30"/>
      <c r="M347" s="30"/>
      <c r="N347" s="30"/>
      <c r="O347" s="30"/>
      <c r="P347" s="30"/>
      <c r="Q347" s="30"/>
      <c r="R347" s="20"/>
      <c r="S347" s="20"/>
      <c r="T347" s="20"/>
      <c r="U347" s="20"/>
      <c r="V347" s="20"/>
      <c r="W347" s="20"/>
      <c r="X347" s="20"/>
      <c r="Y347" s="20"/>
      <c r="Z347" s="20"/>
      <c r="AA347" s="20"/>
      <c r="AB347" s="20"/>
      <c r="AC347" s="20"/>
      <c r="AD347" s="20"/>
      <c r="AE347" s="20"/>
      <c r="AF347" s="20"/>
      <c r="AG347" s="20"/>
      <c r="AH347" s="20"/>
      <c r="AI347" s="20"/>
      <c r="AJ347" s="20"/>
      <c r="AK347" s="20"/>
      <c r="AL347" s="20"/>
      <c r="AM347" s="20"/>
      <c r="AN347" s="20"/>
      <c r="AO347" s="20"/>
      <c r="AP347" s="20"/>
    </row>
    <row r="348" spans="1:42" x14ac:dyDescent="0.15">
      <c r="A348" s="20"/>
      <c r="B348" s="20"/>
      <c r="C348" s="20"/>
      <c r="D348" s="20"/>
      <c r="E348" s="20"/>
      <c r="F348" s="20"/>
      <c r="G348" s="20"/>
      <c r="H348" s="20"/>
      <c r="I348" s="20"/>
      <c r="J348" s="30"/>
      <c r="K348" s="30"/>
      <c r="L348" s="30"/>
      <c r="M348" s="30"/>
      <c r="N348" s="30"/>
      <c r="O348" s="30"/>
      <c r="P348" s="30"/>
      <c r="Q348" s="30"/>
      <c r="R348" s="20"/>
      <c r="S348" s="20"/>
      <c r="T348" s="20"/>
      <c r="U348" s="20"/>
      <c r="V348" s="20"/>
      <c r="W348" s="20"/>
      <c r="X348" s="20"/>
      <c r="Y348" s="20"/>
      <c r="Z348" s="20"/>
      <c r="AA348" s="20"/>
      <c r="AB348" s="20"/>
      <c r="AC348" s="20"/>
      <c r="AD348" s="20"/>
      <c r="AE348" s="20"/>
      <c r="AF348" s="20"/>
      <c r="AG348" s="20"/>
      <c r="AH348" s="20"/>
      <c r="AI348" s="20"/>
      <c r="AJ348" s="20"/>
      <c r="AK348" s="20"/>
      <c r="AL348" s="20"/>
      <c r="AM348" s="20"/>
      <c r="AN348" s="20"/>
      <c r="AO348" s="20"/>
      <c r="AP348" s="20"/>
    </row>
    <row r="349" spans="1:42" x14ac:dyDescent="0.15">
      <c r="A349" s="20"/>
      <c r="B349" s="20"/>
      <c r="C349" s="20"/>
      <c r="D349" s="20"/>
      <c r="E349" s="20"/>
      <c r="F349" s="20"/>
      <c r="G349" s="20"/>
      <c r="H349" s="20"/>
      <c r="I349" s="20"/>
      <c r="J349" s="30"/>
      <c r="K349" s="30"/>
      <c r="L349" s="30"/>
      <c r="M349" s="30"/>
      <c r="N349" s="30"/>
      <c r="O349" s="30"/>
      <c r="P349" s="30"/>
      <c r="Q349" s="30"/>
      <c r="R349" s="20"/>
      <c r="S349" s="20"/>
      <c r="T349" s="20"/>
      <c r="U349" s="20"/>
      <c r="V349" s="20"/>
      <c r="W349" s="20"/>
      <c r="X349" s="20"/>
      <c r="Y349" s="20"/>
      <c r="Z349" s="20"/>
      <c r="AA349" s="20"/>
      <c r="AB349" s="20"/>
      <c r="AC349" s="20"/>
      <c r="AD349" s="20"/>
      <c r="AE349" s="20"/>
      <c r="AF349" s="20"/>
      <c r="AG349" s="20"/>
      <c r="AH349" s="20"/>
      <c r="AI349" s="20"/>
      <c r="AJ349" s="20"/>
      <c r="AK349" s="20"/>
      <c r="AL349" s="20"/>
      <c r="AM349" s="20"/>
      <c r="AN349" s="20"/>
      <c r="AO349" s="20"/>
      <c r="AP349" s="20"/>
    </row>
    <row r="350" spans="1:42" x14ac:dyDescent="0.15">
      <c r="A350" s="20"/>
      <c r="B350" s="20"/>
      <c r="C350" s="20"/>
      <c r="D350" s="20"/>
      <c r="E350" s="20"/>
      <c r="F350" s="20"/>
      <c r="G350" s="20"/>
      <c r="H350" s="20"/>
      <c r="I350" s="20"/>
      <c r="J350" s="30"/>
      <c r="K350" s="30"/>
      <c r="L350" s="30"/>
      <c r="M350" s="30"/>
      <c r="N350" s="30"/>
      <c r="O350" s="30"/>
      <c r="P350" s="30"/>
      <c r="Q350" s="30"/>
      <c r="R350" s="20"/>
      <c r="S350" s="20"/>
      <c r="T350" s="20"/>
      <c r="U350" s="20"/>
      <c r="V350" s="20"/>
      <c r="W350" s="20"/>
      <c r="X350" s="20"/>
      <c r="Y350" s="20"/>
      <c r="Z350" s="20"/>
      <c r="AA350" s="20"/>
      <c r="AB350" s="20"/>
      <c r="AC350" s="20"/>
      <c r="AD350" s="20"/>
      <c r="AE350" s="20"/>
      <c r="AF350" s="20"/>
      <c r="AG350" s="20"/>
      <c r="AH350" s="20"/>
      <c r="AI350" s="20"/>
      <c r="AJ350" s="20"/>
      <c r="AK350" s="20"/>
      <c r="AL350" s="20"/>
      <c r="AM350" s="20"/>
      <c r="AN350" s="20"/>
      <c r="AO350" s="20"/>
      <c r="AP350" s="20"/>
    </row>
    <row r="351" spans="1:42" x14ac:dyDescent="0.15">
      <c r="A351" s="20"/>
      <c r="B351" s="20"/>
      <c r="C351" s="20"/>
      <c r="D351" s="20"/>
      <c r="E351" s="20"/>
      <c r="F351" s="20"/>
      <c r="G351" s="20"/>
      <c r="H351" s="20"/>
      <c r="I351" s="20"/>
      <c r="J351" s="30"/>
      <c r="K351" s="30"/>
      <c r="L351" s="30"/>
      <c r="M351" s="30"/>
      <c r="N351" s="30"/>
      <c r="O351" s="30"/>
      <c r="P351" s="30"/>
      <c r="Q351" s="30"/>
      <c r="R351" s="20"/>
      <c r="S351" s="20"/>
      <c r="T351" s="20"/>
      <c r="U351" s="20"/>
      <c r="V351" s="20"/>
      <c r="W351" s="20"/>
      <c r="X351" s="20"/>
      <c r="Y351" s="20"/>
      <c r="Z351" s="20"/>
      <c r="AA351" s="20"/>
      <c r="AB351" s="20"/>
      <c r="AC351" s="20"/>
      <c r="AD351" s="20"/>
      <c r="AE351" s="20"/>
      <c r="AF351" s="20"/>
      <c r="AG351" s="20"/>
      <c r="AH351" s="20"/>
      <c r="AI351" s="20"/>
      <c r="AJ351" s="20"/>
      <c r="AK351" s="20"/>
      <c r="AL351" s="20"/>
      <c r="AM351" s="20"/>
      <c r="AN351" s="20"/>
      <c r="AO351" s="20"/>
      <c r="AP351" s="20"/>
    </row>
    <row r="352" spans="1:42" x14ac:dyDescent="0.15">
      <c r="A352" s="20"/>
      <c r="B352" s="20"/>
      <c r="C352" s="20"/>
      <c r="D352" s="20"/>
      <c r="E352" s="20"/>
      <c r="F352" s="20"/>
      <c r="G352" s="20"/>
      <c r="H352" s="20"/>
      <c r="I352" s="20"/>
      <c r="J352" s="30"/>
      <c r="K352" s="30"/>
      <c r="L352" s="30"/>
      <c r="M352" s="30"/>
      <c r="N352" s="30"/>
      <c r="O352" s="30"/>
      <c r="P352" s="30"/>
      <c r="Q352" s="30"/>
      <c r="R352" s="20"/>
      <c r="S352" s="20"/>
      <c r="T352" s="20"/>
      <c r="U352" s="20"/>
      <c r="V352" s="20"/>
      <c r="W352" s="20"/>
      <c r="X352" s="20"/>
      <c r="Y352" s="20"/>
      <c r="Z352" s="20"/>
      <c r="AA352" s="20"/>
      <c r="AB352" s="20"/>
      <c r="AC352" s="20"/>
      <c r="AD352" s="20"/>
      <c r="AE352" s="20"/>
      <c r="AF352" s="20"/>
      <c r="AG352" s="20"/>
      <c r="AH352" s="20"/>
      <c r="AI352" s="20"/>
      <c r="AJ352" s="20"/>
      <c r="AK352" s="20"/>
      <c r="AL352" s="20"/>
      <c r="AM352" s="20"/>
      <c r="AN352" s="20"/>
      <c r="AO352" s="20"/>
      <c r="AP352" s="20"/>
    </row>
    <row r="353" spans="1:42" x14ac:dyDescent="0.15">
      <c r="A353" s="20"/>
      <c r="B353" s="20"/>
      <c r="C353" s="20"/>
      <c r="D353" s="20"/>
      <c r="E353" s="20"/>
      <c r="F353" s="20"/>
      <c r="G353" s="20"/>
      <c r="H353" s="20"/>
      <c r="I353" s="20"/>
      <c r="J353" s="30"/>
      <c r="K353" s="30"/>
      <c r="L353" s="30"/>
      <c r="M353" s="30"/>
      <c r="N353" s="30"/>
      <c r="O353" s="30"/>
      <c r="P353" s="30"/>
      <c r="Q353" s="30"/>
      <c r="R353" s="20"/>
      <c r="S353" s="20"/>
      <c r="T353" s="20"/>
      <c r="U353" s="20"/>
      <c r="V353" s="20"/>
      <c r="W353" s="20"/>
      <c r="X353" s="20"/>
      <c r="Y353" s="20"/>
      <c r="Z353" s="20"/>
      <c r="AA353" s="20"/>
      <c r="AB353" s="20"/>
      <c r="AC353" s="20"/>
      <c r="AD353" s="20"/>
      <c r="AE353" s="20"/>
      <c r="AF353" s="20"/>
      <c r="AG353" s="20"/>
      <c r="AH353" s="20"/>
      <c r="AI353" s="20"/>
      <c r="AJ353" s="20"/>
      <c r="AK353" s="20"/>
      <c r="AL353" s="20"/>
      <c r="AM353" s="20"/>
      <c r="AN353" s="20"/>
      <c r="AO353" s="20"/>
      <c r="AP353" s="20"/>
    </row>
    <row r="354" spans="1:42" x14ac:dyDescent="0.15">
      <c r="A354" s="20"/>
      <c r="B354" s="20"/>
      <c r="C354" s="20"/>
      <c r="D354" s="20"/>
      <c r="E354" s="20"/>
      <c r="F354" s="20"/>
      <c r="G354" s="20"/>
      <c r="H354" s="20"/>
      <c r="I354" s="20"/>
      <c r="J354" s="30"/>
      <c r="K354" s="30"/>
      <c r="L354" s="30"/>
      <c r="M354" s="30"/>
      <c r="N354" s="30"/>
      <c r="O354" s="30"/>
      <c r="P354" s="30"/>
      <c r="Q354" s="30"/>
      <c r="R354" s="20"/>
      <c r="S354" s="20"/>
      <c r="T354" s="20"/>
      <c r="U354" s="20"/>
      <c r="V354" s="20"/>
      <c r="W354" s="20"/>
      <c r="X354" s="20"/>
      <c r="Y354" s="20"/>
      <c r="Z354" s="20"/>
      <c r="AA354" s="20"/>
      <c r="AB354" s="20"/>
      <c r="AC354" s="20"/>
      <c r="AD354" s="20"/>
      <c r="AE354" s="20"/>
      <c r="AF354" s="20"/>
      <c r="AG354" s="20"/>
      <c r="AH354" s="20"/>
      <c r="AI354" s="20"/>
      <c r="AJ354" s="20"/>
      <c r="AK354" s="20"/>
      <c r="AL354" s="20"/>
      <c r="AM354" s="20"/>
      <c r="AN354" s="20"/>
      <c r="AO354" s="20"/>
      <c r="AP354" s="20"/>
    </row>
    <row r="355" spans="1:42" x14ac:dyDescent="0.15">
      <c r="A355" s="20"/>
      <c r="B355" s="20"/>
      <c r="C355" s="20"/>
      <c r="D355" s="20"/>
      <c r="E355" s="20"/>
      <c r="F355" s="20"/>
      <c r="G355" s="20"/>
      <c r="H355" s="20"/>
      <c r="I355" s="20"/>
      <c r="J355" s="30"/>
      <c r="K355" s="30"/>
      <c r="L355" s="30"/>
      <c r="M355" s="30"/>
      <c r="N355" s="30"/>
      <c r="O355" s="30"/>
      <c r="P355" s="30"/>
      <c r="Q355" s="30"/>
      <c r="R355" s="20"/>
      <c r="S355" s="20"/>
      <c r="T355" s="20"/>
      <c r="U355" s="20"/>
      <c r="V355" s="20"/>
      <c r="W355" s="20"/>
      <c r="X355" s="20"/>
      <c r="Y355" s="20"/>
      <c r="Z355" s="20"/>
      <c r="AA355" s="20"/>
      <c r="AB355" s="20"/>
      <c r="AC355" s="20"/>
      <c r="AD355" s="20"/>
      <c r="AE355" s="20"/>
      <c r="AF355" s="20"/>
      <c r="AG355" s="20"/>
      <c r="AH355" s="20"/>
      <c r="AI355" s="20"/>
      <c r="AJ355" s="20"/>
      <c r="AK355" s="20"/>
      <c r="AL355" s="20"/>
      <c r="AM355" s="20"/>
      <c r="AN355" s="20"/>
      <c r="AO355" s="20"/>
      <c r="AP355" s="20"/>
    </row>
    <row r="356" spans="1:42" x14ac:dyDescent="0.15">
      <c r="A356" s="20"/>
      <c r="B356" s="20"/>
      <c r="C356" s="20"/>
      <c r="D356" s="20"/>
      <c r="E356" s="20"/>
      <c r="F356" s="20"/>
      <c r="G356" s="20"/>
      <c r="H356" s="20"/>
      <c r="I356" s="20"/>
      <c r="J356" s="30"/>
      <c r="K356" s="30"/>
      <c r="L356" s="30"/>
      <c r="M356" s="30"/>
      <c r="N356" s="30"/>
      <c r="O356" s="30"/>
      <c r="P356" s="30"/>
      <c r="Q356" s="30"/>
      <c r="R356" s="20"/>
      <c r="S356" s="20"/>
      <c r="T356" s="20"/>
      <c r="U356" s="20"/>
      <c r="V356" s="20"/>
      <c r="W356" s="20"/>
      <c r="X356" s="20"/>
      <c r="Y356" s="20"/>
      <c r="Z356" s="20"/>
      <c r="AA356" s="20"/>
      <c r="AB356" s="20"/>
      <c r="AC356" s="20"/>
      <c r="AD356" s="20"/>
      <c r="AE356" s="20"/>
      <c r="AF356" s="20"/>
      <c r="AG356" s="20"/>
      <c r="AH356" s="20"/>
      <c r="AI356" s="20"/>
      <c r="AJ356" s="20"/>
      <c r="AK356" s="20"/>
      <c r="AL356" s="20"/>
      <c r="AM356" s="20"/>
      <c r="AN356" s="20"/>
      <c r="AO356" s="20"/>
      <c r="AP356" s="20"/>
    </row>
    <row r="357" spans="1:42" x14ac:dyDescent="0.15">
      <c r="A357" s="20"/>
      <c r="B357" s="20"/>
      <c r="C357" s="20"/>
      <c r="D357" s="20"/>
      <c r="E357" s="20"/>
      <c r="F357" s="20"/>
      <c r="G357" s="20"/>
      <c r="H357" s="20"/>
      <c r="I357" s="20"/>
      <c r="J357" s="30"/>
      <c r="K357" s="30"/>
      <c r="L357" s="30"/>
      <c r="M357" s="30"/>
      <c r="N357" s="30"/>
      <c r="O357" s="30"/>
      <c r="P357" s="30"/>
      <c r="Q357" s="30"/>
      <c r="R357" s="20"/>
      <c r="S357" s="20"/>
      <c r="T357" s="20"/>
      <c r="U357" s="20"/>
      <c r="V357" s="20"/>
      <c r="W357" s="20"/>
      <c r="X357" s="20"/>
      <c r="Y357" s="20"/>
      <c r="Z357" s="20"/>
      <c r="AA357" s="20"/>
      <c r="AB357" s="20"/>
      <c r="AC357" s="20"/>
      <c r="AD357" s="20"/>
      <c r="AE357" s="20"/>
      <c r="AF357" s="20"/>
      <c r="AG357" s="20"/>
      <c r="AH357" s="20"/>
      <c r="AI357" s="20"/>
      <c r="AJ357" s="20"/>
      <c r="AK357" s="20"/>
      <c r="AL357" s="20"/>
      <c r="AM357" s="20"/>
      <c r="AN357" s="20"/>
      <c r="AO357" s="20"/>
      <c r="AP357" s="20"/>
    </row>
    <row r="358" spans="1:42" x14ac:dyDescent="0.15">
      <c r="A358" s="20"/>
      <c r="B358" s="20"/>
      <c r="C358" s="20"/>
      <c r="D358" s="20"/>
      <c r="E358" s="20"/>
      <c r="F358" s="20"/>
      <c r="G358" s="20"/>
      <c r="H358" s="20"/>
      <c r="I358" s="20"/>
      <c r="J358" s="30"/>
      <c r="K358" s="30"/>
      <c r="L358" s="30"/>
      <c r="M358" s="30"/>
      <c r="N358" s="30"/>
      <c r="O358" s="30"/>
      <c r="P358" s="30"/>
      <c r="Q358" s="30"/>
      <c r="R358" s="20"/>
      <c r="S358" s="20"/>
      <c r="T358" s="20"/>
      <c r="U358" s="20"/>
      <c r="V358" s="20"/>
      <c r="W358" s="20"/>
      <c r="X358" s="20"/>
      <c r="Y358" s="20"/>
      <c r="Z358" s="20"/>
      <c r="AA358" s="20"/>
      <c r="AB358" s="20"/>
      <c r="AC358" s="20"/>
      <c r="AD358" s="20"/>
      <c r="AE358" s="20"/>
      <c r="AF358" s="20"/>
      <c r="AG358" s="20"/>
      <c r="AH358" s="20"/>
      <c r="AI358" s="20"/>
      <c r="AJ358" s="20"/>
      <c r="AK358" s="20"/>
      <c r="AL358" s="20"/>
      <c r="AM358" s="20"/>
      <c r="AN358" s="20"/>
      <c r="AO358" s="20"/>
      <c r="AP358" s="20"/>
    </row>
    <row r="359" spans="1:42" x14ac:dyDescent="0.15">
      <c r="A359" s="20"/>
      <c r="B359" s="20"/>
      <c r="C359" s="20"/>
      <c r="D359" s="20"/>
      <c r="E359" s="20"/>
      <c r="F359" s="20"/>
      <c r="G359" s="20"/>
      <c r="H359" s="20"/>
      <c r="I359" s="20"/>
      <c r="J359" s="30"/>
      <c r="K359" s="30"/>
      <c r="L359" s="30"/>
      <c r="M359" s="30"/>
      <c r="N359" s="30"/>
      <c r="O359" s="30"/>
      <c r="P359" s="30"/>
      <c r="Q359" s="30"/>
      <c r="R359" s="20"/>
      <c r="S359" s="20"/>
      <c r="T359" s="20"/>
      <c r="U359" s="20"/>
      <c r="V359" s="20"/>
      <c r="W359" s="20"/>
      <c r="X359" s="20"/>
      <c r="Y359" s="20"/>
      <c r="Z359" s="20"/>
      <c r="AA359" s="20"/>
      <c r="AB359" s="20"/>
      <c r="AC359" s="20"/>
      <c r="AD359" s="20"/>
      <c r="AE359" s="20"/>
      <c r="AF359" s="20"/>
      <c r="AG359" s="20"/>
      <c r="AH359" s="20"/>
      <c r="AI359" s="20"/>
      <c r="AJ359" s="20"/>
      <c r="AK359" s="20"/>
      <c r="AL359" s="20"/>
      <c r="AM359" s="20"/>
      <c r="AN359" s="20"/>
      <c r="AO359" s="20"/>
      <c r="AP359" s="20"/>
    </row>
    <row r="360" spans="1:42" x14ac:dyDescent="0.15">
      <c r="A360" s="20"/>
      <c r="B360" s="20"/>
      <c r="C360" s="20"/>
      <c r="D360" s="20"/>
      <c r="E360" s="20"/>
      <c r="F360" s="20"/>
      <c r="G360" s="20"/>
      <c r="H360" s="20"/>
      <c r="I360" s="20"/>
      <c r="J360" s="30"/>
      <c r="K360" s="30"/>
      <c r="L360" s="30"/>
      <c r="M360" s="30"/>
      <c r="N360" s="30"/>
      <c r="O360" s="30"/>
      <c r="P360" s="30"/>
      <c r="Q360" s="30"/>
      <c r="R360" s="20"/>
      <c r="S360" s="20"/>
      <c r="T360" s="20"/>
      <c r="U360" s="20"/>
      <c r="V360" s="20"/>
      <c r="W360" s="20"/>
      <c r="X360" s="20"/>
      <c r="Y360" s="20"/>
      <c r="Z360" s="20"/>
      <c r="AA360" s="20"/>
      <c r="AB360" s="20"/>
      <c r="AC360" s="20"/>
      <c r="AD360" s="20"/>
      <c r="AE360" s="20"/>
      <c r="AF360" s="20"/>
      <c r="AG360" s="20"/>
      <c r="AH360" s="20"/>
      <c r="AI360" s="20"/>
      <c r="AJ360" s="20"/>
      <c r="AK360" s="20"/>
      <c r="AL360" s="20"/>
      <c r="AM360" s="20"/>
      <c r="AN360" s="20"/>
      <c r="AO360" s="20"/>
      <c r="AP360" s="20"/>
    </row>
    <row r="361" spans="1:42" x14ac:dyDescent="0.15">
      <c r="A361" s="20"/>
      <c r="B361" s="20"/>
      <c r="C361" s="20"/>
      <c r="D361" s="20"/>
      <c r="E361" s="20"/>
      <c r="F361" s="20"/>
      <c r="G361" s="20"/>
      <c r="H361" s="20"/>
      <c r="I361" s="20"/>
      <c r="J361" s="30"/>
      <c r="K361" s="30"/>
      <c r="L361" s="30"/>
      <c r="M361" s="30"/>
      <c r="N361" s="30"/>
      <c r="O361" s="30"/>
      <c r="P361" s="30"/>
      <c r="Q361" s="30"/>
      <c r="R361" s="20"/>
      <c r="S361" s="20"/>
      <c r="T361" s="20"/>
      <c r="U361" s="20"/>
      <c r="V361" s="20"/>
      <c r="W361" s="20"/>
      <c r="X361" s="20"/>
      <c r="Y361" s="20"/>
      <c r="Z361" s="20"/>
      <c r="AA361" s="20"/>
      <c r="AB361" s="20"/>
      <c r="AC361" s="20"/>
      <c r="AD361" s="20"/>
      <c r="AE361" s="20"/>
      <c r="AF361" s="20"/>
      <c r="AG361" s="20"/>
      <c r="AH361" s="20"/>
      <c r="AI361" s="20"/>
      <c r="AJ361" s="20"/>
      <c r="AK361" s="20"/>
      <c r="AL361" s="20"/>
      <c r="AM361" s="20"/>
      <c r="AN361" s="20"/>
      <c r="AO361" s="20"/>
      <c r="AP361" s="20"/>
    </row>
    <row r="362" spans="1:42" x14ac:dyDescent="0.15">
      <c r="A362" s="20"/>
      <c r="B362" s="20"/>
      <c r="C362" s="20"/>
      <c r="D362" s="20"/>
      <c r="E362" s="20"/>
      <c r="F362" s="20"/>
      <c r="G362" s="20"/>
      <c r="H362" s="20"/>
      <c r="I362" s="20"/>
      <c r="J362" s="30"/>
      <c r="K362" s="30"/>
      <c r="L362" s="30"/>
      <c r="M362" s="30"/>
      <c r="N362" s="30"/>
      <c r="O362" s="30"/>
      <c r="P362" s="30"/>
      <c r="Q362" s="30"/>
      <c r="R362" s="20"/>
      <c r="S362" s="20"/>
      <c r="T362" s="20"/>
      <c r="U362" s="20"/>
      <c r="V362" s="20"/>
      <c r="W362" s="20"/>
      <c r="X362" s="20"/>
      <c r="Y362" s="20"/>
      <c r="Z362" s="20"/>
      <c r="AA362" s="20"/>
      <c r="AB362" s="20"/>
      <c r="AC362" s="20"/>
      <c r="AD362" s="20"/>
      <c r="AE362" s="20"/>
      <c r="AF362" s="20"/>
      <c r="AG362" s="20"/>
      <c r="AH362" s="20"/>
      <c r="AI362" s="20"/>
      <c r="AJ362" s="20"/>
      <c r="AK362" s="20"/>
      <c r="AL362" s="20"/>
      <c r="AM362" s="20"/>
      <c r="AN362" s="20"/>
      <c r="AO362" s="20"/>
      <c r="AP362" s="20"/>
    </row>
    <row r="363" spans="1:42" x14ac:dyDescent="0.15">
      <c r="A363" s="20"/>
      <c r="B363" s="20"/>
      <c r="C363" s="20"/>
      <c r="D363" s="20"/>
      <c r="E363" s="20"/>
      <c r="F363" s="20"/>
      <c r="G363" s="20"/>
      <c r="H363" s="20"/>
      <c r="I363" s="20"/>
      <c r="J363" s="30"/>
      <c r="K363" s="30"/>
      <c r="L363" s="30"/>
      <c r="M363" s="30"/>
      <c r="N363" s="30"/>
      <c r="O363" s="30"/>
      <c r="P363" s="30"/>
      <c r="Q363" s="30"/>
      <c r="R363" s="20"/>
      <c r="S363" s="20"/>
      <c r="T363" s="20"/>
      <c r="U363" s="20"/>
      <c r="V363" s="20"/>
      <c r="W363" s="20"/>
      <c r="X363" s="20"/>
      <c r="Y363" s="20"/>
      <c r="Z363" s="20"/>
      <c r="AA363" s="20"/>
      <c r="AB363" s="20"/>
      <c r="AC363" s="20"/>
      <c r="AD363" s="20"/>
      <c r="AE363" s="20"/>
      <c r="AF363" s="20"/>
      <c r="AG363" s="20"/>
      <c r="AH363" s="20"/>
      <c r="AI363" s="20"/>
      <c r="AJ363" s="20"/>
      <c r="AK363" s="20"/>
      <c r="AL363" s="20"/>
      <c r="AM363" s="20"/>
      <c r="AN363" s="20"/>
      <c r="AO363" s="20"/>
      <c r="AP363" s="20"/>
    </row>
    <row r="364" spans="1:42" x14ac:dyDescent="0.15">
      <c r="A364" s="20"/>
      <c r="B364" s="20"/>
      <c r="C364" s="20"/>
      <c r="D364" s="20"/>
      <c r="E364" s="20"/>
      <c r="F364" s="20"/>
      <c r="G364" s="20"/>
      <c r="H364" s="20"/>
      <c r="I364" s="20"/>
      <c r="J364" s="30"/>
      <c r="K364" s="30"/>
      <c r="L364" s="30"/>
      <c r="M364" s="30"/>
      <c r="N364" s="30"/>
      <c r="O364" s="30"/>
      <c r="P364" s="30"/>
      <c r="Q364" s="30"/>
      <c r="R364" s="20"/>
      <c r="S364" s="20"/>
      <c r="T364" s="20"/>
      <c r="U364" s="20"/>
      <c r="V364" s="20"/>
      <c r="W364" s="20"/>
      <c r="X364" s="20"/>
      <c r="Y364" s="20"/>
      <c r="Z364" s="20"/>
      <c r="AA364" s="20"/>
      <c r="AB364" s="20"/>
      <c r="AC364" s="20"/>
      <c r="AD364" s="20"/>
      <c r="AE364" s="20"/>
      <c r="AF364" s="20"/>
      <c r="AG364" s="20"/>
      <c r="AH364" s="20"/>
      <c r="AI364" s="20"/>
      <c r="AJ364" s="20"/>
      <c r="AK364" s="20"/>
      <c r="AL364" s="20"/>
      <c r="AM364" s="20"/>
      <c r="AN364" s="20"/>
      <c r="AO364" s="20"/>
      <c r="AP364" s="20"/>
    </row>
    <row r="365" spans="1:42" x14ac:dyDescent="0.15">
      <c r="A365" s="20"/>
      <c r="B365" s="20"/>
      <c r="C365" s="20"/>
      <c r="D365" s="20"/>
      <c r="E365" s="20"/>
      <c r="F365" s="20"/>
      <c r="G365" s="20"/>
      <c r="H365" s="20"/>
      <c r="I365" s="20"/>
      <c r="J365" s="30"/>
      <c r="K365" s="30"/>
      <c r="L365" s="30"/>
      <c r="M365" s="30"/>
      <c r="N365" s="30"/>
      <c r="O365" s="30"/>
      <c r="P365" s="30"/>
      <c r="Q365" s="30"/>
      <c r="R365" s="20"/>
      <c r="S365" s="20"/>
      <c r="T365" s="20"/>
      <c r="U365" s="20"/>
      <c r="V365" s="20"/>
      <c r="W365" s="20"/>
      <c r="X365" s="20"/>
      <c r="Y365" s="20"/>
      <c r="Z365" s="20"/>
      <c r="AA365" s="20"/>
      <c r="AB365" s="20"/>
      <c r="AC365" s="20"/>
      <c r="AD365" s="20"/>
      <c r="AE365" s="20"/>
      <c r="AF365" s="20"/>
      <c r="AG365" s="20"/>
      <c r="AH365" s="20"/>
      <c r="AI365" s="20"/>
      <c r="AJ365" s="20"/>
      <c r="AK365" s="20"/>
      <c r="AL365" s="20"/>
      <c r="AM365" s="20"/>
      <c r="AN365" s="20"/>
      <c r="AO365" s="20"/>
      <c r="AP365" s="20"/>
    </row>
    <row r="366" spans="1:42" x14ac:dyDescent="0.15">
      <c r="A366" s="20"/>
      <c r="B366" s="20"/>
      <c r="C366" s="20"/>
      <c r="D366" s="20"/>
      <c r="E366" s="20"/>
      <c r="F366" s="20"/>
      <c r="G366" s="20"/>
      <c r="H366" s="20"/>
      <c r="I366" s="20"/>
      <c r="J366" s="30"/>
      <c r="K366" s="30"/>
      <c r="L366" s="30"/>
      <c r="M366" s="30"/>
      <c r="N366" s="30"/>
      <c r="O366" s="30"/>
      <c r="P366" s="30"/>
      <c r="Q366" s="30"/>
      <c r="R366" s="20"/>
      <c r="S366" s="20"/>
      <c r="T366" s="20"/>
      <c r="U366" s="20"/>
      <c r="V366" s="20"/>
      <c r="W366" s="20"/>
      <c r="X366" s="20"/>
      <c r="Y366" s="20"/>
      <c r="Z366" s="20"/>
      <c r="AA366" s="20"/>
      <c r="AB366" s="20"/>
      <c r="AC366" s="20"/>
      <c r="AD366" s="20"/>
      <c r="AE366" s="20"/>
      <c r="AF366" s="20"/>
      <c r="AG366" s="20"/>
      <c r="AH366" s="20"/>
      <c r="AI366" s="20"/>
      <c r="AJ366" s="20"/>
      <c r="AK366" s="20"/>
      <c r="AL366" s="20"/>
      <c r="AM366" s="20"/>
      <c r="AN366" s="20"/>
      <c r="AO366" s="20"/>
      <c r="AP366" s="20"/>
    </row>
    <row r="367" spans="1:42" x14ac:dyDescent="0.15">
      <c r="A367" s="20"/>
      <c r="B367" s="20"/>
      <c r="C367" s="20"/>
      <c r="D367" s="20"/>
      <c r="E367" s="20"/>
      <c r="F367" s="20"/>
      <c r="G367" s="20"/>
      <c r="H367" s="20"/>
      <c r="I367" s="20"/>
      <c r="J367" s="30"/>
      <c r="K367" s="30"/>
      <c r="L367" s="30"/>
      <c r="M367" s="30"/>
      <c r="N367" s="30"/>
      <c r="O367" s="30"/>
      <c r="P367" s="30"/>
      <c r="Q367" s="30"/>
      <c r="R367" s="20"/>
      <c r="S367" s="20"/>
      <c r="T367" s="20"/>
      <c r="U367" s="20"/>
      <c r="V367" s="20"/>
      <c r="W367" s="20"/>
      <c r="X367" s="20"/>
      <c r="Y367" s="20"/>
      <c r="Z367" s="20"/>
      <c r="AA367" s="20"/>
      <c r="AB367" s="20"/>
      <c r="AC367" s="20"/>
      <c r="AD367" s="20"/>
      <c r="AE367" s="20"/>
      <c r="AF367" s="20"/>
      <c r="AG367" s="20"/>
      <c r="AH367" s="20"/>
      <c r="AI367" s="20"/>
      <c r="AJ367" s="20"/>
      <c r="AK367" s="20"/>
      <c r="AL367" s="20"/>
      <c r="AM367" s="20"/>
      <c r="AN367" s="20"/>
      <c r="AO367" s="20"/>
      <c r="AP367" s="20"/>
    </row>
    <row r="368" spans="1:42" x14ac:dyDescent="0.15">
      <c r="A368" s="20"/>
      <c r="B368" s="20"/>
      <c r="C368" s="20"/>
      <c r="D368" s="20"/>
      <c r="E368" s="20"/>
      <c r="F368" s="20"/>
      <c r="G368" s="20"/>
      <c r="H368" s="20"/>
      <c r="I368" s="20"/>
      <c r="J368" s="30"/>
      <c r="K368" s="30"/>
      <c r="L368" s="30"/>
      <c r="M368" s="30"/>
      <c r="N368" s="30"/>
      <c r="O368" s="30"/>
      <c r="P368" s="30"/>
      <c r="Q368" s="30"/>
      <c r="R368" s="20"/>
      <c r="S368" s="20"/>
      <c r="T368" s="20"/>
      <c r="U368" s="20"/>
      <c r="V368" s="20"/>
      <c r="W368" s="20"/>
      <c r="X368" s="20"/>
      <c r="Y368" s="20"/>
      <c r="Z368" s="20"/>
      <c r="AA368" s="20"/>
      <c r="AB368" s="20"/>
      <c r="AC368" s="20"/>
      <c r="AD368" s="20"/>
      <c r="AE368" s="20"/>
      <c r="AF368" s="20"/>
      <c r="AG368" s="20"/>
      <c r="AH368" s="20"/>
      <c r="AI368" s="20"/>
      <c r="AJ368" s="20"/>
      <c r="AK368" s="20"/>
      <c r="AL368" s="20"/>
      <c r="AM368" s="20"/>
      <c r="AN368" s="20"/>
      <c r="AO368" s="20"/>
      <c r="AP368" s="20"/>
    </row>
    <row r="369" spans="1:42" x14ac:dyDescent="0.15">
      <c r="A369" s="20"/>
      <c r="B369" s="20"/>
      <c r="C369" s="20"/>
      <c r="D369" s="20"/>
      <c r="E369" s="20"/>
      <c r="F369" s="20"/>
      <c r="G369" s="20"/>
      <c r="H369" s="20"/>
      <c r="I369" s="20"/>
      <c r="J369" s="30"/>
      <c r="K369" s="30"/>
      <c r="L369" s="30"/>
      <c r="M369" s="30"/>
      <c r="N369" s="30"/>
      <c r="O369" s="30"/>
      <c r="P369" s="30"/>
      <c r="Q369" s="30"/>
      <c r="R369" s="20"/>
      <c r="S369" s="20"/>
      <c r="T369" s="20"/>
      <c r="U369" s="20"/>
      <c r="V369" s="20"/>
      <c r="W369" s="20"/>
      <c r="X369" s="20"/>
      <c r="Y369" s="20"/>
      <c r="Z369" s="20"/>
      <c r="AA369" s="20"/>
      <c r="AB369" s="20"/>
      <c r="AC369" s="20"/>
      <c r="AD369" s="20"/>
      <c r="AE369" s="20"/>
      <c r="AF369" s="20"/>
      <c r="AG369" s="20"/>
      <c r="AH369" s="20"/>
      <c r="AI369" s="20"/>
      <c r="AJ369" s="20"/>
      <c r="AK369" s="20"/>
      <c r="AL369" s="20"/>
      <c r="AM369" s="20"/>
      <c r="AN369" s="20"/>
      <c r="AO369" s="20"/>
      <c r="AP369" s="20"/>
    </row>
    <row r="370" spans="1:42" x14ac:dyDescent="0.15">
      <c r="A370" s="20"/>
      <c r="B370" s="20"/>
      <c r="C370" s="20"/>
      <c r="D370" s="20"/>
      <c r="E370" s="20"/>
      <c r="F370" s="20"/>
      <c r="G370" s="20"/>
      <c r="H370" s="20"/>
      <c r="I370" s="20"/>
      <c r="J370" s="30"/>
      <c r="K370" s="30"/>
      <c r="L370" s="30"/>
      <c r="M370" s="30"/>
      <c r="N370" s="30"/>
      <c r="O370" s="30"/>
      <c r="P370" s="30"/>
      <c r="Q370" s="30"/>
      <c r="R370" s="20"/>
      <c r="S370" s="20"/>
      <c r="T370" s="20"/>
      <c r="U370" s="20"/>
      <c r="V370" s="20"/>
      <c r="W370" s="20"/>
      <c r="X370" s="20"/>
      <c r="Y370" s="20"/>
      <c r="Z370" s="20"/>
      <c r="AA370" s="20"/>
      <c r="AB370" s="20"/>
      <c r="AC370" s="20"/>
      <c r="AD370" s="20"/>
      <c r="AE370" s="20"/>
      <c r="AF370" s="20"/>
      <c r="AG370" s="20"/>
      <c r="AH370" s="20"/>
      <c r="AI370" s="20"/>
      <c r="AJ370" s="20"/>
      <c r="AK370" s="20"/>
      <c r="AL370" s="20"/>
      <c r="AM370" s="20"/>
      <c r="AN370" s="20"/>
      <c r="AO370" s="20"/>
      <c r="AP370" s="20"/>
    </row>
    <row r="371" spans="1:42" x14ac:dyDescent="0.15">
      <c r="A371" s="20"/>
      <c r="B371" s="20"/>
      <c r="C371" s="20"/>
      <c r="D371" s="20"/>
      <c r="E371" s="20"/>
      <c r="F371" s="20"/>
      <c r="G371" s="20"/>
      <c r="H371" s="20"/>
      <c r="I371" s="20"/>
      <c r="J371" s="30"/>
      <c r="K371" s="30"/>
      <c r="L371" s="30"/>
      <c r="M371" s="30"/>
      <c r="N371" s="30"/>
      <c r="O371" s="30"/>
      <c r="P371" s="30"/>
      <c r="Q371" s="30"/>
      <c r="R371" s="20"/>
      <c r="S371" s="20"/>
      <c r="T371" s="20"/>
      <c r="U371" s="20"/>
      <c r="V371" s="20"/>
      <c r="W371" s="20"/>
      <c r="X371" s="20"/>
      <c r="Y371" s="20"/>
      <c r="Z371" s="20"/>
      <c r="AA371" s="20"/>
      <c r="AB371" s="20"/>
      <c r="AC371" s="20"/>
      <c r="AD371" s="20"/>
      <c r="AE371" s="20"/>
      <c r="AF371" s="20"/>
      <c r="AG371" s="20"/>
      <c r="AH371" s="20"/>
      <c r="AI371" s="20"/>
      <c r="AJ371" s="20"/>
      <c r="AK371" s="20"/>
      <c r="AL371" s="20"/>
      <c r="AM371" s="20"/>
      <c r="AN371" s="20"/>
      <c r="AO371" s="20"/>
      <c r="AP371" s="20"/>
    </row>
    <row r="372" spans="1:42" x14ac:dyDescent="0.15">
      <c r="A372" s="20"/>
      <c r="B372" s="20"/>
      <c r="C372" s="20"/>
      <c r="D372" s="20"/>
      <c r="E372" s="20"/>
      <c r="F372" s="20"/>
      <c r="G372" s="20"/>
      <c r="H372" s="20"/>
      <c r="I372" s="20"/>
      <c r="J372" s="30"/>
      <c r="K372" s="30"/>
      <c r="L372" s="30"/>
      <c r="M372" s="30"/>
      <c r="N372" s="30"/>
      <c r="O372" s="30"/>
      <c r="P372" s="30"/>
      <c r="Q372" s="30"/>
      <c r="R372" s="20"/>
      <c r="S372" s="20"/>
      <c r="T372" s="20"/>
      <c r="U372" s="20"/>
      <c r="V372" s="20"/>
      <c r="W372" s="20"/>
      <c r="X372" s="20"/>
      <c r="Y372" s="20"/>
      <c r="Z372" s="20"/>
      <c r="AA372" s="20"/>
      <c r="AB372" s="20"/>
      <c r="AC372" s="20"/>
      <c r="AD372" s="20"/>
      <c r="AE372" s="20"/>
      <c r="AF372" s="20"/>
      <c r="AG372" s="20"/>
      <c r="AH372" s="20"/>
      <c r="AI372" s="20"/>
      <c r="AJ372" s="20"/>
      <c r="AK372" s="20"/>
      <c r="AL372" s="20"/>
      <c r="AM372" s="20"/>
      <c r="AN372" s="20"/>
      <c r="AO372" s="20"/>
      <c r="AP372" s="20"/>
    </row>
    <row r="373" spans="1:42" x14ac:dyDescent="0.15">
      <c r="A373" s="20"/>
      <c r="B373" s="20"/>
      <c r="C373" s="20"/>
      <c r="D373" s="20"/>
      <c r="E373" s="20"/>
      <c r="F373" s="20"/>
      <c r="G373" s="20"/>
      <c r="H373" s="20"/>
      <c r="I373" s="20"/>
      <c r="J373" s="30"/>
      <c r="K373" s="30"/>
      <c r="L373" s="30"/>
      <c r="M373" s="30"/>
      <c r="N373" s="30"/>
      <c r="O373" s="30"/>
      <c r="P373" s="30"/>
      <c r="Q373" s="30"/>
      <c r="R373" s="20"/>
      <c r="S373" s="20"/>
      <c r="T373" s="20"/>
      <c r="U373" s="20"/>
      <c r="V373" s="20"/>
      <c r="W373" s="20"/>
      <c r="X373" s="20"/>
      <c r="Y373" s="20"/>
      <c r="Z373" s="20"/>
      <c r="AA373" s="20"/>
      <c r="AB373" s="20"/>
      <c r="AC373" s="20"/>
      <c r="AD373" s="20"/>
      <c r="AE373" s="20"/>
      <c r="AF373" s="20"/>
      <c r="AG373" s="20"/>
      <c r="AH373" s="20"/>
      <c r="AI373" s="20"/>
      <c r="AJ373" s="20"/>
      <c r="AK373" s="20"/>
      <c r="AL373" s="20"/>
      <c r="AM373" s="20"/>
      <c r="AN373" s="20"/>
      <c r="AO373" s="20"/>
      <c r="AP373" s="20"/>
    </row>
    <row r="374" spans="1:42" x14ac:dyDescent="0.15">
      <c r="A374" s="20"/>
      <c r="B374" s="20"/>
      <c r="C374" s="20"/>
      <c r="D374" s="20"/>
      <c r="E374" s="20"/>
      <c r="F374" s="20"/>
      <c r="G374" s="20"/>
      <c r="H374" s="20"/>
      <c r="I374" s="20"/>
      <c r="J374" s="30"/>
      <c r="K374" s="30"/>
      <c r="L374" s="30"/>
      <c r="M374" s="30"/>
      <c r="N374" s="30"/>
      <c r="O374" s="30"/>
      <c r="P374" s="30"/>
      <c r="Q374" s="30"/>
      <c r="R374" s="20"/>
      <c r="S374" s="20"/>
      <c r="T374" s="20"/>
      <c r="U374" s="20"/>
      <c r="V374" s="20"/>
      <c r="W374" s="20"/>
      <c r="X374" s="20"/>
      <c r="Y374" s="20"/>
      <c r="Z374" s="20"/>
      <c r="AA374" s="20"/>
      <c r="AB374" s="20"/>
      <c r="AC374" s="20"/>
      <c r="AD374" s="20"/>
      <c r="AE374" s="20"/>
      <c r="AF374" s="20"/>
      <c r="AG374" s="20"/>
      <c r="AH374" s="20"/>
      <c r="AI374" s="20"/>
      <c r="AJ374" s="20"/>
      <c r="AK374" s="20"/>
      <c r="AL374" s="20"/>
      <c r="AM374" s="20"/>
      <c r="AN374" s="20"/>
      <c r="AO374" s="20"/>
      <c r="AP374" s="20"/>
    </row>
    <row r="375" spans="1:42" x14ac:dyDescent="0.15">
      <c r="A375" s="20"/>
      <c r="B375" s="20"/>
      <c r="C375" s="20"/>
      <c r="D375" s="20"/>
      <c r="E375" s="20"/>
      <c r="F375" s="20"/>
      <c r="G375" s="20"/>
      <c r="H375" s="20"/>
      <c r="I375" s="20"/>
      <c r="J375" s="30"/>
      <c r="K375" s="30"/>
      <c r="L375" s="30"/>
      <c r="M375" s="30"/>
      <c r="N375" s="30"/>
      <c r="O375" s="30"/>
      <c r="P375" s="30"/>
      <c r="Q375" s="30"/>
      <c r="R375" s="20"/>
      <c r="S375" s="20"/>
      <c r="T375" s="20"/>
      <c r="U375" s="20"/>
      <c r="V375" s="20"/>
      <c r="W375" s="20"/>
      <c r="X375" s="20"/>
      <c r="Y375" s="20"/>
      <c r="Z375" s="20"/>
      <c r="AA375" s="20"/>
      <c r="AB375" s="20"/>
      <c r="AC375" s="20"/>
      <c r="AD375" s="20"/>
      <c r="AE375" s="20"/>
      <c r="AF375" s="20"/>
      <c r="AG375" s="20"/>
      <c r="AH375" s="20"/>
      <c r="AI375" s="20"/>
      <c r="AJ375" s="20"/>
      <c r="AK375" s="20"/>
      <c r="AL375" s="20"/>
      <c r="AM375" s="20"/>
      <c r="AN375" s="20"/>
      <c r="AO375" s="20"/>
      <c r="AP375" s="20"/>
    </row>
    <row r="376" spans="1:42" x14ac:dyDescent="0.15">
      <c r="A376" s="20"/>
      <c r="B376" s="20"/>
      <c r="C376" s="20"/>
      <c r="D376" s="20"/>
      <c r="E376" s="20"/>
      <c r="F376" s="20"/>
      <c r="G376" s="20"/>
      <c r="H376" s="20"/>
      <c r="I376" s="20"/>
      <c r="J376" s="30"/>
      <c r="K376" s="30"/>
      <c r="L376" s="30"/>
      <c r="M376" s="30"/>
      <c r="N376" s="30"/>
      <c r="O376" s="30"/>
      <c r="P376" s="30"/>
      <c r="Q376" s="30"/>
      <c r="R376" s="20"/>
      <c r="S376" s="20"/>
      <c r="T376" s="20"/>
      <c r="U376" s="20"/>
      <c r="V376" s="20"/>
      <c r="W376" s="20"/>
      <c r="X376" s="20"/>
      <c r="Y376" s="20"/>
      <c r="Z376" s="20"/>
      <c r="AA376" s="20"/>
      <c r="AB376" s="20"/>
      <c r="AC376" s="20"/>
      <c r="AD376" s="20"/>
      <c r="AE376" s="20"/>
      <c r="AF376" s="20"/>
      <c r="AG376" s="20"/>
      <c r="AH376" s="20"/>
      <c r="AI376" s="20"/>
      <c r="AJ376" s="20"/>
      <c r="AK376" s="20"/>
      <c r="AL376" s="20"/>
      <c r="AM376" s="20"/>
      <c r="AN376" s="20"/>
      <c r="AO376" s="20"/>
      <c r="AP376" s="20"/>
    </row>
    <row r="377" spans="1:42" x14ac:dyDescent="0.15">
      <c r="A377" s="20"/>
      <c r="B377" s="20"/>
      <c r="C377" s="20"/>
      <c r="D377" s="20"/>
      <c r="E377" s="20"/>
      <c r="F377" s="20"/>
      <c r="G377" s="20"/>
      <c r="H377" s="20"/>
      <c r="I377" s="20"/>
      <c r="J377" s="30"/>
      <c r="K377" s="30"/>
      <c r="L377" s="30"/>
      <c r="M377" s="30"/>
      <c r="N377" s="30"/>
      <c r="O377" s="30"/>
      <c r="P377" s="30"/>
      <c r="Q377" s="30"/>
      <c r="R377" s="20"/>
      <c r="S377" s="20"/>
      <c r="T377" s="20"/>
      <c r="U377" s="20"/>
      <c r="V377" s="20"/>
      <c r="W377" s="20"/>
      <c r="X377" s="20"/>
      <c r="Y377" s="20"/>
      <c r="Z377" s="20"/>
      <c r="AA377" s="20"/>
      <c r="AB377" s="20"/>
      <c r="AC377" s="20"/>
      <c r="AD377" s="20"/>
      <c r="AE377" s="20"/>
      <c r="AF377" s="20"/>
      <c r="AG377" s="20"/>
      <c r="AH377" s="20"/>
      <c r="AI377" s="20"/>
      <c r="AJ377" s="20"/>
      <c r="AK377" s="20"/>
      <c r="AL377" s="20"/>
      <c r="AM377" s="20"/>
      <c r="AN377" s="20"/>
      <c r="AO377" s="20"/>
      <c r="AP377" s="20"/>
    </row>
    <row r="378" spans="1:42" x14ac:dyDescent="0.15">
      <c r="A378" s="20"/>
      <c r="B378" s="20"/>
      <c r="C378" s="20"/>
      <c r="D378" s="20"/>
      <c r="E378" s="20"/>
      <c r="F378" s="20"/>
      <c r="G378" s="20"/>
      <c r="H378" s="20"/>
      <c r="I378" s="20"/>
      <c r="J378" s="30"/>
      <c r="K378" s="30"/>
      <c r="L378" s="30"/>
      <c r="M378" s="30"/>
      <c r="N378" s="30"/>
      <c r="O378" s="30"/>
      <c r="P378" s="30"/>
      <c r="Q378" s="30"/>
      <c r="R378" s="20"/>
      <c r="S378" s="20"/>
      <c r="T378" s="20"/>
      <c r="U378" s="20"/>
      <c r="V378" s="20"/>
      <c r="W378" s="20"/>
      <c r="X378" s="20"/>
      <c r="Y378" s="20"/>
      <c r="Z378" s="20"/>
      <c r="AA378" s="20"/>
      <c r="AB378" s="20"/>
      <c r="AC378" s="20"/>
      <c r="AD378" s="20"/>
      <c r="AE378" s="20"/>
      <c r="AF378" s="20"/>
      <c r="AG378" s="20"/>
      <c r="AH378" s="20"/>
      <c r="AI378" s="20"/>
      <c r="AJ378" s="20"/>
      <c r="AK378" s="20"/>
      <c r="AL378" s="20"/>
      <c r="AM378" s="20"/>
      <c r="AN378" s="20"/>
      <c r="AO378" s="20"/>
      <c r="AP378" s="20"/>
    </row>
    <row r="379" spans="1:42" x14ac:dyDescent="0.15">
      <c r="A379" s="20"/>
      <c r="B379" s="20"/>
      <c r="C379" s="20"/>
      <c r="D379" s="20"/>
      <c r="E379" s="20"/>
      <c r="F379" s="20"/>
      <c r="G379" s="20"/>
      <c r="H379" s="20"/>
      <c r="I379" s="20"/>
      <c r="J379" s="30"/>
      <c r="K379" s="30"/>
      <c r="L379" s="30"/>
      <c r="M379" s="30"/>
      <c r="N379" s="30"/>
      <c r="O379" s="30"/>
      <c r="P379" s="30"/>
      <c r="Q379" s="30"/>
      <c r="R379" s="20"/>
      <c r="S379" s="20"/>
      <c r="T379" s="20"/>
      <c r="U379" s="20"/>
      <c r="V379" s="20"/>
      <c r="W379" s="20"/>
      <c r="X379" s="20"/>
      <c r="Y379" s="20"/>
      <c r="Z379" s="20"/>
      <c r="AA379" s="20"/>
      <c r="AB379" s="20"/>
      <c r="AC379" s="20"/>
      <c r="AD379" s="20"/>
      <c r="AE379" s="20"/>
      <c r="AF379" s="20"/>
      <c r="AG379" s="20"/>
      <c r="AH379" s="20"/>
      <c r="AI379" s="20"/>
      <c r="AJ379" s="20"/>
      <c r="AK379" s="20"/>
      <c r="AL379" s="20"/>
      <c r="AM379" s="20"/>
      <c r="AN379" s="20"/>
      <c r="AO379" s="20"/>
      <c r="AP379" s="20"/>
    </row>
    <row r="380" spans="1:42" x14ac:dyDescent="0.15">
      <c r="A380" s="20"/>
      <c r="B380" s="20"/>
      <c r="C380" s="20"/>
      <c r="D380" s="20"/>
      <c r="E380" s="20"/>
      <c r="F380" s="20"/>
      <c r="G380" s="20"/>
      <c r="H380" s="20"/>
      <c r="I380" s="20"/>
      <c r="J380" s="30"/>
      <c r="K380" s="30"/>
      <c r="L380" s="30"/>
      <c r="M380" s="30"/>
      <c r="N380" s="30"/>
      <c r="O380" s="30"/>
      <c r="P380" s="30"/>
      <c r="Q380" s="30"/>
      <c r="R380" s="20"/>
      <c r="S380" s="20"/>
      <c r="T380" s="20"/>
      <c r="U380" s="20"/>
      <c r="V380" s="20"/>
      <c r="W380" s="20"/>
      <c r="X380" s="20"/>
      <c r="Y380" s="20"/>
      <c r="Z380" s="20"/>
      <c r="AA380" s="20"/>
      <c r="AB380" s="20"/>
      <c r="AC380" s="20"/>
      <c r="AD380" s="20"/>
      <c r="AE380" s="20"/>
      <c r="AF380" s="20"/>
      <c r="AG380" s="20"/>
      <c r="AH380" s="20"/>
      <c r="AI380" s="20"/>
      <c r="AJ380" s="20"/>
      <c r="AK380" s="20"/>
      <c r="AL380" s="20"/>
      <c r="AM380" s="20"/>
      <c r="AN380" s="20"/>
      <c r="AO380" s="20"/>
      <c r="AP380" s="20"/>
    </row>
    <row r="381" spans="1:42" x14ac:dyDescent="0.15">
      <c r="A381" s="20"/>
      <c r="B381" s="20"/>
      <c r="C381" s="20"/>
      <c r="D381" s="20"/>
      <c r="E381" s="20"/>
      <c r="F381" s="20"/>
      <c r="G381" s="20"/>
      <c r="H381" s="20"/>
      <c r="I381" s="20"/>
      <c r="J381" s="30"/>
      <c r="K381" s="30"/>
      <c r="L381" s="30"/>
      <c r="M381" s="30"/>
      <c r="N381" s="30"/>
      <c r="O381" s="30"/>
      <c r="P381" s="30"/>
      <c r="Q381" s="30"/>
      <c r="R381" s="20"/>
      <c r="S381" s="20"/>
      <c r="T381" s="20"/>
      <c r="U381" s="20"/>
      <c r="V381" s="20"/>
      <c r="W381" s="20"/>
      <c r="X381" s="20"/>
      <c r="Y381" s="20"/>
      <c r="Z381" s="20"/>
      <c r="AA381" s="20"/>
      <c r="AB381" s="20"/>
      <c r="AC381" s="20"/>
      <c r="AD381" s="20"/>
      <c r="AE381" s="20"/>
      <c r="AF381" s="20"/>
      <c r="AG381" s="20"/>
      <c r="AH381" s="20"/>
      <c r="AI381" s="20"/>
      <c r="AJ381" s="20"/>
      <c r="AK381" s="20"/>
      <c r="AL381" s="20"/>
      <c r="AM381" s="20"/>
      <c r="AN381" s="20"/>
      <c r="AO381" s="20"/>
      <c r="AP381" s="20"/>
    </row>
    <row r="382" spans="1:42" x14ac:dyDescent="0.15">
      <c r="A382" s="20"/>
      <c r="B382" s="20"/>
      <c r="C382" s="20"/>
      <c r="D382" s="20"/>
      <c r="E382" s="20"/>
      <c r="F382" s="20"/>
      <c r="G382" s="20"/>
      <c r="H382" s="20"/>
      <c r="I382" s="20"/>
      <c r="J382" s="30"/>
      <c r="K382" s="30"/>
      <c r="L382" s="30"/>
      <c r="M382" s="30"/>
      <c r="N382" s="30"/>
      <c r="O382" s="30"/>
      <c r="P382" s="30"/>
      <c r="Q382" s="30"/>
      <c r="R382" s="20"/>
      <c r="S382" s="20"/>
      <c r="T382" s="20"/>
      <c r="U382" s="20"/>
      <c r="V382" s="20"/>
      <c r="W382" s="20"/>
      <c r="X382" s="20"/>
      <c r="Y382" s="20"/>
      <c r="Z382" s="20"/>
      <c r="AA382" s="20"/>
      <c r="AB382" s="20"/>
      <c r="AC382" s="20"/>
      <c r="AD382" s="20"/>
      <c r="AE382" s="20"/>
      <c r="AF382" s="20"/>
      <c r="AG382" s="20"/>
      <c r="AH382" s="20"/>
      <c r="AI382" s="20"/>
      <c r="AJ382" s="20"/>
      <c r="AK382" s="20"/>
      <c r="AL382" s="20"/>
      <c r="AM382" s="20"/>
      <c r="AN382" s="20"/>
      <c r="AO382" s="20"/>
      <c r="AP382" s="20"/>
    </row>
    <row r="383" spans="1:42" x14ac:dyDescent="0.15">
      <c r="A383" s="20"/>
      <c r="B383" s="20"/>
      <c r="C383" s="20"/>
      <c r="D383" s="20"/>
      <c r="E383" s="20"/>
      <c r="F383" s="20"/>
      <c r="G383" s="20"/>
      <c r="H383" s="20"/>
      <c r="I383" s="20"/>
      <c r="J383" s="30"/>
      <c r="K383" s="30"/>
      <c r="L383" s="30"/>
      <c r="M383" s="30"/>
      <c r="N383" s="30"/>
      <c r="O383" s="30"/>
      <c r="P383" s="30"/>
      <c r="Q383" s="30"/>
      <c r="R383" s="20"/>
      <c r="S383" s="20"/>
      <c r="T383" s="20"/>
      <c r="U383" s="20"/>
      <c r="V383" s="20"/>
      <c r="W383" s="20"/>
      <c r="X383" s="20"/>
      <c r="Y383" s="20"/>
      <c r="Z383" s="20"/>
      <c r="AA383" s="20"/>
      <c r="AB383" s="20"/>
      <c r="AC383" s="20"/>
      <c r="AD383" s="20"/>
      <c r="AE383" s="20"/>
      <c r="AF383" s="20"/>
      <c r="AG383" s="20"/>
      <c r="AH383" s="20"/>
      <c r="AI383" s="20"/>
      <c r="AJ383" s="20"/>
      <c r="AK383" s="20"/>
      <c r="AL383" s="20"/>
      <c r="AM383" s="20"/>
      <c r="AN383" s="20"/>
      <c r="AO383" s="20"/>
      <c r="AP383" s="20"/>
    </row>
    <row r="384" spans="1:42" x14ac:dyDescent="0.15">
      <c r="A384" s="20"/>
      <c r="B384" s="20"/>
      <c r="C384" s="20"/>
      <c r="D384" s="20"/>
      <c r="E384" s="20"/>
      <c r="F384" s="20"/>
      <c r="G384" s="20"/>
      <c r="H384" s="20"/>
      <c r="I384" s="20"/>
      <c r="J384" s="30"/>
      <c r="K384" s="30"/>
      <c r="L384" s="30"/>
      <c r="M384" s="30"/>
      <c r="N384" s="30"/>
      <c r="O384" s="30"/>
      <c r="P384" s="30"/>
      <c r="Q384" s="30"/>
      <c r="R384" s="20"/>
      <c r="S384" s="20"/>
      <c r="T384" s="20"/>
      <c r="U384" s="20"/>
      <c r="V384" s="20"/>
      <c r="W384" s="20"/>
      <c r="X384" s="20"/>
      <c r="Y384" s="20"/>
      <c r="Z384" s="20"/>
      <c r="AA384" s="20"/>
      <c r="AB384" s="20"/>
      <c r="AC384" s="20"/>
      <c r="AD384" s="20"/>
      <c r="AE384" s="20"/>
      <c r="AF384" s="20"/>
      <c r="AG384" s="20"/>
      <c r="AH384" s="20"/>
      <c r="AI384" s="20"/>
      <c r="AJ384" s="20"/>
      <c r="AK384" s="20"/>
      <c r="AL384" s="20"/>
      <c r="AM384" s="20"/>
      <c r="AN384" s="20"/>
      <c r="AO384" s="20"/>
      <c r="AP384" s="20"/>
    </row>
    <row r="385" spans="1:42" x14ac:dyDescent="0.15">
      <c r="A385" s="20"/>
      <c r="B385" s="20"/>
      <c r="C385" s="20"/>
      <c r="D385" s="20"/>
      <c r="E385" s="20"/>
      <c r="F385" s="20"/>
      <c r="G385" s="20"/>
      <c r="H385" s="20"/>
      <c r="I385" s="20"/>
      <c r="J385" s="30"/>
      <c r="K385" s="30"/>
      <c r="L385" s="30"/>
      <c r="M385" s="30"/>
      <c r="N385" s="30"/>
      <c r="O385" s="30"/>
      <c r="P385" s="30"/>
      <c r="Q385" s="30"/>
      <c r="R385" s="20"/>
      <c r="S385" s="20"/>
      <c r="T385" s="20"/>
      <c r="U385" s="20"/>
      <c r="V385" s="20"/>
      <c r="W385" s="20"/>
      <c r="X385" s="20"/>
      <c r="Y385" s="20"/>
      <c r="Z385" s="20"/>
      <c r="AA385" s="20"/>
      <c r="AB385" s="20"/>
      <c r="AC385" s="20"/>
      <c r="AD385" s="20"/>
      <c r="AE385" s="20"/>
      <c r="AF385" s="20"/>
      <c r="AG385" s="20"/>
      <c r="AH385" s="20"/>
      <c r="AI385" s="20"/>
      <c r="AJ385" s="20"/>
      <c r="AK385" s="20"/>
      <c r="AL385" s="20"/>
      <c r="AM385" s="20"/>
      <c r="AN385" s="20"/>
      <c r="AO385" s="20"/>
      <c r="AP385" s="20"/>
    </row>
    <row r="386" spans="1:42" x14ac:dyDescent="0.15">
      <c r="A386" s="20"/>
      <c r="B386" s="20"/>
      <c r="C386" s="20"/>
      <c r="D386" s="20"/>
      <c r="E386" s="20"/>
      <c r="F386" s="20"/>
      <c r="G386" s="20"/>
      <c r="H386" s="20"/>
      <c r="I386" s="20"/>
      <c r="J386" s="30"/>
      <c r="K386" s="30"/>
      <c r="L386" s="30"/>
      <c r="M386" s="30"/>
      <c r="N386" s="30"/>
      <c r="O386" s="30"/>
      <c r="P386" s="30"/>
      <c r="Q386" s="30"/>
      <c r="R386" s="20"/>
      <c r="S386" s="20"/>
      <c r="T386" s="20"/>
      <c r="U386" s="20"/>
      <c r="V386" s="20"/>
      <c r="W386" s="20"/>
      <c r="X386" s="20"/>
      <c r="Y386" s="20"/>
      <c r="Z386" s="20"/>
      <c r="AA386" s="20"/>
      <c r="AB386" s="20"/>
      <c r="AC386" s="20"/>
      <c r="AD386" s="20"/>
      <c r="AE386" s="20"/>
      <c r="AF386" s="20"/>
      <c r="AG386" s="20"/>
      <c r="AH386" s="20"/>
      <c r="AI386" s="20"/>
      <c r="AJ386" s="20"/>
      <c r="AK386" s="20"/>
      <c r="AL386" s="20"/>
      <c r="AM386" s="20"/>
      <c r="AN386" s="20"/>
      <c r="AO386" s="20"/>
      <c r="AP386" s="20"/>
    </row>
    <row r="387" spans="1:42" x14ac:dyDescent="0.15">
      <c r="A387" s="20"/>
      <c r="B387" s="20"/>
      <c r="C387" s="20"/>
      <c r="D387" s="20"/>
      <c r="E387" s="20"/>
      <c r="F387" s="20"/>
      <c r="G387" s="20"/>
      <c r="H387" s="20"/>
      <c r="I387" s="20"/>
      <c r="J387" s="30"/>
      <c r="K387" s="30"/>
      <c r="L387" s="30"/>
      <c r="M387" s="30"/>
      <c r="N387" s="30"/>
      <c r="O387" s="30"/>
      <c r="P387" s="30"/>
      <c r="Q387" s="30"/>
      <c r="R387" s="20"/>
      <c r="S387" s="20"/>
      <c r="T387" s="20"/>
      <c r="U387" s="20"/>
      <c r="V387" s="20"/>
      <c r="W387" s="20"/>
      <c r="X387" s="20"/>
      <c r="Y387" s="20"/>
      <c r="Z387" s="20"/>
      <c r="AA387" s="20"/>
      <c r="AB387" s="20"/>
      <c r="AC387" s="20"/>
      <c r="AD387" s="20"/>
      <c r="AE387" s="20"/>
      <c r="AF387" s="20"/>
      <c r="AG387" s="20"/>
      <c r="AH387" s="20"/>
      <c r="AI387" s="20"/>
      <c r="AJ387" s="20"/>
      <c r="AK387" s="20"/>
      <c r="AL387" s="20"/>
      <c r="AM387" s="20"/>
      <c r="AN387" s="20"/>
      <c r="AO387" s="20"/>
      <c r="AP387" s="20"/>
    </row>
    <row r="388" spans="1:42" x14ac:dyDescent="0.15">
      <c r="A388" s="20"/>
      <c r="B388" s="20"/>
      <c r="C388" s="20"/>
      <c r="D388" s="20"/>
      <c r="E388" s="20"/>
      <c r="F388" s="20"/>
      <c r="G388" s="20"/>
      <c r="H388" s="20"/>
      <c r="I388" s="20"/>
      <c r="J388" s="30"/>
      <c r="K388" s="30"/>
      <c r="L388" s="30"/>
      <c r="M388" s="30"/>
      <c r="N388" s="30"/>
      <c r="O388" s="30"/>
      <c r="P388" s="30"/>
      <c r="Q388" s="30"/>
      <c r="R388" s="20"/>
      <c r="S388" s="20"/>
      <c r="T388" s="20"/>
      <c r="U388" s="20"/>
      <c r="V388" s="20"/>
      <c r="W388" s="20"/>
      <c r="X388" s="20"/>
      <c r="Y388" s="20"/>
      <c r="Z388" s="20"/>
      <c r="AA388" s="20"/>
      <c r="AB388" s="20"/>
      <c r="AC388" s="20"/>
      <c r="AD388" s="20"/>
      <c r="AE388" s="20"/>
      <c r="AF388" s="20"/>
      <c r="AG388" s="20"/>
      <c r="AH388" s="20"/>
      <c r="AI388" s="20"/>
      <c r="AJ388" s="20"/>
      <c r="AK388" s="20"/>
      <c r="AL388" s="20"/>
      <c r="AM388" s="20"/>
      <c r="AN388" s="20"/>
      <c r="AO388" s="20"/>
      <c r="AP388" s="20"/>
    </row>
    <row r="389" spans="1:42" x14ac:dyDescent="0.15">
      <c r="A389" s="20"/>
      <c r="B389" s="20"/>
      <c r="C389" s="20"/>
      <c r="D389" s="20"/>
      <c r="E389" s="20"/>
      <c r="F389" s="20"/>
      <c r="G389" s="20"/>
      <c r="H389" s="20"/>
      <c r="I389" s="20"/>
      <c r="J389" s="30"/>
      <c r="K389" s="30"/>
      <c r="L389" s="30"/>
      <c r="M389" s="30"/>
      <c r="N389" s="30"/>
      <c r="O389" s="30"/>
      <c r="P389" s="30"/>
      <c r="Q389" s="30"/>
      <c r="R389" s="20"/>
      <c r="S389" s="20"/>
      <c r="T389" s="20"/>
      <c r="U389" s="20"/>
      <c r="V389" s="20"/>
      <c r="W389" s="20"/>
      <c r="X389" s="20"/>
      <c r="Y389" s="20"/>
      <c r="Z389" s="20"/>
      <c r="AA389" s="20"/>
      <c r="AB389" s="20"/>
      <c r="AC389" s="20"/>
      <c r="AD389" s="20"/>
      <c r="AE389" s="20"/>
      <c r="AF389" s="20"/>
      <c r="AG389" s="20"/>
      <c r="AH389" s="20"/>
      <c r="AI389" s="20"/>
      <c r="AJ389" s="20"/>
      <c r="AK389" s="20"/>
      <c r="AL389" s="20"/>
      <c r="AM389" s="20"/>
      <c r="AN389" s="20"/>
      <c r="AO389" s="20"/>
      <c r="AP389" s="20"/>
    </row>
    <row r="390" spans="1:42" x14ac:dyDescent="0.15">
      <c r="A390" s="20"/>
      <c r="B390" s="20"/>
      <c r="C390" s="20"/>
      <c r="D390" s="20"/>
      <c r="E390" s="20"/>
      <c r="F390" s="20"/>
      <c r="G390" s="20"/>
      <c r="H390" s="20"/>
      <c r="I390" s="20"/>
      <c r="J390" s="30"/>
      <c r="K390" s="30"/>
      <c r="L390" s="30"/>
      <c r="M390" s="30"/>
      <c r="N390" s="30"/>
      <c r="O390" s="30"/>
      <c r="P390" s="30"/>
      <c r="Q390" s="30"/>
      <c r="R390" s="20"/>
      <c r="S390" s="20"/>
      <c r="T390" s="20"/>
      <c r="U390" s="20"/>
      <c r="V390" s="20"/>
      <c r="W390" s="20"/>
      <c r="X390" s="20"/>
      <c r="Y390" s="20"/>
      <c r="Z390" s="20"/>
      <c r="AA390" s="20"/>
      <c r="AB390" s="20"/>
      <c r="AC390" s="20"/>
      <c r="AD390" s="20"/>
      <c r="AE390" s="20"/>
      <c r="AF390" s="20"/>
      <c r="AG390" s="20"/>
      <c r="AH390" s="20"/>
      <c r="AI390" s="20"/>
      <c r="AJ390" s="20"/>
      <c r="AK390" s="20"/>
      <c r="AL390" s="20"/>
      <c r="AM390" s="20"/>
      <c r="AN390" s="20"/>
      <c r="AO390" s="20"/>
      <c r="AP390" s="20"/>
    </row>
    <row r="391" spans="1:42" x14ac:dyDescent="0.15">
      <c r="A391" s="20"/>
      <c r="B391" s="20"/>
      <c r="C391" s="20"/>
      <c r="D391" s="20"/>
      <c r="E391" s="20"/>
      <c r="F391" s="20"/>
      <c r="G391" s="20"/>
      <c r="H391" s="20"/>
      <c r="I391" s="20"/>
      <c r="J391" s="30"/>
      <c r="K391" s="30"/>
      <c r="L391" s="30"/>
      <c r="M391" s="30"/>
      <c r="N391" s="30"/>
      <c r="O391" s="30"/>
      <c r="P391" s="30"/>
      <c r="Q391" s="30"/>
      <c r="R391" s="20"/>
      <c r="S391" s="20"/>
      <c r="T391" s="20"/>
      <c r="U391" s="20"/>
      <c r="V391" s="20"/>
      <c r="W391" s="20"/>
      <c r="X391" s="20"/>
      <c r="Y391" s="20"/>
      <c r="Z391" s="20"/>
      <c r="AA391" s="20"/>
      <c r="AB391" s="20"/>
      <c r="AC391" s="20"/>
      <c r="AD391" s="20"/>
      <c r="AE391" s="20"/>
      <c r="AF391" s="20"/>
      <c r="AG391" s="20"/>
      <c r="AH391" s="20"/>
      <c r="AI391" s="20"/>
      <c r="AJ391" s="20"/>
      <c r="AK391" s="20"/>
      <c r="AL391" s="20"/>
      <c r="AM391" s="20"/>
      <c r="AN391" s="20"/>
      <c r="AO391" s="20"/>
      <c r="AP391" s="20"/>
    </row>
    <row r="392" spans="1:42" x14ac:dyDescent="0.15">
      <c r="A392" s="20"/>
      <c r="B392" s="20"/>
      <c r="C392" s="20"/>
      <c r="D392" s="20"/>
      <c r="E392" s="20"/>
      <c r="F392" s="20"/>
      <c r="G392" s="20"/>
      <c r="H392" s="20"/>
      <c r="I392" s="20"/>
      <c r="J392" s="30"/>
      <c r="K392" s="30"/>
      <c r="L392" s="30"/>
      <c r="M392" s="30"/>
      <c r="N392" s="30"/>
      <c r="O392" s="30"/>
      <c r="P392" s="30"/>
      <c r="Q392" s="30"/>
      <c r="R392" s="20"/>
      <c r="S392" s="20"/>
      <c r="T392" s="20"/>
      <c r="U392" s="20"/>
      <c r="V392" s="20"/>
      <c r="W392" s="20"/>
      <c r="X392" s="20"/>
      <c r="Y392" s="20"/>
      <c r="Z392" s="20"/>
      <c r="AA392" s="20"/>
      <c r="AB392" s="20"/>
      <c r="AC392" s="20"/>
      <c r="AD392" s="20"/>
      <c r="AE392" s="20"/>
      <c r="AF392" s="20"/>
      <c r="AG392" s="20"/>
      <c r="AH392" s="20"/>
      <c r="AI392" s="20"/>
      <c r="AJ392" s="20"/>
      <c r="AK392" s="20"/>
      <c r="AL392" s="20"/>
      <c r="AM392" s="20"/>
      <c r="AN392" s="20"/>
      <c r="AO392" s="20"/>
      <c r="AP392" s="20"/>
    </row>
    <row r="393" spans="1:42" x14ac:dyDescent="0.15">
      <c r="A393" s="20"/>
      <c r="B393" s="20"/>
      <c r="C393" s="20"/>
      <c r="D393" s="20"/>
      <c r="E393" s="20"/>
      <c r="F393" s="20"/>
      <c r="G393" s="20"/>
      <c r="H393" s="20"/>
      <c r="I393" s="20"/>
      <c r="J393" s="30"/>
      <c r="K393" s="30"/>
      <c r="L393" s="30"/>
      <c r="M393" s="30"/>
      <c r="N393" s="30"/>
      <c r="O393" s="30"/>
      <c r="P393" s="30"/>
      <c r="Q393" s="30"/>
      <c r="R393" s="20"/>
      <c r="S393" s="20"/>
      <c r="T393" s="20"/>
      <c r="U393" s="20"/>
      <c r="V393" s="20"/>
      <c r="W393" s="20"/>
      <c r="X393" s="20"/>
      <c r="Y393" s="20"/>
      <c r="Z393" s="20"/>
      <c r="AA393" s="20"/>
      <c r="AB393" s="20"/>
      <c r="AC393" s="20"/>
      <c r="AD393" s="20"/>
      <c r="AE393" s="20"/>
      <c r="AF393" s="20"/>
      <c r="AG393" s="20"/>
      <c r="AH393" s="20"/>
      <c r="AI393" s="20"/>
      <c r="AJ393" s="20"/>
      <c r="AK393" s="20"/>
      <c r="AL393" s="20"/>
      <c r="AM393" s="20"/>
      <c r="AN393" s="20"/>
      <c r="AO393" s="20"/>
      <c r="AP393" s="20"/>
    </row>
    <row r="394" spans="1:42" x14ac:dyDescent="0.15">
      <c r="A394" s="20"/>
      <c r="B394" s="20"/>
      <c r="C394" s="20"/>
      <c r="D394" s="20"/>
      <c r="E394" s="20"/>
      <c r="F394" s="20"/>
      <c r="G394" s="20"/>
      <c r="H394" s="20"/>
      <c r="I394" s="20"/>
      <c r="J394" s="30"/>
      <c r="K394" s="30"/>
      <c r="L394" s="30"/>
      <c r="M394" s="30"/>
      <c r="N394" s="30"/>
      <c r="O394" s="30"/>
      <c r="P394" s="30"/>
      <c r="Q394" s="30"/>
      <c r="R394" s="20"/>
      <c r="S394" s="20"/>
      <c r="T394" s="20"/>
      <c r="U394" s="20"/>
      <c r="V394" s="20"/>
      <c r="W394" s="20"/>
      <c r="X394" s="20"/>
      <c r="Y394" s="20"/>
      <c r="Z394" s="20"/>
      <c r="AA394" s="20"/>
      <c r="AB394" s="20"/>
      <c r="AC394" s="20"/>
      <c r="AD394" s="20"/>
      <c r="AE394" s="20"/>
      <c r="AF394" s="20"/>
      <c r="AG394" s="20"/>
      <c r="AH394" s="20"/>
      <c r="AI394" s="20"/>
      <c r="AJ394" s="20"/>
      <c r="AK394" s="20"/>
      <c r="AL394" s="20"/>
      <c r="AM394" s="20"/>
      <c r="AN394" s="20"/>
      <c r="AO394" s="20"/>
      <c r="AP394" s="20"/>
    </row>
    <row r="395" spans="1:42" x14ac:dyDescent="0.15">
      <c r="A395" s="20"/>
      <c r="B395" s="20"/>
      <c r="C395" s="20"/>
      <c r="D395" s="20"/>
      <c r="E395" s="20"/>
      <c r="F395" s="20"/>
      <c r="G395" s="20"/>
      <c r="H395" s="20"/>
      <c r="I395" s="20"/>
      <c r="J395" s="30"/>
      <c r="K395" s="30"/>
      <c r="L395" s="30"/>
      <c r="M395" s="30"/>
      <c r="N395" s="30"/>
      <c r="O395" s="30"/>
      <c r="P395" s="30"/>
      <c r="Q395" s="30"/>
      <c r="R395" s="20"/>
      <c r="S395" s="20"/>
      <c r="T395" s="20"/>
      <c r="U395" s="20"/>
      <c r="V395" s="20"/>
      <c r="W395" s="20"/>
      <c r="X395" s="20"/>
      <c r="Y395" s="20"/>
      <c r="Z395" s="20"/>
      <c r="AA395" s="20"/>
      <c r="AB395" s="20"/>
      <c r="AC395" s="20"/>
      <c r="AD395" s="20"/>
      <c r="AE395" s="20"/>
      <c r="AF395" s="20"/>
      <c r="AG395" s="20"/>
      <c r="AH395" s="20"/>
      <c r="AI395" s="20"/>
      <c r="AJ395" s="20"/>
      <c r="AK395" s="20"/>
      <c r="AL395" s="20"/>
      <c r="AM395" s="20"/>
      <c r="AN395" s="20"/>
      <c r="AO395" s="20"/>
      <c r="AP395" s="20"/>
    </row>
    <row r="396" spans="1:42" x14ac:dyDescent="0.15">
      <c r="A396" s="20"/>
      <c r="B396" s="20"/>
      <c r="C396" s="20"/>
      <c r="D396" s="20"/>
      <c r="E396" s="20"/>
      <c r="F396" s="20"/>
      <c r="G396" s="20"/>
      <c r="H396" s="20"/>
      <c r="I396" s="20"/>
      <c r="J396" s="30"/>
      <c r="K396" s="30"/>
      <c r="L396" s="30"/>
      <c r="M396" s="30"/>
      <c r="N396" s="30"/>
      <c r="O396" s="30"/>
      <c r="P396" s="30"/>
      <c r="Q396" s="30"/>
      <c r="R396" s="20"/>
      <c r="S396" s="20"/>
      <c r="T396" s="20"/>
      <c r="U396" s="20"/>
      <c r="V396" s="20"/>
      <c r="W396" s="20"/>
      <c r="X396" s="20"/>
      <c r="Y396" s="20"/>
      <c r="Z396" s="20"/>
      <c r="AA396" s="20"/>
      <c r="AB396" s="20"/>
      <c r="AC396" s="20"/>
      <c r="AD396" s="20"/>
      <c r="AE396" s="20"/>
      <c r="AF396" s="20"/>
      <c r="AG396" s="20"/>
      <c r="AH396" s="20"/>
      <c r="AI396" s="20"/>
      <c r="AJ396" s="20"/>
      <c r="AK396" s="20"/>
      <c r="AL396" s="20"/>
      <c r="AM396" s="20"/>
      <c r="AN396" s="20"/>
      <c r="AO396" s="20"/>
      <c r="AP396" s="20"/>
    </row>
    <row r="397" spans="1:42" x14ac:dyDescent="0.15">
      <c r="A397" s="20"/>
      <c r="B397" s="20"/>
      <c r="C397" s="20"/>
      <c r="D397" s="20"/>
      <c r="E397" s="20"/>
      <c r="F397" s="20"/>
      <c r="G397" s="20"/>
      <c r="H397" s="20"/>
      <c r="I397" s="20"/>
      <c r="J397" s="30"/>
      <c r="K397" s="30"/>
      <c r="L397" s="30"/>
      <c r="M397" s="30"/>
      <c r="N397" s="30"/>
      <c r="O397" s="30"/>
      <c r="P397" s="30"/>
      <c r="Q397" s="30"/>
      <c r="R397" s="20"/>
      <c r="S397" s="20"/>
      <c r="T397" s="20"/>
      <c r="U397" s="20"/>
      <c r="V397" s="20"/>
      <c r="W397" s="20"/>
      <c r="X397" s="20"/>
      <c r="Y397" s="20"/>
      <c r="Z397" s="20"/>
      <c r="AA397" s="20"/>
      <c r="AB397" s="20"/>
      <c r="AC397" s="20"/>
      <c r="AD397" s="20"/>
      <c r="AE397" s="20"/>
      <c r="AF397" s="20"/>
      <c r="AG397" s="20"/>
      <c r="AH397" s="20"/>
      <c r="AI397" s="20"/>
      <c r="AJ397" s="20"/>
      <c r="AK397" s="20"/>
      <c r="AL397" s="20"/>
      <c r="AM397" s="20"/>
      <c r="AN397" s="20"/>
      <c r="AO397" s="20"/>
      <c r="AP397" s="20"/>
    </row>
    <row r="398" spans="1:42" x14ac:dyDescent="0.15">
      <c r="A398" s="20"/>
      <c r="B398" s="20"/>
      <c r="C398" s="20"/>
      <c r="D398" s="20"/>
      <c r="E398" s="20"/>
      <c r="F398" s="20"/>
      <c r="G398" s="20"/>
      <c r="H398" s="20"/>
      <c r="I398" s="20"/>
      <c r="J398" s="30"/>
      <c r="K398" s="30"/>
      <c r="L398" s="30"/>
      <c r="M398" s="30"/>
      <c r="N398" s="30"/>
      <c r="O398" s="30"/>
      <c r="P398" s="30"/>
      <c r="Q398" s="30"/>
      <c r="R398" s="20"/>
      <c r="S398" s="20"/>
      <c r="T398" s="20"/>
      <c r="U398" s="20"/>
      <c r="V398" s="20"/>
      <c r="W398" s="20"/>
      <c r="X398" s="20"/>
      <c r="Y398" s="20"/>
      <c r="Z398" s="20"/>
      <c r="AA398" s="20"/>
      <c r="AB398" s="20"/>
      <c r="AC398" s="20"/>
      <c r="AD398" s="20"/>
      <c r="AE398" s="20"/>
      <c r="AF398" s="20"/>
      <c r="AG398" s="20"/>
      <c r="AH398" s="20"/>
      <c r="AI398" s="20"/>
      <c r="AJ398" s="20"/>
      <c r="AK398" s="20"/>
      <c r="AL398" s="20"/>
      <c r="AM398" s="20"/>
      <c r="AN398" s="20"/>
      <c r="AO398" s="20"/>
      <c r="AP398" s="20"/>
    </row>
    <row r="399" spans="1:42" x14ac:dyDescent="0.15">
      <c r="A399" s="20"/>
      <c r="B399" s="20"/>
      <c r="C399" s="20"/>
      <c r="D399" s="20"/>
      <c r="E399" s="20"/>
      <c r="F399" s="20"/>
      <c r="G399" s="20"/>
      <c r="H399" s="20"/>
      <c r="I399" s="20"/>
      <c r="J399" s="30"/>
      <c r="K399" s="30"/>
      <c r="L399" s="30"/>
      <c r="M399" s="30"/>
      <c r="N399" s="30"/>
      <c r="O399" s="30"/>
      <c r="P399" s="30"/>
      <c r="Q399" s="30"/>
      <c r="R399" s="20"/>
      <c r="S399" s="20"/>
      <c r="T399" s="20"/>
      <c r="U399" s="20"/>
      <c r="V399" s="20"/>
      <c r="W399" s="20"/>
      <c r="X399" s="20"/>
      <c r="Y399" s="20"/>
      <c r="Z399" s="20"/>
      <c r="AA399" s="20"/>
      <c r="AB399" s="20"/>
      <c r="AC399" s="20"/>
      <c r="AD399" s="20"/>
      <c r="AE399" s="20"/>
      <c r="AF399" s="20"/>
      <c r="AG399" s="20"/>
      <c r="AH399" s="20"/>
      <c r="AI399" s="20"/>
      <c r="AJ399" s="20"/>
      <c r="AK399" s="20"/>
      <c r="AL399" s="20"/>
      <c r="AM399" s="20"/>
      <c r="AN399" s="20"/>
      <c r="AO399" s="20"/>
      <c r="AP399" s="20"/>
    </row>
    <row r="400" spans="1:42" x14ac:dyDescent="0.15">
      <c r="A400" s="20"/>
      <c r="B400" s="20"/>
      <c r="C400" s="20"/>
      <c r="D400" s="20"/>
      <c r="E400" s="20"/>
      <c r="F400" s="20"/>
      <c r="G400" s="20"/>
      <c r="H400" s="20"/>
      <c r="I400" s="20"/>
      <c r="J400" s="30"/>
      <c r="K400" s="30"/>
      <c r="L400" s="30"/>
      <c r="M400" s="30"/>
      <c r="N400" s="30"/>
      <c r="O400" s="30"/>
      <c r="P400" s="30"/>
      <c r="Q400" s="30"/>
      <c r="R400" s="20"/>
      <c r="S400" s="20"/>
      <c r="T400" s="20"/>
      <c r="U400" s="20"/>
      <c r="V400" s="20"/>
      <c r="W400" s="20"/>
      <c r="X400" s="20"/>
      <c r="Y400" s="20"/>
      <c r="Z400" s="20"/>
      <c r="AA400" s="20"/>
      <c r="AB400" s="20"/>
      <c r="AC400" s="20"/>
      <c r="AD400" s="20"/>
      <c r="AE400" s="20"/>
      <c r="AF400" s="20"/>
      <c r="AG400" s="20"/>
      <c r="AH400" s="20"/>
      <c r="AI400" s="20"/>
      <c r="AJ400" s="20"/>
      <c r="AK400" s="20"/>
      <c r="AL400" s="20"/>
      <c r="AM400" s="20"/>
      <c r="AN400" s="20"/>
      <c r="AO400" s="20"/>
      <c r="AP400" s="20"/>
    </row>
    <row r="401" spans="1:42" x14ac:dyDescent="0.15">
      <c r="A401" s="20"/>
      <c r="B401" s="20"/>
      <c r="C401" s="20"/>
      <c r="D401" s="20"/>
      <c r="E401" s="20"/>
      <c r="F401" s="20"/>
      <c r="G401" s="20"/>
      <c r="H401" s="20"/>
      <c r="I401" s="20"/>
      <c r="J401" s="30"/>
      <c r="K401" s="30"/>
      <c r="L401" s="30"/>
      <c r="M401" s="30"/>
      <c r="N401" s="30"/>
      <c r="O401" s="30"/>
      <c r="P401" s="30"/>
      <c r="Q401" s="30"/>
      <c r="R401" s="20"/>
      <c r="S401" s="20"/>
      <c r="T401" s="20"/>
      <c r="U401" s="20"/>
      <c r="V401" s="20"/>
      <c r="W401" s="20"/>
      <c r="X401" s="20"/>
      <c r="Y401" s="20"/>
      <c r="Z401" s="20"/>
      <c r="AA401" s="20"/>
      <c r="AB401" s="20"/>
      <c r="AC401" s="20"/>
      <c r="AD401" s="20"/>
      <c r="AE401" s="20"/>
      <c r="AF401" s="20"/>
      <c r="AG401" s="20"/>
      <c r="AH401" s="20"/>
      <c r="AI401" s="20"/>
      <c r="AJ401" s="20"/>
      <c r="AK401" s="20"/>
      <c r="AL401" s="20"/>
      <c r="AM401" s="20"/>
      <c r="AN401" s="20"/>
      <c r="AO401" s="20"/>
      <c r="AP401" s="20"/>
    </row>
    <row r="402" spans="1:42" x14ac:dyDescent="0.15">
      <c r="A402" s="20"/>
      <c r="B402" s="20"/>
      <c r="C402" s="20"/>
      <c r="D402" s="20"/>
      <c r="E402" s="20"/>
      <c r="F402" s="20"/>
      <c r="G402" s="20"/>
      <c r="H402" s="20"/>
      <c r="I402" s="20"/>
      <c r="J402" s="30"/>
      <c r="K402" s="30"/>
      <c r="L402" s="30"/>
      <c r="M402" s="30"/>
      <c r="N402" s="30"/>
      <c r="O402" s="30"/>
      <c r="P402" s="30"/>
      <c r="Q402" s="30"/>
      <c r="R402" s="20"/>
      <c r="S402" s="20"/>
      <c r="T402" s="20"/>
      <c r="U402" s="20"/>
      <c r="V402" s="20"/>
      <c r="W402" s="20"/>
      <c r="X402" s="20"/>
      <c r="Y402" s="20"/>
      <c r="Z402" s="20"/>
      <c r="AA402" s="20"/>
      <c r="AB402" s="20"/>
      <c r="AC402" s="20"/>
      <c r="AD402" s="20"/>
      <c r="AE402" s="20"/>
      <c r="AF402" s="20"/>
      <c r="AG402" s="20"/>
      <c r="AH402" s="20"/>
      <c r="AI402" s="20"/>
      <c r="AJ402" s="20"/>
      <c r="AK402" s="20"/>
      <c r="AL402" s="20"/>
      <c r="AM402" s="20"/>
      <c r="AN402" s="20"/>
      <c r="AO402" s="20"/>
      <c r="AP402" s="20"/>
    </row>
    <row r="403" spans="1:42" x14ac:dyDescent="0.15">
      <c r="A403" s="20"/>
      <c r="B403" s="20"/>
      <c r="C403" s="20"/>
      <c r="D403" s="20"/>
      <c r="E403" s="20"/>
      <c r="F403" s="20"/>
      <c r="G403" s="20"/>
      <c r="H403" s="20"/>
      <c r="I403" s="20"/>
      <c r="J403" s="30"/>
      <c r="K403" s="30"/>
      <c r="L403" s="30"/>
      <c r="M403" s="30"/>
      <c r="N403" s="30"/>
      <c r="O403" s="30"/>
      <c r="P403" s="30"/>
      <c r="Q403" s="30"/>
      <c r="R403" s="20"/>
      <c r="S403" s="20"/>
      <c r="T403" s="20"/>
      <c r="U403" s="20"/>
      <c r="V403" s="20"/>
      <c r="W403" s="20"/>
      <c r="X403" s="20"/>
      <c r="Y403" s="20"/>
      <c r="Z403" s="20"/>
      <c r="AA403" s="20"/>
      <c r="AB403" s="20"/>
      <c r="AC403" s="20"/>
      <c r="AD403" s="20"/>
      <c r="AE403" s="20"/>
      <c r="AF403" s="20"/>
      <c r="AG403" s="20"/>
      <c r="AH403" s="20"/>
      <c r="AI403" s="20"/>
      <c r="AJ403" s="20"/>
      <c r="AK403" s="20"/>
      <c r="AL403" s="20"/>
      <c r="AM403" s="20"/>
      <c r="AN403" s="20"/>
      <c r="AO403" s="20"/>
      <c r="AP403" s="20"/>
    </row>
    <row r="404" spans="1:42" x14ac:dyDescent="0.15">
      <c r="A404" s="20"/>
      <c r="B404" s="20"/>
      <c r="C404" s="20"/>
      <c r="D404" s="20"/>
      <c r="E404" s="20"/>
      <c r="F404" s="20"/>
      <c r="G404" s="20"/>
      <c r="H404" s="20"/>
      <c r="I404" s="20"/>
      <c r="J404" s="30"/>
      <c r="K404" s="30"/>
      <c r="L404" s="30"/>
      <c r="M404" s="30"/>
      <c r="N404" s="30"/>
      <c r="O404" s="30"/>
      <c r="P404" s="30"/>
      <c r="Q404" s="30"/>
      <c r="R404" s="20"/>
      <c r="S404" s="20"/>
      <c r="T404" s="20"/>
      <c r="U404" s="20"/>
      <c r="V404" s="20"/>
      <c r="W404" s="20"/>
      <c r="X404" s="20"/>
      <c r="Y404" s="20"/>
      <c r="Z404" s="20"/>
      <c r="AA404" s="20"/>
      <c r="AB404" s="20"/>
      <c r="AC404" s="20"/>
      <c r="AD404" s="20"/>
      <c r="AE404" s="20"/>
      <c r="AF404" s="20"/>
      <c r="AG404" s="20"/>
      <c r="AH404" s="20"/>
      <c r="AI404" s="20"/>
      <c r="AJ404" s="20"/>
      <c r="AK404" s="20"/>
      <c r="AL404" s="20"/>
      <c r="AM404" s="20"/>
      <c r="AN404" s="20"/>
      <c r="AO404" s="20"/>
      <c r="AP404" s="20"/>
    </row>
    <row r="405" spans="1:42" x14ac:dyDescent="0.15">
      <c r="A405" s="20"/>
      <c r="B405" s="20"/>
      <c r="C405" s="20"/>
      <c r="D405" s="20"/>
      <c r="E405" s="20"/>
      <c r="F405" s="20"/>
      <c r="G405" s="20"/>
      <c r="H405" s="20"/>
      <c r="I405" s="20"/>
      <c r="J405" s="30"/>
      <c r="K405" s="30"/>
      <c r="L405" s="30"/>
      <c r="M405" s="30"/>
      <c r="N405" s="30"/>
      <c r="O405" s="30"/>
      <c r="P405" s="30"/>
      <c r="Q405" s="30"/>
      <c r="R405" s="20"/>
      <c r="S405" s="20"/>
      <c r="T405" s="20"/>
      <c r="U405" s="20"/>
      <c r="V405" s="20"/>
      <c r="W405" s="20"/>
      <c r="X405" s="20"/>
      <c r="Y405" s="20"/>
      <c r="Z405" s="20"/>
      <c r="AA405" s="20"/>
      <c r="AB405" s="20"/>
      <c r="AC405" s="20"/>
      <c r="AD405" s="20"/>
      <c r="AE405" s="20"/>
      <c r="AF405" s="20"/>
      <c r="AG405" s="20"/>
      <c r="AH405" s="20"/>
      <c r="AI405" s="20"/>
      <c r="AJ405" s="20"/>
      <c r="AK405" s="20"/>
      <c r="AL405" s="20"/>
      <c r="AM405" s="20"/>
      <c r="AN405" s="20"/>
      <c r="AO405" s="20"/>
      <c r="AP405" s="20"/>
    </row>
    <row r="406" spans="1:42" x14ac:dyDescent="0.15">
      <c r="A406" s="20"/>
      <c r="B406" s="20"/>
      <c r="C406" s="20"/>
      <c r="D406" s="20"/>
      <c r="E406" s="20"/>
      <c r="F406" s="20"/>
      <c r="G406" s="20"/>
      <c r="H406" s="20"/>
      <c r="I406" s="20"/>
      <c r="J406" s="30"/>
      <c r="K406" s="30"/>
      <c r="L406" s="30"/>
      <c r="M406" s="30"/>
      <c r="N406" s="30"/>
      <c r="O406" s="30"/>
      <c r="P406" s="30"/>
      <c r="Q406" s="30"/>
      <c r="R406" s="20"/>
      <c r="S406" s="20"/>
      <c r="T406" s="20"/>
      <c r="U406" s="20"/>
      <c r="V406" s="20"/>
      <c r="W406" s="20"/>
      <c r="X406" s="20"/>
      <c r="Y406" s="20"/>
      <c r="Z406" s="20"/>
      <c r="AA406" s="20"/>
      <c r="AB406" s="20"/>
      <c r="AC406" s="20"/>
      <c r="AD406" s="20"/>
      <c r="AE406" s="20"/>
      <c r="AF406" s="20"/>
      <c r="AG406" s="20"/>
      <c r="AH406" s="20"/>
      <c r="AI406" s="20"/>
      <c r="AJ406" s="20"/>
      <c r="AK406" s="20"/>
      <c r="AL406" s="20"/>
      <c r="AM406" s="20"/>
      <c r="AN406" s="20"/>
      <c r="AO406" s="20"/>
      <c r="AP406" s="20"/>
    </row>
    <row r="407" spans="1:42" x14ac:dyDescent="0.15">
      <c r="A407" s="20"/>
      <c r="B407" s="20"/>
      <c r="C407" s="20"/>
      <c r="D407" s="20"/>
      <c r="E407" s="20"/>
      <c r="F407" s="20"/>
      <c r="G407" s="20"/>
      <c r="H407" s="20"/>
      <c r="I407" s="20"/>
      <c r="J407" s="30"/>
      <c r="K407" s="30"/>
      <c r="L407" s="30"/>
      <c r="M407" s="30"/>
      <c r="N407" s="30"/>
      <c r="O407" s="30"/>
      <c r="P407" s="30"/>
      <c r="Q407" s="30"/>
      <c r="R407" s="20"/>
      <c r="S407" s="20"/>
      <c r="T407" s="20"/>
      <c r="U407" s="20"/>
      <c r="V407" s="20"/>
      <c r="W407" s="20"/>
      <c r="X407" s="20"/>
      <c r="Y407" s="20"/>
      <c r="Z407" s="20"/>
      <c r="AA407" s="20"/>
      <c r="AB407" s="20"/>
      <c r="AC407" s="20"/>
      <c r="AD407" s="20"/>
      <c r="AE407" s="20"/>
      <c r="AF407" s="20"/>
      <c r="AG407" s="20"/>
      <c r="AH407" s="20"/>
      <c r="AI407" s="20"/>
      <c r="AJ407" s="20"/>
      <c r="AK407" s="20"/>
      <c r="AL407" s="20"/>
      <c r="AM407" s="20"/>
      <c r="AN407" s="20"/>
      <c r="AO407" s="20"/>
      <c r="AP407" s="20"/>
    </row>
    <row r="408" spans="1:42" x14ac:dyDescent="0.15">
      <c r="A408" s="20"/>
      <c r="B408" s="20"/>
      <c r="C408" s="20"/>
      <c r="D408" s="20"/>
      <c r="E408" s="20"/>
      <c r="F408" s="20"/>
      <c r="G408" s="20"/>
      <c r="H408" s="20"/>
      <c r="I408" s="20"/>
      <c r="J408" s="30"/>
      <c r="K408" s="30"/>
      <c r="L408" s="30"/>
      <c r="M408" s="30"/>
      <c r="N408" s="30"/>
      <c r="O408" s="30"/>
      <c r="P408" s="30"/>
      <c r="Q408" s="30"/>
      <c r="R408" s="20"/>
      <c r="S408" s="20"/>
      <c r="T408" s="20"/>
      <c r="U408" s="20"/>
      <c r="V408" s="20"/>
      <c r="W408" s="20"/>
      <c r="X408" s="20"/>
      <c r="Y408" s="20"/>
      <c r="Z408" s="20"/>
      <c r="AA408" s="20"/>
      <c r="AB408" s="20"/>
      <c r="AC408" s="20"/>
      <c r="AD408" s="20"/>
      <c r="AE408" s="20"/>
      <c r="AF408" s="20"/>
      <c r="AG408" s="20"/>
      <c r="AH408" s="20"/>
      <c r="AI408" s="20"/>
      <c r="AJ408" s="20"/>
      <c r="AK408" s="20"/>
      <c r="AL408" s="20"/>
      <c r="AM408" s="20"/>
      <c r="AN408" s="20"/>
      <c r="AO408" s="20"/>
      <c r="AP408" s="20"/>
    </row>
    <row r="409" spans="1:42" x14ac:dyDescent="0.15">
      <c r="A409" s="20"/>
      <c r="B409" s="20"/>
      <c r="C409" s="20"/>
      <c r="D409" s="20"/>
      <c r="E409" s="20"/>
      <c r="F409" s="20"/>
      <c r="G409" s="20"/>
      <c r="H409" s="20"/>
      <c r="I409" s="20"/>
      <c r="J409" s="30"/>
      <c r="K409" s="30"/>
      <c r="L409" s="30"/>
      <c r="M409" s="30"/>
      <c r="N409" s="30"/>
      <c r="O409" s="30"/>
      <c r="P409" s="30"/>
      <c r="Q409" s="30"/>
      <c r="R409" s="20"/>
      <c r="S409" s="20"/>
      <c r="T409" s="20"/>
      <c r="U409" s="20"/>
      <c r="V409" s="20"/>
      <c r="W409" s="20"/>
      <c r="X409" s="20"/>
      <c r="Y409" s="20"/>
      <c r="Z409" s="20"/>
      <c r="AA409" s="20"/>
      <c r="AB409" s="20"/>
      <c r="AC409" s="20"/>
      <c r="AD409" s="20"/>
      <c r="AE409" s="20"/>
      <c r="AF409" s="20"/>
      <c r="AG409" s="20"/>
      <c r="AH409" s="20"/>
      <c r="AI409" s="20"/>
      <c r="AJ409" s="20"/>
      <c r="AK409" s="20"/>
      <c r="AL409" s="20"/>
      <c r="AM409" s="20"/>
      <c r="AN409" s="20"/>
      <c r="AO409" s="20"/>
      <c r="AP409" s="20"/>
    </row>
    <row r="410" spans="1:42" x14ac:dyDescent="0.15">
      <c r="A410" s="20"/>
      <c r="B410" s="20"/>
      <c r="C410" s="20"/>
      <c r="D410" s="20"/>
      <c r="E410" s="20"/>
      <c r="F410" s="20"/>
      <c r="G410" s="20"/>
      <c r="H410" s="20"/>
      <c r="I410" s="20"/>
      <c r="J410" s="30"/>
      <c r="K410" s="30"/>
      <c r="L410" s="30"/>
      <c r="M410" s="30"/>
      <c r="N410" s="30"/>
      <c r="O410" s="30"/>
      <c r="P410" s="30"/>
      <c r="Q410" s="30"/>
      <c r="R410" s="20"/>
      <c r="S410" s="20"/>
      <c r="T410" s="20"/>
      <c r="U410" s="20"/>
      <c r="V410" s="20"/>
      <c r="W410" s="20"/>
      <c r="X410" s="20"/>
      <c r="Y410" s="20"/>
      <c r="Z410" s="20"/>
      <c r="AA410" s="20"/>
      <c r="AB410" s="20"/>
      <c r="AC410" s="20"/>
      <c r="AD410" s="20"/>
      <c r="AE410" s="20"/>
      <c r="AF410" s="20"/>
      <c r="AG410" s="20"/>
      <c r="AH410" s="20"/>
      <c r="AI410" s="20"/>
      <c r="AJ410" s="20"/>
      <c r="AK410" s="20"/>
      <c r="AL410" s="20"/>
      <c r="AM410" s="20"/>
      <c r="AN410" s="20"/>
      <c r="AO410" s="20"/>
      <c r="AP410" s="20"/>
    </row>
    <row r="411" spans="1:42" x14ac:dyDescent="0.15">
      <c r="A411" s="20"/>
      <c r="B411" s="20"/>
      <c r="C411" s="20"/>
      <c r="D411" s="20"/>
      <c r="E411" s="20"/>
      <c r="F411" s="20"/>
      <c r="G411" s="20"/>
      <c r="H411" s="20"/>
      <c r="I411" s="20"/>
      <c r="J411" s="30"/>
      <c r="K411" s="30"/>
      <c r="L411" s="30"/>
      <c r="M411" s="30"/>
      <c r="N411" s="30"/>
      <c r="O411" s="30"/>
      <c r="P411" s="30"/>
      <c r="Q411" s="30"/>
      <c r="R411" s="20"/>
      <c r="S411" s="20"/>
      <c r="T411" s="20"/>
      <c r="U411" s="20"/>
      <c r="V411" s="20"/>
      <c r="W411" s="20"/>
      <c r="X411" s="20"/>
      <c r="Y411" s="20"/>
      <c r="Z411" s="20"/>
      <c r="AA411" s="20"/>
      <c r="AB411" s="20"/>
      <c r="AC411" s="20"/>
      <c r="AD411" s="20"/>
      <c r="AE411" s="20"/>
      <c r="AF411" s="20"/>
      <c r="AG411" s="20"/>
      <c r="AH411" s="20"/>
      <c r="AI411" s="20"/>
      <c r="AJ411" s="20"/>
      <c r="AK411" s="20"/>
      <c r="AL411" s="20"/>
      <c r="AM411" s="20"/>
      <c r="AN411" s="20"/>
      <c r="AO411" s="20"/>
      <c r="AP411" s="20"/>
    </row>
    <row r="412" spans="1:42" x14ac:dyDescent="0.15">
      <c r="A412" s="20"/>
      <c r="B412" s="20"/>
      <c r="C412" s="20"/>
      <c r="D412" s="20"/>
      <c r="E412" s="20"/>
      <c r="F412" s="20"/>
      <c r="G412" s="20"/>
      <c r="H412" s="20"/>
      <c r="I412" s="20"/>
      <c r="J412" s="30"/>
      <c r="K412" s="30"/>
      <c r="L412" s="30"/>
      <c r="M412" s="30"/>
      <c r="N412" s="30"/>
      <c r="O412" s="30"/>
      <c r="P412" s="30"/>
      <c r="Q412" s="30"/>
      <c r="R412" s="20"/>
      <c r="S412" s="20"/>
      <c r="T412" s="20"/>
      <c r="U412" s="20"/>
      <c r="V412" s="20"/>
      <c r="W412" s="20"/>
      <c r="X412" s="20"/>
      <c r="Y412" s="20"/>
      <c r="Z412" s="20"/>
      <c r="AA412" s="20"/>
      <c r="AB412" s="20"/>
      <c r="AC412" s="20"/>
      <c r="AD412" s="20"/>
      <c r="AE412" s="20"/>
      <c r="AF412" s="20"/>
      <c r="AG412" s="20"/>
      <c r="AH412" s="20"/>
      <c r="AI412" s="20"/>
      <c r="AJ412" s="20"/>
      <c r="AK412" s="20"/>
      <c r="AL412" s="20"/>
      <c r="AM412" s="20"/>
      <c r="AN412" s="20"/>
      <c r="AO412" s="20"/>
      <c r="AP412" s="20"/>
    </row>
    <row r="413" spans="1:42" x14ac:dyDescent="0.15">
      <c r="A413" s="20"/>
      <c r="B413" s="20"/>
      <c r="C413" s="20"/>
      <c r="D413" s="20"/>
      <c r="E413" s="20"/>
      <c r="F413" s="20"/>
      <c r="G413" s="20"/>
      <c r="H413" s="20"/>
      <c r="I413" s="20"/>
      <c r="J413" s="30"/>
      <c r="K413" s="30"/>
      <c r="L413" s="30"/>
      <c r="M413" s="30"/>
      <c r="N413" s="30"/>
      <c r="O413" s="30"/>
      <c r="P413" s="30"/>
      <c r="Q413" s="30"/>
      <c r="R413" s="20"/>
      <c r="S413" s="20"/>
      <c r="T413" s="20"/>
      <c r="U413" s="20"/>
      <c r="V413" s="20"/>
      <c r="W413" s="20"/>
      <c r="X413" s="20"/>
      <c r="Y413" s="20"/>
      <c r="Z413" s="20"/>
      <c r="AA413" s="20"/>
      <c r="AB413" s="20"/>
      <c r="AC413" s="20"/>
      <c r="AD413" s="20"/>
      <c r="AE413" s="20"/>
      <c r="AF413" s="20"/>
      <c r="AG413" s="20"/>
      <c r="AH413" s="20"/>
      <c r="AI413" s="20"/>
      <c r="AJ413" s="20"/>
      <c r="AK413" s="20"/>
      <c r="AL413" s="20"/>
      <c r="AM413" s="20"/>
      <c r="AN413" s="20"/>
      <c r="AO413" s="20"/>
      <c r="AP413" s="20"/>
    </row>
    <row r="414" spans="1:42" x14ac:dyDescent="0.15">
      <c r="A414" s="20"/>
      <c r="B414" s="20"/>
      <c r="C414" s="20"/>
      <c r="D414" s="20"/>
      <c r="E414" s="20"/>
      <c r="F414" s="20"/>
      <c r="G414" s="20"/>
      <c r="H414" s="20"/>
      <c r="I414" s="20"/>
      <c r="J414" s="30"/>
      <c r="K414" s="30"/>
      <c r="L414" s="30"/>
      <c r="M414" s="30"/>
      <c r="N414" s="30"/>
      <c r="O414" s="30"/>
      <c r="P414" s="30"/>
      <c r="Q414" s="30"/>
      <c r="R414" s="20"/>
      <c r="S414" s="20"/>
      <c r="T414" s="20"/>
      <c r="U414" s="20"/>
      <c r="V414" s="20"/>
      <c r="W414" s="20"/>
      <c r="X414" s="20"/>
      <c r="Y414" s="20"/>
      <c r="Z414" s="20"/>
      <c r="AA414" s="20"/>
      <c r="AB414" s="20"/>
      <c r="AC414" s="20"/>
      <c r="AD414" s="20"/>
      <c r="AE414" s="20"/>
      <c r="AF414" s="20"/>
      <c r="AG414" s="20"/>
      <c r="AH414" s="20"/>
      <c r="AI414" s="20"/>
      <c r="AJ414" s="20"/>
      <c r="AK414" s="20"/>
      <c r="AL414" s="20"/>
      <c r="AM414" s="20"/>
      <c r="AN414" s="20"/>
      <c r="AO414" s="20"/>
      <c r="AP414" s="20"/>
    </row>
    <row r="415" spans="1:42" x14ac:dyDescent="0.15">
      <c r="A415" s="20"/>
      <c r="B415" s="20"/>
      <c r="C415" s="20"/>
      <c r="D415" s="20"/>
      <c r="E415" s="20"/>
      <c r="F415" s="20"/>
      <c r="G415" s="20"/>
      <c r="H415" s="20"/>
      <c r="I415" s="20"/>
      <c r="J415" s="30"/>
      <c r="K415" s="30"/>
      <c r="L415" s="30"/>
      <c r="M415" s="30"/>
      <c r="N415" s="30"/>
      <c r="O415" s="30"/>
      <c r="P415" s="30"/>
      <c r="Q415" s="30"/>
      <c r="R415" s="20"/>
      <c r="S415" s="20"/>
      <c r="T415" s="20"/>
      <c r="U415" s="20"/>
      <c r="V415" s="20"/>
      <c r="W415" s="20"/>
      <c r="X415" s="20"/>
      <c r="Y415" s="20"/>
      <c r="Z415" s="20"/>
      <c r="AA415" s="20"/>
      <c r="AB415" s="20"/>
      <c r="AC415" s="20"/>
      <c r="AD415" s="20"/>
      <c r="AE415" s="20"/>
      <c r="AF415" s="20"/>
      <c r="AG415" s="20"/>
      <c r="AH415" s="20"/>
      <c r="AI415" s="20"/>
      <c r="AJ415" s="20"/>
      <c r="AK415" s="20"/>
      <c r="AL415" s="20"/>
      <c r="AM415" s="20"/>
      <c r="AN415" s="20"/>
      <c r="AO415" s="20"/>
      <c r="AP415" s="20"/>
    </row>
    <row r="416" spans="1:42" x14ac:dyDescent="0.15">
      <c r="A416" s="20"/>
      <c r="B416" s="20"/>
      <c r="C416" s="20"/>
      <c r="D416" s="20"/>
      <c r="E416" s="20"/>
      <c r="F416" s="20"/>
      <c r="G416" s="20"/>
      <c r="H416" s="20"/>
      <c r="I416" s="20"/>
      <c r="J416" s="30"/>
      <c r="K416" s="30"/>
      <c r="L416" s="30"/>
      <c r="M416" s="30"/>
      <c r="N416" s="30"/>
      <c r="O416" s="30"/>
      <c r="P416" s="30"/>
      <c r="Q416" s="30"/>
      <c r="R416" s="20"/>
      <c r="S416" s="20"/>
      <c r="T416" s="20"/>
      <c r="U416" s="20"/>
      <c r="V416" s="20"/>
      <c r="W416" s="20"/>
      <c r="X416" s="20"/>
      <c r="Y416" s="20"/>
      <c r="Z416" s="20"/>
      <c r="AA416" s="20"/>
      <c r="AB416" s="20"/>
      <c r="AC416" s="20"/>
      <c r="AD416" s="20"/>
      <c r="AE416" s="20"/>
      <c r="AF416" s="20"/>
      <c r="AG416" s="20"/>
      <c r="AH416" s="20"/>
      <c r="AI416" s="20"/>
      <c r="AJ416" s="20"/>
      <c r="AK416" s="20"/>
      <c r="AL416" s="20"/>
      <c r="AM416" s="20"/>
      <c r="AN416" s="20"/>
      <c r="AO416" s="20"/>
      <c r="AP416" s="20"/>
    </row>
    <row r="417" spans="1:42" x14ac:dyDescent="0.15">
      <c r="A417" s="20"/>
      <c r="B417" s="20"/>
      <c r="C417" s="20"/>
      <c r="D417" s="20"/>
      <c r="E417" s="20"/>
      <c r="F417" s="20"/>
      <c r="G417" s="20"/>
      <c r="H417" s="20"/>
      <c r="I417" s="20"/>
      <c r="J417" s="30"/>
      <c r="K417" s="30"/>
      <c r="L417" s="30"/>
      <c r="M417" s="30"/>
      <c r="N417" s="30"/>
      <c r="O417" s="30"/>
      <c r="P417" s="30"/>
      <c r="Q417" s="30"/>
      <c r="R417" s="20"/>
      <c r="S417" s="20"/>
      <c r="T417" s="20"/>
      <c r="U417" s="20"/>
      <c r="V417" s="20"/>
      <c r="W417" s="20"/>
      <c r="X417" s="20"/>
      <c r="Y417" s="20"/>
      <c r="Z417" s="20"/>
      <c r="AA417" s="20"/>
      <c r="AB417" s="20"/>
      <c r="AC417" s="20"/>
      <c r="AD417" s="20"/>
      <c r="AE417" s="20"/>
      <c r="AF417" s="20"/>
      <c r="AG417" s="20"/>
      <c r="AH417" s="20"/>
      <c r="AI417" s="20"/>
      <c r="AJ417" s="20"/>
      <c r="AK417" s="20"/>
      <c r="AL417" s="20"/>
      <c r="AM417" s="20"/>
      <c r="AN417" s="20"/>
      <c r="AO417" s="20"/>
      <c r="AP417" s="20"/>
    </row>
    <row r="418" spans="1:42" x14ac:dyDescent="0.15">
      <c r="A418" s="20"/>
      <c r="B418" s="20"/>
      <c r="C418" s="20"/>
      <c r="D418" s="20"/>
      <c r="E418" s="20"/>
      <c r="F418" s="20"/>
      <c r="G418" s="20"/>
      <c r="H418" s="20"/>
      <c r="I418" s="20"/>
      <c r="J418" s="30"/>
      <c r="K418" s="30"/>
      <c r="L418" s="30"/>
      <c r="M418" s="30"/>
      <c r="N418" s="30"/>
      <c r="O418" s="30"/>
      <c r="P418" s="30"/>
      <c r="Q418" s="30"/>
      <c r="R418" s="20"/>
      <c r="S418" s="20"/>
      <c r="T418" s="20"/>
      <c r="U418" s="20"/>
      <c r="V418" s="20"/>
      <c r="W418" s="20"/>
      <c r="X418" s="20"/>
      <c r="Y418" s="20"/>
      <c r="Z418" s="20"/>
      <c r="AA418" s="20"/>
      <c r="AB418" s="20"/>
      <c r="AC418" s="20"/>
      <c r="AD418" s="20"/>
      <c r="AE418" s="20"/>
      <c r="AF418" s="20"/>
      <c r="AG418" s="20"/>
      <c r="AH418" s="20"/>
      <c r="AI418" s="20"/>
      <c r="AJ418" s="20"/>
      <c r="AK418" s="20"/>
      <c r="AL418" s="20"/>
      <c r="AM418" s="20"/>
      <c r="AN418" s="20"/>
      <c r="AO418" s="20"/>
      <c r="AP418" s="20"/>
    </row>
    <row r="419" spans="1:42" x14ac:dyDescent="0.15">
      <c r="A419" s="20"/>
      <c r="B419" s="20"/>
      <c r="C419" s="20"/>
      <c r="D419" s="20"/>
      <c r="E419" s="20"/>
      <c r="F419" s="20"/>
      <c r="G419" s="20"/>
      <c r="H419" s="20"/>
      <c r="I419" s="20"/>
      <c r="J419" s="30"/>
      <c r="K419" s="30"/>
      <c r="L419" s="30"/>
      <c r="M419" s="30"/>
      <c r="N419" s="30"/>
      <c r="O419" s="30"/>
      <c r="P419" s="30"/>
      <c r="Q419" s="30"/>
      <c r="R419" s="20"/>
      <c r="S419" s="20"/>
      <c r="T419" s="20"/>
      <c r="U419" s="20"/>
      <c r="V419" s="20"/>
      <c r="W419" s="20"/>
      <c r="X419" s="20"/>
      <c r="Y419" s="20"/>
      <c r="Z419" s="20"/>
      <c r="AA419" s="20"/>
      <c r="AB419" s="20"/>
      <c r="AC419" s="20"/>
      <c r="AD419" s="20"/>
      <c r="AE419" s="20"/>
      <c r="AF419" s="20"/>
      <c r="AG419" s="20"/>
      <c r="AH419" s="20"/>
      <c r="AI419" s="20"/>
      <c r="AJ419" s="20"/>
      <c r="AK419" s="20"/>
      <c r="AL419" s="20"/>
      <c r="AM419" s="20"/>
      <c r="AN419" s="20"/>
      <c r="AO419" s="20"/>
      <c r="AP419" s="20"/>
    </row>
    <row r="420" spans="1:42" x14ac:dyDescent="0.15">
      <c r="A420" s="20"/>
      <c r="B420" s="20"/>
      <c r="C420" s="20"/>
      <c r="D420" s="20"/>
      <c r="E420" s="20"/>
      <c r="F420" s="20"/>
      <c r="G420" s="20"/>
      <c r="H420" s="20"/>
      <c r="I420" s="20"/>
      <c r="J420" s="30"/>
      <c r="K420" s="30"/>
      <c r="L420" s="30"/>
      <c r="M420" s="30"/>
      <c r="N420" s="30"/>
      <c r="O420" s="30"/>
      <c r="P420" s="30"/>
      <c r="Q420" s="30"/>
      <c r="R420" s="20"/>
      <c r="S420" s="20"/>
      <c r="T420" s="20"/>
      <c r="U420" s="20"/>
      <c r="V420" s="20"/>
      <c r="W420" s="20"/>
      <c r="X420" s="20"/>
      <c r="Y420" s="20"/>
      <c r="Z420" s="20"/>
      <c r="AA420" s="20"/>
      <c r="AB420" s="20"/>
      <c r="AC420" s="20"/>
      <c r="AD420" s="20"/>
      <c r="AE420" s="20"/>
      <c r="AF420" s="20"/>
      <c r="AG420" s="20"/>
      <c r="AH420" s="20"/>
      <c r="AI420" s="20"/>
      <c r="AJ420" s="20"/>
      <c r="AK420" s="20"/>
      <c r="AL420" s="20"/>
      <c r="AM420" s="20"/>
      <c r="AN420" s="20"/>
      <c r="AO420" s="20"/>
      <c r="AP420" s="20"/>
    </row>
    <row r="421" spans="1:42" x14ac:dyDescent="0.15">
      <c r="A421" s="20"/>
      <c r="B421" s="20"/>
      <c r="C421" s="20"/>
      <c r="D421" s="20"/>
      <c r="E421" s="20"/>
      <c r="F421" s="20"/>
      <c r="G421" s="20"/>
      <c r="H421" s="20"/>
      <c r="I421" s="20"/>
      <c r="J421" s="30"/>
      <c r="K421" s="30"/>
      <c r="L421" s="30"/>
      <c r="M421" s="30"/>
      <c r="N421" s="30"/>
      <c r="O421" s="30"/>
      <c r="P421" s="30"/>
      <c r="Q421" s="30"/>
      <c r="R421" s="20"/>
      <c r="S421" s="20"/>
      <c r="T421" s="20"/>
      <c r="U421" s="20"/>
      <c r="V421" s="20"/>
      <c r="W421" s="20"/>
      <c r="X421" s="20"/>
      <c r="Y421" s="20"/>
      <c r="Z421" s="20"/>
      <c r="AA421" s="20"/>
      <c r="AB421" s="20"/>
      <c r="AC421" s="20"/>
      <c r="AD421" s="20"/>
      <c r="AE421" s="20"/>
      <c r="AF421" s="20"/>
      <c r="AG421" s="20"/>
      <c r="AH421" s="20"/>
      <c r="AI421" s="20"/>
      <c r="AJ421" s="20"/>
      <c r="AK421" s="20"/>
      <c r="AL421" s="20"/>
      <c r="AM421" s="20"/>
      <c r="AN421" s="20"/>
      <c r="AO421" s="20"/>
      <c r="AP421" s="20"/>
    </row>
    <row r="422" spans="1:42" x14ac:dyDescent="0.15">
      <c r="A422" s="20"/>
      <c r="B422" s="20"/>
      <c r="C422" s="20"/>
      <c r="D422" s="20"/>
      <c r="E422" s="20"/>
      <c r="F422" s="20"/>
      <c r="G422" s="20"/>
      <c r="H422" s="20"/>
      <c r="I422" s="20"/>
      <c r="J422" s="30"/>
      <c r="K422" s="30"/>
      <c r="L422" s="30"/>
      <c r="M422" s="30"/>
      <c r="N422" s="30"/>
      <c r="O422" s="30"/>
      <c r="P422" s="30"/>
      <c r="Q422" s="30"/>
      <c r="R422" s="20"/>
      <c r="S422" s="20"/>
      <c r="T422" s="20"/>
      <c r="U422" s="20"/>
      <c r="V422" s="20"/>
      <c r="W422" s="20"/>
      <c r="X422" s="20"/>
      <c r="Y422" s="20"/>
      <c r="Z422" s="20"/>
      <c r="AA422" s="20"/>
      <c r="AB422" s="20"/>
      <c r="AC422" s="20"/>
      <c r="AD422" s="20"/>
      <c r="AE422" s="20"/>
      <c r="AF422" s="20"/>
      <c r="AG422" s="20"/>
      <c r="AH422" s="20"/>
      <c r="AI422" s="20"/>
      <c r="AJ422" s="20"/>
      <c r="AK422" s="20"/>
      <c r="AL422" s="20"/>
      <c r="AM422" s="20"/>
      <c r="AN422" s="20"/>
      <c r="AO422" s="20"/>
      <c r="AP422" s="20"/>
    </row>
    <row r="423" spans="1:42" x14ac:dyDescent="0.15">
      <c r="A423" s="20"/>
      <c r="B423" s="20"/>
      <c r="C423" s="20"/>
      <c r="D423" s="20"/>
      <c r="E423" s="20"/>
      <c r="F423" s="20"/>
      <c r="G423" s="20"/>
      <c r="H423" s="20"/>
      <c r="I423" s="20"/>
      <c r="J423" s="30"/>
      <c r="K423" s="30"/>
      <c r="L423" s="30"/>
      <c r="M423" s="30"/>
      <c r="N423" s="30"/>
      <c r="O423" s="30"/>
      <c r="P423" s="30"/>
      <c r="Q423" s="30"/>
      <c r="R423" s="20"/>
      <c r="S423" s="20"/>
      <c r="T423" s="20"/>
      <c r="U423" s="20"/>
      <c r="V423" s="20"/>
      <c r="W423" s="20"/>
      <c r="X423" s="20"/>
      <c r="Y423" s="20"/>
      <c r="Z423" s="20"/>
      <c r="AA423" s="20"/>
      <c r="AB423" s="20"/>
      <c r="AC423" s="20"/>
      <c r="AD423" s="20"/>
      <c r="AE423" s="20"/>
      <c r="AF423" s="20"/>
      <c r="AG423" s="20"/>
      <c r="AH423" s="20"/>
      <c r="AI423" s="20"/>
      <c r="AJ423" s="20"/>
      <c r="AK423" s="20"/>
      <c r="AL423" s="20"/>
      <c r="AM423" s="20"/>
      <c r="AN423" s="20"/>
      <c r="AO423" s="20"/>
      <c r="AP423" s="20"/>
    </row>
    <row r="424" spans="1:42" x14ac:dyDescent="0.15">
      <c r="A424" s="20"/>
      <c r="B424" s="20"/>
      <c r="C424" s="20"/>
      <c r="D424" s="20"/>
      <c r="E424" s="20"/>
      <c r="F424" s="20"/>
      <c r="G424" s="20"/>
      <c r="H424" s="20"/>
      <c r="I424" s="20"/>
      <c r="J424" s="30"/>
      <c r="K424" s="30"/>
      <c r="L424" s="30"/>
      <c r="M424" s="30"/>
      <c r="N424" s="30"/>
      <c r="O424" s="30"/>
      <c r="P424" s="30"/>
      <c r="Q424" s="30"/>
      <c r="R424" s="20"/>
      <c r="S424" s="20"/>
      <c r="T424" s="20"/>
      <c r="U424" s="20"/>
      <c r="V424" s="20"/>
      <c r="W424" s="20"/>
      <c r="X424" s="20"/>
      <c r="Y424" s="20"/>
      <c r="Z424" s="20"/>
      <c r="AA424" s="20"/>
      <c r="AB424" s="20"/>
      <c r="AC424" s="20"/>
      <c r="AD424" s="20"/>
      <c r="AE424" s="20"/>
      <c r="AF424" s="20"/>
      <c r="AG424" s="20"/>
      <c r="AH424" s="20"/>
      <c r="AI424" s="20"/>
      <c r="AJ424" s="20"/>
      <c r="AK424" s="20"/>
      <c r="AL424" s="20"/>
      <c r="AM424" s="20"/>
      <c r="AN424" s="20"/>
      <c r="AO424" s="20"/>
      <c r="AP424" s="20"/>
    </row>
    <row r="425" spans="1:42" x14ac:dyDescent="0.15">
      <c r="A425" s="20"/>
      <c r="B425" s="20"/>
      <c r="C425" s="20"/>
      <c r="D425" s="20"/>
      <c r="E425" s="20"/>
      <c r="F425" s="20"/>
      <c r="G425" s="20"/>
      <c r="H425" s="20"/>
      <c r="I425" s="20"/>
      <c r="J425" s="30"/>
      <c r="K425" s="30"/>
      <c r="L425" s="30"/>
      <c r="M425" s="30"/>
      <c r="N425" s="30"/>
      <c r="O425" s="30"/>
      <c r="P425" s="30"/>
      <c r="Q425" s="30"/>
      <c r="R425" s="20"/>
      <c r="S425" s="20"/>
      <c r="T425" s="20"/>
      <c r="U425" s="20"/>
      <c r="V425" s="20"/>
      <c r="W425" s="20"/>
      <c r="X425" s="20"/>
      <c r="Y425" s="20"/>
      <c r="Z425" s="20"/>
      <c r="AA425" s="20"/>
      <c r="AB425" s="20"/>
      <c r="AC425" s="20"/>
      <c r="AD425" s="20"/>
      <c r="AE425" s="20"/>
      <c r="AF425" s="20"/>
      <c r="AG425" s="20"/>
      <c r="AH425" s="20"/>
      <c r="AI425" s="20"/>
      <c r="AJ425" s="20"/>
      <c r="AK425" s="20"/>
      <c r="AL425" s="20"/>
      <c r="AM425" s="20"/>
      <c r="AN425" s="20"/>
      <c r="AO425" s="20"/>
      <c r="AP425" s="20"/>
    </row>
    <row r="426" spans="1:42" x14ac:dyDescent="0.15">
      <c r="A426" s="20"/>
      <c r="B426" s="20"/>
      <c r="C426" s="20"/>
      <c r="D426" s="20"/>
      <c r="E426" s="20"/>
      <c r="F426" s="20"/>
      <c r="G426" s="20"/>
      <c r="H426" s="20"/>
      <c r="I426" s="20"/>
      <c r="J426" s="30"/>
      <c r="K426" s="30"/>
      <c r="L426" s="30"/>
      <c r="M426" s="30"/>
      <c r="N426" s="30"/>
      <c r="O426" s="30"/>
      <c r="P426" s="30"/>
      <c r="Q426" s="30"/>
      <c r="R426" s="20"/>
      <c r="S426" s="20"/>
      <c r="T426" s="20"/>
      <c r="U426" s="20"/>
      <c r="V426" s="20"/>
      <c r="W426" s="20"/>
      <c r="X426" s="20"/>
      <c r="Y426" s="20"/>
      <c r="Z426" s="20"/>
      <c r="AA426" s="20"/>
      <c r="AB426" s="20"/>
      <c r="AC426" s="20"/>
      <c r="AD426" s="20"/>
      <c r="AE426" s="20"/>
      <c r="AF426" s="20"/>
      <c r="AG426" s="20"/>
      <c r="AH426" s="20"/>
      <c r="AI426" s="20"/>
      <c r="AJ426" s="20"/>
      <c r="AK426" s="20"/>
      <c r="AL426" s="20"/>
      <c r="AM426" s="20"/>
      <c r="AN426" s="20"/>
      <c r="AO426" s="20"/>
      <c r="AP426" s="20"/>
    </row>
    <row r="427" spans="1:42" x14ac:dyDescent="0.15">
      <c r="A427" s="20"/>
      <c r="B427" s="20"/>
      <c r="C427" s="20"/>
      <c r="D427" s="20"/>
      <c r="E427" s="20"/>
      <c r="F427" s="20"/>
      <c r="G427" s="20"/>
      <c r="H427" s="20"/>
      <c r="I427" s="20"/>
      <c r="J427" s="30"/>
      <c r="K427" s="30"/>
      <c r="L427" s="30"/>
      <c r="M427" s="30"/>
      <c r="N427" s="30"/>
      <c r="O427" s="30"/>
      <c r="P427" s="30"/>
      <c r="Q427" s="30"/>
      <c r="R427" s="20"/>
      <c r="S427" s="20"/>
      <c r="T427" s="20"/>
      <c r="U427" s="20"/>
      <c r="V427" s="20"/>
      <c r="W427" s="20"/>
      <c r="X427" s="20"/>
      <c r="Y427" s="20"/>
      <c r="Z427" s="20"/>
      <c r="AA427" s="20"/>
      <c r="AB427" s="20"/>
      <c r="AC427" s="20"/>
      <c r="AD427" s="20"/>
      <c r="AE427" s="20"/>
      <c r="AF427" s="20"/>
      <c r="AG427" s="20"/>
      <c r="AH427" s="20"/>
      <c r="AI427" s="20"/>
      <c r="AJ427" s="20"/>
      <c r="AK427" s="20"/>
      <c r="AL427" s="20"/>
      <c r="AM427" s="20"/>
      <c r="AN427" s="20"/>
      <c r="AO427" s="20"/>
      <c r="AP427" s="20"/>
    </row>
    <row r="428" spans="1:42" x14ac:dyDescent="0.15">
      <c r="A428" s="20"/>
      <c r="B428" s="20"/>
      <c r="C428" s="20"/>
      <c r="D428" s="20"/>
      <c r="E428" s="20"/>
      <c r="F428" s="20"/>
      <c r="G428" s="20"/>
      <c r="H428" s="20"/>
      <c r="I428" s="20"/>
      <c r="J428" s="30"/>
      <c r="K428" s="30"/>
      <c r="L428" s="30"/>
      <c r="M428" s="30"/>
      <c r="N428" s="30"/>
      <c r="O428" s="30"/>
      <c r="P428" s="30"/>
      <c r="Q428" s="30"/>
      <c r="R428" s="20"/>
      <c r="S428" s="20"/>
      <c r="T428" s="20"/>
      <c r="U428" s="20"/>
      <c r="V428" s="20"/>
      <c r="W428" s="20"/>
      <c r="X428" s="20"/>
      <c r="Y428" s="20"/>
      <c r="Z428" s="20"/>
      <c r="AA428" s="20"/>
      <c r="AB428" s="20"/>
      <c r="AC428" s="20"/>
      <c r="AD428" s="20"/>
      <c r="AE428" s="20"/>
      <c r="AF428" s="20"/>
      <c r="AG428" s="20"/>
      <c r="AH428" s="20"/>
      <c r="AI428" s="20"/>
      <c r="AJ428" s="20"/>
      <c r="AK428" s="20"/>
      <c r="AL428" s="20"/>
      <c r="AM428" s="20"/>
      <c r="AN428" s="20"/>
      <c r="AO428" s="20"/>
      <c r="AP428" s="20"/>
    </row>
    <row r="429" spans="1:42" x14ac:dyDescent="0.15">
      <c r="A429" s="20"/>
      <c r="B429" s="20"/>
      <c r="C429" s="20"/>
      <c r="D429" s="20"/>
      <c r="E429" s="20"/>
      <c r="F429" s="20"/>
      <c r="G429" s="20"/>
      <c r="H429" s="20"/>
      <c r="I429" s="20"/>
      <c r="J429" s="30"/>
      <c r="K429" s="30"/>
      <c r="L429" s="30"/>
      <c r="M429" s="30"/>
      <c r="N429" s="30"/>
      <c r="O429" s="30"/>
      <c r="P429" s="30"/>
      <c r="Q429" s="30"/>
      <c r="R429" s="20"/>
      <c r="S429" s="20"/>
      <c r="T429" s="20"/>
      <c r="U429" s="20"/>
      <c r="V429" s="20"/>
      <c r="W429" s="20"/>
      <c r="X429" s="20"/>
      <c r="Y429" s="20"/>
      <c r="Z429" s="20"/>
      <c r="AA429" s="20"/>
      <c r="AB429" s="20"/>
      <c r="AC429" s="20"/>
      <c r="AD429" s="20"/>
      <c r="AE429" s="20"/>
      <c r="AF429" s="20"/>
      <c r="AG429" s="20"/>
      <c r="AH429" s="20"/>
      <c r="AI429" s="20"/>
      <c r="AJ429" s="20"/>
      <c r="AK429" s="20"/>
      <c r="AL429" s="20"/>
      <c r="AM429" s="20"/>
      <c r="AN429" s="20"/>
      <c r="AO429" s="20"/>
      <c r="AP429" s="20"/>
    </row>
    <row r="430" spans="1:42" x14ac:dyDescent="0.15">
      <c r="A430" s="20"/>
      <c r="B430" s="20"/>
      <c r="C430" s="20"/>
      <c r="D430" s="20"/>
      <c r="E430" s="20"/>
      <c r="F430" s="20"/>
      <c r="G430" s="20"/>
      <c r="H430" s="20"/>
      <c r="I430" s="20"/>
      <c r="J430" s="30"/>
      <c r="K430" s="30"/>
      <c r="L430" s="30"/>
      <c r="M430" s="30"/>
      <c r="N430" s="30"/>
      <c r="O430" s="30"/>
      <c r="P430" s="30"/>
      <c r="Q430" s="30"/>
      <c r="R430" s="20"/>
      <c r="S430" s="20"/>
      <c r="T430" s="20"/>
      <c r="U430" s="20"/>
      <c r="V430" s="20"/>
      <c r="W430" s="20"/>
      <c r="X430" s="20"/>
      <c r="Y430" s="20"/>
      <c r="Z430" s="20"/>
      <c r="AA430" s="20"/>
      <c r="AB430" s="20"/>
      <c r="AC430" s="20"/>
      <c r="AD430" s="20"/>
      <c r="AE430" s="20"/>
      <c r="AF430" s="20"/>
      <c r="AG430" s="20"/>
      <c r="AH430" s="20"/>
      <c r="AI430" s="20"/>
      <c r="AJ430" s="20"/>
      <c r="AK430" s="20"/>
      <c r="AL430" s="20"/>
      <c r="AM430" s="20"/>
      <c r="AN430" s="20"/>
      <c r="AO430" s="20"/>
      <c r="AP430" s="20"/>
    </row>
    <row r="431" spans="1:42" x14ac:dyDescent="0.15">
      <c r="A431" s="20"/>
      <c r="B431" s="20"/>
      <c r="C431" s="20"/>
      <c r="D431" s="20"/>
      <c r="E431" s="20"/>
      <c r="F431" s="20"/>
      <c r="G431" s="20"/>
      <c r="H431" s="20"/>
      <c r="I431" s="20"/>
      <c r="J431" s="30"/>
      <c r="K431" s="30"/>
      <c r="L431" s="30"/>
      <c r="M431" s="30"/>
      <c r="N431" s="30"/>
      <c r="O431" s="30"/>
      <c r="P431" s="30"/>
      <c r="Q431" s="30"/>
      <c r="R431" s="20"/>
      <c r="S431" s="20"/>
      <c r="T431" s="20"/>
      <c r="U431" s="20"/>
      <c r="V431" s="20"/>
      <c r="W431" s="20"/>
      <c r="X431" s="20"/>
      <c r="Y431" s="20"/>
      <c r="Z431" s="20"/>
      <c r="AA431" s="20"/>
      <c r="AB431" s="20"/>
      <c r="AC431" s="20"/>
      <c r="AD431" s="20"/>
      <c r="AE431" s="20"/>
      <c r="AF431" s="20"/>
      <c r="AG431" s="20"/>
      <c r="AH431" s="20"/>
      <c r="AI431" s="20"/>
      <c r="AJ431" s="20"/>
      <c r="AK431" s="20"/>
      <c r="AL431" s="20"/>
      <c r="AM431" s="20"/>
      <c r="AN431" s="20"/>
      <c r="AO431" s="20"/>
      <c r="AP431" s="20"/>
    </row>
    <row r="432" spans="1:42" x14ac:dyDescent="0.15">
      <c r="A432" s="20"/>
      <c r="B432" s="20"/>
      <c r="C432" s="20"/>
      <c r="D432" s="20"/>
      <c r="E432" s="20"/>
      <c r="F432" s="20"/>
      <c r="G432" s="20"/>
      <c r="H432" s="20"/>
      <c r="I432" s="20"/>
      <c r="J432" s="30"/>
      <c r="K432" s="30"/>
      <c r="L432" s="30"/>
      <c r="M432" s="30"/>
      <c r="N432" s="30"/>
      <c r="O432" s="30"/>
      <c r="P432" s="30"/>
      <c r="Q432" s="30"/>
      <c r="R432" s="20"/>
      <c r="S432" s="20"/>
      <c r="T432" s="20"/>
      <c r="U432" s="20"/>
      <c r="V432" s="20"/>
      <c r="W432" s="20"/>
      <c r="X432" s="20"/>
      <c r="Y432" s="20"/>
      <c r="Z432" s="20"/>
      <c r="AA432" s="20"/>
      <c r="AB432" s="20"/>
      <c r="AC432" s="20"/>
      <c r="AD432" s="20"/>
      <c r="AE432" s="20"/>
      <c r="AF432" s="20"/>
      <c r="AG432" s="20"/>
      <c r="AH432" s="20"/>
      <c r="AI432" s="20"/>
      <c r="AJ432" s="20"/>
      <c r="AK432" s="20"/>
      <c r="AL432" s="20"/>
      <c r="AM432" s="20"/>
      <c r="AN432" s="20"/>
      <c r="AO432" s="20"/>
      <c r="AP432" s="20"/>
    </row>
    <row r="433" spans="1:42" x14ac:dyDescent="0.15">
      <c r="A433" s="20"/>
      <c r="B433" s="20"/>
      <c r="C433" s="20"/>
      <c r="D433" s="20"/>
      <c r="E433" s="20"/>
      <c r="F433" s="20"/>
      <c r="G433" s="20"/>
      <c r="H433" s="20"/>
      <c r="I433" s="20"/>
      <c r="J433" s="30"/>
      <c r="K433" s="30"/>
      <c r="L433" s="30"/>
      <c r="M433" s="30"/>
      <c r="N433" s="30"/>
      <c r="O433" s="30"/>
      <c r="P433" s="30"/>
      <c r="Q433" s="30"/>
      <c r="R433" s="20"/>
      <c r="S433" s="20"/>
      <c r="T433" s="20"/>
      <c r="U433" s="20"/>
      <c r="V433" s="20"/>
      <c r="W433" s="20"/>
      <c r="X433" s="20"/>
      <c r="Y433" s="20"/>
      <c r="Z433" s="20"/>
      <c r="AA433" s="20"/>
      <c r="AB433" s="20"/>
      <c r="AC433" s="20"/>
      <c r="AD433" s="20"/>
      <c r="AE433" s="20"/>
      <c r="AF433" s="20"/>
      <c r="AG433" s="20"/>
      <c r="AH433" s="20"/>
      <c r="AI433" s="20"/>
      <c r="AJ433" s="20"/>
      <c r="AK433" s="20"/>
      <c r="AL433" s="20"/>
      <c r="AM433" s="20"/>
      <c r="AN433" s="20"/>
      <c r="AO433" s="20"/>
      <c r="AP433" s="20"/>
    </row>
    <row r="434" spans="1:42" x14ac:dyDescent="0.15">
      <c r="A434" s="20"/>
      <c r="B434" s="20"/>
      <c r="C434" s="20"/>
      <c r="D434" s="20"/>
      <c r="E434" s="20"/>
      <c r="F434" s="20"/>
      <c r="G434" s="20"/>
      <c r="H434" s="20"/>
      <c r="I434" s="20"/>
      <c r="J434" s="30"/>
      <c r="K434" s="30"/>
      <c r="L434" s="30"/>
      <c r="M434" s="30"/>
      <c r="N434" s="30"/>
      <c r="O434" s="30"/>
      <c r="P434" s="30"/>
      <c r="Q434" s="30"/>
      <c r="R434" s="20"/>
      <c r="S434" s="20"/>
      <c r="T434" s="20"/>
      <c r="U434" s="20"/>
      <c r="V434" s="20"/>
      <c r="W434" s="20"/>
      <c r="X434" s="20"/>
      <c r="Y434" s="20"/>
      <c r="Z434" s="20"/>
      <c r="AA434" s="20"/>
      <c r="AB434" s="20"/>
      <c r="AC434" s="20"/>
      <c r="AD434" s="20"/>
      <c r="AE434" s="20"/>
      <c r="AF434" s="20"/>
      <c r="AG434" s="20"/>
      <c r="AH434" s="20"/>
      <c r="AI434" s="20"/>
      <c r="AJ434" s="20"/>
      <c r="AK434" s="20"/>
      <c r="AL434" s="20"/>
      <c r="AM434" s="20"/>
      <c r="AN434" s="20"/>
      <c r="AO434" s="20"/>
      <c r="AP434" s="20"/>
    </row>
    <row r="435" spans="1:42" x14ac:dyDescent="0.15">
      <c r="A435" s="20"/>
      <c r="B435" s="20"/>
      <c r="C435" s="20"/>
      <c r="D435" s="20"/>
      <c r="E435" s="20"/>
      <c r="F435" s="20"/>
      <c r="G435" s="20"/>
      <c r="H435" s="20"/>
      <c r="I435" s="20"/>
      <c r="J435" s="30"/>
      <c r="K435" s="30"/>
      <c r="L435" s="30"/>
      <c r="M435" s="30"/>
      <c r="N435" s="30"/>
      <c r="O435" s="30"/>
      <c r="P435" s="30"/>
      <c r="Q435" s="30"/>
      <c r="R435" s="20"/>
      <c r="S435" s="20"/>
      <c r="T435" s="20"/>
      <c r="U435" s="20"/>
      <c r="V435" s="20"/>
      <c r="W435" s="20"/>
      <c r="X435" s="20"/>
      <c r="Y435" s="20"/>
      <c r="Z435" s="20"/>
      <c r="AA435" s="20"/>
      <c r="AB435" s="20"/>
      <c r="AC435" s="20"/>
      <c r="AD435" s="20"/>
      <c r="AE435" s="20"/>
      <c r="AF435" s="20"/>
      <c r="AG435" s="20"/>
      <c r="AH435" s="20"/>
      <c r="AI435" s="20"/>
      <c r="AJ435" s="20"/>
      <c r="AK435" s="20"/>
      <c r="AL435" s="20"/>
      <c r="AM435" s="20"/>
      <c r="AN435" s="20"/>
      <c r="AO435" s="20"/>
      <c r="AP435" s="20"/>
    </row>
    <row r="436" spans="1:42" x14ac:dyDescent="0.15">
      <c r="A436" s="20"/>
      <c r="B436" s="20"/>
      <c r="C436" s="20"/>
      <c r="D436" s="20"/>
      <c r="E436" s="20"/>
      <c r="F436" s="20"/>
      <c r="G436" s="20"/>
      <c r="H436" s="20"/>
      <c r="I436" s="20"/>
      <c r="J436" s="30"/>
      <c r="K436" s="30"/>
      <c r="L436" s="30"/>
      <c r="M436" s="30"/>
      <c r="N436" s="30"/>
      <c r="O436" s="30"/>
      <c r="P436" s="30"/>
      <c r="Q436" s="30"/>
      <c r="R436" s="20"/>
      <c r="S436" s="20"/>
      <c r="T436" s="20"/>
      <c r="U436" s="20"/>
      <c r="V436" s="20"/>
      <c r="W436" s="20"/>
      <c r="X436" s="20"/>
      <c r="Y436" s="20"/>
      <c r="Z436" s="20"/>
      <c r="AA436" s="20"/>
      <c r="AB436" s="20"/>
      <c r="AC436" s="20"/>
      <c r="AD436" s="20"/>
      <c r="AE436" s="20"/>
      <c r="AF436" s="20"/>
      <c r="AG436" s="20"/>
      <c r="AH436" s="20"/>
      <c r="AI436" s="20"/>
      <c r="AJ436" s="20"/>
      <c r="AK436" s="20"/>
      <c r="AL436" s="20"/>
      <c r="AM436" s="20"/>
      <c r="AN436" s="20"/>
      <c r="AO436" s="20"/>
      <c r="AP436" s="20"/>
    </row>
  </sheetData>
  <mergeCells count="18">
    <mergeCell ref="S270:AO271"/>
    <mergeCell ref="K3:L3"/>
    <mergeCell ref="M3:O3"/>
    <mergeCell ref="AR3:AS3"/>
    <mergeCell ref="G3:J3"/>
    <mergeCell ref="A1:Q1"/>
    <mergeCell ref="R1:AB1"/>
    <mergeCell ref="AC1:AN1"/>
    <mergeCell ref="AO1:AP1"/>
    <mergeCell ref="S3:Y3"/>
    <mergeCell ref="Z3:AH3"/>
    <mergeCell ref="AI3:AK3"/>
    <mergeCell ref="AL3:AO3"/>
    <mergeCell ref="AU3:BA3"/>
    <mergeCell ref="BB3:BJ3"/>
    <mergeCell ref="BK3:BM3"/>
    <mergeCell ref="BN3:BQ3"/>
    <mergeCell ref="AU270:BQ271"/>
  </mergeCells>
  <phoneticPr fontId="0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8">
    <tabColor theme="9" tint="0.39997558519241921"/>
  </sheetPr>
  <dimension ref="A1:BU436"/>
  <sheetViews>
    <sheetView workbookViewId="0">
      <selection activeCell="K8" sqref="K7:O8"/>
    </sheetView>
  </sheetViews>
  <sheetFormatPr baseColWidth="10" defaultColWidth="8.83203125" defaultRowHeight="13" x14ac:dyDescent="0.15"/>
  <cols>
    <col min="2" max="2" width="9.33203125" customWidth="1"/>
    <col min="3" max="6" width="10.33203125" customWidth="1"/>
    <col min="7" max="7" width="15.1640625" customWidth="1"/>
    <col min="8" max="8" width="14" customWidth="1"/>
    <col min="9" max="9" width="12" customWidth="1"/>
    <col min="10" max="12" width="14.5" style="33" customWidth="1"/>
    <col min="13" max="13" width="16.6640625" style="33" customWidth="1"/>
    <col min="14" max="14" width="15.5" style="33" customWidth="1"/>
    <col min="15" max="15" width="16.83203125" style="33" customWidth="1"/>
    <col min="16" max="16" width="10.5" style="33" customWidth="1"/>
    <col min="17" max="17" width="8.6640625" style="33" customWidth="1"/>
    <col min="18" max="42" width="13.5" customWidth="1"/>
    <col min="43" max="46" width="9.1640625" style="20" customWidth="1"/>
    <col min="47" max="47" width="11.1640625" style="20" customWidth="1"/>
    <col min="48" max="49" width="9.1640625" style="20" customWidth="1"/>
    <col min="50" max="50" width="12" style="20" customWidth="1"/>
    <col min="51" max="53" width="9.1640625" style="20" customWidth="1"/>
    <col min="54" max="54" width="11" style="20" customWidth="1"/>
    <col min="55" max="56" width="9.1640625" style="20" customWidth="1"/>
    <col min="57" max="57" width="11.6640625" style="20" customWidth="1"/>
    <col min="58" max="59" width="9.1640625" style="20" customWidth="1"/>
    <col min="60" max="61" width="9.1640625" customWidth="1"/>
    <col min="62" max="62" width="12.5" customWidth="1"/>
    <col min="63" max="63" width="11.5" customWidth="1"/>
    <col min="64" max="64" width="11.1640625" customWidth="1"/>
    <col min="65" max="65" width="9.1640625" customWidth="1"/>
    <col min="66" max="67" width="11.5" customWidth="1"/>
    <col min="68" max="70" width="9.1640625" customWidth="1"/>
  </cols>
  <sheetData>
    <row r="1" spans="1:73" s="101" customFormat="1" ht="18" x14ac:dyDescent="0.2">
      <c r="A1" s="551" t="s">
        <v>122</v>
      </c>
      <c r="B1" s="552"/>
      <c r="C1" s="552"/>
      <c r="D1" s="552"/>
      <c r="E1" s="552"/>
      <c r="F1" s="552"/>
      <c r="G1" s="552"/>
      <c r="H1" s="552"/>
      <c r="I1" s="552"/>
      <c r="J1" s="552"/>
      <c r="K1" s="552"/>
      <c r="L1" s="552"/>
      <c r="M1" s="552"/>
      <c r="N1" s="552"/>
      <c r="O1" s="552"/>
      <c r="P1" s="552"/>
      <c r="Q1" s="552"/>
      <c r="R1" s="552"/>
      <c r="S1" s="552"/>
      <c r="T1" s="552"/>
      <c r="U1" s="552"/>
      <c r="V1" s="552"/>
      <c r="W1" s="552"/>
      <c r="X1" s="552"/>
      <c r="Y1" s="552"/>
      <c r="Z1" s="552"/>
      <c r="AA1" s="552"/>
      <c r="AB1" s="552"/>
      <c r="AC1" s="551"/>
      <c r="AD1" s="552"/>
      <c r="AE1" s="552"/>
      <c r="AF1" s="552"/>
      <c r="AG1" s="552"/>
      <c r="AH1" s="552"/>
      <c r="AI1" s="552"/>
      <c r="AJ1" s="552"/>
      <c r="AK1" s="552"/>
      <c r="AL1" s="552"/>
      <c r="AM1" s="552"/>
      <c r="AN1" s="552"/>
      <c r="AO1" s="551"/>
      <c r="AP1" s="552"/>
      <c r="AQ1" s="194"/>
      <c r="AR1" s="194"/>
      <c r="AS1" s="194"/>
      <c r="AT1" s="194"/>
      <c r="AU1" s="194"/>
      <c r="AV1" s="194"/>
      <c r="AW1" s="194"/>
      <c r="AX1" s="194"/>
      <c r="AY1" s="194"/>
      <c r="AZ1" s="194"/>
      <c r="BA1" s="194"/>
      <c r="BB1" s="194"/>
      <c r="BC1" s="194"/>
      <c r="BD1" s="194"/>
      <c r="BE1" s="194"/>
      <c r="BF1" s="194"/>
      <c r="BG1" s="194"/>
      <c r="BH1" s="194"/>
      <c r="BI1" s="194"/>
      <c r="BJ1" s="194"/>
      <c r="BK1" s="194"/>
      <c r="BL1" s="194"/>
      <c r="BM1" s="194"/>
      <c r="BN1" s="194"/>
      <c r="BO1" s="194"/>
      <c r="BP1" s="194"/>
      <c r="BQ1" s="194"/>
      <c r="BR1" s="194"/>
    </row>
    <row r="2" spans="1:73" ht="20" x14ac:dyDescent="0.25">
      <c r="A2" s="20"/>
      <c r="B2" s="20"/>
      <c r="C2" s="20"/>
      <c r="D2" s="20"/>
      <c r="E2" s="20"/>
      <c r="F2" s="20"/>
      <c r="G2" s="20"/>
      <c r="H2" s="20"/>
      <c r="I2" s="20"/>
      <c r="J2" s="30"/>
      <c r="K2" s="30"/>
      <c r="L2" s="30"/>
      <c r="M2" s="30"/>
      <c r="N2" s="30"/>
      <c r="O2" s="30"/>
      <c r="P2" s="30"/>
      <c r="Q2" s="30"/>
      <c r="R2" s="65"/>
      <c r="S2" s="213" t="s">
        <v>89</v>
      </c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U2" s="213" t="s">
        <v>90</v>
      </c>
    </row>
    <row r="3" spans="1:73" s="359" customFormat="1" ht="57" customHeight="1" thickBot="1" x14ac:dyDescent="0.25">
      <c r="A3" s="357"/>
      <c r="B3" s="358"/>
      <c r="C3" s="358"/>
      <c r="D3" s="358"/>
      <c r="E3" s="358"/>
      <c r="F3" s="358"/>
      <c r="G3" s="555" t="s">
        <v>91</v>
      </c>
      <c r="H3" s="555"/>
      <c r="I3" s="555"/>
      <c r="J3" s="555"/>
      <c r="K3" s="553" t="s">
        <v>92</v>
      </c>
      <c r="L3" s="553"/>
      <c r="M3" s="553" t="s">
        <v>177</v>
      </c>
      <c r="N3" s="553"/>
      <c r="O3" s="553"/>
      <c r="P3" s="361"/>
      <c r="Q3" s="360"/>
      <c r="R3" s="362"/>
      <c r="S3" s="548" t="s">
        <v>93</v>
      </c>
      <c r="T3" s="548"/>
      <c r="U3" s="548"/>
      <c r="V3" s="548"/>
      <c r="W3" s="548"/>
      <c r="X3" s="548"/>
      <c r="Y3" s="548"/>
      <c r="Z3" s="548" t="s">
        <v>94</v>
      </c>
      <c r="AA3" s="548"/>
      <c r="AB3" s="548"/>
      <c r="AC3" s="548"/>
      <c r="AD3" s="548"/>
      <c r="AE3" s="548"/>
      <c r="AF3" s="548"/>
      <c r="AG3" s="548"/>
      <c r="AH3" s="548"/>
      <c r="AI3" s="549" t="s">
        <v>95</v>
      </c>
      <c r="AJ3" s="549"/>
      <c r="AK3" s="549"/>
      <c r="AL3" s="548" t="s">
        <v>96</v>
      </c>
      <c r="AM3" s="548"/>
      <c r="AN3" s="548"/>
      <c r="AO3" s="548"/>
      <c r="AP3" s="362"/>
      <c r="AR3" s="554" t="s">
        <v>97</v>
      </c>
      <c r="AS3" s="554"/>
      <c r="AT3" s="362"/>
      <c r="AU3" s="548" t="s">
        <v>93</v>
      </c>
      <c r="AV3" s="548"/>
      <c r="AW3" s="548"/>
      <c r="AX3" s="548"/>
      <c r="AY3" s="548"/>
      <c r="AZ3" s="548"/>
      <c r="BA3" s="548"/>
      <c r="BB3" s="548" t="s">
        <v>94</v>
      </c>
      <c r="BC3" s="548"/>
      <c r="BD3" s="548"/>
      <c r="BE3" s="548"/>
      <c r="BF3" s="548"/>
      <c r="BG3" s="548"/>
      <c r="BH3" s="548"/>
      <c r="BI3" s="548"/>
      <c r="BJ3" s="548"/>
      <c r="BK3" s="549" t="s">
        <v>95</v>
      </c>
      <c r="BL3" s="549"/>
      <c r="BM3" s="549"/>
      <c r="BN3" s="548" t="s">
        <v>96</v>
      </c>
      <c r="BO3" s="548"/>
      <c r="BP3" s="548"/>
      <c r="BQ3" s="548"/>
      <c r="BR3" s="363"/>
      <c r="BS3" s="364"/>
      <c r="BT3" s="364"/>
      <c r="BU3" s="364"/>
    </row>
    <row r="4" spans="1:73" s="359" customFormat="1" ht="65.25" customHeight="1" thickBot="1" x14ac:dyDescent="0.2">
      <c r="A4" s="365" t="s">
        <v>98</v>
      </c>
      <c r="B4" s="366" t="s">
        <v>99</v>
      </c>
      <c r="C4" s="366" t="s">
        <v>100</v>
      </c>
      <c r="D4" s="366" t="s">
        <v>101</v>
      </c>
      <c r="E4" s="366" t="s">
        <v>102</v>
      </c>
      <c r="F4" s="358"/>
      <c r="G4" s="367" t="s">
        <v>103</v>
      </c>
      <c r="H4" s="368" t="s">
        <v>104</v>
      </c>
      <c r="I4" s="369" t="s">
        <v>105</v>
      </c>
      <c r="J4" s="370" t="s">
        <v>106</v>
      </c>
      <c r="K4" s="371" t="s">
        <v>107</v>
      </c>
      <c r="L4" s="380" t="s">
        <v>108</v>
      </c>
      <c r="M4" s="371" t="s">
        <v>103</v>
      </c>
      <c r="N4" s="381" t="s">
        <v>104</v>
      </c>
      <c r="O4" s="380" t="s">
        <v>105</v>
      </c>
      <c r="R4" s="372"/>
      <c r="S4" s="373" t="s">
        <v>44</v>
      </c>
      <c r="T4" s="374" t="s">
        <v>45</v>
      </c>
      <c r="U4" s="374" t="s">
        <v>46</v>
      </c>
      <c r="V4" s="375" t="s">
        <v>47</v>
      </c>
      <c r="W4" s="375" t="s">
        <v>48</v>
      </c>
      <c r="X4" s="375" t="s">
        <v>49</v>
      </c>
      <c r="Y4" s="376" t="s">
        <v>109</v>
      </c>
      <c r="Z4" s="375" t="s">
        <v>50</v>
      </c>
      <c r="AA4" s="375" t="s">
        <v>51</v>
      </c>
      <c r="AB4" s="375" t="s">
        <v>52</v>
      </c>
      <c r="AC4" s="375" t="s">
        <v>53</v>
      </c>
      <c r="AD4" s="375" t="s">
        <v>54</v>
      </c>
      <c r="AE4" s="375" t="s">
        <v>55</v>
      </c>
      <c r="AF4" s="375" t="s">
        <v>56</v>
      </c>
      <c r="AG4" s="376" t="s">
        <v>110</v>
      </c>
      <c r="AH4" s="377" t="s">
        <v>111</v>
      </c>
      <c r="AI4" s="373" t="s">
        <v>112</v>
      </c>
      <c r="AJ4" s="374" t="s">
        <v>113</v>
      </c>
      <c r="AK4" s="378" t="s">
        <v>114</v>
      </c>
      <c r="AL4" s="373" t="s">
        <v>115</v>
      </c>
      <c r="AM4" s="374" t="s">
        <v>116</v>
      </c>
      <c r="AN4" s="374" t="s">
        <v>61</v>
      </c>
      <c r="AO4" s="378" t="s">
        <v>117</v>
      </c>
      <c r="AP4" s="372"/>
      <c r="AQ4" s="379" t="s">
        <v>118</v>
      </c>
      <c r="AR4" s="379" t="s">
        <v>119</v>
      </c>
      <c r="AS4" s="379" t="s">
        <v>120</v>
      </c>
      <c r="AT4" s="362"/>
      <c r="AU4" s="373" t="s">
        <v>44</v>
      </c>
      <c r="AV4" s="374" t="s">
        <v>45</v>
      </c>
      <c r="AW4" s="374" t="s">
        <v>46</v>
      </c>
      <c r="AX4" s="375" t="s">
        <v>47</v>
      </c>
      <c r="AY4" s="375" t="s">
        <v>48</v>
      </c>
      <c r="AZ4" s="375" t="s">
        <v>49</v>
      </c>
      <c r="BA4" s="376" t="s">
        <v>109</v>
      </c>
      <c r="BB4" s="375" t="s">
        <v>50</v>
      </c>
      <c r="BC4" s="375" t="s">
        <v>51</v>
      </c>
      <c r="BD4" s="375" t="s">
        <v>52</v>
      </c>
      <c r="BE4" s="375" t="s">
        <v>53</v>
      </c>
      <c r="BF4" s="375" t="s">
        <v>54</v>
      </c>
      <c r="BG4" s="375" t="s">
        <v>55</v>
      </c>
      <c r="BH4" s="375" t="s">
        <v>56</v>
      </c>
      <c r="BI4" s="376" t="s">
        <v>110</v>
      </c>
      <c r="BJ4" s="377" t="s">
        <v>111</v>
      </c>
      <c r="BK4" s="373" t="s">
        <v>112</v>
      </c>
      <c r="BL4" s="374" t="s">
        <v>113</v>
      </c>
      <c r="BM4" s="378" t="s">
        <v>114</v>
      </c>
      <c r="BN4" s="373" t="s">
        <v>115</v>
      </c>
      <c r="BO4" s="374" t="s">
        <v>116</v>
      </c>
      <c r="BP4" s="374" t="s">
        <v>61</v>
      </c>
      <c r="BQ4" s="378" t="s">
        <v>117</v>
      </c>
    </row>
    <row r="5" spans="1:73" x14ac:dyDescent="0.15">
      <c r="A5" s="104"/>
      <c r="B5" s="20"/>
      <c r="C5" s="102"/>
      <c r="D5" s="102"/>
      <c r="E5" s="102"/>
      <c r="F5" s="102"/>
      <c r="G5" s="205"/>
      <c r="H5" s="102"/>
      <c r="I5" s="102"/>
      <c r="J5" s="209"/>
      <c r="K5" s="31"/>
      <c r="L5" s="209"/>
      <c r="M5" s="31"/>
      <c r="N5" s="31"/>
      <c r="O5" s="209"/>
      <c r="P5" s="31"/>
      <c r="Q5" s="31"/>
      <c r="R5" s="20"/>
      <c r="S5" s="48"/>
      <c r="T5" s="49"/>
      <c r="U5" s="49"/>
      <c r="V5" s="49"/>
      <c r="W5" s="49"/>
      <c r="X5" s="49"/>
      <c r="Y5" s="100"/>
      <c r="Z5" s="49"/>
      <c r="AA5" s="49"/>
      <c r="AB5" s="49"/>
      <c r="AC5" s="49"/>
      <c r="AD5" s="49"/>
      <c r="AE5" s="49"/>
      <c r="AF5" s="49"/>
      <c r="AG5" s="49"/>
      <c r="AH5" s="50"/>
      <c r="AI5" s="51"/>
      <c r="AJ5" s="20"/>
      <c r="AK5" s="56"/>
      <c r="AL5" s="51"/>
      <c r="AM5" s="20"/>
      <c r="AN5" s="20"/>
      <c r="AO5" s="56"/>
      <c r="AP5" s="20"/>
      <c r="AU5" s="48"/>
      <c r="AV5" s="49"/>
      <c r="AW5" s="49"/>
      <c r="AX5" s="49"/>
      <c r="AY5" s="49"/>
      <c r="AZ5" s="49"/>
      <c r="BA5" s="100"/>
      <c r="BB5" s="49"/>
      <c r="BC5" s="49"/>
      <c r="BD5" s="49"/>
      <c r="BE5" s="49"/>
      <c r="BF5" s="49"/>
      <c r="BG5" s="49"/>
      <c r="BH5" s="49"/>
      <c r="BI5" s="49"/>
      <c r="BJ5" s="50"/>
      <c r="BK5" s="51"/>
      <c r="BL5" s="20"/>
      <c r="BM5" s="56"/>
      <c r="BN5" s="51"/>
      <c r="BO5" s="20"/>
      <c r="BP5" s="20"/>
      <c r="BQ5" s="56"/>
    </row>
    <row r="6" spans="1:73" x14ac:dyDescent="0.15">
      <c r="A6" s="104"/>
      <c r="B6" s="20">
        <v>0</v>
      </c>
      <c r="C6" s="105">
        <v>0</v>
      </c>
      <c r="D6">
        <f ca="1">OFFSET(extrapolation!L15,0,OS_dist_choice-1,1,1)</f>
        <v>1</v>
      </c>
      <c r="E6">
        <f ca="1">OFFSET(extrapolation!D15,0,PFS_dist_choice-1,1,1)</f>
        <v>0</v>
      </c>
      <c r="F6" s="102"/>
      <c r="G6" s="206">
        <v>1000</v>
      </c>
      <c r="H6" s="105">
        <f ca="1">+G$6-G6-I6</f>
        <v>0</v>
      </c>
      <c r="I6" s="105">
        <f ca="1">+G$6*(1-D6)</f>
        <v>0</v>
      </c>
      <c r="J6" s="209">
        <f ca="1">SUM(G6:I6)</f>
        <v>1000</v>
      </c>
      <c r="K6" s="204"/>
      <c r="L6" s="211"/>
      <c r="M6" s="204"/>
      <c r="N6" s="204"/>
      <c r="O6" s="211"/>
      <c r="P6" s="31"/>
      <c r="Q6" s="31"/>
      <c r="R6" s="62"/>
      <c r="S6" s="51"/>
      <c r="T6" s="20"/>
      <c r="U6" s="20"/>
      <c r="V6" s="20"/>
      <c r="W6" s="20"/>
      <c r="X6" s="20"/>
      <c r="Y6" s="106"/>
      <c r="Z6" s="20"/>
      <c r="AA6" s="20"/>
      <c r="AB6" s="20"/>
      <c r="AC6" s="20"/>
      <c r="AD6" s="20"/>
      <c r="AE6" s="20"/>
      <c r="AF6" s="20"/>
      <c r="AG6" s="20"/>
      <c r="AH6" s="52"/>
      <c r="AI6" s="57"/>
      <c r="AJ6" s="58"/>
      <c r="AK6" s="59"/>
      <c r="AL6" s="61"/>
      <c r="AM6" s="62"/>
      <c r="AN6" s="62"/>
      <c r="AO6" s="59">
        <f>AL6+AM6+AN6</f>
        <v>0</v>
      </c>
      <c r="AP6" s="62"/>
      <c r="AQ6" s="105">
        <v>0</v>
      </c>
      <c r="AR6" s="105">
        <f t="shared" ref="AR6:AR69" si="0">1/(1+cDR)^AQ6</f>
        <v>1</v>
      </c>
      <c r="AS6" s="105">
        <f t="shared" ref="AS6:AS69" si="1">1/(1+oDR)^AQ6</f>
        <v>1</v>
      </c>
      <c r="AU6" s="51"/>
      <c r="BA6" s="106"/>
      <c r="BH6" s="20"/>
      <c r="BI6" s="20"/>
      <c r="BJ6" s="52"/>
      <c r="BK6" s="57"/>
      <c r="BL6" s="58"/>
      <c r="BM6" s="59"/>
      <c r="BN6" s="61"/>
      <c r="BO6" s="62"/>
      <c r="BP6" s="62"/>
      <c r="BQ6" s="59"/>
    </row>
    <row r="7" spans="1:73" x14ac:dyDescent="0.15">
      <c r="A7" s="104">
        <v>1</v>
      </c>
      <c r="B7" s="20">
        <f>+A7*3</f>
        <v>3</v>
      </c>
      <c r="C7" s="105">
        <f>+(B7/52)*12</f>
        <v>0.69230769230769229</v>
      </c>
      <c r="D7">
        <f ca="1">OFFSET(extrapolation!L16,0,OS_dist_choice-1,1,1)</f>
        <v>0.99845068286431382</v>
      </c>
      <c r="E7">
        <f ca="1">OFFSET(extrapolation!D16,0,PFS_dist_choice-1,1,1)</f>
        <v>3</v>
      </c>
      <c r="F7" s="102"/>
      <c r="G7" s="206"/>
      <c r="H7" s="105"/>
      <c r="I7" s="105"/>
      <c r="J7" s="209"/>
      <c r="K7" s="539"/>
      <c r="L7" s="540"/>
      <c r="M7" s="539"/>
      <c r="N7" s="539"/>
      <c r="O7" s="540"/>
      <c r="P7" s="31"/>
      <c r="Q7" s="31"/>
      <c r="R7" s="25"/>
      <c r="S7" s="51"/>
      <c r="T7" s="20"/>
      <c r="U7" s="20"/>
      <c r="V7" s="20"/>
      <c r="W7" s="20"/>
      <c r="X7" s="20"/>
      <c r="Y7" s="106"/>
      <c r="Z7" s="20"/>
      <c r="AA7" s="20"/>
      <c r="AB7" s="20"/>
      <c r="AC7" s="20"/>
      <c r="AD7" s="20"/>
      <c r="AE7" s="20"/>
      <c r="AF7" s="20"/>
      <c r="AG7" s="20"/>
      <c r="AH7" s="53"/>
      <c r="AI7" s="60"/>
      <c r="AJ7" s="28"/>
      <c r="AK7" s="106"/>
      <c r="AL7" s="107"/>
      <c r="AM7" s="105"/>
      <c r="AN7" s="105"/>
      <c r="AO7" s="63"/>
      <c r="AP7" s="25"/>
      <c r="AQ7" s="105">
        <f t="shared" ref="AQ7:AQ38" si="2">+B7/52</f>
        <v>5.7692307692307696E-2</v>
      </c>
      <c r="AR7" s="105">
        <f t="shared" si="0"/>
        <v>0.99801727051492384</v>
      </c>
      <c r="AS7" s="105">
        <f t="shared" si="1"/>
        <v>0.99801727051492384</v>
      </c>
      <c r="AU7" s="51"/>
      <c r="BA7" s="106"/>
      <c r="BH7" s="20"/>
      <c r="BI7" s="20"/>
      <c r="BJ7" s="53"/>
      <c r="BK7" s="60"/>
      <c r="BL7" s="28"/>
      <c r="BM7" s="106"/>
      <c r="BN7" s="107"/>
      <c r="BO7" s="105"/>
      <c r="BP7" s="105"/>
      <c r="BQ7" s="63"/>
    </row>
    <row r="8" spans="1:73" x14ac:dyDescent="0.15">
      <c r="A8" s="104">
        <v>2</v>
      </c>
      <c r="B8" s="20">
        <f t="shared" ref="B8:B71" si="3">+A8*3</f>
        <v>6</v>
      </c>
      <c r="C8" s="105">
        <f t="shared" ref="C8:C71" si="4">+(B8/52)*12</f>
        <v>1.3846153846153846</v>
      </c>
      <c r="D8">
        <f ca="1">OFFSET(extrapolation!L17,0,OS_dist_choice-1,1,1)</f>
        <v>0.99250679084535132</v>
      </c>
      <c r="E8">
        <f ca="1">OFFSET(extrapolation!D17,0,PFS_dist_choice-1,1,1)</f>
        <v>6</v>
      </c>
      <c r="F8" s="102"/>
      <c r="G8" s="206"/>
      <c r="H8" s="105"/>
      <c r="I8" s="105"/>
      <c r="J8" s="209"/>
      <c r="K8" s="539"/>
      <c r="L8" s="540"/>
      <c r="M8" s="539"/>
      <c r="N8" s="539"/>
      <c r="O8" s="540"/>
      <c r="P8" s="31"/>
      <c r="Q8" s="31"/>
      <c r="R8" s="105"/>
      <c r="S8" s="51"/>
      <c r="T8" s="20"/>
      <c r="U8" s="20"/>
      <c r="V8" s="20"/>
      <c r="W8" s="20"/>
      <c r="X8" s="20"/>
      <c r="Y8" s="106"/>
      <c r="Z8" s="20"/>
      <c r="AA8" s="20"/>
      <c r="AB8" s="20"/>
      <c r="AC8" s="20"/>
      <c r="AD8" s="20"/>
      <c r="AE8" s="20"/>
      <c r="AF8" s="20"/>
      <c r="AG8" s="20"/>
      <c r="AH8" s="106"/>
      <c r="AI8" s="107"/>
      <c r="AJ8" s="105"/>
      <c r="AK8" s="106"/>
      <c r="AL8" s="107"/>
      <c r="AM8" s="105"/>
      <c r="AN8" s="105"/>
      <c r="AO8" s="106"/>
      <c r="AP8" s="105"/>
      <c r="AQ8" s="105">
        <f t="shared" si="2"/>
        <v>0.11538461538461539</v>
      </c>
      <c r="AR8" s="105">
        <f t="shared" si="0"/>
        <v>0.9960384722460589</v>
      </c>
      <c r="AS8" s="105">
        <f t="shared" si="1"/>
        <v>0.9960384722460589</v>
      </c>
      <c r="AU8" s="51"/>
      <c r="BA8" s="106"/>
      <c r="BH8" s="20"/>
      <c r="BI8" s="20"/>
      <c r="BJ8" s="106"/>
      <c r="BK8" s="107"/>
      <c r="BL8" s="105"/>
      <c r="BM8" s="106"/>
      <c r="BN8" s="107"/>
      <c r="BO8" s="105"/>
      <c r="BP8" s="105"/>
      <c r="BQ8" s="106"/>
    </row>
    <row r="9" spans="1:73" x14ac:dyDescent="0.15">
      <c r="A9" s="104">
        <v>3</v>
      </c>
      <c r="B9" s="20">
        <f t="shared" si="3"/>
        <v>9</v>
      </c>
      <c r="C9" s="105">
        <f t="shared" si="4"/>
        <v>2.0769230769230766</v>
      </c>
      <c r="D9">
        <f ca="1">OFFSET(extrapolation!L18,0,OS_dist_choice-1,1,1)</f>
        <v>0.98130699662962417</v>
      </c>
      <c r="E9">
        <f ca="1">OFFSET(extrapolation!D18,0,PFS_dist_choice-1,1,1)</f>
        <v>9</v>
      </c>
      <c r="F9" s="102"/>
      <c r="G9" s="206"/>
      <c r="H9" s="105"/>
      <c r="I9" s="105"/>
      <c r="J9" s="209"/>
      <c r="K9" s="31"/>
      <c r="L9" s="209"/>
      <c r="M9" s="31"/>
      <c r="N9" s="31"/>
      <c r="O9" s="209"/>
      <c r="P9" s="31"/>
      <c r="Q9" s="31"/>
      <c r="R9" s="105"/>
      <c r="S9" s="51"/>
      <c r="T9" s="20"/>
      <c r="U9" s="20"/>
      <c r="V9" s="20"/>
      <c r="W9" s="20"/>
      <c r="X9" s="20"/>
      <c r="Y9" s="106"/>
      <c r="Z9" s="20"/>
      <c r="AA9" s="20"/>
      <c r="AB9" s="20"/>
      <c r="AC9" s="20"/>
      <c r="AD9" s="20"/>
      <c r="AE9" s="20"/>
      <c r="AF9" s="20"/>
      <c r="AG9" s="20"/>
      <c r="AH9" s="106"/>
      <c r="AI9" s="107"/>
      <c r="AJ9" s="105"/>
      <c r="AK9" s="106"/>
      <c r="AL9" s="107"/>
      <c r="AM9" s="105"/>
      <c r="AN9" s="105"/>
      <c r="AO9" s="106"/>
      <c r="AP9" s="105"/>
      <c r="AQ9" s="105">
        <f t="shared" si="2"/>
        <v>0.17307692307692307</v>
      </c>
      <c r="AR9" s="105">
        <f t="shared" si="0"/>
        <v>0.99406359739886663</v>
      </c>
      <c r="AS9" s="105">
        <f t="shared" si="1"/>
        <v>0.99406359739886663</v>
      </c>
      <c r="AU9" s="51"/>
      <c r="BA9" s="106"/>
      <c r="BH9" s="20"/>
      <c r="BI9" s="20"/>
      <c r="BJ9" s="106"/>
      <c r="BK9" s="107"/>
      <c r="BL9" s="105"/>
      <c r="BM9" s="106"/>
      <c r="BN9" s="107"/>
      <c r="BO9" s="105"/>
      <c r="BP9" s="105"/>
      <c r="BQ9" s="106"/>
    </row>
    <row r="10" spans="1:73" x14ac:dyDescent="0.15">
      <c r="A10" s="104">
        <v>4</v>
      </c>
      <c r="B10" s="20">
        <f t="shared" si="3"/>
        <v>12</v>
      </c>
      <c r="C10" s="105">
        <f t="shared" si="4"/>
        <v>2.7692307692307692</v>
      </c>
      <c r="D10">
        <f ca="1">OFFSET(extrapolation!L19,0,OS_dist_choice-1,1,1)</f>
        <v>0.96456861279680839</v>
      </c>
      <c r="E10">
        <f ca="1">OFFSET(extrapolation!D19,0,PFS_dist_choice-1,1,1)</f>
        <v>12</v>
      </c>
      <c r="F10" s="102"/>
      <c r="G10" s="206"/>
      <c r="H10" s="105"/>
      <c r="I10" s="105"/>
      <c r="J10" s="209"/>
      <c r="K10" s="31"/>
      <c r="L10" s="209"/>
      <c r="M10" s="31"/>
      <c r="N10" s="31"/>
      <c r="O10" s="209"/>
      <c r="P10" s="31"/>
      <c r="Q10" s="31"/>
      <c r="R10" s="105"/>
      <c r="S10" s="51"/>
      <c r="T10" s="20"/>
      <c r="U10" s="20"/>
      <c r="V10" s="20"/>
      <c r="W10" s="20"/>
      <c r="X10" s="20"/>
      <c r="Y10" s="106"/>
      <c r="Z10" s="20"/>
      <c r="AA10" s="20"/>
      <c r="AB10" s="20"/>
      <c r="AC10" s="20"/>
      <c r="AD10" s="20"/>
      <c r="AE10" s="20"/>
      <c r="AF10" s="20"/>
      <c r="AG10" s="20"/>
      <c r="AH10" s="106"/>
      <c r="AI10" s="107"/>
      <c r="AJ10" s="105"/>
      <c r="AK10" s="106"/>
      <c r="AL10" s="107"/>
      <c r="AM10" s="105"/>
      <c r="AN10" s="105"/>
      <c r="AO10" s="106"/>
      <c r="AP10" s="105"/>
      <c r="AQ10" s="105">
        <f t="shared" si="2"/>
        <v>0.23076923076923078</v>
      </c>
      <c r="AR10" s="105">
        <f t="shared" si="0"/>
        <v>0.99209263819426308</v>
      </c>
      <c r="AS10" s="105">
        <f t="shared" si="1"/>
        <v>0.99209263819426308</v>
      </c>
      <c r="AU10" s="51"/>
      <c r="BA10" s="106"/>
      <c r="BH10" s="20"/>
      <c r="BI10" s="20"/>
      <c r="BJ10" s="106"/>
      <c r="BK10" s="107"/>
      <c r="BL10" s="105"/>
      <c r="BM10" s="106"/>
      <c r="BN10" s="107"/>
      <c r="BO10" s="105"/>
      <c r="BP10" s="105"/>
      <c r="BQ10" s="106"/>
    </row>
    <row r="11" spans="1:73" x14ac:dyDescent="0.15">
      <c r="A11" s="104">
        <v>5</v>
      </c>
      <c r="B11" s="20">
        <f t="shared" si="3"/>
        <v>15</v>
      </c>
      <c r="C11" s="105">
        <f t="shared" si="4"/>
        <v>3.4615384615384612</v>
      </c>
      <c r="D11">
        <f ca="1">OFFSET(extrapolation!L20,0,OS_dist_choice-1,1,1)</f>
        <v>0.94239109135007948</v>
      </c>
      <c r="E11">
        <f ca="1">OFFSET(extrapolation!D20,0,PFS_dist_choice-1,1,1)</f>
        <v>15</v>
      </c>
      <c r="F11" s="102"/>
      <c r="G11" s="206"/>
      <c r="H11" s="105"/>
      <c r="I11" s="105"/>
      <c r="J11" s="209"/>
      <c r="K11" s="31"/>
      <c r="L11" s="209"/>
      <c r="M11" s="31"/>
      <c r="N11" s="31"/>
      <c r="O11" s="209"/>
      <c r="P11" s="31"/>
      <c r="Q11" s="31"/>
      <c r="R11" s="105"/>
      <c r="S11" s="51"/>
      <c r="T11" s="20"/>
      <c r="U11" s="20"/>
      <c r="V11" s="20"/>
      <c r="W11" s="20"/>
      <c r="X11" s="20"/>
      <c r="Y11" s="106"/>
      <c r="Z11" s="20"/>
      <c r="AA11" s="20"/>
      <c r="AB11" s="20"/>
      <c r="AC11" s="20"/>
      <c r="AD11" s="20"/>
      <c r="AE11" s="20"/>
      <c r="AF11" s="20"/>
      <c r="AG11" s="20"/>
      <c r="AH11" s="106"/>
      <c r="AI11" s="107"/>
      <c r="AJ11" s="105"/>
      <c r="AK11" s="106"/>
      <c r="AL11" s="107"/>
      <c r="AM11" s="105"/>
      <c r="AN11" s="105"/>
      <c r="AO11" s="106"/>
      <c r="AP11" s="105"/>
      <c r="AQ11" s="105">
        <f t="shared" si="2"/>
        <v>0.28846153846153844</v>
      </c>
      <c r="AR11" s="105">
        <f t="shared" si="0"/>
        <v>0.99012558686858843</v>
      </c>
      <c r="AS11" s="105">
        <f t="shared" si="1"/>
        <v>0.99012558686858843</v>
      </c>
      <c r="AU11" s="51"/>
      <c r="BA11" s="106"/>
      <c r="BH11" s="20"/>
      <c r="BI11" s="20"/>
      <c r="BJ11" s="106"/>
      <c r="BK11" s="107"/>
      <c r="BL11" s="105"/>
      <c r="BM11" s="106"/>
      <c r="BN11" s="107"/>
      <c r="BO11" s="105"/>
      <c r="BP11" s="105"/>
      <c r="BQ11" s="106"/>
    </row>
    <row r="12" spans="1:73" x14ac:dyDescent="0.15">
      <c r="A12" s="104">
        <v>6</v>
      </c>
      <c r="B12" s="20">
        <f t="shared" si="3"/>
        <v>18</v>
      </c>
      <c r="C12" s="105">
        <f t="shared" si="4"/>
        <v>4.1538461538461533</v>
      </c>
      <c r="D12">
        <f ca="1">OFFSET(extrapolation!L21,0,OS_dist_choice-1,1,1)</f>
        <v>0.9151794452558869</v>
      </c>
      <c r="E12">
        <f ca="1">OFFSET(extrapolation!D21,0,PFS_dist_choice-1,1,1)</f>
        <v>18</v>
      </c>
      <c r="F12" s="102"/>
      <c r="G12" s="206"/>
      <c r="H12" s="105"/>
      <c r="I12" s="105"/>
      <c r="J12" s="209"/>
      <c r="K12" s="31"/>
      <c r="L12" s="209"/>
      <c r="M12" s="31"/>
      <c r="N12" s="31"/>
      <c r="O12" s="209"/>
      <c r="P12" s="31"/>
      <c r="Q12" s="31"/>
      <c r="R12" s="105"/>
      <c r="S12" s="51"/>
      <c r="T12" s="20"/>
      <c r="U12" s="20"/>
      <c r="V12" s="20"/>
      <c r="W12" s="20"/>
      <c r="X12" s="20"/>
      <c r="Y12" s="106"/>
      <c r="Z12" s="20"/>
      <c r="AA12" s="20"/>
      <c r="AB12" s="20"/>
      <c r="AC12" s="20"/>
      <c r="AD12" s="20"/>
      <c r="AE12" s="20"/>
      <c r="AF12" s="20"/>
      <c r="AG12" s="20"/>
      <c r="AH12" s="106"/>
      <c r="AI12" s="107"/>
      <c r="AJ12" s="105"/>
      <c r="AK12" s="106"/>
      <c r="AL12" s="107"/>
      <c r="AM12" s="105"/>
      <c r="AN12" s="105"/>
      <c r="AO12" s="106"/>
      <c r="AP12" s="105"/>
      <c r="AQ12" s="105">
        <f t="shared" si="2"/>
        <v>0.34615384615384615</v>
      </c>
      <c r="AR12" s="105">
        <f t="shared" si="0"/>
        <v>0.98816243567357587</v>
      </c>
      <c r="AS12" s="105">
        <f t="shared" si="1"/>
        <v>0.98816243567357587</v>
      </c>
      <c r="AU12" s="51"/>
      <c r="BA12" s="106"/>
      <c r="BH12" s="20"/>
      <c r="BI12" s="20"/>
      <c r="BJ12" s="106"/>
      <c r="BK12" s="107"/>
      <c r="BL12" s="105"/>
      <c r="BM12" s="106"/>
      <c r="BN12" s="107"/>
      <c r="BO12" s="105"/>
      <c r="BP12" s="105"/>
      <c r="BQ12" s="106"/>
    </row>
    <row r="13" spans="1:73" x14ac:dyDescent="0.15">
      <c r="A13" s="104">
        <v>7</v>
      </c>
      <c r="B13" s="20">
        <f t="shared" si="3"/>
        <v>21</v>
      </c>
      <c r="C13" s="105">
        <f t="shared" si="4"/>
        <v>4.8461538461538467</v>
      </c>
      <c r="D13">
        <f ca="1">OFFSET(extrapolation!L22,0,OS_dist_choice-1,1,1)</f>
        <v>0.8835744192697037</v>
      </c>
      <c r="E13">
        <f ca="1">OFFSET(extrapolation!D22,0,PFS_dist_choice-1,1,1)</f>
        <v>21</v>
      </c>
      <c r="F13" s="102"/>
      <c r="G13" s="206"/>
      <c r="H13" s="105"/>
      <c r="I13" s="105"/>
      <c r="J13" s="209"/>
      <c r="K13" s="31"/>
      <c r="L13" s="209"/>
      <c r="M13" s="31"/>
      <c r="N13" s="31"/>
      <c r="O13" s="209"/>
      <c r="P13" s="31"/>
      <c r="Q13" s="31"/>
      <c r="R13" s="105"/>
      <c r="S13" s="51"/>
      <c r="T13" s="20"/>
      <c r="U13" s="20"/>
      <c r="V13" s="20"/>
      <c r="W13" s="20"/>
      <c r="X13" s="20"/>
      <c r="Y13" s="106"/>
      <c r="Z13" s="20"/>
      <c r="AA13" s="20"/>
      <c r="AB13" s="20"/>
      <c r="AC13" s="20"/>
      <c r="AD13" s="20"/>
      <c r="AE13" s="20"/>
      <c r="AF13" s="20"/>
      <c r="AG13" s="20"/>
      <c r="AH13" s="106"/>
      <c r="AI13" s="107"/>
      <c r="AJ13" s="105"/>
      <c r="AK13" s="106"/>
      <c r="AL13" s="107"/>
      <c r="AM13" s="105"/>
      <c r="AN13" s="105"/>
      <c r="AO13" s="106"/>
      <c r="AP13" s="105"/>
      <c r="AQ13" s="105">
        <f t="shared" si="2"/>
        <v>0.40384615384615385</v>
      </c>
      <c r="AR13" s="105">
        <f t="shared" si="0"/>
        <v>0.98620317687632142</v>
      </c>
      <c r="AS13" s="105">
        <f t="shared" si="1"/>
        <v>0.98620317687632142</v>
      </c>
      <c r="AU13" s="51"/>
      <c r="BA13" s="106"/>
      <c r="BH13" s="20"/>
      <c r="BI13" s="20"/>
      <c r="BJ13" s="106"/>
      <c r="BK13" s="107"/>
      <c r="BL13" s="105"/>
      <c r="BM13" s="106"/>
      <c r="BN13" s="107"/>
      <c r="BO13" s="105"/>
      <c r="BP13" s="105"/>
      <c r="BQ13" s="106"/>
    </row>
    <row r="14" spans="1:73" x14ac:dyDescent="0.15">
      <c r="A14" s="104">
        <v>8</v>
      </c>
      <c r="B14" s="20">
        <f t="shared" si="3"/>
        <v>24</v>
      </c>
      <c r="C14" s="105">
        <f t="shared" si="4"/>
        <v>5.5384615384615383</v>
      </c>
      <c r="D14">
        <f ca="1">OFFSET(extrapolation!L23,0,OS_dist_choice-1,1,1)</f>
        <v>0.84837715011756265</v>
      </c>
      <c r="E14">
        <f ca="1">OFFSET(extrapolation!D23,0,PFS_dist_choice-1,1,1)</f>
        <v>24</v>
      </c>
      <c r="F14" s="102"/>
      <c r="G14" s="206"/>
      <c r="H14" s="105"/>
      <c r="I14" s="105"/>
      <c r="J14" s="209"/>
      <c r="K14" s="31"/>
      <c r="L14" s="209"/>
      <c r="M14" s="31"/>
      <c r="N14" s="31"/>
      <c r="O14" s="209"/>
      <c r="P14" s="31"/>
      <c r="Q14" s="31"/>
      <c r="R14" s="105"/>
      <c r="S14" s="51"/>
      <c r="T14" s="20"/>
      <c r="U14" s="20"/>
      <c r="V14" s="20"/>
      <c r="W14" s="20"/>
      <c r="X14" s="20"/>
      <c r="Y14" s="106"/>
      <c r="Z14" s="20"/>
      <c r="AA14" s="20"/>
      <c r="AB14" s="20"/>
      <c r="AC14" s="20"/>
      <c r="AD14" s="20"/>
      <c r="AE14" s="20"/>
      <c r="AF14" s="20"/>
      <c r="AG14" s="20"/>
      <c r="AH14" s="106"/>
      <c r="AI14" s="107"/>
      <c r="AJ14" s="105"/>
      <c r="AK14" s="106"/>
      <c r="AL14" s="107"/>
      <c r="AM14" s="105"/>
      <c r="AN14" s="105"/>
      <c r="AO14" s="106"/>
      <c r="AP14" s="105"/>
      <c r="AQ14" s="105">
        <f t="shared" si="2"/>
        <v>0.46153846153846156</v>
      </c>
      <c r="AR14" s="105">
        <f t="shared" si="0"/>
        <v>0.98424780275925294</v>
      </c>
      <c r="AS14" s="105">
        <f t="shared" si="1"/>
        <v>0.98424780275925294</v>
      </c>
      <c r="AU14" s="51"/>
      <c r="BA14" s="106"/>
      <c r="BH14" s="20"/>
      <c r="BI14" s="20"/>
      <c r="BJ14" s="106"/>
      <c r="BK14" s="107"/>
      <c r="BL14" s="105"/>
      <c r="BM14" s="106"/>
      <c r="BN14" s="107"/>
      <c r="BO14" s="105"/>
      <c r="BP14" s="105"/>
      <c r="BQ14" s="106"/>
    </row>
    <row r="15" spans="1:73" x14ac:dyDescent="0.15">
      <c r="A15" s="104">
        <v>9</v>
      </c>
      <c r="B15" s="20">
        <f t="shared" si="3"/>
        <v>27</v>
      </c>
      <c r="C15" s="105">
        <f t="shared" si="4"/>
        <v>6.2307692307692317</v>
      </c>
      <c r="D15">
        <f ca="1">OFFSET(extrapolation!L24,0,OS_dist_choice-1,1,1)</f>
        <v>0.81047224483625346</v>
      </c>
      <c r="E15">
        <f ca="1">OFFSET(extrapolation!D24,0,PFS_dist_choice-1,1,1)</f>
        <v>27</v>
      </c>
      <c r="F15" s="102"/>
      <c r="G15" s="206"/>
      <c r="H15" s="105"/>
      <c r="I15" s="105"/>
      <c r="J15" s="209"/>
      <c r="K15" s="31"/>
      <c r="L15" s="209"/>
      <c r="M15" s="31"/>
      <c r="N15" s="31"/>
      <c r="O15" s="209"/>
      <c r="P15" s="31"/>
      <c r="Q15" s="31"/>
      <c r="R15" s="105"/>
      <c r="S15" s="51"/>
      <c r="T15" s="20"/>
      <c r="U15" s="20"/>
      <c r="V15" s="20"/>
      <c r="W15" s="20"/>
      <c r="X15" s="20"/>
      <c r="Y15" s="106"/>
      <c r="Z15" s="20"/>
      <c r="AA15" s="20"/>
      <c r="AB15" s="20"/>
      <c r="AC15" s="20"/>
      <c r="AD15" s="20"/>
      <c r="AE15" s="20"/>
      <c r="AF15" s="20"/>
      <c r="AG15" s="20"/>
      <c r="AH15" s="106"/>
      <c r="AI15" s="107"/>
      <c r="AJ15" s="105"/>
      <c r="AK15" s="106"/>
      <c r="AL15" s="107"/>
      <c r="AM15" s="105"/>
      <c r="AN15" s="105"/>
      <c r="AO15" s="106"/>
      <c r="AP15" s="105"/>
      <c r="AQ15" s="105">
        <f t="shared" si="2"/>
        <v>0.51923076923076927</v>
      </c>
      <c r="AR15" s="105">
        <f t="shared" si="0"/>
        <v>0.98229630562010106</v>
      </c>
      <c r="AS15" s="105">
        <f t="shared" si="1"/>
        <v>0.98229630562010106</v>
      </c>
      <c r="AU15" s="51"/>
      <c r="BA15" s="106"/>
      <c r="BH15" s="20"/>
      <c r="BI15" s="20"/>
      <c r="BJ15" s="106"/>
      <c r="BK15" s="107"/>
      <c r="BL15" s="105"/>
      <c r="BM15" s="106"/>
      <c r="BN15" s="107"/>
      <c r="BO15" s="105"/>
      <c r="BP15" s="105"/>
      <c r="BQ15" s="106"/>
    </row>
    <row r="16" spans="1:73" x14ac:dyDescent="0.15">
      <c r="A16" s="104">
        <v>10</v>
      </c>
      <c r="B16" s="20">
        <f t="shared" si="3"/>
        <v>30</v>
      </c>
      <c r="C16" s="105">
        <f t="shared" si="4"/>
        <v>6.9230769230769225</v>
      </c>
      <c r="D16">
        <f ca="1">OFFSET(extrapolation!L25,0,OS_dist_choice-1,1,1)</f>
        <v>0.77075678330978226</v>
      </c>
      <c r="E16">
        <f ca="1">OFFSET(extrapolation!D25,0,PFS_dist_choice-1,1,1)</f>
        <v>30</v>
      </c>
      <c r="F16" s="102"/>
      <c r="G16" s="206"/>
      <c r="H16" s="105"/>
      <c r="I16" s="105"/>
      <c r="J16" s="209"/>
      <c r="K16" s="31"/>
      <c r="L16" s="209"/>
      <c r="M16" s="31"/>
      <c r="N16" s="31"/>
      <c r="O16" s="209"/>
      <c r="P16" s="31"/>
      <c r="Q16" s="31"/>
      <c r="R16" s="105"/>
      <c r="S16" s="51"/>
      <c r="T16" s="20"/>
      <c r="U16" s="20"/>
      <c r="V16" s="20"/>
      <c r="W16" s="20"/>
      <c r="X16" s="20"/>
      <c r="Y16" s="106"/>
      <c r="Z16" s="20"/>
      <c r="AA16" s="20"/>
      <c r="AB16" s="20"/>
      <c r="AC16" s="20"/>
      <c r="AD16" s="20"/>
      <c r="AE16" s="20"/>
      <c r="AF16" s="20"/>
      <c r="AG16" s="20"/>
      <c r="AH16" s="106"/>
      <c r="AI16" s="107"/>
      <c r="AJ16" s="105"/>
      <c r="AK16" s="106"/>
      <c r="AL16" s="107"/>
      <c r="AM16" s="105"/>
      <c r="AN16" s="105"/>
      <c r="AO16" s="106"/>
      <c r="AP16" s="105"/>
      <c r="AQ16" s="105">
        <f t="shared" si="2"/>
        <v>0.57692307692307687</v>
      </c>
      <c r="AR16" s="105">
        <f t="shared" si="0"/>
        <v>0.98034867777186674</v>
      </c>
      <c r="AS16" s="105">
        <f t="shared" si="1"/>
        <v>0.98034867777186674</v>
      </c>
      <c r="AU16" s="51"/>
      <c r="BA16" s="106"/>
      <c r="BH16" s="20"/>
      <c r="BI16" s="20"/>
      <c r="BJ16" s="106"/>
      <c r="BK16" s="107"/>
      <c r="BL16" s="105"/>
      <c r="BM16" s="106"/>
      <c r="BN16" s="107"/>
      <c r="BO16" s="105"/>
      <c r="BP16" s="105"/>
      <c r="BQ16" s="106"/>
    </row>
    <row r="17" spans="1:69" x14ac:dyDescent="0.15">
      <c r="A17" s="104">
        <v>11</v>
      </c>
      <c r="B17" s="20">
        <f t="shared" si="3"/>
        <v>33</v>
      </c>
      <c r="C17" s="105">
        <f t="shared" si="4"/>
        <v>7.615384615384615</v>
      </c>
      <c r="D17">
        <f ca="1">OFFSET(extrapolation!L26,0,OS_dist_choice-1,1,1)</f>
        <v>0.7300817983835951</v>
      </c>
      <c r="E17">
        <f ca="1">OFFSET(extrapolation!D26,0,PFS_dist_choice-1,1,1)</f>
        <v>33</v>
      </c>
      <c r="F17" s="102"/>
      <c r="G17" s="206"/>
      <c r="H17" s="105"/>
      <c r="I17" s="105"/>
      <c r="J17" s="209"/>
      <c r="K17" s="31"/>
      <c r="L17" s="209"/>
      <c r="M17" s="31"/>
      <c r="N17" s="31"/>
      <c r="O17" s="209"/>
      <c r="P17" s="31"/>
      <c r="Q17" s="31"/>
      <c r="R17" s="105"/>
      <c r="S17" s="51"/>
      <c r="T17" s="20"/>
      <c r="U17" s="20"/>
      <c r="V17" s="20"/>
      <c r="W17" s="20"/>
      <c r="X17" s="20"/>
      <c r="Y17" s="106"/>
      <c r="Z17" s="20"/>
      <c r="AA17" s="20"/>
      <c r="AB17" s="20"/>
      <c r="AC17" s="20"/>
      <c r="AD17" s="20"/>
      <c r="AE17" s="20"/>
      <c r="AF17" s="20"/>
      <c r="AG17" s="20"/>
      <c r="AH17" s="106"/>
      <c r="AI17" s="107"/>
      <c r="AJ17" s="105"/>
      <c r="AK17" s="106"/>
      <c r="AL17" s="107"/>
      <c r="AM17" s="105"/>
      <c r="AN17" s="105"/>
      <c r="AO17" s="106"/>
      <c r="AP17" s="105"/>
      <c r="AQ17" s="105">
        <f t="shared" si="2"/>
        <v>0.63461538461538458</v>
      </c>
      <c r="AR17" s="105">
        <f t="shared" si="0"/>
        <v>0.97840491154279319</v>
      </c>
      <c r="AS17" s="105">
        <f t="shared" si="1"/>
        <v>0.97840491154279319</v>
      </c>
      <c r="AU17" s="51"/>
      <c r="BA17" s="106"/>
      <c r="BH17" s="20"/>
      <c r="BI17" s="20"/>
      <c r="BJ17" s="106"/>
      <c r="BK17" s="107"/>
      <c r="BL17" s="105"/>
      <c r="BM17" s="106"/>
      <c r="BN17" s="107"/>
      <c r="BO17" s="105"/>
      <c r="BP17" s="105"/>
      <c r="BQ17" s="106"/>
    </row>
    <row r="18" spans="1:69" x14ac:dyDescent="0.15">
      <c r="A18" s="104">
        <v>12</v>
      </c>
      <c r="B18" s="20">
        <f t="shared" si="3"/>
        <v>36</v>
      </c>
      <c r="C18" s="105">
        <f t="shared" si="4"/>
        <v>8.3076923076923066</v>
      </c>
      <c r="D18">
        <f ca="1">OFFSET(extrapolation!L27,0,OS_dist_choice-1,1,1)</f>
        <v>0.68920997682648533</v>
      </c>
      <c r="E18">
        <f ca="1">OFFSET(extrapolation!D27,0,PFS_dist_choice-1,1,1)</f>
        <v>36</v>
      </c>
      <c r="F18" s="102"/>
      <c r="G18" s="206"/>
      <c r="H18" s="105"/>
      <c r="I18" s="105"/>
      <c r="J18" s="209"/>
      <c r="K18" s="31"/>
      <c r="L18" s="209"/>
      <c r="M18" s="31"/>
      <c r="N18" s="31"/>
      <c r="O18" s="209"/>
      <c r="P18" s="31"/>
      <c r="Q18" s="31"/>
      <c r="R18" s="105"/>
      <c r="S18" s="51"/>
      <c r="T18" s="20"/>
      <c r="U18" s="20"/>
      <c r="V18" s="20"/>
      <c r="W18" s="20"/>
      <c r="X18" s="20"/>
      <c r="Y18" s="106"/>
      <c r="Z18" s="20"/>
      <c r="AA18" s="20"/>
      <c r="AB18" s="20"/>
      <c r="AC18" s="20"/>
      <c r="AD18" s="20"/>
      <c r="AE18" s="20"/>
      <c r="AF18" s="20"/>
      <c r="AG18" s="20"/>
      <c r="AH18" s="106"/>
      <c r="AI18" s="107"/>
      <c r="AJ18" s="105"/>
      <c r="AK18" s="106"/>
      <c r="AL18" s="107"/>
      <c r="AM18" s="105"/>
      <c r="AN18" s="105"/>
      <c r="AO18" s="106"/>
      <c r="AP18" s="105"/>
      <c r="AQ18" s="105">
        <f t="shared" si="2"/>
        <v>0.69230769230769229</v>
      </c>
      <c r="AR18" s="105">
        <f t="shared" si="0"/>
        <v>0.97646499927633412</v>
      </c>
      <c r="AS18" s="105">
        <f t="shared" si="1"/>
        <v>0.97646499927633412</v>
      </c>
      <c r="AU18" s="51"/>
      <c r="BA18" s="106"/>
      <c r="BH18" s="20"/>
      <c r="BI18" s="20"/>
      <c r="BJ18" s="106"/>
      <c r="BK18" s="107"/>
      <c r="BL18" s="105"/>
      <c r="BM18" s="106"/>
      <c r="BN18" s="107"/>
      <c r="BO18" s="105"/>
      <c r="BP18" s="105"/>
      <c r="BQ18" s="106"/>
    </row>
    <row r="19" spans="1:69" x14ac:dyDescent="0.15">
      <c r="A19" s="104">
        <v>13</v>
      </c>
      <c r="B19" s="20">
        <f t="shared" si="3"/>
        <v>39</v>
      </c>
      <c r="C19" s="105">
        <f t="shared" si="4"/>
        <v>9</v>
      </c>
      <c r="D19">
        <f ca="1">OFFSET(extrapolation!L28,0,OS_dist_choice-1,1,1)</f>
        <v>0.64879022578853907</v>
      </c>
      <c r="E19">
        <f ca="1">OFFSET(extrapolation!D28,0,PFS_dist_choice-1,1,1)</f>
        <v>39</v>
      </c>
      <c r="F19" s="102"/>
      <c r="G19" s="206"/>
      <c r="H19" s="105"/>
      <c r="I19" s="105"/>
      <c r="J19" s="209"/>
      <c r="K19" s="31"/>
      <c r="L19" s="209"/>
      <c r="M19" s="31"/>
      <c r="N19" s="31"/>
      <c r="O19" s="209"/>
      <c r="P19" s="31"/>
      <c r="Q19" s="31"/>
      <c r="R19" s="105"/>
      <c r="S19" s="51"/>
      <c r="T19" s="20"/>
      <c r="U19" s="20"/>
      <c r="V19" s="20"/>
      <c r="W19" s="20"/>
      <c r="X19" s="20"/>
      <c r="Y19" s="106"/>
      <c r="Z19" s="20"/>
      <c r="AA19" s="20"/>
      <c r="AB19" s="20"/>
      <c r="AC19" s="20"/>
      <c r="AD19" s="20"/>
      <c r="AE19" s="20"/>
      <c r="AF19" s="20"/>
      <c r="AG19" s="20"/>
      <c r="AH19" s="106"/>
      <c r="AI19" s="107"/>
      <c r="AJ19" s="105"/>
      <c r="AK19" s="106"/>
      <c r="AL19" s="107"/>
      <c r="AM19" s="105"/>
      <c r="AN19" s="105"/>
      <c r="AO19" s="106"/>
      <c r="AP19" s="105"/>
      <c r="AQ19" s="105">
        <f t="shared" si="2"/>
        <v>0.75</v>
      </c>
      <c r="AR19" s="105">
        <f t="shared" si="0"/>
        <v>0.974528933331124</v>
      </c>
      <c r="AS19" s="105">
        <f t="shared" si="1"/>
        <v>0.974528933331124</v>
      </c>
      <c r="AU19" s="51"/>
      <c r="BA19" s="106"/>
      <c r="BH19" s="20"/>
      <c r="BI19" s="20"/>
      <c r="BJ19" s="106"/>
      <c r="BK19" s="107"/>
      <c r="BL19" s="105"/>
      <c r="BM19" s="106"/>
      <c r="BN19" s="107"/>
      <c r="BO19" s="105"/>
      <c r="BP19" s="105"/>
      <c r="BQ19" s="106"/>
    </row>
    <row r="20" spans="1:69" x14ac:dyDescent="0.15">
      <c r="A20" s="104">
        <v>14</v>
      </c>
      <c r="B20" s="20">
        <f t="shared" si="3"/>
        <v>42</v>
      </c>
      <c r="C20" s="105">
        <f t="shared" si="4"/>
        <v>9.6923076923076934</v>
      </c>
      <c r="D20">
        <f ca="1">OFFSET(extrapolation!L29,0,OS_dist_choice-1,1,1)</f>
        <v>0.60934729893602124</v>
      </c>
      <c r="E20">
        <f ca="1">OFFSET(extrapolation!D29,0,PFS_dist_choice-1,1,1)</f>
        <v>42</v>
      </c>
      <c r="F20" s="102"/>
      <c r="G20" s="206"/>
      <c r="H20" s="105"/>
      <c r="I20" s="105"/>
      <c r="J20" s="209"/>
      <c r="K20" s="31"/>
      <c r="L20" s="209"/>
      <c r="M20" s="31"/>
      <c r="N20" s="31"/>
      <c r="O20" s="209"/>
      <c r="P20" s="31"/>
      <c r="Q20" s="31"/>
      <c r="R20" s="105"/>
      <c r="S20" s="51"/>
      <c r="T20" s="20"/>
      <c r="U20" s="20"/>
      <c r="V20" s="20"/>
      <c r="W20" s="20"/>
      <c r="X20" s="20"/>
      <c r="Y20" s="106"/>
      <c r="Z20" s="20"/>
      <c r="AA20" s="20"/>
      <c r="AB20" s="20"/>
      <c r="AC20" s="20"/>
      <c r="AD20" s="20"/>
      <c r="AE20" s="20"/>
      <c r="AF20" s="20"/>
      <c r="AG20" s="20"/>
      <c r="AH20" s="106"/>
      <c r="AI20" s="107"/>
      <c r="AJ20" s="105"/>
      <c r="AK20" s="106"/>
      <c r="AL20" s="107"/>
      <c r="AM20" s="105"/>
      <c r="AN20" s="105"/>
      <c r="AO20" s="106"/>
      <c r="AP20" s="105"/>
      <c r="AQ20" s="105">
        <f t="shared" si="2"/>
        <v>0.80769230769230771</v>
      </c>
      <c r="AR20" s="105">
        <f t="shared" si="0"/>
        <v>0.97259670608094873</v>
      </c>
      <c r="AS20" s="105">
        <f t="shared" si="1"/>
        <v>0.97259670608094873</v>
      </c>
      <c r="AU20" s="51"/>
      <c r="BA20" s="106"/>
      <c r="BH20" s="20"/>
      <c r="BI20" s="20"/>
      <c r="BJ20" s="106"/>
      <c r="BK20" s="107"/>
      <c r="BL20" s="105"/>
      <c r="BM20" s="106"/>
      <c r="BN20" s="107"/>
      <c r="BO20" s="105"/>
      <c r="BP20" s="105"/>
      <c r="BQ20" s="106"/>
    </row>
    <row r="21" spans="1:69" x14ac:dyDescent="0.15">
      <c r="A21" s="104">
        <v>15</v>
      </c>
      <c r="B21" s="20">
        <f t="shared" si="3"/>
        <v>45</v>
      </c>
      <c r="C21" s="105">
        <f t="shared" si="4"/>
        <v>10.384615384615385</v>
      </c>
      <c r="D21">
        <f ca="1">OFFSET(extrapolation!L30,0,OS_dist_choice-1,1,1)</f>
        <v>0.57128325112249134</v>
      </c>
      <c r="E21">
        <f ca="1">OFFSET(extrapolation!D30,0,PFS_dist_choice-1,1,1)</f>
        <v>45</v>
      </c>
      <c r="F21" s="102"/>
      <c r="G21" s="206"/>
      <c r="H21" s="105"/>
      <c r="I21" s="105"/>
      <c r="J21" s="209"/>
      <c r="K21" s="31"/>
      <c r="L21" s="209"/>
      <c r="M21" s="31"/>
      <c r="N21" s="31"/>
      <c r="O21" s="209"/>
      <c r="P21" s="31"/>
      <c r="Q21" s="31"/>
      <c r="R21" s="105"/>
      <c r="S21" s="51"/>
      <c r="T21" s="20"/>
      <c r="U21" s="20"/>
      <c r="V21" s="20"/>
      <c r="W21" s="20"/>
      <c r="X21" s="20"/>
      <c r="Y21" s="106"/>
      <c r="Z21" s="20"/>
      <c r="AA21" s="20"/>
      <c r="AB21" s="20"/>
      <c r="AC21" s="20"/>
      <c r="AD21" s="20"/>
      <c r="AE21" s="20"/>
      <c r="AF21" s="20"/>
      <c r="AG21" s="20"/>
      <c r="AH21" s="106"/>
      <c r="AI21" s="107"/>
      <c r="AJ21" s="105"/>
      <c r="AK21" s="106"/>
      <c r="AL21" s="107"/>
      <c r="AM21" s="105"/>
      <c r="AN21" s="105"/>
      <c r="AO21" s="106"/>
      <c r="AP21" s="105"/>
      <c r="AQ21" s="105">
        <f t="shared" si="2"/>
        <v>0.86538461538461542</v>
      </c>
      <c r="AR21" s="105">
        <f t="shared" si="0"/>
        <v>0.97066830991471431</v>
      </c>
      <c r="AS21" s="105">
        <f t="shared" si="1"/>
        <v>0.97066830991471431</v>
      </c>
      <c r="AU21" s="51"/>
      <c r="BA21" s="106"/>
      <c r="BH21" s="20"/>
      <c r="BI21" s="20"/>
      <c r="BJ21" s="106"/>
      <c r="BK21" s="107"/>
      <c r="BL21" s="105"/>
      <c r="BM21" s="106"/>
      <c r="BN21" s="107"/>
      <c r="BO21" s="105"/>
      <c r="BP21" s="105"/>
      <c r="BQ21" s="106"/>
    </row>
    <row r="22" spans="1:69" x14ac:dyDescent="0.15">
      <c r="A22" s="104">
        <v>16</v>
      </c>
      <c r="B22" s="20">
        <f t="shared" si="3"/>
        <v>48</v>
      </c>
      <c r="C22" s="105">
        <f t="shared" si="4"/>
        <v>11.076923076923077</v>
      </c>
      <c r="D22">
        <f ca="1">OFFSET(extrapolation!L31,0,OS_dist_choice-1,1,1)</f>
        <v>0.5348870463037253</v>
      </c>
      <c r="E22">
        <f ca="1">OFFSET(extrapolation!D31,0,PFS_dist_choice-1,1,1)</f>
        <v>48</v>
      </c>
      <c r="F22" s="102"/>
      <c r="G22" s="206"/>
      <c r="H22" s="105"/>
      <c r="I22" s="105"/>
      <c r="J22" s="209"/>
      <c r="K22" s="31"/>
      <c r="L22" s="209"/>
      <c r="M22" s="31"/>
      <c r="N22" s="31"/>
      <c r="O22" s="209"/>
      <c r="P22" s="31"/>
      <c r="Q22" s="31"/>
      <c r="R22" s="105"/>
      <c r="S22" s="51"/>
      <c r="T22" s="20"/>
      <c r="U22" s="20"/>
      <c r="V22" s="20"/>
      <c r="W22" s="20"/>
      <c r="X22" s="20"/>
      <c r="Y22" s="106"/>
      <c r="Z22" s="20"/>
      <c r="AA22" s="20"/>
      <c r="AB22" s="20"/>
      <c r="AC22" s="20"/>
      <c r="AD22" s="20"/>
      <c r="AE22" s="20"/>
      <c r="AF22" s="20"/>
      <c r="AG22" s="20"/>
      <c r="AH22" s="106"/>
      <c r="AI22" s="107"/>
      <c r="AJ22" s="105"/>
      <c r="AK22" s="106"/>
      <c r="AL22" s="107"/>
      <c r="AM22" s="105"/>
      <c r="AN22" s="105"/>
      <c r="AO22" s="106"/>
      <c r="AP22" s="105"/>
      <c r="AQ22" s="105">
        <f t="shared" si="2"/>
        <v>0.92307692307692313</v>
      </c>
      <c r="AR22" s="105">
        <f t="shared" si="0"/>
        <v>0.96874373723641738</v>
      </c>
      <c r="AS22" s="105">
        <f t="shared" si="1"/>
        <v>0.96874373723641738</v>
      </c>
      <c r="AU22" s="51"/>
      <c r="BA22" s="106"/>
      <c r="BH22" s="20"/>
      <c r="BI22" s="20"/>
      <c r="BJ22" s="106"/>
      <c r="BK22" s="107"/>
      <c r="BL22" s="105"/>
      <c r="BM22" s="106"/>
      <c r="BN22" s="107"/>
      <c r="BO22" s="105"/>
      <c r="BP22" s="105"/>
      <c r="BQ22" s="106"/>
    </row>
    <row r="23" spans="1:69" x14ac:dyDescent="0.15">
      <c r="A23" s="104">
        <v>17</v>
      </c>
      <c r="B23" s="20">
        <f t="shared" si="3"/>
        <v>51</v>
      </c>
      <c r="C23" s="105">
        <f t="shared" si="4"/>
        <v>11.769230769230768</v>
      </c>
      <c r="D23">
        <f ca="1">OFFSET(extrapolation!L32,0,OS_dist_choice-1,1,1)</f>
        <v>0.50034891065220621</v>
      </c>
      <c r="E23">
        <f ca="1">OFFSET(extrapolation!D32,0,PFS_dist_choice-1,1,1)</f>
        <v>51</v>
      </c>
      <c r="F23" s="102"/>
      <c r="G23" s="206"/>
      <c r="H23" s="105"/>
      <c r="I23" s="105"/>
      <c r="J23" s="209"/>
      <c r="K23" s="31"/>
      <c r="L23" s="209"/>
      <c r="M23" s="31"/>
      <c r="N23" s="31"/>
      <c r="O23" s="209"/>
      <c r="P23" s="31"/>
      <c r="Q23" s="31"/>
      <c r="R23" s="105"/>
      <c r="S23" s="51"/>
      <c r="T23" s="20"/>
      <c r="U23" s="20"/>
      <c r="V23" s="20"/>
      <c r="W23" s="20"/>
      <c r="X23" s="20"/>
      <c r="Y23" s="106"/>
      <c r="Z23" s="20"/>
      <c r="AA23" s="20"/>
      <c r="AB23" s="20"/>
      <c r="AC23" s="20"/>
      <c r="AD23" s="20"/>
      <c r="AE23" s="20"/>
      <c r="AF23" s="20"/>
      <c r="AG23" s="20"/>
      <c r="AH23" s="106"/>
      <c r="AI23" s="107"/>
      <c r="AJ23" s="105"/>
      <c r="AK23" s="106"/>
      <c r="AL23" s="107"/>
      <c r="AM23" s="105"/>
      <c r="AN23" s="105"/>
      <c r="AO23" s="106"/>
      <c r="AP23" s="105"/>
      <c r="AQ23" s="105">
        <f t="shared" si="2"/>
        <v>0.98076923076923073</v>
      </c>
      <c r="AR23" s="105">
        <f t="shared" si="0"/>
        <v>0.96682298046511606</v>
      </c>
      <c r="AS23" s="105">
        <f t="shared" si="1"/>
        <v>0.96682298046511606</v>
      </c>
      <c r="AU23" s="51"/>
      <c r="BA23" s="106"/>
      <c r="BH23" s="20"/>
      <c r="BI23" s="20"/>
      <c r="BJ23" s="106"/>
      <c r="BK23" s="107"/>
      <c r="BL23" s="105"/>
      <c r="BM23" s="106"/>
      <c r="BN23" s="107"/>
      <c r="BO23" s="105"/>
      <c r="BP23" s="105"/>
      <c r="BQ23" s="106"/>
    </row>
    <row r="24" spans="1:69" x14ac:dyDescent="0.15">
      <c r="A24" s="104">
        <v>18</v>
      </c>
      <c r="B24" s="20">
        <f t="shared" si="3"/>
        <v>54</v>
      </c>
      <c r="C24" s="105">
        <f t="shared" si="4"/>
        <v>12.461538461538463</v>
      </c>
      <c r="D24">
        <f ca="1">OFFSET(extrapolation!L33,0,OS_dist_choice-1,1,1)</f>
        <v>0.46777667910245058</v>
      </c>
      <c r="E24">
        <f ca="1">OFFSET(extrapolation!D33,0,PFS_dist_choice-1,1,1)</f>
        <v>54</v>
      </c>
      <c r="F24" s="102"/>
      <c r="G24" s="206"/>
      <c r="H24" s="105"/>
      <c r="I24" s="105"/>
      <c r="J24" s="209"/>
      <c r="K24" s="31"/>
      <c r="L24" s="209"/>
      <c r="M24" s="31"/>
      <c r="N24" s="31"/>
      <c r="O24" s="209"/>
      <c r="P24" s="31"/>
      <c r="Q24" s="31"/>
      <c r="R24" s="105"/>
      <c r="S24" s="51"/>
      <c r="T24" s="20"/>
      <c r="U24" s="20"/>
      <c r="V24" s="20"/>
      <c r="W24" s="20"/>
      <c r="X24" s="20"/>
      <c r="Y24" s="106"/>
      <c r="Z24" s="20"/>
      <c r="AA24" s="20"/>
      <c r="AB24" s="20"/>
      <c r="AC24" s="20"/>
      <c r="AD24" s="20"/>
      <c r="AE24" s="20"/>
      <c r="AF24" s="20"/>
      <c r="AG24" s="20"/>
      <c r="AH24" s="106"/>
      <c r="AI24" s="107"/>
      <c r="AJ24" s="105"/>
      <c r="AK24" s="106"/>
      <c r="AL24" s="107"/>
      <c r="AM24" s="105"/>
      <c r="AN24" s="105"/>
      <c r="AO24" s="106"/>
      <c r="AP24" s="105"/>
      <c r="AQ24" s="105">
        <f t="shared" si="2"/>
        <v>1.0384615384615385</v>
      </c>
      <c r="AR24" s="105">
        <f t="shared" si="0"/>
        <v>0.96490603203489889</v>
      </c>
      <c r="AS24" s="105">
        <f t="shared" si="1"/>
        <v>0.96490603203489889</v>
      </c>
      <c r="AU24" s="51"/>
      <c r="BA24" s="106"/>
      <c r="BH24" s="20"/>
      <c r="BI24" s="20"/>
      <c r="BJ24" s="106"/>
      <c r="BK24" s="107"/>
      <c r="BL24" s="105"/>
      <c r="BM24" s="106"/>
      <c r="BN24" s="107"/>
      <c r="BO24" s="105"/>
      <c r="BP24" s="105"/>
      <c r="BQ24" s="106"/>
    </row>
    <row r="25" spans="1:69" x14ac:dyDescent="0.15">
      <c r="A25" s="104">
        <v>19</v>
      </c>
      <c r="B25" s="20">
        <f t="shared" si="3"/>
        <v>57</v>
      </c>
      <c r="C25" s="105">
        <f t="shared" si="4"/>
        <v>13.153846153846155</v>
      </c>
      <c r="D25">
        <f ca="1">OFFSET(extrapolation!L34,0,OS_dist_choice-1,1,1)</f>
        <v>0.43721216059824819</v>
      </c>
      <c r="E25">
        <f ca="1">OFFSET(extrapolation!D34,0,PFS_dist_choice-1,1,1)</f>
        <v>57</v>
      </c>
      <c r="F25" s="102"/>
      <c r="G25" s="206"/>
      <c r="H25" s="105"/>
      <c r="I25" s="105"/>
      <c r="J25" s="209"/>
      <c r="K25" s="31"/>
      <c r="L25" s="209"/>
      <c r="M25" s="31"/>
      <c r="N25" s="31"/>
      <c r="O25" s="209"/>
      <c r="P25" s="31"/>
      <c r="Q25" s="31"/>
      <c r="R25" s="105"/>
      <c r="S25" s="51"/>
      <c r="T25" s="20"/>
      <c r="U25" s="20"/>
      <c r="V25" s="20"/>
      <c r="W25" s="20"/>
      <c r="X25" s="20"/>
      <c r="Y25" s="106"/>
      <c r="Z25" s="20"/>
      <c r="AA25" s="20"/>
      <c r="AB25" s="20"/>
      <c r="AC25" s="20"/>
      <c r="AD25" s="20"/>
      <c r="AE25" s="20"/>
      <c r="AF25" s="20"/>
      <c r="AG25" s="20"/>
      <c r="AH25" s="106"/>
      <c r="AI25" s="107"/>
      <c r="AJ25" s="105"/>
      <c r="AK25" s="106"/>
      <c r="AL25" s="107"/>
      <c r="AM25" s="105"/>
      <c r="AN25" s="105"/>
      <c r="AO25" s="106"/>
      <c r="AP25" s="105"/>
      <c r="AQ25" s="105">
        <f t="shared" si="2"/>
        <v>1.0961538461538463</v>
      </c>
      <c r="AR25" s="105">
        <f t="shared" si="0"/>
        <v>0.96299288439485542</v>
      </c>
      <c r="AS25" s="105">
        <f t="shared" si="1"/>
        <v>0.96299288439485542</v>
      </c>
      <c r="AU25" s="51"/>
      <c r="BA25" s="106"/>
      <c r="BH25" s="20"/>
      <c r="BI25" s="20"/>
      <c r="BJ25" s="106"/>
      <c r="BK25" s="107"/>
      <c r="BL25" s="105"/>
      <c r="BM25" s="106"/>
      <c r="BN25" s="107"/>
      <c r="BO25" s="105"/>
      <c r="BP25" s="105"/>
      <c r="BQ25" s="106"/>
    </row>
    <row r="26" spans="1:69" x14ac:dyDescent="0.15">
      <c r="A26" s="104">
        <v>20</v>
      </c>
      <c r="B26" s="20">
        <f t="shared" si="3"/>
        <v>60</v>
      </c>
      <c r="C26" s="105">
        <f t="shared" si="4"/>
        <v>13.846153846153845</v>
      </c>
      <c r="D26">
        <f ca="1">OFFSET(extrapolation!L35,0,OS_dist_choice-1,1,1)</f>
        <v>0.4086462705437639</v>
      </c>
      <c r="E26">
        <f ca="1">OFFSET(extrapolation!D35,0,PFS_dist_choice-1,1,1)</f>
        <v>60</v>
      </c>
      <c r="F26" s="102"/>
      <c r="G26" s="206"/>
      <c r="H26" s="105"/>
      <c r="I26" s="105"/>
      <c r="J26" s="209"/>
      <c r="K26" s="31"/>
      <c r="L26" s="209"/>
      <c r="M26" s="31"/>
      <c r="N26" s="31"/>
      <c r="O26" s="209"/>
      <c r="P26" s="31"/>
      <c r="Q26" s="31"/>
      <c r="R26" s="105"/>
      <c r="S26" s="51"/>
      <c r="T26" s="20"/>
      <c r="U26" s="20"/>
      <c r="V26" s="20"/>
      <c r="W26" s="20"/>
      <c r="X26" s="20"/>
      <c r="Y26" s="106"/>
      <c r="Z26" s="20"/>
      <c r="AA26" s="20"/>
      <c r="AB26" s="20"/>
      <c r="AC26" s="20"/>
      <c r="AD26" s="20"/>
      <c r="AE26" s="20"/>
      <c r="AF26" s="20"/>
      <c r="AG26" s="20"/>
      <c r="AH26" s="106"/>
      <c r="AI26" s="107"/>
      <c r="AJ26" s="105"/>
      <c r="AK26" s="106"/>
      <c r="AL26" s="107"/>
      <c r="AM26" s="105"/>
      <c r="AN26" s="105"/>
      <c r="AO26" s="106"/>
      <c r="AP26" s="105"/>
      <c r="AQ26" s="105">
        <f t="shared" si="2"/>
        <v>1.1538461538461537</v>
      </c>
      <c r="AR26" s="105">
        <f t="shared" si="0"/>
        <v>0.96108353000904745</v>
      </c>
      <c r="AS26" s="105">
        <f t="shared" si="1"/>
        <v>0.96108353000904745</v>
      </c>
      <c r="AU26" s="51"/>
      <c r="BA26" s="106"/>
      <c r="BH26" s="20"/>
      <c r="BI26" s="20"/>
      <c r="BJ26" s="106"/>
      <c r="BK26" s="107"/>
      <c r="BL26" s="105"/>
      <c r="BM26" s="106"/>
      <c r="BN26" s="107"/>
      <c r="BO26" s="105"/>
      <c r="BP26" s="105"/>
      <c r="BQ26" s="106"/>
    </row>
    <row r="27" spans="1:69" x14ac:dyDescent="0.15">
      <c r="A27" s="104">
        <f>+A26+1</f>
        <v>21</v>
      </c>
      <c r="B27" s="20">
        <f t="shared" si="3"/>
        <v>63</v>
      </c>
      <c r="C27" s="105">
        <f t="shared" si="4"/>
        <v>14.538461538461537</v>
      </c>
      <c r="D27">
        <f ca="1">OFFSET(extrapolation!L36,0,OS_dist_choice-1,1,1)</f>
        <v>0.38203226242104282</v>
      </c>
      <c r="E27">
        <f ca="1">OFFSET(extrapolation!D36,0,PFS_dist_choice-1,1,1)</f>
        <v>63</v>
      </c>
      <c r="F27" s="102"/>
      <c r="G27" s="206"/>
      <c r="H27" s="105"/>
      <c r="I27" s="105"/>
      <c r="J27" s="209"/>
      <c r="K27" s="31"/>
      <c r="L27" s="209"/>
      <c r="M27" s="31"/>
      <c r="N27" s="31"/>
      <c r="O27" s="209"/>
      <c r="P27" s="31"/>
      <c r="Q27" s="31"/>
      <c r="R27" s="105"/>
      <c r="S27" s="51"/>
      <c r="T27" s="20"/>
      <c r="U27" s="20"/>
      <c r="V27" s="20"/>
      <c r="W27" s="20"/>
      <c r="X27" s="20"/>
      <c r="Y27" s="106"/>
      <c r="Z27" s="20"/>
      <c r="AA27" s="20"/>
      <c r="AB27" s="20"/>
      <c r="AC27" s="20"/>
      <c r="AD27" s="20"/>
      <c r="AE27" s="20"/>
      <c r="AF27" s="20"/>
      <c r="AG27" s="20"/>
      <c r="AH27" s="106"/>
      <c r="AI27" s="107"/>
      <c r="AJ27" s="105"/>
      <c r="AK27" s="106"/>
      <c r="AL27" s="107"/>
      <c r="AM27" s="105"/>
      <c r="AN27" s="105"/>
      <c r="AO27" s="106"/>
      <c r="AP27" s="105"/>
      <c r="AQ27" s="105">
        <f t="shared" si="2"/>
        <v>1.2115384615384615</v>
      </c>
      <c r="AR27" s="105">
        <f t="shared" si="0"/>
        <v>0.95917796135647748</v>
      </c>
      <c r="AS27" s="105">
        <f t="shared" si="1"/>
        <v>0.95917796135647748</v>
      </c>
      <c r="AU27" s="51"/>
      <c r="BA27" s="106"/>
      <c r="BH27" s="20"/>
      <c r="BI27" s="20"/>
      <c r="BJ27" s="106"/>
      <c r="BK27" s="107"/>
      <c r="BL27" s="105"/>
      <c r="BM27" s="106"/>
      <c r="BN27" s="107"/>
      <c r="BO27" s="105"/>
      <c r="BP27" s="105"/>
      <c r="BQ27" s="106"/>
    </row>
    <row r="28" spans="1:69" x14ac:dyDescent="0.15">
      <c r="A28" s="104">
        <f t="shared" ref="A28:A91" si="5">+A27+1</f>
        <v>22</v>
      </c>
      <c r="B28" s="20">
        <f t="shared" si="3"/>
        <v>66</v>
      </c>
      <c r="C28" s="105">
        <f t="shared" si="4"/>
        <v>15.23076923076923</v>
      </c>
      <c r="D28">
        <f ca="1">OFFSET(extrapolation!L37,0,OS_dist_choice-1,1,1)</f>
        <v>0.35729681215769737</v>
      </c>
      <c r="E28">
        <f ca="1">OFFSET(extrapolation!D37,0,PFS_dist_choice-1,1,1)</f>
        <v>66</v>
      </c>
      <c r="F28" s="102"/>
      <c r="G28" s="206"/>
      <c r="H28" s="105"/>
      <c r="I28" s="105"/>
      <c r="J28" s="209"/>
      <c r="K28" s="31"/>
      <c r="L28" s="209"/>
      <c r="M28" s="31"/>
      <c r="N28" s="31"/>
      <c r="O28" s="209"/>
      <c r="P28" s="31"/>
      <c r="Q28" s="31"/>
      <c r="R28" s="105"/>
      <c r="S28" s="51"/>
      <c r="T28" s="20"/>
      <c r="U28" s="20"/>
      <c r="V28" s="20"/>
      <c r="W28" s="20"/>
      <c r="X28" s="20"/>
      <c r="Y28" s="106"/>
      <c r="Z28" s="20"/>
      <c r="AA28" s="20"/>
      <c r="AB28" s="20"/>
      <c r="AC28" s="20"/>
      <c r="AD28" s="20"/>
      <c r="AE28" s="20"/>
      <c r="AF28" s="20"/>
      <c r="AG28" s="20"/>
      <c r="AH28" s="106"/>
      <c r="AI28" s="107"/>
      <c r="AJ28" s="105"/>
      <c r="AK28" s="106"/>
      <c r="AL28" s="107"/>
      <c r="AM28" s="105"/>
      <c r="AN28" s="105"/>
      <c r="AO28" s="106"/>
      <c r="AP28" s="105"/>
      <c r="AQ28" s="105">
        <f t="shared" si="2"/>
        <v>1.2692307692307692</v>
      </c>
      <c r="AR28" s="105">
        <f t="shared" si="0"/>
        <v>0.95727617093106099</v>
      </c>
      <c r="AS28" s="105">
        <f t="shared" si="1"/>
        <v>0.95727617093106099</v>
      </c>
      <c r="AU28" s="51"/>
      <c r="BA28" s="106"/>
      <c r="BH28" s="20"/>
      <c r="BI28" s="20"/>
      <c r="BJ28" s="106"/>
      <c r="BK28" s="107"/>
      <c r="BL28" s="105"/>
      <c r="BM28" s="106"/>
      <c r="BN28" s="107"/>
      <c r="BO28" s="105"/>
      <c r="BP28" s="105"/>
      <c r="BQ28" s="106"/>
    </row>
    <row r="29" spans="1:69" x14ac:dyDescent="0.15">
      <c r="A29" s="104">
        <f t="shared" si="5"/>
        <v>23</v>
      </c>
      <c r="B29" s="20">
        <f t="shared" si="3"/>
        <v>69</v>
      </c>
      <c r="C29" s="105">
        <f t="shared" si="4"/>
        <v>15.923076923076923</v>
      </c>
      <c r="D29">
        <f ca="1">OFFSET(extrapolation!L38,0,OS_dist_choice-1,1,1)</f>
        <v>0.33434898340077374</v>
      </c>
      <c r="E29">
        <f ca="1">OFFSET(extrapolation!D38,0,PFS_dist_choice-1,1,1)</f>
        <v>69</v>
      </c>
      <c r="F29" s="102"/>
      <c r="G29" s="206"/>
      <c r="H29" s="105"/>
      <c r="I29" s="105"/>
      <c r="J29" s="209"/>
      <c r="K29" s="31"/>
      <c r="L29" s="209"/>
      <c r="M29" s="31"/>
      <c r="N29" s="31"/>
      <c r="O29" s="209"/>
      <c r="P29" s="31"/>
      <c r="Q29" s="31"/>
      <c r="R29" s="105"/>
      <c r="S29" s="51"/>
      <c r="T29" s="20"/>
      <c r="U29" s="20"/>
      <c r="V29" s="20"/>
      <c r="W29" s="20"/>
      <c r="X29" s="20"/>
      <c r="Y29" s="106"/>
      <c r="Z29" s="20"/>
      <c r="AA29" s="20"/>
      <c r="AB29" s="20"/>
      <c r="AC29" s="20"/>
      <c r="AD29" s="20"/>
      <c r="AE29" s="20"/>
      <c r="AF29" s="20"/>
      <c r="AG29" s="20"/>
      <c r="AH29" s="106"/>
      <c r="AI29" s="107"/>
      <c r="AJ29" s="105"/>
      <c r="AK29" s="106"/>
      <c r="AL29" s="107"/>
      <c r="AM29" s="105"/>
      <c r="AN29" s="105"/>
      <c r="AO29" s="106"/>
      <c r="AP29" s="105"/>
      <c r="AQ29" s="105">
        <f t="shared" si="2"/>
        <v>1.3269230769230769</v>
      </c>
      <c r="AR29" s="105">
        <f t="shared" si="0"/>
        <v>0.95537815124159531</v>
      </c>
      <c r="AS29" s="105">
        <f t="shared" si="1"/>
        <v>0.95537815124159531</v>
      </c>
      <c r="AU29" s="51"/>
      <c r="BA29" s="106"/>
      <c r="BH29" s="20"/>
      <c r="BI29" s="20"/>
      <c r="BJ29" s="106"/>
      <c r="BK29" s="107"/>
      <c r="BL29" s="105"/>
      <c r="BM29" s="106"/>
      <c r="BN29" s="107"/>
      <c r="BO29" s="105"/>
      <c r="BP29" s="105"/>
      <c r="BQ29" s="106"/>
    </row>
    <row r="30" spans="1:69" x14ac:dyDescent="0.15">
      <c r="A30" s="104">
        <f t="shared" si="5"/>
        <v>24</v>
      </c>
      <c r="B30" s="20">
        <f t="shared" si="3"/>
        <v>72</v>
      </c>
      <c r="C30" s="105">
        <f t="shared" si="4"/>
        <v>16.615384615384613</v>
      </c>
      <c r="D30">
        <f ca="1">OFFSET(extrapolation!L39,0,OS_dist_choice-1,1,1)</f>
        <v>0.31308725993519959</v>
      </c>
      <c r="E30">
        <f ca="1">OFFSET(extrapolation!D39,0,PFS_dist_choice-1,1,1)</f>
        <v>72</v>
      </c>
      <c r="F30" s="102"/>
      <c r="G30" s="206"/>
      <c r="H30" s="105"/>
      <c r="I30" s="105"/>
      <c r="J30" s="209"/>
      <c r="K30" s="31"/>
      <c r="L30" s="209"/>
      <c r="M30" s="31"/>
      <c r="N30" s="31"/>
      <c r="O30" s="209"/>
      <c r="P30" s="31"/>
      <c r="Q30" s="31"/>
      <c r="R30" s="105"/>
      <c r="S30" s="51"/>
      <c r="T30" s="20"/>
      <c r="U30" s="20"/>
      <c r="V30" s="20"/>
      <c r="W30" s="20"/>
      <c r="X30" s="20"/>
      <c r="Y30" s="106"/>
      <c r="Z30" s="20"/>
      <c r="AA30" s="20"/>
      <c r="AB30" s="20"/>
      <c r="AC30" s="20"/>
      <c r="AD30" s="20"/>
      <c r="AE30" s="20"/>
      <c r="AF30" s="20"/>
      <c r="AG30" s="20"/>
      <c r="AH30" s="106"/>
      <c r="AI30" s="107"/>
      <c r="AJ30" s="105"/>
      <c r="AK30" s="106"/>
      <c r="AL30" s="107"/>
      <c r="AM30" s="105"/>
      <c r="AN30" s="105"/>
      <c r="AO30" s="106"/>
      <c r="AP30" s="105"/>
      <c r="AQ30" s="105">
        <f t="shared" si="2"/>
        <v>1.3846153846153846</v>
      </c>
      <c r="AR30" s="105">
        <f t="shared" si="0"/>
        <v>0.95348389481173113</v>
      </c>
      <c r="AS30" s="105">
        <f t="shared" si="1"/>
        <v>0.95348389481173113</v>
      </c>
      <c r="AU30" s="51"/>
      <c r="BA30" s="106"/>
      <c r="BH30" s="20"/>
      <c r="BI30" s="20"/>
      <c r="BJ30" s="106"/>
      <c r="BK30" s="107"/>
      <c r="BL30" s="105"/>
      <c r="BM30" s="106"/>
      <c r="BN30" s="107"/>
      <c r="BO30" s="105"/>
      <c r="BP30" s="105"/>
      <c r="BQ30" s="106"/>
    </row>
    <row r="31" spans="1:69" x14ac:dyDescent="0.15">
      <c r="A31" s="104">
        <f t="shared" si="5"/>
        <v>25</v>
      </c>
      <c r="B31" s="20">
        <f t="shared" si="3"/>
        <v>75</v>
      </c>
      <c r="C31" s="105">
        <f t="shared" si="4"/>
        <v>17.307692307692307</v>
      </c>
      <c r="D31">
        <f ca="1">OFFSET(extrapolation!L40,0,OS_dist_choice-1,1,1)</f>
        <v>0.293404906132885</v>
      </c>
      <c r="E31">
        <f ca="1">OFFSET(extrapolation!D40,0,PFS_dist_choice-1,1,1)</f>
        <v>75</v>
      </c>
      <c r="F31" s="102"/>
      <c r="G31" s="206"/>
      <c r="H31" s="105"/>
      <c r="I31" s="105"/>
      <c r="J31" s="209"/>
      <c r="K31" s="31"/>
      <c r="L31" s="209"/>
      <c r="M31" s="31"/>
      <c r="N31" s="31"/>
      <c r="O31" s="209"/>
      <c r="P31" s="31"/>
      <c r="Q31" s="31"/>
      <c r="R31" s="105"/>
      <c r="S31" s="51"/>
      <c r="T31" s="20"/>
      <c r="U31" s="20"/>
      <c r="V31" s="20"/>
      <c r="W31" s="20"/>
      <c r="X31" s="20"/>
      <c r="Y31" s="106"/>
      <c r="Z31" s="20"/>
      <c r="AA31" s="20"/>
      <c r="AB31" s="20"/>
      <c r="AC31" s="20"/>
      <c r="AD31" s="20"/>
      <c r="AE31" s="20"/>
      <c r="AF31" s="20"/>
      <c r="AG31" s="20"/>
      <c r="AH31" s="106"/>
      <c r="AI31" s="107"/>
      <c r="AJ31" s="105"/>
      <c r="AK31" s="106"/>
      <c r="AL31" s="107"/>
      <c r="AM31" s="105"/>
      <c r="AN31" s="105"/>
      <c r="AO31" s="106"/>
      <c r="AP31" s="105"/>
      <c r="AQ31" s="105">
        <f t="shared" si="2"/>
        <v>1.4423076923076923</v>
      </c>
      <c r="AR31" s="105">
        <f t="shared" si="0"/>
        <v>0.95159339417994271</v>
      </c>
      <c r="AS31" s="105">
        <f t="shared" si="1"/>
        <v>0.95159339417994271</v>
      </c>
      <c r="AU31" s="51"/>
      <c r="BA31" s="106"/>
      <c r="BH31" s="20"/>
      <c r="BI31" s="20"/>
      <c r="BJ31" s="106"/>
      <c r="BK31" s="107"/>
      <c r="BL31" s="105"/>
      <c r="BM31" s="106"/>
      <c r="BN31" s="107"/>
      <c r="BO31" s="105"/>
      <c r="BP31" s="105"/>
      <c r="BQ31" s="106"/>
    </row>
    <row r="32" spans="1:69" x14ac:dyDescent="0.15">
      <c r="A32" s="104">
        <f t="shared" si="5"/>
        <v>26</v>
      </c>
      <c r="B32" s="20">
        <f t="shared" si="3"/>
        <v>78</v>
      </c>
      <c r="C32" s="105">
        <f t="shared" si="4"/>
        <v>18</v>
      </c>
      <c r="D32">
        <f ca="1">OFFSET(extrapolation!L41,0,OS_dist_choice-1,1,1)</f>
        <v>0.27519393634938799</v>
      </c>
      <c r="E32">
        <f ca="1">OFFSET(extrapolation!D41,0,PFS_dist_choice-1,1,1)</f>
        <v>78</v>
      </c>
      <c r="F32" s="102"/>
      <c r="G32" s="206"/>
      <c r="H32" s="105"/>
      <c r="I32" s="105"/>
      <c r="J32" s="209"/>
      <c r="K32" s="31"/>
      <c r="L32" s="209"/>
      <c r="M32" s="31"/>
      <c r="N32" s="31"/>
      <c r="O32" s="209"/>
      <c r="P32" s="31"/>
      <c r="Q32" s="31"/>
      <c r="R32" s="105"/>
      <c r="S32" s="51"/>
      <c r="T32" s="20"/>
      <c r="U32" s="20"/>
      <c r="V32" s="20"/>
      <c r="W32" s="20"/>
      <c r="X32" s="20"/>
      <c r="Y32" s="106"/>
      <c r="Z32" s="20"/>
      <c r="AA32" s="20"/>
      <c r="AB32" s="20"/>
      <c r="AC32" s="20"/>
      <c r="AD32" s="20"/>
      <c r="AE32" s="20"/>
      <c r="AF32" s="20"/>
      <c r="AG32" s="20"/>
      <c r="AH32" s="106"/>
      <c r="AI32" s="107"/>
      <c r="AJ32" s="105"/>
      <c r="AK32" s="106"/>
      <c r="AL32" s="107"/>
      <c r="AM32" s="105"/>
      <c r="AN32" s="105"/>
      <c r="AO32" s="106"/>
      <c r="AP32" s="105"/>
      <c r="AQ32" s="105">
        <f t="shared" si="2"/>
        <v>1.5</v>
      </c>
      <c r="AR32" s="105">
        <f t="shared" si="0"/>
        <v>0.94970664189949849</v>
      </c>
      <c r="AS32" s="105">
        <f t="shared" si="1"/>
        <v>0.94970664189949849</v>
      </c>
      <c r="AU32" s="51"/>
      <c r="BA32" s="106"/>
      <c r="BH32" s="20"/>
      <c r="BI32" s="20"/>
      <c r="BJ32" s="106"/>
      <c r="BK32" s="107"/>
      <c r="BL32" s="105"/>
      <c r="BM32" s="106"/>
      <c r="BN32" s="107"/>
      <c r="BO32" s="105"/>
      <c r="BP32" s="105"/>
      <c r="BQ32" s="106"/>
    </row>
    <row r="33" spans="1:69" x14ac:dyDescent="0.15">
      <c r="A33" s="104">
        <f t="shared" si="5"/>
        <v>27</v>
      </c>
      <c r="B33" s="20">
        <f t="shared" si="3"/>
        <v>81</v>
      </c>
      <c r="C33" s="105">
        <f t="shared" si="4"/>
        <v>18.692307692307693</v>
      </c>
      <c r="D33">
        <f ca="1">OFFSET(extrapolation!L42,0,OS_dist_choice-1,1,1)</f>
        <v>0.25834796180898922</v>
      </c>
      <c r="E33">
        <f ca="1">OFFSET(extrapolation!D42,0,PFS_dist_choice-1,1,1)</f>
        <v>81</v>
      </c>
      <c r="F33" s="102"/>
      <c r="G33" s="206"/>
      <c r="H33" s="105"/>
      <c r="I33" s="105"/>
      <c r="J33" s="209"/>
      <c r="K33" s="31"/>
      <c r="L33" s="209"/>
      <c r="M33" s="31"/>
      <c r="N33" s="31"/>
      <c r="O33" s="209"/>
      <c r="P33" s="31"/>
      <c r="Q33" s="31"/>
      <c r="R33" s="105"/>
      <c r="S33" s="51"/>
      <c r="T33" s="20"/>
      <c r="U33" s="20"/>
      <c r="V33" s="20"/>
      <c r="W33" s="20"/>
      <c r="X33" s="20"/>
      <c r="Y33" s="106"/>
      <c r="Z33" s="20"/>
      <c r="AA33" s="20"/>
      <c r="AB33" s="20"/>
      <c r="AC33" s="20"/>
      <c r="AD33" s="20"/>
      <c r="AE33" s="20"/>
      <c r="AF33" s="20"/>
      <c r="AG33" s="20"/>
      <c r="AH33" s="106"/>
      <c r="AI33" s="107"/>
      <c r="AJ33" s="105"/>
      <c r="AK33" s="106"/>
      <c r="AL33" s="107"/>
      <c r="AM33" s="105"/>
      <c r="AN33" s="105"/>
      <c r="AO33" s="106"/>
      <c r="AP33" s="105"/>
      <c r="AQ33" s="105">
        <f t="shared" si="2"/>
        <v>1.5576923076923077</v>
      </c>
      <c r="AR33" s="105">
        <f t="shared" si="0"/>
        <v>0.94782363053843188</v>
      </c>
      <c r="AS33" s="105">
        <f t="shared" si="1"/>
        <v>0.94782363053843188</v>
      </c>
      <c r="AU33" s="51"/>
      <c r="BA33" s="106"/>
      <c r="BH33" s="20"/>
      <c r="BI33" s="20"/>
      <c r="BJ33" s="106"/>
      <c r="BK33" s="107"/>
      <c r="BL33" s="105"/>
      <c r="BM33" s="106"/>
      <c r="BN33" s="107"/>
      <c r="BO33" s="105"/>
      <c r="BP33" s="105"/>
      <c r="BQ33" s="106"/>
    </row>
    <row r="34" spans="1:69" x14ac:dyDescent="0.15">
      <c r="A34" s="104">
        <f t="shared" si="5"/>
        <v>28</v>
      </c>
      <c r="B34" s="20">
        <f t="shared" si="3"/>
        <v>84</v>
      </c>
      <c r="C34" s="105">
        <f t="shared" si="4"/>
        <v>19.384615384615387</v>
      </c>
      <c r="D34">
        <f ca="1">OFFSET(extrapolation!L43,0,OS_dist_choice-1,1,1)</f>
        <v>0.24276415438526752</v>
      </c>
      <c r="E34">
        <f ca="1">OFFSET(extrapolation!D43,0,PFS_dist_choice-1,1,1)</f>
        <v>84</v>
      </c>
      <c r="F34" s="102"/>
      <c r="G34" s="206"/>
      <c r="H34" s="105"/>
      <c r="I34" s="105"/>
      <c r="J34" s="209"/>
      <c r="K34" s="31"/>
      <c r="L34" s="209"/>
      <c r="M34" s="31"/>
      <c r="N34" s="31"/>
      <c r="O34" s="209"/>
      <c r="P34" s="31"/>
      <c r="Q34" s="31"/>
      <c r="R34" s="105"/>
      <c r="S34" s="51"/>
      <c r="T34" s="20"/>
      <c r="U34" s="20"/>
      <c r="V34" s="20"/>
      <c r="W34" s="20"/>
      <c r="X34" s="20"/>
      <c r="Y34" s="106"/>
      <c r="Z34" s="20"/>
      <c r="AA34" s="20"/>
      <c r="AB34" s="20"/>
      <c r="AC34" s="20"/>
      <c r="AD34" s="20"/>
      <c r="AE34" s="20"/>
      <c r="AF34" s="20"/>
      <c r="AG34" s="20"/>
      <c r="AH34" s="106"/>
      <c r="AI34" s="107"/>
      <c r="AJ34" s="105"/>
      <c r="AK34" s="106"/>
      <c r="AL34" s="107"/>
      <c r="AM34" s="105"/>
      <c r="AN34" s="105"/>
      <c r="AO34" s="106"/>
      <c r="AP34" s="105"/>
      <c r="AQ34" s="105">
        <f t="shared" si="2"/>
        <v>1.6153846153846154</v>
      </c>
      <c r="AR34" s="105">
        <f t="shared" si="0"/>
        <v>0.9459443526795116</v>
      </c>
      <c r="AS34" s="105">
        <f t="shared" si="1"/>
        <v>0.9459443526795116</v>
      </c>
      <c r="AU34" s="51"/>
      <c r="BA34" s="106"/>
      <c r="BH34" s="20"/>
      <c r="BI34" s="20"/>
      <c r="BJ34" s="106"/>
      <c r="BK34" s="107"/>
      <c r="BL34" s="105"/>
      <c r="BM34" s="106"/>
      <c r="BN34" s="107"/>
      <c r="BO34" s="105"/>
      <c r="BP34" s="105"/>
      <c r="BQ34" s="106"/>
    </row>
    <row r="35" spans="1:69" x14ac:dyDescent="0.15">
      <c r="A35" s="104">
        <f t="shared" si="5"/>
        <v>29</v>
      </c>
      <c r="B35" s="20">
        <f t="shared" si="3"/>
        <v>87</v>
      </c>
      <c r="C35" s="105">
        <f t="shared" si="4"/>
        <v>20.076923076923077</v>
      </c>
      <c r="D35">
        <f ca="1">OFFSET(extrapolation!L44,0,OS_dist_choice-1,1,1)</f>
        <v>0.22834453098996238</v>
      </c>
      <c r="E35">
        <f ca="1">OFFSET(extrapolation!D44,0,PFS_dist_choice-1,1,1)</f>
        <v>87</v>
      </c>
      <c r="F35" s="102"/>
      <c r="G35" s="206"/>
      <c r="H35" s="105"/>
      <c r="I35" s="105"/>
      <c r="J35" s="209"/>
      <c r="K35" s="31"/>
      <c r="L35" s="209"/>
      <c r="M35" s="31"/>
      <c r="N35" s="31"/>
      <c r="O35" s="209"/>
      <c r="P35" s="31"/>
      <c r="Q35" s="31"/>
      <c r="R35" s="105"/>
      <c r="S35" s="51"/>
      <c r="T35" s="20"/>
      <c r="U35" s="20"/>
      <c r="V35" s="20"/>
      <c r="W35" s="20"/>
      <c r="X35" s="20"/>
      <c r="Y35" s="106"/>
      <c r="Z35" s="20"/>
      <c r="AA35" s="20"/>
      <c r="AB35" s="20"/>
      <c r="AC35" s="20"/>
      <c r="AD35" s="20"/>
      <c r="AE35" s="20"/>
      <c r="AF35" s="20"/>
      <c r="AG35" s="20"/>
      <c r="AH35" s="106"/>
      <c r="AI35" s="107"/>
      <c r="AJ35" s="105"/>
      <c r="AK35" s="106"/>
      <c r="AL35" s="107"/>
      <c r="AM35" s="105"/>
      <c r="AN35" s="105"/>
      <c r="AO35" s="106"/>
      <c r="AP35" s="105"/>
      <c r="AQ35" s="105">
        <f t="shared" si="2"/>
        <v>1.6730769230769231</v>
      </c>
      <c r="AR35" s="105">
        <f t="shared" si="0"/>
        <v>0.94406880092021261</v>
      </c>
      <c r="AS35" s="105">
        <f t="shared" si="1"/>
        <v>0.94406880092021261</v>
      </c>
      <c r="AU35" s="51"/>
      <c r="BA35" s="106"/>
      <c r="BH35" s="20"/>
      <c r="BI35" s="20"/>
      <c r="BJ35" s="106"/>
      <c r="BK35" s="107"/>
      <c r="BL35" s="105"/>
      <c r="BM35" s="106"/>
      <c r="BN35" s="107"/>
      <c r="BO35" s="105"/>
      <c r="BP35" s="105"/>
      <c r="BQ35" s="106"/>
    </row>
    <row r="36" spans="1:69" x14ac:dyDescent="0.15">
      <c r="A36" s="104">
        <f t="shared" si="5"/>
        <v>30</v>
      </c>
      <c r="B36" s="20">
        <f t="shared" si="3"/>
        <v>90</v>
      </c>
      <c r="C36" s="105">
        <f t="shared" si="4"/>
        <v>20.76923076923077</v>
      </c>
      <c r="D36">
        <f ca="1">OFFSET(extrapolation!L45,0,OS_dist_choice-1,1,1)</f>
        <v>0.21499672615083407</v>
      </c>
      <c r="E36">
        <f ca="1">OFFSET(extrapolation!D45,0,PFS_dist_choice-1,1,1)</f>
        <v>90</v>
      </c>
      <c r="F36" s="102"/>
      <c r="G36" s="206"/>
      <c r="H36" s="105"/>
      <c r="I36" s="105"/>
      <c r="J36" s="209"/>
      <c r="K36" s="31"/>
      <c r="L36" s="209"/>
      <c r="M36" s="31"/>
      <c r="N36" s="31"/>
      <c r="O36" s="209"/>
      <c r="P36" s="31"/>
      <c r="Q36" s="31"/>
      <c r="R36" s="105"/>
      <c r="S36" s="51"/>
      <c r="T36" s="20"/>
      <c r="U36" s="20"/>
      <c r="V36" s="20"/>
      <c r="W36" s="20"/>
      <c r="X36" s="20"/>
      <c r="Y36" s="106"/>
      <c r="Z36" s="20"/>
      <c r="AA36" s="20"/>
      <c r="AB36" s="20"/>
      <c r="AC36" s="20"/>
      <c r="AD36" s="20"/>
      <c r="AE36" s="20"/>
      <c r="AF36" s="20"/>
      <c r="AG36" s="20"/>
      <c r="AH36" s="106"/>
      <c r="AI36" s="107"/>
      <c r="AJ36" s="105"/>
      <c r="AK36" s="106"/>
      <c r="AL36" s="107"/>
      <c r="AM36" s="105"/>
      <c r="AN36" s="105"/>
      <c r="AO36" s="106"/>
      <c r="AP36" s="105"/>
      <c r="AQ36" s="105">
        <f t="shared" si="2"/>
        <v>1.7307692307692308</v>
      </c>
      <c r="AR36" s="105">
        <f t="shared" si="0"/>
        <v>0.94219696787268781</v>
      </c>
      <c r="AS36" s="105">
        <f t="shared" si="1"/>
        <v>0.94219696787268781</v>
      </c>
      <c r="AU36" s="51"/>
      <c r="BA36" s="106"/>
      <c r="BH36" s="20"/>
      <c r="BI36" s="20"/>
      <c r="BJ36" s="106"/>
      <c r="BK36" s="107"/>
      <c r="BL36" s="105"/>
      <c r="BM36" s="106"/>
      <c r="BN36" s="107"/>
      <c r="BO36" s="105"/>
      <c r="BP36" s="105"/>
      <c r="BQ36" s="106"/>
    </row>
    <row r="37" spans="1:69" x14ac:dyDescent="0.15">
      <c r="A37" s="104">
        <f t="shared" si="5"/>
        <v>31</v>
      </c>
      <c r="B37" s="20">
        <f t="shared" si="3"/>
        <v>93</v>
      </c>
      <c r="C37" s="105">
        <f t="shared" si="4"/>
        <v>21.461538461538463</v>
      </c>
      <c r="D37">
        <f ca="1">OFFSET(extrapolation!L46,0,OS_dist_choice-1,1,1)</f>
        <v>0.2026343870956317</v>
      </c>
      <c r="E37">
        <f ca="1">OFFSET(extrapolation!D46,0,PFS_dist_choice-1,1,1)</f>
        <v>93</v>
      </c>
      <c r="F37" s="102"/>
      <c r="G37" s="206"/>
      <c r="H37" s="105"/>
      <c r="I37" s="105"/>
      <c r="J37" s="209"/>
      <c r="K37" s="31"/>
      <c r="L37" s="209"/>
      <c r="M37" s="31"/>
      <c r="N37" s="31"/>
      <c r="O37" s="209"/>
      <c r="P37" s="31"/>
      <c r="Q37" s="31"/>
      <c r="R37" s="105"/>
      <c r="S37" s="51"/>
      <c r="T37" s="20"/>
      <c r="U37" s="20"/>
      <c r="V37" s="20"/>
      <c r="W37" s="20"/>
      <c r="X37" s="20"/>
      <c r="Y37" s="106"/>
      <c r="Z37" s="20"/>
      <c r="AA37" s="20"/>
      <c r="AB37" s="20"/>
      <c r="AC37" s="20"/>
      <c r="AD37" s="20"/>
      <c r="AE37" s="20"/>
      <c r="AF37" s="20"/>
      <c r="AG37" s="20"/>
      <c r="AH37" s="106"/>
      <c r="AI37" s="107"/>
      <c r="AJ37" s="105"/>
      <c r="AK37" s="106"/>
      <c r="AL37" s="107"/>
      <c r="AM37" s="105"/>
      <c r="AN37" s="105"/>
      <c r="AO37" s="106"/>
      <c r="AP37" s="105"/>
      <c r="AQ37" s="105">
        <f t="shared" si="2"/>
        <v>1.7884615384615385</v>
      </c>
      <c r="AR37" s="105">
        <f t="shared" si="0"/>
        <v>0.94032884616373735</v>
      </c>
      <c r="AS37" s="105">
        <f t="shared" si="1"/>
        <v>0.94032884616373735</v>
      </c>
      <c r="AU37" s="51"/>
      <c r="BA37" s="106"/>
      <c r="BH37" s="20"/>
      <c r="BI37" s="20"/>
      <c r="BJ37" s="106"/>
      <c r="BK37" s="107"/>
      <c r="BL37" s="105"/>
      <c r="BM37" s="106"/>
      <c r="BN37" s="107"/>
      <c r="BO37" s="105"/>
      <c r="BP37" s="105"/>
      <c r="BQ37" s="106"/>
    </row>
    <row r="38" spans="1:69" x14ac:dyDescent="0.15">
      <c r="A38" s="104">
        <f t="shared" si="5"/>
        <v>32</v>
      </c>
      <c r="B38" s="20">
        <f t="shared" si="3"/>
        <v>96</v>
      </c>
      <c r="C38" s="105">
        <f t="shared" si="4"/>
        <v>22.153846153846153</v>
      </c>
      <c r="D38">
        <f ca="1">OFFSET(extrapolation!L47,0,OS_dist_choice-1,1,1)</f>
        <v>0.19117729675132158</v>
      </c>
      <c r="E38">
        <f ca="1">OFFSET(extrapolation!D47,0,PFS_dist_choice-1,1,1)</f>
        <v>96</v>
      </c>
      <c r="F38" s="102"/>
      <c r="G38" s="206"/>
      <c r="H38" s="105"/>
      <c r="I38" s="105"/>
      <c r="J38" s="209"/>
      <c r="K38" s="31"/>
      <c r="L38" s="209"/>
      <c r="M38" s="31"/>
      <c r="N38" s="31"/>
      <c r="O38" s="209"/>
      <c r="P38" s="31"/>
      <c r="Q38" s="31"/>
      <c r="R38" s="105"/>
      <c r="S38" s="51"/>
      <c r="T38" s="20"/>
      <c r="U38" s="20"/>
      <c r="V38" s="20"/>
      <c r="W38" s="20"/>
      <c r="X38" s="20"/>
      <c r="Y38" s="106"/>
      <c r="Z38" s="20"/>
      <c r="AA38" s="20"/>
      <c r="AB38" s="20"/>
      <c r="AC38" s="20"/>
      <c r="AD38" s="20"/>
      <c r="AE38" s="20"/>
      <c r="AF38" s="20"/>
      <c r="AG38" s="20"/>
      <c r="AH38" s="106"/>
      <c r="AI38" s="107"/>
      <c r="AJ38" s="105"/>
      <c r="AK38" s="106"/>
      <c r="AL38" s="107"/>
      <c r="AM38" s="105"/>
      <c r="AN38" s="105"/>
      <c r="AO38" s="106"/>
      <c r="AP38" s="105"/>
      <c r="AQ38" s="105">
        <f t="shared" si="2"/>
        <v>1.8461538461538463</v>
      </c>
      <c r="AR38" s="105">
        <f t="shared" si="0"/>
        <v>0.93846442843478095</v>
      </c>
      <c r="AS38" s="105">
        <f t="shared" si="1"/>
        <v>0.93846442843478095</v>
      </c>
      <c r="AU38" s="51"/>
      <c r="BA38" s="106"/>
      <c r="BH38" s="20"/>
      <c r="BI38" s="20"/>
      <c r="BJ38" s="106"/>
      <c r="BK38" s="107"/>
      <c r="BL38" s="105"/>
      <c r="BM38" s="106"/>
      <c r="BN38" s="107"/>
      <c r="BO38" s="105"/>
      <c r="BP38" s="105"/>
      <c r="BQ38" s="106"/>
    </row>
    <row r="39" spans="1:69" x14ac:dyDescent="0.15">
      <c r="A39" s="104">
        <f t="shared" si="5"/>
        <v>33</v>
      </c>
      <c r="B39" s="20">
        <f t="shared" si="3"/>
        <v>99</v>
      </c>
      <c r="C39" s="105">
        <f t="shared" si="4"/>
        <v>22.846153846153847</v>
      </c>
      <c r="D39">
        <f ca="1">OFFSET(extrapolation!L48,0,OS_dist_choice-1,1,1)</f>
        <v>0.1805513059063269</v>
      </c>
      <c r="E39">
        <f ca="1">OFFSET(extrapolation!D48,0,PFS_dist_choice-1,1,1)</f>
        <v>99</v>
      </c>
      <c r="F39" s="102"/>
      <c r="G39" s="206"/>
      <c r="H39" s="105"/>
      <c r="I39" s="105"/>
      <c r="J39" s="209"/>
      <c r="K39" s="31"/>
      <c r="L39" s="209"/>
      <c r="M39" s="31"/>
      <c r="N39" s="31"/>
      <c r="O39" s="209"/>
      <c r="P39" s="31"/>
      <c r="Q39" s="31"/>
      <c r="R39" s="105"/>
      <c r="S39" s="51"/>
      <c r="T39" s="20"/>
      <c r="U39" s="20"/>
      <c r="V39" s="20"/>
      <c r="W39" s="20"/>
      <c r="X39" s="20"/>
      <c r="Y39" s="106"/>
      <c r="Z39" s="20"/>
      <c r="AA39" s="20"/>
      <c r="AB39" s="20"/>
      <c r="AC39" s="20"/>
      <c r="AD39" s="20"/>
      <c r="AE39" s="20"/>
      <c r="AF39" s="20"/>
      <c r="AG39" s="20"/>
      <c r="AH39" s="106"/>
      <c r="AI39" s="107"/>
      <c r="AJ39" s="105"/>
      <c r="AK39" s="106"/>
      <c r="AL39" s="107"/>
      <c r="AM39" s="105"/>
      <c r="AN39" s="105"/>
      <c r="AO39" s="106"/>
      <c r="AP39" s="105"/>
      <c r="AQ39" s="105">
        <f t="shared" ref="AQ39:AQ70" si="6">+B39/52</f>
        <v>1.9038461538461537</v>
      </c>
      <c r="AR39" s="105">
        <f t="shared" si="0"/>
        <v>0.93660370734182841</v>
      </c>
      <c r="AS39" s="105">
        <f t="shared" si="1"/>
        <v>0.93660370734182841</v>
      </c>
      <c r="AU39" s="51"/>
      <c r="BA39" s="106"/>
      <c r="BH39" s="20"/>
      <c r="BI39" s="20"/>
      <c r="BJ39" s="106"/>
      <c r="BK39" s="107"/>
      <c r="BL39" s="105"/>
      <c r="BM39" s="106"/>
      <c r="BN39" s="107"/>
      <c r="BO39" s="105"/>
      <c r="BP39" s="105"/>
      <c r="BQ39" s="106"/>
    </row>
    <row r="40" spans="1:69" x14ac:dyDescent="0.15">
      <c r="A40" s="104">
        <f t="shared" si="5"/>
        <v>34</v>
      </c>
      <c r="B40" s="20">
        <f t="shared" si="3"/>
        <v>102</v>
      </c>
      <c r="C40" s="105">
        <f t="shared" si="4"/>
        <v>23.538461538461537</v>
      </c>
      <c r="D40">
        <f ca="1">OFFSET(extrapolation!L49,0,OS_dist_choice-1,1,1)</f>
        <v>0.17068813615379494</v>
      </c>
      <c r="E40">
        <f ca="1">OFFSET(extrapolation!D49,0,PFS_dist_choice-1,1,1)</f>
        <v>102</v>
      </c>
      <c r="F40" s="102"/>
      <c r="G40" s="206"/>
      <c r="H40" s="105"/>
      <c r="I40" s="105"/>
      <c r="J40" s="209"/>
      <c r="K40" s="31"/>
      <c r="L40" s="209"/>
      <c r="M40" s="31"/>
      <c r="N40" s="31"/>
      <c r="O40" s="209"/>
      <c r="P40" s="31"/>
      <c r="Q40" s="31"/>
      <c r="R40" s="105"/>
      <c r="S40" s="51"/>
      <c r="T40" s="20"/>
      <c r="U40" s="20"/>
      <c r="V40" s="20"/>
      <c r="W40" s="20"/>
      <c r="X40" s="20"/>
      <c r="Y40" s="106"/>
      <c r="Z40" s="20"/>
      <c r="AA40" s="20"/>
      <c r="AB40" s="20"/>
      <c r="AC40" s="20"/>
      <c r="AD40" s="20"/>
      <c r="AE40" s="20"/>
      <c r="AF40" s="20"/>
      <c r="AG40" s="20"/>
      <c r="AH40" s="106"/>
      <c r="AI40" s="107"/>
      <c r="AJ40" s="105"/>
      <c r="AK40" s="106"/>
      <c r="AL40" s="107"/>
      <c r="AM40" s="105"/>
      <c r="AN40" s="105"/>
      <c r="AO40" s="106"/>
      <c r="AP40" s="105"/>
      <c r="AQ40" s="105">
        <f t="shared" si="6"/>
        <v>1.9615384615384615</v>
      </c>
      <c r="AR40" s="105">
        <f t="shared" si="0"/>
        <v>0.9347466755554501</v>
      </c>
      <c r="AS40" s="105">
        <f t="shared" si="1"/>
        <v>0.9347466755554501</v>
      </c>
      <c r="AU40" s="51"/>
      <c r="BA40" s="106"/>
      <c r="BH40" s="20"/>
      <c r="BI40" s="20"/>
      <c r="BJ40" s="106"/>
      <c r="BK40" s="107"/>
      <c r="BL40" s="105"/>
      <c r="BM40" s="106"/>
      <c r="BN40" s="107"/>
      <c r="BO40" s="105"/>
      <c r="BP40" s="105"/>
      <c r="BQ40" s="106"/>
    </row>
    <row r="41" spans="1:69" x14ac:dyDescent="0.15">
      <c r="A41" s="104">
        <f t="shared" si="5"/>
        <v>35</v>
      </c>
      <c r="B41" s="20">
        <f t="shared" si="3"/>
        <v>105</v>
      </c>
      <c r="C41" s="105">
        <f t="shared" si="4"/>
        <v>24.23076923076923</v>
      </c>
      <c r="D41">
        <f ca="1">OFFSET(extrapolation!L50,0,OS_dist_choice-1,1,1)</f>
        <v>0.16152509962853906</v>
      </c>
      <c r="E41">
        <f ca="1">OFFSET(extrapolation!D50,0,PFS_dist_choice-1,1,1)</f>
        <v>105</v>
      </c>
      <c r="F41" s="102"/>
      <c r="G41" s="206"/>
      <c r="H41" s="105"/>
      <c r="I41" s="105"/>
      <c r="J41" s="209"/>
      <c r="K41" s="31"/>
      <c r="L41" s="209"/>
      <c r="M41" s="31"/>
      <c r="N41" s="31"/>
      <c r="O41" s="209"/>
      <c r="P41" s="31"/>
      <c r="Q41" s="31"/>
      <c r="R41" s="105"/>
      <c r="S41" s="51"/>
      <c r="T41" s="20"/>
      <c r="U41" s="20"/>
      <c r="V41" s="20"/>
      <c r="W41" s="20"/>
      <c r="X41" s="20"/>
      <c r="Y41" s="106"/>
      <c r="Z41" s="20"/>
      <c r="AA41" s="20"/>
      <c r="AB41" s="20"/>
      <c r="AC41" s="20"/>
      <c r="AD41" s="20"/>
      <c r="AE41" s="20"/>
      <c r="AF41" s="20"/>
      <c r="AG41" s="20"/>
      <c r="AH41" s="106"/>
      <c r="AI41" s="107"/>
      <c r="AJ41" s="105"/>
      <c r="AK41" s="106"/>
      <c r="AL41" s="107"/>
      <c r="AM41" s="105"/>
      <c r="AN41" s="105"/>
      <c r="AO41" s="106"/>
      <c r="AP41" s="105"/>
      <c r="AQ41" s="105">
        <f t="shared" si="6"/>
        <v>2.0192307692307692</v>
      </c>
      <c r="AR41" s="105">
        <f t="shared" si="0"/>
        <v>0.93289332576074957</v>
      </c>
      <c r="AS41" s="105">
        <f t="shared" si="1"/>
        <v>0.93289332576074957</v>
      </c>
      <c r="AU41" s="51"/>
      <c r="BA41" s="106"/>
      <c r="BH41" s="20"/>
      <c r="BI41" s="20"/>
      <c r="BJ41" s="106"/>
      <c r="BK41" s="107"/>
      <c r="BL41" s="105"/>
      <c r="BM41" s="106"/>
      <c r="BN41" s="107"/>
      <c r="BO41" s="105"/>
      <c r="BP41" s="105"/>
      <c r="BQ41" s="106"/>
    </row>
    <row r="42" spans="1:69" x14ac:dyDescent="0.15">
      <c r="A42" s="104">
        <f t="shared" si="5"/>
        <v>36</v>
      </c>
      <c r="B42" s="20">
        <f t="shared" si="3"/>
        <v>108</v>
      </c>
      <c r="C42" s="105">
        <f t="shared" si="4"/>
        <v>24.923076923076927</v>
      </c>
      <c r="D42">
        <f ca="1">OFFSET(extrapolation!L51,0,OS_dist_choice-1,1,1)</f>
        <v>0.15300476935845417</v>
      </c>
      <c r="E42">
        <f ca="1">OFFSET(extrapolation!D51,0,PFS_dist_choice-1,1,1)</f>
        <v>108</v>
      </c>
      <c r="F42" s="102"/>
      <c r="G42" s="206"/>
      <c r="H42" s="105"/>
      <c r="I42" s="105"/>
      <c r="J42" s="209"/>
      <c r="K42" s="31"/>
      <c r="L42" s="209"/>
      <c r="M42" s="31"/>
      <c r="N42" s="31"/>
      <c r="O42" s="209"/>
      <c r="P42" s="31"/>
      <c r="Q42" s="31"/>
      <c r="R42" s="105"/>
      <c r="S42" s="51"/>
      <c r="T42" s="20"/>
      <c r="U42" s="20"/>
      <c r="V42" s="20"/>
      <c r="W42" s="20"/>
      <c r="X42" s="20"/>
      <c r="Y42" s="106"/>
      <c r="Z42" s="20"/>
      <c r="AA42" s="20"/>
      <c r="AB42" s="20"/>
      <c r="AC42" s="20"/>
      <c r="AD42" s="20"/>
      <c r="AE42" s="20"/>
      <c r="AF42" s="20"/>
      <c r="AG42" s="20"/>
      <c r="AH42" s="106"/>
      <c r="AI42" s="107"/>
      <c r="AJ42" s="105"/>
      <c r="AK42" s="106"/>
      <c r="AL42" s="107"/>
      <c r="AM42" s="105"/>
      <c r="AN42" s="105"/>
      <c r="AO42" s="106"/>
      <c r="AP42" s="105"/>
      <c r="AQ42" s="105">
        <f t="shared" si="6"/>
        <v>2.0769230769230771</v>
      </c>
      <c r="AR42" s="105">
        <f t="shared" si="0"/>
        <v>0.93104365065733308</v>
      </c>
      <c r="AS42" s="105">
        <f t="shared" si="1"/>
        <v>0.93104365065733308</v>
      </c>
      <c r="AU42" s="51"/>
      <c r="BA42" s="106"/>
      <c r="BH42" s="20"/>
      <c r="BI42" s="20"/>
      <c r="BJ42" s="106"/>
      <c r="BK42" s="107"/>
      <c r="BL42" s="105"/>
      <c r="BM42" s="106"/>
      <c r="BN42" s="107"/>
      <c r="BO42" s="105"/>
      <c r="BP42" s="105"/>
      <c r="BQ42" s="106"/>
    </row>
    <row r="43" spans="1:69" x14ac:dyDescent="0.15">
      <c r="A43" s="104">
        <f t="shared" si="5"/>
        <v>37</v>
      </c>
      <c r="B43" s="20">
        <f t="shared" si="3"/>
        <v>111</v>
      </c>
      <c r="C43" s="105">
        <f t="shared" si="4"/>
        <v>25.615384615384613</v>
      </c>
      <c r="D43">
        <f ca="1">OFFSET(extrapolation!L52,0,OS_dist_choice-1,1,1)</f>
        <v>0.14507462466424431</v>
      </c>
      <c r="E43">
        <f ca="1">OFFSET(extrapolation!D52,0,PFS_dist_choice-1,1,1)</f>
        <v>111</v>
      </c>
      <c r="F43" s="102"/>
      <c r="G43" s="206"/>
      <c r="H43" s="105"/>
      <c r="I43" s="105"/>
      <c r="J43" s="209"/>
      <c r="K43" s="31"/>
      <c r="L43" s="209"/>
      <c r="M43" s="31"/>
      <c r="N43" s="31"/>
      <c r="O43" s="209"/>
      <c r="P43" s="31"/>
      <c r="Q43" s="31"/>
      <c r="R43" s="105"/>
      <c r="S43" s="51"/>
      <c r="T43" s="20"/>
      <c r="U43" s="20"/>
      <c r="V43" s="20"/>
      <c r="W43" s="20"/>
      <c r="X43" s="20"/>
      <c r="Y43" s="106"/>
      <c r="Z43" s="20"/>
      <c r="AA43" s="20"/>
      <c r="AB43" s="20"/>
      <c r="AC43" s="20"/>
      <c r="AD43" s="20"/>
      <c r="AE43" s="20"/>
      <c r="AF43" s="20"/>
      <c r="AG43" s="20"/>
      <c r="AH43" s="106"/>
      <c r="AI43" s="107"/>
      <c r="AJ43" s="105"/>
      <c r="AK43" s="106"/>
      <c r="AL43" s="107"/>
      <c r="AM43" s="105"/>
      <c r="AN43" s="105"/>
      <c r="AO43" s="106"/>
      <c r="AP43" s="105"/>
      <c r="AQ43" s="105">
        <f t="shared" si="6"/>
        <v>2.1346153846153846</v>
      </c>
      <c r="AR43" s="105">
        <f t="shared" si="0"/>
        <v>0.92919764295928198</v>
      </c>
      <c r="AS43" s="105">
        <f t="shared" si="1"/>
        <v>0.92919764295928198</v>
      </c>
      <c r="AU43" s="51"/>
      <c r="BA43" s="106"/>
      <c r="BH43" s="20"/>
      <c r="BI43" s="20"/>
      <c r="BJ43" s="106"/>
      <c r="BK43" s="107"/>
      <c r="BL43" s="105"/>
      <c r="BM43" s="106"/>
      <c r="BN43" s="107"/>
      <c r="BO43" s="105"/>
      <c r="BP43" s="105"/>
      <c r="BQ43" s="106"/>
    </row>
    <row r="44" spans="1:69" x14ac:dyDescent="0.15">
      <c r="A44" s="104">
        <f t="shared" si="5"/>
        <v>38</v>
      </c>
      <c r="B44" s="20">
        <f t="shared" si="3"/>
        <v>114</v>
      </c>
      <c r="C44" s="105">
        <f t="shared" si="4"/>
        <v>26.30769230769231</v>
      </c>
      <c r="D44">
        <f ca="1">OFFSET(extrapolation!L53,0,OS_dist_choice-1,1,1)</f>
        <v>0.13768668890604643</v>
      </c>
      <c r="E44">
        <f ca="1">OFFSET(extrapolation!D53,0,PFS_dist_choice-1,1,1)</f>
        <v>114</v>
      </c>
      <c r="F44" s="102"/>
      <c r="G44" s="206"/>
      <c r="H44" s="105"/>
      <c r="I44" s="105"/>
      <c r="J44" s="209"/>
      <c r="K44" s="31"/>
      <c r="L44" s="209"/>
      <c r="M44" s="31"/>
      <c r="N44" s="31"/>
      <c r="O44" s="209"/>
      <c r="P44" s="31"/>
      <c r="Q44" s="31"/>
      <c r="R44" s="105"/>
      <c r="S44" s="51"/>
      <c r="T44" s="20"/>
      <c r="U44" s="20"/>
      <c r="V44" s="20"/>
      <c r="W44" s="20"/>
      <c r="X44" s="20"/>
      <c r="Y44" s="106"/>
      <c r="Z44" s="20"/>
      <c r="AA44" s="20"/>
      <c r="AB44" s="20"/>
      <c r="AC44" s="20"/>
      <c r="AD44" s="20"/>
      <c r="AE44" s="20"/>
      <c r="AF44" s="20"/>
      <c r="AG44" s="20"/>
      <c r="AH44" s="106"/>
      <c r="AI44" s="107"/>
      <c r="AJ44" s="105"/>
      <c r="AK44" s="106"/>
      <c r="AL44" s="107"/>
      <c r="AM44" s="105"/>
      <c r="AN44" s="105"/>
      <c r="AO44" s="106"/>
      <c r="AP44" s="105"/>
      <c r="AQ44" s="105">
        <f t="shared" si="6"/>
        <v>2.1923076923076925</v>
      </c>
      <c r="AR44" s="105">
        <f t="shared" si="0"/>
        <v>0.92735529539512351</v>
      </c>
      <c r="AS44" s="105">
        <f t="shared" si="1"/>
        <v>0.92735529539512351</v>
      </c>
      <c r="AU44" s="51"/>
      <c r="BA44" s="106"/>
      <c r="BH44" s="20"/>
      <c r="BI44" s="20"/>
      <c r="BJ44" s="106"/>
      <c r="BK44" s="107"/>
      <c r="BL44" s="105"/>
      <c r="BM44" s="106"/>
      <c r="BN44" s="107"/>
      <c r="BO44" s="105"/>
      <c r="BP44" s="105"/>
      <c r="BQ44" s="106"/>
    </row>
    <row r="45" spans="1:69" x14ac:dyDescent="0.15">
      <c r="A45" s="104">
        <f t="shared" si="5"/>
        <v>39</v>
      </c>
      <c r="B45" s="20">
        <f t="shared" si="3"/>
        <v>117</v>
      </c>
      <c r="C45" s="105">
        <f t="shared" si="4"/>
        <v>27</v>
      </c>
      <c r="D45" t="e">
        <f ca="1">OFFSET(extrapolation!L54,0,OS_dist_choice-1,1,1)</f>
        <v>#VALUE!</v>
      </c>
      <c r="E45">
        <f ca="1">OFFSET(extrapolation!D54,0,PFS_dist_choice-1,1,1)</f>
        <v>117</v>
      </c>
      <c r="F45" s="102"/>
      <c r="G45" s="206"/>
      <c r="H45" s="105"/>
      <c r="I45" s="105"/>
      <c r="J45" s="209"/>
      <c r="K45" s="31"/>
      <c r="L45" s="209"/>
      <c r="M45" s="31"/>
      <c r="N45" s="31"/>
      <c r="O45" s="209"/>
      <c r="P45" s="31"/>
      <c r="Q45" s="31"/>
      <c r="R45" s="105"/>
      <c r="S45" s="51"/>
      <c r="T45" s="20"/>
      <c r="U45" s="20"/>
      <c r="V45" s="20"/>
      <c r="W45" s="20"/>
      <c r="X45" s="20"/>
      <c r="Y45" s="106"/>
      <c r="Z45" s="20"/>
      <c r="AA45" s="20"/>
      <c r="AB45" s="20"/>
      <c r="AC45" s="20"/>
      <c r="AD45" s="20"/>
      <c r="AE45" s="20"/>
      <c r="AF45" s="20"/>
      <c r="AG45" s="20"/>
      <c r="AH45" s="106"/>
      <c r="AI45" s="107"/>
      <c r="AJ45" s="105"/>
      <c r="AK45" s="106"/>
      <c r="AL45" s="107"/>
      <c r="AM45" s="105"/>
      <c r="AN45" s="105"/>
      <c r="AO45" s="106"/>
      <c r="AP45" s="105"/>
      <c r="AQ45" s="105">
        <f t="shared" si="6"/>
        <v>2.25</v>
      </c>
      <c r="AR45" s="105">
        <f t="shared" si="0"/>
        <v>0.92551660070780206</v>
      </c>
      <c r="AS45" s="105">
        <f t="shared" si="1"/>
        <v>0.92551660070780206</v>
      </c>
      <c r="AU45" s="51"/>
      <c r="BA45" s="106"/>
      <c r="BH45" s="20"/>
      <c r="BI45" s="20"/>
      <c r="BJ45" s="106"/>
      <c r="BK45" s="107"/>
      <c r="BL45" s="105"/>
      <c r="BM45" s="106"/>
      <c r="BN45" s="107"/>
      <c r="BO45" s="105"/>
      <c r="BP45" s="105"/>
      <c r="BQ45" s="106"/>
    </row>
    <row r="46" spans="1:69" x14ac:dyDescent="0.15">
      <c r="A46" s="104">
        <f t="shared" si="5"/>
        <v>40</v>
      </c>
      <c r="B46" s="20">
        <f t="shared" si="3"/>
        <v>120</v>
      </c>
      <c r="C46" s="105">
        <f t="shared" si="4"/>
        <v>27.69230769230769</v>
      </c>
      <c r="D46">
        <f ca="1">OFFSET(extrapolation!L55,0,OS_dist_choice-1,1,1)</f>
        <v>0.1243661222748013</v>
      </c>
      <c r="E46">
        <f ca="1">OFFSET(extrapolation!D55,0,PFS_dist_choice-1,1,1)</f>
        <v>120</v>
      </c>
      <c r="F46" s="102"/>
      <c r="G46" s="206"/>
      <c r="H46" s="105"/>
      <c r="I46" s="105"/>
      <c r="J46" s="209"/>
      <c r="K46" s="31"/>
      <c r="L46" s="209"/>
      <c r="M46" s="31"/>
      <c r="N46" s="31"/>
      <c r="O46" s="209"/>
      <c r="P46" s="31"/>
      <c r="Q46" s="31"/>
      <c r="R46" s="105"/>
      <c r="S46" s="51"/>
      <c r="T46" s="20"/>
      <c r="U46" s="20"/>
      <c r="V46" s="20"/>
      <c r="W46" s="20"/>
      <c r="X46" s="20"/>
      <c r="Y46" s="106"/>
      <c r="Z46" s="20"/>
      <c r="AA46" s="20"/>
      <c r="AB46" s="20"/>
      <c r="AC46" s="20"/>
      <c r="AD46" s="20"/>
      <c r="AE46" s="20"/>
      <c r="AF46" s="20"/>
      <c r="AG46" s="20"/>
      <c r="AH46" s="106"/>
      <c r="AI46" s="107"/>
      <c r="AJ46" s="105"/>
      <c r="AK46" s="106"/>
      <c r="AL46" s="107"/>
      <c r="AM46" s="105"/>
      <c r="AN46" s="105"/>
      <c r="AO46" s="106"/>
      <c r="AP46" s="105"/>
      <c r="AQ46" s="105">
        <f t="shared" si="6"/>
        <v>2.3076923076923075</v>
      </c>
      <c r="AR46" s="105">
        <f t="shared" si="0"/>
        <v>0.92368155165465149</v>
      </c>
      <c r="AS46" s="105">
        <f t="shared" si="1"/>
        <v>0.92368155165465149</v>
      </c>
      <c r="AU46" s="51"/>
      <c r="BA46" s="106"/>
      <c r="BH46" s="20"/>
      <c r="BI46" s="20"/>
      <c r="BJ46" s="106"/>
      <c r="BK46" s="107"/>
      <c r="BL46" s="105"/>
      <c r="BM46" s="106"/>
      <c r="BN46" s="107"/>
      <c r="BO46" s="105"/>
      <c r="BP46" s="105"/>
      <c r="BQ46" s="106"/>
    </row>
    <row r="47" spans="1:69" x14ac:dyDescent="0.15">
      <c r="A47" s="104">
        <f t="shared" si="5"/>
        <v>41</v>
      </c>
      <c r="B47" s="20">
        <f t="shared" si="3"/>
        <v>123</v>
      </c>
      <c r="C47" s="105">
        <f t="shared" si="4"/>
        <v>28.384615384615387</v>
      </c>
      <c r="D47">
        <f ca="1">OFFSET(extrapolation!L56,0,OS_dist_choice-1,1,1)</f>
        <v>0.1183571028762543</v>
      </c>
      <c r="E47">
        <f ca="1">OFFSET(extrapolation!D56,0,PFS_dist_choice-1,1,1)</f>
        <v>123</v>
      </c>
      <c r="F47" s="102"/>
      <c r="G47" s="206"/>
      <c r="H47" s="105"/>
      <c r="I47" s="105"/>
      <c r="J47" s="209"/>
      <c r="K47" s="31"/>
      <c r="L47" s="209"/>
      <c r="M47" s="31"/>
      <c r="N47" s="31"/>
      <c r="O47" s="209"/>
      <c r="P47" s="31"/>
      <c r="Q47" s="31"/>
      <c r="R47" s="105"/>
      <c r="S47" s="51"/>
      <c r="T47" s="20"/>
      <c r="U47" s="20"/>
      <c r="V47" s="20"/>
      <c r="W47" s="20"/>
      <c r="X47" s="20"/>
      <c r="Y47" s="106"/>
      <c r="Z47" s="20"/>
      <c r="AA47" s="20"/>
      <c r="AB47" s="20"/>
      <c r="AC47" s="20"/>
      <c r="AD47" s="20"/>
      <c r="AE47" s="20"/>
      <c r="AF47" s="20"/>
      <c r="AG47" s="20"/>
      <c r="AH47" s="106"/>
      <c r="AI47" s="107"/>
      <c r="AJ47" s="105"/>
      <c r="AK47" s="106"/>
      <c r="AL47" s="107"/>
      <c r="AM47" s="105"/>
      <c r="AN47" s="105"/>
      <c r="AO47" s="106"/>
      <c r="AP47" s="105"/>
      <c r="AQ47" s="105">
        <f t="shared" si="6"/>
        <v>2.3653846153846154</v>
      </c>
      <c r="AR47" s="105">
        <f t="shared" si="0"/>
        <v>0.92185014100736506</v>
      </c>
      <c r="AS47" s="105">
        <f t="shared" si="1"/>
        <v>0.92185014100736506</v>
      </c>
      <c r="AU47" s="51"/>
      <c r="BA47" s="106"/>
      <c r="BH47" s="20"/>
      <c r="BI47" s="20"/>
      <c r="BJ47" s="106"/>
      <c r="BK47" s="107"/>
      <c r="BL47" s="105"/>
      <c r="BM47" s="106"/>
      <c r="BN47" s="107"/>
      <c r="BO47" s="105"/>
      <c r="BP47" s="105"/>
      <c r="BQ47" s="106"/>
    </row>
    <row r="48" spans="1:69" x14ac:dyDescent="0.15">
      <c r="A48" s="104">
        <f t="shared" si="5"/>
        <v>42</v>
      </c>
      <c r="B48" s="20">
        <f t="shared" si="3"/>
        <v>126</v>
      </c>
      <c r="C48" s="105">
        <f t="shared" si="4"/>
        <v>29.076923076923073</v>
      </c>
      <c r="D48">
        <f ca="1">OFFSET(extrapolation!L57,0,OS_dist_choice-1,1,1)</f>
        <v>0.11273687870014953</v>
      </c>
      <c r="E48">
        <f ca="1">OFFSET(extrapolation!D57,0,PFS_dist_choice-1,1,1)</f>
        <v>126</v>
      </c>
      <c r="F48" s="102"/>
      <c r="G48" s="206"/>
      <c r="H48" s="105"/>
      <c r="I48" s="105"/>
      <c r="J48" s="209"/>
      <c r="K48" s="31"/>
      <c r="L48" s="209"/>
      <c r="M48" s="31"/>
      <c r="N48" s="31"/>
      <c r="O48" s="209"/>
      <c r="P48" s="31"/>
      <c r="Q48" s="31"/>
      <c r="R48" s="105"/>
      <c r="S48" s="51"/>
      <c r="T48" s="20"/>
      <c r="U48" s="20"/>
      <c r="V48" s="20"/>
      <c r="W48" s="20"/>
      <c r="X48" s="20"/>
      <c r="Y48" s="106"/>
      <c r="Z48" s="20"/>
      <c r="AA48" s="20"/>
      <c r="AB48" s="20"/>
      <c r="AC48" s="20"/>
      <c r="AD48" s="20"/>
      <c r="AE48" s="20"/>
      <c r="AF48" s="20"/>
      <c r="AG48" s="20"/>
      <c r="AH48" s="106"/>
      <c r="AI48" s="107"/>
      <c r="AJ48" s="105"/>
      <c r="AK48" s="106"/>
      <c r="AL48" s="107"/>
      <c r="AM48" s="105"/>
      <c r="AN48" s="105"/>
      <c r="AO48" s="106"/>
      <c r="AP48" s="105"/>
      <c r="AQ48" s="105">
        <f t="shared" si="6"/>
        <v>2.4230769230769229</v>
      </c>
      <c r="AR48" s="105">
        <f t="shared" si="0"/>
        <v>0.92002236155196815</v>
      </c>
      <c r="AS48" s="105">
        <f t="shared" si="1"/>
        <v>0.92002236155196815</v>
      </c>
      <c r="AU48" s="51"/>
      <c r="BA48" s="106"/>
      <c r="BH48" s="20"/>
      <c r="BI48" s="20"/>
      <c r="BJ48" s="106"/>
      <c r="BK48" s="107"/>
      <c r="BL48" s="105"/>
      <c r="BM48" s="106"/>
      <c r="BN48" s="107"/>
      <c r="BO48" s="105"/>
      <c r="BP48" s="105"/>
      <c r="BQ48" s="106"/>
    </row>
    <row r="49" spans="1:69" x14ac:dyDescent="0.15">
      <c r="A49" s="104">
        <f t="shared" si="5"/>
        <v>43</v>
      </c>
      <c r="B49" s="20">
        <f t="shared" si="3"/>
        <v>129</v>
      </c>
      <c r="C49" s="105">
        <f t="shared" si="4"/>
        <v>29.76923076923077</v>
      </c>
      <c r="D49">
        <f ca="1">OFFSET(extrapolation!L58,0,OS_dist_choice-1,1,1)</f>
        <v>0.10747513222099959</v>
      </c>
      <c r="E49">
        <f ca="1">OFFSET(extrapolation!D58,0,PFS_dist_choice-1,1,1)</f>
        <v>129</v>
      </c>
      <c r="F49" s="102"/>
      <c r="G49" s="206"/>
      <c r="H49" s="105"/>
      <c r="I49" s="105"/>
      <c r="J49" s="209"/>
      <c r="K49" s="31"/>
      <c r="L49" s="209"/>
      <c r="M49" s="31"/>
      <c r="N49" s="31"/>
      <c r="O49" s="209"/>
      <c r="P49" s="31"/>
      <c r="Q49" s="31"/>
      <c r="R49" s="105"/>
      <c r="S49" s="51"/>
      <c r="T49" s="20"/>
      <c r="U49" s="20"/>
      <c r="V49" s="20"/>
      <c r="W49" s="20"/>
      <c r="X49" s="20"/>
      <c r="Y49" s="106"/>
      <c r="Z49" s="20"/>
      <c r="AA49" s="20"/>
      <c r="AB49" s="20"/>
      <c r="AC49" s="20"/>
      <c r="AD49" s="20"/>
      <c r="AE49" s="20"/>
      <c r="AF49" s="20"/>
      <c r="AG49" s="20"/>
      <c r="AH49" s="106"/>
      <c r="AI49" s="107"/>
      <c r="AJ49" s="105"/>
      <c r="AK49" s="106"/>
      <c r="AL49" s="107"/>
      <c r="AM49" s="105"/>
      <c r="AN49" s="105"/>
      <c r="AO49" s="106"/>
      <c r="AP49" s="105"/>
      <c r="AQ49" s="105">
        <f t="shared" si="6"/>
        <v>2.4807692307692308</v>
      </c>
      <c r="AR49" s="105">
        <f t="shared" si="0"/>
        <v>0.91819820608878988</v>
      </c>
      <c r="AS49" s="105">
        <f t="shared" si="1"/>
        <v>0.91819820608878988</v>
      </c>
      <c r="AU49" s="51"/>
      <c r="BA49" s="106"/>
      <c r="BH49" s="20"/>
      <c r="BI49" s="20"/>
      <c r="BJ49" s="106"/>
      <c r="BK49" s="107"/>
      <c r="BL49" s="105"/>
      <c r="BM49" s="106"/>
      <c r="BN49" s="107"/>
      <c r="BO49" s="105"/>
      <c r="BP49" s="105"/>
      <c r="BQ49" s="106"/>
    </row>
    <row r="50" spans="1:69" x14ac:dyDescent="0.15">
      <c r="A50" s="104">
        <f t="shared" si="5"/>
        <v>44</v>
      </c>
      <c r="B50" s="20">
        <f t="shared" si="3"/>
        <v>132</v>
      </c>
      <c r="C50" s="105">
        <f t="shared" si="4"/>
        <v>30.46153846153846</v>
      </c>
      <c r="D50">
        <f ca="1">OFFSET(extrapolation!L59,0,OS_dist_choice-1,1,1)</f>
        <v>0.10254419841709324</v>
      </c>
      <c r="E50">
        <f ca="1">OFFSET(extrapolation!D59,0,PFS_dist_choice-1,1,1)</f>
        <v>132</v>
      </c>
      <c r="F50" s="102"/>
      <c r="G50" s="206"/>
      <c r="H50" s="105"/>
      <c r="I50" s="105"/>
      <c r="J50" s="209"/>
      <c r="K50" s="31"/>
      <c r="L50" s="209"/>
      <c r="M50" s="31"/>
      <c r="N50" s="31"/>
      <c r="O50" s="209"/>
      <c r="P50" s="31"/>
      <c r="Q50" s="31"/>
      <c r="R50" s="105"/>
      <c r="S50" s="51"/>
      <c r="T50" s="20"/>
      <c r="U50" s="20"/>
      <c r="V50" s="20"/>
      <c r="W50" s="20"/>
      <c r="X50" s="20"/>
      <c r="Y50" s="106"/>
      <c r="Z50" s="20"/>
      <c r="AA50" s="20"/>
      <c r="AB50" s="20"/>
      <c r="AC50" s="20"/>
      <c r="AD50" s="20"/>
      <c r="AE50" s="20"/>
      <c r="AF50" s="20"/>
      <c r="AG50" s="20"/>
      <c r="AH50" s="106"/>
      <c r="AI50" s="107"/>
      <c r="AJ50" s="105"/>
      <c r="AK50" s="106"/>
      <c r="AL50" s="107"/>
      <c r="AM50" s="105"/>
      <c r="AN50" s="105"/>
      <c r="AO50" s="106"/>
      <c r="AP50" s="105"/>
      <c r="AQ50" s="105">
        <f t="shared" si="6"/>
        <v>2.5384615384615383</v>
      </c>
      <c r="AR50" s="105">
        <f t="shared" si="0"/>
        <v>0.91637766743243376</v>
      </c>
      <c r="AS50" s="105">
        <f t="shared" si="1"/>
        <v>0.91637766743243376</v>
      </c>
      <c r="AU50" s="51"/>
      <c r="BA50" s="106"/>
      <c r="BH50" s="20"/>
      <c r="BI50" s="20"/>
      <c r="BJ50" s="106"/>
      <c r="BK50" s="107"/>
      <c r="BL50" s="105"/>
      <c r="BM50" s="106"/>
      <c r="BN50" s="107"/>
      <c r="BO50" s="105"/>
      <c r="BP50" s="105"/>
      <c r="BQ50" s="106"/>
    </row>
    <row r="51" spans="1:69" x14ac:dyDescent="0.15">
      <c r="A51" s="104">
        <f t="shared" si="5"/>
        <v>45</v>
      </c>
      <c r="B51" s="20">
        <f t="shared" si="3"/>
        <v>135</v>
      </c>
      <c r="C51" s="105">
        <f t="shared" si="4"/>
        <v>31.153846153846153</v>
      </c>
      <c r="D51">
        <f ca="1">OFFSET(extrapolation!L60,0,OS_dist_choice-1,1,1)</f>
        <v>9.791882183254523E-2</v>
      </c>
      <c r="E51">
        <f ca="1">OFFSET(extrapolation!D60,0,PFS_dist_choice-1,1,1)</f>
        <v>135</v>
      </c>
      <c r="F51" s="102"/>
      <c r="G51" s="206"/>
      <c r="H51" s="105"/>
      <c r="I51" s="105"/>
      <c r="J51" s="209"/>
      <c r="K51" s="31"/>
      <c r="L51" s="209"/>
      <c r="M51" s="31"/>
      <c r="N51" s="31"/>
      <c r="O51" s="209"/>
      <c r="P51" s="31"/>
      <c r="Q51" s="31"/>
      <c r="R51" s="105"/>
      <c r="S51" s="51"/>
      <c r="T51" s="20"/>
      <c r="U51" s="20"/>
      <c r="V51" s="20"/>
      <c r="W51" s="20"/>
      <c r="X51" s="20"/>
      <c r="Y51" s="106"/>
      <c r="Z51" s="20"/>
      <c r="AA51" s="20"/>
      <c r="AB51" s="20"/>
      <c r="AC51" s="20"/>
      <c r="AD51" s="20"/>
      <c r="AE51" s="20"/>
      <c r="AF51" s="20"/>
      <c r="AG51" s="20"/>
      <c r="AH51" s="106"/>
      <c r="AI51" s="107"/>
      <c r="AJ51" s="105"/>
      <c r="AK51" s="106"/>
      <c r="AL51" s="107"/>
      <c r="AM51" s="105"/>
      <c r="AN51" s="105"/>
      <c r="AO51" s="106"/>
      <c r="AP51" s="105"/>
      <c r="AQ51" s="105">
        <f t="shared" si="6"/>
        <v>2.5961538461538463</v>
      </c>
      <c r="AR51" s="105">
        <f t="shared" si="0"/>
        <v>0.91456073841175034</v>
      </c>
      <c r="AS51" s="105">
        <f t="shared" si="1"/>
        <v>0.91456073841175034</v>
      </c>
      <c r="AU51" s="51"/>
      <c r="BA51" s="106"/>
      <c r="BH51" s="20"/>
      <c r="BI51" s="20"/>
      <c r="BJ51" s="106"/>
      <c r="BK51" s="107"/>
      <c r="BL51" s="105"/>
      <c r="BM51" s="106"/>
      <c r="BN51" s="107"/>
      <c r="BO51" s="105"/>
      <c r="BP51" s="105"/>
      <c r="BQ51" s="106"/>
    </row>
    <row r="52" spans="1:69" x14ac:dyDescent="0.15">
      <c r="A52" s="104">
        <f t="shared" si="5"/>
        <v>46</v>
      </c>
      <c r="B52" s="20">
        <f t="shared" si="3"/>
        <v>138</v>
      </c>
      <c r="C52" s="105">
        <f t="shared" si="4"/>
        <v>31.846153846153847</v>
      </c>
      <c r="D52">
        <f ca="1">OFFSET(extrapolation!L61,0,OS_dist_choice-1,1,1)</f>
        <v>9.3575934472452008E-2</v>
      </c>
      <c r="E52">
        <f ca="1">OFFSET(extrapolation!D61,0,PFS_dist_choice-1,1,1)</f>
        <v>138</v>
      </c>
      <c r="F52" s="102"/>
      <c r="G52" s="206"/>
      <c r="H52" s="105"/>
      <c r="I52" s="105"/>
      <c r="J52" s="209"/>
      <c r="K52" s="31"/>
      <c r="L52" s="209"/>
      <c r="M52" s="31"/>
      <c r="N52" s="31"/>
      <c r="O52" s="209"/>
      <c r="P52" s="31"/>
      <c r="Q52" s="31"/>
      <c r="R52" s="105"/>
      <c r="S52" s="51"/>
      <c r="T52" s="20"/>
      <c r="U52" s="20"/>
      <c r="V52" s="20"/>
      <c r="W52" s="20"/>
      <c r="X52" s="20"/>
      <c r="Y52" s="106"/>
      <c r="Z52" s="20"/>
      <c r="AA52" s="20"/>
      <c r="AB52" s="20"/>
      <c r="AC52" s="20"/>
      <c r="AD52" s="20"/>
      <c r="AE52" s="20"/>
      <c r="AF52" s="20"/>
      <c r="AG52" s="20"/>
      <c r="AH52" s="106"/>
      <c r="AI52" s="107"/>
      <c r="AJ52" s="105"/>
      <c r="AK52" s="106"/>
      <c r="AL52" s="107"/>
      <c r="AM52" s="105"/>
      <c r="AN52" s="105"/>
      <c r="AO52" s="106"/>
      <c r="AP52" s="105"/>
      <c r="AQ52" s="105">
        <f t="shared" si="6"/>
        <v>2.6538461538461537</v>
      </c>
      <c r="AR52" s="105">
        <f t="shared" si="0"/>
        <v>0.91274741186980834</v>
      </c>
      <c r="AS52" s="105">
        <f t="shared" si="1"/>
        <v>0.91274741186980834</v>
      </c>
      <c r="AU52" s="51"/>
      <c r="BA52" s="106"/>
      <c r="BH52" s="20"/>
      <c r="BI52" s="20"/>
      <c r="BJ52" s="106"/>
      <c r="BK52" s="107"/>
      <c r="BL52" s="105"/>
      <c r="BM52" s="106"/>
      <c r="BN52" s="107"/>
      <c r="BO52" s="105"/>
      <c r="BP52" s="105"/>
      <c r="BQ52" s="106"/>
    </row>
    <row r="53" spans="1:69" x14ac:dyDescent="0.15">
      <c r="A53" s="104">
        <f t="shared" si="5"/>
        <v>47</v>
      </c>
      <c r="B53" s="20">
        <f t="shared" si="3"/>
        <v>141</v>
      </c>
      <c r="C53" s="105">
        <f t="shared" si="4"/>
        <v>32.53846153846154</v>
      </c>
      <c r="D53">
        <f ca="1">OFFSET(extrapolation!L62,0,OS_dist_choice-1,1,1)</f>
        <v>8.9494453418804562E-2</v>
      </c>
      <c r="E53">
        <f ca="1">OFFSET(extrapolation!D62,0,PFS_dist_choice-1,1,1)</f>
        <v>141</v>
      </c>
      <c r="F53" s="102"/>
      <c r="G53" s="206"/>
      <c r="H53" s="105"/>
      <c r="I53" s="105"/>
      <c r="J53" s="209"/>
      <c r="K53" s="31"/>
      <c r="L53" s="209"/>
      <c r="M53" s="31"/>
      <c r="N53" s="31"/>
      <c r="O53" s="209"/>
      <c r="P53" s="31"/>
      <c r="Q53" s="31"/>
      <c r="R53" s="105"/>
      <c r="S53" s="51"/>
      <c r="T53" s="20"/>
      <c r="U53" s="20"/>
      <c r="V53" s="20"/>
      <c r="W53" s="20"/>
      <c r="X53" s="20"/>
      <c r="Y53" s="106"/>
      <c r="Z53" s="20"/>
      <c r="AA53" s="20"/>
      <c r="AB53" s="20"/>
      <c r="AC53" s="20"/>
      <c r="AD53" s="20"/>
      <c r="AE53" s="20"/>
      <c r="AF53" s="20"/>
      <c r="AG53" s="20"/>
      <c r="AH53" s="106"/>
      <c r="AI53" s="107"/>
      <c r="AJ53" s="105"/>
      <c r="AK53" s="106"/>
      <c r="AL53" s="107"/>
      <c r="AM53" s="105"/>
      <c r="AN53" s="105"/>
      <c r="AO53" s="106"/>
      <c r="AP53" s="105"/>
      <c r="AQ53" s="105">
        <f t="shared" si="6"/>
        <v>2.7115384615384617</v>
      </c>
      <c r="AR53" s="105">
        <f t="shared" si="0"/>
        <v>0.91093768066386716</v>
      </c>
      <c r="AS53" s="105">
        <f t="shared" si="1"/>
        <v>0.91093768066386716</v>
      </c>
      <c r="AU53" s="51"/>
      <c r="BA53" s="106"/>
      <c r="BH53" s="20"/>
      <c r="BI53" s="20"/>
      <c r="BJ53" s="106"/>
      <c r="BK53" s="107"/>
      <c r="BL53" s="105"/>
      <c r="BM53" s="106"/>
      <c r="BN53" s="107"/>
      <c r="BO53" s="105"/>
      <c r="BP53" s="105"/>
      <c r="BQ53" s="106"/>
    </row>
    <row r="54" spans="1:69" x14ac:dyDescent="0.15">
      <c r="A54" s="104">
        <f t="shared" si="5"/>
        <v>48</v>
      </c>
      <c r="B54" s="20">
        <f t="shared" si="3"/>
        <v>144</v>
      </c>
      <c r="C54" s="105">
        <f t="shared" si="4"/>
        <v>33.230769230769226</v>
      </c>
      <c r="D54">
        <f ca="1">OFFSET(extrapolation!L63,0,OS_dist_choice-1,1,1)</f>
        <v>8.5655096890004598E-2</v>
      </c>
      <c r="E54">
        <f ca="1">OFFSET(extrapolation!D63,0,PFS_dist_choice-1,1,1)</f>
        <v>144</v>
      </c>
      <c r="F54" s="102"/>
      <c r="G54" s="206"/>
      <c r="H54" s="105"/>
      <c r="I54" s="105"/>
      <c r="J54" s="209"/>
      <c r="K54" s="31"/>
      <c r="L54" s="209"/>
      <c r="M54" s="31"/>
      <c r="N54" s="31"/>
      <c r="O54" s="209"/>
      <c r="P54" s="31"/>
      <c r="Q54" s="31"/>
      <c r="R54" s="105"/>
      <c r="S54" s="51"/>
      <c r="T54" s="20"/>
      <c r="U54" s="20"/>
      <c r="V54" s="20"/>
      <c r="W54" s="20"/>
      <c r="X54" s="20"/>
      <c r="Y54" s="106"/>
      <c r="Z54" s="20"/>
      <c r="AA54" s="20"/>
      <c r="AB54" s="20"/>
      <c r="AC54" s="20"/>
      <c r="AD54" s="20"/>
      <c r="AE54" s="20"/>
      <c r="AF54" s="20"/>
      <c r="AG54" s="20"/>
      <c r="AH54" s="106"/>
      <c r="AI54" s="107"/>
      <c r="AJ54" s="105"/>
      <c r="AK54" s="106"/>
      <c r="AL54" s="107"/>
      <c r="AM54" s="105"/>
      <c r="AN54" s="105"/>
      <c r="AO54" s="106"/>
      <c r="AP54" s="105"/>
      <c r="AQ54" s="105">
        <f t="shared" si="6"/>
        <v>2.7692307692307692</v>
      </c>
      <c r="AR54" s="105">
        <f t="shared" si="0"/>
        <v>0.90913153766534816</v>
      </c>
      <c r="AS54" s="105">
        <f t="shared" si="1"/>
        <v>0.90913153766534816</v>
      </c>
      <c r="AU54" s="51"/>
      <c r="BA54" s="106"/>
      <c r="BH54" s="20"/>
      <c r="BI54" s="20"/>
      <c r="BJ54" s="106"/>
      <c r="BK54" s="107"/>
      <c r="BL54" s="105"/>
      <c r="BM54" s="106"/>
      <c r="BN54" s="107"/>
      <c r="BO54" s="105"/>
      <c r="BP54" s="105"/>
      <c r="BQ54" s="106"/>
    </row>
    <row r="55" spans="1:69" x14ac:dyDescent="0.15">
      <c r="A55" s="104">
        <f t="shared" si="5"/>
        <v>49</v>
      </c>
      <c r="B55" s="20">
        <f t="shared" si="3"/>
        <v>147</v>
      </c>
      <c r="C55" s="105">
        <f t="shared" si="4"/>
        <v>33.923076923076927</v>
      </c>
      <c r="D55">
        <f ca="1">OFFSET(extrapolation!L64,0,OS_dist_choice-1,1,1)</f>
        <v>8.2040217392215314E-2</v>
      </c>
      <c r="E55">
        <f ca="1">OFFSET(extrapolation!D64,0,PFS_dist_choice-1,1,1)</f>
        <v>147</v>
      </c>
      <c r="F55" s="102"/>
      <c r="G55" s="206"/>
      <c r="H55" s="105"/>
      <c r="I55" s="105"/>
      <c r="J55" s="209"/>
      <c r="K55" s="31"/>
      <c r="L55" s="209"/>
      <c r="M55" s="31"/>
      <c r="N55" s="31"/>
      <c r="O55" s="209"/>
      <c r="P55" s="31"/>
      <c r="Q55" s="31"/>
      <c r="R55" s="105"/>
      <c r="S55" s="51"/>
      <c r="T55" s="20"/>
      <c r="U55" s="20"/>
      <c r="V55" s="20"/>
      <c r="W55" s="20"/>
      <c r="X55" s="20"/>
      <c r="Y55" s="106"/>
      <c r="Z55" s="20"/>
      <c r="AA55" s="20"/>
      <c r="AB55" s="20"/>
      <c r="AC55" s="20"/>
      <c r="AD55" s="20"/>
      <c r="AE55" s="20"/>
      <c r="AF55" s="20"/>
      <c r="AG55" s="20"/>
      <c r="AH55" s="106"/>
      <c r="AI55" s="107"/>
      <c r="AJ55" s="105"/>
      <c r="AK55" s="106"/>
      <c r="AL55" s="107"/>
      <c r="AM55" s="105"/>
      <c r="AN55" s="105"/>
      <c r="AO55" s="106"/>
      <c r="AP55" s="105"/>
      <c r="AQ55" s="105">
        <f t="shared" si="6"/>
        <v>2.8269230769230771</v>
      </c>
      <c r="AR55" s="105">
        <f t="shared" si="0"/>
        <v>0.90732897575980653</v>
      </c>
      <c r="AS55" s="105">
        <f t="shared" si="1"/>
        <v>0.90732897575980653</v>
      </c>
      <c r="AU55" s="51"/>
      <c r="BA55" s="106"/>
      <c r="BH55" s="20"/>
      <c r="BI55" s="20"/>
      <c r="BJ55" s="106"/>
      <c r="BK55" s="107"/>
      <c r="BL55" s="105"/>
      <c r="BM55" s="106"/>
      <c r="BN55" s="107"/>
      <c r="BO55" s="105"/>
      <c r="BP55" s="105"/>
      <c r="BQ55" s="106"/>
    </row>
    <row r="56" spans="1:69" x14ac:dyDescent="0.15">
      <c r="A56" s="104">
        <f t="shared" si="5"/>
        <v>50</v>
      </c>
      <c r="B56" s="20">
        <f t="shared" si="3"/>
        <v>150</v>
      </c>
      <c r="C56" s="105">
        <f t="shared" si="4"/>
        <v>34.615384615384613</v>
      </c>
      <c r="D56">
        <f ca="1">OFFSET(extrapolation!L65,0,OS_dist_choice-1,1,1)</f>
        <v>7.8633650598547128E-2</v>
      </c>
      <c r="E56">
        <f ca="1">OFFSET(extrapolation!D65,0,PFS_dist_choice-1,1,1)</f>
        <v>150</v>
      </c>
      <c r="F56" s="102"/>
      <c r="G56" s="206"/>
      <c r="H56" s="105"/>
      <c r="I56" s="105"/>
      <c r="J56" s="209"/>
      <c r="K56" s="31"/>
      <c r="L56" s="209"/>
      <c r="M56" s="31"/>
      <c r="N56" s="31"/>
      <c r="O56" s="209"/>
      <c r="P56" s="31"/>
      <c r="Q56" s="31"/>
      <c r="R56" s="105"/>
      <c r="S56" s="51"/>
      <c r="T56" s="20"/>
      <c r="U56" s="20"/>
      <c r="V56" s="20"/>
      <c r="W56" s="20"/>
      <c r="X56" s="20"/>
      <c r="Y56" s="106"/>
      <c r="Z56" s="20"/>
      <c r="AA56" s="20"/>
      <c r="AB56" s="20"/>
      <c r="AC56" s="20"/>
      <c r="AD56" s="20"/>
      <c r="AE56" s="20"/>
      <c r="AF56" s="20"/>
      <c r="AG56" s="20"/>
      <c r="AH56" s="106"/>
      <c r="AI56" s="107"/>
      <c r="AJ56" s="105"/>
      <c r="AK56" s="106"/>
      <c r="AL56" s="107"/>
      <c r="AM56" s="105"/>
      <c r="AN56" s="105"/>
      <c r="AO56" s="106"/>
      <c r="AP56" s="105"/>
      <c r="AQ56" s="105">
        <f t="shared" si="6"/>
        <v>2.8846153846153846</v>
      </c>
      <c r="AR56" s="105">
        <f t="shared" si="0"/>
        <v>0.90552998784690386</v>
      </c>
      <c r="AS56" s="105">
        <f t="shared" si="1"/>
        <v>0.90552998784690386</v>
      </c>
      <c r="AU56" s="51"/>
      <c r="BA56" s="106"/>
      <c r="BH56" s="20"/>
      <c r="BI56" s="20"/>
      <c r="BJ56" s="106"/>
      <c r="BK56" s="107"/>
      <c r="BL56" s="105"/>
      <c r="BM56" s="106"/>
      <c r="BN56" s="107"/>
      <c r="BO56" s="105"/>
      <c r="BP56" s="105"/>
      <c r="BQ56" s="106"/>
    </row>
    <row r="57" spans="1:69" x14ac:dyDescent="0.15">
      <c r="A57" s="104">
        <f t="shared" si="5"/>
        <v>51</v>
      </c>
      <c r="B57" s="20">
        <f t="shared" si="3"/>
        <v>153</v>
      </c>
      <c r="C57" s="105">
        <f t="shared" si="4"/>
        <v>35.307692307692307</v>
      </c>
      <c r="D57">
        <f ca="1">OFFSET(extrapolation!L66,0,OS_dist_choice-1,1,1)</f>
        <v>7.5420578621837001E-2</v>
      </c>
      <c r="E57">
        <f ca="1">OFFSET(extrapolation!D66,0,PFS_dist_choice-1,1,1)</f>
        <v>153</v>
      </c>
      <c r="F57" s="102"/>
      <c r="G57" s="206"/>
      <c r="H57" s="105"/>
      <c r="I57" s="105"/>
      <c r="J57" s="209"/>
      <c r="K57" s="31"/>
      <c r="L57" s="209"/>
      <c r="M57" s="31"/>
      <c r="N57" s="31"/>
      <c r="O57" s="209"/>
      <c r="P57" s="31"/>
      <c r="Q57" s="31"/>
      <c r="R57" s="105"/>
      <c r="S57" s="51"/>
      <c r="T57" s="20"/>
      <c r="U57" s="20"/>
      <c r="V57" s="20"/>
      <c r="W57" s="20"/>
      <c r="X57" s="20"/>
      <c r="Y57" s="106"/>
      <c r="Z57" s="20"/>
      <c r="AA57" s="20"/>
      <c r="AB57" s="20"/>
      <c r="AC57" s="20"/>
      <c r="AD57" s="20"/>
      <c r="AE57" s="20"/>
      <c r="AF57" s="20"/>
      <c r="AG57" s="20"/>
      <c r="AH57" s="106"/>
      <c r="AI57" s="107"/>
      <c r="AJ57" s="105"/>
      <c r="AK57" s="106"/>
      <c r="AL57" s="107"/>
      <c r="AM57" s="105"/>
      <c r="AN57" s="105"/>
      <c r="AO57" s="106"/>
      <c r="AP57" s="105"/>
      <c r="AQ57" s="105">
        <f t="shared" si="6"/>
        <v>2.9423076923076925</v>
      </c>
      <c r="AR57" s="105">
        <f t="shared" si="0"/>
        <v>0.90373456684037923</v>
      </c>
      <c r="AS57" s="105">
        <f t="shared" si="1"/>
        <v>0.90373456684037923</v>
      </c>
      <c r="AU57" s="51"/>
      <c r="BA57" s="106"/>
      <c r="BH57" s="20"/>
      <c r="BI57" s="20"/>
      <c r="BJ57" s="106"/>
      <c r="BK57" s="107"/>
      <c r="BL57" s="105"/>
      <c r="BM57" s="106"/>
      <c r="BN57" s="107"/>
      <c r="BO57" s="105"/>
      <c r="BP57" s="105"/>
      <c r="BQ57" s="106"/>
    </row>
    <row r="58" spans="1:69" x14ac:dyDescent="0.15">
      <c r="A58" s="104">
        <f t="shared" si="5"/>
        <v>52</v>
      </c>
      <c r="B58" s="20">
        <f t="shared" si="3"/>
        <v>156</v>
      </c>
      <c r="C58" s="105">
        <f t="shared" si="4"/>
        <v>36</v>
      </c>
      <c r="D58">
        <f ca="1">OFFSET(extrapolation!L67,0,OS_dist_choice-1,1,1)</f>
        <v>7.2387406403694593E-2</v>
      </c>
      <c r="E58">
        <f ca="1">OFFSET(extrapolation!D67,0,PFS_dist_choice-1,1,1)</f>
        <v>156</v>
      </c>
      <c r="F58" s="102"/>
      <c r="G58" s="206"/>
      <c r="H58" s="105"/>
      <c r="I58" s="105"/>
      <c r="J58" s="209"/>
      <c r="K58" s="31"/>
      <c r="L58" s="209"/>
      <c r="M58" s="31"/>
      <c r="N58" s="31"/>
      <c r="O58" s="209"/>
      <c r="P58" s="31"/>
      <c r="Q58" s="31"/>
      <c r="R58" s="105"/>
      <c r="S58" s="51"/>
      <c r="T58" s="20"/>
      <c r="U58" s="20"/>
      <c r="V58" s="20"/>
      <c r="W58" s="20"/>
      <c r="X58" s="20"/>
      <c r="Y58" s="106"/>
      <c r="Z58" s="20"/>
      <c r="AA58" s="20"/>
      <c r="AB58" s="20"/>
      <c r="AC58" s="20"/>
      <c r="AD58" s="20"/>
      <c r="AE58" s="20"/>
      <c r="AF58" s="20"/>
      <c r="AG58" s="20"/>
      <c r="AH58" s="106"/>
      <c r="AI58" s="107"/>
      <c r="AJ58" s="105"/>
      <c r="AK58" s="106"/>
      <c r="AL58" s="107"/>
      <c r="AM58" s="105"/>
      <c r="AN58" s="105"/>
      <c r="AO58" s="106"/>
      <c r="AP58" s="105"/>
      <c r="AQ58" s="105">
        <f t="shared" si="6"/>
        <v>3</v>
      </c>
      <c r="AR58" s="105">
        <f t="shared" si="0"/>
        <v>0.90194270566802237</v>
      </c>
      <c r="AS58" s="105">
        <f t="shared" si="1"/>
        <v>0.90194270566802237</v>
      </c>
      <c r="AU58" s="51"/>
      <c r="BA58" s="106"/>
      <c r="BH58" s="20"/>
      <c r="BI58" s="20"/>
      <c r="BJ58" s="106"/>
      <c r="BK58" s="107"/>
      <c r="BL58" s="105"/>
      <c r="BM58" s="106"/>
      <c r="BN58" s="107"/>
      <c r="BO58" s="105"/>
      <c r="BP58" s="105"/>
      <c r="BQ58" s="106"/>
    </row>
    <row r="59" spans="1:69" x14ac:dyDescent="0.15">
      <c r="A59" s="104">
        <f t="shared" si="5"/>
        <v>53</v>
      </c>
      <c r="B59" s="20">
        <f t="shared" si="3"/>
        <v>159</v>
      </c>
      <c r="C59" s="105">
        <f t="shared" si="4"/>
        <v>36.692307692307693</v>
      </c>
      <c r="D59">
        <f ca="1">OFFSET(extrapolation!L68,0,OS_dist_choice-1,1,1)</f>
        <v>6.9521650015887809E-2</v>
      </c>
      <c r="E59">
        <f ca="1">OFFSET(extrapolation!D68,0,PFS_dist_choice-1,1,1)</f>
        <v>159</v>
      </c>
      <c r="F59" s="102"/>
      <c r="G59" s="206"/>
      <c r="H59" s="105"/>
      <c r="I59" s="105"/>
      <c r="J59" s="209"/>
      <c r="K59" s="31"/>
      <c r="L59" s="209"/>
      <c r="M59" s="31"/>
      <c r="N59" s="31"/>
      <c r="O59" s="209"/>
      <c r="P59" s="31"/>
      <c r="Q59" s="31"/>
      <c r="R59" s="105"/>
      <c r="S59" s="51"/>
      <c r="T59" s="20"/>
      <c r="U59" s="20"/>
      <c r="V59" s="20"/>
      <c r="W59" s="20"/>
      <c r="X59" s="20"/>
      <c r="Y59" s="106"/>
      <c r="Z59" s="20"/>
      <c r="AA59" s="20"/>
      <c r="AB59" s="20"/>
      <c r="AC59" s="20"/>
      <c r="AD59" s="20"/>
      <c r="AE59" s="20"/>
      <c r="AF59" s="20"/>
      <c r="AG59" s="20"/>
      <c r="AH59" s="106"/>
      <c r="AI59" s="107"/>
      <c r="AJ59" s="105"/>
      <c r="AK59" s="106"/>
      <c r="AL59" s="107"/>
      <c r="AM59" s="105"/>
      <c r="AN59" s="105"/>
      <c r="AO59" s="106"/>
      <c r="AP59" s="105"/>
      <c r="AQ59" s="105">
        <f t="shared" si="6"/>
        <v>3.0576923076923075</v>
      </c>
      <c r="AR59" s="105">
        <f t="shared" si="0"/>
        <v>0.90015439727164526</v>
      </c>
      <c r="AS59" s="105">
        <f t="shared" si="1"/>
        <v>0.90015439727164526</v>
      </c>
      <c r="AU59" s="51"/>
      <c r="BA59" s="106"/>
      <c r="BH59" s="20"/>
      <c r="BI59" s="20"/>
      <c r="BJ59" s="106"/>
      <c r="BK59" s="107"/>
      <c r="BL59" s="105"/>
      <c r="BM59" s="106"/>
      <c r="BN59" s="107"/>
      <c r="BO59" s="105"/>
      <c r="BP59" s="105"/>
      <c r="BQ59" s="106"/>
    </row>
    <row r="60" spans="1:69" x14ac:dyDescent="0.15">
      <c r="A60" s="104">
        <f t="shared" si="5"/>
        <v>54</v>
      </c>
      <c r="B60" s="20">
        <f t="shared" si="3"/>
        <v>162</v>
      </c>
      <c r="C60" s="105">
        <f t="shared" si="4"/>
        <v>37.384615384615387</v>
      </c>
      <c r="D60">
        <f ca="1">OFFSET(extrapolation!L69,0,OS_dist_choice-1,1,1)</f>
        <v>6.6811835752436557E-2</v>
      </c>
      <c r="E60">
        <f ca="1">OFFSET(extrapolation!D69,0,PFS_dist_choice-1,1,1)</f>
        <v>162</v>
      </c>
      <c r="F60" s="102"/>
      <c r="G60" s="206"/>
      <c r="H60" s="105"/>
      <c r="I60" s="105"/>
      <c r="J60" s="209"/>
      <c r="K60" s="31"/>
      <c r="L60" s="209"/>
      <c r="M60" s="31"/>
      <c r="N60" s="31"/>
      <c r="O60" s="209"/>
      <c r="P60" s="31"/>
      <c r="Q60" s="31"/>
      <c r="R60" s="105"/>
      <c r="S60" s="51"/>
      <c r="T60" s="20"/>
      <c r="U60" s="20"/>
      <c r="V60" s="20"/>
      <c r="W60" s="20"/>
      <c r="X60" s="20"/>
      <c r="Y60" s="106"/>
      <c r="Z60" s="20"/>
      <c r="AA60" s="20"/>
      <c r="AB60" s="20"/>
      <c r="AC60" s="20"/>
      <c r="AD60" s="20"/>
      <c r="AE60" s="20"/>
      <c r="AF60" s="20"/>
      <c r="AG60" s="20"/>
      <c r="AH60" s="106"/>
      <c r="AI60" s="107"/>
      <c r="AJ60" s="105"/>
      <c r="AK60" s="106"/>
      <c r="AL60" s="107"/>
      <c r="AM60" s="105"/>
      <c r="AN60" s="105"/>
      <c r="AO60" s="106"/>
      <c r="AP60" s="105"/>
      <c r="AQ60" s="105">
        <f t="shared" si="6"/>
        <v>3.1153846153846154</v>
      </c>
      <c r="AR60" s="105">
        <f t="shared" si="0"/>
        <v>0.89836963460705388</v>
      </c>
      <c r="AS60" s="105">
        <f t="shared" si="1"/>
        <v>0.89836963460705388</v>
      </c>
      <c r="AU60" s="51"/>
      <c r="BA60" s="106"/>
      <c r="BH60" s="20"/>
      <c r="BI60" s="20"/>
      <c r="BJ60" s="106"/>
      <c r="BK60" s="107"/>
      <c r="BL60" s="105"/>
      <c r="BM60" s="106"/>
      <c r="BN60" s="107"/>
      <c r="BO60" s="105"/>
      <c r="BP60" s="105"/>
      <c r="BQ60" s="106"/>
    </row>
    <row r="61" spans="1:69" x14ac:dyDescent="0.15">
      <c r="A61" s="104">
        <f t="shared" si="5"/>
        <v>55</v>
      </c>
      <c r="B61" s="20">
        <f t="shared" si="3"/>
        <v>165</v>
      </c>
      <c r="C61" s="105">
        <f t="shared" si="4"/>
        <v>38.076923076923073</v>
      </c>
      <c r="D61">
        <f ca="1">OFFSET(extrapolation!L70,0,OS_dist_choice-1,1,1)</f>
        <v>6.4247408976663964E-2</v>
      </c>
      <c r="E61">
        <f ca="1">OFFSET(extrapolation!D70,0,PFS_dist_choice-1,1,1)</f>
        <v>165</v>
      </c>
      <c r="F61" s="102"/>
      <c r="G61" s="206"/>
      <c r="H61" s="105"/>
      <c r="I61" s="105"/>
      <c r="J61" s="209"/>
      <c r="K61" s="31"/>
      <c r="L61" s="209"/>
      <c r="M61" s="31"/>
      <c r="N61" s="31"/>
      <c r="O61" s="209"/>
      <c r="P61" s="31"/>
      <c r="Q61" s="31"/>
      <c r="R61" s="105"/>
      <c r="S61" s="51"/>
      <c r="T61" s="20"/>
      <c r="U61" s="20"/>
      <c r="V61" s="20"/>
      <c r="W61" s="20"/>
      <c r="X61" s="20"/>
      <c r="Y61" s="106"/>
      <c r="Z61" s="20"/>
      <c r="AA61" s="20"/>
      <c r="AB61" s="20"/>
      <c r="AC61" s="20"/>
      <c r="AD61" s="20"/>
      <c r="AE61" s="20"/>
      <c r="AF61" s="20"/>
      <c r="AG61" s="20"/>
      <c r="AH61" s="106"/>
      <c r="AI61" s="107"/>
      <c r="AJ61" s="105"/>
      <c r="AK61" s="106"/>
      <c r="AL61" s="107"/>
      <c r="AM61" s="105"/>
      <c r="AN61" s="105"/>
      <c r="AO61" s="106"/>
      <c r="AP61" s="105"/>
      <c r="AQ61" s="105">
        <f t="shared" si="6"/>
        <v>3.1730769230769229</v>
      </c>
      <c r="AR61" s="105">
        <f t="shared" si="0"/>
        <v>0.89658841064402139</v>
      </c>
      <c r="AS61" s="105">
        <f t="shared" si="1"/>
        <v>0.89658841064402139</v>
      </c>
      <c r="AU61" s="51"/>
      <c r="BA61" s="106"/>
      <c r="BH61" s="20"/>
      <c r="BI61" s="20"/>
      <c r="BJ61" s="106"/>
      <c r="BK61" s="107"/>
      <c r="BL61" s="105"/>
      <c r="BM61" s="106"/>
      <c r="BN61" s="107"/>
      <c r="BO61" s="105"/>
      <c r="BP61" s="105"/>
      <c r="BQ61" s="106"/>
    </row>
    <row r="62" spans="1:69" x14ac:dyDescent="0.15">
      <c r="A62" s="104">
        <f t="shared" si="5"/>
        <v>56</v>
      </c>
      <c r="B62" s="20">
        <f t="shared" si="3"/>
        <v>168</v>
      </c>
      <c r="C62" s="105">
        <f t="shared" si="4"/>
        <v>38.769230769230774</v>
      </c>
      <c r="D62">
        <f ca="1">OFFSET(extrapolation!L71,0,OS_dist_choice-1,1,1)</f>
        <v>6.1818651773282558E-2</v>
      </c>
      <c r="E62">
        <f ca="1">OFFSET(extrapolation!D71,0,PFS_dist_choice-1,1,1)</f>
        <v>168</v>
      </c>
      <c r="F62" s="102"/>
      <c r="G62" s="206"/>
      <c r="H62" s="105"/>
      <c r="I62" s="105"/>
      <c r="J62" s="209"/>
      <c r="K62" s="31"/>
      <c r="L62" s="209"/>
      <c r="M62" s="31"/>
      <c r="N62" s="31"/>
      <c r="O62" s="209"/>
      <c r="P62" s="31"/>
      <c r="Q62" s="31"/>
      <c r="R62" s="105"/>
      <c r="S62" s="51"/>
      <c r="T62" s="20"/>
      <c r="U62" s="20"/>
      <c r="V62" s="20"/>
      <c r="W62" s="20"/>
      <c r="X62" s="20"/>
      <c r="Y62" s="106"/>
      <c r="Z62" s="20"/>
      <c r="AA62" s="20"/>
      <c r="AB62" s="20"/>
      <c r="AC62" s="20"/>
      <c r="AD62" s="20"/>
      <c r="AE62" s="20"/>
      <c r="AF62" s="20"/>
      <c r="AG62" s="20"/>
      <c r="AH62" s="106"/>
      <c r="AI62" s="107"/>
      <c r="AJ62" s="105"/>
      <c r="AK62" s="106"/>
      <c r="AL62" s="107"/>
      <c r="AM62" s="105"/>
      <c r="AN62" s="105"/>
      <c r="AO62" s="106"/>
      <c r="AP62" s="105"/>
      <c r="AQ62" s="105">
        <f t="shared" si="6"/>
        <v>3.2307692307692308</v>
      </c>
      <c r="AR62" s="105">
        <f t="shared" si="0"/>
        <v>0.89481071836626003</v>
      </c>
      <c r="AS62" s="105">
        <f t="shared" si="1"/>
        <v>0.89481071836626003</v>
      </c>
      <c r="AU62" s="51"/>
      <c r="BA62" s="106"/>
      <c r="BH62" s="20"/>
      <c r="BI62" s="20"/>
      <c r="BJ62" s="106"/>
      <c r="BK62" s="107"/>
      <c r="BL62" s="105"/>
      <c r="BM62" s="106"/>
      <c r="BN62" s="107"/>
      <c r="BO62" s="105"/>
      <c r="BP62" s="105"/>
      <c r="BQ62" s="106"/>
    </row>
    <row r="63" spans="1:69" x14ac:dyDescent="0.15">
      <c r="A63" s="104">
        <f t="shared" si="5"/>
        <v>57</v>
      </c>
      <c r="B63" s="20">
        <f t="shared" si="3"/>
        <v>171</v>
      </c>
      <c r="C63" s="105">
        <f t="shared" si="4"/>
        <v>39.46153846153846</v>
      </c>
      <c r="D63">
        <f ca="1">OFFSET(extrapolation!L72,0,OS_dist_choice-1,1,1)</f>
        <v>5.9516608538956718E-2</v>
      </c>
      <c r="E63">
        <f ca="1">OFFSET(extrapolation!D72,0,PFS_dist_choice-1,1,1)</f>
        <v>171</v>
      </c>
      <c r="F63" s="102"/>
      <c r="G63" s="206"/>
      <c r="H63" s="105"/>
      <c r="I63" s="105"/>
      <c r="J63" s="209"/>
      <c r="K63" s="31"/>
      <c r="L63" s="209"/>
      <c r="M63" s="31"/>
      <c r="N63" s="31"/>
      <c r="O63" s="209"/>
      <c r="P63" s="31"/>
      <c r="Q63" s="31"/>
      <c r="R63" s="105"/>
      <c r="S63" s="51"/>
      <c r="T63" s="20"/>
      <c r="U63" s="20"/>
      <c r="V63" s="20"/>
      <c r="W63" s="20"/>
      <c r="X63" s="20"/>
      <c r="Y63" s="106"/>
      <c r="Z63" s="20"/>
      <c r="AA63" s="20"/>
      <c r="AB63" s="20"/>
      <c r="AC63" s="20"/>
      <c r="AD63" s="20"/>
      <c r="AE63" s="20"/>
      <c r="AF63" s="20"/>
      <c r="AG63" s="20"/>
      <c r="AH63" s="106"/>
      <c r="AI63" s="107"/>
      <c r="AJ63" s="105"/>
      <c r="AK63" s="106"/>
      <c r="AL63" s="107"/>
      <c r="AM63" s="105"/>
      <c r="AN63" s="105"/>
      <c r="AO63" s="106"/>
      <c r="AP63" s="105"/>
      <c r="AQ63" s="105">
        <f t="shared" si="6"/>
        <v>3.2884615384615383</v>
      </c>
      <c r="AR63" s="105">
        <f t="shared" si="0"/>
        <v>0.89303655077139321</v>
      </c>
      <c r="AS63" s="105">
        <f t="shared" si="1"/>
        <v>0.89303655077139321</v>
      </c>
      <c r="AU63" s="51"/>
      <c r="BA63" s="106"/>
      <c r="BH63" s="20"/>
      <c r="BI63" s="20"/>
      <c r="BJ63" s="106"/>
      <c r="BK63" s="107"/>
      <c r="BL63" s="105"/>
      <c r="BM63" s="106"/>
      <c r="BN63" s="107"/>
      <c r="BO63" s="105"/>
      <c r="BP63" s="105"/>
      <c r="BQ63" s="106"/>
    </row>
    <row r="64" spans="1:69" x14ac:dyDescent="0.15">
      <c r="A64" s="104">
        <f t="shared" si="5"/>
        <v>58</v>
      </c>
      <c r="B64" s="20">
        <f t="shared" si="3"/>
        <v>174</v>
      </c>
      <c r="C64" s="105">
        <f t="shared" si="4"/>
        <v>40.153846153846153</v>
      </c>
      <c r="D64">
        <f ca="1">OFFSET(extrapolation!L73,0,OS_dist_choice-1,1,1)</f>
        <v>5.7333018724137839E-2</v>
      </c>
      <c r="E64">
        <f ca="1">OFFSET(extrapolation!D73,0,PFS_dist_choice-1,1,1)</f>
        <v>174</v>
      </c>
      <c r="F64" s="102"/>
      <c r="G64" s="206"/>
      <c r="H64" s="105"/>
      <c r="I64" s="105"/>
      <c r="J64" s="209"/>
      <c r="K64" s="31"/>
      <c r="L64" s="209"/>
      <c r="M64" s="31"/>
      <c r="N64" s="31"/>
      <c r="O64" s="209"/>
      <c r="P64" s="31"/>
      <c r="Q64" s="31"/>
      <c r="R64" s="105"/>
      <c r="S64" s="51"/>
      <c r="T64" s="20"/>
      <c r="U64" s="20"/>
      <c r="V64" s="20"/>
      <c r="W64" s="20"/>
      <c r="X64" s="20"/>
      <c r="Y64" s="106"/>
      <c r="Z64" s="20"/>
      <c r="AA64" s="20"/>
      <c r="AB64" s="20"/>
      <c r="AC64" s="20"/>
      <c r="AD64" s="20"/>
      <c r="AE64" s="20"/>
      <c r="AF64" s="20"/>
      <c r="AG64" s="20"/>
      <c r="AH64" s="106"/>
      <c r="AI64" s="107"/>
      <c r="AJ64" s="105"/>
      <c r="AK64" s="106"/>
      <c r="AL64" s="107"/>
      <c r="AM64" s="105"/>
      <c r="AN64" s="105"/>
      <c r="AO64" s="106"/>
      <c r="AP64" s="105"/>
      <c r="AQ64" s="105">
        <f t="shared" si="6"/>
        <v>3.3461538461538463</v>
      </c>
      <c r="AR64" s="105">
        <f t="shared" si="0"/>
        <v>0.89126590087092816</v>
      </c>
      <c r="AS64" s="105">
        <f t="shared" si="1"/>
        <v>0.89126590087092816</v>
      </c>
      <c r="AU64" s="51"/>
      <c r="BA64" s="106"/>
      <c r="BH64" s="20"/>
      <c r="BI64" s="20"/>
      <c r="BJ64" s="106"/>
      <c r="BK64" s="107"/>
      <c r="BL64" s="105"/>
      <c r="BM64" s="106"/>
      <c r="BN64" s="107"/>
      <c r="BO64" s="105"/>
      <c r="BP64" s="105"/>
      <c r="BQ64" s="106"/>
    </row>
    <row r="65" spans="1:69" x14ac:dyDescent="0.15">
      <c r="A65" s="104">
        <f t="shared" si="5"/>
        <v>59</v>
      </c>
      <c r="B65" s="20">
        <f t="shared" si="3"/>
        <v>177</v>
      </c>
      <c r="C65" s="105">
        <f t="shared" si="4"/>
        <v>40.846153846153847</v>
      </c>
      <c r="D65">
        <f ca="1">OFFSET(extrapolation!L74,0,OS_dist_choice-1,1,1)</f>
        <v>5.5260256013420266E-2</v>
      </c>
      <c r="E65">
        <f ca="1">OFFSET(extrapolation!D74,0,PFS_dist_choice-1,1,1)</f>
        <v>177</v>
      </c>
      <c r="F65" s="102"/>
      <c r="G65" s="206"/>
      <c r="H65" s="105"/>
      <c r="I65" s="105"/>
      <c r="J65" s="209"/>
      <c r="K65" s="31"/>
      <c r="L65" s="209"/>
      <c r="M65" s="31"/>
      <c r="N65" s="31"/>
      <c r="O65" s="209"/>
      <c r="P65" s="31"/>
      <c r="Q65" s="31"/>
      <c r="R65" s="105"/>
      <c r="S65" s="51"/>
      <c r="T65" s="20"/>
      <c r="U65" s="20"/>
      <c r="V65" s="20"/>
      <c r="W65" s="20"/>
      <c r="X65" s="20"/>
      <c r="Y65" s="106"/>
      <c r="Z65" s="20"/>
      <c r="AA65" s="20"/>
      <c r="AB65" s="20"/>
      <c r="AC65" s="20"/>
      <c r="AD65" s="20"/>
      <c r="AE65" s="20"/>
      <c r="AF65" s="20"/>
      <c r="AG65" s="20"/>
      <c r="AH65" s="106"/>
      <c r="AI65" s="107"/>
      <c r="AJ65" s="105"/>
      <c r="AK65" s="106"/>
      <c r="AL65" s="107"/>
      <c r="AM65" s="105"/>
      <c r="AN65" s="105"/>
      <c r="AO65" s="106"/>
      <c r="AP65" s="105"/>
      <c r="AQ65" s="105">
        <f t="shared" si="6"/>
        <v>3.4038461538461537</v>
      </c>
      <c r="AR65" s="105">
        <f t="shared" si="0"/>
        <v>0.88949876169022857</v>
      </c>
      <c r="AS65" s="105">
        <f t="shared" si="1"/>
        <v>0.88949876169022857</v>
      </c>
      <c r="AU65" s="51"/>
      <c r="BA65" s="106"/>
      <c r="BH65" s="20"/>
      <c r="BI65" s="20"/>
      <c r="BJ65" s="106"/>
      <c r="BK65" s="107"/>
      <c r="BL65" s="105"/>
      <c r="BM65" s="106"/>
      <c r="BN65" s="107"/>
      <c r="BO65" s="105"/>
      <c r="BP65" s="105"/>
      <c r="BQ65" s="106"/>
    </row>
    <row r="66" spans="1:69" x14ac:dyDescent="0.15">
      <c r="A66" s="104">
        <f t="shared" si="5"/>
        <v>60</v>
      </c>
      <c r="B66" s="20">
        <f t="shared" si="3"/>
        <v>180</v>
      </c>
      <c r="C66" s="105">
        <f t="shared" si="4"/>
        <v>41.53846153846154</v>
      </c>
      <c r="D66">
        <f ca="1">OFFSET(extrapolation!L75,0,OS_dist_choice-1,1,1)</f>
        <v>5.3291273300741258E-2</v>
      </c>
      <c r="E66">
        <f ca="1">OFFSET(extrapolation!D75,0,PFS_dist_choice-1,1,1)</f>
        <v>180</v>
      </c>
      <c r="F66" s="102"/>
      <c r="G66" s="206"/>
      <c r="H66" s="105"/>
      <c r="I66" s="105"/>
      <c r="J66" s="209"/>
      <c r="K66" s="31"/>
      <c r="L66" s="209"/>
      <c r="M66" s="31"/>
      <c r="N66" s="31"/>
      <c r="O66" s="209"/>
      <c r="P66" s="31"/>
      <c r="Q66" s="31"/>
      <c r="R66" s="105"/>
      <c r="S66" s="51"/>
      <c r="T66" s="20"/>
      <c r="U66" s="20"/>
      <c r="V66" s="20"/>
      <c r="W66" s="20"/>
      <c r="X66" s="20"/>
      <c r="Y66" s="106"/>
      <c r="Z66" s="20"/>
      <c r="AA66" s="20"/>
      <c r="AB66" s="20"/>
      <c r="AC66" s="20"/>
      <c r="AD66" s="20"/>
      <c r="AE66" s="20"/>
      <c r="AF66" s="20"/>
      <c r="AG66" s="20"/>
      <c r="AH66" s="106"/>
      <c r="AI66" s="107"/>
      <c r="AJ66" s="105"/>
      <c r="AK66" s="106"/>
      <c r="AL66" s="107"/>
      <c r="AM66" s="105"/>
      <c r="AN66" s="105"/>
      <c r="AO66" s="106"/>
      <c r="AP66" s="105"/>
      <c r="AQ66" s="105">
        <f t="shared" si="6"/>
        <v>3.4615384615384617</v>
      </c>
      <c r="AR66" s="105">
        <f t="shared" si="0"/>
        <v>0.88773512626848672</v>
      </c>
      <c r="AS66" s="105">
        <f t="shared" si="1"/>
        <v>0.88773512626848672</v>
      </c>
      <c r="AU66" s="51"/>
      <c r="BA66" s="106"/>
      <c r="BH66" s="20"/>
      <c r="BI66" s="20"/>
      <c r="BJ66" s="106"/>
      <c r="BK66" s="107"/>
      <c r="BL66" s="105"/>
      <c r="BM66" s="106"/>
      <c r="BN66" s="107"/>
      <c r="BO66" s="105"/>
      <c r="BP66" s="105"/>
      <c r="BQ66" s="106"/>
    </row>
    <row r="67" spans="1:69" x14ac:dyDescent="0.15">
      <c r="A67" s="104">
        <f t="shared" si="5"/>
        <v>61</v>
      </c>
      <c r="B67" s="20">
        <f t="shared" si="3"/>
        <v>183</v>
      </c>
      <c r="C67" s="105">
        <f t="shared" si="4"/>
        <v>42.230769230769226</v>
      </c>
      <c r="D67">
        <f ca="1">OFFSET(extrapolation!L76,0,OS_dist_choice-1,1,1)</f>
        <v>5.1419552879315281E-2</v>
      </c>
      <c r="E67">
        <f ca="1">OFFSET(extrapolation!D76,0,PFS_dist_choice-1,1,1)</f>
        <v>183</v>
      </c>
      <c r="F67" s="102"/>
      <c r="G67" s="206"/>
      <c r="H67" s="105"/>
      <c r="I67" s="105"/>
      <c r="J67" s="209"/>
      <c r="K67" s="31"/>
      <c r="L67" s="209"/>
      <c r="M67" s="31"/>
      <c r="N67" s="31"/>
      <c r="O67" s="209"/>
      <c r="P67" s="31"/>
      <c r="Q67" s="31"/>
      <c r="R67" s="105"/>
      <c r="S67" s="51"/>
      <c r="T67" s="20"/>
      <c r="U67" s="20"/>
      <c r="V67" s="20"/>
      <c r="W67" s="20"/>
      <c r="X67" s="20"/>
      <c r="Y67" s="106"/>
      <c r="Z67" s="20"/>
      <c r="AA67" s="20"/>
      <c r="AB67" s="20"/>
      <c r="AC67" s="20"/>
      <c r="AD67" s="20"/>
      <c r="AE67" s="20"/>
      <c r="AF67" s="20"/>
      <c r="AG67" s="20"/>
      <c r="AH67" s="106"/>
      <c r="AI67" s="107"/>
      <c r="AJ67" s="105"/>
      <c r="AK67" s="106"/>
      <c r="AL67" s="107"/>
      <c r="AM67" s="105"/>
      <c r="AN67" s="105"/>
      <c r="AO67" s="106"/>
      <c r="AP67" s="105"/>
      <c r="AQ67" s="105">
        <f t="shared" si="6"/>
        <v>3.5192307692307692</v>
      </c>
      <c r="AR67" s="105">
        <f t="shared" si="0"/>
        <v>0.88597498765869642</v>
      </c>
      <c r="AS67" s="105">
        <f t="shared" si="1"/>
        <v>0.88597498765869642</v>
      </c>
      <c r="AU67" s="51"/>
      <c r="BA67" s="106"/>
      <c r="BH67" s="20"/>
      <c r="BI67" s="20"/>
      <c r="BJ67" s="106"/>
      <c r="BK67" s="107"/>
      <c r="BL67" s="105"/>
      <c r="BM67" s="106"/>
      <c r="BN67" s="107"/>
      <c r="BO67" s="105"/>
      <c r="BP67" s="105"/>
      <c r="BQ67" s="106"/>
    </row>
    <row r="68" spans="1:69" x14ac:dyDescent="0.15">
      <c r="A68" s="104">
        <f t="shared" si="5"/>
        <v>62</v>
      </c>
      <c r="B68" s="20">
        <f t="shared" si="3"/>
        <v>186</v>
      </c>
      <c r="C68" s="105">
        <f t="shared" si="4"/>
        <v>42.923076923076927</v>
      </c>
      <c r="D68">
        <f ca="1">OFFSET(extrapolation!L77,0,OS_dist_choice-1,1,1)</f>
        <v>4.96390613242884E-2</v>
      </c>
      <c r="E68">
        <f ca="1">OFFSET(extrapolation!D77,0,PFS_dist_choice-1,1,1)</f>
        <v>186</v>
      </c>
      <c r="F68" s="102"/>
      <c r="G68" s="206"/>
      <c r="H68" s="105"/>
      <c r="I68" s="105"/>
      <c r="J68" s="209"/>
      <c r="K68" s="31"/>
      <c r="L68" s="209"/>
      <c r="M68" s="31"/>
      <c r="N68" s="31"/>
      <c r="O68" s="209"/>
      <c r="P68" s="31"/>
      <c r="Q68" s="31"/>
      <c r="R68" s="105"/>
      <c r="S68" s="51"/>
      <c r="T68" s="20"/>
      <c r="U68" s="20"/>
      <c r="V68" s="20"/>
      <c r="W68" s="20"/>
      <c r="X68" s="20"/>
      <c r="Y68" s="106"/>
      <c r="Z68" s="20"/>
      <c r="AA68" s="20"/>
      <c r="AB68" s="20"/>
      <c r="AC68" s="20"/>
      <c r="AD68" s="20"/>
      <c r="AE68" s="20"/>
      <c r="AF68" s="20"/>
      <c r="AG68" s="20"/>
      <c r="AH68" s="106"/>
      <c r="AI68" s="107"/>
      <c r="AJ68" s="105"/>
      <c r="AK68" s="106"/>
      <c r="AL68" s="107"/>
      <c r="AM68" s="105"/>
      <c r="AN68" s="105"/>
      <c r="AO68" s="106"/>
      <c r="AP68" s="105"/>
      <c r="AQ68" s="105">
        <f t="shared" si="6"/>
        <v>3.5769230769230771</v>
      </c>
      <c r="AR68" s="105">
        <f t="shared" si="0"/>
        <v>0.88421833892762569</v>
      </c>
      <c r="AS68" s="105">
        <f t="shared" si="1"/>
        <v>0.88421833892762569</v>
      </c>
      <c r="AU68" s="51"/>
      <c r="BA68" s="106"/>
      <c r="BH68" s="20"/>
      <c r="BI68" s="20"/>
      <c r="BJ68" s="106"/>
      <c r="BK68" s="107"/>
      <c r="BL68" s="105"/>
      <c r="BM68" s="106"/>
      <c r="BN68" s="107"/>
      <c r="BO68" s="105"/>
      <c r="BP68" s="105"/>
      <c r="BQ68" s="106"/>
    </row>
    <row r="69" spans="1:69" x14ac:dyDescent="0.15">
      <c r="A69" s="104">
        <f t="shared" si="5"/>
        <v>63</v>
      </c>
      <c r="B69" s="20">
        <f t="shared" si="3"/>
        <v>189</v>
      </c>
      <c r="C69" s="105">
        <f t="shared" si="4"/>
        <v>43.615384615384613</v>
      </c>
      <c r="D69">
        <f ca="1">OFFSET(extrapolation!L78,0,OS_dist_choice-1,1,1)</f>
        <v>4.7944208598940774E-2</v>
      </c>
      <c r="E69">
        <f ca="1">OFFSET(extrapolation!D78,0,PFS_dist_choice-1,1,1)</f>
        <v>189</v>
      </c>
      <c r="F69" s="102"/>
      <c r="G69" s="206"/>
      <c r="H69" s="105"/>
      <c r="I69" s="105"/>
      <c r="J69" s="209"/>
      <c r="K69" s="31"/>
      <c r="L69" s="209"/>
      <c r="M69" s="31"/>
      <c r="N69" s="31"/>
      <c r="O69" s="209"/>
      <c r="P69" s="31"/>
      <c r="Q69" s="31"/>
      <c r="R69" s="105"/>
      <c r="S69" s="51"/>
      <c r="T69" s="20"/>
      <c r="U69" s="20"/>
      <c r="V69" s="20"/>
      <c r="W69" s="20"/>
      <c r="X69" s="20"/>
      <c r="Y69" s="106"/>
      <c r="Z69" s="20"/>
      <c r="AA69" s="20"/>
      <c r="AB69" s="20"/>
      <c r="AC69" s="20"/>
      <c r="AD69" s="20"/>
      <c r="AE69" s="20"/>
      <c r="AF69" s="20"/>
      <c r="AG69" s="20"/>
      <c r="AH69" s="106"/>
      <c r="AI69" s="107"/>
      <c r="AJ69" s="105"/>
      <c r="AK69" s="106"/>
      <c r="AL69" s="107"/>
      <c r="AM69" s="105"/>
      <c r="AN69" s="105"/>
      <c r="AO69" s="106"/>
      <c r="AP69" s="105"/>
      <c r="AQ69" s="105">
        <f t="shared" si="6"/>
        <v>3.6346153846153846</v>
      </c>
      <c r="AR69" s="105">
        <f t="shared" si="0"/>
        <v>0.88246517315578898</v>
      </c>
      <c r="AS69" s="105">
        <f t="shared" si="1"/>
        <v>0.88246517315578898</v>
      </c>
      <c r="AU69" s="51"/>
      <c r="BA69" s="106"/>
      <c r="BH69" s="20"/>
      <c r="BI69" s="20"/>
      <c r="BJ69" s="106"/>
      <c r="BK69" s="107"/>
      <c r="BL69" s="105"/>
      <c r="BM69" s="106"/>
      <c r="BN69" s="107"/>
      <c r="BO69" s="105"/>
      <c r="BP69" s="105"/>
      <c r="BQ69" s="106"/>
    </row>
    <row r="70" spans="1:69" x14ac:dyDescent="0.15">
      <c r="A70" s="104">
        <f t="shared" si="5"/>
        <v>64</v>
      </c>
      <c r="B70" s="20">
        <f t="shared" si="3"/>
        <v>192</v>
      </c>
      <c r="C70" s="105">
        <f t="shared" si="4"/>
        <v>44.307692307692307</v>
      </c>
      <c r="D70">
        <f ca="1">OFFSET(extrapolation!L79,0,OS_dist_choice-1,1,1)</f>
        <v>4.6329810963121214E-2</v>
      </c>
      <c r="E70">
        <f ca="1">OFFSET(extrapolation!D79,0,PFS_dist_choice-1,1,1)</f>
        <v>192</v>
      </c>
      <c r="F70" s="102"/>
      <c r="G70" s="206"/>
      <c r="H70" s="105"/>
      <c r="I70" s="105"/>
      <c r="J70" s="209"/>
      <c r="K70" s="31"/>
      <c r="L70" s="209"/>
      <c r="M70" s="31"/>
      <c r="N70" s="31"/>
      <c r="O70" s="209"/>
      <c r="P70" s="31"/>
      <c r="Q70" s="31"/>
      <c r="R70" s="105"/>
      <c r="S70" s="51"/>
      <c r="T70" s="20"/>
      <c r="U70" s="20"/>
      <c r="V70" s="20"/>
      <c r="W70" s="20"/>
      <c r="X70" s="20"/>
      <c r="Y70" s="106"/>
      <c r="Z70" s="20"/>
      <c r="AA70" s="20"/>
      <c r="AB70" s="20"/>
      <c r="AC70" s="20"/>
      <c r="AD70" s="20"/>
      <c r="AE70" s="20"/>
      <c r="AF70" s="20"/>
      <c r="AG70" s="20"/>
      <c r="AH70" s="106"/>
      <c r="AI70" s="107"/>
      <c r="AJ70" s="105"/>
      <c r="AK70" s="106"/>
      <c r="AL70" s="107"/>
      <c r="AM70" s="105"/>
      <c r="AN70" s="105"/>
      <c r="AO70" s="106"/>
      <c r="AP70" s="105"/>
      <c r="AQ70" s="105">
        <f t="shared" si="6"/>
        <v>3.6923076923076925</v>
      </c>
      <c r="AR70" s="105">
        <f t="shared" ref="AR70:AR133" si="7">1/(1+cDR)^AQ70</f>
        <v>0.88071548343742034</v>
      </c>
      <c r="AS70" s="105">
        <f t="shared" ref="AS70:AS133" si="8">1/(1+oDR)^AQ70</f>
        <v>0.88071548343742034</v>
      </c>
      <c r="AU70" s="51"/>
      <c r="BA70" s="106"/>
      <c r="BH70" s="20"/>
      <c r="BI70" s="20"/>
      <c r="BJ70" s="106"/>
      <c r="BK70" s="107"/>
      <c r="BL70" s="105"/>
      <c r="BM70" s="106"/>
      <c r="BN70" s="107"/>
      <c r="BO70" s="105"/>
      <c r="BP70" s="105"/>
      <c r="BQ70" s="106"/>
    </row>
    <row r="71" spans="1:69" x14ac:dyDescent="0.15">
      <c r="A71" s="104">
        <f t="shared" si="5"/>
        <v>65</v>
      </c>
      <c r="B71" s="20">
        <f t="shared" si="3"/>
        <v>195</v>
      </c>
      <c r="C71" s="105">
        <f t="shared" si="4"/>
        <v>45</v>
      </c>
      <c r="D71">
        <f ca="1">OFFSET(extrapolation!L80,0,OS_dist_choice-1,1,1)</f>
        <v>4.4791057305803371E-2</v>
      </c>
      <c r="E71">
        <f ca="1">OFFSET(extrapolation!D80,0,PFS_dist_choice-1,1,1)</f>
        <v>195</v>
      </c>
      <c r="F71" s="102"/>
      <c r="G71" s="206"/>
      <c r="H71" s="105"/>
      <c r="I71" s="105"/>
      <c r="J71" s="209"/>
      <c r="K71" s="31"/>
      <c r="L71" s="209"/>
      <c r="M71" s="31"/>
      <c r="N71" s="31"/>
      <c r="O71" s="209"/>
      <c r="P71" s="31"/>
      <c r="Q71" s="31"/>
      <c r="R71" s="105"/>
      <c r="S71" s="51"/>
      <c r="T71" s="20"/>
      <c r="U71" s="20"/>
      <c r="V71" s="20"/>
      <c r="W71" s="20"/>
      <c r="X71" s="20"/>
      <c r="Y71" s="106"/>
      <c r="Z71" s="20"/>
      <c r="AA71" s="20"/>
      <c r="AB71" s="20"/>
      <c r="AC71" s="20"/>
      <c r="AD71" s="20"/>
      <c r="AE71" s="20"/>
      <c r="AF71" s="20"/>
      <c r="AG71" s="20"/>
      <c r="AH71" s="106"/>
      <c r="AI71" s="107"/>
      <c r="AJ71" s="105"/>
      <c r="AK71" s="106"/>
      <c r="AL71" s="107"/>
      <c r="AM71" s="105"/>
      <c r="AN71" s="105"/>
      <c r="AO71" s="106"/>
      <c r="AP71" s="105"/>
      <c r="AQ71" s="105">
        <f t="shared" ref="AQ71:AQ102" si="9">+B71/52</f>
        <v>3.75</v>
      </c>
      <c r="AR71" s="105">
        <f t="shared" si="7"/>
        <v>0.87896926288044586</v>
      </c>
      <c r="AS71" s="105">
        <f t="shared" si="8"/>
        <v>0.87896926288044586</v>
      </c>
      <c r="AU71" s="51"/>
      <c r="BA71" s="106"/>
      <c r="BH71" s="20"/>
      <c r="BI71" s="20"/>
      <c r="BJ71" s="106"/>
      <c r="BK71" s="107"/>
      <c r="BL71" s="105"/>
      <c r="BM71" s="106"/>
      <c r="BN71" s="107"/>
      <c r="BO71" s="105"/>
      <c r="BP71" s="105"/>
      <c r="BQ71" s="106"/>
    </row>
    <row r="72" spans="1:69" x14ac:dyDescent="0.15">
      <c r="A72" s="104">
        <f t="shared" si="5"/>
        <v>66</v>
      </c>
      <c r="B72" s="20">
        <f t="shared" ref="B72:B135" si="10">+A72*3</f>
        <v>198</v>
      </c>
      <c r="C72" s="105">
        <f t="shared" ref="C72:C135" si="11">+(B72/52)*12</f>
        <v>45.692307692307693</v>
      </c>
      <c r="D72">
        <f ca="1">OFFSET(extrapolation!L81,0,OS_dist_choice-1,1,1)</f>
        <v>4.3323478562564362E-2</v>
      </c>
      <c r="E72">
        <f ca="1">OFFSET(extrapolation!D81,0,PFS_dist_choice-1,1,1)</f>
        <v>198</v>
      </c>
      <c r="F72" s="102"/>
      <c r="G72" s="206"/>
      <c r="H72" s="105"/>
      <c r="I72" s="105"/>
      <c r="J72" s="209"/>
      <c r="K72" s="31"/>
      <c r="L72" s="209"/>
      <c r="M72" s="31"/>
      <c r="N72" s="31"/>
      <c r="O72" s="209"/>
      <c r="P72" s="31"/>
      <c r="Q72" s="31"/>
      <c r="R72" s="105"/>
      <c r="S72" s="51"/>
      <c r="T72" s="20"/>
      <c r="U72" s="20"/>
      <c r="V72" s="20"/>
      <c r="W72" s="20"/>
      <c r="X72" s="20"/>
      <c r="Y72" s="106"/>
      <c r="Z72" s="20"/>
      <c r="AA72" s="20"/>
      <c r="AB72" s="20"/>
      <c r="AC72" s="20"/>
      <c r="AD72" s="20"/>
      <c r="AE72" s="20"/>
      <c r="AF72" s="20"/>
      <c r="AG72" s="20"/>
      <c r="AH72" s="106"/>
      <c r="AI72" s="107"/>
      <c r="AJ72" s="105"/>
      <c r="AK72" s="106"/>
      <c r="AL72" s="107"/>
      <c r="AM72" s="105"/>
      <c r="AN72" s="105"/>
      <c r="AO72" s="106"/>
      <c r="AP72" s="105"/>
      <c r="AQ72" s="105">
        <f t="shared" si="9"/>
        <v>3.8076923076923075</v>
      </c>
      <c r="AR72" s="105">
        <f t="shared" si="7"/>
        <v>0.87722650460645735</v>
      </c>
      <c r="AS72" s="105">
        <f t="shared" si="8"/>
        <v>0.87722650460645735</v>
      </c>
      <c r="AU72" s="51"/>
      <c r="BA72" s="106"/>
      <c r="BH72" s="20"/>
      <c r="BI72" s="20"/>
      <c r="BJ72" s="106"/>
      <c r="BK72" s="107"/>
      <c r="BL72" s="105"/>
      <c r="BM72" s="106"/>
      <c r="BN72" s="107"/>
      <c r="BO72" s="105"/>
      <c r="BP72" s="105"/>
      <c r="BQ72" s="106"/>
    </row>
    <row r="73" spans="1:69" x14ac:dyDescent="0.15">
      <c r="A73" s="104">
        <f t="shared" si="5"/>
        <v>67</v>
      </c>
      <c r="B73" s="20">
        <f t="shared" si="10"/>
        <v>201</v>
      </c>
      <c r="C73" s="105">
        <f t="shared" si="11"/>
        <v>46.384615384615387</v>
      </c>
      <c r="D73">
        <f ca="1">OFFSET(extrapolation!L82,0,OS_dist_choice-1,1,1)</f>
        <v>4.1922919913752896E-2</v>
      </c>
      <c r="E73">
        <f ca="1">OFFSET(extrapolation!D82,0,PFS_dist_choice-1,1,1)</f>
        <v>201</v>
      </c>
      <c r="F73" s="102"/>
      <c r="G73" s="206"/>
      <c r="H73" s="105"/>
      <c r="I73" s="105"/>
      <c r="J73" s="209"/>
      <c r="K73" s="31"/>
      <c r="L73" s="209"/>
      <c r="M73" s="31"/>
      <c r="N73" s="31"/>
      <c r="O73" s="209"/>
      <c r="P73" s="31"/>
      <c r="Q73" s="31"/>
      <c r="R73" s="105"/>
      <c r="S73" s="51"/>
      <c r="T73" s="20"/>
      <c r="U73" s="20"/>
      <c r="V73" s="20"/>
      <c r="W73" s="20"/>
      <c r="X73" s="20"/>
      <c r="Y73" s="106"/>
      <c r="Z73" s="20"/>
      <c r="AA73" s="20"/>
      <c r="AB73" s="20"/>
      <c r="AC73" s="20"/>
      <c r="AD73" s="20"/>
      <c r="AE73" s="20"/>
      <c r="AF73" s="20"/>
      <c r="AG73" s="20"/>
      <c r="AH73" s="106"/>
      <c r="AI73" s="107"/>
      <c r="AJ73" s="105"/>
      <c r="AK73" s="106"/>
      <c r="AL73" s="107"/>
      <c r="AM73" s="105"/>
      <c r="AN73" s="105"/>
      <c r="AO73" s="106"/>
      <c r="AP73" s="105"/>
      <c r="AQ73" s="105">
        <f t="shared" si="9"/>
        <v>3.8653846153846154</v>
      </c>
      <c r="AR73" s="105">
        <f t="shared" si="7"/>
        <v>0.87548720175068384</v>
      </c>
      <c r="AS73" s="105">
        <f t="shared" si="8"/>
        <v>0.87548720175068384</v>
      </c>
      <c r="AU73" s="51"/>
      <c r="BA73" s="106"/>
      <c r="BH73" s="20"/>
      <c r="BI73" s="20"/>
      <c r="BJ73" s="106"/>
      <c r="BK73" s="107"/>
      <c r="BL73" s="105"/>
      <c r="BM73" s="106"/>
      <c r="BN73" s="107"/>
      <c r="BO73" s="105"/>
      <c r="BP73" s="105"/>
      <c r="BQ73" s="106"/>
    </row>
    <row r="74" spans="1:69" x14ac:dyDescent="0.15">
      <c r="A74" s="104">
        <f t="shared" si="5"/>
        <v>68</v>
      </c>
      <c r="B74" s="20">
        <f t="shared" si="10"/>
        <v>204</v>
      </c>
      <c r="C74" s="105">
        <f t="shared" si="11"/>
        <v>47.076923076923073</v>
      </c>
      <c r="D74">
        <f ca="1">OFFSET(extrapolation!L83,0,OS_dist_choice-1,1,1)</f>
        <v>4.0585515490495223E-2</v>
      </c>
      <c r="E74">
        <f ca="1">OFFSET(extrapolation!D83,0,PFS_dist_choice-1,1,1)</f>
        <v>204</v>
      </c>
      <c r="F74" s="102"/>
      <c r="G74" s="206"/>
      <c r="H74" s="105"/>
      <c r="I74" s="105"/>
      <c r="J74" s="209"/>
      <c r="K74" s="31"/>
      <c r="L74" s="209"/>
      <c r="M74" s="31"/>
      <c r="N74" s="31"/>
      <c r="O74" s="209"/>
      <c r="P74" s="31"/>
      <c r="Q74" s="31"/>
      <c r="R74" s="105"/>
      <c r="S74" s="51"/>
      <c r="T74" s="20"/>
      <c r="U74" s="20"/>
      <c r="V74" s="20"/>
      <c r="W74" s="20"/>
      <c r="X74" s="20"/>
      <c r="Y74" s="106"/>
      <c r="Z74" s="20"/>
      <c r="AA74" s="20"/>
      <c r="AB74" s="20"/>
      <c r="AC74" s="20"/>
      <c r="AD74" s="20"/>
      <c r="AE74" s="20"/>
      <c r="AF74" s="20"/>
      <c r="AG74" s="20"/>
      <c r="AH74" s="106"/>
      <c r="AI74" s="107"/>
      <c r="AJ74" s="105"/>
      <c r="AK74" s="106"/>
      <c r="AL74" s="107"/>
      <c r="AM74" s="105"/>
      <c r="AN74" s="105"/>
      <c r="AO74" s="106"/>
      <c r="AP74" s="105"/>
      <c r="AQ74" s="105">
        <f t="shared" si="9"/>
        <v>3.9230769230769229</v>
      </c>
      <c r="AR74" s="105">
        <f t="shared" si="7"/>
        <v>0.87375134746196603</v>
      </c>
      <c r="AS74" s="105">
        <f t="shared" si="8"/>
        <v>0.87375134746196603</v>
      </c>
      <c r="AU74" s="51"/>
      <c r="BA74" s="106"/>
      <c r="BH74" s="20"/>
      <c r="BI74" s="20"/>
      <c r="BJ74" s="106"/>
      <c r="BK74" s="107"/>
      <c r="BL74" s="105"/>
      <c r="BM74" s="106"/>
      <c r="BN74" s="107"/>
      <c r="BO74" s="105"/>
      <c r="BP74" s="105"/>
      <c r="BQ74" s="106"/>
    </row>
    <row r="75" spans="1:69" x14ac:dyDescent="0.15">
      <c r="A75" s="104">
        <f t="shared" si="5"/>
        <v>69</v>
      </c>
      <c r="B75" s="20">
        <f t="shared" si="10"/>
        <v>207</v>
      </c>
      <c r="C75" s="105">
        <f t="shared" si="11"/>
        <v>47.769230769230774</v>
      </c>
      <c r="D75">
        <f ca="1">OFFSET(extrapolation!L84,0,OS_dist_choice-1,1,1)</f>
        <v>3.9307665343808383E-2</v>
      </c>
      <c r="E75">
        <f ca="1">OFFSET(extrapolation!D84,0,PFS_dist_choice-1,1,1)</f>
        <v>207</v>
      </c>
      <c r="F75" s="102"/>
      <c r="G75" s="206"/>
      <c r="H75" s="105"/>
      <c r="I75" s="105"/>
      <c r="J75" s="209"/>
      <c r="K75" s="31"/>
      <c r="L75" s="209"/>
      <c r="M75" s="31"/>
      <c r="N75" s="31"/>
      <c r="O75" s="209"/>
      <c r="P75" s="31"/>
      <c r="Q75" s="31"/>
      <c r="R75" s="105"/>
      <c r="S75" s="51"/>
      <c r="T75" s="20"/>
      <c r="U75" s="20"/>
      <c r="V75" s="20"/>
      <c r="W75" s="20"/>
      <c r="X75" s="20"/>
      <c r="Y75" s="106"/>
      <c r="Z75" s="20"/>
      <c r="AA75" s="20"/>
      <c r="AB75" s="20"/>
      <c r="AC75" s="20"/>
      <c r="AD75" s="20"/>
      <c r="AE75" s="20"/>
      <c r="AF75" s="20"/>
      <c r="AG75" s="20"/>
      <c r="AH75" s="106"/>
      <c r="AI75" s="107"/>
      <c r="AJ75" s="105"/>
      <c r="AK75" s="106"/>
      <c r="AL75" s="107"/>
      <c r="AM75" s="105"/>
      <c r="AN75" s="105"/>
      <c r="AO75" s="106"/>
      <c r="AP75" s="105"/>
      <c r="AQ75" s="105">
        <f t="shared" si="9"/>
        <v>3.9807692307692308</v>
      </c>
      <c r="AR75" s="105">
        <f t="shared" si="7"/>
        <v>0.8720189349027283</v>
      </c>
      <c r="AS75" s="105">
        <f t="shared" si="8"/>
        <v>0.8720189349027283</v>
      </c>
      <c r="AU75" s="51"/>
      <c r="BA75" s="106"/>
      <c r="BH75" s="20"/>
      <c r="BI75" s="20"/>
      <c r="BJ75" s="106"/>
      <c r="BK75" s="107"/>
      <c r="BL75" s="105"/>
      <c r="BM75" s="106"/>
      <c r="BN75" s="107"/>
      <c r="BO75" s="105"/>
      <c r="BP75" s="105"/>
      <c r="BQ75" s="106"/>
    </row>
    <row r="76" spans="1:69" x14ac:dyDescent="0.15">
      <c r="A76" s="104">
        <f t="shared" si="5"/>
        <v>70</v>
      </c>
      <c r="B76" s="20">
        <f t="shared" si="10"/>
        <v>210</v>
      </c>
      <c r="C76" s="105">
        <f t="shared" si="11"/>
        <v>48.46153846153846</v>
      </c>
      <c r="D76">
        <f ca="1">OFFSET(extrapolation!L85,0,OS_dist_choice-1,1,1)</f>
        <v>3.8086014457276482E-2</v>
      </c>
      <c r="E76">
        <f ca="1">OFFSET(extrapolation!D85,0,PFS_dist_choice-1,1,1)</f>
        <v>210</v>
      </c>
      <c r="F76" s="102"/>
      <c r="G76" s="206"/>
      <c r="H76" s="105"/>
      <c r="I76" s="105"/>
      <c r="J76" s="209"/>
      <c r="K76" s="31"/>
      <c r="L76" s="209"/>
      <c r="M76" s="31"/>
      <c r="N76" s="31"/>
      <c r="O76" s="209"/>
      <c r="P76" s="31"/>
      <c r="Q76" s="31"/>
      <c r="R76" s="105"/>
      <c r="S76" s="51"/>
      <c r="T76" s="20"/>
      <c r="U76" s="20"/>
      <c r="V76" s="20"/>
      <c r="W76" s="20"/>
      <c r="X76" s="20"/>
      <c r="Y76" s="106"/>
      <c r="Z76" s="20"/>
      <c r="AA76" s="20"/>
      <c r="AB76" s="20"/>
      <c r="AC76" s="20"/>
      <c r="AD76" s="20"/>
      <c r="AE76" s="20"/>
      <c r="AF76" s="20"/>
      <c r="AG76" s="20"/>
      <c r="AH76" s="106"/>
      <c r="AI76" s="107"/>
      <c r="AJ76" s="105"/>
      <c r="AK76" s="106"/>
      <c r="AL76" s="107"/>
      <c r="AM76" s="105"/>
      <c r="AN76" s="105"/>
      <c r="AO76" s="106"/>
      <c r="AP76" s="105"/>
      <c r="AQ76" s="105">
        <f t="shared" si="9"/>
        <v>4.0384615384615383</v>
      </c>
      <c r="AR76" s="105">
        <f t="shared" si="7"/>
        <v>0.87028995724895208</v>
      </c>
      <c r="AS76" s="105">
        <f t="shared" si="8"/>
        <v>0.87028995724895208</v>
      </c>
      <c r="AU76" s="51"/>
      <c r="BA76" s="106"/>
      <c r="BH76" s="20"/>
      <c r="BI76" s="20"/>
      <c r="BJ76" s="106"/>
      <c r="BK76" s="107"/>
      <c r="BL76" s="105"/>
      <c r="BM76" s="106"/>
      <c r="BN76" s="107"/>
      <c r="BO76" s="105"/>
      <c r="BP76" s="105"/>
      <c r="BQ76" s="106"/>
    </row>
    <row r="77" spans="1:69" x14ac:dyDescent="0.15">
      <c r="A77" s="104">
        <f t="shared" si="5"/>
        <v>71</v>
      </c>
      <c r="B77" s="20">
        <f t="shared" si="10"/>
        <v>213</v>
      </c>
      <c r="C77" s="105">
        <f t="shared" si="11"/>
        <v>49.153846153846146</v>
      </c>
      <c r="D77">
        <f ca="1">OFFSET(extrapolation!L86,0,OS_dist_choice-1,1,1)</f>
        <v>3.6917433606278936E-2</v>
      </c>
      <c r="E77">
        <f ca="1">OFFSET(extrapolation!D86,0,PFS_dist_choice-1,1,1)</f>
        <v>213</v>
      </c>
      <c r="F77" s="102"/>
      <c r="G77" s="206"/>
      <c r="H77" s="105"/>
      <c r="I77" s="105"/>
      <c r="J77" s="209"/>
      <c r="K77" s="31"/>
      <c r="L77" s="209"/>
      <c r="M77" s="31"/>
      <c r="N77" s="31"/>
      <c r="O77" s="209"/>
      <c r="P77" s="31"/>
      <c r="Q77" s="31"/>
      <c r="R77" s="105"/>
      <c r="S77" s="51"/>
      <c r="T77" s="20"/>
      <c r="U77" s="20"/>
      <c r="V77" s="20"/>
      <c r="W77" s="20"/>
      <c r="X77" s="20"/>
      <c r="Y77" s="106"/>
      <c r="Z77" s="20"/>
      <c r="AA77" s="20"/>
      <c r="AB77" s="20"/>
      <c r="AC77" s="20"/>
      <c r="AD77" s="20"/>
      <c r="AE77" s="20"/>
      <c r="AF77" s="20"/>
      <c r="AG77" s="20"/>
      <c r="AH77" s="106"/>
      <c r="AI77" s="107"/>
      <c r="AJ77" s="105"/>
      <c r="AK77" s="106"/>
      <c r="AL77" s="107"/>
      <c r="AM77" s="105"/>
      <c r="AN77" s="105"/>
      <c r="AO77" s="106"/>
      <c r="AP77" s="105"/>
      <c r="AQ77" s="105">
        <f t="shared" si="9"/>
        <v>4.0961538461538458</v>
      </c>
      <c r="AR77" s="105">
        <f t="shared" si="7"/>
        <v>0.86856440769014909</v>
      </c>
      <c r="AS77" s="105">
        <f t="shared" si="8"/>
        <v>0.86856440769014909</v>
      </c>
      <c r="AU77" s="51"/>
      <c r="BA77" s="106"/>
      <c r="BH77" s="20"/>
      <c r="BI77" s="20"/>
      <c r="BJ77" s="106"/>
      <c r="BK77" s="107"/>
      <c r="BL77" s="105"/>
      <c r="BM77" s="106"/>
      <c r="BN77" s="107"/>
      <c r="BO77" s="105"/>
      <c r="BP77" s="105"/>
      <c r="BQ77" s="106"/>
    </row>
    <row r="78" spans="1:69" x14ac:dyDescent="0.15">
      <c r="A78" s="104">
        <f t="shared" si="5"/>
        <v>72</v>
      </c>
      <c r="B78" s="20">
        <f t="shared" si="10"/>
        <v>216</v>
      </c>
      <c r="C78" s="105">
        <f t="shared" si="11"/>
        <v>49.846153846153854</v>
      </c>
      <c r="D78">
        <f ca="1">OFFSET(extrapolation!L87,0,OS_dist_choice-1,1,1)</f>
        <v>3.5799001886922532E-2</v>
      </c>
      <c r="E78">
        <f ca="1">OFFSET(extrapolation!D87,0,PFS_dist_choice-1,1,1)</f>
        <v>216</v>
      </c>
      <c r="F78" s="102"/>
      <c r="G78" s="206"/>
      <c r="H78" s="105"/>
      <c r="I78" s="105"/>
      <c r="J78" s="209"/>
      <c r="K78" s="31"/>
      <c r="L78" s="209"/>
      <c r="M78" s="31"/>
      <c r="N78" s="31"/>
      <c r="O78" s="209"/>
      <c r="P78" s="31"/>
      <c r="Q78" s="31"/>
      <c r="R78" s="105"/>
      <c r="S78" s="51"/>
      <c r="T78" s="20"/>
      <c r="U78" s="20"/>
      <c r="V78" s="20"/>
      <c r="W78" s="20"/>
      <c r="X78" s="20"/>
      <c r="Y78" s="106"/>
      <c r="Z78" s="20"/>
      <c r="AA78" s="20"/>
      <c r="AB78" s="20"/>
      <c r="AC78" s="20"/>
      <c r="AD78" s="20"/>
      <c r="AE78" s="20"/>
      <c r="AF78" s="20"/>
      <c r="AG78" s="20"/>
      <c r="AH78" s="106"/>
      <c r="AI78" s="107"/>
      <c r="AJ78" s="105"/>
      <c r="AK78" s="106"/>
      <c r="AL78" s="107"/>
      <c r="AM78" s="105"/>
      <c r="AN78" s="105"/>
      <c r="AO78" s="106"/>
      <c r="AP78" s="105"/>
      <c r="AQ78" s="105">
        <f t="shared" si="9"/>
        <v>4.1538461538461542</v>
      </c>
      <c r="AR78" s="105">
        <f t="shared" si="7"/>
        <v>0.86684227942933412</v>
      </c>
      <c r="AS78" s="105">
        <f t="shared" si="8"/>
        <v>0.86684227942933412</v>
      </c>
      <c r="AU78" s="51"/>
      <c r="BA78" s="106"/>
      <c r="BH78" s="20"/>
      <c r="BI78" s="20"/>
      <c r="BJ78" s="106"/>
      <c r="BK78" s="107"/>
      <c r="BL78" s="105"/>
      <c r="BM78" s="106"/>
      <c r="BN78" s="107"/>
      <c r="BO78" s="105"/>
      <c r="BP78" s="105"/>
      <c r="BQ78" s="106"/>
    </row>
    <row r="79" spans="1:69" x14ac:dyDescent="0.15">
      <c r="A79" s="104">
        <f t="shared" si="5"/>
        <v>73</v>
      </c>
      <c r="B79" s="20">
        <f t="shared" si="10"/>
        <v>219</v>
      </c>
      <c r="C79" s="105">
        <f t="shared" si="11"/>
        <v>50.53846153846154</v>
      </c>
      <c r="D79">
        <f ca="1">OFFSET(extrapolation!L88,0,OS_dist_choice-1,1,1)</f>
        <v>3.47279907558532E-2</v>
      </c>
      <c r="E79">
        <f ca="1">OFFSET(extrapolation!D88,0,PFS_dist_choice-1,1,1)</f>
        <v>219</v>
      </c>
      <c r="F79" s="102"/>
      <c r="G79" s="206"/>
      <c r="H79" s="105"/>
      <c r="I79" s="105"/>
      <c r="J79" s="209"/>
      <c r="K79" s="31"/>
      <c r="L79" s="209"/>
      <c r="M79" s="31"/>
      <c r="N79" s="31"/>
      <c r="O79" s="209"/>
      <c r="P79" s="31"/>
      <c r="Q79" s="31"/>
      <c r="R79" s="105"/>
      <c r="S79" s="51"/>
      <c r="T79" s="20"/>
      <c r="U79" s="20"/>
      <c r="V79" s="20"/>
      <c r="W79" s="20"/>
      <c r="X79" s="20"/>
      <c r="Y79" s="106"/>
      <c r="Z79" s="20"/>
      <c r="AA79" s="20"/>
      <c r="AB79" s="20"/>
      <c r="AC79" s="20"/>
      <c r="AD79" s="20"/>
      <c r="AE79" s="20"/>
      <c r="AF79" s="20"/>
      <c r="AG79" s="20"/>
      <c r="AH79" s="106"/>
      <c r="AI79" s="107"/>
      <c r="AJ79" s="105"/>
      <c r="AK79" s="106"/>
      <c r="AL79" s="107"/>
      <c r="AM79" s="105"/>
      <c r="AN79" s="105"/>
      <c r="AO79" s="106"/>
      <c r="AP79" s="105"/>
      <c r="AQ79" s="105">
        <f t="shared" si="9"/>
        <v>4.2115384615384617</v>
      </c>
      <c r="AR79" s="105">
        <f t="shared" si="7"/>
        <v>0.86512356568299908</v>
      </c>
      <c r="AS79" s="105">
        <f t="shared" si="8"/>
        <v>0.86512356568299908</v>
      </c>
      <c r="AU79" s="51"/>
      <c r="BA79" s="106"/>
      <c r="BH79" s="20"/>
      <c r="BI79" s="20"/>
      <c r="BJ79" s="106"/>
      <c r="BK79" s="107"/>
      <c r="BL79" s="105"/>
      <c r="BM79" s="106"/>
      <c r="BN79" s="107"/>
      <c r="BO79" s="105"/>
      <c r="BP79" s="105"/>
      <c r="BQ79" s="106"/>
    </row>
    <row r="80" spans="1:69" x14ac:dyDescent="0.15">
      <c r="A80" s="104">
        <f t="shared" si="5"/>
        <v>74</v>
      </c>
      <c r="B80" s="20">
        <f t="shared" si="10"/>
        <v>222</v>
      </c>
      <c r="C80" s="105">
        <f t="shared" si="11"/>
        <v>51.230769230769226</v>
      </c>
      <c r="D80">
        <f ca="1">OFFSET(extrapolation!L89,0,OS_dist_choice-1,1,1)</f>
        <v>3.3701849438246181E-2</v>
      </c>
      <c r="E80">
        <f ca="1">OFFSET(extrapolation!D89,0,PFS_dist_choice-1,1,1)</f>
        <v>222</v>
      </c>
      <c r="F80" s="102"/>
      <c r="G80" s="206"/>
      <c r="H80" s="105"/>
      <c r="I80" s="105"/>
      <c r="J80" s="209"/>
      <c r="K80" s="31"/>
      <c r="L80" s="209"/>
      <c r="M80" s="31"/>
      <c r="N80" s="31"/>
      <c r="O80" s="209"/>
      <c r="P80" s="31"/>
      <c r="Q80" s="31"/>
      <c r="R80" s="105"/>
      <c r="S80" s="51"/>
      <c r="T80" s="20"/>
      <c r="U80" s="20"/>
      <c r="V80" s="20"/>
      <c r="W80" s="20"/>
      <c r="X80" s="20"/>
      <c r="Y80" s="106"/>
      <c r="Z80" s="20"/>
      <c r="AA80" s="20"/>
      <c r="AB80" s="20"/>
      <c r="AC80" s="20"/>
      <c r="AD80" s="20"/>
      <c r="AE80" s="20"/>
      <c r="AF80" s="20"/>
      <c r="AG80" s="20"/>
      <c r="AH80" s="106"/>
      <c r="AI80" s="107"/>
      <c r="AJ80" s="105"/>
      <c r="AK80" s="106"/>
      <c r="AL80" s="107"/>
      <c r="AM80" s="105"/>
      <c r="AN80" s="105"/>
      <c r="AO80" s="106"/>
      <c r="AP80" s="105"/>
      <c r="AQ80" s="105">
        <f t="shared" si="9"/>
        <v>4.2692307692307692</v>
      </c>
      <c r="AR80" s="105">
        <f t="shared" si="7"/>
        <v>0.86340825968108537</v>
      </c>
      <c r="AS80" s="105">
        <f t="shared" si="8"/>
        <v>0.86340825968108537</v>
      </c>
      <c r="AU80" s="51"/>
      <c r="BA80" s="106"/>
      <c r="BH80" s="20"/>
      <c r="BI80" s="20"/>
      <c r="BJ80" s="106"/>
      <c r="BK80" s="107"/>
      <c r="BL80" s="105"/>
      <c r="BM80" s="106"/>
      <c r="BN80" s="107"/>
      <c r="BO80" s="105"/>
      <c r="BP80" s="105"/>
      <c r="BQ80" s="106"/>
    </row>
    <row r="81" spans="1:69" x14ac:dyDescent="0.15">
      <c r="A81" s="104">
        <f t="shared" si="5"/>
        <v>75</v>
      </c>
      <c r="B81" s="20">
        <f t="shared" si="10"/>
        <v>225</v>
      </c>
      <c r="C81" s="105">
        <f t="shared" si="11"/>
        <v>51.92307692307692</v>
      </c>
      <c r="D81">
        <f ca="1">OFFSET(extrapolation!L90,0,OS_dist_choice-1,1,1)</f>
        <v>3.2718191575686992E-2</v>
      </c>
      <c r="E81">
        <f ca="1">OFFSET(extrapolation!D90,0,PFS_dist_choice-1,1,1)</f>
        <v>225</v>
      </c>
      <c r="F81" s="102"/>
      <c r="G81" s="206"/>
      <c r="H81" s="105"/>
      <c r="I81" s="105"/>
      <c r="J81" s="209"/>
      <c r="K81" s="31"/>
      <c r="L81" s="209"/>
      <c r="M81" s="31"/>
      <c r="N81" s="31"/>
      <c r="O81" s="209"/>
      <c r="P81" s="31"/>
      <c r="Q81" s="31"/>
      <c r="R81" s="105"/>
      <c r="S81" s="51"/>
      <c r="T81" s="20"/>
      <c r="U81" s="20"/>
      <c r="V81" s="20"/>
      <c r="W81" s="20"/>
      <c r="X81" s="20"/>
      <c r="Y81" s="106"/>
      <c r="Z81" s="20"/>
      <c r="AA81" s="20"/>
      <c r="AB81" s="20"/>
      <c r="AC81" s="20"/>
      <c r="AD81" s="20"/>
      <c r="AE81" s="20"/>
      <c r="AF81" s="20"/>
      <c r="AG81" s="20"/>
      <c r="AH81" s="106"/>
      <c r="AI81" s="107"/>
      <c r="AJ81" s="105"/>
      <c r="AK81" s="106"/>
      <c r="AL81" s="107"/>
      <c r="AM81" s="105"/>
      <c r="AN81" s="105"/>
      <c r="AO81" s="106"/>
      <c r="AP81" s="105"/>
      <c r="AQ81" s="105">
        <f t="shared" si="9"/>
        <v>4.3269230769230766</v>
      </c>
      <c r="AR81" s="105">
        <f t="shared" si="7"/>
        <v>0.86169635466695749</v>
      </c>
      <c r="AS81" s="105">
        <f t="shared" si="8"/>
        <v>0.86169635466695749</v>
      </c>
      <c r="AU81" s="51"/>
      <c r="BA81" s="106"/>
      <c r="BH81" s="20"/>
      <c r="BI81" s="20"/>
      <c r="BJ81" s="106"/>
      <c r="BK81" s="107"/>
      <c r="BL81" s="105"/>
      <c r="BM81" s="106"/>
      <c r="BN81" s="107"/>
      <c r="BO81" s="105"/>
      <c r="BP81" s="105"/>
      <c r="BQ81" s="106"/>
    </row>
    <row r="82" spans="1:69" x14ac:dyDescent="0.15">
      <c r="A82" s="104">
        <f t="shared" si="5"/>
        <v>76</v>
      </c>
      <c r="B82" s="20">
        <f t="shared" si="10"/>
        <v>228</v>
      </c>
      <c r="C82" s="105">
        <f t="shared" si="11"/>
        <v>52.61538461538462</v>
      </c>
      <c r="D82">
        <f ca="1">OFFSET(extrapolation!L91,0,OS_dist_choice-1,1,1)</f>
        <v>3.177478299854658E-2</v>
      </c>
      <c r="E82">
        <f ca="1">OFFSET(extrapolation!D91,0,PFS_dist_choice-1,1,1)</f>
        <v>228</v>
      </c>
      <c r="F82" s="102"/>
      <c r="G82" s="206"/>
      <c r="H82" s="105"/>
      <c r="I82" s="105"/>
      <c r="J82" s="209"/>
      <c r="K82" s="31"/>
      <c r="L82" s="209"/>
      <c r="M82" s="31"/>
      <c r="N82" s="31"/>
      <c r="O82" s="209"/>
      <c r="P82" s="31"/>
      <c r="Q82" s="31"/>
      <c r="R82" s="105"/>
      <c r="S82" s="51"/>
      <c r="T82" s="20"/>
      <c r="U82" s="20"/>
      <c r="V82" s="20"/>
      <c r="W82" s="20"/>
      <c r="X82" s="20"/>
      <c r="Y82" s="106"/>
      <c r="Z82" s="20"/>
      <c r="AA82" s="20"/>
      <c r="AB82" s="20"/>
      <c r="AC82" s="20"/>
      <c r="AD82" s="20"/>
      <c r="AE82" s="20"/>
      <c r="AF82" s="20"/>
      <c r="AG82" s="20"/>
      <c r="AH82" s="106"/>
      <c r="AI82" s="107"/>
      <c r="AJ82" s="105"/>
      <c r="AK82" s="106"/>
      <c r="AL82" s="107"/>
      <c r="AM82" s="105"/>
      <c r="AN82" s="105"/>
      <c r="AO82" s="106"/>
      <c r="AP82" s="105"/>
      <c r="AQ82" s="105">
        <f t="shared" si="9"/>
        <v>4.384615384615385</v>
      </c>
      <c r="AR82" s="105">
        <f t="shared" si="7"/>
        <v>0.8599878438973767</v>
      </c>
      <c r="AS82" s="105">
        <f t="shared" si="8"/>
        <v>0.8599878438973767</v>
      </c>
      <c r="AU82" s="51"/>
      <c r="BA82" s="106"/>
      <c r="BH82" s="20"/>
      <c r="BI82" s="20"/>
      <c r="BJ82" s="106"/>
      <c r="BK82" s="107"/>
      <c r="BL82" s="105"/>
      <c r="BM82" s="106"/>
      <c r="BN82" s="107"/>
      <c r="BO82" s="105"/>
      <c r="BP82" s="105"/>
      <c r="BQ82" s="106"/>
    </row>
    <row r="83" spans="1:69" x14ac:dyDescent="0.15">
      <c r="A83" s="104">
        <f t="shared" si="5"/>
        <v>77</v>
      </c>
      <c r="B83" s="20">
        <f t="shared" si="10"/>
        <v>231</v>
      </c>
      <c r="C83" s="105">
        <f t="shared" si="11"/>
        <v>53.307692307692307</v>
      </c>
      <c r="D83">
        <f ca="1">OFFSET(extrapolation!L92,0,OS_dist_choice-1,1,1)</f>
        <v>3.0869530518988771E-2</v>
      </c>
      <c r="E83">
        <f ca="1">OFFSET(extrapolation!D92,0,PFS_dist_choice-1,1,1)</f>
        <v>231</v>
      </c>
      <c r="F83" s="102"/>
      <c r="G83" s="206"/>
      <c r="H83" s="105"/>
      <c r="I83" s="105"/>
      <c r="J83" s="209"/>
      <c r="K83" s="31"/>
      <c r="L83" s="209"/>
      <c r="M83" s="31"/>
      <c r="N83" s="31"/>
      <c r="O83" s="209"/>
      <c r="P83" s="31"/>
      <c r="Q83" s="31"/>
      <c r="R83" s="105"/>
      <c r="S83" s="51"/>
      <c r="T83" s="20"/>
      <c r="U83" s="20"/>
      <c r="V83" s="20"/>
      <c r="W83" s="20"/>
      <c r="X83" s="20"/>
      <c r="Y83" s="106"/>
      <c r="Z83" s="20"/>
      <c r="AA83" s="20"/>
      <c r="AB83" s="20"/>
      <c r="AC83" s="20"/>
      <c r="AD83" s="20"/>
      <c r="AE83" s="20"/>
      <c r="AF83" s="20"/>
      <c r="AG83" s="20"/>
      <c r="AH83" s="106"/>
      <c r="AI83" s="107"/>
      <c r="AJ83" s="105"/>
      <c r="AK83" s="106"/>
      <c r="AL83" s="107"/>
      <c r="AM83" s="105"/>
      <c r="AN83" s="105"/>
      <c r="AO83" s="106"/>
      <c r="AP83" s="105"/>
      <c r="AQ83" s="105">
        <f t="shared" si="9"/>
        <v>4.4423076923076925</v>
      </c>
      <c r="AR83" s="105">
        <f t="shared" si="7"/>
        <v>0.85828272064247446</v>
      </c>
      <c r="AS83" s="105">
        <f t="shared" si="8"/>
        <v>0.85828272064247446</v>
      </c>
      <c r="AU83" s="51"/>
      <c r="BA83" s="106"/>
      <c r="BH83" s="20"/>
      <c r="BI83" s="20"/>
      <c r="BJ83" s="106"/>
      <c r="BK83" s="107"/>
      <c r="BL83" s="105"/>
      <c r="BM83" s="106"/>
      <c r="BN83" s="107"/>
      <c r="BO83" s="105"/>
      <c r="BP83" s="105"/>
      <c r="BQ83" s="106"/>
    </row>
    <row r="84" spans="1:69" x14ac:dyDescent="0.15">
      <c r="A84" s="104">
        <f t="shared" si="5"/>
        <v>78</v>
      </c>
      <c r="B84" s="20">
        <f t="shared" si="10"/>
        <v>234</v>
      </c>
      <c r="C84" s="105">
        <f t="shared" si="11"/>
        <v>54</v>
      </c>
      <c r="D84">
        <f ca="1">OFFSET(extrapolation!L93,0,OS_dist_choice-1,1,1)</f>
        <v>3.0000471651063641E-2</v>
      </c>
      <c r="E84">
        <f ca="1">OFFSET(extrapolation!D93,0,PFS_dist_choice-1,1,1)</f>
        <v>234</v>
      </c>
      <c r="F84" s="102"/>
      <c r="G84" s="206"/>
      <c r="H84" s="105"/>
      <c r="I84" s="105"/>
      <c r="J84" s="209"/>
      <c r="K84" s="31"/>
      <c r="L84" s="209"/>
      <c r="M84" s="31"/>
      <c r="N84" s="31"/>
      <c r="O84" s="209"/>
      <c r="P84" s="31"/>
      <c r="Q84" s="31"/>
      <c r="R84" s="105"/>
      <c r="S84" s="51"/>
      <c r="T84" s="20"/>
      <c r="U84" s="20"/>
      <c r="V84" s="20"/>
      <c r="W84" s="20"/>
      <c r="X84" s="20"/>
      <c r="Y84" s="106"/>
      <c r="Z84" s="20"/>
      <c r="AA84" s="20"/>
      <c r="AB84" s="20"/>
      <c r="AC84" s="20"/>
      <c r="AD84" s="20"/>
      <c r="AE84" s="20"/>
      <c r="AF84" s="20"/>
      <c r="AG84" s="20"/>
      <c r="AH84" s="106"/>
      <c r="AI84" s="107"/>
      <c r="AJ84" s="105"/>
      <c r="AK84" s="106"/>
      <c r="AL84" s="107"/>
      <c r="AM84" s="105"/>
      <c r="AN84" s="105"/>
      <c r="AO84" s="106"/>
      <c r="AP84" s="105"/>
      <c r="AQ84" s="105">
        <f t="shared" si="9"/>
        <v>4.5</v>
      </c>
      <c r="AR84" s="105">
        <f t="shared" si="7"/>
        <v>0.85658097818572543</v>
      </c>
      <c r="AS84" s="105">
        <f t="shared" si="8"/>
        <v>0.85658097818572543</v>
      </c>
      <c r="AU84" s="51"/>
      <c r="BA84" s="106"/>
      <c r="BH84" s="20"/>
      <c r="BI84" s="20"/>
      <c r="BJ84" s="106"/>
      <c r="BK84" s="107"/>
      <c r="BL84" s="105"/>
      <c r="BM84" s="106"/>
      <c r="BN84" s="107"/>
      <c r="BO84" s="105"/>
      <c r="BP84" s="105"/>
      <c r="BQ84" s="106"/>
    </row>
    <row r="85" spans="1:69" x14ac:dyDescent="0.15">
      <c r="A85" s="104">
        <f t="shared" si="5"/>
        <v>79</v>
      </c>
      <c r="B85" s="20">
        <f t="shared" si="10"/>
        <v>237</v>
      </c>
      <c r="C85" s="105">
        <f t="shared" si="11"/>
        <v>54.692307692307693</v>
      </c>
      <c r="D85">
        <f ca="1">OFFSET(extrapolation!L94,0,OS_dist_choice-1,1,1)</f>
        <v>2.9165765173581104E-2</v>
      </c>
      <c r="E85">
        <f ca="1">OFFSET(extrapolation!D94,0,PFS_dist_choice-1,1,1)</f>
        <v>237</v>
      </c>
      <c r="F85" s="102"/>
      <c r="G85" s="206"/>
      <c r="H85" s="105"/>
      <c r="I85" s="105"/>
      <c r="J85" s="209"/>
      <c r="K85" s="31"/>
      <c r="L85" s="209"/>
      <c r="M85" s="31"/>
      <c r="N85" s="31"/>
      <c r="O85" s="209"/>
      <c r="P85" s="31"/>
      <c r="Q85" s="31"/>
      <c r="R85" s="105"/>
      <c r="S85" s="51"/>
      <c r="T85" s="20"/>
      <c r="U85" s="20"/>
      <c r="V85" s="20"/>
      <c r="W85" s="20"/>
      <c r="X85" s="20"/>
      <c r="Y85" s="106"/>
      <c r="Z85" s="20"/>
      <c r="AA85" s="20"/>
      <c r="AB85" s="20"/>
      <c r="AC85" s="20"/>
      <c r="AD85" s="20"/>
      <c r="AE85" s="20"/>
      <c r="AF85" s="20"/>
      <c r="AG85" s="20"/>
      <c r="AH85" s="106"/>
      <c r="AI85" s="107"/>
      <c r="AJ85" s="105"/>
      <c r="AK85" s="106"/>
      <c r="AL85" s="107"/>
      <c r="AM85" s="105"/>
      <c r="AN85" s="105"/>
      <c r="AO85" s="106"/>
      <c r="AP85" s="105"/>
      <c r="AQ85" s="105">
        <f t="shared" si="9"/>
        <v>4.5576923076923075</v>
      </c>
      <c r="AR85" s="105">
        <f t="shared" si="7"/>
        <v>0.85488260982392128</v>
      </c>
      <c r="AS85" s="105">
        <f t="shared" si="8"/>
        <v>0.85488260982392128</v>
      </c>
      <c r="AU85" s="51"/>
      <c r="BA85" s="106"/>
      <c r="BH85" s="20"/>
      <c r="BI85" s="20"/>
      <c r="BJ85" s="106"/>
      <c r="BK85" s="107"/>
      <c r="BL85" s="105"/>
      <c r="BM85" s="106"/>
      <c r="BN85" s="107"/>
      <c r="BO85" s="105"/>
      <c r="BP85" s="105"/>
      <c r="BQ85" s="106"/>
    </row>
    <row r="86" spans="1:69" x14ac:dyDescent="0.15">
      <c r="A86" s="104">
        <f t="shared" si="5"/>
        <v>80</v>
      </c>
      <c r="B86" s="20">
        <f t="shared" si="10"/>
        <v>240</v>
      </c>
      <c r="C86" s="105">
        <f t="shared" si="11"/>
        <v>55.38461538461538</v>
      </c>
      <c r="D86">
        <f ca="1">OFFSET(extrapolation!L95,0,OS_dist_choice-1,1,1)</f>
        <v>2.8363682459729294E-2</v>
      </c>
      <c r="E86">
        <f ca="1">OFFSET(extrapolation!D95,0,PFS_dist_choice-1,1,1)</f>
        <v>240</v>
      </c>
      <c r="F86" s="102"/>
      <c r="G86" s="206"/>
      <c r="H86" s="105"/>
      <c r="I86" s="105"/>
      <c r="J86" s="209"/>
      <c r="K86" s="31"/>
      <c r="L86" s="209"/>
      <c r="M86" s="31"/>
      <c r="N86" s="31"/>
      <c r="O86" s="209"/>
      <c r="P86" s="31"/>
      <c r="Q86" s="31"/>
      <c r="R86" s="105"/>
      <c r="S86" s="51"/>
      <c r="T86" s="20"/>
      <c r="U86" s="20"/>
      <c r="V86" s="20"/>
      <c r="W86" s="20"/>
      <c r="X86" s="20"/>
      <c r="Y86" s="106"/>
      <c r="Z86" s="20"/>
      <c r="AA86" s="20"/>
      <c r="AB86" s="20"/>
      <c r="AC86" s="20"/>
      <c r="AD86" s="20"/>
      <c r="AE86" s="20"/>
      <c r="AF86" s="20"/>
      <c r="AG86" s="20"/>
      <c r="AH86" s="106"/>
      <c r="AI86" s="107"/>
      <c r="AJ86" s="105"/>
      <c r="AK86" s="106"/>
      <c r="AL86" s="107"/>
      <c r="AM86" s="105"/>
      <c r="AN86" s="105"/>
      <c r="AO86" s="106"/>
      <c r="AP86" s="105"/>
      <c r="AQ86" s="105">
        <f t="shared" si="9"/>
        <v>4.615384615384615</v>
      </c>
      <c r="AR86" s="105">
        <f t="shared" si="7"/>
        <v>0.85318760886714462</v>
      </c>
      <c r="AS86" s="105">
        <f t="shared" si="8"/>
        <v>0.85318760886714462</v>
      </c>
      <c r="AU86" s="51"/>
      <c r="BA86" s="106"/>
      <c r="BH86" s="20"/>
      <c r="BI86" s="20"/>
      <c r="BJ86" s="106"/>
      <c r="BK86" s="107"/>
      <c r="BL86" s="105"/>
      <c r="BM86" s="106"/>
      <c r="BN86" s="107"/>
      <c r="BO86" s="105"/>
      <c r="BP86" s="105"/>
      <c r="BQ86" s="106"/>
    </row>
    <row r="87" spans="1:69" x14ac:dyDescent="0.15">
      <c r="A87" s="104">
        <f t="shared" si="5"/>
        <v>81</v>
      </c>
      <c r="B87" s="20">
        <f t="shared" si="10"/>
        <v>243</v>
      </c>
      <c r="C87" s="105">
        <f t="shared" si="11"/>
        <v>56.07692307692308</v>
      </c>
      <c r="D87">
        <f ca="1">OFFSET(extrapolation!L96,0,OS_dist_choice-1,1,1)</f>
        <v>2.7592599504815601E-2</v>
      </c>
      <c r="E87">
        <f ca="1">OFFSET(extrapolation!D96,0,PFS_dist_choice-1,1,1)</f>
        <v>243</v>
      </c>
      <c r="F87" s="102"/>
      <c r="G87" s="206"/>
      <c r="H87" s="105"/>
      <c r="I87" s="105"/>
      <c r="J87" s="209"/>
      <c r="K87" s="31"/>
      <c r="L87" s="209"/>
      <c r="M87" s="31"/>
      <c r="N87" s="31"/>
      <c r="O87" s="209"/>
      <c r="P87" s="31"/>
      <c r="Q87" s="31"/>
      <c r="R87" s="105"/>
      <c r="S87" s="51"/>
      <c r="T87" s="20"/>
      <c r="U87" s="20"/>
      <c r="V87" s="20"/>
      <c r="W87" s="20"/>
      <c r="X87" s="20"/>
      <c r="Y87" s="106"/>
      <c r="Z87" s="20"/>
      <c r="AA87" s="20"/>
      <c r="AB87" s="20"/>
      <c r="AC87" s="20"/>
      <c r="AD87" s="20"/>
      <c r="AE87" s="20"/>
      <c r="AF87" s="20"/>
      <c r="AG87" s="20"/>
      <c r="AH87" s="106"/>
      <c r="AI87" s="107"/>
      <c r="AJ87" s="105"/>
      <c r="AK87" s="106"/>
      <c r="AL87" s="107"/>
      <c r="AM87" s="105"/>
      <c r="AN87" s="105"/>
      <c r="AO87" s="106"/>
      <c r="AP87" s="105"/>
      <c r="AQ87" s="105">
        <f t="shared" si="9"/>
        <v>4.6730769230769234</v>
      </c>
      <c r="AR87" s="105">
        <f t="shared" si="7"/>
        <v>0.85149596863874222</v>
      </c>
      <c r="AS87" s="105">
        <f t="shared" si="8"/>
        <v>0.85149596863874222</v>
      </c>
      <c r="AU87" s="51"/>
      <c r="BA87" s="106"/>
      <c r="BH87" s="20"/>
      <c r="BI87" s="20"/>
      <c r="BJ87" s="106"/>
      <c r="BK87" s="107"/>
      <c r="BL87" s="105"/>
      <c r="BM87" s="106"/>
      <c r="BN87" s="107"/>
      <c r="BO87" s="105"/>
      <c r="BP87" s="105"/>
      <c r="BQ87" s="106"/>
    </row>
    <row r="88" spans="1:69" x14ac:dyDescent="0.15">
      <c r="A88" s="104">
        <f t="shared" si="5"/>
        <v>82</v>
      </c>
      <c r="B88" s="20">
        <f t="shared" si="10"/>
        <v>246</v>
      </c>
      <c r="C88" s="105">
        <f t="shared" si="11"/>
        <v>56.769230769230774</v>
      </c>
      <c r="D88">
        <f ca="1">OFFSET(extrapolation!L97,0,OS_dist_choice-1,1,1)</f>
        <v>2.6850989590151818E-2</v>
      </c>
      <c r="E88">
        <f ca="1">OFFSET(extrapolation!D97,0,PFS_dist_choice-1,1,1)</f>
        <v>246</v>
      </c>
      <c r="F88" s="102"/>
      <c r="G88" s="206"/>
      <c r="H88" s="105"/>
      <c r="I88" s="105"/>
      <c r="J88" s="209"/>
      <c r="K88" s="31"/>
      <c r="L88" s="209"/>
      <c r="M88" s="31"/>
      <c r="N88" s="31"/>
      <c r="O88" s="209"/>
      <c r="P88" s="31"/>
      <c r="Q88" s="31"/>
      <c r="R88" s="105"/>
      <c r="S88" s="51"/>
      <c r="T88" s="20"/>
      <c r="U88" s="20"/>
      <c r="V88" s="20"/>
      <c r="W88" s="20"/>
      <c r="X88" s="20"/>
      <c r="Y88" s="106"/>
      <c r="Z88" s="20"/>
      <c r="AA88" s="20"/>
      <c r="AB88" s="20"/>
      <c r="AC88" s="20"/>
      <c r="AD88" s="20"/>
      <c r="AE88" s="20"/>
      <c r="AF88" s="20"/>
      <c r="AG88" s="20"/>
      <c r="AH88" s="106"/>
      <c r="AI88" s="107"/>
      <c r="AJ88" s="105"/>
      <c r="AK88" s="106"/>
      <c r="AL88" s="107"/>
      <c r="AM88" s="105"/>
      <c r="AN88" s="105"/>
      <c r="AO88" s="106"/>
      <c r="AP88" s="105"/>
      <c r="AQ88" s="105">
        <f t="shared" si="9"/>
        <v>4.7307692307692308</v>
      </c>
      <c r="AR88" s="105">
        <f t="shared" si="7"/>
        <v>0.8498076824752987</v>
      </c>
      <c r="AS88" s="105">
        <f t="shared" si="8"/>
        <v>0.8498076824752987</v>
      </c>
      <c r="AU88" s="51"/>
      <c r="BA88" s="106"/>
      <c r="BH88" s="20"/>
      <c r="BI88" s="20"/>
      <c r="BJ88" s="106"/>
      <c r="BK88" s="107"/>
      <c r="BL88" s="105"/>
      <c r="BM88" s="106"/>
      <c r="BN88" s="107"/>
      <c r="BO88" s="105"/>
      <c r="BP88" s="105"/>
      <c r="BQ88" s="106"/>
    </row>
    <row r="89" spans="1:69" x14ac:dyDescent="0.15">
      <c r="A89" s="104">
        <f t="shared" si="5"/>
        <v>83</v>
      </c>
      <c r="B89" s="20">
        <f t="shared" si="10"/>
        <v>249</v>
      </c>
      <c r="C89" s="105">
        <f t="shared" si="11"/>
        <v>57.46153846153846</v>
      </c>
      <c r="D89">
        <f ca="1">OFFSET(extrapolation!L98,0,OS_dist_choice-1,1,1)</f>
        <v>2.6137416527066436E-2</v>
      </c>
      <c r="E89">
        <f ca="1">OFFSET(extrapolation!D98,0,PFS_dist_choice-1,1,1)</f>
        <v>249</v>
      </c>
      <c r="F89" s="102"/>
      <c r="G89" s="206"/>
      <c r="H89" s="105"/>
      <c r="I89" s="105"/>
      <c r="J89" s="209"/>
      <c r="K89" s="31"/>
      <c r="L89" s="209"/>
      <c r="M89" s="31"/>
      <c r="N89" s="31"/>
      <c r="O89" s="209"/>
      <c r="P89" s="31"/>
      <c r="Q89" s="31"/>
      <c r="R89" s="105"/>
      <c r="S89" s="51"/>
      <c r="T89" s="20"/>
      <c r="U89" s="20"/>
      <c r="V89" s="20"/>
      <c r="W89" s="20"/>
      <c r="X89" s="20"/>
      <c r="Y89" s="106"/>
      <c r="Z89" s="20"/>
      <c r="AA89" s="20"/>
      <c r="AB89" s="20"/>
      <c r="AC89" s="20"/>
      <c r="AD89" s="20"/>
      <c r="AE89" s="20"/>
      <c r="AF89" s="20"/>
      <c r="AG89" s="20"/>
      <c r="AH89" s="106"/>
      <c r="AI89" s="107"/>
      <c r="AJ89" s="105"/>
      <c r="AK89" s="106"/>
      <c r="AL89" s="107"/>
      <c r="AM89" s="105"/>
      <c r="AN89" s="105"/>
      <c r="AO89" s="106"/>
      <c r="AP89" s="105"/>
      <c r="AQ89" s="105">
        <f t="shared" si="9"/>
        <v>4.7884615384615383</v>
      </c>
      <c r="AR89" s="105">
        <f t="shared" si="7"/>
        <v>0.84812274372661089</v>
      </c>
      <c r="AS89" s="105">
        <f t="shared" si="8"/>
        <v>0.84812274372661089</v>
      </c>
      <c r="AU89" s="51"/>
      <c r="BA89" s="106"/>
      <c r="BH89" s="20"/>
      <c r="BI89" s="20"/>
      <c r="BJ89" s="106"/>
      <c r="BK89" s="107"/>
      <c r="BL89" s="105"/>
      <c r="BM89" s="106"/>
      <c r="BN89" s="107"/>
      <c r="BO89" s="105"/>
      <c r="BP89" s="105"/>
      <c r="BQ89" s="106"/>
    </row>
    <row r="90" spans="1:69" x14ac:dyDescent="0.15">
      <c r="A90" s="104">
        <f t="shared" si="5"/>
        <v>84</v>
      </c>
      <c r="B90" s="20">
        <f t="shared" si="10"/>
        <v>252</v>
      </c>
      <c r="C90" s="105">
        <f t="shared" si="11"/>
        <v>58.153846153846146</v>
      </c>
      <c r="D90">
        <f ca="1">OFFSET(extrapolation!L99,0,OS_dist_choice-1,1,1)</f>
        <v>2.5450528430374517E-2</v>
      </c>
      <c r="E90">
        <f ca="1">OFFSET(extrapolation!D99,0,PFS_dist_choice-1,1,1)</f>
        <v>252</v>
      </c>
      <c r="F90" s="102"/>
      <c r="G90" s="206"/>
      <c r="H90" s="105"/>
      <c r="I90" s="105"/>
      <c r="J90" s="209"/>
      <c r="K90" s="31"/>
      <c r="L90" s="209"/>
      <c r="M90" s="31"/>
      <c r="N90" s="31"/>
      <c r="O90" s="209"/>
      <c r="P90" s="31"/>
      <c r="Q90" s="31"/>
      <c r="R90" s="105"/>
      <c r="S90" s="51"/>
      <c r="T90" s="20"/>
      <c r="U90" s="20"/>
      <c r="V90" s="20"/>
      <c r="W90" s="20"/>
      <c r="X90" s="20"/>
      <c r="Y90" s="106"/>
      <c r="Z90" s="20"/>
      <c r="AA90" s="20"/>
      <c r="AB90" s="20"/>
      <c r="AC90" s="20"/>
      <c r="AD90" s="20"/>
      <c r="AE90" s="20"/>
      <c r="AF90" s="20"/>
      <c r="AG90" s="20"/>
      <c r="AH90" s="106"/>
      <c r="AI90" s="107"/>
      <c r="AJ90" s="105"/>
      <c r="AK90" s="106"/>
      <c r="AL90" s="107"/>
      <c r="AM90" s="105"/>
      <c r="AN90" s="105"/>
      <c r="AO90" s="106"/>
      <c r="AP90" s="105"/>
      <c r="AQ90" s="105">
        <f t="shared" si="9"/>
        <v>4.8461538461538458</v>
      </c>
      <c r="AR90" s="105">
        <f t="shared" si="7"/>
        <v>0.84644114575566054</v>
      </c>
      <c r="AS90" s="105">
        <f t="shared" si="8"/>
        <v>0.84644114575566054</v>
      </c>
      <c r="AU90" s="51"/>
      <c r="BA90" s="106"/>
      <c r="BH90" s="20"/>
      <c r="BI90" s="20"/>
      <c r="BJ90" s="106"/>
      <c r="BK90" s="107"/>
      <c r="BL90" s="105"/>
      <c r="BM90" s="106"/>
      <c r="BN90" s="107"/>
      <c r="BO90" s="105"/>
      <c r="BP90" s="105"/>
      <c r="BQ90" s="106"/>
    </row>
    <row r="91" spans="1:69" x14ac:dyDescent="0.15">
      <c r="A91" s="104">
        <f t="shared" si="5"/>
        <v>85</v>
      </c>
      <c r="B91" s="20">
        <f t="shared" si="10"/>
        <v>255</v>
      </c>
      <c r="C91" s="105">
        <f t="shared" si="11"/>
        <v>58.846153846153854</v>
      </c>
      <c r="D91">
        <f ca="1">OFFSET(extrapolation!L100,0,OS_dist_choice-1,1,1)</f>
        <v>2.4789051975441411E-2</v>
      </c>
      <c r="E91">
        <f ca="1">OFFSET(extrapolation!D100,0,PFS_dist_choice-1,1,1)</f>
        <v>255</v>
      </c>
      <c r="F91" s="102"/>
      <c r="G91" s="206"/>
      <c r="H91" s="105"/>
      <c r="I91" s="105"/>
      <c r="J91" s="209"/>
      <c r="K91" s="31"/>
      <c r="L91" s="209"/>
      <c r="M91" s="31"/>
      <c r="N91" s="31"/>
      <c r="O91" s="209"/>
      <c r="P91" s="31"/>
      <c r="Q91" s="31"/>
      <c r="R91" s="105"/>
      <c r="S91" s="51"/>
      <c r="T91" s="20"/>
      <c r="U91" s="20"/>
      <c r="V91" s="20"/>
      <c r="W91" s="20"/>
      <c r="X91" s="20"/>
      <c r="Y91" s="106"/>
      <c r="Z91" s="20"/>
      <c r="AA91" s="20"/>
      <c r="AB91" s="20"/>
      <c r="AC91" s="20"/>
      <c r="AD91" s="20"/>
      <c r="AE91" s="20"/>
      <c r="AF91" s="20"/>
      <c r="AG91" s="20"/>
      <c r="AH91" s="106"/>
      <c r="AI91" s="107"/>
      <c r="AJ91" s="105"/>
      <c r="AK91" s="106"/>
      <c r="AL91" s="107"/>
      <c r="AM91" s="105"/>
      <c r="AN91" s="105"/>
      <c r="AO91" s="106"/>
      <c r="AP91" s="105"/>
      <c r="AQ91" s="105">
        <f t="shared" si="9"/>
        <v>4.9038461538461542</v>
      </c>
      <c r="AR91" s="105">
        <f t="shared" si="7"/>
        <v>0.84476288193858917</v>
      </c>
      <c r="AS91" s="105">
        <f t="shared" si="8"/>
        <v>0.84476288193858917</v>
      </c>
      <c r="AU91" s="51"/>
      <c r="BA91" s="106"/>
      <c r="BH91" s="20"/>
      <c r="BI91" s="20"/>
      <c r="BJ91" s="106"/>
      <c r="BK91" s="107"/>
      <c r="BL91" s="105"/>
      <c r="BM91" s="106"/>
      <c r="BN91" s="107"/>
      <c r="BO91" s="105"/>
      <c r="BP91" s="105"/>
      <c r="BQ91" s="106"/>
    </row>
    <row r="92" spans="1:69" x14ac:dyDescent="0.15">
      <c r="A92" s="104">
        <f t="shared" ref="A92:A155" si="12">+A91+1</f>
        <v>86</v>
      </c>
      <c r="B92" s="20">
        <f t="shared" si="10"/>
        <v>258</v>
      </c>
      <c r="C92" s="105">
        <f t="shared" si="11"/>
        <v>59.53846153846154</v>
      </c>
      <c r="D92">
        <f ca="1">OFFSET(extrapolation!L101,0,OS_dist_choice-1,1,1)</f>
        <v>2.4151787097292318E-2</v>
      </c>
      <c r="E92">
        <f ca="1">OFFSET(extrapolation!D101,0,PFS_dist_choice-1,1,1)</f>
        <v>258</v>
      </c>
      <c r="F92" s="102"/>
      <c r="G92" s="206"/>
      <c r="H92" s="105"/>
      <c r="I92" s="105"/>
      <c r="J92" s="209"/>
      <c r="K92" s="31"/>
      <c r="L92" s="209"/>
      <c r="M92" s="31"/>
      <c r="N92" s="31"/>
      <c r="O92" s="209"/>
      <c r="P92" s="31"/>
      <c r="Q92" s="31"/>
      <c r="R92" s="105"/>
      <c r="S92" s="51"/>
      <c r="T92" s="20"/>
      <c r="U92" s="20"/>
      <c r="V92" s="20"/>
      <c r="W92" s="20"/>
      <c r="X92" s="20"/>
      <c r="Y92" s="106"/>
      <c r="Z92" s="20"/>
      <c r="AA92" s="20"/>
      <c r="AB92" s="20"/>
      <c r="AC92" s="20"/>
      <c r="AD92" s="20"/>
      <c r="AE92" s="20"/>
      <c r="AF92" s="20"/>
      <c r="AG92" s="20"/>
      <c r="AH92" s="106"/>
      <c r="AI92" s="107"/>
      <c r="AJ92" s="105"/>
      <c r="AK92" s="106"/>
      <c r="AL92" s="107"/>
      <c r="AM92" s="105"/>
      <c r="AN92" s="105"/>
      <c r="AO92" s="106"/>
      <c r="AP92" s="105"/>
      <c r="AQ92" s="105">
        <f t="shared" si="9"/>
        <v>4.9615384615384617</v>
      </c>
      <c r="AR92" s="105">
        <f t="shared" si="7"/>
        <v>0.84308794566467182</v>
      </c>
      <c r="AS92" s="105">
        <f t="shared" si="8"/>
        <v>0.84308794566467182</v>
      </c>
      <c r="AU92" s="51"/>
      <c r="BA92" s="106"/>
      <c r="BH92" s="20"/>
      <c r="BI92" s="20"/>
      <c r="BJ92" s="106"/>
      <c r="BK92" s="107"/>
      <c r="BL92" s="105"/>
      <c r="BM92" s="106"/>
      <c r="BN92" s="107"/>
      <c r="BO92" s="105"/>
      <c r="BP92" s="105"/>
      <c r="BQ92" s="106"/>
    </row>
    <row r="93" spans="1:69" x14ac:dyDescent="0.15">
      <c r="A93" s="104">
        <f t="shared" si="12"/>
        <v>87</v>
      </c>
      <c r="B93" s="20">
        <f t="shared" si="10"/>
        <v>261</v>
      </c>
      <c r="C93" s="105">
        <f t="shared" si="11"/>
        <v>60.230769230769226</v>
      </c>
      <c r="D93">
        <f ca="1">OFFSET(extrapolation!L102,0,OS_dist_choice-1,1,1)</f>
        <v>2.3537602094102935E-2</v>
      </c>
      <c r="E93">
        <f ca="1">OFFSET(extrapolation!D102,0,PFS_dist_choice-1,1,1)</f>
        <v>261</v>
      </c>
      <c r="F93" s="102"/>
      <c r="G93" s="206"/>
      <c r="H93" s="105"/>
      <c r="I93" s="105"/>
      <c r="J93" s="209"/>
      <c r="K93" s="31"/>
      <c r="L93" s="209"/>
      <c r="M93" s="31"/>
      <c r="N93" s="31"/>
      <c r="O93" s="209"/>
      <c r="P93" s="31"/>
      <c r="Q93" s="31"/>
      <c r="R93" s="105"/>
      <c r="S93" s="51"/>
      <c r="T93" s="20"/>
      <c r="U93" s="20"/>
      <c r="V93" s="20"/>
      <c r="W93" s="20"/>
      <c r="X93" s="20"/>
      <c r="Y93" s="106"/>
      <c r="Z93" s="20"/>
      <c r="AA93" s="20"/>
      <c r="AB93" s="20"/>
      <c r="AC93" s="20"/>
      <c r="AD93" s="20"/>
      <c r="AE93" s="20"/>
      <c r="AF93" s="20"/>
      <c r="AG93" s="20"/>
      <c r="AH93" s="106"/>
      <c r="AI93" s="107"/>
      <c r="AJ93" s="105"/>
      <c r="AK93" s="106"/>
      <c r="AL93" s="107"/>
      <c r="AM93" s="105"/>
      <c r="AN93" s="105"/>
      <c r="AO93" s="106"/>
      <c r="AP93" s="105"/>
      <c r="AQ93" s="105">
        <f t="shared" si="9"/>
        <v>5.0192307692307692</v>
      </c>
      <c r="AR93" s="105">
        <f t="shared" si="7"/>
        <v>0.84141633033629026</v>
      </c>
      <c r="AS93" s="105">
        <f t="shared" si="8"/>
        <v>0.84141633033629026</v>
      </c>
      <c r="AU93" s="51"/>
      <c r="BA93" s="106"/>
      <c r="BH93" s="20"/>
      <c r="BI93" s="20"/>
      <c r="BJ93" s="106"/>
      <c r="BK93" s="107"/>
      <c r="BL93" s="105"/>
      <c r="BM93" s="106"/>
      <c r="BN93" s="107"/>
      <c r="BO93" s="105"/>
      <c r="BP93" s="105"/>
      <c r="BQ93" s="106"/>
    </row>
    <row r="94" spans="1:69" x14ac:dyDescent="0.15">
      <c r="A94" s="104">
        <f t="shared" si="12"/>
        <v>88</v>
      </c>
      <c r="B94" s="20">
        <f t="shared" si="10"/>
        <v>264</v>
      </c>
      <c r="C94" s="105">
        <f t="shared" si="11"/>
        <v>60.92307692307692</v>
      </c>
      <c r="D94">
        <f ca="1">OFFSET(extrapolation!L103,0,OS_dist_choice-1,1,1)</f>
        <v>2.2945429100900222E-2</v>
      </c>
      <c r="E94">
        <f ca="1">OFFSET(extrapolation!D103,0,PFS_dist_choice-1,1,1)</f>
        <v>264</v>
      </c>
      <c r="F94" s="102"/>
      <c r="G94" s="206"/>
      <c r="H94" s="105"/>
      <c r="I94" s="105"/>
      <c r="J94" s="209"/>
      <c r="K94" s="31"/>
      <c r="L94" s="209"/>
      <c r="M94" s="31"/>
      <c r="N94" s="31"/>
      <c r="O94" s="209"/>
      <c r="P94" s="31"/>
      <c r="Q94" s="31"/>
      <c r="R94" s="105"/>
      <c r="S94" s="51"/>
      <c r="T94" s="20"/>
      <c r="U94" s="20"/>
      <c r="V94" s="20"/>
      <c r="W94" s="20"/>
      <c r="X94" s="20"/>
      <c r="Y94" s="106"/>
      <c r="Z94" s="20"/>
      <c r="AA94" s="20"/>
      <c r="AB94" s="20"/>
      <c r="AC94" s="20"/>
      <c r="AD94" s="20"/>
      <c r="AE94" s="20"/>
      <c r="AF94" s="20"/>
      <c r="AG94" s="20"/>
      <c r="AH94" s="106"/>
      <c r="AI94" s="107"/>
      <c r="AJ94" s="105"/>
      <c r="AK94" s="106"/>
      <c r="AL94" s="107"/>
      <c r="AM94" s="105"/>
      <c r="AN94" s="105"/>
      <c r="AO94" s="106"/>
      <c r="AP94" s="105"/>
      <c r="AQ94" s="105">
        <f t="shared" si="9"/>
        <v>5.0769230769230766</v>
      </c>
      <c r="AR94" s="105">
        <f t="shared" si="7"/>
        <v>0.83974802936890802</v>
      </c>
      <c r="AS94" s="105">
        <f t="shared" si="8"/>
        <v>0.83974802936890802</v>
      </c>
      <c r="AU94" s="51"/>
      <c r="BA94" s="106"/>
      <c r="BH94" s="20"/>
      <c r="BI94" s="20"/>
      <c r="BJ94" s="106"/>
      <c r="BK94" s="107"/>
      <c r="BL94" s="105"/>
      <c r="BM94" s="106"/>
      <c r="BN94" s="107"/>
      <c r="BO94" s="105"/>
      <c r="BP94" s="105"/>
      <c r="BQ94" s="106"/>
    </row>
    <row r="95" spans="1:69" x14ac:dyDescent="0.15">
      <c r="A95" s="104">
        <f t="shared" si="12"/>
        <v>89</v>
      </c>
      <c r="B95" s="20">
        <f t="shared" si="10"/>
        <v>267</v>
      </c>
      <c r="C95" s="105">
        <f t="shared" si="11"/>
        <v>61.61538461538462</v>
      </c>
      <c r="D95">
        <f ca="1">OFFSET(extrapolation!L104,0,OS_dist_choice-1,1,1)</f>
        <v>2.2374259902446316E-2</v>
      </c>
      <c r="E95">
        <f ca="1">OFFSET(extrapolation!D104,0,PFS_dist_choice-1,1,1)</f>
        <v>267</v>
      </c>
      <c r="F95" s="102"/>
      <c r="G95" s="206"/>
      <c r="H95" s="105"/>
      <c r="I95" s="105"/>
      <c r="J95" s="209"/>
      <c r="K95" s="31"/>
      <c r="L95" s="209"/>
      <c r="M95" s="31"/>
      <c r="N95" s="31"/>
      <c r="O95" s="209"/>
      <c r="P95" s="31"/>
      <c r="Q95" s="31"/>
      <c r="R95" s="105"/>
      <c r="S95" s="51"/>
      <c r="T95" s="20"/>
      <c r="U95" s="20"/>
      <c r="V95" s="20"/>
      <c r="W95" s="20"/>
      <c r="X95" s="20"/>
      <c r="Y95" s="106"/>
      <c r="Z95" s="20"/>
      <c r="AA95" s="20"/>
      <c r="AB95" s="20"/>
      <c r="AC95" s="20"/>
      <c r="AD95" s="20"/>
      <c r="AE95" s="20"/>
      <c r="AF95" s="20"/>
      <c r="AG95" s="20"/>
      <c r="AH95" s="106"/>
      <c r="AI95" s="107"/>
      <c r="AJ95" s="105"/>
      <c r="AK95" s="106"/>
      <c r="AL95" s="107"/>
      <c r="AM95" s="105"/>
      <c r="AN95" s="105"/>
      <c r="AO95" s="106"/>
      <c r="AP95" s="105"/>
      <c r="AQ95" s="105">
        <f t="shared" si="9"/>
        <v>5.134615384615385</v>
      </c>
      <c r="AR95" s="105">
        <f t="shared" si="7"/>
        <v>0.83808303619104396</v>
      </c>
      <c r="AS95" s="105">
        <f t="shared" si="8"/>
        <v>0.83808303619104396</v>
      </c>
      <c r="AU95" s="51"/>
      <c r="BA95" s="106"/>
      <c r="BH95" s="20"/>
      <c r="BI95" s="20"/>
      <c r="BJ95" s="106"/>
      <c r="BK95" s="107"/>
      <c r="BL95" s="105"/>
      <c r="BM95" s="106"/>
      <c r="BN95" s="107"/>
      <c r="BO95" s="105"/>
      <c r="BP95" s="105"/>
      <c r="BQ95" s="106"/>
    </row>
    <row r="96" spans="1:69" x14ac:dyDescent="0.15">
      <c r="A96" s="104">
        <f t="shared" si="12"/>
        <v>90</v>
      </c>
      <c r="B96" s="20">
        <f t="shared" si="10"/>
        <v>270</v>
      </c>
      <c r="C96" s="105">
        <f t="shared" si="11"/>
        <v>62.307692307692307</v>
      </c>
      <c r="D96">
        <f ca="1">OFFSET(extrapolation!L105,0,OS_dist_choice-1,1,1)</f>
        <v>2.1823142057116818E-2</v>
      </c>
      <c r="E96">
        <f ca="1">OFFSET(extrapolation!D105,0,PFS_dist_choice-1,1,1)</f>
        <v>270</v>
      </c>
      <c r="F96" s="102"/>
      <c r="G96" s="206"/>
      <c r="H96" s="105"/>
      <c r="I96" s="105"/>
      <c r="J96" s="209"/>
      <c r="K96" s="31"/>
      <c r="L96" s="209"/>
      <c r="M96" s="31"/>
      <c r="N96" s="31"/>
      <c r="O96" s="209"/>
      <c r="P96" s="31"/>
      <c r="Q96" s="31"/>
      <c r="R96" s="105"/>
      <c r="S96" s="51"/>
      <c r="T96" s="20"/>
      <c r="U96" s="20"/>
      <c r="V96" s="20"/>
      <c r="W96" s="20"/>
      <c r="X96" s="20"/>
      <c r="Y96" s="106"/>
      <c r="Z96" s="20"/>
      <c r="AA96" s="20"/>
      <c r="AB96" s="20"/>
      <c r="AC96" s="20"/>
      <c r="AD96" s="20"/>
      <c r="AE96" s="20"/>
      <c r="AF96" s="20"/>
      <c r="AG96" s="20"/>
      <c r="AH96" s="106"/>
      <c r="AI96" s="107"/>
      <c r="AJ96" s="105"/>
      <c r="AK96" s="106"/>
      <c r="AL96" s="107"/>
      <c r="AM96" s="105"/>
      <c r="AN96" s="105"/>
      <c r="AO96" s="106"/>
      <c r="AP96" s="105"/>
      <c r="AQ96" s="105">
        <f t="shared" si="9"/>
        <v>5.1923076923076925</v>
      </c>
      <c r="AR96" s="105">
        <f t="shared" si="7"/>
        <v>0.83642134424424586</v>
      </c>
      <c r="AS96" s="105">
        <f t="shared" si="8"/>
        <v>0.83642134424424586</v>
      </c>
      <c r="AU96" s="51"/>
      <c r="BA96" s="106"/>
      <c r="BH96" s="20"/>
      <c r="BI96" s="20"/>
      <c r="BJ96" s="106"/>
      <c r="BK96" s="107"/>
      <c r="BL96" s="105"/>
      <c r="BM96" s="106"/>
      <c r="BN96" s="107"/>
      <c r="BO96" s="105"/>
      <c r="BP96" s="105"/>
      <c r="BQ96" s="106"/>
    </row>
    <row r="97" spans="1:69" x14ac:dyDescent="0.15">
      <c r="A97" s="104">
        <f t="shared" si="12"/>
        <v>91</v>
      </c>
      <c r="B97" s="20">
        <f t="shared" si="10"/>
        <v>273</v>
      </c>
      <c r="C97" s="105">
        <f t="shared" si="11"/>
        <v>63</v>
      </c>
      <c r="D97">
        <f ca="1">OFFSET(extrapolation!L106,0,OS_dist_choice-1,1,1)</f>
        <v>2.1291175306137795E-2</v>
      </c>
      <c r="E97">
        <f ca="1">OFFSET(extrapolation!D106,0,PFS_dist_choice-1,1,1)</f>
        <v>273</v>
      </c>
      <c r="F97" s="102"/>
      <c r="G97" s="206"/>
      <c r="H97" s="105"/>
      <c r="I97" s="105"/>
      <c r="J97" s="209"/>
      <c r="K97" s="31"/>
      <c r="L97" s="209"/>
      <c r="M97" s="31"/>
      <c r="N97" s="31"/>
      <c r="O97" s="209"/>
      <c r="P97" s="31"/>
      <c r="Q97" s="31"/>
      <c r="R97" s="105"/>
      <c r="S97" s="51"/>
      <c r="T97" s="20"/>
      <c r="U97" s="20"/>
      <c r="V97" s="20"/>
      <c r="W97" s="20"/>
      <c r="X97" s="20"/>
      <c r="Y97" s="106"/>
      <c r="Z97" s="20"/>
      <c r="AA97" s="20"/>
      <c r="AB97" s="20"/>
      <c r="AC97" s="20"/>
      <c r="AD97" s="20"/>
      <c r="AE97" s="20"/>
      <c r="AF97" s="20"/>
      <c r="AG97" s="20"/>
      <c r="AH97" s="106"/>
      <c r="AI97" s="107"/>
      <c r="AJ97" s="105"/>
      <c r="AK97" s="106"/>
      <c r="AL97" s="107"/>
      <c r="AM97" s="105"/>
      <c r="AN97" s="105"/>
      <c r="AO97" s="106"/>
      <c r="AP97" s="105"/>
      <c r="AQ97" s="105">
        <f t="shared" si="9"/>
        <v>5.25</v>
      </c>
      <c r="AR97" s="105">
        <f t="shared" si="7"/>
        <v>0.83476294698306575</v>
      </c>
      <c r="AS97" s="105">
        <f t="shared" si="8"/>
        <v>0.83476294698306575</v>
      </c>
      <c r="AU97" s="51"/>
      <c r="BA97" s="106"/>
      <c r="BH97" s="20"/>
      <c r="BI97" s="20"/>
      <c r="BJ97" s="106"/>
      <c r="BK97" s="107"/>
      <c r="BL97" s="105"/>
      <c r="BM97" s="106"/>
      <c r="BN97" s="107"/>
      <c r="BO97" s="105"/>
      <c r="BP97" s="105"/>
      <c r="BQ97" s="106"/>
    </row>
    <row r="98" spans="1:69" x14ac:dyDescent="0.15">
      <c r="A98" s="104">
        <f t="shared" si="12"/>
        <v>92</v>
      </c>
      <c r="B98" s="20">
        <f t="shared" si="10"/>
        <v>276</v>
      </c>
      <c r="C98" s="105">
        <f t="shared" si="11"/>
        <v>63.692307692307693</v>
      </c>
      <c r="D98">
        <f ca="1">OFFSET(extrapolation!L107,0,OS_dist_choice-1,1,1)</f>
        <v>2.0777508244855077E-2</v>
      </c>
      <c r="E98">
        <f ca="1">OFFSET(extrapolation!D107,0,PFS_dist_choice-1,1,1)</f>
        <v>276</v>
      </c>
      <c r="F98" s="102"/>
      <c r="G98" s="206"/>
      <c r="H98" s="105"/>
      <c r="I98" s="105"/>
      <c r="J98" s="209"/>
      <c r="K98" s="31"/>
      <c r="L98" s="209"/>
      <c r="M98" s="31"/>
      <c r="N98" s="31"/>
      <c r="O98" s="209"/>
      <c r="P98" s="31"/>
      <c r="Q98" s="31"/>
      <c r="R98" s="105"/>
      <c r="S98" s="51"/>
      <c r="T98" s="20"/>
      <c r="U98" s="20"/>
      <c r="V98" s="20"/>
      <c r="W98" s="20"/>
      <c r="X98" s="20"/>
      <c r="Y98" s="106"/>
      <c r="Z98" s="20"/>
      <c r="AA98" s="20"/>
      <c r="AB98" s="20"/>
      <c r="AC98" s="20"/>
      <c r="AD98" s="20"/>
      <c r="AE98" s="20"/>
      <c r="AF98" s="20"/>
      <c r="AG98" s="20"/>
      <c r="AH98" s="106"/>
      <c r="AI98" s="107"/>
      <c r="AJ98" s="105"/>
      <c r="AK98" s="106"/>
      <c r="AL98" s="107"/>
      <c r="AM98" s="105"/>
      <c r="AN98" s="105"/>
      <c r="AO98" s="106"/>
      <c r="AP98" s="105"/>
      <c r="AQ98" s="105">
        <f t="shared" si="9"/>
        <v>5.3076923076923075</v>
      </c>
      <c r="AR98" s="105">
        <f t="shared" si="7"/>
        <v>0.83310783787503362</v>
      </c>
      <c r="AS98" s="105">
        <f t="shared" si="8"/>
        <v>0.83310783787503362</v>
      </c>
      <c r="AU98" s="51"/>
      <c r="BA98" s="106"/>
      <c r="BH98" s="20"/>
      <c r="BI98" s="20"/>
      <c r="BJ98" s="106"/>
      <c r="BK98" s="107"/>
      <c r="BL98" s="105"/>
      <c r="BM98" s="106"/>
      <c r="BN98" s="107"/>
      <c r="BO98" s="105"/>
      <c r="BP98" s="105"/>
      <c r="BQ98" s="106"/>
    </row>
    <row r="99" spans="1:69" x14ac:dyDescent="0.15">
      <c r="A99" s="104">
        <f t="shared" si="12"/>
        <v>93</v>
      </c>
      <c r="B99" s="20">
        <f t="shared" si="10"/>
        <v>279</v>
      </c>
      <c r="C99" s="105">
        <f t="shared" si="11"/>
        <v>64.384615384615387</v>
      </c>
      <c r="D99">
        <f ca="1">OFFSET(extrapolation!L108,0,OS_dist_choice-1,1,1)</f>
        <v>2.0281335234792777E-2</v>
      </c>
      <c r="E99">
        <f ca="1">OFFSET(extrapolation!D108,0,PFS_dist_choice-1,1,1)</f>
        <v>279</v>
      </c>
      <c r="F99" s="102"/>
      <c r="G99" s="206"/>
      <c r="H99" s="105"/>
      <c r="I99" s="105"/>
      <c r="J99" s="209"/>
      <c r="K99" s="31"/>
      <c r="L99" s="209"/>
      <c r="M99" s="31"/>
      <c r="N99" s="31"/>
      <c r="O99" s="209"/>
      <c r="P99" s="31"/>
      <c r="Q99" s="31"/>
      <c r="R99" s="105"/>
      <c r="S99" s="51"/>
      <c r="T99" s="20"/>
      <c r="U99" s="20"/>
      <c r="V99" s="20"/>
      <c r="W99" s="20"/>
      <c r="X99" s="20"/>
      <c r="Y99" s="106"/>
      <c r="Z99" s="20"/>
      <c r="AA99" s="20"/>
      <c r="AB99" s="20"/>
      <c r="AC99" s="20"/>
      <c r="AD99" s="20"/>
      <c r="AE99" s="20"/>
      <c r="AF99" s="20"/>
      <c r="AG99" s="20"/>
      <c r="AH99" s="106"/>
      <c r="AI99" s="107"/>
      <c r="AJ99" s="105"/>
      <c r="AK99" s="106"/>
      <c r="AL99" s="107"/>
      <c r="AM99" s="105"/>
      <c r="AN99" s="105"/>
      <c r="AO99" s="106"/>
      <c r="AP99" s="105"/>
      <c r="AQ99" s="105">
        <f t="shared" si="9"/>
        <v>5.365384615384615</v>
      </c>
      <c r="AR99" s="105">
        <f t="shared" si="7"/>
        <v>0.83145601040063088</v>
      </c>
      <c r="AS99" s="105">
        <f t="shared" si="8"/>
        <v>0.83145601040063088</v>
      </c>
      <c r="AU99" s="51"/>
      <c r="BA99" s="106"/>
      <c r="BH99" s="20"/>
      <c r="BI99" s="20"/>
      <c r="BJ99" s="106"/>
      <c r="BK99" s="107"/>
      <c r="BL99" s="105"/>
      <c r="BM99" s="106"/>
      <c r="BN99" s="107"/>
      <c r="BO99" s="105"/>
      <c r="BP99" s="105"/>
      <c r="BQ99" s="106"/>
    </row>
    <row r="100" spans="1:69" x14ac:dyDescent="0.15">
      <c r="A100" s="104">
        <f t="shared" si="12"/>
        <v>94</v>
      </c>
      <c r="B100" s="20">
        <f t="shared" si="10"/>
        <v>282</v>
      </c>
      <c r="C100" s="105">
        <f t="shared" si="11"/>
        <v>65.07692307692308</v>
      </c>
      <c r="D100">
        <f ca="1">OFFSET(extrapolation!L109,0,OS_dist_choice-1,1,1)</f>
        <v>1.9801893537139043E-2</v>
      </c>
      <c r="E100">
        <f ca="1">OFFSET(extrapolation!D109,0,PFS_dist_choice-1,1,1)</f>
        <v>282</v>
      </c>
      <c r="F100" s="102"/>
      <c r="G100" s="206"/>
      <c r="H100" s="105"/>
      <c r="I100" s="105"/>
      <c r="J100" s="209"/>
      <c r="K100" s="31"/>
      <c r="L100" s="209"/>
      <c r="M100" s="31"/>
      <c r="N100" s="31"/>
      <c r="O100" s="209"/>
      <c r="P100" s="31"/>
      <c r="Q100" s="31"/>
      <c r="R100" s="105"/>
      <c r="S100" s="51"/>
      <c r="T100" s="20"/>
      <c r="U100" s="20"/>
      <c r="V100" s="20"/>
      <c r="W100" s="20"/>
      <c r="X100" s="20"/>
      <c r="Y100" s="106"/>
      <c r="Z100" s="20"/>
      <c r="AA100" s="20"/>
      <c r="AB100" s="20"/>
      <c r="AC100" s="20"/>
      <c r="AD100" s="20"/>
      <c r="AE100" s="20"/>
      <c r="AF100" s="20"/>
      <c r="AG100" s="20"/>
      <c r="AH100" s="106"/>
      <c r="AI100" s="107"/>
      <c r="AJ100" s="105"/>
      <c r="AK100" s="106"/>
      <c r="AL100" s="107"/>
      <c r="AM100" s="105"/>
      <c r="AN100" s="105"/>
      <c r="AO100" s="106"/>
      <c r="AP100" s="105"/>
      <c r="AQ100" s="105">
        <f t="shared" si="9"/>
        <v>5.4230769230769234</v>
      </c>
      <c r="AR100" s="105">
        <f t="shared" si="7"/>
        <v>0.82980745805326572</v>
      </c>
      <c r="AS100" s="105">
        <f t="shared" si="8"/>
        <v>0.82980745805326572</v>
      </c>
      <c r="AU100" s="51"/>
      <c r="BA100" s="106"/>
      <c r="BH100" s="20"/>
      <c r="BI100" s="20"/>
      <c r="BJ100" s="106"/>
      <c r="BK100" s="107"/>
      <c r="BL100" s="105"/>
      <c r="BM100" s="106"/>
      <c r="BN100" s="107"/>
      <c r="BO100" s="105"/>
      <c r="BP100" s="105"/>
      <c r="BQ100" s="106"/>
    </row>
    <row r="101" spans="1:69" x14ac:dyDescent="0.15">
      <c r="A101" s="104">
        <f t="shared" si="12"/>
        <v>95</v>
      </c>
      <c r="B101" s="20">
        <f t="shared" si="10"/>
        <v>285</v>
      </c>
      <c r="C101" s="105">
        <f t="shared" si="11"/>
        <v>65.769230769230774</v>
      </c>
      <c r="D101">
        <f ca="1">OFFSET(extrapolation!L110,0,OS_dist_choice-1,1,1)</f>
        <v>1.933846065000288E-2</v>
      </c>
      <c r="E101">
        <f ca="1">OFFSET(extrapolation!D110,0,PFS_dist_choice-1,1,1)</f>
        <v>285</v>
      </c>
      <c r="F101" s="102"/>
      <c r="G101" s="206"/>
      <c r="H101" s="105"/>
      <c r="I101" s="105"/>
      <c r="J101" s="209"/>
      <c r="K101" s="31"/>
      <c r="L101" s="209"/>
      <c r="M101" s="31"/>
      <c r="N101" s="31"/>
      <c r="O101" s="209"/>
      <c r="P101" s="31"/>
      <c r="Q101" s="31"/>
      <c r="R101" s="105"/>
      <c r="S101" s="51"/>
      <c r="T101" s="20"/>
      <c r="U101" s="20"/>
      <c r="V101" s="20"/>
      <c r="W101" s="20"/>
      <c r="X101" s="20"/>
      <c r="Y101" s="106"/>
      <c r="Z101" s="20"/>
      <c r="AA101" s="20"/>
      <c r="AB101" s="20"/>
      <c r="AC101" s="20"/>
      <c r="AD101" s="20"/>
      <c r="AE101" s="20"/>
      <c r="AF101" s="20"/>
      <c r="AG101" s="20"/>
      <c r="AH101" s="106"/>
      <c r="AI101" s="107"/>
      <c r="AJ101" s="105"/>
      <c r="AK101" s="106"/>
      <c r="AL101" s="107"/>
      <c r="AM101" s="105"/>
      <c r="AN101" s="105"/>
      <c r="AO101" s="106"/>
      <c r="AP101" s="105"/>
      <c r="AQ101" s="105">
        <f t="shared" si="9"/>
        <v>5.4807692307692308</v>
      </c>
      <c r="AR101" s="105">
        <f t="shared" si="7"/>
        <v>0.82816217433924755</v>
      </c>
      <c r="AS101" s="105">
        <f t="shared" si="8"/>
        <v>0.82816217433924755</v>
      </c>
      <c r="AU101" s="51"/>
      <c r="BA101" s="106"/>
      <c r="BH101" s="20"/>
      <c r="BI101" s="20"/>
      <c r="BJ101" s="106"/>
      <c r="BK101" s="107"/>
      <c r="BL101" s="105"/>
      <c r="BM101" s="106"/>
      <c r="BN101" s="107"/>
      <c r="BO101" s="105"/>
      <c r="BP101" s="105"/>
      <c r="BQ101" s="106"/>
    </row>
    <row r="102" spans="1:69" x14ac:dyDescent="0.15">
      <c r="A102" s="104">
        <f t="shared" si="12"/>
        <v>96</v>
      </c>
      <c r="B102" s="20">
        <f t="shared" si="10"/>
        <v>288</v>
      </c>
      <c r="C102" s="105">
        <f t="shared" si="11"/>
        <v>66.461538461538453</v>
      </c>
      <c r="D102">
        <f ca="1">OFFSET(extrapolation!L111,0,OS_dist_choice-1,1,1)</f>
        <v>1.8890351833324211E-2</v>
      </c>
      <c r="E102">
        <f ca="1">OFFSET(extrapolation!D111,0,PFS_dist_choice-1,1,1)</f>
        <v>288</v>
      </c>
      <c r="F102" s="102"/>
      <c r="G102" s="206"/>
      <c r="H102" s="105"/>
      <c r="I102" s="105"/>
      <c r="J102" s="209"/>
      <c r="K102" s="31"/>
      <c r="L102" s="209"/>
      <c r="M102" s="31"/>
      <c r="N102" s="31"/>
      <c r="O102" s="209"/>
      <c r="P102" s="31"/>
      <c r="Q102" s="31"/>
      <c r="R102" s="105"/>
      <c r="S102" s="51"/>
      <c r="T102" s="20"/>
      <c r="U102" s="20"/>
      <c r="V102" s="20"/>
      <c r="W102" s="20"/>
      <c r="X102" s="20"/>
      <c r="Y102" s="106"/>
      <c r="Z102" s="20"/>
      <c r="AA102" s="20"/>
      <c r="AB102" s="20"/>
      <c r="AC102" s="20"/>
      <c r="AD102" s="20"/>
      <c r="AE102" s="20"/>
      <c r="AF102" s="20"/>
      <c r="AG102" s="20"/>
      <c r="AH102" s="106"/>
      <c r="AI102" s="107"/>
      <c r="AJ102" s="105"/>
      <c r="AK102" s="106"/>
      <c r="AL102" s="107"/>
      <c r="AM102" s="105"/>
      <c r="AN102" s="105"/>
      <c r="AO102" s="106"/>
      <c r="AP102" s="105"/>
      <c r="AQ102" s="105">
        <f t="shared" si="9"/>
        <v>5.5384615384615383</v>
      </c>
      <c r="AR102" s="105">
        <f t="shared" si="7"/>
        <v>0.82652015277776048</v>
      </c>
      <c r="AS102" s="105">
        <f t="shared" si="8"/>
        <v>0.82652015277776048</v>
      </c>
      <c r="AU102" s="51"/>
      <c r="BA102" s="106"/>
      <c r="BH102" s="20"/>
      <c r="BI102" s="20"/>
      <c r="BJ102" s="106"/>
      <c r="BK102" s="107"/>
      <c r="BL102" s="105"/>
      <c r="BM102" s="106"/>
      <c r="BN102" s="107"/>
      <c r="BO102" s="105"/>
      <c r="BP102" s="105"/>
      <c r="BQ102" s="106"/>
    </row>
    <row r="103" spans="1:69" x14ac:dyDescent="0.15">
      <c r="A103" s="104">
        <f t="shared" si="12"/>
        <v>97</v>
      </c>
      <c r="B103" s="20">
        <f t="shared" si="10"/>
        <v>291</v>
      </c>
      <c r="C103" s="105">
        <f t="shared" si="11"/>
        <v>67.153846153846146</v>
      </c>
      <c r="D103">
        <f ca="1">OFFSET(extrapolation!L112,0,OS_dist_choice-1,1,1)</f>
        <v>1.8456917806717269E-2</v>
      </c>
      <c r="E103">
        <f ca="1">OFFSET(extrapolation!D112,0,PFS_dist_choice-1,1,1)</f>
        <v>291</v>
      </c>
      <c r="F103" s="102"/>
      <c r="G103" s="206"/>
      <c r="H103" s="105"/>
      <c r="I103" s="105"/>
      <c r="J103" s="209"/>
      <c r="K103" s="31"/>
      <c r="L103" s="209"/>
      <c r="M103" s="31"/>
      <c r="N103" s="31"/>
      <c r="O103" s="209"/>
      <c r="P103" s="31"/>
      <c r="Q103" s="31"/>
      <c r="R103" s="105"/>
      <c r="S103" s="51"/>
      <c r="T103" s="20"/>
      <c r="U103" s="20"/>
      <c r="V103" s="20"/>
      <c r="W103" s="20"/>
      <c r="X103" s="20"/>
      <c r="Y103" s="106"/>
      <c r="Z103" s="20"/>
      <c r="AA103" s="20"/>
      <c r="AB103" s="20"/>
      <c r="AC103" s="20"/>
      <c r="AD103" s="20"/>
      <c r="AE103" s="20"/>
      <c r="AF103" s="20"/>
      <c r="AG103" s="20"/>
      <c r="AH103" s="106"/>
      <c r="AI103" s="107"/>
      <c r="AJ103" s="105"/>
      <c r="AK103" s="106"/>
      <c r="AL103" s="107"/>
      <c r="AM103" s="105"/>
      <c r="AN103" s="105"/>
      <c r="AO103" s="106"/>
      <c r="AP103" s="105"/>
      <c r="AQ103" s="105">
        <f t="shared" ref="AQ103:AQ134" si="13">+B103/52</f>
        <v>5.5961538461538458</v>
      </c>
      <c r="AR103" s="105">
        <f t="shared" si="7"/>
        <v>0.82488138690083845</v>
      </c>
      <c r="AS103" s="105">
        <f t="shared" si="8"/>
        <v>0.82488138690083845</v>
      </c>
      <c r="AU103" s="51"/>
      <c r="BA103" s="106"/>
      <c r="BH103" s="20"/>
      <c r="BI103" s="20"/>
      <c r="BJ103" s="106"/>
      <c r="BK103" s="107"/>
      <c r="BL103" s="105"/>
      <c r="BM103" s="106"/>
      <c r="BN103" s="107"/>
      <c r="BO103" s="105"/>
      <c r="BP103" s="105"/>
      <c r="BQ103" s="106"/>
    </row>
    <row r="104" spans="1:69" x14ac:dyDescent="0.15">
      <c r="A104" s="104">
        <f t="shared" si="12"/>
        <v>98</v>
      </c>
      <c r="B104" s="20">
        <f t="shared" si="10"/>
        <v>294</v>
      </c>
      <c r="C104" s="105">
        <f t="shared" si="11"/>
        <v>67.846153846153854</v>
      </c>
      <c r="D104">
        <f ca="1">OFFSET(extrapolation!L113,0,OS_dist_choice-1,1,1)</f>
        <v>1.8037542606792276E-2</v>
      </c>
      <c r="E104">
        <f ca="1">OFFSET(extrapolation!D113,0,PFS_dist_choice-1,1,1)</f>
        <v>294</v>
      </c>
      <c r="F104" s="102"/>
      <c r="G104" s="206"/>
      <c r="H104" s="105"/>
      <c r="I104" s="105"/>
      <c r="J104" s="209"/>
      <c r="K104" s="31"/>
      <c r="L104" s="209"/>
      <c r="M104" s="31"/>
      <c r="N104" s="31"/>
      <c r="O104" s="209"/>
      <c r="P104" s="31"/>
      <c r="Q104" s="31"/>
      <c r="R104" s="105"/>
      <c r="S104" s="51"/>
      <c r="T104" s="20"/>
      <c r="U104" s="20"/>
      <c r="V104" s="20"/>
      <c r="W104" s="20"/>
      <c r="X104" s="20"/>
      <c r="Y104" s="106"/>
      <c r="Z104" s="20"/>
      <c r="AA104" s="20"/>
      <c r="AB104" s="20"/>
      <c r="AC104" s="20"/>
      <c r="AD104" s="20"/>
      <c r="AE104" s="20"/>
      <c r="AF104" s="20"/>
      <c r="AG104" s="20"/>
      <c r="AH104" s="106"/>
      <c r="AI104" s="107"/>
      <c r="AJ104" s="105"/>
      <c r="AK104" s="106"/>
      <c r="AL104" s="107"/>
      <c r="AM104" s="105"/>
      <c r="AN104" s="105"/>
      <c r="AO104" s="106"/>
      <c r="AP104" s="105"/>
      <c r="AQ104" s="105">
        <f t="shared" si="13"/>
        <v>5.6538461538461542</v>
      </c>
      <c r="AR104" s="105">
        <f t="shared" si="7"/>
        <v>0.82324587025333984</v>
      </c>
      <c r="AS104" s="105">
        <f t="shared" si="8"/>
        <v>0.82324587025333984</v>
      </c>
      <c r="AU104" s="51"/>
      <c r="BA104" s="106"/>
      <c r="BH104" s="20"/>
      <c r="BI104" s="20"/>
      <c r="BJ104" s="106"/>
      <c r="BK104" s="107"/>
      <c r="BL104" s="105"/>
      <c r="BM104" s="106"/>
      <c r="BN104" s="107"/>
      <c r="BO104" s="105"/>
      <c r="BP104" s="105"/>
      <c r="BQ104" s="106"/>
    </row>
    <row r="105" spans="1:69" x14ac:dyDescent="0.15">
      <c r="A105" s="104">
        <f t="shared" si="12"/>
        <v>99</v>
      </c>
      <c r="B105" s="20">
        <f t="shared" si="10"/>
        <v>297</v>
      </c>
      <c r="C105" s="105">
        <f t="shared" si="11"/>
        <v>68.538461538461547</v>
      </c>
      <c r="D105">
        <f ca="1">OFFSET(extrapolation!L114,0,OS_dist_choice-1,1,1)</f>
        <v>1.76316415916472E-2</v>
      </c>
      <c r="E105">
        <f ca="1">OFFSET(extrapolation!D114,0,PFS_dist_choice-1,1,1)</f>
        <v>297</v>
      </c>
      <c r="F105" s="102"/>
      <c r="G105" s="206"/>
      <c r="H105" s="105"/>
      <c r="I105" s="105"/>
      <c r="J105" s="209"/>
      <c r="K105" s="31"/>
      <c r="L105" s="209"/>
      <c r="M105" s="31"/>
      <c r="N105" s="31"/>
      <c r="O105" s="209"/>
      <c r="P105" s="31"/>
      <c r="Q105" s="31"/>
      <c r="R105" s="105"/>
      <c r="S105" s="51"/>
      <c r="T105" s="20"/>
      <c r="U105" s="20"/>
      <c r="V105" s="20"/>
      <c r="W105" s="20"/>
      <c r="X105" s="20"/>
      <c r="Y105" s="106"/>
      <c r="Z105" s="20"/>
      <c r="AA105" s="20"/>
      <c r="AB105" s="20"/>
      <c r="AC105" s="20"/>
      <c r="AD105" s="20"/>
      <c r="AE105" s="20"/>
      <c r="AF105" s="20"/>
      <c r="AG105" s="20"/>
      <c r="AH105" s="106"/>
      <c r="AI105" s="107"/>
      <c r="AJ105" s="105"/>
      <c r="AK105" s="106"/>
      <c r="AL105" s="107"/>
      <c r="AM105" s="105"/>
      <c r="AN105" s="105"/>
      <c r="AO105" s="106"/>
      <c r="AP105" s="105"/>
      <c r="AQ105" s="105">
        <f t="shared" si="13"/>
        <v>5.7115384615384617</v>
      </c>
      <c r="AR105" s="105">
        <f t="shared" si="7"/>
        <v>0.82161359639292131</v>
      </c>
      <c r="AS105" s="105">
        <f t="shared" si="8"/>
        <v>0.82161359639292131</v>
      </c>
      <c r="AU105" s="51"/>
      <c r="BA105" s="106"/>
      <c r="BH105" s="20"/>
      <c r="BI105" s="20"/>
      <c r="BJ105" s="106"/>
      <c r="BK105" s="107"/>
      <c r="BL105" s="105"/>
      <c r="BM105" s="106"/>
      <c r="BN105" s="107"/>
      <c r="BO105" s="105"/>
      <c r="BP105" s="105"/>
      <c r="BQ105" s="106"/>
    </row>
    <row r="106" spans="1:69" x14ac:dyDescent="0.15">
      <c r="A106" s="104">
        <f t="shared" si="12"/>
        <v>100</v>
      </c>
      <c r="B106" s="20">
        <f t="shared" si="10"/>
        <v>300</v>
      </c>
      <c r="C106" s="105">
        <f t="shared" si="11"/>
        <v>69.230769230769226</v>
      </c>
      <c r="D106">
        <f ca="1">OFFSET(extrapolation!L115,0,OS_dist_choice-1,1,1)</f>
        <v>1.7238659581264294E-2</v>
      </c>
      <c r="E106">
        <f ca="1">OFFSET(extrapolation!D115,0,PFS_dist_choice-1,1,1)</f>
        <v>300</v>
      </c>
      <c r="F106" s="102"/>
      <c r="G106" s="206"/>
      <c r="H106" s="105"/>
      <c r="I106" s="105"/>
      <c r="J106" s="209"/>
      <c r="K106" s="31"/>
      <c r="L106" s="209"/>
      <c r="M106" s="31"/>
      <c r="N106" s="31"/>
      <c r="O106" s="209"/>
      <c r="P106" s="31"/>
      <c r="Q106" s="31"/>
      <c r="R106" s="105"/>
      <c r="S106" s="51"/>
      <c r="T106" s="20"/>
      <c r="U106" s="20"/>
      <c r="V106" s="20"/>
      <c r="W106" s="20"/>
      <c r="X106" s="20"/>
      <c r="Y106" s="106"/>
      <c r="Z106" s="20"/>
      <c r="AA106" s="20"/>
      <c r="AB106" s="20"/>
      <c r="AC106" s="20"/>
      <c r="AD106" s="20"/>
      <c r="AE106" s="20"/>
      <c r="AF106" s="20"/>
      <c r="AG106" s="20"/>
      <c r="AH106" s="106"/>
      <c r="AI106" s="107"/>
      <c r="AJ106" s="105"/>
      <c r="AK106" s="106"/>
      <c r="AL106" s="107"/>
      <c r="AM106" s="105"/>
      <c r="AN106" s="105"/>
      <c r="AO106" s="106"/>
      <c r="AP106" s="105"/>
      <c r="AQ106" s="105">
        <f t="shared" si="13"/>
        <v>5.7692307692307692</v>
      </c>
      <c r="AR106" s="105">
        <f t="shared" si="7"/>
        <v>0.81998455889001376</v>
      </c>
      <c r="AS106" s="105">
        <f t="shared" si="8"/>
        <v>0.81998455889001376</v>
      </c>
      <c r="AU106" s="51"/>
      <c r="BA106" s="106"/>
      <c r="BH106" s="20"/>
      <c r="BI106" s="20"/>
      <c r="BJ106" s="106"/>
      <c r="BK106" s="107"/>
      <c r="BL106" s="105"/>
      <c r="BM106" s="106"/>
      <c r="BN106" s="107"/>
      <c r="BO106" s="105"/>
      <c r="BP106" s="105"/>
      <c r="BQ106" s="106"/>
    </row>
    <row r="107" spans="1:69" x14ac:dyDescent="0.15">
      <c r="A107" s="104">
        <f t="shared" si="12"/>
        <v>101</v>
      </c>
      <c r="B107" s="20">
        <f t="shared" si="10"/>
        <v>303</v>
      </c>
      <c r="C107" s="105">
        <f t="shared" si="11"/>
        <v>69.92307692307692</v>
      </c>
      <c r="D107">
        <f ca="1">OFFSET(extrapolation!L116,0,OS_dist_choice-1,1,1)</f>
        <v>1.6858069123491626E-2</v>
      </c>
      <c r="E107">
        <f ca="1">OFFSET(extrapolation!D116,0,PFS_dist_choice-1,1,1)</f>
        <v>303</v>
      </c>
      <c r="F107" s="102"/>
      <c r="G107" s="206"/>
      <c r="H107" s="105"/>
      <c r="I107" s="105"/>
      <c r="J107" s="209"/>
      <c r="K107" s="31"/>
      <c r="L107" s="209"/>
      <c r="M107" s="31"/>
      <c r="N107" s="31"/>
      <c r="O107" s="209"/>
      <c r="P107" s="31"/>
      <c r="Q107" s="31"/>
      <c r="R107" s="105"/>
      <c r="S107" s="51"/>
      <c r="T107" s="20"/>
      <c r="U107" s="20"/>
      <c r="V107" s="20"/>
      <c r="W107" s="20"/>
      <c r="X107" s="20"/>
      <c r="Y107" s="106"/>
      <c r="Z107" s="20"/>
      <c r="AA107" s="20"/>
      <c r="AB107" s="20"/>
      <c r="AC107" s="20"/>
      <c r="AD107" s="20"/>
      <c r="AE107" s="20"/>
      <c r="AF107" s="20"/>
      <c r="AG107" s="20"/>
      <c r="AH107" s="106"/>
      <c r="AI107" s="107"/>
      <c r="AJ107" s="105"/>
      <c r="AK107" s="106"/>
      <c r="AL107" s="107"/>
      <c r="AM107" s="105"/>
      <c r="AN107" s="105"/>
      <c r="AO107" s="106"/>
      <c r="AP107" s="105"/>
      <c r="AQ107" s="105">
        <f t="shared" si="13"/>
        <v>5.8269230769230766</v>
      </c>
      <c r="AR107" s="105">
        <f t="shared" si="7"/>
        <v>0.81835875132779556</v>
      </c>
      <c r="AS107" s="105">
        <f t="shared" si="8"/>
        <v>0.81835875132779556</v>
      </c>
      <c r="AU107" s="51"/>
      <c r="BA107" s="106"/>
      <c r="BH107" s="20"/>
      <c r="BI107" s="20"/>
      <c r="BJ107" s="106"/>
      <c r="BK107" s="107"/>
      <c r="BL107" s="105"/>
      <c r="BM107" s="106"/>
      <c r="BN107" s="107"/>
      <c r="BO107" s="105"/>
      <c r="BP107" s="105"/>
      <c r="BQ107" s="106"/>
    </row>
    <row r="108" spans="1:69" x14ac:dyDescent="0.15">
      <c r="A108" s="104">
        <f t="shared" si="12"/>
        <v>102</v>
      </c>
      <c r="B108" s="20">
        <f t="shared" si="10"/>
        <v>306</v>
      </c>
      <c r="C108" s="105">
        <f t="shared" si="11"/>
        <v>70.615384615384613</v>
      </c>
      <c r="D108">
        <f ca="1">OFFSET(extrapolation!L117,0,OS_dist_choice-1,1,1)</f>
        <v>1.6489368876150164E-2</v>
      </c>
      <c r="E108">
        <f ca="1">OFFSET(extrapolation!D117,0,PFS_dist_choice-1,1,1)</f>
        <v>306</v>
      </c>
      <c r="F108" s="102"/>
      <c r="G108" s="206"/>
      <c r="H108" s="105"/>
      <c r="I108" s="105"/>
      <c r="J108" s="209"/>
      <c r="K108" s="31"/>
      <c r="L108" s="209"/>
      <c r="M108" s="31"/>
      <c r="N108" s="31"/>
      <c r="O108" s="209"/>
      <c r="P108" s="31"/>
      <c r="Q108" s="31"/>
      <c r="R108" s="105"/>
      <c r="S108" s="51"/>
      <c r="T108" s="20"/>
      <c r="U108" s="20"/>
      <c r="V108" s="20"/>
      <c r="W108" s="20"/>
      <c r="X108" s="20"/>
      <c r="Y108" s="106"/>
      <c r="Z108" s="20"/>
      <c r="AA108" s="20"/>
      <c r="AB108" s="20"/>
      <c r="AC108" s="20"/>
      <c r="AD108" s="20"/>
      <c r="AE108" s="20"/>
      <c r="AF108" s="20"/>
      <c r="AG108" s="20"/>
      <c r="AH108" s="106"/>
      <c r="AI108" s="107"/>
      <c r="AJ108" s="105"/>
      <c r="AK108" s="106"/>
      <c r="AL108" s="107"/>
      <c r="AM108" s="105"/>
      <c r="AN108" s="105"/>
      <c r="AO108" s="106"/>
      <c r="AP108" s="105"/>
      <c r="AQ108" s="105">
        <f t="shared" si="13"/>
        <v>5.884615384615385</v>
      </c>
      <c r="AR108" s="105">
        <f t="shared" si="7"/>
        <v>0.81673616730216791</v>
      </c>
      <c r="AS108" s="105">
        <f t="shared" si="8"/>
        <v>0.81673616730216791</v>
      </c>
      <c r="AU108" s="51"/>
      <c r="BA108" s="106"/>
      <c r="BH108" s="20"/>
      <c r="BI108" s="20"/>
      <c r="BJ108" s="106"/>
      <c r="BK108" s="107"/>
      <c r="BL108" s="105"/>
      <c r="BM108" s="106"/>
      <c r="BN108" s="107"/>
      <c r="BO108" s="105"/>
      <c r="BP108" s="105"/>
      <c r="BQ108" s="106"/>
    </row>
    <row r="109" spans="1:69" x14ac:dyDescent="0.15">
      <c r="A109" s="104">
        <f t="shared" si="12"/>
        <v>103</v>
      </c>
      <c r="B109" s="20">
        <f t="shared" si="10"/>
        <v>309</v>
      </c>
      <c r="C109" s="105">
        <f t="shared" si="11"/>
        <v>71.307692307692307</v>
      </c>
      <c r="D109">
        <f ca="1">OFFSET(extrapolation!L118,0,OS_dist_choice-1,1,1)</f>
        <v>1.6132082096589586E-2</v>
      </c>
      <c r="E109">
        <f ca="1">OFFSET(extrapolation!D118,0,PFS_dist_choice-1,1,1)</f>
        <v>309</v>
      </c>
      <c r="F109" s="102"/>
      <c r="G109" s="206"/>
      <c r="H109" s="105"/>
      <c r="I109" s="105"/>
      <c r="J109" s="209"/>
      <c r="K109" s="31"/>
      <c r="L109" s="209"/>
      <c r="M109" s="31"/>
      <c r="N109" s="31"/>
      <c r="O109" s="209"/>
      <c r="P109" s="31"/>
      <c r="Q109" s="31"/>
      <c r="R109" s="105"/>
      <c r="S109" s="51"/>
      <c r="T109" s="20"/>
      <c r="U109" s="20"/>
      <c r="V109" s="20"/>
      <c r="W109" s="20"/>
      <c r="X109" s="20"/>
      <c r="Y109" s="106"/>
      <c r="Z109" s="20"/>
      <c r="AA109" s="20"/>
      <c r="AB109" s="20"/>
      <c r="AC109" s="20"/>
      <c r="AD109" s="20"/>
      <c r="AE109" s="20"/>
      <c r="AF109" s="20"/>
      <c r="AG109" s="20"/>
      <c r="AH109" s="106"/>
      <c r="AI109" s="107"/>
      <c r="AJ109" s="105"/>
      <c r="AK109" s="106"/>
      <c r="AL109" s="107"/>
      <c r="AM109" s="105"/>
      <c r="AN109" s="105"/>
      <c r="AO109" s="106"/>
      <c r="AP109" s="105"/>
      <c r="AQ109" s="105">
        <f t="shared" si="13"/>
        <v>5.9423076923076925</v>
      </c>
      <c r="AR109" s="105">
        <f t="shared" si="7"/>
        <v>0.81511680042172985</v>
      </c>
      <c r="AS109" s="105">
        <f t="shared" si="8"/>
        <v>0.81511680042172985</v>
      </c>
      <c r="AU109" s="51"/>
      <c r="BA109" s="106"/>
      <c r="BH109" s="20"/>
      <c r="BI109" s="20"/>
      <c r="BJ109" s="106"/>
      <c r="BK109" s="107"/>
      <c r="BL109" s="105"/>
      <c r="BM109" s="106"/>
      <c r="BN109" s="107"/>
      <c r="BO109" s="105"/>
      <c r="BP109" s="105"/>
      <c r="BQ109" s="106"/>
    </row>
    <row r="110" spans="1:69" x14ac:dyDescent="0.15">
      <c r="A110" s="104">
        <f t="shared" si="12"/>
        <v>104</v>
      </c>
      <c r="B110" s="20">
        <f t="shared" si="10"/>
        <v>312</v>
      </c>
      <c r="C110" s="105">
        <f t="shared" si="11"/>
        <v>72</v>
      </c>
      <c r="D110">
        <f ca="1">OFFSET(extrapolation!L119,0,OS_dist_choice-1,1,1)</f>
        <v>1.5785755230728529E-2</v>
      </c>
      <c r="E110">
        <f ca="1">OFFSET(extrapolation!D119,0,PFS_dist_choice-1,1,1)</f>
        <v>312</v>
      </c>
      <c r="F110" s="102"/>
      <c r="G110" s="206"/>
      <c r="H110" s="105"/>
      <c r="I110" s="105"/>
      <c r="J110" s="209"/>
      <c r="K110" s="31"/>
      <c r="L110" s="209"/>
      <c r="M110" s="31"/>
      <c r="N110" s="31"/>
      <c r="O110" s="209"/>
      <c r="P110" s="31"/>
      <c r="Q110" s="31"/>
      <c r="R110" s="105"/>
      <c r="S110" s="51"/>
      <c r="T110" s="20"/>
      <c r="U110" s="20"/>
      <c r="V110" s="20"/>
      <c r="W110" s="20"/>
      <c r="X110" s="20"/>
      <c r="Y110" s="106"/>
      <c r="Z110" s="20"/>
      <c r="AA110" s="20"/>
      <c r="AB110" s="20"/>
      <c r="AC110" s="20"/>
      <c r="AD110" s="20"/>
      <c r="AE110" s="20"/>
      <c r="AF110" s="20"/>
      <c r="AG110" s="20"/>
      <c r="AH110" s="106"/>
      <c r="AI110" s="107"/>
      <c r="AJ110" s="105"/>
      <c r="AK110" s="106"/>
      <c r="AL110" s="107"/>
      <c r="AM110" s="105"/>
      <c r="AN110" s="105"/>
      <c r="AO110" s="106"/>
      <c r="AP110" s="105"/>
      <c r="AQ110" s="105">
        <f t="shared" si="13"/>
        <v>6</v>
      </c>
      <c r="AR110" s="105">
        <f t="shared" si="7"/>
        <v>0.81350064430775282</v>
      </c>
      <c r="AS110" s="105">
        <f t="shared" si="8"/>
        <v>0.81350064430775282</v>
      </c>
      <c r="AU110" s="51"/>
      <c r="BA110" s="106"/>
      <c r="BH110" s="20"/>
      <c r="BI110" s="20"/>
      <c r="BJ110" s="106"/>
      <c r="BK110" s="107"/>
      <c r="BL110" s="105"/>
      <c r="BM110" s="106"/>
      <c r="BN110" s="107"/>
      <c r="BO110" s="105"/>
      <c r="BP110" s="105"/>
      <c r="BQ110" s="106"/>
    </row>
    <row r="111" spans="1:69" x14ac:dyDescent="0.15">
      <c r="A111" s="104">
        <f t="shared" si="12"/>
        <v>105</v>
      </c>
      <c r="B111" s="20">
        <f t="shared" si="10"/>
        <v>315</v>
      </c>
      <c r="C111" s="105">
        <f t="shared" si="11"/>
        <v>72.692307692307693</v>
      </c>
      <c r="D111">
        <f ca="1">OFFSET(extrapolation!L120,0,OS_dist_choice-1,1,1)</f>
        <v>1.5449956594262626E-2</v>
      </c>
      <c r="E111">
        <f ca="1">OFFSET(extrapolation!D120,0,PFS_dist_choice-1,1,1)</f>
        <v>315</v>
      </c>
      <c r="F111" s="102"/>
      <c r="G111" s="206"/>
      <c r="H111" s="105"/>
      <c r="I111" s="105"/>
      <c r="J111" s="209"/>
      <c r="K111" s="31"/>
      <c r="L111" s="209"/>
      <c r="M111" s="31"/>
      <c r="N111" s="31"/>
      <c r="O111" s="209"/>
      <c r="P111" s="31"/>
      <c r="Q111" s="31"/>
      <c r="R111" s="105"/>
      <c r="S111" s="51"/>
      <c r="T111" s="20"/>
      <c r="U111" s="20"/>
      <c r="V111" s="20"/>
      <c r="W111" s="20"/>
      <c r="X111" s="20"/>
      <c r="Y111" s="106"/>
      <c r="Z111" s="20"/>
      <c r="AA111" s="20"/>
      <c r="AB111" s="20"/>
      <c r="AC111" s="20"/>
      <c r="AD111" s="20"/>
      <c r="AE111" s="20"/>
      <c r="AF111" s="20"/>
      <c r="AG111" s="20"/>
      <c r="AH111" s="106"/>
      <c r="AI111" s="107"/>
      <c r="AJ111" s="105"/>
      <c r="AK111" s="106"/>
      <c r="AL111" s="107"/>
      <c r="AM111" s="105"/>
      <c r="AN111" s="105"/>
      <c r="AO111" s="106"/>
      <c r="AP111" s="105"/>
      <c r="AQ111" s="105">
        <f t="shared" si="13"/>
        <v>6.0576923076923075</v>
      </c>
      <c r="AR111" s="105">
        <f t="shared" si="7"/>
        <v>0.8118876925941555</v>
      </c>
      <c r="AS111" s="105">
        <f t="shared" si="8"/>
        <v>0.8118876925941555</v>
      </c>
      <c r="AU111" s="51"/>
      <c r="BA111" s="106"/>
      <c r="BH111" s="20"/>
      <c r="BI111" s="20"/>
      <c r="BJ111" s="106"/>
      <c r="BK111" s="107"/>
      <c r="BL111" s="105"/>
      <c r="BM111" s="106"/>
      <c r="BN111" s="107"/>
      <c r="BO111" s="105"/>
      <c r="BP111" s="105"/>
      <c r="BQ111" s="106"/>
    </row>
    <row r="112" spans="1:69" x14ac:dyDescent="0.15">
      <c r="A112" s="104">
        <f t="shared" si="12"/>
        <v>106</v>
      </c>
      <c r="B112" s="20">
        <f t="shared" si="10"/>
        <v>318</v>
      </c>
      <c r="C112" s="105">
        <f t="shared" si="11"/>
        <v>73.384615384615387</v>
      </c>
      <c r="D112">
        <f ca="1">OFFSET(extrapolation!L121,0,OS_dist_choice-1,1,1)</f>
        <v>1.5124275139317165E-2</v>
      </c>
      <c r="E112">
        <f ca="1">OFFSET(extrapolation!D121,0,PFS_dist_choice-1,1,1)</f>
        <v>318</v>
      </c>
      <c r="F112" s="102"/>
      <c r="G112" s="206"/>
      <c r="H112" s="105"/>
      <c r="I112" s="105"/>
      <c r="J112" s="209"/>
      <c r="K112" s="31"/>
      <c r="L112" s="209"/>
      <c r="M112" s="31"/>
      <c r="N112" s="31"/>
      <c r="O112" s="209"/>
      <c r="P112" s="31"/>
      <c r="Q112" s="31"/>
      <c r="R112" s="105"/>
      <c r="S112" s="51"/>
      <c r="T112" s="20"/>
      <c r="U112" s="20"/>
      <c r="V112" s="20"/>
      <c r="W112" s="20"/>
      <c r="X112" s="20"/>
      <c r="Y112" s="106"/>
      <c r="Z112" s="20"/>
      <c r="AA112" s="20"/>
      <c r="AB112" s="20"/>
      <c r="AC112" s="20"/>
      <c r="AD112" s="20"/>
      <c r="AE112" s="20"/>
      <c r="AF112" s="20"/>
      <c r="AG112" s="20"/>
      <c r="AH112" s="106"/>
      <c r="AI112" s="107"/>
      <c r="AJ112" s="105"/>
      <c r="AK112" s="106"/>
      <c r="AL112" s="107"/>
      <c r="AM112" s="105"/>
      <c r="AN112" s="105"/>
      <c r="AO112" s="106"/>
      <c r="AP112" s="105"/>
      <c r="AQ112" s="105">
        <f t="shared" si="13"/>
        <v>6.115384615384615</v>
      </c>
      <c r="AR112" s="105">
        <f t="shared" si="7"/>
        <v>0.81027793892747879</v>
      </c>
      <c r="AS112" s="105">
        <f t="shared" si="8"/>
        <v>0.81027793892747879</v>
      </c>
      <c r="AU112" s="51"/>
      <c r="BA112" s="106"/>
      <c r="BH112" s="20"/>
      <c r="BI112" s="20"/>
      <c r="BJ112" s="106"/>
      <c r="BK112" s="107"/>
      <c r="BL112" s="105"/>
      <c r="BM112" s="106"/>
      <c r="BN112" s="107"/>
      <c r="BO112" s="105"/>
      <c r="BP112" s="105"/>
      <c r="BQ112" s="106"/>
    </row>
    <row r="113" spans="1:69" x14ac:dyDescent="0.15">
      <c r="A113" s="104">
        <f t="shared" si="12"/>
        <v>107</v>
      </c>
      <c r="B113" s="20">
        <f t="shared" si="10"/>
        <v>321</v>
      </c>
      <c r="C113" s="105">
        <f t="shared" si="11"/>
        <v>74.07692307692308</v>
      </c>
      <c r="D113">
        <f ca="1">OFFSET(extrapolation!L122,0,OS_dist_choice-1,1,1)</f>
        <v>1.4808319300358965E-2</v>
      </c>
      <c r="E113">
        <f ca="1">OFFSET(extrapolation!D122,0,PFS_dist_choice-1,1,1)</f>
        <v>321</v>
      </c>
      <c r="F113" s="102"/>
      <c r="G113" s="206"/>
      <c r="H113" s="105"/>
      <c r="I113" s="105"/>
      <c r="J113" s="209"/>
      <c r="K113" s="31"/>
      <c r="L113" s="209"/>
      <c r="M113" s="31"/>
      <c r="N113" s="31"/>
      <c r="O113" s="209"/>
      <c r="P113" s="31"/>
      <c r="Q113" s="31"/>
      <c r="R113" s="105"/>
      <c r="S113" s="51"/>
      <c r="T113" s="20"/>
      <c r="U113" s="20"/>
      <c r="V113" s="20"/>
      <c r="W113" s="20"/>
      <c r="X113" s="20"/>
      <c r="Y113" s="106"/>
      <c r="Z113" s="20"/>
      <c r="AA113" s="20"/>
      <c r="AB113" s="20"/>
      <c r="AC113" s="20"/>
      <c r="AD113" s="20"/>
      <c r="AE113" s="20"/>
      <c r="AF113" s="20"/>
      <c r="AG113" s="20"/>
      <c r="AH113" s="106"/>
      <c r="AI113" s="107"/>
      <c r="AJ113" s="105"/>
      <c r="AK113" s="106"/>
      <c r="AL113" s="107"/>
      <c r="AM113" s="105"/>
      <c r="AN113" s="105"/>
      <c r="AO113" s="106"/>
      <c r="AP113" s="105"/>
      <c r="AQ113" s="105">
        <f t="shared" si="13"/>
        <v>6.1730769230769234</v>
      </c>
      <c r="AR113" s="105">
        <f t="shared" si="7"/>
        <v>0.80867137696686053</v>
      </c>
      <c r="AS113" s="105">
        <f t="shared" si="8"/>
        <v>0.80867137696686053</v>
      </c>
      <c r="AU113" s="51"/>
      <c r="BA113" s="106"/>
      <c r="BH113" s="20"/>
      <c r="BI113" s="20"/>
      <c r="BJ113" s="106"/>
      <c r="BK113" s="107"/>
      <c r="BL113" s="105"/>
      <c r="BM113" s="106"/>
      <c r="BN113" s="107"/>
      <c r="BO113" s="105"/>
      <c r="BP113" s="105"/>
      <c r="BQ113" s="106"/>
    </row>
    <row r="114" spans="1:69" x14ac:dyDescent="0.15">
      <c r="A114" s="104">
        <f t="shared" si="12"/>
        <v>108</v>
      </c>
      <c r="B114" s="20">
        <f t="shared" si="10"/>
        <v>324</v>
      </c>
      <c r="C114" s="105">
        <f t="shared" si="11"/>
        <v>74.769230769230774</v>
      </c>
      <c r="D114">
        <f ca="1">OFFSET(extrapolation!L123,0,OS_dist_choice-1,1,1)</f>
        <v>1.45017159136755E-2</v>
      </c>
      <c r="E114">
        <f ca="1">OFFSET(extrapolation!D123,0,PFS_dist_choice-1,1,1)</f>
        <v>324</v>
      </c>
      <c r="F114" s="102"/>
      <c r="G114" s="206"/>
      <c r="H114" s="105"/>
      <c r="I114" s="105"/>
      <c r="J114" s="209"/>
      <c r="K114" s="31"/>
      <c r="L114" s="209"/>
      <c r="M114" s="31"/>
      <c r="N114" s="31"/>
      <c r="O114" s="209"/>
      <c r="P114" s="31"/>
      <c r="Q114" s="31"/>
      <c r="R114" s="105"/>
      <c r="S114" s="51"/>
      <c r="T114" s="20"/>
      <c r="U114" s="20"/>
      <c r="V114" s="20"/>
      <c r="W114" s="20"/>
      <c r="X114" s="20"/>
      <c r="Y114" s="106"/>
      <c r="Z114" s="20"/>
      <c r="AA114" s="20"/>
      <c r="AB114" s="20"/>
      <c r="AC114" s="20"/>
      <c r="AD114" s="20"/>
      <c r="AE114" s="20"/>
      <c r="AF114" s="20"/>
      <c r="AG114" s="20"/>
      <c r="AH114" s="106"/>
      <c r="AI114" s="107"/>
      <c r="AJ114" s="105"/>
      <c r="AK114" s="106"/>
      <c r="AL114" s="107"/>
      <c r="AM114" s="105"/>
      <c r="AN114" s="105"/>
      <c r="AO114" s="106"/>
      <c r="AP114" s="105"/>
      <c r="AQ114" s="105">
        <f t="shared" si="13"/>
        <v>6.2307692307692308</v>
      </c>
      <c r="AR114" s="105">
        <f t="shared" si="7"/>
        <v>0.80706800038401139</v>
      </c>
      <c r="AS114" s="105">
        <f t="shared" si="8"/>
        <v>0.80706800038401139</v>
      </c>
      <c r="AU114" s="51"/>
      <c r="BA114" s="106"/>
      <c r="BH114" s="20"/>
      <c r="BI114" s="20"/>
      <c r="BJ114" s="106"/>
      <c r="BK114" s="107"/>
      <c r="BL114" s="105"/>
      <c r="BM114" s="106"/>
      <c r="BN114" s="107"/>
      <c r="BO114" s="105"/>
      <c r="BP114" s="105"/>
      <c r="BQ114" s="106"/>
    </row>
    <row r="115" spans="1:69" x14ac:dyDescent="0.15">
      <c r="A115" s="104">
        <f t="shared" si="12"/>
        <v>109</v>
      </c>
      <c r="B115" s="20">
        <f t="shared" si="10"/>
        <v>327</v>
      </c>
      <c r="C115" s="105">
        <f t="shared" si="11"/>
        <v>75.461538461538453</v>
      </c>
      <c r="D115">
        <f ca="1">OFFSET(extrapolation!L124,0,OS_dist_choice-1,1,1)</f>
        <v>1.4204109205179139E-2</v>
      </c>
      <c r="E115">
        <f ca="1">OFFSET(extrapolation!D124,0,PFS_dist_choice-1,1,1)</f>
        <v>327</v>
      </c>
      <c r="F115" s="102"/>
      <c r="G115" s="206"/>
      <c r="H115" s="105"/>
      <c r="I115" s="105"/>
      <c r="J115" s="209"/>
      <c r="K115" s="31"/>
      <c r="L115" s="209"/>
      <c r="M115" s="31"/>
      <c r="N115" s="31"/>
      <c r="O115" s="209"/>
      <c r="P115" s="31"/>
      <c r="Q115" s="31"/>
      <c r="R115" s="105"/>
      <c r="S115" s="51"/>
      <c r="T115" s="20"/>
      <c r="U115" s="20"/>
      <c r="V115" s="20"/>
      <c r="W115" s="20"/>
      <c r="X115" s="20"/>
      <c r="Y115" s="106"/>
      <c r="Z115" s="20"/>
      <c r="AA115" s="20"/>
      <c r="AB115" s="20"/>
      <c r="AC115" s="20"/>
      <c r="AD115" s="20"/>
      <c r="AE115" s="20"/>
      <c r="AF115" s="20"/>
      <c r="AG115" s="20"/>
      <c r="AH115" s="106"/>
      <c r="AI115" s="107"/>
      <c r="AJ115" s="105"/>
      <c r="AK115" s="106"/>
      <c r="AL115" s="107"/>
      <c r="AM115" s="105"/>
      <c r="AN115" s="105"/>
      <c r="AO115" s="106"/>
      <c r="AP115" s="105"/>
      <c r="AQ115" s="105">
        <f t="shared" si="13"/>
        <v>6.2884615384615383</v>
      </c>
      <c r="AR115" s="105">
        <f t="shared" si="7"/>
        <v>0.80546780286318864</v>
      </c>
      <c r="AS115" s="105">
        <f t="shared" si="8"/>
        <v>0.80546780286318864</v>
      </c>
      <c r="AU115" s="51"/>
      <c r="BA115" s="106"/>
      <c r="BH115" s="20"/>
      <c r="BI115" s="20"/>
      <c r="BJ115" s="106"/>
      <c r="BK115" s="107"/>
      <c r="BL115" s="105"/>
      <c r="BM115" s="106"/>
      <c r="BN115" s="107"/>
      <c r="BO115" s="105"/>
      <c r="BP115" s="105"/>
      <c r="BQ115" s="106"/>
    </row>
    <row r="116" spans="1:69" x14ac:dyDescent="0.15">
      <c r="A116" s="104">
        <f t="shared" si="12"/>
        <v>110</v>
      </c>
      <c r="B116" s="20">
        <f t="shared" si="10"/>
        <v>330</v>
      </c>
      <c r="C116" s="105">
        <f t="shared" si="11"/>
        <v>76.153846153846146</v>
      </c>
      <c r="D116">
        <f ca="1">OFFSET(extrapolation!L125,0,OS_dist_choice-1,1,1)</f>
        <v>1.3915159841705197E-2</v>
      </c>
      <c r="E116">
        <f ca="1">OFFSET(extrapolation!D125,0,PFS_dist_choice-1,1,1)</f>
        <v>330</v>
      </c>
      <c r="F116" s="102"/>
      <c r="G116" s="206"/>
      <c r="H116" s="105"/>
      <c r="I116" s="105"/>
      <c r="J116" s="209"/>
      <c r="K116" s="31"/>
      <c r="L116" s="209"/>
      <c r="M116" s="31"/>
      <c r="N116" s="31"/>
      <c r="O116" s="209"/>
      <c r="P116" s="31"/>
      <c r="Q116" s="31"/>
      <c r="R116" s="105"/>
      <c r="S116" s="51"/>
      <c r="T116" s="20"/>
      <c r="U116" s="20"/>
      <c r="V116" s="20"/>
      <c r="W116" s="20"/>
      <c r="X116" s="20"/>
      <c r="Y116" s="106"/>
      <c r="Z116" s="20"/>
      <c r="AA116" s="20"/>
      <c r="AB116" s="20"/>
      <c r="AC116" s="20"/>
      <c r="AD116" s="20"/>
      <c r="AE116" s="20"/>
      <c r="AF116" s="20"/>
      <c r="AG116" s="20"/>
      <c r="AH116" s="106"/>
      <c r="AI116" s="107"/>
      <c r="AJ116" s="105"/>
      <c r="AK116" s="106"/>
      <c r="AL116" s="107"/>
      <c r="AM116" s="105"/>
      <c r="AN116" s="105"/>
      <c r="AO116" s="106"/>
      <c r="AP116" s="105"/>
      <c r="AQ116" s="105">
        <f t="shared" si="13"/>
        <v>6.3461538461538458</v>
      </c>
      <c r="AR116" s="105">
        <f t="shared" si="7"/>
        <v>0.80387077810117236</v>
      </c>
      <c r="AS116" s="105">
        <f t="shared" si="8"/>
        <v>0.80387077810117236</v>
      </c>
      <c r="AU116" s="51"/>
      <c r="BA116" s="106"/>
      <c r="BH116" s="20"/>
      <c r="BI116" s="20"/>
      <c r="BJ116" s="106"/>
      <c r="BK116" s="107"/>
      <c r="BL116" s="105"/>
      <c r="BM116" s="106"/>
      <c r="BN116" s="107"/>
      <c r="BO116" s="105"/>
      <c r="BP116" s="105"/>
      <c r="BQ116" s="106"/>
    </row>
    <row r="117" spans="1:69" x14ac:dyDescent="0.15">
      <c r="A117" s="104">
        <f t="shared" si="12"/>
        <v>111</v>
      </c>
      <c r="B117" s="20">
        <f t="shared" si="10"/>
        <v>333</v>
      </c>
      <c r="C117" s="105">
        <f t="shared" si="11"/>
        <v>76.846153846153854</v>
      </c>
      <c r="D117">
        <f ca="1">OFFSET(extrapolation!L126,0,OS_dist_choice-1,1,1)</f>
        <v>1.3634544041349644E-2</v>
      </c>
      <c r="E117">
        <f ca="1">OFFSET(extrapolation!D126,0,PFS_dist_choice-1,1,1)</f>
        <v>333</v>
      </c>
      <c r="F117" s="102"/>
      <c r="G117" s="206"/>
      <c r="H117" s="105"/>
      <c r="I117" s="105"/>
      <c r="J117" s="209"/>
      <c r="K117" s="31"/>
      <c r="L117" s="209"/>
      <c r="M117" s="31"/>
      <c r="N117" s="31"/>
      <c r="O117" s="209"/>
      <c r="P117" s="31"/>
      <c r="Q117" s="31"/>
      <c r="R117" s="105"/>
      <c r="S117" s="51"/>
      <c r="T117" s="20"/>
      <c r="U117" s="20"/>
      <c r="V117" s="20"/>
      <c r="W117" s="20"/>
      <c r="X117" s="20"/>
      <c r="Y117" s="106"/>
      <c r="Z117" s="20"/>
      <c r="AA117" s="20"/>
      <c r="AB117" s="20"/>
      <c r="AC117" s="20"/>
      <c r="AD117" s="20"/>
      <c r="AE117" s="20"/>
      <c r="AF117" s="20"/>
      <c r="AG117" s="20"/>
      <c r="AH117" s="106"/>
      <c r="AI117" s="107"/>
      <c r="AJ117" s="105"/>
      <c r="AK117" s="106"/>
      <c r="AL117" s="107"/>
      <c r="AM117" s="105"/>
      <c r="AN117" s="105"/>
      <c r="AO117" s="106"/>
      <c r="AP117" s="105"/>
      <c r="AQ117" s="105">
        <f t="shared" si="13"/>
        <v>6.4038461538461542</v>
      </c>
      <c r="AR117" s="105">
        <f t="shared" si="7"/>
        <v>0.80227691980724014</v>
      </c>
      <c r="AS117" s="105">
        <f t="shared" si="8"/>
        <v>0.80227691980724014</v>
      </c>
      <c r="AU117" s="51"/>
      <c r="BA117" s="106"/>
      <c r="BH117" s="20"/>
      <c r="BI117" s="20"/>
      <c r="BJ117" s="106"/>
      <c r="BK117" s="107"/>
      <c r="BL117" s="105"/>
      <c r="BM117" s="106"/>
      <c r="BN117" s="107"/>
      <c r="BO117" s="105"/>
      <c r="BP117" s="105"/>
      <c r="BQ117" s="106"/>
    </row>
    <row r="118" spans="1:69" x14ac:dyDescent="0.15">
      <c r="A118" s="104">
        <f t="shared" si="12"/>
        <v>112</v>
      </c>
      <c r="B118" s="20">
        <f t="shared" si="10"/>
        <v>336</v>
      </c>
      <c r="C118" s="105">
        <f t="shared" si="11"/>
        <v>77.538461538461547</v>
      </c>
      <c r="D118">
        <f ca="1">OFFSET(extrapolation!L127,0,OS_dist_choice-1,1,1)</f>
        <v>1.3361952738735151E-2</v>
      </c>
      <c r="E118">
        <f ca="1">OFFSET(extrapolation!D127,0,PFS_dist_choice-1,1,1)</f>
        <v>336</v>
      </c>
      <c r="F118" s="102"/>
      <c r="G118" s="206"/>
      <c r="H118" s="105"/>
      <c r="I118" s="105"/>
      <c r="J118" s="209"/>
      <c r="K118" s="31"/>
      <c r="L118" s="209"/>
      <c r="M118" s="31"/>
      <c r="N118" s="31"/>
      <c r="O118" s="209"/>
      <c r="P118" s="31"/>
      <c r="Q118" s="31"/>
      <c r="R118" s="105"/>
      <c r="S118" s="51"/>
      <c r="T118" s="20"/>
      <c r="U118" s="20"/>
      <c r="V118" s="20"/>
      <c r="W118" s="20"/>
      <c r="X118" s="20"/>
      <c r="Y118" s="106"/>
      <c r="Z118" s="20"/>
      <c r="AA118" s="20"/>
      <c r="AB118" s="20"/>
      <c r="AC118" s="20"/>
      <c r="AD118" s="20"/>
      <c r="AE118" s="20"/>
      <c r="AF118" s="20"/>
      <c r="AG118" s="20"/>
      <c r="AH118" s="106"/>
      <c r="AI118" s="107"/>
      <c r="AJ118" s="105"/>
      <c r="AK118" s="106"/>
      <c r="AL118" s="107"/>
      <c r="AM118" s="105"/>
      <c r="AN118" s="105"/>
      <c r="AO118" s="106"/>
      <c r="AP118" s="105"/>
      <c r="AQ118" s="105">
        <f t="shared" si="13"/>
        <v>6.4615384615384617</v>
      </c>
      <c r="AR118" s="105">
        <f t="shared" si="7"/>
        <v>0.80068622170314241</v>
      </c>
      <c r="AS118" s="105">
        <f t="shared" si="8"/>
        <v>0.80068622170314241</v>
      </c>
      <c r="AU118" s="51"/>
      <c r="BA118" s="106"/>
      <c r="BH118" s="20"/>
      <c r="BI118" s="20"/>
      <c r="BJ118" s="106"/>
      <c r="BK118" s="107"/>
      <c r="BL118" s="105"/>
      <c r="BM118" s="106"/>
      <c r="BN118" s="107"/>
      <c r="BO118" s="105"/>
      <c r="BP118" s="105"/>
      <c r="BQ118" s="106"/>
    </row>
    <row r="119" spans="1:69" x14ac:dyDescent="0.15">
      <c r="A119" s="104">
        <f t="shared" si="12"/>
        <v>113</v>
      </c>
      <c r="B119" s="20">
        <f t="shared" si="10"/>
        <v>339</v>
      </c>
      <c r="C119" s="105">
        <f t="shared" si="11"/>
        <v>78.230769230769226</v>
      </c>
      <c r="D119">
        <f ca="1">OFFSET(extrapolation!L128,0,OS_dist_choice-1,1,1)</f>
        <v>1.3097090801411044E-2</v>
      </c>
      <c r="E119">
        <f ca="1">OFFSET(extrapolation!D128,0,PFS_dist_choice-1,1,1)</f>
        <v>339</v>
      </c>
      <c r="F119" s="102"/>
      <c r="G119" s="206"/>
      <c r="H119" s="105"/>
      <c r="I119" s="105"/>
      <c r="J119" s="209"/>
      <c r="K119" s="31"/>
      <c r="L119" s="209"/>
      <c r="M119" s="31"/>
      <c r="N119" s="31"/>
      <c r="O119" s="209"/>
      <c r="P119" s="31"/>
      <c r="Q119" s="31"/>
      <c r="R119" s="105"/>
      <c r="S119" s="51"/>
      <c r="T119" s="20"/>
      <c r="U119" s="20"/>
      <c r="V119" s="20"/>
      <c r="W119" s="20"/>
      <c r="X119" s="20"/>
      <c r="Y119" s="106"/>
      <c r="Z119" s="20"/>
      <c r="AA119" s="20"/>
      <c r="AB119" s="20"/>
      <c r="AC119" s="20"/>
      <c r="AD119" s="20"/>
      <c r="AE119" s="20"/>
      <c r="AF119" s="20"/>
      <c r="AG119" s="20"/>
      <c r="AH119" s="106"/>
      <c r="AI119" s="107"/>
      <c r="AJ119" s="105"/>
      <c r="AK119" s="106"/>
      <c r="AL119" s="107"/>
      <c r="AM119" s="105"/>
      <c r="AN119" s="105"/>
      <c r="AO119" s="106"/>
      <c r="AP119" s="105"/>
      <c r="AQ119" s="105">
        <f t="shared" si="13"/>
        <v>6.5192307692307692</v>
      </c>
      <c r="AR119" s="105">
        <f t="shared" si="7"/>
        <v>0.79909867752307739</v>
      </c>
      <c r="AS119" s="105">
        <f t="shared" si="8"/>
        <v>0.79909867752307739</v>
      </c>
      <c r="AU119" s="51"/>
      <c r="BA119" s="106"/>
      <c r="BH119" s="20"/>
      <c r="BI119" s="20"/>
      <c r="BJ119" s="106"/>
      <c r="BK119" s="107"/>
      <c r="BL119" s="105"/>
      <c r="BM119" s="106"/>
      <c r="BN119" s="107"/>
      <c r="BO119" s="105"/>
      <c r="BP119" s="105"/>
      <c r="BQ119" s="106"/>
    </row>
    <row r="120" spans="1:69" x14ac:dyDescent="0.15">
      <c r="A120" s="104">
        <f t="shared" si="12"/>
        <v>114</v>
      </c>
      <c r="B120" s="20">
        <f t="shared" si="10"/>
        <v>342</v>
      </c>
      <c r="C120" s="105">
        <f t="shared" si="11"/>
        <v>78.92307692307692</v>
      </c>
      <c r="D120">
        <f ca="1">OFFSET(extrapolation!L129,0,OS_dist_choice-1,1,1)</f>
        <v>1.283967629388072E-2</v>
      </c>
      <c r="E120">
        <f ca="1">OFFSET(extrapolation!D129,0,PFS_dist_choice-1,1,1)</f>
        <v>342</v>
      </c>
      <c r="F120" s="102"/>
      <c r="G120" s="206"/>
      <c r="H120" s="105"/>
      <c r="I120" s="105"/>
      <c r="J120" s="209"/>
      <c r="K120" s="31"/>
      <c r="L120" s="209"/>
      <c r="M120" s="31"/>
      <c r="N120" s="31"/>
      <c r="O120" s="209"/>
      <c r="P120" s="31"/>
      <c r="Q120" s="31"/>
      <c r="R120" s="105"/>
      <c r="S120" s="51"/>
      <c r="T120" s="20"/>
      <c r="U120" s="20"/>
      <c r="V120" s="20"/>
      <c r="W120" s="20"/>
      <c r="X120" s="20"/>
      <c r="Y120" s="106"/>
      <c r="Z120" s="20"/>
      <c r="AA120" s="20"/>
      <c r="AB120" s="20"/>
      <c r="AC120" s="20"/>
      <c r="AD120" s="20"/>
      <c r="AE120" s="20"/>
      <c r="AF120" s="20"/>
      <c r="AG120" s="20"/>
      <c r="AH120" s="106"/>
      <c r="AI120" s="107"/>
      <c r="AJ120" s="105"/>
      <c r="AK120" s="106"/>
      <c r="AL120" s="107"/>
      <c r="AM120" s="105"/>
      <c r="AN120" s="105"/>
      <c r="AO120" s="106"/>
      <c r="AP120" s="105"/>
      <c r="AQ120" s="105">
        <f t="shared" si="13"/>
        <v>6.5769230769230766</v>
      </c>
      <c r="AR120" s="105">
        <f t="shared" si="7"/>
        <v>0.79751428101366728</v>
      </c>
      <c r="AS120" s="105">
        <f t="shared" si="8"/>
        <v>0.79751428101366728</v>
      </c>
      <c r="AU120" s="51"/>
      <c r="BA120" s="106"/>
      <c r="BH120" s="20"/>
      <c r="BI120" s="20"/>
      <c r="BJ120" s="106"/>
      <c r="BK120" s="107"/>
      <c r="BL120" s="105"/>
      <c r="BM120" s="106"/>
      <c r="BN120" s="107"/>
      <c r="BO120" s="105"/>
      <c r="BP120" s="105"/>
      <c r="BQ120" s="106"/>
    </row>
    <row r="121" spans="1:69" x14ac:dyDescent="0.15">
      <c r="A121" s="104">
        <f t="shared" si="12"/>
        <v>115</v>
      </c>
      <c r="B121" s="20">
        <f t="shared" si="10"/>
        <v>345</v>
      </c>
      <c r="C121" s="105">
        <f t="shared" si="11"/>
        <v>79.615384615384613</v>
      </c>
      <c r="D121">
        <f ca="1">OFFSET(extrapolation!L130,0,OS_dist_choice-1,1,1)</f>
        <v>1.2589439786015663E-2</v>
      </c>
      <c r="E121">
        <f ca="1">OFFSET(extrapolation!D130,0,PFS_dist_choice-1,1,1)</f>
        <v>345</v>
      </c>
      <c r="F121" s="102"/>
      <c r="G121" s="206"/>
      <c r="H121" s="105"/>
      <c r="I121" s="105"/>
      <c r="J121" s="209"/>
      <c r="K121" s="31"/>
      <c r="L121" s="209"/>
      <c r="M121" s="31"/>
      <c r="N121" s="31"/>
      <c r="O121" s="209"/>
      <c r="P121" s="31"/>
      <c r="Q121" s="31"/>
      <c r="R121" s="105"/>
      <c r="S121" s="51"/>
      <c r="T121" s="20"/>
      <c r="U121" s="20"/>
      <c r="V121" s="20"/>
      <c r="W121" s="20"/>
      <c r="X121" s="20"/>
      <c r="Y121" s="106"/>
      <c r="Z121" s="20"/>
      <c r="AA121" s="20"/>
      <c r="AB121" s="20"/>
      <c r="AC121" s="20"/>
      <c r="AD121" s="20"/>
      <c r="AE121" s="20"/>
      <c r="AF121" s="20"/>
      <c r="AG121" s="20"/>
      <c r="AH121" s="106"/>
      <c r="AI121" s="107"/>
      <c r="AJ121" s="105"/>
      <c r="AK121" s="106"/>
      <c r="AL121" s="107"/>
      <c r="AM121" s="105"/>
      <c r="AN121" s="105"/>
      <c r="AO121" s="106"/>
      <c r="AP121" s="105"/>
      <c r="AQ121" s="105">
        <f t="shared" si="13"/>
        <v>6.634615384615385</v>
      </c>
      <c r="AR121" s="105">
        <f t="shared" si="7"/>
        <v>0.79593302593393211</v>
      </c>
      <c r="AS121" s="105">
        <f t="shared" si="8"/>
        <v>0.79593302593393211</v>
      </c>
      <c r="AU121" s="51"/>
      <c r="BA121" s="106"/>
      <c r="BH121" s="20"/>
      <c r="BI121" s="20"/>
      <c r="BJ121" s="106"/>
      <c r="BK121" s="107"/>
      <c r="BL121" s="105"/>
      <c r="BM121" s="106"/>
      <c r="BN121" s="107"/>
      <c r="BO121" s="105"/>
      <c r="BP121" s="105"/>
      <c r="BQ121" s="106"/>
    </row>
    <row r="122" spans="1:69" x14ac:dyDescent="0.15">
      <c r="A122" s="104">
        <f t="shared" si="12"/>
        <v>116</v>
      </c>
      <c r="B122" s="20">
        <f t="shared" si="10"/>
        <v>348</v>
      </c>
      <c r="C122" s="105">
        <f t="shared" si="11"/>
        <v>80.307692307692307</v>
      </c>
      <c r="D122">
        <f ca="1">OFFSET(extrapolation!L131,0,OS_dist_choice-1,1,1)</f>
        <v>1.234612370285776E-2</v>
      </c>
      <c r="E122">
        <f ca="1">OFFSET(extrapolation!D131,0,PFS_dist_choice-1,1,1)</f>
        <v>348</v>
      </c>
      <c r="F122" s="102"/>
      <c r="G122" s="206"/>
      <c r="H122" s="105"/>
      <c r="I122" s="105"/>
      <c r="J122" s="209"/>
      <c r="K122" s="31"/>
      <c r="L122" s="209"/>
      <c r="M122" s="31"/>
      <c r="N122" s="31"/>
      <c r="O122" s="209"/>
      <c r="P122" s="31"/>
      <c r="Q122" s="31"/>
      <c r="R122" s="105"/>
      <c r="S122" s="51"/>
      <c r="T122" s="20"/>
      <c r="U122" s="20"/>
      <c r="V122" s="20"/>
      <c r="W122" s="20"/>
      <c r="X122" s="20"/>
      <c r="Y122" s="106"/>
      <c r="Z122" s="20"/>
      <c r="AA122" s="20"/>
      <c r="AB122" s="20"/>
      <c r="AC122" s="20"/>
      <c r="AD122" s="20"/>
      <c r="AE122" s="20"/>
      <c r="AF122" s="20"/>
      <c r="AG122" s="20"/>
      <c r="AH122" s="106"/>
      <c r="AI122" s="107"/>
      <c r="AJ122" s="105"/>
      <c r="AK122" s="106"/>
      <c r="AL122" s="107"/>
      <c r="AM122" s="105"/>
      <c r="AN122" s="105"/>
      <c r="AO122" s="106"/>
      <c r="AP122" s="105"/>
      <c r="AQ122" s="105">
        <f t="shared" si="13"/>
        <v>6.6923076923076925</v>
      </c>
      <c r="AR122" s="105">
        <f t="shared" si="7"/>
        <v>0.79435490605526715</v>
      </c>
      <c r="AS122" s="105">
        <f t="shared" si="8"/>
        <v>0.79435490605526715</v>
      </c>
      <c r="AU122" s="51"/>
      <c r="BA122" s="106"/>
      <c r="BH122" s="20"/>
      <c r="BI122" s="20"/>
      <c r="BJ122" s="106"/>
      <c r="BK122" s="107"/>
      <c r="BL122" s="105"/>
      <c r="BM122" s="106"/>
      <c r="BN122" s="107"/>
      <c r="BO122" s="105"/>
      <c r="BP122" s="105"/>
      <c r="BQ122" s="106"/>
    </row>
    <row r="123" spans="1:69" x14ac:dyDescent="0.15">
      <c r="A123" s="104">
        <f t="shared" si="12"/>
        <v>117</v>
      </c>
      <c r="B123" s="20">
        <f t="shared" si="10"/>
        <v>351</v>
      </c>
      <c r="C123" s="105">
        <f t="shared" si="11"/>
        <v>81</v>
      </c>
      <c r="D123">
        <f ca="1">OFFSET(extrapolation!L132,0,OS_dist_choice-1,1,1)</f>
        <v>1.2109481713036241E-2</v>
      </c>
      <c r="E123">
        <f ca="1">OFFSET(extrapolation!D132,0,PFS_dist_choice-1,1,1)</f>
        <v>351</v>
      </c>
      <c r="F123" s="102"/>
      <c r="G123" s="206"/>
      <c r="H123" s="105"/>
      <c r="I123" s="105"/>
      <c r="J123" s="209"/>
      <c r="K123" s="31"/>
      <c r="L123" s="209"/>
      <c r="M123" s="31"/>
      <c r="N123" s="31"/>
      <c r="O123" s="209"/>
      <c r="P123" s="31"/>
      <c r="Q123" s="31"/>
      <c r="R123" s="105"/>
      <c r="S123" s="51"/>
      <c r="T123" s="20"/>
      <c r="U123" s="20"/>
      <c r="V123" s="20"/>
      <c r="W123" s="20"/>
      <c r="X123" s="20"/>
      <c r="Y123" s="106"/>
      <c r="Z123" s="20"/>
      <c r="AA123" s="20"/>
      <c r="AB123" s="20"/>
      <c r="AC123" s="20"/>
      <c r="AD123" s="20"/>
      <c r="AE123" s="20"/>
      <c r="AF123" s="20"/>
      <c r="AG123" s="20"/>
      <c r="AH123" s="106"/>
      <c r="AI123" s="107"/>
      <c r="AJ123" s="105"/>
      <c r="AK123" s="106"/>
      <c r="AL123" s="107"/>
      <c r="AM123" s="105"/>
      <c r="AN123" s="105"/>
      <c r="AO123" s="106"/>
      <c r="AP123" s="105"/>
      <c r="AQ123" s="105">
        <f t="shared" si="13"/>
        <v>6.75</v>
      </c>
      <c r="AR123" s="105">
        <f t="shared" si="7"/>
        <v>0.79277991516141666</v>
      </c>
      <c r="AS123" s="105">
        <f t="shared" si="8"/>
        <v>0.79277991516141666</v>
      </c>
      <c r="AU123" s="51"/>
      <c r="BA123" s="106"/>
      <c r="BH123" s="20"/>
      <c r="BI123" s="20"/>
      <c r="BJ123" s="106"/>
      <c r="BK123" s="107"/>
      <c r="BL123" s="105"/>
      <c r="BM123" s="106"/>
      <c r="BN123" s="107"/>
      <c r="BO123" s="105"/>
      <c r="BP123" s="105"/>
      <c r="BQ123" s="106"/>
    </row>
    <row r="124" spans="1:69" x14ac:dyDescent="0.15">
      <c r="A124" s="104">
        <f t="shared" si="12"/>
        <v>118</v>
      </c>
      <c r="B124" s="20">
        <f t="shared" si="10"/>
        <v>354</v>
      </c>
      <c r="C124" s="105">
        <f t="shared" si="11"/>
        <v>81.692307692307693</v>
      </c>
      <c r="D124">
        <f ca="1">OFFSET(extrapolation!L133,0,OS_dist_choice-1,1,1)</f>
        <v>1.1879278153229372E-2</v>
      </c>
      <c r="E124">
        <f ca="1">OFFSET(extrapolation!D133,0,PFS_dist_choice-1,1,1)</f>
        <v>354</v>
      </c>
      <c r="F124" s="102"/>
      <c r="G124" s="206"/>
      <c r="H124" s="105"/>
      <c r="I124" s="105"/>
      <c r="J124" s="209"/>
      <c r="K124" s="31"/>
      <c r="L124" s="209"/>
      <c r="M124" s="31"/>
      <c r="N124" s="31"/>
      <c r="O124" s="209"/>
      <c r="P124" s="31"/>
      <c r="Q124" s="31"/>
      <c r="R124" s="105"/>
      <c r="S124" s="51"/>
      <c r="T124" s="20"/>
      <c r="U124" s="20"/>
      <c r="V124" s="20"/>
      <c r="W124" s="20"/>
      <c r="X124" s="20"/>
      <c r="Y124" s="106"/>
      <c r="Z124" s="20"/>
      <c r="AA124" s="20"/>
      <c r="AB124" s="20"/>
      <c r="AC124" s="20"/>
      <c r="AD124" s="20"/>
      <c r="AE124" s="20"/>
      <c r="AF124" s="20"/>
      <c r="AG124" s="20"/>
      <c r="AH124" s="106"/>
      <c r="AI124" s="107"/>
      <c r="AJ124" s="105"/>
      <c r="AK124" s="106"/>
      <c r="AL124" s="107"/>
      <c r="AM124" s="105"/>
      <c r="AN124" s="105"/>
      <c r="AO124" s="106"/>
      <c r="AP124" s="105"/>
      <c r="AQ124" s="105">
        <f t="shared" si="13"/>
        <v>6.8076923076923075</v>
      </c>
      <c r="AR124" s="105">
        <f t="shared" si="7"/>
        <v>0.79120804704845005</v>
      </c>
      <c r="AS124" s="105">
        <f t="shared" si="8"/>
        <v>0.79120804704845005</v>
      </c>
      <c r="AU124" s="51"/>
      <c r="BA124" s="106"/>
      <c r="BH124" s="20"/>
      <c r="BI124" s="20"/>
      <c r="BJ124" s="106"/>
      <c r="BK124" s="107"/>
      <c r="BL124" s="105"/>
      <c r="BM124" s="106"/>
      <c r="BN124" s="107"/>
      <c r="BO124" s="105"/>
      <c r="BP124" s="105"/>
      <c r="BQ124" s="106"/>
    </row>
    <row r="125" spans="1:69" x14ac:dyDescent="0.15">
      <c r="A125" s="104">
        <f t="shared" si="12"/>
        <v>119</v>
      </c>
      <c r="B125" s="20">
        <f t="shared" si="10"/>
        <v>357</v>
      </c>
      <c r="C125" s="105">
        <f t="shared" si="11"/>
        <v>82.384615384615387</v>
      </c>
      <c r="D125">
        <f ca="1">OFFSET(extrapolation!L134,0,OS_dist_choice-1,1,1)</f>
        <v>1.1655287486290316E-2</v>
      </c>
      <c r="E125">
        <f ca="1">OFFSET(extrapolation!D134,0,PFS_dist_choice-1,1,1)</f>
        <v>357</v>
      </c>
      <c r="F125" s="102"/>
      <c r="G125" s="206"/>
      <c r="H125" s="105"/>
      <c r="I125" s="105"/>
      <c r="J125" s="209"/>
      <c r="K125" s="31"/>
      <c r="L125" s="209"/>
      <c r="M125" s="31"/>
      <c r="N125" s="31"/>
      <c r="O125" s="209"/>
      <c r="P125" s="31"/>
      <c r="Q125" s="31"/>
      <c r="R125" s="105"/>
      <c r="S125" s="51"/>
      <c r="T125" s="20"/>
      <c r="U125" s="20"/>
      <c r="V125" s="20"/>
      <c r="W125" s="20"/>
      <c r="X125" s="20"/>
      <c r="Y125" s="106"/>
      <c r="Z125" s="20"/>
      <c r="AA125" s="20"/>
      <c r="AB125" s="20"/>
      <c r="AC125" s="20"/>
      <c r="AD125" s="20"/>
      <c r="AE125" s="20"/>
      <c r="AF125" s="20"/>
      <c r="AG125" s="20"/>
      <c r="AH125" s="106"/>
      <c r="AI125" s="107"/>
      <c r="AJ125" s="105"/>
      <c r="AK125" s="106"/>
      <c r="AL125" s="107"/>
      <c r="AM125" s="105"/>
      <c r="AN125" s="105"/>
      <c r="AO125" s="106"/>
      <c r="AP125" s="105"/>
      <c r="AQ125" s="105">
        <f t="shared" si="13"/>
        <v>6.865384615384615</v>
      </c>
      <c r="AR125" s="105">
        <f t="shared" si="7"/>
        <v>0.78963929552473755</v>
      </c>
      <c r="AS125" s="105">
        <f t="shared" si="8"/>
        <v>0.78963929552473755</v>
      </c>
      <c r="AU125" s="51"/>
      <c r="BA125" s="106"/>
      <c r="BH125" s="20"/>
      <c r="BI125" s="20"/>
      <c r="BJ125" s="106"/>
      <c r="BK125" s="107"/>
      <c r="BL125" s="105"/>
      <c r="BM125" s="106"/>
      <c r="BN125" s="107"/>
      <c r="BO125" s="105"/>
      <c r="BP125" s="105"/>
      <c r="BQ125" s="106"/>
    </row>
    <row r="126" spans="1:69" x14ac:dyDescent="0.15">
      <c r="A126" s="104">
        <f t="shared" si="12"/>
        <v>120</v>
      </c>
      <c r="B126" s="20">
        <f t="shared" si="10"/>
        <v>360</v>
      </c>
      <c r="C126" s="105">
        <f t="shared" si="11"/>
        <v>83.07692307692308</v>
      </c>
      <c r="D126">
        <f ca="1">OFFSET(extrapolation!L135,0,OS_dist_choice-1,1,1)</f>
        <v>1.1437293790830704E-2</v>
      </c>
      <c r="E126">
        <f ca="1">OFFSET(extrapolation!D135,0,PFS_dist_choice-1,1,1)</f>
        <v>360</v>
      </c>
      <c r="F126" s="102"/>
      <c r="G126" s="206"/>
      <c r="H126" s="105"/>
      <c r="I126" s="105"/>
      <c r="J126" s="209"/>
      <c r="K126" s="31"/>
      <c r="L126" s="209"/>
      <c r="M126" s="31"/>
      <c r="N126" s="31"/>
      <c r="O126" s="209"/>
      <c r="P126" s="31"/>
      <c r="Q126" s="31"/>
      <c r="R126" s="105"/>
      <c r="S126" s="51"/>
      <c r="T126" s="20"/>
      <c r="U126" s="20"/>
      <c r="V126" s="20"/>
      <c r="W126" s="20"/>
      <c r="X126" s="20"/>
      <c r="Y126" s="106"/>
      <c r="Z126" s="20"/>
      <c r="AA126" s="20"/>
      <c r="AB126" s="20"/>
      <c r="AC126" s="20"/>
      <c r="AD126" s="20"/>
      <c r="AE126" s="20"/>
      <c r="AF126" s="20"/>
      <c r="AG126" s="20"/>
      <c r="AH126" s="106"/>
      <c r="AI126" s="107"/>
      <c r="AJ126" s="105"/>
      <c r="AK126" s="106"/>
      <c r="AL126" s="107"/>
      <c r="AM126" s="105"/>
      <c r="AN126" s="105"/>
      <c r="AO126" s="106"/>
      <c r="AP126" s="105"/>
      <c r="AQ126" s="105">
        <f t="shared" si="13"/>
        <v>6.9230769230769234</v>
      </c>
      <c r="AR126" s="105">
        <f t="shared" si="7"/>
        <v>0.78807365441092603</v>
      </c>
      <c r="AS126" s="105">
        <f t="shared" si="8"/>
        <v>0.78807365441092603</v>
      </c>
      <c r="AU126" s="51"/>
      <c r="BA126" s="106"/>
      <c r="BH126" s="20"/>
      <c r="BI126" s="20"/>
      <c r="BJ126" s="106"/>
      <c r="BK126" s="107"/>
      <c r="BL126" s="105"/>
      <c r="BM126" s="106"/>
      <c r="BN126" s="107"/>
      <c r="BO126" s="105"/>
      <c r="BP126" s="105"/>
      <c r="BQ126" s="106"/>
    </row>
    <row r="127" spans="1:69" x14ac:dyDescent="0.15">
      <c r="A127" s="104">
        <f t="shared" si="12"/>
        <v>121</v>
      </c>
      <c r="B127" s="20">
        <f t="shared" si="10"/>
        <v>363</v>
      </c>
      <c r="C127" s="105">
        <f t="shared" si="11"/>
        <v>83.769230769230774</v>
      </c>
      <c r="D127">
        <f ca="1">OFFSET(extrapolation!L136,0,OS_dist_choice-1,1,1)</f>
        <v>1.1225090280213765E-2</v>
      </c>
      <c r="E127">
        <f ca="1">OFFSET(extrapolation!D136,0,PFS_dist_choice-1,1,1)</f>
        <v>363</v>
      </c>
      <c r="F127" s="102"/>
      <c r="G127" s="206"/>
      <c r="H127" s="105"/>
      <c r="I127" s="105"/>
      <c r="J127" s="209"/>
      <c r="K127" s="31"/>
      <c r="L127" s="209"/>
      <c r="M127" s="31"/>
      <c r="N127" s="31"/>
      <c r="O127" s="209"/>
      <c r="P127" s="31"/>
      <c r="Q127" s="31"/>
      <c r="R127" s="105"/>
      <c r="S127" s="51"/>
      <c r="T127" s="20"/>
      <c r="U127" s="20"/>
      <c r="V127" s="20"/>
      <c r="W127" s="20"/>
      <c r="X127" s="20"/>
      <c r="Y127" s="106"/>
      <c r="Z127" s="20"/>
      <c r="AA127" s="20"/>
      <c r="AB127" s="20"/>
      <c r="AC127" s="20"/>
      <c r="AD127" s="20"/>
      <c r="AE127" s="20"/>
      <c r="AF127" s="20"/>
      <c r="AG127" s="20"/>
      <c r="AH127" s="106"/>
      <c r="AI127" s="107"/>
      <c r="AJ127" s="105"/>
      <c r="AK127" s="106"/>
      <c r="AL127" s="107"/>
      <c r="AM127" s="105"/>
      <c r="AN127" s="105"/>
      <c r="AO127" s="106"/>
      <c r="AP127" s="105"/>
      <c r="AQ127" s="105">
        <f t="shared" si="13"/>
        <v>6.9807692307692308</v>
      </c>
      <c r="AR127" s="105">
        <f t="shared" si="7"/>
        <v>0.78651111753991387</v>
      </c>
      <c r="AS127" s="105">
        <f t="shared" si="8"/>
        <v>0.78651111753991387</v>
      </c>
      <c r="AU127" s="51"/>
      <c r="BA127" s="106"/>
      <c r="BH127" s="20"/>
      <c r="BI127" s="20"/>
      <c r="BJ127" s="106"/>
      <c r="BK127" s="107"/>
      <c r="BL127" s="105"/>
      <c r="BM127" s="106"/>
      <c r="BN127" s="107"/>
      <c r="BO127" s="105"/>
      <c r="BP127" s="105"/>
      <c r="BQ127" s="106"/>
    </row>
    <row r="128" spans="1:69" x14ac:dyDescent="0.15">
      <c r="A128" s="104">
        <f t="shared" si="12"/>
        <v>122</v>
      </c>
      <c r="B128" s="20">
        <f t="shared" si="10"/>
        <v>366</v>
      </c>
      <c r="C128" s="105">
        <f t="shared" si="11"/>
        <v>84.461538461538453</v>
      </c>
      <c r="D128">
        <f ca="1">OFFSET(extrapolation!L137,0,OS_dist_choice-1,1,1)</f>
        <v>1.1018478849057781E-2</v>
      </c>
      <c r="E128">
        <f ca="1">OFFSET(extrapolation!D137,0,PFS_dist_choice-1,1,1)</f>
        <v>366</v>
      </c>
      <c r="F128" s="102"/>
      <c r="G128" s="206"/>
      <c r="H128" s="105"/>
      <c r="I128" s="105"/>
      <c r="J128" s="209"/>
      <c r="K128" s="31"/>
      <c r="L128" s="209"/>
      <c r="M128" s="31"/>
      <c r="N128" s="31"/>
      <c r="O128" s="209"/>
      <c r="P128" s="31"/>
      <c r="Q128" s="31"/>
      <c r="R128" s="105"/>
      <c r="S128" s="51"/>
      <c r="T128" s="20"/>
      <c r="U128" s="20"/>
      <c r="V128" s="20"/>
      <c r="W128" s="20"/>
      <c r="X128" s="20"/>
      <c r="Y128" s="106"/>
      <c r="Z128" s="20"/>
      <c r="AA128" s="20"/>
      <c r="AB128" s="20"/>
      <c r="AC128" s="20"/>
      <c r="AD128" s="20"/>
      <c r="AE128" s="20"/>
      <c r="AF128" s="20"/>
      <c r="AG128" s="20"/>
      <c r="AH128" s="106"/>
      <c r="AI128" s="107"/>
      <c r="AJ128" s="105"/>
      <c r="AK128" s="106"/>
      <c r="AL128" s="107"/>
      <c r="AM128" s="105"/>
      <c r="AN128" s="105"/>
      <c r="AO128" s="106"/>
      <c r="AP128" s="105"/>
      <c r="AQ128" s="105">
        <f t="shared" si="13"/>
        <v>7.0384615384615383</v>
      </c>
      <c r="AR128" s="105">
        <f t="shared" si="7"/>
        <v>0.78495167875682736</v>
      </c>
      <c r="AS128" s="105">
        <f t="shared" si="8"/>
        <v>0.78495167875682736</v>
      </c>
      <c r="AU128" s="51"/>
      <c r="BA128" s="106"/>
      <c r="BH128" s="20"/>
      <c r="BI128" s="20"/>
      <c r="BJ128" s="106"/>
      <c r="BK128" s="107"/>
      <c r="BL128" s="105"/>
      <c r="BM128" s="106"/>
      <c r="BN128" s="107"/>
      <c r="BO128" s="105"/>
      <c r="BP128" s="105"/>
      <c r="BQ128" s="106"/>
    </row>
    <row r="129" spans="1:69" x14ac:dyDescent="0.15">
      <c r="A129" s="104">
        <f t="shared" si="12"/>
        <v>123</v>
      </c>
      <c r="B129" s="20">
        <f t="shared" si="10"/>
        <v>369</v>
      </c>
      <c r="C129" s="105">
        <f t="shared" si="11"/>
        <v>85.153846153846146</v>
      </c>
      <c r="D129">
        <f ca="1">OFFSET(extrapolation!L138,0,OS_dist_choice-1,1,1)</f>
        <v>1.0817269645484531E-2</v>
      </c>
      <c r="E129">
        <f ca="1">OFFSET(extrapolation!D138,0,PFS_dist_choice-1,1,1)</f>
        <v>369</v>
      </c>
      <c r="F129" s="102"/>
      <c r="G129" s="206"/>
      <c r="H129" s="105"/>
      <c r="I129" s="105"/>
      <c r="J129" s="209"/>
      <c r="K129" s="31"/>
      <c r="L129" s="209"/>
      <c r="M129" s="31"/>
      <c r="N129" s="31"/>
      <c r="O129" s="209"/>
      <c r="P129" s="31"/>
      <c r="Q129" s="31"/>
      <c r="R129" s="105"/>
      <c r="S129" s="51"/>
      <c r="T129" s="20"/>
      <c r="U129" s="20"/>
      <c r="V129" s="20"/>
      <c r="W129" s="20"/>
      <c r="X129" s="20"/>
      <c r="Y129" s="106"/>
      <c r="Z129" s="20"/>
      <c r="AA129" s="20"/>
      <c r="AB129" s="20"/>
      <c r="AC129" s="20"/>
      <c r="AD129" s="20"/>
      <c r="AE129" s="20"/>
      <c r="AF129" s="20"/>
      <c r="AG129" s="20"/>
      <c r="AH129" s="106"/>
      <c r="AI129" s="107"/>
      <c r="AJ129" s="105"/>
      <c r="AK129" s="106"/>
      <c r="AL129" s="107"/>
      <c r="AM129" s="105"/>
      <c r="AN129" s="105"/>
      <c r="AO129" s="106"/>
      <c r="AP129" s="105"/>
      <c r="AQ129" s="105">
        <f t="shared" si="13"/>
        <v>7.0961538461538458</v>
      </c>
      <c r="AR129" s="105">
        <f t="shared" si="7"/>
        <v>0.78339533191899635</v>
      </c>
      <c r="AS129" s="105">
        <f t="shared" si="8"/>
        <v>0.78339533191899635</v>
      </c>
      <c r="AU129" s="51"/>
      <c r="BA129" s="106"/>
      <c r="BH129" s="20"/>
      <c r="BI129" s="20"/>
      <c r="BJ129" s="106"/>
      <c r="BK129" s="107"/>
      <c r="BL129" s="105"/>
      <c r="BM129" s="106"/>
      <c r="BN129" s="107"/>
      <c r="BO129" s="105"/>
      <c r="BP129" s="105"/>
      <c r="BQ129" s="106"/>
    </row>
    <row r="130" spans="1:69" x14ac:dyDescent="0.15">
      <c r="A130" s="104">
        <f t="shared" si="12"/>
        <v>124</v>
      </c>
      <c r="B130" s="20">
        <f t="shared" si="10"/>
        <v>372</v>
      </c>
      <c r="C130" s="105">
        <f t="shared" si="11"/>
        <v>85.846153846153854</v>
      </c>
      <c r="D130">
        <f ca="1">OFFSET(extrapolation!L139,0,OS_dist_choice-1,1,1)</f>
        <v>1.0621280667473986E-2</v>
      </c>
      <c r="E130">
        <f ca="1">OFFSET(extrapolation!D139,0,PFS_dist_choice-1,1,1)</f>
        <v>372</v>
      </c>
      <c r="F130" s="102"/>
      <c r="G130" s="206"/>
      <c r="H130" s="105"/>
      <c r="I130" s="105"/>
      <c r="J130" s="209"/>
      <c r="K130" s="31"/>
      <c r="L130" s="209"/>
      <c r="M130" s="31"/>
      <c r="N130" s="31"/>
      <c r="O130" s="209"/>
      <c r="P130" s="31"/>
      <c r="Q130" s="31"/>
      <c r="R130" s="105"/>
      <c r="S130" s="51"/>
      <c r="T130" s="20"/>
      <c r="U130" s="20"/>
      <c r="V130" s="20"/>
      <c r="W130" s="20"/>
      <c r="X130" s="20"/>
      <c r="Y130" s="106"/>
      <c r="Z130" s="20"/>
      <c r="AA130" s="20"/>
      <c r="AB130" s="20"/>
      <c r="AC130" s="20"/>
      <c r="AD130" s="20"/>
      <c r="AE130" s="20"/>
      <c r="AF130" s="20"/>
      <c r="AG130" s="20"/>
      <c r="AH130" s="106"/>
      <c r="AI130" s="107"/>
      <c r="AJ130" s="105"/>
      <c r="AK130" s="106"/>
      <c r="AL130" s="107"/>
      <c r="AM130" s="105"/>
      <c r="AN130" s="105"/>
      <c r="AO130" s="106"/>
      <c r="AP130" s="105"/>
      <c r="AQ130" s="105">
        <f t="shared" si="13"/>
        <v>7.1538461538461542</v>
      </c>
      <c r="AR130" s="105">
        <f t="shared" si="7"/>
        <v>0.7818420708959295</v>
      </c>
      <c r="AS130" s="105">
        <f t="shared" si="8"/>
        <v>0.7818420708959295</v>
      </c>
      <c r="AU130" s="51"/>
      <c r="BA130" s="106"/>
      <c r="BH130" s="20"/>
      <c r="BI130" s="20"/>
      <c r="BJ130" s="106"/>
      <c r="BK130" s="107"/>
      <c r="BL130" s="105"/>
      <c r="BM130" s="106"/>
      <c r="BN130" s="107"/>
      <c r="BO130" s="105"/>
      <c r="BP130" s="105"/>
      <c r="BQ130" s="106"/>
    </row>
    <row r="131" spans="1:69" x14ac:dyDescent="0.15">
      <c r="A131" s="104">
        <f t="shared" si="12"/>
        <v>125</v>
      </c>
      <c r="B131" s="20">
        <f t="shared" si="10"/>
        <v>375</v>
      </c>
      <c r="C131" s="105">
        <f t="shared" si="11"/>
        <v>86.538461538461547</v>
      </c>
      <c r="D131">
        <f ca="1">OFFSET(extrapolation!L140,0,OS_dist_choice-1,1,1)</f>
        <v>1.0430337381800565E-2</v>
      </c>
      <c r="E131">
        <f ca="1">OFFSET(extrapolation!D140,0,PFS_dist_choice-1,1,1)</f>
        <v>375</v>
      </c>
      <c r="F131" s="102"/>
      <c r="G131" s="206"/>
      <c r="H131" s="105"/>
      <c r="I131" s="105"/>
      <c r="J131" s="209"/>
      <c r="K131" s="31"/>
      <c r="L131" s="209"/>
      <c r="M131" s="31"/>
      <c r="N131" s="31"/>
      <c r="O131" s="209"/>
      <c r="P131" s="31"/>
      <c r="Q131" s="31"/>
      <c r="R131" s="105"/>
      <c r="S131" s="51"/>
      <c r="T131" s="20"/>
      <c r="U131" s="20"/>
      <c r="V131" s="20"/>
      <c r="W131" s="20"/>
      <c r="X131" s="20"/>
      <c r="Y131" s="106"/>
      <c r="Z131" s="20"/>
      <c r="AA131" s="20"/>
      <c r="AB131" s="20"/>
      <c r="AC131" s="20"/>
      <c r="AD131" s="20"/>
      <c r="AE131" s="20"/>
      <c r="AF131" s="20"/>
      <c r="AG131" s="20"/>
      <c r="AH131" s="106"/>
      <c r="AI131" s="107"/>
      <c r="AJ131" s="105"/>
      <c r="AK131" s="106"/>
      <c r="AL131" s="107"/>
      <c r="AM131" s="105"/>
      <c r="AN131" s="105"/>
      <c r="AO131" s="106"/>
      <c r="AP131" s="105"/>
      <c r="AQ131" s="105">
        <f t="shared" si="13"/>
        <v>7.2115384615384617</v>
      </c>
      <c r="AR131" s="105">
        <f t="shared" si="7"/>
        <v>0.7802918895692913</v>
      </c>
      <c r="AS131" s="105">
        <f t="shared" si="8"/>
        <v>0.7802918895692913</v>
      </c>
      <c r="AU131" s="51"/>
      <c r="BA131" s="106"/>
      <c r="BH131" s="20"/>
      <c r="BI131" s="20"/>
      <c r="BJ131" s="106"/>
      <c r="BK131" s="107"/>
      <c r="BL131" s="105"/>
      <c r="BM131" s="106"/>
      <c r="BN131" s="107"/>
      <c r="BO131" s="105"/>
      <c r="BP131" s="105"/>
      <c r="BQ131" s="106"/>
    </row>
    <row r="132" spans="1:69" x14ac:dyDescent="0.15">
      <c r="A132" s="104">
        <f t="shared" si="12"/>
        <v>126</v>
      </c>
      <c r="B132" s="20">
        <f t="shared" si="10"/>
        <v>378</v>
      </c>
      <c r="C132" s="105">
        <f t="shared" si="11"/>
        <v>87.230769230769226</v>
      </c>
      <c r="D132">
        <f ca="1">OFFSET(extrapolation!L141,0,OS_dist_choice-1,1,1)</f>
        <v>1.0244272364133675E-2</v>
      </c>
      <c r="E132">
        <f ca="1">OFFSET(extrapolation!D141,0,PFS_dist_choice-1,1,1)</f>
        <v>378</v>
      </c>
      <c r="F132" s="102"/>
      <c r="G132" s="206"/>
      <c r="H132" s="105"/>
      <c r="I132" s="105"/>
      <c r="J132" s="209"/>
      <c r="K132" s="31"/>
      <c r="L132" s="209"/>
      <c r="M132" s="31"/>
      <c r="N132" s="31"/>
      <c r="O132" s="209"/>
      <c r="P132" s="31"/>
      <c r="Q132" s="31"/>
      <c r="R132" s="105"/>
      <c r="S132" s="51"/>
      <c r="T132" s="20"/>
      <c r="U132" s="20"/>
      <c r="V132" s="20"/>
      <c r="W132" s="20"/>
      <c r="X132" s="20"/>
      <c r="Y132" s="106"/>
      <c r="Z132" s="20"/>
      <c r="AA132" s="20"/>
      <c r="AB132" s="20"/>
      <c r="AC132" s="20"/>
      <c r="AD132" s="20"/>
      <c r="AE132" s="20"/>
      <c r="AF132" s="20"/>
      <c r="AG132" s="20"/>
      <c r="AH132" s="106"/>
      <c r="AI132" s="107"/>
      <c r="AJ132" s="105"/>
      <c r="AK132" s="106"/>
      <c r="AL132" s="107"/>
      <c r="AM132" s="105"/>
      <c r="AN132" s="105"/>
      <c r="AO132" s="106"/>
      <c r="AP132" s="105"/>
      <c r="AQ132" s="105">
        <f t="shared" si="13"/>
        <v>7.2692307692307692</v>
      </c>
      <c r="AR132" s="105">
        <f t="shared" si="7"/>
        <v>0.77874478183287665</v>
      </c>
      <c r="AS132" s="105">
        <f t="shared" si="8"/>
        <v>0.77874478183287665</v>
      </c>
      <c r="AU132" s="51"/>
      <c r="BA132" s="106"/>
      <c r="BH132" s="20"/>
      <c r="BI132" s="20"/>
      <c r="BJ132" s="106"/>
      <c r="BK132" s="107"/>
      <c r="BL132" s="105"/>
      <c r="BM132" s="106"/>
      <c r="BN132" s="107"/>
      <c r="BO132" s="105"/>
      <c r="BP132" s="105"/>
      <c r="BQ132" s="106"/>
    </row>
    <row r="133" spans="1:69" x14ac:dyDescent="0.15">
      <c r="A133" s="104">
        <f t="shared" si="12"/>
        <v>127</v>
      </c>
      <c r="B133" s="20">
        <f t="shared" si="10"/>
        <v>381</v>
      </c>
      <c r="C133" s="105">
        <f t="shared" si="11"/>
        <v>87.92307692307692</v>
      </c>
      <c r="D133">
        <f ca="1">OFFSET(extrapolation!L142,0,OS_dist_choice-1,1,1)</f>
        <v>1.0062924958983213E-2</v>
      </c>
      <c r="E133">
        <f ca="1">OFFSET(extrapolation!D142,0,PFS_dist_choice-1,1,1)</f>
        <v>381</v>
      </c>
      <c r="F133" s="102"/>
      <c r="G133" s="206"/>
      <c r="H133" s="105"/>
      <c r="I133" s="105"/>
      <c r="J133" s="209"/>
      <c r="K133" s="31"/>
      <c r="L133" s="209"/>
      <c r="M133" s="31"/>
      <c r="N133" s="31"/>
      <c r="O133" s="209"/>
      <c r="P133" s="31"/>
      <c r="Q133" s="31"/>
      <c r="R133" s="105"/>
      <c r="S133" s="51"/>
      <c r="T133" s="20"/>
      <c r="U133" s="20"/>
      <c r="V133" s="20"/>
      <c r="W133" s="20"/>
      <c r="X133" s="20"/>
      <c r="Y133" s="106"/>
      <c r="Z133" s="20"/>
      <c r="AA133" s="20"/>
      <c r="AB133" s="20"/>
      <c r="AC133" s="20"/>
      <c r="AD133" s="20"/>
      <c r="AE133" s="20"/>
      <c r="AF133" s="20"/>
      <c r="AG133" s="20"/>
      <c r="AH133" s="106"/>
      <c r="AI133" s="107"/>
      <c r="AJ133" s="105"/>
      <c r="AK133" s="106"/>
      <c r="AL133" s="107"/>
      <c r="AM133" s="105"/>
      <c r="AN133" s="105"/>
      <c r="AO133" s="106"/>
      <c r="AP133" s="105"/>
      <c r="AQ133" s="105">
        <f t="shared" si="13"/>
        <v>7.3269230769230766</v>
      </c>
      <c r="AR133" s="105">
        <f t="shared" si="7"/>
        <v>0.77720074159258745</v>
      </c>
      <c r="AS133" s="105">
        <f t="shared" si="8"/>
        <v>0.77720074159258745</v>
      </c>
      <c r="AU133" s="51"/>
      <c r="BA133" s="106"/>
      <c r="BH133" s="20"/>
      <c r="BI133" s="20"/>
      <c r="BJ133" s="106"/>
      <c r="BK133" s="107"/>
      <c r="BL133" s="105"/>
      <c r="BM133" s="106"/>
      <c r="BN133" s="107"/>
      <c r="BO133" s="105"/>
      <c r="BP133" s="105"/>
      <c r="BQ133" s="106"/>
    </row>
    <row r="134" spans="1:69" x14ac:dyDescent="0.15">
      <c r="A134" s="104">
        <f t="shared" si="12"/>
        <v>128</v>
      </c>
      <c r="B134" s="20">
        <f t="shared" si="10"/>
        <v>384</v>
      </c>
      <c r="C134" s="105">
        <f t="shared" si="11"/>
        <v>88.615384615384613</v>
      </c>
      <c r="D134">
        <f ca="1">OFFSET(extrapolation!L143,0,OS_dist_choice-1,1,1)</f>
        <v>9.8861409582617008E-3</v>
      </c>
      <c r="E134">
        <f ca="1">OFFSET(extrapolation!D143,0,PFS_dist_choice-1,1,1)</f>
        <v>384</v>
      </c>
      <c r="F134" s="102"/>
      <c r="G134" s="206"/>
      <c r="H134" s="105"/>
      <c r="I134" s="105"/>
      <c r="J134" s="209"/>
      <c r="K134" s="31"/>
      <c r="L134" s="209"/>
      <c r="M134" s="31"/>
      <c r="N134" s="31"/>
      <c r="O134" s="209"/>
      <c r="P134" s="31"/>
      <c r="Q134" s="31"/>
      <c r="R134" s="105"/>
      <c r="S134" s="51"/>
      <c r="T134" s="20"/>
      <c r="U134" s="20"/>
      <c r="V134" s="20"/>
      <c r="W134" s="20"/>
      <c r="X134" s="20"/>
      <c r="Y134" s="106"/>
      <c r="Z134" s="20"/>
      <c r="AA134" s="20"/>
      <c r="AB134" s="20"/>
      <c r="AC134" s="20"/>
      <c r="AD134" s="20"/>
      <c r="AE134" s="20"/>
      <c r="AF134" s="20"/>
      <c r="AG134" s="20"/>
      <c r="AH134" s="106"/>
      <c r="AI134" s="107"/>
      <c r="AJ134" s="105"/>
      <c r="AK134" s="106"/>
      <c r="AL134" s="107"/>
      <c r="AM134" s="105"/>
      <c r="AN134" s="105"/>
      <c r="AO134" s="106"/>
      <c r="AP134" s="105"/>
      <c r="AQ134" s="105">
        <f t="shared" si="13"/>
        <v>7.384615384615385</v>
      </c>
      <c r="AR134" s="105">
        <f t="shared" ref="AR134:AR197" si="14">1/(1+cDR)^AQ134</f>
        <v>0.7756597627664088</v>
      </c>
      <c r="AS134" s="105">
        <f t="shared" ref="AS134:AS197" si="15">1/(1+oDR)^AQ134</f>
        <v>0.7756597627664088</v>
      </c>
      <c r="AU134" s="51"/>
      <c r="BA134" s="106"/>
      <c r="BH134" s="20"/>
      <c r="BI134" s="20"/>
      <c r="BJ134" s="106"/>
      <c r="BK134" s="107"/>
      <c r="BL134" s="105"/>
      <c r="BM134" s="106"/>
      <c r="BN134" s="107"/>
      <c r="BO134" s="105"/>
      <c r="BP134" s="105"/>
      <c r="BQ134" s="106"/>
    </row>
    <row r="135" spans="1:69" x14ac:dyDescent="0.15">
      <c r="A135" s="104">
        <f t="shared" si="12"/>
        <v>129</v>
      </c>
      <c r="B135" s="20">
        <f t="shared" si="10"/>
        <v>387</v>
      </c>
      <c r="C135" s="105">
        <f t="shared" si="11"/>
        <v>89.307692307692307</v>
      </c>
      <c r="D135">
        <f ca="1">OFFSET(extrapolation!L144,0,OS_dist_choice-1,1,1)</f>
        <v>9.7137722973188647E-3</v>
      </c>
      <c r="E135">
        <f ca="1">OFFSET(extrapolation!D144,0,PFS_dist_choice-1,1,1)</f>
        <v>387</v>
      </c>
      <c r="F135" s="102"/>
      <c r="G135" s="206"/>
      <c r="H135" s="105"/>
      <c r="I135" s="105"/>
      <c r="J135" s="209"/>
      <c r="K135" s="31"/>
      <c r="L135" s="209"/>
      <c r="M135" s="31"/>
      <c r="N135" s="31"/>
      <c r="O135" s="209"/>
      <c r="P135" s="31"/>
      <c r="Q135" s="31"/>
      <c r="R135" s="105"/>
      <c r="S135" s="51"/>
      <c r="T135" s="20"/>
      <c r="U135" s="20"/>
      <c r="V135" s="20"/>
      <c r="W135" s="20"/>
      <c r="X135" s="20"/>
      <c r="Y135" s="106"/>
      <c r="Z135" s="20"/>
      <c r="AA135" s="20"/>
      <c r="AB135" s="20"/>
      <c r="AC135" s="20"/>
      <c r="AD135" s="20"/>
      <c r="AE135" s="20"/>
      <c r="AF135" s="20"/>
      <c r="AG135" s="20"/>
      <c r="AH135" s="106"/>
      <c r="AI135" s="107"/>
      <c r="AJ135" s="105"/>
      <c r="AK135" s="106"/>
      <c r="AL135" s="107"/>
      <c r="AM135" s="105"/>
      <c r="AN135" s="105"/>
      <c r="AO135" s="106"/>
      <c r="AP135" s="105"/>
      <c r="AQ135" s="105">
        <f t="shared" ref="AQ135:AQ166" si="16">+B135/52</f>
        <v>7.4423076923076925</v>
      </c>
      <c r="AR135" s="105">
        <f t="shared" si="14"/>
        <v>0.77412183928438483</v>
      </c>
      <c r="AS135" s="105">
        <f t="shared" si="15"/>
        <v>0.77412183928438483</v>
      </c>
      <c r="AU135" s="51"/>
      <c r="BA135" s="106"/>
      <c r="BH135" s="20"/>
      <c r="BI135" s="20"/>
      <c r="BJ135" s="106"/>
      <c r="BK135" s="107"/>
      <c r="BL135" s="105"/>
      <c r="BM135" s="106"/>
      <c r="BN135" s="107"/>
      <c r="BO135" s="105"/>
      <c r="BP135" s="105"/>
      <c r="BQ135" s="106"/>
    </row>
    <row r="136" spans="1:69" x14ac:dyDescent="0.15">
      <c r="A136" s="104">
        <f t="shared" si="12"/>
        <v>130</v>
      </c>
      <c r="B136" s="20">
        <f t="shared" ref="B136:B199" si="17">+A136*3</f>
        <v>390</v>
      </c>
      <c r="C136" s="105">
        <f t="shared" ref="C136:C199" si="18">+(B136/52)*12</f>
        <v>90</v>
      </c>
      <c r="D136">
        <f ca="1">OFFSET(extrapolation!L145,0,OS_dist_choice-1,1,1)</f>
        <v>9.545676767382277E-3</v>
      </c>
      <c r="E136">
        <f ca="1">OFFSET(extrapolation!D145,0,PFS_dist_choice-1,1,1)</f>
        <v>390</v>
      </c>
      <c r="F136" s="102"/>
      <c r="G136" s="206"/>
      <c r="H136" s="105"/>
      <c r="I136" s="105"/>
      <c r="J136" s="209"/>
      <c r="K136" s="31"/>
      <c r="L136" s="209"/>
      <c r="M136" s="31"/>
      <c r="N136" s="31"/>
      <c r="O136" s="209"/>
      <c r="P136" s="31"/>
      <c r="Q136" s="31"/>
      <c r="R136" s="105"/>
      <c r="S136" s="51"/>
      <c r="T136" s="20"/>
      <c r="U136" s="20"/>
      <c r="V136" s="20"/>
      <c r="W136" s="20"/>
      <c r="X136" s="20"/>
      <c r="Y136" s="106"/>
      <c r="Z136" s="20"/>
      <c r="AA136" s="20"/>
      <c r="AB136" s="20"/>
      <c r="AC136" s="20"/>
      <c r="AD136" s="20"/>
      <c r="AE136" s="20"/>
      <c r="AF136" s="20"/>
      <c r="AG136" s="20"/>
      <c r="AH136" s="106"/>
      <c r="AI136" s="107"/>
      <c r="AJ136" s="105"/>
      <c r="AK136" s="106"/>
      <c r="AL136" s="107"/>
      <c r="AM136" s="105"/>
      <c r="AN136" s="105"/>
      <c r="AO136" s="106"/>
      <c r="AP136" s="105"/>
      <c r="AQ136" s="105">
        <f t="shared" si="16"/>
        <v>7.5</v>
      </c>
      <c r="AR136" s="105">
        <f t="shared" si="14"/>
        <v>0.77258696508859437</v>
      </c>
      <c r="AS136" s="105">
        <f t="shared" si="15"/>
        <v>0.77258696508859437</v>
      </c>
      <c r="AU136" s="51"/>
      <c r="BA136" s="106"/>
      <c r="BH136" s="20"/>
      <c r="BI136" s="20"/>
      <c r="BJ136" s="106"/>
      <c r="BK136" s="107"/>
      <c r="BL136" s="105"/>
      <c r="BM136" s="106"/>
      <c r="BN136" s="107"/>
      <c r="BO136" s="105"/>
      <c r="BP136" s="105"/>
      <c r="BQ136" s="106"/>
    </row>
    <row r="137" spans="1:69" x14ac:dyDescent="0.15">
      <c r="A137" s="104">
        <f t="shared" si="12"/>
        <v>131</v>
      </c>
      <c r="B137" s="20">
        <f t="shared" si="17"/>
        <v>393</v>
      </c>
      <c r="C137" s="105">
        <f t="shared" si="18"/>
        <v>90.692307692307693</v>
      </c>
      <c r="D137">
        <f ca="1">OFFSET(extrapolation!L146,0,OS_dist_choice-1,1,1)</f>
        <v>9.3817177434094168E-3</v>
      </c>
      <c r="E137">
        <f ca="1">OFFSET(extrapolation!D146,0,PFS_dist_choice-1,1,1)</f>
        <v>393</v>
      </c>
      <c r="F137" s="102"/>
      <c r="G137" s="206"/>
      <c r="H137" s="105"/>
      <c r="I137" s="105"/>
      <c r="J137" s="209"/>
      <c r="K137" s="31"/>
      <c r="L137" s="209"/>
      <c r="M137" s="31"/>
      <c r="N137" s="31"/>
      <c r="O137" s="209"/>
      <c r="P137" s="31"/>
      <c r="Q137" s="31"/>
      <c r="R137" s="105"/>
      <c r="S137" s="51"/>
      <c r="T137" s="20"/>
      <c r="U137" s="20"/>
      <c r="V137" s="20"/>
      <c r="W137" s="20"/>
      <c r="X137" s="20"/>
      <c r="Y137" s="106"/>
      <c r="Z137" s="20"/>
      <c r="AA137" s="20"/>
      <c r="AB137" s="20"/>
      <c r="AC137" s="20"/>
      <c r="AD137" s="20"/>
      <c r="AE137" s="20"/>
      <c r="AF137" s="20"/>
      <c r="AG137" s="20"/>
      <c r="AH137" s="106"/>
      <c r="AI137" s="107"/>
      <c r="AJ137" s="105"/>
      <c r="AK137" s="106"/>
      <c r="AL137" s="107"/>
      <c r="AM137" s="105"/>
      <c r="AN137" s="105"/>
      <c r="AO137" s="106"/>
      <c r="AP137" s="105"/>
      <c r="AQ137" s="105">
        <f t="shared" si="16"/>
        <v>7.5576923076923075</v>
      </c>
      <c r="AR137" s="105">
        <f t="shared" si="14"/>
        <v>0.77105513413312787</v>
      </c>
      <c r="AS137" s="105">
        <f t="shared" si="15"/>
        <v>0.77105513413312787</v>
      </c>
      <c r="AU137" s="51"/>
      <c r="BA137" s="106"/>
      <c r="BH137" s="20"/>
      <c r="BI137" s="20"/>
      <c r="BJ137" s="106"/>
      <c r="BK137" s="107"/>
      <c r="BL137" s="105"/>
      <c r="BM137" s="106"/>
      <c r="BN137" s="107"/>
      <c r="BO137" s="105"/>
      <c r="BP137" s="105"/>
      <c r="BQ137" s="106"/>
    </row>
    <row r="138" spans="1:69" x14ac:dyDescent="0.15">
      <c r="A138" s="104">
        <f t="shared" si="12"/>
        <v>132</v>
      </c>
      <c r="B138" s="20">
        <f t="shared" si="17"/>
        <v>396</v>
      </c>
      <c r="C138" s="105">
        <f t="shared" si="18"/>
        <v>91.384615384615387</v>
      </c>
      <c r="D138">
        <f ca="1">OFFSET(extrapolation!L147,0,OS_dist_choice-1,1,1)</f>
        <v>9.2217639264237095E-3</v>
      </c>
      <c r="E138">
        <f ca="1">OFFSET(extrapolation!D147,0,PFS_dist_choice-1,1,1)</f>
        <v>396</v>
      </c>
      <c r="F138" s="102"/>
      <c r="G138" s="206"/>
      <c r="H138" s="105"/>
      <c r="I138" s="105"/>
      <c r="J138" s="209"/>
      <c r="K138" s="31"/>
      <c r="L138" s="209"/>
      <c r="M138" s="31"/>
      <c r="N138" s="31"/>
      <c r="O138" s="209"/>
      <c r="P138" s="31"/>
      <c r="Q138" s="31"/>
      <c r="R138" s="105"/>
      <c r="S138" s="51"/>
      <c r="T138" s="20"/>
      <c r="U138" s="20"/>
      <c r="V138" s="20"/>
      <c r="W138" s="20"/>
      <c r="X138" s="20"/>
      <c r="Y138" s="106"/>
      <c r="Z138" s="20"/>
      <c r="AA138" s="20"/>
      <c r="AB138" s="20"/>
      <c r="AC138" s="20"/>
      <c r="AD138" s="20"/>
      <c r="AE138" s="20"/>
      <c r="AF138" s="20"/>
      <c r="AG138" s="20"/>
      <c r="AH138" s="106"/>
      <c r="AI138" s="107"/>
      <c r="AJ138" s="105"/>
      <c r="AK138" s="106"/>
      <c r="AL138" s="107"/>
      <c r="AM138" s="105"/>
      <c r="AN138" s="105"/>
      <c r="AO138" s="106"/>
      <c r="AP138" s="105"/>
      <c r="AQ138" s="105">
        <f t="shared" si="16"/>
        <v>7.615384615384615</v>
      </c>
      <c r="AR138" s="105">
        <f t="shared" si="14"/>
        <v>0.76952634038406276</v>
      </c>
      <c r="AS138" s="105">
        <f t="shared" si="15"/>
        <v>0.76952634038406276</v>
      </c>
      <c r="AU138" s="51"/>
      <c r="BA138" s="106"/>
      <c r="BH138" s="20"/>
      <c r="BI138" s="20"/>
      <c r="BJ138" s="106"/>
      <c r="BK138" s="107"/>
      <c r="BL138" s="105"/>
      <c r="BM138" s="106"/>
      <c r="BN138" s="107"/>
      <c r="BO138" s="105"/>
      <c r="BP138" s="105"/>
      <c r="BQ138" s="106"/>
    </row>
    <row r="139" spans="1:69" x14ac:dyDescent="0.15">
      <c r="A139" s="104">
        <f t="shared" si="12"/>
        <v>133</v>
      </c>
      <c r="B139" s="20">
        <f t="shared" si="17"/>
        <v>399</v>
      </c>
      <c r="C139" s="105">
        <f t="shared" si="18"/>
        <v>92.07692307692308</v>
      </c>
      <c r="D139">
        <f ca="1">OFFSET(extrapolation!L148,0,OS_dist_choice-1,1,1)</f>
        <v>9.0656890994683138E-3</v>
      </c>
      <c r="E139">
        <f ca="1">OFFSET(extrapolation!D148,0,PFS_dist_choice-1,1,1)</f>
        <v>399</v>
      </c>
      <c r="F139" s="102"/>
      <c r="G139" s="206"/>
      <c r="H139" s="105"/>
      <c r="I139" s="105"/>
      <c r="J139" s="209"/>
      <c r="K139" s="31"/>
      <c r="L139" s="209"/>
      <c r="M139" s="31"/>
      <c r="N139" s="31"/>
      <c r="O139" s="209"/>
      <c r="P139" s="31"/>
      <c r="Q139" s="31"/>
      <c r="R139" s="105"/>
      <c r="S139" s="51"/>
      <c r="T139" s="20"/>
      <c r="U139" s="20"/>
      <c r="V139" s="20"/>
      <c r="W139" s="20"/>
      <c r="X139" s="20"/>
      <c r="Y139" s="106"/>
      <c r="Z139" s="20"/>
      <c r="AA139" s="20"/>
      <c r="AB139" s="20"/>
      <c r="AC139" s="20"/>
      <c r="AD139" s="20"/>
      <c r="AE139" s="20"/>
      <c r="AF139" s="20"/>
      <c r="AG139" s="20"/>
      <c r="AH139" s="106"/>
      <c r="AI139" s="107"/>
      <c r="AJ139" s="105"/>
      <c r="AK139" s="106"/>
      <c r="AL139" s="107"/>
      <c r="AM139" s="105"/>
      <c r="AN139" s="105"/>
      <c r="AO139" s="106"/>
      <c r="AP139" s="105"/>
      <c r="AQ139" s="105">
        <f t="shared" si="16"/>
        <v>7.6730769230769234</v>
      </c>
      <c r="AR139" s="105">
        <f t="shared" si="14"/>
        <v>0.76800057781944064</v>
      </c>
      <c r="AS139" s="105">
        <f t="shared" si="15"/>
        <v>0.76800057781944064</v>
      </c>
      <c r="AU139" s="51"/>
      <c r="BA139" s="106"/>
      <c r="BH139" s="20"/>
      <c r="BI139" s="20"/>
      <c r="BJ139" s="106"/>
      <c r="BK139" s="107"/>
      <c r="BL139" s="105"/>
      <c r="BM139" s="106"/>
      <c r="BN139" s="107"/>
      <c r="BO139" s="105"/>
      <c r="BP139" s="105"/>
      <c r="BQ139" s="106"/>
    </row>
    <row r="140" spans="1:69" x14ac:dyDescent="0.15">
      <c r="A140" s="104">
        <f t="shared" si="12"/>
        <v>134</v>
      </c>
      <c r="B140" s="20">
        <f t="shared" si="17"/>
        <v>402</v>
      </c>
      <c r="C140" s="105">
        <f t="shared" si="18"/>
        <v>92.769230769230774</v>
      </c>
      <c r="D140">
        <f ca="1">OFFSET(extrapolation!L149,0,OS_dist_choice-1,1,1)</f>
        <v>8.9133718963692061E-3</v>
      </c>
      <c r="E140">
        <f ca="1">OFFSET(extrapolation!D149,0,PFS_dist_choice-1,1,1)</f>
        <v>402</v>
      </c>
      <c r="F140" s="102"/>
      <c r="G140" s="206"/>
      <c r="H140" s="105"/>
      <c r="I140" s="105"/>
      <c r="J140" s="209"/>
      <c r="K140" s="31"/>
      <c r="L140" s="209"/>
      <c r="M140" s="31"/>
      <c r="N140" s="31"/>
      <c r="O140" s="209"/>
      <c r="P140" s="31"/>
      <c r="Q140" s="31"/>
      <c r="R140" s="105"/>
      <c r="S140" s="51"/>
      <c r="T140" s="20"/>
      <c r="U140" s="20"/>
      <c r="V140" s="20"/>
      <c r="W140" s="20"/>
      <c r="X140" s="20"/>
      <c r="Y140" s="106"/>
      <c r="Z140" s="20"/>
      <c r="AA140" s="20"/>
      <c r="AB140" s="20"/>
      <c r="AC140" s="20"/>
      <c r="AD140" s="20"/>
      <c r="AE140" s="20"/>
      <c r="AF140" s="20"/>
      <c r="AG140" s="20"/>
      <c r="AH140" s="106"/>
      <c r="AI140" s="107"/>
      <c r="AJ140" s="105"/>
      <c r="AK140" s="106"/>
      <c r="AL140" s="107"/>
      <c r="AM140" s="105"/>
      <c r="AN140" s="105"/>
      <c r="AO140" s="106"/>
      <c r="AP140" s="105"/>
      <c r="AQ140" s="105">
        <f t="shared" si="16"/>
        <v>7.7307692307692308</v>
      </c>
      <c r="AR140" s="105">
        <f t="shared" si="14"/>
        <v>0.76647784042924272</v>
      </c>
      <c r="AS140" s="105">
        <f t="shared" si="15"/>
        <v>0.76647784042924272</v>
      </c>
      <c r="AU140" s="51"/>
      <c r="BA140" s="106"/>
      <c r="BH140" s="20"/>
      <c r="BI140" s="20"/>
      <c r="BJ140" s="106"/>
      <c r="BK140" s="107"/>
      <c r="BL140" s="105"/>
      <c r="BM140" s="106"/>
      <c r="BN140" s="107"/>
      <c r="BO140" s="105"/>
      <c r="BP140" s="105"/>
      <c r="BQ140" s="106"/>
    </row>
    <row r="141" spans="1:69" x14ac:dyDescent="0.15">
      <c r="A141" s="104">
        <f t="shared" si="12"/>
        <v>135</v>
      </c>
      <c r="B141" s="20">
        <f t="shared" si="17"/>
        <v>405</v>
      </c>
      <c r="C141" s="105">
        <f t="shared" si="18"/>
        <v>93.461538461538453</v>
      </c>
      <c r="D141">
        <f ca="1">OFFSET(extrapolation!L150,0,OS_dist_choice-1,1,1)</f>
        <v>8.7646955825520529E-3</v>
      </c>
      <c r="E141">
        <f ca="1">OFFSET(extrapolation!D150,0,PFS_dist_choice-1,1,1)</f>
        <v>405</v>
      </c>
      <c r="F141" s="102"/>
      <c r="G141" s="206"/>
      <c r="H141" s="105"/>
      <c r="I141" s="105"/>
      <c r="J141" s="209"/>
      <c r="K141" s="31"/>
      <c r="L141" s="209"/>
      <c r="M141" s="31"/>
      <c r="N141" s="31"/>
      <c r="O141" s="209"/>
      <c r="P141" s="31"/>
      <c r="Q141" s="31"/>
      <c r="R141" s="105"/>
      <c r="S141" s="51"/>
      <c r="T141" s="20"/>
      <c r="U141" s="20"/>
      <c r="V141" s="20"/>
      <c r="W141" s="20"/>
      <c r="X141" s="20"/>
      <c r="Y141" s="106"/>
      <c r="Z141" s="20"/>
      <c r="AA141" s="20"/>
      <c r="AB141" s="20"/>
      <c r="AC141" s="20"/>
      <c r="AD141" s="20"/>
      <c r="AE141" s="20"/>
      <c r="AF141" s="20"/>
      <c r="AG141" s="20"/>
      <c r="AH141" s="106"/>
      <c r="AI141" s="107"/>
      <c r="AJ141" s="105"/>
      <c r="AK141" s="106"/>
      <c r="AL141" s="107"/>
      <c r="AM141" s="105"/>
      <c r="AN141" s="105"/>
      <c r="AO141" s="106"/>
      <c r="AP141" s="105"/>
      <c r="AQ141" s="105">
        <f t="shared" si="16"/>
        <v>7.7884615384615383</v>
      </c>
      <c r="AR141" s="105">
        <f t="shared" si="14"/>
        <v>0.76495812221536619</v>
      </c>
      <c r="AS141" s="105">
        <f t="shared" si="15"/>
        <v>0.76495812221536619</v>
      </c>
      <c r="AU141" s="51"/>
      <c r="BA141" s="106"/>
      <c r="BH141" s="20"/>
      <c r="BI141" s="20"/>
      <c r="BJ141" s="106"/>
      <c r="BK141" s="107"/>
      <c r="BL141" s="105"/>
      <c r="BM141" s="106"/>
      <c r="BN141" s="107"/>
      <c r="BO141" s="105"/>
      <c r="BP141" s="105"/>
      <c r="BQ141" s="106"/>
    </row>
    <row r="142" spans="1:69" x14ac:dyDescent="0.15">
      <c r="A142" s="104">
        <f t="shared" si="12"/>
        <v>136</v>
      </c>
      <c r="B142" s="20">
        <f t="shared" si="17"/>
        <v>408</v>
      </c>
      <c r="C142" s="105">
        <f t="shared" si="18"/>
        <v>94.153846153846146</v>
      </c>
      <c r="D142">
        <f ca="1">OFFSET(extrapolation!L151,0,OS_dist_choice-1,1,1)</f>
        <v>8.6195478472066E-3</v>
      </c>
      <c r="E142">
        <f ca="1">OFFSET(extrapolation!D151,0,PFS_dist_choice-1,1,1)</f>
        <v>408</v>
      </c>
      <c r="F142" s="102"/>
      <c r="G142" s="206"/>
      <c r="H142" s="105"/>
      <c r="I142" s="105"/>
      <c r="J142" s="209"/>
      <c r="K142" s="31"/>
      <c r="L142" s="209"/>
      <c r="M142" s="31"/>
      <c r="N142" s="31"/>
      <c r="O142" s="209"/>
      <c r="P142" s="31"/>
      <c r="Q142" s="31"/>
      <c r="R142" s="105"/>
      <c r="S142" s="51"/>
      <c r="T142" s="20"/>
      <c r="U142" s="20"/>
      <c r="V142" s="20"/>
      <c r="W142" s="20"/>
      <c r="X142" s="20"/>
      <c r="Y142" s="106"/>
      <c r="Z142" s="20"/>
      <c r="AA142" s="20"/>
      <c r="AB142" s="20"/>
      <c r="AC142" s="20"/>
      <c r="AD142" s="20"/>
      <c r="AE142" s="20"/>
      <c r="AF142" s="20"/>
      <c r="AG142" s="20"/>
      <c r="AH142" s="106"/>
      <c r="AI142" s="107"/>
      <c r="AJ142" s="105"/>
      <c r="AK142" s="106"/>
      <c r="AL142" s="107"/>
      <c r="AM142" s="105"/>
      <c r="AN142" s="105"/>
      <c r="AO142" s="106"/>
      <c r="AP142" s="105"/>
      <c r="AQ142" s="105">
        <f t="shared" si="16"/>
        <v>7.8461538461538458</v>
      </c>
      <c r="AR142" s="105">
        <f t="shared" si="14"/>
        <v>0.76344141719160141</v>
      </c>
      <c r="AS142" s="105">
        <f t="shared" si="15"/>
        <v>0.76344141719160141</v>
      </c>
      <c r="AU142" s="51"/>
      <c r="BA142" s="106"/>
      <c r="BH142" s="20"/>
      <c r="BI142" s="20"/>
      <c r="BJ142" s="106"/>
      <c r="BK142" s="107"/>
      <c r="BL142" s="105"/>
      <c r="BM142" s="106"/>
      <c r="BN142" s="107"/>
      <c r="BO142" s="105"/>
      <c r="BP142" s="105"/>
      <c r="BQ142" s="106"/>
    </row>
    <row r="143" spans="1:69" x14ac:dyDescent="0.15">
      <c r="A143" s="104">
        <f t="shared" si="12"/>
        <v>137</v>
      </c>
      <c r="B143" s="20">
        <f t="shared" si="17"/>
        <v>411</v>
      </c>
      <c r="C143" s="105">
        <f t="shared" si="18"/>
        <v>94.846153846153854</v>
      </c>
      <c r="D143">
        <f ca="1">OFFSET(extrapolation!L152,0,OS_dist_choice-1,1,1)</f>
        <v>8.4778206061383015E-3</v>
      </c>
      <c r="E143">
        <f ca="1">OFFSET(extrapolation!D152,0,PFS_dist_choice-1,1,1)</f>
        <v>411</v>
      </c>
      <c r="F143" s="102"/>
      <c r="G143" s="206"/>
      <c r="H143" s="105"/>
      <c r="I143" s="105"/>
      <c r="J143" s="209"/>
      <c r="K143" s="31"/>
      <c r="L143" s="209"/>
      <c r="M143" s="31"/>
      <c r="N143" s="31"/>
      <c r="O143" s="209"/>
      <c r="P143" s="31"/>
      <c r="Q143" s="31"/>
      <c r="R143" s="105"/>
      <c r="S143" s="51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106"/>
      <c r="AI143" s="107"/>
      <c r="AJ143" s="105"/>
      <c r="AK143" s="106"/>
      <c r="AL143" s="107"/>
      <c r="AM143" s="105"/>
      <c r="AN143" s="105"/>
      <c r="AO143" s="106"/>
      <c r="AP143" s="105"/>
      <c r="AQ143" s="105">
        <f t="shared" si="16"/>
        <v>7.9038461538461542</v>
      </c>
      <c r="AR143" s="105">
        <f t="shared" si="14"/>
        <v>0.76192771938360737</v>
      </c>
      <c r="AS143" s="105">
        <f t="shared" si="15"/>
        <v>0.76192771938360737</v>
      </c>
      <c r="AU143" s="51"/>
      <c r="BH143" s="20"/>
      <c r="BI143" s="20"/>
      <c r="BJ143" s="106"/>
      <c r="BK143" s="107"/>
      <c r="BL143" s="105"/>
      <c r="BM143" s="106"/>
      <c r="BN143" s="107"/>
      <c r="BO143" s="105"/>
      <c r="BP143" s="105"/>
      <c r="BQ143" s="106"/>
    </row>
    <row r="144" spans="1:69" x14ac:dyDescent="0.15">
      <c r="A144" s="104">
        <f t="shared" si="12"/>
        <v>138</v>
      </c>
      <c r="B144" s="20">
        <f t="shared" si="17"/>
        <v>414</v>
      </c>
      <c r="C144" s="105">
        <f t="shared" si="18"/>
        <v>95.538461538461547</v>
      </c>
      <c r="D144">
        <f ca="1">OFFSET(extrapolation!L153,0,OS_dist_choice-1,1,1)</f>
        <v>8.3394098146895926E-3</v>
      </c>
      <c r="E144">
        <f ca="1">OFFSET(extrapolation!D153,0,PFS_dist_choice-1,1,1)</f>
        <v>414</v>
      </c>
      <c r="F144" s="102"/>
      <c r="G144" s="206"/>
      <c r="H144" s="105"/>
      <c r="I144" s="105"/>
      <c r="J144" s="209"/>
      <c r="K144" s="31"/>
      <c r="L144" s="209"/>
      <c r="M144" s="31"/>
      <c r="N144" s="31"/>
      <c r="O144" s="209"/>
      <c r="P144" s="31"/>
      <c r="Q144" s="31"/>
      <c r="R144" s="105"/>
      <c r="S144" s="51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106"/>
      <c r="AI144" s="107"/>
      <c r="AJ144" s="105"/>
      <c r="AK144" s="106"/>
      <c r="AL144" s="107"/>
      <c r="AM144" s="105"/>
      <c r="AN144" s="105"/>
      <c r="AO144" s="106"/>
      <c r="AP144" s="105"/>
      <c r="AQ144" s="105">
        <f t="shared" si="16"/>
        <v>7.9615384615384617</v>
      </c>
      <c r="AR144" s="105">
        <f t="shared" si="14"/>
        <v>0.76041702282888879</v>
      </c>
      <c r="AS144" s="105">
        <f t="shared" si="15"/>
        <v>0.76041702282888879</v>
      </c>
      <c r="AU144" s="51"/>
      <c r="BH144" s="20"/>
      <c r="BI144" s="20"/>
      <c r="BJ144" s="106"/>
      <c r="BK144" s="107"/>
      <c r="BL144" s="105"/>
      <c r="BM144" s="106"/>
      <c r="BN144" s="107"/>
      <c r="BO144" s="105"/>
      <c r="BP144" s="105"/>
      <c r="BQ144" s="106"/>
    </row>
    <row r="145" spans="1:69" x14ac:dyDescent="0.15">
      <c r="A145" s="104">
        <f t="shared" si="12"/>
        <v>139</v>
      </c>
      <c r="B145" s="20">
        <f t="shared" si="17"/>
        <v>417</v>
      </c>
      <c r="C145" s="105">
        <f t="shared" si="18"/>
        <v>96.230769230769241</v>
      </c>
      <c r="D145">
        <f ca="1">OFFSET(extrapolation!L154,0,OS_dist_choice-1,1,1)</f>
        <v>8.2042152901520542E-3</v>
      </c>
      <c r="E145">
        <f ca="1">OFFSET(extrapolation!D154,0,PFS_dist_choice-1,1,1)</f>
        <v>417</v>
      </c>
      <c r="F145" s="102"/>
      <c r="G145" s="206"/>
      <c r="H145" s="105"/>
      <c r="I145" s="105"/>
      <c r="J145" s="209"/>
      <c r="K145" s="31"/>
      <c r="L145" s="209"/>
      <c r="M145" s="31"/>
      <c r="N145" s="31"/>
      <c r="O145" s="209"/>
      <c r="P145" s="31"/>
      <c r="Q145" s="31"/>
      <c r="R145" s="105"/>
      <c r="S145" s="51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106"/>
      <c r="AI145" s="107"/>
      <c r="AJ145" s="105"/>
      <c r="AK145" s="106"/>
      <c r="AL145" s="107"/>
      <c r="AM145" s="105"/>
      <c r="AN145" s="105"/>
      <c r="AO145" s="106"/>
      <c r="AP145" s="105"/>
      <c r="AQ145" s="105">
        <f t="shared" si="16"/>
        <v>8.0192307692307701</v>
      </c>
      <c r="AR145" s="105">
        <f t="shared" si="14"/>
        <v>0.75890932157677216</v>
      </c>
      <c r="AS145" s="105">
        <f t="shared" si="15"/>
        <v>0.75890932157677216</v>
      </c>
      <c r="AU145" s="51"/>
      <c r="BH145" s="20"/>
      <c r="BI145" s="20"/>
      <c r="BJ145" s="106"/>
      <c r="BK145" s="107"/>
      <c r="BL145" s="105"/>
      <c r="BM145" s="106"/>
      <c r="BN145" s="107"/>
      <c r="BO145" s="105"/>
      <c r="BP145" s="105"/>
      <c r="BQ145" s="106"/>
    </row>
    <row r="146" spans="1:69" x14ac:dyDescent="0.15">
      <c r="A146" s="104">
        <f t="shared" si="12"/>
        <v>140</v>
      </c>
      <c r="B146" s="20">
        <f t="shared" si="17"/>
        <v>420</v>
      </c>
      <c r="C146" s="105">
        <f t="shared" si="18"/>
        <v>96.92307692307692</v>
      </c>
      <c r="D146">
        <f ca="1">OFFSET(extrapolation!L155,0,OS_dist_choice-1,1,1)</f>
        <v>8.0721405431287419E-3</v>
      </c>
      <c r="E146">
        <f ca="1">OFFSET(extrapolation!D155,0,PFS_dist_choice-1,1,1)</f>
        <v>420</v>
      </c>
      <c r="F146" s="102"/>
      <c r="G146" s="206"/>
      <c r="H146" s="105"/>
      <c r="I146" s="105"/>
      <c r="J146" s="209"/>
      <c r="K146" s="31"/>
      <c r="L146" s="209"/>
      <c r="M146" s="31"/>
      <c r="N146" s="31"/>
      <c r="O146" s="209"/>
      <c r="P146" s="31"/>
      <c r="Q146" s="31"/>
      <c r="R146" s="105"/>
      <c r="S146" s="51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106"/>
      <c r="AI146" s="107"/>
      <c r="AJ146" s="105"/>
      <c r="AK146" s="106"/>
      <c r="AL146" s="107"/>
      <c r="AM146" s="105"/>
      <c r="AN146" s="105"/>
      <c r="AO146" s="106"/>
      <c r="AP146" s="105"/>
      <c r="AQ146" s="105">
        <f t="shared" si="16"/>
        <v>8.0769230769230766</v>
      </c>
      <c r="AR146" s="105">
        <f t="shared" si="14"/>
        <v>0.75740460968838286</v>
      </c>
      <c r="AS146" s="105">
        <f t="shared" si="15"/>
        <v>0.75740460968838286</v>
      </c>
      <c r="AU146" s="51"/>
      <c r="BH146" s="20"/>
      <c r="BI146" s="20"/>
      <c r="BJ146" s="106"/>
      <c r="BK146" s="107"/>
      <c r="BL146" s="105"/>
      <c r="BM146" s="106"/>
      <c r="BN146" s="107"/>
      <c r="BO146" s="105"/>
      <c r="BP146" s="105"/>
      <c r="BQ146" s="106"/>
    </row>
    <row r="147" spans="1:69" x14ac:dyDescent="0.15">
      <c r="A147" s="104">
        <f t="shared" si="12"/>
        <v>141</v>
      </c>
      <c r="B147" s="20">
        <f t="shared" si="17"/>
        <v>423</v>
      </c>
      <c r="C147" s="105">
        <f t="shared" si="18"/>
        <v>97.615384615384613</v>
      </c>
      <c r="D147">
        <f ca="1">OFFSET(extrapolation!L156,0,OS_dist_choice-1,1,1)</f>
        <v>7.9430926173386599E-3</v>
      </c>
      <c r="E147">
        <f ca="1">OFFSET(extrapolation!D156,0,PFS_dist_choice-1,1,1)</f>
        <v>423</v>
      </c>
      <c r="F147" s="102"/>
      <c r="G147" s="206"/>
      <c r="H147" s="105"/>
      <c r="I147" s="105"/>
      <c r="J147" s="209"/>
      <c r="K147" s="31"/>
      <c r="L147" s="209"/>
      <c r="M147" s="31"/>
      <c r="N147" s="31"/>
      <c r="O147" s="209"/>
      <c r="P147" s="31"/>
      <c r="Q147" s="31"/>
      <c r="R147" s="105"/>
      <c r="S147" s="51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106"/>
      <c r="AI147" s="107"/>
      <c r="AJ147" s="105"/>
      <c r="AK147" s="106"/>
      <c r="AL147" s="107"/>
      <c r="AM147" s="105"/>
      <c r="AN147" s="105"/>
      <c r="AO147" s="106"/>
      <c r="AP147" s="105"/>
      <c r="AQ147" s="105">
        <f t="shared" si="16"/>
        <v>8.134615384615385</v>
      </c>
      <c r="AR147" s="105">
        <f t="shared" si="14"/>
        <v>0.75590288123662119</v>
      </c>
      <c r="AS147" s="105">
        <f t="shared" si="15"/>
        <v>0.75590288123662119</v>
      </c>
      <c r="AU147" s="51"/>
      <c r="BH147" s="20"/>
      <c r="BI147" s="20"/>
      <c r="BJ147" s="106"/>
      <c r="BK147" s="107"/>
      <c r="BL147" s="105"/>
      <c r="BM147" s="106"/>
      <c r="BN147" s="107"/>
      <c r="BO147" s="105"/>
      <c r="BP147" s="105"/>
      <c r="BQ147" s="106"/>
    </row>
    <row r="148" spans="1:69" x14ac:dyDescent="0.15">
      <c r="A148" s="104">
        <f t="shared" si="12"/>
        <v>142</v>
      </c>
      <c r="B148" s="20">
        <f t="shared" si="17"/>
        <v>426</v>
      </c>
      <c r="C148" s="105">
        <f t="shared" si="18"/>
        <v>98.307692307692292</v>
      </c>
      <c r="D148">
        <f ca="1">OFFSET(extrapolation!L157,0,OS_dist_choice-1,1,1)</f>
        <v>7.8169819373887402E-3</v>
      </c>
      <c r="E148">
        <f ca="1">OFFSET(extrapolation!D157,0,PFS_dist_choice-1,1,1)</f>
        <v>426</v>
      </c>
      <c r="F148" s="102"/>
      <c r="G148" s="206"/>
      <c r="H148" s="105"/>
      <c r="I148" s="105"/>
      <c r="J148" s="209"/>
      <c r="K148" s="31"/>
      <c r="L148" s="209"/>
      <c r="M148" s="31"/>
      <c r="N148" s="31"/>
      <c r="O148" s="209"/>
      <c r="P148" s="31"/>
      <c r="Q148" s="31"/>
      <c r="R148" s="105"/>
      <c r="S148" s="51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106"/>
      <c r="AI148" s="107"/>
      <c r="AJ148" s="105"/>
      <c r="AK148" s="106"/>
      <c r="AL148" s="107"/>
      <c r="AM148" s="105"/>
      <c r="AN148" s="105"/>
      <c r="AO148" s="106"/>
      <c r="AP148" s="105"/>
      <c r="AQ148" s="105">
        <f t="shared" si="16"/>
        <v>8.1923076923076916</v>
      </c>
      <c r="AR148" s="105">
        <f t="shared" si="14"/>
        <v>0.7544041303061394</v>
      </c>
      <c r="AS148" s="105">
        <f t="shared" si="15"/>
        <v>0.7544041303061394</v>
      </c>
      <c r="AU148" s="51"/>
      <c r="BH148" s="20"/>
      <c r="BI148" s="20"/>
      <c r="BJ148" s="106"/>
      <c r="BK148" s="107"/>
      <c r="BL148" s="105"/>
      <c r="BM148" s="106"/>
      <c r="BN148" s="107"/>
      <c r="BO148" s="105"/>
      <c r="BP148" s="105"/>
      <c r="BQ148" s="106"/>
    </row>
    <row r="149" spans="1:69" x14ac:dyDescent="0.15">
      <c r="A149" s="104">
        <f t="shared" si="12"/>
        <v>143</v>
      </c>
      <c r="B149" s="20">
        <f t="shared" si="17"/>
        <v>429</v>
      </c>
      <c r="C149" s="105">
        <f t="shared" si="18"/>
        <v>99</v>
      </c>
      <c r="D149">
        <f ca="1">OFFSET(extrapolation!L158,0,OS_dist_choice-1,1,1)</f>
        <v>7.6937221640669623E-3</v>
      </c>
      <c r="E149">
        <f ca="1">OFFSET(extrapolation!D158,0,PFS_dist_choice-1,1,1)</f>
        <v>429</v>
      </c>
      <c r="F149" s="102"/>
      <c r="G149" s="206"/>
      <c r="H149" s="105"/>
      <c r="I149" s="105"/>
      <c r="J149" s="209"/>
      <c r="K149" s="31"/>
      <c r="L149" s="209"/>
      <c r="M149" s="31"/>
      <c r="N149" s="31"/>
      <c r="O149" s="209"/>
      <c r="P149" s="31"/>
      <c r="Q149" s="31"/>
      <c r="R149" s="105"/>
      <c r="S149" s="51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106"/>
      <c r="AI149" s="107"/>
      <c r="AJ149" s="105"/>
      <c r="AK149" s="106"/>
      <c r="AL149" s="107"/>
      <c r="AM149" s="105"/>
      <c r="AN149" s="105"/>
      <c r="AO149" s="106"/>
      <c r="AP149" s="105"/>
      <c r="AQ149" s="105">
        <f t="shared" si="16"/>
        <v>8.25</v>
      </c>
      <c r="AR149" s="105">
        <f t="shared" si="14"/>
        <v>0.75290835099331832</v>
      </c>
      <c r="AS149" s="105">
        <f t="shared" si="15"/>
        <v>0.75290835099331832</v>
      </c>
      <c r="AU149" s="51"/>
      <c r="BH149" s="20"/>
      <c r="BI149" s="20"/>
      <c r="BJ149" s="106"/>
      <c r="BK149" s="107"/>
      <c r="BL149" s="105"/>
      <c r="BM149" s="106"/>
      <c r="BN149" s="107"/>
      <c r="BO149" s="105"/>
      <c r="BP149" s="105"/>
      <c r="BQ149" s="106"/>
    </row>
    <row r="150" spans="1:69" x14ac:dyDescent="0.15">
      <c r="A150" s="104">
        <f t="shared" si="12"/>
        <v>144</v>
      </c>
      <c r="B150" s="20">
        <f t="shared" si="17"/>
        <v>432</v>
      </c>
      <c r="C150" s="105">
        <f t="shared" si="18"/>
        <v>99.692307692307708</v>
      </c>
      <c r="D150">
        <f ca="1">OFFSET(extrapolation!L159,0,OS_dist_choice-1,1,1)</f>
        <v>7.5732300567390685E-3</v>
      </c>
      <c r="E150">
        <f ca="1">OFFSET(extrapolation!D159,0,PFS_dist_choice-1,1,1)</f>
        <v>432</v>
      </c>
      <c r="F150" s="102"/>
      <c r="G150" s="206"/>
      <c r="H150" s="105"/>
      <c r="I150" s="105"/>
      <c r="J150" s="209"/>
      <c r="K150" s="31"/>
      <c r="L150" s="209"/>
      <c r="M150" s="31"/>
      <c r="N150" s="31"/>
      <c r="O150" s="209"/>
      <c r="P150" s="31"/>
      <c r="Q150" s="31"/>
      <c r="R150" s="105"/>
      <c r="S150" s="51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106"/>
      <c r="AI150" s="107"/>
      <c r="AJ150" s="105"/>
      <c r="AK150" s="106"/>
      <c r="AL150" s="107"/>
      <c r="AM150" s="105"/>
      <c r="AN150" s="105"/>
      <c r="AO150" s="106"/>
      <c r="AP150" s="105"/>
      <c r="AQ150" s="105">
        <f t="shared" si="16"/>
        <v>8.3076923076923084</v>
      </c>
      <c r="AR150" s="105">
        <f t="shared" si="14"/>
        <v>0.75141553740624389</v>
      </c>
      <c r="AS150" s="105">
        <f t="shared" si="15"/>
        <v>0.75141553740624389</v>
      </c>
      <c r="AU150" s="51"/>
      <c r="BH150" s="20"/>
      <c r="BI150" s="20"/>
      <c r="BJ150" s="106"/>
      <c r="BK150" s="107"/>
      <c r="BL150" s="105"/>
      <c r="BM150" s="106"/>
      <c r="BN150" s="107"/>
      <c r="BO150" s="105"/>
      <c r="BP150" s="105"/>
      <c r="BQ150" s="106"/>
    </row>
    <row r="151" spans="1:69" x14ac:dyDescent="0.15">
      <c r="A151" s="104">
        <f t="shared" si="12"/>
        <v>145</v>
      </c>
      <c r="B151" s="20">
        <f t="shared" si="17"/>
        <v>435</v>
      </c>
      <c r="C151" s="105">
        <f t="shared" si="18"/>
        <v>100.38461538461539</v>
      </c>
      <c r="D151">
        <f ca="1">OFFSET(extrapolation!L160,0,OS_dist_choice-1,1,1)</f>
        <v>7.4554253424562039E-3</v>
      </c>
      <c r="E151">
        <f ca="1">OFFSET(extrapolation!D160,0,PFS_dist_choice-1,1,1)</f>
        <v>435</v>
      </c>
      <c r="F151" s="102"/>
      <c r="G151" s="206"/>
      <c r="H151" s="105"/>
      <c r="I151" s="105"/>
      <c r="J151" s="209"/>
      <c r="K151" s="31"/>
      <c r="L151" s="209"/>
      <c r="M151" s="31"/>
      <c r="N151" s="31"/>
      <c r="O151" s="209"/>
      <c r="P151" s="31"/>
      <c r="Q151" s="31"/>
      <c r="R151" s="105"/>
      <c r="S151" s="51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106"/>
      <c r="AI151" s="107"/>
      <c r="AJ151" s="105"/>
      <c r="AK151" s="106"/>
      <c r="AL151" s="107"/>
      <c r="AM151" s="105"/>
      <c r="AN151" s="105"/>
      <c r="AO151" s="106"/>
      <c r="AP151" s="105"/>
      <c r="AQ151" s="105">
        <f t="shared" si="16"/>
        <v>8.365384615384615</v>
      </c>
      <c r="AR151" s="105">
        <f t="shared" si="14"/>
        <v>0.74992568366468426</v>
      </c>
      <c r="AS151" s="105">
        <f t="shared" si="15"/>
        <v>0.74992568366468426</v>
      </c>
      <c r="AU151" s="51"/>
      <c r="BH151" s="20"/>
      <c r="BI151" s="20"/>
      <c r="BJ151" s="106"/>
      <c r="BK151" s="107"/>
      <c r="BL151" s="105"/>
      <c r="BM151" s="106"/>
      <c r="BN151" s="107"/>
      <c r="BO151" s="105"/>
      <c r="BP151" s="105"/>
      <c r="BQ151" s="106"/>
    </row>
    <row r="152" spans="1:69" x14ac:dyDescent="0.15">
      <c r="A152" s="104">
        <f t="shared" si="12"/>
        <v>146</v>
      </c>
      <c r="B152" s="20">
        <f t="shared" si="17"/>
        <v>438</v>
      </c>
      <c r="C152" s="105">
        <f t="shared" si="18"/>
        <v>101.07692307692308</v>
      </c>
      <c r="D152">
        <f ca="1">OFFSET(extrapolation!L161,0,OS_dist_choice-1,1,1)</f>
        <v>7.3402305914053098E-3</v>
      </c>
      <c r="E152">
        <f ca="1">OFFSET(extrapolation!D161,0,PFS_dist_choice-1,1,1)</f>
        <v>438</v>
      </c>
      <c r="F152" s="102"/>
      <c r="G152" s="206"/>
      <c r="H152" s="105"/>
      <c r="I152" s="105"/>
      <c r="J152" s="209"/>
      <c r="K152" s="31"/>
      <c r="L152" s="209"/>
      <c r="M152" s="31"/>
      <c r="N152" s="31"/>
      <c r="O152" s="209"/>
      <c r="P152" s="31"/>
      <c r="Q152" s="31"/>
      <c r="R152" s="105"/>
      <c r="S152" s="51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106"/>
      <c r="AI152" s="107"/>
      <c r="AJ152" s="105"/>
      <c r="AK152" s="106"/>
      <c r="AL152" s="107"/>
      <c r="AM152" s="105"/>
      <c r="AN152" s="105"/>
      <c r="AO152" s="106"/>
      <c r="AP152" s="105"/>
      <c r="AQ152" s="105">
        <f t="shared" si="16"/>
        <v>8.4230769230769234</v>
      </c>
      <c r="AR152" s="105">
        <f t="shared" si="14"/>
        <v>0.74843878390006646</v>
      </c>
      <c r="AS152" s="105">
        <f t="shared" si="15"/>
        <v>0.74843878390006646</v>
      </c>
      <c r="AU152" s="51"/>
      <c r="BH152" s="20"/>
      <c r="BI152" s="20"/>
      <c r="BJ152" s="106"/>
      <c r="BK152" s="107"/>
      <c r="BL152" s="105"/>
      <c r="BM152" s="106"/>
      <c r="BN152" s="107"/>
      <c r="BO152" s="105"/>
      <c r="BP152" s="105"/>
      <c r="BQ152" s="106"/>
    </row>
    <row r="153" spans="1:69" x14ac:dyDescent="0.15">
      <c r="A153" s="104">
        <f t="shared" si="12"/>
        <v>147</v>
      </c>
      <c r="B153" s="20">
        <f t="shared" si="17"/>
        <v>441</v>
      </c>
      <c r="C153" s="105">
        <f t="shared" si="18"/>
        <v>101.76923076923076</v>
      </c>
      <c r="D153">
        <f ca="1">OFFSET(extrapolation!L162,0,OS_dist_choice-1,1,1)</f>
        <v>7.2275710983563963E-3</v>
      </c>
      <c r="E153">
        <f ca="1">OFFSET(extrapolation!D162,0,PFS_dist_choice-1,1,1)</f>
        <v>441</v>
      </c>
      <c r="F153" s="102"/>
      <c r="G153" s="206"/>
      <c r="H153" s="105"/>
      <c r="I153" s="105"/>
      <c r="J153" s="209"/>
      <c r="K153" s="31"/>
      <c r="L153" s="209"/>
      <c r="M153" s="31"/>
      <c r="N153" s="31"/>
      <c r="O153" s="209"/>
      <c r="P153" s="31"/>
      <c r="Q153" s="31"/>
      <c r="R153" s="105"/>
      <c r="S153" s="51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106"/>
      <c r="AI153" s="107"/>
      <c r="AJ153" s="105"/>
      <c r="AK153" s="106"/>
      <c r="AL153" s="107"/>
      <c r="AM153" s="105"/>
      <c r="AN153" s="105"/>
      <c r="AO153" s="106"/>
      <c r="AP153" s="105"/>
      <c r="AQ153" s="105">
        <f t="shared" si="16"/>
        <v>8.4807692307692299</v>
      </c>
      <c r="AR153" s="105">
        <f t="shared" si="14"/>
        <v>0.74695483225545345</v>
      </c>
      <c r="AS153" s="105">
        <f t="shared" si="15"/>
        <v>0.74695483225545345</v>
      </c>
      <c r="AU153" s="51"/>
      <c r="BH153" s="20"/>
      <c r="BI153" s="20"/>
      <c r="BJ153" s="106"/>
      <c r="BK153" s="107"/>
      <c r="BL153" s="105"/>
      <c r="BM153" s="106"/>
      <c r="BN153" s="107"/>
      <c r="BO153" s="105"/>
      <c r="BP153" s="105"/>
      <c r="BQ153" s="106"/>
    </row>
    <row r="154" spans="1:69" x14ac:dyDescent="0.15">
      <c r="A154" s="104">
        <f t="shared" si="12"/>
        <v>148</v>
      </c>
      <c r="B154" s="20">
        <f t="shared" si="17"/>
        <v>444</v>
      </c>
      <c r="C154" s="105">
        <f t="shared" si="18"/>
        <v>102.46153846153845</v>
      </c>
      <c r="D154">
        <f ca="1">OFFSET(extrapolation!L163,0,OS_dist_choice-1,1,1)</f>
        <v>7.1173747697816821E-3</v>
      </c>
      <c r="E154">
        <f ca="1">OFFSET(extrapolation!D163,0,PFS_dist_choice-1,1,1)</f>
        <v>444</v>
      </c>
      <c r="F154" s="102"/>
      <c r="G154" s="206"/>
      <c r="H154" s="105"/>
      <c r="I154" s="105"/>
      <c r="J154" s="209"/>
      <c r="K154" s="31"/>
      <c r="L154" s="209"/>
      <c r="M154" s="31"/>
      <c r="N154" s="31"/>
      <c r="O154" s="209"/>
      <c r="P154" s="31"/>
      <c r="Q154" s="31"/>
      <c r="R154" s="105"/>
      <c r="S154" s="51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106"/>
      <c r="AI154" s="107"/>
      <c r="AJ154" s="105"/>
      <c r="AK154" s="106"/>
      <c r="AL154" s="107"/>
      <c r="AM154" s="105"/>
      <c r="AN154" s="105"/>
      <c r="AO154" s="106"/>
      <c r="AP154" s="105"/>
      <c r="AQ154" s="105">
        <f t="shared" si="16"/>
        <v>8.5384615384615383</v>
      </c>
      <c r="AR154" s="105">
        <f t="shared" si="14"/>
        <v>0.74547382288552055</v>
      </c>
      <c r="AS154" s="105">
        <f t="shared" si="15"/>
        <v>0.74547382288552055</v>
      </c>
      <c r="AU154" s="51"/>
      <c r="BH154" s="20"/>
      <c r="BI154" s="20"/>
      <c r="BJ154" s="106"/>
      <c r="BK154" s="107"/>
      <c r="BL154" s="105"/>
      <c r="BM154" s="106"/>
      <c r="BN154" s="107"/>
      <c r="BO154" s="105"/>
      <c r="BP154" s="105"/>
      <c r="BQ154" s="106"/>
    </row>
    <row r="155" spans="1:69" x14ac:dyDescent="0.15">
      <c r="A155" s="104">
        <f t="shared" si="12"/>
        <v>149</v>
      </c>
      <c r="B155" s="20">
        <f t="shared" si="17"/>
        <v>447</v>
      </c>
      <c r="C155" s="105">
        <f t="shared" si="18"/>
        <v>103.15384615384616</v>
      </c>
      <c r="D155">
        <f ca="1">OFFSET(extrapolation!L164,0,OS_dist_choice-1,1,1)</f>
        <v>7.0095720163411354E-3</v>
      </c>
      <c r="E155">
        <f ca="1">OFFSET(extrapolation!D164,0,PFS_dist_choice-1,1,1)</f>
        <v>447</v>
      </c>
      <c r="F155" s="102"/>
      <c r="G155" s="206"/>
      <c r="H155" s="105"/>
      <c r="I155" s="105"/>
      <c r="J155" s="209"/>
      <c r="K155" s="31"/>
      <c r="L155" s="209"/>
      <c r="M155" s="31"/>
      <c r="N155" s="31"/>
      <c r="O155" s="209"/>
      <c r="P155" s="31"/>
      <c r="Q155" s="31"/>
      <c r="R155" s="105"/>
      <c r="S155" s="51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106"/>
      <c r="AI155" s="107"/>
      <c r="AJ155" s="105"/>
      <c r="AK155" s="106"/>
      <c r="AL155" s="107"/>
      <c r="AM155" s="105"/>
      <c r="AN155" s="105"/>
      <c r="AO155" s="106"/>
      <c r="AP155" s="105"/>
      <c r="AQ155" s="105">
        <f t="shared" si="16"/>
        <v>8.5961538461538467</v>
      </c>
      <c r="AR155" s="105">
        <f t="shared" si="14"/>
        <v>0.74399574995653306</v>
      </c>
      <c r="AS155" s="105">
        <f t="shared" si="15"/>
        <v>0.74399574995653306</v>
      </c>
      <c r="AU155" s="51"/>
      <c r="BH155" s="20"/>
      <c r="BI155" s="20"/>
      <c r="BJ155" s="106"/>
      <c r="BK155" s="107"/>
      <c r="BL155" s="105"/>
      <c r="BM155" s="106"/>
      <c r="BN155" s="107"/>
      <c r="BO155" s="105"/>
      <c r="BP155" s="105"/>
      <c r="BQ155" s="106"/>
    </row>
    <row r="156" spans="1:69" x14ac:dyDescent="0.15">
      <c r="A156" s="104">
        <f t="shared" ref="A156:A219" si="19">+A155+1</f>
        <v>150</v>
      </c>
      <c r="B156" s="20">
        <f t="shared" si="17"/>
        <v>450</v>
      </c>
      <c r="C156" s="105">
        <f t="shared" si="18"/>
        <v>103.84615384615384</v>
      </c>
      <c r="D156">
        <f ca="1">OFFSET(extrapolation!L165,0,OS_dist_choice-1,1,1)</f>
        <v>6.9040956504473425E-3</v>
      </c>
      <c r="E156">
        <f ca="1">OFFSET(extrapolation!D165,0,PFS_dist_choice-1,1,1)</f>
        <v>450</v>
      </c>
      <c r="F156" s="102"/>
      <c r="G156" s="206"/>
      <c r="H156" s="105"/>
      <c r="I156" s="105"/>
      <c r="J156" s="209"/>
      <c r="K156" s="31"/>
      <c r="L156" s="209"/>
      <c r="M156" s="31"/>
      <c r="N156" s="31"/>
      <c r="O156" s="209"/>
      <c r="P156" s="31"/>
      <c r="Q156" s="31"/>
      <c r="R156" s="105"/>
      <c r="S156" s="51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106"/>
      <c r="AI156" s="107"/>
      <c r="AJ156" s="105"/>
      <c r="AK156" s="106"/>
      <c r="AL156" s="107"/>
      <c r="AM156" s="105"/>
      <c r="AN156" s="105"/>
      <c r="AO156" s="106"/>
      <c r="AP156" s="105"/>
      <c r="AQ156" s="105">
        <f t="shared" si="16"/>
        <v>8.6538461538461533</v>
      </c>
      <c r="AR156" s="105">
        <f t="shared" si="14"/>
        <v>0.74252060764632299</v>
      </c>
      <c r="AS156" s="105">
        <f t="shared" si="15"/>
        <v>0.74252060764632299</v>
      </c>
      <c r="AU156" s="51"/>
      <c r="BH156" s="20"/>
      <c r="BI156" s="20"/>
      <c r="BJ156" s="106"/>
      <c r="BK156" s="107"/>
      <c r="BL156" s="105"/>
      <c r="BM156" s="106"/>
      <c r="BN156" s="107"/>
      <c r="BO156" s="105"/>
      <c r="BP156" s="105"/>
      <c r="BQ156" s="106"/>
    </row>
    <row r="157" spans="1:69" x14ac:dyDescent="0.15">
      <c r="A157" s="104">
        <f t="shared" si="19"/>
        <v>151</v>
      </c>
      <c r="B157" s="20">
        <f t="shared" si="17"/>
        <v>453</v>
      </c>
      <c r="C157" s="105">
        <f t="shared" si="18"/>
        <v>104.53846153846155</v>
      </c>
      <c r="D157">
        <f ca="1">OFFSET(extrapolation!L166,0,OS_dist_choice-1,1,1)</f>
        <v>6.8008807886392863E-3</v>
      </c>
      <c r="E157">
        <f ca="1">OFFSET(extrapolation!D166,0,PFS_dist_choice-1,1,1)</f>
        <v>453</v>
      </c>
      <c r="F157" s="102"/>
      <c r="G157" s="206"/>
      <c r="H157" s="105"/>
      <c r="I157" s="105"/>
      <c r="J157" s="209"/>
      <c r="K157" s="31"/>
      <c r="L157" s="209"/>
      <c r="M157" s="31"/>
      <c r="N157" s="31"/>
      <c r="O157" s="209"/>
      <c r="P157" s="31"/>
      <c r="Q157" s="31"/>
      <c r="R157" s="105"/>
      <c r="S157" s="51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106"/>
      <c r="AI157" s="107"/>
      <c r="AJ157" s="105"/>
      <c r="AK157" s="106"/>
      <c r="AL157" s="107"/>
      <c r="AM157" s="105"/>
      <c r="AN157" s="105"/>
      <c r="AO157" s="106"/>
      <c r="AP157" s="105"/>
      <c r="AQ157" s="105">
        <f t="shared" si="16"/>
        <v>8.7115384615384617</v>
      </c>
      <c r="AR157" s="105">
        <f t="shared" si="14"/>
        <v>0.74104839014426604</v>
      </c>
      <c r="AS157" s="105">
        <f t="shared" si="15"/>
        <v>0.74104839014426604</v>
      </c>
      <c r="AU157" s="51"/>
      <c r="BH157" s="20"/>
      <c r="BI157" s="20"/>
      <c r="BJ157" s="106"/>
      <c r="BK157" s="107"/>
      <c r="BL157" s="105"/>
      <c r="BM157" s="106"/>
      <c r="BN157" s="107"/>
      <c r="BO157" s="105"/>
      <c r="BP157" s="105"/>
      <c r="BQ157" s="106"/>
    </row>
    <row r="158" spans="1:69" x14ac:dyDescent="0.15">
      <c r="A158" s="104">
        <f t="shared" si="19"/>
        <v>152</v>
      </c>
      <c r="B158" s="20">
        <f t="shared" si="17"/>
        <v>456</v>
      </c>
      <c r="C158" s="105">
        <f t="shared" si="18"/>
        <v>105.23076923076924</v>
      </c>
      <c r="D158">
        <f ca="1">OFFSET(extrapolation!L167,0,OS_dist_choice-1,1,1)</f>
        <v>6.6998647585111721E-3</v>
      </c>
      <c r="E158">
        <f ca="1">OFFSET(extrapolation!D167,0,PFS_dist_choice-1,1,1)</f>
        <v>456</v>
      </c>
      <c r="F158" s="102"/>
      <c r="G158" s="206"/>
      <c r="H158" s="105"/>
      <c r="I158" s="105"/>
      <c r="J158" s="209"/>
      <c r="K158" s="31"/>
      <c r="L158" s="209"/>
      <c r="M158" s="31"/>
      <c r="N158" s="31"/>
      <c r="O158" s="209"/>
      <c r="P158" s="31"/>
      <c r="Q158" s="31"/>
      <c r="R158" s="105"/>
      <c r="S158" s="51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106"/>
      <c r="AI158" s="107"/>
      <c r="AJ158" s="105"/>
      <c r="AK158" s="106"/>
      <c r="AL158" s="107"/>
      <c r="AM158" s="105"/>
      <c r="AN158" s="105"/>
      <c r="AO158" s="106"/>
      <c r="AP158" s="105"/>
      <c r="AQ158" s="105">
        <f t="shared" si="16"/>
        <v>8.7692307692307701</v>
      </c>
      <c r="AR158" s="105">
        <f t="shared" si="14"/>
        <v>0.73957909165125879</v>
      </c>
      <c r="AS158" s="105">
        <f t="shared" si="15"/>
        <v>0.73957909165125879</v>
      </c>
      <c r="AU158" s="51"/>
      <c r="BH158" s="20"/>
      <c r="BI158" s="20"/>
      <c r="BJ158" s="106"/>
      <c r="BK158" s="107"/>
      <c r="BL158" s="105"/>
      <c r="BM158" s="106"/>
      <c r="BN158" s="107"/>
      <c r="BO158" s="105"/>
      <c r="BP158" s="105"/>
      <c r="BQ158" s="106"/>
    </row>
    <row r="159" spans="1:69" x14ac:dyDescent="0.15">
      <c r="A159" s="104">
        <f t="shared" si="19"/>
        <v>153</v>
      </c>
      <c r="B159" s="20">
        <f t="shared" si="17"/>
        <v>459</v>
      </c>
      <c r="C159" s="105">
        <f t="shared" si="18"/>
        <v>105.92307692307692</v>
      </c>
      <c r="D159">
        <f ca="1">OFFSET(extrapolation!L168,0,OS_dist_choice-1,1,1)</f>
        <v>6.6009870099567013E-3</v>
      </c>
      <c r="E159">
        <f ca="1">OFFSET(extrapolation!D168,0,PFS_dist_choice-1,1,1)</f>
        <v>459</v>
      </c>
      <c r="F159" s="102"/>
      <c r="G159" s="206"/>
      <c r="H159" s="105"/>
      <c r="I159" s="105"/>
      <c r="J159" s="209"/>
      <c r="K159" s="31"/>
      <c r="L159" s="209"/>
      <c r="M159" s="31"/>
      <c r="N159" s="31"/>
      <c r="O159" s="209"/>
      <c r="P159" s="31"/>
      <c r="Q159" s="31"/>
      <c r="R159" s="105"/>
      <c r="S159" s="51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106"/>
      <c r="AI159" s="107"/>
      <c r="AJ159" s="105"/>
      <c r="AK159" s="106"/>
      <c r="AL159" s="107"/>
      <c r="AM159" s="105"/>
      <c r="AN159" s="105"/>
      <c r="AO159" s="106"/>
      <c r="AP159" s="105"/>
      <c r="AQ159" s="105">
        <f t="shared" si="16"/>
        <v>8.8269230769230766</v>
      </c>
      <c r="AR159" s="105">
        <f t="shared" si="14"/>
        <v>0.73811270637969617</v>
      </c>
      <c r="AS159" s="105">
        <f t="shared" si="15"/>
        <v>0.73811270637969617</v>
      </c>
      <c r="AU159" s="51"/>
      <c r="BH159" s="20"/>
      <c r="BI159" s="20"/>
      <c r="BJ159" s="106"/>
      <c r="BK159" s="107"/>
      <c r="BL159" s="105"/>
      <c r="BM159" s="106"/>
      <c r="BN159" s="107"/>
      <c r="BO159" s="105"/>
      <c r="BP159" s="105"/>
      <c r="BQ159" s="106"/>
    </row>
    <row r="160" spans="1:69" x14ac:dyDescent="0.15">
      <c r="A160" s="104">
        <f t="shared" si="19"/>
        <v>154</v>
      </c>
      <c r="B160" s="20">
        <f t="shared" si="17"/>
        <v>462</v>
      </c>
      <c r="C160" s="105">
        <f t="shared" si="18"/>
        <v>106.61538461538461</v>
      </c>
      <c r="D160">
        <f ca="1">OFFSET(extrapolation!L169,0,OS_dist_choice-1,1,1)</f>
        <v>6.5041890305035741E-3</v>
      </c>
      <c r="E160">
        <f ca="1">OFFSET(extrapolation!D169,0,PFS_dist_choice-1,1,1)</f>
        <v>462</v>
      </c>
      <c r="F160" s="102"/>
      <c r="G160" s="206"/>
      <c r="H160" s="105"/>
      <c r="I160" s="105"/>
      <c r="J160" s="209"/>
      <c r="K160" s="31"/>
      <c r="L160" s="209"/>
      <c r="M160" s="31"/>
      <c r="N160" s="31"/>
      <c r="O160" s="209"/>
      <c r="P160" s="31"/>
      <c r="Q160" s="31"/>
      <c r="R160" s="105"/>
      <c r="S160" s="51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106"/>
      <c r="AI160" s="107"/>
      <c r="AJ160" s="105"/>
      <c r="AK160" s="106"/>
      <c r="AL160" s="107"/>
      <c r="AM160" s="105"/>
      <c r="AN160" s="105"/>
      <c r="AO160" s="106"/>
      <c r="AP160" s="105"/>
      <c r="AQ160" s="105">
        <f t="shared" si="16"/>
        <v>8.884615384615385</v>
      </c>
      <c r="AR160" s="105">
        <f t="shared" si="14"/>
        <v>0.73664922855344783</v>
      </c>
      <c r="AS160" s="105">
        <f t="shared" si="15"/>
        <v>0.73664922855344783</v>
      </c>
      <c r="AU160" s="51"/>
      <c r="BH160" s="20"/>
      <c r="BI160" s="20"/>
      <c r="BJ160" s="106"/>
      <c r="BK160" s="107"/>
      <c r="BL160" s="105"/>
      <c r="BM160" s="106"/>
      <c r="BN160" s="107"/>
      <c r="BO160" s="105"/>
      <c r="BP160" s="105"/>
      <c r="BQ160" s="106"/>
    </row>
    <row r="161" spans="1:69" x14ac:dyDescent="0.15">
      <c r="A161" s="104">
        <f t="shared" si="19"/>
        <v>155</v>
      </c>
      <c r="B161" s="20">
        <f t="shared" si="17"/>
        <v>465</v>
      </c>
      <c r="C161" s="105">
        <f t="shared" si="18"/>
        <v>107.30769230769229</v>
      </c>
      <c r="D161">
        <f ca="1">OFFSET(extrapolation!L170,0,OS_dist_choice-1,1,1)</f>
        <v>6.4094142645259042E-3</v>
      </c>
      <c r="E161">
        <f ca="1">OFFSET(extrapolation!D170,0,PFS_dist_choice-1,1,1)</f>
        <v>465</v>
      </c>
      <c r="F161" s="102"/>
      <c r="G161" s="206"/>
      <c r="H161" s="105"/>
      <c r="I161" s="105"/>
      <c r="J161" s="209"/>
      <c r="K161" s="31"/>
      <c r="L161" s="209"/>
      <c r="M161" s="31"/>
      <c r="N161" s="31"/>
      <c r="O161" s="209"/>
      <c r="P161" s="31"/>
      <c r="Q161" s="31"/>
      <c r="R161" s="105"/>
      <c r="S161" s="51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106"/>
      <c r="AI161" s="107"/>
      <c r="AJ161" s="105"/>
      <c r="AK161" s="106"/>
      <c r="AL161" s="107"/>
      <c r="AM161" s="105"/>
      <c r="AN161" s="105"/>
      <c r="AO161" s="106"/>
      <c r="AP161" s="105"/>
      <c r="AQ161" s="105">
        <f t="shared" si="16"/>
        <v>8.9423076923076916</v>
      </c>
      <c r="AR161" s="105">
        <f t="shared" si="14"/>
        <v>0.73518865240783648</v>
      </c>
      <c r="AS161" s="105">
        <f t="shared" si="15"/>
        <v>0.73518865240783648</v>
      </c>
      <c r="AU161" s="51"/>
      <c r="BH161" s="20"/>
      <c r="BI161" s="20"/>
      <c r="BJ161" s="106"/>
      <c r="BK161" s="107"/>
      <c r="BL161" s="105"/>
      <c r="BM161" s="106"/>
      <c r="BN161" s="107"/>
      <c r="BO161" s="105"/>
      <c r="BP161" s="105"/>
      <c r="BQ161" s="106"/>
    </row>
    <row r="162" spans="1:69" x14ac:dyDescent="0.15">
      <c r="A162" s="104">
        <f t="shared" si="19"/>
        <v>156</v>
      </c>
      <c r="B162" s="20">
        <f t="shared" si="17"/>
        <v>468</v>
      </c>
      <c r="C162" s="105">
        <f t="shared" si="18"/>
        <v>108</v>
      </c>
      <c r="D162">
        <f ca="1">OFFSET(extrapolation!L171,0,OS_dist_choice-1,1,1)</f>
        <v>6.3166080361345116E-3</v>
      </c>
      <c r="E162">
        <f ca="1">OFFSET(extrapolation!D171,0,PFS_dist_choice-1,1,1)</f>
        <v>468</v>
      </c>
      <c r="F162" s="102"/>
      <c r="G162" s="206"/>
      <c r="H162" s="105"/>
      <c r="I162" s="105"/>
      <c r="J162" s="209"/>
      <c r="K162" s="31"/>
      <c r="L162" s="209"/>
      <c r="M162" s="31"/>
      <c r="N162" s="31"/>
      <c r="O162" s="209"/>
      <c r="P162" s="31"/>
      <c r="Q162" s="31"/>
      <c r="R162" s="105"/>
      <c r="S162" s="51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106"/>
      <c r="AI162" s="107"/>
      <c r="AJ162" s="105"/>
      <c r="AK162" s="106"/>
      <c r="AL162" s="107"/>
      <c r="AM162" s="105"/>
      <c r="AN162" s="105"/>
      <c r="AO162" s="106"/>
      <c r="AP162" s="105"/>
      <c r="AQ162" s="105">
        <f t="shared" si="16"/>
        <v>9</v>
      </c>
      <c r="AR162" s="105">
        <f t="shared" si="14"/>
        <v>0.73373097218961414</v>
      </c>
      <c r="AS162" s="105">
        <f t="shared" si="15"/>
        <v>0.73373097218961414</v>
      </c>
      <c r="AU162" s="51"/>
      <c r="BH162" s="20"/>
      <c r="BI162" s="20"/>
      <c r="BJ162" s="106"/>
      <c r="BK162" s="107"/>
      <c r="BL162" s="105"/>
      <c r="BM162" s="106"/>
      <c r="BN162" s="107"/>
      <c r="BO162" s="105"/>
      <c r="BP162" s="105"/>
      <c r="BQ162" s="106"/>
    </row>
    <row r="163" spans="1:69" x14ac:dyDescent="0.15">
      <c r="A163" s="104">
        <f t="shared" si="19"/>
        <v>157</v>
      </c>
      <c r="B163" s="20">
        <f t="shared" si="17"/>
        <v>471</v>
      </c>
      <c r="C163" s="105">
        <f t="shared" si="18"/>
        <v>108.69230769230771</v>
      </c>
      <c r="D163">
        <f ca="1">OFFSET(extrapolation!L172,0,OS_dist_choice-1,1,1)</f>
        <v>6.2257174755563603E-3</v>
      </c>
      <c r="E163">
        <f ca="1">OFFSET(extrapolation!D172,0,PFS_dist_choice-1,1,1)</f>
        <v>471</v>
      </c>
      <c r="F163" s="102"/>
      <c r="G163" s="206"/>
      <c r="H163" s="105"/>
      <c r="I163" s="105"/>
      <c r="J163" s="209"/>
      <c r="K163" s="31"/>
      <c r="L163" s="209"/>
      <c r="M163" s="31"/>
      <c r="N163" s="31"/>
      <c r="O163" s="209"/>
      <c r="P163" s="31"/>
      <c r="Q163" s="31"/>
      <c r="R163" s="105"/>
      <c r="S163" s="51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106"/>
      <c r="AI163" s="107"/>
      <c r="AJ163" s="105"/>
      <c r="AK163" s="106"/>
      <c r="AL163" s="107"/>
      <c r="AM163" s="105"/>
      <c r="AN163" s="105"/>
      <c r="AO163" s="106"/>
      <c r="AP163" s="105"/>
      <c r="AQ163" s="105">
        <f t="shared" si="16"/>
        <v>9.0576923076923084</v>
      </c>
      <c r="AR163" s="105">
        <f t="shared" si="14"/>
        <v>0.73227618215694024</v>
      </c>
      <c r="AS163" s="105">
        <f t="shared" si="15"/>
        <v>0.73227618215694024</v>
      </c>
      <c r="AU163" s="51"/>
      <c r="BH163" s="20"/>
      <c r="BI163" s="20"/>
      <c r="BJ163" s="106"/>
      <c r="BK163" s="107"/>
      <c r="BL163" s="105"/>
      <c r="BM163" s="106"/>
      <c r="BN163" s="107"/>
      <c r="BO163" s="105"/>
      <c r="BP163" s="105"/>
      <c r="BQ163" s="106"/>
    </row>
    <row r="164" spans="1:69" x14ac:dyDescent="0.15">
      <c r="A164" s="104">
        <f t="shared" si="19"/>
        <v>158</v>
      </c>
      <c r="B164" s="20">
        <f t="shared" si="17"/>
        <v>474</v>
      </c>
      <c r="C164" s="105">
        <f t="shared" si="18"/>
        <v>109.38461538461539</v>
      </c>
      <c r="D164">
        <f ca="1">OFFSET(extrapolation!L173,0,OS_dist_choice-1,1,1)</f>
        <v>6.1366914488254105E-3</v>
      </c>
      <c r="E164">
        <f ca="1">OFFSET(extrapolation!D173,0,PFS_dist_choice-1,1,1)</f>
        <v>474</v>
      </c>
      <c r="F164" s="102"/>
      <c r="G164" s="206"/>
      <c r="H164" s="105"/>
      <c r="I164" s="105"/>
      <c r="J164" s="209"/>
      <c r="K164" s="31"/>
      <c r="L164" s="209"/>
      <c r="M164" s="31"/>
      <c r="N164" s="31"/>
      <c r="O164" s="209"/>
      <c r="P164" s="31"/>
      <c r="Q164" s="31"/>
      <c r="R164" s="105"/>
      <c r="S164" s="51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106"/>
      <c r="AI164" s="107"/>
      <c r="AJ164" s="105"/>
      <c r="AK164" s="106"/>
      <c r="AL164" s="107"/>
      <c r="AM164" s="105"/>
      <c r="AN164" s="105"/>
      <c r="AO164" s="106"/>
      <c r="AP164" s="105"/>
      <c r="AQ164" s="105">
        <f t="shared" si="16"/>
        <v>9.115384615384615</v>
      </c>
      <c r="AR164" s="105">
        <f t="shared" si="14"/>
        <v>0.73082427657935878</v>
      </c>
      <c r="AS164" s="105">
        <f t="shared" si="15"/>
        <v>0.73082427657935878</v>
      </c>
      <c r="AU164" s="51"/>
      <c r="BH164" s="20"/>
      <c r="BI164" s="20"/>
      <c r="BJ164" s="106"/>
      <c r="BK164" s="107"/>
      <c r="BL164" s="105"/>
      <c r="BM164" s="106"/>
      <c r="BN164" s="107"/>
      <c r="BO164" s="105"/>
      <c r="BP164" s="105"/>
      <c r="BQ164" s="106"/>
    </row>
    <row r="165" spans="1:69" x14ac:dyDescent="0.15">
      <c r="A165" s="104">
        <f t="shared" si="19"/>
        <v>159</v>
      </c>
      <c r="B165" s="20">
        <f t="shared" si="17"/>
        <v>477</v>
      </c>
      <c r="C165" s="105">
        <f t="shared" si="18"/>
        <v>110.07692307692308</v>
      </c>
      <c r="D165">
        <f ca="1">OFFSET(extrapolation!L174,0,OS_dist_choice-1,1,1)</f>
        <v>6.0494804906170551E-3</v>
      </c>
      <c r="E165">
        <f ca="1">OFFSET(extrapolation!D174,0,PFS_dist_choice-1,1,1)</f>
        <v>477</v>
      </c>
      <c r="F165" s="102"/>
      <c r="G165" s="206"/>
      <c r="H165" s="105"/>
      <c r="I165" s="105"/>
      <c r="J165" s="209"/>
      <c r="K165" s="31"/>
      <c r="L165" s="209"/>
      <c r="M165" s="31"/>
      <c r="N165" s="31"/>
      <c r="O165" s="209"/>
      <c r="P165" s="31"/>
      <c r="Q165" s="31"/>
      <c r="R165" s="105"/>
      <c r="S165" s="51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106"/>
      <c r="AI165" s="107"/>
      <c r="AJ165" s="105"/>
      <c r="AK165" s="106"/>
      <c r="AL165" s="107"/>
      <c r="AM165" s="105"/>
      <c r="AN165" s="105"/>
      <c r="AO165" s="106"/>
      <c r="AP165" s="105"/>
      <c r="AQ165" s="105">
        <f t="shared" si="16"/>
        <v>9.1730769230769234</v>
      </c>
      <c r="AR165" s="105">
        <f t="shared" si="14"/>
        <v>0.72937524973777557</v>
      </c>
      <c r="AS165" s="105">
        <f t="shared" si="15"/>
        <v>0.72937524973777557</v>
      </c>
      <c r="AU165" s="51"/>
      <c r="BH165" s="20"/>
      <c r="BI165" s="20"/>
      <c r="BJ165" s="106"/>
      <c r="BK165" s="107"/>
      <c r="BL165" s="105"/>
      <c r="BM165" s="106"/>
      <c r="BN165" s="107"/>
      <c r="BO165" s="105"/>
      <c r="BP165" s="105"/>
      <c r="BQ165" s="106"/>
    </row>
    <row r="166" spans="1:69" x14ac:dyDescent="0.15">
      <c r="A166" s="104">
        <f t="shared" si="19"/>
        <v>160</v>
      </c>
      <c r="B166" s="20">
        <f t="shared" si="17"/>
        <v>480</v>
      </c>
      <c r="C166" s="105">
        <f t="shared" si="18"/>
        <v>110.76923076923076</v>
      </c>
      <c r="D166">
        <f ca="1">OFFSET(extrapolation!L175,0,OS_dist_choice-1,1,1)</f>
        <v>5.9640367400676164E-3</v>
      </c>
      <c r="E166">
        <f ca="1">OFFSET(extrapolation!D175,0,PFS_dist_choice-1,1,1)</f>
        <v>480</v>
      </c>
      <c r="F166" s="102"/>
      <c r="G166" s="206"/>
      <c r="H166" s="105"/>
      <c r="I166" s="105"/>
      <c r="J166" s="209"/>
      <c r="K166" s="31"/>
      <c r="L166" s="209"/>
      <c r="M166" s="31"/>
      <c r="N166" s="31"/>
      <c r="O166" s="209"/>
      <c r="P166" s="31"/>
      <c r="Q166" s="31"/>
      <c r="R166" s="105"/>
      <c r="S166" s="51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106"/>
      <c r="AI166" s="107"/>
      <c r="AJ166" s="105"/>
      <c r="AK166" s="106"/>
      <c r="AL166" s="107"/>
      <c r="AM166" s="105"/>
      <c r="AN166" s="105"/>
      <c r="AO166" s="106"/>
      <c r="AP166" s="105"/>
      <c r="AQ166" s="105">
        <f t="shared" si="16"/>
        <v>9.2307692307692299</v>
      </c>
      <c r="AR166" s="105">
        <f t="shared" si="14"/>
        <v>0.72792909592443578</v>
      </c>
      <c r="AS166" s="105">
        <f t="shared" si="15"/>
        <v>0.72792909592443578</v>
      </c>
      <c r="AU166" s="51"/>
      <c r="BH166" s="20"/>
      <c r="BI166" s="20"/>
      <c r="BJ166" s="106"/>
      <c r="BK166" s="107"/>
      <c r="BL166" s="105"/>
      <c r="BM166" s="106"/>
      <c r="BN166" s="107"/>
      <c r="BO166" s="105"/>
      <c r="BP166" s="105"/>
      <c r="BQ166" s="106"/>
    </row>
    <row r="167" spans="1:69" x14ac:dyDescent="0.15">
      <c r="A167" s="104">
        <f t="shared" si="19"/>
        <v>161</v>
      </c>
      <c r="B167" s="20">
        <f t="shared" si="17"/>
        <v>483</v>
      </c>
      <c r="C167" s="105">
        <f t="shared" si="18"/>
        <v>111.46153846153845</v>
      </c>
      <c r="D167">
        <f ca="1">OFFSET(extrapolation!L176,0,OS_dist_choice-1,1,1)</f>
        <v>5.8803138794295837E-3</v>
      </c>
      <c r="E167">
        <f ca="1">OFFSET(extrapolation!D176,0,PFS_dist_choice-1,1,1)</f>
        <v>483</v>
      </c>
      <c r="F167" s="102"/>
      <c r="G167" s="206"/>
      <c r="H167" s="105"/>
      <c r="I167" s="105"/>
      <c r="J167" s="209"/>
      <c r="K167" s="31"/>
      <c r="L167" s="209"/>
      <c r="M167" s="31"/>
      <c r="N167" s="31"/>
      <c r="O167" s="209"/>
      <c r="P167" s="31"/>
      <c r="Q167" s="31"/>
      <c r="R167" s="105"/>
      <c r="S167" s="51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106"/>
      <c r="AI167" s="107"/>
      <c r="AJ167" s="105"/>
      <c r="AK167" s="106"/>
      <c r="AL167" s="107"/>
      <c r="AM167" s="105"/>
      <c r="AN167" s="105"/>
      <c r="AO167" s="106"/>
      <c r="AP167" s="105"/>
      <c r="AQ167" s="105">
        <f t="shared" ref="AQ167:AQ199" si="20">+B167/52</f>
        <v>9.2884615384615383</v>
      </c>
      <c r="AR167" s="105">
        <f t="shared" si="14"/>
        <v>0.72648580944290164</v>
      </c>
      <c r="AS167" s="105">
        <f t="shared" si="15"/>
        <v>0.72648580944290164</v>
      </c>
      <c r="AU167" s="51"/>
      <c r="BH167" s="20"/>
      <c r="BI167" s="20"/>
      <c r="BJ167" s="106"/>
      <c r="BK167" s="107"/>
      <c r="BL167" s="105"/>
      <c r="BM167" s="106"/>
      <c r="BN167" s="107"/>
      <c r="BO167" s="105"/>
      <c r="BP167" s="105"/>
      <c r="BQ167" s="106"/>
    </row>
    <row r="168" spans="1:69" x14ac:dyDescent="0.15">
      <c r="A168" s="104">
        <f t="shared" si="19"/>
        <v>162</v>
      </c>
      <c r="B168" s="20">
        <f t="shared" si="17"/>
        <v>486</v>
      </c>
      <c r="C168" s="105">
        <f t="shared" si="18"/>
        <v>112.15384615384616</v>
      </c>
      <c r="D168">
        <f ca="1">OFFSET(extrapolation!L177,0,OS_dist_choice-1,1,1)</f>
        <v>5.7982670754213308E-3</v>
      </c>
      <c r="E168">
        <f ca="1">OFFSET(extrapolation!D177,0,PFS_dist_choice-1,1,1)</f>
        <v>486</v>
      </c>
      <c r="F168" s="102"/>
      <c r="G168" s="206"/>
      <c r="H168" s="105"/>
      <c r="I168" s="105"/>
      <c r="J168" s="209"/>
      <c r="K168" s="31"/>
      <c r="L168" s="209"/>
      <c r="M168" s="31"/>
      <c r="N168" s="31"/>
      <c r="O168" s="209"/>
      <c r="P168" s="31"/>
      <c r="Q168" s="31"/>
      <c r="R168" s="105"/>
      <c r="S168" s="51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106"/>
      <c r="AI168" s="107"/>
      <c r="AJ168" s="105"/>
      <c r="AK168" s="106"/>
      <c r="AL168" s="107"/>
      <c r="AM168" s="105"/>
      <c r="AN168" s="105"/>
      <c r="AO168" s="106"/>
      <c r="AP168" s="105"/>
      <c r="AQ168" s="105">
        <f t="shared" si="20"/>
        <v>9.3461538461538467</v>
      </c>
      <c r="AR168" s="105">
        <f t="shared" si="14"/>
        <v>0.72504538460802981</v>
      </c>
      <c r="AS168" s="105">
        <f t="shared" si="15"/>
        <v>0.72504538460802981</v>
      </c>
      <c r="AU168" s="51"/>
      <c r="BH168" s="20"/>
      <c r="BI168" s="20"/>
      <c r="BJ168" s="106"/>
      <c r="BK168" s="107"/>
      <c r="BL168" s="105"/>
      <c r="BM168" s="106"/>
      <c r="BN168" s="107"/>
      <c r="BO168" s="105"/>
      <c r="BP168" s="105"/>
      <c r="BQ168" s="106"/>
    </row>
    <row r="169" spans="1:69" x14ac:dyDescent="0.15">
      <c r="A169" s="104">
        <f t="shared" si="19"/>
        <v>163</v>
      </c>
      <c r="B169" s="20">
        <f t="shared" si="17"/>
        <v>489</v>
      </c>
      <c r="C169" s="105">
        <f t="shared" si="18"/>
        <v>112.84615384615384</v>
      </c>
      <c r="D169">
        <f ca="1">OFFSET(extrapolation!L178,0,OS_dist_choice-1,1,1)</f>
        <v>5.7178529231378308E-3</v>
      </c>
      <c r="E169">
        <f ca="1">OFFSET(extrapolation!D178,0,PFS_dist_choice-1,1,1)</f>
        <v>489</v>
      </c>
      <c r="F169" s="102"/>
      <c r="G169" s="206"/>
      <c r="H169" s="105"/>
      <c r="I169" s="105"/>
      <c r="J169" s="209"/>
      <c r="K169" s="31"/>
      <c r="L169" s="209"/>
      <c r="M169" s="31"/>
      <c r="N169" s="31"/>
      <c r="O169" s="209"/>
      <c r="P169" s="31"/>
      <c r="Q169" s="31"/>
      <c r="R169" s="105"/>
      <c r="S169" s="51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106"/>
      <c r="AI169" s="107"/>
      <c r="AJ169" s="105"/>
      <c r="AK169" s="106"/>
      <c r="AL169" s="107"/>
      <c r="AM169" s="105"/>
      <c r="AN169" s="105"/>
      <c r="AO169" s="106"/>
      <c r="AP169" s="105"/>
      <c r="AQ169" s="105">
        <f t="shared" si="20"/>
        <v>9.4038461538461533</v>
      </c>
      <c r="AR169" s="105">
        <f t="shared" si="14"/>
        <v>0.72360781574594923</v>
      </c>
      <c r="AS169" s="105">
        <f t="shared" si="15"/>
        <v>0.72360781574594923</v>
      </c>
      <c r="AU169" s="51"/>
      <c r="BH169" s="20"/>
      <c r="BI169" s="20"/>
      <c r="BJ169" s="106"/>
      <c r="BK169" s="107"/>
      <c r="BL169" s="105"/>
      <c r="BM169" s="106"/>
      <c r="BN169" s="107"/>
      <c r="BO169" s="105"/>
      <c r="BP169" s="105"/>
      <c r="BQ169" s="106"/>
    </row>
    <row r="170" spans="1:69" x14ac:dyDescent="0.15">
      <c r="A170" s="104">
        <f t="shared" si="19"/>
        <v>164</v>
      </c>
      <c r="B170" s="20">
        <f t="shared" si="17"/>
        <v>492</v>
      </c>
      <c r="C170" s="105">
        <f t="shared" si="18"/>
        <v>113.53846153846155</v>
      </c>
      <c r="D170">
        <f ca="1">OFFSET(extrapolation!L179,0,OS_dist_choice-1,1,1)</f>
        <v>5.63902939239654E-3</v>
      </c>
      <c r="E170">
        <f ca="1">OFFSET(extrapolation!D179,0,PFS_dist_choice-1,1,1)</f>
        <v>492</v>
      </c>
      <c r="F170" s="102"/>
      <c r="G170" s="206"/>
      <c r="H170" s="105"/>
      <c r="I170" s="105"/>
      <c r="J170" s="209"/>
      <c r="K170" s="31"/>
      <c r="L170" s="209"/>
      <c r="M170" s="31"/>
      <c r="N170" s="31"/>
      <c r="O170" s="209"/>
      <c r="P170" s="31"/>
      <c r="Q170" s="31"/>
      <c r="R170" s="105"/>
      <c r="S170" s="51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106"/>
      <c r="AI170" s="107"/>
      <c r="AJ170" s="105"/>
      <c r="AK170" s="106"/>
      <c r="AL170" s="107"/>
      <c r="AM170" s="105"/>
      <c r="AN170" s="105"/>
      <c r="AO170" s="106"/>
      <c r="AP170" s="105"/>
      <c r="AQ170" s="105">
        <f t="shared" si="20"/>
        <v>9.4615384615384617</v>
      </c>
      <c r="AR170" s="105">
        <f t="shared" si="14"/>
        <v>0.72217309719403833</v>
      </c>
      <c r="AS170" s="105">
        <f t="shared" si="15"/>
        <v>0.72217309719403833</v>
      </c>
      <c r="AU170" s="51"/>
      <c r="BH170" s="20"/>
      <c r="BI170" s="20"/>
      <c r="BJ170" s="106"/>
      <c r="BK170" s="107"/>
      <c r="BL170" s="105"/>
      <c r="BM170" s="106"/>
      <c r="BN170" s="107"/>
      <c r="BO170" s="105"/>
      <c r="BP170" s="105"/>
      <c r="BQ170" s="106"/>
    </row>
    <row r="171" spans="1:69" x14ac:dyDescent="0.15">
      <c r="A171" s="104">
        <f t="shared" si="19"/>
        <v>165</v>
      </c>
      <c r="B171" s="20">
        <f t="shared" si="17"/>
        <v>495</v>
      </c>
      <c r="C171" s="105">
        <f t="shared" si="18"/>
        <v>114.23076923076924</v>
      </c>
      <c r="D171">
        <f ca="1">OFFSET(extrapolation!L180,0,OS_dist_choice-1,1,1)</f>
        <v>5.5617557763989476E-3</v>
      </c>
      <c r="E171">
        <f ca="1">OFFSET(extrapolation!D180,0,PFS_dist_choice-1,1,1)</f>
        <v>495</v>
      </c>
      <c r="F171" s="102"/>
      <c r="G171" s="206"/>
      <c r="H171" s="105"/>
      <c r="I171" s="105"/>
      <c r="J171" s="209"/>
      <c r="K171" s="31"/>
      <c r="L171" s="209"/>
      <c r="M171" s="31"/>
      <c r="N171" s="31"/>
      <c r="O171" s="209"/>
      <c r="P171" s="31"/>
      <c r="Q171" s="31"/>
      <c r="R171" s="105"/>
      <c r="S171" s="51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106"/>
      <c r="AI171" s="107"/>
      <c r="AJ171" s="105"/>
      <c r="AK171" s="106"/>
      <c r="AL171" s="107"/>
      <c r="AM171" s="105"/>
      <c r="AN171" s="105"/>
      <c r="AO171" s="106"/>
      <c r="AP171" s="105"/>
      <c r="AQ171" s="105">
        <f t="shared" si="20"/>
        <v>9.5192307692307701</v>
      </c>
      <c r="AR171" s="105">
        <f t="shared" si="14"/>
        <v>0.72074122330090296</v>
      </c>
      <c r="AS171" s="105">
        <f t="shared" si="15"/>
        <v>0.72074122330090296</v>
      </c>
      <c r="AU171" s="51"/>
      <c r="BH171" s="20"/>
      <c r="BI171" s="20"/>
      <c r="BJ171" s="106"/>
      <c r="BK171" s="107"/>
      <c r="BL171" s="105"/>
      <c r="BM171" s="106"/>
      <c r="BN171" s="107"/>
      <c r="BO171" s="105"/>
      <c r="BP171" s="105"/>
      <c r="BQ171" s="106"/>
    </row>
    <row r="172" spans="1:69" x14ac:dyDescent="0.15">
      <c r="A172" s="104">
        <f t="shared" si="19"/>
        <v>166</v>
      </c>
      <c r="B172" s="20">
        <f t="shared" si="17"/>
        <v>498</v>
      </c>
      <c r="C172" s="105">
        <f t="shared" si="18"/>
        <v>114.92307692307692</v>
      </c>
      <c r="D172">
        <f ca="1">OFFSET(extrapolation!L181,0,OS_dist_choice-1,1,1)</f>
        <v>5.4859926425955066E-3</v>
      </c>
      <c r="E172">
        <f ca="1">OFFSET(extrapolation!D181,0,PFS_dist_choice-1,1,1)</f>
        <v>498</v>
      </c>
      <c r="F172" s="102"/>
      <c r="G172" s="206"/>
      <c r="H172" s="105"/>
      <c r="I172" s="105"/>
      <c r="J172" s="209"/>
      <c r="K172" s="31"/>
      <c r="L172" s="209"/>
      <c r="M172" s="31"/>
      <c r="N172" s="31"/>
      <c r="O172" s="209"/>
      <c r="P172" s="31"/>
      <c r="Q172" s="31"/>
      <c r="R172" s="105"/>
      <c r="S172" s="51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106"/>
      <c r="AI172" s="107"/>
      <c r="AJ172" s="105"/>
      <c r="AK172" s="106"/>
      <c r="AL172" s="107"/>
      <c r="AM172" s="105"/>
      <c r="AN172" s="105"/>
      <c r="AO172" s="106"/>
      <c r="AP172" s="105"/>
      <c r="AQ172" s="105">
        <f t="shared" si="20"/>
        <v>9.5769230769230766</v>
      </c>
      <c r="AR172" s="105">
        <f t="shared" si="14"/>
        <v>0.71931218842635447</v>
      </c>
      <c r="AS172" s="105">
        <f t="shared" si="15"/>
        <v>0.71931218842635447</v>
      </c>
      <c r="AU172" s="51"/>
      <c r="BH172" s="20"/>
      <c r="BI172" s="20"/>
      <c r="BJ172" s="106"/>
      <c r="BK172" s="107"/>
      <c r="BL172" s="105"/>
      <c r="BM172" s="106"/>
      <c r="BN172" s="107"/>
      <c r="BO172" s="105"/>
      <c r="BP172" s="105"/>
      <c r="BQ172" s="106"/>
    </row>
    <row r="173" spans="1:69" x14ac:dyDescent="0.15">
      <c r="A173" s="104">
        <f t="shared" si="19"/>
        <v>167</v>
      </c>
      <c r="B173" s="20">
        <f t="shared" si="17"/>
        <v>501</v>
      </c>
      <c r="C173" s="105">
        <f t="shared" si="18"/>
        <v>115.61538461538461</v>
      </c>
      <c r="D173">
        <f ca="1">OFFSET(extrapolation!L182,0,OS_dist_choice-1,1,1)</f>
        <v>5.4117017856469499E-3</v>
      </c>
      <c r="E173">
        <f ca="1">OFFSET(extrapolation!D182,0,PFS_dist_choice-1,1,1)</f>
        <v>501</v>
      </c>
      <c r="F173" s="102"/>
      <c r="G173" s="206"/>
      <c r="H173" s="105"/>
      <c r="I173" s="105"/>
      <c r="J173" s="209"/>
      <c r="K173" s="31"/>
      <c r="L173" s="209"/>
      <c r="M173" s="31"/>
      <c r="N173" s="31"/>
      <c r="O173" s="209"/>
      <c r="P173" s="31"/>
      <c r="Q173" s="31"/>
      <c r="R173" s="105"/>
      <c r="S173" s="51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106"/>
      <c r="AI173" s="107"/>
      <c r="AJ173" s="105"/>
      <c r="AK173" s="106"/>
      <c r="AL173" s="107"/>
      <c r="AM173" s="105"/>
      <c r="AN173" s="105"/>
      <c r="AO173" s="106"/>
      <c r="AP173" s="105"/>
      <c r="AQ173" s="105">
        <f t="shared" si="20"/>
        <v>9.634615384615385</v>
      </c>
      <c r="AR173" s="105">
        <f t="shared" si="14"/>
        <v>0.71788598694138706</v>
      </c>
      <c r="AS173" s="105">
        <f t="shared" si="15"/>
        <v>0.71788598694138706</v>
      </c>
      <c r="AU173" s="51"/>
      <c r="BH173" s="20"/>
      <c r="BI173" s="20"/>
      <c r="BJ173" s="106"/>
      <c r="BK173" s="107"/>
      <c r="BL173" s="105"/>
      <c r="BM173" s="106"/>
      <c r="BN173" s="107"/>
      <c r="BO173" s="105"/>
      <c r="BP173" s="105"/>
      <c r="BQ173" s="106"/>
    </row>
    <row r="174" spans="1:69" x14ac:dyDescent="0.15">
      <c r="A174" s="104">
        <f t="shared" si="19"/>
        <v>168</v>
      </c>
      <c r="B174" s="20">
        <f t="shared" si="17"/>
        <v>504</v>
      </c>
      <c r="C174" s="105">
        <f t="shared" si="18"/>
        <v>116.30769230769229</v>
      </c>
      <c r="D174">
        <f ca="1">OFFSET(extrapolation!L183,0,OS_dist_choice-1,1,1)</f>
        <v>5.3388461823814654E-3</v>
      </c>
      <c r="E174">
        <f ca="1">OFFSET(extrapolation!D183,0,PFS_dist_choice-1,1,1)</f>
        <v>504</v>
      </c>
      <c r="F174" s="102"/>
      <c r="G174" s="206"/>
      <c r="H174" s="105"/>
      <c r="I174" s="105"/>
      <c r="J174" s="209"/>
      <c r="K174" s="31"/>
      <c r="L174" s="209"/>
      <c r="M174" s="31"/>
      <c r="N174" s="31"/>
      <c r="O174" s="209"/>
      <c r="P174" s="31"/>
      <c r="Q174" s="31"/>
      <c r="R174" s="105"/>
      <c r="S174" s="51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106"/>
      <c r="AI174" s="107"/>
      <c r="AJ174" s="105"/>
      <c r="AK174" s="106"/>
      <c r="AL174" s="107"/>
      <c r="AM174" s="105"/>
      <c r="AN174" s="105"/>
      <c r="AO174" s="106"/>
      <c r="AP174" s="105"/>
      <c r="AQ174" s="105">
        <f t="shared" si="20"/>
        <v>9.6923076923076916</v>
      </c>
      <c r="AR174" s="105">
        <f t="shared" si="14"/>
        <v>0.71646261322815541</v>
      </c>
      <c r="AS174" s="105">
        <f t="shared" si="15"/>
        <v>0.71646261322815541</v>
      </c>
      <c r="AU174" s="51"/>
      <c r="BH174" s="20"/>
      <c r="BI174" s="20"/>
      <c r="BJ174" s="106"/>
      <c r="BK174" s="107"/>
      <c r="BL174" s="105"/>
      <c r="BM174" s="106"/>
      <c r="BN174" s="107"/>
      <c r="BO174" s="105"/>
      <c r="BP174" s="105"/>
      <c r="BQ174" s="106"/>
    </row>
    <row r="175" spans="1:69" x14ac:dyDescent="0.15">
      <c r="A175" s="104">
        <f t="shared" si="19"/>
        <v>169</v>
      </c>
      <c r="B175" s="20">
        <f t="shared" si="17"/>
        <v>507</v>
      </c>
      <c r="C175" s="105">
        <f t="shared" si="18"/>
        <v>117</v>
      </c>
      <c r="D175">
        <f ca="1">OFFSET(extrapolation!L184,0,OS_dist_choice-1,1,1)</f>
        <v>5.2673899486520336E-3</v>
      </c>
      <c r="E175">
        <f ca="1">OFFSET(extrapolation!D184,0,PFS_dist_choice-1,1,1)</f>
        <v>507</v>
      </c>
      <c r="F175" s="102"/>
      <c r="G175" s="206"/>
      <c r="H175" s="105"/>
      <c r="I175" s="105"/>
      <c r="J175" s="209"/>
      <c r="K175" s="31"/>
      <c r="L175" s="209"/>
      <c r="M175" s="31"/>
      <c r="N175" s="31"/>
      <c r="O175" s="209"/>
      <c r="P175" s="31"/>
      <c r="Q175" s="31"/>
      <c r="R175" s="105"/>
      <c r="S175" s="51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106"/>
      <c r="AI175" s="107"/>
      <c r="AJ175" s="105"/>
      <c r="AK175" s="106"/>
      <c r="AL175" s="107"/>
      <c r="AM175" s="105"/>
      <c r="AN175" s="105"/>
      <c r="AO175" s="106"/>
      <c r="AP175" s="105"/>
      <c r="AQ175" s="105">
        <f t="shared" si="20"/>
        <v>9.75</v>
      </c>
      <c r="AR175" s="105">
        <f t="shared" si="14"/>
        <v>0.71504206167995332</v>
      </c>
      <c r="AS175" s="105">
        <f t="shared" si="15"/>
        <v>0.71504206167995332</v>
      </c>
      <c r="AU175" s="51"/>
      <c r="BH175" s="20"/>
      <c r="BI175" s="20"/>
      <c r="BJ175" s="106"/>
      <c r="BK175" s="107"/>
      <c r="BL175" s="105"/>
      <c r="BM175" s="106"/>
      <c r="BN175" s="107"/>
      <c r="BO175" s="105"/>
      <c r="BP175" s="105"/>
      <c r="BQ175" s="106"/>
    </row>
    <row r="176" spans="1:69" x14ac:dyDescent="0.15">
      <c r="A176" s="104">
        <f t="shared" si="19"/>
        <v>170</v>
      </c>
      <c r="B176" s="20">
        <f t="shared" si="17"/>
        <v>510</v>
      </c>
      <c r="C176" s="105">
        <f t="shared" si="18"/>
        <v>117.69230769230771</v>
      </c>
      <c r="D176">
        <f ca="1">OFFSET(extrapolation!L185,0,OS_dist_choice-1,1,1)</f>
        <v>5.1972982980035987E-3</v>
      </c>
      <c r="E176">
        <f ca="1">OFFSET(extrapolation!D185,0,PFS_dist_choice-1,1,1)</f>
        <v>510</v>
      </c>
      <c r="F176" s="102"/>
      <c r="G176" s="206"/>
      <c r="H176" s="105"/>
      <c r="I176" s="105"/>
      <c r="J176" s="209"/>
      <c r="K176" s="31"/>
      <c r="L176" s="209"/>
      <c r="M176" s="31"/>
      <c r="N176" s="31"/>
      <c r="O176" s="209"/>
      <c r="P176" s="31"/>
      <c r="Q176" s="31"/>
      <c r="R176" s="105"/>
      <c r="S176" s="51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106"/>
      <c r="AI176" s="107"/>
      <c r="AJ176" s="105"/>
      <c r="AK176" s="106"/>
      <c r="AL176" s="107"/>
      <c r="AM176" s="105"/>
      <c r="AN176" s="105"/>
      <c r="AO176" s="106"/>
      <c r="AP176" s="105"/>
      <c r="AQ176" s="105">
        <f t="shared" si="20"/>
        <v>9.8076923076923084</v>
      </c>
      <c r="AR176" s="105">
        <f t="shared" si="14"/>
        <v>0.71362432670119091</v>
      </c>
      <c r="AS176" s="105">
        <f t="shared" si="15"/>
        <v>0.71362432670119091</v>
      </c>
      <c r="AU176" s="51"/>
      <c r="BH176" s="20"/>
      <c r="BI176" s="20"/>
      <c r="BJ176" s="106"/>
      <c r="BK176" s="107"/>
      <c r="BL176" s="105"/>
      <c r="BM176" s="106"/>
      <c r="BN176" s="107"/>
      <c r="BO176" s="105"/>
      <c r="BP176" s="105"/>
      <c r="BQ176" s="106"/>
    </row>
    <row r="177" spans="1:69" x14ac:dyDescent="0.15">
      <c r="A177" s="104">
        <f t="shared" si="19"/>
        <v>171</v>
      </c>
      <c r="B177" s="20">
        <f t="shared" si="17"/>
        <v>513</v>
      </c>
      <c r="C177" s="105">
        <f t="shared" si="18"/>
        <v>118.38461538461539</v>
      </c>
      <c r="D177">
        <f ca="1">OFFSET(extrapolation!L186,0,OS_dist_choice-1,1,1)</f>
        <v>5.1285375020644532E-3</v>
      </c>
      <c r="E177">
        <f ca="1">OFFSET(extrapolation!D186,0,PFS_dist_choice-1,1,1)</f>
        <v>513</v>
      </c>
      <c r="F177" s="102"/>
      <c r="G177" s="206"/>
      <c r="H177" s="105"/>
      <c r="I177" s="105"/>
      <c r="J177" s="209"/>
      <c r="K177" s="31"/>
      <c r="L177" s="209"/>
      <c r="M177" s="31"/>
      <c r="N177" s="31"/>
      <c r="O177" s="209"/>
      <c r="P177" s="31"/>
      <c r="Q177" s="31"/>
      <c r="R177" s="105"/>
      <c r="S177" s="51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106"/>
      <c r="AI177" s="107"/>
      <c r="AJ177" s="105"/>
      <c r="AK177" s="106"/>
      <c r="AL177" s="107"/>
      <c r="AM177" s="105"/>
      <c r="AN177" s="105"/>
      <c r="AO177" s="106"/>
      <c r="AP177" s="105"/>
      <c r="AQ177" s="105">
        <f t="shared" si="20"/>
        <v>9.865384615384615</v>
      </c>
      <c r="AR177" s="105">
        <f t="shared" si="14"/>
        <v>0.71220940270737298</v>
      </c>
      <c r="AS177" s="105">
        <f t="shared" si="15"/>
        <v>0.71220940270737298</v>
      </c>
      <c r="AU177" s="51"/>
      <c r="BH177" s="20"/>
      <c r="BI177" s="20"/>
      <c r="BJ177" s="106"/>
      <c r="BK177" s="107"/>
      <c r="BL177" s="105"/>
      <c r="BM177" s="106"/>
      <c r="BN177" s="107"/>
      <c r="BO177" s="105"/>
      <c r="BP177" s="105"/>
      <c r="BQ177" s="106"/>
    </row>
    <row r="178" spans="1:69" x14ac:dyDescent="0.15">
      <c r="A178" s="104">
        <f t="shared" si="19"/>
        <v>172</v>
      </c>
      <c r="B178" s="20">
        <f t="shared" si="17"/>
        <v>516</v>
      </c>
      <c r="C178" s="105">
        <f t="shared" si="18"/>
        <v>119.07692307692308</v>
      </c>
      <c r="D178">
        <f ca="1">OFFSET(extrapolation!L187,0,OS_dist_choice-1,1,1)</f>
        <v>5.0610748525807756E-3</v>
      </c>
      <c r="E178">
        <f ca="1">OFFSET(extrapolation!D187,0,PFS_dist_choice-1,1,1)</f>
        <v>516</v>
      </c>
      <c r="F178" s="102"/>
      <c r="G178" s="206"/>
      <c r="H178" s="105"/>
      <c r="I178" s="105"/>
      <c r="J178" s="209"/>
      <c r="K178" s="31"/>
      <c r="L178" s="209"/>
      <c r="M178" s="31"/>
      <c r="N178" s="31"/>
      <c r="O178" s="209"/>
      <c r="P178" s="31"/>
      <c r="Q178" s="31"/>
      <c r="R178" s="105"/>
      <c r="S178" s="51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106"/>
      <c r="AI178" s="107"/>
      <c r="AJ178" s="105"/>
      <c r="AK178" s="106"/>
      <c r="AL178" s="107"/>
      <c r="AM178" s="105"/>
      <c r="AN178" s="105"/>
      <c r="AO178" s="106"/>
      <c r="AP178" s="105"/>
      <c r="AQ178" s="105">
        <f t="shared" si="20"/>
        <v>9.9230769230769234</v>
      </c>
      <c r="AR178" s="105">
        <f t="shared" si="14"/>
        <v>0.71079728412507659</v>
      </c>
      <c r="AS178" s="105">
        <f t="shared" si="15"/>
        <v>0.71079728412507659</v>
      </c>
      <c r="AU178" s="51"/>
      <c r="BH178" s="20"/>
      <c r="BI178" s="20"/>
      <c r="BJ178" s="106"/>
      <c r="BK178" s="107"/>
      <c r="BL178" s="105"/>
      <c r="BM178" s="106"/>
      <c r="BN178" s="107"/>
      <c r="BO178" s="105"/>
      <c r="BP178" s="105"/>
      <c r="BQ178" s="106"/>
    </row>
    <row r="179" spans="1:69" x14ac:dyDescent="0.15">
      <c r="A179" s="104">
        <f t="shared" si="19"/>
        <v>173</v>
      </c>
      <c r="B179" s="20">
        <f t="shared" si="17"/>
        <v>519</v>
      </c>
      <c r="C179" s="105">
        <f t="shared" si="18"/>
        <v>119.76923076923076</v>
      </c>
      <c r="D179">
        <f ca="1">OFFSET(extrapolation!L188,0,OS_dist_choice-1,1,1)</f>
        <v>4.9948786250172891E-3</v>
      </c>
      <c r="E179">
        <f ca="1">OFFSET(extrapolation!D188,0,PFS_dist_choice-1,1,1)</f>
        <v>519</v>
      </c>
      <c r="F179" s="102"/>
      <c r="G179" s="206"/>
      <c r="H179" s="105"/>
      <c r="I179" s="105"/>
      <c r="J179" s="209"/>
      <c r="K179" s="31"/>
      <c r="L179" s="209"/>
      <c r="M179" s="31"/>
      <c r="N179" s="31"/>
      <c r="O179" s="209"/>
      <c r="P179" s="31"/>
      <c r="Q179" s="31"/>
      <c r="R179" s="105"/>
      <c r="S179" s="51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106"/>
      <c r="AI179" s="107"/>
      <c r="AJ179" s="105"/>
      <c r="AK179" s="106"/>
      <c r="AL179" s="107"/>
      <c r="AM179" s="105"/>
      <c r="AN179" s="105"/>
      <c r="AO179" s="106"/>
      <c r="AP179" s="105"/>
      <c r="AQ179" s="105">
        <f t="shared" si="20"/>
        <v>9.9807692307692299</v>
      </c>
      <c r="AR179" s="105">
        <f t="shared" si="14"/>
        <v>0.70938796539192994</v>
      </c>
      <c r="AS179" s="105">
        <f t="shared" si="15"/>
        <v>0.70938796539192994</v>
      </c>
      <c r="AU179" s="51"/>
      <c r="BH179" s="20"/>
      <c r="BI179" s="20"/>
      <c r="BJ179" s="106"/>
      <c r="BK179" s="107"/>
      <c r="BL179" s="105"/>
      <c r="BM179" s="106"/>
      <c r="BN179" s="107"/>
      <c r="BO179" s="105"/>
      <c r="BP179" s="105"/>
      <c r="BQ179" s="106"/>
    </row>
    <row r="180" spans="1:69" x14ac:dyDescent="0.15">
      <c r="A180" s="104">
        <f t="shared" si="19"/>
        <v>174</v>
      </c>
      <c r="B180" s="20">
        <f t="shared" si="17"/>
        <v>522</v>
      </c>
      <c r="C180" s="105">
        <f t="shared" si="18"/>
        <v>120.46153846153845</v>
      </c>
      <c r="D180">
        <f ca="1">OFFSET(extrapolation!L189,0,OS_dist_choice-1,1,1)</f>
        <v>4.9299180436513223E-3</v>
      </c>
      <c r="E180">
        <f ca="1">OFFSET(extrapolation!D189,0,PFS_dist_choice-1,1,1)</f>
        <v>522</v>
      </c>
      <c r="F180" s="102"/>
      <c r="G180" s="206"/>
      <c r="H180" s="105"/>
      <c r="I180" s="105"/>
      <c r="J180" s="209"/>
      <c r="K180" s="31"/>
      <c r="L180" s="209"/>
      <c r="M180" s="31"/>
      <c r="N180" s="31"/>
      <c r="O180" s="209"/>
      <c r="P180" s="31"/>
      <c r="Q180" s="31"/>
      <c r="R180" s="105"/>
      <c r="S180" s="51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106"/>
      <c r="AI180" s="107"/>
      <c r="AJ180" s="105"/>
      <c r="AK180" s="106"/>
      <c r="AL180" s="107"/>
      <c r="AM180" s="105"/>
      <c r="AN180" s="105"/>
      <c r="AO180" s="106"/>
      <c r="AP180" s="105"/>
      <c r="AQ180" s="105">
        <f t="shared" si="20"/>
        <v>10.038461538461538</v>
      </c>
      <c r="AR180" s="105">
        <f t="shared" si="14"/>
        <v>0.70798144095658921</v>
      </c>
      <c r="AS180" s="105">
        <f t="shared" si="15"/>
        <v>0.70798144095658921</v>
      </c>
      <c r="AU180" s="51"/>
      <c r="BH180" s="20"/>
      <c r="BI180" s="20"/>
      <c r="BJ180" s="106"/>
      <c r="BK180" s="107"/>
      <c r="BL180" s="105"/>
      <c r="BM180" s="106"/>
      <c r="BN180" s="107"/>
      <c r="BO180" s="105"/>
      <c r="BP180" s="105"/>
      <c r="BQ180" s="106"/>
    </row>
    <row r="181" spans="1:69" x14ac:dyDescent="0.15">
      <c r="A181" s="104">
        <f t="shared" si="19"/>
        <v>175</v>
      </c>
      <c r="B181" s="20">
        <f t="shared" si="17"/>
        <v>525</v>
      </c>
      <c r="C181" s="105">
        <f t="shared" si="18"/>
        <v>121.15384615384616</v>
      </c>
      <c r="D181">
        <f ca="1">OFFSET(extrapolation!L190,0,OS_dist_choice-1,1,1)</f>
        <v>4.8661632480910613E-3</v>
      </c>
      <c r="E181">
        <f ca="1">OFFSET(extrapolation!D190,0,PFS_dist_choice-1,1,1)</f>
        <v>525</v>
      </c>
      <c r="F181" s="102"/>
      <c r="G181" s="206"/>
      <c r="H181" s="105"/>
      <c r="I181" s="105"/>
      <c r="J181" s="209"/>
      <c r="K181" s="31"/>
      <c r="L181" s="209"/>
      <c r="M181" s="31"/>
      <c r="N181" s="31"/>
      <c r="O181" s="209"/>
      <c r="P181" s="31"/>
      <c r="Q181" s="31"/>
      <c r="R181" s="105"/>
      <c r="S181" s="51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106"/>
      <c r="AI181" s="107"/>
      <c r="AJ181" s="105"/>
      <c r="AK181" s="106"/>
      <c r="AL181" s="107"/>
      <c r="AM181" s="105"/>
      <c r="AN181" s="105"/>
      <c r="AO181" s="106"/>
      <c r="AP181" s="105"/>
      <c r="AQ181" s="105">
        <f t="shared" si="20"/>
        <v>10.096153846153847</v>
      </c>
      <c r="AR181" s="105">
        <f t="shared" si="14"/>
        <v>0.70657770527871788</v>
      </c>
      <c r="AS181" s="105">
        <f t="shared" si="15"/>
        <v>0.70657770527871788</v>
      </c>
      <c r="AU181" s="51"/>
      <c r="BH181" s="20"/>
      <c r="BI181" s="20"/>
      <c r="BJ181" s="106"/>
      <c r="BK181" s="107"/>
      <c r="BL181" s="105"/>
      <c r="BM181" s="106"/>
      <c r="BN181" s="107"/>
      <c r="BO181" s="105"/>
      <c r="BP181" s="105"/>
      <c r="BQ181" s="106"/>
    </row>
    <row r="182" spans="1:69" x14ac:dyDescent="0.15">
      <c r="A182" s="104">
        <f t="shared" si="19"/>
        <v>176</v>
      </c>
      <c r="B182" s="20">
        <f t="shared" si="17"/>
        <v>528</v>
      </c>
      <c r="C182" s="105">
        <f t="shared" si="18"/>
        <v>121.84615384615384</v>
      </c>
      <c r="D182">
        <f ca="1">OFFSET(extrapolation!L191,0,OS_dist_choice-1,1,1)</f>
        <v>4.8035852611524581E-3</v>
      </c>
      <c r="E182">
        <f ca="1">OFFSET(extrapolation!D191,0,PFS_dist_choice-1,1,1)</f>
        <v>528</v>
      </c>
      <c r="F182" s="102"/>
      <c r="G182" s="206"/>
      <c r="H182" s="105"/>
      <c r="I182" s="105"/>
      <c r="J182" s="209"/>
      <c r="K182" s="31"/>
      <c r="L182" s="209"/>
      <c r="M182" s="31"/>
      <c r="N182" s="31"/>
      <c r="O182" s="209"/>
      <c r="P182" s="31"/>
      <c r="Q182" s="31"/>
      <c r="R182" s="105"/>
      <c r="S182" s="51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106"/>
      <c r="AI182" s="107"/>
      <c r="AJ182" s="105"/>
      <c r="AK182" s="106"/>
      <c r="AL182" s="107"/>
      <c r="AM182" s="105"/>
      <c r="AN182" s="105"/>
      <c r="AO182" s="106"/>
      <c r="AP182" s="105"/>
      <c r="AQ182" s="105">
        <f t="shared" si="20"/>
        <v>10.153846153846153</v>
      </c>
      <c r="AR182" s="105">
        <f t="shared" si="14"/>
        <v>0.70517675282896453</v>
      </c>
      <c r="AS182" s="105">
        <f t="shared" si="15"/>
        <v>0.70517675282896453</v>
      </c>
      <c r="AU182" s="51"/>
      <c r="BH182" s="20"/>
      <c r="BI182" s="20"/>
      <c r="BJ182" s="106"/>
      <c r="BK182" s="107"/>
      <c r="BL182" s="105"/>
      <c r="BM182" s="106"/>
      <c r="BN182" s="107"/>
      <c r="BO182" s="105"/>
      <c r="BP182" s="105"/>
      <c r="BQ182" s="106"/>
    </row>
    <row r="183" spans="1:69" x14ac:dyDescent="0.15">
      <c r="A183" s="104">
        <f t="shared" si="19"/>
        <v>177</v>
      </c>
      <c r="B183" s="20">
        <f t="shared" si="17"/>
        <v>531</v>
      </c>
      <c r="C183" s="105">
        <f t="shared" si="18"/>
        <v>122.53846153846155</v>
      </c>
      <c r="D183">
        <f ca="1">OFFSET(extrapolation!L192,0,OS_dist_choice-1,1,1)</f>
        <v>4.7421559580326181E-3</v>
      </c>
      <c r="E183">
        <f ca="1">OFFSET(extrapolation!D192,0,PFS_dist_choice-1,1,1)</f>
        <v>531</v>
      </c>
      <c r="F183" s="102"/>
      <c r="G183" s="206"/>
      <c r="H183" s="105"/>
      <c r="I183" s="105"/>
      <c r="J183" s="209"/>
      <c r="K183" s="31"/>
      <c r="L183" s="209"/>
      <c r="M183" s="31"/>
      <c r="N183" s="31"/>
      <c r="O183" s="209"/>
      <c r="P183" s="31"/>
      <c r="Q183" s="31"/>
      <c r="R183" s="105"/>
      <c r="S183" s="51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106"/>
      <c r="AI183" s="107"/>
      <c r="AJ183" s="105"/>
      <c r="AK183" s="106"/>
      <c r="AL183" s="107"/>
      <c r="AM183" s="105"/>
      <c r="AN183" s="105"/>
      <c r="AO183" s="106"/>
      <c r="AP183" s="105"/>
      <c r="AQ183" s="105">
        <f t="shared" si="20"/>
        <v>10.211538461538462</v>
      </c>
      <c r="AR183" s="105">
        <f t="shared" si="14"/>
        <v>0.7037785780889404</v>
      </c>
      <c r="AS183" s="105">
        <f t="shared" si="15"/>
        <v>0.7037785780889404</v>
      </c>
      <c r="AU183" s="51"/>
      <c r="BH183" s="20"/>
      <c r="BI183" s="20"/>
      <c r="BJ183" s="106"/>
      <c r="BK183" s="107"/>
      <c r="BL183" s="105"/>
      <c r="BM183" s="106"/>
      <c r="BN183" s="107"/>
      <c r="BO183" s="105"/>
      <c r="BP183" s="105"/>
      <c r="BQ183" s="106"/>
    </row>
    <row r="184" spans="1:69" x14ac:dyDescent="0.15">
      <c r="A184" s="104">
        <f t="shared" si="19"/>
        <v>178</v>
      </c>
      <c r="B184" s="20">
        <f t="shared" si="17"/>
        <v>534</v>
      </c>
      <c r="C184" s="105">
        <f t="shared" si="18"/>
        <v>123.23076923076924</v>
      </c>
      <c r="D184">
        <f ca="1">OFFSET(extrapolation!L193,0,OS_dist_choice-1,1,1)</f>
        <v>4.6818480367206237E-3</v>
      </c>
      <c r="E184">
        <f ca="1">OFFSET(extrapolation!D193,0,PFS_dist_choice-1,1,1)</f>
        <v>534</v>
      </c>
      <c r="F184" s="102"/>
      <c r="G184" s="206"/>
      <c r="H184" s="105"/>
      <c r="I184" s="105"/>
      <c r="J184" s="209"/>
      <c r="K184" s="31"/>
      <c r="L184" s="209"/>
      <c r="M184" s="31"/>
      <c r="N184" s="31"/>
      <c r="O184" s="209"/>
      <c r="P184" s="31"/>
      <c r="Q184" s="31"/>
      <c r="R184" s="105"/>
      <c r="S184" s="51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106"/>
      <c r="AI184" s="107"/>
      <c r="AJ184" s="105"/>
      <c r="AK184" s="106"/>
      <c r="AL184" s="107"/>
      <c r="AM184" s="105"/>
      <c r="AN184" s="105"/>
      <c r="AO184" s="106"/>
      <c r="AP184" s="105"/>
      <c r="AQ184" s="105">
        <f t="shared" si="20"/>
        <v>10.26923076923077</v>
      </c>
      <c r="AR184" s="105">
        <f t="shared" si="14"/>
        <v>0.70238317555119856</v>
      </c>
      <c r="AS184" s="105">
        <f t="shared" si="15"/>
        <v>0.70238317555119856</v>
      </c>
      <c r="AU184" s="51"/>
      <c r="BH184" s="20"/>
      <c r="BI184" s="20"/>
      <c r="BJ184" s="106"/>
      <c r="BK184" s="107"/>
      <c r="BL184" s="105"/>
      <c r="BM184" s="106"/>
      <c r="BN184" s="107"/>
      <c r="BO184" s="105"/>
      <c r="BP184" s="105"/>
      <c r="BQ184" s="106"/>
    </row>
    <row r="185" spans="1:69" x14ac:dyDescent="0.15">
      <c r="A185" s="104">
        <f t="shared" si="19"/>
        <v>179</v>
      </c>
      <c r="B185" s="20">
        <f t="shared" si="17"/>
        <v>537</v>
      </c>
      <c r="C185" s="105">
        <f t="shared" si="18"/>
        <v>123.92307692307692</v>
      </c>
      <c r="D185">
        <f ca="1">OFFSET(extrapolation!L194,0,OS_dist_choice-1,1,1)</f>
        <v>4.6226349895897188E-3</v>
      </c>
      <c r="E185">
        <f ca="1">OFFSET(extrapolation!D194,0,PFS_dist_choice-1,1,1)</f>
        <v>537</v>
      </c>
      <c r="F185" s="102"/>
      <c r="G185" s="206"/>
      <c r="H185" s="105"/>
      <c r="I185" s="105"/>
      <c r="J185" s="209"/>
      <c r="K185" s="31"/>
      <c r="L185" s="209"/>
      <c r="M185" s="31"/>
      <c r="N185" s="31"/>
      <c r="O185" s="209"/>
      <c r="P185" s="31"/>
      <c r="Q185" s="31"/>
      <c r="R185" s="105"/>
      <c r="S185" s="51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106"/>
      <c r="AI185" s="107"/>
      <c r="AJ185" s="105"/>
      <c r="AK185" s="106"/>
      <c r="AL185" s="107"/>
      <c r="AM185" s="105"/>
      <c r="AN185" s="105"/>
      <c r="AO185" s="106"/>
      <c r="AP185" s="105"/>
      <c r="AQ185" s="105">
        <f t="shared" si="20"/>
        <v>10.326923076923077</v>
      </c>
      <c r="AR185" s="105">
        <f t="shared" si="14"/>
        <v>0.70099053971921177</v>
      </c>
      <c r="AS185" s="105">
        <f t="shared" si="15"/>
        <v>0.70099053971921177</v>
      </c>
      <c r="AU185" s="51"/>
      <c r="BH185" s="20"/>
      <c r="BI185" s="20"/>
      <c r="BJ185" s="106"/>
      <c r="BK185" s="107"/>
      <c r="BL185" s="105"/>
      <c r="BM185" s="106"/>
      <c r="BN185" s="107"/>
      <c r="BO185" s="105"/>
      <c r="BP185" s="105"/>
      <c r="BQ185" s="106"/>
    </row>
    <row r="186" spans="1:69" x14ac:dyDescent="0.15">
      <c r="A186" s="104">
        <f t="shared" si="19"/>
        <v>180</v>
      </c>
      <c r="B186" s="20">
        <f t="shared" si="17"/>
        <v>540</v>
      </c>
      <c r="C186" s="105">
        <f t="shared" si="18"/>
        <v>124.61538461538461</v>
      </c>
      <c r="D186">
        <f ca="1">OFFSET(extrapolation!L195,0,OS_dist_choice-1,1,1)</f>
        <v>4.5644910761176152E-3</v>
      </c>
      <c r="E186">
        <f ca="1">OFFSET(extrapolation!D195,0,PFS_dist_choice-1,1,1)</f>
        <v>540</v>
      </c>
      <c r="F186" s="102"/>
      <c r="G186" s="206"/>
      <c r="H186" s="105"/>
      <c r="I186" s="105"/>
      <c r="J186" s="209"/>
      <c r="K186" s="31"/>
      <c r="L186" s="209"/>
      <c r="M186" s="31"/>
      <c r="N186" s="31"/>
      <c r="O186" s="209"/>
      <c r="P186" s="31"/>
      <c r="Q186" s="31"/>
      <c r="R186" s="105"/>
      <c r="S186" s="51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106"/>
      <c r="AI186" s="107"/>
      <c r="AJ186" s="105"/>
      <c r="AK186" s="106"/>
      <c r="AL186" s="107"/>
      <c r="AM186" s="105"/>
      <c r="AN186" s="105"/>
      <c r="AO186" s="106"/>
      <c r="AP186" s="105"/>
      <c r="AQ186" s="105">
        <f t="shared" si="20"/>
        <v>10.384615384615385</v>
      </c>
      <c r="AR186" s="105">
        <f t="shared" si="14"/>
        <v>0.69960066510735119</v>
      </c>
      <c r="AS186" s="105">
        <f t="shared" si="15"/>
        <v>0.69960066510735119</v>
      </c>
      <c r="AU186" s="51"/>
      <c r="BH186" s="20"/>
      <c r="BI186" s="20"/>
      <c r="BJ186" s="106"/>
      <c r="BK186" s="107"/>
      <c r="BL186" s="105"/>
      <c r="BM186" s="106"/>
      <c r="BN186" s="107"/>
      <c r="BO186" s="105"/>
      <c r="BP186" s="105"/>
      <c r="BQ186" s="106"/>
    </row>
    <row r="187" spans="1:69" x14ac:dyDescent="0.15">
      <c r="A187" s="104">
        <f t="shared" si="19"/>
        <v>181</v>
      </c>
      <c r="B187" s="20">
        <f t="shared" si="17"/>
        <v>543</v>
      </c>
      <c r="C187" s="105">
        <f t="shared" si="18"/>
        <v>125.30769230769229</v>
      </c>
      <c r="D187">
        <f ca="1">OFFSET(extrapolation!L196,0,OS_dist_choice-1,1,1)</f>
        <v>4.5073912966845037E-3</v>
      </c>
      <c r="E187">
        <f ca="1">OFFSET(extrapolation!D196,0,PFS_dist_choice-1,1,1)</f>
        <v>543</v>
      </c>
      <c r="F187" s="102"/>
      <c r="G187" s="206"/>
      <c r="H187" s="105"/>
      <c r="I187" s="105"/>
      <c r="J187" s="209"/>
      <c r="K187" s="31"/>
      <c r="L187" s="209"/>
      <c r="M187" s="31"/>
      <c r="N187" s="31"/>
      <c r="O187" s="209"/>
      <c r="P187" s="31"/>
      <c r="Q187" s="31"/>
      <c r="R187" s="105"/>
      <c r="S187" s="51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106"/>
      <c r="AI187" s="107"/>
      <c r="AJ187" s="105"/>
      <c r="AK187" s="106"/>
      <c r="AL187" s="107"/>
      <c r="AM187" s="105"/>
      <c r="AN187" s="105"/>
      <c r="AO187" s="106"/>
      <c r="AP187" s="105"/>
      <c r="AQ187" s="105">
        <f t="shared" si="20"/>
        <v>10.442307692307692</v>
      </c>
      <c r="AR187" s="105">
        <f t="shared" si="14"/>
        <v>0.69821354624086407</v>
      </c>
      <c r="AS187" s="105">
        <f t="shared" si="15"/>
        <v>0.69821354624086407</v>
      </c>
      <c r="AU187" s="51"/>
      <c r="BH187" s="20"/>
      <c r="BI187" s="20"/>
      <c r="BJ187" s="106"/>
      <c r="BK187" s="107"/>
      <c r="BL187" s="105"/>
      <c r="BM187" s="106"/>
      <c r="BN187" s="107"/>
      <c r="BO187" s="105"/>
      <c r="BP187" s="105"/>
      <c r="BQ187" s="106"/>
    </row>
    <row r="188" spans="1:69" x14ac:dyDescent="0.15">
      <c r="A188" s="104">
        <f t="shared" si="19"/>
        <v>182</v>
      </c>
      <c r="B188" s="20">
        <f t="shared" si="17"/>
        <v>546</v>
      </c>
      <c r="C188" s="105">
        <f t="shared" si="18"/>
        <v>126</v>
      </c>
      <c r="D188">
        <f ca="1">OFFSET(extrapolation!L197,0,OS_dist_choice-1,1,1)</f>
        <v>4.4513113674004455E-3</v>
      </c>
      <c r="E188">
        <f ca="1">OFFSET(extrapolation!D197,0,PFS_dist_choice-1,1,1)</f>
        <v>546</v>
      </c>
      <c r="F188" s="102"/>
      <c r="G188" s="206"/>
      <c r="H188" s="105"/>
      <c r="I188" s="105"/>
      <c r="J188" s="209"/>
      <c r="K188" s="31"/>
      <c r="L188" s="209"/>
      <c r="M188" s="31"/>
      <c r="N188" s="31"/>
      <c r="O188" s="209"/>
      <c r="P188" s="31"/>
      <c r="Q188" s="31"/>
      <c r="R188" s="105"/>
      <c r="S188" s="51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106"/>
      <c r="AI188" s="107"/>
      <c r="AJ188" s="105"/>
      <c r="AK188" s="106"/>
      <c r="AL188" s="107"/>
      <c r="AM188" s="105"/>
      <c r="AN188" s="105"/>
      <c r="AO188" s="106"/>
      <c r="AP188" s="105"/>
      <c r="AQ188" s="105">
        <f t="shared" si="20"/>
        <v>10.5</v>
      </c>
      <c r="AR188" s="105">
        <f t="shared" si="14"/>
        <v>0.69682917765585284</v>
      </c>
      <c r="AS188" s="105">
        <f t="shared" si="15"/>
        <v>0.69682917765585284</v>
      </c>
      <c r="AU188" s="51"/>
      <c r="BH188" s="20"/>
      <c r="BI188" s="20"/>
      <c r="BJ188" s="106"/>
      <c r="BK188" s="107"/>
      <c r="BL188" s="105"/>
      <c r="BM188" s="106"/>
      <c r="BN188" s="107"/>
      <c r="BO188" s="105"/>
      <c r="BP188" s="105"/>
      <c r="BQ188" s="106"/>
    </row>
    <row r="189" spans="1:69" x14ac:dyDescent="0.15">
      <c r="A189" s="104">
        <f t="shared" si="19"/>
        <v>183</v>
      </c>
      <c r="B189" s="20">
        <f t="shared" si="17"/>
        <v>549</v>
      </c>
      <c r="C189" s="105">
        <f t="shared" si="18"/>
        <v>126.69230769230771</v>
      </c>
      <c r="D189">
        <f ca="1">OFFSET(extrapolation!L198,0,OS_dist_choice-1,1,1)</f>
        <v>4.3962276959168597E-3</v>
      </c>
      <c r="E189">
        <f ca="1">OFFSET(extrapolation!D198,0,PFS_dist_choice-1,1,1)</f>
        <v>549</v>
      </c>
      <c r="F189" s="102"/>
      <c r="G189" s="206"/>
      <c r="H189" s="105"/>
      <c r="I189" s="105"/>
      <c r="J189" s="209"/>
      <c r="K189" s="31"/>
      <c r="L189" s="209"/>
      <c r="M189" s="31"/>
      <c r="N189" s="31"/>
      <c r="O189" s="209"/>
      <c r="P189" s="31"/>
      <c r="Q189" s="31"/>
      <c r="R189" s="105"/>
      <c r="S189" s="51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106"/>
      <c r="AI189" s="107"/>
      <c r="AJ189" s="105"/>
      <c r="AK189" s="106"/>
      <c r="AL189" s="107"/>
      <c r="AM189" s="105"/>
      <c r="AN189" s="105"/>
      <c r="AO189" s="106"/>
      <c r="AP189" s="105"/>
      <c r="AQ189" s="105">
        <f t="shared" si="20"/>
        <v>10.557692307692308</v>
      </c>
      <c r="AR189" s="105">
        <f t="shared" si="14"/>
        <v>0.69544755389925328</v>
      </c>
      <c r="AS189" s="105">
        <f t="shared" si="15"/>
        <v>0.69544755389925328</v>
      </c>
      <c r="AU189" s="51"/>
      <c r="BH189" s="20"/>
      <c r="BI189" s="20"/>
      <c r="BJ189" s="106"/>
      <c r="BK189" s="107"/>
      <c r="BL189" s="105"/>
      <c r="BM189" s="106"/>
      <c r="BN189" s="107"/>
      <c r="BO189" s="105"/>
      <c r="BP189" s="105"/>
      <c r="BQ189" s="106"/>
    </row>
    <row r="190" spans="1:69" x14ac:dyDescent="0.15">
      <c r="A190" s="104">
        <f t="shared" si="19"/>
        <v>184</v>
      </c>
      <c r="B190" s="20">
        <f t="shared" si="17"/>
        <v>552</v>
      </c>
      <c r="C190" s="105">
        <f t="shared" si="18"/>
        <v>127.38461538461539</v>
      </c>
      <c r="D190">
        <f ca="1">OFFSET(extrapolation!L199,0,OS_dist_choice-1,1,1)</f>
        <v>4.3421173581783415E-3</v>
      </c>
      <c r="E190">
        <f ca="1">OFFSET(extrapolation!D199,0,PFS_dist_choice-1,1,1)</f>
        <v>552</v>
      </c>
      <c r="F190" s="102"/>
      <c r="G190" s="206"/>
      <c r="H190" s="105"/>
      <c r="I190" s="105"/>
      <c r="J190" s="209"/>
      <c r="K190" s="31"/>
      <c r="L190" s="209"/>
      <c r="M190" s="31"/>
      <c r="N190" s="31"/>
      <c r="O190" s="209"/>
      <c r="P190" s="31"/>
      <c r="Q190" s="31"/>
      <c r="R190" s="105"/>
      <c r="S190" s="51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106"/>
      <c r="AI190" s="107"/>
      <c r="AJ190" s="105"/>
      <c r="AK190" s="106"/>
      <c r="AL190" s="107"/>
      <c r="AM190" s="105"/>
      <c r="AN190" s="105"/>
      <c r="AO190" s="106"/>
      <c r="AP190" s="105"/>
      <c r="AQ190" s="105">
        <f t="shared" si="20"/>
        <v>10.615384615384615</v>
      </c>
      <c r="AR190" s="105">
        <f t="shared" si="14"/>
        <v>0.69406866952881319</v>
      </c>
      <c r="AS190" s="105">
        <f t="shared" si="15"/>
        <v>0.69406866952881319</v>
      </c>
      <c r="AU190" s="51"/>
      <c r="BH190" s="20"/>
      <c r="BI190" s="20"/>
      <c r="BJ190" s="106"/>
      <c r="BK190" s="107"/>
      <c r="BL190" s="105"/>
      <c r="BM190" s="106"/>
      <c r="BN190" s="107"/>
      <c r="BO190" s="105"/>
      <c r="BP190" s="105"/>
      <c r="BQ190" s="106"/>
    </row>
    <row r="191" spans="1:69" x14ac:dyDescent="0.15">
      <c r="A191" s="104">
        <f t="shared" si="19"/>
        <v>185</v>
      </c>
      <c r="B191" s="20">
        <f t="shared" si="17"/>
        <v>555</v>
      </c>
      <c r="C191" s="105">
        <f t="shared" si="18"/>
        <v>128.07692307692309</v>
      </c>
      <c r="D191">
        <f ca="1">OFFSET(extrapolation!L200,0,OS_dist_choice-1,1,1)</f>
        <v>4.2889580760738216E-3</v>
      </c>
      <c r="E191">
        <f ca="1">OFFSET(extrapolation!D200,0,PFS_dist_choice-1,1,1)</f>
        <v>555</v>
      </c>
      <c r="F191" s="102"/>
      <c r="G191" s="206"/>
      <c r="H191" s="105"/>
      <c r="I191" s="105"/>
      <c r="J191" s="209"/>
      <c r="K191" s="31"/>
      <c r="L191" s="209"/>
      <c r="M191" s="31"/>
      <c r="N191" s="31"/>
      <c r="O191" s="209"/>
      <c r="P191" s="31"/>
      <c r="Q191" s="31"/>
      <c r="R191" s="105"/>
      <c r="S191" s="51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106"/>
      <c r="AI191" s="107"/>
      <c r="AJ191" s="105"/>
      <c r="AK191" s="106"/>
      <c r="AL191" s="107"/>
      <c r="AM191" s="105"/>
      <c r="AN191" s="105"/>
      <c r="AO191" s="106"/>
      <c r="AP191" s="105"/>
      <c r="AQ191" s="105">
        <f t="shared" si="20"/>
        <v>10.673076923076923</v>
      </c>
      <c r="AR191" s="105">
        <f t="shared" si="14"/>
        <v>0.69269251911307084</v>
      </c>
      <c r="AS191" s="105">
        <f t="shared" si="15"/>
        <v>0.69269251911307084</v>
      </c>
      <c r="AU191" s="51"/>
      <c r="BH191" s="20"/>
      <c r="BI191" s="20"/>
      <c r="BJ191" s="106"/>
      <c r="BK191" s="107"/>
      <c r="BL191" s="105"/>
      <c r="BM191" s="106"/>
      <c r="BN191" s="107"/>
      <c r="BO191" s="105"/>
      <c r="BP191" s="105"/>
      <c r="BQ191" s="106"/>
    </row>
    <row r="192" spans="1:69" x14ac:dyDescent="0.15">
      <c r="A192" s="104">
        <f t="shared" si="19"/>
        <v>186</v>
      </c>
      <c r="B192" s="20">
        <f t="shared" si="17"/>
        <v>558</v>
      </c>
      <c r="C192" s="105">
        <f t="shared" si="18"/>
        <v>128.76923076923077</v>
      </c>
      <c r="D192">
        <f ca="1">OFFSET(extrapolation!L201,0,OS_dist_choice-1,1,1)</f>
        <v>4.2367281959475363E-3</v>
      </c>
      <c r="E192">
        <f ca="1">OFFSET(extrapolation!D201,0,PFS_dist_choice-1,1,1)</f>
        <v>558</v>
      </c>
      <c r="F192" s="102"/>
      <c r="G192" s="206"/>
      <c r="H192" s="105"/>
      <c r="I192" s="105"/>
      <c r="J192" s="209"/>
      <c r="K192" s="31"/>
      <c r="L192" s="209"/>
      <c r="M192" s="31"/>
      <c r="N192" s="31"/>
      <c r="O192" s="209"/>
      <c r="P192" s="31"/>
      <c r="Q192" s="31"/>
      <c r="R192" s="105"/>
      <c r="S192" s="51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106"/>
      <c r="AI192" s="107"/>
      <c r="AJ192" s="105"/>
      <c r="AK192" s="106"/>
      <c r="AL192" s="107"/>
      <c r="AM192" s="105"/>
      <c r="AN192" s="105"/>
      <c r="AO192" s="106"/>
      <c r="AP192" s="105"/>
      <c r="AQ192" s="105">
        <f t="shared" si="20"/>
        <v>10.73076923076923</v>
      </c>
      <c r="AR192" s="105">
        <f t="shared" si="14"/>
        <v>0.69131909723133389</v>
      </c>
      <c r="AS192" s="105">
        <f t="shared" si="15"/>
        <v>0.69131909723133389</v>
      </c>
      <c r="AU192" s="51"/>
      <c r="BH192" s="20"/>
      <c r="BI192" s="20"/>
      <c r="BJ192" s="106"/>
      <c r="BK192" s="107"/>
      <c r="BL192" s="105"/>
      <c r="BM192" s="106"/>
      <c r="BN192" s="107"/>
      <c r="BO192" s="105"/>
      <c r="BP192" s="105"/>
      <c r="BQ192" s="106"/>
    </row>
    <row r="193" spans="1:69" x14ac:dyDescent="0.15">
      <c r="A193" s="104">
        <f t="shared" si="19"/>
        <v>187</v>
      </c>
      <c r="B193" s="20">
        <f t="shared" si="17"/>
        <v>561</v>
      </c>
      <c r="C193" s="105">
        <f t="shared" si="18"/>
        <v>129.46153846153845</v>
      </c>
      <c r="D193">
        <f ca="1">OFFSET(extrapolation!L202,0,OS_dist_choice-1,1,1)</f>
        <v>4.1854066679327829E-3</v>
      </c>
      <c r="E193">
        <f ca="1">OFFSET(extrapolation!D202,0,PFS_dist_choice-1,1,1)</f>
        <v>561</v>
      </c>
      <c r="F193" s="102"/>
      <c r="G193" s="206"/>
      <c r="H193" s="105"/>
      <c r="I193" s="105"/>
      <c r="J193" s="209"/>
      <c r="K193" s="31"/>
      <c r="L193" s="209"/>
      <c r="M193" s="31"/>
      <c r="N193" s="31"/>
      <c r="O193" s="209"/>
      <c r="P193" s="31"/>
      <c r="Q193" s="31"/>
      <c r="R193" s="105"/>
      <c r="S193" s="51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106"/>
      <c r="AI193" s="107"/>
      <c r="AJ193" s="105"/>
      <c r="AK193" s="106"/>
      <c r="AL193" s="107"/>
      <c r="AM193" s="105"/>
      <c r="AN193" s="105"/>
      <c r="AO193" s="106"/>
      <c r="AP193" s="105"/>
      <c r="AQ193" s="105">
        <f t="shared" si="20"/>
        <v>10.788461538461538</v>
      </c>
      <c r="AR193" s="105">
        <f t="shared" si="14"/>
        <v>0.68994839847365719</v>
      </c>
      <c r="AS193" s="105">
        <f t="shared" si="15"/>
        <v>0.68994839847365719</v>
      </c>
      <c r="AU193" s="51"/>
      <c r="BH193" s="20"/>
      <c r="BI193" s="20"/>
      <c r="BJ193" s="106"/>
      <c r="BK193" s="107"/>
      <c r="BL193" s="105"/>
      <c r="BM193" s="106"/>
      <c r="BN193" s="107"/>
      <c r="BO193" s="105"/>
      <c r="BP193" s="105"/>
      <c r="BQ193" s="106"/>
    </row>
    <row r="194" spans="1:69" x14ac:dyDescent="0.15">
      <c r="A194" s="104">
        <f t="shared" si="19"/>
        <v>188</v>
      </c>
      <c r="B194" s="20">
        <f t="shared" si="17"/>
        <v>564</v>
      </c>
      <c r="C194" s="105">
        <f t="shared" si="18"/>
        <v>130.15384615384616</v>
      </c>
      <c r="D194">
        <f ca="1">OFFSET(extrapolation!L203,0,OS_dist_choice-1,1,1)</f>
        <v>4.1349730260725583E-3</v>
      </c>
      <c r="E194">
        <f ca="1">OFFSET(extrapolation!D203,0,PFS_dist_choice-1,1,1)</f>
        <v>564</v>
      </c>
      <c r="F194" s="102"/>
      <c r="G194" s="206"/>
      <c r="H194" s="105"/>
      <c r="I194" s="105"/>
      <c r="J194" s="209"/>
      <c r="K194" s="31"/>
      <c r="L194" s="209"/>
      <c r="M194" s="31"/>
      <c r="N194" s="31"/>
      <c r="O194" s="209"/>
      <c r="P194" s="31"/>
      <c r="Q194" s="31"/>
      <c r="R194" s="105"/>
      <c r="S194" s="51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106"/>
      <c r="AI194" s="107"/>
      <c r="AJ194" s="105"/>
      <c r="AK194" s="106"/>
      <c r="AL194" s="107"/>
      <c r="AM194" s="105"/>
      <c r="AN194" s="105"/>
      <c r="AO194" s="106"/>
      <c r="AP194" s="105"/>
      <c r="AQ194" s="105">
        <f t="shared" si="20"/>
        <v>10.846153846153847</v>
      </c>
      <c r="AR194" s="105">
        <f t="shared" si="14"/>
        <v>0.68858041744082243</v>
      </c>
      <c r="AS194" s="105">
        <f t="shared" si="15"/>
        <v>0.68858041744082243</v>
      </c>
      <c r="AU194" s="51"/>
      <c r="BH194" s="20"/>
      <c r="BI194" s="20"/>
      <c r="BJ194" s="106"/>
      <c r="BK194" s="107"/>
      <c r="BL194" s="105"/>
      <c r="BM194" s="106"/>
      <c r="BN194" s="107"/>
      <c r="BO194" s="105"/>
      <c r="BP194" s="105"/>
      <c r="BQ194" s="106"/>
    </row>
    <row r="195" spans="1:69" x14ac:dyDescent="0.15">
      <c r="A195" s="104">
        <f t="shared" si="19"/>
        <v>189</v>
      </c>
      <c r="B195" s="20">
        <f t="shared" si="17"/>
        <v>567</v>
      </c>
      <c r="C195" s="105">
        <f t="shared" si="18"/>
        <v>130.84615384615384</v>
      </c>
      <c r="D195">
        <f ca="1">OFFSET(extrapolation!L204,0,OS_dist_choice-1,1,1)</f>
        <v>4.0854073691935231E-3</v>
      </c>
      <c r="E195">
        <f ca="1">OFFSET(extrapolation!D204,0,PFS_dist_choice-1,1,1)</f>
        <v>567</v>
      </c>
      <c r="F195" s="102"/>
      <c r="G195" s="206"/>
      <c r="H195" s="105"/>
      <c r="I195" s="105"/>
      <c r="J195" s="209"/>
      <c r="K195" s="31"/>
      <c r="L195" s="209"/>
      <c r="M195" s="31"/>
      <c r="N195" s="31"/>
      <c r="O195" s="209"/>
      <c r="P195" s="31"/>
      <c r="Q195" s="31"/>
      <c r="R195" s="105"/>
      <c r="S195" s="51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106"/>
      <c r="AI195" s="107"/>
      <c r="AJ195" s="105"/>
      <c r="AK195" s="106"/>
      <c r="AL195" s="107"/>
      <c r="AM195" s="105"/>
      <c r="AN195" s="105"/>
      <c r="AO195" s="106"/>
      <c r="AP195" s="105"/>
      <c r="AQ195" s="105">
        <f t="shared" si="20"/>
        <v>10.903846153846153</v>
      </c>
      <c r="AR195" s="105">
        <f t="shared" si="14"/>
        <v>0.68721514874431666</v>
      </c>
      <c r="AS195" s="105">
        <f t="shared" si="15"/>
        <v>0.68721514874431666</v>
      </c>
      <c r="AU195" s="51"/>
      <c r="BH195" s="20"/>
      <c r="BI195" s="20"/>
      <c r="BJ195" s="106"/>
      <c r="BK195" s="107"/>
      <c r="BL195" s="105"/>
      <c r="BM195" s="106"/>
      <c r="BN195" s="107"/>
      <c r="BO195" s="105"/>
      <c r="BP195" s="105"/>
      <c r="BQ195" s="106"/>
    </row>
    <row r="196" spans="1:69" x14ac:dyDescent="0.15">
      <c r="A196" s="104">
        <f t="shared" si="19"/>
        <v>190</v>
      </c>
      <c r="B196" s="20">
        <f t="shared" si="17"/>
        <v>570</v>
      </c>
      <c r="C196" s="105">
        <f t="shared" si="18"/>
        <v>131.53846153846155</v>
      </c>
      <c r="D196">
        <f ca="1">OFFSET(extrapolation!L205,0,OS_dist_choice-1,1,1)</f>
        <v>4.0366903425008843E-3</v>
      </c>
      <c r="E196">
        <f ca="1">OFFSET(extrapolation!D205,0,PFS_dist_choice-1,1,1)</f>
        <v>570</v>
      </c>
      <c r="F196" s="102"/>
      <c r="G196" s="206"/>
      <c r="H196" s="105"/>
      <c r="I196" s="105"/>
      <c r="J196" s="209"/>
      <c r="K196" s="31"/>
      <c r="L196" s="209"/>
      <c r="M196" s="31"/>
      <c r="N196" s="31"/>
      <c r="O196" s="209"/>
      <c r="P196" s="31"/>
      <c r="Q196" s="31"/>
      <c r="R196" s="105"/>
      <c r="S196" s="51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106"/>
      <c r="AI196" s="107"/>
      <c r="AJ196" s="105"/>
      <c r="AK196" s="106"/>
      <c r="AL196" s="107"/>
      <c r="AM196" s="105"/>
      <c r="AN196" s="105"/>
      <c r="AO196" s="106"/>
      <c r="AP196" s="105"/>
      <c r="AQ196" s="105">
        <f t="shared" si="20"/>
        <v>10.961538461538462</v>
      </c>
      <c r="AR196" s="105">
        <f t="shared" si="14"/>
        <v>0.68585258700631024</v>
      </c>
      <c r="AS196" s="105">
        <f t="shared" si="15"/>
        <v>0.68585258700631024</v>
      </c>
      <c r="AU196" s="51"/>
      <c r="BH196" s="20"/>
      <c r="BI196" s="20"/>
      <c r="BJ196" s="106"/>
      <c r="BK196" s="107"/>
      <c r="BL196" s="105"/>
      <c r="BM196" s="106"/>
      <c r="BN196" s="107"/>
      <c r="BO196" s="105"/>
      <c r="BP196" s="105"/>
      <c r="BQ196" s="106"/>
    </row>
    <row r="197" spans="1:69" x14ac:dyDescent="0.15">
      <c r="A197" s="104">
        <f t="shared" si="19"/>
        <v>191</v>
      </c>
      <c r="B197" s="20">
        <f t="shared" si="17"/>
        <v>573</v>
      </c>
      <c r="C197" s="105">
        <f t="shared" si="18"/>
        <v>132.23076923076923</v>
      </c>
      <c r="D197">
        <f ca="1">OFFSET(extrapolation!L206,0,OS_dist_choice-1,1,1)</f>
        <v>3.9888031198636164E-3</v>
      </c>
      <c r="E197">
        <f ca="1">OFFSET(extrapolation!D206,0,PFS_dist_choice-1,1,1)</f>
        <v>573</v>
      </c>
      <c r="F197" s="102"/>
      <c r="G197" s="206"/>
      <c r="H197" s="105"/>
      <c r="I197" s="105"/>
      <c r="J197" s="209"/>
      <c r="K197" s="31"/>
      <c r="L197" s="209"/>
      <c r="M197" s="31"/>
      <c r="N197" s="31"/>
      <c r="O197" s="209"/>
      <c r="P197" s="31"/>
      <c r="Q197" s="31"/>
      <c r="R197" s="105"/>
      <c r="S197" s="51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106"/>
      <c r="AI197" s="107"/>
      <c r="AJ197" s="105"/>
      <c r="AK197" s="106"/>
      <c r="AL197" s="107"/>
      <c r="AM197" s="105"/>
      <c r="AN197" s="105"/>
      <c r="AO197" s="106"/>
      <c r="AP197" s="105"/>
      <c r="AQ197" s="105">
        <f t="shared" si="20"/>
        <v>11.01923076923077</v>
      </c>
      <c r="AR197" s="105">
        <f t="shared" si="14"/>
        <v>0.68449272685963725</v>
      </c>
      <c r="AS197" s="105">
        <f t="shared" si="15"/>
        <v>0.68449272685963725</v>
      </c>
      <c r="AU197" s="51"/>
      <c r="BH197" s="20"/>
      <c r="BI197" s="20"/>
      <c r="BJ197" s="106"/>
      <c r="BK197" s="107"/>
      <c r="BL197" s="105"/>
      <c r="BM197" s="106"/>
      <c r="BN197" s="107"/>
      <c r="BO197" s="105"/>
      <c r="BP197" s="105"/>
      <c r="BQ197" s="106"/>
    </row>
    <row r="198" spans="1:69" x14ac:dyDescent="0.15">
      <c r="A198" s="104">
        <f t="shared" si="19"/>
        <v>192</v>
      </c>
      <c r="B198" s="20">
        <f t="shared" si="17"/>
        <v>576</v>
      </c>
      <c r="C198" s="105">
        <f t="shared" si="18"/>
        <v>132.92307692307691</v>
      </c>
      <c r="D198">
        <f ca="1">OFFSET(extrapolation!L207,0,OS_dist_choice-1,1,1)</f>
        <v>3.9417273867607319E-3</v>
      </c>
      <c r="E198">
        <f ca="1">OFFSET(extrapolation!D207,0,PFS_dist_choice-1,1,1)</f>
        <v>576</v>
      </c>
      <c r="F198" s="102"/>
      <c r="G198" s="206"/>
      <c r="H198" s="105"/>
      <c r="I198" s="105"/>
      <c r="J198" s="209"/>
      <c r="K198" s="31"/>
      <c r="L198" s="209"/>
      <c r="M198" s="31"/>
      <c r="N198" s="31"/>
      <c r="O198" s="209"/>
      <c r="P198" s="31"/>
      <c r="Q198" s="31"/>
      <c r="R198" s="105"/>
      <c r="S198" s="51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106"/>
      <c r="AI198" s="107"/>
      <c r="AJ198" s="105"/>
      <c r="AK198" s="106"/>
      <c r="AL198" s="107"/>
      <c r="AM198" s="105"/>
      <c r="AN198" s="105"/>
      <c r="AO198" s="106"/>
      <c r="AP198" s="105"/>
      <c r="AQ198" s="105">
        <f t="shared" si="20"/>
        <v>11.076923076923077</v>
      </c>
      <c r="AR198" s="105">
        <f t="shared" ref="AR198:AR261" si="21">1/(1+cDR)^AQ198</f>
        <v>0.68313556294777245</v>
      </c>
      <c r="AS198" s="105">
        <f t="shared" ref="AS198:AS266" si="22">1/(1+oDR)^AQ198</f>
        <v>0.68313556294777245</v>
      </c>
      <c r="AU198" s="51"/>
      <c r="BH198" s="20"/>
      <c r="BI198" s="20"/>
      <c r="BJ198" s="106"/>
      <c r="BK198" s="107"/>
      <c r="BL198" s="105"/>
      <c r="BM198" s="106"/>
      <c r="BN198" s="107"/>
      <c r="BO198" s="105"/>
      <c r="BP198" s="105"/>
      <c r="BQ198" s="106"/>
    </row>
    <row r="199" spans="1:69" x14ac:dyDescent="0.15">
      <c r="A199" s="104">
        <f t="shared" si="19"/>
        <v>193</v>
      </c>
      <c r="B199" s="20">
        <f t="shared" si="17"/>
        <v>579</v>
      </c>
      <c r="C199" s="105">
        <f t="shared" si="18"/>
        <v>133.61538461538461</v>
      </c>
      <c r="D199">
        <f ca="1">OFFSET(extrapolation!L208,0,OS_dist_choice-1,1,1)</f>
        <v>3.8954453238607767E-3</v>
      </c>
      <c r="E199">
        <f ca="1">OFFSET(extrapolation!D208,0,PFS_dist_choice-1,1,1)</f>
        <v>579</v>
      </c>
      <c r="F199" s="102"/>
      <c r="G199" s="206"/>
      <c r="H199" s="105"/>
      <c r="I199" s="105"/>
      <c r="J199" s="209"/>
      <c r="K199" s="31"/>
      <c r="L199" s="209"/>
      <c r="M199" s="31"/>
      <c r="N199" s="31"/>
      <c r="O199" s="209"/>
      <c r="P199" s="31"/>
      <c r="Q199" s="31"/>
      <c r="R199" s="105"/>
      <c r="S199" s="51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106"/>
      <c r="AI199" s="107"/>
      <c r="AJ199" s="105"/>
      <c r="AK199" s="106"/>
      <c r="AL199" s="107"/>
      <c r="AM199" s="105"/>
      <c r="AN199" s="105"/>
      <c r="AO199" s="106"/>
      <c r="AP199" s="105"/>
      <c r="AQ199" s="105">
        <f t="shared" si="20"/>
        <v>11.134615384615385</v>
      </c>
      <c r="AR199" s="105">
        <f t="shared" si="21"/>
        <v>0.6817810899248119</v>
      </c>
      <c r="AS199" s="105">
        <f t="shared" si="22"/>
        <v>0.6817810899248119</v>
      </c>
      <c r="AU199" s="51"/>
      <c r="BH199" s="20"/>
      <c r="BI199" s="20"/>
      <c r="BJ199" s="106"/>
      <c r="BK199" s="107"/>
      <c r="BL199" s="105"/>
      <c r="BM199" s="106"/>
      <c r="BN199" s="107"/>
      <c r="BO199" s="105"/>
      <c r="BP199" s="105"/>
      <c r="BQ199" s="106"/>
    </row>
    <row r="200" spans="1:69" x14ac:dyDescent="0.15">
      <c r="A200" s="104">
        <f t="shared" si="19"/>
        <v>194</v>
      </c>
      <c r="B200" s="20">
        <f t="shared" ref="B200:B263" si="23">+A200*3</f>
        <v>582</v>
      </c>
      <c r="C200" s="105">
        <f t="shared" ref="C200:C263" si="24">+(B200/52)*12</f>
        <v>134.30769230769229</v>
      </c>
      <c r="D200">
        <f ca="1">OFFSET(extrapolation!L209,0,OS_dist_choice-1,1,1)</f>
        <v>3.8499395912079694E-3</v>
      </c>
      <c r="E200">
        <f ca="1">OFFSET(extrapolation!D209,0,PFS_dist_choice-1,1,1)</f>
        <v>582</v>
      </c>
      <c r="F200" s="102"/>
      <c r="G200" s="206"/>
      <c r="H200" s="105"/>
      <c r="I200" s="105"/>
      <c r="J200" s="209"/>
      <c r="K200" s="31"/>
      <c r="L200" s="209"/>
      <c r="M200" s="31"/>
      <c r="N200" s="31"/>
      <c r="O200" s="209"/>
      <c r="P200" s="31"/>
      <c r="Q200" s="31"/>
      <c r="R200" s="105"/>
      <c r="S200" s="51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106"/>
      <c r="AI200" s="107"/>
      <c r="AJ200" s="105"/>
      <c r="AK200" s="106"/>
      <c r="AL200" s="107"/>
      <c r="AM200" s="105"/>
      <c r="AN200" s="105"/>
      <c r="AO200" s="106"/>
      <c r="AP200" s="105"/>
      <c r="AQ200" s="105">
        <f t="shared" ref="AQ200:AQ263" si="25">+B200/52</f>
        <v>11.192307692307692</v>
      </c>
      <c r="AR200" s="105">
        <f t="shared" si="21"/>
        <v>0.68042930245545086</v>
      </c>
      <c r="AS200" s="105">
        <f t="shared" si="22"/>
        <v>0.68042930245545086</v>
      </c>
      <c r="AU200" s="51"/>
      <c r="BH200" s="20"/>
      <c r="BI200" s="20"/>
      <c r="BJ200" s="106"/>
      <c r="BK200" s="107"/>
      <c r="BL200" s="105"/>
      <c r="BM200" s="106"/>
      <c r="BN200" s="107"/>
      <c r="BO200" s="105"/>
      <c r="BP200" s="105"/>
      <c r="BQ200" s="106"/>
    </row>
    <row r="201" spans="1:69" x14ac:dyDescent="0.15">
      <c r="A201" s="104">
        <f t="shared" si="19"/>
        <v>195</v>
      </c>
      <c r="B201" s="20">
        <f t="shared" si="23"/>
        <v>585</v>
      </c>
      <c r="C201" s="105">
        <f t="shared" si="24"/>
        <v>135</v>
      </c>
      <c r="D201">
        <f ca="1">OFFSET(extrapolation!L210,0,OS_dist_choice-1,1,1)</f>
        <v>3.8051933129897041E-3</v>
      </c>
      <c r="E201">
        <f ca="1">OFFSET(extrapolation!D210,0,PFS_dist_choice-1,1,1)</f>
        <v>585</v>
      </c>
      <c r="F201" s="102"/>
      <c r="G201" s="206"/>
      <c r="H201" s="105"/>
      <c r="I201" s="105"/>
      <c r="J201" s="209"/>
      <c r="K201" s="31"/>
      <c r="L201" s="209"/>
      <c r="M201" s="31"/>
      <c r="N201" s="31"/>
      <c r="O201" s="209"/>
      <c r="P201" s="31"/>
      <c r="Q201" s="31"/>
      <c r="R201" s="105"/>
      <c r="S201" s="51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106"/>
      <c r="AI201" s="107"/>
      <c r="AJ201" s="105"/>
      <c r="AK201" s="106"/>
      <c r="AL201" s="107"/>
      <c r="AM201" s="105"/>
      <c r="AN201" s="105"/>
      <c r="AO201" s="106"/>
      <c r="AP201" s="105"/>
      <c r="AQ201" s="105">
        <f t="shared" si="25"/>
        <v>11.25</v>
      </c>
      <c r="AR201" s="105">
        <f t="shared" si="21"/>
        <v>0.67908019521496255</v>
      </c>
      <c r="AS201" s="105">
        <f t="shared" si="22"/>
        <v>0.67908019521496255</v>
      </c>
      <c r="AU201" s="51"/>
      <c r="BH201" s="20"/>
      <c r="BI201" s="20"/>
      <c r="BJ201" s="106"/>
      <c r="BK201" s="107"/>
      <c r="BL201" s="105"/>
      <c r="BM201" s="106"/>
      <c r="BN201" s="107"/>
      <c r="BO201" s="105"/>
      <c r="BP201" s="105"/>
      <c r="BQ201" s="106"/>
    </row>
    <row r="202" spans="1:69" x14ac:dyDescent="0.15">
      <c r="A202" s="104">
        <f t="shared" si="19"/>
        <v>196</v>
      </c>
      <c r="B202" s="20">
        <f t="shared" si="23"/>
        <v>588</v>
      </c>
      <c r="C202" s="105">
        <f t="shared" si="24"/>
        <v>135.69230769230771</v>
      </c>
      <c r="D202">
        <f ca="1">OFFSET(extrapolation!L211,0,OS_dist_choice-1,1,1)</f>
        <v>3.7611900628612117E-3</v>
      </c>
      <c r="E202">
        <f ca="1">OFFSET(extrapolation!D211,0,PFS_dist_choice-1,1,1)</f>
        <v>588</v>
      </c>
      <c r="F202" s="102"/>
      <c r="G202" s="206"/>
      <c r="H202" s="105"/>
      <c r="I202" s="105"/>
      <c r="J202" s="209"/>
      <c r="K202" s="31"/>
      <c r="L202" s="209"/>
      <c r="M202" s="31"/>
      <c r="N202" s="31"/>
      <c r="O202" s="209"/>
      <c r="P202" s="31"/>
      <c r="Q202" s="31"/>
      <c r="R202" s="105"/>
      <c r="S202" s="51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106"/>
      <c r="AI202" s="107"/>
      <c r="AJ202" s="105"/>
      <c r="AK202" s="106"/>
      <c r="AL202" s="107"/>
      <c r="AM202" s="105"/>
      <c r="AN202" s="105"/>
      <c r="AO202" s="106"/>
      <c r="AP202" s="105"/>
      <c r="AQ202" s="105">
        <f t="shared" si="25"/>
        <v>11.307692307692308</v>
      </c>
      <c r="AR202" s="105">
        <f t="shared" si="21"/>
        <v>0.67773376288917864</v>
      </c>
      <c r="AS202" s="105">
        <f t="shared" si="22"/>
        <v>0.67773376288917864</v>
      </c>
      <c r="AU202" s="51"/>
      <c r="BH202" s="20"/>
      <c r="BI202" s="20"/>
      <c r="BJ202" s="106"/>
      <c r="BK202" s="107"/>
      <c r="BL202" s="105"/>
      <c r="BM202" s="106"/>
      <c r="BN202" s="107"/>
      <c r="BO202" s="105"/>
      <c r="BP202" s="105"/>
      <c r="BQ202" s="106"/>
    </row>
    <row r="203" spans="1:69" x14ac:dyDescent="0.15">
      <c r="A203" s="104">
        <f t="shared" si="19"/>
        <v>197</v>
      </c>
      <c r="B203" s="20">
        <f t="shared" si="23"/>
        <v>591</v>
      </c>
      <c r="C203" s="105">
        <f t="shared" si="24"/>
        <v>136.38461538461539</v>
      </c>
      <c r="D203">
        <f ca="1">OFFSET(extrapolation!L212,0,OS_dist_choice-1,1,1)</f>
        <v>3.7179138498045E-3</v>
      </c>
      <c r="E203">
        <f ca="1">OFFSET(extrapolation!D212,0,PFS_dist_choice-1,1,1)</f>
        <v>591</v>
      </c>
      <c r="F203" s="102"/>
      <c r="G203" s="206"/>
      <c r="H203" s="105"/>
      <c r="I203" s="105"/>
      <c r="J203" s="209"/>
      <c r="K203" s="31"/>
      <c r="L203" s="209"/>
      <c r="M203" s="31"/>
      <c r="N203" s="31"/>
      <c r="O203" s="209"/>
      <c r="P203" s="31"/>
      <c r="Q203" s="31"/>
      <c r="R203" s="105"/>
      <c r="S203" s="51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106"/>
      <c r="AI203" s="107"/>
      <c r="AJ203" s="105"/>
      <c r="AK203" s="106"/>
      <c r="AL203" s="107"/>
      <c r="AM203" s="105"/>
      <c r="AN203" s="105"/>
      <c r="AO203" s="106"/>
      <c r="AP203" s="105"/>
      <c r="AQ203" s="105">
        <f t="shared" si="25"/>
        <v>11.365384615384615</v>
      </c>
      <c r="AR203" s="105">
        <f t="shared" si="21"/>
        <v>0.67639000017446682</v>
      </c>
      <c r="AS203" s="105">
        <f t="shared" si="22"/>
        <v>0.67639000017446682</v>
      </c>
      <c r="AU203" s="51"/>
      <c r="BH203" s="20"/>
      <c r="BI203" s="20"/>
      <c r="BJ203" s="106"/>
      <c r="BK203" s="107"/>
      <c r="BL203" s="105"/>
      <c r="BM203" s="106"/>
      <c r="BN203" s="107"/>
      <c r="BO203" s="105"/>
      <c r="BP203" s="105"/>
      <c r="BQ203" s="106"/>
    </row>
    <row r="204" spans="1:69" x14ac:dyDescent="0.15">
      <c r="A204" s="104">
        <f t="shared" si="19"/>
        <v>198</v>
      </c>
      <c r="B204" s="20">
        <f t="shared" si="23"/>
        <v>594</v>
      </c>
      <c r="C204" s="105">
        <f t="shared" si="24"/>
        <v>137.07692307692309</v>
      </c>
      <c r="D204">
        <f ca="1">OFFSET(extrapolation!L213,0,OS_dist_choice-1,1,1)</f>
        <v>3.6753491044994265E-3</v>
      </c>
      <c r="E204">
        <f ca="1">OFFSET(extrapolation!D213,0,PFS_dist_choice-1,1,1)</f>
        <v>594</v>
      </c>
      <c r="F204" s="102"/>
      <c r="G204" s="206"/>
      <c r="H204" s="105"/>
      <c r="I204" s="105"/>
      <c r="J204" s="209"/>
      <c r="K204" s="31"/>
      <c r="L204" s="209"/>
      <c r="M204" s="31"/>
      <c r="N204" s="31"/>
      <c r="O204" s="209"/>
      <c r="P204" s="31"/>
      <c r="Q204" s="31"/>
      <c r="R204" s="105"/>
      <c r="S204" s="51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106"/>
      <c r="AI204" s="107"/>
      <c r="AJ204" s="105"/>
      <c r="AK204" s="106"/>
      <c r="AL204" s="107"/>
      <c r="AM204" s="105"/>
      <c r="AN204" s="105"/>
      <c r="AO204" s="106"/>
      <c r="AP204" s="105"/>
      <c r="AQ204" s="105">
        <f t="shared" si="25"/>
        <v>11.423076923076923</v>
      </c>
      <c r="AR204" s="105">
        <f t="shared" si="21"/>
        <v>0.67504890177771026</v>
      </c>
      <c r="AS204" s="105">
        <f t="shared" si="22"/>
        <v>0.67504890177771026</v>
      </c>
      <c r="AU204" s="51"/>
      <c r="BH204" s="20"/>
      <c r="BI204" s="20"/>
      <c r="BJ204" s="106"/>
      <c r="BK204" s="107"/>
      <c r="BL204" s="105"/>
      <c r="BM204" s="106"/>
      <c r="BN204" s="107"/>
      <c r="BO204" s="105"/>
      <c r="BP204" s="105"/>
      <c r="BQ204" s="106"/>
    </row>
    <row r="205" spans="1:69" x14ac:dyDescent="0.15">
      <c r="A205" s="104">
        <f t="shared" si="19"/>
        <v>199</v>
      </c>
      <c r="B205" s="20">
        <f t="shared" si="23"/>
        <v>597</v>
      </c>
      <c r="C205" s="105">
        <f t="shared" si="24"/>
        <v>137.76923076923077</v>
      </c>
      <c r="D205">
        <f ca="1">OFFSET(extrapolation!L214,0,OS_dist_choice-1,1,1)</f>
        <v>3.6334806661860804E-3</v>
      </c>
      <c r="E205">
        <f ca="1">OFFSET(extrapolation!D214,0,PFS_dist_choice-1,1,1)</f>
        <v>597</v>
      </c>
      <c r="F205" s="102"/>
      <c r="G205" s="206"/>
      <c r="H205" s="105"/>
      <c r="I205" s="105"/>
      <c r="J205" s="209"/>
      <c r="K205" s="31"/>
      <c r="L205" s="209"/>
      <c r="M205" s="31"/>
      <c r="N205" s="31"/>
      <c r="O205" s="209"/>
      <c r="P205" s="31"/>
      <c r="Q205" s="31"/>
      <c r="R205" s="105"/>
      <c r="S205" s="51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106"/>
      <c r="AI205" s="107"/>
      <c r="AJ205" s="105"/>
      <c r="AK205" s="106"/>
      <c r="AL205" s="107"/>
      <c r="AM205" s="105"/>
      <c r="AN205" s="105"/>
      <c r="AO205" s="106"/>
      <c r="AP205" s="105"/>
      <c r="AQ205" s="105">
        <f t="shared" si="25"/>
        <v>11.48076923076923</v>
      </c>
      <c r="AR205" s="105">
        <f t="shared" si="21"/>
        <v>0.6737104624162874</v>
      </c>
      <c r="AS205" s="105">
        <f t="shared" si="22"/>
        <v>0.6737104624162874</v>
      </c>
      <c r="AU205" s="51"/>
      <c r="BH205" s="20"/>
      <c r="BI205" s="20"/>
      <c r="BJ205" s="106"/>
      <c r="BK205" s="107"/>
      <c r="BL205" s="105"/>
      <c r="BM205" s="106"/>
      <c r="BN205" s="107"/>
      <c r="BO205" s="105"/>
      <c r="BP205" s="105"/>
      <c r="BQ205" s="106"/>
    </row>
    <row r="206" spans="1:69" x14ac:dyDescent="0.15">
      <c r="A206" s="104">
        <f t="shared" si="19"/>
        <v>200</v>
      </c>
      <c r="B206" s="20">
        <f t="shared" si="23"/>
        <v>600</v>
      </c>
      <c r="C206" s="105">
        <f t="shared" si="24"/>
        <v>138.46153846153845</v>
      </c>
      <c r="D206">
        <f ca="1">OFFSET(extrapolation!L215,0,OS_dist_choice-1,1,1)</f>
        <v>3.5922937699984421E-3</v>
      </c>
      <c r="E206">
        <f ca="1">OFFSET(extrapolation!D215,0,PFS_dist_choice-1,1,1)</f>
        <v>600</v>
      </c>
      <c r="F206" s="102"/>
      <c r="G206" s="206"/>
      <c r="H206" s="105"/>
      <c r="I206" s="105"/>
      <c r="J206" s="209"/>
      <c r="K206" s="31"/>
      <c r="L206" s="209"/>
      <c r="M206" s="31"/>
      <c r="N206" s="31"/>
      <c r="O206" s="209"/>
      <c r="P206" s="31"/>
      <c r="Q206" s="31"/>
      <c r="R206" s="105"/>
      <c r="S206" s="51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106"/>
      <c r="AI206" s="107"/>
      <c r="AJ206" s="105"/>
      <c r="AK206" s="106"/>
      <c r="AL206" s="107"/>
      <c r="AM206" s="105"/>
      <c r="AN206" s="105"/>
      <c r="AO206" s="106"/>
      <c r="AP206" s="105"/>
      <c r="AQ206" s="105">
        <f t="shared" si="25"/>
        <v>11.538461538461538</v>
      </c>
      <c r="AR206" s="105">
        <f t="shared" si="21"/>
        <v>0.67237467681805041</v>
      </c>
      <c r="AS206" s="105">
        <f t="shared" si="22"/>
        <v>0.67237467681805041</v>
      </c>
      <c r="AU206" s="51"/>
      <c r="BH206" s="20"/>
      <c r="BI206" s="20"/>
      <c r="BJ206" s="106"/>
      <c r="BK206" s="107"/>
      <c r="BL206" s="105"/>
      <c r="BM206" s="106"/>
      <c r="BN206" s="107"/>
      <c r="BO206" s="105"/>
      <c r="BP206" s="105"/>
      <c r="BQ206" s="106"/>
    </row>
    <row r="207" spans="1:69" x14ac:dyDescent="0.15">
      <c r="A207" s="104">
        <f t="shared" si="19"/>
        <v>201</v>
      </c>
      <c r="B207" s="20">
        <f t="shared" si="23"/>
        <v>603</v>
      </c>
      <c r="C207" s="105">
        <f t="shared" si="24"/>
        <v>139.15384615384616</v>
      </c>
      <c r="D207">
        <f ca="1">OFFSET(extrapolation!L216,0,OS_dist_choice-1,1,1)</f>
        <v>3.5517740347501712E-3</v>
      </c>
      <c r="E207">
        <f ca="1">OFFSET(extrapolation!D216,0,PFS_dist_choice-1,1,1)</f>
        <v>603</v>
      </c>
      <c r="F207" s="102"/>
      <c r="G207" s="206"/>
      <c r="H207" s="105"/>
      <c r="I207" s="105"/>
      <c r="J207" s="209"/>
      <c r="K207" s="31"/>
      <c r="L207" s="209"/>
      <c r="M207" s="31"/>
      <c r="N207" s="31"/>
      <c r="O207" s="209"/>
      <c r="P207" s="31"/>
      <c r="Q207" s="31"/>
      <c r="R207" s="105"/>
      <c r="S207" s="51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106"/>
      <c r="AI207" s="107"/>
      <c r="AJ207" s="105"/>
      <c r="AK207" s="106"/>
      <c r="AL207" s="107"/>
      <c r="AM207" s="105"/>
      <c r="AN207" s="105"/>
      <c r="AO207" s="106"/>
      <c r="AP207" s="105"/>
      <c r="AQ207" s="105">
        <f t="shared" si="25"/>
        <v>11.596153846153847</v>
      </c>
      <c r="AR207" s="105">
        <f t="shared" si="21"/>
        <v>0.67104153972130487</v>
      </c>
      <c r="AS207" s="105">
        <f t="shared" si="22"/>
        <v>0.67104153972130487</v>
      </c>
      <c r="AU207" s="51"/>
      <c r="BH207" s="20"/>
      <c r="BI207" s="20"/>
      <c r="BJ207" s="106"/>
      <c r="BK207" s="107"/>
      <c r="BL207" s="105"/>
      <c r="BM207" s="106"/>
      <c r="BN207" s="107"/>
      <c r="BO207" s="105"/>
      <c r="BP207" s="105"/>
      <c r="BQ207" s="106"/>
    </row>
    <row r="208" spans="1:69" x14ac:dyDescent="0.15">
      <c r="A208" s="104">
        <f t="shared" si="19"/>
        <v>202</v>
      </c>
      <c r="B208" s="20">
        <f t="shared" si="23"/>
        <v>606</v>
      </c>
      <c r="C208" s="105">
        <f t="shared" si="24"/>
        <v>139.84615384615384</v>
      </c>
      <c r="D208">
        <f ca="1">OFFSET(extrapolation!L217,0,OS_dist_choice-1,1,1)</f>
        <v>3.5119074511543555E-3</v>
      </c>
      <c r="E208">
        <f ca="1">OFFSET(extrapolation!D217,0,PFS_dist_choice-1,1,1)</f>
        <v>606</v>
      </c>
      <c r="F208" s="102"/>
      <c r="G208" s="206"/>
      <c r="H208" s="105"/>
      <c r="I208" s="105"/>
      <c r="J208" s="209"/>
      <c r="K208" s="31"/>
      <c r="L208" s="209"/>
      <c r="M208" s="31"/>
      <c r="N208" s="31"/>
      <c r="O208" s="209"/>
      <c r="P208" s="31"/>
      <c r="Q208" s="31"/>
      <c r="R208" s="105"/>
      <c r="S208" s="51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106"/>
      <c r="AI208" s="107"/>
      <c r="AJ208" s="105"/>
      <c r="AK208" s="106"/>
      <c r="AL208" s="107"/>
      <c r="AM208" s="105"/>
      <c r="AN208" s="105"/>
      <c r="AO208" s="106"/>
      <c r="AP208" s="105"/>
      <c r="AQ208" s="105">
        <f t="shared" si="25"/>
        <v>11.653846153846153</v>
      </c>
      <c r="AR208" s="105">
        <f t="shared" si="21"/>
        <v>0.66971104587478858</v>
      </c>
      <c r="AS208" s="105">
        <f t="shared" si="22"/>
        <v>0.66971104587478858</v>
      </c>
      <c r="AU208" s="51"/>
      <c r="BH208" s="20"/>
      <c r="BI208" s="20"/>
      <c r="BJ208" s="106"/>
      <c r="BK208" s="107"/>
      <c r="BL208" s="105"/>
      <c r="BM208" s="106"/>
      <c r="BN208" s="107"/>
      <c r="BO208" s="105"/>
      <c r="BP208" s="105"/>
      <c r="BQ208" s="106"/>
    </row>
    <row r="209" spans="1:69" x14ac:dyDescent="0.15">
      <c r="A209" s="104">
        <f t="shared" si="19"/>
        <v>203</v>
      </c>
      <c r="B209" s="20">
        <f t="shared" si="23"/>
        <v>609</v>
      </c>
      <c r="C209" s="105">
        <f t="shared" si="24"/>
        <v>140.53846153846155</v>
      </c>
      <c r="D209">
        <f ca="1">OFFSET(extrapolation!L218,0,OS_dist_choice-1,1,1)</f>
        <v>3.4726803704597546E-3</v>
      </c>
      <c r="E209">
        <f ca="1">OFFSET(extrapolation!D218,0,PFS_dist_choice-1,1,1)</f>
        <v>609</v>
      </c>
      <c r="F209" s="102"/>
      <c r="G209" s="206"/>
      <c r="H209" s="105"/>
      <c r="I209" s="105"/>
      <c r="J209" s="209"/>
      <c r="K209" s="31"/>
      <c r="L209" s="209"/>
      <c r="M209" s="31"/>
      <c r="N209" s="31"/>
      <c r="O209" s="209"/>
      <c r="P209" s="31"/>
      <c r="Q209" s="31"/>
      <c r="R209" s="105"/>
      <c r="S209" s="51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106"/>
      <c r="AI209" s="107"/>
      <c r="AJ209" s="105"/>
      <c r="AK209" s="106"/>
      <c r="AL209" s="107"/>
      <c r="AM209" s="105"/>
      <c r="AN209" s="105"/>
      <c r="AO209" s="106"/>
      <c r="AP209" s="105"/>
      <c r="AQ209" s="105">
        <f t="shared" si="25"/>
        <v>11.711538461538462</v>
      </c>
      <c r="AR209" s="105">
        <f t="shared" si="21"/>
        <v>0.66838319003765156</v>
      </c>
      <c r="AS209" s="105">
        <f t="shared" si="22"/>
        <v>0.66838319003765156</v>
      </c>
      <c r="AU209" s="51"/>
      <c r="BH209" s="20"/>
      <c r="BI209" s="20"/>
      <c r="BJ209" s="106"/>
      <c r="BK209" s="107"/>
      <c r="BL209" s="105"/>
      <c r="BM209" s="106"/>
      <c r="BN209" s="107"/>
      <c r="BO209" s="105"/>
      <c r="BP209" s="105"/>
      <c r="BQ209" s="106"/>
    </row>
    <row r="210" spans="1:69" x14ac:dyDescent="0.15">
      <c r="A210" s="104">
        <f t="shared" si="19"/>
        <v>204</v>
      </c>
      <c r="B210" s="20">
        <f t="shared" si="23"/>
        <v>612</v>
      </c>
      <c r="C210" s="105">
        <f t="shared" si="24"/>
        <v>141.23076923076923</v>
      </c>
      <c r="D210">
        <f ca="1">OFFSET(extrapolation!L219,0,OS_dist_choice-1,1,1)</f>
        <v>3.4340794934869436E-3</v>
      </c>
      <c r="E210">
        <f ca="1">OFFSET(extrapolation!D219,0,PFS_dist_choice-1,1,1)</f>
        <v>612</v>
      </c>
      <c r="F210" s="102"/>
      <c r="G210" s="206"/>
      <c r="H210" s="105"/>
      <c r="I210" s="105"/>
      <c r="J210" s="209"/>
      <c r="K210" s="31"/>
      <c r="L210" s="209"/>
      <c r="M210" s="31"/>
      <c r="N210" s="31"/>
      <c r="O210" s="209"/>
      <c r="P210" s="31"/>
      <c r="Q210" s="31"/>
      <c r="R210" s="105"/>
      <c r="S210" s="51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106"/>
      <c r="AI210" s="107"/>
      <c r="AJ210" s="105"/>
      <c r="AK210" s="106"/>
      <c r="AL210" s="107"/>
      <c r="AM210" s="105"/>
      <c r="AN210" s="105"/>
      <c r="AO210" s="106"/>
      <c r="AP210" s="105"/>
      <c r="AQ210" s="105">
        <f t="shared" si="25"/>
        <v>11.76923076923077</v>
      </c>
      <c r="AR210" s="105">
        <f t="shared" si="21"/>
        <v>0.66705796697943465</v>
      </c>
      <c r="AS210" s="105">
        <f t="shared" si="22"/>
        <v>0.66705796697943465</v>
      </c>
      <c r="AU210" s="51"/>
      <c r="BH210" s="20"/>
      <c r="BI210" s="20"/>
      <c r="BJ210" s="106"/>
      <c r="BK210" s="107"/>
      <c r="BL210" s="105"/>
      <c r="BM210" s="106"/>
      <c r="BN210" s="107"/>
      <c r="BO210" s="105"/>
      <c r="BP210" s="105"/>
      <c r="BQ210" s="106"/>
    </row>
    <row r="211" spans="1:69" x14ac:dyDescent="0.15">
      <c r="A211" s="104">
        <f t="shared" si="19"/>
        <v>205</v>
      </c>
      <c r="B211" s="20">
        <f t="shared" si="23"/>
        <v>615</v>
      </c>
      <c r="C211" s="105">
        <f t="shared" si="24"/>
        <v>141.92307692307691</v>
      </c>
      <c r="D211">
        <f ca="1">OFFSET(extrapolation!L220,0,OS_dist_choice-1,1,1)</f>
        <v>3.396091860048381E-3</v>
      </c>
      <c r="E211">
        <f ca="1">OFFSET(extrapolation!D220,0,PFS_dist_choice-1,1,1)</f>
        <v>615</v>
      </c>
      <c r="F211" s="102"/>
      <c r="G211" s="206"/>
      <c r="H211" s="105"/>
      <c r="I211" s="105"/>
      <c r="J211" s="209"/>
      <c r="K211" s="31"/>
      <c r="L211" s="209"/>
      <c r="M211" s="31"/>
      <c r="N211" s="31"/>
      <c r="O211" s="209"/>
      <c r="P211" s="31"/>
      <c r="Q211" s="31"/>
      <c r="R211" s="105"/>
      <c r="S211" s="51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106"/>
      <c r="AI211" s="107"/>
      <c r="AJ211" s="105"/>
      <c r="AK211" s="106"/>
      <c r="AL211" s="107"/>
      <c r="AM211" s="105"/>
      <c r="AN211" s="105"/>
      <c r="AO211" s="106"/>
      <c r="AP211" s="105"/>
      <c r="AQ211" s="105">
        <f t="shared" si="25"/>
        <v>11.826923076923077</v>
      </c>
      <c r="AR211" s="105">
        <f t="shared" si="21"/>
        <v>0.66573537148004969</v>
      </c>
      <c r="AS211" s="105">
        <f t="shared" si="22"/>
        <v>0.66573537148004969</v>
      </c>
      <c r="AU211" s="51"/>
      <c r="BH211" s="20"/>
      <c r="BI211" s="20"/>
      <c r="BJ211" s="106"/>
      <c r="BK211" s="107"/>
      <c r="BL211" s="105"/>
      <c r="BM211" s="106"/>
      <c r="BN211" s="107"/>
      <c r="BO211" s="105"/>
      <c r="BP211" s="105"/>
      <c r="BQ211" s="106"/>
    </row>
    <row r="212" spans="1:69" x14ac:dyDescent="0.15">
      <c r="A212" s="104">
        <f t="shared" si="19"/>
        <v>206</v>
      </c>
      <c r="B212" s="20">
        <f t="shared" si="23"/>
        <v>618</v>
      </c>
      <c r="C212" s="105">
        <f t="shared" si="24"/>
        <v>142.61538461538461</v>
      </c>
      <c r="D212">
        <f ca="1">OFFSET(extrapolation!L221,0,OS_dist_choice-1,1,1)</f>
        <v>3.3587048387373648E-3</v>
      </c>
      <c r="E212">
        <f ca="1">OFFSET(extrapolation!D221,0,PFS_dist_choice-1,1,1)</f>
        <v>618</v>
      </c>
      <c r="F212" s="102"/>
      <c r="G212" s="206"/>
      <c r="H212" s="105"/>
      <c r="I212" s="105"/>
      <c r="J212" s="209"/>
      <c r="K212" s="31"/>
      <c r="L212" s="209"/>
      <c r="M212" s="31"/>
      <c r="N212" s="31"/>
      <c r="O212" s="209"/>
      <c r="P212" s="31"/>
      <c r="Q212" s="31"/>
      <c r="R212" s="105"/>
      <c r="S212" s="51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106"/>
      <c r="AI212" s="107"/>
      <c r="AJ212" s="105"/>
      <c r="AK212" s="106"/>
      <c r="AL212" s="107"/>
      <c r="AM212" s="105"/>
      <c r="AN212" s="105"/>
      <c r="AO212" s="106"/>
      <c r="AP212" s="105"/>
      <c r="AQ212" s="105">
        <f t="shared" si="25"/>
        <v>11.884615384615385</v>
      </c>
      <c r="AR212" s="105">
        <f t="shared" si="21"/>
        <v>0.66441539832975827</v>
      </c>
      <c r="AS212" s="105">
        <f t="shared" si="22"/>
        <v>0.66441539832975827</v>
      </c>
      <c r="AU212" s="51"/>
      <c r="BH212" s="20"/>
      <c r="BI212" s="20"/>
      <c r="BJ212" s="106"/>
      <c r="BK212" s="107"/>
      <c r="BL212" s="105"/>
      <c r="BM212" s="106"/>
      <c r="BN212" s="107"/>
      <c r="BO212" s="105"/>
      <c r="BP212" s="105"/>
      <c r="BQ212" s="106"/>
    </row>
    <row r="213" spans="1:69" x14ac:dyDescent="0.15">
      <c r="A213" s="104">
        <f t="shared" si="19"/>
        <v>207</v>
      </c>
      <c r="B213" s="20">
        <f t="shared" si="23"/>
        <v>621</v>
      </c>
      <c r="C213" s="105">
        <f t="shared" si="24"/>
        <v>143.30769230769229</v>
      </c>
      <c r="D213">
        <f ca="1">OFFSET(extrapolation!L222,0,OS_dist_choice-1,1,1)</f>
        <v>3.3219061170711027E-3</v>
      </c>
      <c r="E213">
        <f ca="1">OFFSET(extrapolation!D222,0,PFS_dist_choice-1,1,1)</f>
        <v>621</v>
      </c>
      <c r="F213" s="102"/>
      <c r="G213" s="206"/>
      <c r="H213" s="105"/>
      <c r="I213" s="105"/>
      <c r="J213" s="209"/>
      <c r="K213" s="31"/>
      <c r="L213" s="209"/>
      <c r="M213" s="31"/>
      <c r="N213" s="31"/>
      <c r="O213" s="209"/>
      <c r="P213" s="31"/>
      <c r="Q213" s="31"/>
      <c r="R213" s="105"/>
      <c r="S213" s="51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106"/>
      <c r="AI213" s="107"/>
      <c r="AJ213" s="105"/>
      <c r="AK213" s="106"/>
      <c r="AL213" s="107"/>
      <c r="AM213" s="105"/>
      <c r="AN213" s="105"/>
      <c r="AO213" s="106"/>
      <c r="AP213" s="105"/>
      <c r="AQ213" s="105">
        <f t="shared" si="25"/>
        <v>11.942307692307692</v>
      </c>
      <c r="AR213" s="105">
        <f t="shared" si="21"/>
        <v>0.66309804232915126</v>
      </c>
      <c r="AS213" s="105">
        <f t="shared" si="22"/>
        <v>0.66309804232915126</v>
      </c>
      <c r="AU213" s="51"/>
      <c r="BH213" s="20"/>
      <c r="BI213" s="20"/>
      <c r="BJ213" s="106"/>
      <c r="BK213" s="107"/>
      <c r="BL213" s="105"/>
      <c r="BM213" s="106"/>
      <c r="BN213" s="107"/>
      <c r="BO213" s="105"/>
      <c r="BP213" s="105"/>
      <c r="BQ213" s="106"/>
    </row>
    <row r="214" spans="1:69" x14ac:dyDescent="0.15">
      <c r="A214" s="104">
        <f t="shared" si="19"/>
        <v>208</v>
      </c>
      <c r="B214" s="20">
        <f t="shared" si="23"/>
        <v>624</v>
      </c>
      <c r="C214" s="105">
        <f t="shared" si="24"/>
        <v>144</v>
      </c>
      <c r="D214">
        <f ca="1">OFFSET(extrapolation!L223,0,OS_dist_choice-1,1,1)</f>
        <v>3.2856836919742602E-3</v>
      </c>
      <c r="E214">
        <f ca="1">OFFSET(extrapolation!D223,0,PFS_dist_choice-1,1,1)</f>
        <v>624</v>
      </c>
      <c r="F214" s="102"/>
      <c r="G214" s="206"/>
      <c r="H214" s="105"/>
      <c r="I214" s="105"/>
      <c r="J214" s="209"/>
      <c r="K214" s="31"/>
      <c r="L214" s="209"/>
      <c r="M214" s="31"/>
      <c r="N214" s="31"/>
      <c r="O214" s="209"/>
      <c r="P214" s="31"/>
      <c r="Q214" s="31"/>
      <c r="R214" s="105"/>
      <c r="S214" s="51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106"/>
      <c r="AI214" s="107"/>
      <c r="AJ214" s="105"/>
      <c r="AK214" s="106"/>
      <c r="AL214" s="107"/>
      <c r="AM214" s="105"/>
      <c r="AN214" s="105"/>
      <c r="AO214" s="106"/>
      <c r="AP214" s="105"/>
      <c r="AQ214" s="105">
        <f t="shared" si="25"/>
        <v>12</v>
      </c>
      <c r="AR214" s="105">
        <f t="shared" si="21"/>
        <v>0.66178329828912896</v>
      </c>
      <c r="AS214" s="105">
        <f t="shared" si="22"/>
        <v>0.66178329828912896</v>
      </c>
      <c r="AU214" s="51"/>
      <c r="BH214" s="20"/>
      <c r="BI214" s="20"/>
      <c r="BJ214" s="106"/>
      <c r="BK214" s="107"/>
      <c r="BL214" s="105"/>
      <c r="BM214" s="106"/>
      <c r="BN214" s="107"/>
      <c r="BO214" s="105"/>
      <c r="BP214" s="105"/>
      <c r="BQ214" s="106"/>
    </row>
    <row r="215" spans="1:69" x14ac:dyDescent="0.15">
      <c r="A215" s="104">
        <f t="shared" si="19"/>
        <v>209</v>
      </c>
      <c r="B215" s="20">
        <f t="shared" si="23"/>
        <v>627</v>
      </c>
      <c r="C215" s="105">
        <f t="shared" si="24"/>
        <v>144.69230769230771</v>
      </c>
      <c r="D215">
        <f ca="1">OFFSET(extrapolation!L224,0,OS_dist_choice-1,1,1)</f>
        <v>3.2500258605895763E-3</v>
      </c>
      <c r="E215">
        <f ca="1">OFFSET(extrapolation!D224,0,PFS_dist_choice-1,1,1)</f>
        <v>627</v>
      </c>
      <c r="F215" s="102"/>
      <c r="G215" s="206"/>
      <c r="H215" s="105"/>
      <c r="I215" s="105"/>
      <c r="J215" s="209"/>
      <c r="K215" s="31"/>
      <c r="L215" s="209"/>
      <c r="M215" s="31"/>
      <c r="N215" s="31"/>
      <c r="O215" s="209"/>
      <c r="P215" s="31"/>
      <c r="Q215" s="31"/>
      <c r="R215" s="105"/>
      <c r="S215" s="51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106"/>
      <c r="AI215" s="107"/>
      <c r="AJ215" s="105"/>
      <c r="AK215" s="106"/>
      <c r="AL215" s="107"/>
      <c r="AM215" s="105"/>
      <c r="AN215" s="105"/>
      <c r="AO215" s="106"/>
      <c r="AP215" s="105"/>
      <c r="AQ215" s="105">
        <f t="shared" si="25"/>
        <v>12.057692307692308</v>
      </c>
      <c r="AR215" s="105">
        <f t="shared" si="21"/>
        <v>0.66047116103088022</v>
      </c>
      <c r="AS215" s="105">
        <f t="shared" si="22"/>
        <v>0.66047116103088022</v>
      </c>
      <c r="AU215" s="51"/>
      <c r="BH215" s="20"/>
      <c r="BI215" s="20"/>
      <c r="BJ215" s="106"/>
      <c r="BK215" s="107"/>
      <c r="BL215" s="105"/>
      <c r="BM215" s="106"/>
      <c r="BN215" s="107"/>
      <c r="BO215" s="105"/>
      <c r="BP215" s="105"/>
      <c r="BQ215" s="106"/>
    </row>
    <row r="216" spans="1:69" x14ac:dyDescent="0.15">
      <c r="A216" s="104">
        <f t="shared" si="19"/>
        <v>210</v>
      </c>
      <c r="B216" s="20">
        <f t="shared" si="23"/>
        <v>630</v>
      </c>
      <c r="C216" s="105">
        <f t="shared" si="24"/>
        <v>145.38461538461539</v>
      </c>
      <c r="D216">
        <f ca="1">OFFSET(extrapolation!L225,0,OS_dist_choice-1,1,1)</f>
        <v>3.2149212114028075E-3</v>
      </c>
      <c r="E216">
        <f ca="1">OFFSET(extrapolation!D225,0,PFS_dist_choice-1,1,1)</f>
        <v>630</v>
      </c>
      <c r="F216" s="102"/>
      <c r="G216" s="206"/>
      <c r="H216" s="105"/>
      <c r="I216" s="105"/>
      <c r="J216" s="209"/>
      <c r="K216" s="31"/>
      <c r="L216" s="209"/>
      <c r="M216" s="31"/>
      <c r="N216" s="31"/>
      <c r="O216" s="209"/>
      <c r="P216" s="31"/>
      <c r="Q216" s="31"/>
      <c r="R216" s="105"/>
      <c r="S216" s="51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106"/>
      <c r="AI216" s="107"/>
      <c r="AJ216" s="105"/>
      <c r="AK216" s="106"/>
      <c r="AL216" s="107"/>
      <c r="AM216" s="105"/>
      <c r="AN216" s="105"/>
      <c r="AO216" s="106"/>
      <c r="AP216" s="105"/>
      <c r="AQ216" s="105">
        <f t="shared" si="25"/>
        <v>12.115384615384615</v>
      </c>
      <c r="AR216" s="105">
        <f t="shared" si="21"/>
        <v>0.65916162538586198</v>
      </c>
      <c r="AS216" s="105">
        <f t="shared" si="22"/>
        <v>0.65916162538586198</v>
      </c>
      <c r="AU216" s="51"/>
      <c r="BH216" s="20"/>
      <c r="BI216" s="20"/>
      <c r="BJ216" s="106"/>
      <c r="BK216" s="107"/>
      <c r="BL216" s="105"/>
      <c r="BM216" s="106"/>
      <c r="BN216" s="107"/>
      <c r="BO216" s="105"/>
      <c r="BP216" s="105"/>
      <c r="BQ216" s="106"/>
    </row>
    <row r="217" spans="1:69" x14ac:dyDescent="0.15">
      <c r="A217" s="104">
        <f t="shared" si="19"/>
        <v>211</v>
      </c>
      <c r="B217" s="20">
        <f t="shared" si="23"/>
        <v>633</v>
      </c>
      <c r="C217" s="105">
        <f t="shared" si="24"/>
        <v>146.07692307692309</v>
      </c>
      <c r="D217">
        <f ca="1">OFFSET(extrapolation!L226,0,OS_dist_choice-1,1,1)</f>
        <v>3.1803586156699741E-3</v>
      </c>
      <c r="E217">
        <f ca="1">OFFSET(extrapolation!D226,0,PFS_dist_choice-1,1,1)</f>
        <v>633</v>
      </c>
      <c r="F217" s="102"/>
      <c r="G217" s="206"/>
      <c r="H217" s="105"/>
      <c r="I217" s="105"/>
      <c r="J217" s="209"/>
      <c r="K217" s="31"/>
      <c r="L217" s="209"/>
      <c r="M217" s="31"/>
      <c r="N217" s="31"/>
      <c r="O217" s="209"/>
      <c r="P217" s="31"/>
      <c r="Q217" s="31"/>
      <c r="R217" s="105"/>
      <c r="S217" s="51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106"/>
      <c r="AI217" s="107"/>
      <c r="AJ217" s="105"/>
      <c r="AK217" s="106"/>
      <c r="AL217" s="107"/>
      <c r="AM217" s="105"/>
      <c r="AN217" s="105"/>
      <c r="AO217" s="106"/>
      <c r="AP217" s="105"/>
      <c r="AQ217" s="105">
        <f t="shared" si="25"/>
        <v>12.173076923076923</v>
      </c>
      <c r="AR217" s="105">
        <f t="shared" si="21"/>
        <v>0.6578546861957788</v>
      </c>
      <c r="AS217" s="105">
        <f t="shared" si="22"/>
        <v>0.6578546861957788</v>
      </c>
      <c r="AU217" s="51"/>
      <c r="BH217" s="20"/>
      <c r="BI217" s="20"/>
      <c r="BJ217" s="106"/>
      <c r="BK217" s="107"/>
      <c r="BL217" s="105"/>
      <c r="BM217" s="106"/>
      <c r="BN217" s="107"/>
      <c r="BO217" s="105"/>
      <c r="BP217" s="105"/>
      <c r="BQ217" s="106"/>
    </row>
    <row r="218" spans="1:69" x14ac:dyDescent="0.15">
      <c r="A218" s="104">
        <f t="shared" si="19"/>
        <v>212</v>
      </c>
      <c r="B218" s="20">
        <f t="shared" si="23"/>
        <v>636</v>
      </c>
      <c r="C218" s="105">
        <f t="shared" si="24"/>
        <v>146.76923076923077</v>
      </c>
      <c r="D218">
        <f ca="1">OFFSET(extrapolation!L227,0,OS_dist_choice-1,1,1)</f>
        <v>3.1463272191351488E-3</v>
      </c>
      <c r="E218">
        <f ca="1">OFFSET(extrapolation!D227,0,PFS_dist_choice-1,1,1)</f>
        <v>636</v>
      </c>
      <c r="F218" s="102"/>
      <c r="G218" s="206"/>
      <c r="H218" s="105"/>
      <c r="I218" s="105"/>
      <c r="J218" s="209"/>
      <c r="K218" s="31"/>
      <c r="L218" s="209"/>
      <c r="M218" s="31"/>
      <c r="N218" s="31"/>
      <c r="O218" s="209"/>
      <c r="P218" s="31"/>
      <c r="Q218" s="31"/>
      <c r="R218" s="105"/>
      <c r="S218" s="51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106"/>
      <c r="AI218" s="107"/>
      <c r="AJ218" s="105"/>
      <c r="AK218" s="106"/>
      <c r="AL218" s="107"/>
      <c r="AM218" s="105"/>
      <c r="AN218" s="105"/>
      <c r="AO218" s="106"/>
      <c r="AP218" s="105"/>
      <c r="AQ218" s="105">
        <f t="shared" si="25"/>
        <v>12.23076923076923</v>
      </c>
      <c r="AR218" s="105">
        <f t="shared" si="21"/>
        <v>0.65655033831256304</v>
      </c>
      <c r="AS218" s="105">
        <f t="shared" si="22"/>
        <v>0.65655033831256304</v>
      </c>
      <c r="AU218" s="51"/>
      <c r="BH218" s="20"/>
      <c r="BI218" s="20"/>
      <c r="BJ218" s="106"/>
      <c r="BK218" s="107"/>
      <c r="BL218" s="105"/>
      <c r="BM218" s="106"/>
      <c r="BN218" s="107"/>
      <c r="BO218" s="105"/>
      <c r="BP218" s="105"/>
      <c r="BQ218" s="106"/>
    </row>
    <row r="219" spans="1:69" x14ac:dyDescent="0.15">
      <c r="A219" s="104">
        <f t="shared" si="19"/>
        <v>213</v>
      </c>
      <c r="B219" s="20">
        <f t="shared" si="23"/>
        <v>639</v>
      </c>
      <c r="C219" s="105">
        <f t="shared" si="24"/>
        <v>147.46153846153845</v>
      </c>
      <c r="D219">
        <f ca="1">OFFSET(extrapolation!L228,0,OS_dist_choice-1,1,1)</f>
        <v>3.1128164340277157E-3</v>
      </c>
      <c r="E219">
        <f ca="1">OFFSET(extrapolation!D228,0,PFS_dist_choice-1,1,1)</f>
        <v>639</v>
      </c>
      <c r="F219" s="102"/>
      <c r="G219" s="206"/>
      <c r="H219" s="105"/>
      <c r="I219" s="105"/>
      <c r="J219" s="209"/>
      <c r="K219" s="31"/>
      <c r="L219" s="209"/>
      <c r="M219" s="31"/>
      <c r="N219" s="31"/>
      <c r="O219" s="209"/>
      <c r="P219" s="31"/>
      <c r="Q219" s="31"/>
      <c r="R219" s="105"/>
      <c r="S219" s="51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106"/>
      <c r="AI219" s="107"/>
      <c r="AJ219" s="105"/>
      <c r="AK219" s="106"/>
      <c r="AL219" s="107"/>
      <c r="AM219" s="105"/>
      <c r="AN219" s="105"/>
      <c r="AO219" s="106"/>
      <c r="AP219" s="105"/>
      <c r="AQ219" s="105">
        <f t="shared" si="25"/>
        <v>12.288461538461538</v>
      </c>
      <c r="AR219" s="105">
        <f t="shared" si="21"/>
        <v>0.655248576598354</v>
      </c>
      <c r="AS219" s="105">
        <f t="shared" si="22"/>
        <v>0.655248576598354</v>
      </c>
      <c r="AU219" s="51"/>
      <c r="BH219" s="20"/>
      <c r="BI219" s="20"/>
      <c r="BJ219" s="106"/>
      <c r="BK219" s="107"/>
      <c r="BL219" s="105"/>
      <c r="BM219" s="106"/>
      <c r="BN219" s="107"/>
      <c r="BO219" s="105"/>
      <c r="BP219" s="105"/>
      <c r="BQ219" s="106"/>
    </row>
    <row r="220" spans="1:69" x14ac:dyDescent="0.15">
      <c r="A220" s="104">
        <f t="shared" ref="A220:A266" si="26">+A219+1</f>
        <v>214</v>
      </c>
      <c r="B220" s="20">
        <f t="shared" si="23"/>
        <v>642</v>
      </c>
      <c r="C220" s="105">
        <f t="shared" si="24"/>
        <v>148.15384615384616</v>
      </c>
      <c r="D220">
        <f ca="1">OFFSET(extrapolation!L229,0,OS_dist_choice-1,1,1)</f>
        <v>3.0798159313284554E-3</v>
      </c>
      <c r="E220">
        <f ca="1">OFFSET(extrapolation!D229,0,PFS_dist_choice-1,1,1)</f>
        <v>642</v>
      </c>
      <c r="F220" s="102"/>
      <c r="G220" s="206"/>
      <c r="H220" s="105"/>
      <c r="I220" s="105"/>
      <c r="J220" s="209"/>
      <c r="K220" s="31"/>
      <c r="L220" s="209"/>
      <c r="M220" s="31"/>
      <c r="N220" s="31"/>
      <c r="O220" s="209"/>
      <c r="P220" s="31"/>
      <c r="Q220" s="31"/>
      <c r="R220" s="105"/>
      <c r="S220" s="51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106"/>
      <c r="AI220" s="107"/>
      <c r="AJ220" s="105"/>
      <c r="AK220" s="106"/>
      <c r="AL220" s="107"/>
      <c r="AM220" s="105"/>
      <c r="AN220" s="105"/>
      <c r="AO220" s="106"/>
      <c r="AP220" s="105"/>
      <c r="AQ220" s="105">
        <f t="shared" si="25"/>
        <v>12.346153846153847</v>
      </c>
      <c r="AR220" s="105">
        <f t="shared" si="21"/>
        <v>0.65394939592547829</v>
      </c>
      <c r="AS220" s="105">
        <f t="shared" si="22"/>
        <v>0.65394939592547829</v>
      </c>
      <c r="AU220" s="51"/>
      <c r="BH220" s="20"/>
      <c r="BI220" s="20"/>
      <c r="BJ220" s="106"/>
      <c r="BK220" s="107"/>
      <c r="BL220" s="105"/>
      <c r="BM220" s="106"/>
      <c r="BN220" s="107"/>
      <c r="BO220" s="105"/>
      <c r="BP220" s="105"/>
      <c r="BQ220" s="106"/>
    </row>
    <row r="221" spans="1:69" x14ac:dyDescent="0.15">
      <c r="A221" s="104">
        <f t="shared" si="26"/>
        <v>215</v>
      </c>
      <c r="B221" s="20">
        <f t="shared" si="23"/>
        <v>645</v>
      </c>
      <c r="C221" s="105">
        <f t="shared" si="24"/>
        <v>148.84615384615384</v>
      </c>
      <c r="D221">
        <f ca="1">OFFSET(extrapolation!L230,0,OS_dist_choice-1,1,1)</f>
        <v>3.0473156332942019E-3</v>
      </c>
      <c r="E221">
        <f ca="1">OFFSET(extrapolation!D230,0,PFS_dist_choice-1,1,1)</f>
        <v>645</v>
      </c>
      <c r="F221" s="102"/>
      <c r="G221" s="206"/>
      <c r="H221" s="105"/>
      <c r="I221" s="105"/>
      <c r="J221" s="209"/>
      <c r="K221" s="31"/>
      <c r="L221" s="209"/>
      <c r="M221" s="31"/>
      <c r="N221" s="31"/>
      <c r="O221" s="209"/>
      <c r="P221" s="31"/>
      <c r="Q221" s="31"/>
      <c r="R221" s="105"/>
      <c r="S221" s="51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106"/>
      <c r="AI221" s="107"/>
      <c r="AJ221" s="105"/>
      <c r="AK221" s="106"/>
      <c r="AL221" s="107"/>
      <c r="AM221" s="105"/>
      <c r="AN221" s="105"/>
      <c r="AO221" s="106"/>
      <c r="AP221" s="105"/>
      <c r="AQ221" s="105">
        <f t="shared" si="25"/>
        <v>12.403846153846153</v>
      </c>
      <c r="AR221" s="105">
        <f t="shared" si="21"/>
        <v>0.65265279117642927</v>
      </c>
      <c r="AS221" s="105">
        <f t="shared" si="22"/>
        <v>0.65265279117642927</v>
      </c>
      <c r="AU221" s="51"/>
      <c r="BH221" s="20"/>
      <c r="BI221" s="20"/>
      <c r="BJ221" s="106"/>
      <c r="BK221" s="107"/>
      <c r="BL221" s="105"/>
      <c r="BM221" s="106"/>
      <c r="BN221" s="107"/>
      <c r="BO221" s="105"/>
      <c r="BP221" s="105"/>
      <c r="BQ221" s="106"/>
    </row>
    <row r="222" spans="1:69" x14ac:dyDescent="0.15">
      <c r="A222" s="104">
        <f t="shared" si="26"/>
        <v>216</v>
      </c>
      <c r="B222" s="20">
        <f t="shared" si="23"/>
        <v>648</v>
      </c>
      <c r="C222" s="105">
        <f t="shared" si="24"/>
        <v>149.53846153846155</v>
      </c>
      <c r="D222">
        <f ca="1">OFFSET(extrapolation!L231,0,OS_dist_choice-1,1,1)</f>
        <v>3.0153057062313358E-3</v>
      </c>
      <c r="E222">
        <f ca="1">OFFSET(extrapolation!D231,0,PFS_dist_choice-1,1,1)</f>
        <v>648</v>
      </c>
      <c r="F222" s="102"/>
      <c r="G222" s="206"/>
      <c r="H222" s="105"/>
      <c r="I222" s="105"/>
      <c r="J222" s="209"/>
      <c r="K222" s="31"/>
      <c r="L222" s="209"/>
      <c r="M222" s="31"/>
      <c r="N222" s="31"/>
      <c r="O222" s="209"/>
      <c r="P222" s="31"/>
      <c r="Q222" s="31"/>
      <c r="R222" s="105"/>
      <c r="S222" s="51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106"/>
      <c r="AI222" s="107"/>
      <c r="AJ222" s="105"/>
      <c r="AK222" s="106"/>
      <c r="AL222" s="107"/>
      <c r="AM222" s="105"/>
      <c r="AN222" s="105"/>
      <c r="AO222" s="106"/>
      <c r="AP222" s="105"/>
      <c r="AQ222" s="105">
        <f t="shared" si="25"/>
        <v>12.461538461538462</v>
      </c>
      <c r="AR222" s="105">
        <f t="shared" si="21"/>
        <v>0.65135875724384662</v>
      </c>
      <c r="AS222" s="105">
        <f t="shared" si="22"/>
        <v>0.65135875724384662</v>
      </c>
      <c r="AU222" s="51"/>
      <c r="BH222" s="20"/>
      <c r="BI222" s="20"/>
      <c r="BJ222" s="106"/>
      <c r="BK222" s="107"/>
      <c r="BL222" s="105"/>
      <c r="BM222" s="106"/>
      <c r="BN222" s="107"/>
      <c r="BO222" s="105"/>
      <c r="BP222" s="105"/>
      <c r="BQ222" s="106"/>
    </row>
    <row r="223" spans="1:69" x14ac:dyDescent="0.15">
      <c r="A223" s="104">
        <f t="shared" si="26"/>
        <v>217</v>
      </c>
      <c r="B223" s="20">
        <f t="shared" si="23"/>
        <v>651</v>
      </c>
      <c r="C223" s="105">
        <f t="shared" si="24"/>
        <v>150.23076923076923</v>
      </c>
      <c r="D223">
        <f ca="1">OFFSET(extrapolation!L232,0,OS_dist_choice-1,1,1)</f>
        <v>2.9837765535087497E-3</v>
      </c>
      <c r="E223">
        <f ca="1">OFFSET(extrapolation!D232,0,PFS_dist_choice-1,1,1)</f>
        <v>651</v>
      </c>
      <c r="F223" s="102"/>
      <c r="G223" s="206"/>
      <c r="H223" s="105"/>
      <c r="I223" s="105"/>
      <c r="J223" s="209"/>
      <c r="K223" s="31"/>
      <c r="L223" s="209"/>
      <c r="M223" s="31"/>
      <c r="N223" s="31"/>
      <c r="O223" s="209"/>
      <c r="P223" s="31"/>
      <c r="Q223" s="31"/>
      <c r="R223" s="105"/>
      <c r="S223" s="51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106"/>
      <c r="AI223" s="107"/>
      <c r="AJ223" s="105"/>
      <c r="AK223" s="106"/>
      <c r="AL223" s="107"/>
      <c r="AM223" s="105"/>
      <c r="AN223" s="105"/>
      <c r="AO223" s="106"/>
      <c r="AP223" s="105"/>
      <c r="AQ223" s="105">
        <f t="shared" si="25"/>
        <v>12.51923076923077</v>
      </c>
      <c r="AR223" s="105">
        <f t="shared" si="21"/>
        <v>0.65006728903049671</v>
      </c>
      <c r="AS223" s="105">
        <f t="shared" si="22"/>
        <v>0.65006728903049671</v>
      </c>
      <c r="AU223" s="51"/>
      <c r="BH223" s="20"/>
      <c r="BI223" s="20"/>
      <c r="BJ223" s="106"/>
      <c r="BK223" s="107"/>
      <c r="BL223" s="105"/>
      <c r="BM223" s="106"/>
      <c r="BN223" s="107"/>
      <c r="BO223" s="105"/>
      <c r="BP223" s="105"/>
      <c r="BQ223" s="106"/>
    </row>
    <row r="224" spans="1:69" x14ac:dyDescent="0.15">
      <c r="A224" s="104">
        <f t="shared" si="26"/>
        <v>218</v>
      </c>
      <c r="B224" s="20">
        <f t="shared" si="23"/>
        <v>654</v>
      </c>
      <c r="C224" s="105">
        <f t="shared" si="24"/>
        <v>150.92307692307691</v>
      </c>
      <c r="D224">
        <f ca="1">OFFSET(extrapolation!L233,0,OS_dist_choice-1,1,1)</f>
        <v>2.9527188088012664E-3</v>
      </c>
      <c r="E224">
        <f ca="1">OFFSET(extrapolation!D233,0,PFS_dist_choice-1,1,1)</f>
        <v>654</v>
      </c>
      <c r="F224" s="102"/>
      <c r="G224" s="206"/>
      <c r="H224" s="105"/>
      <c r="I224" s="105"/>
      <c r="J224" s="209"/>
      <c r="K224" s="31"/>
      <c r="L224" s="209"/>
      <c r="M224" s="31"/>
      <c r="N224" s="31"/>
      <c r="O224" s="209"/>
      <c r="P224" s="31"/>
      <c r="Q224" s="31"/>
      <c r="R224" s="105"/>
      <c r="S224" s="51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106"/>
      <c r="AI224" s="107"/>
      <c r="AJ224" s="105"/>
      <c r="AK224" s="106"/>
      <c r="AL224" s="107"/>
      <c r="AM224" s="105"/>
      <c r="AN224" s="105"/>
      <c r="AO224" s="106"/>
      <c r="AP224" s="105"/>
      <c r="AQ224" s="105">
        <f t="shared" si="25"/>
        <v>12.576923076923077</v>
      </c>
      <c r="AR224" s="105">
        <f t="shared" si="21"/>
        <v>0.64877838144925259</v>
      </c>
      <c r="AS224" s="105">
        <f t="shared" si="22"/>
        <v>0.64877838144925259</v>
      </c>
      <c r="AU224" s="51"/>
      <c r="BH224" s="20"/>
      <c r="BI224" s="20"/>
      <c r="BJ224" s="106"/>
      <c r="BK224" s="107"/>
      <c r="BL224" s="105"/>
      <c r="BM224" s="106"/>
      <c r="BN224" s="107"/>
      <c r="BO224" s="105"/>
      <c r="BP224" s="105"/>
      <c r="BQ224" s="106"/>
    </row>
    <row r="225" spans="1:69" x14ac:dyDescent="0.15">
      <c r="A225" s="104">
        <f t="shared" si="26"/>
        <v>219</v>
      </c>
      <c r="B225" s="20">
        <f t="shared" si="23"/>
        <v>657</v>
      </c>
      <c r="C225" s="105">
        <f t="shared" si="24"/>
        <v>151.61538461538461</v>
      </c>
      <c r="D225">
        <f ca="1">OFFSET(extrapolation!L234,0,OS_dist_choice-1,1,1)</f>
        <v>2.922123329555E-3</v>
      </c>
      <c r="E225">
        <f ca="1">OFFSET(extrapolation!D234,0,PFS_dist_choice-1,1,1)</f>
        <v>657</v>
      </c>
      <c r="F225" s="102"/>
      <c r="G225" s="206"/>
      <c r="H225" s="105"/>
      <c r="I225" s="105"/>
      <c r="J225" s="209"/>
      <c r="K225" s="31"/>
      <c r="L225" s="209"/>
      <c r="M225" s="31"/>
      <c r="N225" s="31"/>
      <c r="O225" s="209"/>
      <c r="P225" s="31"/>
      <c r="Q225" s="31"/>
      <c r="R225" s="105"/>
      <c r="S225" s="51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106"/>
      <c r="AI225" s="107"/>
      <c r="AJ225" s="105"/>
      <c r="AK225" s="106"/>
      <c r="AL225" s="107"/>
      <c r="AM225" s="105"/>
      <c r="AN225" s="105"/>
      <c r="AO225" s="106"/>
      <c r="AP225" s="105"/>
      <c r="AQ225" s="105">
        <f t="shared" si="25"/>
        <v>12.634615384615385</v>
      </c>
      <c r="AR225" s="105">
        <f t="shared" si="21"/>
        <v>0.64749202942307327</v>
      </c>
      <c r="AS225" s="105">
        <f t="shared" si="22"/>
        <v>0.64749202942307327</v>
      </c>
      <c r="AU225" s="51"/>
      <c r="BH225" s="20"/>
      <c r="BI225" s="20"/>
      <c r="BJ225" s="106"/>
      <c r="BK225" s="107"/>
      <c r="BL225" s="105"/>
      <c r="BM225" s="106"/>
      <c r="BN225" s="107"/>
      <c r="BO225" s="105"/>
      <c r="BP225" s="105"/>
      <c r="BQ225" s="106"/>
    </row>
    <row r="226" spans="1:69" x14ac:dyDescent="0.15">
      <c r="A226" s="104">
        <f t="shared" si="26"/>
        <v>220</v>
      </c>
      <c r="B226" s="20">
        <f t="shared" si="23"/>
        <v>660</v>
      </c>
      <c r="C226" s="105">
        <f t="shared" si="24"/>
        <v>152.30769230769229</v>
      </c>
      <c r="D226">
        <f ca="1">OFFSET(extrapolation!L235,0,OS_dist_choice-1,1,1)</f>
        <v>2.8919811906663539E-3</v>
      </c>
      <c r="E226">
        <f ca="1">OFFSET(extrapolation!D235,0,PFS_dist_choice-1,1,1)</f>
        <v>660</v>
      </c>
      <c r="F226" s="102"/>
      <c r="G226" s="206"/>
      <c r="H226" s="105"/>
      <c r="I226" s="105"/>
      <c r="J226" s="209"/>
      <c r="K226" s="31"/>
      <c r="L226" s="209"/>
      <c r="M226" s="31"/>
      <c r="N226" s="31"/>
      <c r="O226" s="209"/>
      <c r="P226" s="31"/>
      <c r="Q226" s="31"/>
      <c r="R226" s="105"/>
      <c r="S226" s="51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106"/>
      <c r="AI226" s="107"/>
      <c r="AJ226" s="105"/>
      <c r="AK226" s="106"/>
      <c r="AL226" s="107"/>
      <c r="AM226" s="105"/>
      <c r="AN226" s="105"/>
      <c r="AO226" s="106"/>
      <c r="AP226" s="105"/>
      <c r="AQ226" s="105">
        <f t="shared" si="25"/>
        <v>12.692307692307692</v>
      </c>
      <c r="AR226" s="105">
        <f t="shared" si="21"/>
        <v>0.64620822788498433</v>
      </c>
      <c r="AS226" s="105">
        <f t="shared" si="22"/>
        <v>0.64620822788498433</v>
      </c>
      <c r="AU226" s="51"/>
      <c r="BH226" s="20"/>
      <c r="BI226" s="20"/>
      <c r="BJ226" s="106"/>
      <c r="BK226" s="107"/>
      <c r="BL226" s="105"/>
      <c r="BM226" s="106"/>
      <c r="BN226" s="107"/>
      <c r="BO226" s="105"/>
      <c r="BP226" s="105"/>
      <c r="BQ226" s="106"/>
    </row>
    <row r="227" spans="1:69" x14ac:dyDescent="0.15">
      <c r="A227" s="104">
        <f t="shared" si="26"/>
        <v>221</v>
      </c>
      <c r="B227" s="20">
        <f t="shared" si="23"/>
        <v>663</v>
      </c>
      <c r="C227" s="105">
        <f t="shared" si="24"/>
        <v>153</v>
      </c>
      <c r="D227">
        <f ca="1">OFFSET(extrapolation!L236,0,OS_dist_choice-1,1,1)</f>
        <v>2.8622836783667592E-3</v>
      </c>
      <c r="E227">
        <f ca="1">OFFSET(extrapolation!D236,0,PFS_dist_choice-1,1,1)</f>
        <v>663</v>
      </c>
      <c r="F227" s="102"/>
      <c r="G227" s="206"/>
      <c r="H227" s="105"/>
      <c r="I227" s="105"/>
      <c r="J227" s="209"/>
      <c r="K227" s="31"/>
      <c r="L227" s="209"/>
      <c r="M227" s="31"/>
      <c r="N227" s="31"/>
      <c r="O227" s="209"/>
      <c r="P227" s="31"/>
      <c r="Q227" s="31"/>
      <c r="R227" s="105"/>
      <c r="S227" s="51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106"/>
      <c r="AI227" s="107"/>
      <c r="AJ227" s="105"/>
      <c r="AK227" s="106"/>
      <c r="AL227" s="107"/>
      <c r="AM227" s="105"/>
      <c r="AN227" s="105"/>
      <c r="AO227" s="106"/>
      <c r="AP227" s="105"/>
      <c r="AQ227" s="105">
        <f t="shared" si="25"/>
        <v>12.75</v>
      </c>
      <c r="AR227" s="105">
        <f t="shared" si="21"/>
        <v>0.64492697177805802</v>
      </c>
      <c r="AS227" s="105">
        <f t="shared" si="22"/>
        <v>0.64492697177805802</v>
      </c>
      <c r="AU227" s="51"/>
      <c r="BH227" s="20"/>
      <c r="BI227" s="20"/>
      <c r="BJ227" s="106"/>
      <c r="BK227" s="107"/>
      <c r="BL227" s="105"/>
      <c r="BM227" s="106"/>
      <c r="BN227" s="107"/>
      <c r="BO227" s="105"/>
      <c r="BP227" s="105"/>
      <c r="BQ227" s="106"/>
    </row>
    <row r="228" spans="1:69" x14ac:dyDescent="0.15">
      <c r="A228" s="104">
        <f t="shared" si="26"/>
        <v>222</v>
      </c>
      <c r="B228" s="20">
        <f t="shared" si="23"/>
        <v>666</v>
      </c>
      <c r="C228" s="105">
        <f t="shared" si="24"/>
        <v>153.69230769230771</v>
      </c>
      <c r="D228">
        <f ca="1">OFFSET(extrapolation!L237,0,OS_dist_choice-1,1,1)</f>
        <v>2.8330222843056261E-3</v>
      </c>
      <c r="E228">
        <f ca="1">OFFSET(extrapolation!D237,0,PFS_dist_choice-1,1,1)</f>
        <v>666</v>
      </c>
      <c r="F228" s="102"/>
      <c r="G228" s="206"/>
      <c r="H228" s="105"/>
      <c r="I228" s="105"/>
      <c r="J228" s="209"/>
      <c r="K228" s="31"/>
      <c r="L228" s="209"/>
      <c r="M228" s="31"/>
      <c r="N228" s="31"/>
      <c r="O228" s="209"/>
      <c r="P228" s="31"/>
      <c r="Q228" s="31"/>
      <c r="R228" s="105"/>
      <c r="S228" s="51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  <c r="AH228" s="106"/>
      <c r="AI228" s="107"/>
      <c r="AJ228" s="105"/>
      <c r="AK228" s="106"/>
      <c r="AL228" s="107"/>
      <c r="AM228" s="105"/>
      <c r="AN228" s="105"/>
      <c r="AO228" s="106"/>
      <c r="AP228" s="105"/>
      <c r="AQ228" s="105">
        <f t="shared" si="25"/>
        <v>12.807692307692308</v>
      </c>
      <c r="AR228" s="105">
        <f t="shared" si="21"/>
        <v>0.64364825605539289</v>
      </c>
      <c r="AS228" s="105">
        <f t="shared" si="22"/>
        <v>0.64364825605539289</v>
      </c>
      <c r="AU228" s="51"/>
      <c r="BH228" s="20"/>
      <c r="BI228" s="20"/>
      <c r="BJ228" s="106"/>
      <c r="BK228" s="107"/>
      <c r="BL228" s="105"/>
      <c r="BM228" s="106"/>
      <c r="BN228" s="107"/>
      <c r="BO228" s="105"/>
      <c r="BP228" s="105"/>
      <c r="BQ228" s="106"/>
    </row>
    <row r="229" spans="1:69" x14ac:dyDescent="0.15">
      <c r="A229" s="104">
        <f t="shared" si="26"/>
        <v>223</v>
      </c>
      <c r="B229" s="20">
        <f t="shared" si="23"/>
        <v>669</v>
      </c>
      <c r="C229" s="105">
        <f t="shared" si="24"/>
        <v>154.38461538461539</v>
      </c>
      <c r="D229">
        <f ca="1">OFFSET(extrapolation!L238,0,OS_dist_choice-1,1,1)</f>
        <v>2.8041886998242315E-3</v>
      </c>
      <c r="E229">
        <f ca="1">OFFSET(extrapolation!D238,0,PFS_dist_choice-1,1,1)</f>
        <v>669</v>
      </c>
      <c r="F229" s="102"/>
      <c r="G229" s="206"/>
      <c r="H229" s="105"/>
      <c r="I229" s="105"/>
      <c r="J229" s="209"/>
      <c r="K229" s="31"/>
      <c r="L229" s="209"/>
      <c r="M229" s="31"/>
      <c r="N229" s="31"/>
      <c r="O229" s="209"/>
      <c r="P229" s="31"/>
      <c r="Q229" s="31"/>
      <c r="R229" s="105"/>
      <c r="S229" s="51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106"/>
      <c r="AI229" s="107"/>
      <c r="AJ229" s="105"/>
      <c r="AK229" s="106"/>
      <c r="AL229" s="107"/>
      <c r="AM229" s="105"/>
      <c r="AN229" s="105"/>
      <c r="AO229" s="106"/>
      <c r="AP229" s="105"/>
      <c r="AQ229" s="105">
        <f t="shared" si="25"/>
        <v>12.865384615384615</v>
      </c>
      <c r="AR229" s="105">
        <f t="shared" si="21"/>
        <v>0.64237207568009413</v>
      </c>
      <c r="AS229" s="105">
        <f t="shared" si="22"/>
        <v>0.64237207568009413</v>
      </c>
      <c r="AU229" s="51"/>
      <c r="BH229" s="20"/>
      <c r="BI229" s="20"/>
      <c r="BJ229" s="106"/>
      <c r="BK229" s="107"/>
      <c r="BL229" s="105"/>
      <c r="BM229" s="106"/>
      <c r="BN229" s="107"/>
      <c r="BO229" s="105"/>
      <c r="BP229" s="105"/>
      <c r="BQ229" s="106"/>
    </row>
    <row r="230" spans="1:69" x14ac:dyDescent="0.15">
      <c r="A230" s="104">
        <f t="shared" si="26"/>
        <v>224</v>
      </c>
      <c r="B230" s="20">
        <f t="shared" si="23"/>
        <v>672</v>
      </c>
      <c r="C230" s="105">
        <f t="shared" si="24"/>
        <v>155.07692307692309</v>
      </c>
      <c r="D230">
        <f ca="1">OFFSET(extrapolation!L239,0,OS_dist_choice-1,1,1)</f>
        <v>2.775774810413508E-3</v>
      </c>
      <c r="E230">
        <f ca="1">OFFSET(extrapolation!D239,0,PFS_dist_choice-1,1,1)</f>
        <v>672</v>
      </c>
      <c r="F230" s="102"/>
      <c r="G230" s="206"/>
      <c r="H230" s="105"/>
      <c r="I230" s="105"/>
      <c r="J230" s="209"/>
      <c r="K230" s="31"/>
      <c r="L230" s="209"/>
      <c r="M230" s="31"/>
      <c r="N230" s="31"/>
      <c r="O230" s="209"/>
      <c r="P230" s="31"/>
      <c r="Q230" s="31"/>
      <c r="R230" s="105"/>
      <c r="S230" s="51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106"/>
      <c r="AI230" s="107"/>
      <c r="AJ230" s="105"/>
      <c r="AK230" s="106"/>
      <c r="AL230" s="107"/>
      <c r="AM230" s="105"/>
      <c r="AN230" s="105"/>
      <c r="AO230" s="106"/>
      <c r="AP230" s="105"/>
      <c r="AQ230" s="105">
        <f t="shared" si="25"/>
        <v>12.923076923076923</v>
      </c>
      <c r="AR230" s="105">
        <f t="shared" si="21"/>
        <v>0.64109842562525376</v>
      </c>
      <c r="AS230" s="105">
        <f t="shared" si="22"/>
        <v>0.64109842562525376</v>
      </c>
      <c r="AU230" s="51"/>
      <c r="BH230" s="20"/>
      <c r="BI230" s="20"/>
      <c r="BJ230" s="106"/>
      <c r="BK230" s="107"/>
      <c r="BL230" s="105"/>
      <c r="BM230" s="106"/>
      <c r="BN230" s="107"/>
      <c r="BO230" s="105"/>
      <c r="BP230" s="105"/>
      <c r="BQ230" s="106"/>
    </row>
    <row r="231" spans="1:69" x14ac:dyDescent="0.15">
      <c r="A231" s="104">
        <f t="shared" si="26"/>
        <v>225</v>
      </c>
      <c r="B231" s="20">
        <f t="shared" si="23"/>
        <v>675</v>
      </c>
      <c r="C231" s="105">
        <f t="shared" si="24"/>
        <v>155.76923076923077</v>
      </c>
      <c r="D231">
        <f ca="1">OFFSET(extrapolation!L240,0,OS_dist_choice-1,1,1)</f>
        <v>2.7477726903491588E-3</v>
      </c>
      <c r="E231">
        <f ca="1">OFFSET(extrapolation!D240,0,PFS_dist_choice-1,1,1)</f>
        <v>675</v>
      </c>
      <c r="F231" s="102"/>
      <c r="G231" s="206"/>
      <c r="H231" s="105"/>
      <c r="I231" s="105"/>
      <c r="J231" s="209"/>
      <c r="K231" s="31"/>
      <c r="L231" s="209"/>
      <c r="M231" s="31"/>
      <c r="N231" s="31"/>
      <c r="O231" s="209"/>
      <c r="P231" s="31"/>
      <c r="Q231" s="31"/>
      <c r="R231" s="105"/>
      <c r="S231" s="51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106"/>
      <c r="AI231" s="107"/>
      <c r="AJ231" s="105"/>
      <c r="AK231" s="106"/>
      <c r="AL231" s="107"/>
      <c r="AM231" s="105"/>
      <c r="AN231" s="105"/>
      <c r="AO231" s="106"/>
      <c r="AP231" s="105"/>
      <c r="AQ231" s="105">
        <f t="shared" si="25"/>
        <v>12.98076923076923</v>
      </c>
      <c r="AR231" s="105">
        <f t="shared" si="21"/>
        <v>0.63982730087393069</v>
      </c>
      <c r="AS231" s="105">
        <f t="shared" si="22"/>
        <v>0.63982730087393069</v>
      </c>
      <c r="AU231" s="51"/>
      <c r="BH231" s="20"/>
      <c r="BI231" s="20"/>
      <c r="BJ231" s="106"/>
      <c r="BK231" s="107"/>
      <c r="BL231" s="105"/>
      <c r="BM231" s="106"/>
      <c r="BN231" s="107"/>
      <c r="BO231" s="105"/>
      <c r="BP231" s="105"/>
      <c r="BQ231" s="106"/>
    </row>
    <row r="232" spans="1:69" x14ac:dyDescent="0.15">
      <c r="A232" s="104">
        <f t="shared" si="26"/>
        <v>226</v>
      </c>
      <c r="B232" s="20">
        <f t="shared" si="23"/>
        <v>678</v>
      </c>
      <c r="C232" s="105">
        <f t="shared" si="24"/>
        <v>156.46153846153845</v>
      </c>
      <c r="D232">
        <f ca="1">OFFSET(extrapolation!L241,0,OS_dist_choice-1,1,1)</f>
        <v>2.7201745974976565E-3</v>
      </c>
      <c r="E232">
        <f ca="1">OFFSET(extrapolation!D241,0,PFS_dist_choice-1,1,1)</f>
        <v>678</v>
      </c>
      <c r="F232" s="102"/>
      <c r="G232" s="206"/>
      <c r="H232" s="105"/>
      <c r="I232" s="105"/>
      <c r="J232" s="209"/>
      <c r="K232" s="31"/>
      <c r="L232" s="209"/>
      <c r="M232" s="31"/>
      <c r="N232" s="31"/>
      <c r="O232" s="209"/>
      <c r="P232" s="31"/>
      <c r="Q232" s="31"/>
      <c r="R232" s="105"/>
      <c r="S232" s="51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106"/>
      <c r="AI232" s="107"/>
      <c r="AJ232" s="105"/>
      <c r="AK232" s="106"/>
      <c r="AL232" s="107"/>
      <c r="AM232" s="105"/>
      <c r="AN232" s="105"/>
      <c r="AO232" s="106"/>
      <c r="AP232" s="105"/>
      <c r="AQ232" s="105">
        <f t="shared" si="25"/>
        <v>13.038461538461538</v>
      </c>
      <c r="AR232" s="105">
        <f t="shared" si="21"/>
        <v>0.63855869641913132</v>
      </c>
      <c r="AS232" s="105">
        <f t="shared" si="22"/>
        <v>0.63855869641913132</v>
      </c>
      <c r="AU232" s="51"/>
      <c r="BH232" s="20"/>
      <c r="BI232" s="20"/>
      <c r="BJ232" s="106"/>
      <c r="BK232" s="107"/>
      <c r="BL232" s="105"/>
      <c r="BM232" s="106"/>
      <c r="BN232" s="107"/>
      <c r="BO232" s="105"/>
      <c r="BP232" s="105"/>
      <c r="BQ232" s="106"/>
    </row>
    <row r="233" spans="1:69" x14ac:dyDescent="0.15">
      <c r="A233" s="104">
        <f t="shared" si="26"/>
        <v>227</v>
      </c>
      <c r="B233" s="20">
        <f t="shared" si="23"/>
        <v>681</v>
      </c>
      <c r="C233" s="105">
        <f t="shared" si="24"/>
        <v>157.15384615384616</v>
      </c>
      <c r="D233">
        <f ca="1">OFFSET(extrapolation!L242,0,OS_dist_choice-1,1,1)</f>
        <v>2.692972968286844E-3</v>
      </c>
      <c r="E233">
        <f ca="1">OFFSET(extrapolation!D242,0,PFS_dist_choice-1,1,1)</f>
        <v>681</v>
      </c>
      <c r="F233" s="102"/>
      <c r="G233" s="206"/>
      <c r="H233" s="105"/>
      <c r="I233" s="105"/>
      <c r="J233" s="209"/>
      <c r="K233" s="31"/>
      <c r="L233" s="209"/>
      <c r="M233" s="31"/>
      <c r="N233" s="31"/>
      <c r="O233" s="209"/>
      <c r="P233" s="31"/>
      <c r="Q233" s="31"/>
      <c r="R233" s="105"/>
      <c r="S233" s="51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106"/>
      <c r="AI233" s="107"/>
      <c r="AJ233" s="105"/>
      <c r="AK233" s="106"/>
      <c r="AL233" s="107"/>
      <c r="AM233" s="105"/>
      <c r="AN233" s="105"/>
      <c r="AO233" s="106"/>
      <c r="AP233" s="105"/>
      <c r="AQ233" s="105">
        <f t="shared" si="25"/>
        <v>13.096153846153847</v>
      </c>
      <c r="AR233" s="105">
        <f t="shared" si="21"/>
        <v>0.63729260726378945</v>
      </c>
      <c r="AS233" s="105">
        <f t="shared" si="22"/>
        <v>0.63729260726378945</v>
      </c>
      <c r="AU233" s="51"/>
      <c r="BH233" s="20"/>
      <c r="BI233" s="20"/>
      <c r="BJ233" s="106"/>
      <c r="BK233" s="107"/>
      <c r="BL233" s="105"/>
      <c r="BM233" s="106"/>
      <c r="BN233" s="107"/>
      <c r="BO233" s="105"/>
      <c r="BP233" s="105"/>
      <c r="BQ233" s="106"/>
    </row>
    <row r="234" spans="1:69" x14ac:dyDescent="0.15">
      <c r="A234" s="104">
        <f t="shared" si="26"/>
        <v>228</v>
      </c>
      <c r="B234" s="20">
        <f t="shared" si="23"/>
        <v>684</v>
      </c>
      <c r="C234" s="105">
        <f t="shared" si="24"/>
        <v>157.84615384615384</v>
      </c>
      <c r="D234">
        <f ca="1">OFFSET(extrapolation!L243,0,OS_dist_choice-1,1,1)</f>
        <v>2.6661604128355183E-3</v>
      </c>
      <c r="E234">
        <f ca="1">OFFSET(extrapolation!D243,0,PFS_dist_choice-1,1,1)</f>
        <v>684</v>
      </c>
      <c r="F234" s="102"/>
      <c r="G234" s="206"/>
      <c r="H234" s="105"/>
      <c r="I234" s="105"/>
      <c r="J234" s="209"/>
      <c r="K234" s="31"/>
      <c r="L234" s="209"/>
      <c r="M234" s="31"/>
      <c r="N234" s="31"/>
      <c r="O234" s="209"/>
      <c r="P234" s="31"/>
      <c r="Q234" s="31"/>
      <c r="R234" s="105"/>
      <c r="S234" s="51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106"/>
      <c r="AI234" s="107"/>
      <c r="AJ234" s="105"/>
      <c r="AK234" s="106"/>
      <c r="AL234" s="107"/>
      <c r="AM234" s="105"/>
      <c r="AN234" s="105"/>
      <c r="AO234" s="106"/>
      <c r="AP234" s="105"/>
      <c r="AQ234" s="105">
        <f t="shared" si="25"/>
        <v>13.153846153846153</v>
      </c>
      <c r="AR234" s="105">
        <f t="shared" si="21"/>
        <v>0.6360290284207466</v>
      </c>
      <c r="AS234" s="105">
        <f t="shared" si="22"/>
        <v>0.6360290284207466</v>
      </c>
      <c r="AU234" s="51"/>
      <c r="BH234" s="20"/>
      <c r="BI234" s="20"/>
      <c r="BJ234" s="106"/>
      <c r="BK234" s="107"/>
      <c r="BL234" s="105"/>
      <c r="BM234" s="106"/>
      <c r="BN234" s="107"/>
      <c r="BO234" s="105"/>
      <c r="BP234" s="105"/>
      <c r="BQ234" s="106"/>
    </row>
    <row r="235" spans="1:69" x14ac:dyDescent="0.15">
      <c r="A235" s="104">
        <f t="shared" si="26"/>
        <v>229</v>
      </c>
      <c r="B235" s="20">
        <f t="shared" si="23"/>
        <v>687</v>
      </c>
      <c r="C235" s="105">
        <f t="shared" si="24"/>
        <v>158.53846153846155</v>
      </c>
      <c r="D235">
        <f ca="1">OFFSET(extrapolation!L244,0,OS_dist_choice-1,1,1)</f>
        <v>2.6397297102359316E-3</v>
      </c>
      <c r="E235">
        <f ca="1">OFFSET(extrapolation!D244,0,PFS_dist_choice-1,1,1)</f>
        <v>687</v>
      </c>
      <c r="F235" s="102"/>
      <c r="G235" s="206"/>
      <c r="H235" s="105"/>
      <c r="I235" s="105"/>
      <c r="J235" s="209"/>
      <c r="K235" s="31"/>
      <c r="L235" s="209"/>
      <c r="M235" s="31"/>
      <c r="N235" s="31"/>
      <c r="O235" s="209"/>
      <c r="P235" s="31"/>
      <c r="Q235" s="31"/>
      <c r="R235" s="105"/>
      <c r="S235" s="51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  <c r="AH235" s="106"/>
      <c r="AI235" s="107"/>
      <c r="AJ235" s="105"/>
      <c r="AK235" s="106"/>
      <c r="AL235" s="107"/>
      <c r="AM235" s="105"/>
      <c r="AN235" s="105"/>
      <c r="AO235" s="106"/>
      <c r="AP235" s="105"/>
      <c r="AQ235" s="105">
        <f t="shared" si="25"/>
        <v>13.211538461538462</v>
      </c>
      <c r="AR235" s="105">
        <f t="shared" si="21"/>
        <v>0.63476795491273252</v>
      </c>
      <c r="AS235" s="105">
        <f t="shared" si="22"/>
        <v>0.63476795491273252</v>
      </c>
      <c r="AU235" s="51"/>
      <c r="BH235" s="20"/>
      <c r="BI235" s="20"/>
      <c r="BJ235" s="106"/>
      <c r="BK235" s="107"/>
      <c r="BL235" s="105"/>
      <c r="BM235" s="106"/>
      <c r="BN235" s="107"/>
      <c r="BO235" s="105"/>
      <c r="BP235" s="105"/>
      <c r="BQ235" s="106"/>
    </row>
    <row r="236" spans="1:69" x14ac:dyDescent="0.15">
      <c r="A236" s="104">
        <f t="shared" si="26"/>
        <v>230</v>
      </c>
      <c r="B236" s="20">
        <f t="shared" si="23"/>
        <v>690</v>
      </c>
      <c r="C236" s="105">
        <f t="shared" si="24"/>
        <v>159.23076923076923</v>
      </c>
      <c r="D236">
        <f ca="1">OFFSET(extrapolation!L245,0,OS_dist_choice-1,1,1)</f>
        <v>2.6136738039841938E-3</v>
      </c>
      <c r="E236">
        <f ca="1">OFFSET(extrapolation!D245,0,PFS_dist_choice-1,1,1)</f>
        <v>690</v>
      </c>
      <c r="F236" s="102"/>
      <c r="G236" s="206"/>
      <c r="H236" s="105"/>
      <c r="I236" s="105"/>
      <c r="J236" s="209"/>
      <c r="K236" s="31"/>
      <c r="L236" s="209"/>
      <c r="M236" s="31"/>
      <c r="N236" s="31"/>
      <c r="O236" s="209"/>
      <c r="P236" s="31"/>
      <c r="Q236" s="31"/>
      <c r="R236" s="105"/>
      <c r="S236" s="51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106"/>
      <c r="AI236" s="107"/>
      <c r="AJ236" s="105"/>
      <c r="AK236" s="106"/>
      <c r="AL236" s="107"/>
      <c r="AM236" s="105"/>
      <c r="AN236" s="105"/>
      <c r="AO236" s="106"/>
      <c r="AP236" s="105"/>
      <c r="AQ236" s="105">
        <f t="shared" si="25"/>
        <v>13.26923076923077</v>
      </c>
      <c r="AR236" s="105">
        <f t="shared" si="21"/>
        <v>0.6335093817723455</v>
      </c>
      <c r="AS236" s="105">
        <f t="shared" si="22"/>
        <v>0.6335093817723455</v>
      </c>
      <c r="AU236" s="51"/>
      <c r="BH236" s="20"/>
      <c r="BI236" s="20"/>
      <c r="BJ236" s="106"/>
      <c r="BK236" s="107"/>
      <c r="BL236" s="105"/>
      <c r="BM236" s="106"/>
      <c r="BN236" s="107"/>
      <c r="BO236" s="105"/>
      <c r="BP236" s="105"/>
      <c r="BQ236" s="106"/>
    </row>
    <row r="237" spans="1:69" x14ac:dyDescent="0.15">
      <c r="A237" s="104">
        <f t="shared" si="26"/>
        <v>231</v>
      </c>
      <c r="B237" s="20">
        <f t="shared" si="23"/>
        <v>693</v>
      </c>
      <c r="C237" s="105">
        <f t="shared" si="24"/>
        <v>159.92307692307691</v>
      </c>
      <c r="D237">
        <f ca="1">OFFSET(extrapolation!L246,0,OS_dist_choice-1,1,1)</f>
        <v>2.5879857975529617E-3</v>
      </c>
      <c r="E237">
        <f ca="1">OFFSET(extrapolation!D246,0,PFS_dist_choice-1,1,1)</f>
        <v>693</v>
      </c>
      <c r="F237" s="102"/>
      <c r="G237" s="206"/>
      <c r="H237" s="105"/>
      <c r="I237" s="105"/>
      <c r="J237" s="209"/>
      <c r="K237" s="31"/>
      <c r="L237" s="209"/>
      <c r="M237" s="31"/>
      <c r="N237" s="31"/>
      <c r="O237" s="209"/>
      <c r="P237" s="31"/>
      <c r="Q237" s="31"/>
      <c r="R237" s="105"/>
      <c r="S237" s="51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106"/>
      <c r="AI237" s="107"/>
      <c r="AJ237" s="105"/>
      <c r="AK237" s="106"/>
      <c r="AL237" s="107"/>
      <c r="AM237" s="105"/>
      <c r="AN237" s="105"/>
      <c r="AO237" s="106"/>
      <c r="AP237" s="105"/>
      <c r="AQ237" s="105">
        <f t="shared" si="25"/>
        <v>13.326923076923077</v>
      </c>
      <c r="AR237" s="105">
        <f t="shared" si="21"/>
        <v>0.63225330404203317</v>
      </c>
      <c r="AS237" s="105">
        <f t="shared" si="22"/>
        <v>0.63225330404203317</v>
      </c>
      <c r="AU237" s="51"/>
      <c r="BH237" s="20"/>
      <c r="BI237" s="20"/>
      <c r="BJ237" s="106"/>
      <c r="BK237" s="107"/>
      <c r="BL237" s="105"/>
      <c r="BM237" s="106"/>
      <c r="BN237" s="107"/>
      <c r="BO237" s="105"/>
      <c r="BP237" s="105"/>
      <c r="BQ237" s="106"/>
    </row>
    <row r="238" spans="1:69" x14ac:dyDescent="0.15">
      <c r="A238" s="104">
        <f t="shared" si="26"/>
        <v>232</v>
      </c>
      <c r="B238" s="20">
        <f t="shared" si="23"/>
        <v>696</v>
      </c>
      <c r="C238" s="105">
        <f t="shared" si="24"/>
        <v>160.61538461538461</v>
      </c>
      <c r="D238">
        <f ca="1">OFFSET(extrapolation!L247,0,OS_dist_choice-1,1,1)</f>
        <v>2.562658950101666E-3</v>
      </c>
      <c r="E238">
        <f ca="1">OFFSET(extrapolation!D247,0,PFS_dist_choice-1,1,1)</f>
        <v>696</v>
      </c>
      <c r="F238" s="102"/>
      <c r="G238" s="206"/>
      <c r="H238" s="105"/>
      <c r="I238" s="105"/>
      <c r="J238" s="209"/>
      <c r="K238" s="31"/>
      <c r="L238" s="209"/>
      <c r="M238" s="31"/>
      <c r="N238" s="31"/>
      <c r="O238" s="209"/>
      <c r="P238" s="31"/>
      <c r="Q238" s="31"/>
      <c r="R238" s="105"/>
      <c r="S238" s="51"/>
      <c r="T238" s="20"/>
      <c r="U238" s="20"/>
      <c r="V238" s="20"/>
      <c r="W238" s="20"/>
      <c r="X238" s="20"/>
      <c r="Y238" s="20"/>
      <c r="Z238" s="20"/>
      <c r="AA238" s="20"/>
      <c r="AB238" s="20"/>
      <c r="AC238" s="20"/>
      <c r="AD238" s="20"/>
      <c r="AE238" s="20"/>
      <c r="AF238" s="20"/>
      <c r="AG238" s="20"/>
      <c r="AH238" s="106"/>
      <c r="AI238" s="107"/>
      <c r="AJ238" s="105"/>
      <c r="AK238" s="106"/>
      <c r="AL238" s="107"/>
      <c r="AM238" s="105"/>
      <c r="AN238" s="105"/>
      <c r="AO238" s="106"/>
      <c r="AP238" s="105"/>
      <c r="AQ238" s="105">
        <f t="shared" si="25"/>
        <v>13.384615384615385</v>
      </c>
      <c r="AR238" s="105">
        <f t="shared" si="21"/>
        <v>0.63099971677407241</v>
      </c>
      <c r="AS238" s="105">
        <f t="shared" si="22"/>
        <v>0.63099971677407241</v>
      </c>
      <c r="AU238" s="51"/>
      <c r="BH238" s="20"/>
      <c r="BI238" s="20"/>
      <c r="BJ238" s="106"/>
      <c r="BK238" s="107"/>
      <c r="BL238" s="105"/>
      <c r="BM238" s="106"/>
      <c r="BN238" s="107"/>
      <c r="BO238" s="105"/>
      <c r="BP238" s="105"/>
      <c r="BQ238" s="106"/>
    </row>
    <row r="239" spans="1:69" x14ac:dyDescent="0.15">
      <c r="A239" s="104">
        <f t="shared" si="26"/>
        <v>233</v>
      </c>
      <c r="B239" s="20">
        <f t="shared" si="23"/>
        <v>699</v>
      </c>
      <c r="C239" s="105">
        <f t="shared" si="24"/>
        <v>161.30769230769229</v>
      </c>
      <c r="D239">
        <f ca="1">OFFSET(extrapolation!L248,0,OS_dist_choice-1,1,1)</f>
        <v>2.5376866723193282E-3</v>
      </c>
      <c r="E239">
        <f ca="1">OFFSET(extrapolation!D248,0,PFS_dist_choice-1,1,1)</f>
        <v>699</v>
      </c>
      <c r="F239" s="102"/>
      <c r="G239" s="206"/>
      <c r="H239" s="105"/>
      <c r="I239" s="105"/>
      <c r="J239" s="209"/>
      <c r="K239" s="31"/>
      <c r="L239" s="209"/>
      <c r="M239" s="31"/>
      <c r="N239" s="31"/>
      <c r="O239" s="209"/>
      <c r="P239" s="31"/>
      <c r="Q239" s="31"/>
      <c r="R239" s="105"/>
      <c r="S239" s="51"/>
      <c r="T239" s="20"/>
      <c r="U239" s="20"/>
      <c r="V239" s="20"/>
      <c r="W239" s="20"/>
      <c r="X239" s="20"/>
      <c r="Y239" s="20"/>
      <c r="Z239" s="20"/>
      <c r="AA239" s="20"/>
      <c r="AB239" s="20"/>
      <c r="AC239" s="20"/>
      <c r="AD239" s="20"/>
      <c r="AE239" s="20"/>
      <c r="AF239" s="20"/>
      <c r="AG239" s="20"/>
      <c r="AH239" s="106"/>
      <c r="AI239" s="107"/>
      <c r="AJ239" s="105"/>
      <c r="AK239" s="106"/>
      <c r="AL239" s="107"/>
      <c r="AM239" s="105"/>
      <c r="AN239" s="105"/>
      <c r="AO239" s="106"/>
      <c r="AP239" s="105"/>
      <c r="AQ239" s="105">
        <f t="shared" si="25"/>
        <v>13.442307692307692</v>
      </c>
      <c r="AR239" s="105">
        <f t="shared" si="21"/>
        <v>0.6297486150305498</v>
      </c>
      <c r="AS239" s="105">
        <f t="shared" si="22"/>
        <v>0.6297486150305498</v>
      </c>
      <c r="AU239" s="51"/>
      <c r="BH239" s="20"/>
      <c r="BI239" s="20"/>
      <c r="BJ239" s="106"/>
      <c r="BK239" s="107"/>
      <c r="BL239" s="105"/>
      <c r="BM239" s="106"/>
      <c r="BN239" s="107"/>
      <c r="BO239" s="105"/>
      <c r="BP239" s="105"/>
      <c r="BQ239" s="106"/>
    </row>
    <row r="240" spans="1:69" x14ac:dyDescent="0.15">
      <c r="A240" s="104">
        <f t="shared" si="26"/>
        <v>234</v>
      </c>
      <c r="B240" s="20">
        <f t="shared" si="23"/>
        <v>702</v>
      </c>
      <c r="C240" s="105">
        <f t="shared" si="24"/>
        <v>162</v>
      </c>
      <c r="D240">
        <f ca="1">OFFSET(extrapolation!L249,0,OS_dist_choice-1,1,1)</f>
        <v>2.5130625223953201E-3</v>
      </c>
      <c r="E240">
        <f ca="1">OFFSET(extrapolation!D249,0,PFS_dist_choice-1,1,1)</f>
        <v>702</v>
      </c>
      <c r="F240" s="102"/>
      <c r="G240" s="206"/>
      <c r="H240" s="105"/>
      <c r="I240" s="105"/>
      <c r="J240" s="209"/>
      <c r="K240" s="31"/>
      <c r="L240" s="209"/>
      <c r="M240" s="31"/>
      <c r="N240" s="31"/>
      <c r="O240" s="209"/>
      <c r="P240" s="31"/>
      <c r="Q240" s="31"/>
      <c r="R240" s="105"/>
      <c r="S240" s="51"/>
      <c r="T240" s="20"/>
      <c r="U240" s="20"/>
      <c r="V240" s="20"/>
      <c r="W240" s="20"/>
      <c r="X240" s="20"/>
      <c r="Y240" s="20"/>
      <c r="Z240" s="20"/>
      <c r="AA240" s="20"/>
      <c r="AB240" s="20"/>
      <c r="AC240" s="20"/>
      <c r="AD240" s="20"/>
      <c r="AE240" s="20"/>
      <c r="AF240" s="20"/>
      <c r="AG240" s="20"/>
      <c r="AH240" s="106"/>
      <c r="AI240" s="107"/>
      <c r="AJ240" s="105"/>
      <c r="AK240" s="106"/>
      <c r="AL240" s="107"/>
      <c r="AM240" s="105"/>
      <c r="AN240" s="105"/>
      <c r="AO240" s="106"/>
      <c r="AP240" s="105"/>
      <c r="AQ240" s="105">
        <f t="shared" si="25"/>
        <v>13.5</v>
      </c>
      <c r="AR240" s="105">
        <f t="shared" si="21"/>
        <v>0.62849999388334288</v>
      </c>
      <c r="AS240" s="105">
        <f t="shared" si="22"/>
        <v>0.62849999388334288</v>
      </c>
      <c r="AU240" s="51"/>
      <c r="BH240" s="20"/>
      <c r="BI240" s="20"/>
      <c r="BJ240" s="106"/>
      <c r="BK240" s="107"/>
      <c r="BL240" s="105"/>
      <c r="BM240" s="106"/>
      <c r="BN240" s="107"/>
      <c r="BO240" s="105"/>
      <c r="BP240" s="105"/>
      <c r="BQ240" s="106"/>
    </row>
    <row r="241" spans="1:69" x14ac:dyDescent="0.15">
      <c r="A241" s="104">
        <f t="shared" si="26"/>
        <v>235</v>
      </c>
      <c r="B241" s="20">
        <f t="shared" si="23"/>
        <v>705</v>
      </c>
      <c r="C241" s="105">
        <f t="shared" si="24"/>
        <v>162.69230769230771</v>
      </c>
      <c r="D241">
        <f ca="1">OFFSET(extrapolation!L250,0,OS_dist_choice-1,1,1)</f>
        <v>2.4887802021136781E-3</v>
      </c>
      <c r="E241">
        <f ca="1">OFFSET(extrapolation!D250,0,PFS_dist_choice-1,1,1)</f>
        <v>705</v>
      </c>
      <c r="F241" s="102"/>
      <c r="G241" s="206"/>
      <c r="H241" s="105"/>
      <c r="I241" s="105"/>
      <c r="J241" s="209"/>
      <c r="K241" s="31"/>
      <c r="L241" s="209"/>
      <c r="M241" s="31"/>
      <c r="N241" s="31"/>
      <c r="O241" s="209"/>
      <c r="P241" s="31"/>
      <c r="Q241" s="31"/>
      <c r="R241" s="105"/>
      <c r="S241" s="51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  <c r="AD241" s="20"/>
      <c r="AE241" s="20"/>
      <c r="AF241" s="20"/>
      <c r="AG241" s="20"/>
      <c r="AH241" s="106"/>
      <c r="AI241" s="107"/>
      <c r="AJ241" s="105"/>
      <c r="AK241" s="106"/>
      <c r="AL241" s="107"/>
      <c r="AM241" s="105"/>
      <c r="AN241" s="105"/>
      <c r="AO241" s="106"/>
      <c r="AP241" s="105"/>
      <c r="AQ241" s="105">
        <f t="shared" si="25"/>
        <v>13.557692307692308</v>
      </c>
      <c r="AR241" s="105">
        <f t="shared" si="21"/>
        <v>0.62725384841410037</v>
      </c>
      <c r="AS241" s="105">
        <f t="shared" si="22"/>
        <v>0.62725384841410037</v>
      </c>
      <c r="AU241" s="51"/>
      <c r="BH241" s="20"/>
      <c r="BI241" s="20"/>
      <c r="BJ241" s="106"/>
      <c r="BK241" s="107"/>
      <c r="BL241" s="105"/>
      <c r="BM241" s="106"/>
      <c r="BN241" s="107"/>
      <c r="BO241" s="105"/>
      <c r="BP241" s="105"/>
      <c r="BQ241" s="106"/>
    </row>
    <row r="242" spans="1:69" x14ac:dyDescent="0.15">
      <c r="A242" s="104">
        <f t="shared" si="26"/>
        <v>236</v>
      </c>
      <c r="B242" s="20">
        <f t="shared" si="23"/>
        <v>708</v>
      </c>
      <c r="C242" s="105">
        <f t="shared" si="24"/>
        <v>163.38461538461539</v>
      </c>
      <c r="D242">
        <f ca="1">OFFSET(extrapolation!L251,0,OS_dist_choice-1,1,1)</f>
        <v>2.4648335530666346E-3</v>
      </c>
      <c r="E242">
        <f ca="1">OFFSET(extrapolation!D251,0,PFS_dist_choice-1,1,1)</f>
        <v>708</v>
      </c>
      <c r="F242" s="102"/>
      <c r="G242" s="206"/>
      <c r="H242" s="105"/>
      <c r="I242" s="105"/>
      <c r="J242" s="209"/>
      <c r="K242" s="31"/>
      <c r="L242" s="209"/>
      <c r="M242" s="31"/>
      <c r="N242" s="31"/>
      <c r="O242" s="209"/>
      <c r="P242" s="31"/>
      <c r="Q242" s="31"/>
      <c r="R242" s="105"/>
      <c r="S242" s="51"/>
      <c r="T242" s="20"/>
      <c r="U242" s="20"/>
      <c r="V242" s="20"/>
      <c r="W242" s="20"/>
      <c r="X242" s="20"/>
      <c r="Y242" s="20"/>
      <c r="Z242" s="20"/>
      <c r="AA242" s="20"/>
      <c r="AB242" s="20"/>
      <c r="AC242" s="20"/>
      <c r="AD242" s="20"/>
      <c r="AE242" s="20"/>
      <c r="AF242" s="20"/>
      <c r="AG242" s="20"/>
      <c r="AH242" s="106"/>
      <c r="AI242" s="107"/>
      <c r="AJ242" s="105"/>
      <c r="AK242" s="106"/>
      <c r="AL242" s="107"/>
      <c r="AM242" s="105"/>
      <c r="AN242" s="105"/>
      <c r="AO242" s="106"/>
      <c r="AP242" s="105"/>
      <c r="AQ242" s="105">
        <f t="shared" si="25"/>
        <v>13.615384615384615</v>
      </c>
      <c r="AR242" s="105">
        <f t="shared" si="21"/>
        <v>0.62601017371422218</v>
      </c>
      <c r="AS242" s="105">
        <f t="shared" si="22"/>
        <v>0.62601017371422218</v>
      </c>
      <c r="AU242" s="51"/>
      <c r="BH242" s="20"/>
      <c r="BI242" s="20"/>
      <c r="BJ242" s="106"/>
      <c r="BK242" s="107"/>
      <c r="BL242" s="105"/>
      <c r="BM242" s="106"/>
      <c r="BN242" s="107"/>
      <c r="BO242" s="105"/>
      <c r="BP242" s="105"/>
      <c r="BQ242" s="106"/>
    </row>
    <row r="243" spans="1:69" x14ac:dyDescent="0.15">
      <c r="A243" s="104">
        <f t="shared" si="26"/>
        <v>237</v>
      </c>
      <c r="B243" s="20">
        <f t="shared" si="23"/>
        <v>711</v>
      </c>
      <c r="C243" s="105">
        <f t="shared" si="24"/>
        <v>164.07692307692309</v>
      </c>
      <c r="D243">
        <f ca="1">OFFSET(extrapolation!L252,0,OS_dist_choice-1,1,1)</f>
        <v>2.441216552983272E-3</v>
      </c>
      <c r="E243">
        <f ca="1">OFFSET(extrapolation!D252,0,PFS_dist_choice-1,1,1)</f>
        <v>711</v>
      </c>
      <c r="F243" s="102"/>
      <c r="G243" s="206"/>
      <c r="H243" s="105"/>
      <c r="I243" s="105"/>
      <c r="J243" s="209"/>
      <c r="K243" s="31"/>
      <c r="L243" s="209"/>
      <c r="M243" s="31"/>
      <c r="N243" s="31"/>
      <c r="O243" s="209"/>
      <c r="P243" s="31"/>
      <c r="Q243" s="31"/>
      <c r="R243" s="105"/>
      <c r="S243" s="51"/>
      <c r="T243" s="20"/>
      <c r="U243" s="20"/>
      <c r="V243" s="20"/>
      <c r="W243" s="20"/>
      <c r="X243" s="20"/>
      <c r="Y243" s="20"/>
      <c r="Z243" s="20"/>
      <c r="AA243" s="20"/>
      <c r="AB243" s="20"/>
      <c r="AC243" s="20"/>
      <c r="AD243" s="20"/>
      <c r="AE243" s="20"/>
      <c r="AF243" s="20"/>
      <c r="AG243" s="20"/>
      <c r="AH243" s="106"/>
      <c r="AI243" s="107"/>
      <c r="AJ243" s="105"/>
      <c r="AK243" s="106"/>
      <c r="AL243" s="107"/>
      <c r="AM243" s="105"/>
      <c r="AN243" s="105"/>
      <c r="AO243" s="106"/>
      <c r="AP243" s="105"/>
      <c r="AQ243" s="105">
        <f t="shared" si="25"/>
        <v>13.673076923076923</v>
      </c>
      <c r="AR243" s="105">
        <f t="shared" si="21"/>
        <v>0.62476896488484146</v>
      </c>
      <c r="AS243" s="105">
        <f t="shared" si="22"/>
        <v>0.62476896488484146</v>
      </c>
      <c r="AU243" s="51"/>
      <c r="BH243" s="20"/>
      <c r="BI243" s="20"/>
      <c r="BJ243" s="106"/>
      <c r="BK243" s="107"/>
      <c r="BL243" s="105"/>
      <c r="BM243" s="106"/>
      <c r="BN243" s="107"/>
      <c r="BO243" s="105"/>
      <c r="BP243" s="105"/>
      <c r="BQ243" s="106"/>
    </row>
    <row r="244" spans="1:69" x14ac:dyDescent="0.15">
      <c r="A244" s="104">
        <f t="shared" si="26"/>
        <v>238</v>
      </c>
      <c r="B244" s="20">
        <f t="shared" si="23"/>
        <v>714</v>
      </c>
      <c r="C244" s="105">
        <f t="shared" si="24"/>
        <v>164.76923076923077</v>
      </c>
      <c r="D244">
        <f ca="1">OFFSET(extrapolation!L253,0,OS_dist_choice-1,1,1)</f>
        <v>2.4179233121693353E-3</v>
      </c>
      <c r="E244">
        <f ca="1">OFFSET(extrapolation!D253,0,PFS_dist_choice-1,1,1)</f>
        <v>714</v>
      </c>
      <c r="F244" s="102"/>
      <c r="G244" s="206"/>
      <c r="H244" s="105"/>
      <c r="I244" s="105"/>
      <c r="J244" s="209"/>
      <c r="K244" s="31"/>
      <c r="L244" s="209"/>
      <c r="M244" s="31"/>
      <c r="N244" s="31"/>
      <c r="O244" s="209"/>
      <c r="P244" s="31"/>
      <c r="Q244" s="31"/>
      <c r="R244" s="105"/>
      <c r="S244" s="51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20"/>
      <c r="AF244" s="20"/>
      <c r="AG244" s="20"/>
      <c r="AH244" s="106"/>
      <c r="AI244" s="107"/>
      <c r="AJ244" s="105"/>
      <c r="AK244" s="106"/>
      <c r="AL244" s="107"/>
      <c r="AM244" s="105"/>
      <c r="AN244" s="105"/>
      <c r="AO244" s="106"/>
      <c r="AP244" s="105"/>
      <c r="AQ244" s="105">
        <f t="shared" si="25"/>
        <v>13.73076923076923</v>
      </c>
      <c r="AR244" s="105">
        <f t="shared" si="21"/>
        <v>0.62353021703680389</v>
      </c>
      <c r="AS244" s="105">
        <f t="shared" si="22"/>
        <v>0.62353021703680389</v>
      </c>
      <c r="AU244" s="51"/>
      <c r="BH244" s="20"/>
      <c r="BI244" s="20"/>
      <c r="BJ244" s="106"/>
      <c r="BK244" s="107"/>
      <c r="BL244" s="105"/>
      <c r="BM244" s="106"/>
      <c r="BN244" s="107"/>
      <c r="BO244" s="105"/>
      <c r="BP244" s="105"/>
      <c r="BQ244" s="106"/>
    </row>
    <row r="245" spans="1:69" x14ac:dyDescent="0.15">
      <c r="A245" s="104">
        <f t="shared" si="26"/>
        <v>239</v>
      </c>
      <c r="B245" s="20">
        <f t="shared" si="23"/>
        <v>717</v>
      </c>
      <c r="C245" s="105">
        <f t="shared" si="24"/>
        <v>165.46153846153845</v>
      </c>
      <c r="D245">
        <f ca="1">OFFSET(extrapolation!L254,0,OS_dist_choice-1,1,1)</f>
        <v>2.3949480700543846E-3</v>
      </c>
      <c r="E245">
        <f ca="1">OFFSET(extrapolation!D254,0,PFS_dist_choice-1,1,1)</f>
        <v>717</v>
      </c>
      <c r="F245" s="102"/>
      <c r="G245" s="206"/>
      <c r="H245" s="105"/>
      <c r="I245" s="105"/>
      <c r="J245" s="209"/>
      <c r="K245" s="31"/>
      <c r="L245" s="209"/>
      <c r="M245" s="31"/>
      <c r="N245" s="31"/>
      <c r="O245" s="209"/>
      <c r="P245" s="31"/>
      <c r="Q245" s="31"/>
      <c r="R245" s="105"/>
      <c r="S245" s="51"/>
      <c r="T245" s="20"/>
      <c r="U245" s="20"/>
      <c r="V245" s="20"/>
      <c r="W245" s="20"/>
      <c r="X245" s="20"/>
      <c r="Y245" s="20"/>
      <c r="Z245" s="20"/>
      <c r="AA245" s="20"/>
      <c r="AB245" s="20"/>
      <c r="AC245" s="20"/>
      <c r="AD245" s="20"/>
      <c r="AE245" s="20"/>
      <c r="AF245" s="20"/>
      <c r="AG245" s="20"/>
      <c r="AH245" s="106"/>
      <c r="AI245" s="107"/>
      <c r="AJ245" s="105"/>
      <c r="AK245" s="106"/>
      <c r="AL245" s="107"/>
      <c r="AM245" s="105"/>
      <c r="AN245" s="105"/>
      <c r="AO245" s="106"/>
      <c r="AP245" s="105"/>
      <c r="AQ245" s="105">
        <f t="shared" si="25"/>
        <v>13.788461538461538</v>
      </c>
      <c r="AR245" s="105">
        <f t="shared" si="21"/>
        <v>0.6222939252906492</v>
      </c>
      <c r="AS245" s="105">
        <f t="shared" si="22"/>
        <v>0.6222939252906492</v>
      </c>
      <c r="AU245" s="51"/>
      <c r="BH245" s="20"/>
      <c r="BI245" s="20"/>
      <c r="BJ245" s="106"/>
      <c r="BK245" s="107"/>
      <c r="BL245" s="105"/>
      <c r="BM245" s="106"/>
      <c r="BN245" s="107"/>
      <c r="BO245" s="105"/>
      <c r="BP245" s="105"/>
      <c r="BQ245" s="106"/>
    </row>
    <row r="246" spans="1:69" x14ac:dyDescent="0.15">
      <c r="A246" s="104">
        <f t="shared" si="26"/>
        <v>240</v>
      </c>
      <c r="B246" s="20">
        <f t="shared" si="23"/>
        <v>720</v>
      </c>
      <c r="C246" s="105">
        <f t="shared" si="24"/>
        <v>166.15384615384616</v>
      </c>
      <c r="D246">
        <f ca="1">OFFSET(extrapolation!L255,0,OS_dist_choice-1,1,1)</f>
        <v>2.3722851918426655E-3</v>
      </c>
      <c r="E246">
        <f ca="1">OFFSET(extrapolation!D255,0,PFS_dist_choice-1,1,1)</f>
        <v>720</v>
      </c>
      <c r="F246" s="102"/>
      <c r="G246" s="206"/>
      <c r="H246" s="105"/>
      <c r="I246" s="105"/>
      <c r="J246" s="209"/>
      <c r="K246" s="31"/>
      <c r="L246" s="209"/>
      <c r="M246" s="31"/>
      <c r="N246" s="31"/>
      <c r="O246" s="209"/>
      <c r="P246" s="31"/>
      <c r="Q246" s="31"/>
      <c r="R246" s="105"/>
      <c r="S246" s="51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20"/>
      <c r="AF246" s="20"/>
      <c r="AG246" s="20"/>
      <c r="AH246" s="106"/>
      <c r="AI246" s="107"/>
      <c r="AJ246" s="105"/>
      <c r="AK246" s="106"/>
      <c r="AL246" s="107"/>
      <c r="AM246" s="105"/>
      <c r="AN246" s="105"/>
      <c r="AO246" s="106"/>
      <c r="AP246" s="105"/>
      <c r="AQ246" s="105">
        <f t="shared" si="25"/>
        <v>13.846153846153847</v>
      </c>
      <c r="AR246" s="105">
        <f t="shared" si="21"/>
        <v>0.62106008477659169</v>
      </c>
      <c r="AS246" s="105">
        <f t="shared" si="22"/>
        <v>0.62106008477659169</v>
      </c>
      <c r="AU246" s="51"/>
      <c r="BH246" s="20"/>
      <c r="BI246" s="20"/>
      <c r="BJ246" s="106"/>
      <c r="BK246" s="107"/>
      <c r="BL246" s="105"/>
      <c r="BM246" s="106"/>
      <c r="BN246" s="107"/>
      <c r="BO246" s="105"/>
      <c r="BP246" s="105"/>
      <c r="BQ246" s="106"/>
    </row>
    <row r="247" spans="1:69" x14ac:dyDescent="0.15">
      <c r="A247" s="104">
        <f t="shared" si="26"/>
        <v>241</v>
      </c>
      <c r="B247" s="20">
        <f t="shared" si="23"/>
        <v>723</v>
      </c>
      <c r="C247" s="105">
        <f t="shared" si="24"/>
        <v>166.84615384615384</v>
      </c>
      <c r="D247">
        <f ca="1">OFFSET(extrapolation!L256,0,OS_dist_choice-1,1,1)</f>
        <v>2.3499291652641142E-3</v>
      </c>
      <c r="E247">
        <f ca="1">OFFSET(extrapolation!D256,0,PFS_dist_choice-1,1,1)</f>
        <v>723</v>
      </c>
      <c r="F247" s="102"/>
      <c r="G247" s="206"/>
      <c r="H247" s="105"/>
      <c r="I247" s="105"/>
      <c r="J247" s="209"/>
      <c r="K247" s="31"/>
      <c r="L247" s="209"/>
      <c r="M247" s="31"/>
      <c r="N247" s="31"/>
      <c r="O247" s="209"/>
      <c r="P247" s="31"/>
      <c r="Q247" s="31"/>
      <c r="R247" s="105"/>
      <c r="S247" s="51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  <c r="AD247" s="20"/>
      <c r="AE247" s="20"/>
      <c r="AF247" s="20"/>
      <c r="AG247" s="20"/>
      <c r="AH247" s="106"/>
      <c r="AI247" s="107"/>
      <c r="AJ247" s="105"/>
      <c r="AK247" s="106"/>
      <c r="AL247" s="107"/>
      <c r="AM247" s="105"/>
      <c r="AN247" s="105"/>
      <c r="AO247" s="106"/>
      <c r="AP247" s="105"/>
      <c r="AQ247" s="105">
        <f t="shared" si="25"/>
        <v>13.903846153846153</v>
      </c>
      <c r="AR247" s="105">
        <f t="shared" si="21"/>
        <v>0.61982869063450141</v>
      </c>
      <c r="AS247" s="105">
        <f t="shared" si="22"/>
        <v>0.61982869063450141</v>
      </c>
      <c r="AU247" s="51"/>
      <c r="BH247" s="20"/>
      <c r="BI247" s="20"/>
      <c r="BJ247" s="106"/>
      <c r="BK247" s="107"/>
      <c r="BL247" s="105"/>
      <c r="BM247" s="106"/>
      <c r="BN247" s="107"/>
      <c r="BO247" s="105"/>
      <c r="BP247" s="105"/>
      <c r="BQ247" s="106"/>
    </row>
    <row r="248" spans="1:69" x14ac:dyDescent="0.15">
      <c r="A248" s="104">
        <f t="shared" si="26"/>
        <v>242</v>
      </c>
      <c r="B248" s="20">
        <f t="shared" si="23"/>
        <v>726</v>
      </c>
      <c r="C248" s="105">
        <f t="shared" si="24"/>
        <v>167.53846153846155</v>
      </c>
      <c r="D248">
        <f ca="1">OFFSET(extrapolation!L257,0,OS_dist_choice-1,1,1)</f>
        <v>2.3278745974221558E-3</v>
      </c>
      <c r="E248">
        <f ca="1">OFFSET(extrapolation!D257,0,PFS_dist_choice-1,1,1)</f>
        <v>726</v>
      </c>
      <c r="F248" s="102"/>
      <c r="G248" s="206"/>
      <c r="H248" s="105"/>
      <c r="I248" s="105"/>
      <c r="J248" s="209"/>
      <c r="K248" s="31"/>
      <c r="L248" s="209"/>
      <c r="M248" s="31"/>
      <c r="N248" s="31"/>
      <c r="O248" s="209"/>
      <c r="P248" s="31"/>
      <c r="Q248" s="31"/>
      <c r="R248" s="105"/>
      <c r="S248" s="51"/>
      <c r="T248" s="20"/>
      <c r="U248" s="20"/>
      <c r="V248" s="20"/>
      <c r="W248" s="20"/>
      <c r="X248" s="20"/>
      <c r="Y248" s="20"/>
      <c r="Z248" s="20"/>
      <c r="AA248" s="20"/>
      <c r="AB248" s="20"/>
      <c r="AC248" s="20"/>
      <c r="AD248" s="20"/>
      <c r="AE248" s="20"/>
      <c r="AF248" s="20"/>
      <c r="AG248" s="20"/>
      <c r="AH248" s="106"/>
      <c r="AI248" s="107"/>
      <c r="AJ248" s="105"/>
      <c r="AK248" s="106"/>
      <c r="AL248" s="107"/>
      <c r="AM248" s="105"/>
      <c r="AN248" s="105"/>
      <c r="AO248" s="106"/>
      <c r="AP248" s="105"/>
      <c r="AQ248" s="105">
        <f t="shared" si="25"/>
        <v>13.961538461538462</v>
      </c>
      <c r="AR248" s="105">
        <f t="shared" si="21"/>
        <v>0.61859973801388424</v>
      </c>
      <c r="AS248" s="105">
        <f t="shared" si="22"/>
        <v>0.61859973801388424</v>
      </c>
      <c r="AU248" s="51"/>
      <c r="BH248" s="20"/>
      <c r="BI248" s="20"/>
      <c r="BJ248" s="106"/>
      <c r="BK248" s="107"/>
      <c r="BL248" s="105"/>
      <c r="BM248" s="106"/>
      <c r="BN248" s="107"/>
      <c r="BO248" s="105"/>
      <c r="BP248" s="105"/>
      <c r="BQ248" s="106"/>
    </row>
    <row r="249" spans="1:69" x14ac:dyDescent="0.15">
      <c r="A249" s="104">
        <f t="shared" si="26"/>
        <v>243</v>
      </c>
      <c r="B249" s="20">
        <f t="shared" si="23"/>
        <v>729</v>
      </c>
      <c r="C249" s="105">
        <f t="shared" si="24"/>
        <v>168.23076923076923</v>
      </c>
      <c r="D249">
        <f ca="1">OFFSET(extrapolation!L258,0,OS_dist_choice-1,1,1)</f>
        <v>2.306116211735011E-3</v>
      </c>
      <c r="E249">
        <f ca="1">OFFSET(extrapolation!D258,0,PFS_dist_choice-1,1,1)</f>
        <v>729</v>
      </c>
      <c r="F249" s="102"/>
      <c r="G249" s="206"/>
      <c r="H249" s="105"/>
      <c r="I249" s="105"/>
      <c r="J249" s="209"/>
      <c r="K249" s="31"/>
      <c r="L249" s="209"/>
      <c r="M249" s="31"/>
      <c r="N249" s="31"/>
      <c r="O249" s="209"/>
      <c r="P249" s="31"/>
      <c r="Q249" s="31"/>
      <c r="R249" s="105"/>
      <c r="S249" s="51"/>
      <c r="T249" s="20"/>
      <c r="U249" s="20"/>
      <c r="V249" s="20"/>
      <c r="W249" s="20"/>
      <c r="X249" s="20"/>
      <c r="Y249" s="20"/>
      <c r="Z249" s="20"/>
      <c r="AA249" s="20"/>
      <c r="AB249" s="20"/>
      <c r="AC249" s="20"/>
      <c r="AD249" s="20"/>
      <c r="AE249" s="20"/>
      <c r="AF249" s="20"/>
      <c r="AG249" s="20"/>
      <c r="AH249" s="106"/>
      <c r="AI249" s="107"/>
      <c r="AJ249" s="105"/>
      <c r="AK249" s="106"/>
      <c r="AL249" s="107"/>
      <c r="AM249" s="105"/>
      <c r="AN249" s="105"/>
      <c r="AO249" s="106"/>
      <c r="AP249" s="105"/>
      <c r="AQ249" s="105">
        <f t="shared" si="25"/>
        <v>14.01923076923077</v>
      </c>
      <c r="AR249" s="105">
        <f t="shared" si="21"/>
        <v>0.6173732220738638</v>
      </c>
      <c r="AS249" s="105">
        <f t="shared" si="22"/>
        <v>0.6173732220738638</v>
      </c>
      <c r="AU249" s="51"/>
      <c r="BH249" s="20"/>
      <c r="BI249" s="20"/>
      <c r="BJ249" s="106"/>
      <c r="BK249" s="107"/>
      <c r="BL249" s="105"/>
      <c r="BM249" s="106"/>
      <c r="BN249" s="107"/>
      <c r="BO249" s="105"/>
      <c r="BP249" s="105"/>
      <c r="BQ249" s="106"/>
    </row>
    <row r="250" spans="1:69" x14ac:dyDescent="0.15">
      <c r="A250" s="104">
        <f t="shared" si="26"/>
        <v>244</v>
      </c>
      <c r="B250" s="20">
        <f t="shared" si="23"/>
        <v>732</v>
      </c>
      <c r="C250" s="105">
        <f t="shared" si="24"/>
        <v>168.92307692307691</v>
      </c>
      <c r="D250">
        <f ca="1">OFFSET(extrapolation!L259,0,OS_dist_choice-1,1,1)</f>
        <v>2.2846488449674161E-3</v>
      </c>
      <c r="E250">
        <f ca="1">OFFSET(extrapolation!D259,0,PFS_dist_choice-1,1,1)</f>
        <v>732</v>
      </c>
      <c r="F250" s="102"/>
      <c r="G250" s="206"/>
      <c r="H250" s="105"/>
      <c r="I250" s="105"/>
      <c r="J250" s="209"/>
      <c r="K250" s="31"/>
      <c r="L250" s="209"/>
      <c r="M250" s="31"/>
      <c r="N250" s="31"/>
      <c r="O250" s="209"/>
      <c r="P250" s="31"/>
      <c r="Q250" s="31"/>
      <c r="R250" s="105"/>
      <c r="S250" s="51"/>
      <c r="T250" s="20"/>
      <c r="U250" s="20"/>
      <c r="V250" s="20"/>
      <c r="W250" s="20"/>
      <c r="X250" s="20"/>
      <c r="Y250" s="20"/>
      <c r="Z250" s="20"/>
      <c r="AA250" s="20"/>
      <c r="AB250" s="20"/>
      <c r="AC250" s="20"/>
      <c r="AD250" s="20"/>
      <c r="AE250" s="20"/>
      <c r="AF250" s="20"/>
      <c r="AG250" s="20"/>
      <c r="AH250" s="106"/>
      <c r="AI250" s="107"/>
      <c r="AJ250" s="105"/>
      <c r="AK250" s="106"/>
      <c r="AL250" s="107"/>
      <c r="AM250" s="105"/>
      <c r="AN250" s="105"/>
      <c r="AO250" s="106"/>
      <c r="AP250" s="105"/>
      <c r="AQ250" s="105">
        <f t="shared" si="25"/>
        <v>14.076923076923077</v>
      </c>
      <c r="AR250" s="105">
        <f t="shared" si="21"/>
        <v>0.61614913798316151</v>
      </c>
      <c r="AS250" s="105">
        <f t="shared" si="22"/>
        <v>0.61614913798316151</v>
      </c>
      <c r="AU250" s="51"/>
      <c r="BH250" s="20"/>
      <c r="BI250" s="20"/>
      <c r="BJ250" s="106"/>
      <c r="BK250" s="107"/>
      <c r="BL250" s="105"/>
      <c r="BM250" s="106"/>
      <c r="BN250" s="107"/>
      <c r="BO250" s="105"/>
      <c r="BP250" s="105"/>
      <c r="BQ250" s="106"/>
    </row>
    <row r="251" spans="1:69" x14ac:dyDescent="0.15">
      <c r="A251" s="104">
        <f t="shared" si="26"/>
        <v>245</v>
      </c>
      <c r="B251" s="20">
        <f t="shared" si="23"/>
        <v>735</v>
      </c>
      <c r="C251" s="105">
        <f t="shared" si="24"/>
        <v>169.61538461538461</v>
      </c>
      <c r="D251">
        <f ca="1">OFFSET(extrapolation!L260,0,OS_dist_choice-1,1,1)</f>
        <v>2.2634674443496286E-3</v>
      </c>
      <c r="E251">
        <f ca="1">OFFSET(extrapolation!D260,0,PFS_dist_choice-1,1,1)</f>
        <v>735</v>
      </c>
      <c r="F251" s="102"/>
      <c r="G251" s="206"/>
      <c r="H251" s="105"/>
      <c r="I251" s="105"/>
      <c r="J251" s="209"/>
      <c r="K251" s="31"/>
      <c r="L251" s="209"/>
      <c r="M251" s="31"/>
      <c r="N251" s="31"/>
      <c r="O251" s="209"/>
      <c r="P251" s="31"/>
      <c r="Q251" s="31"/>
      <c r="R251" s="105"/>
      <c r="S251" s="51"/>
      <c r="T251" s="20"/>
      <c r="U251" s="20"/>
      <c r="V251" s="20"/>
      <c r="W251" s="20"/>
      <c r="X251" s="20"/>
      <c r="Y251" s="20"/>
      <c r="Z251" s="20"/>
      <c r="AA251" s="20"/>
      <c r="AB251" s="20"/>
      <c r="AC251" s="20"/>
      <c r="AD251" s="20"/>
      <c r="AE251" s="20"/>
      <c r="AF251" s="20"/>
      <c r="AG251" s="20"/>
      <c r="AH251" s="106"/>
      <c r="AI251" s="107"/>
      <c r="AJ251" s="105"/>
      <c r="AK251" s="106"/>
      <c r="AL251" s="107"/>
      <c r="AM251" s="105"/>
      <c r="AN251" s="105"/>
      <c r="AO251" s="106"/>
      <c r="AP251" s="105"/>
      <c r="AQ251" s="105">
        <f t="shared" si="25"/>
        <v>14.134615384615385</v>
      </c>
      <c r="AR251" s="105">
        <f t="shared" si="21"/>
        <v>0.6149274809200781</v>
      </c>
      <c r="AS251" s="105">
        <f t="shared" si="22"/>
        <v>0.6149274809200781</v>
      </c>
      <c r="AU251" s="51"/>
      <c r="BH251" s="20"/>
      <c r="BI251" s="20"/>
      <c r="BJ251" s="106"/>
      <c r="BK251" s="107"/>
      <c r="BL251" s="105"/>
      <c r="BM251" s="106"/>
      <c r="BN251" s="107"/>
      <c r="BO251" s="105"/>
      <c r="BP251" s="105"/>
      <c r="BQ251" s="106"/>
    </row>
    <row r="252" spans="1:69" x14ac:dyDescent="0.15">
      <c r="A252" s="104">
        <f t="shared" si="26"/>
        <v>246</v>
      </c>
      <c r="B252" s="20">
        <f t="shared" si="23"/>
        <v>738</v>
      </c>
      <c r="C252" s="105">
        <f t="shared" si="24"/>
        <v>170.30769230769229</v>
      </c>
      <c r="D252">
        <f ca="1">OFFSET(extrapolation!L261,0,OS_dist_choice-1,1,1)</f>
        <v>2.2425670647809389E-3</v>
      </c>
      <c r="E252">
        <f ca="1">OFFSET(extrapolation!D261,0,PFS_dist_choice-1,1,1)</f>
        <v>738</v>
      </c>
      <c r="F252" s="102"/>
      <c r="G252" s="206"/>
      <c r="H252" s="105"/>
      <c r="I252" s="105"/>
      <c r="J252" s="209"/>
      <c r="K252" s="31"/>
      <c r="L252" s="209"/>
      <c r="M252" s="31"/>
      <c r="N252" s="31"/>
      <c r="O252" s="209"/>
      <c r="P252" s="31"/>
      <c r="Q252" s="31"/>
      <c r="R252" s="105"/>
      <c r="S252" s="51"/>
      <c r="T252" s="20"/>
      <c r="U252" s="20"/>
      <c r="V252" s="20"/>
      <c r="W252" s="20"/>
      <c r="X252" s="20"/>
      <c r="Y252" s="20"/>
      <c r="Z252" s="20"/>
      <c r="AA252" s="20"/>
      <c r="AB252" s="20"/>
      <c r="AC252" s="20"/>
      <c r="AD252" s="20"/>
      <c r="AE252" s="20"/>
      <c r="AF252" s="20"/>
      <c r="AG252" s="20"/>
      <c r="AH252" s="106"/>
      <c r="AI252" s="107"/>
      <c r="AJ252" s="105"/>
      <c r="AK252" s="106"/>
      <c r="AL252" s="107"/>
      <c r="AM252" s="105"/>
      <c r="AN252" s="105"/>
      <c r="AO252" s="106"/>
      <c r="AP252" s="105"/>
      <c r="AQ252" s="105">
        <f t="shared" si="25"/>
        <v>14.192307692307692</v>
      </c>
      <c r="AR252" s="105">
        <f t="shared" si="21"/>
        <v>0.61370824607247443</v>
      </c>
      <c r="AS252" s="105">
        <f t="shared" si="22"/>
        <v>0.61370824607247443</v>
      </c>
      <c r="AU252" s="51"/>
      <c r="BH252" s="20"/>
      <c r="BI252" s="20"/>
      <c r="BJ252" s="106"/>
      <c r="BK252" s="107"/>
      <c r="BL252" s="105"/>
      <c r="BM252" s="106"/>
      <c r="BN252" s="107"/>
      <c r="BO252" s="105"/>
      <c r="BP252" s="105"/>
      <c r="BQ252" s="106"/>
    </row>
    <row r="253" spans="1:69" x14ac:dyDescent="0.15">
      <c r="A253" s="104">
        <f t="shared" si="26"/>
        <v>247</v>
      </c>
      <c r="B253" s="20">
        <f t="shared" si="23"/>
        <v>741</v>
      </c>
      <c r="C253" s="105">
        <f t="shared" si="24"/>
        <v>171</v>
      </c>
      <c r="D253">
        <f ca="1">OFFSET(extrapolation!L262,0,OS_dist_choice-1,1,1)</f>
        <v>2.2219428661148137E-3</v>
      </c>
      <c r="E253">
        <f ca="1">OFFSET(extrapolation!D262,0,PFS_dist_choice-1,1,1)</f>
        <v>741</v>
      </c>
      <c r="F253" s="102"/>
      <c r="G253" s="206"/>
      <c r="H253" s="105"/>
      <c r="I253" s="105"/>
      <c r="J253" s="209"/>
      <c r="K253" s="31"/>
      <c r="L253" s="209"/>
      <c r="M253" s="31"/>
      <c r="N253" s="31"/>
      <c r="O253" s="209"/>
      <c r="P253" s="31"/>
      <c r="Q253" s="31"/>
      <c r="R253" s="105"/>
      <c r="S253" s="51"/>
      <c r="T253" s="20"/>
      <c r="U253" s="20"/>
      <c r="V253" s="20"/>
      <c r="W253" s="20"/>
      <c r="X253" s="20"/>
      <c r="Y253" s="20"/>
      <c r="Z253" s="20"/>
      <c r="AA253" s="20"/>
      <c r="AB253" s="20"/>
      <c r="AC253" s="20"/>
      <c r="AD253" s="20"/>
      <c r="AE253" s="20"/>
      <c r="AF253" s="20"/>
      <c r="AG253" s="20"/>
      <c r="AH253" s="106"/>
      <c r="AI253" s="107"/>
      <c r="AJ253" s="105"/>
      <c r="AK253" s="106"/>
      <c r="AL253" s="107"/>
      <c r="AM253" s="105"/>
      <c r="AN253" s="105"/>
      <c r="AO253" s="106"/>
      <c r="AP253" s="105"/>
      <c r="AQ253" s="105">
        <f t="shared" si="25"/>
        <v>14.25</v>
      </c>
      <c r="AR253" s="105">
        <f t="shared" si="21"/>
        <v>0.61249142863775219</v>
      </c>
      <c r="AS253" s="105">
        <f t="shared" si="22"/>
        <v>0.61249142863775219</v>
      </c>
      <c r="AU253" s="51"/>
      <c r="BH253" s="20"/>
      <c r="BI253" s="20"/>
      <c r="BJ253" s="106"/>
      <c r="BK253" s="107"/>
      <c r="BL253" s="105"/>
      <c r="BM253" s="106"/>
      <c r="BN253" s="107"/>
      <c r="BO253" s="105"/>
      <c r="BP253" s="105"/>
      <c r="BQ253" s="106"/>
    </row>
    <row r="254" spans="1:69" x14ac:dyDescent="0.15">
      <c r="A254" s="104">
        <f t="shared" si="26"/>
        <v>248</v>
      </c>
      <c r="B254" s="20">
        <f t="shared" si="23"/>
        <v>744</v>
      </c>
      <c r="C254" s="105">
        <f t="shared" si="24"/>
        <v>171.69230769230771</v>
      </c>
      <c r="D254">
        <f ca="1">OFFSET(extrapolation!L263,0,OS_dist_choice-1,1,1)</f>
        <v>2.2015901105229881E-3</v>
      </c>
      <c r="E254">
        <f ca="1">OFFSET(extrapolation!D263,0,PFS_dist_choice-1,1,1)</f>
        <v>744</v>
      </c>
      <c r="F254" s="102"/>
      <c r="G254" s="206"/>
      <c r="H254" s="105"/>
      <c r="I254" s="105"/>
      <c r="J254" s="209"/>
      <c r="K254" s="31"/>
      <c r="L254" s="209"/>
      <c r="M254" s="31"/>
      <c r="N254" s="31"/>
      <c r="O254" s="209"/>
      <c r="P254" s="31"/>
      <c r="Q254" s="31"/>
      <c r="R254" s="105"/>
      <c r="S254" s="51"/>
      <c r="T254" s="20"/>
      <c r="U254" s="20"/>
      <c r="V254" s="20"/>
      <c r="W254" s="20"/>
      <c r="X254" s="20"/>
      <c r="Y254" s="20"/>
      <c r="Z254" s="20"/>
      <c r="AA254" s="20"/>
      <c r="AB254" s="20"/>
      <c r="AC254" s="20"/>
      <c r="AD254" s="20"/>
      <c r="AE254" s="20"/>
      <c r="AF254" s="20"/>
      <c r="AG254" s="20"/>
      <c r="AH254" s="106"/>
      <c r="AI254" s="107"/>
      <c r="AJ254" s="105"/>
      <c r="AK254" s="106"/>
      <c r="AL254" s="107"/>
      <c r="AM254" s="105"/>
      <c r="AN254" s="105"/>
      <c r="AO254" s="106"/>
      <c r="AP254" s="105"/>
      <c r="AQ254" s="105">
        <f t="shared" si="25"/>
        <v>14.307692307692308</v>
      </c>
      <c r="AR254" s="105">
        <f t="shared" si="21"/>
        <v>0.61127702382283577</v>
      </c>
      <c r="AS254" s="105">
        <f t="shared" si="22"/>
        <v>0.61127702382283577</v>
      </c>
      <c r="AU254" s="51"/>
      <c r="BH254" s="20"/>
      <c r="BI254" s="20"/>
      <c r="BJ254" s="106"/>
      <c r="BK254" s="107"/>
      <c r="BL254" s="105"/>
      <c r="BM254" s="106"/>
      <c r="BN254" s="107"/>
      <c r="BO254" s="105"/>
      <c r="BP254" s="105"/>
      <c r="BQ254" s="106"/>
    </row>
    <row r="255" spans="1:69" x14ac:dyDescent="0.15">
      <c r="A255" s="104">
        <f t="shared" si="26"/>
        <v>249</v>
      </c>
      <c r="B255" s="20">
        <f t="shared" si="23"/>
        <v>747</v>
      </c>
      <c r="C255" s="105">
        <f t="shared" si="24"/>
        <v>172.38461538461539</v>
      </c>
      <c r="D255">
        <f ca="1">OFFSET(extrapolation!L264,0,OS_dist_choice-1,1,1)</f>
        <v>2.181504159935877E-3</v>
      </c>
      <c r="E255">
        <f ca="1">OFFSET(extrapolation!D264,0,PFS_dist_choice-1,1,1)</f>
        <v>747</v>
      </c>
      <c r="F255" s="102"/>
      <c r="G255" s="206"/>
      <c r="H255" s="105"/>
      <c r="I255" s="105"/>
      <c r="J255" s="209"/>
      <c r="K255" s="31"/>
      <c r="L255" s="209"/>
      <c r="M255" s="31"/>
      <c r="N255" s="31"/>
      <c r="O255" s="209"/>
      <c r="P255" s="31"/>
      <c r="Q255" s="31"/>
      <c r="R255" s="105"/>
      <c r="S255" s="51"/>
      <c r="T255" s="20"/>
      <c r="U255" s="20"/>
      <c r="V255" s="20"/>
      <c r="W255" s="20"/>
      <c r="X255" s="20"/>
      <c r="Y255" s="20"/>
      <c r="Z255" s="20"/>
      <c r="AA255" s="20"/>
      <c r="AB255" s="20"/>
      <c r="AC255" s="20"/>
      <c r="AD255" s="20"/>
      <c r="AE255" s="20"/>
      <c r="AF255" s="20"/>
      <c r="AG255" s="20"/>
      <c r="AH255" s="106"/>
      <c r="AI255" s="107"/>
      <c r="AJ255" s="105"/>
      <c r="AK255" s="106"/>
      <c r="AL255" s="107"/>
      <c r="AM255" s="105"/>
      <c r="AN255" s="105"/>
      <c r="AO255" s="106"/>
      <c r="AP255" s="105"/>
      <c r="AQ255" s="105">
        <f t="shared" si="25"/>
        <v>14.365384615384615</v>
      </c>
      <c r="AR255" s="105">
        <f t="shared" si="21"/>
        <v>0.61006502684415265</v>
      </c>
      <c r="AS255" s="105">
        <f t="shared" si="22"/>
        <v>0.61006502684415265</v>
      </c>
      <c r="AU255" s="51"/>
      <c r="BH255" s="20"/>
      <c r="BI255" s="20"/>
      <c r="BJ255" s="106"/>
      <c r="BK255" s="107"/>
      <c r="BL255" s="105"/>
      <c r="BM255" s="106"/>
      <c r="BN255" s="107"/>
      <c r="BO255" s="105"/>
      <c r="BP255" s="105"/>
      <c r="BQ255" s="106"/>
    </row>
    <row r="256" spans="1:69" x14ac:dyDescent="0.15">
      <c r="A256" s="104">
        <f t="shared" si="26"/>
        <v>250</v>
      </c>
      <c r="B256" s="20">
        <f t="shared" si="23"/>
        <v>750</v>
      </c>
      <c r="C256" s="105">
        <f t="shared" si="24"/>
        <v>173.07692307692309</v>
      </c>
      <c r="D256">
        <f ca="1">OFFSET(extrapolation!L265,0,OS_dist_choice-1,1,1)</f>
        <v>2.1616804735569021E-3</v>
      </c>
      <c r="E256">
        <f ca="1">OFFSET(extrapolation!D265,0,PFS_dist_choice-1,1,1)</f>
        <v>750</v>
      </c>
      <c r="F256" s="102"/>
      <c r="G256" s="206"/>
      <c r="H256" s="105"/>
      <c r="I256" s="105"/>
      <c r="J256" s="209"/>
      <c r="K256" s="31"/>
      <c r="L256" s="209"/>
      <c r="M256" s="31"/>
      <c r="N256" s="31"/>
      <c r="O256" s="209"/>
      <c r="P256" s="31"/>
      <c r="Q256" s="31"/>
      <c r="R256" s="105"/>
      <c r="S256" s="51"/>
      <c r="T256" s="20"/>
      <c r="U256" s="20"/>
      <c r="V256" s="20"/>
      <c r="W256" s="20"/>
      <c r="X256" s="20"/>
      <c r="Y256" s="20"/>
      <c r="Z256" s="20"/>
      <c r="AA256" s="20"/>
      <c r="AB256" s="20"/>
      <c r="AC256" s="20"/>
      <c r="AD256" s="20"/>
      <c r="AE256" s="20"/>
      <c r="AF256" s="20"/>
      <c r="AG256" s="20"/>
      <c r="AH256" s="106"/>
      <c r="AI256" s="107"/>
      <c r="AJ256" s="105"/>
      <c r="AK256" s="106"/>
      <c r="AL256" s="107"/>
      <c r="AM256" s="105"/>
      <c r="AN256" s="105"/>
      <c r="AO256" s="106"/>
      <c r="AP256" s="105"/>
      <c r="AQ256" s="105">
        <f t="shared" si="25"/>
        <v>14.423076923076923</v>
      </c>
      <c r="AR256" s="105">
        <f t="shared" si="21"/>
        <v>0.60885543292761513</v>
      </c>
      <c r="AS256" s="105">
        <f t="shared" si="22"/>
        <v>0.60885543292761513</v>
      </c>
      <c r="AU256" s="51"/>
      <c r="BH256" s="20"/>
      <c r="BI256" s="20"/>
      <c r="BJ256" s="106"/>
      <c r="BK256" s="107"/>
      <c r="BL256" s="105"/>
      <c r="BM256" s="106"/>
      <c r="BN256" s="107"/>
      <c r="BO256" s="105"/>
      <c r="BP256" s="105"/>
      <c r="BQ256" s="106"/>
    </row>
    <row r="257" spans="1:69" x14ac:dyDescent="0.15">
      <c r="A257" s="104">
        <f t="shared" si="26"/>
        <v>251</v>
      </c>
      <c r="B257" s="20">
        <f t="shared" si="23"/>
        <v>753</v>
      </c>
      <c r="C257" s="105">
        <f t="shared" si="24"/>
        <v>173.76923076923077</v>
      </c>
      <c r="D257">
        <f ca="1">OFFSET(extrapolation!L266,0,OS_dist_choice-1,1,1)</f>
        <v>2.1421146054481908E-3</v>
      </c>
      <c r="E257">
        <f ca="1">OFFSET(extrapolation!D266,0,PFS_dist_choice-1,1,1)</f>
        <v>753</v>
      </c>
      <c r="F257" s="102"/>
      <c r="G257" s="206"/>
      <c r="H257" s="105"/>
      <c r="I257" s="105"/>
      <c r="J257" s="209"/>
      <c r="K257" s="31"/>
      <c r="L257" s="209"/>
      <c r="M257" s="31"/>
      <c r="N257" s="31"/>
      <c r="O257" s="209"/>
      <c r="P257" s="31"/>
      <c r="Q257" s="31"/>
      <c r="R257" s="105"/>
      <c r="S257" s="51"/>
      <c r="T257" s="20"/>
      <c r="U257" s="20"/>
      <c r="V257" s="20"/>
      <c r="W257" s="20"/>
      <c r="X257" s="20"/>
      <c r="Y257" s="20"/>
      <c r="Z257" s="20"/>
      <c r="AA257" s="20"/>
      <c r="AB257" s="20"/>
      <c r="AC257" s="20"/>
      <c r="AD257" s="20"/>
      <c r="AE257" s="20"/>
      <c r="AF257" s="20"/>
      <c r="AG257" s="20"/>
      <c r="AH257" s="106"/>
      <c r="AI257" s="107"/>
      <c r="AJ257" s="105"/>
      <c r="AK257" s="106"/>
      <c r="AL257" s="107"/>
      <c r="AM257" s="105"/>
      <c r="AN257" s="105"/>
      <c r="AO257" s="106"/>
      <c r="AP257" s="105"/>
      <c r="AQ257" s="105">
        <f t="shared" si="25"/>
        <v>14.48076923076923</v>
      </c>
      <c r="AR257" s="105">
        <f t="shared" si="21"/>
        <v>0.60764823730860074</v>
      </c>
      <c r="AS257" s="105">
        <f t="shared" si="22"/>
        <v>0.60764823730860074</v>
      </c>
      <c r="AU257" s="51"/>
      <c r="BH257" s="20"/>
      <c r="BI257" s="20"/>
      <c r="BJ257" s="106"/>
      <c r="BK257" s="107"/>
      <c r="BL257" s="105"/>
      <c r="BM257" s="106"/>
      <c r="BN257" s="107"/>
      <c r="BO257" s="105"/>
      <c r="BP257" s="105"/>
      <c r="BQ257" s="106"/>
    </row>
    <row r="258" spans="1:69" x14ac:dyDescent="0.15">
      <c r="A258" s="104">
        <f t="shared" si="26"/>
        <v>252</v>
      </c>
      <c r="B258" s="20">
        <f t="shared" si="23"/>
        <v>756</v>
      </c>
      <c r="C258" s="105">
        <f t="shared" si="24"/>
        <v>174.46153846153845</v>
      </c>
      <c r="D258">
        <f ca="1">OFFSET(extrapolation!L267,0,OS_dist_choice-1,1,1)</f>
        <v>2.1228022021854281E-3</v>
      </c>
      <c r="E258">
        <f ca="1">OFFSET(extrapolation!D267,0,PFS_dist_choice-1,1,1)</f>
        <v>756</v>
      </c>
      <c r="F258" s="102"/>
      <c r="G258" s="206"/>
      <c r="H258" s="105"/>
      <c r="I258" s="105"/>
      <c r="J258" s="209"/>
      <c r="K258" s="31"/>
      <c r="L258" s="209"/>
      <c r="M258" s="31"/>
      <c r="N258" s="31"/>
      <c r="O258" s="209"/>
      <c r="P258" s="31"/>
      <c r="Q258" s="31"/>
      <c r="R258" s="105"/>
      <c r="S258" s="51"/>
      <c r="T258" s="20"/>
      <c r="U258" s="20"/>
      <c r="V258" s="20"/>
      <c r="W258" s="20"/>
      <c r="X258" s="20"/>
      <c r="Y258" s="20"/>
      <c r="Z258" s="20"/>
      <c r="AA258" s="20"/>
      <c r="AB258" s="20"/>
      <c r="AC258" s="20"/>
      <c r="AD258" s="20"/>
      <c r="AE258" s="20"/>
      <c r="AF258" s="20"/>
      <c r="AG258" s="20"/>
      <c r="AH258" s="106"/>
      <c r="AI258" s="107"/>
      <c r="AJ258" s="105"/>
      <c r="AK258" s="106"/>
      <c r="AL258" s="107"/>
      <c r="AM258" s="105"/>
      <c r="AN258" s="105"/>
      <c r="AO258" s="106"/>
      <c r="AP258" s="105"/>
      <c r="AQ258" s="105">
        <f t="shared" si="25"/>
        <v>14.538461538461538</v>
      </c>
      <c r="AR258" s="105">
        <f t="shared" si="21"/>
        <v>0.60644343523193456</v>
      </c>
      <c r="AS258" s="105">
        <f t="shared" si="22"/>
        <v>0.60644343523193456</v>
      </c>
      <c r="AU258" s="51"/>
      <c r="BH258" s="20"/>
      <c r="BI258" s="20"/>
      <c r="BJ258" s="106"/>
      <c r="BK258" s="107"/>
      <c r="BL258" s="105"/>
      <c r="BM258" s="106"/>
      <c r="BN258" s="107"/>
      <c r="BO258" s="105"/>
      <c r="BP258" s="105"/>
      <c r="BQ258" s="106"/>
    </row>
    <row r="259" spans="1:69" x14ac:dyDescent="0.15">
      <c r="A259" s="104">
        <f t="shared" si="26"/>
        <v>253</v>
      </c>
      <c r="B259" s="20">
        <f t="shared" si="23"/>
        <v>759</v>
      </c>
      <c r="C259" s="105">
        <f t="shared" si="24"/>
        <v>175.15384615384616</v>
      </c>
      <c r="D259">
        <f ca="1">OFFSET(extrapolation!L268,0,OS_dist_choice-1,1,1)</f>
        <v>2.1037390005795723E-3</v>
      </c>
      <c r="E259">
        <f ca="1">OFFSET(extrapolation!D268,0,PFS_dist_choice-1,1,1)</f>
        <v>759</v>
      </c>
      <c r="F259" s="102"/>
      <c r="G259" s="206"/>
      <c r="H259" s="105"/>
      <c r="I259" s="105"/>
      <c r="J259" s="209"/>
      <c r="K259" s="31"/>
      <c r="L259" s="209"/>
      <c r="M259" s="31"/>
      <c r="N259" s="31"/>
      <c r="O259" s="209"/>
      <c r="P259" s="31"/>
      <c r="Q259" s="31"/>
      <c r="R259" s="105"/>
      <c r="S259" s="51"/>
      <c r="T259" s="20"/>
      <c r="U259" s="20"/>
      <c r="V259" s="20"/>
      <c r="W259" s="20"/>
      <c r="X259" s="20"/>
      <c r="Y259" s="20"/>
      <c r="Z259" s="20"/>
      <c r="AA259" s="20"/>
      <c r="AB259" s="20"/>
      <c r="AC259" s="20"/>
      <c r="AD259" s="20"/>
      <c r="AE259" s="20"/>
      <c r="AF259" s="20"/>
      <c r="AG259" s="20"/>
      <c r="AH259" s="106"/>
      <c r="AI259" s="107"/>
      <c r="AJ259" s="105"/>
      <c r="AK259" s="106"/>
      <c r="AL259" s="107"/>
      <c r="AM259" s="105"/>
      <c r="AN259" s="105"/>
      <c r="AO259" s="106"/>
      <c r="AP259" s="105"/>
      <c r="AQ259" s="105">
        <f t="shared" si="25"/>
        <v>14.596153846153847</v>
      </c>
      <c r="AR259" s="105">
        <f t="shared" si="21"/>
        <v>0.60524102195186935</v>
      </c>
      <c r="AS259" s="105">
        <f t="shared" si="22"/>
        <v>0.60524102195186935</v>
      </c>
      <c r="AU259" s="51"/>
      <c r="BH259" s="20"/>
      <c r="BI259" s="20"/>
      <c r="BJ259" s="106"/>
      <c r="BK259" s="107"/>
      <c r="BL259" s="105"/>
      <c r="BM259" s="106"/>
      <c r="BN259" s="107"/>
      <c r="BO259" s="105"/>
      <c r="BP259" s="105"/>
      <c r="BQ259" s="106"/>
    </row>
    <row r="260" spans="1:69" x14ac:dyDescent="0.15">
      <c r="A260" s="104">
        <f t="shared" si="26"/>
        <v>254</v>
      </c>
      <c r="B260" s="20">
        <f t="shared" si="23"/>
        <v>762</v>
      </c>
      <c r="C260" s="105">
        <f t="shared" si="24"/>
        <v>175.84615384615384</v>
      </c>
      <c r="D260">
        <f ca="1">OFFSET(extrapolation!L269,0,OS_dist_choice-1,1,1)</f>
        <v>2.0849208254632877E-3</v>
      </c>
      <c r="E260">
        <f ca="1">OFFSET(extrapolation!D269,0,PFS_dist_choice-1,1,1)</f>
        <v>762</v>
      </c>
      <c r="F260" s="102"/>
      <c r="G260" s="206"/>
      <c r="H260" s="105"/>
      <c r="I260" s="105"/>
      <c r="J260" s="209"/>
      <c r="K260" s="31"/>
      <c r="L260" s="209"/>
      <c r="M260" s="31"/>
      <c r="N260" s="31"/>
      <c r="O260" s="209"/>
      <c r="P260" s="31"/>
      <c r="Q260" s="31"/>
      <c r="R260" s="105"/>
      <c r="S260" s="51"/>
      <c r="T260" s="20"/>
      <c r="U260" s="20"/>
      <c r="V260" s="20"/>
      <c r="W260" s="20"/>
      <c r="X260" s="20"/>
      <c r="Y260" s="20"/>
      <c r="Z260" s="20"/>
      <c r="AA260" s="20"/>
      <c r="AB260" s="20"/>
      <c r="AC260" s="20"/>
      <c r="AD260" s="20"/>
      <c r="AE260" s="20"/>
      <c r="AF260" s="20"/>
      <c r="AG260" s="20"/>
      <c r="AH260" s="106"/>
      <c r="AI260" s="107"/>
      <c r="AJ260" s="105"/>
      <c r="AK260" s="106"/>
      <c r="AL260" s="107"/>
      <c r="AM260" s="105"/>
      <c r="AN260" s="105"/>
      <c r="AO260" s="106"/>
      <c r="AP260" s="105"/>
      <c r="AQ260" s="105">
        <f t="shared" si="25"/>
        <v>14.653846153846153</v>
      </c>
      <c r="AR260" s="105">
        <f t="shared" si="21"/>
        <v>0.60404099273206791</v>
      </c>
      <c r="AS260" s="105">
        <f t="shared" si="22"/>
        <v>0.60404099273206791</v>
      </c>
      <c r="AU260" s="51"/>
      <c r="BH260" s="20"/>
      <c r="BI260" s="20"/>
      <c r="BJ260" s="106"/>
      <c r="BK260" s="107"/>
      <c r="BL260" s="105"/>
      <c r="BM260" s="106"/>
      <c r="BN260" s="107"/>
      <c r="BO260" s="105"/>
      <c r="BP260" s="105"/>
      <c r="BQ260" s="106"/>
    </row>
    <row r="261" spans="1:69" x14ac:dyDescent="0.15">
      <c r="A261" s="104">
        <f t="shared" si="26"/>
        <v>255</v>
      </c>
      <c r="B261" s="20">
        <f t="shared" si="23"/>
        <v>765</v>
      </c>
      <c r="C261" s="105">
        <f t="shared" si="24"/>
        <v>176.53846153846155</v>
      </c>
      <c r="D261">
        <f ca="1">OFFSET(extrapolation!L270,0,OS_dist_choice-1,1,1)</f>
        <v>2.0663435875400049E-3</v>
      </c>
      <c r="E261">
        <f ca="1">OFFSET(extrapolation!D270,0,PFS_dist_choice-1,1,1)</f>
        <v>765</v>
      </c>
      <c r="F261" s="102"/>
      <c r="G261" s="206"/>
      <c r="H261" s="105"/>
      <c r="I261" s="105"/>
      <c r="J261" s="209"/>
      <c r="K261" s="31"/>
      <c r="L261" s="209"/>
      <c r="M261" s="31"/>
      <c r="N261" s="31"/>
      <c r="O261" s="209"/>
      <c r="P261" s="31"/>
      <c r="Q261" s="31"/>
      <c r="R261" s="105"/>
      <c r="S261" s="51"/>
      <c r="T261" s="20"/>
      <c r="U261" s="20"/>
      <c r="V261" s="20"/>
      <c r="W261" s="20"/>
      <c r="X261" s="20"/>
      <c r="Y261" s="20"/>
      <c r="Z261" s="20"/>
      <c r="AA261" s="20"/>
      <c r="AB261" s="20"/>
      <c r="AC261" s="20"/>
      <c r="AD261" s="20"/>
      <c r="AE261" s="20"/>
      <c r="AF261" s="20"/>
      <c r="AG261" s="20"/>
      <c r="AH261" s="106"/>
      <c r="AI261" s="107"/>
      <c r="AJ261" s="105"/>
      <c r="AK261" s="106"/>
      <c r="AL261" s="107"/>
      <c r="AM261" s="105"/>
      <c r="AN261" s="105"/>
      <c r="AO261" s="106"/>
      <c r="AP261" s="105"/>
      <c r="AQ261" s="105">
        <f t="shared" si="25"/>
        <v>14.711538461538462</v>
      </c>
      <c r="AR261" s="105">
        <f t="shared" si="21"/>
        <v>0.6028433428455835</v>
      </c>
      <c r="AS261" s="105">
        <f t="shared" si="22"/>
        <v>0.6028433428455835</v>
      </c>
      <c r="AU261" s="51"/>
      <c r="BH261" s="20"/>
      <c r="BI261" s="20"/>
      <c r="BJ261" s="106"/>
      <c r="BK261" s="107"/>
      <c r="BL261" s="105"/>
      <c r="BM261" s="106"/>
      <c r="BN261" s="107"/>
      <c r="BO261" s="105"/>
      <c r="BP261" s="105"/>
      <c r="BQ261" s="106"/>
    </row>
    <row r="262" spans="1:69" x14ac:dyDescent="0.15">
      <c r="A262" s="104">
        <f t="shared" si="26"/>
        <v>256</v>
      </c>
      <c r="B262" s="20">
        <f t="shared" si="23"/>
        <v>768</v>
      </c>
      <c r="C262" s="105">
        <f t="shared" si="24"/>
        <v>177.23076923076923</v>
      </c>
      <c r="D262">
        <f ca="1">OFFSET(extrapolation!L271,0,OS_dist_choice-1,1,1)</f>
        <v>2.0480032812936382E-3</v>
      </c>
      <c r="E262">
        <f ca="1">OFFSET(extrapolation!D271,0,PFS_dist_choice-1,1,1)</f>
        <v>768</v>
      </c>
      <c r="F262" s="102"/>
      <c r="G262" s="206"/>
      <c r="H262" s="105"/>
      <c r="I262" s="105"/>
      <c r="J262" s="209"/>
      <c r="K262" s="31"/>
      <c r="L262" s="209"/>
      <c r="M262" s="31"/>
      <c r="N262" s="31"/>
      <c r="O262" s="209"/>
      <c r="P262" s="31"/>
      <c r="Q262" s="31"/>
      <c r="R262" s="105"/>
      <c r="S262" s="51"/>
      <c r="T262" s="20"/>
      <c r="U262" s="20"/>
      <c r="V262" s="20"/>
      <c r="W262" s="20"/>
      <c r="X262" s="20"/>
      <c r="Y262" s="20"/>
      <c r="Z262" s="20"/>
      <c r="AA262" s="20"/>
      <c r="AB262" s="20"/>
      <c r="AC262" s="20"/>
      <c r="AD262" s="20"/>
      <c r="AE262" s="20"/>
      <c r="AF262" s="20"/>
      <c r="AG262" s="20"/>
      <c r="AH262" s="106"/>
      <c r="AI262" s="107"/>
      <c r="AJ262" s="105"/>
      <c r="AK262" s="106"/>
      <c r="AL262" s="107"/>
      <c r="AM262" s="105"/>
      <c r="AN262" s="105"/>
      <c r="AO262" s="106"/>
      <c r="AP262" s="105"/>
      <c r="AQ262" s="105">
        <f t="shared" si="25"/>
        <v>14.76923076923077</v>
      </c>
      <c r="AR262" s="105">
        <f>1/(1+cDR)^AQ262</f>
        <v>0.60164806757484168</v>
      </c>
      <c r="AS262" s="105">
        <f t="shared" si="22"/>
        <v>0.60164806757484168</v>
      </c>
      <c r="AU262" s="51"/>
      <c r="BH262" s="20"/>
      <c r="BI262" s="20"/>
      <c r="BJ262" s="106"/>
      <c r="BK262" s="107"/>
      <c r="BL262" s="105"/>
      <c r="BM262" s="106"/>
      <c r="BN262" s="107"/>
      <c r="BO262" s="105"/>
      <c r="BP262" s="105"/>
      <c r="BQ262" s="106"/>
    </row>
    <row r="263" spans="1:69" x14ac:dyDescent="0.15">
      <c r="A263" s="104">
        <f t="shared" si="26"/>
        <v>257</v>
      </c>
      <c r="B263" s="20">
        <f t="shared" si="23"/>
        <v>771</v>
      </c>
      <c r="C263" s="105">
        <f t="shared" si="24"/>
        <v>177.92307692307691</v>
      </c>
      <c r="D263">
        <f ca="1">OFFSET(extrapolation!L272,0,OS_dist_choice-1,1,1)</f>
        <v>2.0298959829569588E-3</v>
      </c>
      <c r="E263">
        <f ca="1">OFFSET(extrapolation!D272,0,PFS_dist_choice-1,1,1)</f>
        <v>771</v>
      </c>
      <c r="F263" s="102"/>
      <c r="G263" s="206"/>
      <c r="H263" s="105"/>
      <c r="I263" s="105"/>
      <c r="J263" s="209"/>
      <c r="K263" s="31"/>
      <c r="L263" s="209"/>
      <c r="M263" s="31"/>
      <c r="N263" s="31"/>
      <c r="O263" s="209"/>
      <c r="P263" s="31"/>
      <c r="Q263" s="31"/>
      <c r="R263" s="105"/>
      <c r="S263" s="51"/>
      <c r="T263" s="20"/>
      <c r="U263" s="20"/>
      <c r="V263" s="20"/>
      <c r="W263" s="20"/>
      <c r="X263" s="20"/>
      <c r="Y263" s="20"/>
      <c r="Z263" s="20"/>
      <c r="AA263" s="20"/>
      <c r="AB263" s="20"/>
      <c r="AC263" s="20"/>
      <c r="AD263" s="20"/>
      <c r="AE263" s="20"/>
      <c r="AF263" s="20"/>
      <c r="AG263" s="20"/>
      <c r="AH263" s="106"/>
      <c r="AI263" s="107"/>
      <c r="AJ263" s="105"/>
      <c r="AK263" s="106"/>
      <c r="AL263" s="107"/>
      <c r="AM263" s="105"/>
      <c r="AN263" s="105"/>
      <c r="AO263" s="106"/>
      <c r="AP263" s="105"/>
      <c r="AQ263" s="105">
        <f t="shared" si="25"/>
        <v>14.826923076923077</v>
      </c>
      <c r="AR263" s="105">
        <f>1/(1+cDR)^AQ263</f>
        <v>0.60045516221162198</v>
      </c>
      <c r="AS263" s="105">
        <f t="shared" si="22"/>
        <v>0.60045516221162198</v>
      </c>
      <c r="AU263" s="51"/>
      <c r="BH263" s="20"/>
      <c r="BI263" s="20"/>
      <c r="BJ263" s="106"/>
      <c r="BK263" s="107"/>
      <c r="BL263" s="105"/>
      <c r="BM263" s="106"/>
      <c r="BN263" s="107"/>
      <c r="BO263" s="105"/>
      <c r="BP263" s="105"/>
      <c r="BQ263" s="106"/>
    </row>
    <row r="264" spans="1:69" x14ac:dyDescent="0.15">
      <c r="A264" s="104">
        <f t="shared" si="26"/>
        <v>258</v>
      </c>
      <c r="B264" s="20">
        <f>+A264*3</f>
        <v>774</v>
      </c>
      <c r="C264" s="105">
        <f>+(B264/52)*12</f>
        <v>178.61538461538461</v>
      </c>
      <c r="D264">
        <f ca="1">OFFSET(extrapolation!L273,0,OS_dist_choice-1,1,1)</f>
        <v>2.0120178485368598E-3</v>
      </c>
      <c r="E264">
        <f ca="1">OFFSET(extrapolation!D273,0,PFS_dist_choice-1,1,1)</f>
        <v>774</v>
      </c>
      <c r="F264" s="102"/>
      <c r="G264" s="206"/>
      <c r="H264" s="105"/>
      <c r="I264" s="105"/>
      <c r="J264" s="209"/>
      <c r="K264" s="31"/>
      <c r="L264" s="209"/>
      <c r="M264" s="31"/>
      <c r="N264" s="31"/>
      <c r="O264" s="209"/>
      <c r="P264" s="31"/>
      <c r="Q264" s="31"/>
      <c r="R264" s="105"/>
      <c r="S264" s="51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20"/>
      <c r="AF264" s="20"/>
      <c r="AG264" s="20"/>
      <c r="AH264" s="106"/>
      <c r="AI264" s="107"/>
      <c r="AJ264" s="105"/>
      <c r="AK264" s="106"/>
      <c r="AL264" s="107"/>
      <c r="AM264" s="105"/>
      <c r="AN264" s="105"/>
      <c r="AO264" s="106"/>
      <c r="AP264" s="105"/>
      <c r="AQ264" s="105">
        <f>+B264/52</f>
        <v>14.884615384615385</v>
      </c>
      <c r="AR264" s="105">
        <f>1/(1+cDR)^AQ264</f>
        <v>0.5992646220570389</v>
      </c>
      <c r="AS264" s="105">
        <f t="shared" si="22"/>
        <v>0.5992646220570389</v>
      </c>
      <c r="AU264" s="51"/>
      <c r="BH264" s="20"/>
      <c r="BI264" s="20"/>
      <c r="BJ264" s="106"/>
      <c r="BK264" s="107"/>
      <c r="BL264" s="105"/>
      <c r="BM264" s="106"/>
      <c r="BN264" s="107"/>
      <c r="BO264" s="105"/>
      <c r="BP264" s="105"/>
      <c r="BQ264" s="106"/>
    </row>
    <row r="265" spans="1:69" x14ac:dyDescent="0.15">
      <c r="A265" s="104">
        <f t="shared" si="26"/>
        <v>259</v>
      </c>
      <c r="B265" s="20">
        <f>+A265*3</f>
        <v>777</v>
      </c>
      <c r="C265" s="105">
        <f>+(B265/52)*12</f>
        <v>179.30769230769229</v>
      </c>
      <c r="D265">
        <f ca="1">OFFSET(extrapolation!L274,0,OS_dist_choice-1,1,1)</f>
        <v>1.9943651118945718E-3</v>
      </c>
      <c r="E265">
        <f ca="1">OFFSET(extrapolation!D274,0,PFS_dist_choice-1,1,1)</f>
        <v>777</v>
      </c>
      <c r="F265" s="102"/>
      <c r="G265" s="206"/>
      <c r="H265" s="105"/>
      <c r="I265" s="105"/>
      <c r="J265" s="209"/>
      <c r="K265" s="31"/>
      <c r="L265" s="209"/>
      <c r="M265" s="31"/>
      <c r="N265" s="31"/>
      <c r="O265" s="209"/>
      <c r="P265" s="31"/>
      <c r="Q265" s="31"/>
      <c r="R265" s="105"/>
      <c r="S265" s="51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  <c r="AD265" s="20"/>
      <c r="AE265" s="20"/>
      <c r="AF265" s="20"/>
      <c r="AG265" s="20"/>
      <c r="AH265" s="106"/>
      <c r="AI265" s="107"/>
      <c r="AJ265" s="105"/>
      <c r="AK265" s="106"/>
      <c r="AL265" s="107"/>
      <c r="AM265" s="105"/>
      <c r="AN265" s="105"/>
      <c r="AO265" s="106"/>
      <c r="AP265" s="105"/>
      <c r="AQ265" s="105">
        <f>+B265/52</f>
        <v>14.942307692307692</v>
      </c>
      <c r="AR265" s="105">
        <f>1/(1+cDR)^AQ265</f>
        <v>0.59807644242152358</v>
      </c>
      <c r="AS265" s="105">
        <f t="shared" si="22"/>
        <v>0.59807644242152358</v>
      </c>
      <c r="AU265" s="51"/>
      <c r="BH265" s="20"/>
      <c r="BI265" s="20"/>
      <c r="BJ265" s="106"/>
      <c r="BK265" s="107"/>
      <c r="BL265" s="105"/>
      <c r="BM265" s="106"/>
      <c r="BN265" s="107"/>
      <c r="BO265" s="105"/>
      <c r="BP265" s="105"/>
      <c r="BQ265" s="106"/>
    </row>
    <row r="266" spans="1:69" ht="14" thickBot="1" x14ac:dyDescent="0.2">
      <c r="A266" s="104">
        <f t="shared" si="26"/>
        <v>260</v>
      </c>
      <c r="B266" s="20">
        <f>+A266*3</f>
        <v>780</v>
      </c>
      <c r="C266" s="105">
        <f>+(B266/52)*12</f>
        <v>180</v>
      </c>
      <c r="D266">
        <f ca="1">OFFSET(extrapolation!L275,0,OS_dist_choice-1,1,1)</f>
        <v>1.9769340828792404E-3</v>
      </c>
      <c r="E266">
        <f ca="1">OFFSET(extrapolation!D275,0,PFS_dist_choice-1,1,1)</f>
        <v>780</v>
      </c>
      <c r="F266" s="102"/>
      <c r="G266" s="206"/>
      <c r="H266" s="105"/>
      <c r="I266" s="105"/>
      <c r="J266" s="209"/>
      <c r="K266" s="31"/>
      <c r="L266" s="209"/>
      <c r="M266" s="31"/>
      <c r="N266" s="31"/>
      <c r="O266" s="209"/>
      <c r="P266" s="31"/>
      <c r="Q266" s="31"/>
      <c r="R266" s="105"/>
      <c r="S266" s="54"/>
      <c r="T266" s="55"/>
      <c r="U266" s="55"/>
      <c r="V266" s="55"/>
      <c r="W266" s="55"/>
      <c r="X266" s="55"/>
      <c r="Y266" s="55"/>
      <c r="Z266" s="55"/>
      <c r="AA266" s="55"/>
      <c r="AB266" s="55"/>
      <c r="AC266" s="55"/>
      <c r="AD266" s="55"/>
      <c r="AE266" s="55"/>
      <c r="AF266" s="55"/>
      <c r="AG266" s="55"/>
      <c r="AH266" s="108"/>
      <c r="AI266" s="109"/>
      <c r="AJ266" s="110"/>
      <c r="AK266" s="108"/>
      <c r="AL266" s="109"/>
      <c r="AM266" s="110"/>
      <c r="AN266" s="110"/>
      <c r="AO266" s="108"/>
      <c r="AP266" s="105"/>
      <c r="AQ266" s="105">
        <f>+B266/52</f>
        <v>15</v>
      </c>
      <c r="AR266" s="105">
        <f>1/(1+cDR)^AQ266</f>
        <v>0.59689061862480497</v>
      </c>
      <c r="AS266" s="105">
        <f t="shared" si="22"/>
        <v>0.59689061862480497</v>
      </c>
      <c r="AU266" s="54"/>
      <c r="AV266" s="55"/>
      <c r="AW266" s="55"/>
      <c r="AX266" s="55"/>
      <c r="AY266" s="55"/>
      <c r="AZ266" s="55"/>
      <c r="BA266" s="55"/>
      <c r="BB266" s="55"/>
      <c r="BC266" s="55"/>
      <c r="BD266" s="55"/>
      <c r="BE266" s="55"/>
      <c r="BF266" s="55"/>
      <c r="BG266" s="55"/>
      <c r="BH266" s="55"/>
      <c r="BI266" s="55"/>
      <c r="BJ266" s="108"/>
      <c r="BK266" s="109"/>
      <c r="BL266" s="110"/>
      <c r="BM266" s="108"/>
      <c r="BN266" s="109"/>
      <c r="BO266" s="110"/>
      <c r="BP266" s="110"/>
      <c r="BQ266" s="108"/>
    </row>
    <row r="267" spans="1:69" x14ac:dyDescent="0.15">
      <c r="A267" s="104"/>
      <c r="B267" s="20"/>
      <c r="C267" s="102"/>
      <c r="D267" s="102"/>
      <c r="E267" s="102"/>
      <c r="F267" s="102"/>
      <c r="G267" s="206"/>
      <c r="H267" s="105"/>
      <c r="I267" s="105"/>
      <c r="J267" s="209"/>
      <c r="K267" s="31"/>
      <c r="L267" s="209"/>
      <c r="M267" s="31"/>
      <c r="N267" s="31"/>
      <c r="O267" s="209"/>
      <c r="P267" s="31"/>
      <c r="Q267" s="31"/>
      <c r="R267" s="25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  <c r="AF267" s="20"/>
      <c r="AG267" s="20"/>
      <c r="AH267" s="28"/>
      <c r="AI267" s="28"/>
      <c r="AJ267" s="28"/>
      <c r="AK267" s="25"/>
      <c r="AL267" s="25"/>
      <c r="AM267" s="25"/>
      <c r="AN267" s="25"/>
      <c r="AO267" s="25"/>
      <c r="AP267" s="25"/>
      <c r="BH267" s="20"/>
      <c r="BI267" s="20"/>
      <c r="BJ267" s="28"/>
      <c r="BK267" s="28"/>
      <c r="BL267" s="28"/>
      <c r="BM267" s="25"/>
      <c r="BN267" s="25"/>
      <c r="BO267" s="25"/>
      <c r="BP267" s="25"/>
      <c r="BQ267" s="25"/>
    </row>
    <row r="268" spans="1:69" x14ac:dyDescent="0.15">
      <c r="A268" s="20"/>
      <c r="B268" s="20"/>
      <c r="C268" s="20"/>
      <c r="D268" s="20"/>
      <c r="E268" s="20"/>
      <c r="F268" s="20"/>
      <c r="G268" s="207"/>
      <c r="H268" s="20"/>
      <c r="I268" s="20"/>
      <c r="J268" s="209"/>
      <c r="K268" s="31"/>
      <c r="L268" s="209"/>
      <c r="M268" s="31"/>
      <c r="N268" s="31"/>
      <c r="O268" s="209"/>
      <c r="P268" s="31"/>
      <c r="Q268" s="31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  <c r="AF268" s="20"/>
      <c r="AG268" s="20"/>
      <c r="AH268" s="20"/>
      <c r="AI268" s="20"/>
      <c r="AJ268" s="20"/>
      <c r="AK268" s="20"/>
      <c r="AL268" s="20"/>
      <c r="AM268" s="20"/>
      <c r="AN268" s="20"/>
      <c r="AO268" s="20"/>
      <c r="AP268" s="20"/>
      <c r="BH268" s="20"/>
      <c r="BI268" s="20"/>
      <c r="BJ268" s="20"/>
      <c r="BK268" s="20"/>
      <c r="BL268" s="20"/>
      <c r="BM268" s="20"/>
      <c r="BN268" s="20"/>
      <c r="BO268" s="20"/>
      <c r="BP268" s="20"/>
      <c r="BQ268" s="20"/>
    </row>
    <row r="269" spans="1:69" x14ac:dyDescent="0.15">
      <c r="A269" s="20"/>
      <c r="B269" s="20"/>
      <c r="C269" s="20"/>
      <c r="D269" s="20"/>
      <c r="E269" s="20"/>
      <c r="F269" s="20"/>
      <c r="G269" s="208">
        <f>COUNTIF(G6:G266,"&lt;0")</f>
        <v>0</v>
      </c>
      <c r="H269" s="29">
        <f ca="1">COUNTIF(H6:H266,"&lt;0")</f>
        <v>0</v>
      </c>
      <c r="I269" s="29">
        <f ca="1">COUNTIF(I6:I266,"&lt;0")</f>
        <v>0</v>
      </c>
      <c r="J269" s="210"/>
      <c r="K269" s="32"/>
      <c r="L269" s="210"/>
      <c r="M269" s="32"/>
      <c r="N269" s="32"/>
      <c r="O269" s="210"/>
      <c r="P269" s="32"/>
      <c r="Q269" s="32"/>
      <c r="R269" s="214"/>
      <c r="S269" s="215">
        <f>SUM(S6:S266)/1000</f>
        <v>0</v>
      </c>
      <c r="T269" s="215">
        <f t="shared" ref="T269:AO269" si="27">SUM(T6:T266)/1000</f>
        <v>0</v>
      </c>
      <c r="U269" s="215">
        <f t="shared" si="27"/>
        <v>0</v>
      </c>
      <c r="V269" s="215">
        <f t="shared" si="27"/>
        <v>0</v>
      </c>
      <c r="W269" s="215">
        <f t="shared" si="27"/>
        <v>0</v>
      </c>
      <c r="X269" s="215">
        <f t="shared" si="27"/>
        <v>0</v>
      </c>
      <c r="Y269" s="215">
        <f t="shared" si="27"/>
        <v>0</v>
      </c>
      <c r="Z269" s="215">
        <f t="shared" si="27"/>
        <v>0</v>
      </c>
      <c r="AA269" s="215">
        <f t="shared" si="27"/>
        <v>0</v>
      </c>
      <c r="AB269" s="215">
        <f t="shared" si="27"/>
        <v>0</v>
      </c>
      <c r="AC269" s="215">
        <f t="shared" si="27"/>
        <v>0</v>
      </c>
      <c r="AD269" s="215">
        <f t="shared" si="27"/>
        <v>0</v>
      </c>
      <c r="AE269" s="215">
        <f t="shared" si="27"/>
        <v>0</v>
      </c>
      <c r="AF269" s="215">
        <f t="shared" si="27"/>
        <v>0</v>
      </c>
      <c r="AG269" s="215">
        <f t="shared" si="27"/>
        <v>0</v>
      </c>
      <c r="AH269" s="215">
        <f t="shared" si="27"/>
        <v>0</v>
      </c>
      <c r="AI269" s="217">
        <f t="shared" si="27"/>
        <v>0</v>
      </c>
      <c r="AJ269" s="217">
        <f t="shared" si="27"/>
        <v>0</v>
      </c>
      <c r="AK269" s="217">
        <f t="shared" si="27"/>
        <v>0</v>
      </c>
      <c r="AL269" s="217">
        <f t="shared" si="27"/>
        <v>0</v>
      </c>
      <c r="AM269" s="217">
        <f t="shared" si="27"/>
        <v>0</v>
      </c>
      <c r="AN269" s="217">
        <f t="shared" si="27"/>
        <v>0</v>
      </c>
      <c r="AO269" s="217">
        <f t="shared" si="27"/>
        <v>0</v>
      </c>
      <c r="AP269" s="214"/>
      <c r="AU269" s="215">
        <f t="shared" ref="AU269:BQ269" si="28">SUM(AU6:AU266)/1000</f>
        <v>0</v>
      </c>
      <c r="AV269" s="215">
        <f t="shared" si="28"/>
        <v>0</v>
      </c>
      <c r="AW269" s="215">
        <f t="shared" si="28"/>
        <v>0</v>
      </c>
      <c r="AX269" s="215">
        <f t="shared" si="28"/>
        <v>0</v>
      </c>
      <c r="AY269" s="215">
        <f t="shared" si="28"/>
        <v>0</v>
      </c>
      <c r="AZ269" s="215">
        <f t="shared" si="28"/>
        <v>0</v>
      </c>
      <c r="BA269" s="215">
        <f t="shared" si="28"/>
        <v>0</v>
      </c>
      <c r="BB269" s="215">
        <f t="shared" si="28"/>
        <v>0</v>
      </c>
      <c r="BC269" s="215">
        <f t="shared" si="28"/>
        <v>0</v>
      </c>
      <c r="BD269" s="215">
        <f t="shared" si="28"/>
        <v>0</v>
      </c>
      <c r="BE269" s="215">
        <f t="shared" si="28"/>
        <v>0</v>
      </c>
      <c r="BF269" s="215">
        <f t="shared" si="28"/>
        <v>0</v>
      </c>
      <c r="BG269" s="215">
        <f t="shared" si="28"/>
        <v>0</v>
      </c>
      <c r="BH269" s="215">
        <f t="shared" si="28"/>
        <v>0</v>
      </c>
      <c r="BI269" s="215">
        <f t="shared" si="28"/>
        <v>0</v>
      </c>
      <c r="BJ269" s="215">
        <f t="shared" si="28"/>
        <v>0</v>
      </c>
      <c r="BK269" s="217">
        <f t="shared" si="28"/>
        <v>0</v>
      </c>
      <c r="BL269" s="217">
        <f t="shared" si="28"/>
        <v>0</v>
      </c>
      <c r="BM269" s="217">
        <f t="shared" si="28"/>
        <v>0</v>
      </c>
      <c r="BN269" s="217">
        <f t="shared" si="28"/>
        <v>0</v>
      </c>
      <c r="BO269" s="217">
        <f t="shared" si="28"/>
        <v>0</v>
      </c>
      <c r="BP269" s="217">
        <f t="shared" si="28"/>
        <v>0</v>
      </c>
      <c r="BQ269" s="217">
        <f t="shared" si="28"/>
        <v>0</v>
      </c>
    </row>
    <row r="270" spans="1:69" x14ac:dyDescent="0.15">
      <c r="A270" s="20"/>
      <c r="B270" s="20"/>
      <c r="C270" s="20"/>
      <c r="D270" s="20"/>
      <c r="E270" s="20"/>
      <c r="F270" s="20"/>
      <c r="G270" s="27"/>
      <c r="H270" s="27"/>
      <c r="I270" s="27"/>
      <c r="J270" s="30"/>
      <c r="K270" s="30"/>
      <c r="L270" s="30"/>
      <c r="M270" s="30"/>
      <c r="N270" s="30"/>
      <c r="O270" s="30"/>
      <c r="P270" s="30"/>
      <c r="Q270" s="30"/>
      <c r="R270" s="216"/>
      <c r="S270" s="550" t="s">
        <v>121</v>
      </c>
      <c r="T270" s="550"/>
      <c r="U270" s="550"/>
      <c r="V270" s="550"/>
      <c r="W270" s="550"/>
      <c r="X270" s="550"/>
      <c r="Y270" s="550"/>
      <c r="Z270" s="550"/>
      <c r="AA270" s="550"/>
      <c r="AB270" s="550"/>
      <c r="AC270" s="550"/>
      <c r="AD270" s="550"/>
      <c r="AE270" s="550"/>
      <c r="AF270" s="550"/>
      <c r="AG270" s="550"/>
      <c r="AH270" s="550"/>
      <c r="AI270" s="550"/>
      <c r="AJ270" s="550"/>
      <c r="AK270" s="550"/>
      <c r="AL270" s="550"/>
      <c r="AM270" s="550"/>
      <c r="AN270" s="550"/>
      <c r="AO270" s="550"/>
      <c r="AP270" s="216"/>
      <c r="AU270" s="550" t="s">
        <v>121</v>
      </c>
      <c r="AV270" s="550"/>
      <c r="AW270" s="550"/>
      <c r="AX270" s="550"/>
      <c r="AY270" s="550"/>
      <c r="AZ270" s="550"/>
      <c r="BA270" s="550"/>
      <c r="BB270" s="550"/>
      <c r="BC270" s="550"/>
      <c r="BD270" s="550"/>
      <c r="BE270" s="550"/>
      <c r="BF270" s="550"/>
      <c r="BG270" s="550"/>
      <c r="BH270" s="550"/>
      <c r="BI270" s="550"/>
      <c r="BJ270" s="550"/>
      <c r="BK270" s="550"/>
      <c r="BL270" s="550"/>
      <c r="BM270" s="550"/>
      <c r="BN270" s="550"/>
      <c r="BO270" s="550"/>
      <c r="BP270" s="550"/>
      <c r="BQ270" s="550"/>
    </row>
    <row r="271" spans="1:69" ht="13" customHeight="1" x14ac:dyDescent="0.15">
      <c r="A271" s="20"/>
      <c r="B271" s="20"/>
      <c r="C271" s="20"/>
      <c r="D271" s="20"/>
      <c r="E271" s="20"/>
      <c r="F271" s="20"/>
      <c r="G271" s="27"/>
      <c r="H271" s="27"/>
      <c r="I271" s="27"/>
      <c r="J271" s="30"/>
      <c r="K271" s="30"/>
      <c r="L271" s="30"/>
      <c r="M271" s="30"/>
      <c r="N271" s="30"/>
      <c r="O271" s="30"/>
      <c r="P271" s="30"/>
      <c r="Q271" s="30"/>
      <c r="R271" s="216"/>
      <c r="S271" s="550"/>
      <c r="T271" s="550"/>
      <c r="U271" s="550"/>
      <c r="V271" s="550"/>
      <c r="W271" s="550"/>
      <c r="X271" s="550"/>
      <c r="Y271" s="550"/>
      <c r="Z271" s="550"/>
      <c r="AA271" s="550"/>
      <c r="AB271" s="550"/>
      <c r="AC271" s="550"/>
      <c r="AD271" s="550"/>
      <c r="AE271" s="550"/>
      <c r="AF271" s="550"/>
      <c r="AG271" s="550"/>
      <c r="AH271" s="550"/>
      <c r="AI271" s="550"/>
      <c r="AJ271" s="550"/>
      <c r="AK271" s="550"/>
      <c r="AL271" s="550"/>
      <c r="AM271" s="550"/>
      <c r="AN271" s="550"/>
      <c r="AO271" s="550"/>
      <c r="AP271" s="216"/>
      <c r="AU271" s="550"/>
      <c r="AV271" s="550"/>
      <c r="AW271" s="550"/>
      <c r="AX271" s="550"/>
      <c r="AY271" s="550"/>
      <c r="AZ271" s="550"/>
      <c r="BA271" s="550"/>
      <c r="BB271" s="550"/>
      <c r="BC271" s="550"/>
      <c r="BD271" s="550"/>
      <c r="BE271" s="550"/>
      <c r="BF271" s="550"/>
      <c r="BG271" s="550"/>
      <c r="BH271" s="550"/>
      <c r="BI271" s="550"/>
      <c r="BJ271" s="550"/>
      <c r="BK271" s="550"/>
      <c r="BL271" s="550"/>
      <c r="BM271" s="550"/>
      <c r="BN271" s="550"/>
      <c r="BO271" s="550"/>
      <c r="BP271" s="550"/>
      <c r="BQ271" s="550"/>
    </row>
    <row r="272" spans="1:69" x14ac:dyDescent="0.15">
      <c r="A272" s="20"/>
      <c r="B272" s="20"/>
      <c r="C272" s="20"/>
      <c r="D272" s="20"/>
      <c r="E272" s="20"/>
      <c r="F272" s="20"/>
      <c r="G272" s="20"/>
      <c r="H272" s="20"/>
      <c r="I272" s="20"/>
      <c r="J272" s="30"/>
      <c r="K272" s="30"/>
      <c r="L272" s="30"/>
      <c r="M272" s="30"/>
      <c r="N272" s="30"/>
      <c r="O272" s="30"/>
      <c r="P272" s="30"/>
      <c r="Q272" s="30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  <c r="AF272" s="20"/>
      <c r="AG272" s="20"/>
      <c r="AH272" s="20"/>
      <c r="AI272" s="20"/>
      <c r="AJ272" s="20"/>
      <c r="AK272" s="20"/>
      <c r="AL272" s="20"/>
      <c r="AM272" s="20"/>
      <c r="AN272" s="20"/>
      <c r="AO272" s="20"/>
      <c r="AP272" s="20"/>
    </row>
    <row r="273" spans="1:42" x14ac:dyDescent="0.15">
      <c r="A273" s="20"/>
      <c r="B273" s="20"/>
      <c r="C273" s="20"/>
      <c r="D273" s="20"/>
      <c r="E273" s="20"/>
      <c r="F273" s="20"/>
      <c r="G273" s="20"/>
      <c r="H273" s="102"/>
      <c r="I273" s="102"/>
      <c r="J273" s="30"/>
      <c r="K273" s="30"/>
      <c r="L273" s="30"/>
      <c r="M273" s="30"/>
      <c r="N273" s="30"/>
      <c r="O273" s="30"/>
      <c r="P273" s="30"/>
      <c r="Q273" s="30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  <c r="AF273" s="20"/>
      <c r="AG273" s="20"/>
      <c r="AH273" s="20"/>
      <c r="AI273" s="20"/>
      <c r="AJ273" s="20"/>
      <c r="AK273" s="20"/>
      <c r="AL273" s="20"/>
      <c r="AM273" s="20"/>
      <c r="AN273" s="20"/>
      <c r="AO273" s="20"/>
      <c r="AP273" s="20"/>
    </row>
    <row r="274" spans="1:42" x14ac:dyDescent="0.15">
      <c r="A274" s="20"/>
      <c r="B274" s="20"/>
      <c r="C274" s="20"/>
      <c r="D274" s="20"/>
      <c r="E274" s="20"/>
      <c r="F274" s="20"/>
      <c r="G274" s="20"/>
      <c r="H274" s="102"/>
      <c r="I274" s="102"/>
      <c r="J274" s="30"/>
      <c r="K274" s="30"/>
      <c r="L274" s="30"/>
      <c r="M274" s="30"/>
      <c r="N274" s="30"/>
      <c r="O274" s="30"/>
      <c r="P274" s="30"/>
      <c r="Q274" s="3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20"/>
      <c r="AF274" s="20"/>
      <c r="AG274" s="20"/>
      <c r="AH274" s="20"/>
      <c r="AI274" s="20"/>
      <c r="AJ274" s="20"/>
      <c r="AK274" s="20"/>
      <c r="AL274" s="20"/>
      <c r="AM274" s="20"/>
      <c r="AN274" s="20"/>
      <c r="AO274" s="20"/>
      <c r="AP274" s="20"/>
    </row>
    <row r="275" spans="1:42" x14ac:dyDescent="0.15">
      <c r="A275" s="20"/>
      <c r="B275" s="20"/>
      <c r="C275" s="20"/>
      <c r="D275" s="20"/>
      <c r="E275" s="20"/>
      <c r="F275" s="20"/>
      <c r="G275" s="20"/>
      <c r="H275" s="102"/>
      <c r="I275" s="102"/>
      <c r="J275" s="30"/>
      <c r="K275" s="30"/>
      <c r="L275" s="30"/>
      <c r="M275" s="30"/>
      <c r="N275" s="30"/>
      <c r="O275" s="30"/>
      <c r="P275" s="30"/>
      <c r="Q275" s="30"/>
      <c r="R275" s="20"/>
      <c r="S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20"/>
      <c r="AF275" s="20"/>
      <c r="AG275" s="20"/>
      <c r="AH275" s="20"/>
      <c r="AI275" s="20"/>
      <c r="AJ275" s="20"/>
      <c r="AK275" s="20"/>
      <c r="AL275" s="20"/>
      <c r="AM275" s="20"/>
      <c r="AN275" s="20"/>
      <c r="AO275" s="20"/>
      <c r="AP275" s="20"/>
    </row>
    <row r="276" spans="1:42" x14ac:dyDescent="0.15">
      <c r="A276" s="20"/>
      <c r="B276" s="20"/>
      <c r="C276" s="20"/>
      <c r="D276" s="20"/>
      <c r="E276" s="20"/>
      <c r="F276" s="20"/>
      <c r="G276" s="20"/>
      <c r="H276" s="102"/>
      <c r="I276" s="102"/>
      <c r="J276" s="30"/>
      <c r="K276" s="30"/>
      <c r="L276" s="30"/>
      <c r="M276" s="30"/>
      <c r="N276" s="30"/>
      <c r="O276" s="30"/>
      <c r="P276" s="30"/>
      <c r="Q276" s="30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  <c r="AF276" s="20"/>
      <c r="AG276" s="20"/>
      <c r="AH276" s="20"/>
      <c r="AI276" s="20"/>
      <c r="AJ276" s="20"/>
      <c r="AK276" s="20"/>
      <c r="AL276" s="20"/>
      <c r="AM276" s="20"/>
      <c r="AN276" s="20"/>
      <c r="AO276" s="20"/>
      <c r="AP276" s="20"/>
    </row>
    <row r="277" spans="1:42" x14ac:dyDescent="0.15">
      <c r="A277" s="20"/>
      <c r="B277" s="20"/>
      <c r="C277" s="20"/>
      <c r="D277" s="20"/>
      <c r="E277" s="20"/>
      <c r="F277" s="20"/>
      <c r="G277" s="20"/>
      <c r="H277" s="102"/>
      <c r="I277" s="102"/>
      <c r="J277" s="30"/>
      <c r="K277" s="30"/>
      <c r="L277" s="30"/>
      <c r="M277" s="30"/>
      <c r="N277" s="30"/>
      <c r="O277" s="30"/>
      <c r="P277" s="30"/>
      <c r="Q277" s="30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20"/>
      <c r="AF277" s="20"/>
      <c r="AG277" s="20"/>
      <c r="AH277" s="20"/>
      <c r="AI277" s="20"/>
      <c r="AJ277" s="20"/>
      <c r="AK277" s="20"/>
      <c r="AL277" s="20"/>
      <c r="AM277" s="20"/>
      <c r="AN277" s="20"/>
      <c r="AO277" s="20"/>
      <c r="AP277" s="20"/>
    </row>
    <row r="278" spans="1:42" x14ac:dyDescent="0.15">
      <c r="A278" s="20"/>
      <c r="B278" s="20"/>
      <c r="C278" s="20"/>
      <c r="D278" s="20"/>
      <c r="E278" s="20"/>
      <c r="F278" s="20"/>
      <c r="G278" s="20"/>
      <c r="H278" s="102"/>
      <c r="I278" s="102"/>
      <c r="J278" s="30"/>
      <c r="K278" s="30"/>
      <c r="L278" s="30"/>
      <c r="M278" s="30"/>
      <c r="N278" s="30"/>
      <c r="O278" s="30"/>
      <c r="P278" s="30"/>
      <c r="Q278" s="3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  <c r="AF278" s="20"/>
      <c r="AG278" s="20"/>
      <c r="AH278" s="20"/>
      <c r="AI278" s="20"/>
      <c r="AJ278" s="20"/>
      <c r="AK278" s="20"/>
      <c r="AL278" s="20"/>
      <c r="AM278" s="20"/>
      <c r="AN278" s="20"/>
      <c r="AO278" s="20"/>
      <c r="AP278" s="20"/>
    </row>
    <row r="279" spans="1:42" x14ac:dyDescent="0.15">
      <c r="A279" s="20"/>
      <c r="B279" s="20"/>
      <c r="C279" s="20"/>
      <c r="D279" s="20"/>
      <c r="E279" s="20"/>
      <c r="F279" s="20"/>
      <c r="G279" s="20"/>
      <c r="H279" s="20"/>
      <c r="I279" s="20"/>
      <c r="J279" s="30"/>
      <c r="K279" s="30"/>
      <c r="L279" s="30"/>
      <c r="M279" s="30"/>
      <c r="N279" s="30"/>
      <c r="O279" s="30"/>
      <c r="P279" s="30"/>
      <c r="Q279" s="30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  <c r="AF279" s="20"/>
      <c r="AG279" s="20"/>
      <c r="AH279" s="20"/>
      <c r="AI279" s="20"/>
      <c r="AJ279" s="20"/>
      <c r="AK279" s="20"/>
      <c r="AL279" s="20"/>
      <c r="AM279" s="20"/>
      <c r="AN279" s="20"/>
      <c r="AO279" s="20"/>
      <c r="AP279" s="20"/>
    </row>
    <row r="280" spans="1:42" x14ac:dyDescent="0.15">
      <c r="A280" s="20"/>
      <c r="B280" s="20"/>
      <c r="C280" s="20"/>
      <c r="D280" s="20"/>
      <c r="E280" s="20"/>
      <c r="F280" s="20"/>
      <c r="G280" s="20"/>
      <c r="H280" s="20"/>
      <c r="I280" s="20"/>
      <c r="J280" s="30"/>
      <c r="K280" s="30"/>
      <c r="L280" s="30"/>
      <c r="M280" s="30"/>
      <c r="N280" s="30"/>
      <c r="O280" s="30"/>
      <c r="P280" s="30"/>
      <c r="Q280" s="30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20"/>
      <c r="AF280" s="20"/>
      <c r="AG280" s="20"/>
      <c r="AH280" s="20"/>
      <c r="AI280" s="20"/>
      <c r="AJ280" s="20"/>
      <c r="AK280" s="20"/>
      <c r="AL280" s="20"/>
      <c r="AM280" s="20"/>
      <c r="AN280" s="20"/>
      <c r="AO280" s="20"/>
      <c r="AP280" s="20"/>
    </row>
    <row r="281" spans="1:42" x14ac:dyDescent="0.15">
      <c r="A281" s="20"/>
      <c r="B281" s="20"/>
      <c r="C281" s="20"/>
      <c r="D281" s="20"/>
      <c r="E281" s="20"/>
      <c r="F281" s="20"/>
      <c r="G281" s="20"/>
      <c r="H281" s="20"/>
      <c r="I281" s="20"/>
      <c r="J281" s="30"/>
      <c r="K281" s="30"/>
      <c r="L281" s="30"/>
      <c r="M281" s="30"/>
      <c r="N281" s="30"/>
      <c r="O281" s="30"/>
      <c r="P281" s="30"/>
      <c r="Q281" s="30"/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20"/>
      <c r="AF281" s="20"/>
      <c r="AG281" s="20"/>
      <c r="AH281" s="20"/>
      <c r="AI281" s="20"/>
      <c r="AJ281" s="20"/>
      <c r="AK281" s="20"/>
      <c r="AL281" s="20"/>
      <c r="AM281" s="20"/>
      <c r="AN281" s="20"/>
      <c r="AO281" s="20"/>
      <c r="AP281" s="20"/>
    </row>
    <row r="282" spans="1:42" x14ac:dyDescent="0.15">
      <c r="A282" s="20"/>
      <c r="B282" s="20"/>
      <c r="C282" s="20"/>
      <c r="D282" s="20"/>
      <c r="E282" s="20"/>
      <c r="F282" s="20"/>
      <c r="G282" s="20"/>
      <c r="H282" s="102"/>
      <c r="I282" s="20"/>
      <c r="J282" s="30"/>
      <c r="K282" s="30"/>
      <c r="L282" s="30"/>
      <c r="M282" s="30"/>
      <c r="N282" s="30"/>
      <c r="O282" s="30"/>
      <c r="P282" s="30"/>
      <c r="Q282" s="3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  <c r="AF282" s="20"/>
      <c r="AG282" s="20"/>
      <c r="AH282" s="20"/>
      <c r="AI282" s="20"/>
      <c r="AJ282" s="20"/>
      <c r="AK282" s="20"/>
      <c r="AL282" s="20"/>
      <c r="AM282" s="20"/>
      <c r="AN282" s="20"/>
      <c r="AO282" s="20"/>
      <c r="AP282" s="20"/>
    </row>
    <row r="283" spans="1:42" x14ac:dyDescent="0.15">
      <c r="A283" s="20"/>
      <c r="B283" s="20"/>
      <c r="C283" s="20"/>
      <c r="D283" s="20"/>
      <c r="E283" s="20"/>
      <c r="F283" s="20"/>
      <c r="G283" s="20"/>
      <c r="H283" s="102"/>
      <c r="I283" s="20"/>
      <c r="J283" s="30"/>
      <c r="K283" s="30"/>
      <c r="L283" s="30"/>
      <c r="M283" s="30"/>
      <c r="N283" s="30"/>
      <c r="O283" s="30"/>
      <c r="P283" s="30"/>
      <c r="Q283" s="30"/>
      <c r="R283" s="20"/>
      <c r="S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  <c r="AD283" s="20"/>
      <c r="AE283" s="20"/>
      <c r="AF283" s="20"/>
      <c r="AG283" s="20"/>
      <c r="AH283" s="20"/>
      <c r="AI283" s="20"/>
      <c r="AJ283" s="20"/>
      <c r="AK283" s="20"/>
      <c r="AL283" s="20"/>
      <c r="AM283" s="20"/>
      <c r="AN283" s="20"/>
      <c r="AO283" s="20"/>
      <c r="AP283" s="20"/>
    </row>
    <row r="284" spans="1:42" x14ac:dyDescent="0.15">
      <c r="A284" s="20"/>
      <c r="B284" s="20"/>
      <c r="C284" s="20"/>
      <c r="D284" s="20"/>
      <c r="E284" s="20"/>
      <c r="F284" s="20"/>
      <c r="G284" s="20"/>
      <c r="H284" s="102"/>
      <c r="I284" s="20"/>
      <c r="J284" s="30"/>
      <c r="K284" s="30"/>
      <c r="L284" s="30"/>
      <c r="M284" s="30"/>
      <c r="N284" s="30"/>
      <c r="O284" s="30"/>
      <c r="P284" s="30"/>
      <c r="Q284" s="30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20"/>
      <c r="AF284" s="20"/>
      <c r="AG284" s="20"/>
      <c r="AH284" s="20"/>
      <c r="AI284" s="20"/>
      <c r="AJ284" s="20"/>
      <c r="AK284" s="20"/>
      <c r="AL284" s="20"/>
      <c r="AM284" s="20"/>
      <c r="AN284" s="20"/>
      <c r="AO284" s="20"/>
      <c r="AP284" s="20"/>
    </row>
    <row r="285" spans="1:42" x14ac:dyDescent="0.15">
      <c r="A285" s="20"/>
      <c r="B285" s="20"/>
      <c r="C285" s="20"/>
      <c r="D285" s="20"/>
      <c r="E285" s="20"/>
      <c r="F285" s="20"/>
      <c r="G285" s="20"/>
      <c r="H285" s="102"/>
      <c r="I285" s="20"/>
      <c r="J285" s="30"/>
      <c r="K285" s="30"/>
      <c r="L285" s="30"/>
      <c r="M285" s="30"/>
      <c r="N285" s="30"/>
      <c r="O285" s="30"/>
      <c r="P285" s="30"/>
      <c r="Q285" s="30"/>
      <c r="R285" s="20"/>
      <c r="S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20"/>
      <c r="AF285" s="20"/>
      <c r="AG285" s="20"/>
      <c r="AH285" s="20"/>
      <c r="AI285" s="20"/>
      <c r="AJ285" s="20"/>
      <c r="AK285" s="20"/>
      <c r="AL285" s="20"/>
      <c r="AM285" s="20"/>
      <c r="AN285" s="20"/>
      <c r="AO285" s="20"/>
      <c r="AP285" s="20"/>
    </row>
    <row r="286" spans="1:42" x14ac:dyDescent="0.15">
      <c r="A286" s="20"/>
      <c r="B286" s="20"/>
      <c r="C286" s="20"/>
      <c r="D286" s="20"/>
      <c r="E286" s="20"/>
      <c r="F286" s="20"/>
      <c r="G286" s="20"/>
      <c r="H286" s="102"/>
      <c r="I286" s="20"/>
      <c r="J286" s="30"/>
      <c r="K286" s="30"/>
      <c r="L286" s="30"/>
      <c r="M286" s="30"/>
      <c r="N286" s="30"/>
      <c r="O286" s="30"/>
      <c r="P286" s="30"/>
      <c r="Q286" s="30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20"/>
      <c r="AF286" s="20"/>
      <c r="AG286" s="20"/>
      <c r="AH286" s="20"/>
      <c r="AI286" s="20"/>
      <c r="AJ286" s="20"/>
      <c r="AK286" s="20"/>
      <c r="AL286" s="20"/>
      <c r="AM286" s="20"/>
      <c r="AN286" s="20"/>
      <c r="AO286" s="20"/>
      <c r="AP286" s="20"/>
    </row>
    <row r="287" spans="1:42" x14ac:dyDescent="0.15">
      <c r="A287" s="20"/>
      <c r="B287" s="20"/>
      <c r="C287" s="20"/>
      <c r="D287" s="20"/>
      <c r="E287" s="20"/>
      <c r="F287" s="20"/>
      <c r="G287" s="20"/>
      <c r="H287" s="102"/>
      <c r="I287" s="20"/>
      <c r="J287" s="30"/>
      <c r="K287" s="30"/>
      <c r="L287" s="30"/>
      <c r="M287" s="30"/>
      <c r="N287" s="30"/>
      <c r="O287" s="30"/>
      <c r="P287" s="30"/>
      <c r="Q287" s="3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  <c r="AF287" s="20"/>
      <c r="AG287" s="20"/>
      <c r="AH287" s="20"/>
      <c r="AI287" s="20"/>
      <c r="AJ287" s="20"/>
      <c r="AK287" s="20"/>
      <c r="AL287" s="20"/>
      <c r="AM287" s="20"/>
      <c r="AN287" s="20"/>
      <c r="AO287" s="20"/>
      <c r="AP287" s="20"/>
    </row>
    <row r="288" spans="1:42" x14ac:dyDescent="0.15">
      <c r="A288" s="20"/>
      <c r="B288" s="20"/>
      <c r="C288" s="20"/>
      <c r="D288" s="20"/>
      <c r="E288" s="20"/>
      <c r="F288" s="20"/>
      <c r="G288" s="20"/>
      <c r="H288" s="20"/>
      <c r="I288" s="20"/>
      <c r="J288" s="30"/>
      <c r="K288" s="30"/>
      <c r="L288" s="30"/>
      <c r="M288" s="30"/>
      <c r="N288" s="30"/>
      <c r="O288" s="30"/>
      <c r="P288" s="30"/>
      <c r="Q288" s="3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  <c r="AG288" s="20"/>
      <c r="AH288" s="20"/>
      <c r="AI288" s="20"/>
      <c r="AJ288" s="20"/>
      <c r="AK288" s="20"/>
      <c r="AL288" s="20"/>
      <c r="AM288" s="20"/>
      <c r="AN288" s="20"/>
      <c r="AO288" s="20"/>
      <c r="AP288" s="20"/>
    </row>
    <row r="289" spans="1:42" x14ac:dyDescent="0.15">
      <c r="A289" s="20"/>
      <c r="B289" s="20"/>
      <c r="C289" s="20"/>
      <c r="D289" s="20"/>
      <c r="E289" s="20"/>
      <c r="F289" s="20"/>
      <c r="G289" s="20"/>
      <c r="H289" s="20"/>
      <c r="I289" s="20"/>
      <c r="J289" s="30"/>
      <c r="K289" s="30"/>
      <c r="L289" s="30"/>
      <c r="M289" s="30"/>
      <c r="N289" s="30"/>
      <c r="O289" s="30"/>
      <c r="P289" s="30"/>
      <c r="Q289" s="30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20"/>
      <c r="AF289" s="20"/>
      <c r="AG289" s="20"/>
      <c r="AH289" s="20"/>
      <c r="AI289" s="20"/>
      <c r="AJ289" s="20"/>
      <c r="AK289" s="20"/>
      <c r="AL289" s="20"/>
      <c r="AM289" s="20"/>
      <c r="AN289" s="20"/>
      <c r="AO289" s="20"/>
      <c r="AP289" s="20"/>
    </row>
    <row r="290" spans="1:42" x14ac:dyDescent="0.15">
      <c r="A290" s="20"/>
      <c r="B290" s="20"/>
      <c r="C290" s="20"/>
      <c r="D290" s="20"/>
      <c r="E290" s="20"/>
      <c r="F290" s="20"/>
      <c r="G290" s="20"/>
      <c r="H290" s="20"/>
      <c r="I290" s="20"/>
      <c r="J290" s="30"/>
      <c r="K290" s="30"/>
      <c r="L290" s="30"/>
      <c r="M290" s="30"/>
      <c r="N290" s="30"/>
      <c r="O290" s="30"/>
      <c r="P290" s="30"/>
      <c r="Q290" s="30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20"/>
      <c r="AF290" s="20"/>
      <c r="AG290" s="20"/>
      <c r="AH290" s="20"/>
      <c r="AI290" s="20"/>
      <c r="AJ290" s="20"/>
      <c r="AK290" s="20"/>
      <c r="AL290" s="20"/>
      <c r="AM290" s="20"/>
      <c r="AN290" s="20"/>
      <c r="AO290" s="20"/>
      <c r="AP290" s="20"/>
    </row>
    <row r="291" spans="1:42" x14ac:dyDescent="0.15">
      <c r="A291" s="20"/>
      <c r="B291" s="20"/>
      <c r="C291" s="20"/>
      <c r="D291" s="20"/>
      <c r="E291" s="20"/>
      <c r="F291" s="20"/>
      <c r="G291" s="20"/>
      <c r="H291" s="20"/>
      <c r="I291" s="20"/>
      <c r="J291" s="30"/>
      <c r="K291" s="30"/>
      <c r="L291" s="30"/>
      <c r="M291" s="30"/>
      <c r="N291" s="30"/>
      <c r="O291" s="30"/>
      <c r="P291" s="30"/>
      <c r="Q291" s="3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  <c r="AF291" s="20"/>
      <c r="AG291" s="20"/>
      <c r="AH291" s="20"/>
      <c r="AI291" s="20"/>
      <c r="AJ291" s="20"/>
      <c r="AK291" s="20"/>
      <c r="AL291" s="20"/>
      <c r="AM291" s="20"/>
      <c r="AN291" s="20"/>
      <c r="AO291" s="20"/>
      <c r="AP291" s="20"/>
    </row>
    <row r="292" spans="1:42" x14ac:dyDescent="0.15">
      <c r="A292" s="20"/>
      <c r="B292" s="20"/>
      <c r="C292" s="20"/>
      <c r="D292" s="20"/>
      <c r="E292" s="20"/>
      <c r="F292" s="20"/>
      <c r="G292" s="20"/>
      <c r="H292" s="20"/>
      <c r="I292" s="20"/>
      <c r="J292" s="30"/>
      <c r="K292" s="30"/>
      <c r="L292" s="30"/>
      <c r="M292" s="30"/>
      <c r="N292" s="30"/>
      <c r="O292" s="30"/>
      <c r="P292" s="30"/>
      <c r="Q292" s="30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20"/>
      <c r="AF292" s="20"/>
      <c r="AG292" s="20"/>
      <c r="AH292" s="20"/>
      <c r="AI292" s="20"/>
      <c r="AJ292" s="20"/>
      <c r="AK292" s="20"/>
      <c r="AL292" s="20"/>
      <c r="AM292" s="20"/>
      <c r="AN292" s="20"/>
      <c r="AO292" s="20"/>
      <c r="AP292" s="20"/>
    </row>
    <row r="293" spans="1:42" x14ac:dyDescent="0.15">
      <c r="A293" s="20"/>
      <c r="B293" s="20"/>
      <c r="C293" s="20"/>
      <c r="D293" s="20"/>
      <c r="E293" s="20"/>
      <c r="F293" s="20"/>
      <c r="G293" s="20"/>
      <c r="H293" s="20"/>
      <c r="I293" s="20"/>
      <c r="J293" s="30"/>
      <c r="K293" s="30"/>
      <c r="L293" s="30"/>
      <c r="M293" s="30"/>
      <c r="N293" s="30"/>
      <c r="O293" s="30"/>
      <c r="P293" s="30"/>
      <c r="Q293" s="3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/>
      <c r="AF293" s="20"/>
      <c r="AG293" s="20"/>
      <c r="AH293" s="20"/>
      <c r="AI293" s="20"/>
      <c r="AJ293" s="20"/>
      <c r="AK293" s="20"/>
      <c r="AL293" s="20"/>
      <c r="AM293" s="20"/>
      <c r="AN293" s="20"/>
      <c r="AO293" s="20"/>
      <c r="AP293" s="20"/>
    </row>
    <row r="294" spans="1:42" x14ac:dyDescent="0.15">
      <c r="A294" s="20"/>
      <c r="B294" s="20"/>
      <c r="C294" s="20"/>
      <c r="D294" s="20"/>
      <c r="E294" s="20"/>
      <c r="F294" s="20"/>
      <c r="G294" s="20"/>
      <c r="H294" s="20"/>
      <c r="I294" s="20"/>
      <c r="J294" s="30"/>
      <c r="K294" s="30"/>
      <c r="L294" s="30"/>
      <c r="M294" s="30"/>
      <c r="N294" s="30"/>
      <c r="O294" s="30"/>
      <c r="P294" s="30"/>
      <c r="Q294" s="30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20"/>
      <c r="AF294" s="20"/>
      <c r="AG294" s="20"/>
      <c r="AH294" s="20"/>
      <c r="AI294" s="20"/>
      <c r="AJ294" s="20"/>
      <c r="AK294" s="20"/>
      <c r="AL294" s="20"/>
      <c r="AM294" s="20"/>
      <c r="AN294" s="20"/>
      <c r="AO294" s="20"/>
      <c r="AP294" s="20"/>
    </row>
    <row r="295" spans="1:42" x14ac:dyDescent="0.15">
      <c r="A295" s="20"/>
      <c r="B295" s="20"/>
      <c r="C295" s="20"/>
      <c r="D295" s="20"/>
      <c r="E295" s="20"/>
      <c r="F295" s="20"/>
      <c r="G295" s="20"/>
      <c r="H295" s="20"/>
      <c r="I295" s="20"/>
      <c r="J295" s="30"/>
      <c r="K295" s="30"/>
      <c r="L295" s="30"/>
      <c r="M295" s="30"/>
      <c r="N295" s="30"/>
      <c r="O295" s="30"/>
      <c r="P295" s="30"/>
      <c r="Q295" s="3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/>
      <c r="AF295" s="20"/>
      <c r="AG295" s="20"/>
      <c r="AH295" s="20"/>
      <c r="AI295" s="20"/>
      <c r="AJ295" s="20"/>
      <c r="AK295" s="20"/>
      <c r="AL295" s="20"/>
      <c r="AM295" s="20"/>
      <c r="AN295" s="20"/>
      <c r="AO295" s="20"/>
      <c r="AP295" s="20"/>
    </row>
    <row r="296" spans="1:42" x14ac:dyDescent="0.15">
      <c r="A296" s="20"/>
      <c r="B296" s="20"/>
      <c r="C296" s="20"/>
      <c r="D296" s="20"/>
      <c r="E296" s="20"/>
      <c r="F296" s="20"/>
      <c r="G296" s="20"/>
      <c r="H296" s="20"/>
      <c r="I296" s="20"/>
      <c r="J296" s="30"/>
      <c r="K296" s="30"/>
      <c r="L296" s="30"/>
      <c r="M296" s="30"/>
      <c r="N296" s="30"/>
      <c r="O296" s="30"/>
      <c r="P296" s="30"/>
      <c r="Q296" s="30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20"/>
      <c r="AF296" s="20"/>
      <c r="AG296" s="20"/>
      <c r="AH296" s="20"/>
      <c r="AI296" s="20"/>
      <c r="AJ296" s="20"/>
      <c r="AK296" s="20"/>
      <c r="AL296" s="20"/>
      <c r="AM296" s="20"/>
      <c r="AN296" s="20"/>
      <c r="AO296" s="20"/>
      <c r="AP296" s="20"/>
    </row>
    <row r="297" spans="1:42" x14ac:dyDescent="0.15">
      <c r="A297" s="20"/>
      <c r="B297" s="20"/>
      <c r="C297" s="20"/>
      <c r="D297" s="20"/>
      <c r="E297" s="20"/>
      <c r="F297" s="20"/>
      <c r="G297" s="20"/>
      <c r="H297" s="20"/>
      <c r="I297" s="20"/>
      <c r="J297" s="30"/>
      <c r="K297" s="30"/>
      <c r="L297" s="30"/>
      <c r="M297" s="30"/>
      <c r="N297" s="30"/>
      <c r="O297" s="30"/>
      <c r="P297" s="30"/>
      <c r="Q297" s="30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20"/>
      <c r="AF297" s="20"/>
      <c r="AG297" s="20"/>
      <c r="AH297" s="20"/>
      <c r="AI297" s="20"/>
      <c r="AJ297" s="20"/>
      <c r="AK297" s="20"/>
      <c r="AL297" s="20"/>
      <c r="AM297" s="20"/>
      <c r="AN297" s="20"/>
      <c r="AO297" s="20"/>
      <c r="AP297" s="20"/>
    </row>
    <row r="298" spans="1:42" x14ac:dyDescent="0.15">
      <c r="A298" s="20"/>
      <c r="B298" s="20"/>
      <c r="C298" s="20"/>
      <c r="D298" s="20"/>
      <c r="E298" s="20"/>
      <c r="F298" s="20"/>
      <c r="G298" s="20"/>
      <c r="H298" s="20"/>
      <c r="I298" s="20"/>
      <c r="J298" s="30"/>
      <c r="K298" s="30"/>
      <c r="L298" s="30"/>
      <c r="M298" s="30"/>
      <c r="N298" s="30"/>
      <c r="O298" s="30"/>
      <c r="P298" s="30"/>
      <c r="Q298" s="30"/>
      <c r="R298" s="20"/>
      <c r="S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  <c r="AD298" s="20"/>
      <c r="AE298" s="20"/>
      <c r="AF298" s="20"/>
      <c r="AG298" s="20"/>
      <c r="AH298" s="20"/>
      <c r="AI298" s="20"/>
      <c r="AJ298" s="20"/>
      <c r="AK298" s="20"/>
      <c r="AL298" s="20"/>
      <c r="AM298" s="20"/>
      <c r="AN298" s="20"/>
      <c r="AO298" s="20"/>
      <c r="AP298" s="20"/>
    </row>
    <row r="299" spans="1:42" x14ac:dyDescent="0.15">
      <c r="A299" s="20"/>
      <c r="B299" s="20"/>
      <c r="C299" s="20"/>
      <c r="D299" s="20"/>
      <c r="E299" s="20"/>
      <c r="F299" s="20"/>
      <c r="G299" s="20"/>
      <c r="H299" s="20"/>
      <c r="I299" s="20"/>
      <c r="J299" s="30"/>
      <c r="K299" s="30"/>
      <c r="L299" s="30"/>
      <c r="M299" s="30"/>
      <c r="N299" s="30"/>
      <c r="O299" s="30"/>
      <c r="P299" s="30"/>
      <c r="Q299" s="30"/>
      <c r="R299" s="20"/>
      <c r="S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20"/>
      <c r="AF299" s="20"/>
      <c r="AG299" s="20"/>
      <c r="AH299" s="20"/>
      <c r="AI299" s="20"/>
      <c r="AJ299" s="20"/>
      <c r="AK299" s="20"/>
      <c r="AL299" s="20"/>
      <c r="AM299" s="20"/>
      <c r="AN299" s="20"/>
      <c r="AO299" s="20"/>
      <c r="AP299" s="20"/>
    </row>
    <row r="300" spans="1:42" x14ac:dyDescent="0.15">
      <c r="A300" s="20"/>
      <c r="B300" s="20"/>
      <c r="C300" s="20"/>
      <c r="D300" s="20"/>
      <c r="E300" s="20"/>
      <c r="F300" s="20"/>
      <c r="G300" s="20"/>
      <c r="H300" s="20"/>
      <c r="I300" s="20"/>
      <c r="J300" s="30"/>
      <c r="K300" s="30"/>
      <c r="L300" s="30"/>
      <c r="M300" s="30"/>
      <c r="N300" s="30"/>
      <c r="O300" s="30"/>
      <c r="P300" s="30"/>
      <c r="Q300" s="30"/>
      <c r="R300" s="20"/>
      <c r="S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  <c r="AD300" s="20"/>
      <c r="AE300" s="20"/>
      <c r="AF300" s="20"/>
      <c r="AG300" s="20"/>
      <c r="AH300" s="20"/>
      <c r="AI300" s="20"/>
      <c r="AJ300" s="20"/>
      <c r="AK300" s="20"/>
      <c r="AL300" s="20"/>
      <c r="AM300" s="20"/>
      <c r="AN300" s="20"/>
      <c r="AO300" s="20"/>
      <c r="AP300" s="20"/>
    </row>
    <row r="301" spans="1:42" x14ac:dyDescent="0.15">
      <c r="A301" s="20"/>
      <c r="B301" s="20"/>
      <c r="C301" s="20"/>
      <c r="D301" s="20"/>
      <c r="E301" s="20"/>
      <c r="F301" s="20"/>
      <c r="G301" s="20"/>
      <c r="H301" s="20"/>
      <c r="I301" s="20"/>
      <c r="J301" s="30"/>
      <c r="K301" s="30"/>
      <c r="L301" s="30"/>
      <c r="M301" s="30"/>
      <c r="N301" s="30"/>
      <c r="O301" s="30"/>
      <c r="P301" s="30"/>
      <c r="Q301" s="30"/>
      <c r="R301" s="20"/>
      <c r="S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  <c r="AD301" s="20"/>
      <c r="AE301" s="20"/>
      <c r="AF301" s="20"/>
      <c r="AG301" s="20"/>
      <c r="AH301" s="20"/>
      <c r="AI301" s="20"/>
      <c r="AJ301" s="20"/>
      <c r="AK301" s="20"/>
      <c r="AL301" s="20"/>
      <c r="AM301" s="20"/>
      <c r="AN301" s="20"/>
      <c r="AO301" s="20"/>
      <c r="AP301" s="20"/>
    </row>
    <row r="302" spans="1:42" x14ac:dyDescent="0.15">
      <c r="A302" s="20"/>
      <c r="B302" s="20"/>
      <c r="C302" s="20"/>
      <c r="D302" s="20"/>
      <c r="E302" s="20"/>
      <c r="F302" s="20"/>
      <c r="G302" s="20"/>
      <c r="H302" s="20"/>
      <c r="I302" s="20"/>
      <c r="J302" s="30"/>
      <c r="K302" s="30"/>
      <c r="L302" s="30"/>
      <c r="M302" s="30"/>
      <c r="N302" s="30"/>
      <c r="O302" s="30"/>
      <c r="P302" s="30"/>
      <c r="Q302" s="30"/>
      <c r="R302" s="20"/>
      <c r="S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  <c r="AD302" s="20"/>
      <c r="AE302" s="20"/>
      <c r="AF302" s="20"/>
      <c r="AG302" s="20"/>
      <c r="AH302" s="20"/>
      <c r="AI302" s="20"/>
      <c r="AJ302" s="20"/>
      <c r="AK302" s="20"/>
      <c r="AL302" s="20"/>
      <c r="AM302" s="20"/>
      <c r="AN302" s="20"/>
      <c r="AO302" s="20"/>
      <c r="AP302" s="20"/>
    </row>
    <row r="303" spans="1:42" x14ac:dyDescent="0.15">
      <c r="A303" s="20"/>
      <c r="B303" s="20"/>
      <c r="C303" s="20"/>
      <c r="D303" s="20"/>
      <c r="E303" s="20"/>
      <c r="F303" s="20"/>
      <c r="G303" s="20"/>
      <c r="H303" s="20"/>
      <c r="I303" s="20"/>
      <c r="J303" s="30"/>
      <c r="K303" s="30"/>
      <c r="L303" s="30"/>
      <c r="M303" s="30"/>
      <c r="N303" s="30"/>
      <c r="O303" s="30"/>
      <c r="P303" s="30"/>
      <c r="Q303" s="3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/>
      <c r="AF303" s="20"/>
      <c r="AG303" s="20"/>
      <c r="AH303" s="20"/>
      <c r="AI303" s="20"/>
      <c r="AJ303" s="20"/>
      <c r="AK303" s="20"/>
      <c r="AL303" s="20"/>
      <c r="AM303" s="20"/>
      <c r="AN303" s="20"/>
      <c r="AO303" s="20"/>
      <c r="AP303" s="20"/>
    </row>
    <row r="304" spans="1:42" x14ac:dyDescent="0.15">
      <c r="A304" s="20"/>
      <c r="B304" s="20"/>
      <c r="C304" s="20"/>
      <c r="D304" s="20"/>
      <c r="E304" s="20"/>
      <c r="F304" s="20"/>
      <c r="G304" s="20"/>
      <c r="H304" s="20"/>
      <c r="I304" s="20"/>
      <c r="J304" s="30"/>
      <c r="K304" s="30"/>
      <c r="L304" s="30"/>
      <c r="M304" s="30"/>
      <c r="N304" s="30"/>
      <c r="O304" s="30"/>
      <c r="P304" s="30"/>
      <c r="Q304" s="30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20"/>
      <c r="AF304" s="20"/>
      <c r="AG304" s="20"/>
      <c r="AH304" s="20"/>
      <c r="AI304" s="20"/>
      <c r="AJ304" s="20"/>
      <c r="AK304" s="20"/>
      <c r="AL304" s="20"/>
      <c r="AM304" s="20"/>
      <c r="AN304" s="20"/>
      <c r="AO304" s="20"/>
      <c r="AP304" s="20"/>
    </row>
    <row r="305" spans="1:42" x14ac:dyDescent="0.15">
      <c r="A305" s="20"/>
      <c r="B305" s="20"/>
      <c r="C305" s="20"/>
      <c r="D305" s="20"/>
      <c r="E305" s="20"/>
      <c r="F305" s="20"/>
      <c r="G305" s="20"/>
      <c r="H305" s="20"/>
      <c r="I305" s="20"/>
      <c r="J305" s="30"/>
      <c r="K305" s="30"/>
      <c r="L305" s="30"/>
      <c r="M305" s="30"/>
      <c r="N305" s="30"/>
      <c r="O305" s="30"/>
      <c r="P305" s="30"/>
      <c r="Q305" s="3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  <c r="AH305" s="20"/>
      <c r="AI305" s="20"/>
      <c r="AJ305" s="20"/>
      <c r="AK305" s="20"/>
      <c r="AL305" s="20"/>
      <c r="AM305" s="20"/>
      <c r="AN305" s="20"/>
      <c r="AO305" s="20"/>
      <c r="AP305" s="20"/>
    </row>
    <row r="306" spans="1:42" x14ac:dyDescent="0.15">
      <c r="A306" s="20"/>
      <c r="B306" s="20"/>
      <c r="C306" s="20"/>
      <c r="D306" s="20"/>
      <c r="E306" s="20"/>
      <c r="F306" s="20"/>
      <c r="G306" s="20"/>
      <c r="H306" s="20"/>
      <c r="I306" s="20"/>
      <c r="J306" s="30"/>
      <c r="K306" s="30"/>
      <c r="L306" s="30"/>
      <c r="M306" s="30"/>
      <c r="N306" s="30"/>
      <c r="O306" s="30"/>
      <c r="P306" s="30"/>
      <c r="Q306" s="30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20"/>
      <c r="AF306" s="20"/>
      <c r="AG306" s="20"/>
      <c r="AH306" s="20"/>
      <c r="AI306" s="20"/>
      <c r="AJ306" s="20"/>
      <c r="AK306" s="20"/>
      <c r="AL306" s="20"/>
      <c r="AM306" s="20"/>
      <c r="AN306" s="20"/>
      <c r="AO306" s="20"/>
      <c r="AP306" s="20"/>
    </row>
    <row r="307" spans="1:42" x14ac:dyDescent="0.15">
      <c r="A307" s="20"/>
      <c r="B307" s="20"/>
      <c r="C307" s="20"/>
      <c r="D307" s="20"/>
      <c r="E307" s="20"/>
      <c r="F307" s="20"/>
      <c r="G307" s="20"/>
      <c r="H307" s="20"/>
      <c r="I307" s="20"/>
      <c r="J307" s="30"/>
      <c r="K307" s="30"/>
      <c r="L307" s="30"/>
      <c r="M307" s="30"/>
      <c r="N307" s="30"/>
      <c r="O307" s="30"/>
      <c r="P307" s="30"/>
      <c r="Q307" s="30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20"/>
      <c r="AF307" s="20"/>
      <c r="AG307" s="20"/>
      <c r="AH307" s="20"/>
      <c r="AI307" s="20"/>
      <c r="AJ307" s="20"/>
      <c r="AK307" s="20"/>
      <c r="AL307" s="20"/>
      <c r="AM307" s="20"/>
      <c r="AN307" s="20"/>
      <c r="AO307" s="20"/>
      <c r="AP307" s="20"/>
    </row>
    <row r="308" spans="1:42" x14ac:dyDescent="0.15">
      <c r="A308" s="20"/>
      <c r="B308" s="20"/>
      <c r="C308" s="20"/>
      <c r="D308" s="20"/>
      <c r="E308" s="20"/>
      <c r="F308" s="20"/>
      <c r="G308" s="20"/>
      <c r="H308" s="20"/>
      <c r="I308" s="20"/>
      <c r="J308" s="30"/>
      <c r="K308" s="30"/>
      <c r="L308" s="30"/>
      <c r="M308" s="30"/>
      <c r="N308" s="30"/>
      <c r="O308" s="30"/>
      <c r="P308" s="30"/>
      <c r="Q308" s="30"/>
      <c r="R308" s="20"/>
      <c r="S308" s="20"/>
      <c r="T308" s="20"/>
      <c r="U308" s="20"/>
      <c r="V308" s="20"/>
      <c r="W308" s="20"/>
      <c r="X308" s="20"/>
      <c r="Y308" s="20"/>
      <c r="Z308" s="20"/>
      <c r="AA308" s="20"/>
      <c r="AB308" s="20"/>
      <c r="AC308" s="20"/>
      <c r="AD308" s="20"/>
      <c r="AE308" s="20"/>
      <c r="AF308" s="20"/>
      <c r="AG308" s="20"/>
      <c r="AH308" s="20"/>
      <c r="AI308" s="20"/>
      <c r="AJ308" s="20"/>
      <c r="AK308" s="20"/>
      <c r="AL308" s="20"/>
      <c r="AM308" s="20"/>
      <c r="AN308" s="20"/>
      <c r="AO308" s="20"/>
      <c r="AP308" s="20"/>
    </row>
    <row r="309" spans="1:42" x14ac:dyDescent="0.15">
      <c r="A309" s="20"/>
      <c r="B309" s="20"/>
      <c r="C309" s="20"/>
      <c r="D309" s="20"/>
      <c r="E309" s="20"/>
      <c r="F309" s="20"/>
      <c r="G309" s="20"/>
      <c r="H309" s="20"/>
      <c r="I309" s="20"/>
      <c r="J309" s="30"/>
      <c r="K309" s="30"/>
      <c r="L309" s="30"/>
      <c r="M309" s="30"/>
      <c r="N309" s="30"/>
      <c r="O309" s="30"/>
      <c r="P309" s="30"/>
      <c r="Q309" s="30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20"/>
      <c r="AF309" s="20"/>
      <c r="AG309" s="20"/>
      <c r="AH309" s="20"/>
      <c r="AI309" s="20"/>
      <c r="AJ309" s="20"/>
      <c r="AK309" s="20"/>
      <c r="AL309" s="20"/>
      <c r="AM309" s="20"/>
      <c r="AN309" s="20"/>
      <c r="AO309" s="20"/>
      <c r="AP309" s="20"/>
    </row>
    <row r="310" spans="1:42" x14ac:dyDescent="0.15">
      <c r="A310" s="20"/>
      <c r="B310" s="20"/>
      <c r="C310" s="20"/>
      <c r="D310" s="20"/>
      <c r="E310" s="20"/>
      <c r="F310" s="20"/>
      <c r="G310" s="20"/>
      <c r="H310" s="20"/>
      <c r="I310" s="20"/>
      <c r="J310" s="30"/>
      <c r="K310" s="30"/>
      <c r="L310" s="30"/>
      <c r="M310" s="30"/>
      <c r="N310" s="30"/>
      <c r="O310" s="30"/>
      <c r="P310" s="30"/>
      <c r="Q310" s="30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  <c r="AF310" s="20"/>
      <c r="AG310" s="20"/>
      <c r="AH310" s="20"/>
      <c r="AI310" s="20"/>
      <c r="AJ310" s="20"/>
      <c r="AK310" s="20"/>
      <c r="AL310" s="20"/>
      <c r="AM310" s="20"/>
      <c r="AN310" s="20"/>
      <c r="AO310" s="20"/>
      <c r="AP310" s="20"/>
    </row>
    <row r="311" spans="1:42" x14ac:dyDescent="0.15">
      <c r="A311" s="20"/>
      <c r="B311" s="20"/>
      <c r="C311" s="20"/>
      <c r="D311" s="20"/>
      <c r="E311" s="20"/>
      <c r="F311" s="20"/>
      <c r="G311" s="20"/>
      <c r="H311" s="20"/>
      <c r="I311" s="20"/>
      <c r="J311" s="30"/>
      <c r="K311" s="30"/>
      <c r="L311" s="30"/>
      <c r="M311" s="30"/>
      <c r="N311" s="30"/>
      <c r="O311" s="30"/>
      <c r="P311" s="30"/>
      <c r="Q311" s="30"/>
      <c r="R311" s="20"/>
      <c r="S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  <c r="AD311" s="20"/>
      <c r="AE311" s="20"/>
      <c r="AF311" s="20"/>
      <c r="AG311" s="20"/>
      <c r="AH311" s="20"/>
      <c r="AI311" s="20"/>
      <c r="AJ311" s="20"/>
      <c r="AK311" s="20"/>
      <c r="AL311" s="20"/>
      <c r="AM311" s="20"/>
      <c r="AN311" s="20"/>
      <c r="AO311" s="20"/>
      <c r="AP311" s="20"/>
    </row>
    <row r="312" spans="1:42" x14ac:dyDescent="0.15">
      <c r="A312" s="20"/>
      <c r="B312" s="20"/>
      <c r="C312" s="20"/>
      <c r="D312" s="20"/>
      <c r="E312" s="20"/>
      <c r="F312" s="20"/>
      <c r="G312" s="20"/>
      <c r="H312" s="20"/>
      <c r="I312" s="20"/>
      <c r="J312" s="30"/>
      <c r="K312" s="30"/>
      <c r="L312" s="30"/>
      <c r="M312" s="30"/>
      <c r="N312" s="30"/>
      <c r="O312" s="30"/>
      <c r="P312" s="30"/>
      <c r="Q312" s="30"/>
      <c r="R312" s="20"/>
      <c r="S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  <c r="AF312" s="20"/>
      <c r="AG312" s="20"/>
      <c r="AH312" s="20"/>
      <c r="AI312" s="20"/>
      <c r="AJ312" s="20"/>
      <c r="AK312" s="20"/>
      <c r="AL312" s="20"/>
      <c r="AM312" s="20"/>
      <c r="AN312" s="20"/>
      <c r="AO312" s="20"/>
      <c r="AP312" s="20"/>
    </row>
    <row r="313" spans="1:42" x14ac:dyDescent="0.15">
      <c r="A313" s="20"/>
      <c r="B313" s="20"/>
      <c r="C313" s="20"/>
      <c r="D313" s="20"/>
      <c r="E313" s="20"/>
      <c r="F313" s="20"/>
      <c r="G313" s="20"/>
      <c r="H313" s="20"/>
      <c r="I313" s="20"/>
      <c r="J313" s="30"/>
      <c r="K313" s="30"/>
      <c r="L313" s="30"/>
      <c r="M313" s="30"/>
      <c r="N313" s="30"/>
      <c r="O313" s="30"/>
      <c r="P313" s="30"/>
      <c r="Q313" s="30"/>
      <c r="R313" s="20"/>
      <c r="S313" s="20"/>
      <c r="T313" s="20"/>
      <c r="U313" s="20"/>
      <c r="V313" s="20"/>
      <c r="W313" s="20"/>
      <c r="X313" s="20"/>
      <c r="Y313" s="20"/>
      <c r="Z313" s="20"/>
      <c r="AA313" s="20"/>
      <c r="AB313" s="20"/>
      <c r="AC313" s="20"/>
      <c r="AD313" s="20"/>
      <c r="AE313" s="20"/>
      <c r="AF313" s="20"/>
      <c r="AG313" s="20"/>
      <c r="AH313" s="20"/>
      <c r="AI313" s="20"/>
      <c r="AJ313" s="20"/>
      <c r="AK313" s="20"/>
      <c r="AL313" s="20"/>
      <c r="AM313" s="20"/>
      <c r="AN313" s="20"/>
      <c r="AO313" s="20"/>
      <c r="AP313" s="20"/>
    </row>
    <row r="314" spans="1:42" x14ac:dyDescent="0.15">
      <c r="A314" s="20"/>
      <c r="B314" s="20"/>
      <c r="C314" s="20"/>
      <c r="D314" s="20"/>
      <c r="E314" s="20"/>
      <c r="F314" s="20"/>
      <c r="G314" s="20"/>
      <c r="H314" s="20"/>
      <c r="I314" s="20"/>
      <c r="J314" s="30"/>
      <c r="K314" s="30"/>
      <c r="L314" s="30"/>
      <c r="M314" s="30"/>
      <c r="N314" s="30"/>
      <c r="O314" s="30"/>
      <c r="P314" s="30"/>
      <c r="Q314" s="30"/>
      <c r="R314" s="20"/>
      <c r="S314" s="20"/>
      <c r="T314" s="20"/>
      <c r="U314" s="20"/>
      <c r="V314" s="20"/>
      <c r="W314" s="20"/>
      <c r="X314" s="20"/>
      <c r="Y314" s="20"/>
      <c r="Z314" s="20"/>
      <c r="AA314" s="20"/>
      <c r="AB314" s="20"/>
      <c r="AC314" s="20"/>
      <c r="AD314" s="20"/>
      <c r="AE314" s="20"/>
      <c r="AF314" s="20"/>
      <c r="AG314" s="20"/>
      <c r="AH314" s="20"/>
      <c r="AI314" s="20"/>
      <c r="AJ314" s="20"/>
      <c r="AK314" s="20"/>
      <c r="AL314" s="20"/>
      <c r="AM314" s="20"/>
      <c r="AN314" s="20"/>
      <c r="AO314" s="20"/>
      <c r="AP314" s="20"/>
    </row>
    <row r="315" spans="1:42" x14ac:dyDescent="0.15">
      <c r="A315" s="20"/>
      <c r="B315" s="20"/>
      <c r="C315" s="20"/>
      <c r="D315" s="20"/>
      <c r="E315" s="20"/>
      <c r="F315" s="20"/>
      <c r="G315" s="20"/>
      <c r="H315" s="20"/>
      <c r="I315" s="20"/>
      <c r="J315" s="30"/>
      <c r="K315" s="30"/>
      <c r="L315" s="30"/>
      <c r="M315" s="30"/>
      <c r="N315" s="30"/>
      <c r="O315" s="30"/>
      <c r="P315" s="30"/>
      <c r="Q315" s="30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/>
      <c r="AF315" s="20"/>
      <c r="AG315" s="20"/>
      <c r="AH315" s="20"/>
      <c r="AI315" s="20"/>
      <c r="AJ315" s="20"/>
      <c r="AK315" s="20"/>
      <c r="AL315" s="20"/>
      <c r="AM315" s="20"/>
      <c r="AN315" s="20"/>
      <c r="AO315" s="20"/>
      <c r="AP315" s="20"/>
    </row>
    <row r="316" spans="1:42" x14ac:dyDescent="0.15">
      <c r="A316" s="20"/>
      <c r="B316" s="20"/>
      <c r="C316" s="20"/>
      <c r="D316" s="20"/>
      <c r="E316" s="20"/>
      <c r="F316" s="20"/>
      <c r="G316" s="20"/>
      <c r="H316" s="20"/>
      <c r="I316" s="20"/>
      <c r="J316" s="30"/>
      <c r="K316" s="30"/>
      <c r="L316" s="30"/>
      <c r="M316" s="30"/>
      <c r="N316" s="30"/>
      <c r="O316" s="30"/>
      <c r="P316" s="30"/>
      <c r="Q316" s="30"/>
      <c r="R316" s="20"/>
      <c r="S316" s="20"/>
      <c r="T316" s="20"/>
      <c r="U316" s="20"/>
      <c r="V316" s="20"/>
      <c r="W316" s="20"/>
      <c r="X316" s="20"/>
      <c r="Y316" s="20"/>
      <c r="Z316" s="20"/>
      <c r="AA316" s="20"/>
      <c r="AB316" s="20"/>
      <c r="AC316" s="20"/>
      <c r="AD316" s="20"/>
      <c r="AE316" s="20"/>
      <c r="AF316" s="20"/>
      <c r="AG316" s="20"/>
      <c r="AH316" s="20"/>
      <c r="AI316" s="20"/>
      <c r="AJ316" s="20"/>
      <c r="AK316" s="20"/>
      <c r="AL316" s="20"/>
      <c r="AM316" s="20"/>
      <c r="AN316" s="20"/>
      <c r="AO316" s="20"/>
      <c r="AP316" s="20"/>
    </row>
    <row r="317" spans="1:42" x14ac:dyDescent="0.15">
      <c r="A317" s="20"/>
      <c r="B317" s="20"/>
      <c r="C317" s="20"/>
      <c r="D317" s="20"/>
      <c r="E317" s="20"/>
      <c r="F317" s="20"/>
      <c r="G317" s="20"/>
      <c r="H317" s="20"/>
      <c r="I317" s="20"/>
      <c r="J317" s="30"/>
      <c r="K317" s="30"/>
      <c r="L317" s="30"/>
      <c r="M317" s="30"/>
      <c r="N317" s="30"/>
      <c r="O317" s="30"/>
      <c r="P317" s="30"/>
      <c r="Q317" s="30"/>
      <c r="R317" s="20"/>
      <c r="S317" s="20"/>
      <c r="T317" s="20"/>
      <c r="U317" s="20"/>
      <c r="V317" s="20"/>
      <c r="W317" s="20"/>
      <c r="X317" s="20"/>
      <c r="Y317" s="20"/>
      <c r="Z317" s="20"/>
      <c r="AA317" s="20"/>
      <c r="AB317" s="20"/>
      <c r="AC317" s="20"/>
      <c r="AD317" s="20"/>
      <c r="AE317" s="20"/>
      <c r="AF317" s="20"/>
      <c r="AG317" s="20"/>
      <c r="AH317" s="20"/>
      <c r="AI317" s="20"/>
      <c r="AJ317" s="20"/>
      <c r="AK317" s="20"/>
      <c r="AL317" s="20"/>
      <c r="AM317" s="20"/>
      <c r="AN317" s="20"/>
      <c r="AO317" s="20"/>
      <c r="AP317" s="20"/>
    </row>
    <row r="318" spans="1:42" x14ac:dyDescent="0.15">
      <c r="A318" s="20"/>
      <c r="B318" s="20"/>
      <c r="C318" s="20"/>
      <c r="D318" s="20"/>
      <c r="E318" s="20"/>
      <c r="F318" s="20"/>
      <c r="G318" s="20"/>
      <c r="H318" s="20"/>
      <c r="I318" s="20"/>
      <c r="J318" s="30"/>
      <c r="K318" s="30"/>
      <c r="L318" s="30"/>
      <c r="M318" s="30"/>
      <c r="N318" s="30"/>
      <c r="O318" s="30"/>
      <c r="P318" s="30"/>
      <c r="Q318" s="30"/>
      <c r="R318" s="20"/>
      <c r="S318" s="20"/>
      <c r="T318" s="20"/>
      <c r="U318" s="20"/>
      <c r="V318" s="20"/>
      <c r="W318" s="20"/>
      <c r="X318" s="20"/>
      <c r="Y318" s="20"/>
      <c r="Z318" s="20"/>
      <c r="AA318" s="20"/>
      <c r="AB318" s="20"/>
      <c r="AC318" s="20"/>
      <c r="AD318" s="20"/>
      <c r="AE318" s="20"/>
      <c r="AF318" s="20"/>
      <c r="AG318" s="20"/>
      <c r="AH318" s="20"/>
      <c r="AI318" s="20"/>
      <c r="AJ318" s="20"/>
      <c r="AK318" s="20"/>
      <c r="AL318" s="20"/>
      <c r="AM318" s="20"/>
      <c r="AN318" s="20"/>
      <c r="AO318" s="20"/>
      <c r="AP318" s="20"/>
    </row>
    <row r="319" spans="1:42" x14ac:dyDescent="0.15">
      <c r="A319" s="20"/>
      <c r="B319" s="20"/>
      <c r="C319" s="20"/>
      <c r="D319" s="20"/>
      <c r="E319" s="20"/>
      <c r="F319" s="20"/>
      <c r="G319" s="20"/>
      <c r="H319" s="20"/>
      <c r="I319" s="20"/>
      <c r="J319" s="30"/>
      <c r="K319" s="30"/>
      <c r="L319" s="30"/>
      <c r="M319" s="30"/>
      <c r="N319" s="30"/>
      <c r="O319" s="30"/>
      <c r="P319" s="30"/>
      <c r="Q319" s="30"/>
      <c r="R319" s="20"/>
      <c r="S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  <c r="AD319" s="20"/>
      <c r="AE319" s="20"/>
      <c r="AF319" s="20"/>
      <c r="AG319" s="20"/>
      <c r="AH319" s="20"/>
      <c r="AI319" s="20"/>
      <c r="AJ319" s="20"/>
      <c r="AK319" s="20"/>
      <c r="AL319" s="20"/>
      <c r="AM319" s="20"/>
      <c r="AN319" s="20"/>
      <c r="AO319" s="20"/>
      <c r="AP319" s="20"/>
    </row>
    <row r="320" spans="1:42" x14ac:dyDescent="0.15">
      <c r="A320" s="20"/>
      <c r="B320" s="20"/>
      <c r="C320" s="20"/>
      <c r="D320" s="20"/>
      <c r="E320" s="20"/>
      <c r="F320" s="20"/>
      <c r="G320" s="20"/>
      <c r="H320" s="20"/>
      <c r="I320" s="20"/>
      <c r="J320" s="30"/>
      <c r="K320" s="30"/>
      <c r="L320" s="30"/>
      <c r="M320" s="30"/>
      <c r="N320" s="30"/>
      <c r="O320" s="30"/>
      <c r="P320" s="30"/>
      <c r="Q320" s="30"/>
      <c r="R320" s="20"/>
      <c r="S320" s="20"/>
      <c r="T320" s="20"/>
      <c r="U320" s="20"/>
      <c r="V320" s="20"/>
      <c r="W320" s="20"/>
      <c r="X320" s="20"/>
      <c r="Y320" s="20"/>
      <c r="Z320" s="20"/>
      <c r="AA320" s="20"/>
      <c r="AB320" s="20"/>
      <c r="AC320" s="20"/>
      <c r="AD320" s="20"/>
      <c r="AE320" s="20"/>
      <c r="AF320" s="20"/>
      <c r="AG320" s="20"/>
      <c r="AH320" s="20"/>
      <c r="AI320" s="20"/>
      <c r="AJ320" s="20"/>
      <c r="AK320" s="20"/>
      <c r="AL320" s="20"/>
      <c r="AM320" s="20"/>
      <c r="AN320" s="20"/>
      <c r="AO320" s="20"/>
      <c r="AP320" s="20"/>
    </row>
    <row r="321" spans="1:42" x14ac:dyDescent="0.15">
      <c r="A321" s="20"/>
      <c r="B321" s="20"/>
      <c r="C321" s="20"/>
      <c r="D321" s="20"/>
      <c r="E321" s="20"/>
      <c r="F321" s="20"/>
      <c r="G321" s="20"/>
      <c r="H321" s="20"/>
      <c r="I321" s="20"/>
      <c r="J321" s="30"/>
      <c r="K321" s="30"/>
      <c r="L321" s="30"/>
      <c r="M321" s="30"/>
      <c r="N321" s="30"/>
      <c r="O321" s="30"/>
      <c r="P321" s="30"/>
      <c r="Q321" s="30"/>
      <c r="R321" s="20"/>
      <c r="S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  <c r="AD321" s="20"/>
      <c r="AE321" s="20"/>
      <c r="AF321" s="20"/>
      <c r="AG321" s="20"/>
      <c r="AH321" s="20"/>
      <c r="AI321" s="20"/>
      <c r="AJ321" s="20"/>
      <c r="AK321" s="20"/>
      <c r="AL321" s="20"/>
      <c r="AM321" s="20"/>
      <c r="AN321" s="20"/>
      <c r="AO321" s="20"/>
      <c r="AP321" s="20"/>
    </row>
    <row r="322" spans="1:42" x14ac:dyDescent="0.15">
      <c r="A322" s="20"/>
      <c r="B322" s="20"/>
      <c r="C322" s="20"/>
      <c r="D322" s="20"/>
      <c r="E322" s="20"/>
      <c r="F322" s="20"/>
      <c r="G322" s="20"/>
      <c r="H322" s="20"/>
      <c r="I322" s="20"/>
      <c r="J322" s="30"/>
      <c r="K322" s="30"/>
      <c r="L322" s="30"/>
      <c r="M322" s="30"/>
      <c r="N322" s="30"/>
      <c r="O322" s="30"/>
      <c r="P322" s="30"/>
      <c r="Q322" s="30"/>
      <c r="R322" s="20"/>
      <c r="S322" s="20"/>
      <c r="T322" s="20"/>
      <c r="U322" s="20"/>
      <c r="V322" s="20"/>
      <c r="W322" s="20"/>
      <c r="X322" s="20"/>
      <c r="Y322" s="20"/>
      <c r="Z322" s="20"/>
      <c r="AA322" s="20"/>
      <c r="AB322" s="20"/>
      <c r="AC322" s="20"/>
      <c r="AD322" s="20"/>
      <c r="AE322" s="20"/>
      <c r="AF322" s="20"/>
      <c r="AG322" s="20"/>
      <c r="AH322" s="20"/>
      <c r="AI322" s="20"/>
      <c r="AJ322" s="20"/>
      <c r="AK322" s="20"/>
      <c r="AL322" s="20"/>
      <c r="AM322" s="20"/>
      <c r="AN322" s="20"/>
      <c r="AO322" s="20"/>
      <c r="AP322" s="20"/>
    </row>
    <row r="323" spans="1:42" x14ac:dyDescent="0.15">
      <c r="A323" s="20"/>
      <c r="B323" s="20"/>
      <c r="C323" s="20"/>
      <c r="D323" s="20"/>
      <c r="E323" s="20"/>
      <c r="F323" s="20"/>
      <c r="G323" s="20"/>
      <c r="H323" s="20"/>
      <c r="I323" s="20"/>
      <c r="J323" s="30"/>
      <c r="K323" s="30"/>
      <c r="L323" s="30"/>
      <c r="M323" s="30"/>
      <c r="N323" s="30"/>
      <c r="O323" s="30"/>
      <c r="P323" s="30"/>
      <c r="Q323" s="30"/>
      <c r="R323" s="20"/>
      <c r="S323" s="20"/>
      <c r="T323" s="20"/>
      <c r="U323" s="20"/>
      <c r="V323" s="20"/>
      <c r="W323" s="20"/>
      <c r="X323" s="20"/>
      <c r="Y323" s="20"/>
      <c r="Z323" s="20"/>
      <c r="AA323" s="20"/>
      <c r="AB323" s="20"/>
      <c r="AC323" s="20"/>
      <c r="AD323" s="20"/>
      <c r="AE323" s="20"/>
      <c r="AF323" s="20"/>
      <c r="AG323" s="20"/>
      <c r="AH323" s="20"/>
      <c r="AI323" s="20"/>
      <c r="AJ323" s="20"/>
      <c r="AK323" s="20"/>
      <c r="AL323" s="20"/>
      <c r="AM323" s="20"/>
      <c r="AN323" s="20"/>
      <c r="AO323" s="20"/>
      <c r="AP323" s="20"/>
    </row>
    <row r="324" spans="1:42" x14ac:dyDescent="0.15">
      <c r="A324" s="20"/>
      <c r="B324" s="20"/>
      <c r="C324" s="20"/>
      <c r="D324" s="20"/>
      <c r="E324" s="20"/>
      <c r="F324" s="20"/>
      <c r="G324" s="20"/>
      <c r="H324" s="20"/>
      <c r="I324" s="20"/>
      <c r="J324" s="30"/>
      <c r="K324" s="30"/>
      <c r="L324" s="30"/>
      <c r="M324" s="30"/>
      <c r="N324" s="30"/>
      <c r="O324" s="30"/>
      <c r="P324" s="30"/>
      <c r="Q324" s="30"/>
      <c r="R324" s="20"/>
      <c r="S324" s="20"/>
      <c r="T324" s="20"/>
      <c r="U324" s="20"/>
      <c r="V324" s="20"/>
      <c r="W324" s="20"/>
      <c r="X324" s="20"/>
      <c r="Y324" s="20"/>
      <c r="Z324" s="20"/>
      <c r="AA324" s="20"/>
      <c r="AB324" s="20"/>
      <c r="AC324" s="20"/>
      <c r="AD324" s="20"/>
      <c r="AE324" s="20"/>
      <c r="AF324" s="20"/>
      <c r="AG324" s="20"/>
      <c r="AH324" s="20"/>
      <c r="AI324" s="20"/>
      <c r="AJ324" s="20"/>
      <c r="AK324" s="20"/>
      <c r="AL324" s="20"/>
      <c r="AM324" s="20"/>
      <c r="AN324" s="20"/>
      <c r="AO324" s="20"/>
      <c r="AP324" s="20"/>
    </row>
    <row r="325" spans="1:42" x14ac:dyDescent="0.15">
      <c r="A325" s="20"/>
      <c r="B325" s="20"/>
      <c r="C325" s="20"/>
      <c r="D325" s="20"/>
      <c r="E325" s="20"/>
      <c r="F325" s="20"/>
      <c r="G325" s="20"/>
      <c r="H325" s="20"/>
      <c r="I325" s="20"/>
      <c r="J325" s="30"/>
      <c r="K325" s="30"/>
      <c r="L325" s="30"/>
      <c r="M325" s="30"/>
      <c r="N325" s="30"/>
      <c r="O325" s="30"/>
      <c r="P325" s="30"/>
      <c r="Q325" s="30"/>
      <c r="R325" s="20"/>
      <c r="S325" s="20"/>
      <c r="T325" s="20"/>
      <c r="U325" s="20"/>
      <c r="V325" s="20"/>
      <c r="W325" s="20"/>
      <c r="X325" s="20"/>
      <c r="Y325" s="20"/>
      <c r="Z325" s="20"/>
      <c r="AA325" s="20"/>
      <c r="AB325" s="20"/>
      <c r="AC325" s="20"/>
      <c r="AD325" s="20"/>
      <c r="AE325" s="20"/>
      <c r="AF325" s="20"/>
      <c r="AG325" s="20"/>
      <c r="AH325" s="20"/>
      <c r="AI325" s="20"/>
      <c r="AJ325" s="20"/>
      <c r="AK325" s="20"/>
      <c r="AL325" s="20"/>
      <c r="AM325" s="20"/>
      <c r="AN325" s="20"/>
      <c r="AO325" s="20"/>
      <c r="AP325" s="20"/>
    </row>
    <row r="326" spans="1:42" x14ac:dyDescent="0.15">
      <c r="A326" s="20"/>
      <c r="B326" s="20"/>
      <c r="C326" s="20"/>
      <c r="D326" s="20"/>
      <c r="E326" s="20"/>
      <c r="F326" s="20"/>
      <c r="G326" s="20"/>
      <c r="H326" s="20"/>
      <c r="I326" s="20"/>
      <c r="J326" s="30"/>
      <c r="K326" s="30"/>
      <c r="L326" s="30"/>
      <c r="M326" s="30"/>
      <c r="N326" s="30"/>
      <c r="O326" s="30"/>
      <c r="P326" s="30"/>
      <c r="Q326" s="30"/>
      <c r="R326" s="20"/>
      <c r="S326" s="20"/>
      <c r="T326" s="20"/>
      <c r="U326" s="20"/>
      <c r="V326" s="20"/>
      <c r="W326" s="20"/>
      <c r="X326" s="20"/>
      <c r="Y326" s="20"/>
      <c r="Z326" s="20"/>
      <c r="AA326" s="20"/>
      <c r="AB326" s="20"/>
      <c r="AC326" s="20"/>
      <c r="AD326" s="20"/>
      <c r="AE326" s="20"/>
      <c r="AF326" s="20"/>
      <c r="AG326" s="20"/>
      <c r="AH326" s="20"/>
      <c r="AI326" s="20"/>
      <c r="AJ326" s="20"/>
      <c r="AK326" s="20"/>
      <c r="AL326" s="20"/>
      <c r="AM326" s="20"/>
      <c r="AN326" s="20"/>
      <c r="AO326" s="20"/>
      <c r="AP326" s="20"/>
    </row>
    <row r="327" spans="1:42" x14ac:dyDescent="0.15">
      <c r="A327" s="20"/>
      <c r="B327" s="20"/>
      <c r="C327" s="20"/>
      <c r="D327" s="20"/>
      <c r="E327" s="20"/>
      <c r="F327" s="20"/>
      <c r="G327" s="20"/>
      <c r="H327" s="20"/>
      <c r="I327" s="20"/>
      <c r="J327" s="30"/>
      <c r="K327" s="30"/>
      <c r="L327" s="30"/>
      <c r="M327" s="30"/>
      <c r="N327" s="30"/>
      <c r="O327" s="30"/>
      <c r="P327" s="30"/>
      <c r="Q327" s="30"/>
      <c r="R327" s="20"/>
      <c r="S327" s="20"/>
      <c r="T327" s="20"/>
      <c r="U327" s="20"/>
      <c r="V327" s="20"/>
      <c r="W327" s="20"/>
      <c r="X327" s="20"/>
      <c r="Y327" s="20"/>
      <c r="Z327" s="20"/>
      <c r="AA327" s="20"/>
      <c r="AB327" s="20"/>
      <c r="AC327" s="20"/>
      <c r="AD327" s="20"/>
      <c r="AE327" s="20"/>
      <c r="AF327" s="20"/>
      <c r="AG327" s="20"/>
      <c r="AH327" s="20"/>
      <c r="AI327" s="20"/>
      <c r="AJ327" s="20"/>
      <c r="AK327" s="20"/>
      <c r="AL327" s="20"/>
      <c r="AM327" s="20"/>
      <c r="AN327" s="20"/>
      <c r="AO327" s="20"/>
      <c r="AP327" s="20"/>
    </row>
    <row r="328" spans="1:42" x14ac:dyDescent="0.15">
      <c r="A328" s="20"/>
      <c r="B328" s="20"/>
      <c r="C328" s="20"/>
      <c r="D328" s="20"/>
      <c r="E328" s="20"/>
      <c r="F328" s="20"/>
      <c r="G328" s="20"/>
      <c r="H328" s="20"/>
      <c r="I328" s="20"/>
      <c r="J328" s="30"/>
      <c r="K328" s="30"/>
      <c r="L328" s="30"/>
      <c r="M328" s="30"/>
      <c r="N328" s="30"/>
      <c r="O328" s="30"/>
      <c r="P328" s="30"/>
      <c r="Q328" s="30"/>
      <c r="R328" s="20"/>
      <c r="S328" s="20"/>
      <c r="T328" s="20"/>
      <c r="U328" s="20"/>
      <c r="V328" s="20"/>
      <c r="W328" s="20"/>
      <c r="X328" s="20"/>
      <c r="Y328" s="20"/>
      <c r="Z328" s="20"/>
      <c r="AA328" s="20"/>
      <c r="AB328" s="20"/>
      <c r="AC328" s="20"/>
      <c r="AD328" s="20"/>
      <c r="AE328" s="20"/>
      <c r="AF328" s="20"/>
      <c r="AG328" s="20"/>
      <c r="AH328" s="20"/>
      <c r="AI328" s="20"/>
      <c r="AJ328" s="20"/>
      <c r="AK328" s="20"/>
      <c r="AL328" s="20"/>
      <c r="AM328" s="20"/>
      <c r="AN328" s="20"/>
      <c r="AO328" s="20"/>
      <c r="AP328" s="20"/>
    </row>
    <row r="329" spans="1:42" x14ac:dyDescent="0.15">
      <c r="A329" s="20"/>
      <c r="B329" s="20"/>
      <c r="C329" s="20"/>
      <c r="D329" s="20"/>
      <c r="E329" s="20"/>
      <c r="F329" s="20"/>
      <c r="G329" s="20"/>
      <c r="H329" s="20"/>
      <c r="I329" s="20"/>
      <c r="J329" s="30"/>
      <c r="K329" s="30"/>
      <c r="L329" s="30"/>
      <c r="M329" s="30"/>
      <c r="N329" s="30"/>
      <c r="O329" s="30"/>
      <c r="P329" s="30"/>
      <c r="Q329" s="30"/>
      <c r="R329" s="20"/>
      <c r="S329" s="20"/>
      <c r="T329" s="20"/>
      <c r="U329" s="20"/>
      <c r="V329" s="20"/>
      <c r="W329" s="20"/>
      <c r="X329" s="20"/>
      <c r="Y329" s="20"/>
      <c r="Z329" s="20"/>
      <c r="AA329" s="20"/>
      <c r="AB329" s="20"/>
      <c r="AC329" s="20"/>
      <c r="AD329" s="20"/>
      <c r="AE329" s="20"/>
      <c r="AF329" s="20"/>
      <c r="AG329" s="20"/>
      <c r="AH329" s="20"/>
      <c r="AI329" s="20"/>
      <c r="AJ329" s="20"/>
      <c r="AK329" s="20"/>
      <c r="AL329" s="20"/>
      <c r="AM329" s="20"/>
      <c r="AN329" s="20"/>
      <c r="AO329" s="20"/>
      <c r="AP329" s="20"/>
    </row>
    <row r="330" spans="1:42" x14ac:dyDescent="0.15">
      <c r="A330" s="20"/>
      <c r="B330" s="20"/>
      <c r="C330" s="20"/>
      <c r="D330" s="20"/>
      <c r="E330" s="20"/>
      <c r="F330" s="20"/>
      <c r="G330" s="20"/>
      <c r="H330" s="20"/>
      <c r="I330" s="20"/>
      <c r="J330" s="30"/>
      <c r="K330" s="30"/>
      <c r="L330" s="30"/>
      <c r="M330" s="30"/>
      <c r="N330" s="30"/>
      <c r="O330" s="30"/>
      <c r="P330" s="30"/>
      <c r="Q330" s="30"/>
      <c r="R330" s="20"/>
      <c r="S330" s="20"/>
      <c r="T330" s="20"/>
      <c r="U330" s="20"/>
      <c r="V330" s="20"/>
      <c r="W330" s="20"/>
      <c r="X330" s="20"/>
      <c r="Y330" s="20"/>
      <c r="Z330" s="20"/>
      <c r="AA330" s="20"/>
      <c r="AB330" s="20"/>
      <c r="AC330" s="20"/>
      <c r="AD330" s="20"/>
      <c r="AE330" s="20"/>
      <c r="AF330" s="20"/>
      <c r="AG330" s="20"/>
      <c r="AH330" s="20"/>
      <c r="AI330" s="20"/>
      <c r="AJ330" s="20"/>
      <c r="AK330" s="20"/>
      <c r="AL330" s="20"/>
      <c r="AM330" s="20"/>
      <c r="AN330" s="20"/>
      <c r="AO330" s="20"/>
      <c r="AP330" s="20"/>
    </row>
    <row r="331" spans="1:42" x14ac:dyDescent="0.15">
      <c r="A331" s="20"/>
      <c r="B331" s="20"/>
      <c r="C331" s="20"/>
      <c r="D331" s="20"/>
      <c r="E331" s="20"/>
      <c r="F331" s="20"/>
      <c r="G331" s="20"/>
      <c r="H331" s="20"/>
      <c r="I331" s="20"/>
      <c r="J331" s="30"/>
      <c r="K331" s="30"/>
      <c r="L331" s="30"/>
      <c r="M331" s="30"/>
      <c r="N331" s="30"/>
      <c r="O331" s="30"/>
      <c r="P331" s="30"/>
      <c r="Q331" s="30"/>
      <c r="R331" s="20"/>
      <c r="S331" s="20"/>
      <c r="T331" s="20"/>
      <c r="U331" s="20"/>
      <c r="V331" s="20"/>
      <c r="W331" s="20"/>
      <c r="X331" s="20"/>
      <c r="Y331" s="20"/>
      <c r="Z331" s="20"/>
      <c r="AA331" s="20"/>
      <c r="AB331" s="20"/>
      <c r="AC331" s="20"/>
      <c r="AD331" s="20"/>
      <c r="AE331" s="20"/>
      <c r="AF331" s="20"/>
      <c r="AG331" s="20"/>
      <c r="AH331" s="20"/>
      <c r="AI331" s="20"/>
      <c r="AJ331" s="20"/>
      <c r="AK331" s="20"/>
      <c r="AL331" s="20"/>
      <c r="AM331" s="20"/>
      <c r="AN331" s="20"/>
      <c r="AO331" s="20"/>
      <c r="AP331" s="20"/>
    </row>
    <row r="332" spans="1:42" x14ac:dyDescent="0.15">
      <c r="A332" s="20"/>
      <c r="B332" s="20"/>
      <c r="C332" s="20"/>
      <c r="D332" s="20"/>
      <c r="E332" s="20"/>
      <c r="F332" s="20"/>
      <c r="G332" s="20"/>
      <c r="H332" s="20"/>
      <c r="I332" s="20"/>
      <c r="J332" s="30"/>
      <c r="K332" s="30"/>
      <c r="L332" s="30"/>
      <c r="M332" s="30"/>
      <c r="N332" s="30"/>
      <c r="O332" s="30"/>
      <c r="P332" s="30"/>
      <c r="Q332" s="30"/>
      <c r="R332" s="20"/>
      <c r="S332" s="20"/>
      <c r="T332" s="20"/>
      <c r="U332" s="20"/>
      <c r="V332" s="20"/>
      <c r="W332" s="20"/>
      <c r="X332" s="20"/>
      <c r="Y332" s="20"/>
      <c r="Z332" s="20"/>
      <c r="AA332" s="20"/>
      <c r="AB332" s="20"/>
      <c r="AC332" s="20"/>
      <c r="AD332" s="20"/>
      <c r="AE332" s="20"/>
      <c r="AF332" s="20"/>
      <c r="AG332" s="20"/>
      <c r="AH332" s="20"/>
      <c r="AI332" s="20"/>
      <c r="AJ332" s="20"/>
      <c r="AK332" s="20"/>
      <c r="AL332" s="20"/>
      <c r="AM332" s="20"/>
      <c r="AN332" s="20"/>
      <c r="AO332" s="20"/>
      <c r="AP332" s="20"/>
    </row>
    <row r="333" spans="1:42" x14ac:dyDescent="0.15">
      <c r="A333" s="20"/>
      <c r="B333" s="20"/>
      <c r="C333" s="20"/>
      <c r="D333" s="20"/>
      <c r="E333" s="20"/>
      <c r="F333" s="20"/>
      <c r="G333" s="20"/>
      <c r="H333" s="20"/>
      <c r="I333" s="20"/>
      <c r="J333" s="30"/>
      <c r="K333" s="30"/>
      <c r="L333" s="30"/>
      <c r="M333" s="30"/>
      <c r="N333" s="30"/>
      <c r="O333" s="30"/>
      <c r="P333" s="30"/>
      <c r="Q333" s="30"/>
      <c r="R333" s="20"/>
      <c r="S333" s="20"/>
      <c r="T333" s="20"/>
      <c r="U333" s="20"/>
      <c r="V333" s="20"/>
      <c r="W333" s="20"/>
      <c r="X333" s="20"/>
      <c r="Y333" s="20"/>
      <c r="Z333" s="20"/>
      <c r="AA333" s="20"/>
      <c r="AB333" s="20"/>
      <c r="AC333" s="20"/>
      <c r="AD333" s="20"/>
      <c r="AE333" s="20"/>
      <c r="AF333" s="20"/>
      <c r="AG333" s="20"/>
      <c r="AH333" s="20"/>
      <c r="AI333" s="20"/>
      <c r="AJ333" s="20"/>
      <c r="AK333" s="20"/>
      <c r="AL333" s="20"/>
      <c r="AM333" s="20"/>
      <c r="AN333" s="20"/>
      <c r="AO333" s="20"/>
      <c r="AP333" s="20"/>
    </row>
    <row r="334" spans="1:42" x14ac:dyDescent="0.15">
      <c r="A334" s="20"/>
      <c r="B334" s="20"/>
      <c r="C334" s="20"/>
      <c r="D334" s="20"/>
      <c r="E334" s="20"/>
      <c r="F334" s="20"/>
      <c r="G334" s="20"/>
      <c r="H334" s="20"/>
      <c r="I334" s="20"/>
      <c r="J334" s="30"/>
      <c r="K334" s="30"/>
      <c r="L334" s="30"/>
      <c r="M334" s="30"/>
      <c r="N334" s="30"/>
      <c r="O334" s="30"/>
      <c r="P334" s="30"/>
      <c r="Q334" s="30"/>
      <c r="R334" s="20"/>
      <c r="S334" s="20"/>
      <c r="T334" s="20"/>
      <c r="U334" s="20"/>
      <c r="V334" s="20"/>
      <c r="W334" s="20"/>
      <c r="X334" s="20"/>
      <c r="Y334" s="20"/>
      <c r="Z334" s="20"/>
      <c r="AA334" s="20"/>
      <c r="AB334" s="20"/>
      <c r="AC334" s="20"/>
      <c r="AD334" s="20"/>
      <c r="AE334" s="20"/>
      <c r="AF334" s="20"/>
      <c r="AG334" s="20"/>
      <c r="AH334" s="20"/>
      <c r="AI334" s="20"/>
      <c r="AJ334" s="20"/>
      <c r="AK334" s="20"/>
      <c r="AL334" s="20"/>
      <c r="AM334" s="20"/>
      <c r="AN334" s="20"/>
      <c r="AO334" s="20"/>
      <c r="AP334" s="20"/>
    </row>
    <row r="335" spans="1:42" x14ac:dyDescent="0.15">
      <c r="A335" s="20"/>
      <c r="B335" s="20"/>
      <c r="C335" s="20"/>
      <c r="D335" s="20"/>
      <c r="E335" s="20"/>
      <c r="F335" s="20"/>
      <c r="G335" s="20"/>
      <c r="H335" s="20"/>
      <c r="I335" s="20"/>
      <c r="J335" s="30"/>
      <c r="K335" s="30"/>
      <c r="L335" s="30"/>
      <c r="M335" s="30"/>
      <c r="N335" s="30"/>
      <c r="O335" s="30"/>
      <c r="P335" s="30"/>
      <c r="Q335" s="30"/>
      <c r="R335" s="20"/>
      <c r="S335" s="20"/>
      <c r="T335" s="20"/>
      <c r="U335" s="20"/>
      <c r="V335" s="20"/>
      <c r="W335" s="20"/>
      <c r="X335" s="20"/>
      <c r="Y335" s="20"/>
      <c r="Z335" s="20"/>
      <c r="AA335" s="20"/>
      <c r="AB335" s="20"/>
      <c r="AC335" s="20"/>
      <c r="AD335" s="20"/>
      <c r="AE335" s="20"/>
      <c r="AF335" s="20"/>
      <c r="AG335" s="20"/>
      <c r="AH335" s="20"/>
      <c r="AI335" s="20"/>
      <c r="AJ335" s="20"/>
      <c r="AK335" s="20"/>
      <c r="AL335" s="20"/>
      <c r="AM335" s="20"/>
      <c r="AN335" s="20"/>
      <c r="AO335" s="20"/>
      <c r="AP335" s="20"/>
    </row>
    <row r="336" spans="1:42" x14ac:dyDescent="0.15">
      <c r="A336" s="20"/>
      <c r="B336" s="20"/>
      <c r="C336" s="20"/>
      <c r="D336" s="20"/>
      <c r="E336" s="20"/>
      <c r="F336" s="20"/>
      <c r="G336" s="20"/>
      <c r="H336" s="20"/>
      <c r="I336" s="20"/>
      <c r="J336" s="30"/>
      <c r="K336" s="30"/>
      <c r="L336" s="30"/>
      <c r="M336" s="30"/>
      <c r="N336" s="30"/>
      <c r="O336" s="30"/>
      <c r="P336" s="30"/>
      <c r="Q336" s="30"/>
      <c r="R336" s="20"/>
      <c r="S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  <c r="AD336" s="20"/>
      <c r="AE336" s="20"/>
      <c r="AF336" s="20"/>
      <c r="AG336" s="20"/>
      <c r="AH336" s="20"/>
      <c r="AI336" s="20"/>
      <c r="AJ336" s="20"/>
      <c r="AK336" s="20"/>
      <c r="AL336" s="20"/>
      <c r="AM336" s="20"/>
      <c r="AN336" s="20"/>
      <c r="AO336" s="20"/>
      <c r="AP336" s="20"/>
    </row>
    <row r="337" spans="1:42" x14ac:dyDescent="0.15">
      <c r="A337" s="20"/>
      <c r="B337" s="20"/>
      <c r="C337" s="20"/>
      <c r="D337" s="20"/>
      <c r="E337" s="20"/>
      <c r="F337" s="20"/>
      <c r="G337" s="20"/>
      <c r="H337" s="20"/>
      <c r="I337" s="20"/>
      <c r="J337" s="30"/>
      <c r="K337" s="30"/>
      <c r="L337" s="30"/>
      <c r="M337" s="30"/>
      <c r="N337" s="30"/>
      <c r="O337" s="30"/>
      <c r="P337" s="30"/>
      <c r="Q337" s="30"/>
      <c r="R337" s="20"/>
      <c r="S337" s="20"/>
      <c r="T337" s="20"/>
      <c r="U337" s="20"/>
      <c r="V337" s="20"/>
      <c r="W337" s="20"/>
      <c r="X337" s="20"/>
      <c r="Y337" s="20"/>
      <c r="Z337" s="20"/>
      <c r="AA337" s="20"/>
      <c r="AB337" s="20"/>
      <c r="AC337" s="20"/>
      <c r="AD337" s="20"/>
      <c r="AE337" s="20"/>
      <c r="AF337" s="20"/>
      <c r="AG337" s="20"/>
      <c r="AH337" s="20"/>
      <c r="AI337" s="20"/>
      <c r="AJ337" s="20"/>
      <c r="AK337" s="20"/>
      <c r="AL337" s="20"/>
      <c r="AM337" s="20"/>
      <c r="AN337" s="20"/>
      <c r="AO337" s="20"/>
      <c r="AP337" s="20"/>
    </row>
    <row r="338" spans="1:42" x14ac:dyDescent="0.15">
      <c r="A338" s="20"/>
      <c r="B338" s="20"/>
      <c r="C338" s="20"/>
      <c r="D338" s="20"/>
      <c r="E338" s="20"/>
      <c r="F338" s="20"/>
      <c r="G338" s="20"/>
      <c r="H338" s="20"/>
      <c r="I338" s="20"/>
      <c r="J338" s="30"/>
      <c r="K338" s="30"/>
      <c r="L338" s="30"/>
      <c r="M338" s="30"/>
      <c r="N338" s="30"/>
      <c r="O338" s="30"/>
      <c r="P338" s="30"/>
      <c r="Q338" s="30"/>
      <c r="R338" s="20"/>
      <c r="S338" s="20"/>
      <c r="T338" s="20"/>
      <c r="U338" s="20"/>
      <c r="V338" s="20"/>
      <c r="W338" s="20"/>
      <c r="X338" s="20"/>
      <c r="Y338" s="20"/>
      <c r="Z338" s="20"/>
      <c r="AA338" s="20"/>
      <c r="AB338" s="20"/>
      <c r="AC338" s="20"/>
      <c r="AD338" s="20"/>
      <c r="AE338" s="20"/>
      <c r="AF338" s="20"/>
      <c r="AG338" s="20"/>
      <c r="AH338" s="20"/>
      <c r="AI338" s="20"/>
      <c r="AJ338" s="20"/>
      <c r="AK338" s="20"/>
      <c r="AL338" s="20"/>
      <c r="AM338" s="20"/>
      <c r="AN338" s="20"/>
      <c r="AO338" s="20"/>
      <c r="AP338" s="20"/>
    </row>
    <row r="339" spans="1:42" x14ac:dyDescent="0.15">
      <c r="A339" s="20"/>
      <c r="B339" s="20"/>
      <c r="C339" s="20"/>
      <c r="D339" s="20"/>
      <c r="E339" s="20"/>
      <c r="F339" s="20"/>
      <c r="G339" s="20"/>
      <c r="H339" s="20"/>
      <c r="I339" s="20"/>
      <c r="J339" s="30"/>
      <c r="K339" s="30"/>
      <c r="L339" s="30"/>
      <c r="M339" s="30"/>
      <c r="N339" s="30"/>
      <c r="O339" s="30"/>
      <c r="P339" s="30"/>
      <c r="Q339" s="30"/>
      <c r="R339" s="20"/>
      <c r="S339" s="20"/>
      <c r="T339" s="20"/>
      <c r="U339" s="20"/>
      <c r="V339" s="20"/>
      <c r="W339" s="20"/>
      <c r="X339" s="20"/>
      <c r="Y339" s="20"/>
      <c r="Z339" s="20"/>
      <c r="AA339" s="20"/>
      <c r="AB339" s="20"/>
      <c r="AC339" s="20"/>
      <c r="AD339" s="20"/>
      <c r="AE339" s="20"/>
      <c r="AF339" s="20"/>
      <c r="AG339" s="20"/>
      <c r="AH339" s="20"/>
      <c r="AI339" s="20"/>
      <c r="AJ339" s="20"/>
      <c r="AK339" s="20"/>
      <c r="AL339" s="20"/>
      <c r="AM339" s="20"/>
      <c r="AN339" s="20"/>
      <c r="AO339" s="20"/>
      <c r="AP339" s="20"/>
    </row>
    <row r="340" spans="1:42" x14ac:dyDescent="0.15">
      <c r="A340" s="20"/>
      <c r="B340" s="20"/>
      <c r="C340" s="20"/>
      <c r="D340" s="20"/>
      <c r="E340" s="20"/>
      <c r="F340" s="20"/>
      <c r="G340" s="20"/>
      <c r="H340" s="20"/>
      <c r="I340" s="20"/>
      <c r="J340" s="30"/>
      <c r="K340" s="30"/>
      <c r="L340" s="30"/>
      <c r="M340" s="30"/>
      <c r="N340" s="30"/>
      <c r="O340" s="30"/>
      <c r="P340" s="30"/>
      <c r="Q340" s="30"/>
      <c r="R340" s="20"/>
      <c r="S340" s="20"/>
      <c r="T340" s="20"/>
      <c r="U340" s="20"/>
      <c r="V340" s="20"/>
      <c r="W340" s="20"/>
      <c r="X340" s="20"/>
      <c r="Y340" s="20"/>
      <c r="Z340" s="20"/>
      <c r="AA340" s="20"/>
      <c r="AB340" s="20"/>
      <c r="AC340" s="20"/>
      <c r="AD340" s="20"/>
      <c r="AE340" s="20"/>
      <c r="AF340" s="20"/>
      <c r="AG340" s="20"/>
      <c r="AH340" s="20"/>
      <c r="AI340" s="20"/>
      <c r="AJ340" s="20"/>
      <c r="AK340" s="20"/>
      <c r="AL340" s="20"/>
      <c r="AM340" s="20"/>
      <c r="AN340" s="20"/>
      <c r="AO340" s="20"/>
      <c r="AP340" s="20"/>
    </row>
    <row r="341" spans="1:42" x14ac:dyDescent="0.15">
      <c r="A341" s="20"/>
      <c r="B341" s="20"/>
      <c r="C341" s="20"/>
      <c r="D341" s="20"/>
      <c r="E341" s="20"/>
      <c r="F341" s="20"/>
      <c r="G341" s="20"/>
      <c r="H341" s="20"/>
      <c r="I341" s="20"/>
      <c r="J341" s="30"/>
      <c r="K341" s="30"/>
      <c r="L341" s="30"/>
      <c r="M341" s="30"/>
      <c r="N341" s="30"/>
      <c r="O341" s="30"/>
      <c r="P341" s="30"/>
      <c r="Q341" s="30"/>
      <c r="R341" s="20"/>
      <c r="S341" s="20"/>
      <c r="T341" s="20"/>
      <c r="U341" s="20"/>
      <c r="V341" s="20"/>
      <c r="W341" s="20"/>
      <c r="X341" s="20"/>
      <c r="Y341" s="20"/>
      <c r="Z341" s="20"/>
      <c r="AA341" s="20"/>
      <c r="AB341" s="20"/>
      <c r="AC341" s="20"/>
      <c r="AD341" s="20"/>
      <c r="AE341" s="20"/>
      <c r="AF341" s="20"/>
      <c r="AG341" s="20"/>
      <c r="AH341" s="20"/>
      <c r="AI341" s="20"/>
      <c r="AJ341" s="20"/>
      <c r="AK341" s="20"/>
      <c r="AL341" s="20"/>
      <c r="AM341" s="20"/>
      <c r="AN341" s="20"/>
      <c r="AO341" s="20"/>
      <c r="AP341" s="20"/>
    </row>
    <row r="342" spans="1:42" x14ac:dyDescent="0.15">
      <c r="A342" s="20"/>
      <c r="B342" s="20"/>
      <c r="C342" s="20"/>
      <c r="D342" s="20"/>
      <c r="E342" s="20"/>
      <c r="F342" s="20"/>
      <c r="G342" s="20"/>
      <c r="H342" s="20"/>
      <c r="I342" s="20"/>
      <c r="J342" s="30"/>
      <c r="K342" s="30"/>
      <c r="L342" s="30"/>
      <c r="M342" s="30"/>
      <c r="N342" s="30"/>
      <c r="O342" s="30"/>
      <c r="P342" s="30"/>
      <c r="Q342" s="30"/>
      <c r="R342" s="20"/>
      <c r="S342" s="20"/>
      <c r="T342" s="20"/>
      <c r="U342" s="20"/>
      <c r="V342" s="20"/>
      <c r="W342" s="20"/>
      <c r="X342" s="20"/>
      <c r="Y342" s="20"/>
      <c r="Z342" s="20"/>
      <c r="AA342" s="20"/>
      <c r="AB342" s="20"/>
      <c r="AC342" s="20"/>
      <c r="AD342" s="20"/>
      <c r="AE342" s="20"/>
      <c r="AF342" s="20"/>
      <c r="AG342" s="20"/>
      <c r="AH342" s="20"/>
      <c r="AI342" s="20"/>
      <c r="AJ342" s="20"/>
      <c r="AK342" s="20"/>
      <c r="AL342" s="20"/>
      <c r="AM342" s="20"/>
      <c r="AN342" s="20"/>
      <c r="AO342" s="20"/>
      <c r="AP342" s="20"/>
    </row>
    <row r="343" spans="1:42" x14ac:dyDescent="0.15">
      <c r="A343" s="20"/>
      <c r="B343" s="20"/>
      <c r="C343" s="20"/>
      <c r="D343" s="20"/>
      <c r="E343" s="20"/>
      <c r="F343" s="20"/>
      <c r="G343" s="20"/>
      <c r="H343" s="20"/>
      <c r="I343" s="20"/>
      <c r="J343" s="30"/>
      <c r="K343" s="30"/>
      <c r="L343" s="30"/>
      <c r="M343" s="30"/>
      <c r="N343" s="30"/>
      <c r="O343" s="30"/>
      <c r="P343" s="30"/>
      <c r="Q343" s="30"/>
      <c r="R343" s="20"/>
      <c r="S343" s="20"/>
      <c r="T343" s="20"/>
      <c r="U343" s="20"/>
      <c r="V343" s="20"/>
      <c r="W343" s="20"/>
      <c r="X343" s="20"/>
      <c r="Y343" s="20"/>
      <c r="Z343" s="20"/>
      <c r="AA343" s="20"/>
      <c r="AB343" s="20"/>
      <c r="AC343" s="20"/>
      <c r="AD343" s="20"/>
      <c r="AE343" s="20"/>
      <c r="AF343" s="20"/>
      <c r="AG343" s="20"/>
      <c r="AH343" s="20"/>
      <c r="AI343" s="20"/>
      <c r="AJ343" s="20"/>
      <c r="AK343" s="20"/>
      <c r="AL343" s="20"/>
      <c r="AM343" s="20"/>
      <c r="AN343" s="20"/>
      <c r="AO343" s="20"/>
      <c r="AP343" s="20"/>
    </row>
    <row r="344" spans="1:42" x14ac:dyDescent="0.15">
      <c r="A344" s="20"/>
      <c r="B344" s="20"/>
      <c r="C344" s="20"/>
      <c r="D344" s="20"/>
      <c r="E344" s="20"/>
      <c r="F344" s="20"/>
      <c r="G344" s="20"/>
      <c r="H344" s="20"/>
      <c r="I344" s="20"/>
      <c r="J344" s="30"/>
      <c r="K344" s="30"/>
      <c r="L344" s="30"/>
      <c r="M344" s="30"/>
      <c r="N344" s="30"/>
      <c r="O344" s="30"/>
      <c r="P344" s="30"/>
      <c r="Q344" s="30"/>
      <c r="R344" s="20"/>
      <c r="S344" s="20"/>
      <c r="T344" s="20"/>
      <c r="U344" s="20"/>
      <c r="V344" s="20"/>
      <c r="W344" s="20"/>
      <c r="X344" s="20"/>
      <c r="Y344" s="20"/>
      <c r="Z344" s="20"/>
      <c r="AA344" s="20"/>
      <c r="AB344" s="20"/>
      <c r="AC344" s="20"/>
      <c r="AD344" s="20"/>
      <c r="AE344" s="20"/>
      <c r="AF344" s="20"/>
      <c r="AG344" s="20"/>
      <c r="AH344" s="20"/>
      <c r="AI344" s="20"/>
      <c r="AJ344" s="20"/>
      <c r="AK344" s="20"/>
      <c r="AL344" s="20"/>
      <c r="AM344" s="20"/>
      <c r="AN344" s="20"/>
      <c r="AO344" s="20"/>
      <c r="AP344" s="20"/>
    </row>
    <row r="345" spans="1:42" x14ac:dyDescent="0.15">
      <c r="A345" s="20"/>
      <c r="B345" s="20"/>
      <c r="C345" s="20"/>
      <c r="D345" s="20"/>
      <c r="E345" s="20"/>
      <c r="F345" s="20"/>
      <c r="G345" s="20"/>
      <c r="H345" s="20"/>
      <c r="I345" s="20"/>
      <c r="J345" s="30"/>
      <c r="K345" s="30"/>
      <c r="L345" s="30"/>
      <c r="M345" s="30"/>
      <c r="N345" s="30"/>
      <c r="O345" s="30"/>
      <c r="P345" s="30"/>
      <c r="Q345" s="30"/>
      <c r="R345" s="20"/>
      <c r="S345" s="20"/>
      <c r="T345" s="20"/>
      <c r="U345" s="20"/>
      <c r="V345" s="20"/>
      <c r="W345" s="20"/>
      <c r="X345" s="20"/>
      <c r="Y345" s="20"/>
      <c r="Z345" s="20"/>
      <c r="AA345" s="20"/>
      <c r="AB345" s="20"/>
      <c r="AC345" s="20"/>
      <c r="AD345" s="20"/>
      <c r="AE345" s="20"/>
      <c r="AF345" s="20"/>
      <c r="AG345" s="20"/>
      <c r="AH345" s="20"/>
      <c r="AI345" s="20"/>
      <c r="AJ345" s="20"/>
      <c r="AK345" s="20"/>
      <c r="AL345" s="20"/>
      <c r="AM345" s="20"/>
      <c r="AN345" s="20"/>
      <c r="AO345" s="20"/>
      <c r="AP345" s="20"/>
    </row>
    <row r="346" spans="1:42" x14ac:dyDescent="0.15">
      <c r="A346" s="20"/>
      <c r="B346" s="20"/>
      <c r="C346" s="20"/>
      <c r="D346" s="20"/>
      <c r="E346" s="20"/>
      <c r="F346" s="20"/>
      <c r="G346" s="20"/>
      <c r="H346" s="20"/>
      <c r="I346" s="20"/>
      <c r="J346" s="30"/>
      <c r="K346" s="30"/>
      <c r="L346" s="30"/>
      <c r="M346" s="30"/>
      <c r="N346" s="30"/>
      <c r="O346" s="30"/>
      <c r="P346" s="30"/>
      <c r="Q346" s="30"/>
      <c r="R346" s="20"/>
      <c r="S346" s="20"/>
      <c r="T346" s="20"/>
      <c r="U346" s="20"/>
      <c r="V346" s="20"/>
      <c r="W346" s="20"/>
      <c r="X346" s="20"/>
      <c r="Y346" s="20"/>
      <c r="Z346" s="20"/>
      <c r="AA346" s="20"/>
      <c r="AB346" s="20"/>
      <c r="AC346" s="20"/>
      <c r="AD346" s="20"/>
      <c r="AE346" s="20"/>
      <c r="AF346" s="20"/>
      <c r="AG346" s="20"/>
      <c r="AH346" s="20"/>
      <c r="AI346" s="20"/>
      <c r="AJ346" s="20"/>
      <c r="AK346" s="20"/>
      <c r="AL346" s="20"/>
      <c r="AM346" s="20"/>
      <c r="AN346" s="20"/>
      <c r="AO346" s="20"/>
      <c r="AP346" s="20"/>
    </row>
    <row r="347" spans="1:42" x14ac:dyDescent="0.15">
      <c r="A347" s="20"/>
      <c r="B347" s="20"/>
      <c r="C347" s="20"/>
      <c r="D347" s="20"/>
      <c r="E347" s="20"/>
      <c r="F347" s="20"/>
      <c r="G347" s="20"/>
      <c r="H347" s="20"/>
      <c r="I347" s="20"/>
      <c r="J347" s="30"/>
      <c r="K347" s="30"/>
      <c r="L347" s="30"/>
      <c r="M347" s="30"/>
      <c r="N347" s="30"/>
      <c r="O347" s="30"/>
      <c r="P347" s="30"/>
      <c r="Q347" s="30"/>
      <c r="R347" s="20"/>
      <c r="S347" s="20"/>
      <c r="T347" s="20"/>
      <c r="U347" s="20"/>
      <c r="V347" s="20"/>
      <c r="W347" s="20"/>
      <c r="X347" s="20"/>
      <c r="Y347" s="20"/>
      <c r="Z347" s="20"/>
      <c r="AA347" s="20"/>
      <c r="AB347" s="20"/>
      <c r="AC347" s="20"/>
      <c r="AD347" s="20"/>
      <c r="AE347" s="20"/>
      <c r="AF347" s="20"/>
      <c r="AG347" s="20"/>
      <c r="AH347" s="20"/>
      <c r="AI347" s="20"/>
      <c r="AJ347" s="20"/>
      <c r="AK347" s="20"/>
      <c r="AL347" s="20"/>
      <c r="AM347" s="20"/>
      <c r="AN347" s="20"/>
      <c r="AO347" s="20"/>
      <c r="AP347" s="20"/>
    </row>
    <row r="348" spans="1:42" x14ac:dyDescent="0.15">
      <c r="A348" s="20"/>
      <c r="B348" s="20"/>
      <c r="C348" s="20"/>
      <c r="D348" s="20"/>
      <c r="E348" s="20"/>
      <c r="F348" s="20"/>
      <c r="G348" s="20"/>
      <c r="H348" s="20"/>
      <c r="I348" s="20"/>
      <c r="J348" s="30"/>
      <c r="K348" s="30"/>
      <c r="L348" s="30"/>
      <c r="M348" s="30"/>
      <c r="N348" s="30"/>
      <c r="O348" s="30"/>
      <c r="P348" s="30"/>
      <c r="Q348" s="30"/>
      <c r="R348" s="20"/>
      <c r="S348" s="20"/>
      <c r="T348" s="20"/>
      <c r="U348" s="20"/>
      <c r="V348" s="20"/>
      <c r="W348" s="20"/>
      <c r="X348" s="20"/>
      <c r="Y348" s="20"/>
      <c r="Z348" s="20"/>
      <c r="AA348" s="20"/>
      <c r="AB348" s="20"/>
      <c r="AC348" s="20"/>
      <c r="AD348" s="20"/>
      <c r="AE348" s="20"/>
      <c r="AF348" s="20"/>
      <c r="AG348" s="20"/>
      <c r="AH348" s="20"/>
      <c r="AI348" s="20"/>
      <c r="AJ348" s="20"/>
      <c r="AK348" s="20"/>
      <c r="AL348" s="20"/>
      <c r="AM348" s="20"/>
      <c r="AN348" s="20"/>
      <c r="AO348" s="20"/>
      <c r="AP348" s="20"/>
    </row>
    <row r="349" spans="1:42" x14ac:dyDescent="0.15">
      <c r="A349" s="20"/>
      <c r="B349" s="20"/>
      <c r="C349" s="20"/>
      <c r="D349" s="20"/>
      <c r="E349" s="20"/>
      <c r="F349" s="20"/>
      <c r="G349" s="20"/>
      <c r="H349" s="20"/>
      <c r="I349" s="20"/>
      <c r="J349" s="30"/>
      <c r="K349" s="30"/>
      <c r="L349" s="30"/>
      <c r="M349" s="30"/>
      <c r="N349" s="30"/>
      <c r="O349" s="30"/>
      <c r="P349" s="30"/>
      <c r="Q349" s="30"/>
      <c r="R349" s="20"/>
      <c r="S349" s="20"/>
      <c r="T349" s="20"/>
      <c r="U349" s="20"/>
      <c r="V349" s="20"/>
      <c r="W349" s="20"/>
      <c r="X349" s="20"/>
      <c r="Y349" s="20"/>
      <c r="Z349" s="20"/>
      <c r="AA349" s="20"/>
      <c r="AB349" s="20"/>
      <c r="AC349" s="20"/>
      <c r="AD349" s="20"/>
      <c r="AE349" s="20"/>
      <c r="AF349" s="20"/>
      <c r="AG349" s="20"/>
      <c r="AH349" s="20"/>
      <c r="AI349" s="20"/>
      <c r="AJ349" s="20"/>
      <c r="AK349" s="20"/>
      <c r="AL349" s="20"/>
      <c r="AM349" s="20"/>
      <c r="AN349" s="20"/>
      <c r="AO349" s="20"/>
      <c r="AP349" s="20"/>
    </row>
    <row r="350" spans="1:42" x14ac:dyDescent="0.15">
      <c r="A350" s="20"/>
      <c r="B350" s="20"/>
      <c r="C350" s="20"/>
      <c r="D350" s="20"/>
      <c r="E350" s="20"/>
      <c r="F350" s="20"/>
      <c r="G350" s="20"/>
      <c r="H350" s="20"/>
      <c r="I350" s="20"/>
      <c r="J350" s="30"/>
      <c r="K350" s="30"/>
      <c r="L350" s="30"/>
      <c r="M350" s="30"/>
      <c r="N350" s="30"/>
      <c r="O350" s="30"/>
      <c r="P350" s="30"/>
      <c r="Q350" s="30"/>
      <c r="R350" s="20"/>
      <c r="S350" s="20"/>
      <c r="T350" s="20"/>
      <c r="U350" s="20"/>
      <c r="V350" s="20"/>
      <c r="W350" s="20"/>
      <c r="X350" s="20"/>
      <c r="Y350" s="20"/>
      <c r="Z350" s="20"/>
      <c r="AA350" s="20"/>
      <c r="AB350" s="20"/>
      <c r="AC350" s="20"/>
      <c r="AD350" s="20"/>
      <c r="AE350" s="20"/>
      <c r="AF350" s="20"/>
      <c r="AG350" s="20"/>
      <c r="AH350" s="20"/>
      <c r="AI350" s="20"/>
      <c r="AJ350" s="20"/>
      <c r="AK350" s="20"/>
      <c r="AL350" s="20"/>
      <c r="AM350" s="20"/>
      <c r="AN350" s="20"/>
      <c r="AO350" s="20"/>
      <c r="AP350" s="20"/>
    </row>
    <row r="351" spans="1:42" x14ac:dyDescent="0.15">
      <c r="A351" s="20"/>
      <c r="B351" s="20"/>
      <c r="C351" s="20"/>
      <c r="D351" s="20"/>
      <c r="E351" s="20"/>
      <c r="F351" s="20"/>
      <c r="G351" s="20"/>
      <c r="H351" s="20"/>
      <c r="I351" s="20"/>
      <c r="J351" s="30"/>
      <c r="K351" s="30"/>
      <c r="L351" s="30"/>
      <c r="M351" s="30"/>
      <c r="N351" s="30"/>
      <c r="O351" s="30"/>
      <c r="P351" s="30"/>
      <c r="Q351" s="30"/>
      <c r="R351" s="20"/>
      <c r="S351" s="20"/>
      <c r="T351" s="20"/>
      <c r="U351" s="20"/>
      <c r="V351" s="20"/>
      <c r="W351" s="20"/>
      <c r="X351" s="20"/>
      <c r="Y351" s="20"/>
      <c r="Z351" s="20"/>
      <c r="AA351" s="20"/>
      <c r="AB351" s="20"/>
      <c r="AC351" s="20"/>
      <c r="AD351" s="20"/>
      <c r="AE351" s="20"/>
      <c r="AF351" s="20"/>
      <c r="AG351" s="20"/>
      <c r="AH351" s="20"/>
      <c r="AI351" s="20"/>
      <c r="AJ351" s="20"/>
      <c r="AK351" s="20"/>
      <c r="AL351" s="20"/>
      <c r="AM351" s="20"/>
      <c r="AN351" s="20"/>
      <c r="AO351" s="20"/>
      <c r="AP351" s="20"/>
    </row>
    <row r="352" spans="1:42" x14ac:dyDescent="0.15">
      <c r="A352" s="20"/>
      <c r="B352" s="20"/>
      <c r="C352" s="20"/>
      <c r="D352" s="20"/>
      <c r="E352" s="20"/>
      <c r="F352" s="20"/>
      <c r="G352" s="20"/>
      <c r="H352" s="20"/>
      <c r="I352" s="20"/>
      <c r="J352" s="30"/>
      <c r="K352" s="30"/>
      <c r="L352" s="30"/>
      <c r="M352" s="30"/>
      <c r="N352" s="30"/>
      <c r="O352" s="30"/>
      <c r="P352" s="30"/>
      <c r="Q352" s="30"/>
      <c r="R352" s="20"/>
      <c r="S352" s="20"/>
      <c r="T352" s="20"/>
      <c r="U352" s="20"/>
      <c r="V352" s="20"/>
      <c r="W352" s="20"/>
      <c r="X352" s="20"/>
      <c r="Y352" s="20"/>
      <c r="Z352" s="20"/>
      <c r="AA352" s="20"/>
      <c r="AB352" s="20"/>
      <c r="AC352" s="20"/>
      <c r="AD352" s="20"/>
      <c r="AE352" s="20"/>
      <c r="AF352" s="20"/>
      <c r="AG352" s="20"/>
      <c r="AH352" s="20"/>
      <c r="AI352" s="20"/>
      <c r="AJ352" s="20"/>
      <c r="AK352" s="20"/>
      <c r="AL352" s="20"/>
      <c r="AM352" s="20"/>
      <c r="AN352" s="20"/>
      <c r="AO352" s="20"/>
      <c r="AP352" s="20"/>
    </row>
    <row r="353" spans="1:42" x14ac:dyDescent="0.15">
      <c r="A353" s="20"/>
      <c r="B353" s="20"/>
      <c r="C353" s="20"/>
      <c r="D353" s="20"/>
      <c r="E353" s="20"/>
      <c r="F353" s="20"/>
      <c r="G353" s="20"/>
      <c r="H353" s="20"/>
      <c r="I353" s="20"/>
      <c r="J353" s="30"/>
      <c r="K353" s="30"/>
      <c r="L353" s="30"/>
      <c r="M353" s="30"/>
      <c r="N353" s="30"/>
      <c r="O353" s="30"/>
      <c r="P353" s="30"/>
      <c r="Q353" s="30"/>
      <c r="R353" s="20"/>
      <c r="S353" s="20"/>
      <c r="T353" s="20"/>
      <c r="U353" s="20"/>
      <c r="V353" s="20"/>
      <c r="W353" s="20"/>
      <c r="X353" s="20"/>
      <c r="Y353" s="20"/>
      <c r="Z353" s="20"/>
      <c r="AA353" s="20"/>
      <c r="AB353" s="20"/>
      <c r="AC353" s="20"/>
      <c r="AD353" s="20"/>
      <c r="AE353" s="20"/>
      <c r="AF353" s="20"/>
      <c r="AG353" s="20"/>
      <c r="AH353" s="20"/>
      <c r="AI353" s="20"/>
      <c r="AJ353" s="20"/>
      <c r="AK353" s="20"/>
      <c r="AL353" s="20"/>
      <c r="AM353" s="20"/>
      <c r="AN353" s="20"/>
      <c r="AO353" s="20"/>
      <c r="AP353" s="20"/>
    </row>
    <row r="354" spans="1:42" x14ac:dyDescent="0.15">
      <c r="A354" s="20"/>
      <c r="B354" s="20"/>
      <c r="C354" s="20"/>
      <c r="D354" s="20"/>
      <c r="E354" s="20"/>
      <c r="F354" s="20"/>
      <c r="G354" s="20"/>
      <c r="H354" s="20"/>
      <c r="I354" s="20"/>
      <c r="J354" s="30"/>
      <c r="K354" s="30"/>
      <c r="L354" s="30"/>
      <c r="M354" s="30"/>
      <c r="N354" s="30"/>
      <c r="O354" s="30"/>
      <c r="P354" s="30"/>
      <c r="Q354" s="30"/>
      <c r="R354" s="20"/>
      <c r="S354" s="20"/>
      <c r="T354" s="20"/>
      <c r="U354" s="20"/>
      <c r="V354" s="20"/>
      <c r="W354" s="20"/>
      <c r="X354" s="20"/>
      <c r="Y354" s="20"/>
      <c r="Z354" s="20"/>
      <c r="AA354" s="20"/>
      <c r="AB354" s="20"/>
      <c r="AC354" s="20"/>
      <c r="AD354" s="20"/>
      <c r="AE354" s="20"/>
      <c r="AF354" s="20"/>
      <c r="AG354" s="20"/>
      <c r="AH354" s="20"/>
      <c r="AI354" s="20"/>
      <c r="AJ354" s="20"/>
      <c r="AK354" s="20"/>
      <c r="AL354" s="20"/>
      <c r="AM354" s="20"/>
      <c r="AN354" s="20"/>
      <c r="AO354" s="20"/>
      <c r="AP354" s="20"/>
    </row>
    <row r="355" spans="1:42" x14ac:dyDescent="0.15">
      <c r="A355" s="20"/>
      <c r="B355" s="20"/>
      <c r="C355" s="20"/>
      <c r="D355" s="20"/>
      <c r="E355" s="20"/>
      <c r="F355" s="20"/>
      <c r="G355" s="20"/>
      <c r="H355" s="20"/>
      <c r="I355" s="20"/>
      <c r="J355" s="30"/>
      <c r="K355" s="30"/>
      <c r="L355" s="30"/>
      <c r="M355" s="30"/>
      <c r="N355" s="30"/>
      <c r="O355" s="30"/>
      <c r="P355" s="30"/>
      <c r="Q355" s="30"/>
      <c r="R355" s="20"/>
      <c r="S355" s="20"/>
      <c r="T355" s="20"/>
      <c r="U355" s="20"/>
      <c r="V355" s="20"/>
      <c r="W355" s="20"/>
      <c r="X355" s="20"/>
      <c r="Y355" s="20"/>
      <c r="Z355" s="20"/>
      <c r="AA355" s="20"/>
      <c r="AB355" s="20"/>
      <c r="AC355" s="20"/>
      <c r="AD355" s="20"/>
      <c r="AE355" s="20"/>
      <c r="AF355" s="20"/>
      <c r="AG355" s="20"/>
      <c r="AH355" s="20"/>
      <c r="AI355" s="20"/>
      <c r="AJ355" s="20"/>
      <c r="AK355" s="20"/>
      <c r="AL355" s="20"/>
      <c r="AM355" s="20"/>
      <c r="AN355" s="20"/>
      <c r="AO355" s="20"/>
      <c r="AP355" s="20"/>
    </row>
    <row r="356" spans="1:42" x14ac:dyDescent="0.15">
      <c r="A356" s="20"/>
      <c r="B356" s="20"/>
      <c r="C356" s="20"/>
      <c r="D356" s="20"/>
      <c r="E356" s="20"/>
      <c r="F356" s="20"/>
      <c r="G356" s="20"/>
      <c r="H356" s="20"/>
      <c r="I356" s="20"/>
      <c r="J356" s="30"/>
      <c r="K356" s="30"/>
      <c r="L356" s="30"/>
      <c r="M356" s="30"/>
      <c r="N356" s="30"/>
      <c r="O356" s="30"/>
      <c r="P356" s="30"/>
      <c r="Q356" s="30"/>
      <c r="R356" s="20"/>
      <c r="S356" s="20"/>
      <c r="T356" s="20"/>
      <c r="U356" s="20"/>
      <c r="V356" s="20"/>
      <c r="W356" s="20"/>
      <c r="X356" s="20"/>
      <c r="Y356" s="20"/>
      <c r="Z356" s="20"/>
      <c r="AA356" s="20"/>
      <c r="AB356" s="20"/>
      <c r="AC356" s="20"/>
      <c r="AD356" s="20"/>
      <c r="AE356" s="20"/>
      <c r="AF356" s="20"/>
      <c r="AG356" s="20"/>
      <c r="AH356" s="20"/>
      <c r="AI356" s="20"/>
      <c r="AJ356" s="20"/>
      <c r="AK356" s="20"/>
      <c r="AL356" s="20"/>
      <c r="AM356" s="20"/>
      <c r="AN356" s="20"/>
      <c r="AO356" s="20"/>
      <c r="AP356" s="20"/>
    </row>
    <row r="357" spans="1:42" x14ac:dyDescent="0.15">
      <c r="A357" s="20"/>
      <c r="B357" s="20"/>
      <c r="C357" s="20"/>
      <c r="D357" s="20"/>
      <c r="E357" s="20"/>
      <c r="F357" s="20"/>
      <c r="G357" s="20"/>
      <c r="H357" s="20"/>
      <c r="I357" s="20"/>
      <c r="J357" s="30"/>
      <c r="K357" s="30"/>
      <c r="L357" s="30"/>
      <c r="M357" s="30"/>
      <c r="N357" s="30"/>
      <c r="O357" s="30"/>
      <c r="P357" s="30"/>
      <c r="Q357" s="30"/>
      <c r="R357" s="20"/>
      <c r="S357" s="20"/>
      <c r="T357" s="20"/>
      <c r="U357" s="20"/>
      <c r="V357" s="20"/>
      <c r="W357" s="20"/>
      <c r="X357" s="20"/>
      <c r="Y357" s="20"/>
      <c r="Z357" s="20"/>
      <c r="AA357" s="20"/>
      <c r="AB357" s="20"/>
      <c r="AC357" s="20"/>
      <c r="AD357" s="20"/>
      <c r="AE357" s="20"/>
      <c r="AF357" s="20"/>
      <c r="AG357" s="20"/>
      <c r="AH357" s="20"/>
      <c r="AI357" s="20"/>
      <c r="AJ357" s="20"/>
      <c r="AK357" s="20"/>
      <c r="AL357" s="20"/>
      <c r="AM357" s="20"/>
      <c r="AN357" s="20"/>
      <c r="AO357" s="20"/>
      <c r="AP357" s="20"/>
    </row>
    <row r="358" spans="1:42" x14ac:dyDescent="0.15">
      <c r="A358" s="20"/>
      <c r="B358" s="20"/>
      <c r="C358" s="20"/>
      <c r="D358" s="20"/>
      <c r="E358" s="20"/>
      <c r="F358" s="20"/>
      <c r="G358" s="20"/>
      <c r="H358" s="20"/>
      <c r="I358" s="20"/>
      <c r="J358" s="30"/>
      <c r="K358" s="30"/>
      <c r="L358" s="30"/>
      <c r="M358" s="30"/>
      <c r="N358" s="30"/>
      <c r="O358" s="30"/>
      <c r="P358" s="30"/>
      <c r="Q358" s="30"/>
      <c r="R358" s="20"/>
      <c r="S358" s="20"/>
      <c r="T358" s="20"/>
      <c r="U358" s="20"/>
      <c r="V358" s="20"/>
      <c r="W358" s="20"/>
      <c r="X358" s="20"/>
      <c r="Y358" s="20"/>
      <c r="Z358" s="20"/>
      <c r="AA358" s="20"/>
      <c r="AB358" s="20"/>
      <c r="AC358" s="20"/>
      <c r="AD358" s="20"/>
      <c r="AE358" s="20"/>
      <c r="AF358" s="20"/>
      <c r="AG358" s="20"/>
      <c r="AH358" s="20"/>
      <c r="AI358" s="20"/>
      <c r="AJ358" s="20"/>
      <c r="AK358" s="20"/>
      <c r="AL358" s="20"/>
      <c r="AM358" s="20"/>
      <c r="AN358" s="20"/>
      <c r="AO358" s="20"/>
      <c r="AP358" s="20"/>
    </row>
    <row r="359" spans="1:42" x14ac:dyDescent="0.15">
      <c r="A359" s="20"/>
      <c r="B359" s="20"/>
      <c r="C359" s="20"/>
      <c r="D359" s="20"/>
      <c r="E359" s="20"/>
      <c r="F359" s="20"/>
      <c r="G359" s="20"/>
      <c r="H359" s="20"/>
      <c r="I359" s="20"/>
      <c r="J359" s="30"/>
      <c r="K359" s="30"/>
      <c r="L359" s="30"/>
      <c r="M359" s="30"/>
      <c r="N359" s="30"/>
      <c r="O359" s="30"/>
      <c r="P359" s="30"/>
      <c r="Q359" s="30"/>
      <c r="R359" s="20"/>
      <c r="S359" s="20"/>
      <c r="T359" s="20"/>
      <c r="U359" s="20"/>
      <c r="V359" s="20"/>
      <c r="W359" s="20"/>
      <c r="X359" s="20"/>
      <c r="Y359" s="20"/>
      <c r="Z359" s="20"/>
      <c r="AA359" s="20"/>
      <c r="AB359" s="20"/>
      <c r="AC359" s="20"/>
      <c r="AD359" s="20"/>
      <c r="AE359" s="20"/>
      <c r="AF359" s="20"/>
      <c r="AG359" s="20"/>
      <c r="AH359" s="20"/>
      <c r="AI359" s="20"/>
      <c r="AJ359" s="20"/>
      <c r="AK359" s="20"/>
      <c r="AL359" s="20"/>
      <c r="AM359" s="20"/>
      <c r="AN359" s="20"/>
      <c r="AO359" s="20"/>
      <c r="AP359" s="20"/>
    </row>
    <row r="360" spans="1:42" x14ac:dyDescent="0.15">
      <c r="A360" s="20"/>
      <c r="B360" s="20"/>
      <c r="C360" s="20"/>
      <c r="D360" s="20"/>
      <c r="E360" s="20"/>
      <c r="F360" s="20"/>
      <c r="G360" s="20"/>
      <c r="H360" s="20"/>
      <c r="I360" s="20"/>
      <c r="J360" s="30"/>
      <c r="K360" s="30"/>
      <c r="L360" s="30"/>
      <c r="M360" s="30"/>
      <c r="N360" s="30"/>
      <c r="O360" s="30"/>
      <c r="P360" s="30"/>
      <c r="Q360" s="30"/>
      <c r="R360" s="20"/>
      <c r="S360" s="20"/>
      <c r="T360" s="20"/>
      <c r="U360" s="20"/>
      <c r="V360" s="20"/>
      <c r="W360" s="20"/>
      <c r="X360" s="20"/>
      <c r="Y360" s="20"/>
      <c r="Z360" s="20"/>
      <c r="AA360" s="20"/>
      <c r="AB360" s="20"/>
      <c r="AC360" s="20"/>
      <c r="AD360" s="20"/>
      <c r="AE360" s="20"/>
      <c r="AF360" s="20"/>
      <c r="AG360" s="20"/>
      <c r="AH360" s="20"/>
      <c r="AI360" s="20"/>
      <c r="AJ360" s="20"/>
      <c r="AK360" s="20"/>
      <c r="AL360" s="20"/>
      <c r="AM360" s="20"/>
      <c r="AN360" s="20"/>
      <c r="AO360" s="20"/>
      <c r="AP360" s="20"/>
    </row>
    <row r="361" spans="1:42" x14ac:dyDescent="0.15">
      <c r="A361" s="20"/>
      <c r="B361" s="20"/>
      <c r="C361" s="20"/>
      <c r="D361" s="20"/>
      <c r="E361" s="20"/>
      <c r="F361" s="20"/>
      <c r="G361" s="20"/>
      <c r="H361" s="20"/>
      <c r="I361" s="20"/>
      <c r="J361" s="30"/>
      <c r="K361" s="30"/>
      <c r="L361" s="30"/>
      <c r="M361" s="30"/>
      <c r="N361" s="30"/>
      <c r="O361" s="30"/>
      <c r="P361" s="30"/>
      <c r="Q361" s="30"/>
      <c r="R361" s="20"/>
      <c r="S361" s="20"/>
      <c r="T361" s="20"/>
      <c r="U361" s="20"/>
      <c r="V361" s="20"/>
      <c r="W361" s="20"/>
      <c r="X361" s="20"/>
      <c r="Y361" s="20"/>
      <c r="Z361" s="20"/>
      <c r="AA361" s="20"/>
      <c r="AB361" s="20"/>
      <c r="AC361" s="20"/>
      <c r="AD361" s="20"/>
      <c r="AE361" s="20"/>
      <c r="AF361" s="20"/>
      <c r="AG361" s="20"/>
      <c r="AH361" s="20"/>
      <c r="AI361" s="20"/>
      <c r="AJ361" s="20"/>
      <c r="AK361" s="20"/>
      <c r="AL361" s="20"/>
      <c r="AM361" s="20"/>
      <c r="AN361" s="20"/>
      <c r="AO361" s="20"/>
      <c r="AP361" s="20"/>
    </row>
    <row r="362" spans="1:42" x14ac:dyDescent="0.15">
      <c r="A362" s="20"/>
      <c r="B362" s="20"/>
      <c r="C362" s="20"/>
      <c r="D362" s="20"/>
      <c r="E362" s="20"/>
      <c r="F362" s="20"/>
      <c r="G362" s="20"/>
      <c r="H362" s="20"/>
      <c r="I362" s="20"/>
      <c r="J362" s="30"/>
      <c r="K362" s="30"/>
      <c r="L362" s="30"/>
      <c r="M362" s="30"/>
      <c r="N362" s="30"/>
      <c r="O362" s="30"/>
      <c r="P362" s="30"/>
      <c r="Q362" s="30"/>
      <c r="R362" s="20"/>
      <c r="S362" s="20"/>
      <c r="T362" s="20"/>
      <c r="U362" s="20"/>
      <c r="V362" s="20"/>
      <c r="W362" s="20"/>
      <c r="X362" s="20"/>
      <c r="Y362" s="20"/>
      <c r="Z362" s="20"/>
      <c r="AA362" s="20"/>
      <c r="AB362" s="20"/>
      <c r="AC362" s="20"/>
      <c r="AD362" s="20"/>
      <c r="AE362" s="20"/>
      <c r="AF362" s="20"/>
      <c r="AG362" s="20"/>
      <c r="AH362" s="20"/>
      <c r="AI362" s="20"/>
      <c r="AJ362" s="20"/>
      <c r="AK362" s="20"/>
      <c r="AL362" s="20"/>
      <c r="AM362" s="20"/>
      <c r="AN362" s="20"/>
      <c r="AO362" s="20"/>
      <c r="AP362" s="20"/>
    </row>
    <row r="363" spans="1:42" x14ac:dyDescent="0.15">
      <c r="A363" s="20"/>
      <c r="B363" s="20"/>
      <c r="C363" s="20"/>
      <c r="D363" s="20"/>
      <c r="E363" s="20"/>
      <c r="F363" s="20"/>
      <c r="G363" s="20"/>
      <c r="H363" s="20"/>
      <c r="I363" s="20"/>
      <c r="J363" s="30"/>
      <c r="K363" s="30"/>
      <c r="L363" s="30"/>
      <c r="M363" s="30"/>
      <c r="N363" s="30"/>
      <c r="O363" s="30"/>
      <c r="P363" s="30"/>
      <c r="Q363" s="30"/>
      <c r="R363" s="20"/>
      <c r="S363" s="20"/>
      <c r="T363" s="20"/>
      <c r="U363" s="20"/>
      <c r="V363" s="20"/>
      <c r="W363" s="20"/>
      <c r="X363" s="20"/>
      <c r="Y363" s="20"/>
      <c r="Z363" s="20"/>
      <c r="AA363" s="20"/>
      <c r="AB363" s="20"/>
      <c r="AC363" s="20"/>
      <c r="AD363" s="20"/>
      <c r="AE363" s="20"/>
      <c r="AF363" s="20"/>
      <c r="AG363" s="20"/>
      <c r="AH363" s="20"/>
      <c r="AI363" s="20"/>
      <c r="AJ363" s="20"/>
      <c r="AK363" s="20"/>
      <c r="AL363" s="20"/>
      <c r="AM363" s="20"/>
      <c r="AN363" s="20"/>
      <c r="AO363" s="20"/>
      <c r="AP363" s="20"/>
    </row>
    <row r="364" spans="1:42" x14ac:dyDescent="0.15">
      <c r="A364" s="20"/>
      <c r="B364" s="20"/>
      <c r="C364" s="20"/>
      <c r="D364" s="20"/>
      <c r="E364" s="20"/>
      <c r="F364" s="20"/>
      <c r="G364" s="20"/>
      <c r="H364" s="20"/>
      <c r="I364" s="20"/>
      <c r="J364" s="30"/>
      <c r="K364" s="30"/>
      <c r="L364" s="30"/>
      <c r="M364" s="30"/>
      <c r="N364" s="30"/>
      <c r="O364" s="30"/>
      <c r="P364" s="30"/>
      <c r="Q364" s="30"/>
      <c r="R364" s="20"/>
      <c r="S364" s="20"/>
      <c r="T364" s="20"/>
      <c r="U364" s="20"/>
      <c r="V364" s="20"/>
      <c r="W364" s="20"/>
      <c r="X364" s="20"/>
      <c r="Y364" s="20"/>
      <c r="Z364" s="20"/>
      <c r="AA364" s="20"/>
      <c r="AB364" s="20"/>
      <c r="AC364" s="20"/>
      <c r="AD364" s="20"/>
      <c r="AE364" s="20"/>
      <c r="AF364" s="20"/>
      <c r="AG364" s="20"/>
      <c r="AH364" s="20"/>
      <c r="AI364" s="20"/>
      <c r="AJ364" s="20"/>
      <c r="AK364" s="20"/>
      <c r="AL364" s="20"/>
      <c r="AM364" s="20"/>
      <c r="AN364" s="20"/>
      <c r="AO364" s="20"/>
      <c r="AP364" s="20"/>
    </row>
    <row r="365" spans="1:42" x14ac:dyDescent="0.15">
      <c r="A365" s="20"/>
      <c r="B365" s="20"/>
      <c r="C365" s="20"/>
      <c r="D365" s="20"/>
      <c r="E365" s="20"/>
      <c r="F365" s="20"/>
      <c r="G365" s="20"/>
      <c r="H365" s="20"/>
      <c r="I365" s="20"/>
      <c r="J365" s="30"/>
      <c r="K365" s="30"/>
      <c r="L365" s="30"/>
      <c r="M365" s="30"/>
      <c r="N365" s="30"/>
      <c r="O365" s="30"/>
      <c r="P365" s="30"/>
      <c r="Q365" s="30"/>
      <c r="R365" s="20"/>
      <c r="S365" s="20"/>
      <c r="T365" s="20"/>
      <c r="U365" s="20"/>
      <c r="V365" s="20"/>
      <c r="W365" s="20"/>
      <c r="X365" s="20"/>
      <c r="Y365" s="20"/>
      <c r="Z365" s="20"/>
      <c r="AA365" s="20"/>
      <c r="AB365" s="20"/>
      <c r="AC365" s="20"/>
      <c r="AD365" s="20"/>
      <c r="AE365" s="20"/>
      <c r="AF365" s="20"/>
      <c r="AG365" s="20"/>
      <c r="AH365" s="20"/>
      <c r="AI365" s="20"/>
      <c r="AJ365" s="20"/>
      <c r="AK365" s="20"/>
      <c r="AL365" s="20"/>
      <c r="AM365" s="20"/>
      <c r="AN365" s="20"/>
      <c r="AO365" s="20"/>
      <c r="AP365" s="20"/>
    </row>
    <row r="366" spans="1:42" x14ac:dyDescent="0.15">
      <c r="A366" s="20"/>
      <c r="B366" s="20"/>
      <c r="C366" s="20"/>
      <c r="D366" s="20"/>
      <c r="E366" s="20"/>
      <c r="F366" s="20"/>
      <c r="G366" s="20"/>
      <c r="H366" s="20"/>
      <c r="I366" s="20"/>
      <c r="J366" s="30"/>
      <c r="K366" s="30"/>
      <c r="L366" s="30"/>
      <c r="M366" s="30"/>
      <c r="N366" s="30"/>
      <c r="O366" s="30"/>
      <c r="P366" s="30"/>
      <c r="Q366" s="30"/>
      <c r="R366" s="20"/>
      <c r="S366" s="20"/>
      <c r="T366" s="20"/>
      <c r="U366" s="20"/>
      <c r="V366" s="20"/>
      <c r="W366" s="20"/>
      <c r="X366" s="20"/>
      <c r="Y366" s="20"/>
      <c r="Z366" s="20"/>
      <c r="AA366" s="20"/>
      <c r="AB366" s="20"/>
      <c r="AC366" s="20"/>
      <c r="AD366" s="20"/>
      <c r="AE366" s="20"/>
      <c r="AF366" s="20"/>
      <c r="AG366" s="20"/>
      <c r="AH366" s="20"/>
      <c r="AI366" s="20"/>
      <c r="AJ366" s="20"/>
      <c r="AK366" s="20"/>
      <c r="AL366" s="20"/>
      <c r="AM366" s="20"/>
      <c r="AN366" s="20"/>
      <c r="AO366" s="20"/>
      <c r="AP366" s="20"/>
    </row>
    <row r="367" spans="1:42" x14ac:dyDescent="0.15">
      <c r="A367" s="20"/>
      <c r="B367" s="20"/>
      <c r="C367" s="20"/>
      <c r="D367" s="20"/>
      <c r="E367" s="20"/>
      <c r="F367" s="20"/>
      <c r="G367" s="20"/>
      <c r="H367" s="20"/>
      <c r="I367" s="20"/>
      <c r="J367" s="30"/>
      <c r="K367" s="30"/>
      <c r="L367" s="30"/>
      <c r="M367" s="30"/>
      <c r="N367" s="30"/>
      <c r="O367" s="30"/>
      <c r="P367" s="30"/>
      <c r="Q367" s="30"/>
      <c r="R367" s="20"/>
      <c r="S367" s="20"/>
      <c r="T367" s="20"/>
      <c r="U367" s="20"/>
      <c r="V367" s="20"/>
      <c r="W367" s="20"/>
      <c r="X367" s="20"/>
      <c r="Y367" s="20"/>
      <c r="Z367" s="20"/>
      <c r="AA367" s="20"/>
      <c r="AB367" s="20"/>
      <c r="AC367" s="20"/>
      <c r="AD367" s="20"/>
      <c r="AE367" s="20"/>
      <c r="AF367" s="20"/>
      <c r="AG367" s="20"/>
      <c r="AH367" s="20"/>
      <c r="AI367" s="20"/>
      <c r="AJ367" s="20"/>
      <c r="AK367" s="20"/>
      <c r="AL367" s="20"/>
      <c r="AM367" s="20"/>
      <c r="AN367" s="20"/>
      <c r="AO367" s="20"/>
      <c r="AP367" s="20"/>
    </row>
    <row r="368" spans="1:42" x14ac:dyDescent="0.15">
      <c r="A368" s="20"/>
      <c r="B368" s="20"/>
      <c r="C368" s="20"/>
      <c r="D368" s="20"/>
      <c r="E368" s="20"/>
      <c r="F368" s="20"/>
      <c r="G368" s="20"/>
      <c r="H368" s="20"/>
      <c r="I368" s="20"/>
      <c r="J368" s="30"/>
      <c r="K368" s="30"/>
      <c r="L368" s="30"/>
      <c r="M368" s="30"/>
      <c r="N368" s="30"/>
      <c r="O368" s="30"/>
      <c r="P368" s="30"/>
      <c r="Q368" s="30"/>
      <c r="R368" s="20"/>
      <c r="S368" s="20"/>
      <c r="T368" s="20"/>
      <c r="U368" s="20"/>
      <c r="V368" s="20"/>
      <c r="W368" s="20"/>
      <c r="X368" s="20"/>
      <c r="Y368" s="20"/>
      <c r="Z368" s="20"/>
      <c r="AA368" s="20"/>
      <c r="AB368" s="20"/>
      <c r="AC368" s="20"/>
      <c r="AD368" s="20"/>
      <c r="AE368" s="20"/>
      <c r="AF368" s="20"/>
      <c r="AG368" s="20"/>
      <c r="AH368" s="20"/>
      <c r="AI368" s="20"/>
      <c r="AJ368" s="20"/>
      <c r="AK368" s="20"/>
      <c r="AL368" s="20"/>
      <c r="AM368" s="20"/>
      <c r="AN368" s="20"/>
      <c r="AO368" s="20"/>
      <c r="AP368" s="20"/>
    </row>
    <row r="369" spans="1:42" x14ac:dyDescent="0.15">
      <c r="A369" s="20"/>
      <c r="B369" s="20"/>
      <c r="C369" s="20"/>
      <c r="D369" s="20"/>
      <c r="E369" s="20"/>
      <c r="F369" s="20"/>
      <c r="G369" s="20"/>
      <c r="H369" s="20"/>
      <c r="I369" s="20"/>
      <c r="J369" s="30"/>
      <c r="K369" s="30"/>
      <c r="L369" s="30"/>
      <c r="M369" s="30"/>
      <c r="N369" s="30"/>
      <c r="O369" s="30"/>
      <c r="P369" s="30"/>
      <c r="Q369" s="30"/>
      <c r="R369" s="20"/>
      <c r="S369" s="20"/>
      <c r="T369" s="20"/>
      <c r="U369" s="20"/>
      <c r="V369" s="20"/>
      <c r="W369" s="20"/>
      <c r="X369" s="20"/>
      <c r="Y369" s="20"/>
      <c r="Z369" s="20"/>
      <c r="AA369" s="20"/>
      <c r="AB369" s="20"/>
      <c r="AC369" s="20"/>
      <c r="AD369" s="20"/>
      <c r="AE369" s="20"/>
      <c r="AF369" s="20"/>
      <c r="AG369" s="20"/>
      <c r="AH369" s="20"/>
      <c r="AI369" s="20"/>
      <c r="AJ369" s="20"/>
      <c r="AK369" s="20"/>
      <c r="AL369" s="20"/>
      <c r="AM369" s="20"/>
      <c r="AN369" s="20"/>
      <c r="AO369" s="20"/>
      <c r="AP369" s="20"/>
    </row>
    <row r="370" spans="1:42" x14ac:dyDescent="0.15">
      <c r="A370" s="20"/>
      <c r="B370" s="20"/>
      <c r="C370" s="20"/>
      <c r="D370" s="20"/>
      <c r="E370" s="20"/>
      <c r="F370" s="20"/>
      <c r="G370" s="20"/>
      <c r="H370" s="20"/>
      <c r="I370" s="20"/>
      <c r="J370" s="30"/>
      <c r="K370" s="30"/>
      <c r="L370" s="30"/>
      <c r="M370" s="30"/>
      <c r="N370" s="30"/>
      <c r="O370" s="30"/>
      <c r="P370" s="30"/>
      <c r="Q370" s="30"/>
      <c r="R370" s="20"/>
      <c r="S370" s="20"/>
      <c r="T370" s="20"/>
      <c r="U370" s="20"/>
      <c r="V370" s="20"/>
      <c r="W370" s="20"/>
      <c r="X370" s="20"/>
      <c r="Y370" s="20"/>
      <c r="Z370" s="20"/>
      <c r="AA370" s="20"/>
      <c r="AB370" s="20"/>
      <c r="AC370" s="20"/>
      <c r="AD370" s="20"/>
      <c r="AE370" s="20"/>
      <c r="AF370" s="20"/>
      <c r="AG370" s="20"/>
      <c r="AH370" s="20"/>
      <c r="AI370" s="20"/>
      <c r="AJ370" s="20"/>
      <c r="AK370" s="20"/>
      <c r="AL370" s="20"/>
      <c r="AM370" s="20"/>
      <c r="AN370" s="20"/>
      <c r="AO370" s="20"/>
      <c r="AP370" s="20"/>
    </row>
    <row r="371" spans="1:42" x14ac:dyDescent="0.15">
      <c r="A371" s="20"/>
      <c r="B371" s="20"/>
      <c r="C371" s="20"/>
      <c r="D371" s="20"/>
      <c r="E371" s="20"/>
      <c r="F371" s="20"/>
      <c r="G371" s="20"/>
      <c r="H371" s="20"/>
      <c r="I371" s="20"/>
      <c r="J371" s="30"/>
      <c r="K371" s="30"/>
      <c r="L371" s="30"/>
      <c r="M371" s="30"/>
      <c r="N371" s="30"/>
      <c r="O371" s="30"/>
      <c r="P371" s="30"/>
      <c r="Q371" s="30"/>
      <c r="R371" s="20"/>
      <c r="S371" s="20"/>
      <c r="T371" s="20"/>
      <c r="U371" s="20"/>
      <c r="V371" s="20"/>
      <c r="W371" s="20"/>
      <c r="X371" s="20"/>
      <c r="Y371" s="20"/>
      <c r="Z371" s="20"/>
      <c r="AA371" s="20"/>
      <c r="AB371" s="20"/>
      <c r="AC371" s="20"/>
      <c r="AD371" s="20"/>
      <c r="AE371" s="20"/>
      <c r="AF371" s="20"/>
      <c r="AG371" s="20"/>
      <c r="AH371" s="20"/>
      <c r="AI371" s="20"/>
      <c r="AJ371" s="20"/>
      <c r="AK371" s="20"/>
      <c r="AL371" s="20"/>
      <c r="AM371" s="20"/>
      <c r="AN371" s="20"/>
      <c r="AO371" s="20"/>
      <c r="AP371" s="20"/>
    </row>
    <row r="372" spans="1:42" x14ac:dyDescent="0.15">
      <c r="A372" s="20"/>
      <c r="B372" s="20"/>
      <c r="C372" s="20"/>
      <c r="D372" s="20"/>
      <c r="E372" s="20"/>
      <c r="F372" s="20"/>
      <c r="G372" s="20"/>
      <c r="H372" s="20"/>
      <c r="I372" s="20"/>
      <c r="J372" s="30"/>
      <c r="K372" s="30"/>
      <c r="L372" s="30"/>
      <c r="M372" s="30"/>
      <c r="N372" s="30"/>
      <c r="O372" s="30"/>
      <c r="P372" s="30"/>
      <c r="Q372" s="30"/>
      <c r="R372" s="20"/>
      <c r="S372" s="20"/>
      <c r="T372" s="20"/>
      <c r="U372" s="20"/>
      <c r="V372" s="20"/>
      <c r="W372" s="20"/>
      <c r="X372" s="20"/>
      <c r="Y372" s="20"/>
      <c r="Z372" s="20"/>
      <c r="AA372" s="20"/>
      <c r="AB372" s="20"/>
      <c r="AC372" s="20"/>
      <c r="AD372" s="20"/>
      <c r="AE372" s="20"/>
      <c r="AF372" s="20"/>
      <c r="AG372" s="20"/>
      <c r="AH372" s="20"/>
      <c r="AI372" s="20"/>
      <c r="AJ372" s="20"/>
      <c r="AK372" s="20"/>
      <c r="AL372" s="20"/>
      <c r="AM372" s="20"/>
      <c r="AN372" s="20"/>
      <c r="AO372" s="20"/>
      <c r="AP372" s="20"/>
    </row>
    <row r="373" spans="1:42" x14ac:dyDescent="0.15">
      <c r="A373" s="20"/>
      <c r="B373" s="20"/>
      <c r="C373" s="20"/>
      <c r="D373" s="20"/>
      <c r="E373" s="20"/>
      <c r="F373" s="20"/>
      <c r="G373" s="20"/>
      <c r="H373" s="20"/>
      <c r="I373" s="20"/>
      <c r="J373" s="30"/>
      <c r="K373" s="30"/>
      <c r="L373" s="30"/>
      <c r="M373" s="30"/>
      <c r="N373" s="30"/>
      <c r="O373" s="30"/>
      <c r="P373" s="30"/>
      <c r="Q373" s="30"/>
      <c r="R373" s="20"/>
      <c r="S373" s="20"/>
      <c r="T373" s="20"/>
      <c r="U373" s="20"/>
      <c r="V373" s="20"/>
      <c r="W373" s="20"/>
      <c r="X373" s="20"/>
      <c r="Y373" s="20"/>
      <c r="Z373" s="20"/>
      <c r="AA373" s="20"/>
      <c r="AB373" s="20"/>
      <c r="AC373" s="20"/>
      <c r="AD373" s="20"/>
      <c r="AE373" s="20"/>
      <c r="AF373" s="20"/>
      <c r="AG373" s="20"/>
      <c r="AH373" s="20"/>
      <c r="AI373" s="20"/>
      <c r="AJ373" s="20"/>
      <c r="AK373" s="20"/>
      <c r="AL373" s="20"/>
      <c r="AM373" s="20"/>
      <c r="AN373" s="20"/>
      <c r="AO373" s="20"/>
      <c r="AP373" s="20"/>
    </row>
    <row r="374" spans="1:42" x14ac:dyDescent="0.15">
      <c r="A374" s="20"/>
      <c r="B374" s="20"/>
      <c r="C374" s="20"/>
      <c r="D374" s="20"/>
      <c r="E374" s="20"/>
      <c r="F374" s="20"/>
      <c r="G374" s="20"/>
      <c r="H374" s="20"/>
      <c r="I374" s="20"/>
      <c r="J374" s="30"/>
      <c r="K374" s="30"/>
      <c r="L374" s="30"/>
      <c r="M374" s="30"/>
      <c r="N374" s="30"/>
      <c r="O374" s="30"/>
      <c r="P374" s="30"/>
      <c r="Q374" s="30"/>
      <c r="R374" s="20"/>
      <c r="S374" s="20"/>
      <c r="T374" s="20"/>
      <c r="U374" s="20"/>
      <c r="V374" s="20"/>
      <c r="W374" s="20"/>
      <c r="X374" s="20"/>
      <c r="Y374" s="20"/>
      <c r="Z374" s="20"/>
      <c r="AA374" s="20"/>
      <c r="AB374" s="20"/>
      <c r="AC374" s="20"/>
      <c r="AD374" s="20"/>
      <c r="AE374" s="20"/>
      <c r="AF374" s="20"/>
      <c r="AG374" s="20"/>
      <c r="AH374" s="20"/>
      <c r="AI374" s="20"/>
      <c r="AJ374" s="20"/>
      <c r="AK374" s="20"/>
      <c r="AL374" s="20"/>
      <c r="AM374" s="20"/>
      <c r="AN374" s="20"/>
      <c r="AO374" s="20"/>
      <c r="AP374" s="20"/>
    </row>
    <row r="375" spans="1:42" x14ac:dyDescent="0.15">
      <c r="A375" s="20"/>
      <c r="B375" s="20"/>
      <c r="C375" s="20"/>
      <c r="D375" s="20"/>
      <c r="E375" s="20"/>
      <c r="F375" s="20"/>
      <c r="G375" s="20"/>
      <c r="H375" s="20"/>
      <c r="I375" s="20"/>
      <c r="J375" s="30"/>
      <c r="K375" s="30"/>
      <c r="L375" s="30"/>
      <c r="M375" s="30"/>
      <c r="N375" s="30"/>
      <c r="O375" s="30"/>
      <c r="P375" s="30"/>
      <c r="Q375" s="30"/>
      <c r="R375" s="20"/>
      <c r="S375" s="20"/>
      <c r="T375" s="20"/>
      <c r="U375" s="20"/>
      <c r="V375" s="20"/>
      <c r="W375" s="20"/>
      <c r="X375" s="20"/>
      <c r="Y375" s="20"/>
      <c r="Z375" s="20"/>
      <c r="AA375" s="20"/>
      <c r="AB375" s="20"/>
      <c r="AC375" s="20"/>
      <c r="AD375" s="20"/>
      <c r="AE375" s="20"/>
      <c r="AF375" s="20"/>
      <c r="AG375" s="20"/>
      <c r="AH375" s="20"/>
      <c r="AI375" s="20"/>
      <c r="AJ375" s="20"/>
      <c r="AK375" s="20"/>
      <c r="AL375" s="20"/>
      <c r="AM375" s="20"/>
      <c r="AN375" s="20"/>
      <c r="AO375" s="20"/>
      <c r="AP375" s="20"/>
    </row>
    <row r="376" spans="1:42" x14ac:dyDescent="0.15">
      <c r="A376" s="20"/>
      <c r="B376" s="20"/>
      <c r="C376" s="20"/>
      <c r="D376" s="20"/>
      <c r="E376" s="20"/>
      <c r="F376" s="20"/>
      <c r="G376" s="20"/>
      <c r="H376" s="20"/>
      <c r="I376" s="20"/>
      <c r="J376" s="30"/>
      <c r="K376" s="30"/>
      <c r="L376" s="30"/>
      <c r="M376" s="30"/>
      <c r="N376" s="30"/>
      <c r="O376" s="30"/>
      <c r="P376" s="30"/>
      <c r="Q376" s="30"/>
      <c r="R376" s="20"/>
      <c r="S376" s="20"/>
      <c r="T376" s="20"/>
      <c r="U376" s="20"/>
      <c r="V376" s="20"/>
      <c r="W376" s="20"/>
      <c r="X376" s="20"/>
      <c r="Y376" s="20"/>
      <c r="Z376" s="20"/>
      <c r="AA376" s="20"/>
      <c r="AB376" s="20"/>
      <c r="AC376" s="20"/>
      <c r="AD376" s="20"/>
      <c r="AE376" s="20"/>
      <c r="AF376" s="20"/>
      <c r="AG376" s="20"/>
      <c r="AH376" s="20"/>
      <c r="AI376" s="20"/>
      <c r="AJ376" s="20"/>
      <c r="AK376" s="20"/>
      <c r="AL376" s="20"/>
      <c r="AM376" s="20"/>
      <c r="AN376" s="20"/>
      <c r="AO376" s="20"/>
      <c r="AP376" s="20"/>
    </row>
    <row r="377" spans="1:42" x14ac:dyDescent="0.15">
      <c r="A377" s="20"/>
      <c r="B377" s="20"/>
      <c r="C377" s="20"/>
      <c r="D377" s="20"/>
      <c r="E377" s="20"/>
      <c r="F377" s="20"/>
      <c r="G377" s="20"/>
      <c r="H377" s="20"/>
      <c r="I377" s="20"/>
      <c r="J377" s="30"/>
      <c r="K377" s="30"/>
      <c r="L377" s="30"/>
      <c r="M377" s="30"/>
      <c r="N377" s="30"/>
      <c r="O377" s="30"/>
      <c r="P377" s="30"/>
      <c r="Q377" s="30"/>
      <c r="R377" s="20"/>
      <c r="S377" s="20"/>
      <c r="T377" s="20"/>
      <c r="U377" s="20"/>
      <c r="V377" s="20"/>
      <c r="W377" s="20"/>
      <c r="X377" s="20"/>
      <c r="Y377" s="20"/>
      <c r="Z377" s="20"/>
      <c r="AA377" s="20"/>
      <c r="AB377" s="20"/>
      <c r="AC377" s="20"/>
      <c r="AD377" s="20"/>
      <c r="AE377" s="20"/>
      <c r="AF377" s="20"/>
      <c r="AG377" s="20"/>
      <c r="AH377" s="20"/>
      <c r="AI377" s="20"/>
      <c r="AJ377" s="20"/>
      <c r="AK377" s="20"/>
      <c r="AL377" s="20"/>
      <c r="AM377" s="20"/>
      <c r="AN377" s="20"/>
      <c r="AO377" s="20"/>
      <c r="AP377" s="20"/>
    </row>
    <row r="378" spans="1:42" x14ac:dyDescent="0.15">
      <c r="A378" s="20"/>
      <c r="B378" s="20"/>
      <c r="C378" s="20"/>
      <c r="D378" s="20"/>
      <c r="E378" s="20"/>
      <c r="F378" s="20"/>
      <c r="G378" s="20"/>
      <c r="H378" s="20"/>
      <c r="I378" s="20"/>
      <c r="J378" s="30"/>
      <c r="K378" s="30"/>
      <c r="L378" s="30"/>
      <c r="M378" s="30"/>
      <c r="N378" s="30"/>
      <c r="O378" s="30"/>
      <c r="P378" s="30"/>
      <c r="Q378" s="30"/>
      <c r="R378" s="20"/>
      <c r="S378" s="20"/>
      <c r="T378" s="20"/>
      <c r="U378" s="20"/>
      <c r="V378" s="20"/>
      <c r="W378" s="20"/>
      <c r="X378" s="20"/>
      <c r="Y378" s="20"/>
      <c r="Z378" s="20"/>
      <c r="AA378" s="20"/>
      <c r="AB378" s="20"/>
      <c r="AC378" s="20"/>
      <c r="AD378" s="20"/>
      <c r="AE378" s="20"/>
      <c r="AF378" s="20"/>
      <c r="AG378" s="20"/>
      <c r="AH378" s="20"/>
      <c r="AI378" s="20"/>
      <c r="AJ378" s="20"/>
      <c r="AK378" s="20"/>
      <c r="AL378" s="20"/>
      <c r="AM378" s="20"/>
      <c r="AN378" s="20"/>
      <c r="AO378" s="20"/>
      <c r="AP378" s="20"/>
    </row>
    <row r="379" spans="1:42" x14ac:dyDescent="0.15">
      <c r="A379" s="20"/>
      <c r="B379" s="20"/>
      <c r="C379" s="20"/>
      <c r="D379" s="20"/>
      <c r="E379" s="20"/>
      <c r="F379" s="20"/>
      <c r="G379" s="20"/>
      <c r="H379" s="20"/>
      <c r="I379" s="20"/>
      <c r="J379" s="30"/>
      <c r="K379" s="30"/>
      <c r="L379" s="30"/>
      <c r="M379" s="30"/>
      <c r="N379" s="30"/>
      <c r="O379" s="30"/>
      <c r="P379" s="30"/>
      <c r="Q379" s="30"/>
      <c r="R379" s="20"/>
      <c r="S379" s="20"/>
      <c r="T379" s="20"/>
      <c r="U379" s="20"/>
      <c r="V379" s="20"/>
      <c r="W379" s="20"/>
      <c r="X379" s="20"/>
      <c r="Y379" s="20"/>
      <c r="Z379" s="20"/>
      <c r="AA379" s="20"/>
      <c r="AB379" s="20"/>
      <c r="AC379" s="20"/>
      <c r="AD379" s="20"/>
      <c r="AE379" s="20"/>
      <c r="AF379" s="20"/>
      <c r="AG379" s="20"/>
      <c r="AH379" s="20"/>
      <c r="AI379" s="20"/>
      <c r="AJ379" s="20"/>
      <c r="AK379" s="20"/>
      <c r="AL379" s="20"/>
      <c r="AM379" s="20"/>
      <c r="AN379" s="20"/>
      <c r="AO379" s="20"/>
      <c r="AP379" s="20"/>
    </row>
    <row r="380" spans="1:42" x14ac:dyDescent="0.15">
      <c r="A380" s="20"/>
      <c r="B380" s="20"/>
      <c r="C380" s="20"/>
      <c r="D380" s="20"/>
      <c r="E380" s="20"/>
      <c r="F380" s="20"/>
      <c r="G380" s="20"/>
      <c r="H380" s="20"/>
      <c r="I380" s="20"/>
      <c r="J380" s="30"/>
      <c r="K380" s="30"/>
      <c r="L380" s="30"/>
      <c r="M380" s="30"/>
      <c r="N380" s="30"/>
      <c r="O380" s="30"/>
      <c r="P380" s="30"/>
      <c r="Q380" s="30"/>
      <c r="R380" s="20"/>
      <c r="S380" s="20"/>
      <c r="T380" s="20"/>
      <c r="U380" s="20"/>
      <c r="V380" s="20"/>
      <c r="W380" s="20"/>
      <c r="X380" s="20"/>
      <c r="Y380" s="20"/>
      <c r="Z380" s="20"/>
      <c r="AA380" s="20"/>
      <c r="AB380" s="20"/>
      <c r="AC380" s="20"/>
      <c r="AD380" s="20"/>
      <c r="AE380" s="20"/>
      <c r="AF380" s="20"/>
      <c r="AG380" s="20"/>
      <c r="AH380" s="20"/>
      <c r="AI380" s="20"/>
      <c r="AJ380" s="20"/>
      <c r="AK380" s="20"/>
      <c r="AL380" s="20"/>
      <c r="AM380" s="20"/>
      <c r="AN380" s="20"/>
      <c r="AO380" s="20"/>
      <c r="AP380" s="20"/>
    </row>
    <row r="381" spans="1:42" x14ac:dyDescent="0.15">
      <c r="A381" s="20"/>
      <c r="B381" s="20"/>
      <c r="C381" s="20"/>
      <c r="D381" s="20"/>
      <c r="E381" s="20"/>
      <c r="F381" s="20"/>
      <c r="G381" s="20"/>
      <c r="H381" s="20"/>
      <c r="I381" s="20"/>
      <c r="J381" s="30"/>
      <c r="K381" s="30"/>
      <c r="L381" s="30"/>
      <c r="M381" s="30"/>
      <c r="N381" s="30"/>
      <c r="O381" s="30"/>
      <c r="P381" s="30"/>
      <c r="Q381" s="30"/>
      <c r="R381" s="20"/>
      <c r="S381" s="20"/>
      <c r="T381" s="20"/>
      <c r="U381" s="20"/>
      <c r="V381" s="20"/>
      <c r="W381" s="20"/>
      <c r="X381" s="20"/>
      <c r="Y381" s="20"/>
      <c r="Z381" s="20"/>
      <c r="AA381" s="20"/>
      <c r="AB381" s="20"/>
      <c r="AC381" s="20"/>
      <c r="AD381" s="20"/>
      <c r="AE381" s="20"/>
      <c r="AF381" s="20"/>
      <c r="AG381" s="20"/>
      <c r="AH381" s="20"/>
      <c r="AI381" s="20"/>
      <c r="AJ381" s="20"/>
      <c r="AK381" s="20"/>
      <c r="AL381" s="20"/>
      <c r="AM381" s="20"/>
      <c r="AN381" s="20"/>
      <c r="AO381" s="20"/>
      <c r="AP381" s="20"/>
    </row>
    <row r="382" spans="1:42" x14ac:dyDescent="0.15">
      <c r="A382" s="20"/>
      <c r="B382" s="20"/>
      <c r="C382" s="20"/>
      <c r="D382" s="20"/>
      <c r="E382" s="20"/>
      <c r="F382" s="20"/>
      <c r="G382" s="20"/>
      <c r="H382" s="20"/>
      <c r="I382" s="20"/>
      <c r="J382" s="30"/>
      <c r="K382" s="30"/>
      <c r="L382" s="30"/>
      <c r="M382" s="30"/>
      <c r="N382" s="30"/>
      <c r="O382" s="30"/>
      <c r="P382" s="30"/>
      <c r="Q382" s="30"/>
      <c r="R382" s="20"/>
      <c r="S382" s="20"/>
      <c r="T382" s="20"/>
      <c r="U382" s="20"/>
      <c r="V382" s="20"/>
      <c r="W382" s="20"/>
      <c r="X382" s="20"/>
      <c r="Y382" s="20"/>
      <c r="Z382" s="20"/>
      <c r="AA382" s="20"/>
      <c r="AB382" s="20"/>
      <c r="AC382" s="20"/>
      <c r="AD382" s="20"/>
      <c r="AE382" s="20"/>
      <c r="AF382" s="20"/>
      <c r="AG382" s="20"/>
      <c r="AH382" s="20"/>
      <c r="AI382" s="20"/>
      <c r="AJ382" s="20"/>
      <c r="AK382" s="20"/>
      <c r="AL382" s="20"/>
      <c r="AM382" s="20"/>
      <c r="AN382" s="20"/>
      <c r="AO382" s="20"/>
      <c r="AP382" s="20"/>
    </row>
    <row r="383" spans="1:42" x14ac:dyDescent="0.15">
      <c r="A383" s="20"/>
      <c r="B383" s="20"/>
      <c r="C383" s="20"/>
      <c r="D383" s="20"/>
      <c r="E383" s="20"/>
      <c r="F383" s="20"/>
      <c r="G383" s="20"/>
      <c r="H383" s="20"/>
      <c r="I383" s="20"/>
      <c r="J383" s="30"/>
      <c r="K383" s="30"/>
      <c r="L383" s="30"/>
      <c r="M383" s="30"/>
      <c r="N383" s="30"/>
      <c r="O383" s="30"/>
      <c r="P383" s="30"/>
      <c r="Q383" s="30"/>
      <c r="R383" s="20"/>
      <c r="S383" s="20"/>
      <c r="T383" s="20"/>
      <c r="U383" s="20"/>
      <c r="V383" s="20"/>
      <c r="W383" s="20"/>
      <c r="X383" s="20"/>
      <c r="Y383" s="20"/>
      <c r="Z383" s="20"/>
      <c r="AA383" s="20"/>
      <c r="AB383" s="20"/>
      <c r="AC383" s="20"/>
      <c r="AD383" s="20"/>
      <c r="AE383" s="20"/>
      <c r="AF383" s="20"/>
      <c r="AG383" s="20"/>
      <c r="AH383" s="20"/>
      <c r="AI383" s="20"/>
      <c r="AJ383" s="20"/>
      <c r="AK383" s="20"/>
      <c r="AL383" s="20"/>
      <c r="AM383" s="20"/>
      <c r="AN383" s="20"/>
      <c r="AO383" s="20"/>
      <c r="AP383" s="20"/>
    </row>
    <row r="384" spans="1:42" x14ac:dyDescent="0.15">
      <c r="A384" s="20"/>
      <c r="B384" s="20"/>
      <c r="C384" s="20"/>
      <c r="D384" s="20"/>
      <c r="E384" s="20"/>
      <c r="F384" s="20"/>
      <c r="G384" s="20"/>
      <c r="H384" s="20"/>
      <c r="I384" s="20"/>
      <c r="J384" s="30"/>
      <c r="K384" s="30"/>
      <c r="L384" s="30"/>
      <c r="M384" s="30"/>
      <c r="N384" s="30"/>
      <c r="O384" s="30"/>
      <c r="P384" s="30"/>
      <c r="Q384" s="30"/>
      <c r="R384" s="20"/>
      <c r="S384" s="20"/>
      <c r="T384" s="20"/>
      <c r="U384" s="20"/>
      <c r="V384" s="20"/>
      <c r="W384" s="20"/>
      <c r="X384" s="20"/>
      <c r="Y384" s="20"/>
      <c r="Z384" s="20"/>
      <c r="AA384" s="20"/>
      <c r="AB384" s="20"/>
      <c r="AC384" s="20"/>
      <c r="AD384" s="20"/>
      <c r="AE384" s="20"/>
      <c r="AF384" s="20"/>
      <c r="AG384" s="20"/>
      <c r="AH384" s="20"/>
      <c r="AI384" s="20"/>
      <c r="AJ384" s="20"/>
      <c r="AK384" s="20"/>
      <c r="AL384" s="20"/>
      <c r="AM384" s="20"/>
      <c r="AN384" s="20"/>
      <c r="AO384" s="20"/>
      <c r="AP384" s="20"/>
    </row>
    <row r="385" spans="1:42" x14ac:dyDescent="0.15">
      <c r="A385" s="20"/>
      <c r="B385" s="20"/>
      <c r="C385" s="20"/>
      <c r="D385" s="20"/>
      <c r="E385" s="20"/>
      <c r="F385" s="20"/>
      <c r="G385" s="20"/>
      <c r="H385" s="20"/>
      <c r="I385" s="20"/>
      <c r="J385" s="30"/>
      <c r="K385" s="30"/>
      <c r="L385" s="30"/>
      <c r="M385" s="30"/>
      <c r="N385" s="30"/>
      <c r="O385" s="30"/>
      <c r="P385" s="30"/>
      <c r="Q385" s="30"/>
      <c r="R385" s="20"/>
      <c r="S385" s="20"/>
      <c r="T385" s="20"/>
      <c r="U385" s="20"/>
      <c r="V385" s="20"/>
      <c r="W385" s="20"/>
      <c r="X385" s="20"/>
      <c r="Y385" s="20"/>
      <c r="Z385" s="20"/>
      <c r="AA385" s="20"/>
      <c r="AB385" s="20"/>
      <c r="AC385" s="20"/>
      <c r="AD385" s="20"/>
      <c r="AE385" s="20"/>
      <c r="AF385" s="20"/>
      <c r="AG385" s="20"/>
      <c r="AH385" s="20"/>
      <c r="AI385" s="20"/>
      <c r="AJ385" s="20"/>
      <c r="AK385" s="20"/>
      <c r="AL385" s="20"/>
      <c r="AM385" s="20"/>
      <c r="AN385" s="20"/>
      <c r="AO385" s="20"/>
      <c r="AP385" s="20"/>
    </row>
    <row r="386" spans="1:42" x14ac:dyDescent="0.15">
      <c r="A386" s="20"/>
      <c r="B386" s="20"/>
      <c r="C386" s="20"/>
      <c r="D386" s="20"/>
      <c r="E386" s="20"/>
      <c r="F386" s="20"/>
      <c r="G386" s="20"/>
      <c r="H386" s="20"/>
      <c r="I386" s="20"/>
      <c r="J386" s="30"/>
      <c r="K386" s="30"/>
      <c r="L386" s="30"/>
      <c r="M386" s="30"/>
      <c r="N386" s="30"/>
      <c r="O386" s="30"/>
      <c r="P386" s="30"/>
      <c r="Q386" s="30"/>
      <c r="R386" s="20"/>
      <c r="S386" s="20"/>
      <c r="T386" s="20"/>
      <c r="U386" s="20"/>
      <c r="V386" s="20"/>
      <c r="W386" s="20"/>
      <c r="X386" s="20"/>
      <c r="Y386" s="20"/>
      <c r="Z386" s="20"/>
      <c r="AA386" s="20"/>
      <c r="AB386" s="20"/>
      <c r="AC386" s="20"/>
      <c r="AD386" s="20"/>
      <c r="AE386" s="20"/>
      <c r="AF386" s="20"/>
      <c r="AG386" s="20"/>
      <c r="AH386" s="20"/>
      <c r="AI386" s="20"/>
      <c r="AJ386" s="20"/>
      <c r="AK386" s="20"/>
      <c r="AL386" s="20"/>
      <c r="AM386" s="20"/>
      <c r="AN386" s="20"/>
      <c r="AO386" s="20"/>
      <c r="AP386" s="20"/>
    </row>
    <row r="387" spans="1:42" x14ac:dyDescent="0.15">
      <c r="A387" s="20"/>
      <c r="B387" s="20"/>
      <c r="C387" s="20"/>
      <c r="D387" s="20"/>
      <c r="E387" s="20"/>
      <c r="F387" s="20"/>
      <c r="G387" s="20"/>
      <c r="H387" s="20"/>
      <c r="I387" s="20"/>
      <c r="J387" s="30"/>
      <c r="K387" s="30"/>
      <c r="L387" s="30"/>
      <c r="M387" s="30"/>
      <c r="N387" s="30"/>
      <c r="O387" s="30"/>
      <c r="P387" s="30"/>
      <c r="Q387" s="30"/>
      <c r="R387" s="20"/>
      <c r="S387" s="20"/>
      <c r="T387" s="20"/>
      <c r="U387" s="20"/>
      <c r="V387" s="20"/>
      <c r="W387" s="20"/>
      <c r="X387" s="20"/>
      <c r="Y387" s="20"/>
      <c r="Z387" s="20"/>
      <c r="AA387" s="20"/>
      <c r="AB387" s="20"/>
      <c r="AC387" s="20"/>
      <c r="AD387" s="20"/>
      <c r="AE387" s="20"/>
      <c r="AF387" s="20"/>
      <c r="AG387" s="20"/>
      <c r="AH387" s="20"/>
      <c r="AI387" s="20"/>
      <c r="AJ387" s="20"/>
      <c r="AK387" s="20"/>
      <c r="AL387" s="20"/>
      <c r="AM387" s="20"/>
      <c r="AN387" s="20"/>
      <c r="AO387" s="20"/>
      <c r="AP387" s="20"/>
    </row>
    <row r="388" spans="1:42" x14ac:dyDescent="0.15">
      <c r="A388" s="20"/>
      <c r="B388" s="20"/>
      <c r="C388" s="20"/>
      <c r="D388" s="20"/>
      <c r="E388" s="20"/>
      <c r="F388" s="20"/>
      <c r="G388" s="20"/>
      <c r="H388" s="20"/>
      <c r="I388" s="20"/>
      <c r="J388" s="30"/>
      <c r="K388" s="30"/>
      <c r="L388" s="30"/>
      <c r="M388" s="30"/>
      <c r="N388" s="30"/>
      <c r="O388" s="30"/>
      <c r="P388" s="30"/>
      <c r="Q388" s="30"/>
      <c r="R388" s="20"/>
      <c r="S388" s="20"/>
      <c r="T388" s="20"/>
      <c r="U388" s="20"/>
      <c r="V388" s="20"/>
      <c r="W388" s="20"/>
      <c r="X388" s="20"/>
      <c r="Y388" s="20"/>
      <c r="Z388" s="20"/>
      <c r="AA388" s="20"/>
      <c r="AB388" s="20"/>
      <c r="AC388" s="20"/>
      <c r="AD388" s="20"/>
      <c r="AE388" s="20"/>
      <c r="AF388" s="20"/>
      <c r="AG388" s="20"/>
      <c r="AH388" s="20"/>
      <c r="AI388" s="20"/>
      <c r="AJ388" s="20"/>
      <c r="AK388" s="20"/>
      <c r="AL388" s="20"/>
      <c r="AM388" s="20"/>
      <c r="AN388" s="20"/>
      <c r="AO388" s="20"/>
      <c r="AP388" s="20"/>
    </row>
    <row r="389" spans="1:42" x14ac:dyDescent="0.15">
      <c r="A389" s="20"/>
      <c r="B389" s="20"/>
      <c r="C389" s="20"/>
      <c r="D389" s="20"/>
      <c r="E389" s="20"/>
      <c r="F389" s="20"/>
      <c r="G389" s="20"/>
      <c r="H389" s="20"/>
      <c r="I389" s="20"/>
      <c r="J389" s="30"/>
      <c r="K389" s="30"/>
      <c r="L389" s="30"/>
      <c r="M389" s="30"/>
      <c r="N389" s="30"/>
      <c r="O389" s="30"/>
      <c r="P389" s="30"/>
      <c r="Q389" s="30"/>
      <c r="R389" s="20"/>
      <c r="S389" s="20"/>
      <c r="T389" s="20"/>
      <c r="U389" s="20"/>
      <c r="V389" s="20"/>
      <c r="W389" s="20"/>
      <c r="X389" s="20"/>
      <c r="Y389" s="20"/>
      <c r="Z389" s="20"/>
      <c r="AA389" s="20"/>
      <c r="AB389" s="20"/>
      <c r="AC389" s="20"/>
      <c r="AD389" s="20"/>
      <c r="AE389" s="20"/>
      <c r="AF389" s="20"/>
      <c r="AG389" s="20"/>
      <c r="AH389" s="20"/>
      <c r="AI389" s="20"/>
      <c r="AJ389" s="20"/>
      <c r="AK389" s="20"/>
      <c r="AL389" s="20"/>
      <c r="AM389" s="20"/>
      <c r="AN389" s="20"/>
      <c r="AO389" s="20"/>
      <c r="AP389" s="20"/>
    </row>
    <row r="390" spans="1:42" x14ac:dyDescent="0.15">
      <c r="A390" s="20"/>
      <c r="B390" s="20"/>
      <c r="C390" s="20"/>
      <c r="D390" s="20"/>
      <c r="E390" s="20"/>
      <c r="F390" s="20"/>
      <c r="G390" s="20"/>
      <c r="H390" s="20"/>
      <c r="I390" s="20"/>
      <c r="J390" s="30"/>
      <c r="K390" s="30"/>
      <c r="L390" s="30"/>
      <c r="M390" s="30"/>
      <c r="N390" s="30"/>
      <c r="O390" s="30"/>
      <c r="P390" s="30"/>
      <c r="Q390" s="30"/>
      <c r="R390" s="20"/>
      <c r="S390" s="20"/>
      <c r="T390" s="20"/>
      <c r="U390" s="20"/>
      <c r="V390" s="20"/>
      <c r="W390" s="20"/>
      <c r="X390" s="20"/>
      <c r="Y390" s="20"/>
      <c r="Z390" s="20"/>
      <c r="AA390" s="20"/>
      <c r="AB390" s="20"/>
      <c r="AC390" s="20"/>
      <c r="AD390" s="20"/>
      <c r="AE390" s="20"/>
      <c r="AF390" s="20"/>
      <c r="AG390" s="20"/>
      <c r="AH390" s="20"/>
      <c r="AI390" s="20"/>
      <c r="AJ390" s="20"/>
      <c r="AK390" s="20"/>
      <c r="AL390" s="20"/>
      <c r="AM390" s="20"/>
      <c r="AN390" s="20"/>
      <c r="AO390" s="20"/>
      <c r="AP390" s="20"/>
    </row>
    <row r="391" spans="1:42" x14ac:dyDescent="0.15">
      <c r="A391" s="20"/>
      <c r="B391" s="20"/>
      <c r="C391" s="20"/>
      <c r="D391" s="20"/>
      <c r="E391" s="20"/>
      <c r="F391" s="20"/>
      <c r="G391" s="20"/>
      <c r="H391" s="20"/>
      <c r="I391" s="20"/>
      <c r="J391" s="30"/>
      <c r="K391" s="30"/>
      <c r="L391" s="30"/>
      <c r="M391" s="30"/>
      <c r="N391" s="30"/>
      <c r="O391" s="30"/>
      <c r="P391" s="30"/>
      <c r="Q391" s="30"/>
      <c r="R391" s="20"/>
      <c r="S391" s="20"/>
      <c r="T391" s="20"/>
      <c r="U391" s="20"/>
      <c r="V391" s="20"/>
      <c r="W391" s="20"/>
      <c r="X391" s="20"/>
      <c r="Y391" s="20"/>
      <c r="Z391" s="20"/>
      <c r="AA391" s="20"/>
      <c r="AB391" s="20"/>
      <c r="AC391" s="20"/>
      <c r="AD391" s="20"/>
      <c r="AE391" s="20"/>
      <c r="AF391" s="20"/>
      <c r="AG391" s="20"/>
      <c r="AH391" s="20"/>
      <c r="AI391" s="20"/>
      <c r="AJ391" s="20"/>
      <c r="AK391" s="20"/>
      <c r="AL391" s="20"/>
      <c r="AM391" s="20"/>
      <c r="AN391" s="20"/>
      <c r="AO391" s="20"/>
      <c r="AP391" s="20"/>
    </row>
    <row r="392" spans="1:42" x14ac:dyDescent="0.15">
      <c r="A392" s="20"/>
      <c r="B392" s="20"/>
      <c r="C392" s="20"/>
      <c r="D392" s="20"/>
      <c r="E392" s="20"/>
      <c r="F392" s="20"/>
      <c r="G392" s="20"/>
      <c r="H392" s="20"/>
      <c r="I392" s="20"/>
      <c r="J392" s="30"/>
      <c r="K392" s="30"/>
      <c r="L392" s="30"/>
      <c r="M392" s="30"/>
      <c r="N392" s="30"/>
      <c r="O392" s="30"/>
      <c r="P392" s="30"/>
      <c r="Q392" s="30"/>
      <c r="R392" s="20"/>
      <c r="S392" s="20"/>
      <c r="T392" s="20"/>
      <c r="U392" s="20"/>
      <c r="V392" s="20"/>
      <c r="W392" s="20"/>
      <c r="X392" s="20"/>
      <c r="Y392" s="20"/>
      <c r="Z392" s="20"/>
      <c r="AA392" s="20"/>
      <c r="AB392" s="20"/>
      <c r="AC392" s="20"/>
      <c r="AD392" s="20"/>
      <c r="AE392" s="20"/>
      <c r="AF392" s="20"/>
      <c r="AG392" s="20"/>
      <c r="AH392" s="20"/>
      <c r="AI392" s="20"/>
      <c r="AJ392" s="20"/>
      <c r="AK392" s="20"/>
      <c r="AL392" s="20"/>
      <c r="AM392" s="20"/>
      <c r="AN392" s="20"/>
      <c r="AO392" s="20"/>
      <c r="AP392" s="20"/>
    </row>
    <row r="393" spans="1:42" x14ac:dyDescent="0.15">
      <c r="A393" s="20"/>
      <c r="B393" s="20"/>
      <c r="C393" s="20"/>
      <c r="D393" s="20"/>
      <c r="E393" s="20"/>
      <c r="F393" s="20"/>
      <c r="G393" s="20"/>
      <c r="H393" s="20"/>
      <c r="I393" s="20"/>
      <c r="J393" s="30"/>
      <c r="K393" s="30"/>
      <c r="L393" s="30"/>
      <c r="M393" s="30"/>
      <c r="N393" s="30"/>
      <c r="O393" s="30"/>
      <c r="P393" s="30"/>
      <c r="Q393" s="30"/>
      <c r="R393" s="20"/>
      <c r="S393" s="20"/>
      <c r="T393" s="20"/>
      <c r="U393" s="20"/>
      <c r="V393" s="20"/>
      <c r="W393" s="20"/>
      <c r="X393" s="20"/>
      <c r="Y393" s="20"/>
      <c r="Z393" s="20"/>
      <c r="AA393" s="20"/>
      <c r="AB393" s="20"/>
      <c r="AC393" s="20"/>
      <c r="AD393" s="20"/>
      <c r="AE393" s="20"/>
      <c r="AF393" s="20"/>
      <c r="AG393" s="20"/>
      <c r="AH393" s="20"/>
      <c r="AI393" s="20"/>
      <c r="AJ393" s="20"/>
      <c r="AK393" s="20"/>
      <c r="AL393" s="20"/>
      <c r="AM393" s="20"/>
      <c r="AN393" s="20"/>
      <c r="AO393" s="20"/>
      <c r="AP393" s="20"/>
    </row>
    <row r="394" spans="1:42" x14ac:dyDescent="0.15">
      <c r="A394" s="20"/>
      <c r="B394" s="20"/>
      <c r="C394" s="20"/>
      <c r="D394" s="20"/>
      <c r="E394" s="20"/>
      <c r="F394" s="20"/>
      <c r="G394" s="20"/>
      <c r="H394" s="20"/>
      <c r="I394" s="20"/>
      <c r="J394" s="30"/>
      <c r="K394" s="30"/>
      <c r="L394" s="30"/>
      <c r="M394" s="30"/>
      <c r="N394" s="30"/>
      <c r="O394" s="30"/>
      <c r="P394" s="30"/>
      <c r="Q394" s="30"/>
      <c r="R394" s="20"/>
      <c r="S394" s="20"/>
      <c r="T394" s="20"/>
      <c r="U394" s="20"/>
      <c r="V394" s="20"/>
      <c r="W394" s="20"/>
      <c r="X394" s="20"/>
      <c r="Y394" s="20"/>
      <c r="Z394" s="20"/>
      <c r="AA394" s="20"/>
      <c r="AB394" s="20"/>
      <c r="AC394" s="20"/>
      <c r="AD394" s="20"/>
      <c r="AE394" s="20"/>
      <c r="AF394" s="20"/>
      <c r="AG394" s="20"/>
      <c r="AH394" s="20"/>
      <c r="AI394" s="20"/>
      <c r="AJ394" s="20"/>
      <c r="AK394" s="20"/>
      <c r="AL394" s="20"/>
      <c r="AM394" s="20"/>
      <c r="AN394" s="20"/>
      <c r="AO394" s="20"/>
      <c r="AP394" s="20"/>
    </row>
    <row r="395" spans="1:42" x14ac:dyDescent="0.15">
      <c r="A395" s="20"/>
      <c r="B395" s="20"/>
      <c r="C395" s="20"/>
      <c r="D395" s="20"/>
      <c r="E395" s="20"/>
      <c r="F395" s="20"/>
      <c r="G395" s="20"/>
      <c r="H395" s="20"/>
      <c r="I395" s="20"/>
      <c r="J395" s="30"/>
      <c r="K395" s="30"/>
      <c r="L395" s="30"/>
      <c r="M395" s="30"/>
      <c r="N395" s="30"/>
      <c r="O395" s="30"/>
      <c r="P395" s="30"/>
      <c r="Q395" s="30"/>
      <c r="R395" s="20"/>
      <c r="S395" s="20"/>
      <c r="T395" s="20"/>
      <c r="U395" s="20"/>
      <c r="V395" s="20"/>
      <c r="W395" s="20"/>
      <c r="X395" s="20"/>
      <c r="Y395" s="20"/>
      <c r="Z395" s="20"/>
      <c r="AA395" s="20"/>
      <c r="AB395" s="20"/>
      <c r="AC395" s="20"/>
      <c r="AD395" s="20"/>
      <c r="AE395" s="20"/>
      <c r="AF395" s="20"/>
      <c r="AG395" s="20"/>
      <c r="AH395" s="20"/>
      <c r="AI395" s="20"/>
      <c r="AJ395" s="20"/>
      <c r="AK395" s="20"/>
      <c r="AL395" s="20"/>
      <c r="AM395" s="20"/>
      <c r="AN395" s="20"/>
      <c r="AO395" s="20"/>
      <c r="AP395" s="20"/>
    </row>
    <row r="396" spans="1:42" x14ac:dyDescent="0.15">
      <c r="A396" s="20"/>
      <c r="B396" s="20"/>
      <c r="C396" s="20"/>
      <c r="D396" s="20"/>
      <c r="E396" s="20"/>
      <c r="F396" s="20"/>
      <c r="G396" s="20"/>
      <c r="H396" s="20"/>
      <c r="I396" s="20"/>
      <c r="J396" s="30"/>
      <c r="K396" s="30"/>
      <c r="L396" s="30"/>
      <c r="M396" s="30"/>
      <c r="N396" s="30"/>
      <c r="O396" s="30"/>
      <c r="P396" s="30"/>
      <c r="Q396" s="30"/>
      <c r="R396" s="20"/>
      <c r="S396" s="20"/>
      <c r="T396" s="20"/>
      <c r="U396" s="20"/>
      <c r="V396" s="20"/>
      <c r="W396" s="20"/>
      <c r="X396" s="20"/>
      <c r="Y396" s="20"/>
      <c r="Z396" s="20"/>
      <c r="AA396" s="20"/>
      <c r="AB396" s="20"/>
      <c r="AC396" s="20"/>
      <c r="AD396" s="20"/>
      <c r="AE396" s="20"/>
      <c r="AF396" s="20"/>
      <c r="AG396" s="20"/>
      <c r="AH396" s="20"/>
      <c r="AI396" s="20"/>
      <c r="AJ396" s="20"/>
      <c r="AK396" s="20"/>
      <c r="AL396" s="20"/>
      <c r="AM396" s="20"/>
      <c r="AN396" s="20"/>
      <c r="AO396" s="20"/>
      <c r="AP396" s="20"/>
    </row>
    <row r="397" spans="1:42" x14ac:dyDescent="0.15">
      <c r="A397" s="20"/>
      <c r="B397" s="20"/>
      <c r="C397" s="20"/>
      <c r="D397" s="20"/>
      <c r="E397" s="20"/>
      <c r="F397" s="20"/>
      <c r="G397" s="20"/>
      <c r="H397" s="20"/>
      <c r="I397" s="20"/>
      <c r="J397" s="30"/>
      <c r="K397" s="30"/>
      <c r="L397" s="30"/>
      <c r="M397" s="30"/>
      <c r="N397" s="30"/>
      <c r="O397" s="30"/>
      <c r="P397" s="30"/>
      <c r="Q397" s="30"/>
      <c r="R397" s="20"/>
      <c r="S397" s="20"/>
      <c r="T397" s="20"/>
      <c r="U397" s="20"/>
      <c r="V397" s="20"/>
      <c r="W397" s="20"/>
      <c r="X397" s="20"/>
      <c r="Y397" s="20"/>
      <c r="Z397" s="20"/>
      <c r="AA397" s="20"/>
      <c r="AB397" s="20"/>
      <c r="AC397" s="20"/>
      <c r="AD397" s="20"/>
      <c r="AE397" s="20"/>
      <c r="AF397" s="20"/>
      <c r="AG397" s="20"/>
      <c r="AH397" s="20"/>
      <c r="AI397" s="20"/>
      <c r="AJ397" s="20"/>
      <c r="AK397" s="20"/>
      <c r="AL397" s="20"/>
      <c r="AM397" s="20"/>
      <c r="AN397" s="20"/>
      <c r="AO397" s="20"/>
      <c r="AP397" s="20"/>
    </row>
    <row r="398" spans="1:42" x14ac:dyDescent="0.15">
      <c r="A398" s="20"/>
      <c r="B398" s="20"/>
      <c r="C398" s="20"/>
      <c r="D398" s="20"/>
      <c r="E398" s="20"/>
      <c r="F398" s="20"/>
      <c r="G398" s="20"/>
      <c r="H398" s="20"/>
      <c r="I398" s="20"/>
      <c r="J398" s="30"/>
      <c r="K398" s="30"/>
      <c r="L398" s="30"/>
      <c r="M398" s="30"/>
      <c r="N398" s="30"/>
      <c r="O398" s="30"/>
      <c r="P398" s="30"/>
      <c r="Q398" s="30"/>
      <c r="R398" s="20"/>
      <c r="S398" s="20"/>
      <c r="T398" s="20"/>
      <c r="U398" s="20"/>
      <c r="V398" s="20"/>
      <c r="W398" s="20"/>
      <c r="X398" s="20"/>
      <c r="Y398" s="20"/>
      <c r="Z398" s="20"/>
      <c r="AA398" s="20"/>
      <c r="AB398" s="20"/>
      <c r="AC398" s="20"/>
      <c r="AD398" s="20"/>
      <c r="AE398" s="20"/>
      <c r="AF398" s="20"/>
      <c r="AG398" s="20"/>
      <c r="AH398" s="20"/>
      <c r="AI398" s="20"/>
      <c r="AJ398" s="20"/>
      <c r="AK398" s="20"/>
      <c r="AL398" s="20"/>
      <c r="AM398" s="20"/>
      <c r="AN398" s="20"/>
      <c r="AO398" s="20"/>
      <c r="AP398" s="20"/>
    </row>
    <row r="399" spans="1:42" x14ac:dyDescent="0.15">
      <c r="A399" s="20"/>
      <c r="B399" s="20"/>
      <c r="C399" s="20"/>
      <c r="D399" s="20"/>
      <c r="E399" s="20"/>
      <c r="F399" s="20"/>
      <c r="G399" s="20"/>
      <c r="H399" s="20"/>
      <c r="I399" s="20"/>
      <c r="J399" s="30"/>
      <c r="K399" s="30"/>
      <c r="L399" s="30"/>
      <c r="M399" s="30"/>
      <c r="N399" s="30"/>
      <c r="O399" s="30"/>
      <c r="P399" s="30"/>
      <c r="Q399" s="30"/>
      <c r="R399" s="20"/>
      <c r="S399" s="20"/>
      <c r="T399" s="20"/>
      <c r="U399" s="20"/>
      <c r="V399" s="20"/>
      <c r="W399" s="20"/>
      <c r="X399" s="20"/>
      <c r="Y399" s="20"/>
      <c r="Z399" s="20"/>
      <c r="AA399" s="20"/>
      <c r="AB399" s="20"/>
      <c r="AC399" s="20"/>
      <c r="AD399" s="20"/>
      <c r="AE399" s="20"/>
      <c r="AF399" s="20"/>
      <c r="AG399" s="20"/>
      <c r="AH399" s="20"/>
      <c r="AI399" s="20"/>
      <c r="AJ399" s="20"/>
      <c r="AK399" s="20"/>
      <c r="AL399" s="20"/>
      <c r="AM399" s="20"/>
      <c r="AN399" s="20"/>
      <c r="AO399" s="20"/>
      <c r="AP399" s="20"/>
    </row>
    <row r="400" spans="1:42" x14ac:dyDescent="0.15">
      <c r="A400" s="20"/>
      <c r="B400" s="20"/>
      <c r="C400" s="20"/>
      <c r="D400" s="20"/>
      <c r="E400" s="20"/>
      <c r="F400" s="20"/>
      <c r="G400" s="20"/>
      <c r="H400" s="20"/>
      <c r="I400" s="20"/>
      <c r="J400" s="30"/>
      <c r="K400" s="30"/>
      <c r="L400" s="30"/>
      <c r="M400" s="30"/>
      <c r="N400" s="30"/>
      <c r="O400" s="30"/>
      <c r="P400" s="30"/>
      <c r="Q400" s="30"/>
      <c r="R400" s="20"/>
      <c r="S400" s="20"/>
      <c r="T400" s="20"/>
      <c r="U400" s="20"/>
      <c r="V400" s="20"/>
      <c r="W400" s="20"/>
      <c r="X400" s="20"/>
      <c r="Y400" s="20"/>
      <c r="Z400" s="20"/>
      <c r="AA400" s="20"/>
      <c r="AB400" s="20"/>
      <c r="AC400" s="20"/>
      <c r="AD400" s="20"/>
      <c r="AE400" s="20"/>
      <c r="AF400" s="20"/>
      <c r="AG400" s="20"/>
      <c r="AH400" s="20"/>
      <c r="AI400" s="20"/>
      <c r="AJ400" s="20"/>
      <c r="AK400" s="20"/>
      <c r="AL400" s="20"/>
      <c r="AM400" s="20"/>
      <c r="AN400" s="20"/>
      <c r="AO400" s="20"/>
      <c r="AP400" s="20"/>
    </row>
    <row r="401" spans="1:42" x14ac:dyDescent="0.15">
      <c r="A401" s="20"/>
      <c r="B401" s="20"/>
      <c r="C401" s="20"/>
      <c r="D401" s="20"/>
      <c r="E401" s="20"/>
      <c r="F401" s="20"/>
      <c r="G401" s="20"/>
      <c r="H401" s="20"/>
      <c r="I401" s="20"/>
      <c r="J401" s="30"/>
      <c r="K401" s="30"/>
      <c r="L401" s="30"/>
      <c r="M401" s="30"/>
      <c r="N401" s="30"/>
      <c r="O401" s="30"/>
      <c r="P401" s="30"/>
      <c r="Q401" s="30"/>
      <c r="R401" s="20"/>
      <c r="S401" s="20"/>
      <c r="T401" s="20"/>
      <c r="U401" s="20"/>
      <c r="V401" s="20"/>
      <c r="W401" s="20"/>
      <c r="X401" s="20"/>
      <c r="Y401" s="20"/>
      <c r="Z401" s="20"/>
      <c r="AA401" s="20"/>
      <c r="AB401" s="20"/>
      <c r="AC401" s="20"/>
      <c r="AD401" s="20"/>
      <c r="AE401" s="20"/>
      <c r="AF401" s="20"/>
      <c r="AG401" s="20"/>
      <c r="AH401" s="20"/>
      <c r="AI401" s="20"/>
      <c r="AJ401" s="20"/>
      <c r="AK401" s="20"/>
      <c r="AL401" s="20"/>
      <c r="AM401" s="20"/>
      <c r="AN401" s="20"/>
      <c r="AO401" s="20"/>
      <c r="AP401" s="20"/>
    </row>
    <row r="402" spans="1:42" x14ac:dyDescent="0.15">
      <c r="A402" s="20"/>
      <c r="B402" s="20"/>
      <c r="C402" s="20"/>
      <c r="D402" s="20"/>
      <c r="E402" s="20"/>
      <c r="F402" s="20"/>
      <c r="G402" s="20"/>
      <c r="H402" s="20"/>
      <c r="I402" s="20"/>
      <c r="J402" s="30"/>
      <c r="K402" s="30"/>
      <c r="L402" s="30"/>
      <c r="M402" s="30"/>
      <c r="N402" s="30"/>
      <c r="O402" s="30"/>
      <c r="P402" s="30"/>
      <c r="Q402" s="30"/>
      <c r="R402" s="20"/>
      <c r="S402" s="20"/>
      <c r="T402" s="20"/>
      <c r="U402" s="20"/>
      <c r="V402" s="20"/>
      <c r="W402" s="20"/>
      <c r="X402" s="20"/>
      <c r="Y402" s="20"/>
      <c r="Z402" s="20"/>
      <c r="AA402" s="20"/>
      <c r="AB402" s="20"/>
      <c r="AC402" s="20"/>
      <c r="AD402" s="20"/>
      <c r="AE402" s="20"/>
      <c r="AF402" s="20"/>
      <c r="AG402" s="20"/>
      <c r="AH402" s="20"/>
      <c r="AI402" s="20"/>
      <c r="AJ402" s="20"/>
      <c r="AK402" s="20"/>
      <c r="AL402" s="20"/>
      <c r="AM402" s="20"/>
      <c r="AN402" s="20"/>
      <c r="AO402" s="20"/>
      <c r="AP402" s="20"/>
    </row>
    <row r="403" spans="1:42" x14ac:dyDescent="0.15">
      <c r="A403" s="20"/>
      <c r="B403" s="20"/>
      <c r="C403" s="20"/>
      <c r="D403" s="20"/>
      <c r="E403" s="20"/>
      <c r="F403" s="20"/>
      <c r="G403" s="20"/>
      <c r="H403" s="20"/>
      <c r="I403" s="20"/>
      <c r="J403" s="30"/>
      <c r="K403" s="30"/>
      <c r="L403" s="30"/>
      <c r="M403" s="30"/>
      <c r="N403" s="30"/>
      <c r="O403" s="30"/>
      <c r="P403" s="30"/>
      <c r="Q403" s="30"/>
      <c r="R403" s="20"/>
      <c r="S403" s="20"/>
      <c r="T403" s="20"/>
      <c r="U403" s="20"/>
      <c r="V403" s="20"/>
      <c r="W403" s="20"/>
      <c r="X403" s="20"/>
      <c r="Y403" s="20"/>
      <c r="Z403" s="20"/>
      <c r="AA403" s="20"/>
      <c r="AB403" s="20"/>
      <c r="AC403" s="20"/>
      <c r="AD403" s="20"/>
      <c r="AE403" s="20"/>
      <c r="AF403" s="20"/>
      <c r="AG403" s="20"/>
      <c r="AH403" s="20"/>
      <c r="AI403" s="20"/>
      <c r="AJ403" s="20"/>
      <c r="AK403" s="20"/>
      <c r="AL403" s="20"/>
      <c r="AM403" s="20"/>
      <c r="AN403" s="20"/>
      <c r="AO403" s="20"/>
      <c r="AP403" s="20"/>
    </row>
    <row r="404" spans="1:42" x14ac:dyDescent="0.15">
      <c r="A404" s="20"/>
      <c r="B404" s="20"/>
      <c r="C404" s="20"/>
      <c r="D404" s="20"/>
      <c r="E404" s="20"/>
      <c r="F404" s="20"/>
      <c r="G404" s="20"/>
      <c r="H404" s="20"/>
      <c r="I404" s="20"/>
      <c r="J404" s="30"/>
      <c r="K404" s="30"/>
      <c r="L404" s="30"/>
      <c r="M404" s="30"/>
      <c r="N404" s="30"/>
      <c r="O404" s="30"/>
      <c r="P404" s="30"/>
      <c r="Q404" s="30"/>
      <c r="R404" s="20"/>
      <c r="S404" s="20"/>
      <c r="T404" s="20"/>
      <c r="U404" s="20"/>
      <c r="V404" s="20"/>
      <c r="W404" s="20"/>
      <c r="X404" s="20"/>
      <c r="Y404" s="20"/>
      <c r="Z404" s="20"/>
      <c r="AA404" s="20"/>
      <c r="AB404" s="20"/>
      <c r="AC404" s="20"/>
      <c r="AD404" s="20"/>
      <c r="AE404" s="20"/>
      <c r="AF404" s="20"/>
      <c r="AG404" s="20"/>
      <c r="AH404" s="20"/>
      <c r="AI404" s="20"/>
      <c r="AJ404" s="20"/>
      <c r="AK404" s="20"/>
      <c r="AL404" s="20"/>
      <c r="AM404" s="20"/>
      <c r="AN404" s="20"/>
      <c r="AO404" s="20"/>
      <c r="AP404" s="20"/>
    </row>
    <row r="405" spans="1:42" x14ac:dyDescent="0.15">
      <c r="A405" s="20"/>
      <c r="B405" s="20"/>
      <c r="C405" s="20"/>
      <c r="D405" s="20"/>
      <c r="E405" s="20"/>
      <c r="F405" s="20"/>
      <c r="G405" s="20"/>
      <c r="H405" s="20"/>
      <c r="I405" s="20"/>
      <c r="J405" s="30"/>
      <c r="K405" s="30"/>
      <c r="L405" s="30"/>
      <c r="M405" s="30"/>
      <c r="N405" s="30"/>
      <c r="O405" s="30"/>
      <c r="P405" s="30"/>
      <c r="Q405" s="30"/>
      <c r="R405" s="20"/>
      <c r="S405" s="20"/>
      <c r="T405" s="20"/>
      <c r="U405" s="20"/>
      <c r="V405" s="20"/>
      <c r="W405" s="20"/>
      <c r="X405" s="20"/>
      <c r="Y405" s="20"/>
      <c r="Z405" s="20"/>
      <c r="AA405" s="20"/>
      <c r="AB405" s="20"/>
      <c r="AC405" s="20"/>
      <c r="AD405" s="20"/>
      <c r="AE405" s="20"/>
      <c r="AF405" s="20"/>
      <c r="AG405" s="20"/>
      <c r="AH405" s="20"/>
      <c r="AI405" s="20"/>
      <c r="AJ405" s="20"/>
      <c r="AK405" s="20"/>
      <c r="AL405" s="20"/>
      <c r="AM405" s="20"/>
      <c r="AN405" s="20"/>
      <c r="AO405" s="20"/>
      <c r="AP405" s="20"/>
    </row>
    <row r="406" spans="1:42" x14ac:dyDescent="0.15">
      <c r="A406" s="20"/>
      <c r="B406" s="20"/>
      <c r="C406" s="20"/>
      <c r="D406" s="20"/>
      <c r="E406" s="20"/>
      <c r="F406" s="20"/>
      <c r="G406" s="20"/>
      <c r="H406" s="20"/>
      <c r="I406" s="20"/>
      <c r="J406" s="30"/>
      <c r="K406" s="30"/>
      <c r="L406" s="30"/>
      <c r="M406" s="30"/>
      <c r="N406" s="30"/>
      <c r="O406" s="30"/>
      <c r="P406" s="30"/>
      <c r="Q406" s="30"/>
      <c r="R406" s="20"/>
      <c r="S406" s="20"/>
      <c r="T406" s="20"/>
      <c r="U406" s="20"/>
      <c r="V406" s="20"/>
      <c r="W406" s="20"/>
      <c r="X406" s="20"/>
      <c r="Y406" s="20"/>
      <c r="Z406" s="20"/>
      <c r="AA406" s="20"/>
      <c r="AB406" s="20"/>
      <c r="AC406" s="20"/>
      <c r="AD406" s="20"/>
      <c r="AE406" s="20"/>
      <c r="AF406" s="20"/>
      <c r="AG406" s="20"/>
      <c r="AH406" s="20"/>
      <c r="AI406" s="20"/>
      <c r="AJ406" s="20"/>
      <c r="AK406" s="20"/>
      <c r="AL406" s="20"/>
      <c r="AM406" s="20"/>
      <c r="AN406" s="20"/>
      <c r="AO406" s="20"/>
      <c r="AP406" s="20"/>
    </row>
    <row r="407" spans="1:42" x14ac:dyDescent="0.15">
      <c r="A407" s="20"/>
      <c r="B407" s="20"/>
      <c r="C407" s="20"/>
      <c r="D407" s="20"/>
      <c r="E407" s="20"/>
      <c r="F407" s="20"/>
      <c r="G407" s="20"/>
      <c r="H407" s="20"/>
      <c r="I407" s="20"/>
      <c r="J407" s="30"/>
      <c r="K407" s="30"/>
      <c r="L407" s="30"/>
      <c r="M407" s="30"/>
      <c r="N407" s="30"/>
      <c r="O407" s="30"/>
      <c r="P407" s="30"/>
      <c r="Q407" s="30"/>
      <c r="R407" s="20"/>
      <c r="S407" s="20"/>
      <c r="T407" s="20"/>
      <c r="U407" s="20"/>
      <c r="V407" s="20"/>
      <c r="W407" s="20"/>
      <c r="X407" s="20"/>
      <c r="Y407" s="20"/>
      <c r="Z407" s="20"/>
      <c r="AA407" s="20"/>
      <c r="AB407" s="20"/>
      <c r="AC407" s="20"/>
      <c r="AD407" s="20"/>
      <c r="AE407" s="20"/>
      <c r="AF407" s="20"/>
      <c r="AG407" s="20"/>
      <c r="AH407" s="20"/>
      <c r="AI407" s="20"/>
      <c r="AJ407" s="20"/>
      <c r="AK407" s="20"/>
      <c r="AL407" s="20"/>
      <c r="AM407" s="20"/>
      <c r="AN407" s="20"/>
      <c r="AO407" s="20"/>
      <c r="AP407" s="20"/>
    </row>
    <row r="408" spans="1:42" x14ac:dyDescent="0.15">
      <c r="A408" s="20"/>
      <c r="B408" s="20"/>
      <c r="C408" s="20"/>
      <c r="D408" s="20"/>
      <c r="E408" s="20"/>
      <c r="F408" s="20"/>
      <c r="G408" s="20"/>
      <c r="H408" s="20"/>
      <c r="I408" s="20"/>
      <c r="J408" s="30"/>
      <c r="K408" s="30"/>
      <c r="L408" s="30"/>
      <c r="M408" s="30"/>
      <c r="N408" s="30"/>
      <c r="O408" s="30"/>
      <c r="P408" s="30"/>
      <c r="Q408" s="30"/>
      <c r="R408" s="20"/>
      <c r="S408" s="20"/>
      <c r="T408" s="20"/>
      <c r="U408" s="20"/>
      <c r="V408" s="20"/>
      <c r="W408" s="20"/>
      <c r="X408" s="20"/>
      <c r="Y408" s="20"/>
      <c r="Z408" s="20"/>
      <c r="AA408" s="20"/>
      <c r="AB408" s="20"/>
      <c r="AC408" s="20"/>
      <c r="AD408" s="20"/>
      <c r="AE408" s="20"/>
      <c r="AF408" s="20"/>
      <c r="AG408" s="20"/>
      <c r="AH408" s="20"/>
      <c r="AI408" s="20"/>
      <c r="AJ408" s="20"/>
      <c r="AK408" s="20"/>
      <c r="AL408" s="20"/>
      <c r="AM408" s="20"/>
      <c r="AN408" s="20"/>
      <c r="AO408" s="20"/>
      <c r="AP408" s="20"/>
    </row>
    <row r="409" spans="1:42" x14ac:dyDescent="0.15">
      <c r="A409" s="20"/>
      <c r="B409" s="20"/>
      <c r="C409" s="20"/>
      <c r="D409" s="20"/>
      <c r="E409" s="20"/>
      <c r="F409" s="20"/>
      <c r="G409" s="20"/>
      <c r="H409" s="20"/>
      <c r="I409" s="20"/>
      <c r="J409" s="30"/>
      <c r="K409" s="30"/>
      <c r="L409" s="30"/>
      <c r="M409" s="30"/>
      <c r="N409" s="30"/>
      <c r="O409" s="30"/>
      <c r="P409" s="30"/>
      <c r="Q409" s="30"/>
      <c r="R409" s="20"/>
      <c r="S409" s="20"/>
      <c r="T409" s="20"/>
      <c r="U409" s="20"/>
      <c r="V409" s="20"/>
      <c r="W409" s="20"/>
      <c r="X409" s="20"/>
      <c r="Y409" s="20"/>
      <c r="Z409" s="20"/>
      <c r="AA409" s="20"/>
      <c r="AB409" s="20"/>
      <c r="AC409" s="20"/>
      <c r="AD409" s="20"/>
      <c r="AE409" s="20"/>
      <c r="AF409" s="20"/>
      <c r="AG409" s="20"/>
      <c r="AH409" s="20"/>
      <c r="AI409" s="20"/>
      <c r="AJ409" s="20"/>
      <c r="AK409" s="20"/>
      <c r="AL409" s="20"/>
      <c r="AM409" s="20"/>
      <c r="AN409" s="20"/>
      <c r="AO409" s="20"/>
      <c r="AP409" s="20"/>
    </row>
    <row r="410" spans="1:42" x14ac:dyDescent="0.15">
      <c r="A410" s="20"/>
      <c r="B410" s="20"/>
      <c r="C410" s="20"/>
      <c r="D410" s="20"/>
      <c r="E410" s="20"/>
      <c r="F410" s="20"/>
      <c r="G410" s="20"/>
      <c r="H410" s="20"/>
      <c r="I410" s="20"/>
      <c r="J410" s="30"/>
      <c r="K410" s="30"/>
      <c r="L410" s="30"/>
      <c r="M410" s="30"/>
      <c r="N410" s="30"/>
      <c r="O410" s="30"/>
      <c r="P410" s="30"/>
      <c r="Q410" s="30"/>
      <c r="R410" s="20"/>
      <c r="S410" s="20"/>
      <c r="T410" s="20"/>
      <c r="U410" s="20"/>
      <c r="V410" s="20"/>
      <c r="W410" s="20"/>
      <c r="X410" s="20"/>
      <c r="Y410" s="20"/>
      <c r="Z410" s="20"/>
      <c r="AA410" s="20"/>
      <c r="AB410" s="20"/>
      <c r="AC410" s="20"/>
      <c r="AD410" s="20"/>
      <c r="AE410" s="20"/>
      <c r="AF410" s="20"/>
      <c r="AG410" s="20"/>
      <c r="AH410" s="20"/>
      <c r="AI410" s="20"/>
      <c r="AJ410" s="20"/>
      <c r="AK410" s="20"/>
      <c r="AL410" s="20"/>
      <c r="AM410" s="20"/>
      <c r="AN410" s="20"/>
      <c r="AO410" s="20"/>
      <c r="AP410" s="20"/>
    </row>
    <row r="411" spans="1:42" x14ac:dyDescent="0.15">
      <c r="A411" s="20"/>
      <c r="B411" s="20"/>
      <c r="C411" s="20"/>
      <c r="D411" s="20"/>
      <c r="E411" s="20"/>
      <c r="F411" s="20"/>
      <c r="G411" s="20"/>
      <c r="H411" s="20"/>
      <c r="I411" s="20"/>
      <c r="J411" s="30"/>
      <c r="K411" s="30"/>
      <c r="L411" s="30"/>
      <c r="M411" s="30"/>
      <c r="N411" s="30"/>
      <c r="O411" s="30"/>
      <c r="P411" s="30"/>
      <c r="Q411" s="30"/>
      <c r="R411" s="20"/>
      <c r="S411" s="20"/>
      <c r="T411" s="20"/>
      <c r="U411" s="20"/>
      <c r="V411" s="20"/>
      <c r="W411" s="20"/>
      <c r="X411" s="20"/>
      <c r="Y411" s="20"/>
      <c r="Z411" s="20"/>
      <c r="AA411" s="20"/>
      <c r="AB411" s="20"/>
      <c r="AC411" s="20"/>
      <c r="AD411" s="20"/>
      <c r="AE411" s="20"/>
      <c r="AF411" s="20"/>
      <c r="AG411" s="20"/>
      <c r="AH411" s="20"/>
      <c r="AI411" s="20"/>
      <c r="AJ411" s="20"/>
      <c r="AK411" s="20"/>
      <c r="AL411" s="20"/>
      <c r="AM411" s="20"/>
      <c r="AN411" s="20"/>
      <c r="AO411" s="20"/>
      <c r="AP411" s="20"/>
    </row>
    <row r="412" spans="1:42" x14ac:dyDescent="0.15">
      <c r="A412" s="20"/>
      <c r="B412" s="20"/>
      <c r="C412" s="20"/>
      <c r="D412" s="20"/>
      <c r="E412" s="20"/>
      <c r="F412" s="20"/>
      <c r="G412" s="20"/>
      <c r="H412" s="20"/>
      <c r="I412" s="20"/>
      <c r="J412" s="30"/>
      <c r="K412" s="30"/>
      <c r="L412" s="30"/>
      <c r="M412" s="30"/>
      <c r="N412" s="30"/>
      <c r="O412" s="30"/>
      <c r="P412" s="30"/>
      <c r="Q412" s="30"/>
      <c r="R412" s="20"/>
      <c r="S412" s="20"/>
      <c r="T412" s="20"/>
      <c r="U412" s="20"/>
      <c r="V412" s="20"/>
      <c r="W412" s="20"/>
      <c r="X412" s="20"/>
      <c r="Y412" s="20"/>
      <c r="Z412" s="20"/>
      <c r="AA412" s="20"/>
      <c r="AB412" s="20"/>
      <c r="AC412" s="20"/>
      <c r="AD412" s="20"/>
      <c r="AE412" s="20"/>
      <c r="AF412" s="20"/>
      <c r="AG412" s="20"/>
      <c r="AH412" s="20"/>
      <c r="AI412" s="20"/>
      <c r="AJ412" s="20"/>
      <c r="AK412" s="20"/>
      <c r="AL412" s="20"/>
      <c r="AM412" s="20"/>
      <c r="AN412" s="20"/>
      <c r="AO412" s="20"/>
      <c r="AP412" s="20"/>
    </row>
    <row r="413" spans="1:42" x14ac:dyDescent="0.15">
      <c r="A413" s="20"/>
      <c r="B413" s="20"/>
      <c r="C413" s="20"/>
      <c r="D413" s="20"/>
      <c r="E413" s="20"/>
      <c r="F413" s="20"/>
      <c r="G413" s="20"/>
      <c r="H413" s="20"/>
      <c r="I413" s="20"/>
      <c r="J413" s="30"/>
      <c r="K413" s="30"/>
      <c r="L413" s="30"/>
      <c r="M413" s="30"/>
      <c r="N413" s="30"/>
      <c r="O413" s="30"/>
      <c r="P413" s="30"/>
      <c r="Q413" s="30"/>
      <c r="R413" s="20"/>
      <c r="S413" s="20"/>
      <c r="T413" s="20"/>
      <c r="U413" s="20"/>
      <c r="V413" s="20"/>
      <c r="W413" s="20"/>
      <c r="X413" s="20"/>
      <c r="Y413" s="20"/>
      <c r="Z413" s="20"/>
      <c r="AA413" s="20"/>
      <c r="AB413" s="20"/>
      <c r="AC413" s="20"/>
      <c r="AD413" s="20"/>
      <c r="AE413" s="20"/>
      <c r="AF413" s="20"/>
      <c r="AG413" s="20"/>
      <c r="AH413" s="20"/>
      <c r="AI413" s="20"/>
      <c r="AJ413" s="20"/>
      <c r="AK413" s="20"/>
      <c r="AL413" s="20"/>
      <c r="AM413" s="20"/>
      <c r="AN413" s="20"/>
      <c r="AO413" s="20"/>
      <c r="AP413" s="20"/>
    </row>
    <row r="414" spans="1:42" x14ac:dyDescent="0.15">
      <c r="A414" s="20"/>
      <c r="B414" s="20"/>
      <c r="C414" s="20"/>
      <c r="D414" s="20"/>
      <c r="E414" s="20"/>
      <c r="F414" s="20"/>
      <c r="G414" s="20"/>
      <c r="H414" s="20"/>
      <c r="I414" s="20"/>
      <c r="J414" s="30"/>
      <c r="K414" s="30"/>
      <c r="L414" s="30"/>
      <c r="M414" s="30"/>
      <c r="N414" s="30"/>
      <c r="O414" s="30"/>
      <c r="P414" s="30"/>
      <c r="Q414" s="30"/>
      <c r="R414" s="20"/>
      <c r="S414" s="20"/>
      <c r="T414" s="20"/>
      <c r="U414" s="20"/>
      <c r="V414" s="20"/>
      <c r="W414" s="20"/>
      <c r="X414" s="20"/>
      <c r="Y414" s="20"/>
      <c r="Z414" s="20"/>
      <c r="AA414" s="20"/>
      <c r="AB414" s="20"/>
      <c r="AC414" s="20"/>
      <c r="AD414" s="20"/>
      <c r="AE414" s="20"/>
      <c r="AF414" s="20"/>
      <c r="AG414" s="20"/>
      <c r="AH414" s="20"/>
      <c r="AI414" s="20"/>
      <c r="AJ414" s="20"/>
      <c r="AK414" s="20"/>
      <c r="AL414" s="20"/>
      <c r="AM414" s="20"/>
      <c r="AN414" s="20"/>
      <c r="AO414" s="20"/>
      <c r="AP414" s="20"/>
    </row>
    <row r="415" spans="1:42" x14ac:dyDescent="0.15">
      <c r="A415" s="20"/>
      <c r="B415" s="20"/>
      <c r="C415" s="20"/>
      <c r="D415" s="20"/>
      <c r="E415" s="20"/>
      <c r="F415" s="20"/>
      <c r="G415" s="20"/>
      <c r="H415" s="20"/>
      <c r="I415" s="20"/>
      <c r="J415" s="30"/>
      <c r="K415" s="30"/>
      <c r="L415" s="30"/>
      <c r="M415" s="30"/>
      <c r="N415" s="30"/>
      <c r="O415" s="30"/>
      <c r="P415" s="30"/>
      <c r="Q415" s="30"/>
      <c r="R415" s="20"/>
      <c r="S415" s="20"/>
      <c r="T415" s="20"/>
      <c r="U415" s="20"/>
      <c r="V415" s="20"/>
      <c r="W415" s="20"/>
      <c r="X415" s="20"/>
      <c r="Y415" s="20"/>
      <c r="Z415" s="20"/>
      <c r="AA415" s="20"/>
      <c r="AB415" s="20"/>
      <c r="AC415" s="20"/>
      <c r="AD415" s="20"/>
      <c r="AE415" s="20"/>
      <c r="AF415" s="20"/>
      <c r="AG415" s="20"/>
      <c r="AH415" s="20"/>
      <c r="AI415" s="20"/>
      <c r="AJ415" s="20"/>
      <c r="AK415" s="20"/>
      <c r="AL415" s="20"/>
      <c r="AM415" s="20"/>
      <c r="AN415" s="20"/>
      <c r="AO415" s="20"/>
      <c r="AP415" s="20"/>
    </row>
    <row r="416" spans="1:42" x14ac:dyDescent="0.15">
      <c r="A416" s="20"/>
      <c r="B416" s="20"/>
      <c r="C416" s="20"/>
      <c r="D416" s="20"/>
      <c r="E416" s="20"/>
      <c r="F416" s="20"/>
      <c r="G416" s="20"/>
      <c r="H416" s="20"/>
      <c r="I416" s="20"/>
      <c r="J416" s="30"/>
      <c r="K416" s="30"/>
      <c r="L416" s="30"/>
      <c r="M416" s="30"/>
      <c r="N416" s="30"/>
      <c r="O416" s="30"/>
      <c r="P416" s="30"/>
      <c r="Q416" s="30"/>
      <c r="R416" s="20"/>
      <c r="S416" s="20"/>
      <c r="T416" s="20"/>
      <c r="U416" s="20"/>
      <c r="V416" s="20"/>
      <c r="W416" s="20"/>
      <c r="X416" s="20"/>
      <c r="Y416" s="20"/>
      <c r="Z416" s="20"/>
      <c r="AA416" s="20"/>
      <c r="AB416" s="20"/>
      <c r="AC416" s="20"/>
      <c r="AD416" s="20"/>
      <c r="AE416" s="20"/>
      <c r="AF416" s="20"/>
      <c r="AG416" s="20"/>
      <c r="AH416" s="20"/>
      <c r="AI416" s="20"/>
      <c r="AJ416" s="20"/>
      <c r="AK416" s="20"/>
      <c r="AL416" s="20"/>
      <c r="AM416" s="20"/>
      <c r="AN416" s="20"/>
      <c r="AO416" s="20"/>
      <c r="AP416" s="20"/>
    </row>
    <row r="417" spans="1:42" x14ac:dyDescent="0.15">
      <c r="A417" s="20"/>
      <c r="B417" s="20"/>
      <c r="C417" s="20"/>
      <c r="D417" s="20"/>
      <c r="E417" s="20"/>
      <c r="F417" s="20"/>
      <c r="G417" s="20"/>
      <c r="H417" s="20"/>
      <c r="I417" s="20"/>
      <c r="J417" s="30"/>
      <c r="K417" s="30"/>
      <c r="L417" s="30"/>
      <c r="M417" s="30"/>
      <c r="N417" s="30"/>
      <c r="O417" s="30"/>
      <c r="P417" s="30"/>
      <c r="Q417" s="30"/>
      <c r="R417" s="20"/>
      <c r="S417" s="20"/>
      <c r="T417" s="20"/>
      <c r="U417" s="20"/>
      <c r="V417" s="20"/>
      <c r="W417" s="20"/>
      <c r="X417" s="20"/>
      <c r="Y417" s="20"/>
      <c r="Z417" s="20"/>
      <c r="AA417" s="20"/>
      <c r="AB417" s="20"/>
      <c r="AC417" s="20"/>
      <c r="AD417" s="20"/>
      <c r="AE417" s="20"/>
      <c r="AF417" s="20"/>
      <c r="AG417" s="20"/>
      <c r="AH417" s="20"/>
      <c r="AI417" s="20"/>
      <c r="AJ417" s="20"/>
      <c r="AK417" s="20"/>
      <c r="AL417" s="20"/>
      <c r="AM417" s="20"/>
      <c r="AN417" s="20"/>
      <c r="AO417" s="20"/>
      <c r="AP417" s="20"/>
    </row>
    <row r="418" spans="1:42" x14ac:dyDescent="0.15">
      <c r="A418" s="20"/>
      <c r="B418" s="20"/>
      <c r="C418" s="20"/>
      <c r="D418" s="20"/>
      <c r="E418" s="20"/>
      <c r="F418" s="20"/>
      <c r="G418" s="20"/>
      <c r="H418" s="20"/>
      <c r="I418" s="20"/>
      <c r="J418" s="30"/>
      <c r="K418" s="30"/>
      <c r="L418" s="30"/>
      <c r="M418" s="30"/>
      <c r="N418" s="30"/>
      <c r="O418" s="30"/>
      <c r="P418" s="30"/>
      <c r="Q418" s="30"/>
      <c r="R418" s="20"/>
      <c r="S418" s="20"/>
      <c r="T418" s="20"/>
      <c r="U418" s="20"/>
      <c r="V418" s="20"/>
      <c r="W418" s="20"/>
      <c r="X418" s="20"/>
      <c r="Y418" s="20"/>
      <c r="Z418" s="20"/>
      <c r="AA418" s="20"/>
      <c r="AB418" s="20"/>
      <c r="AC418" s="20"/>
      <c r="AD418" s="20"/>
      <c r="AE418" s="20"/>
      <c r="AF418" s="20"/>
      <c r="AG418" s="20"/>
      <c r="AH418" s="20"/>
      <c r="AI418" s="20"/>
      <c r="AJ418" s="20"/>
      <c r="AK418" s="20"/>
      <c r="AL418" s="20"/>
      <c r="AM418" s="20"/>
      <c r="AN418" s="20"/>
      <c r="AO418" s="20"/>
      <c r="AP418" s="20"/>
    </row>
    <row r="419" spans="1:42" x14ac:dyDescent="0.15">
      <c r="A419" s="20"/>
      <c r="B419" s="20"/>
      <c r="C419" s="20"/>
      <c r="D419" s="20"/>
      <c r="E419" s="20"/>
      <c r="F419" s="20"/>
      <c r="G419" s="20"/>
      <c r="H419" s="20"/>
      <c r="I419" s="20"/>
      <c r="J419" s="30"/>
      <c r="K419" s="30"/>
      <c r="L419" s="30"/>
      <c r="M419" s="30"/>
      <c r="N419" s="30"/>
      <c r="O419" s="30"/>
      <c r="P419" s="30"/>
      <c r="Q419" s="30"/>
      <c r="R419" s="20"/>
      <c r="S419" s="20"/>
      <c r="T419" s="20"/>
      <c r="U419" s="20"/>
      <c r="V419" s="20"/>
      <c r="W419" s="20"/>
      <c r="X419" s="20"/>
      <c r="Y419" s="20"/>
      <c r="Z419" s="20"/>
      <c r="AA419" s="20"/>
      <c r="AB419" s="20"/>
      <c r="AC419" s="20"/>
      <c r="AD419" s="20"/>
      <c r="AE419" s="20"/>
      <c r="AF419" s="20"/>
      <c r="AG419" s="20"/>
      <c r="AH419" s="20"/>
      <c r="AI419" s="20"/>
      <c r="AJ419" s="20"/>
      <c r="AK419" s="20"/>
      <c r="AL419" s="20"/>
      <c r="AM419" s="20"/>
      <c r="AN419" s="20"/>
      <c r="AO419" s="20"/>
      <c r="AP419" s="20"/>
    </row>
    <row r="420" spans="1:42" x14ac:dyDescent="0.15">
      <c r="A420" s="20"/>
      <c r="B420" s="20"/>
      <c r="C420" s="20"/>
      <c r="D420" s="20"/>
      <c r="E420" s="20"/>
      <c r="F420" s="20"/>
      <c r="G420" s="20"/>
      <c r="H420" s="20"/>
      <c r="I420" s="20"/>
      <c r="J420" s="30"/>
      <c r="K420" s="30"/>
      <c r="L420" s="30"/>
      <c r="M420" s="30"/>
      <c r="N420" s="30"/>
      <c r="O420" s="30"/>
      <c r="P420" s="30"/>
      <c r="Q420" s="30"/>
      <c r="R420" s="20"/>
      <c r="S420" s="20"/>
      <c r="T420" s="20"/>
      <c r="U420" s="20"/>
      <c r="V420" s="20"/>
      <c r="W420" s="20"/>
      <c r="X420" s="20"/>
      <c r="Y420" s="20"/>
      <c r="Z420" s="20"/>
      <c r="AA420" s="20"/>
      <c r="AB420" s="20"/>
      <c r="AC420" s="20"/>
      <c r="AD420" s="20"/>
      <c r="AE420" s="20"/>
      <c r="AF420" s="20"/>
      <c r="AG420" s="20"/>
      <c r="AH420" s="20"/>
      <c r="AI420" s="20"/>
      <c r="AJ420" s="20"/>
      <c r="AK420" s="20"/>
      <c r="AL420" s="20"/>
      <c r="AM420" s="20"/>
      <c r="AN420" s="20"/>
      <c r="AO420" s="20"/>
      <c r="AP420" s="20"/>
    </row>
    <row r="421" spans="1:42" x14ac:dyDescent="0.15">
      <c r="A421" s="20"/>
      <c r="B421" s="20"/>
      <c r="C421" s="20"/>
      <c r="D421" s="20"/>
      <c r="E421" s="20"/>
      <c r="F421" s="20"/>
      <c r="G421" s="20"/>
      <c r="H421" s="20"/>
      <c r="I421" s="20"/>
      <c r="J421" s="30"/>
      <c r="K421" s="30"/>
      <c r="L421" s="30"/>
      <c r="M421" s="30"/>
      <c r="N421" s="30"/>
      <c r="O421" s="30"/>
      <c r="P421" s="30"/>
      <c r="Q421" s="30"/>
      <c r="R421" s="20"/>
      <c r="S421" s="20"/>
      <c r="T421" s="20"/>
      <c r="U421" s="20"/>
      <c r="V421" s="20"/>
      <c r="W421" s="20"/>
      <c r="X421" s="20"/>
      <c r="Y421" s="20"/>
      <c r="Z421" s="20"/>
      <c r="AA421" s="20"/>
      <c r="AB421" s="20"/>
      <c r="AC421" s="20"/>
      <c r="AD421" s="20"/>
      <c r="AE421" s="20"/>
      <c r="AF421" s="20"/>
      <c r="AG421" s="20"/>
      <c r="AH421" s="20"/>
      <c r="AI421" s="20"/>
      <c r="AJ421" s="20"/>
      <c r="AK421" s="20"/>
      <c r="AL421" s="20"/>
      <c r="AM421" s="20"/>
      <c r="AN421" s="20"/>
      <c r="AO421" s="20"/>
      <c r="AP421" s="20"/>
    </row>
    <row r="422" spans="1:42" x14ac:dyDescent="0.15">
      <c r="A422" s="20"/>
      <c r="B422" s="20"/>
      <c r="C422" s="20"/>
      <c r="D422" s="20"/>
      <c r="E422" s="20"/>
      <c r="F422" s="20"/>
      <c r="G422" s="20"/>
      <c r="H422" s="20"/>
      <c r="I422" s="20"/>
      <c r="J422" s="30"/>
      <c r="K422" s="30"/>
      <c r="L422" s="30"/>
      <c r="M422" s="30"/>
      <c r="N422" s="30"/>
      <c r="O422" s="30"/>
      <c r="P422" s="30"/>
      <c r="Q422" s="30"/>
      <c r="R422" s="20"/>
      <c r="S422" s="20"/>
      <c r="T422" s="20"/>
      <c r="U422" s="20"/>
      <c r="V422" s="20"/>
      <c r="W422" s="20"/>
      <c r="X422" s="20"/>
      <c r="Y422" s="20"/>
      <c r="Z422" s="20"/>
      <c r="AA422" s="20"/>
      <c r="AB422" s="20"/>
      <c r="AC422" s="20"/>
      <c r="AD422" s="20"/>
      <c r="AE422" s="20"/>
      <c r="AF422" s="20"/>
      <c r="AG422" s="20"/>
      <c r="AH422" s="20"/>
      <c r="AI422" s="20"/>
      <c r="AJ422" s="20"/>
      <c r="AK422" s="20"/>
      <c r="AL422" s="20"/>
      <c r="AM422" s="20"/>
      <c r="AN422" s="20"/>
      <c r="AO422" s="20"/>
      <c r="AP422" s="20"/>
    </row>
    <row r="423" spans="1:42" x14ac:dyDescent="0.15">
      <c r="A423" s="20"/>
      <c r="B423" s="20"/>
      <c r="C423" s="20"/>
      <c r="D423" s="20"/>
      <c r="E423" s="20"/>
      <c r="F423" s="20"/>
      <c r="G423" s="20"/>
      <c r="H423" s="20"/>
      <c r="I423" s="20"/>
      <c r="J423" s="30"/>
      <c r="K423" s="30"/>
      <c r="L423" s="30"/>
      <c r="M423" s="30"/>
      <c r="N423" s="30"/>
      <c r="O423" s="30"/>
      <c r="P423" s="30"/>
      <c r="Q423" s="30"/>
      <c r="R423" s="20"/>
      <c r="S423" s="20"/>
      <c r="T423" s="20"/>
      <c r="U423" s="20"/>
      <c r="V423" s="20"/>
      <c r="W423" s="20"/>
      <c r="X423" s="20"/>
      <c r="Y423" s="20"/>
      <c r="Z423" s="20"/>
      <c r="AA423" s="20"/>
      <c r="AB423" s="20"/>
      <c r="AC423" s="20"/>
      <c r="AD423" s="20"/>
      <c r="AE423" s="20"/>
      <c r="AF423" s="20"/>
      <c r="AG423" s="20"/>
      <c r="AH423" s="20"/>
      <c r="AI423" s="20"/>
      <c r="AJ423" s="20"/>
      <c r="AK423" s="20"/>
      <c r="AL423" s="20"/>
      <c r="AM423" s="20"/>
      <c r="AN423" s="20"/>
      <c r="AO423" s="20"/>
      <c r="AP423" s="20"/>
    </row>
    <row r="424" spans="1:42" x14ac:dyDescent="0.15">
      <c r="A424" s="20"/>
      <c r="B424" s="20"/>
      <c r="C424" s="20"/>
      <c r="D424" s="20"/>
      <c r="E424" s="20"/>
      <c r="F424" s="20"/>
      <c r="G424" s="20"/>
      <c r="H424" s="20"/>
      <c r="I424" s="20"/>
      <c r="J424" s="30"/>
      <c r="K424" s="30"/>
      <c r="L424" s="30"/>
      <c r="M424" s="30"/>
      <c r="N424" s="30"/>
      <c r="O424" s="30"/>
      <c r="P424" s="30"/>
      <c r="Q424" s="30"/>
      <c r="R424" s="20"/>
      <c r="S424" s="20"/>
      <c r="T424" s="20"/>
      <c r="U424" s="20"/>
      <c r="V424" s="20"/>
      <c r="W424" s="20"/>
      <c r="X424" s="20"/>
      <c r="Y424" s="20"/>
      <c r="Z424" s="20"/>
      <c r="AA424" s="20"/>
      <c r="AB424" s="20"/>
      <c r="AC424" s="20"/>
      <c r="AD424" s="20"/>
      <c r="AE424" s="20"/>
      <c r="AF424" s="20"/>
      <c r="AG424" s="20"/>
      <c r="AH424" s="20"/>
      <c r="AI424" s="20"/>
      <c r="AJ424" s="20"/>
      <c r="AK424" s="20"/>
      <c r="AL424" s="20"/>
      <c r="AM424" s="20"/>
      <c r="AN424" s="20"/>
      <c r="AO424" s="20"/>
      <c r="AP424" s="20"/>
    </row>
    <row r="425" spans="1:42" x14ac:dyDescent="0.15">
      <c r="A425" s="20"/>
      <c r="B425" s="20"/>
      <c r="C425" s="20"/>
      <c r="D425" s="20"/>
      <c r="E425" s="20"/>
      <c r="F425" s="20"/>
      <c r="G425" s="20"/>
      <c r="H425" s="20"/>
      <c r="I425" s="20"/>
      <c r="J425" s="30"/>
      <c r="K425" s="30"/>
      <c r="L425" s="30"/>
      <c r="M425" s="30"/>
      <c r="N425" s="30"/>
      <c r="O425" s="30"/>
      <c r="P425" s="30"/>
      <c r="Q425" s="30"/>
      <c r="R425" s="20"/>
      <c r="S425" s="20"/>
      <c r="T425" s="20"/>
      <c r="U425" s="20"/>
      <c r="V425" s="20"/>
      <c r="W425" s="20"/>
      <c r="X425" s="20"/>
      <c r="Y425" s="20"/>
      <c r="Z425" s="20"/>
      <c r="AA425" s="20"/>
      <c r="AB425" s="20"/>
      <c r="AC425" s="20"/>
      <c r="AD425" s="20"/>
      <c r="AE425" s="20"/>
      <c r="AF425" s="20"/>
      <c r="AG425" s="20"/>
      <c r="AH425" s="20"/>
      <c r="AI425" s="20"/>
      <c r="AJ425" s="20"/>
      <c r="AK425" s="20"/>
      <c r="AL425" s="20"/>
      <c r="AM425" s="20"/>
      <c r="AN425" s="20"/>
      <c r="AO425" s="20"/>
      <c r="AP425" s="20"/>
    </row>
    <row r="426" spans="1:42" x14ac:dyDescent="0.15">
      <c r="A426" s="20"/>
      <c r="B426" s="20"/>
      <c r="C426" s="20"/>
      <c r="D426" s="20"/>
      <c r="E426" s="20"/>
      <c r="F426" s="20"/>
      <c r="G426" s="20"/>
      <c r="H426" s="20"/>
      <c r="I426" s="20"/>
      <c r="J426" s="30"/>
      <c r="K426" s="30"/>
      <c r="L426" s="30"/>
      <c r="M426" s="30"/>
      <c r="N426" s="30"/>
      <c r="O426" s="30"/>
      <c r="P426" s="30"/>
      <c r="Q426" s="30"/>
      <c r="R426" s="20"/>
      <c r="S426" s="20"/>
      <c r="T426" s="20"/>
      <c r="U426" s="20"/>
      <c r="V426" s="20"/>
      <c r="W426" s="20"/>
      <c r="X426" s="20"/>
      <c r="Y426" s="20"/>
      <c r="Z426" s="20"/>
      <c r="AA426" s="20"/>
      <c r="AB426" s="20"/>
      <c r="AC426" s="20"/>
      <c r="AD426" s="20"/>
      <c r="AE426" s="20"/>
      <c r="AF426" s="20"/>
      <c r="AG426" s="20"/>
      <c r="AH426" s="20"/>
      <c r="AI426" s="20"/>
      <c r="AJ426" s="20"/>
      <c r="AK426" s="20"/>
      <c r="AL426" s="20"/>
      <c r="AM426" s="20"/>
      <c r="AN426" s="20"/>
      <c r="AO426" s="20"/>
      <c r="AP426" s="20"/>
    </row>
    <row r="427" spans="1:42" x14ac:dyDescent="0.15">
      <c r="A427" s="20"/>
      <c r="B427" s="20"/>
      <c r="C427" s="20"/>
      <c r="D427" s="20"/>
      <c r="E427" s="20"/>
      <c r="F427" s="20"/>
      <c r="G427" s="20"/>
      <c r="H427" s="20"/>
      <c r="I427" s="20"/>
      <c r="J427" s="30"/>
      <c r="K427" s="30"/>
      <c r="L427" s="30"/>
      <c r="M427" s="30"/>
      <c r="N427" s="30"/>
      <c r="O427" s="30"/>
      <c r="P427" s="30"/>
      <c r="Q427" s="30"/>
      <c r="R427" s="20"/>
      <c r="S427" s="20"/>
      <c r="T427" s="20"/>
      <c r="U427" s="20"/>
      <c r="V427" s="20"/>
      <c r="W427" s="20"/>
      <c r="X427" s="20"/>
      <c r="Y427" s="20"/>
      <c r="Z427" s="20"/>
      <c r="AA427" s="20"/>
      <c r="AB427" s="20"/>
      <c r="AC427" s="20"/>
      <c r="AD427" s="20"/>
      <c r="AE427" s="20"/>
      <c r="AF427" s="20"/>
      <c r="AG427" s="20"/>
      <c r="AH427" s="20"/>
      <c r="AI427" s="20"/>
      <c r="AJ427" s="20"/>
      <c r="AK427" s="20"/>
      <c r="AL427" s="20"/>
      <c r="AM427" s="20"/>
      <c r="AN427" s="20"/>
      <c r="AO427" s="20"/>
      <c r="AP427" s="20"/>
    </row>
    <row r="428" spans="1:42" x14ac:dyDescent="0.15">
      <c r="A428" s="20"/>
      <c r="B428" s="20"/>
      <c r="C428" s="20"/>
      <c r="D428" s="20"/>
      <c r="E428" s="20"/>
      <c r="F428" s="20"/>
      <c r="G428" s="20"/>
      <c r="H428" s="20"/>
      <c r="I428" s="20"/>
      <c r="J428" s="30"/>
      <c r="K428" s="30"/>
      <c r="L428" s="30"/>
      <c r="M428" s="30"/>
      <c r="N428" s="30"/>
      <c r="O428" s="30"/>
      <c r="P428" s="30"/>
      <c r="Q428" s="30"/>
      <c r="R428" s="20"/>
      <c r="S428" s="20"/>
      <c r="T428" s="20"/>
      <c r="U428" s="20"/>
      <c r="V428" s="20"/>
      <c r="W428" s="20"/>
      <c r="X428" s="20"/>
      <c r="Y428" s="20"/>
      <c r="Z428" s="20"/>
      <c r="AA428" s="20"/>
      <c r="AB428" s="20"/>
      <c r="AC428" s="20"/>
      <c r="AD428" s="20"/>
      <c r="AE428" s="20"/>
      <c r="AF428" s="20"/>
      <c r="AG428" s="20"/>
      <c r="AH428" s="20"/>
      <c r="AI428" s="20"/>
      <c r="AJ428" s="20"/>
      <c r="AK428" s="20"/>
      <c r="AL428" s="20"/>
      <c r="AM428" s="20"/>
      <c r="AN428" s="20"/>
      <c r="AO428" s="20"/>
      <c r="AP428" s="20"/>
    </row>
    <row r="429" spans="1:42" x14ac:dyDescent="0.15">
      <c r="A429" s="20"/>
      <c r="B429" s="20"/>
      <c r="C429" s="20"/>
      <c r="D429" s="20"/>
      <c r="E429" s="20"/>
      <c r="F429" s="20"/>
      <c r="G429" s="20"/>
      <c r="H429" s="20"/>
      <c r="I429" s="20"/>
      <c r="J429" s="30"/>
      <c r="K429" s="30"/>
      <c r="L429" s="30"/>
      <c r="M429" s="30"/>
      <c r="N429" s="30"/>
      <c r="O429" s="30"/>
      <c r="P429" s="30"/>
      <c r="Q429" s="30"/>
      <c r="R429" s="20"/>
      <c r="S429" s="20"/>
      <c r="T429" s="20"/>
      <c r="U429" s="20"/>
      <c r="V429" s="20"/>
      <c r="W429" s="20"/>
      <c r="X429" s="20"/>
      <c r="Y429" s="20"/>
      <c r="Z429" s="20"/>
      <c r="AA429" s="20"/>
      <c r="AB429" s="20"/>
      <c r="AC429" s="20"/>
      <c r="AD429" s="20"/>
      <c r="AE429" s="20"/>
      <c r="AF429" s="20"/>
      <c r="AG429" s="20"/>
      <c r="AH429" s="20"/>
      <c r="AI429" s="20"/>
      <c r="AJ429" s="20"/>
      <c r="AK429" s="20"/>
      <c r="AL429" s="20"/>
      <c r="AM429" s="20"/>
      <c r="AN429" s="20"/>
      <c r="AO429" s="20"/>
      <c r="AP429" s="20"/>
    </row>
    <row r="430" spans="1:42" x14ac:dyDescent="0.15">
      <c r="A430" s="20"/>
      <c r="B430" s="20"/>
      <c r="C430" s="20"/>
      <c r="D430" s="20"/>
      <c r="E430" s="20"/>
      <c r="F430" s="20"/>
      <c r="G430" s="20"/>
      <c r="H430" s="20"/>
      <c r="I430" s="20"/>
      <c r="J430" s="30"/>
      <c r="K430" s="30"/>
      <c r="L430" s="30"/>
      <c r="M430" s="30"/>
      <c r="N430" s="30"/>
      <c r="O430" s="30"/>
      <c r="P430" s="30"/>
      <c r="Q430" s="30"/>
      <c r="R430" s="20"/>
      <c r="S430" s="20"/>
      <c r="T430" s="20"/>
      <c r="U430" s="20"/>
      <c r="V430" s="20"/>
      <c r="W430" s="20"/>
      <c r="X430" s="20"/>
      <c r="Y430" s="20"/>
      <c r="Z430" s="20"/>
      <c r="AA430" s="20"/>
      <c r="AB430" s="20"/>
      <c r="AC430" s="20"/>
      <c r="AD430" s="20"/>
      <c r="AE430" s="20"/>
      <c r="AF430" s="20"/>
      <c r="AG430" s="20"/>
      <c r="AH430" s="20"/>
      <c r="AI430" s="20"/>
      <c r="AJ430" s="20"/>
      <c r="AK430" s="20"/>
      <c r="AL430" s="20"/>
      <c r="AM430" s="20"/>
      <c r="AN430" s="20"/>
      <c r="AO430" s="20"/>
      <c r="AP430" s="20"/>
    </row>
    <row r="431" spans="1:42" x14ac:dyDescent="0.15">
      <c r="A431" s="20"/>
      <c r="B431" s="20"/>
      <c r="C431" s="20"/>
      <c r="D431" s="20"/>
      <c r="E431" s="20"/>
      <c r="F431" s="20"/>
      <c r="G431" s="20"/>
      <c r="H431" s="20"/>
      <c r="I431" s="20"/>
      <c r="J431" s="30"/>
      <c r="K431" s="30"/>
      <c r="L431" s="30"/>
      <c r="M431" s="30"/>
      <c r="N431" s="30"/>
      <c r="O431" s="30"/>
      <c r="P431" s="30"/>
      <c r="Q431" s="30"/>
      <c r="R431" s="20"/>
      <c r="S431" s="20"/>
      <c r="T431" s="20"/>
      <c r="U431" s="20"/>
      <c r="V431" s="20"/>
      <c r="W431" s="20"/>
      <c r="X431" s="20"/>
      <c r="Y431" s="20"/>
      <c r="Z431" s="20"/>
      <c r="AA431" s="20"/>
      <c r="AB431" s="20"/>
      <c r="AC431" s="20"/>
      <c r="AD431" s="20"/>
      <c r="AE431" s="20"/>
      <c r="AF431" s="20"/>
      <c r="AG431" s="20"/>
      <c r="AH431" s="20"/>
      <c r="AI431" s="20"/>
      <c r="AJ431" s="20"/>
      <c r="AK431" s="20"/>
      <c r="AL431" s="20"/>
      <c r="AM431" s="20"/>
      <c r="AN431" s="20"/>
      <c r="AO431" s="20"/>
      <c r="AP431" s="20"/>
    </row>
    <row r="432" spans="1:42" x14ac:dyDescent="0.15">
      <c r="A432" s="20"/>
      <c r="B432" s="20"/>
      <c r="C432" s="20"/>
      <c r="D432" s="20"/>
      <c r="E432" s="20"/>
      <c r="F432" s="20"/>
      <c r="G432" s="20"/>
      <c r="H432" s="20"/>
      <c r="I432" s="20"/>
      <c r="J432" s="30"/>
      <c r="K432" s="30"/>
      <c r="L432" s="30"/>
      <c r="M432" s="30"/>
      <c r="N432" s="30"/>
      <c r="O432" s="30"/>
      <c r="P432" s="30"/>
      <c r="Q432" s="30"/>
      <c r="R432" s="20"/>
      <c r="S432" s="20"/>
      <c r="T432" s="20"/>
      <c r="U432" s="20"/>
      <c r="V432" s="20"/>
      <c r="W432" s="20"/>
      <c r="X432" s="20"/>
      <c r="Y432" s="20"/>
      <c r="Z432" s="20"/>
      <c r="AA432" s="20"/>
      <c r="AB432" s="20"/>
      <c r="AC432" s="20"/>
      <c r="AD432" s="20"/>
      <c r="AE432" s="20"/>
      <c r="AF432" s="20"/>
      <c r="AG432" s="20"/>
      <c r="AH432" s="20"/>
      <c r="AI432" s="20"/>
      <c r="AJ432" s="20"/>
      <c r="AK432" s="20"/>
      <c r="AL432" s="20"/>
      <c r="AM432" s="20"/>
      <c r="AN432" s="20"/>
      <c r="AO432" s="20"/>
      <c r="AP432" s="20"/>
    </row>
    <row r="433" spans="1:42" x14ac:dyDescent="0.15">
      <c r="A433" s="20"/>
      <c r="B433" s="20"/>
      <c r="C433" s="20"/>
      <c r="D433" s="20"/>
      <c r="E433" s="20"/>
      <c r="F433" s="20"/>
      <c r="G433" s="20"/>
      <c r="H433" s="20"/>
      <c r="I433" s="20"/>
      <c r="J433" s="30"/>
      <c r="K433" s="30"/>
      <c r="L433" s="30"/>
      <c r="M433" s="30"/>
      <c r="N433" s="30"/>
      <c r="O433" s="30"/>
      <c r="P433" s="30"/>
      <c r="Q433" s="30"/>
      <c r="R433" s="20"/>
      <c r="S433" s="20"/>
      <c r="T433" s="20"/>
      <c r="U433" s="20"/>
      <c r="V433" s="20"/>
      <c r="W433" s="20"/>
      <c r="X433" s="20"/>
      <c r="Y433" s="20"/>
      <c r="Z433" s="20"/>
      <c r="AA433" s="20"/>
      <c r="AB433" s="20"/>
      <c r="AC433" s="20"/>
      <c r="AD433" s="20"/>
      <c r="AE433" s="20"/>
      <c r="AF433" s="20"/>
      <c r="AG433" s="20"/>
      <c r="AH433" s="20"/>
      <c r="AI433" s="20"/>
      <c r="AJ433" s="20"/>
      <c r="AK433" s="20"/>
      <c r="AL433" s="20"/>
      <c r="AM433" s="20"/>
      <c r="AN433" s="20"/>
      <c r="AO433" s="20"/>
      <c r="AP433" s="20"/>
    </row>
    <row r="434" spans="1:42" x14ac:dyDescent="0.15">
      <c r="A434" s="20"/>
      <c r="B434" s="20"/>
      <c r="C434" s="20"/>
      <c r="D434" s="20"/>
      <c r="E434" s="20"/>
      <c r="F434" s="20"/>
      <c r="G434" s="20"/>
      <c r="H434" s="20"/>
      <c r="I434" s="20"/>
      <c r="J434" s="30"/>
      <c r="K434" s="30"/>
      <c r="L434" s="30"/>
      <c r="M434" s="30"/>
      <c r="N434" s="30"/>
      <c r="O434" s="30"/>
      <c r="P434" s="30"/>
      <c r="Q434" s="30"/>
      <c r="R434" s="20"/>
      <c r="S434" s="20"/>
      <c r="T434" s="20"/>
      <c r="U434" s="20"/>
      <c r="V434" s="20"/>
      <c r="W434" s="20"/>
      <c r="X434" s="20"/>
      <c r="Y434" s="20"/>
      <c r="Z434" s="20"/>
      <c r="AA434" s="20"/>
      <c r="AB434" s="20"/>
      <c r="AC434" s="20"/>
      <c r="AD434" s="20"/>
      <c r="AE434" s="20"/>
      <c r="AF434" s="20"/>
      <c r="AG434" s="20"/>
      <c r="AH434" s="20"/>
      <c r="AI434" s="20"/>
      <c r="AJ434" s="20"/>
      <c r="AK434" s="20"/>
      <c r="AL434" s="20"/>
      <c r="AM434" s="20"/>
      <c r="AN434" s="20"/>
      <c r="AO434" s="20"/>
      <c r="AP434" s="20"/>
    </row>
    <row r="435" spans="1:42" x14ac:dyDescent="0.15">
      <c r="A435" s="20"/>
      <c r="B435" s="20"/>
      <c r="C435" s="20"/>
      <c r="D435" s="20"/>
      <c r="E435" s="20"/>
      <c r="F435" s="20"/>
      <c r="G435" s="20"/>
      <c r="H435" s="20"/>
      <c r="I435" s="20"/>
      <c r="J435" s="30"/>
      <c r="K435" s="30"/>
      <c r="L435" s="30"/>
      <c r="M435" s="30"/>
      <c r="N435" s="30"/>
      <c r="O435" s="30"/>
      <c r="P435" s="30"/>
      <c r="Q435" s="30"/>
      <c r="R435" s="20"/>
      <c r="S435" s="20"/>
      <c r="T435" s="20"/>
      <c r="U435" s="20"/>
      <c r="V435" s="20"/>
      <c r="W435" s="20"/>
      <c r="X435" s="20"/>
      <c r="Y435" s="20"/>
      <c r="Z435" s="20"/>
      <c r="AA435" s="20"/>
      <c r="AB435" s="20"/>
      <c r="AC435" s="20"/>
      <c r="AD435" s="20"/>
      <c r="AE435" s="20"/>
      <c r="AF435" s="20"/>
      <c r="AG435" s="20"/>
      <c r="AH435" s="20"/>
      <c r="AI435" s="20"/>
      <c r="AJ435" s="20"/>
      <c r="AK435" s="20"/>
      <c r="AL435" s="20"/>
      <c r="AM435" s="20"/>
      <c r="AN435" s="20"/>
      <c r="AO435" s="20"/>
      <c r="AP435" s="20"/>
    </row>
    <row r="436" spans="1:42" x14ac:dyDescent="0.15">
      <c r="A436" s="20"/>
      <c r="B436" s="20"/>
      <c r="C436" s="20"/>
      <c r="D436" s="20"/>
      <c r="E436" s="20"/>
      <c r="F436" s="20"/>
      <c r="G436" s="20"/>
      <c r="H436" s="20"/>
      <c r="I436" s="20"/>
      <c r="J436" s="30"/>
      <c r="K436" s="30"/>
      <c r="L436" s="30"/>
      <c r="M436" s="30"/>
      <c r="N436" s="30"/>
      <c r="O436" s="30"/>
      <c r="P436" s="30"/>
      <c r="Q436" s="30"/>
      <c r="R436" s="20"/>
      <c r="S436" s="20"/>
      <c r="T436" s="20"/>
      <c r="U436" s="20"/>
      <c r="V436" s="20"/>
      <c r="W436" s="20"/>
      <c r="X436" s="20"/>
      <c r="Y436" s="20"/>
      <c r="Z436" s="20"/>
      <c r="AA436" s="20"/>
      <c r="AB436" s="20"/>
      <c r="AC436" s="20"/>
      <c r="AD436" s="20"/>
      <c r="AE436" s="20"/>
      <c r="AF436" s="20"/>
      <c r="AG436" s="20"/>
      <c r="AH436" s="20"/>
      <c r="AI436" s="20"/>
      <c r="AJ436" s="20"/>
      <c r="AK436" s="20"/>
      <c r="AL436" s="20"/>
      <c r="AM436" s="20"/>
      <c r="AN436" s="20"/>
      <c r="AO436" s="20"/>
      <c r="AP436" s="20"/>
    </row>
  </sheetData>
  <mergeCells count="18">
    <mergeCell ref="AC1:AN1"/>
    <mergeCell ref="AO1:AP1"/>
    <mergeCell ref="G3:J3"/>
    <mergeCell ref="K3:L3"/>
    <mergeCell ref="M3:O3"/>
    <mergeCell ref="S3:Y3"/>
    <mergeCell ref="Z3:AH3"/>
    <mergeCell ref="AI3:AK3"/>
    <mergeCell ref="AL3:AO3"/>
    <mergeCell ref="A1:Q1"/>
    <mergeCell ref="R1:AB1"/>
    <mergeCell ref="S270:AO271"/>
    <mergeCell ref="AU270:BQ271"/>
    <mergeCell ref="AR3:AS3"/>
    <mergeCell ref="AU3:BA3"/>
    <mergeCell ref="BB3:BJ3"/>
    <mergeCell ref="BK3:BM3"/>
    <mergeCell ref="BN3:BQ3"/>
  </mergeCells>
  <phoneticPr fontId="0" type="noConversion"/>
  <pageMargins left="0.75" right="0.75" top="1" bottom="1" header="0.5" footer="0.5"/>
  <pageSetup paperSize="9" orientation="portrait" horizontalDpi="300" verticalDpi="1200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tabColor theme="4" tint="0.59999389629810485"/>
  </sheetPr>
  <dimension ref="A1:AT333"/>
  <sheetViews>
    <sheetView tabSelected="1" topLeftCell="G1" zoomScale="120" zoomScaleNormal="120" workbookViewId="0">
      <selection activeCell="P20" sqref="P20:S20"/>
    </sheetView>
  </sheetViews>
  <sheetFormatPr baseColWidth="10" defaultColWidth="8.83203125" defaultRowHeight="13" x14ac:dyDescent="0.15"/>
  <cols>
    <col min="1" max="1" width="10.5" style="385" bestFit="1" customWidth="1"/>
    <col min="2" max="2" width="8.83203125" style="385"/>
    <col min="3" max="3" width="10" style="385" customWidth="1"/>
    <col min="4" max="4" width="11.6640625" style="385" customWidth="1"/>
    <col min="5" max="5" width="9.5" style="385" bestFit="1" customWidth="1"/>
    <col min="6" max="6" width="10.1640625" style="385" customWidth="1"/>
    <col min="7" max="7" width="10.5" style="385" customWidth="1"/>
    <col min="8" max="8" width="11.83203125" style="385" customWidth="1"/>
    <col min="9" max="11" width="8.83203125" style="385"/>
    <col min="12" max="12" width="11.33203125" style="385" customWidth="1"/>
    <col min="13" max="14" width="8.83203125" style="385"/>
    <col min="15" max="15" width="10.5" style="385" customWidth="1"/>
    <col min="16" max="16" width="11.5" style="385" customWidth="1"/>
    <col min="17" max="19" width="8.83203125" style="385"/>
    <col min="20" max="20" width="9.5" style="385" bestFit="1" customWidth="1"/>
    <col min="21" max="28" width="8.83203125" style="385"/>
    <col min="29" max="29" width="11.5" style="385" customWidth="1"/>
    <col min="30" max="30" width="13.83203125" style="385" customWidth="1"/>
    <col min="31" max="33" width="9.1640625" style="385" customWidth="1"/>
    <col min="34" max="34" width="12.33203125" style="385" customWidth="1"/>
    <col min="35" max="36" width="9.1640625" style="385" customWidth="1"/>
    <col min="37" max="37" width="10.33203125" style="385" customWidth="1"/>
    <col min="38" max="38" width="12" style="385" customWidth="1"/>
    <col min="39" max="39" width="9.1640625" style="385" customWidth="1"/>
    <col min="40" max="40" width="10" style="385" customWidth="1"/>
    <col min="41" max="41" width="10.5" style="385" customWidth="1"/>
    <col min="42" max="42" width="13" style="385" customWidth="1"/>
    <col min="43" max="16384" width="8.83203125" style="385"/>
  </cols>
  <sheetData>
    <row r="1" spans="1:41" ht="17" thickBot="1" x14ac:dyDescent="0.25">
      <c r="C1" s="386" t="s">
        <v>123</v>
      </c>
    </row>
    <row r="2" spans="1:41" ht="21" thickBot="1" x14ac:dyDescent="0.3">
      <c r="C2" s="387"/>
      <c r="D2" s="388" t="s">
        <v>124</v>
      </c>
      <c r="E2" s="389"/>
      <c r="F2" s="389"/>
      <c r="G2" s="389"/>
      <c r="H2" s="389"/>
      <c r="I2" s="389"/>
      <c r="J2" s="389"/>
      <c r="K2" s="389"/>
      <c r="L2" s="389"/>
      <c r="M2" s="389"/>
      <c r="N2" s="389"/>
      <c r="O2" s="389"/>
      <c r="P2" s="389"/>
      <c r="Q2" s="389"/>
      <c r="R2" s="389"/>
      <c r="S2" s="389"/>
      <c r="T2" s="390"/>
    </row>
    <row r="3" spans="1:41" ht="25" thickBot="1" x14ac:dyDescent="0.35">
      <c r="C3" s="391"/>
      <c r="D3" s="578" t="s">
        <v>102</v>
      </c>
      <c r="E3" s="557"/>
      <c r="F3" s="557"/>
      <c r="G3" s="557"/>
      <c r="H3" s="557"/>
      <c r="I3" s="557"/>
      <c r="J3" s="557"/>
      <c r="K3" s="558"/>
      <c r="L3" s="557" t="s">
        <v>101</v>
      </c>
      <c r="M3" s="557"/>
      <c r="N3" s="557"/>
      <c r="O3" s="557"/>
      <c r="P3" s="557"/>
      <c r="Q3" s="557"/>
      <c r="R3" s="557"/>
      <c r="S3" s="558"/>
      <c r="T3" s="392"/>
      <c r="AC3" s="393" t="s">
        <v>175</v>
      </c>
      <c r="AD3" s="394"/>
      <c r="AE3" s="394"/>
      <c r="AF3" s="394"/>
      <c r="AG3" s="394"/>
      <c r="AH3" s="394"/>
      <c r="AI3" s="394"/>
      <c r="AJ3" s="394"/>
      <c r="AK3" s="394"/>
    </row>
    <row r="4" spans="1:41" ht="19" thickBot="1" x14ac:dyDescent="0.25">
      <c r="C4" s="395"/>
      <c r="D4" s="578" t="s">
        <v>125</v>
      </c>
      <c r="E4" s="557"/>
      <c r="F4" s="557"/>
      <c r="G4" s="558"/>
      <c r="H4" s="557" t="s">
        <v>126</v>
      </c>
      <c r="I4" s="557"/>
      <c r="J4" s="557"/>
      <c r="K4" s="558"/>
      <c r="L4" s="557" t="s">
        <v>125</v>
      </c>
      <c r="M4" s="557"/>
      <c r="N4" s="557"/>
      <c r="O4" s="558"/>
      <c r="P4" s="557" t="s">
        <v>126</v>
      </c>
      <c r="Q4" s="557"/>
      <c r="R4" s="557"/>
      <c r="S4" s="558"/>
      <c r="T4" s="392"/>
      <c r="AC4" s="396" t="s">
        <v>127</v>
      </c>
    </row>
    <row r="5" spans="1:41" ht="16" thickBot="1" x14ac:dyDescent="0.25">
      <c r="C5" s="397"/>
      <c r="D5" s="398" t="s">
        <v>128</v>
      </c>
      <c r="E5" s="398" t="s">
        <v>129</v>
      </c>
      <c r="F5" s="398" t="s">
        <v>130</v>
      </c>
      <c r="G5" s="399" t="s">
        <v>131</v>
      </c>
      <c r="H5" s="398" t="s">
        <v>128</v>
      </c>
      <c r="I5" s="398" t="s">
        <v>129</v>
      </c>
      <c r="J5" s="398" t="s">
        <v>130</v>
      </c>
      <c r="K5" s="399" t="s">
        <v>131</v>
      </c>
      <c r="L5" s="398" t="s">
        <v>128</v>
      </c>
      <c r="M5" s="398" t="s">
        <v>129</v>
      </c>
      <c r="N5" s="398" t="s">
        <v>130</v>
      </c>
      <c r="O5" s="399" t="s">
        <v>131</v>
      </c>
      <c r="P5" s="398" t="s">
        <v>128</v>
      </c>
      <c r="Q5" s="398" t="s">
        <v>129</v>
      </c>
      <c r="R5" s="398" t="s">
        <v>130</v>
      </c>
      <c r="S5" s="399" t="s">
        <v>131</v>
      </c>
      <c r="T5" s="392"/>
      <c r="AE5" s="572" t="s">
        <v>102</v>
      </c>
      <c r="AF5" s="573"/>
      <c r="AG5" s="573"/>
      <c r="AH5" s="573"/>
      <c r="AI5" s="574"/>
      <c r="AJ5" s="400"/>
      <c r="AK5" s="572" t="s">
        <v>101</v>
      </c>
      <c r="AL5" s="573"/>
      <c r="AM5" s="573"/>
      <c r="AN5" s="573"/>
      <c r="AO5" s="574"/>
    </row>
    <row r="6" spans="1:41" ht="16" thickBot="1" x14ac:dyDescent="0.25">
      <c r="C6" s="395" t="s">
        <v>132</v>
      </c>
      <c r="D6" s="401">
        <f>+AD31</f>
        <v>1985.1025999999999</v>
      </c>
      <c r="E6" s="402">
        <f t="shared" ref="E6:S6" si="0">+AE31</f>
        <v>1897.3172999999999</v>
      </c>
      <c r="F6" s="403">
        <f t="shared" si="0"/>
        <v>1927.3172999999999</v>
      </c>
      <c r="G6" s="404">
        <f t="shared" si="0"/>
        <v>1909.3593000000001</v>
      </c>
      <c r="H6" s="405">
        <f t="shared" si="0"/>
        <v>1990.6646000000001</v>
      </c>
      <c r="I6" s="406">
        <f t="shared" si="0"/>
        <v>1904.0414000000001</v>
      </c>
      <c r="J6" s="407">
        <f t="shared" si="0"/>
        <v>1933.4631999999999</v>
      </c>
      <c r="K6" s="408">
        <f t="shared" si="0"/>
        <v>1915.6193000000001</v>
      </c>
      <c r="L6" s="405">
        <f t="shared" si="0"/>
        <v>2056.5115000000001</v>
      </c>
      <c r="M6" s="407">
        <f t="shared" si="0"/>
        <v>1999.1115</v>
      </c>
      <c r="N6" s="406">
        <f t="shared" si="0"/>
        <v>2006.6416999999999</v>
      </c>
      <c r="O6" s="408">
        <f t="shared" si="0"/>
        <v>1990.1980000000001</v>
      </c>
      <c r="P6" s="409">
        <f t="shared" si="0"/>
        <v>2019.9897000000001</v>
      </c>
      <c r="Q6" s="407">
        <f t="shared" si="0"/>
        <v>1948.8255999999999</v>
      </c>
      <c r="R6" s="406">
        <f t="shared" si="0"/>
        <v>1966.3670999999999</v>
      </c>
      <c r="S6" s="408">
        <f t="shared" si="0"/>
        <v>1948.9386</v>
      </c>
      <c r="T6" s="392"/>
      <c r="AE6" s="575" t="s">
        <v>125</v>
      </c>
      <c r="AF6" s="576"/>
      <c r="AG6" s="410"/>
      <c r="AH6" s="575" t="s">
        <v>126</v>
      </c>
      <c r="AI6" s="576"/>
      <c r="AJ6" s="411"/>
      <c r="AK6" s="575" t="s">
        <v>125</v>
      </c>
      <c r="AL6" s="576"/>
      <c r="AM6" s="410"/>
      <c r="AN6" s="577" t="s">
        <v>126</v>
      </c>
      <c r="AO6" s="576"/>
    </row>
    <row r="7" spans="1:41" ht="16" thickBot="1" x14ac:dyDescent="0.25">
      <c r="C7" s="395" t="s">
        <v>133</v>
      </c>
      <c r="D7" s="412">
        <f>IF(Analysis!$E$7=0,extrapolation!AD32,extrapolation!AD43)</f>
        <v>2.7101999999999999</v>
      </c>
      <c r="E7" s="413">
        <f>IF(Analysis!$E$7=0,extrapolation!AE32,extrapolation!AE43)</f>
        <v>2.7298</v>
      </c>
      <c r="F7" s="413">
        <f>IF(Analysis!$E$7=0,extrapolation!AF32,extrapolation!AF43)</f>
        <v>2.4249000000000001</v>
      </c>
      <c r="G7" s="414">
        <f>IF(Analysis!$E$7=0,extrapolation!AG32,extrapolation!AG43)</f>
        <v>2.4601999999999999</v>
      </c>
      <c r="H7" s="413">
        <f>IF(Analysis!$E$7=0,extrapolation!AH32,extrapolation!AH43)</f>
        <v>2.7195</v>
      </c>
      <c r="I7" s="413">
        <f>IF(Analysis!$E$7=0,extrapolation!AI32,extrapolation!AI43)</f>
        <v>2.7363</v>
      </c>
      <c r="J7" s="413">
        <f>IF(Analysis!$E$7=0,extrapolation!AJ32,extrapolation!AJ43)</f>
        <v>2.4315000000000002</v>
      </c>
      <c r="K7" s="414">
        <f>IF(Analysis!$E$7=0,extrapolation!AK32,extrapolation!AK43)</f>
        <v>2.4661</v>
      </c>
      <c r="L7" s="413">
        <f>IF(Analysis!$E$7=0,extrapolation!AL32,extrapolation!AL43)</f>
        <v>2.8292999999999999</v>
      </c>
      <c r="M7" s="413">
        <f>IF(Analysis!$E$7=0,extrapolation!AM32,extrapolation!AM43)</f>
        <v>2.8292000000000002</v>
      </c>
      <c r="N7" s="413">
        <f>IF(Analysis!$E$7=0,extrapolation!AN32,extrapolation!AN43)</f>
        <v>2.5055999999999998</v>
      </c>
      <c r="O7" s="414">
        <f>IF(Analysis!$E$7=0,extrapolation!AO32,extrapolation!AO43)</f>
        <v>2.5245000000000002</v>
      </c>
      <c r="P7" s="413">
        <f>IF(Analysis!$E$7=0,extrapolation!AP32,extrapolation!AP43)</f>
        <v>2.7684000000000002</v>
      </c>
      <c r="Q7" s="413">
        <f>IF(Analysis!$E$7=0,extrapolation!AQ32,extrapolation!AQ43)</f>
        <v>2.778</v>
      </c>
      <c r="R7" s="413">
        <f>IF(Analysis!$E$7=0,extrapolation!AR32,extrapolation!AR43)</f>
        <v>2.4634999999999998</v>
      </c>
      <c r="S7" s="414">
        <f>IF(Analysis!$E$7=0,extrapolation!AS32,extrapolation!AS43)</f>
        <v>2.4904999999999999</v>
      </c>
      <c r="T7" s="392"/>
      <c r="AC7" s="415"/>
      <c r="AD7" s="416"/>
      <c r="AE7" s="417" t="s">
        <v>133</v>
      </c>
      <c r="AF7" s="418"/>
      <c r="AG7" s="416"/>
      <c r="AH7" s="417" t="s">
        <v>133</v>
      </c>
      <c r="AI7" s="418"/>
      <c r="AJ7" s="416"/>
      <c r="AK7" s="417" t="s">
        <v>133</v>
      </c>
      <c r="AL7" s="418"/>
      <c r="AM7" s="416"/>
      <c r="AN7" s="417" t="s">
        <v>133</v>
      </c>
      <c r="AO7" s="419"/>
    </row>
    <row r="8" spans="1:41" ht="16" thickBot="1" x14ac:dyDescent="0.25">
      <c r="C8" s="397" t="s">
        <v>134</v>
      </c>
      <c r="D8" s="420">
        <f>IF(Analysis!$E$7=0,AD33,AD44)</f>
        <v>0</v>
      </c>
      <c r="E8" s="421">
        <f>IF(Analysis!$E$7=0,AE33,AE44)</f>
        <v>-0.51280000000000003</v>
      </c>
      <c r="F8" s="421">
        <f>IF(Analysis!$E$7=0,AF33,AF44)</f>
        <v>-0.24890000000000001</v>
      </c>
      <c r="G8" s="422">
        <f>IF(Analysis!$E$7=0,AG33,AG44)</f>
        <v>-0.83050000000000002</v>
      </c>
      <c r="H8" s="420">
        <f>IF(Analysis!$E$7=0,AH33,AH44)</f>
        <v>0</v>
      </c>
      <c r="I8" s="421">
        <f>IF(Analysis!$E$7=0,AI33,AI44)</f>
        <v>-0.50990000000000002</v>
      </c>
      <c r="J8" s="421">
        <f>IF(Analysis!$E$7=0,AJ33,AJ44)</f>
        <v>-0.24429999999999999</v>
      </c>
      <c r="K8" s="422">
        <f>IF(Analysis!$E$7=0,AK33,AK44)</f>
        <v>-0.82530000000000003</v>
      </c>
      <c r="L8" s="420">
        <f>IF(Analysis!$E$7=0,AL33,AL44)</f>
        <v>0</v>
      </c>
      <c r="M8" s="421">
        <f>IF(Analysis!$E$7=0,AM33,AM44)</f>
        <v>-0.40960000000000002</v>
      </c>
      <c r="N8" s="421">
        <f>IF(Analysis!$E$7=0,AN33,AN44)</f>
        <v>-0.1721</v>
      </c>
      <c r="O8" s="422">
        <f>IF(Analysis!$E$7=0,AO33,AO44)</f>
        <v>-0.74719999999999998</v>
      </c>
      <c r="P8" s="420">
        <f>IF(Analysis!$E$7=0,AP33,AP44)</f>
        <v>0</v>
      </c>
      <c r="Q8" s="421">
        <f>IF(Analysis!$E$7=0,AQ33,AQ44)</f>
        <v>-0.45789999999999997</v>
      </c>
      <c r="R8" s="421">
        <f>IF(Analysis!$E$7=0,AR33,AR44)</f>
        <v>-0.2107</v>
      </c>
      <c r="S8" s="422">
        <f>IF(Analysis!$E$7=0,AS33,AS44)</f>
        <v>-0.78949999999999998</v>
      </c>
      <c r="T8" s="392"/>
      <c r="AC8" s="423" t="s">
        <v>135</v>
      </c>
      <c r="AD8" s="385" t="s">
        <v>133</v>
      </c>
      <c r="AE8" s="526">
        <v>5.7756349837338898E-2</v>
      </c>
      <c r="AF8" s="424"/>
      <c r="AG8" s="385" t="s">
        <v>133</v>
      </c>
      <c r="AH8" s="526">
        <v>5.7753903941879202E-2</v>
      </c>
      <c r="AI8" s="425"/>
      <c r="AJ8" s="385" t="s">
        <v>133</v>
      </c>
      <c r="AK8" s="526">
        <v>5.7758541481476598E-2</v>
      </c>
      <c r="AL8" s="425"/>
      <c r="AM8" s="385" t="s">
        <v>133</v>
      </c>
      <c r="AN8" s="526">
        <v>5.7758981928017802E-2</v>
      </c>
      <c r="AO8" s="426"/>
    </row>
    <row r="9" spans="1:41" ht="14" thickBot="1" x14ac:dyDescent="0.2">
      <c r="C9" s="427"/>
      <c r="D9" s="428"/>
      <c r="E9" s="428"/>
      <c r="F9" s="428"/>
      <c r="G9" s="428"/>
      <c r="H9" s="428"/>
      <c r="I9" s="428"/>
      <c r="J9" s="428"/>
      <c r="K9" s="428"/>
      <c r="L9" s="428"/>
      <c r="M9" s="428"/>
      <c r="N9" s="428"/>
      <c r="O9" s="428"/>
      <c r="P9" s="428"/>
      <c r="Q9" s="428"/>
      <c r="R9" s="428"/>
      <c r="S9" s="428"/>
      <c r="T9" s="429"/>
      <c r="V9" s="430"/>
      <c r="AC9" s="431"/>
      <c r="AE9" s="430"/>
      <c r="AF9" s="430"/>
      <c r="AG9" s="430"/>
      <c r="AH9" s="430"/>
      <c r="AI9" s="430"/>
      <c r="AJ9" s="430"/>
      <c r="AK9" s="430"/>
      <c r="AL9" s="430"/>
      <c r="AM9" s="430"/>
      <c r="AN9" s="430"/>
      <c r="AO9" s="432"/>
    </row>
    <row r="10" spans="1:41" ht="14" thickBot="1" x14ac:dyDescent="0.2">
      <c r="AC10" s="433"/>
      <c r="AD10" s="434"/>
      <c r="AE10" s="435"/>
      <c r="AF10" s="435"/>
      <c r="AG10" s="435"/>
      <c r="AH10" s="435"/>
      <c r="AI10" s="435"/>
      <c r="AJ10" s="435"/>
      <c r="AK10" s="435"/>
      <c r="AL10" s="435"/>
      <c r="AM10" s="435"/>
      <c r="AN10" s="435"/>
      <c r="AO10" s="436"/>
    </row>
    <row r="11" spans="1:41" ht="21" thickBot="1" x14ac:dyDescent="0.3">
      <c r="D11" s="437" t="s">
        <v>136</v>
      </c>
      <c r="V11" s="438" t="s">
        <v>137</v>
      </c>
      <c r="AC11" s="415"/>
      <c r="AD11" s="416"/>
      <c r="AE11" s="416" t="s">
        <v>133</v>
      </c>
      <c r="AF11" s="416" t="s">
        <v>134</v>
      </c>
      <c r="AG11" s="416"/>
      <c r="AH11" s="416" t="s">
        <v>133</v>
      </c>
      <c r="AI11" s="416" t="s">
        <v>134</v>
      </c>
      <c r="AJ11" s="416"/>
      <c r="AK11" s="416" t="s">
        <v>133</v>
      </c>
      <c r="AL11" s="416" t="s">
        <v>134</v>
      </c>
      <c r="AM11" s="416"/>
      <c r="AN11" s="416" t="s">
        <v>133</v>
      </c>
      <c r="AO11" s="439" t="s">
        <v>134</v>
      </c>
    </row>
    <row r="12" spans="1:41" ht="16" thickBot="1" x14ac:dyDescent="0.25">
      <c r="D12" s="562" t="s">
        <v>102</v>
      </c>
      <c r="E12" s="563"/>
      <c r="F12" s="563"/>
      <c r="G12" s="563"/>
      <c r="H12" s="563"/>
      <c r="I12" s="563"/>
      <c r="J12" s="563"/>
      <c r="K12" s="564"/>
      <c r="L12" s="565" t="s">
        <v>101</v>
      </c>
      <c r="M12" s="566"/>
      <c r="N12" s="566"/>
      <c r="O12" s="566"/>
      <c r="P12" s="566"/>
      <c r="Q12" s="566"/>
      <c r="R12" s="566"/>
      <c r="S12" s="567"/>
      <c r="V12" s="440"/>
      <c r="W12" s="568" t="s">
        <v>102</v>
      </c>
      <c r="X12" s="569"/>
      <c r="Y12" s="441"/>
      <c r="Z12" s="568" t="s">
        <v>101</v>
      </c>
      <c r="AA12" s="569"/>
      <c r="AC12" s="423" t="s">
        <v>129</v>
      </c>
      <c r="AD12" s="385" t="s">
        <v>133</v>
      </c>
      <c r="AE12" s="529">
        <v>3.4892420392815898E-2</v>
      </c>
      <c r="AF12" s="442">
        <v>0</v>
      </c>
      <c r="AG12" s="385" t="s">
        <v>133</v>
      </c>
      <c r="AH12" s="529">
        <v>3.49632862897667E-2</v>
      </c>
      <c r="AI12" s="442">
        <v>0</v>
      </c>
      <c r="AJ12" s="385" t="s">
        <v>133</v>
      </c>
      <c r="AK12" s="529">
        <v>3.8446667466848099E-2</v>
      </c>
      <c r="AL12" s="442">
        <v>0</v>
      </c>
      <c r="AM12" s="385" t="s">
        <v>133</v>
      </c>
      <c r="AN12" s="529">
        <v>3.6738996264020003E-2</v>
      </c>
      <c r="AO12" s="530">
        <v>0</v>
      </c>
    </row>
    <row r="13" spans="1:41" ht="16" thickBot="1" x14ac:dyDescent="0.25">
      <c r="D13" s="565" t="s">
        <v>125</v>
      </c>
      <c r="E13" s="566"/>
      <c r="F13" s="566"/>
      <c r="G13" s="567"/>
      <c r="H13" s="565" t="s">
        <v>126</v>
      </c>
      <c r="I13" s="566"/>
      <c r="J13" s="566"/>
      <c r="K13" s="567"/>
      <c r="L13" s="565" t="s">
        <v>125</v>
      </c>
      <c r="M13" s="566"/>
      <c r="N13" s="566"/>
      <c r="O13" s="567"/>
      <c r="P13" s="570" t="s">
        <v>126</v>
      </c>
      <c r="Q13" s="570"/>
      <c r="R13" s="570"/>
      <c r="S13" s="571"/>
      <c r="V13" s="443"/>
      <c r="W13" s="444" t="s">
        <v>125</v>
      </c>
      <c r="X13" s="444" t="s">
        <v>126</v>
      </c>
      <c r="Y13" s="441"/>
      <c r="Z13" s="444" t="s">
        <v>138</v>
      </c>
      <c r="AA13" s="444" t="s">
        <v>126</v>
      </c>
      <c r="AC13" s="431"/>
      <c r="AD13" s="385" t="s">
        <v>134</v>
      </c>
      <c r="AE13" s="528">
        <v>-6.2513453688936302E-3</v>
      </c>
      <c r="AF13" s="527">
        <v>4.7978145090710397E-2</v>
      </c>
      <c r="AG13" s="385" t="s">
        <v>134</v>
      </c>
      <c r="AH13" s="528">
        <v>-5.9396599740184604E-3</v>
      </c>
      <c r="AI13" s="527">
        <v>4.8106597606079701E-2</v>
      </c>
      <c r="AJ13" s="385" t="s">
        <v>134</v>
      </c>
      <c r="AK13" s="528">
        <v>-3.4417114934427498E-3</v>
      </c>
      <c r="AL13" s="527">
        <v>4.8380450283750397E-2</v>
      </c>
      <c r="AM13" s="385" t="s">
        <v>134</v>
      </c>
      <c r="AN13" s="528">
        <v>-4.9250293912754496E-3</v>
      </c>
      <c r="AO13" s="527">
        <v>4.8097143914101997E-2</v>
      </c>
    </row>
    <row r="14" spans="1:41" ht="30" thickBot="1" x14ac:dyDescent="0.25">
      <c r="A14" s="445" t="s">
        <v>98</v>
      </c>
      <c r="B14" s="446" t="s">
        <v>139</v>
      </c>
      <c r="C14" s="447" t="s">
        <v>140</v>
      </c>
      <c r="D14" s="448" t="s">
        <v>128</v>
      </c>
      <c r="E14" s="449" t="s">
        <v>129</v>
      </c>
      <c r="F14" s="449" t="s">
        <v>130</v>
      </c>
      <c r="G14" s="450" t="s">
        <v>131</v>
      </c>
      <c r="H14" s="449" t="s">
        <v>128</v>
      </c>
      <c r="I14" s="449" t="s">
        <v>129</v>
      </c>
      <c r="J14" s="449" t="s">
        <v>130</v>
      </c>
      <c r="K14" s="450" t="s">
        <v>131</v>
      </c>
      <c r="L14" s="449" t="s">
        <v>128</v>
      </c>
      <c r="M14" s="449" t="s">
        <v>129</v>
      </c>
      <c r="N14" s="449" t="s">
        <v>130</v>
      </c>
      <c r="O14" s="450" t="s">
        <v>131</v>
      </c>
      <c r="P14" s="449" t="s">
        <v>128</v>
      </c>
      <c r="Q14" s="449" t="s">
        <v>129</v>
      </c>
      <c r="R14" s="449" t="s">
        <v>130</v>
      </c>
      <c r="S14" s="450" t="s">
        <v>131</v>
      </c>
      <c r="V14" s="451" t="s">
        <v>141</v>
      </c>
      <c r="W14" s="452" t="s">
        <v>142</v>
      </c>
      <c r="X14" s="453" t="s">
        <v>142</v>
      </c>
      <c r="Y14" s="451" t="s">
        <v>141</v>
      </c>
      <c r="Z14" s="454" t="s">
        <v>142</v>
      </c>
      <c r="AA14" s="454" t="s">
        <v>142</v>
      </c>
      <c r="AC14" s="433"/>
      <c r="AD14" s="434"/>
      <c r="AE14" s="434"/>
      <c r="AF14" s="434"/>
      <c r="AG14" s="434"/>
      <c r="AH14" s="434"/>
      <c r="AI14" s="434"/>
      <c r="AJ14" s="434"/>
      <c r="AK14" s="434"/>
      <c r="AL14" s="434"/>
      <c r="AM14" s="434"/>
      <c r="AN14" s="434"/>
      <c r="AO14" s="455"/>
    </row>
    <row r="15" spans="1:41" ht="14" thickBot="1" x14ac:dyDescent="0.2">
      <c r="A15" s="385">
        <v>0</v>
      </c>
      <c r="B15" s="456">
        <v>0</v>
      </c>
      <c r="C15" s="457">
        <v>0</v>
      </c>
      <c r="D15" s="458">
        <v>1</v>
      </c>
      <c r="E15" s="458">
        <v>1</v>
      </c>
      <c r="F15" s="458">
        <v>1</v>
      </c>
      <c r="G15" s="459">
        <v>1</v>
      </c>
      <c r="H15" s="458">
        <v>1</v>
      </c>
      <c r="I15" s="458">
        <v>1</v>
      </c>
      <c r="J15" s="458">
        <v>1</v>
      </c>
      <c r="K15" s="459">
        <v>1</v>
      </c>
      <c r="L15" s="458">
        <v>1</v>
      </c>
      <c r="M15" s="458">
        <v>1</v>
      </c>
      <c r="N15" s="458">
        <v>1</v>
      </c>
      <c r="O15" s="459">
        <v>1</v>
      </c>
      <c r="P15" s="458">
        <v>1</v>
      </c>
      <c r="Q15" s="458">
        <v>1</v>
      </c>
      <c r="R15" s="458">
        <v>1</v>
      </c>
      <c r="S15" s="459">
        <v>1</v>
      </c>
      <c r="V15" s="460">
        <v>0</v>
      </c>
      <c r="W15" s="461">
        <v>1</v>
      </c>
      <c r="X15" s="462">
        <v>1</v>
      </c>
      <c r="Y15" s="460">
        <v>0</v>
      </c>
      <c r="Z15" s="463">
        <v>1</v>
      </c>
      <c r="AA15" s="464">
        <v>1</v>
      </c>
      <c r="AC15" s="415"/>
      <c r="AD15" s="416"/>
      <c r="AE15" s="416" t="s">
        <v>133</v>
      </c>
      <c r="AF15" s="416" t="s">
        <v>134</v>
      </c>
      <c r="AG15" s="416"/>
      <c r="AH15" s="416" t="s">
        <v>133</v>
      </c>
      <c r="AI15" s="416" t="s">
        <v>134</v>
      </c>
      <c r="AJ15" s="416"/>
      <c r="AK15" s="416" t="s">
        <v>133</v>
      </c>
      <c r="AL15" s="416" t="s">
        <v>134</v>
      </c>
      <c r="AM15" s="416"/>
      <c r="AN15" s="416" t="s">
        <v>133</v>
      </c>
      <c r="AO15" s="439" t="s">
        <v>134</v>
      </c>
    </row>
    <row r="16" spans="1:41" ht="14" thickBot="1" x14ac:dyDescent="0.2">
      <c r="A16" s="385">
        <f>+A15+1</f>
        <v>1</v>
      </c>
      <c r="B16" s="456">
        <f>12*C16/52</f>
        <v>0.69230769230769229</v>
      </c>
      <c r="C16" s="457">
        <f>+C15+3</f>
        <v>3</v>
      </c>
      <c r="D16" s="465">
        <f>EXP(-(EXP(-$D$7)*$B16))</f>
        <v>0.95498969298740699</v>
      </c>
      <c r="E16" s="465">
        <f>EXP(-EXP(-($E$7/EXP($E$8)))*$B16^(1/EXP($E$8)))</f>
        <v>0.99434704761468606</v>
      </c>
      <c r="F16" s="465">
        <f>1 - _xlfn.NORM.S.DIST(((LN($B16) - $F$7)/EXP($F$8)), TRUE)</f>
        <v>0.99982942103085293</v>
      </c>
      <c r="G16" s="466">
        <f>1/(1+EXP(-($G$7/EXP($G$8)))*$B16^(1/EXP($G$8)))</f>
        <v>0.99848159665760949</v>
      </c>
      <c r="H16" s="465">
        <f>EXP(-(EXP(-$H$7)*$B16))</f>
        <v>0.95539691435603968</v>
      </c>
      <c r="I16" s="465">
        <f>EXP(-EXP(-($I$7/EXP($I$8)))*$B16^(1/EXP($I$8)))</f>
        <v>0.99432357247032277</v>
      </c>
      <c r="J16" s="465">
        <f>1 - _xlfn.NORM.S.DIST(((LN($B16) - $J$7)/EXP($J$8)), TRUE)</f>
        <v>0.99982411251450376</v>
      </c>
      <c r="K16" s="466">
        <f>1/(1+EXP(-($K$7/EXP($K$8)))*$B16^(1/EXP($K$8)))</f>
        <v>0.99845068286431382</v>
      </c>
      <c r="L16" s="465">
        <f>EXP(-(EXP(-$L$7)*$B16))</f>
        <v>0.95994080191930542</v>
      </c>
      <c r="M16" s="465">
        <f>EXP(-EXP(-($M$7/EXP($M$8)))*$B16^(1/EXP($M$8)))</f>
        <v>0.99192761629794179</v>
      </c>
      <c r="N16" s="465">
        <f>1 - _xlfn.NORM.S.DIST(((LN($B16) - $N$7)/EXP($N$8)), TRUE)</f>
        <v>0.9996786523652309</v>
      </c>
      <c r="O16" s="466">
        <f>1/(1+EXP(-($O$7/EXP($O$8)))*$B16^(1/EXP($O$8)))</f>
        <v>0.99777488688695826</v>
      </c>
      <c r="P16" s="465">
        <f>EXP(-(EXP(-$P$7)*$B16))</f>
        <v>0.95747960953695188</v>
      </c>
      <c r="Q16" s="465">
        <f>EXP(-EXP(-($Q$7/EXP($Q$8)))*$B16^(1/EXP($Q$8)))</f>
        <v>0.99309885456785774</v>
      </c>
      <c r="R16" s="465">
        <f>1 - _xlfn.NORM.S.DIST(((LN($B16) - $R$7)/EXP($R$8)), TRUE)</f>
        <v>0.99976320499634908</v>
      </c>
      <c r="S16" s="466">
        <f>1/(1+EXP(-($S$7/EXP($S$8)))*$B16^(1/EXP($S$8)))</f>
        <v>0.99815725431141</v>
      </c>
      <c r="V16" s="467">
        <v>0.75</v>
      </c>
      <c r="W16" s="468">
        <v>0.85</v>
      </c>
      <c r="X16" s="469">
        <v>0.85</v>
      </c>
      <c r="Y16" s="467">
        <v>1.5</v>
      </c>
      <c r="Z16" s="470">
        <v>0.97</v>
      </c>
      <c r="AA16" s="471">
        <v>0.98</v>
      </c>
      <c r="AC16" s="423" t="s">
        <v>143</v>
      </c>
      <c r="AD16" s="385" t="s">
        <v>133</v>
      </c>
      <c r="AE16" s="529">
        <v>4.2438344834561902E-2</v>
      </c>
      <c r="AF16" s="442">
        <v>0</v>
      </c>
      <c r="AG16" s="385" t="s">
        <v>133</v>
      </c>
      <c r="AH16" s="529">
        <v>4.2554969437222701E-2</v>
      </c>
      <c r="AI16" s="442">
        <v>0</v>
      </c>
      <c r="AJ16" s="385" t="s">
        <v>133</v>
      </c>
      <c r="AK16" s="529">
        <v>4.50291883081754E-2</v>
      </c>
      <c r="AL16" s="442">
        <v>0</v>
      </c>
      <c r="AM16" s="385" t="s">
        <v>133</v>
      </c>
      <c r="AN16" s="529">
        <v>4.37103491836301E-2</v>
      </c>
      <c r="AO16" s="442">
        <v>0</v>
      </c>
    </row>
    <row r="17" spans="1:45" ht="14" thickBot="1" x14ac:dyDescent="0.2">
      <c r="A17" s="385">
        <f t="shared" ref="A17:A80" si="1">+A16+1</f>
        <v>2</v>
      </c>
      <c r="B17" s="456">
        <f t="shared" ref="B17:B80" si="2">12*C17/52</f>
        <v>1.3846153846153846</v>
      </c>
      <c r="C17" s="457">
        <f t="shared" ref="C17:C80" si="3">+C16+3</f>
        <v>6</v>
      </c>
      <c r="D17" s="465">
        <f t="shared" ref="D17:D80" si="4">EXP(-(EXP(-$D$7)*$B17))</f>
        <v>0.91200531371218196</v>
      </c>
      <c r="E17" s="465">
        <f t="shared" ref="E17:E80" si="5">EXP(-EXP(-($E$7/EXP($E$8)))*$B17^(1/EXP($E$8)))</f>
        <v>0.98212266728990205</v>
      </c>
      <c r="F17" s="465">
        <f t="shared" ref="F17:F80" si="6">1 - _xlfn.NORM.S.DIST(((LN($B17) - $F$7)/EXP($F$8)), TRUE)</f>
        <v>0.99645746255978851</v>
      </c>
      <c r="G17" s="466">
        <f t="shared" ref="G17:G80" si="7">1/(1+EXP(-($G$7/EXP($G$8)))*$B17^(1/EXP($G$8)))</f>
        <v>0.9925950490404386</v>
      </c>
      <c r="H17" s="465">
        <f t="shared" ref="H17:H80" si="8">EXP(-(EXP(-$H$7)*$B17))</f>
        <v>0.91278326396104181</v>
      </c>
      <c r="I17" s="465">
        <f t="shared" ref="I17:I80" si="9">EXP(-EXP(-($I$7/EXP($I$8)))*$B17^(1/EXP($I$8)))</f>
        <v>0.98210841847146335</v>
      </c>
      <c r="J17" s="465">
        <f t="shared" ref="J17:J80" si="10">1 - _xlfn.NORM.S.DIST(((LN($B17) - $J$7)/EXP($J$8)), TRUE)</f>
        <v>0.99641546316787111</v>
      </c>
      <c r="K17" s="466">
        <f t="shared" ref="K17:K80" si="11">1/(1+EXP(-($K$7/EXP($K$8)))*$B17^(1/EXP($K$8)))</f>
        <v>0.99250679084535132</v>
      </c>
      <c r="L17" s="465">
        <f t="shared" ref="L17:L80" si="12">EXP(-(EXP(-$L$7)*$B17))</f>
        <v>0.9214863431894792</v>
      </c>
      <c r="M17" s="465">
        <f t="shared" ref="M17:M80" si="13">EXP(-EXP(-($M$7/EXP($M$8)))*$B17^(1/EXP($M$8)))</f>
        <v>0.97723924789757011</v>
      </c>
      <c r="N17" s="465">
        <f t="shared" ref="N17:N80" si="14">1 - _xlfn.NORM.S.DIST(((LN($B17) - $N$7)/EXP($N$8)), TRUE)</f>
        <v>0.99519572991864869</v>
      </c>
      <c r="O17" s="466">
        <f t="shared" ref="O17:O80" si="15">1/(1+EXP(-($O$7/EXP($O$8)))*$B17^(1/EXP($O$8)))</f>
        <v>0.99045767808906526</v>
      </c>
      <c r="P17" s="465">
        <f t="shared" ref="P17:P80" si="16">EXP(-(EXP(-$P$7)*$B17))</f>
        <v>0.91676720267903378</v>
      </c>
      <c r="Q17" s="465">
        <f t="shared" ref="Q17:Q80" si="17">EXP(-EXP(-($Q$7/EXP($Q$8)))*$B17^(1/EXP($Q$8)))</f>
        <v>0.9794984285779238</v>
      </c>
      <c r="R17" s="465">
        <f t="shared" ref="R17:R80" si="18">1 - _xlfn.NORM.S.DIST(((LN($B17) - $R$7)/EXP($R$8)), TRUE)</f>
        <v>0.99584914784313916</v>
      </c>
      <c r="S17" s="466">
        <f t="shared" ref="S17:S80" si="19">1/(1+EXP(-($S$7/EXP($S$8)))*$B17^(1/EXP($S$8)))</f>
        <v>0.99157540489059759</v>
      </c>
      <c r="V17" s="467">
        <v>1.5</v>
      </c>
      <c r="W17" s="468">
        <v>0.65</v>
      </c>
      <c r="X17" s="469">
        <v>0.42</v>
      </c>
      <c r="Y17" s="467">
        <v>3</v>
      </c>
      <c r="Z17" s="470">
        <v>0.95</v>
      </c>
      <c r="AA17" s="471">
        <v>0.95</v>
      </c>
      <c r="AC17" s="431"/>
      <c r="AD17" s="385" t="s">
        <v>134</v>
      </c>
      <c r="AE17" s="528">
        <v>3.4910938462955998E-3</v>
      </c>
      <c r="AF17" s="527">
        <v>4.34930040119971E-2</v>
      </c>
      <c r="AG17" s="385" t="s">
        <v>134</v>
      </c>
      <c r="AH17" s="528">
        <v>3.6504934620316602E-3</v>
      </c>
      <c r="AI17" s="527">
        <v>4.3521121885164597E-2</v>
      </c>
      <c r="AJ17" s="385" t="s">
        <v>134</v>
      </c>
      <c r="AK17" s="528">
        <v>4.98890657306087E-3</v>
      </c>
      <c r="AL17" s="527">
        <v>4.3794908708459701E-2</v>
      </c>
      <c r="AM17" s="385" t="s">
        <v>134</v>
      </c>
      <c r="AN17" s="528">
        <v>4.1970333435666501E-3</v>
      </c>
      <c r="AO17" s="527">
        <v>4.3647423052517197E-2</v>
      </c>
    </row>
    <row r="18" spans="1:45" x14ac:dyDescent="0.15">
      <c r="A18" s="385">
        <f t="shared" si="1"/>
        <v>3</v>
      </c>
      <c r="B18" s="456">
        <f t="shared" si="2"/>
        <v>2.0769230769230771</v>
      </c>
      <c r="C18" s="457">
        <f t="shared" si="3"/>
        <v>9</v>
      </c>
      <c r="D18" s="465">
        <f t="shared" si="4"/>
        <v>0.87095567454488043</v>
      </c>
      <c r="E18" s="465">
        <f t="shared" si="5"/>
        <v>0.96511870514295472</v>
      </c>
      <c r="F18" s="465">
        <f t="shared" si="6"/>
        <v>0.98510094816477289</v>
      </c>
      <c r="G18" s="466">
        <f t="shared" si="7"/>
        <v>0.98143701276488371</v>
      </c>
      <c r="H18" s="465">
        <f t="shared" si="8"/>
        <v>0.87207031386421385</v>
      </c>
      <c r="I18" s="465">
        <f t="shared" si="9"/>
        <v>0.96515832264475132</v>
      </c>
      <c r="J18" s="465">
        <f t="shared" si="10"/>
        <v>0.98504266567406196</v>
      </c>
      <c r="K18" s="466">
        <f t="shared" si="11"/>
        <v>0.98130699662962417</v>
      </c>
      <c r="L18" s="465">
        <f t="shared" si="12"/>
        <v>0.88457233923899692</v>
      </c>
      <c r="M18" s="465">
        <f t="shared" si="13"/>
        <v>0.95848237553472504</v>
      </c>
      <c r="N18" s="465">
        <f t="shared" si="14"/>
        <v>0.98248439610622251</v>
      </c>
      <c r="O18" s="466">
        <f t="shared" si="15"/>
        <v>0.97782707148515768</v>
      </c>
      <c r="P18" s="465">
        <f t="shared" si="16"/>
        <v>0.8777859032574048</v>
      </c>
      <c r="Q18" s="465">
        <f t="shared" si="17"/>
        <v>0.96144122022081446</v>
      </c>
      <c r="R18" s="465">
        <f t="shared" si="18"/>
        <v>0.9837814685385019</v>
      </c>
      <c r="S18" s="466">
        <f t="shared" si="19"/>
        <v>0.97967134722626381</v>
      </c>
      <c r="V18" s="467">
        <f>+V17+0.75</f>
        <v>2.25</v>
      </c>
      <c r="W18" s="468">
        <v>0.55000000000000004</v>
      </c>
      <c r="X18" s="469">
        <v>0.36</v>
      </c>
      <c r="Y18" s="467">
        <v>4.5</v>
      </c>
      <c r="Z18" s="470">
        <v>0.91</v>
      </c>
      <c r="AA18" s="471">
        <v>0.88</v>
      </c>
      <c r="AC18" s="431"/>
      <c r="AO18" s="472"/>
    </row>
    <row r="19" spans="1:45" ht="14" thickBot="1" x14ac:dyDescent="0.2">
      <c r="A19" s="385">
        <f t="shared" si="1"/>
        <v>4</v>
      </c>
      <c r="B19" s="456">
        <f t="shared" si="2"/>
        <v>2.7692307692307692</v>
      </c>
      <c r="C19" s="457">
        <f t="shared" si="3"/>
        <v>12</v>
      </c>
      <c r="D19" s="465">
        <f t="shared" si="4"/>
        <v>0.83175369223925544</v>
      </c>
      <c r="E19" s="465">
        <f t="shared" si="5"/>
        <v>0.94421502313253036</v>
      </c>
      <c r="F19" s="465">
        <f t="shared" si="6"/>
        <v>0.9643670011044867</v>
      </c>
      <c r="G19" s="466">
        <f t="shared" si="7"/>
        <v>0.96469445971033219</v>
      </c>
      <c r="H19" s="465">
        <f t="shared" si="8"/>
        <v>0.83317328696737303</v>
      </c>
      <c r="I19" s="465">
        <f t="shared" si="9"/>
        <v>0.94435295824801213</v>
      </c>
      <c r="J19" s="465">
        <f t="shared" si="10"/>
        <v>0.96437861058151908</v>
      </c>
      <c r="K19" s="466">
        <f t="shared" si="11"/>
        <v>0.96456861279680839</v>
      </c>
      <c r="L19" s="473">
        <f t="shared" si="12"/>
        <v>0.8491370806847186</v>
      </c>
      <c r="M19" s="473">
        <f t="shared" si="13"/>
        <v>0.93669062844106354</v>
      </c>
      <c r="N19" s="473">
        <f t="shared" si="14"/>
        <v>0.96132636947398742</v>
      </c>
      <c r="O19" s="474">
        <f t="shared" si="15"/>
        <v>0.96004171318348253</v>
      </c>
      <c r="P19" s="465">
        <f t="shared" si="16"/>
        <v>0.84046210390794052</v>
      </c>
      <c r="Q19" s="465">
        <f t="shared" si="17"/>
        <v>0.93991786154614609</v>
      </c>
      <c r="R19" s="465">
        <f t="shared" si="18"/>
        <v>0.96277412570010679</v>
      </c>
      <c r="S19" s="466">
        <f t="shared" si="19"/>
        <v>0.96237100020513722</v>
      </c>
      <c r="V19" s="467">
        <f t="shared" ref="V19:V43" si="20">+V18+0.75</f>
        <v>3</v>
      </c>
      <c r="W19" s="468">
        <v>0.45</v>
      </c>
      <c r="X19" s="469">
        <v>0.3</v>
      </c>
      <c r="Y19" s="467">
        <v>6</v>
      </c>
      <c r="Z19" s="470">
        <v>0.85</v>
      </c>
      <c r="AA19" s="471">
        <v>0.8</v>
      </c>
      <c r="AC19" s="433"/>
      <c r="AD19" s="434"/>
      <c r="AE19" s="434"/>
      <c r="AF19" s="434"/>
      <c r="AG19" s="434"/>
      <c r="AH19" s="434"/>
      <c r="AI19" s="434"/>
      <c r="AJ19" s="434"/>
      <c r="AK19" s="434"/>
      <c r="AL19" s="434"/>
      <c r="AM19" s="434"/>
      <c r="AN19" s="434"/>
      <c r="AO19" s="455"/>
    </row>
    <row r="20" spans="1:45" ht="14" thickBot="1" x14ac:dyDescent="0.2">
      <c r="A20" s="385">
        <f t="shared" si="1"/>
        <v>5</v>
      </c>
      <c r="B20" s="456">
        <f>12*C20/52</f>
        <v>3.4615384615384617</v>
      </c>
      <c r="C20" s="457">
        <f t="shared" si="3"/>
        <v>15</v>
      </c>
      <c r="D20" s="465">
        <f>EXP(-(EXP(-$D$7)*$B20))</f>
        <v>0.79431620319270868</v>
      </c>
      <c r="E20" s="465">
        <f t="shared" si="5"/>
        <v>0.92005512523797683</v>
      </c>
      <c r="F20" s="465">
        <f t="shared" si="6"/>
        <v>0.93543880518782396</v>
      </c>
      <c r="G20" s="466">
        <f t="shared" si="7"/>
        <v>0.94244715649795063</v>
      </c>
      <c r="H20" s="465">
        <f t="shared" si="8"/>
        <v>0.79601118749250732</v>
      </c>
      <c r="I20" s="465">
        <f t="shared" si="9"/>
        <v>0.92033272011071365</v>
      </c>
      <c r="J20" s="465">
        <f t="shared" si="10"/>
        <v>0.93562295104751181</v>
      </c>
      <c r="K20" s="466">
        <f t="shared" si="11"/>
        <v>0.94239109135007948</v>
      </c>
      <c r="L20" s="465">
        <f t="shared" si="12"/>
        <v>0.8151213301719068</v>
      </c>
      <c r="M20" s="465">
        <f t="shared" si="13"/>
        <v>0.91253463499672838</v>
      </c>
      <c r="N20" s="465">
        <f t="shared" si="14"/>
        <v>0.93335332014532402</v>
      </c>
      <c r="O20" s="466">
        <f t="shared" si="15"/>
        <v>0.93750096134496108</v>
      </c>
      <c r="P20" s="595">
        <f t="shared" si="16"/>
        <v>0.80472532708037992</v>
      </c>
      <c r="Q20" s="595">
        <f t="shared" si="17"/>
        <v>0.91560507899416421</v>
      </c>
      <c r="R20" s="595">
        <f t="shared" si="18"/>
        <v>0.93426714610518546</v>
      </c>
      <c r="S20" s="596">
        <f t="shared" si="19"/>
        <v>0.93992447914597788</v>
      </c>
      <c r="V20" s="467">
        <f t="shared" si="20"/>
        <v>3.75</v>
      </c>
      <c r="W20" s="468">
        <v>0.39</v>
      </c>
      <c r="X20" s="469">
        <v>0.27</v>
      </c>
      <c r="Y20" s="467">
        <f>+Y19+1.5</f>
        <v>7.5</v>
      </c>
      <c r="Z20" s="470">
        <v>0.82</v>
      </c>
      <c r="AA20" s="471">
        <v>0.72</v>
      </c>
      <c r="AC20" s="415"/>
      <c r="AD20" s="416"/>
      <c r="AE20" s="416" t="s">
        <v>133</v>
      </c>
      <c r="AF20" s="416" t="s">
        <v>134</v>
      </c>
      <c r="AG20" s="416"/>
      <c r="AH20" s="416" t="s">
        <v>133</v>
      </c>
      <c r="AI20" s="416" t="s">
        <v>134</v>
      </c>
      <c r="AJ20" s="416"/>
      <c r="AK20" s="416" t="s">
        <v>133</v>
      </c>
      <c r="AL20" s="416" t="s">
        <v>134</v>
      </c>
      <c r="AM20" s="416"/>
      <c r="AN20" s="416" t="s">
        <v>133</v>
      </c>
      <c r="AO20" s="439" t="s">
        <v>134</v>
      </c>
    </row>
    <row r="21" spans="1:45" ht="14" thickBot="1" x14ac:dyDescent="0.2">
      <c r="A21" s="385">
        <f t="shared" si="1"/>
        <v>6</v>
      </c>
      <c r="B21" s="456">
        <f t="shared" si="2"/>
        <v>4.1538461538461542</v>
      </c>
      <c r="C21" s="457">
        <f t="shared" si="3"/>
        <v>18</v>
      </c>
      <c r="D21" s="465">
        <f t="shared" si="4"/>
        <v>0.75856378702192773</v>
      </c>
      <c r="E21" s="465">
        <f t="shared" si="5"/>
        <v>0.89317176068926696</v>
      </c>
      <c r="F21" s="465">
        <f t="shared" si="6"/>
        <v>0.90038066244968273</v>
      </c>
      <c r="G21" s="466">
        <f t="shared" si="7"/>
        <v>0.91509118120434063</v>
      </c>
      <c r="H21" s="465">
        <f t="shared" si="8"/>
        <v>0.76050663232322846</v>
      </c>
      <c r="I21" s="465">
        <f t="shared" si="9"/>
        <v>0.89362582267545021</v>
      </c>
      <c r="J21" s="465">
        <f t="shared" si="10"/>
        <v>0.90082356220972115</v>
      </c>
      <c r="K21" s="466">
        <f t="shared" si="11"/>
        <v>0.9151794452558869</v>
      </c>
      <c r="L21" s="465">
        <f t="shared" si="12"/>
        <v>0.78246822334675104</v>
      </c>
      <c r="M21" s="465">
        <f t="shared" si="13"/>
        <v>0.88651722316444659</v>
      </c>
      <c r="N21" s="465">
        <f t="shared" si="14"/>
        <v>0.90054786620725125</v>
      </c>
      <c r="O21" s="466">
        <f t="shared" si="15"/>
        <v>0.91077796373382625</v>
      </c>
      <c r="P21" s="465">
        <f t="shared" si="16"/>
        <v>0.7705080919574181</v>
      </c>
      <c r="Q21" s="465">
        <f t="shared" si="17"/>
        <v>0.88903232814711497</v>
      </c>
      <c r="R21" s="465">
        <f t="shared" si="18"/>
        <v>0.90030011536185817</v>
      </c>
      <c r="S21" s="466">
        <f t="shared" si="19"/>
        <v>0.91282855152084152</v>
      </c>
      <c r="V21" s="467">
        <f t="shared" si="20"/>
        <v>4.5</v>
      </c>
      <c r="W21" s="468">
        <v>0.3</v>
      </c>
      <c r="X21" s="469">
        <v>0.2</v>
      </c>
      <c r="Y21" s="467">
        <f t="shared" ref="Y21:Y35" si="21">+Y20+1.5</f>
        <v>9</v>
      </c>
      <c r="Z21" s="470">
        <v>0.76</v>
      </c>
      <c r="AA21" s="471">
        <v>0.68</v>
      </c>
      <c r="AC21" s="475" t="s">
        <v>144</v>
      </c>
      <c r="AD21" s="385" t="s">
        <v>133</v>
      </c>
      <c r="AE21" s="529">
        <v>4.0134056832577703E-2</v>
      </c>
      <c r="AF21" s="442">
        <v>0</v>
      </c>
      <c r="AG21" s="385" t="s">
        <v>133</v>
      </c>
      <c r="AH21" s="529">
        <v>4.0237767174202098E-2</v>
      </c>
      <c r="AI21" s="442">
        <v>0</v>
      </c>
      <c r="AJ21" s="385" t="s">
        <v>133</v>
      </c>
      <c r="AK21" s="529">
        <v>4.25470059622097E-2</v>
      </c>
      <c r="AL21" s="442">
        <v>0</v>
      </c>
      <c r="AM21" s="385" t="s">
        <v>133</v>
      </c>
      <c r="AN21" s="529">
        <v>4.1296344803834997E-2</v>
      </c>
      <c r="AO21" s="442">
        <v>0</v>
      </c>
    </row>
    <row r="22" spans="1:45" ht="14" thickBot="1" x14ac:dyDescent="0.2">
      <c r="A22" s="385">
        <f t="shared" si="1"/>
        <v>7</v>
      </c>
      <c r="B22" s="456">
        <f t="shared" si="2"/>
        <v>4.8461538461538458</v>
      </c>
      <c r="C22" s="457">
        <f t="shared" si="3"/>
        <v>21</v>
      </c>
      <c r="D22" s="465">
        <f t="shared" si="4"/>
        <v>0.7244205980794356</v>
      </c>
      <c r="E22" s="465">
        <f t="shared" si="5"/>
        <v>0.86403177761654382</v>
      </c>
      <c r="F22" s="465">
        <f t="shared" si="6"/>
        <v>0.86126223840482996</v>
      </c>
      <c r="G22" s="466">
        <f t="shared" si="7"/>
        <v>0.88326844846829566</v>
      </c>
      <c r="H22" s="465">
        <f t="shared" si="8"/>
        <v>0.7265856898689157</v>
      </c>
      <c r="I22" s="465">
        <f t="shared" si="9"/>
        <v>0.86469376937162157</v>
      </c>
      <c r="J22" s="465">
        <f t="shared" si="10"/>
        <v>0.86202227081212968</v>
      </c>
      <c r="K22" s="466">
        <f t="shared" si="11"/>
        <v>0.8835744192697037</v>
      </c>
      <c r="L22" s="465">
        <f t="shared" si="12"/>
        <v>0.75112317379585447</v>
      </c>
      <c r="M22" s="465">
        <f t="shared" si="13"/>
        <v>0.859043430877104</v>
      </c>
      <c r="N22" s="465">
        <f t="shared" si="14"/>
        <v>0.86467783597103387</v>
      </c>
      <c r="O22" s="466">
        <f t="shared" si="15"/>
        <v>0.880560278223117</v>
      </c>
      <c r="P22" s="465">
        <f t="shared" si="16"/>
        <v>0.73774578703245042</v>
      </c>
      <c r="Q22" s="465">
        <f t="shared" si="17"/>
        <v>0.86064187220679178</v>
      </c>
      <c r="R22" s="465">
        <f t="shared" si="18"/>
        <v>0.8627938882788152</v>
      </c>
      <c r="S22" s="466">
        <f t="shared" si="19"/>
        <v>0.88175817551452795</v>
      </c>
      <c r="V22" s="467">
        <f t="shared" si="20"/>
        <v>5.25</v>
      </c>
      <c r="W22" s="468">
        <v>0.28000000000000003</v>
      </c>
      <c r="X22" s="469">
        <v>0.18</v>
      </c>
      <c r="Y22" s="467">
        <f t="shared" si="21"/>
        <v>10.5</v>
      </c>
      <c r="Z22" s="470">
        <v>0.72</v>
      </c>
      <c r="AA22" s="471">
        <v>0.56999999999999995</v>
      </c>
      <c r="AC22" s="431"/>
      <c r="AD22" s="385" t="s">
        <v>134</v>
      </c>
      <c r="AE22" s="528">
        <v>1.94083209764814E-4</v>
      </c>
      <c r="AF22" s="527">
        <v>4.9327625876529502E-2</v>
      </c>
      <c r="AG22" s="385" t="s">
        <v>134</v>
      </c>
      <c r="AH22" s="528">
        <v>3.2214031555857098E-4</v>
      </c>
      <c r="AI22" s="527">
        <v>4.9337092453561701E-2</v>
      </c>
      <c r="AJ22" s="385" t="s">
        <v>134</v>
      </c>
      <c r="AK22" s="528">
        <v>1.8983073524386699E-3</v>
      </c>
      <c r="AL22" s="527">
        <v>4.9434338554233202E-2</v>
      </c>
      <c r="AM22" s="385" t="s">
        <v>134</v>
      </c>
      <c r="AN22" s="528">
        <v>1.01661884507266E-3</v>
      </c>
      <c r="AO22" s="527">
        <v>4.93920534473846E-2</v>
      </c>
    </row>
    <row r="23" spans="1:45" ht="14" thickBot="1" x14ac:dyDescent="0.2">
      <c r="A23" s="385">
        <f t="shared" si="1"/>
        <v>8</v>
      </c>
      <c r="B23" s="456">
        <f t="shared" si="2"/>
        <v>5.5384615384615383</v>
      </c>
      <c r="C23" s="457">
        <f t="shared" si="3"/>
        <v>24</v>
      </c>
      <c r="D23" s="465">
        <f t="shared" si="4"/>
        <v>0.69181420455363396</v>
      </c>
      <c r="E23" s="465">
        <f t="shared" si="5"/>
        <v>0.83305591928024392</v>
      </c>
      <c r="F23" s="465">
        <f t="shared" si="6"/>
        <v>0.81983557263095375</v>
      </c>
      <c r="G23" s="466">
        <f t="shared" si="7"/>
        <v>0.84778965030796583</v>
      </c>
      <c r="H23" s="465">
        <f t="shared" si="8"/>
        <v>0.69417772611601647</v>
      </c>
      <c r="I23" s="465">
        <f t="shared" si="9"/>
        <v>0.83395150834422904</v>
      </c>
      <c r="J23" s="465">
        <f t="shared" si="10"/>
        <v>0.82094355835794031</v>
      </c>
      <c r="K23" s="466">
        <f t="shared" si="11"/>
        <v>0.84837715011756265</v>
      </c>
      <c r="L23" s="465">
        <f t="shared" si="12"/>
        <v>0.72103378179376632</v>
      </c>
      <c r="M23" s="465">
        <f t="shared" si="13"/>
        <v>0.83045289869056205</v>
      </c>
      <c r="N23" s="465">
        <f t="shared" si="14"/>
        <v>0.82715234068101828</v>
      </c>
      <c r="O23" s="466">
        <f t="shared" si="15"/>
        <v>0.84759364850936636</v>
      </c>
      <c r="P23" s="465">
        <f t="shared" si="16"/>
        <v>0.70637654810536188</v>
      </c>
      <c r="Q23" s="465">
        <f t="shared" si="17"/>
        <v>0.83081635263404963</v>
      </c>
      <c r="R23" s="465">
        <f t="shared" si="18"/>
        <v>0.82332420811205576</v>
      </c>
      <c r="S23" s="466">
        <f t="shared" si="19"/>
        <v>0.84749795684796658</v>
      </c>
      <c r="V23" s="467">
        <f t="shared" si="20"/>
        <v>6</v>
      </c>
      <c r="W23" s="468">
        <v>0.25</v>
      </c>
      <c r="X23" s="469">
        <v>0.16</v>
      </c>
      <c r="Y23" s="467">
        <f t="shared" si="21"/>
        <v>12</v>
      </c>
      <c r="Z23" s="470">
        <v>0.65</v>
      </c>
      <c r="AA23" s="471">
        <v>0.52</v>
      </c>
      <c r="AC23" s="433"/>
      <c r="AD23" s="434"/>
      <c r="AE23" s="434"/>
      <c r="AF23" s="434"/>
      <c r="AG23" s="434"/>
      <c r="AH23" s="434"/>
      <c r="AI23" s="434"/>
      <c r="AJ23" s="434"/>
      <c r="AK23" s="434"/>
      <c r="AL23" s="434"/>
      <c r="AM23" s="434"/>
      <c r="AN23" s="434"/>
      <c r="AO23" s="455"/>
    </row>
    <row r="24" spans="1:45" x14ac:dyDescent="0.15">
      <c r="A24" s="385">
        <f t="shared" si="1"/>
        <v>9</v>
      </c>
      <c r="B24" s="456">
        <f t="shared" si="2"/>
        <v>6.2307692307692308</v>
      </c>
      <c r="C24" s="457">
        <f t="shared" si="3"/>
        <v>27</v>
      </c>
      <c r="D24" s="465">
        <f t="shared" si="4"/>
        <v>0.6606754348110021</v>
      </c>
      <c r="E24" s="465">
        <f t="shared" si="5"/>
        <v>0.8006285514684548</v>
      </c>
      <c r="F24" s="465">
        <f t="shared" si="6"/>
        <v>0.7774675903074495</v>
      </c>
      <c r="G24" s="466">
        <f t="shared" si="7"/>
        <v>0.80955479936449437</v>
      </c>
      <c r="H24" s="465">
        <f t="shared" si="8"/>
        <v>0.66321525754593413</v>
      </c>
      <c r="I24" s="465">
        <f t="shared" si="9"/>
        <v>0.80177741188313945</v>
      </c>
      <c r="J24" s="465">
        <f t="shared" si="10"/>
        <v>0.77893165428618605</v>
      </c>
      <c r="K24" s="466">
        <f t="shared" si="11"/>
        <v>0.81047224483625346</v>
      </c>
      <c r="L24" s="465">
        <f t="shared" si="12"/>
        <v>0.69214974670601759</v>
      </c>
      <c r="M24" s="465">
        <f t="shared" si="13"/>
        <v>0.80103725544395599</v>
      </c>
      <c r="N24" s="465">
        <f t="shared" si="14"/>
        <v>0.78903272511816613</v>
      </c>
      <c r="O24" s="466">
        <f t="shared" si="15"/>
        <v>0.81263165813254545</v>
      </c>
      <c r="P24" s="465">
        <f t="shared" si="16"/>
        <v>0.67634114146598179</v>
      </c>
      <c r="Q24" s="465">
        <f t="shared" si="17"/>
        <v>0.79989332717759321</v>
      </c>
      <c r="R24" s="465">
        <f t="shared" si="18"/>
        <v>0.78309830140774306</v>
      </c>
      <c r="S24" s="466">
        <f t="shared" si="19"/>
        <v>0.8108767949479051</v>
      </c>
      <c r="V24" s="467">
        <f t="shared" si="20"/>
        <v>6.75</v>
      </c>
      <c r="W24" s="468">
        <v>0.23</v>
      </c>
      <c r="X24" s="469">
        <v>0.14000000000000001</v>
      </c>
      <c r="Y24" s="467">
        <f t="shared" si="21"/>
        <v>13.5</v>
      </c>
      <c r="Z24" s="470">
        <v>0.57999999999999996</v>
      </c>
      <c r="AA24" s="471">
        <v>0.48</v>
      </c>
    </row>
    <row r="25" spans="1:45" x14ac:dyDescent="0.15">
      <c r="A25" s="385">
        <f t="shared" si="1"/>
        <v>10</v>
      </c>
      <c r="B25" s="456">
        <f t="shared" si="2"/>
        <v>6.9230769230769234</v>
      </c>
      <c r="C25" s="457">
        <f t="shared" si="3"/>
        <v>30</v>
      </c>
      <c r="D25" s="465">
        <f t="shared" si="4"/>
        <v>0.63093823065448051</v>
      </c>
      <c r="E25" s="465">
        <f t="shared" si="5"/>
        <v>0.76710274291125213</v>
      </c>
      <c r="F25" s="465">
        <f t="shared" si="6"/>
        <v>0.73517213953366189</v>
      </c>
      <c r="G25" s="466">
        <f t="shared" si="7"/>
        <v>0.7694793880950378</v>
      </c>
      <c r="H25" s="465">
        <f t="shared" si="8"/>
        <v>0.63363381061323165</v>
      </c>
      <c r="I25" s="465">
        <f t="shared" si="9"/>
        <v>0.76851855037886396</v>
      </c>
      <c r="J25" s="465">
        <f t="shared" si="10"/>
        <v>0.73698355317916642</v>
      </c>
      <c r="K25" s="466">
        <f t="shared" si="11"/>
        <v>0.77075678330978226</v>
      </c>
      <c r="L25" s="465">
        <f t="shared" si="12"/>
        <v>0.66442278290121859</v>
      </c>
      <c r="M25" s="465">
        <f t="shared" si="13"/>
        <v>0.77105045584297305</v>
      </c>
      <c r="N25" s="465">
        <f t="shared" si="14"/>
        <v>0.75108963539052875</v>
      </c>
      <c r="O25" s="466">
        <f t="shared" si="15"/>
        <v>0.7763944199746674</v>
      </c>
      <c r="P25" s="465">
        <f t="shared" si="16"/>
        <v>0.64758285204462451</v>
      </c>
      <c r="Q25" s="465">
        <f t="shared" si="17"/>
        <v>0.76817371009559532</v>
      </c>
      <c r="R25" s="465">
        <f t="shared" si="18"/>
        <v>0.74300189097661673</v>
      </c>
      <c r="S25" s="466">
        <f t="shared" si="19"/>
        <v>0.77271095284928348</v>
      </c>
      <c r="V25" s="467">
        <f t="shared" si="20"/>
        <v>7.5</v>
      </c>
      <c r="W25" s="468">
        <v>0.21</v>
      </c>
      <c r="X25" s="469">
        <v>0.12</v>
      </c>
      <c r="Y25" s="467">
        <f t="shared" si="21"/>
        <v>15</v>
      </c>
      <c r="Z25" s="470">
        <v>0.5</v>
      </c>
      <c r="AA25" s="471">
        <v>0.4</v>
      </c>
    </row>
    <row r="26" spans="1:45" ht="20" x14ac:dyDescent="0.2">
      <c r="A26" s="385">
        <f t="shared" si="1"/>
        <v>11</v>
      </c>
      <c r="B26" s="456">
        <f t="shared" si="2"/>
        <v>7.615384615384615</v>
      </c>
      <c r="C26" s="457">
        <f t="shared" si="3"/>
        <v>33</v>
      </c>
      <c r="D26" s="465">
        <f t="shared" si="4"/>
        <v>0.60253950718674021</v>
      </c>
      <c r="E26" s="465">
        <f t="shared" si="5"/>
        <v>0.73280303233757371</v>
      </c>
      <c r="F26" s="465">
        <f t="shared" si="6"/>
        <v>0.6936718795630703</v>
      </c>
      <c r="G26" s="466">
        <f t="shared" si="7"/>
        <v>0.72843323405209004</v>
      </c>
      <c r="H26" s="465">
        <f t="shared" si="8"/>
        <v>0.60537178749154075</v>
      </c>
      <c r="I26" s="465">
        <f t="shared" si="9"/>
        <v>0.73449361392065204</v>
      </c>
      <c r="J26" s="465">
        <f t="shared" si="10"/>
        <v>0.69581037327217443</v>
      </c>
      <c r="K26" s="466">
        <f t="shared" si="11"/>
        <v>0.7300817983835951</v>
      </c>
      <c r="L26" s="465">
        <f t="shared" si="12"/>
        <v>0.63780653903165241</v>
      </c>
      <c r="M26" s="465">
        <f t="shared" si="13"/>
        <v>0.74071543056529643</v>
      </c>
      <c r="N26" s="465">
        <f t="shared" si="14"/>
        <v>0.71386569375425568</v>
      </c>
      <c r="O26" s="466">
        <f t="shared" si="15"/>
        <v>0.73953815339977202</v>
      </c>
      <c r="P26" s="465">
        <f t="shared" si="16"/>
        <v>0.6200473763185127</v>
      </c>
      <c r="Q26" s="465">
        <f t="shared" si="17"/>
        <v>0.73592706439088584</v>
      </c>
      <c r="R26" s="465">
        <f t="shared" si="18"/>
        <v>0.7036624339777996</v>
      </c>
      <c r="S26" s="466">
        <f t="shared" si="19"/>
        <v>0.73375951783641857</v>
      </c>
      <c r="V26" s="467">
        <f t="shared" si="20"/>
        <v>8.25</v>
      </c>
      <c r="W26" s="468">
        <v>0.19</v>
      </c>
      <c r="X26" s="469">
        <v>0.11</v>
      </c>
      <c r="Y26" s="467">
        <f t="shared" si="21"/>
        <v>16.5</v>
      </c>
      <c r="Z26" s="470">
        <v>0.45</v>
      </c>
      <c r="AA26" s="471">
        <v>0.33</v>
      </c>
      <c r="AC26" s="476" t="s">
        <v>174</v>
      </c>
      <c r="AD26" s="477"/>
      <c r="AE26" s="477"/>
      <c r="AI26" s="535" t="s">
        <v>176</v>
      </c>
    </row>
    <row r="27" spans="1:45" ht="21" thickBot="1" x14ac:dyDescent="0.3">
      <c r="A27" s="385">
        <f t="shared" si="1"/>
        <v>12</v>
      </c>
      <c r="B27" s="456">
        <f t="shared" si="2"/>
        <v>8.3076923076923084</v>
      </c>
      <c r="C27" s="457">
        <f t="shared" si="3"/>
        <v>36</v>
      </c>
      <c r="D27" s="465">
        <f t="shared" si="4"/>
        <v>0.57541901898104852</v>
      </c>
      <c r="E27" s="465">
        <f t="shared" si="5"/>
        <v>0.69802700918496507</v>
      </c>
      <c r="F27" s="465">
        <f t="shared" si="6"/>
        <v>0.65346176294272018</v>
      </c>
      <c r="G27" s="466">
        <f t="shared" si="7"/>
        <v>0.68719612386626294</v>
      </c>
      <c r="H27" s="465">
        <f t="shared" si="8"/>
        <v>0.57837033780761815</v>
      </c>
      <c r="I27" s="465">
        <f t="shared" si="9"/>
        <v>0.69999461749409297</v>
      </c>
      <c r="J27" s="465">
        <f t="shared" si="10"/>
        <v>0.65589982901705202</v>
      </c>
      <c r="K27" s="466">
        <f t="shared" si="11"/>
        <v>0.68920997682648533</v>
      </c>
      <c r="L27" s="465">
        <f t="shared" si="12"/>
        <v>0.61225652054742119</v>
      </c>
      <c r="M27" s="465">
        <f t="shared" si="13"/>
        <v>0.71022865286228209</v>
      </c>
      <c r="N27" s="465">
        <f t="shared" si="14"/>
        <v>0.67773045085677897</v>
      </c>
      <c r="O27" s="466">
        <f t="shared" si="15"/>
        <v>0.70263588457939896</v>
      </c>
      <c r="P27" s="465">
        <f t="shared" si="16"/>
        <v>0.59368271977186104</v>
      </c>
      <c r="Q27" s="465">
        <f t="shared" si="17"/>
        <v>0.70339515915407558</v>
      </c>
      <c r="R27" s="465">
        <f t="shared" si="18"/>
        <v>0.66550852084340162</v>
      </c>
      <c r="S27" s="466">
        <f t="shared" si="19"/>
        <v>0.69469394583894672</v>
      </c>
      <c r="V27" s="467">
        <f t="shared" si="20"/>
        <v>9</v>
      </c>
      <c r="W27" s="468">
        <v>0.18</v>
      </c>
      <c r="X27" s="469">
        <v>0.09</v>
      </c>
      <c r="Y27" s="467">
        <f t="shared" si="21"/>
        <v>18</v>
      </c>
      <c r="Z27" s="470">
        <v>0.38</v>
      </c>
      <c r="AA27" s="471">
        <v>0.3</v>
      </c>
      <c r="AD27" s="438" t="s">
        <v>78</v>
      </c>
    </row>
    <row r="28" spans="1:45" ht="16" thickBot="1" x14ac:dyDescent="0.25">
      <c r="A28" s="385">
        <f t="shared" si="1"/>
        <v>13</v>
      </c>
      <c r="B28" s="456">
        <f t="shared" si="2"/>
        <v>9</v>
      </c>
      <c r="C28" s="457">
        <f t="shared" si="3"/>
        <v>39</v>
      </c>
      <c r="D28" s="465">
        <f t="shared" si="4"/>
        <v>0.54951923227582655</v>
      </c>
      <c r="E28" s="465">
        <f t="shared" si="5"/>
        <v>0.66304629691698325</v>
      </c>
      <c r="F28" s="465">
        <f t="shared" si="6"/>
        <v>0.61486419281541571</v>
      </c>
      <c r="G28" s="466">
        <f t="shared" si="7"/>
        <v>0.64643106329087729</v>
      </c>
      <c r="H28" s="465">
        <f t="shared" si="8"/>
        <v>0.55257323609645881</v>
      </c>
      <c r="I28" s="465">
        <f t="shared" si="9"/>
        <v>0.66528798345918805</v>
      </c>
      <c r="J28" s="465">
        <f t="shared" si="10"/>
        <v>0.61757034933697164</v>
      </c>
      <c r="K28" s="466">
        <f t="shared" si="11"/>
        <v>0.64879022578853907</v>
      </c>
      <c r="L28" s="465">
        <f t="shared" si="12"/>
        <v>0.58773001531461522</v>
      </c>
      <c r="M28" s="465">
        <f t="shared" si="13"/>
        <v>0.67976345799230253</v>
      </c>
      <c r="N28" s="465">
        <f t="shared" si="14"/>
        <v>0.64292464017905826</v>
      </c>
      <c r="O28" s="466">
        <f t="shared" si="15"/>
        <v>0.6661681806351829</v>
      </c>
      <c r="P28" s="465">
        <f t="shared" si="16"/>
        <v>0.56843909871599707</v>
      </c>
      <c r="Q28" s="465">
        <f t="shared" si="17"/>
        <v>0.67079452842301113</v>
      </c>
      <c r="R28" s="465">
        <f t="shared" si="18"/>
        <v>0.62881942227471455</v>
      </c>
      <c r="S28" s="466">
        <f t="shared" si="19"/>
        <v>0.65608120432897876</v>
      </c>
      <c r="V28" s="467">
        <f t="shared" si="20"/>
        <v>9.75</v>
      </c>
      <c r="W28" s="468">
        <v>0.14000000000000001</v>
      </c>
      <c r="X28" s="469">
        <v>7.0000000000000007E-2</v>
      </c>
      <c r="Y28" s="467">
        <f t="shared" si="21"/>
        <v>19.5</v>
      </c>
      <c r="Z28" s="470">
        <v>0.36</v>
      </c>
      <c r="AA28" s="471">
        <v>0.25</v>
      </c>
      <c r="AC28" s="478"/>
      <c r="AD28" s="559" t="s">
        <v>102</v>
      </c>
      <c r="AE28" s="560"/>
      <c r="AF28" s="560"/>
      <c r="AG28" s="560"/>
      <c r="AH28" s="560"/>
      <c r="AI28" s="560"/>
      <c r="AJ28" s="560"/>
      <c r="AK28" s="561"/>
      <c r="AL28" s="559" t="s">
        <v>101</v>
      </c>
      <c r="AM28" s="560"/>
      <c r="AN28" s="560"/>
      <c r="AO28" s="560"/>
      <c r="AP28" s="560"/>
      <c r="AQ28" s="560"/>
      <c r="AR28" s="560"/>
      <c r="AS28" s="561"/>
    </row>
    <row r="29" spans="1:45" ht="16" thickBot="1" x14ac:dyDescent="0.25">
      <c r="A29" s="385">
        <f t="shared" si="1"/>
        <v>14</v>
      </c>
      <c r="B29" s="456">
        <f t="shared" si="2"/>
        <v>9.6923076923076916</v>
      </c>
      <c r="C29" s="457">
        <f t="shared" si="3"/>
        <v>42</v>
      </c>
      <c r="D29" s="465">
        <f t="shared" si="4"/>
        <v>0.52478520292176722</v>
      </c>
      <c r="E29" s="465">
        <f t="shared" si="5"/>
        <v>0.6281072630914275</v>
      </c>
      <c r="F29" s="465">
        <f t="shared" si="6"/>
        <v>0.57807360300896793</v>
      </c>
      <c r="G29" s="466">
        <f t="shared" si="7"/>
        <v>0.60667330555912169</v>
      </c>
      <c r="H29" s="465">
        <f t="shared" si="8"/>
        <v>0.52792676472228817</v>
      </c>
      <c r="I29" s="465">
        <f t="shared" si="9"/>
        <v>0.63061532839023693</v>
      </c>
      <c r="J29" s="465">
        <f t="shared" si="10"/>
        <v>0.58101475777712197</v>
      </c>
      <c r="K29" s="466">
        <f t="shared" si="11"/>
        <v>0.60934729893602124</v>
      </c>
      <c r="L29" s="465">
        <f t="shared" si="12"/>
        <v>0.56418602221315739</v>
      </c>
      <c r="M29" s="465">
        <f t="shared" si="13"/>
        <v>0.64947258148533094</v>
      </c>
      <c r="N29" s="465">
        <f t="shared" si="14"/>
        <v>0.60959440969620615</v>
      </c>
      <c r="O29" s="466">
        <f t="shared" si="15"/>
        <v>0.63052201665430252</v>
      </c>
      <c r="P29" s="465">
        <f t="shared" si="16"/>
        <v>0.54426884628412975</v>
      </c>
      <c r="Q29" s="465">
        <f t="shared" si="17"/>
        <v>0.6383184393991298</v>
      </c>
      <c r="R29" s="465">
        <f t="shared" si="18"/>
        <v>0.59376422225978431</v>
      </c>
      <c r="S29" s="466">
        <f t="shared" si="19"/>
        <v>0.61837848379933225</v>
      </c>
      <c r="T29" s="430"/>
      <c r="V29" s="467">
        <f t="shared" si="20"/>
        <v>10.5</v>
      </c>
      <c r="W29" s="468">
        <v>0.1</v>
      </c>
      <c r="X29" s="469">
        <v>0.05</v>
      </c>
      <c r="Y29" s="467">
        <f t="shared" si="21"/>
        <v>21</v>
      </c>
      <c r="Z29" s="470">
        <v>0.32</v>
      </c>
      <c r="AA29" s="471">
        <v>0.21</v>
      </c>
      <c r="AC29" s="479"/>
      <c r="AD29" s="559" t="s">
        <v>125</v>
      </c>
      <c r="AE29" s="560"/>
      <c r="AF29" s="560"/>
      <c r="AG29" s="561"/>
      <c r="AH29" s="559" t="s">
        <v>126</v>
      </c>
      <c r="AI29" s="560"/>
      <c r="AJ29" s="560"/>
      <c r="AK29" s="561"/>
      <c r="AL29" s="559" t="s">
        <v>125</v>
      </c>
      <c r="AM29" s="560"/>
      <c r="AN29" s="560"/>
      <c r="AO29" s="561"/>
      <c r="AP29" s="559" t="s">
        <v>126</v>
      </c>
      <c r="AQ29" s="560"/>
      <c r="AR29" s="560"/>
      <c r="AS29" s="561"/>
    </row>
    <row r="30" spans="1:45" ht="16" thickBot="1" x14ac:dyDescent="0.25">
      <c r="A30" s="385">
        <f t="shared" si="1"/>
        <v>15</v>
      </c>
      <c r="B30" s="456">
        <f t="shared" si="2"/>
        <v>10.384615384615385</v>
      </c>
      <c r="C30" s="457">
        <f t="shared" si="3"/>
        <v>45</v>
      </c>
      <c r="D30" s="465">
        <f t="shared" si="4"/>
        <v>0.5011644598225925</v>
      </c>
      <c r="E30" s="465">
        <f t="shared" si="5"/>
        <v>0.59343163955897449</v>
      </c>
      <c r="F30" s="465">
        <f t="shared" si="6"/>
        <v>0.5431911472417239</v>
      </c>
      <c r="G30" s="466">
        <f t="shared" si="7"/>
        <v>0.568331785946944</v>
      </c>
      <c r="H30" s="465">
        <f t="shared" si="8"/>
        <v>0.504379602021641</v>
      </c>
      <c r="I30" s="465">
        <f t="shared" si="9"/>
        <v>0.59619413983589797</v>
      </c>
      <c r="J30" s="465">
        <f t="shared" si="10"/>
        <v>0.546334242593149</v>
      </c>
      <c r="K30" s="466">
        <f t="shared" si="11"/>
        <v>0.57128325112249134</v>
      </c>
      <c r="L30" s="465">
        <f t="shared" si="12"/>
        <v>0.54158518259496136</v>
      </c>
      <c r="M30" s="465">
        <f t="shared" si="13"/>
        <v>0.61949018944873302</v>
      </c>
      <c r="N30" s="465">
        <f t="shared" si="14"/>
        <v>0.57781724385824207</v>
      </c>
      <c r="O30" s="466">
        <f t="shared" si="15"/>
        <v>0.59599557233010969</v>
      </c>
      <c r="P30" s="465">
        <f t="shared" si="16"/>
        <v>0.52112632242325574</v>
      </c>
      <c r="Q30" s="465">
        <f t="shared" si="17"/>
        <v>0.60613850587415585</v>
      </c>
      <c r="R30" s="465">
        <f t="shared" si="18"/>
        <v>0.56043184341705499</v>
      </c>
      <c r="S30" s="466">
        <f t="shared" si="19"/>
        <v>0.58193667629418822</v>
      </c>
      <c r="V30" s="467">
        <f t="shared" si="20"/>
        <v>11.25</v>
      </c>
      <c r="W30" s="468">
        <v>0.09</v>
      </c>
      <c r="X30" s="469">
        <v>4.4999999999999998E-2</v>
      </c>
      <c r="Y30" s="467">
        <f t="shared" si="21"/>
        <v>22.5</v>
      </c>
      <c r="Z30" s="470">
        <v>0.31</v>
      </c>
      <c r="AA30" s="471">
        <v>0.18</v>
      </c>
      <c r="AC30" s="480"/>
      <c r="AD30" s="481" t="s">
        <v>128</v>
      </c>
      <c r="AE30" s="481" t="s">
        <v>129</v>
      </c>
      <c r="AF30" s="481" t="s">
        <v>130</v>
      </c>
      <c r="AG30" s="482" t="s">
        <v>131</v>
      </c>
      <c r="AH30" s="481" t="s">
        <v>128</v>
      </c>
      <c r="AI30" s="481" t="s">
        <v>129</v>
      </c>
      <c r="AJ30" s="481" t="s">
        <v>130</v>
      </c>
      <c r="AK30" s="482" t="s">
        <v>131</v>
      </c>
      <c r="AL30" s="481" t="s">
        <v>128</v>
      </c>
      <c r="AM30" s="481" t="s">
        <v>129</v>
      </c>
      <c r="AN30" s="481" t="s">
        <v>130</v>
      </c>
      <c r="AO30" s="482" t="s">
        <v>131</v>
      </c>
      <c r="AP30" s="481" t="s">
        <v>128</v>
      </c>
      <c r="AQ30" s="481" t="s">
        <v>129</v>
      </c>
      <c r="AR30" s="481" t="s">
        <v>130</v>
      </c>
      <c r="AS30" s="482" t="s">
        <v>131</v>
      </c>
    </row>
    <row r="31" spans="1:45" ht="15" x14ac:dyDescent="0.2">
      <c r="A31" s="385">
        <f t="shared" si="1"/>
        <v>16</v>
      </c>
      <c r="B31" s="456">
        <f t="shared" si="2"/>
        <v>11.076923076923077</v>
      </c>
      <c r="C31" s="457">
        <f t="shared" si="3"/>
        <v>48</v>
      </c>
      <c r="D31" s="465">
        <f t="shared" si="4"/>
        <v>0.47860689362217729</v>
      </c>
      <c r="E31" s="465">
        <f t="shared" si="5"/>
        <v>0.55921715661535576</v>
      </c>
      <c r="F31" s="465">
        <f t="shared" si="6"/>
        <v>0.51025109928539425</v>
      </c>
      <c r="G31" s="466">
        <f t="shared" si="7"/>
        <v>0.53169909906469337</v>
      </c>
      <c r="H31" s="465">
        <f t="shared" si="8"/>
        <v>0.48188271543560318</v>
      </c>
      <c r="I31" s="465">
        <f t="shared" si="9"/>
        <v>0.56221844870038329</v>
      </c>
      <c r="J31" s="465">
        <f t="shared" si="10"/>
        <v>0.51356420846726158</v>
      </c>
      <c r="K31" s="466">
        <f t="shared" si="11"/>
        <v>0.5348870463037253</v>
      </c>
      <c r="L31" s="465">
        <f t="shared" si="12"/>
        <v>0.51988971448782062</v>
      </c>
      <c r="M31" s="465">
        <f t="shared" si="13"/>
        <v>0.58993356752920634</v>
      </c>
      <c r="N31" s="465">
        <f t="shared" si="14"/>
        <v>0.54762135872992268</v>
      </c>
      <c r="O31" s="466">
        <f t="shared" si="15"/>
        <v>0.56280684152584814</v>
      </c>
      <c r="P31" s="465">
        <f t="shared" si="16"/>
        <v>0.4989678277132466</v>
      </c>
      <c r="Q31" s="465">
        <f t="shared" si="17"/>
        <v>0.57440608720707953</v>
      </c>
      <c r="R31" s="465">
        <f t="shared" si="18"/>
        <v>0.52885370039982238</v>
      </c>
      <c r="S31" s="466">
        <f t="shared" si="19"/>
        <v>0.54700970978521568</v>
      </c>
      <c r="V31" s="467">
        <f t="shared" si="20"/>
        <v>12</v>
      </c>
      <c r="W31" s="468">
        <v>0.08</v>
      </c>
      <c r="X31" s="469">
        <v>0.04</v>
      </c>
      <c r="Y31" s="467">
        <f t="shared" si="21"/>
        <v>24</v>
      </c>
      <c r="Z31" s="470">
        <v>0.3</v>
      </c>
      <c r="AA31" s="471">
        <v>0.14000000000000001</v>
      </c>
      <c r="AC31" s="478" t="s">
        <v>132</v>
      </c>
      <c r="AD31" s="531">
        <v>1985.1025999999999</v>
      </c>
      <c r="AE31" s="592">
        <v>1897.3172999999999</v>
      </c>
      <c r="AF31" s="532">
        <v>1927.3172999999999</v>
      </c>
      <c r="AG31" s="534">
        <v>1909.3593000000001</v>
      </c>
      <c r="AH31" s="531">
        <v>1990.6646000000001</v>
      </c>
      <c r="AI31" s="592">
        <v>1904.0414000000001</v>
      </c>
      <c r="AJ31" s="532">
        <v>1933.4631999999999</v>
      </c>
      <c r="AK31" s="534">
        <v>1915.6193000000001</v>
      </c>
      <c r="AL31" s="531">
        <v>2056.5115000000001</v>
      </c>
      <c r="AM31" s="533">
        <v>1999.1115</v>
      </c>
      <c r="AN31" s="532">
        <v>2006.6416999999999</v>
      </c>
      <c r="AO31" s="593">
        <v>1990.1980000000001</v>
      </c>
      <c r="AP31" s="531">
        <v>2019.9897000000001</v>
      </c>
      <c r="AQ31" s="533">
        <v>1948.8255999999999</v>
      </c>
      <c r="AR31" s="532">
        <v>1966.3670999999999</v>
      </c>
      <c r="AS31" s="593">
        <v>1948.9386</v>
      </c>
    </row>
    <row r="32" spans="1:45" x14ac:dyDescent="0.15">
      <c r="A32" s="385">
        <f t="shared" si="1"/>
        <v>17</v>
      </c>
      <c r="B32" s="456">
        <f t="shared" si="2"/>
        <v>11.76923076923077</v>
      </c>
      <c r="C32" s="457">
        <f t="shared" si="3"/>
        <v>51</v>
      </c>
      <c r="D32" s="465">
        <f t="shared" si="4"/>
        <v>0.4570646504018997</v>
      </c>
      <c r="E32" s="465">
        <f t="shared" si="5"/>
        <v>0.52563824773159173</v>
      </c>
      <c r="F32" s="465">
        <f t="shared" si="6"/>
        <v>0.47924066134665977</v>
      </c>
      <c r="G32" s="466">
        <f t="shared" si="7"/>
        <v>0.49696643010553709</v>
      </c>
      <c r="H32" s="465">
        <f t="shared" si="8"/>
        <v>0.4603892594086848</v>
      </c>
      <c r="I32" s="465">
        <f t="shared" si="9"/>
        <v>0.52885955565226683</v>
      </c>
      <c r="J32" s="465">
        <f t="shared" si="10"/>
        <v>0.48269367957025411</v>
      </c>
      <c r="K32" s="466">
        <f t="shared" si="11"/>
        <v>0.50034891065220621</v>
      </c>
      <c r="L32" s="465">
        <f t="shared" si="12"/>
        <v>0.49906334943503727</v>
      </c>
      <c r="M32" s="465">
        <f t="shared" si="13"/>
        <v>0.5609045732764113</v>
      </c>
      <c r="N32" s="465">
        <f t="shared" si="14"/>
        <v>0.51900010827274201</v>
      </c>
      <c r="O32" s="466">
        <f t="shared" si="15"/>
        <v>0.531104259173801</v>
      </c>
      <c r="P32" s="465">
        <f t="shared" si="16"/>
        <v>0.47775152085038042</v>
      </c>
      <c r="Q32" s="465">
        <f t="shared" si="17"/>
        <v>0.54325355759687666</v>
      </c>
      <c r="R32" s="465">
        <f t="shared" si="18"/>
        <v>0.49902061142218945</v>
      </c>
      <c r="S32" s="466">
        <f t="shared" si="19"/>
        <v>0.51376715944851714</v>
      </c>
      <c r="V32" s="467">
        <f t="shared" si="20"/>
        <v>12.75</v>
      </c>
      <c r="W32" s="468">
        <v>0.06</v>
      </c>
      <c r="X32" s="469">
        <v>3.5000000000000003E-2</v>
      </c>
      <c r="Y32" s="467">
        <f t="shared" si="21"/>
        <v>25.5</v>
      </c>
      <c r="Z32" s="470">
        <v>0.28000000000000003</v>
      </c>
      <c r="AA32" s="471">
        <v>0.13</v>
      </c>
      <c r="AC32" s="479" t="s">
        <v>133</v>
      </c>
      <c r="AD32" s="483">
        <v>2.7101999999999999</v>
      </c>
      <c r="AE32" s="430">
        <v>2.7298</v>
      </c>
      <c r="AF32" s="430">
        <v>2.4249000000000001</v>
      </c>
      <c r="AG32" s="484">
        <v>2.4601999999999999</v>
      </c>
      <c r="AH32" s="483">
        <v>2.7195</v>
      </c>
      <c r="AI32" s="430">
        <v>2.7363</v>
      </c>
      <c r="AJ32" s="430">
        <v>2.4315000000000002</v>
      </c>
      <c r="AK32" s="484">
        <v>2.4661</v>
      </c>
      <c r="AL32" s="483">
        <v>2.8292999999999999</v>
      </c>
      <c r="AM32" s="430">
        <v>2.8292000000000002</v>
      </c>
      <c r="AN32" s="430">
        <v>2.5055999999999998</v>
      </c>
      <c r="AO32" s="484">
        <v>2.5245000000000002</v>
      </c>
      <c r="AP32" s="483">
        <v>2.7684000000000002</v>
      </c>
      <c r="AQ32" s="430">
        <v>2.778</v>
      </c>
      <c r="AR32" s="430">
        <v>2.4634999999999998</v>
      </c>
      <c r="AS32" s="484">
        <v>2.4904999999999999</v>
      </c>
    </row>
    <row r="33" spans="1:46" ht="14" thickBot="1" x14ac:dyDescent="0.2">
      <c r="A33" s="385">
        <f t="shared" si="1"/>
        <v>18</v>
      </c>
      <c r="B33" s="456">
        <f t="shared" si="2"/>
        <v>12.461538461538462</v>
      </c>
      <c r="C33" s="457">
        <f t="shared" si="3"/>
        <v>54</v>
      </c>
      <c r="D33" s="465">
        <f t="shared" si="4"/>
        <v>0.43649203016270671</v>
      </c>
      <c r="E33" s="465">
        <f t="shared" si="5"/>
        <v>0.4928468524387622</v>
      </c>
      <c r="F33" s="465">
        <f t="shared" si="6"/>
        <v>0.45011467770391356</v>
      </c>
      <c r="G33" s="466">
        <f t="shared" si="7"/>
        <v>0.4642405451989926</v>
      </c>
      <c r="H33" s="465">
        <f t="shared" si="8"/>
        <v>0.43985447784171983</v>
      </c>
      <c r="I33" s="465">
        <f t="shared" si="9"/>
        <v>0.49626684090817769</v>
      </c>
      <c r="J33" s="465">
        <f t="shared" si="10"/>
        <v>0.45367972094606424</v>
      </c>
      <c r="K33" s="466">
        <f t="shared" si="11"/>
        <v>0.46777667910245058</v>
      </c>
      <c r="L33" s="465">
        <f t="shared" si="12"/>
        <v>0.47907127186520421</v>
      </c>
      <c r="M33" s="465">
        <f t="shared" si="13"/>
        <v>0.53249091929860337</v>
      </c>
      <c r="N33" s="465">
        <f t="shared" si="14"/>
        <v>0.49192263207766818</v>
      </c>
      <c r="O33" s="466">
        <f t="shared" si="15"/>
        <v>0.50097796862247956</v>
      </c>
      <c r="P33" s="465">
        <f t="shared" si="16"/>
        <v>0.45743733963950717</v>
      </c>
      <c r="Q33" s="465">
        <f t="shared" si="17"/>
        <v>0.51279549682087411</v>
      </c>
      <c r="R33" s="465">
        <f t="shared" si="18"/>
        <v>0.47089533012756613</v>
      </c>
      <c r="S33" s="466">
        <f t="shared" si="19"/>
        <v>0.48230810691093334</v>
      </c>
      <c r="V33" s="467">
        <f t="shared" si="20"/>
        <v>13.5</v>
      </c>
      <c r="W33" s="468">
        <v>0.04</v>
      </c>
      <c r="X33" s="469">
        <v>0.03</v>
      </c>
      <c r="Y33" s="467">
        <f t="shared" si="21"/>
        <v>27</v>
      </c>
      <c r="Z33" s="470">
        <v>0.28000000000000003</v>
      </c>
      <c r="AA33" s="471">
        <v>0.12</v>
      </c>
      <c r="AC33" s="480" t="s">
        <v>134</v>
      </c>
      <c r="AD33" s="485"/>
      <c r="AE33" s="486">
        <v>-0.51280000000000003</v>
      </c>
      <c r="AF33" s="486">
        <v>-0.24890000000000001</v>
      </c>
      <c r="AG33" s="487">
        <v>-0.83050000000000002</v>
      </c>
      <c r="AH33" s="485"/>
      <c r="AI33" s="486">
        <v>-0.50990000000000002</v>
      </c>
      <c r="AJ33" s="486">
        <v>-0.24429999999999999</v>
      </c>
      <c r="AK33" s="487">
        <v>-0.82530000000000003</v>
      </c>
      <c r="AL33" s="485"/>
      <c r="AM33" s="486">
        <v>-0.40960000000000002</v>
      </c>
      <c r="AN33" s="486">
        <v>-0.1721</v>
      </c>
      <c r="AO33" s="487">
        <v>-0.74719999999999998</v>
      </c>
      <c r="AP33" s="485"/>
      <c r="AQ33" s="486">
        <v>-0.45789999999999997</v>
      </c>
      <c r="AR33" s="486">
        <v>-0.2107</v>
      </c>
      <c r="AS33" s="487">
        <v>-0.78949999999999998</v>
      </c>
    </row>
    <row r="34" spans="1:46" ht="19" thickBot="1" x14ac:dyDescent="0.25">
      <c r="A34" s="385">
        <f t="shared" si="1"/>
        <v>19</v>
      </c>
      <c r="B34" s="456">
        <f t="shared" si="2"/>
        <v>13.153846153846153</v>
      </c>
      <c r="C34" s="457">
        <f t="shared" si="3"/>
        <v>57</v>
      </c>
      <c r="D34" s="465">
        <f t="shared" si="4"/>
        <v>0.4168453898765333</v>
      </c>
      <c r="E34" s="465">
        <f t="shared" si="5"/>
        <v>0.4609733266232599</v>
      </c>
      <c r="F34" s="465">
        <f t="shared" si="6"/>
        <v>0.42280647564222595</v>
      </c>
      <c r="G34" s="466">
        <f t="shared" si="7"/>
        <v>0.43356076984639497</v>
      </c>
      <c r="H34" s="465">
        <f t="shared" si="8"/>
        <v>0.42023561089566613</v>
      </c>
      <c r="I34" s="465">
        <f t="shared" si="9"/>
        <v>0.46456866843190064</v>
      </c>
      <c r="J34" s="465">
        <f t="shared" si="10"/>
        <v>0.42645807341661024</v>
      </c>
      <c r="K34" s="466">
        <f t="shared" si="11"/>
        <v>0.43721216059824819</v>
      </c>
      <c r="L34" s="465">
        <f t="shared" si="12"/>
        <v>0.45988006089078576</v>
      </c>
      <c r="M34" s="465">
        <f t="shared" si="13"/>
        <v>0.50476733131189466</v>
      </c>
      <c r="N34" s="465">
        <f t="shared" si="14"/>
        <v>0.46634169335039855</v>
      </c>
      <c r="O34" s="466">
        <f t="shared" si="15"/>
        <v>0.47247077132083298</v>
      </c>
      <c r="P34" s="465">
        <f t="shared" si="16"/>
        <v>0.43798692534565736</v>
      </c>
      <c r="Q34" s="465">
        <f t="shared" si="17"/>
        <v>0.48312983275719285</v>
      </c>
      <c r="R34" s="465">
        <f t="shared" si="18"/>
        <v>0.44442177646088232</v>
      </c>
      <c r="S34" s="466">
        <f t="shared" si="19"/>
        <v>0.45267481353915034</v>
      </c>
      <c r="V34" s="467">
        <f t="shared" si="20"/>
        <v>14.25</v>
      </c>
      <c r="W34" s="468">
        <v>0.03</v>
      </c>
      <c r="X34" s="469">
        <v>2.5000000000000001E-2</v>
      </c>
      <c r="Y34" s="467">
        <f t="shared" si="21"/>
        <v>28.5</v>
      </c>
      <c r="Z34" s="470">
        <v>0.28000000000000003</v>
      </c>
      <c r="AA34" s="471">
        <v>0.12</v>
      </c>
      <c r="AC34" s="488" t="s">
        <v>145</v>
      </c>
    </row>
    <row r="35" spans="1:46" ht="21" thickTop="1" x14ac:dyDescent="0.25">
      <c r="A35" s="385">
        <f t="shared" si="1"/>
        <v>20</v>
      </c>
      <c r="B35" s="456">
        <f t="shared" si="2"/>
        <v>13.846153846153847</v>
      </c>
      <c r="C35" s="457">
        <f t="shared" si="3"/>
        <v>60</v>
      </c>
      <c r="D35" s="465">
        <f t="shared" si="4"/>
        <v>0.39808305090140644</v>
      </c>
      <c r="E35" s="465">
        <f t="shared" si="5"/>
        <v>0.43012745781139416</v>
      </c>
      <c r="F35" s="465">
        <f t="shared" si="6"/>
        <v>0.39723579254061891</v>
      </c>
      <c r="G35" s="466">
        <f t="shared" si="7"/>
        <v>0.40491465021581413</v>
      </c>
      <c r="H35" s="465">
        <f t="shared" si="8"/>
        <v>0.40149180595224471</v>
      </c>
      <c r="I35" s="465">
        <f t="shared" si="9"/>
        <v>0.43387338392105185</v>
      </c>
      <c r="J35" s="465">
        <f t="shared" si="10"/>
        <v>0.40095093887029232</v>
      </c>
      <c r="K35" s="466">
        <f t="shared" si="11"/>
        <v>0.4086462705437639</v>
      </c>
      <c r="L35" s="465">
        <f t="shared" si="12"/>
        <v>0.44145763443819991</v>
      </c>
      <c r="M35" s="465">
        <f t="shared" si="13"/>
        <v>0.47779661028744785</v>
      </c>
      <c r="N35" s="465">
        <f t="shared" si="14"/>
        <v>0.44219942500511911</v>
      </c>
      <c r="O35" s="466">
        <f t="shared" si="15"/>
        <v>0.44558816352502928</v>
      </c>
      <c r="P35" s="465">
        <f t="shared" si="16"/>
        <v>0.41936355026225003</v>
      </c>
      <c r="Q35" s="465">
        <f t="shared" si="17"/>
        <v>0.45433895280917902</v>
      </c>
      <c r="R35" s="465">
        <f t="shared" si="18"/>
        <v>0.41953179690015041</v>
      </c>
      <c r="S35" s="466">
        <f t="shared" si="19"/>
        <v>0.42486530757736057</v>
      </c>
      <c r="V35" s="467">
        <f t="shared" si="20"/>
        <v>15</v>
      </c>
      <c r="W35" s="468">
        <v>0.02</v>
      </c>
      <c r="X35" s="469">
        <v>0.02</v>
      </c>
      <c r="Y35" s="467">
        <f t="shared" si="21"/>
        <v>30</v>
      </c>
      <c r="Z35" s="470">
        <v>0.2</v>
      </c>
      <c r="AA35" s="471">
        <v>0.12</v>
      </c>
      <c r="AC35" s="489"/>
      <c r="AD35" s="490" t="s">
        <v>146</v>
      </c>
      <c r="AE35" s="491"/>
      <c r="AF35" s="491"/>
      <c r="AG35" s="491"/>
      <c r="AH35" s="491"/>
      <c r="AI35" s="491"/>
      <c r="AJ35" s="491"/>
      <c r="AK35" s="491"/>
      <c r="AL35" s="491"/>
      <c r="AM35" s="491"/>
      <c r="AN35" s="491"/>
      <c r="AO35" s="491"/>
      <c r="AP35" s="491"/>
      <c r="AQ35" s="491"/>
      <c r="AR35" s="491"/>
      <c r="AS35" s="491"/>
      <c r="AT35" s="492"/>
    </row>
    <row r="36" spans="1:46" x14ac:dyDescent="0.15">
      <c r="A36" s="385">
        <f t="shared" si="1"/>
        <v>21</v>
      </c>
      <c r="B36" s="456">
        <f t="shared" si="2"/>
        <v>14.538461538461538</v>
      </c>
      <c r="C36" s="457">
        <f t="shared" si="3"/>
        <v>63</v>
      </c>
      <c r="D36" s="465">
        <f t="shared" si="4"/>
        <v>0.38016521056382452</v>
      </c>
      <c r="E36" s="465">
        <f t="shared" si="5"/>
        <v>0.40039957563388767</v>
      </c>
      <c r="F36" s="465">
        <f t="shared" si="6"/>
        <v>0.37331452500184925</v>
      </c>
      <c r="G36" s="466">
        <f t="shared" si="7"/>
        <v>0.37825160788561657</v>
      </c>
      <c r="H36" s="465">
        <f t="shared" si="8"/>
        <v>0.38358403254600848</v>
      </c>
      <c r="I36" s="465">
        <f t="shared" si="9"/>
        <v>0.40427039855433061</v>
      </c>
      <c r="J36" s="465">
        <f t="shared" si="10"/>
        <v>0.37707263462398766</v>
      </c>
      <c r="K36" s="466">
        <f t="shared" si="11"/>
        <v>0.38203226242104282</v>
      </c>
      <c r="L36" s="465">
        <f t="shared" si="12"/>
        <v>0.42377319561600518</v>
      </c>
      <c r="M36" s="465">
        <f t="shared" si="13"/>
        <v>0.45163061817810912</v>
      </c>
      <c r="N36" s="465">
        <f t="shared" si="14"/>
        <v>0.41943152153851893</v>
      </c>
      <c r="O36" s="466">
        <f t="shared" si="15"/>
        <v>0.42030714854575707</v>
      </c>
      <c r="P36" s="465">
        <f t="shared" si="16"/>
        <v>0.40153204835912903</v>
      </c>
      <c r="Q36" s="465">
        <f t="shared" si="17"/>
        <v>0.42649079290884689</v>
      </c>
      <c r="R36" s="465">
        <f t="shared" si="18"/>
        <v>0.39615008335678992</v>
      </c>
      <c r="S36" s="466">
        <f t="shared" si="19"/>
        <v>0.39884440874821736</v>
      </c>
      <c r="V36" s="467">
        <f t="shared" si="20"/>
        <v>15.75</v>
      </c>
      <c r="W36" s="468">
        <v>1.4999999999999999E-2</v>
      </c>
      <c r="X36" s="469">
        <v>1.7500000000000002E-2</v>
      </c>
      <c r="AC36" s="493"/>
      <c r="AD36" s="494">
        <f ca="1">_xlfn.NORM.INV(RAND(),0,1)</f>
        <v>0.2790193932127234</v>
      </c>
      <c r="AE36" s="494">
        <f t="shared" ref="AE36:AS37" ca="1" si="22">_xlfn.NORM.INV(RAND(),0,1)</f>
        <v>-2.5561697809784154</v>
      </c>
      <c r="AF36" s="494">
        <f t="shared" ca="1" si="22"/>
        <v>-0.79719641897799687</v>
      </c>
      <c r="AG36" s="494">
        <f t="shared" ca="1" si="22"/>
        <v>-0.24071290373120605</v>
      </c>
      <c r="AH36" s="494">
        <f t="shared" ca="1" si="22"/>
        <v>0.86773074306294284</v>
      </c>
      <c r="AI36" s="494">
        <f t="shared" ca="1" si="22"/>
        <v>-1.412352588175231</v>
      </c>
      <c r="AJ36" s="494">
        <f t="shared" ca="1" si="22"/>
        <v>6.8236920864657241E-2</v>
      </c>
      <c r="AK36" s="494">
        <f t="shared" ca="1" si="22"/>
        <v>-0.27631463500814651</v>
      </c>
      <c r="AL36" s="494">
        <f t="shared" ca="1" si="22"/>
        <v>1.1634232525997239</v>
      </c>
      <c r="AM36" s="494">
        <f t="shared" ca="1" si="22"/>
        <v>-0.52819686692198786</v>
      </c>
      <c r="AN36" s="494">
        <f t="shared" ca="1" si="22"/>
        <v>2.2937438313186083</v>
      </c>
      <c r="AO36" s="494">
        <f t="shared" ca="1" si="22"/>
        <v>0.52975760960483975</v>
      </c>
      <c r="AP36" s="494">
        <f t="shared" ca="1" si="22"/>
        <v>0.28852415060686099</v>
      </c>
      <c r="AQ36" s="494">
        <f t="shared" ca="1" si="22"/>
        <v>-1.2803352751814263</v>
      </c>
      <c r="AR36" s="494">
        <f t="shared" ca="1" si="22"/>
        <v>1.1078776741322598</v>
      </c>
      <c r="AS36" s="494">
        <f t="shared" ca="1" si="22"/>
        <v>0.31590919166123793</v>
      </c>
      <c r="AT36" s="495"/>
    </row>
    <row r="37" spans="1:46" x14ac:dyDescent="0.15">
      <c r="A37" s="385">
        <f t="shared" si="1"/>
        <v>22</v>
      </c>
      <c r="B37" s="456">
        <f t="shared" si="2"/>
        <v>15.23076923076923</v>
      </c>
      <c r="C37" s="457">
        <f t="shared" si="3"/>
        <v>66</v>
      </c>
      <c r="D37" s="465">
        <f t="shared" si="4"/>
        <v>0.36305385772083976</v>
      </c>
      <c r="E37" s="465">
        <f t="shared" si="5"/>
        <v>0.3718617431427868</v>
      </c>
      <c r="F37" s="465">
        <f t="shared" si="6"/>
        <v>0.35095085754870214</v>
      </c>
      <c r="G37" s="466">
        <f t="shared" si="7"/>
        <v>0.3534943414648522</v>
      </c>
      <c r="H37" s="465">
        <f t="shared" si="8"/>
        <v>0.36647500109070325</v>
      </c>
      <c r="I37" s="465">
        <f t="shared" si="9"/>
        <v>0.37583134591792416</v>
      </c>
      <c r="J37" s="465">
        <f t="shared" si="10"/>
        <v>0.35473366129822703</v>
      </c>
      <c r="K37" s="466">
        <f t="shared" si="11"/>
        <v>0.35729681215769737</v>
      </c>
      <c r="L37" s="465">
        <f t="shared" si="12"/>
        <v>0.40679718123153474</v>
      </c>
      <c r="M37" s="465">
        <f t="shared" si="13"/>
        <v>0.42631120026587033</v>
      </c>
      <c r="N37" s="465">
        <f t="shared" si="14"/>
        <v>0.39797027736045598</v>
      </c>
      <c r="O37" s="466">
        <f t="shared" si="15"/>
        <v>0.39658371670052189</v>
      </c>
      <c r="P37" s="465">
        <f t="shared" si="16"/>
        <v>0.38445874887947135</v>
      </c>
      <c r="Q37" s="465">
        <f t="shared" si="17"/>
        <v>0.3996399073832832</v>
      </c>
      <c r="R37" s="465">
        <f t="shared" si="18"/>
        <v>0.37419772353377712</v>
      </c>
      <c r="S37" s="466">
        <f t="shared" si="19"/>
        <v>0.37455301889569709</v>
      </c>
      <c r="V37" s="467">
        <f t="shared" si="20"/>
        <v>16.5</v>
      </c>
      <c r="W37" s="468">
        <v>0.01</v>
      </c>
      <c r="X37" s="469">
        <v>1.4999999999999999E-2</v>
      </c>
      <c r="AC37" s="493"/>
      <c r="AD37" s="494"/>
      <c r="AE37" s="494">
        <f t="shared" ca="1" si="22"/>
        <v>-0.41088570618809978</v>
      </c>
      <c r="AF37" s="494">
        <f t="shared" ca="1" si="22"/>
        <v>1.2945355137033407</v>
      </c>
      <c r="AG37" s="494">
        <f t="shared" ca="1" si="22"/>
        <v>1.2856284446547379</v>
      </c>
      <c r="AH37" s="494"/>
      <c r="AI37" s="494">
        <f t="shared" ca="1" si="22"/>
        <v>0.41036799683263558</v>
      </c>
      <c r="AJ37" s="494">
        <f t="shared" ca="1" si="22"/>
        <v>-1.067432800460647</v>
      </c>
      <c r="AK37" s="494">
        <f t="shared" ca="1" si="22"/>
        <v>0.39350762958876589</v>
      </c>
      <c r="AL37" s="494"/>
      <c r="AM37" s="494">
        <f t="shared" ca="1" si="22"/>
        <v>-0.22494790376015344</v>
      </c>
      <c r="AN37" s="494">
        <f t="shared" ca="1" si="22"/>
        <v>-0.42167690004247943</v>
      </c>
      <c r="AO37" s="494">
        <f t="shared" ca="1" si="22"/>
        <v>0.67054574804335054</v>
      </c>
      <c r="AP37" s="494"/>
      <c r="AQ37" s="494">
        <f t="shared" ca="1" si="22"/>
        <v>-0.61112091524300205</v>
      </c>
      <c r="AR37" s="494">
        <f t="shared" ca="1" si="22"/>
        <v>1.1217408425228901</v>
      </c>
      <c r="AS37" s="494">
        <f t="shared" ca="1" si="22"/>
        <v>2.9369762970054857E-2</v>
      </c>
      <c r="AT37" s="495"/>
    </row>
    <row r="38" spans="1:46" ht="21" thickBot="1" x14ac:dyDescent="0.3">
      <c r="A38" s="385">
        <f t="shared" si="1"/>
        <v>23</v>
      </c>
      <c r="B38" s="456">
        <f t="shared" si="2"/>
        <v>15.923076923076923</v>
      </c>
      <c r="C38" s="457">
        <f t="shared" si="3"/>
        <v>69</v>
      </c>
      <c r="D38" s="465">
        <f t="shared" si="4"/>
        <v>0.34671269212271849</v>
      </c>
      <c r="E38" s="465">
        <f t="shared" si="5"/>
        <v>0.34456901211398155</v>
      </c>
      <c r="F38" s="465">
        <f t="shared" si="6"/>
        <v>0.3300521900429243</v>
      </c>
      <c r="G38" s="466">
        <f t="shared" si="7"/>
        <v>0.33054801491591562</v>
      </c>
      <c r="H38" s="465">
        <f t="shared" si="8"/>
        <v>0.35012908523068409</v>
      </c>
      <c r="I38" s="465">
        <f t="shared" si="9"/>
        <v>0.34861129692719556</v>
      </c>
      <c r="J38" s="465">
        <f t="shared" si="10"/>
        <v>0.33384359358840399</v>
      </c>
      <c r="K38" s="466">
        <f t="shared" si="11"/>
        <v>0.33434898340077374</v>
      </c>
      <c r="L38" s="465">
        <f t="shared" si="12"/>
        <v>0.39050121236991242</v>
      </c>
      <c r="M38" s="465">
        <f t="shared" si="13"/>
        <v>0.401871052864745</v>
      </c>
      <c r="N38" s="465">
        <f t="shared" si="14"/>
        <v>0.37774676951998143</v>
      </c>
      <c r="O38" s="466">
        <f t="shared" si="15"/>
        <v>0.37435901908060865</v>
      </c>
      <c r="P38" s="465">
        <f t="shared" si="16"/>
        <v>0.36811141276018122</v>
      </c>
      <c r="Q38" s="465">
        <f t="shared" si="17"/>
        <v>0.37382851957383817</v>
      </c>
      <c r="R38" s="465">
        <f t="shared" si="18"/>
        <v>0.3535947362441223</v>
      </c>
      <c r="S38" s="466">
        <f t="shared" si="19"/>
        <v>0.3519157066440608</v>
      </c>
      <c r="V38" s="467">
        <f t="shared" si="20"/>
        <v>17.25</v>
      </c>
      <c r="W38" s="468">
        <v>5.0000000000000001E-3</v>
      </c>
      <c r="X38" s="469">
        <v>1.2500000000000001E-2</v>
      </c>
      <c r="AC38" s="493"/>
      <c r="AD38" s="496" t="s">
        <v>147</v>
      </c>
      <c r="AE38" s="494"/>
      <c r="AF38" s="494"/>
      <c r="AG38" s="494"/>
      <c r="AH38" s="494"/>
      <c r="AI38" s="494"/>
      <c r="AJ38" s="494"/>
      <c r="AK38" s="494"/>
      <c r="AL38" s="494"/>
      <c r="AM38" s="494"/>
      <c r="AN38" s="494"/>
      <c r="AO38" s="494"/>
      <c r="AP38" s="494"/>
      <c r="AQ38" s="494"/>
      <c r="AR38" s="494"/>
      <c r="AS38" s="494"/>
      <c r="AT38" s="495"/>
    </row>
    <row r="39" spans="1:46" ht="16" thickBot="1" x14ac:dyDescent="0.25">
      <c r="A39" s="385">
        <f t="shared" si="1"/>
        <v>24</v>
      </c>
      <c r="B39" s="456">
        <f t="shared" si="2"/>
        <v>16.615384615384617</v>
      </c>
      <c r="C39" s="457">
        <f t="shared" si="3"/>
        <v>72</v>
      </c>
      <c r="D39" s="465">
        <f t="shared" si="4"/>
        <v>0.33110704740511226</v>
      </c>
      <c r="E39" s="465">
        <f t="shared" si="5"/>
        <v>0.31856072432383137</v>
      </c>
      <c r="F39" s="465">
        <f t="shared" si="6"/>
        <v>0.31052717751154391</v>
      </c>
      <c r="G39" s="466">
        <f t="shared" si="7"/>
        <v>0.30930743553692791</v>
      </c>
      <c r="H39" s="465">
        <f t="shared" si="8"/>
        <v>0.33451224765569837</v>
      </c>
      <c r="I39" s="465">
        <f t="shared" si="9"/>
        <v>0.32265001632690715</v>
      </c>
      <c r="J39" s="465">
        <f t="shared" si="10"/>
        <v>0.31431310041063931</v>
      </c>
      <c r="K39" s="466">
        <f t="shared" si="11"/>
        <v>0.31308725993519959</v>
      </c>
      <c r="L39" s="465">
        <f t="shared" si="12"/>
        <v>0.37485804695283476</v>
      </c>
      <c r="M39" s="465">
        <f t="shared" si="13"/>
        <v>0.37833454222165946</v>
      </c>
      <c r="N39" s="465">
        <f t="shared" si="14"/>
        <v>0.35869240626406662</v>
      </c>
      <c r="O39" s="466">
        <f t="shared" si="15"/>
        <v>0.35356434044440532</v>
      </c>
      <c r="P39" s="465">
        <f t="shared" si="16"/>
        <v>0.35245917175571406</v>
      </c>
      <c r="Q39" s="465">
        <f t="shared" si="17"/>
        <v>0.34908755104003647</v>
      </c>
      <c r="R39" s="465">
        <f t="shared" si="18"/>
        <v>0.3342618553563137</v>
      </c>
      <c r="S39" s="466">
        <f t="shared" si="19"/>
        <v>0.33084673022064348</v>
      </c>
      <c r="V39" s="467">
        <f t="shared" si="20"/>
        <v>18</v>
      </c>
      <c r="W39" s="468">
        <v>1E-3</v>
      </c>
      <c r="X39" s="469">
        <v>0.01</v>
      </c>
      <c r="AC39" s="497"/>
      <c r="AD39" s="556" t="s">
        <v>102</v>
      </c>
      <c r="AE39" s="557"/>
      <c r="AF39" s="557"/>
      <c r="AG39" s="557"/>
      <c r="AH39" s="557"/>
      <c r="AI39" s="557"/>
      <c r="AJ39" s="557"/>
      <c r="AK39" s="558"/>
      <c r="AL39" s="557" t="s">
        <v>101</v>
      </c>
      <c r="AM39" s="557"/>
      <c r="AN39" s="557"/>
      <c r="AO39" s="557"/>
      <c r="AP39" s="557"/>
      <c r="AQ39" s="557"/>
      <c r="AR39" s="557"/>
      <c r="AS39" s="558"/>
      <c r="AT39" s="495"/>
    </row>
    <row r="40" spans="1:46" ht="16" thickBot="1" x14ac:dyDescent="0.25">
      <c r="A40" s="385">
        <f t="shared" si="1"/>
        <v>25</v>
      </c>
      <c r="B40" s="456">
        <f t="shared" si="2"/>
        <v>17.307692307692307</v>
      </c>
      <c r="C40" s="457">
        <f t="shared" si="3"/>
        <v>75</v>
      </c>
      <c r="D40" s="465">
        <f t="shared" si="4"/>
        <v>0.31620381754737503</v>
      </c>
      <c r="E40" s="465">
        <f t="shared" si="5"/>
        <v>0.29386184063973098</v>
      </c>
      <c r="F40" s="465">
        <f t="shared" si="6"/>
        <v>0.29228711648878614</v>
      </c>
      <c r="G40" s="466">
        <f t="shared" si="7"/>
        <v>0.28966249997036686</v>
      </c>
      <c r="H40" s="465">
        <f t="shared" si="8"/>
        <v>0.31959196922455774</v>
      </c>
      <c r="I40" s="465">
        <f t="shared" si="9"/>
        <v>0.2979732440946205</v>
      </c>
      <c r="J40" s="465">
        <f t="shared" si="10"/>
        <v>0.29605532327042761</v>
      </c>
      <c r="K40" s="466">
        <f t="shared" si="11"/>
        <v>0.293404906132885</v>
      </c>
      <c r="L40" s="465">
        <f t="shared" si="12"/>
        <v>0.3598415341978089</v>
      </c>
      <c r="M40" s="465">
        <f t="shared" si="13"/>
        <v>0.3557184785199401</v>
      </c>
      <c r="N40" s="465">
        <f t="shared" si="14"/>
        <v>0.3407400060855551</v>
      </c>
      <c r="O40" s="466">
        <f t="shared" si="15"/>
        <v>0.334125016051813</v>
      </c>
      <c r="P40" s="465">
        <f t="shared" si="16"/>
        <v>0.33747247015037857</v>
      </c>
      <c r="Q40" s="465">
        <f t="shared" si="17"/>
        <v>0.32543762602751863</v>
      </c>
      <c r="R40" s="465">
        <f t="shared" si="18"/>
        <v>0.31612175881590432</v>
      </c>
      <c r="S40" s="466">
        <f t="shared" si="19"/>
        <v>0.31125469884342466</v>
      </c>
      <c r="V40" s="467">
        <f t="shared" si="20"/>
        <v>18.75</v>
      </c>
      <c r="W40" s="468">
        <v>5.0000000000000001E-4</v>
      </c>
      <c r="X40" s="469">
        <v>8.0000000000000002E-3</v>
      </c>
      <c r="AC40" s="493"/>
      <c r="AD40" s="556" t="s">
        <v>125</v>
      </c>
      <c r="AE40" s="557"/>
      <c r="AF40" s="557"/>
      <c r="AG40" s="558"/>
      <c r="AH40" s="557" t="s">
        <v>126</v>
      </c>
      <c r="AI40" s="557"/>
      <c r="AJ40" s="557"/>
      <c r="AK40" s="558"/>
      <c r="AL40" s="557" t="s">
        <v>125</v>
      </c>
      <c r="AM40" s="557"/>
      <c r="AN40" s="557"/>
      <c r="AO40" s="558"/>
      <c r="AP40" s="557" t="s">
        <v>126</v>
      </c>
      <c r="AQ40" s="557"/>
      <c r="AR40" s="557"/>
      <c r="AS40" s="558"/>
      <c r="AT40" s="495"/>
    </row>
    <row r="41" spans="1:46" ht="16" thickBot="1" x14ac:dyDescent="0.25">
      <c r="A41" s="385">
        <f t="shared" si="1"/>
        <v>26</v>
      </c>
      <c r="B41" s="456">
        <f t="shared" si="2"/>
        <v>18</v>
      </c>
      <c r="C41" s="457">
        <f t="shared" si="3"/>
        <v>78</v>
      </c>
      <c r="D41" s="465">
        <f t="shared" si="4"/>
        <v>0.30197138664101375</v>
      </c>
      <c r="E41" s="465">
        <f t="shared" si="5"/>
        <v>0.27048428032941962</v>
      </c>
      <c r="F41" s="465">
        <f t="shared" si="6"/>
        <v>0.27524685229715762</v>
      </c>
      <c r="G41" s="466">
        <f t="shared" si="7"/>
        <v>0.27150220504887046</v>
      </c>
      <c r="H41" s="465">
        <f t="shared" si="8"/>
        <v>0.30533718125011283</v>
      </c>
      <c r="I41" s="465">
        <f t="shared" si="9"/>
        <v>0.27459398550924896</v>
      </c>
      <c r="J41" s="465">
        <f t="shared" si="10"/>
        <v>0.27898678347122008</v>
      </c>
      <c r="K41" s="466">
        <f t="shared" si="11"/>
        <v>0.27519393634938799</v>
      </c>
      <c r="L41" s="465">
        <f t="shared" si="12"/>
        <v>0.3454265709017178</v>
      </c>
      <c r="M41" s="465">
        <f t="shared" si="13"/>
        <v>0.33403284760369134</v>
      </c>
      <c r="N41" s="465">
        <f t="shared" si="14"/>
        <v>0.32382452981160226</v>
      </c>
      <c r="O41" s="466">
        <f t="shared" si="15"/>
        <v>0.31596345000557324</v>
      </c>
      <c r="P41" s="465">
        <f t="shared" si="16"/>
        <v>0.3231230089490551</v>
      </c>
      <c r="Q41" s="465">
        <f t="shared" si="17"/>
        <v>0.30289004734463082</v>
      </c>
      <c r="R41" s="465">
        <f t="shared" si="18"/>
        <v>0.29909988906348817</v>
      </c>
      <c r="S41" s="466">
        <f t="shared" si="19"/>
        <v>0.29304608958553729</v>
      </c>
      <c r="V41" s="467">
        <f t="shared" si="20"/>
        <v>19.5</v>
      </c>
      <c r="W41" s="468">
        <v>2.9999999999999997E-4</v>
      </c>
      <c r="X41" s="469">
        <v>5.0000000000000001E-3</v>
      </c>
      <c r="AC41" s="498"/>
      <c r="AD41" s="499" t="s">
        <v>128</v>
      </c>
      <c r="AE41" s="500" t="s">
        <v>129</v>
      </c>
      <c r="AF41" s="500" t="s">
        <v>130</v>
      </c>
      <c r="AG41" s="501" t="s">
        <v>131</v>
      </c>
      <c r="AH41" s="500" t="s">
        <v>128</v>
      </c>
      <c r="AI41" s="500" t="s">
        <v>129</v>
      </c>
      <c r="AJ41" s="500" t="s">
        <v>130</v>
      </c>
      <c r="AK41" s="501" t="s">
        <v>131</v>
      </c>
      <c r="AL41" s="500" t="s">
        <v>128</v>
      </c>
      <c r="AM41" s="500" t="s">
        <v>129</v>
      </c>
      <c r="AN41" s="500" t="s">
        <v>130</v>
      </c>
      <c r="AO41" s="501" t="s">
        <v>131</v>
      </c>
      <c r="AP41" s="500" t="s">
        <v>128</v>
      </c>
      <c r="AQ41" s="500" t="s">
        <v>129</v>
      </c>
      <c r="AR41" s="500" t="s">
        <v>130</v>
      </c>
      <c r="AS41" s="501" t="s">
        <v>131</v>
      </c>
      <c r="AT41" s="495"/>
    </row>
    <row r="42" spans="1:46" ht="15" x14ac:dyDescent="0.2">
      <c r="A42" s="385">
        <f t="shared" si="1"/>
        <v>27</v>
      </c>
      <c r="B42" s="456">
        <f t="shared" si="2"/>
        <v>18.692307692307693</v>
      </c>
      <c r="C42" s="457">
        <f t="shared" si="3"/>
        <v>81</v>
      </c>
      <c r="D42" s="465">
        <f t="shared" si="4"/>
        <v>0.28837956181928331</v>
      </c>
      <c r="E42" s="465">
        <f t="shared" si="5"/>
        <v>0.24842825406490912</v>
      </c>
      <c r="F42" s="465">
        <f t="shared" si="6"/>
        <v>0.25932533707231487</v>
      </c>
      <c r="G42" s="466">
        <f t="shared" si="7"/>
        <v>0.25471750530565307</v>
      </c>
      <c r="H42" s="465">
        <f t="shared" si="8"/>
        <v>0.29171820080452859</v>
      </c>
      <c r="I42" s="465">
        <f t="shared" si="9"/>
        <v>0.2525137945770688</v>
      </c>
      <c r="J42" s="465">
        <f t="shared" si="10"/>
        <v>0.26302794523603124</v>
      </c>
      <c r="K42" s="466">
        <f t="shared" si="11"/>
        <v>0.25834796180898922</v>
      </c>
      <c r="L42" s="465">
        <f t="shared" si="12"/>
        <v>0.33158905947563072</v>
      </c>
      <c r="M42" s="465">
        <f t="shared" si="13"/>
        <v>0.31328150220428413</v>
      </c>
      <c r="N42" s="465">
        <f t="shared" si="14"/>
        <v>0.30788355704561032</v>
      </c>
      <c r="O42" s="466">
        <f t="shared" si="15"/>
        <v>0.29900138877223337</v>
      </c>
      <c r="P42" s="465">
        <f t="shared" si="16"/>
        <v>0.30938369244094621</v>
      </c>
      <c r="Q42" s="465">
        <f t="shared" si="17"/>
        <v>0.28144773967918224</v>
      </c>
      <c r="R42" s="465">
        <f t="shared" si="18"/>
        <v>0.28312497383309687</v>
      </c>
      <c r="S42" s="466">
        <f t="shared" si="19"/>
        <v>0.27612782903780259</v>
      </c>
      <c r="V42" s="467">
        <f t="shared" si="20"/>
        <v>20.25</v>
      </c>
      <c r="W42" s="468">
        <v>1.4999999999999999E-4</v>
      </c>
      <c r="X42" s="469">
        <v>3.0000000000000001E-3</v>
      </c>
      <c r="AC42" s="493" t="s">
        <v>132</v>
      </c>
      <c r="AD42" s="502">
        <f>+AD31</f>
        <v>1985.1025999999999</v>
      </c>
      <c r="AE42" s="503">
        <f t="shared" ref="AE42:AS42" si="23">+AE31</f>
        <v>1897.3172999999999</v>
      </c>
      <c r="AF42" s="504">
        <f t="shared" si="23"/>
        <v>1927.3172999999999</v>
      </c>
      <c r="AG42" s="505">
        <f t="shared" si="23"/>
        <v>1909.3593000000001</v>
      </c>
      <c r="AH42" s="506">
        <f t="shared" si="23"/>
        <v>1990.6646000000001</v>
      </c>
      <c r="AI42" s="507">
        <f t="shared" si="23"/>
        <v>1904.0414000000001</v>
      </c>
      <c r="AJ42" s="508">
        <f t="shared" si="23"/>
        <v>1933.4631999999999</v>
      </c>
      <c r="AK42" s="509">
        <f t="shared" si="23"/>
        <v>1915.6193000000001</v>
      </c>
      <c r="AL42" s="506">
        <f t="shared" si="23"/>
        <v>2056.5115000000001</v>
      </c>
      <c r="AM42" s="508">
        <f t="shared" si="23"/>
        <v>1999.1115</v>
      </c>
      <c r="AN42" s="507">
        <f t="shared" si="23"/>
        <v>2006.6416999999999</v>
      </c>
      <c r="AO42" s="509">
        <f t="shared" si="23"/>
        <v>1990.1980000000001</v>
      </c>
      <c r="AP42" s="494">
        <f t="shared" si="23"/>
        <v>2019.9897000000001</v>
      </c>
      <c r="AQ42" s="508">
        <f t="shared" si="23"/>
        <v>1948.8255999999999</v>
      </c>
      <c r="AR42" s="507">
        <f t="shared" si="23"/>
        <v>1966.3670999999999</v>
      </c>
      <c r="AS42" s="509">
        <f t="shared" si="23"/>
        <v>1948.9386</v>
      </c>
      <c r="AT42" s="495"/>
    </row>
    <row r="43" spans="1:46" x14ac:dyDescent="0.15">
      <c r="A43" s="385">
        <f t="shared" si="1"/>
        <v>28</v>
      </c>
      <c r="B43" s="456">
        <f t="shared" si="2"/>
        <v>19.384615384615383</v>
      </c>
      <c r="C43" s="457">
        <f t="shared" si="3"/>
        <v>84</v>
      </c>
      <c r="D43" s="465">
        <f t="shared" si="4"/>
        <v>0.27539950920564038</v>
      </c>
      <c r="E43" s="465">
        <f t="shared" si="5"/>
        <v>0.22768357551740875</v>
      </c>
      <c r="F43" s="465">
        <f t="shared" si="6"/>
        <v>0.24444593503422984</v>
      </c>
      <c r="G43" s="466">
        <f t="shared" si="7"/>
        <v>0.23920326702332997</v>
      </c>
      <c r="H43" s="465">
        <f t="shared" si="8"/>
        <v>0.27870666891014217</v>
      </c>
      <c r="I43" s="465">
        <f t="shared" si="9"/>
        <v>0.23172403677859194</v>
      </c>
      <c r="J43" s="465">
        <f t="shared" si="10"/>
        <v>0.24810352930194446</v>
      </c>
      <c r="K43" s="466">
        <f t="shared" si="11"/>
        <v>0.24276415438526752</v>
      </c>
      <c r="L43" s="465">
        <f t="shared" si="12"/>
        <v>0.31830586766070529</v>
      </c>
      <c r="M43" s="465">
        <f t="shared" si="13"/>
        <v>0.2934628139244993</v>
      </c>
      <c r="N43" s="465">
        <f t="shared" si="14"/>
        <v>0.29285757506881127</v>
      </c>
      <c r="O43" s="466">
        <f t="shared" si="15"/>
        <v>0.28316159035113841</v>
      </c>
      <c r="P43" s="465">
        <f t="shared" si="16"/>
        <v>0.29622857703545763</v>
      </c>
      <c r="Q43" s="465">
        <f t="shared" si="17"/>
        <v>0.26110615655860708</v>
      </c>
      <c r="R43" s="465">
        <f t="shared" si="18"/>
        <v>0.26812932850929427</v>
      </c>
      <c r="S43" s="466">
        <f t="shared" si="19"/>
        <v>0.2604091285652741</v>
      </c>
      <c r="V43" s="467">
        <f t="shared" si="20"/>
        <v>21</v>
      </c>
      <c r="W43" s="468">
        <v>1E-4</v>
      </c>
      <c r="X43" s="469">
        <v>1E-3</v>
      </c>
      <c r="AC43" s="493" t="s">
        <v>133</v>
      </c>
      <c r="AD43" s="510">
        <f ca="1">AE8*AD36+AD32</f>
        <v>2.726315141685796</v>
      </c>
      <c r="AE43" s="511">
        <f t="array" aca="1" ref="AE43:AE44" ca="1">MMULT(AE12:AF13,AE36:AE37)+AE32:AE33</f>
        <v>2.6406090494066889</v>
      </c>
      <c r="AF43" s="511">
        <f t="array" aca="1" ref="AF43:AF44" ca="1">MMULT(AE16:AF17,AF36:AF37)+AF32:AF33</f>
        <v>2.3910683034705338</v>
      </c>
      <c r="AG43" s="512">
        <f t="array" aca="1" ref="AG43:AG44" ca="1">MMULT(AE21:AF22,AG36:AG37)+AG32:AG33</f>
        <v>2.4505392146413167</v>
      </c>
      <c r="AH43" s="513">
        <f ca="1">+AH36*AH8+AH32</f>
        <v>2.7696148379822727</v>
      </c>
      <c r="AI43" s="511">
        <f t="array" aca="1" ref="AI43:AI44" ca="1">MMULT(AH12:AI13,AI36:AI37)+AI32:AI33</f>
        <v>2.6869195121175364</v>
      </c>
      <c r="AJ43" s="511">
        <f t="array" aca="1" ref="AJ43:AJ44" ca="1">MMULT(AH16:AI17,AJ36:AJ37)+AJ32:AJ33</f>
        <v>2.434403820081886</v>
      </c>
      <c r="AK43" s="512">
        <f t="array" aca="1" ref="AK43:AK44" ca="1">MMULT(AH21:AI22,AK36:AK37)+AK32:AK33</f>
        <v>2.4549817160497174</v>
      </c>
      <c r="AL43" s="513">
        <f ca="1">+AL36*AK8+AL32</f>
        <v>2.8964976301957956</v>
      </c>
      <c r="AM43" s="511">
        <f t="array" aca="1" ref="AM43:AM44" ca="1">MMULT(AK12:AL13,AM36:AM37)+AM32:AM33</f>
        <v>2.8088925907004194</v>
      </c>
      <c r="AN43" s="511">
        <f t="array" aca="1" ref="AN43:AN44" ca="1">MMULT(AK16:AL17,AN36:AN37)+AN32:AN33</f>
        <v>2.6088854229111611</v>
      </c>
      <c r="AO43" s="512">
        <f t="array" aca="1" ref="AO43:AO44" ca="1">MMULT(AK21:AL22,AO36:AO37)+AO32:AO33</f>
        <v>2.5470396001743834</v>
      </c>
      <c r="AP43" s="511">
        <f ca="1">+AP36*AN8+AP32</f>
        <v>2.7850648612006985</v>
      </c>
      <c r="AQ43" s="511">
        <f t="array" aca="1" ref="AQ43:AQ44" ca="1">MMULT(AN12:AO13,AQ36:AQ37)+AQ32:AQ33</f>
        <v>2.7309617671084165</v>
      </c>
      <c r="AR43" s="511">
        <f t="array" aca="1" ref="AR43:AR44" ca="1">MMULT(AN16:AO17,AR36:AR37)+AR32:AR33</f>
        <v>2.511925719989069</v>
      </c>
      <c r="AS43" s="512">
        <f t="array" aca="1" ref="AS43:AS44" ca="1">MMULT(AN21:AO22,AS36:AS37)+AS32:AS33</f>
        <v>2.5035458949055434</v>
      </c>
      <c r="AT43" s="495"/>
    </row>
    <row r="44" spans="1:46" ht="14" thickBot="1" x14ac:dyDescent="0.2">
      <c r="A44" s="385">
        <f t="shared" si="1"/>
        <v>29</v>
      </c>
      <c r="B44" s="456">
        <f t="shared" si="2"/>
        <v>20.076923076923077</v>
      </c>
      <c r="C44" s="457">
        <f t="shared" si="3"/>
        <v>87</v>
      </c>
      <c r="D44" s="465">
        <f t="shared" si="4"/>
        <v>0.26300369274517704</v>
      </c>
      <c r="E44" s="465">
        <f t="shared" si="5"/>
        <v>0.20823093808805582</v>
      </c>
      <c r="F44" s="465">
        <f t="shared" si="6"/>
        <v>0.23053654666666601</v>
      </c>
      <c r="G44" s="466">
        <f t="shared" si="7"/>
        <v>0.2248595304003331</v>
      </c>
      <c r="H44" s="465">
        <f t="shared" si="8"/>
        <v>0.2662754914872002</v>
      </c>
      <c r="I44" s="465">
        <f t="shared" si="9"/>
        <v>0.21220711859451599</v>
      </c>
      <c r="J44" s="465">
        <f t="shared" si="10"/>
        <v>0.23414264728240364</v>
      </c>
      <c r="K44" s="466">
        <f t="shared" si="11"/>
        <v>0.22834453098996238</v>
      </c>
      <c r="L44" s="465">
        <f t="shared" si="12"/>
        <v>0.30555478985783774</v>
      </c>
      <c r="M44" s="465">
        <f t="shared" si="13"/>
        <v>0.27457028692593421</v>
      </c>
      <c r="N44" s="465">
        <f t="shared" si="14"/>
        <v>0.27869013103617524</v>
      </c>
      <c r="O44" s="466">
        <f t="shared" si="15"/>
        <v>0.26836901203423197</v>
      </c>
      <c r="P44" s="465">
        <f t="shared" si="16"/>
        <v>0.28363282227359682</v>
      </c>
      <c r="Q44" s="465">
        <f t="shared" si="17"/>
        <v>0.24185414751618944</v>
      </c>
      <c r="R44" s="465">
        <f t="shared" si="18"/>
        <v>0.2540490004998508</v>
      </c>
      <c r="S44" s="466">
        <f t="shared" si="19"/>
        <v>0.24580273591957494</v>
      </c>
      <c r="AC44" s="498" t="s">
        <v>134</v>
      </c>
      <c r="AD44" s="514"/>
      <c r="AE44" s="515">
        <f ca="1"/>
        <v>-0.51653403390476638</v>
      </c>
      <c r="AF44" s="515">
        <f ca="1"/>
        <v>-0.19537984922141086</v>
      </c>
      <c r="AG44" s="516">
        <f ca="1"/>
        <v>-0.76712971939883456</v>
      </c>
      <c r="AH44" s="517"/>
      <c r="AI44" s="515">
        <f ca="1"/>
        <v>-0.48176969776877365</v>
      </c>
      <c r="AJ44" s="515">
        <f ca="1"/>
        <v>-0.29050677457958479</v>
      </c>
      <c r="AK44" s="516">
        <f ca="1"/>
        <v>-0.8059744897815122</v>
      </c>
      <c r="AL44" s="517"/>
      <c r="AM44" s="515">
        <f ca="1"/>
        <v>-0.41866517964661615</v>
      </c>
      <c r="AN44" s="515">
        <f ca="1"/>
        <v>-0.17912402766484345</v>
      </c>
      <c r="AO44" s="516">
        <f ca="1"/>
        <v>-0.71304637170980023</v>
      </c>
      <c r="AP44" s="517"/>
      <c r="AQ44" s="515">
        <f ca="1"/>
        <v>-0.48098748174840511</v>
      </c>
      <c r="AR44" s="515">
        <f ca="1"/>
        <v>-0.15708910335219017</v>
      </c>
      <c r="AS44" s="516">
        <f ca="1"/>
        <v>-0.78772820786007158</v>
      </c>
      <c r="AT44" s="495"/>
    </row>
    <row r="45" spans="1:46" x14ac:dyDescent="0.15">
      <c r="A45" s="385">
        <f t="shared" si="1"/>
        <v>30</v>
      </c>
      <c r="B45" s="456">
        <f t="shared" si="2"/>
        <v>20.76923076923077</v>
      </c>
      <c r="C45" s="457">
        <f t="shared" si="3"/>
        <v>90</v>
      </c>
      <c r="D45" s="465">
        <f t="shared" si="4"/>
        <v>0.25116581578927094</v>
      </c>
      <c r="E45" s="465">
        <f t="shared" si="5"/>
        <v>0.1900431451003306</v>
      </c>
      <c r="F45" s="465">
        <f t="shared" si="6"/>
        <v>0.21752960493845674</v>
      </c>
      <c r="G45" s="466">
        <f t="shared" si="7"/>
        <v>0.21159225308821103</v>
      </c>
      <c r="H45" s="465">
        <f t="shared" si="8"/>
        <v>0.25439878293550899</v>
      </c>
      <c r="I45" s="465">
        <f t="shared" si="9"/>
        <v>0.1939376728961282</v>
      </c>
      <c r="J45" s="465">
        <f t="shared" si="10"/>
        <v>0.22107880898131538</v>
      </c>
      <c r="K45" s="466">
        <f t="shared" si="11"/>
        <v>0.21499672615083407</v>
      </c>
      <c r="L45" s="465">
        <f t="shared" si="12"/>
        <v>0.29331451000641762</v>
      </c>
      <c r="M45" s="465">
        <f t="shared" si="13"/>
        <v>0.25659313410422019</v>
      </c>
      <c r="N45" s="465">
        <f t="shared" si="14"/>
        <v>0.26532788542131214</v>
      </c>
      <c r="O45" s="466">
        <f t="shared" si="15"/>
        <v>0.25455162103503398</v>
      </c>
      <c r="P45" s="465">
        <f t="shared" si="16"/>
        <v>0.27157264392238711</v>
      </c>
      <c r="Q45" s="465">
        <f t="shared" si="17"/>
        <v>0.22367478250328127</v>
      </c>
      <c r="R45" s="465">
        <f t="shared" si="18"/>
        <v>0.24082380062296727</v>
      </c>
      <c r="S45" s="466">
        <f t="shared" si="19"/>
        <v>0.23222573901167332</v>
      </c>
      <c r="AC45" s="493"/>
      <c r="AD45" s="518"/>
      <c r="AE45" s="494"/>
      <c r="AF45" s="494"/>
      <c r="AG45" s="494"/>
      <c r="AH45" s="494"/>
      <c r="AI45" s="494"/>
      <c r="AJ45" s="494"/>
      <c r="AK45" s="494"/>
      <c r="AL45" s="494"/>
      <c r="AM45" s="494"/>
      <c r="AN45" s="494"/>
      <c r="AO45" s="494"/>
      <c r="AP45" s="494"/>
      <c r="AQ45" s="494"/>
      <c r="AR45" s="494"/>
      <c r="AS45" s="494"/>
      <c r="AT45" s="495"/>
    </row>
    <row r="46" spans="1:46" x14ac:dyDescent="0.15">
      <c r="A46" s="385">
        <f t="shared" si="1"/>
        <v>31</v>
      </c>
      <c r="B46" s="456">
        <f t="shared" si="2"/>
        <v>21.46153846153846</v>
      </c>
      <c r="C46" s="457">
        <f t="shared" si="3"/>
        <v>93</v>
      </c>
      <c r="D46" s="465">
        <f t="shared" si="4"/>
        <v>0.23986076530952749</v>
      </c>
      <c r="E46" s="465">
        <f t="shared" si="5"/>
        <v>0.17308628361796594</v>
      </c>
      <c r="F46" s="465">
        <f t="shared" si="6"/>
        <v>0.20536198287587948</v>
      </c>
      <c r="G46" s="466">
        <f t="shared" si="7"/>
        <v>0.19931367334522862</v>
      </c>
      <c r="H46" s="465">
        <f t="shared" si="8"/>
        <v>0.24305181223251726</v>
      </c>
      <c r="I46" s="465">
        <f t="shared" si="9"/>
        <v>0.17688369097289694</v>
      </c>
      <c r="J46" s="465">
        <f t="shared" si="10"/>
        <v>0.20884984132029061</v>
      </c>
      <c r="K46" s="466">
        <f t="shared" si="11"/>
        <v>0.2026343870956317</v>
      </c>
      <c r="L46" s="465">
        <f t="shared" si="12"/>
        <v>0.28156456595012869</v>
      </c>
      <c r="M46" s="465">
        <f t="shared" si="13"/>
        <v>0.23951681647675352</v>
      </c>
      <c r="N46" s="465">
        <f t="shared" si="14"/>
        <v>0.25272059504019373</v>
      </c>
      <c r="O46" s="466">
        <f t="shared" si="15"/>
        <v>0.24164091433990451</v>
      </c>
      <c r="P46" s="465">
        <f t="shared" si="16"/>
        <v>0.26002526906372492</v>
      </c>
      <c r="Q46" s="465">
        <f t="shared" si="17"/>
        <v>0.206546131131747</v>
      </c>
      <c r="R46" s="465">
        <f t="shared" si="18"/>
        <v>0.2283972549628176</v>
      </c>
      <c r="S46" s="466">
        <f t="shared" si="19"/>
        <v>0.21960003235372122</v>
      </c>
      <c r="AC46" s="519"/>
      <c r="AD46" s="520"/>
      <c r="AE46" s="520"/>
      <c r="AF46" s="520"/>
      <c r="AG46" s="520"/>
      <c r="AH46" s="520"/>
      <c r="AI46" s="520"/>
      <c r="AJ46" s="520"/>
      <c r="AK46" s="520"/>
      <c r="AL46" s="520"/>
      <c r="AM46" s="520"/>
      <c r="AN46" s="520"/>
      <c r="AO46" s="520"/>
      <c r="AP46" s="520"/>
      <c r="AQ46" s="520"/>
      <c r="AR46" s="520"/>
      <c r="AS46" s="520"/>
      <c r="AT46" s="521"/>
    </row>
    <row r="47" spans="1:46" x14ac:dyDescent="0.15">
      <c r="A47" s="385">
        <f t="shared" si="1"/>
        <v>32</v>
      </c>
      <c r="B47" s="456">
        <f t="shared" si="2"/>
        <v>22.153846153846153</v>
      </c>
      <c r="C47" s="457">
        <f t="shared" si="3"/>
        <v>96</v>
      </c>
      <c r="D47" s="465">
        <f t="shared" si="4"/>
        <v>0.22906455862267014</v>
      </c>
      <c r="E47" s="465">
        <f t="shared" si="5"/>
        <v>0.15732083388702658</v>
      </c>
      <c r="F47" s="465">
        <f t="shared" si="6"/>
        <v>0.19397484147761845</v>
      </c>
      <c r="G47" s="466">
        <f t="shared" si="7"/>
        <v>0.18794240081700714</v>
      </c>
      <c r="H47" s="465">
        <f t="shared" si="8"/>
        <v>0.23221095143559053</v>
      </c>
      <c r="I47" s="465">
        <f t="shared" si="9"/>
        <v>0.16100759366062994</v>
      </c>
      <c r="J47" s="465">
        <f t="shared" si="10"/>
        <v>0.19739774743900251</v>
      </c>
      <c r="K47" s="466">
        <f t="shared" si="11"/>
        <v>0.19117729675132158</v>
      </c>
      <c r="L47" s="465">
        <f t="shared" si="12"/>
        <v>0.2702853152302277</v>
      </c>
      <c r="M47" s="465">
        <f t="shared" si="13"/>
        <v>0.22332354651510405</v>
      </c>
      <c r="N47" s="465">
        <f t="shared" si="14"/>
        <v>0.24082104677719562</v>
      </c>
      <c r="O47" s="466">
        <f t="shared" si="15"/>
        <v>0.22957221793678489</v>
      </c>
      <c r="P47" s="465">
        <f t="shared" si="16"/>
        <v>0.24896889309287615</v>
      </c>
      <c r="Q47" s="465">
        <f t="shared" si="17"/>
        <v>0.19044199490506308</v>
      </c>
      <c r="R47" s="465">
        <f t="shared" si="18"/>
        <v>0.21671650201418391</v>
      </c>
      <c r="S47" s="466">
        <f t="shared" si="19"/>
        <v>0.20785253430121806</v>
      </c>
      <c r="AC47" s="519"/>
      <c r="AD47" s="520"/>
      <c r="AE47" s="520"/>
      <c r="AF47" s="520"/>
      <c r="AG47" s="520"/>
      <c r="AH47" s="520"/>
      <c r="AI47" s="520"/>
      <c r="AJ47" s="520"/>
      <c r="AK47" s="520"/>
      <c r="AL47" s="520"/>
      <c r="AM47" s="520"/>
      <c r="AN47" s="520"/>
      <c r="AO47" s="520"/>
      <c r="AP47" s="520"/>
      <c r="AQ47" s="520"/>
      <c r="AR47" s="520"/>
      <c r="AS47" s="520"/>
      <c r="AT47" s="521"/>
    </row>
    <row r="48" spans="1:46" x14ac:dyDescent="0.15">
      <c r="A48" s="385">
        <f t="shared" si="1"/>
        <v>33</v>
      </c>
      <c r="B48" s="456">
        <f t="shared" si="2"/>
        <v>22.846153846153847</v>
      </c>
      <c r="C48" s="457">
        <f t="shared" si="3"/>
        <v>99</v>
      </c>
      <c r="D48" s="465">
        <f t="shared" si="4"/>
        <v>0.21875429251335962</v>
      </c>
      <c r="E48" s="465">
        <f t="shared" si="5"/>
        <v>0.14270270818531894</v>
      </c>
      <c r="F48" s="465">
        <f t="shared" si="6"/>
        <v>0.18331343926121813</v>
      </c>
      <c r="G48" s="466">
        <f t="shared" si="7"/>
        <v>0.17740331782062718</v>
      </c>
      <c r="H48" s="465">
        <f t="shared" si="8"/>
        <v>0.22185362648124335</v>
      </c>
      <c r="I48" s="465">
        <f t="shared" si="9"/>
        <v>0.14626723568273636</v>
      </c>
      <c r="J48" s="465">
        <f t="shared" si="10"/>
        <v>0.18666852698039471</v>
      </c>
      <c r="K48" s="466">
        <f t="shared" si="11"/>
        <v>0.1805513059063269</v>
      </c>
      <c r="L48" s="465">
        <f t="shared" si="12"/>
        <v>0.25945790224911702</v>
      </c>
      <c r="M48" s="465">
        <f t="shared" si="13"/>
        <v>0.20799275620453758</v>
      </c>
      <c r="N48" s="465">
        <f t="shared" si="14"/>
        <v>0.2295849577320368</v>
      </c>
      <c r="O48" s="466">
        <f t="shared" si="15"/>
        <v>0.21828482151947959</v>
      </c>
      <c r="P48" s="465">
        <f t="shared" si="16"/>
        <v>0.23838263854541414</v>
      </c>
      <c r="Q48" s="465">
        <f t="shared" si="17"/>
        <v>0.17533259117345218</v>
      </c>
      <c r="R48" s="465">
        <f t="shared" si="18"/>
        <v>0.20573215347502027</v>
      </c>
      <c r="S48" s="466">
        <f t="shared" si="19"/>
        <v>0.19691522419954513</v>
      </c>
      <c r="AC48" s="519"/>
      <c r="AD48" s="520"/>
      <c r="AE48" s="520"/>
      <c r="AF48" s="520"/>
      <c r="AG48" s="520"/>
      <c r="AH48" s="520"/>
      <c r="AI48" s="520"/>
      <c r="AJ48" s="520"/>
      <c r="AK48" s="520"/>
      <c r="AL48" s="520"/>
      <c r="AM48" s="520"/>
      <c r="AN48" s="520"/>
      <c r="AO48" s="520"/>
      <c r="AP48" s="520"/>
      <c r="AQ48" s="520"/>
      <c r="AR48" s="520"/>
      <c r="AS48" s="520"/>
      <c r="AT48" s="521"/>
    </row>
    <row r="49" spans="1:46" ht="14" thickBot="1" x14ac:dyDescent="0.2">
      <c r="A49" s="385">
        <f t="shared" si="1"/>
        <v>34</v>
      </c>
      <c r="B49" s="456">
        <f t="shared" si="2"/>
        <v>23.53846153846154</v>
      </c>
      <c r="C49" s="457">
        <f t="shared" si="3"/>
        <v>102</v>
      </c>
      <c r="D49" s="465">
        <f t="shared" si="4"/>
        <v>0.20890809464701077</v>
      </c>
      <c r="E49" s="465">
        <f t="shared" si="5"/>
        <v>0.129184214559834</v>
      </c>
      <c r="F49" s="465">
        <f t="shared" si="6"/>
        <v>0.17332691897979136</v>
      </c>
      <c r="G49" s="466">
        <f t="shared" si="7"/>
        <v>0.16762735368851189</v>
      </c>
      <c r="H49" s="465">
        <f t="shared" si="8"/>
        <v>0.21195827017887725</v>
      </c>
      <c r="I49" s="465">
        <f t="shared" si="9"/>
        <v>0.13261683889018383</v>
      </c>
      <c r="J49" s="465">
        <f t="shared" si="10"/>
        <v>0.176611972931499</v>
      </c>
      <c r="K49" s="466">
        <f t="shared" si="11"/>
        <v>0.17068813615379494</v>
      </c>
      <c r="L49" s="465">
        <f t="shared" si="12"/>
        <v>0.24906422674931813</v>
      </c>
      <c r="M49" s="465">
        <f t="shared" si="13"/>
        <v>0.19350153068858589</v>
      </c>
      <c r="N49" s="465">
        <f t="shared" si="14"/>
        <v>0.21897085344653711</v>
      </c>
      <c r="O49" s="466">
        <f t="shared" si="15"/>
        <v>0.20772199291359722</v>
      </c>
      <c r="P49" s="465">
        <f t="shared" si="16"/>
        <v>0.22824651567485146</v>
      </c>
      <c r="Q49" s="465">
        <f t="shared" si="17"/>
        <v>0.16118518810841767</v>
      </c>
      <c r="R49" s="465">
        <f t="shared" si="18"/>
        <v>0.1953981322052819</v>
      </c>
      <c r="S49" s="466">
        <f t="shared" si="19"/>
        <v>0.18672505281541996</v>
      </c>
      <c r="AC49" s="522"/>
      <c r="AD49" s="523"/>
      <c r="AE49" s="523"/>
      <c r="AF49" s="523"/>
      <c r="AG49" s="523"/>
      <c r="AH49" s="523"/>
      <c r="AI49" s="523"/>
      <c r="AJ49" s="523"/>
      <c r="AK49" s="523"/>
      <c r="AL49" s="523"/>
      <c r="AM49" s="523"/>
      <c r="AN49" s="523"/>
      <c r="AO49" s="523"/>
      <c r="AP49" s="523"/>
      <c r="AQ49" s="523"/>
      <c r="AR49" s="523"/>
      <c r="AS49" s="523"/>
      <c r="AT49" s="524"/>
    </row>
    <row r="50" spans="1:46" ht="14" thickTop="1" x14ac:dyDescent="0.15">
      <c r="A50" s="385">
        <f t="shared" si="1"/>
        <v>35</v>
      </c>
      <c r="B50" s="456">
        <f t="shared" si="2"/>
        <v>24.23076923076923</v>
      </c>
      <c r="C50" s="457">
        <f t="shared" si="3"/>
        <v>105</v>
      </c>
      <c r="D50" s="465">
        <f t="shared" si="4"/>
        <v>0.199505077169533</v>
      </c>
      <c r="E50" s="465">
        <f t="shared" si="5"/>
        <v>0.11671494251598906</v>
      </c>
      <c r="F50" s="465">
        <f t="shared" si="6"/>
        <v>0.16396808275694186</v>
      </c>
      <c r="G50" s="466">
        <f t="shared" si="7"/>
        <v>0.1585511786489627</v>
      </c>
      <c r="H50" s="465">
        <f t="shared" si="8"/>
        <v>0.20250427730114312</v>
      </c>
      <c r="I50" s="465">
        <f t="shared" si="9"/>
        <v>0.120007851556637</v>
      </c>
      <c r="J50" s="465">
        <f t="shared" si="10"/>
        <v>0.16718145617621438</v>
      </c>
      <c r="K50" s="466">
        <f t="shared" si="11"/>
        <v>0.16152509962853906</v>
      </c>
      <c r="L50" s="465">
        <f t="shared" si="12"/>
        <v>0.23908691355515216</v>
      </c>
      <c r="M50" s="465">
        <f t="shared" si="13"/>
        <v>0.17982500844464158</v>
      </c>
      <c r="N50" s="465">
        <f t="shared" si="14"/>
        <v>0.20893993281769996</v>
      </c>
      <c r="O50" s="466">
        <f t="shared" si="15"/>
        <v>0.19783090669241324</v>
      </c>
      <c r="P50" s="465">
        <f t="shared" si="16"/>
        <v>0.21854138470652659</v>
      </c>
      <c r="Q50" s="465">
        <f t="shared" si="17"/>
        <v>0.14796469052105976</v>
      </c>
      <c r="R50" s="465">
        <f t="shared" si="18"/>
        <v>0.18567149724317078</v>
      </c>
      <c r="S50" s="466">
        <f t="shared" si="19"/>
        <v>0.17722376671896167</v>
      </c>
    </row>
    <row r="51" spans="1:46" x14ac:dyDescent="0.15">
      <c r="A51" s="385">
        <f t="shared" si="1"/>
        <v>36</v>
      </c>
      <c r="B51" s="456">
        <f t="shared" si="2"/>
        <v>24.923076923076923</v>
      </c>
      <c r="C51" s="457">
        <f t="shared" si="3"/>
        <v>108</v>
      </c>
      <c r="D51" s="465">
        <f t="shared" si="4"/>
        <v>0.19052529239556126</v>
      </c>
      <c r="E51" s="465">
        <f t="shared" si="5"/>
        <v>0.10524256917122424</v>
      </c>
      <c r="F51" s="465">
        <f t="shared" si="6"/>
        <v>0.15519316368907354</v>
      </c>
      <c r="G51" s="466">
        <f t="shared" si="7"/>
        <v>0.15011685121441756</v>
      </c>
      <c r="H51" s="465">
        <f t="shared" si="8"/>
        <v>0.19347196167741199</v>
      </c>
      <c r="I51" s="465">
        <f t="shared" si="9"/>
        <v>0.10838973223511776</v>
      </c>
      <c r="J51" s="465">
        <f t="shared" si="10"/>
        <v>0.1583337057703128</v>
      </c>
      <c r="K51" s="466">
        <f t="shared" si="11"/>
        <v>0.15300476935845417</v>
      </c>
      <c r="L51" s="465">
        <f t="shared" si="12"/>
        <v>0.22950928352654443</v>
      </c>
      <c r="M51" s="465">
        <f t="shared" si="13"/>
        <v>0.16693674902810479</v>
      </c>
      <c r="N51" s="465">
        <f t="shared" si="14"/>
        <v>0.1994559260071922</v>
      </c>
      <c r="O51" s="466">
        <f t="shared" si="15"/>
        <v>0.18856251352042661</v>
      </c>
      <c r="P51" s="465">
        <f t="shared" si="16"/>
        <v>0.2092489196964698</v>
      </c>
      <c r="Q51" s="465">
        <f t="shared" si="17"/>
        <v>0.13563417683686296</v>
      </c>
      <c r="R51" s="465">
        <f t="shared" si="18"/>
        <v>0.17651226305228407</v>
      </c>
      <c r="S51" s="466">
        <f t="shared" si="19"/>
        <v>0.16835767717523659</v>
      </c>
    </row>
    <row r="52" spans="1:46" x14ac:dyDescent="0.15">
      <c r="A52" s="385">
        <f t="shared" si="1"/>
        <v>37</v>
      </c>
      <c r="B52" s="456">
        <f t="shared" si="2"/>
        <v>25.615384615384617</v>
      </c>
      <c r="C52" s="457">
        <f t="shared" si="3"/>
        <v>111</v>
      </c>
      <c r="D52" s="465">
        <f t="shared" si="4"/>
        <v>0.18194969049117299</v>
      </c>
      <c r="E52" s="465">
        <f t="shared" si="5"/>
        <v>9.4713585686919358E-2</v>
      </c>
      <c r="F52" s="465">
        <f t="shared" si="6"/>
        <v>0.14696159958349941</v>
      </c>
      <c r="G52" s="466">
        <f t="shared" si="7"/>
        <v>0.14227144346279261</v>
      </c>
      <c r="H52" s="465">
        <f t="shared" si="8"/>
        <v>0.18484251520100933</v>
      </c>
      <c r="I52" s="465">
        <f t="shared" si="9"/>
        <v>9.7710657898741102E-2</v>
      </c>
      <c r="J52" s="465">
        <f t="shared" si="10"/>
        <v>0.15002859060382834</v>
      </c>
      <c r="K52" s="466">
        <f t="shared" si="11"/>
        <v>0.14507462466424431</v>
      </c>
      <c r="L52" s="465">
        <f t="shared" si="12"/>
        <v>0.22031532567639628</v>
      </c>
      <c r="M52" s="465">
        <f t="shared" si="13"/>
        <v>0.15480906951132251</v>
      </c>
      <c r="N52" s="465">
        <f t="shared" si="14"/>
        <v>0.19048494992958342</v>
      </c>
      <c r="O52" s="466">
        <f t="shared" si="15"/>
        <v>0.17987137041862231</v>
      </c>
      <c r="P52" s="465">
        <f t="shared" si="16"/>
        <v>0.20035157392700492</v>
      </c>
      <c r="Q52" s="465">
        <f t="shared" si="17"/>
        <v>0.12415538798092027</v>
      </c>
      <c r="R52" s="465">
        <f t="shared" si="18"/>
        <v>0.16788321813848994</v>
      </c>
      <c r="S52" s="466">
        <f t="shared" si="19"/>
        <v>0.16007739618346103</v>
      </c>
    </row>
    <row r="53" spans="1:46" x14ac:dyDescent="0.15">
      <c r="A53" s="385">
        <f t="shared" si="1"/>
        <v>38</v>
      </c>
      <c r="B53" s="456">
        <f t="shared" si="2"/>
        <v>26.307692307692307</v>
      </c>
      <c r="C53" s="457">
        <f t="shared" si="3"/>
        <v>114</v>
      </c>
      <c r="D53" s="465">
        <f t="shared" si="4"/>
        <v>0.17376007906131904</v>
      </c>
      <c r="E53" s="465">
        <f t="shared" si="5"/>
        <v>8.5073944939172905E-2</v>
      </c>
      <c r="F53" s="465">
        <f t="shared" si="6"/>
        <v>0.13923581273334684</v>
      </c>
      <c r="G53" s="466">
        <f t="shared" si="7"/>
        <v>0.13496666134399116</v>
      </c>
      <c r="H53" s="465">
        <f t="shared" si="8"/>
        <v>0.17659796866485372</v>
      </c>
      <c r="I53" s="465">
        <f t="shared" si="9"/>
        <v>8.7918157163280553E-2</v>
      </c>
      <c r="J53" s="465">
        <f t="shared" si="10"/>
        <v>0.14222890637201324</v>
      </c>
      <c r="K53" s="466">
        <f t="shared" si="11"/>
        <v>0.13768668890604643</v>
      </c>
      <c r="L53" s="465">
        <f t="shared" si="12"/>
        <v>0.21148967040491282</v>
      </c>
      <c r="M53" s="465">
        <f t="shared" si="13"/>
        <v>0.1434133508250591</v>
      </c>
      <c r="N53" s="465">
        <f t="shared" si="14"/>
        <v>0.18199536460274268</v>
      </c>
      <c r="O53" s="466">
        <f t="shared" si="15"/>
        <v>0.17171544712967513</v>
      </c>
      <c r="P53" s="465">
        <f t="shared" si="16"/>
        <v>0.19183254677374242</v>
      </c>
      <c r="Q53" s="465">
        <f t="shared" si="17"/>
        <v>0.11348916931812979</v>
      </c>
      <c r="R53" s="465">
        <f t="shared" si="18"/>
        <v>0.1597497466543506</v>
      </c>
      <c r="S53" s="466">
        <f t="shared" si="19"/>
        <v>0.15233755616970887</v>
      </c>
    </row>
    <row r="54" spans="1:46" x14ac:dyDescent="0.15">
      <c r="A54" s="385">
        <f t="shared" si="1"/>
        <v>39</v>
      </c>
      <c r="B54" s="594" t="s">
        <v>178</v>
      </c>
      <c r="C54" s="457">
        <f t="shared" si="3"/>
        <v>117</v>
      </c>
      <c r="D54" s="465" t="e">
        <f t="shared" si="4"/>
        <v>#VALUE!</v>
      </c>
      <c r="E54" s="465" t="e">
        <f t="shared" si="5"/>
        <v>#VALUE!</v>
      </c>
      <c r="F54" s="465" t="e">
        <f t="shared" si="6"/>
        <v>#VALUE!</v>
      </c>
      <c r="G54" s="466" t="e">
        <f t="shared" si="7"/>
        <v>#VALUE!</v>
      </c>
      <c r="H54" s="465" t="e">
        <f t="shared" si="8"/>
        <v>#VALUE!</v>
      </c>
      <c r="I54" s="465" t="e">
        <f t="shared" si="9"/>
        <v>#VALUE!</v>
      </c>
      <c r="J54" s="465" t="e">
        <f t="shared" si="10"/>
        <v>#VALUE!</v>
      </c>
      <c r="K54" s="466" t="e">
        <f t="shared" si="11"/>
        <v>#VALUE!</v>
      </c>
      <c r="L54" s="465" t="e">
        <f t="shared" si="12"/>
        <v>#VALUE!</v>
      </c>
      <c r="M54" s="465" t="e">
        <f t="shared" si="13"/>
        <v>#VALUE!</v>
      </c>
      <c r="N54" s="465" t="e">
        <f t="shared" si="14"/>
        <v>#VALUE!</v>
      </c>
      <c r="O54" s="466" t="e">
        <f t="shared" si="15"/>
        <v>#VALUE!</v>
      </c>
      <c r="P54" s="465" t="e">
        <f t="shared" si="16"/>
        <v>#VALUE!</v>
      </c>
      <c r="Q54" s="465" t="e">
        <f t="shared" si="17"/>
        <v>#VALUE!</v>
      </c>
      <c r="R54" s="465" t="e">
        <f t="shared" si="18"/>
        <v>#VALUE!</v>
      </c>
      <c r="S54" s="466" t="e">
        <f t="shared" si="19"/>
        <v>#VALUE!</v>
      </c>
    </row>
    <row r="55" spans="1:46" x14ac:dyDescent="0.15">
      <c r="A55" s="385">
        <f t="shared" si="1"/>
        <v>40</v>
      </c>
      <c r="B55" s="456">
        <f t="shared" si="2"/>
        <v>27.692307692307693</v>
      </c>
      <c r="C55" s="457">
        <f t="shared" si="3"/>
        <v>120</v>
      </c>
      <c r="D55" s="465">
        <f t="shared" si="4"/>
        <v>0.15847011541497177</v>
      </c>
      <c r="E55" s="465">
        <f t="shared" si="5"/>
        <v>6.8247162858459651E-2</v>
      </c>
      <c r="F55" s="465">
        <f t="shared" si="6"/>
        <v>0.12516492309558547</v>
      </c>
      <c r="G55" s="466">
        <f t="shared" si="7"/>
        <v>0.12180674384874694</v>
      </c>
      <c r="H55" s="465">
        <f t="shared" si="8"/>
        <v>0.16119567024679493</v>
      </c>
      <c r="I55" s="465">
        <f t="shared" si="9"/>
        <v>7.0783038700194437E-2</v>
      </c>
      <c r="J55" s="465">
        <f t="shared" si="10"/>
        <v>0.12801042658100625</v>
      </c>
      <c r="K55" s="466">
        <f t="shared" si="11"/>
        <v>0.1243661222748013</v>
      </c>
      <c r="L55" s="465">
        <f t="shared" si="12"/>
        <v>0.19488484300377132</v>
      </c>
      <c r="M55" s="465">
        <f t="shared" si="13"/>
        <v>0.12270027661862791</v>
      </c>
      <c r="N55" s="465">
        <f t="shared" si="14"/>
        <v>0.16634418366206594</v>
      </c>
      <c r="O55" s="466">
        <f t="shared" si="15"/>
        <v>0.15685696043583053</v>
      </c>
      <c r="P55" s="465">
        <f t="shared" si="16"/>
        <v>0.1758657872885587</v>
      </c>
      <c r="Q55" s="465">
        <f t="shared" si="17"/>
        <v>9.4435681404046096E-2</v>
      </c>
      <c r="R55" s="465">
        <f t="shared" si="18"/>
        <v>0.1448430083840424</v>
      </c>
      <c r="S55" s="466">
        <f t="shared" si="19"/>
        <v>0.1383161255641536</v>
      </c>
    </row>
    <row r="56" spans="1:46" x14ac:dyDescent="0.15">
      <c r="A56" s="385">
        <f t="shared" si="1"/>
        <v>41</v>
      </c>
      <c r="B56" s="456">
        <f t="shared" si="2"/>
        <v>28.384615384615383</v>
      </c>
      <c r="C56" s="457">
        <f t="shared" si="3"/>
        <v>123</v>
      </c>
      <c r="D56" s="465">
        <f t="shared" si="4"/>
        <v>0.15133732686782292</v>
      </c>
      <c r="E56" s="465">
        <f t="shared" si="5"/>
        <v>6.0954006905923189E-2</v>
      </c>
      <c r="F56" s="465">
        <f t="shared" si="6"/>
        <v>0.11875773521196731</v>
      </c>
      <c r="G56" s="466">
        <f t="shared" si="7"/>
        <v>0.11587491007204671</v>
      </c>
      <c r="H56" s="465">
        <f t="shared" si="8"/>
        <v>0.15400584596134159</v>
      </c>
      <c r="I56" s="465">
        <f t="shared" si="9"/>
        <v>6.3336926525227655E-2</v>
      </c>
      <c r="J56" s="465">
        <f t="shared" si="10"/>
        <v>0.12153005965120478</v>
      </c>
      <c r="K56" s="466">
        <f t="shared" si="11"/>
        <v>0.1183571028762543</v>
      </c>
      <c r="L56" s="465">
        <f t="shared" si="12"/>
        <v>0.18707791247495822</v>
      </c>
      <c r="M56" s="465">
        <f t="shared" si="13"/>
        <v>0.11332336394832211</v>
      </c>
      <c r="N56" s="465">
        <f t="shared" si="14"/>
        <v>0.15912928406130744</v>
      </c>
      <c r="O56" s="466">
        <f t="shared" si="15"/>
        <v>0.15008552725381488</v>
      </c>
      <c r="P56" s="465">
        <f t="shared" si="16"/>
        <v>0.16838790534395787</v>
      </c>
      <c r="Q56" s="465">
        <f t="shared" si="17"/>
        <v>8.5968976916387621E-2</v>
      </c>
      <c r="R56" s="465">
        <f t="shared" si="18"/>
        <v>0.13801196839422925</v>
      </c>
      <c r="S56" s="466">
        <f t="shared" si="19"/>
        <v>0.1319613625102983</v>
      </c>
    </row>
    <row r="57" spans="1:46" x14ac:dyDescent="0.15">
      <c r="A57" s="385">
        <f t="shared" si="1"/>
        <v>42</v>
      </c>
      <c r="B57" s="456">
        <f t="shared" si="2"/>
        <v>29.076923076923077</v>
      </c>
      <c r="C57" s="457">
        <f t="shared" si="3"/>
        <v>126</v>
      </c>
      <c r="D57" s="465">
        <f t="shared" si="4"/>
        <v>0.14452558732303705</v>
      </c>
      <c r="E57" s="465">
        <f t="shared" si="5"/>
        <v>5.433895042158373E-2</v>
      </c>
      <c r="F57" s="465">
        <f t="shared" si="6"/>
        <v>0.11273178572029841</v>
      </c>
      <c r="G57" s="466">
        <f t="shared" si="7"/>
        <v>0.11032964842010683</v>
      </c>
      <c r="H57" s="465">
        <f t="shared" si="8"/>
        <v>0.14713671002425729</v>
      </c>
      <c r="I57" s="465">
        <f t="shared" si="9"/>
        <v>5.6571178945542179E-2</v>
      </c>
      <c r="J57" s="465">
        <f t="shared" si="10"/>
        <v>0.11543162219345504</v>
      </c>
      <c r="K57" s="466">
        <f t="shared" si="11"/>
        <v>0.11273687870014953</v>
      </c>
      <c r="L57" s="465">
        <f t="shared" si="12"/>
        <v>0.17958372132260098</v>
      </c>
      <c r="M57" s="465">
        <f t="shared" si="13"/>
        <v>0.10455972103305461</v>
      </c>
      <c r="N57" s="465">
        <f t="shared" si="14"/>
        <v>0.15228891374746611</v>
      </c>
      <c r="O57" s="466">
        <f t="shared" si="15"/>
        <v>0.14371116125573175</v>
      </c>
      <c r="P57" s="465">
        <f t="shared" si="16"/>
        <v>0.16122798585947795</v>
      </c>
      <c r="Q57" s="465">
        <f t="shared" si="17"/>
        <v>7.8156554833617886E-2</v>
      </c>
      <c r="R57" s="465">
        <f t="shared" si="18"/>
        <v>0.13156064875222229</v>
      </c>
      <c r="S57" s="466">
        <f t="shared" si="19"/>
        <v>0.12600016472839312</v>
      </c>
    </row>
    <row r="58" spans="1:46" x14ac:dyDescent="0.15">
      <c r="A58" s="385">
        <f t="shared" si="1"/>
        <v>43</v>
      </c>
      <c r="B58" s="456">
        <f t="shared" si="2"/>
        <v>29.76923076923077</v>
      </c>
      <c r="C58" s="457">
        <f t="shared" si="3"/>
        <v>129</v>
      </c>
      <c r="D58" s="465">
        <f t="shared" si="4"/>
        <v>0.13802044626645182</v>
      </c>
      <c r="E58" s="465">
        <f t="shared" si="5"/>
        <v>4.8352392229873663E-2</v>
      </c>
      <c r="F58" s="465">
        <f t="shared" si="6"/>
        <v>0.10706146169410447</v>
      </c>
      <c r="G58" s="466">
        <f t="shared" si="7"/>
        <v>0.10514058828957844</v>
      </c>
      <c r="H58" s="465">
        <f t="shared" si="8"/>
        <v>0.1405739587456748</v>
      </c>
      <c r="I58" s="465">
        <f t="shared" si="9"/>
        <v>5.0437120322095096E-2</v>
      </c>
      <c r="J58" s="465">
        <f t="shared" si="10"/>
        <v>0.10968967155293208</v>
      </c>
      <c r="K58" s="466">
        <f t="shared" si="11"/>
        <v>0.10747513222099959</v>
      </c>
      <c r="L58" s="465">
        <f t="shared" si="12"/>
        <v>0.17238974145807065</v>
      </c>
      <c r="M58" s="465">
        <f t="shared" si="13"/>
        <v>9.6379682326215826E-2</v>
      </c>
      <c r="N58" s="465">
        <f t="shared" si="14"/>
        <v>0.14580064920469959</v>
      </c>
      <c r="O58" s="466">
        <f t="shared" si="15"/>
        <v>0.13770579051916962</v>
      </c>
      <c r="P58" s="465">
        <f t="shared" si="16"/>
        <v>0.15437250894716215</v>
      </c>
      <c r="Q58" s="465">
        <f t="shared" si="17"/>
        <v>7.0959887124503046E-2</v>
      </c>
      <c r="R58" s="465">
        <f t="shared" si="18"/>
        <v>0.1254649728672963</v>
      </c>
      <c r="S58" s="466">
        <f t="shared" si="19"/>
        <v>0.12040314072716718</v>
      </c>
    </row>
    <row r="59" spans="1:46" x14ac:dyDescent="0.15">
      <c r="A59" s="385">
        <f t="shared" si="1"/>
        <v>44</v>
      </c>
      <c r="B59" s="456">
        <f t="shared" si="2"/>
        <v>30.46153846153846</v>
      </c>
      <c r="C59" s="457">
        <f t="shared" si="3"/>
        <v>132</v>
      </c>
      <c r="D59" s="465">
        <f t="shared" si="4"/>
        <v>0.13180810360598375</v>
      </c>
      <c r="E59" s="465">
        <f t="shared" si="5"/>
        <v>4.2946584155069772E-2</v>
      </c>
      <c r="F59" s="465">
        <f t="shared" si="6"/>
        <v>0.10172303084053069</v>
      </c>
      <c r="G59" s="466">
        <f t="shared" si="7"/>
        <v>0.10028003937648007</v>
      </c>
      <c r="H59" s="465">
        <f t="shared" si="8"/>
        <v>0.13430392642443092</v>
      </c>
      <c r="I59" s="465">
        <f t="shared" si="9"/>
        <v>4.4887797113993939E-2</v>
      </c>
      <c r="J59" s="465">
        <f t="shared" si="10"/>
        <v>0.10428061826759127</v>
      </c>
      <c r="K59" s="466">
        <f t="shared" si="11"/>
        <v>0.10254419841709324</v>
      </c>
      <c r="L59" s="465">
        <f t="shared" si="12"/>
        <v>0.1654839466579221</v>
      </c>
      <c r="M59" s="465">
        <f t="shared" si="13"/>
        <v>8.8753927228468671E-2</v>
      </c>
      <c r="N59" s="465">
        <f t="shared" si="14"/>
        <v>0.13964355357336178</v>
      </c>
      <c r="O59" s="466">
        <f t="shared" si="15"/>
        <v>0.13204354468156737</v>
      </c>
      <c r="P59" s="465">
        <f t="shared" si="16"/>
        <v>0.14780852958996843</v>
      </c>
      <c r="Q59" s="465">
        <f t="shared" si="17"/>
        <v>6.4341316228542098E-2</v>
      </c>
      <c r="R59" s="465">
        <f t="shared" si="18"/>
        <v>0.11970254314732054</v>
      </c>
      <c r="S59" s="466">
        <f t="shared" si="19"/>
        <v>0.1151433509980466</v>
      </c>
    </row>
    <row r="60" spans="1:46" x14ac:dyDescent="0.15">
      <c r="A60" s="385">
        <f t="shared" si="1"/>
        <v>45</v>
      </c>
      <c r="B60" s="456">
        <f t="shared" si="2"/>
        <v>31.153846153846153</v>
      </c>
      <c r="C60" s="457">
        <f t="shared" si="3"/>
        <v>135</v>
      </c>
      <c r="D60" s="465">
        <f t="shared" si="4"/>
        <v>0.12587538039593074</v>
      </c>
      <c r="E60" s="465">
        <f t="shared" si="5"/>
        <v>3.8075818479021736E-2</v>
      </c>
      <c r="F60" s="465">
        <f t="shared" si="6"/>
        <v>9.6694497207548524E-2</v>
      </c>
      <c r="G60" s="466">
        <f t="shared" si="7"/>
        <v>9.5722743324475099E-2</v>
      </c>
      <c r="H60" s="465">
        <f t="shared" si="8"/>
        <v>0.12831355689180188</v>
      </c>
      <c r="I60" s="465">
        <f t="shared" si="9"/>
        <v>3.9878169892120945E-2</v>
      </c>
      <c r="J60" s="465">
        <f t="shared" si="10"/>
        <v>9.9182585101976528E-2</v>
      </c>
      <c r="K60" s="466">
        <f t="shared" si="11"/>
        <v>9.791882183254523E-2</v>
      </c>
      <c r="L60" s="465">
        <f t="shared" si="12"/>
        <v>0.15885479245957729</v>
      </c>
      <c r="M60" s="465">
        <f t="shared" si="13"/>
        <v>8.1653614005338132E-2</v>
      </c>
      <c r="N60" s="465">
        <f t="shared" si="14"/>
        <v>0.13379807351305351</v>
      </c>
      <c r="O60" s="466">
        <f t="shared" si="15"/>
        <v>0.12670058035423587</v>
      </c>
      <c r="P60" s="465">
        <f t="shared" si="16"/>
        <v>0.14152365319803395</v>
      </c>
      <c r="Q60" s="465">
        <f t="shared" si="17"/>
        <v>5.8264222455924233E-2</v>
      </c>
      <c r="R60" s="465">
        <f t="shared" si="18"/>
        <v>0.11425251856686924</v>
      </c>
      <c r="S60" s="466">
        <f t="shared" si="19"/>
        <v>0.11019609671220122</v>
      </c>
    </row>
    <row r="61" spans="1:46" x14ac:dyDescent="0.15">
      <c r="A61" s="385">
        <f t="shared" si="1"/>
        <v>46</v>
      </c>
      <c r="B61" s="456">
        <f t="shared" si="2"/>
        <v>31.846153846153847</v>
      </c>
      <c r="C61" s="457">
        <f t="shared" si="3"/>
        <v>138</v>
      </c>
      <c r="D61" s="465">
        <f t="shared" si="4"/>
        <v>0.12020969087898296</v>
      </c>
      <c r="E61" s="465">
        <f t="shared" si="5"/>
        <v>3.3696567701179833E-2</v>
      </c>
      <c r="F61" s="465">
        <f t="shared" si="6"/>
        <v>9.1955467504955757E-2</v>
      </c>
      <c r="G61" s="466">
        <f t="shared" si="7"/>
        <v>9.1445647108652453E-2</v>
      </c>
      <c r="H61" s="465">
        <f t="shared" si="8"/>
        <v>0.12259037632447566</v>
      </c>
      <c r="I61" s="465">
        <f t="shared" si="9"/>
        <v>3.5365259083066196E-2</v>
      </c>
      <c r="J61" s="465">
        <f t="shared" si="10"/>
        <v>9.4375276324190405E-2</v>
      </c>
      <c r="K61" s="466">
        <f t="shared" si="11"/>
        <v>9.3575934472452008E-2</v>
      </c>
      <c r="L61" s="465">
        <f t="shared" si="12"/>
        <v>0.15249119686237148</v>
      </c>
      <c r="M61" s="465">
        <f t="shared" si="13"/>
        <v>7.5050494798993672E-2</v>
      </c>
      <c r="N61" s="465">
        <f t="shared" si="14"/>
        <v>0.12824594272182921</v>
      </c>
      <c r="O61" s="466">
        <f t="shared" si="15"/>
        <v>0.12165491794490592</v>
      </c>
      <c r="P61" s="465">
        <f t="shared" si="16"/>
        <v>0.13550601220429651</v>
      </c>
      <c r="Q61" s="465">
        <f t="shared" si="17"/>
        <v>5.269316162421795E-2</v>
      </c>
      <c r="R61" s="465">
        <f t="shared" si="18"/>
        <v>0.10909550067498852</v>
      </c>
      <c r="S61" s="466">
        <f t="shared" si="19"/>
        <v>0.10553872472034563</v>
      </c>
    </row>
    <row r="62" spans="1:46" x14ac:dyDescent="0.15">
      <c r="A62" s="385">
        <f t="shared" si="1"/>
        <v>47</v>
      </c>
      <c r="B62" s="456">
        <f t="shared" si="2"/>
        <v>32.53846153846154</v>
      </c>
      <c r="C62" s="457">
        <f t="shared" si="3"/>
        <v>141</v>
      </c>
      <c r="D62" s="465">
        <f t="shared" si="4"/>
        <v>0.11479901578663103</v>
      </c>
      <c r="E62" s="465">
        <f t="shared" si="5"/>
        <v>2.9767581503694709E-2</v>
      </c>
      <c r="F62" s="465">
        <f t="shared" si="6"/>
        <v>8.748702748450321E-2</v>
      </c>
      <c r="G62" s="466">
        <f t="shared" si="7"/>
        <v>8.7427696902827978E-2</v>
      </c>
      <c r="H62" s="465">
        <f t="shared" si="8"/>
        <v>0.11712246727014973</v>
      </c>
      <c r="I62" s="465">
        <f t="shared" si="9"/>
        <v>3.1308249045347208E-2</v>
      </c>
      <c r="J62" s="465">
        <f t="shared" si="10"/>
        <v>8.9839856709597821E-2</v>
      </c>
      <c r="K62" s="466">
        <f t="shared" si="11"/>
        <v>8.9494453418804562E-2</v>
      </c>
      <c r="L62" s="465">
        <f t="shared" si="12"/>
        <v>0.14638252180169953</v>
      </c>
      <c r="M62" s="465">
        <f t="shared" si="13"/>
        <v>6.8917013143936334E-2</v>
      </c>
      <c r="N62" s="465">
        <f t="shared" si="14"/>
        <v>0.12297009188217434</v>
      </c>
      <c r="O62" s="466">
        <f t="shared" si="15"/>
        <v>0.1168862899428898</v>
      </c>
      <c r="P62" s="465">
        <f t="shared" si="16"/>
        <v>0.12974424365527926</v>
      </c>
      <c r="Q62" s="465">
        <f t="shared" si="17"/>
        <v>4.7593975427061078E-2</v>
      </c>
      <c r="R62" s="465">
        <f t="shared" si="18"/>
        <v>0.10421342767520392</v>
      </c>
      <c r="S62" s="466">
        <f t="shared" si="19"/>
        <v>0.10115044833205213</v>
      </c>
    </row>
    <row r="63" spans="1:46" x14ac:dyDescent="0.15">
      <c r="A63" s="385">
        <f t="shared" si="1"/>
        <v>48</v>
      </c>
      <c r="B63" s="456">
        <f t="shared" si="2"/>
        <v>33.230769230769234</v>
      </c>
      <c r="C63" s="457">
        <f t="shared" si="3"/>
        <v>144</v>
      </c>
      <c r="D63" s="465">
        <f t="shared" si="4"/>
        <v>0.10963187684133126</v>
      </c>
      <c r="E63" s="465">
        <f t="shared" si="5"/>
        <v>2.6249945731975109E-2</v>
      </c>
      <c r="F63" s="465">
        <f t="shared" si="6"/>
        <v>8.327162778726227E-2</v>
      </c>
      <c r="G63" s="466">
        <f t="shared" si="7"/>
        <v>8.3649651033143299E-2</v>
      </c>
      <c r="H63" s="465">
        <f t="shared" si="8"/>
        <v>0.11189844383166729</v>
      </c>
      <c r="I63" s="465">
        <f t="shared" si="9"/>
        <v>2.7668555008065161E-2</v>
      </c>
      <c r="J63" s="465">
        <f t="shared" si="10"/>
        <v>8.5558839714370949E-2</v>
      </c>
      <c r="K63" s="466">
        <f t="shared" si="11"/>
        <v>8.5655096890004598E-2</v>
      </c>
      <c r="L63" s="465">
        <f t="shared" si="12"/>
        <v>0.14051855536529365</v>
      </c>
      <c r="M63" s="465">
        <f t="shared" si="13"/>
        <v>6.3226385364696033E-2</v>
      </c>
      <c r="N63" s="465">
        <f t="shared" si="14"/>
        <v>0.117954564754709</v>
      </c>
      <c r="O63" s="466">
        <f t="shared" si="15"/>
        <v>0.11237600044866618</v>
      </c>
      <c r="P63" s="465">
        <f t="shared" si="16"/>
        <v>0.12422746775472393</v>
      </c>
      <c r="Q63" s="465">
        <f t="shared" si="17"/>
        <v>4.2933876993866256E-2</v>
      </c>
      <c r="R63" s="465">
        <f t="shared" si="18"/>
        <v>9.9589476164345658E-2</v>
      </c>
      <c r="S63" s="466">
        <f t="shared" si="19"/>
        <v>9.7012183126117493E-2</v>
      </c>
    </row>
    <row r="64" spans="1:46" x14ac:dyDescent="0.15">
      <c r="A64" s="385">
        <f t="shared" si="1"/>
        <v>49</v>
      </c>
      <c r="B64" s="456">
        <f t="shared" si="2"/>
        <v>33.92307692307692</v>
      </c>
      <c r="C64" s="457">
        <f t="shared" si="3"/>
        <v>147</v>
      </c>
      <c r="D64" s="465">
        <f t="shared" si="4"/>
        <v>0.10469731240633619</v>
      </c>
      <c r="E64" s="465">
        <f t="shared" si="5"/>
        <v>2.3107108046789063E-2</v>
      </c>
      <c r="F64" s="465">
        <f t="shared" si="6"/>
        <v>7.9292978652461432E-2</v>
      </c>
      <c r="G64" s="466">
        <f t="shared" si="7"/>
        <v>8.0093910563574983E-2</v>
      </c>
      <c r="H64" s="465">
        <f t="shared" si="8"/>
        <v>0.10690742795801764</v>
      </c>
      <c r="I64" s="465">
        <f t="shared" si="9"/>
        <v>2.4409857271342175E-2</v>
      </c>
      <c r="J64" s="465">
        <f t="shared" si="10"/>
        <v>8.1515984244924566E-2</v>
      </c>
      <c r="K64" s="466">
        <f t="shared" si="11"/>
        <v>8.2040217392215314E-2</v>
      </c>
      <c r="L64" s="465">
        <f t="shared" si="12"/>
        <v>0.13488949472190234</v>
      </c>
      <c r="M64" s="465">
        <f t="shared" si="13"/>
        <v>5.7952667194616204E-2</v>
      </c>
      <c r="N64" s="465">
        <f t="shared" si="14"/>
        <v>0.11318444011029094</v>
      </c>
      <c r="O64" s="466">
        <f t="shared" si="15"/>
        <v>0.1081067955451073</v>
      </c>
      <c r="P64" s="465">
        <f t="shared" si="16"/>
        <v>0.11894526731955735</v>
      </c>
      <c r="Q64" s="465">
        <f t="shared" si="17"/>
        <v>3.8681514039885581E-2</v>
      </c>
      <c r="R64" s="465">
        <f t="shared" si="18"/>
        <v>9.5207970092265448E-2</v>
      </c>
      <c r="S64" s="466">
        <f t="shared" si="19"/>
        <v>9.3106396909268946E-2</v>
      </c>
    </row>
    <row r="65" spans="1:19" x14ac:dyDescent="0.15">
      <c r="A65" s="385">
        <f t="shared" si="1"/>
        <v>50</v>
      </c>
      <c r="B65" s="456">
        <f t="shared" si="2"/>
        <v>34.615384615384613</v>
      </c>
      <c r="C65" s="457">
        <f t="shared" si="3"/>
        <v>150</v>
      </c>
      <c r="D65" s="465">
        <f t="shared" si="4"/>
        <v>9.9984854231533624E-2</v>
      </c>
      <c r="E65" s="465">
        <f t="shared" si="5"/>
        <v>2.0304874699410828E-2</v>
      </c>
      <c r="F65" s="465">
        <f t="shared" si="6"/>
        <v>7.5535952884751234E-2</v>
      </c>
      <c r="G65" s="466">
        <f t="shared" si="7"/>
        <v>7.6744366062080141E-2</v>
      </c>
      <c r="H65" s="465">
        <f t="shared" si="8"/>
        <v>0.10213902679283064</v>
      </c>
      <c r="I65" s="465">
        <f t="shared" si="9"/>
        <v>2.1498106888753778E-2</v>
      </c>
      <c r="J65" s="465">
        <f t="shared" si="10"/>
        <v>7.7696199448996195E-2</v>
      </c>
      <c r="K65" s="466">
        <f t="shared" si="11"/>
        <v>7.8633650598547128E-2</v>
      </c>
      <c r="L65" s="465">
        <f t="shared" si="12"/>
        <v>0.12948592973383286</v>
      </c>
      <c r="M65" s="465">
        <f t="shared" si="13"/>
        <v>5.3070806909453469E-2</v>
      </c>
      <c r="N65" s="465">
        <f t="shared" si="14"/>
        <v>0.10864575917526575</v>
      </c>
      <c r="O65" s="466">
        <f t="shared" si="15"/>
        <v>0.10406274398837836</v>
      </c>
      <c r="P65" s="465">
        <f t="shared" si="16"/>
        <v>0.11388766810939814</v>
      </c>
      <c r="Q65" s="465">
        <f t="shared" si="17"/>
        <v>3.4807011926673459E-2</v>
      </c>
      <c r="R65" s="465">
        <f t="shared" si="18"/>
        <v>9.1054296495690634E-2</v>
      </c>
      <c r="S65" s="466">
        <f t="shared" si="19"/>
        <v>8.9416972871677922E-2</v>
      </c>
    </row>
    <row r="66" spans="1:19" x14ac:dyDescent="0.15">
      <c r="A66" s="385">
        <f t="shared" si="1"/>
        <v>51</v>
      </c>
      <c r="B66" s="456">
        <f t="shared" si="2"/>
        <v>35.307692307692307</v>
      </c>
      <c r="C66" s="457">
        <f t="shared" si="3"/>
        <v>153</v>
      </c>
      <c r="D66" s="465">
        <f t="shared" si="4"/>
        <v>9.5484505245962928E-2</v>
      </c>
      <c r="E66" s="465">
        <f t="shared" si="5"/>
        <v>1.7811382637304602E-2</v>
      </c>
      <c r="F66" s="465">
        <f t="shared" si="6"/>
        <v>7.1986496491154073E-2</v>
      </c>
      <c r="G66" s="466">
        <f t="shared" si="7"/>
        <v>7.3586259139197696E-2</v>
      </c>
      <c r="H66" s="465">
        <f t="shared" si="8"/>
        <v>9.7583311033199255E-2</v>
      </c>
      <c r="I66" s="465">
        <f t="shared" si="9"/>
        <v>1.890150683449341E-2</v>
      </c>
      <c r="J66" s="465">
        <f t="shared" si="10"/>
        <v>7.4085456965574115E-2</v>
      </c>
      <c r="K66" s="466">
        <f t="shared" si="11"/>
        <v>7.5420578621837001E-2</v>
      </c>
      <c r="L66" s="465">
        <f t="shared" si="12"/>
        <v>0.12429882722596232</v>
      </c>
      <c r="M66" s="465">
        <f t="shared" si="13"/>
        <v>4.8556686218904736E-2</v>
      </c>
      <c r="N66" s="465">
        <f t="shared" si="14"/>
        <v>0.10432545825919137</v>
      </c>
      <c r="O66" s="466">
        <f t="shared" si="15"/>
        <v>0.10022912762563337</v>
      </c>
      <c r="P66" s="465">
        <f t="shared" si="16"/>
        <v>0.1090451199924605</v>
      </c>
      <c r="Q66" s="465">
        <f t="shared" si="17"/>
        <v>3.1281998857526049E-2</v>
      </c>
      <c r="R66" s="465">
        <f t="shared" si="18"/>
        <v>8.7114827561841413E-2</v>
      </c>
      <c r="S66" s="466">
        <f t="shared" si="19"/>
        <v>8.5929084965244637E-2</v>
      </c>
    </row>
    <row r="67" spans="1:19" x14ac:dyDescent="0.15">
      <c r="A67" s="385">
        <f t="shared" si="1"/>
        <v>52</v>
      </c>
      <c r="B67" s="456">
        <f t="shared" si="2"/>
        <v>36</v>
      </c>
      <c r="C67" s="457">
        <f t="shared" si="3"/>
        <v>156</v>
      </c>
      <c r="D67" s="465">
        <f t="shared" si="4"/>
        <v>9.1186718349896626E-2</v>
      </c>
      <c r="E67" s="465">
        <f t="shared" si="5"/>
        <v>1.5597050874422163E-2</v>
      </c>
      <c r="F67" s="465">
        <f t="shared" si="6"/>
        <v>6.8631546421058731E-2</v>
      </c>
      <c r="G67" s="466">
        <f t="shared" si="7"/>
        <v>7.060605741933762E-2</v>
      </c>
      <c r="H67" s="465">
        <f t="shared" si="8"/>
        <v>9.3230794253764238E-2</v>
      </c>
      <c r="I67" s="465">
        <f t="shared" si="9"/>
        <v>1.6590472411438389E-2</v>
      </c>
      <c r="J67" s="465">
        <f t="shared" si="10"/>
        <v>7.0670710090344424E-2</v>
      </c>
      <c r="K67" s="466">
        <f t="shared" si="11"/>
        <v>7.2387406403694593E-2</v>
      </c>
      <c r="L67" s="465">
        <f t="shared" si="12"/>
        <v>0.11931951588491949</v>
      </c>
      <c r="M67" s="465">
        <f t="shared" si="13"/>
        <v>4.4387150104313038E-2</v>
      </c>
      <c r="N67" s="465">
        <f t="shared" si="14"/>
        <v>0.10021130623652674</v>
      </c>
      <c r="O67" s="466">
        <f t="shared" si="15"/>
        <v>9.6592340910965094E-2</v>
      </c>
      <c r="P67" s="465">
        <f t="shared" si="16"/>
        <v>0.10440847891229114</v>
      </c>
      <c r="Q67" s="465">
        <f t="shared" si="17"/>
        <v>2.8079615324208645E-2</v>
      </c>
      <c r="R67" s="465">
        <f t="shared" si="18"/>
        <v>8.3376848587728425E-2</v>
      </c>
      <c r="S67" s="466">
        <f t="shared" si="19"/>
        <v>8.2629084540178047E-2</v>
      </c>
    </row>
    <row r="68" spans="1:19" x14ac:dyDescent="0.15">
      <c r="A68" s="385">
        <f t="shared" si="1"/>
        <v>53</v>
      </c>
      <c r="B68" s="456">
        <f t="shared" si="2"/>
        <v>36.692307692307693</v>
      </c>
      <c r="C68" s="457">
        <f t="shared" si="3"/>
        <v>159</v>
      </c>
      <c r="D68" s="465">
        <f t="shared" si="4"/>
        <v>8.708237616149693E-2</v>
      </c>
      <c r="E68" s="465">
        <f t="shared" si="5"/>
        <v>1.3634514766431634E-2</v>
      </c>
      <c r="F68" s="465">
        <f t="shared" si="6"/>
        <v>6.5458954869729968E-2</v>
      </c>
      <c r="G68" s="466">
        <f t="shared" si="7"/>
        <v>6.7791341688231185E-2</v>
      </c>
      <c r="H68" s="465">
        <f t="shared" si="8"/>
        <v>8.907241315300915E-2</v>
      </c>
      <c r="I68" s="465">
        <f t="shared" si="9"/>
        <v>1.4537574389043873E-2</v>
      </c>
      <c r="J68" s="465">
        <f t="shared" si="10"/>
        <v>6.7439819338011686E-2</v>
      </c>
      <c r="K68" s="466">
        <f t="shared" si="11"/>
        <v>6.9521650015887809E-2</v>
      </c>
      <c r="L68" s="465">
        <f t="shared" si="12"/>
        <v>0.11453967176319289</v>
      </c>
      <c r="M68" s="465">
        <f t="shared" si="13"/>
        <v>4.0540026732651238E-2</v>
      </c>
      <c r="N68" s="465">
        <f t="shared" si="14"/>
        <v>9.6291846561312067E-2</v>
      </c>
      <c r="O68" s="466">
        <f t="shared" si="15"/>
        <v>9.3139798880694818E-2</v>
      </c>
      <c r="P68" s="465">
        <f t="shared" si="16"/>
        <v>9.9968989621287599E-2</v>
      </c>
      <c r="Q68" s="465">
        <f t="shared" si="17"/>
        <v>2.5174509803237963E-2</v>
      </c>
      <c r="R68" s="465">
        <f t="shared" si="18"/>
        <v>7.9828491416692349E-2</v>
      </c>
      <c r="S68" s="466">
        <f t="shared" si="19"/>
        <v>7.9504397306487284E-2</v>
      </c>
    </row>
    <row r="69" spans="1:19" x14ac:dyDescent="0.15">
      <c r="A69" s="385">
        <f t="shared" si="1"/>
        <v>54</v>
      </c>
      <c r="B69" s="456">
        <f t="shared" si="2"/>
        <v>37.384615384615387</v>
      </c>
      <c r="C69" s="457">
        <f t="shared" si="3"/>
        <v>162</v>
      </c>
      <c r="D69" s="465">
        <f t="shared" si="4"/>
        <v>8.3162771675081834E-2</v>
      </c>
      <c r="E69" s="465">
        <f t="shared" si="5"/>
        <v>1.1898546525179228E-2</v>
      </c>
      <c r="F69" s="465">
        <f t="shared" si="6"/>
        <v>6.245741963586926E-2</v>
      </c>
      <c r="G69" s="466">
        <f t="shared" si="7"/>
        <v>6.5130704050696764E-2</v>
      </c>
      <c r="H69" s="465">
        <f t="shared" si="8"/>
        <v>8.509950868063125E-2</v>
      </c>
      <c r="I69" s="465">
        <f t="shared" si="9"/>
        <v>1.2717468079606825E-2</v>
      </c>
      <c r="J69" s="465">
        <f t="shared" si="10"/>
        <v>6.4381483910700199E-2</v>
      </c>
      <c r="K69" s="466">
        <f t="shared" si="11"/>
        <v>6.6811835752436557E-2</v>
      </c>
      <c r="L69" s="465">
        <f t="shared" si="12"/>
        <v>0.10995130436393338</v>
      </c>
      <c r="M69" s="465">
        <f t="shared" si="13"/>
        <v>3.6994138516328476E-2</v>
      </c>
      <c r="N69" s="465">
        <f t="shared" si="14"/>
        <v>9.2556343505089345E-2</v>
      </c>
      <c r="O69" s="466">
        <f t="shared" si="15"/>
        <v>8.9859852956529485E-2</v>
      </c>
      <c r="P69" s="465">
        <f t="shared" si="16"/>
        <v>9.5718269148394E-2</v>
      </c>
      <c r="Q69" s="465">
        <f t="shared" si="17"/>
        <v>2.2542822574950709E-2</v>
      </c>
      <c r="R69" s="465">
        <f t="shared" si="18"/>
        <v>7.6458672952909201E-2</v>
      </c>
      <c r="S69" s="466">
        <f t="shared" si="19"/>
        <v>7.6543429731895193E-2</v>
      </c>
    </row>
    <row r="70" spans="1:19" x14ac:dyDescent="0.15">
      <c r="A70" s="385">
        <f t="shared" si="1"/>
        <v>55</v>
      </c>
      <c r="B70" s="456">
        <f t="shared" si="2"/>
        <v>38.07692307692308</v>
      </c>
      <c r="C70" s="457">
        <f t="shared" si="3"/>
        <v>165</v>
      </c>
      <c r="D70" s="465">
        <f t="shared" si="4"/>
        <v>7.9419589789968228E-2</v>
      </c>
      <c r="E70" s="465">
        <f t="shared" si="5"/>
        <v>1.0365964995491229E-2</v>
      </c>
      <c r="F70" s="465">
        <f t="shared" si="6"/>
        <v>5.9616420055267128E-2</v>
      </c>
      <c r="G70" s="466">
        <f t="shared" si="7"/>
        <v>6.261365602586734E-2</v>
      </c>
      <c r="H70" s="465">
        <f t="shared" si="8"/>
        <v>8.1303808006690098E-2</v>
      </c>
      <c r="I70" s="465">
        <f t="shared" si="9"/>
        <v>1.1106811274571774E-2</v>
      </c>
      <c r="J70" s="465">
        <f t="shared" si="10"/>
        <v>6.1485178611139224E-2</v>
      </c>
      <c r="K70" s="466">
        <f t="shared" si="11"/>
        <v>6.4247408976663964E-2</v>
      </c>
      <c r="L70" s="465">
        <f t="shared" si="12"/>
        <v>0.10554674328318785</v>
      </c>
      <c r="M70" s="465">
        <f t="shared" si="13"/>
        <v>3.3729305326225818E-2</v>
      </c>
      <c r="N70" s="465">
        <f t="shared" si="14"/>
        <v>8.8994732321967085E-2</v>
      </c>
      <c r="O70" s="466">
        <f t="shared" si="15"/>
        <v>8.6741713964730738E-2</v>
      </c>
      <c r="P70" s="465">
        <f t="shared" si="16"/>
        <v>9.1648290969757143E-2</v>
      </c>
      <c r="Q70" s="465">
        <f t="shared" si="17"/>
        <v>2.0162159409075519E-2</v>
      </c>
      <c r="R70" s="465">
        <f t="shared" si="18"/>
        <v>7.3257038375835748E-2</v>
      </c>
      <c r="S70" s="466">
        <f t="shared" si="19"/>
        <v>7.3735484040773597E-2</v>
      </c>
    </row>
    <row r="71" spans="1:19" x14ac:dyDescent="0.15">
      <c r="A71" s="385">
        <f t="shared" si="1"/>
        <v>56</v>
      </c>
      <c r="B71" s="456">
        <f t="shared" si="2"/>
        <v>38.769230769230766</v>
      </c>
      <c r="C71" s="457">
        <f t="shared" si="3"/>
        <v>168</v>
      </c>
      <c r="D71" s="465">
        <f t="shared" si="4"/>
        <v>7.5844889670707585E-2</v>
      </c>
      <c r="E71" s="465">
        <f t="shared" si="5"/>
        <v>9.0155374071392222E-3</v>
      </c>
      <c r="F71" s="465">
        <f t="shared" si="6"/>
        <v>5.692615806446355E-2</v>
      </c>
      <c r="G71" s="466">
        <f t="shared" si="7"/>
        <v>6.0230545598869957E-2</v>
      </c>
      <c r="H71" s="465">
        <f t="shared" si="8"/>
        <v>7.7677407294987622E-2</v>
      </c>
      <c r="I71" s="465">
        <f t="shared" si="9"/>
        <v>9.6841736749388382E-3</v>
      </c>
      <c r="J71" s="465">
        <f t="shared" si="10"/>
        <v>5.874109576940012E-2</v>
      </c>
      <c r="K71" s="466">
        <f t="shared" si="11"/>
        <v>6.1818651773282558E-2</v>
      </c>
      <c r="L71" s="465">
        <f t="shared" si="12"/>
        <v>0.10131862538723443</v>
      </c>
      <c r="M71" s="465">
        <f t="shared" si="13"/>
        <v>3.0726340802386197E-2</v>
      </c>
      <c r="N71" s="465">
        <f t="shared" si="14"/>
        <v>8.5597573059870147E-2</v>
      </c>
      <c r="O71" s="466">
        <f t="shared" si="15"/>
        <v>8.3775381787049644E-2</v>
      </c>
      <c r="P71" s="465">
        <f t="shared" si="16"/>
        <v>8.7751369852452063E-2</v>
      </c>
      <c r="Q71" s="465">
        <f t="shared" si="17"/>
        <v>1.8011556728756505E-2</v>
      </c>
      <c r="R71" s="465">
        <f t="shared" si="18"/>
        <v>7.0213908698904537E-2</v>
      </c>
      <c r="S71" s="466">
        <f t="shared" si="19"/>
        <v>7.1070681035964534E-2</v>
      </c>
    </row>
    <row r="72" spans="1:19" x14ac:dyDescent="0.15">
      <c r="A72" s="385">
        <f t="shared" si="1"/>
        <v>57</v>
      </c>
      <c r="B72" s="456">
        <f t="shared" si="2"/>
        <v>39.46153846153846</v>
      </c>
      <c r="C72" s="457">
        <f t="shared" si="3"/>
        <v>171</v>
      </c>
      <c r="D72" s="465">
        <f t="shared" si="4"/>
        <v>7.2431087901292796E-2</v>
      </c>
      <c r="E72" s="465">
        <f t="shared" si="5"/>
        <v>7.827875510545099E-3</v>
      </c>
      <c r="F72" s="465">
        <f t="shared" si="6"/>
        <v>5.437750397978991E-2</v>
      </c>
      <c r="G72" s="466">
        <f t="shared" si="7"/>
        <v>5.7972482336377473E-2</v>
      </c>
      <c r="H72" s="465">
        <f t="shared" si="8"/>
        <v>7.4212755244808498E-2</v>
      </c>
      <c r="I72" s="465">
        <f t="shared" si="9"/>
        <v>8.4299401663717761E-3</v>
      </c>
      <c r="J72" s="465">
        <f t="shared" si="10"/>
        <v>5.6140091781777923E-2</v>
      </c>
      <c r="K72" s="466">
        <f t="shared" si="11"/>
        <v>5.9516608538956718E-2</v>
      </c>
      <c r="L72" s="465">
        <f t="shared" si="12"/>
        <v>9.7259882503583528E-2</v>
      </c>
      <c r="M72" s="465">
        <f t="shared" si="13"/>
        <v>2.796704264362691E-2</v>
      </c>
      <c r="N72" s="465">
        <f t="shared" si="14"/>
        <v>8.2356007752933724E-2</v>
      </c>
      <c r="O72" s="466">
        <f t="shared" si="15"/>
        <v>8.0951581091675759E-2</v>
      </c>
      <c r="P72" s="465">
        <f t="shared" si="16"/>
        <v>8.4020147342658461E-2</v>
      </c>
      <c r="Q72" s="465">
        <f t="shared" si="17"/>
        <v>1.6071439732901909E-2</v>
      </c>
      <c r="R72" s="465">
        <f t="shared" si="18"/>
        <v>6.7320232339431518E-2</v>
      </c>
      <c r="S72" s="466">
        <f t="shared" si="19"/>
        <v>6.8539890023954109E-2</v>
      </c>
    </row>
    <row r="73" spans="1:19" x14ac:dyDescent="0.15">
      <c r="A73" s="385">
        <f t="shared" si="1"/>
        <v>58</v>
      </c>
      <c r="B73" s="456">
        <f t="shared" si="2"/>
        <v>40.153846153846153</v>
      </c>
      <c r="C73" s="457">
        <f t="shared" si="3"/>
        <v>174</v>
      </c>
      <c r="D73" s="465">
        <f t="shared" si="4"/>
        <v>6.917094239759948E-2</v>
      </c>
      <c r="E73" s="465">
        <f t="shared" si="5"/>
        <v>6.7853282108010097E-3</v>
      </c>
      <c r="F73" s="465">
        <f t="shared" si="6"/>
        <v>5.1961946607700482E-2</v>
      </c>
      <c r="G73" s="466">
        <f t="shared" si="7"/>
        <v>5.5831269757080353E-2</v>
      </c>
      <c r="H73" s="465">
        <f t="shared" si="8"/>
        <v>7.0902637366750038E-2</v>
      </c>
      <c r="I73" s="465">
        <f t="shared" si="9"/>
        <v>7.3262100143419691E-3</v>
      </c>
      <c r="J73" s="465">
        <f t="shared" si="10"/>
        <v>5.3673637889481762E-2</v>
      </c>
      <c r="K73" s="466">
        <f t="shared" si="11"/>
        <v>5.7333018724137839E-2</v>
      </c>
      <c r="L73" s="465">
        <f t="shared" si="12"/>
        <v>9.3363729605067378E-2</v>
      </c>
      <c r="M73" s="465">
        <f t="shared" si="13"/>
        <v>2.5434177694592965E-2</v>
      </c>
      <c r="N73" s="465">
        <f t="shared" si="14"/>
        <v>7.9261720746183761E-2</v>
      </c>
      <c r="O73" s="466">
        <f t="shared" si="15"/>
        <v>7.8261702627574994E-2</v>
      </c>
      <c r="P73" s="465">
        <f t="shared" si="16"/>
        <v>8.0447577870885745E-2</v>
      </c>
      <c r="Q73" s="465">
        <f t="shared" si="17"/>
        <v>1.4323574826051563E-2</v>
      </c>
      <c r="R73" s="465">
        <f t="shared" si="18"/>
        <v>6.4567540389147027E-2</v>
      </c>
      <c r="S73" s="466">
        <f t="shared" si="19"/>
        <v>6.6134665181846075E-2</v>
      </c>
    </row>
    <row r="74" spans="1:19" x14ac:dyDescent="0.15">
      <c r="A74" s="385">
        <f t="shared" si="1"/>
        <v>59</v>
      </c>
      <c r="B74" s="456">
        <f t="shared" si="2"/>
        <v>40.846153846153847</v>
      </c>
      <c r="C74" s="457">
        <f t="shared" si="3"/>
        <v>177</v>
      </c>
      <c r="D74" s="465">
        <f t="shared" si="4"/>
        <v>6.6057537043933148E-2</v>
      </c>
      <c r="E74" s="465">
        <f t="shared" si="5"/>
        <v>5.8718725341868477E-3</v>
      </c>
      <c r="F74" s="465">
        <f t="shared" si="6"/>
        <v>4.9671547331537225E-2</v>
      </c>
      <c r="G74" s="466">
        <f t="shared" si="7"/>
        <v>5.3799344226157675E-2</v>
      </c>
      <c r="H74" s="465">
        <f t="shared" si="8"/>
        <v>6.774016095989821E-2</v>
      </c>
      <c r="I74" s="465">
        <f t="shared" si="9"/>
        <v>6.3566937908563163E-3</v>
      </c>
      <c r="J74" s="465">
        <f t="shared" si="10"/>
        <v>5.1333774852724945E-2</v>
      </c>
      <c r="K74" s="466">
        <f t="shared" si="11"/>
        <v>5.5260256013420266E-2</v>
      </c>
      <c r="L74" s="465">
        <f t="shared" si="12"/>
        <v>8.9623653467265585E-2</v>
      </c>
      <c r="M74" s="465">
        <f t="shared" si="13"/>
        <v>2.3111462586960584E-2</v>
      </c>
      <c r="N74" s="465">
        <f t="shared" si="14"/>
        <v>7.6306901919725112E-2</v>
      </c>
      <c r="O74" s="466">
        <f t="shared" si="15"/>
        <v>7.569774960171731E-2</v>
      </c>
      <c r="P74" s="465">
        <f t="shared" si="16"/>
        <v>7.7026915448009214E-2</v>
      </c>
      <c r="Q74" s="465">
        <f t="shared" si="17"/>
        <v>1.2751017577091444E-2</v>
      </c>
      <c r="R74" s="465">
        <f t="shared" si="18"/>
        <v>6.194790529661931E-2</v>
      </c>
      <c r="S74" s="466">
        <f t="shared" si="19"/>
        <v>6.3847187760641785E-2</v>
      </c>
    </row>
    <row r="75" spans="1:19" x14ac:dyDescent="0.15">
      <c r="A75" s="385">
        <f t="shared" si="1"/>
        <v>60</v>
      </c>
      <c r="B75" s="456">
        <f t="shared" si="2"/>
        <v>41.53846153846154</v>
      </c>
      <c r="C75" s="457">
        <f t="shared" si="3"/>
        <v>180</v>
      </c>
      <c r="D75" s="465">
        <f t="shared" si="4"/>
        <v>6.3084267021089976E-2</v>
      </c>
      <c r="E75" s="465">
        <f t="shared" si="5"/>
        <v>5.0730044971489165E-3</v>
      </c>
      <c r="F75" s="465">
        <f t="shared" si="6"/>
        <v>4.7498897847598309E-2</v>
      </c>
      <c r="G75" s="466">
        <f t="shared" si="7"/>
        <v>5.1869719714914456E-2</v>
      </c>
      <c r="H75" s="465">
        <f t="shared" si="8"/>
        <v>6.4718740759068208E-2</v>
      </c>
      <c r="I75" s="465">
        <f t="shared" si="9"/>
        <v>5.5066095945517611E-3</v>
      </c>
      <c r="J75" s="465">
        <f t="shared" si="10"/>
        <v>4.91130712023643E-2</v>
      </c>
      <c r="K75" s="466">
        <f t="shared" si="11"/>
        <v>5.3291273300741258E-2</v>
      </c>
      <c r="L75" s="465">
        <f t="shared" si="12"/>
        <v>8.6033401780304844E-2</v>
      </c>
      <c r="M75" s="465">
        <f t="shared" si="13"/>
        <v>2.0983540631044642E-2</v>
      </c>
      <c r="N75" s="465">
        <f t="shared" si="14"/>
        <v>7.3484212595358311E-2</v>
      </c>
      <c r="O75" s="466">
        <f t="shared" si="15"/>
        <v>7.3252288694666337E-2</v>
      </c>
      <c r="P75" s="465">
        <f t="shared" si="16"/>
        <v>7.3751700926995664E-2</v>
      </c>
      <c r="Q75" s="465">
        <f t="shared" si="17"/>
        <v>1.1338057304296404E-2</v>
      </c>
      <c r="R75" s="465">
        <f t="shared" si="18"/>
        <v>5.9453902693857308E-2</v>
      </c>
      <c r="S75" s="466">
        <f t="shared" si="19"/>
        <v>6.1670213572621611E-2</v>
      </c>
    </row>
    <row r="76" spans="1:19" x14ac:dyDescent="0.15">
      <c r="A76" s="385">
        <f t="shared" si="1"/>
        <v>61</v>
      </c>
      <c r="B76" s="456">
        <f t="shared" si="2"/>
        <v>42.230769230769234</v>
      </c>
      <c r="C76" s="457">
        <f t="shared" si="3"/>
        <v>183</v>
      </c>
      <c r="D76" s="465">
        <f t="shared" si="4"/>
        <v>6.0244824794806313E-2</v>
      </c>
      <c r="E76" s="465">
        <f t="shared" si="5"/>
        <v>4.3756312015235986E-3</v>
      </c>
      <c r="F76" s="465">
        <f t="shared" si="6"/>
        <v>4.5437081249480094E-2</v>
      </c>
      <c r="G76" s="466">
        <f t="shared" si="7"/>
        <v>5.0035937832833777E-2</v>
      </c>
      <c r="H76" s="465">
        <f t="shared" si="8"/>
        <v>6.1832085222222243E-2</v>
      </c>
      <c r="I76" s="465">
        <f t="shared" si="9"/>
        <v>4.7625798920945643E-3</v>
      </c>
      <c r="J76" s="465">
        <f t="shared" si="10"/>
        <v>4.7004584776293989E-2</v>
      </c>
      <c r="K76" s="466">
        <f t="shared" si="11"/>
        <v>5.1419552879315281E-2</v>
      </c>
      <c r="L76" s="465">
        <f t="shared" si="12"/>
        <v>8.2586972696831615E-2</v>
      </c>
      <c r="M76" s="465">
        <f t="shared" si="13"/>
        <v>1.9035955595378906E-2</v>
      </c>
      <c r="N76" s="465">
        <f t="shared" si="14"/>
        <v>7.0786753923697932E-2</v>
      </c>
      <c r="O76" s="466">
        <f t="shared" si="15"/>
        <v>7.0918405305032323E-2</v>
      </c>
      <c r="P76" s="465">
        <f t="shared" si="16"/>
        <v>7.0615749806265865E-2</v>
      </c>
      <c r="Q76" s="465">
        <f t="shared" si="17"/>
        <v>1.0070159265318583E-2</v>
      </c>
      <c r="R76" s="465">
        <f t="shared" si="18"/>
        <v>5.7078576119389712E-2</v>
      </c>
      <c r="S76" s="466">
        <f t="shared" si="19"/>
        <v>5.959702526066047E-2</v>
      </c>
    </row>
    <row r="77" spans="1:19" x14ac:dyDescent="0.15">
      <c r="A77" s="385">
        <f t="shared" si="1"/>
        <v>62</v>
      </c>
      <c r="B77" s="456">
        <f t="shared" si="2"/>
        <v>42.92307692307692</v>
      </c>
      <c r="C77" s="457">
        <f t="shared" si="3"/>
        <v>186</v>
      </c>
      <c r="D77" s="465">
        <f t="shared" si="4"/>
        <v>5.7533186734872226E-2</v>
      </c>
      <c r="E77" s="465">
        <f t="shared" si="5"/>
        <v>3.7679652528759531E-3</v>
      </c>
      <c r="F77" s="465">
        <f t="shared" si="6"/>
        <v>4.3479636184068582E-2</v>
      </c>
      <c r="G77" s="466">
        <f t="shared" si="7"/>
        <v>4.8292022599505949E-2</v>
      </c>
      <c r="H77" s="465">
        <f t="shared" si="8"/>
        <v>5.9074183429510832E-2</v>
      </c>
      <c r="I77" s="465">
        <f t="shared" si="9"/>
        <v>4.1125300921997779E-3</v>
      </c>
      <c r="J77" s="465">
        <f t="shared" si="10"/>
        <v>4.5001827271276662E-2</v>
      </c>
      <c r="K77" s="466">
        <f t="shared" si="11"/>
        <v>4.96390613242884E-2</v>
      </c>
      <c r="L77" s="465">
        <f t="shared" si="12"/>
        <v>7.9278604798684371E-2</v>
      </c>
      <c r="M77" s="465">
        <f t="shared" si="13"/>
        <v>1.725512295519983E-2</v>
      </c>
      <c r="N77" s="465">
        <f t="shared" si="14"/>
        <v>6.8208037564337021E-2</v>
      </c>
      <c r="O77" s="466">
        <f t="shared" si="15"/>
        <v>6.8689662646846367E-2</v>
      </c>
      <c r="P77" s="465">
        <f t="shared" si="16"/>
        <v>6.7613140551662523E-2</v>
      </c>
      <c r="Q77" s="465">
        <f t="shared" si="17"/>
        <v>8.9339053176254422E-3</v>
      </c>
      <c r="R77" s="465">
        <f t="shared" si="18"/>
        <v>5.4815404409027435E-2</v>
      </c>
      <c r="S77" s="466">
        <f t="shared" si="19"/>
        <v>5.76213888938511E-2</v>
      </c>
    </row>
    <row r="78" spans="1:19" x14ac:dyDescent="0.15">
      <c r="A78" s="385">
        <f t="shared" si="1"/>
        <v>63</v>
      </c>
      <c r="B78" s="456">
        <f t="shared" si="2"/>
        <v>43.615384615384613</v>
      </c>
      <c r="C78" s="457">
        <f t="shared" si="3"/>
        <v>189</v>
      </c>
      <c r="D78" s="465">
        <f t="shared" si="4"/>
        <v>5.4943600336522784E-2</v>
      </c>
      <c r="E78" s="465">
        <f t="shared" si="5"/>
        <v>3.2394223918485432E-3</v>
      </c>
      <c r="F78" s="465">
        <f t="shared" si="6"/>
        <v>4.1620523825274813E-2</v>
      </c>
      <c r="G78" s="466">
        <f t="shared" si="7"/>
        <v>4.6632439478497822E-2</v>
      </c>
      <c r="H78" s="465">
        <f t="shared" si="8"/>
        <v>5.6439292566657334E-2</v>
      </c>
      <c r="I78" s="465">
        <f t="shared" si="9"/>
        <v>3.545589764974399E-3</v>
      </c>
      <c r="J78" s="465">
        <f t="shared" si="10"/>
        <v>4.3098731562790094E-2</v>
      </c>
      <c r="K78" s="466">
        <f t="shared" si="11"/>
        <v>4.7944208598940774E-2</v>
      </c>
      <c r="L78" s="465">
        <f t="shared" si="12"/>
        <v>7.6102767465492757E-2</v>
      </c>
      <c r="M78" s="465">
        <f t="shared" si="13"/>
        <v>1.562829913644866E-2</v>
      </c>
      <c r="N78" s="465">
        <f t="shared" si="14"/>
        <v>6.5741958485325824E-2</v>
      </c>
      <c r="O78" s="466">
        <f t="shared" si="15"/>
        <v>6.656006435566611E-2</v>
      </c>
      <c r="P78" s="465">
        <f t="shared" si="16"/>
        <v>6.4738203414972884E-2</v>
      </c>
      <c r="Q78" s="465">
        <f t="shared" si="17"/>
        <v>7.916933808102029E-3</v>
      </c>
      <c r="R78" s="465">
        <f t="shared" si="18"/>
        <v>5.2658271543272628E-2</v>
      </c>
      <c r="S78" s="466">
        <f t="shared" si="19"/>
        <v>5.5737514476759953E-2</v>
      </c>
    </row>
    <row r="79" spans="1:19" x14ac:dyDescent="0.15">
      <c r="A79" s="385">
        <f t="shared" si="1"/>
        <v>64</v>
      </c>
      <c r="B79" s="456">
        <f t="shared" si="2"/>
        <v>44.307692307692307</v>
      </c>
      <c r="C79" s="457">
        <f t="shared" si="3"/>
        <v>192</v>
      </c>
      <c r="D79" s="465">
        <f t="shared" si="4"/>
        <v>5.247057201699868E-2</v>
      </c>
      <c r="E79" s="465">
        <f t="shared" si="5"/>
        <v>2.7805230415858372E-3</v>
      </c>
      <c r="F79" s="465">
        <f t="shared" si="6"/>
        <v>3.9854097432679314E-2</v>
      </c>
      <c r="G79" s="466">
        <f t="shared" si="7"/>
        <v>4.5052058244563632E-2</v>
      </c>
      <c r="H79" s="465">
        <f t="shared" si="8"/>
        <v>5.3921925966622181E-2</v>
      </c>
      <c r="I79" s="465">
        <f t="shared" si="9"/>
        <v>3.0519972390237191E-3</v>
      </c>
      <c r="J79" s="465">
        <f t="shared" si="10"/>
        <v>4.1289621565802959E-2</v>
      </c>
      <c r="K79" s="466">
        <f t="shared" si="11"/>
        <v>4.6329810963121214E-2</v>
      </c>
      <c r="L79" s="465">
        <f t="shared" si="12"/>
        <v>7.3054151629103559E-2</v>
      </c>
      <c r="M79" s="465">
        <f t="shared" si="13"/>
        <v>1.414354923010688E-2</v>
      </c>
      <c r="N79" s="465">
        <f t="shared" si="14"/>
        <v>6.3382769721165855E-2</v>
      </c>
      <c r="O79" s="466">
        <f t="shared" si="15"/>
        <v>6.4524020288996092E-2</v>
      </c>
      <c r="P79" s="465">
        <f t="shared" si="16"/>
        <v>6.1985509727891998E-2</v>
      </c>
      <c r="Q79" s="465">
        <f t="shared" si="17"/>
        <v>7.0078793504807701E-3</v>
      </c>
      <c r="R79" s="465">
        <f t="shared" si="18"/>
        <v>5.0601438756937789E-2</v>
      </c>
      <c r="S79" s="466">
        <f t="shared" si="19"/>
        <v>5.3940019999077125E-2</v>
      </c>
    </row>
    <row r="80" spans="1:19" x14ac:dyDescent="0.15">
      <c r="A80" s="385">
        <f t="shared" si="1"/>
        <v>65</v>
      </c>
      <c r="B80" s="456">
        <f t="shared" si="2"/>
        <v>45</v>
      </c>
      <c r="C80" s="457">
        <f t="shared" si="3"/>
        <v>195</v>
      </c>
      <c r="D80" s="465">
        <f t="shared" si="4"/>
        <v>5.0108855461387193E-2</v>
      </c>
      <c r="E80" s="465">
        <f t="shared" si="5"/>
        <v>2.3827983074056211E-3</v>
      </c>
      <c r="F80" s="465">
        <f t="shared" si="6"/>
        <v>3.817507428171274E-2</v>
      </c>
      <c r="G80" s="466">
        <f t="shared" si="7"/>
        <v>4.3546119300037336E-2</v>
      </c>
      <c r="H80" s="465">
        <f t="shared" si="8"/>
        <v>5.151684168464564E-2</v>
      </c>
      <c r="I80" s="465">
        <f t="shared" si="9"/>
        <v>2.6230081467978929E-3</v>
      </c>
      <c r="J80" s="465">
        <f t="shared" si="10"/>
        <v>3.9569184428201343E-2</v>
      </c>
      <c r="K80" s="466">
        <f t="shared" si="11"/>
        <v>4.4791057305803371E-2</v>
      </c>
      <c r="L80" s="465">
        <f t="shared" si="12"/>
        <v>7.0127660898376173E-2</v>
      </c>
      <c r="M80" s="465">
        <f t="shared" si="13"/>
        <v>1.2789713602538546E-2</v>
      </c>
      <c r="N80" s="465">
        <f t="shared" si="14"/>
        <v>6.1125058940659005E-2</v>
      </c>
      <c r="O80" s="466">
        <f t="shared" si="15"/>
        <v>6.2576315234303098E-2</v>
      </c>
      <c r="P80" s="465">
        <f t="shared" si="16"/>
        <v>5.9349861651210964E-2</v>
      </c>
      <c r="Q80" s="465">
        <f t="shared" si="17"/>
        <v>6.1963130561977714E-3</v>
      </c>
      <c r="R80" s="465">
        <f t="shared" si="18"/>
        <v>4.8639518731983911E-2</v>
      </c>
      <c r="S80" s="466">
        <f t="shared" si="19"/>
        <v>5.2223898688434585E-2</v>
      </c>
    </row>
    <row r="81" spans="1:19" x14ac:dyDescent="0.15">
      <c r="A81" s="385">
        <f t="shared" ref="A81:A144" si="24">+A80+1</f>
        <v>66</v>
      </c>
      <c r="B81" s="456">
        <f t="shared" ref="B81:B93" si="25">12*C81/52</f>
        <v>45.692307692307693</v>
      </c>
      <c r="C81" s="457">
        <f t="shared" ref="C81:C144" si="26">+C80+3</f>
        <v>198</v>
      </c>
      <c r="D81" s="465">
        <f t="shared" ref="D81:D144" si="27">EXP(-(EXP(-$D$7)*$B81))</f>
        <v>4.785344049302051E-2</v>
      </c>
      <c r="E81" s="465">
        <f t="shared" ref="E81:E144" si="28">EXP(-EXP(-($E$7/EXP($E$8)))*$B81^(1/EXP($E$8)))</f>
        <v>2.0387008174098933E-3</v>
      </c>
      <c r="F81" s="465">
        <f t="shared" ref="F81:F144" si="29">1 - _xlfn.NORM.S.DIST(((LN($B81) - $F$7)/EXP($F$8)), TRUE)</f>
        <v>3.6578509769953582E-2</v>
      </c>
      <c r="G81" s="466">
        <f t="shared" ref="G81:G144" si="30">1/(1+EXP(-($G$7/EXP($G$8)))*$B81^(1/EXP($G$8)))</f>
        <v>4.2110203096188292E-2</v>
      </c>
      <c r="H81" s="465">
        <f t="shared" ref="H81:H144" si="31">EXP(-(EXP(-$H$7)*$B81))</f>
        <v>4.921903158287904E-2</v>
      </c>
      <c r="I81" s="465">
        <f t="shared" ref="I81:I144" si="32">EXP(-EXP(-($I$7/EXP($I$8)))*$B81^(1/EXP($I$8)))</f>
        <v>2.2508083446341051E-3</v>
      </c>
      <c r="J81" s="465">
        <f t="shared" ref="J81:J144" si="33">1 - _xlfn.NORM.S.DIST(((LN($B81) - $J$7)/EXP($J$8)), TRUE)</f>
        <v>3.7932444865968695E-2</v>
      </c>
      <c r="K81" s="466">
        <f t="shared" ref="K81:K144" si="34">1/(1+EXP(-($K$7/EXP($K$8)))*$B81^(1/EXP($K$8)))</f>
        <v>4.3323478562564362E-2</v>
      </c>
      <c r="L81" s="465">
        <f t="shared" ref="L81:L144" si="35">EXP(-(EXP(-$L$7)*$B81))</f>
        <v>6.7318403039512364E-2</v>
      </c>
      <c r="M81" s="465">
        <f t="shared" ref="M81:M144" si="36">EXP(-EXP(-($M$7/EXP($M$8)))*$B81^(1/EXP($M$8)))</f>
        <v>1.1556373781143967E-2</v>
      </c>
      <c r="N81" s="465">
        <f t="shared" ref="N81:N144" si="37">1 - _xlfn.NORM.S.DIST(((LN($B81) - $N$7)/EXP($N$8)), TRUE)</f>
        <v>5.8963726687282336E-2</v>
      </c>
      <c r="O81" s="466">
        <f t="shared" ref="O81:O144" si="38">1/(1+EXP(-($O$7/EXP($O$8)))*$B81^(1/EXP($O$8)))</f>
        <v>6.0712080263538373E-2</v>
      </c>
      <c r="P81" s="465">
        <f t="shared" ref="P81:P144" si="39">EXP(-(EXP(-$P$7)*$B81))</f>
        <v>5.682628235987356E-2</v>
      </c>
      <c r="Q81" s="465">
        <f t="shared" ref="Q81:Q144" si="40">EXP(-EXP(-($Q$7/EXP($Q$8)))*$B81^(1/EXP($Q$8)))</f>
        <v>5.4726836983362221E-3</v>
      </c>
      <c r="R81" s="465">
        <f t="shared" ref="R81:R144" si="41">1 - _xlfn.NORM.S.DIST(((LN($B81) - $R$7)/EXP($R$8)), TRUE)</f>
        <v>4.6767451708933372E-2</v>
      </c>
      <c r="S81" s="466">
        <f t="shared" ref="S81:S144" si="42">1/(1+EXP(-($S$7/EXP($S$8)))*$B81^(1/EXP($S$8)))</f>
        <v>5.0584489161956368E-2</v>
      </c>
    </row>
    <row r="82" spans="1:19" x14ac:dyDescent="0.15">
      <c r="A82" s="385">
        <f t="shared" si="24"/>
        <v>67</v>
      </c>
      <c r="B82" s="456">
        <f t="shared" si="25"/>
        <v>46.384615384615387</v>
      </c>
      <c r="C82" s="457">
        <f t="shared" si="26"/>
        <v>201</v>
      </c>
      <c r="D82" s="465">
        <f t="shared" si="27"/>
        <v>4.5699542444820801E-2</v>
      </c>
      <c r="E82" s="465">
        <f t="shared" si="28"/>
        <v>1.741520663862673E-3</v>
      </c>
      <c r="F82" s="465">
        <f t="shared" si="29"/>
        <v>3.5059773520626725E-2</v>
      </c>
      <c r="G82" s="466">
        <f t="shared" si="30"/>
        <v>4.0740202351152513E-2</v>
      </c>
      <c r="H82" s="465">
        <f t="shared" si="31"/>
        <v>4.7023710901875092E-2</v>
      </c>
      <c r="I82" s="465">
        <f t="shared" si="32"/>
        <v>1.9284315072453581E-3</v>
      </c>
      <c r="J82" s="465">
        <f t="shared" si="33"/>
        <v>3.6374741465205251E-2</v>
      </c>
      <c r="K82" s="466">
        <f t="shared" si="34"/>
        <v>4.1922919913752896E-2</v>
      </c>
      <c r="L82" s="465">
        <f t="shared" si="35"/>
        <v>6.4621681797676495E-2</v>
      </c>
      <c r="M82" s="465">
        <f t="shared" si="36"/>
        <v>1.0433817951082834E-2</v>
      </c>
      <c r="N82" s="465">
        <f t="shared" si="37"/>
        <v>5.6893966165324827E-2</v>
      </c>
      <c r="O82" s="466">
        <f t="shared" si="38"/>
        <v>5.8926766496676927E-2</v>
      </c>
      <c r="P82" s="465">
        <f t="shared" si="39"/>
        <v>5.4410006645368311E-2</v>
      </c>
      <c r="Q82" s="465">
        <f t="shared" si="40"/>
        <v>4.8282602095046636E-3</v>
      </c>
      <c r="R82" s="465">
        <f t="shared" si="41"/>
        <v>4.4980483365479329E-2</v>
      </c>
      <c r="S82" s="466">
        <f t="shared" si="42"/>
        <v>4.901744820185272E-2</v>
      </c>
    </row>
    <row r="83" spans="1:19" x14ac:dyDescent="0.15">
      <c r="A83" s="385">
        <f t="shared" si="24"/>
        <v>68</v>
      </c>
      <c r="B83" s="456">
        <f t="shared" si="25"/>
        <v>47.07692307692308</v>
      </c>
      <c r="C83" s="457">
        <f t="shared" si="26"/>
        <v>204</v>
      </c>
      <c r="D83" s="465">
        <f t="shared" si="27"/>
        <v>4.3642592009044412E-2</v>
      </c>
      <c r="E83" s="465">
        <f t="shared" si="28"/>
        <v>1.4853065939207397E-3</v>
      </c>
      <c r="F83" s="465">
        <f t="shared" si="29"/>
        <v>3.3614527319548726E-2</v>
      </c>
      <c r="G83" s="466">
        <f t="shared" si="30"/>
        <v>3.9432296788149156E-2</v>
      </c>
      <c r="H83" s="465">
        <f t="shared" si="31"/>
        <v>4.4926308297221926E-2</v>
      </c>
      <c r="I83" s="465">
        <f t="shared" si="32"/>
        <v>1.6496815861978984E-3</v>
      </c>
      <c r="J83" s="465">
        <f t="shared" si="33"/>
        <v>3.4891704790785405E-2</v>
      </c>
      <c r="K83" s="466">
        <f t="shared" si="34"/>
        <v>4.0585515490495223E-2</v>
      </c>
      <c r="L83" s="465">
        <f t="shared" si="35"/>
        <v>6.2032989046235762E-2</v>
      </c>
      <c r="M83" s="465">
        <f t="shared" si="36"/>
        <v>9.4130063581425727E-3</v>
      </c>
      <c r="N83" s="465">
        <f t="shared" si="37"/>
        <v>5.4911244454825647E-2</v>
      </c>
      <c r="O83" s="466">
        <f t="shared" si="38"/>
        <v>5.7216121058430908E-2</v>
      </c>
      <c r="P83" s="465">
        <f t="shared" si="39"/>
        <v>5.2096471917710212E-2</v>
      </c>
      <c r="Q83" s="465">
        <f t="shared" si="40"/>
        <v>4.2550758427371922E-3</v>
      </c>
      <c r="R83" s="465">
        <f t="shared" si="41"/>
        <v>4.3274144323170227E-2</v>
      </c>
      <c r="S83" s="466">
        <f t="shared" si="42"/>
        <v>4.7518725907309704E-2</v>
      </c>
    </row>
    <row r="84" spans="1:19" x14ac:dyDescent="0.15">
      <c r="A84" s="385">
        <f t="shared" si="24"/>
        <v>69</v>
      </c>
      <c r="B84" s="456">
        <f t="shared" si="25"/>
        <v>47.769230769230766</v>
      </c>
      <c r="C84" s="457">
        <f t="shared" si="26"/>
        <v>207</v>
      </c>
      <c r="D84" s="465">
        <f t="shared" si="27"/>
        <v>4.1678225543892E-2</v>
      </c>
      <c r="E84" s="465">
        <f t="shared" si="28"/>
        <v>1.2647925035370717E-3</v>
      </c>
      <c r="F84" s="465">
        <f t="shared" si="29"/>
        <v>3.2238704735667034E-2</v>
      </c>
      <c r="G84" s="466">
        <f t="shared" si="30"/>
        <v>3.8182930146417812E-2</v>
      </c>
      <c r="H84" s="465">
        <f t="shared" si="31"/>
        <v>4.2922456320573982E-2</v>
      </c>
      <c r="I84" s="465">
        <f t="shared" si="32"/>
        <v>1.4090602272276371E-3</v>
      </c>
      <c r="J84" s="465">
        <f t="shared" si="33"/>
        <v>3.347923715494372E-2</v>
      </c>
      <c r="K84" s="466">
        <f t="shared" si="34"/>
        <v>3.9307665343808383E-2</v>
      </c>
      <c r="L84" s="465">
        <f t="shared" si="35"/>
        <v>5.9547997250495061E-2</v>
      </c>
      <c r="M84" s="465">
        <f t="shared" si="36"/>
        <v>8.485536874988913E-3</v>
      </c>
      <c r="N84" s="465">
        <f t="shared" si="37"/>
        <v>5.3011285047455337E-2</v>
      </c>
      <c r="O84" s="466">
        <f t="shared" si="38"/>
        <v>5.557616503209694E-2</v>
      </c>
      <c r="P84" s="465">
        <f t="shared" si="39"/>
        <v>4.9881309590021974E-2</v>
      </c>
      <c r="Q84" s="465">
        <f t="shared" si="40"/>
        <v>3.7458742596216759E-3</v>
      </c>
      <c r="R84" s="465">
        <f t="shared" si="41"/>
        <v>4.1644231154354006E-2</v>
      </c>
      <c r="S84" s="466">
        <f t="shared" si="42"/>
        <v>4.6084542999265232E-2</v>
      </c>
    </row>
    <row r="85" spans="1:19" x14ac:dyDescent="0.15">
      <c r="A85" s="385">
        <f t="shared" si="24"/>
        <v>70</v>
      </c>
      <c r="B85" s="456">
        <f t="shared" si="25"/>
        <v>48.46153846153846</v>
      </c>
      <c r="C85" s="457">
        <f t="shared" si="26"/>
        <v>210</v>
      </c>
      <c r="D85" s="465">
        <f t="shared" si="27"/>
        <v>3.9802275816421318E-2</v>
      </c>
      <c r="E85" s="465">
        <f t="shared" si="28"/>
        <v>1.0753292088209224E-3</v>
      </c>
      <c r="F85" s="465">
        <f t="shared" si="29"/>
        <v>3.0928492288069265E-2</v>
      </c>
      <c r="G85" s="466">
        <f t="shared" si="30"/>
        <v>3.6988789242994001E-2</v>
      </c>
      <c r="H85" s="465">
        <f t="shared" si="31"/>
        <v>4.100798232525827E-2</v>
      </c>
      <c r="I85" s="465">
        <f t="shared" si="32"/>
        <v>1.2016991609876502E-3</v>
      </c>
      <c r="J85" s="465">
        <f t="shared" si="33"/>
        <v>3.2133493911456368E-2</v>
      </c>
      <c r="K85" s="466">
        <f t="shared" si="34"/>
        <v>3.8086014457276482E-2</v>
      </c>
      <c r="L85" s="465">
        <f t="shared" si="35"/>
        <v>5.7162552233328806E-2</v>
      </c>
      <c r="M85" s="465">
        <f t="shared" si="36"/>
        <v>7.6436109530217591E-3</v>
      </c>
      <c r="N85" s="465">
        <f t="shared" si="37"/>
        <v>5.1190051603885567E-2</v>
      </c>
      <c r="O85" s="466">
        <f t="shared" si="38"/>
        <v>5.4003173232556281E-2</v>
      </c>
      <c r="P85" s="465">
        <f t="shared" si="39"/>
        <v>4.7760336829446054E-2</v>
      </c>
      <c r="Q85" s="465">
        <f t="shared" si="40"/>
        <v>3.2940577516304983E-3</v>
      </c>
      <c r="R85" s="465">
        <f t="shared" si="41"/>
        <v>4.0086788771965587E-2</v>
      </c>
      <c r="S85" s="466">
        <f t="shared" si="42"/>
        <v>4.4711370076628454E-2</v>
      </c>
    </row>
    <row r="86" spans="1:19" x14ac:dyDescent="0.15">
      <c r="A86" s="385">
        <f t="shared" si="24"/>
        <v>71</v>
      </c>
      <c r="B86" s="456">
        <f t="shared" si="25"/>
        <v>49.153846153846153</v>
      </c>
      <c r="C86" s="457">
        <f t="shared" si="26"/>
        <v>213</v>
      </c>
      <c r="D86" s="465">
        <f t="shared" si="27"/>
        <v>3.8010763162124289E-2</v>
      </c>
      <c r="E86" s="465">
        <f t="shared" si="28"/>
        <v>9.1282140352923419E-4</v>
      </c>
      <c r="F86" s="465">
        <f t="shared" si="29"/>
        <v>2.9680312033993461E-2</v>
      </c>
      <c r="G86" s="466">
        <f t="shared" si="30"/>
        <v>3.5846784886397386E-2</v>
      </c>
      <c r="H86" s="465">
        <f t="shared" si="31"/>
        <v>3.9178899777518761E-2</v>
      </c>
      <c r="I86" s="465">
        <f t="shared" si="32"/>
        <v>1.0232975148395623E-3</v>
      </c>
      <c r="J86" s="465">
        <f t="shared" si="33"/>
        <v>3.08508661524175E-2</v>
      </c>
      <c r="K86" s="466">
        <f t="shared" si="34"/>
        <v>3.6917433606278936E-2</v>
      </c>
      <c r="L86" s="465">
        <f t="shared" si="35"/>
        <v>5.4872666230615846E-2</v>
      </c>
      <c r="M86" s="465">
        <f t="shared" si="36"/>
        <v>6.8800001498060016E-3</v>
      </c>
      <c r="N86" s="465">
        <f t="shared" si="37"/>
        <v>4.9443732840979915E-2</v>
      </c>
      <c r="O86" s="466">
        <f t="shared" si="38"/>
        <v>5.2493655636897237E-2</v>
      </c>
      <c r="P86" s="465">
        <f t="shared" si="39"/>
        <v>4.5729548658811285E-2</v>
      </c>
      <c r="Q86" s="465">
        <f t="shared" si="40"/>
        <v>2.8936377487619488E-3</v>
      </c>
      <c r="R86" s="465">
        <f t="shared" si="41"/>
        <v>3.8598094094312696E-2</v>
      </c>
      <c r="S86" s="466">
        <f t="shared" si="42"/>
        <v>4.3395908642294992E-2</v>
      </c>
    </row>
    <row r="87" spans="1:19" x14ac:dyDescent="0.15">
      <c r="A87" s="385">
        <f t="shared" si="24"/>
        <v>72</v>
      </c>
      <c r="B87" s="456">
        <f t="shared" si="25"/>
        <v>49.846153846153847</v>
      </c>
      <c r="C87" s="457">
        <f t="shared" si="26"/>
        <v>216</v>
      </c>
      <c r="D87" s="465">
        <f t="shared" si="27"/>
        <v>3.629988704241411E-2</v>
      </c>
      <c r="E87" s="465">
        <f t="shared" si="28"/>
        <v>7.7366965835206844E-4</v>
      </c>
      <c r="F87" s="465">
        <f t="shared" si="29"/>
        <v>2.8490805463019742E-2</v>
      </c>
      <c r="G87" s="466">
        <f t="shared" si="30"/>
        <v>3.475403446381202E-2</v>
      </c>
      <c r="H87" s="465">
        <f t="shared" si="31"/>
        <v>3.743139995530597E-2</v>
      </c>
      <c r="I87" s="465">
        <f t="shared" si="32"/>
        <v>8.7006393841319591E-4</v>
      </c>
      <c r="J87" s="465">
        <f t="shared" si="33"/>
        <v>2.9627964694983966E-2</v>
      </c>
      <c r="K87" s="466">
        <f t="shared" si="34"/>
        <v>3.5799001886922532E-2</v>
      </c>
      <c r="L87" s="465">
        <f t="shared" si="35"/>
        <v>5.2674511224867757E-2</v>
      </c>
      <c r="M87" s="465">
        <f t="shared" si="36"/>
        <v>6.1880133924834026E-3</v>
      </c>
      <c r="N87" s="465">
        <f t="shared" si="37"/>
        <v>4.7768728464304244E-2</v>
      </c>
      <c r="O87" s="466">
        <f t="shared" si="38"/>
        <v>5.104434032607523E-2</v>
      </c>
      <c r="P87" s="465">
        <f t="shared" si="39"/>
        <v>4.3785110394139674E-2</v>
      </c>
      <c r="Q87" s="465">
        <f t="shared" si="40"/>
        <v>2.5391877237691957E-3</v>
      </c>
      <c r="R87" s="465">
        <f t="shared" si="41"/>
        <v>3.717464088580269E-2</v>
      </c>
      <c r="S87" s="466">
        <f t="shared" si="42"/>
        <v>4.2135073735136981E-2</v>
      </c>
    </row>
    <row r="88" spans="1:19" x14ac:dyDescent="0.15">
      <c r="A88" s="385">
        <f t="shared" si="24"/>
        <v>73</v>
      </c>
      <c r="B88" s="456">
        <f t="shared" si="25"/>
        <v>50.53846153846154</v>
      </c>
      <c r="C88" s="457">
        <f t="shared" si="26"/>
        <v>219</v>
      </c>
      <c r="D88" s="465">
        <f t="shared" si="27"/>
        <v>3.4666017982112607E-2</v>
      </c>
      <c r="E88" s="465">
        <f t="shared" si="28"/>
        <v>6.5471727591978114E-4</v>
      </c>
      <c r="F88" s="465">
        <f t="shared" si="29"/>
        <v>2.7356818592367271E-2</v>
      </c>
      <c r="G88" s="466">
        <f t="shared" si="30"/>
        <v>3.370784604165708E-2</v>
      </c>
      <c r="H88" s="465">
        <f t="shared" si="31"/>
        <v>3.5761844017326121E-2</v>
      </c>
      <c r="I88" s="465">
        <f t="shared" si="32"/>
        <v>7.3866339166550339E-4</v>
      </c>
      <c r="J88" s="465">
        <f t="shared" si="33"/>
        <v>2.8461605254947786E-2</v>
      </c>
      <c r="K88" s="466">
        <f t="shared" si="34"/>
        <v>3.47279907558532E-2</v>
      </c>
      <c r="L88" s="465">
        <f t="shared" si="35"/>
        <v>5.0564412545907017E-2</v>
      </c>
      <c r="M88" s="465">
        <f t="shared" si="36"/>
        <v>5.5614651106038271E-3</v>
      </c>
      <c r="N88" s="465">
        <f t="shared" si="37"/>
        <v>4.6161636068080214E-2</v>
      </c>
      <c r="O88" s="466">
        <f t="shared" si="38"/>
        <v>4.9652157804604378E-2</v>
      </c>
      <c r="P88" s="465">
        <f t="shared" si="39"/>
        <v>4.1923350403713186E-2</v>
      </c>
      <c r="Q88" s="465">
        <f t="shared" si="40"/>
        <v>2.225798560105898E-3</v>
      </c>
      <c r="R88" s="465">
        <f t="shared" si="41"/>
        <v>3.5813125682625735E-2</v>
      </c>
      <c r="S88" s="466">
        <f t="shared" si="42"/>
        <v>4.0925978020191184E-2</v>
      </c>
    </row>
    <row r="89" spans="1:19" x14ac:dyDescent="0.15">
      <c r="A89" s="385">
        <f t="shared" si="24"/>
        <v>74</v>
      </c>
      <c r="B89" s="456">
        <f t="shared" si="25"/>
        <v>51.230769230769234</v>
      </c>
      <c r="C89" s="457">
        <f t="shared" si="26"/>
        <v>222</v>
      </c>
      <c r="D89" s="465">
        <f t="shared" si="27"/>
        <v>3.3105689869833643E-2</v>
      </c>
      <c r="E89" s="465">
        <f t="shared" si="28"/>
        <v>5.5320178371071776E-4</v>
      </c>
      <c r="F89" s="465">
        <f t="shared" si="29"/>
        <v>2.6275388167107727E-2</v>
      </c>
      <c r="G89" s="466">
        <f t="shared" si="30"/>
        <v>3.2705703835807447E-2</v>
      </c>
      <c r="H89" s="465">
        <f t="shared" si="31"/>
        <v>3.4166755425835374E-2</v>
      </c>
      <c r="I89" s="465">
        <f t="shared" si="32"/>
        <v>6.2616840989370229E-4</v>
      </c>
      <c r="J89" s="465">
        <f t="shared" si="33"/>
        <v>2.7348794712670377E-2</v>
      </c>
      <c r="K89" s="466">
        <f t="shared" si="34"/>
        <v>3.3701849438246181E-2</v>
      </c>
      <c r="L89" s="465">
        <f t="shared" si="35"/>
        <v>4.8538842727896554E-2</v>
      </c>
      <c r="M89" s="465">
        <f t="shared" si="36"/>
        <v>4.9946443473389375E-3</v>
      </c>
      <c r="N89" s="465">
        <f t="shared" si="37"/>
        <v>4.4619238930796556E-2</v>
      </c>
      <c r="O89" s="466">
        <f t="shared" si="38"/>
        <v>4.8314226577579472E-2</v>
      </c>
      <c r="P89" s="465">
        <f t="shared" si="39"/>
        <v>4.0140753175028118E-2</v>
      </c>
      <c r="Q89" s="465">
        <f t="shared" si="40"/>
        <v>1.9490364168704025E-3</v>
      </c>
      <c r="R89" s="465">
        <f t="shared" si="41"/>
        <v>3.4510434719808414E-2</v>
      </c>
      <c r="S89" s="466">
        <f t="shared" si="42"/>
        <v>3.9765917203696655E-2</v>
      </c>
    </row>
    <row r="90" spans="1:19" x14ac:dyDescent="0.15">
      <c r="A90" s="385">
        <f t="shared" si="24"/>
        <v>75</v>
      </c>
      <c r="B90" s="456">
        <f t="shared" si="25"/>
        <v>51.92307692307692</v>
      </c>
      <c r="C90" s="457">
        <f t="shared" si="26"/>
        <v>225</v>
      </c>
      <c r="D90" s="465">
        <f t="shared" si="27"/>
        <v>3.1615592604928751E-2</v>
      </c>
      <c r="E90" s="465">
        <f t="shared" si="28"/>
        <v>4.6671082403616158E-4</v>
      </c>
      <c r="F90" s="465">
        <f t="shared" si="29"/>
        <v>2.5243728877236804E-2</v>
      </c>
      <c r="G90" s="466">
        <f t="shared" si="30"/>
        <v>3.174525492233872E-2</v>
      </c>
      <c r="H90" s="465">
        <f t="shared" si="31"/>
        <v>3.2642812707400604E-2</v>
      </c>
      <c r="I90" s="465">
        <f t="shared" si="32"/>
        <v>5.3001463445819343E-4</v>
      </c>
      <c r="J90" s="465">
        <f t="shared" si="33"/>
        <v>2.6286718384840979E-2</v>
      </c>
      <c r="K90" s="466">
        <f t="shared" si="34"/>
        <v>3.2718191575686992E-2</v>
      </c>
      <c r="L90" s="465">
        <f t="shared" si="35"/>
        <v>4.6594415612452096E-2</v>
      </c>
      <c r="M90" s="465">
        <f t="shared" si="36"/>
        <v>4.48228493594496E-3</v>
      </c>
      <c r="N90" s="465">
        <f t="shared" si="37"/>
        <v>4.3138494640309721E-2</v>
      </c>
      <c r="O90" s="466">
        <f t="shared" si="38"/>
        <v>4.7027839875488149E-2</v>
      </c>
      <c r="P90" s="465">
        <f t="shared" si="39"/>
        <v>3.8433952676545077E-2</v>
      </c>
      <c r="Q90" s="465">
        <f t="shared" si="40"/>
        <v>1.7049030941015206E-3</v>
      </c>
      <c r="R90" s="465">
        <f t="shared" si="41"/>
        <v>3.3263631782847969E-2</v>
      </c>
      <c r="S90" s="466">
        <f t="shared" si="42"/>
        <v>3.865235665261315E-2</v>
      </c>
    </row>
    <row r="91" spans="1:19" x14ac:dyDescent="0.15">
      <c r="A91" s="385">
        <f t="shared" si="24"/>
        <v>76</v>
      </c>
      <c r="B91" s="456">
        <f t="shared" si="25"/>
        <v>52.615384615384613</v>
      </c>
      <c r="C91" s="457">
        <f t="shared" si="26"/>
        <v>228</v>
      </c>
      <c r="D91" s="465">
        <f t="shared" si="27"/>
        <v>3.0192565075395843E-2</v>
      </c>
      <c r="E91" s="465">
        <f t="shared" si="28"/>
        <v>3.9314218484894374E-4</v>
      </c>
      <c r="F91" s="465">
        <f t="shared" si="29"/>
        <v>2.425922151095905E-2</v>
      </c>
      <c r="G91" s="466">
        <f t="shared" si="30"/>
        <v>3.0824297072729882E-2</v>
      </c>
      <c r="H91" s="465">
        <f t="shared" si="31"/>
        <v>3.1186842536552652E-2</v>
      </c>
      <c r="I91" s="465">
        <f t="shared" si="32"/>
        <v>4.4796037975679222E-4</v>
      </c>
      <c r="J91" s="465">
        <f t="shared" si="33"/>
        <v>2.5272728222763829E-2</v>
      </c>
      <c r="K91" s="466">
        <f t="shared" si="34"/>
        <v>3.177478299854658E-2</v>
      </c>
      <c r="L91" s="465">
        <f t="shared" si="35"/>
        <v>4.4727880687978658E-2</v>
      </c>
      <c r="M91" s="465">
        <f t="shared" si="36"/>
        <v>4.019536808497072E-3</v>
      </c>
      <c r="N91" s="465">
        <f t="shared" si="37"/>
        <v>4.1716524487429685E-2</v>
      </c>
      <c r="O91" s="466">
        <f t="shared" si="38"/>
        <v>4.5790453427375699E-2</v>
      </c>
      <c r="P91" s="465">
        <f t="shared" si="39"/>
        <v>3.6799726001700069E-2</v>
      </c>
      <c r="Q91" s="465">
        <f t="shared" si="40"/>
        <v>1.4897988763693812E-3</v>
      </c>
      <c r="R91" s="465">
        <f t="shared" si="41"/>
        <v>3.2069946913358072E-2</v>
      </c>
      <c r="S91" s="466">
        <f t="shared" si="42"/>
        <v>3.7582919109916901E-2</v>
      </c>
    </row>
    <row r="92" spans="1:19" x14ac:dyDescent="0.15">
      <c r="A92" s="385">
        <f t="shared" si="24"/>
        <v>77</v>
      </c>
      <c r="B92" s="456">
        <f t="shared" si="25"/>
        <v>53.307692307692307</v>
      </c>
      <c r="C92" s="457">
        <f t="shared" si="26"/>
        <v>231</v>
      </c>
      <c r="D92" s="465">
        <f t="shared" si="27"/>
        <v>2.8833588451854582E-2</v>
      </c>
      <c r="E92" s="465">
        <f t="shared" si="28"/>
        <v>3.3066770616584312E-4</v>
      </c>
      <c r="F92" s="465">
        <f t="shared" si="29"/>
        <v>2.3319401970313125E-2</v>
      </c>
      <c r="G92" s="466">
        <f t="shared" si="30"/>
        <v>2.9940767609127766E-2</v>
      </c>
      <c r="H92" s="465">
        <f t="shared" si="31"/>
        <v>2.9795813127930088E-2</v>
      </c>
      <c r="I92" s="465">
        <f t="shared" si="32"/>
        <v>3.7804999523825345E-4</v>
      </c>
      <c r="J92" s="465">
        <f t="shared" si="33"/>
        <v>2.4304331864496653E-2</v>
      </c>
      <c r="K92" s="466">
        <f t="shared" si="34"/>
        <v>3.0869530518988771E-2</v>
      </c>
      <c r="L92" s="465">
        <f t="shared" si="35"/>
        <v>4.293611765576924E-2</v>
      </c>
      <c r="M92" s="465">
        <f t="shared" si="36"/>
        <v>3.6019384862048275E-3</v>
      </c>
      <c r="N92" s="465">
        <f t="shared" si="37"/>
        <v>4.0350603571743138E-2</v>
      </c>
      <c r="O92" s="466">
        <f t="shared" si="38"/>
        <v>4.4599674192073412E-2</v>
      </c>
      <c r="P92" s="465">
        <f t="shared" si="39"/>
        <v>3.5234987283174597E-2</v>
      </c>
      <c r="Q92" s="465">
        <f t="shared" si="40"/>
        <v>1.3004878113278546E-3</v>
      </c>
      <c r="R92" s="465">
        <f t="shared" si="41"/>
        <v>3.0926765903864006E-2</v>
      </c>
      <c r="S92" s="466">
        <f t="shared" si="42"/>
        <v>3.6555373407462281E-2</v>
      </c>
    </row>
    <row r="93" spans="1:19" x14ac:dyDescent="0.15">
      <c r="A93" s="385">
        <f t="shared" si="24"/>
        <v>78</v>
      </c>
      <c r="B93" s="456">
        <f t="shared" si="25"/>
        <v>54</v>
      </c>
      <c r="C93" s="457">
        <f t="shared" si="26"/>
        <v>234</v>
      </c>
      <c r="D93" s="465">
        <f t="shared" si="27"/>
        <v>2.7535779783361847E-2</v>
      </c>
      <c r="E93" s="465">
        <f t="shared" si="28"/>
        <v>2.7770079339646281E-4</v>
      </c>
      <c r="F93" s="465">
        <f t="shared" si="29"/>
        <v>2.2421951081449731E-2</v>
      </c>
      <c r="G93" s="466">
        <f t="shared" si="30"/>
        <v>2.9092733185708784E-2</v>
      </c>
      <c r="H93" s="465">
        <f t="shared" si="31"/>
        <v>2.8466827923153581E-2</v>
      </c>
      <c r="I93" s="465">
        <f t="shared" si="32"/>
        <v>3.1858077499238011E-4</v>
      </c>
      <c r="J93" s="465">
        <f t="shared" si="33"/>
        <v>2.3379182474210003E-2</v>
      </c>
      <c r="K93" s="466">
        <f t="shared" si="34"/>
        <v>3.0000471651063641E-2</v>
      </c>
      <c r="L93" s="465">
        <f t="shared" si="35"/>
        <v>4.1216131213780781E-2</v>
      </c>
      <c r="M93" s="465">
        <f t="shared" si="36"/>
        <v>3.2253907848988073E-3</v>
      </c>
      <c r="N93" s="465">
        <f t="shared" si="37"/>
        <v>3.9038151567793999E-2</v>
      </c>
      <c r="O93" s="466">
        <f t="shared" si="38"/>
        <v>4.3453249965482894E-2</v>
      </c>
      <c r="P93" s="465">
        <f t="shared" si="39"/>
        <v>3.3736781865933478E-2</v>
      </c>
      <c r="Q93" s="465">
        <f t="shared" si="40"/>
        <v>1.1340653623633395E-3</v>
      </c>
      <c r="R93" s="465">
        <f t="shared" si="41"/>
        <v>2.9831620522112967E-2</v>
      </c>
      <c r="S93" s="466">
        <f t="shared" si="42"/>
        <v>3.5567624087630409E-2</v>
      </c>
    </row>
    <row r="94" spans="1:19" x14ac:dyDescent="0.15">
      <c r="A94" s="385">
        <f t="shared" si="24"/>
        <v>79</v>
      </c>
      <c r="B94" s="456">
        <f t="shared" ref="B94:B145" si="43">12*C94/52</f>
        <v>54.692307692307693</v>
      </c>
      <c r="C94" s="457">
        <f t="shared" si="26"/>
        <v>237</v>
      </c>
      <c r="D94" s="465">
        <f t="shared" si="27"/>
        <v>2.6296385881481577E-2</v>
      </c>
      <c r="E94" s="465">
        <f t="shared" si="28"/>
        <v>2.3286726990580023E-4</v>
      </c>
      <c r="F94" s="465">
        <f t="shared" si="29"/>
        <v>2.1564685137515083E-2</v>
      </c>
      <c r="G94" s="466">
        <f t="shared" si="30"/>
        <v>2.8278380411508833E-2</v>
      </c>
      <c r="H94" s="465">
        <f t="shared" si="31"/>
        <v>2.719711955928528E-2</v>
      </c>
      <c r="I94" s="465">
        <f t="shared" si="32"/>
        <v>2.6807316582783624E-4</v>
      </c>
      <c r="J94" s="465">
        <f t="shared" si="33"/>
        <v>2.24950693076581E-2</v>
      </c>
      <c r="K94" s="466">
        <f t="shared" si="34"/>
        <v>2.9165765173581104E-2</v>
      </c>
      <c r="L94" s="465">
        <f t="shared" si="35"/>
        <v>3.9565046049368023E-2</v>
      </c>
      <c r="M94" s="465">
        <f t="shared" si="36"/>
        <v>2.8861317554256193E-3</v>
      </c>
      <c r="N94" s="465">
        <f t="shared" si="37"/>
        <v>3.7776724103766535E-2</v>
      </c>
      <c r="O94" s="466">
        <f t="shared" si="38"/>
        <v>4.234905978940167E-2</v>
      </c>
      <c r="P94" s="465">
        <f t="shared" si="39"/>
        <v>3.2302280728027294E-2</v>
      </c>
      <c r="Q94" s="465">
        <f t="shared" si="40"/>
        <v>9.8792836031742011E-4</v>
      </c>
      <c r="R94" s="465">
        <f t="shared" si="41"/>
        <v>2.8782179410058895E-2</v>
      </c>
      <c r="S94" s="466">
        <f t="shared" si="42"/>
        <v>3.4617701853469261E-2</v>
      </c>
    </row>
    <row r="95" spans="1:19" x14ac:dyDescent="0.15">
      <c r="A95" s="385">
        <f t="shared" si="24"/>
        <v>80</v>
      </c>
      <c r="B95" s="456">
        <f t="shared" si="43"/>
        <v>55.384615384615387</v>
      </c>
      <c r="C95" s="457">
        <f t="shared" si="26"/>
        <v>240</v>
      </c>
      <c r="D95" s="465">
        <f t="shared" si="27"/>
        <v>2.5112777479634474E-2</v>
      </c>
      <c r="E95" s="465">
        <f t="shared" si="28"/>
        <v>1.9497930586610097E-4</v>
      </c>
      <c r="F95" s="465">
        <f t="shared" si="29"/>
        <v>2.0745547117248742E-2</v>
      </c>
      <c r="G95" s="466">
        <f t="shared" si="30"/>
        <v>2.7496007238439268E-2</v>
      </c>
      <c r="H95" s="465">
        <f t="shared" si="31"/>
        <v>2.5984044106313445E-2</v>
      </c>
      <c r="I95" s="465">
        <f t="shared" si="32"/>
        <v>2.2524402694474964E-4</v>
      </c>
      <c r="J95" s="465">
        <f t="shared" si="33"/>
        <v>2.1649908947698138E-2</v>
      </c>
      <c r="K95" s="466">
        <f t="shared" si="34"/>
        <v>2.8363682459729294E-2</v>
      </c>
      <c r="L95" s="465">
        <f t="shared" si="35"/>
        <v>3.7980102032604594E-2</v>
      </c>
      <c r="M95" s="465">
        <f t="shared" si="36"/>
        <v>2.5807128665675826E-3</v>
      </c>
      <c r="N95" s="465">
        <f t="shared" si="37"/>
        <v>3.6564004708510733E-2</v>
      </c>
      <c r="O95" s="466">
        <f t="shared" si="38"/>
        <v>4.1285105094155575E-2</v>
      </c>
      <c r="P95" s="465">
        <f t="shared" si="39"/>
        <v>3.0928775138624576E-2</v>
      </c>
      <c r="Q95" s="465">
        <f t="shared" si="40"/>
        <v>8.5974716811892287E-4</v>
      </c>
      <c r="R95" s="465">
        <f t="shared" si="41"/>
        <v>2.7776239607070541E-2</v>
      </c>
      <c r="S95" s="466">
        <f t="shared" si="42"/>
        <v>3.3703754774659332E-2</v>
      </c>
    </row>
    <row r="96" spans="1:19" x14ac:dyDescent="0.15">
      <c r="A96" s="385">
        <f t="shared" si="24"/>
        <v>81</v>
      </c>
      <c r="B96" s="456">
        <f t="shared" si="43"/>
        <v>56.07692307692308</v>
      </c>
      <c r="C96" s="457">
        <f t="shared" si="26"/>
        <v>243</v>
      </c>
      <c r="D96" s="465">
        <f t="shared" si="27"/>
        <v>2.3982443655337193E-2</v>
      </c>
      <c r="E96" s="465">
        <f t="shared" si="28"/>
        <v>1.6301216812706333E-4</v>
      </c>
      <c r="F96" s="465">
        <f t="shared" si="29"/>
        <v>1.996259852711002E-2</v>
      </c>
      <c r="G96" s="466">
        <f t="shared" si="30"/>
        <v>2.674401504568516E-2</v>
      </c>
      <c r="H96" s="465">
        <f t="shared" si="31"/>
        <v>2.4825075561663103E-2</v>
      </c>
      <c r="I96" s="465">
        <f t="shared" si="32"/>
        <v>1.8898269960668457E-4</v>
      </c>
      <c r="J96" s="465">
        <f t="shared" si="33"/>
        <v>2.0841737158407092E-2</v>
      </c>
      <c r="K96" s="466">
        <f t="shared" si="34"/>
        <v>2.7592599504815601E-2</v>
      </c>
      <c r="L96" s="465">
        <f t="shared" si="35"/>
        <v>3.6458649602155488E-2</v>
      </c>
      <c r="M96" s="465">
        <f t="shared" si="36"/>
        <v>2.3059764275840436E-3</v>
      </c>
      <c r="N96" s="465">
        <f t="shared" si="37"/>
        <v>3.5397797286149668E-2</v>
      </c>
      <c r="O96" s="466">
        <f t="shared" si="38"/>
        <v>4.0259501513441556E-2</v>
      </c>
      <c r="P96" s="465">
        <f t="shared" si="39"/>
        <v>2.9613671543186445E-2</v>
      </c>
      <c r="Q96" s="465">
        <f t="shared" si="40"/>
        <v>7.4743996369387852E-4</v>
      </c>
      <c r="R96" s="465">
        <f t="shared" si="41"/>
        <v>2.6811718650933347E-2</v>
      </c>
      <c r="S96" s="466">
        <f t="shared" si="42"/>
        <v>3.282404018350691E-2</v>
      </c>
    </row>
    <row r="97" spans="1:19" x14ac:dyDescent="0.15">
      <c r="A97" s="385">
        <f t="shared" si="24"/>
        <v>82</v>
      </c>
      <c r="B97" s="456">
        <f t="shared" si="43"/>
        <v>56.769230769230766</v>
      </c>
      <c r="C97" s="457">
        <f t="shared" si="26"/>
        <v>246</v>
      </c>
      <c r="D97" s="465">
        <f t="shared" si="27"/>
        <v>2.2902986503498271E-2</v>
      </c>
      <c r="E97" s="465">
        <f t="shared" si="28"/>
        <v>1.3608354578952296E-4</v>
      </c>
      <c r="F97" s="465">
        <f t="shared" si="29"/>
        <v>1.9214011819044141E-2</v>
      </c>
      <c r="G97" s="466">
        <f t="shared" si="30"/>
        <v>2.602090135837852E-2</v>
      </c>
      <c r="H97" s="465">
        <f t="shared" si="31"/>
        <v>2.3717800590268477E-2</v>
      </c>
      <c r="I97" s="465">
        <f t="shared" si="32"/>
        <v>1.5832965297140844E-4</v>
      </c>
      <c r="J97" s="465">
        <f t="shared" si="33"/>
        <v>2.0068701310556047E-2</v>
      </c>
      <c r="K97" s="466">
        <f t="shared" si="34"/>
        <v>2.6850989590151818E-2</v>
      </c>
      <c r="L97" s="465">
        <f t="shared" si="35"/>
        <v>3.4998145335988128E-2</v>
      </c>
      <c r="M97" s="465">
        <f t="shared" si="36"/>
        <v>2.0590342384277961E-3</v>
      </c>
      <c r="N97" s="465">
        <f t="shared" si="37"/>
        <v>3.4276019080637155E-2</v>
      </c>
      <c r="O97" s="466">
        <f t="shared" si="38"/>
        <v>3.9270471315337598E-2</v>
      </c>
      <c r="P97" s="465">
        <f t="shared" si="39"/>
        <v>2.8354486666125712E-2</v>
      </c>
      <c r="Q97" s="465">
        <f t="shared" si="40"/>
        <v>6.4914904040946258E-4</v>
      </c>
      <c r="R97" s="465">
        <f t="shared" si="41"/>
        <v>2.5886647213910208E-2</v>
      </c>
      <c r="S97" s="466">
        <f t="shared" si="42"/>
        <v>3.197691720134728E-2</v>
      </c>
    </row>
    <row r="98" spans="1:19" x14ac:dyDescent="0.15">
      <c r="A98" s="385">
        <f t="shared" si="24"/>
        <v>83</v>
      </c>
      <c r="B98" s="456">
        <f t="shared" si="43"/>
        <v>57.46153846153846</v>
      </c>
      <c r="C98" s="457">
        <f t="shared" si="26"/>
        <v>249</v>
      </c>
      <c r="D98" s="465">
        <f t="shared" si="27"/>
        <v>2.1872116049470539E-2</v>
      </c>
      <c r="E98" s="465">
        <f t="shared" si="28"/>
        <v>1.1343521782685008E-4</v>
      </c>
      <c r="F98" s="465">
        <f t="shared" si="29"/>
        <v>1.8498063339927762E-2</v>
      </c>
      <c r="G98" s="466">
        <f t="shared" si="30"/>
        <v>2.5325253144442672E-2</v>
      </c>
      <c r="H98" s="465">
        <f t="shared" si="31"/>
        <v>2.2659913499254357E-2</v>
      </c>
      <c r="I98" s="465">
        <f t="shared" si="32"/>
        <v>1.3245748188455791E-4</v>
      </c>
      <c r="J98" s="465">
        <f t="shared" si="33"/>
        <v>1.9329053335056412E-2</v>
      </c>
      <c r="K98" s="466">
        <f t="shared" si="34"/>
        <v>2.6137416527066436E-2</v>
      </c>
      <c r="L98" s="465">
        <f t="shared" si="35"/>
        <v>3.3596147699516833E-2</v>
      </c>
      <c r="M98" s="465">
        <f t="shared" si="36"/>
        <v>1.8372474479946043E-3</v>
      </c>
      <c r="N98" s="465">
        <f t="shared" si="37"/>
        <v>3.3196694095506074E-2</v>
      </c>
      <c r="O98" s="466">
        <f t="shared" si="38"/>
        <v>3.8316336398464206E-2</v>
      </c>
      <c r="P98" s="465">
        <f t="shared" si="39"/>
        <v>2.7148842821702743E-2</v>
      </c>
      <c r="Q98" s="465">
        <f t="shared" si="40"/>
        <v>5.6321902024847488E-4</v>
      </c>
      <c r="R98" s="465">
        <f t="shared" si="41"/>
        <v>2.4999162234498606E-2</v>
      </c>
      <c r="S98" s="466">
        <f t="shared" si="42"/>
        <v>3.1160839841304612E-2</v>
      </c>
    </row>
    <row r="99" spans="1:19" x14ac:dyDescent="0.15">
      <c r="A99" s="385">
        <f t="shared" si="24"/>
        <v>84</v>
      </c>
      <c r="B99" s="456">
        <f t="shared" si="43"/>
        <v>58.153846153846153</v>
      </c>
      <c r="C99" s="457">
        <f t="shared" si="26"/>
        <v>252</v>
      </c>
      <c r="D99" s="465">
        <f t="shared" si="27"/>
        <v>2.0887645391068806E-2</v>
      </c>
      <c r="E99" s="465">
        <f t="shared" si="28"/>
        <v>9.4416841959703616E-5</v>
      </c>
      <c r="F99" s="465">
        <f t="shared" si="29"/>
        <v>1.7813126772319499E-2</v>
      </c>
      <c r="G99" s="466">
        <f t="shared" si="30"/>
        <v>2.4655740638886769E-2</v>
      </c>
      <c r="H99" s="465">
        <f t="shared" si="31"/>
        <v>2.1649211436762381E-2</v>
      </c>
      <c r="I99" s="465">
        <f t="shared" si="32"/>
        <v>1.1065404347942434E-4</v>
      </c>
      <c r="J99" s="465">
        <f t="shared" si="33"/>
        <v>1.8621143164508913E-2</v>
      </c>
      <c r="K99" s="466">
        <f t="shared" si="34"/>
        <v>2.5450528430374517E-2</v>
      </c>
      <c r="L99" s="465">
        <f t="shared" si="35"/>
        <v>3.2250312964073609E-2</v>
      </c>
      <c r="M99" s="465">
        <f t="shared" si="36"/>
        <v>1.6382075943012291E-3</v>
      </c>
      <c r="N99" s="465">
        <f t="shared" si="37"/>
        <v>3.2157946936693826E-2</v>
      </c>
      <c r="O99" s="466">
        <f t="shared" si="38"/>
        <v>3.7395511806834703E-2</v>
      </c>
      <c r="P99" s="465">
        <f t="shared" si="39"/>
        <v>2.5994463424304021E-2</v>
      </c>
      <c r="Q99" s="465">
        <f t="shared" si="40"/>
        <v>4.8817687262741E-4</v>
      </c>
      <c r="R99" s="465">
        <f t="shared" si="41"/>
        <v>2.4147500508627795E-2</v>
      </c>
      <c r="S99" s="466">
        <f t="shared" si="42"/>
        <v>3.0374350638371253E-2</v>
      </c>
    </row>
    <row r="100" spans="1:19" x14ac:dyDescent="0.15">
      <c r="A100" s="385">
        <f t="shared" si="24"/>
        <v>85</v>
      </c>
      <c r="B100" s="456">
        <f t="shared" si="43"/>
        <v>58.846153846153847</v>
      </c>
      <c r="C100" s="457">
        <f t="shared" si="26"/>
        <v>255</v>
      </c>
      <c r="D100" s="465">
        <f t="shared" si="27"/>
        <v>1.9947486059246625E-2</v>
      </c>
      <c r="E100" s="465">
        <f t="shared" si="28"/>
        <v>7.8471657625273493E-5</v>
      </c>
      <c r="F100" s="465">
        <f t="shared" si="29"/>
        <v>1.7157667029421009E-2</v>
      </c>
      <c r="G100" s="466">
        <f t="shared" si="30"/>
        <v>2.4011111649663922E-2</v>
      </c>
      <c r="H100" s="465">
        <f t="shared" si="31"/>
        <v>2.0683589804924261E-2</v>
      </c>
      <c r="I100" s="465">
        <f t="shared" si="32"/>
        <v>9.2307531432073188E-5</v>
      </c>
      <c r="J100" s="465">
        <f t="shared" si="33"/>
        <v>1.7943412626213351E-2</v>
      </c>
      <c r="K100" s="466">
        <f t="shared" si="34"/>
        <v>2.4789051975441411E-2</v>
      </c>
      <c r="L100" s="465">
        <f t="shared" si="35"/>
        <v>3.09583912888814E-2</v>
      </c>
      <c r="M100" s="465">
        <f t="shared" si="36"/>
        <v>1.4597187951387576E-3</v>
      </c>
      <c r="N100" s="465">
        <f t="shared" si="37"/>
        <v>3.1157997048764985E-2</v>
      </c>
      <c r="O100" s="466">
        <f t="shared" si="38"/>
        <v>3.6506499721054082E-2</v>
      </c>
      <c r="P100" s="465">
        <f t="shared" si="39"/>
        <v>2.488916868962519E-2</v>
      </c>
      <c r="Q100" s="465">
        <f t="shared" si="40"/>
        <v>4.2271363100544171E-4</v>
      </c>
      <c r="R100" s="465">
        <f t="shared" si="41"/>
        <v>2.3329992706879077E-2</v>
      </c>
      <c r="S100" s="466">
        <f t="shared" si="42"/>
        <v>2.9616074762288287E-2</v>
      </c>
    </row>
    <row r="101" spans="1:19" x14ac:dyDescent="0.15">
      <c r="A101" s="385">
        <f t="shared" si="24"/>
        <v>86</v>
      </c>
      <c r="B101" s="456">
        <f t="shared" si="43"/>
        <v>59.53846153846154</v>
      </c>
      <c r="C101" s="457">
        <f t="shared" si="26"/>
        <v>258</v>
      </c>
      <c r="D101" s="465">
        <f t="shared" si="27"/>
        <v>1.9049643587590516E-2</v>
      </c>
      <c r="E101" s="465">
        <f t="shared" si="28"/>
        <v>6.5123909931241784E-5</v>
      </c>
      <c r="F101" s="465">
        <f t="shared" si="29"/>
        <v>1.6530234570153568E-2</v>
      </c>
      <c r="G101" s="466">
        <f t="shared" si="30"/>
        <v>2.3390186303544308E-2</v>
      </c>
      <c r="H101" s="465">
        <f t="shared" si="31"/>
        <v>1.9761037877430679E-2</v>
      </c>
      <c r="I101" s="465">
        <f t="shared" si="32"/>
        <v>7.6893299329454774E-5</v>
      </c>
      <c r="J101" s="465">
        <f t="shared" si="33"/>
        <v>1.7294389752934736E-2</v>
      </c>
      <c r="K101" s="466">
        <f t="shared" si="34"/>
        <v>2.4151787097292318E-2</v>
      </c>
      <c r="L101" s="465">
        <f t="shared" si="35"/>
        <v>2.9718222959980441E-2</v>
      </c>
      <c r="M101" s="465">
        <f t="shared" si="36"/>
        <v>1.2997810534069521E-3</v>
      </c>
      <c r="N101" s="465">
        <f t="shared" si="37"/>
        <v>3.0195153317086443E-2</v>
      </c>
      <c r="O101" s="466">
        <f t="shared" si="38"/>
        <v>3.5647883887263983E-2</v>
      </c>
      <c r="P101" s="465">
        <f t="shared" si="39"/>
        <v>2.3830871518641657E-2</v>
      </c>
      <c r="Q101" s="465">
        <f t="shared" si="40"/>
        <v>3.6566769995027441E-4</v>
      </c>
      <c r="R101" s="465">
        <f t="shared" si="41"/>
        <v>2.2545057786920064E-2</v>
      </c>
      <c r="S101" s="466">
        <f t="shared" si="42"/>
        <v>2.8884714572784506E-2</v>
      </c>
    </row>
    <row r="102" spans="1:19" x14ac:dyDescent="0.15">
      <c r="A102" s="385">
        <f t="shared" si="24"/>
        <v>87</v>
      </c>
      <c r="B102" s="456">
        <f t="shared" si="43"/>
        <v>60.230769230769234</v>
      </c>
      <c r="C102" s="457">
        <f t="shared" si="26"/>
        <v>261</v>
      </c>
      <c r="D102" s="465">
        <f t="shared" si="27"/>
        <v>1.8192213281232592E-2</v>
      </c>
      <c r="E102" s="465">
        <f t="shared" si="28"/>
        <v>5.3967815647939489E-5</v>
      </c>
      <c r="F102" s="465">
        <f t="shared" si="29"/>
        <v>1.5929460102995008E-2</v>
      </c>
      <c r="G102" s="466">
        <f t="shared" si="30"/>
        <v>2.2791852194354808E-2</v>
      </c>
      <c r="H102" s="465">
        <f t="shared" si="31"/>
        <v>1.8879634612570091E-2</v>
      </c>
      <c r="I102" s="465">
        <f t="shared" si="32"/>
        <v>6.3962257512656661E-5</v>
      </c>
      <c r="J102" s="465">
        <f t="shared" si="33"/>
        <v>1.6672683480424944E-2</v>
      </c>
      <c r="K102" s="466">
        <f t="shared" si="34"/>
        <v>2.3537602094102935E-2</v>
      </c>
      <c r="L102" s="465">
        <f t="shared" si="35"/>
        <v>2.8527734779820346E-2</v>
      </c>
      <c r="M102" s="465">
        <f t="shared" si="36"/>
        <v>1.1565746378974376E-3</v>
      </c>
      <c r="N102" s="465">
        <f t="shared" si="37"/>
        <v>2.9267809010572909E-2</v>
      </c>
      <c r="O102" s="466">
        <f t="shared" si="38"/>
        <v>3.4818324448613824E-2</v>
      </c>
      <c r="P102" s="465">
        <f t="shared" si="39"/>
        <v>2.2817573556594282E-2</v>
      </c>
      <c r="Q102" s="465">
        <f t="shared" si="40"/>
        <v>3.1600964691597984E-4</v>
      </c>
      <c r="R102" s="465">
        <f t="shared" si="41"/>
        <v>2.1791197772735749E-2</v>
      </c>
      <c r="S102" s="466">
        <f t="shared" si="42"/>
        <v>2.8179044580410109E-2</v>
      </c>
    </row>
    <row r="103" spans="1:19" x14ac:dyDescent="0.15">
      <c r="A103" s="385">
        <f t="shared" si="24"/>
        <v>88</v>
      </c>
      <c r="B103" s="456">
        <f t="shared" si="43"/>
        <v>60.92307692307692</v>
      </c>
      <c r="C103" s="457">
        <f t="shared" si="26"/>
        <v>264</v>
      </c>
      <c r="D103" s="465">
        <f t="shared" si="27"/>
        <v>1.7373376176205747E-2</v>
      </c>
      <c r="E103" s="465">
        <f t="shared" si="28"/>
        <v>4.465790632521286E-5</v>
      </c>
      <c r="F103" s="465">
        <f t="shared" si="29"/>
        <v>1.5354049649733859E-2</v>
      </c>
      <c r="G103" s="466">
        <f t="shared" si="30"/>
        <v>2.2215059899447401E-2</v>
      </c>
      <c r="H103" s="465">
        <f t="shared" si="31"/>
        <v>1.8037544653018957E-2</v>
      </c>
      <c r="I103" s="465">
        <f t="shared" si="32"/>
        <v>5.3130680704249194E-5</v>
      </c>
      <c r="J103" s="465">
        <f t="shared" si="33"/>
        <v>1.6076978703160494E-2</v>
      </c>
      <c r="K103" s="466">
        <f t="shared" si="34"/>
        <v>2.2945429100900222E-2</v>
      </c>
      <c r="L103" s="465">
        <f t="shared" si="35"/>
        <v>2.7384936601482009E-2</v>
      </c>
      <c r="M103" s="465">
        <f t="shared" si="36"/>
        <v>1.0284454976613735E-3</v>
      </c>
      <c r="N103" s="465">
        <f t="shared" si="37"/>
        <v>2.8374437041516654E-2</v>
      </c>
      <c r="O103" s="466">
        <f t="shared" si="38"/>
        <v>3.4016553147114346E-2</v>
      </c>
      <c r="P103" s="465">
        <f t="shared" si="39"/>
        <v>2.1847361419548569E-2</v>
      </c>
      <c r="Q103" s="465">
        <f t="shared" si="40"/>
        <v>2.7282837545629883E-4</v>
      </c>
      <c r="R103" s="465">
        <f t="shared" si="41"/>
        <v>2.106699287443714E-2</v>
      </c>
      <c r="S103" s="466">
        <f t="shared" si="42"/>
        <v>2.7497906779521412E-2</v>
      </c>
    </row>
    <row r="104" spans="1:19" x14ac:dyDescent="0.15">
      <c r="A104" s="385">
        <f t="shared" si="24"/>
        <v>89</v>
      </c>
      <c r="B104" s="456">
        <f t="shared" si="43"/>
        <v>61.615384615384613</v>
      </c>
      <c r="C104" s="457">
        <f t="shared" si="26"/>
        <v>267</v>
      </c>
      <c r="D104" s="465">
        <f t="shared" si="27"/>
        <v>1.6591395180669464E-2</v>
      </c>
      <c r="E104" s="465">
        <f t="shared" si="28"/>
        <v>3.6900597328080067E-5</v>
      </c>
      <c r="F104" s="465">
        <f t="shared" si="29"/>
        <v>1.480277994259005E-2</v>
      </c>
      <c r="G104" s="466">
        <f t="shared" si="30"/>
        <v>2.1658818833410518E-2</v>
      </c>
      <c r="H104" s="465">
        <f t="shared" si="31"/>
        <v>1.7233014504053599E-2</v>
      </c>
      <c r="I104" s="465">
        <f t="shared" si="32"/>
        <v>4.4071276510966968E-5</v>
      </c>
      <c r="J104" s="465">
        <f t="shared" si="33"/>
        <v>1.5506031662019804E-2</v>
      </c>
      <c r="K104" s="466">
        <f t="shared" si="34"/>
        <v>2.2374259902446316E-2</v>
      </c>
      <c r="L104" s="465">
        <f t="shared" si="35"/>
        <v>2.6287918001735983E-2</v>
      </c>
      <c r="M104" s="465">
        <f t="shared" si="36"/>
        <v>9.1389166617989197E-4</v>
      </c>
      <c r="N104" s="465">
        <f t="shared" si="37"/>
        <v>2.7513585520758554E-2</v>
      </c>
      <c r="O104" s="466">
        <f t="shared" si="38"/>
        <v>3.3241368866507658E-2</v>
      </c>
      <c r="P104" s="465">
        <f t="shared" si="39"/>
        <v>2.0918403081402033E-2</v>
      </c>
      <c r="Q104" s="465">
        <f t="shared" si="40"/>
        <v>2.3531857977199361E-4</v>
      </c>
      <c r="R104" s="465">
        <f t="shared" si="41"/>
        <v>2.0371096924439946E-2</v>
      </c>
      <c r="S104" s="466">
        <f t="shared" si="42"/>
        <v>2.6840206322971804E-2</v>
      </c>
    </row>
    <row r="105" spans="1:19" x14ac:dyDescent="0.15">
      <c r="A105" s="385">
        <f t="shared" si="24"/>
        <v>90</v>
      </c>
      <c r="B105" s="456">
        <f t="shared" si="43"/>
        <v>62.307692307692307</v>
      </c>
      <c r="C105" s="457">
        <f t="shared" si="26"/>
        <v>270</v>
      </c>
      <c r="D105" s="465">
        <f t="shared" si="27"/>
        <v>1.5844611389820268E-2</v>
      </c>
      <c r="E105" s="465">
        <f t="shared" si="28"/>
        <v>3.0446844815412548E-5</v>
      </c>
      <c r="F105" s="465">
        <f t="shared" si="29"/>
        <v>1.4274494130257498E-2</v>
      </c>
      <c r="G105" s="466">
        <f t="shared" si="30"/>
        <v>2.1122193410886003E-2</v>
      </c>
      <c r="H105" s="465">
        <f t="shared" si="31"/>
        <v>1.6464368882225678E-2</v>
      </c>
      <c r="I105" s="465">
        <f t="shared" si="32"/>
        <v>3.6505377346487224E-5</v>
      </c>
      <c r="J105" s="465">
        <f t="shared" si="33"/>
        <v>1.4958665639692947E-2</v>
      </c>
      <c r="K105" s="466">
        <f t="shared" si="34"/>
        <v>2.1823142057116818E-2</v>
      </c>
      <c r="L105" s="465">
        <f t="shared" si="35"/>
        <v>2.5234845087375377E-2</v>
      </c>
      <c r="M105" s="465">
        <f t="shared" si="36"/>
        <v>8.1155061026900771E-4</v>
      </c>
      <c r="N105" s="465">
        <f t="shared" si="37"/>
        <v>2.6683873588069895E-2</v>
      </c>
      <c r="O105" s="466">
        <f t="shared" si="38"/>
        <v>3.2491633489323907E-2</v>
      </c>
      <c r="P105" s="465">
        <f t="shared" si="39"/>
        <v>2.0028944414517389E-2</v>
      </c>
      <c r="Q105" s="465">
        <f t="shared" si="40"/>
        <v>2.0276938422104522E-4</v>
      </c>
      <c r="R105" s="465">
        <f t="shared" si="41"/>
        <v>1.9702233107661948E-2</v>
      </c>
      <c r="S105" s="466">
        <f t="shared" si="42"/>
        <v>2.6204907510777579E-2</v>
      </c>
    </row>
    <row r="106" spans="1:19" x14ac:dyDescent="0.15">
      <c r="A106" s="385">
        <f t="shared" si="24"/>
        <v>91</v>
      </c>
      <c r="B106" s="456">
        <f t="shared" si="43"/>
        <v>63</v>
      </c>
      <c r="C106" s="457">
        <f t="shared" si="26"/>
        <v>273</v>
      </c>
      <c r="D106" s="465">
        <f t="shared" si="27"/>
        <v>1.5131440566669234E-2</v>
      </c>
      <c r="E106" s="465">
        <f t="shared" si="28"/>
        <v>2.5085765323995195E-5</v>
      </c>
      <c r="F106" s="465">
        <f t="shared" si="29"/>
        <v>1.3768097770347598E-2</v>
      </c>
      <c r="G106" s="466">
        <f t="shared" si="30"/>
        <v>2.0604299492912939E-2</v>
      </c>
      <c r="H106" s="465">
        <f t="shared" si="31"/>
        <v>1.5730007226898015E-2</v>
      </c>
      <c r="I106" s="465">
        <f t="shared" si="32"/>
        <v>3.019613031582344E-5</v>
      </c>
      <c r="J106" s="465">
        <f t="shared" si="33"/>
        <v>1.4433766941511772E-2</v>
      </c>
      <c r="K106" s="466">
        <f t="shared" si="34"/>
        <v>2.1291175306137795E-2</v>
      </c>
      <c r="L106" s="465">
        <f t="shared" si="35"/>
        <v>2.422395742948456E-2</v>
      </c>
      <c r="M106" s="465">
        <f t="shared" si="36"/>
        <v>7.2018747791413964E-4</v>
      </c>
      <c r="N106" s="465">
        <f t="shared" si="37"/>
        <v>2.5883987499092043E-2</v>
      </c>
      <c r="O106" s="466">
        <f t="shared" si="38"/>
        <v>3.1766268043584248E-2</v>
      </c>
      <c r="P106" s="465">
        <f t="shared" si="39"/>
        <v>1.9177305877449421E-2</v>
      </c>
      <c r="Q106" s="465">
        <f t="shared" si="40"/>
        <v>1.7455407557030202E-4</v>
      </c>
      <c r="R106" s="465">
        <f t="shared" si="41"/>
        <v>1.9059189965084489E-2</v>
      </c>
      <c r="S106" s="466">
        <f t="shared" si="42"/>
        <v>2.5591030067478083E-2</v>
      </c>
    </row>
    <row r="107" spans="1:19" x14ac:dyDescent="0.15">
      <c r="A107" s="385">
        <f t="shared" si="24"/>
        <v>92</v>
      </c>
      <c r="B107" s="456">
        <f t="shared" si="43"/>
        <v>63.692307692307693</v>
      </c>
      <c r="C107" s="457">
        <f t="shared" si="26"/>
        <v>276</v>
      </c>
      <c r="D107" s="465">
        <f t="shared" si="27"/>
        <v>1.445036978122064E-2</v>
      </c>
      <c r="E107" s="465">
        <f t="shared" si="28"/>
        <v>2.0639104584514148E-5</v>
      </c>
      <c r="F107" s="465">
        <f t="shared" si="29"/>
        <v>1.3282555087477221E-2</v>
      </c>
      <c r="G107" s="466">
        <f t="shared" si="30"/>
        <v>2.0104301093533575E-2</v>
      </c>
      <c r="H107" s="465">
        <f t="shared" si="31"/>
        <v>1.5028400367376561E-2</v>
      </c>
      <c r="I107" s="465">
        <f t="shared" si="32"/>
        <v>2.4942571047618811E-5</v>
      </c>
      <c r="J107" s="465">
        <f t="shared" si="33"/>
        <v>1.3930281141130485E-2</v>
      </c>
      <c r="K107" s="466">
        <f t="shared" si="34"/>
        <v>2.0777508244855077E-2</v>
      </c>
      <c r="L107" s="465">
        <f t="shared" si="35"/>
        <v>2.325356512051853E-2</v>
      </c>
      <c r="M107" s="465">
        <f t="shared" si="36"/>
        <v>6.386841989729832E-4</v>
      </c>
      <c r="N107" s="465">
        <f t="shared" si="37"/>
        <v>2.5112676951548618E-2</v>
      </c>
      <c r="O107" s="466">
        <f t="shared" si="38"/>
        <v>3.1064249116698011E-2</v>
      </c>
      <c r="P107" s="465">
        <f t="shared" si="39"/>
        <v>1.8361879343510957E-2</v>
      </c>
      <c r="Q107" s="465">
        <f t="shared" si="40"/>
        <v>1.5012084022027872E-4</v>
      </c>
      <c r="R107" s="465">
        <f t="shared" si="41"/>
        <v>1.8440817651589447E-2</v>
      </c>
      <c r="S107" s="466">
        <f t="shared" si="42"/>
        <v>2.4997645685130288E-2</v>
      </c>
    </row>
    <row r="108" spans="1:19" x14ac:dyDescent="0.15">
      <c r="A108" s="385">
        <f t="shared" si="24"/>
        <v>93</v>
      </c>
      <c r="B108" s="456">
        <f t="shared" si="43"/>
        <v>64.384615384615387</v>
      </c>
      <c r="C108" s="457">
        <f t="shared" si="26"/>
        <v>279</v>
      </c>
      <c r="D108" s="465">
        <f t="shared" si="27"/>
        <v>1.3799954200922409E-2</v>
      </c>
      <c r="E108" s="465">
        <f t="shared" si="28"/>
        <v>1.6956453431662373E-5</v>
      </c>
      <c r="F108" s="465">
        <f t="shared" si="29"/>
        <v>1.2816885477863638E-2</v>
      </c>
      <c r="G108" s="466">
        <f t="shared" si="30"/>
        <v>1.9621407325482055E-2</v>
      </c>
      <c r="H108" s="465">
        <f t="shared" si="31"/>
        <v>1.4358087338698745E-2</v>
      </c>
      <c r="I108" s="465">
        <f t="shared" si="32"/>
        <v>2.0574478285226752E-5</v>
      </c>
      <c r="J108" s="465">
        <f t="shared" si="33"/>
        <v>1.3447209572078012E-2</v>
      </c>
      <c r="K108" s="466">
        <f t="shared" si="34"/>
        <v>2.0281335234792777E-2</v>
      </c>
      <c r="L108" s="465">
        <f t="shared" si="35"/>
        <v>2.2322045949273339E-2</v>
      </c>
      <c r="M108" s="465">
        <f t="shared" si="36"/>
        <v>5.66029392840359E-4</v>
      </c>
      <c r="N108" s="465">
        <f t="shared" si="37"/>
        <v>2.4368751634705421E-2</v>
      </c>
      <c r="O108" s="466">
        <f t="shared" si="38"/>
        <v>3.0384605515997958E-2</v>
      </c>
      <c r="P108" s="465">
        <f t="shared" si="39"/>
        <v>1.7581125064189494E-2</v>
      </c>
      <c r="Q108" s="465">
        <f t="shared" si="40"/>
        <v>1.2898442328838835E-4</v>
      </c>
      <c r="R108" s="465">
        <f t="shared" si="41"/>
        <v>1.7846024430420049E-2</v>
      </c>
      <c r="S108" s="466">
        <f t="shared" si="42"/>
        <v>2.4423874810888153E-2</v>
      </c>
    </row>
    <row r="109" spans="1:19" x14ac:dyDescent="0.15">
      <c r="A109" s="385">
        <f t="shared" si="24"/>
        <v>94</v>
      </c>
      <c r="B109" s="456">
        <f t="shared" si="43"/>
        <v>65.07692307692308</v>
      </c>
      <c r="C109" s="457">
        <f t="shared" si="26"/>
        <v>282</v>
      </c>
      <c r="D109" s="465">
        <f t="shared" si="27"/>
        <v>1.3178814025579161E-2</v>
      </c>
      <c r="E109" s="465">
        <f t="shared" si="28"/>
        <v>1.3911119146258431E-5</v>
      </c>
      <c r="F109" s="465">
        <f t="shared" si="29"/>
        <v>1.2370160242770822E-2</v>
      </c>
      <c r="G109" s="466">
        <f t="shared" si="30"/>
        <v>1.9154869565661301E-2</v>
      </c>
      <c r="H109" s="465">
        <f t="shared" si="31"/>
        <v>1.3717672339447295E-2</v>
      </c>
      <c r="I109" s="465">
        <f t="shared" si="32"/>
        <v>1.6947916207644087E-5</v>
      </c>
      <c r="J109" s="465">
        <f t="shared" si="33"/>
        <v>1.2983606047669016E-2</v>
      </c>
      <c r="K109" s="466">
        <f t="shared" si="34"/>
        <v>1.9801893537139043E-2</v>
      </c>
      <c r="L109" s="465">
        <f t="shared" si="35"/>
        <v>2.1427842689025037E-2</v>
      </c>
      <c r="M109" s="465">
        <f t="shared" si="36"/>
        <v>5.0130903767512097E-4</v>
      </c>
      <c r="N109" s="465">
        <f t="shared" si="37"/>
        <v>2.3651077987209779E-2</v>
      </c>
      <c r="O109" s="466">
        <f t="shared" si="38"/>
        <v>2.9726415157079404E-2</v>
      </c>
      <c r="P109" s="465">
        <f t="shared" si="39"/>
        <v>1.6833568761680472E-2</v>
      </c>
      <c r="Q109" s="465">
        <f t="shared" si="40"/>
        <v>1.1071863120339659E-4</v>
      </c>
      <c r="R109" s="465">
        <f t="shared" si="41"/>
        <v>1.7273773387933677E-2</v>
      </c>
      <c r="S109" s="466">
        <f t="shared" si="42"/>
        <v>2.3868883659938007E-2</v>
      </c>
    </row>
    <row r="110" spans="1:19" x14ac:dyDescent="0.15">
      <c r="A110" s="385">
        <f t="shared" si="24"/>
        <v>95</v>
      </c>
      <c r="B110" s="456">
        <f t="shared" si="43"/>
        <v>65.769230769230774</v>
      </c>
      <c r="C110" s="457">
        <f t="shared" si="26"/>
        <v>285</v>
      </c>
      <c r="D110" s="465">
        <f t="shared" si="27"/>
        <v>1.2585631560225982E-2</v>
      </c>
      <c r="E110" s="465">
        <f t="shared" si="28"/>
        <v>1.1396570270704684E-5</v>
      </c>
      <c r="F110" s="465">
        <f t="shared" si="29"/>
        <v>1.1941499534513178E-2</v>
      </c>
      <c r="G110" s="466">
        <f t="shared" si="30"/>
        <v>1.8703978822817463E-2</v>
      </c>
      <c r="H110" s="465">
        <f t="shared" si="31"/>
        <v>1.3105821825255146E-2</v>
      </c>
      <c r="I110" s="465">
        <f t="shared" si="32"/>
        <v>1.3941380922241349E-5</v>
      </c>
      <c r="J110" s="465">
        <f t="shared" si="33"/>
        <v>1.2538573793103969E-2</v>
      </c>
      <c r="K110" s="466">
        <f t="shared" si="34"/>
        <v>1.933846065000288E-2</v>
      </c>
      <c r="L110" s="465">
        <f t="shared" si="35"/>
        <v>2.0569460494303415E-2</v>
      </c>
      <c r="M110" s="465">
        <f t="shared" si="36"/>
        <v>4.4369785659205906E-4</v>
      </c>
      <c r="N110" s="465">
        <f t="shared" si="37"/>
        <v>2.2958576149518128E-2</v>
      </c>
      <c r="O110" s="466">
        <f t="shared" si="38"/>
        <v>2.9088802162681893E-2</v>
      </c>
      <c r="P110" s="465">
        <f t="shared" si="39"/>
        <v>1.611779884504725E-2</v>
      </c>
      <c r="Q110" s="465">
        <f t="shared" si="40"/>
        <v>9.4949604270836956E-5</v>
      </c>
      <c r="R110" s="465">
        <f t="shared" si="41"/>
        <v>1.6723079353535453E-2</v>
      </c>
      <c r="S110" s="466">
        <f t="shared" si="42"/>
        <v>2.3331881436215157E-2</v>
      </c>
    </row>
    <row r="111" spans="1:19" x14ac:dyDescent="0.15">
      <c r="A111" s="385">
        <f t="shared" si="24"/>
        <v>96</v>
      </c>
      <c r="B111" s="456">
        <f t="shared" si="43"/>
        <v>66.461538461538467</v>
      </c>
      <c r="C111" s="457">
        <f t="shared" si="26"/>
        <v>288</v>
      </c>
      <c r="D111" s="465">
        <f t="shared" si="27"/>
        <v>1.2019148419752823E-2</v>
      </c>
      <c r="E111" s="465">
        <f t="shared" si="28"/>
        <v>9.3233818733989984E-6</v>
      </c>
      <c r="F111" s="465">
        <f t="shared" si="29"/>
        <v>1.1530069499972484E-2</v>
      </c>
      <c r="G111" s="466">
        <f t="shared" si="30"/>
        <v>1.8268063291362525E-2</v>
      </c>
      <c r="H111" s="465">
        <f t="shared" si="31"/>
        <v>1.2521261731948799E-2</v>
      </c>
      <c r="I111" s="465">
        <f t="shared" si="32"/>
        <v>1.1452476344295651E-5</v>
      </c>
      <c r="J111" s="465">
        <f t="shared" si="33"/>
        <v>1.211126257481876E-2</v>
      </c>
      <c r="K111" s="466">
        <f t="shared" si="34"/>
        <v>1.8890351833324211E-2</v>
      </c>
      <c r="L111" s="465">
        <f t="shared" si="35"/>
        <v>1.9745464401949096E-2</v>
      </c>
      <c r="M111" s="465">
        <f t="shared" si="36"/>
        <v>3.924513772699098E-4</v>
      </c>
      <c r="N111" s="465">
        <f t="shared" si="37"/>
        <v>2.2290217098104192E-2</v>
      </c>
      <c r="O111" s="466">
        <f t="shared" si="38"/>
        <v>2.847093415627491E-2</v>
      </c>
      <c r="P111" s="465">
        <f t="shared" si="39"/>
        <v>1.5432463744750975E-2</v>
      </c>
      <c r="Q111" s="465">
        <f t="shared" si="40"/>
        <v>8.1349790453456823E-5</v>
      </c>
      <c r="R111" s="465">
        <f t="shared" si="41"/>
        <v>1.619300601079543E-2</v>
      </c>
      <c r="S111" s="466">
        <f t="shared" si="42"/>
        <v>2.2812117744823439E-2</v>
      </c>
    </row>
    <row r="112" spans="1:19" x14ac:dyDescent="0.15">
      <c r="A112" s="385">
        <f t="shared" si="24"/>
        <v>97</v>
      </c>
      <c r="B112" s="456">
        <f t="shared" si="43"/>
        <v>67.15384615384616</v>
      </c>
      <c r="C112" s="457">
        <f t="shared" si="26"/>
        <v>291</v>
      </c>
      <c r="D112" s="465">
        <f t="shared" si="27"/>
        <v>1.1478162859349831E-2</v>
      </c>
      <c r="E112" s="465">
        <f t="shared" si="28"/>
        <v>7.6166164184113312E-6</v>
      </c>
      <c r="F112" s="465">
        <f t="shared" si="29"/>
        <v>1.1135079607728748E-2</v>
      </c>
      <c r="G112" s="466">
        <f t="shared" si="30"/>
        <v>1.7846486076691009E-2</v>
      </c>
      <c r="H112" s="465">
        <f t="shared" si="31"/>
        <v>1.1962774822548249E-2</v>
      </c>
      <c r="I112" s="465">
        <f t="shared" si="32"/>
        <v>9.3950527582819103E-6</v>
      </c>
      <c r="J112" s="465">
        <f t="shared" si="33"/>
        <v>1.1700866013281908E-2</v>
      </c>
      <c r="K112" s="466">
        <f t="shared" si="34"/>
        <v>1.8456917806717269E-2</v>
      </c>
      <c r="L112" s="465">
        <f t="shared" si="35"/>
        <v>1.8954476932276108E-2</v>
      </c>
      <c r="M112" s="465">
        <f t="shared" si="36"/>
        <v>3.4689862267653257E-4</v>
      </c>
      <c r="N112" s="465">
        <f t="shared" si="37"/>
        <v>2.1645019949556921E-2</v>
      </c>
      <c r="O112" s="466">
        <f t="shared" si="38"/>
        <v>2.7872019735816631E-2</v>
      </c>
      <c r="P112" s="465">
        <f t="shared" si="39"/>
        <v>1.4776269360517329E-2</v>
      </c>
      <c r="Q112" s="465">
        <f t="shared" si="40"/>
        <v>6.9632556321193404E-5</v>
      </c>
      <c r="R112" s="465">
        <f t="shared" si="41"/>
        <v>1.5682663186789458E-2</v>
      </c>
      <c r="S112" s="466">
        <f t="shared" si="42"/>
        <v>2.2308880181442604E-2</v>
      </c>
    </row>
    <row r="113" spans="1:19" x14ac:dyDescent="0.15">
      <c r="A113" s="385">
        <f t="shared" si="24"/>
        <v>98</v>
      </c>
      <c r="B113" s="456">
        <f t="shared" si="43"/>
        <v>67.84615384615384</v>
      </c>
      <c r="C113" s="457">
        <f t="shared" si="26"/>
        <v>294</v>
      </c>
      <c r="D113" s="465">
        <f t="shared" si="27"/>
        <v>1.0961527225109957E-2</v>
      </c>
      <c r="E113" s="465">
        <f t="shared" si="28"/>
        <v>6.2135828488577925E-6</v>
      </c>
      <c r="F113" s="465">
        <f t="shared" si="29"/>
        <v>1.0755780145963345E-2</v>
      </c>
      <c r="G113" s="466">
        <f t="shared" si="30"/>
        <v>1.7438643078600928E-2</v>
      </c>
      <c r="H113" s="465">
        <f t="shared" si="31"/>
        <v>1.142919815259873E-2</v>
      </c>
      <c r="I113" s="465">
        <f t="shared" si="32"/>
        <v>7.6967487577753393E-6</v>
      </c>
      <c r="J113" s="465">
        <f t="shared" si="33"/>
        <v>1.1306619066475121E-2</v>
      </c>
      <c r="K113" s="466">
        <f t="shared" si="34"/>
        <v>1.8037542606792276E-2</v>
      </c>
      <c r="L113" s="465">
        <f t="shared" si="35"/>
        <v>1.8195175786330117E-2</v>
      </c>
      <c r="M113" s="465">
        <f t="shared" si="36"/>
        <v>3.0643539202233818E-4</v>
      </c>
      <c r="N113" s="465">
        <f t="shared" si="37"/>
        <v>2.1022049423519262E-2</v>
      </c>
      <c r="O113" s="466">
        <f t="shared" si="38"/>
        <v>2.7291306114336056E-2</v>
      </c>
      <c r="P113" s="465">
        <f t="shared" si="39"/>
        <v>1.4147976617720959E-2</v>
      </c>
      <c r="Q113" s="465">
        <f t="shared" si="40"/>
        <v>5.9547375719916636E-5</v>
      </c>
      <c r="R113" s="465">
        <f t="shared" si="41"/>
        <v>1.5191204307648531E-2</v>
      </c>
      <c r="S113" s="466">
        <f t="shared" si="42"/>
        <v>2.182149208524517E-2</v>
      </c>
    </row>
    <row r="114" spans="1:19" x14ac:dyDescent="0.15">
      <c r="A114" s="385">
        <f t="shared" si="24"/>
        <v>99</v>
      </c>
      <c r="B114" s="456">
        <f t="shared" si="43"/>
        <v>68.538461538461533</v>
      </c>
      <c r="C114" s="457">
        <f t="shared" si="26"/>
        <v>297</v>
      </c>
      <c r="D114" s="465">
        <f t="shared" si="27"/>
        <v>1.0468145519380866E-2</v>
      </c>
      <c r="E114" s="465">
        <f t="shared" si="28"/>
        <v>5.0619232482140006E-6</v>
      </c>
      <c r="F114" s="465">
        <f t="shared" si="29"/>
        <v>1.0391459879256826E-2</v>
      </c>
      <c r="G114" s="466">
        <f t="shared" si="30"/>
        <v>1.7043961020575826E-2</v>
      </c>
      <c r="H114" s="465">
        <f t="shared" si="31"/>
        <v>1.091942064855657E-2</v>
      </c>
      <c r="I114" s="465">
        <f t="shared" si="32"/>
        <v>6.2968840079899493E-6</v>
      </c>
      <c r="J114" s="465">
        <f t="shared" si="33"/>
        <v>1.0927795672251661E-2</v>
      </c>
      <c r="K114" s="466">
        <f t="shared" si="34"/>
        <v>1.76316415916472E-2</v>
      </c>
      <c r="L114" s="465">
        <f t="shared" si="35"/>
        <v>1.7466291635392463E-2</v>
      </c>
      <c r="M114" s="465">
        <f t="shared" si="36"/>
        <v>2.7051809258834761E-4</v>
      </c>
      <c r="N114" s="465">
        <f t="shared" si="37"/>
        <v>2.0420413454196318E-2</v>
      </c>
      <c r="O114" s="466">
        <f t="shared" si="38"/>
        <v>2.6728076915073378E-2</v>
      </c>
      <c r="P114" s="465">
        <f t="shared" si="39"/>
        <v>1.3546399127673388E-2</v>
      </c>
      <c r="Q114" s="465">
        <f t="shared" si="40"/>
        <v>5.0875541154043922E-5</v>
      </c>
      <c r="R114" s="465">
        <f t="shared" si="41"/>
        <v>1.4717824009179759E-2</v>
      </c>
      <c r="S114" s="466">
        <f t="shared" si="42"/>
        <v>2.1349310442966823E-2</v>
      </c>
    </row>
    <row r="115" spans="1:19" x14ac:dyDescent="0.15">
      <c r="A115" s="385">
        <f t="shared" si="24"/>
        <v>100</v>
      </c>
      <c r="B115" s="456">
        <f t="shared" si="43"/>
        <v>69.230769230769226</v>
      </c>
      <c r="C115" s="457">
        <f t="shared" si="26"/>
        <v>300</v>
      </c>
      <c r="D115" s="465">
        <f t="shared" si="27"/>
        <v>9.9969710757010274E-3</v>
      </c>
      <c r="E115" s="465">
        <f t="shared" si="28"/>
        <v>4.1179825406638324E-6</v>
      </c>
      <c r="F115" s="465">
        <f t="shared" si="29"/>
        <v>1.0041443853297083E-2</v>
      </c>
      <c r="G115" s="466">
        <f t="shared" si="30"/>
        <v>1.6661895613724068E-2</v>
      </c>
      <c r="H115" s="465">
        <f t="shared" si="31"/>
        <v>1.0432380794186577E-2</v>
      </c>
      <c r="I115" s="465">
        <f t="shared" si="32"/>
        <v>5.1446563967261205E-6</v>
      </c>
      <c r="J115" s="465">
        <f t="shared" si="33"/>
        <v>1.0563706538648576E-2</v>
      </c>
      <c r="K115" s="466">
        <f t="shared" si="34"/>
        <v>1.7238659581264294E-2</v>
      </c>
      <c r="L115" s="465">
        <f t="shared" si="35"/>
        <v>1.6766605999035102E-2</v>
      </c>
      <c r="M115" s="465">
        <f t="shared" si="36"/>
        <v>2.3865808470351524E-4</v>
      </c>
      <c r="N115" s="465">
        <f t="shared" si="37"/>
        <v>1.983926094088595E-2</v>
      </c>
      <c r="O115" s="466">
        <f t="shared" si="38"/>
        <v>2.6181650109900236E-2</v>
      </c>
      <c r="P115" s="465">
        <f t="shared" si="39"/>
        <v>1.2970400947396422E-2</v>
      </c>
      <c r="Q115" s="465">
        <f t="shared" si="40"/>
        <v>4.3426347149499624E-5</v>
      </c>
      <c r="R115" s="465">
        <f t="shared" si="41"/>
        <v>1.4261755892229777E-2</v>
      </c>
      <c r="S115" s="466">
        <f t="shared" si="42"/>
        <v>2.0891723932801275E-2</v>
      </c>
    </row>
    <row r="116" spans="1:19" x14ac:dyDescent="0.15">
      <c r="A116" s="385">
        <f t="shared" si="24"/>
        <v>101</v>
      </c>
      <c r="B116" s="456">
        <f t="shared" si="43"/>
        <v>69.92307692307692</v>
      </c>
      <c r="C116" s="457">
        <f t="shared" si="26"/>
        <v>303</v>
      </c>
      <c r="D116" s="465">
        <f t="shared" si="27"/>
        <v>9.5470043383877167E-3</v>
      </c>
      <c r="E116" s="465">
        <f t="shared" si="28"/>
        <v>3.3454221702109946E-6</v>
      </c>
      <c r="F116" s="465">
        <f t="shared" si="29"/>
        <v>9.7050913373325498E-3</v>
      </c>
      <c r="G116" s="466">
        <f t="shared" si="30"/>
        <v>1.6291929845116446E-2</v>
      </c>
      <c r="H116" s="465">
        <f t="shared" si="31"/>
        <v>9.9670644201530611E-3</v>
      </c>
      <c r="I116" s="465">
        <f t="shared" si="32"/>
        <v>4.1976026694884878E-6</v>
      </c>
      <c r="J116" s="465">
        <f t="shared" si="33"/>
        <v>1.0213697072037675E-2</v>
      </c>
      <c r="K116" s="466">
        <f t="shared" si="34"/>
        <v>1.6858069123491626E-2</v>
      </c>
      <c r="L116" s="465">
        <f t="shared" si="35"/>
        <v>1.6094949208178781E-2</v>
      </c>
      <c r="M116" s="465">
        <f t="shared" si="36"/>
        <v>2.1041650383933733E-4</v>
      </c>
      <c r="N116" s="465">
        <f t="shared" si="37"/>
        <v>1.9277779628645964E-2</v>
      </c>
      <c r="O116" s="466">
        <f t="shared" si="38"/>
        <v>2.5651376090642174E-2</v>
      </c>
      <c r="P116" s="465">
        <f t="shared" si="39"/>
        <v>1.2418894434650836E-2</v>
      </c>
      <c r="Q116" s="465">
        <f t="shared" si="40"/>
        <v>3.7033698941247221E-5</v>
      </c>
      <c r="R116" s="465">
        <f t="shared" si="41"/>
        <v>1.3822270413201276E-2</v>
      </c>
      <c r="S116" s="466">
        <f t="shared" si="42"/>
        <v>2.0448151097717915E-2</v>
      </c>
    </row>
    <row r="117" spans="1:19" x14ac:dyDescent="0.15">
      <c r="A117" s="385">
        <f t="shared" si="24"/>
        <v>102</v>
      </c>
      <c r="B117" s="456">
        <f t="shared" si="43"/>
        <v>70.615384615384613</v>
      </c>
      <c r="C117" s="457">
        <f t="shared" si="26"/>
        <v>306</v>
      </c>
      <c r="D117" s="465">
        <f t="shared" si="27"/>
        <v>9.1172907420663234E-3</v>
      </c>
      <c r="E117" s="465">
        <f t="shared" si="28"/>
        <v>2.7140436014383758E-6</v>
      </c>
      <c r="F117" s="465">
        <f t="shared" si="29"/>
        <v>9.3817938949574131E-3</v>
      </c>
      <c r="G117" s="466">
        <f t="shared" si="30"/>
        <v>1.593357238112118E-2</v>
      </c>
      <c r="H117" s="465">
        <f t="shared" si="31"/>
        <v>9.5225025922021072E-3</v>
      </c>
      <c r="I117" s="465">
        <f t="shared" si="32"/>
        <v>3.4202866193099361E-6</v>
      </c>
      <c r="J117" s="465">
        <f t="shared" si="33"/>
        <v>9.8771454337479581E-3</v>
      </c>
      <c r="K117" s="466">
        <f t="shared" si="34"/>
        <v>1.6489368876150164E-2</v>
      </c>
      <c r="L117" s="465">
        <f t="shared" si="35"/>
        <v>1.5450198449749632E-2</v>
      </c>
      <c r="M117" s="465">
        <f t="shared" si="36"/>
        <v>1.8539952552427239E-4</v>
      </c>
      <c r="N117" s="465">
        <f t="shared" si="37"/>
        <v>1.8735194110832687E-2</v>
      </c>
      <c r="O117" s="466">
        <f t="shared" si="38"/>
        <v>2.5136635863751162E-2</v>
      </c>
      <c r="P117" s="465">
        <f t="shared" si="39"/>
        <v>1.1890838194170108E-2</v>
      </c>
      <c r="Q117" s="465">
        <f t="shared" si="40"/>
        <v>3.1553103700376385E-5</v>
      </c>
      <c r="R117" s="465">
        <f t="shared" si="41"/>
        <v>1.3398672900828412E-2</v>
      </c>
      <c r="S117" s="466">
        <f t="shared" si="42"/>
        <v>2.0018038638652522E-2</v>
      </c>
    </row>
    <row r="118" spans="1:19" x14ac:dyDescent="0.15">
      <c r="A118" s="385">
        <f t="shared" si="24"/>
        <v>103</v>
      </c>
      <c r="B118" s="456">
        <f t="shared" si="43"/>
        <v>71.307692307692307</v>
      </c>
      <c r="C118" s="457">
        <f t="shared" si="26"/>
        <v>309</v>
      </c>
      <c r="D118" s="465">
        <f t="shared" si="27"/>
        <v>8.7069186866428495E-3</v>
      </c>
      <c r="E118" s="465">
        <f t="shared" si="28"/>
        <v>2.1987918559460547E-6</v>
      </c>
      <c r="F118" s="465">
        <f t="shared" si="29"/>
        <v>9.0709735745111431E-3</v>
      </c>
      <c r="G118" s="466">
        <f t="shared" si="30"/>
        <v>1.5586356077115657E-2</v>
      </c>
      <c r="H118" s="465">
        <f t="shared" si="31"/>
        <v>9.0977695935372787E-3</v>
      </c>
      <c r="I118" s="465">
        <f t="shared" si="32"/>
        <v>2.7831833595068126E-6</v>
      </c>
      <c r="J118" s="465">
        <f t="shared" si="33"/>
        <v>9.5534607164782237E-3</v>
      </c>
      <c r="K118" s="466">
        <f t="shared" si="34"/>
        <v>1.6132082096589586E-2</v>
      </c>
      <c r="L118" s="465">
        <f t="shared" si="35"/>
        <v>1.4831275889665074E-2</v>
      </c>
      <c r="M118" s="465">
        <f t="shared" si="36"/>
        <v>1.6325404053454682E-4</v>
      </c>
      <c r="N118" s="465">
        <f t="shared" si="37"/>
        <v>1.8210763945812669E-2</v>
      </c>
      <c r="O118" s="466">
        <f t="shared" si="38"/>
        <v>2.4636839359526944E-2</v>
      </c>
      <c r="P118" s="465">
        <f t="shared" si="39"/>
        <v>1.1385235111221068E-2</v>
      </c>
      <c r="Q118" s="465">
        <f t="shared" si="40"/>
        <v>2.6859005170923007E-5</v>
      </c>
      <c r="R118" s="465">
        <f t="shared" si="41"/>
        <v>1.2990301690942507E-2</v>
      </c>
      <c r="S118" s="466">
        <f t="shared" si="42"/>
        <v>1.9600859818793458E-2</v>
      </c>
    </row>
    <row r="119" spans="1:19" x14ac:dyDescent="0.15">
      <c r="A119" s="385">
        <f t="shared" si="24"/>
        <v>104</v>
      </c>
      <c r="B119" s="456">
        <f t="shared" si="43"/>
        <v>72</v>
      </c>
      <c r="C119" s="457">
        <f t="shared" si="26"/>
        <v>312</v>
      </c>
      <c r="D119" s="465">
        <f t="shared" si="27"/>
        <v>8.3150176034233747E-3</v>
      </c>
      <c r="E119" s="465">
        <f t="shared" si="28"/>
        <v>1.7789131809973624E-6</v>
      </c>
      <c r="F119" s="465">
        <f t="shared" si="29"/>
        <v>8.7720812110143598E-3</v>
      </c>
      <c r="G119" s="466">
        <f t="shared" si="30"/>
        <v>1.524983658566427E-2</v>
      </c>
      <c r="H119" s="465">
        <f t="shared" si="31"/>
        <v>8.6919809971877197E-3</v>
      </c>
      <c r="I119" s="465">
        <f t="shared" si="32"/>
        <v>2.2617321869933146E-6</v>
      </c>
      <c r="J119" s="465">
        <f t="shared" si="33"/>
        <v>9.2420812324530699E-3</v>
      </c>
      <c r="K119" s="466">
        <f t="shared" si="34"/>
        <v>1.5785755230728529E-2</v>
      </c>
      <c r="L119" s="465">
        <f t="shared" si="35"/>
        <v>1.4237146871011554E-2</v>
      </c>
      <c r="M119" s="465">
        <f t="shared" si="36"/>
        <v>1.436637095736405E-4</v>
      </c>
      <c r="N119" s="465">
        <f t="shared" si="37"/>
        <v>1.770378188067967E-2</v>
      </c>
      <c r="O119" s="466">
        <f t="shared" si="38"/>
        <v>2.4151423847776844E-2</v>
      </c>
      <c r="P119" s="465">
        <f t="shared" si="39"/>
        <v>1.0901130468778343E-2</v>
      </c>
      <c r="Q119" s="465">
        <f t="shared" si="40"/>
        <v>2.2842426021872665E-5</v>
      </c>
      <c r="R119" s="465">
        <f t="shared" si="41"/>
        <v>1.2596526371552286E-2</v>
      </c>
      <c r="S119" s="466">
        <f t="shared" si="42"/>
        <v>1.9196112970891733E-2</v>
      </c>
    </row>
    <row r="120" spans="1:19" x14ac:dyDescent="0.15">
      <c r="A120" s="385">
        <f t="shared" si="24"/>
        <v>105</v>
      </c>
      <c r="B120" s="456">
        <f t="shared" si="43"/>
        <v>72.692307692307693</v>
      </c>
      <c r="C120" s="457">
        <f t="shared" si="26"/>
        <v>315</v>
      </c>
      <c r="D120" s="465">
        <f t="shared" si="27"/>
        <v>7.9407561082781696E-3</v>
      </c>
      <c r="E120" s="465">
        <f t="shared" si="28"/>
        <v>1.4372443831556888E-6</v>
      </c>
      <c r="F120" s="465">
        <f t="shared" si="29"/>
        <v>8.4845948321498055E-3</v>
      </c>
      <c r="G120" s="466">
        <f t="shared" si="30"/>
        <v>1.4923591055898416E-2</v>
      </c>
      <c r="H120" s="465">
        <f t="shared" si="31"/>
        <v>8.3042918243544754E-3</v>
      </c>
      <c r="I120" s="465">
        <f t="shared" si="32"/>
        <v>1.8355340834818217E-6</v>
      </c>
      <c r="J120" s="465">
        <f t="shared" si="33"/>
        <v>8.9424729058583674E-3</v>
      </c>
      <c r="K120" s="466">
        <f t="shared" si="34"/>
        <v>1.5449956594262626E-2</v>
      </c>
      <c r="L120" s="465">
        <f t="shared" si="35"/>
        <v>1.3666818184401752E-2</v>
      </c>
      <c r="M120" s="465">
        <f t="shared" si="36"/>
        <v>1.2634536839474135E-4</v>
      </c>
      <c r="N120" s="465">
        <f t="shared" si="37"/>
        <v>1.7213572175297398E-2</v>
      </c>
      <c r="O120" s="466">
        <f t="shared" si="38"/>
        <v>2.3679852452432405E-2</v>
      </c>
      <c r="P120" s="465">
        <f t="shared" si="39"/>
        <v>1.0437610144757256E-2</v>
      </c>
      <c r="Q120" s="465">
        <f t="shared" si="40"/>
        <v>1.9408885434234875E-5</v>
      </c>
      <c r="R120" s="465">
        <f t="shared" si="41"/>
        <v>1.2216746131099465E-2</v>
      </c>
      <c r="S120" s="466">
        <f t="shared" si="42"/>
        <v>1.88033201001673E-2</v>
      </c>
    </row>
    <row r="121" spans="1:19" x14ac:dyDescent="0.15">
      <c r="A121" s="385">
        <f t="shared" si="24"/>
        <v>106</v>
      </c>
      <c r="B121" s="456">
        <f t="shared" si="43"/>
        <v>73.384615384615387</v>
      </c>
      <c r="C121" s="457">
        <f t="shared" si="26"/>
        <v>318</v>
      </c>
      <c r="D121" s="465">
        <f t="shared" si="27"/>
        <v>7.583340237932449E-3</v>
      </c>
      <c r="E121" s="465">
        <f t="shared" si="28"/>
        <v>1.1596143906638059E-6</v>
      </c>
      <c r="F121" s="465">
        <f t="shared" si="29"/>
        <v>8.2080181613435332E-3</v>
      </c>
      <c r="G121" s="466">
        <f t="shared" si="30"/>
        <v>1.4607216917423867E-2</v>
      </c>
      <c r="H121" s="465">
        <f t="shared" si="31"/>
        <v>7.9338947849003569E-3</v>
      </c>
      <c r="I121" s="465">
        <f t="shared" si="32"/>
        <v>1.4876730396611462E-6</v>
      </c>
      <c r="J121" s="465">
        <f t="shared" si="33"/>
        <v>8.6541277626311919E-3</v>
      </c>
      <c r="K121" s="466">
        <f t="shared" si="34"/>
        <v>1.5124275139317165E-2</v>
      </c>
      <c r="L121" s="465">
        <f t="shared" si="35"/>
        <v>1.3119336407619966E-2</v>
      </c>
      <c r="M121" s="465">
        <f t="shared" si="36"/>
        <v>1.1104575603560037E-4</v>
      </c>
      <c r="N121" s="465">
        <f t="shared" si="37"/>
        <v>1.6739489020440423E-2</v>
      </c>
      <c r="O121" s="466">
        <f t="shared" si="38"/>
        <v>2.3221612758220374E-2</v>
      </c>
      <c r="P121" s="465">
        <f t="shared" si="39"/>
        <v>9.9937988859011059E-3</v>
      </c>
      <c r="Q121" s="465">
        <f t="shared" si="40"/>
        <v>1.6476562438610719E-5</v>
      </c>
      <c r="R121" s="465">
        <f t="shared" si="41"/>
        <v>1.1850388203252904E-2</v>
      </c>
      <c r="S121" s="466">
        <f t="shared" si="42"/>
        <v>1.8422025575974072E-2</v>
      </c>
    </row>
    <row r="122" spans="1:19" x14ac:dyDescent="0.15">
      <c r="A122" s="385">
        <f t="shared" si="24"/>
        <v>107</v>
      </c>
      <c r="B122" s="456">
        <f t="shared" si="43"/>
        <v>74.07692307692308</v>
      </c>
      <c r="C122" s="457">
        <f t="shared" si="26"/>
        <v>321</v>
      </c>
      <c r="D122" s="465">
        <f t="shared" si="27"/>
        <v>7.2420117656421552E-3</v>
      </c>
      <c r="E122" s="465">
        <f t="shared" si="28"/>
        <v>9.3434127302896281E-7</v>
      </c>
      <c r="F122" s="465">
        <f t="shared" si="29"/>
        <v>7.9418792115000247E-3</v>
      </c>
      <c r="G122" s="466">
        <f t="shared" si="30"/>
        <v>1.4300330742618429E-2</v>
      </c>
      <c r="H122" s="465">
        <f t="shared" si="31"/>
        <v>7.5800185963192717E-3</v>
      </c>
      <c r="I122" s="465">
        <f t="shared" si="32"/>
        <v>1.204143159726159E-6</v>
      </c>
      <c r="J122" s="465">
        <f t="shared" si="33"/>
        <v>8.3765625111773545E-3</v>
      </c>
      <c r="K122" s="466">
        <f t="shared" si="34"/>
        <v>1.4808319300358965E-2</v>
      </c>
      <c r="L122" s="465">
        <f t="shared" si="35"/>
        <v>1.2593786311779853E-2</v>
      </c>
      <c r="M122" s="465">
        <f t="shared" si="36"/>
        <v>9.7538540512794516E-5</v>
      </c>
      <c r="N122" s="465">
        <f t="shared" si="37"/>
        <v>1.628091504422835E-2</v>
      </c>
      <c r="O122" s="466">
        <f t="shared" si="38"/>
        <v>2.2776215503013397E-2</v>
      </c>
      <c r="P122" s="465">
        <f t="shared" si="39"/>
        <v>9.5688586550634076E-3</v>
      </c>
      <c r="Q122" s="465">
        <f t="shared" si="40"/>
        <v>1.3974678299629088E-5</v>
      </c>
      <c r="R122" s="465">
        <f t="shared" si="41"/>
        <v>1.1496906402067464E-2</v>
      </c>
      <c r="S122" s="466">
        <f t="shared" si="42"/>
        <v>1.8051794905921445E-2</v>
      </c>
    </row>
    <row r="123" spans="1:19" x14ac:dyDescent="0.15">
      <c r="A123" s="385">
        <f t="shared" si="24"/>
        <v>108</v>
      </c>
      <c r="B123" s="456">
        <f t="shared" si="43"/>
        <v>74.769230769230774</v>
      </c>
      <c r="C123" s="457">
        <f t="shared" si="26"/>
        <v>324</v>
      </c>
      <c r="D123" s="465">
        <f t="shared" si="27"/>
        <v>6.9160465926817937E-3</v>
      </c>
      <c r="E123" s="465">
        <f t="shared" si="28"/>
        <v>7.5181028158692551E-7</v>
      </c>
      <c r="F123" s="465">
        <f t="shared" si="29"/>
        <v>7.6857289634082449E-3</v>
      </c>
      <c r="G123" s="466">
        <f t="shared" si="30"/>
        <v>1.4002567181672228E-2</v>
      </c>
      <c r="H123" s="465">
        <f t="shared" si="31"/>
        <v>7.241926377684834E-3</v>
      </c>
      <c r="I123" s="465">
        <f t="shared" si="32"/>
        <v>9.7336594520531496E-7</v>
      </c>
      <c r="J123" s="465">
        <f t="shared" si="33"/>
        <v>8.1093172080457521E-3</v>
      </c>
      <c r="K123" s="466">
        <f t="shared" si="34"/>
        <v>1.45017159136755E-2</v>
      </c>
      <c r="L123" s="465">
        <f t="shared" si="35"/>
        <v>1.2089289331330315E-2</v>
      </c>
      <c r="M123" s="465">
        <f t="shared" si="36"/>
        <v>8.5621617953670411E-5</v>
      </c>
      <c r="N123" s="465">
        <f t="shared" si="37"/>
        <v>1.5837259901435252E-2</v>
      </c>
      <c r="O123" s="466">
        <f t="shared" si="38"/>
        <v>2.234319334997131E-2</v>
      </c>
      <c r="P123" s="465">
        <f t="shared" si="39"/>
        <v>9.1619870487643935E-3</v>
      </c>
      <c r="Q123" s="465">
        <f t="shared" si="40"/>
        <v>1.1842073816175419E-5</v>
      </c>
      <c r="R123" s="465">
        <f t="shared" si="41"/>
        <v>1.1155779741760963E-2</v>
      </c>
      <c r="S123" s="466">
        <f t="shared" si="42"/>
        <v>1.7692213586644426E-2</v>
      </c>
    </row>
    <row r="124" spans="1:19" x14ac:dyDescent="0.15">
      <c r="A124" s="385">
        <f t="shared" si="24"/>
        <v>109</v>
      </c>
      <c r="B124" s="456">
        <f t="shared" si="43"/>
        <v>75.461538461538467</v>
      </c>
      <c r="C124" s="457">
        <f t="shared" si="26"/>
        <v>327</v>
      </c>
      <c r="D124" s="465">
        <f t="shared" si="27"/>
        <v>6.6047532122317856E-3</v>
      </c>
      <c r="E124" s="465">
        <f t="shared" si="28"/>
        <v>6.0412051517084268E-7</v>
      </c>
      <c r="F124" s="465">
        <f t="shared" si="29"/>
        <v>7.4391401232610788E-3</v>
      </c>
      <c r="G124" s="466">
        <f t="shared" si="30"/>
        <v>1.3713577965172025E-2</v>
      </c>
      <c r="H124" s="465">
        <f t="shared" si="31"/>
        <v>6.9189141152336984E-3</v>
      </c>
      <c r="I124" s="465">
        <f t="shared" si="32"/>
        <v>7.8578430073205889E-7</v>
      </c>
      <c r="J124" s="465">
        <f t="shared" si="33"/>
        <v>7.8519540030143053E-3</v>
      </c>
      <c r="K124" s="466">
        <f t="shared" si="34"/>
        <v>1.4204109205179139E-2</v>
      </c>
      <c r="L124" s="465">
        <f t="shared" si="35"/>
        <v>1.1605002095351728E-2</v>
      </c>
      <c r="M124" s="465">
        <f t="shared" si="36"/>
        <v>7.5114662722101764E-5</v>
      </c>
      <c r="N124" s="465">
        <f t="shared" si="37"/>
        <v>1.5407958940620969E-2</v>
      </c>
      <c r="O124" s="466">
        <f t="shared" si="38"/>
        <v>2.1922099734029629E-2</v>
      </c>
      <c r="P124" s="465">
        <f t="shared" si="39"/>
        <v>8.7724157820335425E-3</v>
      </c>
      <c r="Q124" s="465">
        <f t="shared" si="40"/>
        <v>1.0025959778094902E-5</v>
      </c>
      <c r="R124" s="465">
        <f t="shared" si="41"/>
        <v>1.0826511135758277E-2</v>
      </c>
      <c r="S124" s="466">
        <f t="shared" si="42"/>
        <v>1.7342886025863799E-2</v>
      </c>
    </row>
    <row r="125" spans="1:19" x14ac:dyDescent="0.15">
      <c r="A125" s="385">
        <f t="shared" si="24"/>
        <v>110</v>
      </c>
      <c r="B125" s="456">
        <f t="shared" si="43"/>
        <v>76.15384615384616</v>
      </c>
      <c r="C125" s="457">
        <f t="shared" si="26"/>
        <v>330</v>
      </c>
      <c r="D125" s="465">
        <f t="shared" si="27"/>
        <v>6.3074712424068249E-3</v>
      </c>
      <c r="E125" s="465">
        <f t="shared" si="28"/>
        <v>4.8478959237355131E-7</v>
      </c>
      <c r="F125" s="465">
        <f t="shared" si="29"/>
        <v>7.2017059541270578E-3</v>
      </c>
      <c r="G125" s="466">
        <f t="shared" si="30"/>
        <v>1.3433030969438707E-2</v>
      </c>
      <c r="H125" s="465">
        <f t="shared" si="31"/>
        <v>6.6103091963887256E-3</v>
      </c>
      <c r="I125" s="465">
        <f t="shared" si="32"/>
        <v>6.3352168096970908E-7</v>
      </c>
      <c r="J125" s="465">
        <f t="shared" si="33"/>
        <v>7.6040559584337197E-3</v>
      </c>
      <c r="K125" s="466">
        <f t="shared" si="34"/>
        <v>1.3915159841705197E-2</v>
      </c>
      <c r="L125" s="465">
        <f t="shared" si="35"/>
        <v>1.114011501768716E-2</v>
      </c>
      <c r="M125" s="465">
        <f t="shared" si="36"/>
        <v>6.5856907613156683E-5</v>
      </c>
      <c r="N125" s="465">
        <f t="shared" si="37"/>
        <v>1.4992471944361596E-2</v>
      </c>
      <c r="O125" s="466">
        <f t="shared" si="38"/>
        <v>2.1512507777699599E-2</v>
      </c>
      <c r="P125" s="465">
        <f t="shared" si="39"/>
        <v>8.3994092376772703E-3</v>
      </c>
      <c r="Q125" s="465">
        <f t="shared" si="40"/>
        <v>8.480820999755549E-6</v>
      </c>
      <c r="R125" s="465">
        <f t="shared" si="41"/>
        <v>1.050862617002013E-2</v>
      </c>
      <c r="S125" s="466">
        <f t="shared" si="42"/>
        <v>1.7003434530789521E-2</v>
      </c>
    </row>
    <row r="126" spans="1:19" x14ac:dyDescent="0.15">
      <c r="A126" s="385">
        <f t="shared" si="24"/>
        <v>111</v>
      </c>
      <c r="B126" s="456">
        <f t="shared" si="43"/>
        <v>76.84615384615384</v>
      </c>
      <c r="C126" s="457">
        <f t="shared" si="26"/>
        <v>333</v>
      </c>
      <c r="D126" s="465">
        <f t="shared" si="27"/>
        <v>6.0235700253129945E-3</v>
      </c>
      <c r="E126" s="465">
        <f t="shared" si="28"/>
        <v>3.88507255698894E-7</v>
      </c>
      <c r="F126" s="465">
        <f t="shared" si="29"/>
        <v>6.9730391765758792E-3</v>
      </c>
      <c r="G126" s="466">
        <f t="shared" si="30"/>
        <v>1.3160609340202824E-2</v>
      </c>
      <c r="H126" s="465">
        <f t="shared" si="31"/>
        <v>6.3154690091691487E-3</v>
      </c>
      <c r="I126" s="465">
        <f t="shared" si="32"/>
        <v>5.1009643587854414E-7</v>
      </c>
      <c r="J126" s="465">
        <f t="shared" si="33"/>
        <v>7.365225938036235E-3</v>
      </c>
      <c r="K126" s="466">
        <f t="shared" si="34"/>
        <v>1.3634544041349644E-2</v>
      </c>
      <c r="L126" s="465">
        <f t="shared" si="35"/>
        <v>1.0693850943551922E-2</v>
      </c>
      <c r="M126" s="465">
        <f t="shared" si="36"/>
        <v>5.7705134647878903E-5</v>
      </c>
      <c r="N126" s="465">
        <f t="shared" si="37"/>
        <v>1.4590281938174132E-2</v>
      </c>
      <c r="O126" s="466">
        <f t="shared" si="38"/>
        <v>2.1114009271520205E-2</v>
      </c>
      <c r="P126" s="465">
        <f t="shared" si="39"/>
        <v>8.0422630772323065E-3</v>
      </c>
      <c r="Q126" s="465">
        <f t="shared" si="40"/>
        <v>7.1674563480338534E-6</v>
      </c>
      <c r="R126" s="465">
        <f t="shared" si="41"/>
        <v>1.0201671946012625E-2</v>
      </c>
      <c r="S126" s="466">
        <f t="shared" si="42"/>
        <v>1.6673498358300051E-2</v>
      </c>
    </row>
    <row r="127" spans="1:19" x14ac:dyDescent="0.15">
      <c r="A127" s="385">
        <f t="shared" si="24"/>
        <v>112</v>
      </c>
      <c r="B127" s="456">
        <f t="shared" si="43"/>
        <v>77.538461538461533</v>
      </c>
      <c r="C127" s="457">
        <f t="shared" si="26"/>
        <v>336</v>
      </c>
      <c r="D127" s="465">
        <f t="shared" si="27"/>
        <v>5.7524472891618064E-3</v>
      </c>
      <c r="E127" s="465">
        <f t="shared" si="28"/>
        <v>3.1093017007938581E-7</v>
      </c>
      <c r="F127" s="465">
        <f t="shared" si="29"/>
        <v>6.7527709339941788E-3</v>
      </c>
      <c r="G127" s="466">
        <f t="shared" si="30"/>
        <v>1.2896010670543547E-2</v>
      </c>
      <c r="H127" s="465">
        <f t="shared" si="31"/>
        <v>6.0337796040713966E-3</v>
      </c>
      <c r="I127" s="465">
        <f t="shared" si="32"/>
        <v>4.1018283722815759E-7</v>
      </c>
      <c r="J127" s="465">
        <f t="shared" si="33"/>
        <v>7.1350855607504871E-3</v>
      </c>
      <c r="K127" s="466">
        <f t="shared" si="34"/>
        <v>1.3361952738735151E-2</v>
      </c>
      <c r="L127" s="465">
        <f t="shared" si="35"/>
        <v>1.0265463850358744E-2</v>
      </c>
      <c r="M127" s="465">
        <f t="shared" si="36"/>
        <v>5.0531858389505189E-5</v>
      </c>
      <c r="N127" s="465">
        <f t="shared" si="37"/>
        <v>1.4200894064013925E-2</v>
      </c>
      <c r="O127" s="466">
        <f t="shared" si="38"/>
        <v>2.072621371484679E-2</v>
      </c>
      <c r="P127" s="465">
        <f t="shared" si="39"/>
        <v>7.7003029109818334E-3</v>
      </c>
      <c r="Q127" s="465">
        <f t="shared" si="40"/>
        <v>6.0521390069357193E-6</v>
      </c>
      <c r="R127" s="465">
        <f t="shared" si="41"/>
        <v>9.9052159889876368E-3</v>
      </c>
      <c r="S127" s="466">
        <f t="shared" si="42"/>
        <v>1.6352732822674802E-2</v>
      </c>
    </row>
    <row r="128" spans="1:19" x14ac:dyDescent="0.15">
      <c r="A128" s="385">
        <f t="shared" si="24"/>
        <v>113</v>
      </c>
      <c r="B128" s="456">
        <f t="shared" si="43"/>
        <v>78.230769230769226</v>
      </c>
      <c r="C128" s="457">
        <f t="shared" si="26"/>
        <v>339</v>
      </c>
      <c r="D128" s="465">
        <f t="shared" si="27"/>
        <v>5.4935278706028726E-3</v>
      </c>
      <c r="E128" s="465">
        <f t="shared" si="28"/>
        <v>2.4851133328881109E-7</v>
      </c>
      <c r="F128" s="465">
        <f t="shared" si="29"/>
        <v>6.5405498184432087E-3</v>
      </c>
      <c r="G128" s="466">
        <f t="shared" si="30"/>
        <v>1.2638946229331949E-2</v>
      </c>
      <c r="H128" s="465">
        <f t="shared" si="31"/>
        <v>5.7646544156342216E-3</v>
      </c>
      <c r="I128" s="465">
        <f t="shared" si="32"/>
        <v>3.2941150683737994E-7</v>
      </c>
      <c r="J128" s="465">
        <f t="shared" si="33"/>
        <v>6.9132742153749094E-3</v>
      </c>
      <c r="K128" s="466">
        <f t="shared" si="34"/>
        <v>1.3097090801411044E-2</v>
      </c>
      <c r="L128" s="465">
        <f t="shared" si="35"/>
        <v>9.8542376005870159E-3</v>
      </c>
      <c r="M128" s="465">
        <f t="shared" si="36"/>
        <v>4.4223685025039304E-5</v>
      </c>
      <c r="N128" s="465">
        <f t="shared" si="37"/>
        <v>1.3823834514496758E-2</v>
      </c>
      <c r="O128" s="466">
        <f t="shared" si="38"/>
        <v>2.0348747412979002E-2</v>
      </c>
      <c r="P128" s="465">
        <f t="shared" si="39"/>
        <v>7.3728830245231398E-3</v>
      </c>
      <c r="Q128" s="465">
        <f t="shared" si="40"/>
        <v>5.1058828835645936E-6</v>
      </c>
      <c r="R128" s="465">
        <f t="shared" si="41"/>
        <v>9.618845217539751E-3</v>
      </c>
      <c r="S128" s="466">
        <f t="shared" si="42"/>
        <v>1.6040808456976745E-2</v>
      </c>
    </row>
    <row r="129" spans="1:19" x14ac:dyDescent="0.15">
      <c r="A129" s="385">
        <f t="shared" si="24"/>
        <v>114</v>
      </c>
      <c r="B129" s="456">
        <f t="shared" si="43"/>
        <v>78.92307692307692</v>
      </c>
      <c r="C129" s="457">
        <f t="shared" si="26"/>
        <v>342</v>
      </c>
      <c r="D129" s="465">
        <f t="shared" si="27"/>
        <v>5.246262494564803E-3</v>
      </c>
      <c r="E129" s="465">
        <f t="shared" si="28"/>
        <v>1.9835851084728849E-7</v>
      </c>
      <c r="F129" s="465">
        <f t="shared" si="29"/>
        <v>6.3360409531949546E-3</v>
      </c>
      <c r="G129" s="466">
        <f t="shared" si="30"/>
        <v>1.2389140236704685E-2</v>
      </c>
      <c r="H129" s="465">
        <f t="shared" si="31"/>
        <v>5.5075330410258513E-3</v>
      </c>
      <c r="I129" s="465">
        <f t="shared" si="32"/>
        <v>2.6420303843504216E-7</v>
      </c>
      <c r="J129" s="465">
        <f t="shared" si="33"/>
        <v>6.6994481322470989E-3</v>
      </c>
      <c r="K129" s="466">
        <f t="shared" si="34"/>
        <v>1.283967629388072E-2</v>
      </c>
      <c r="L129" s="465">
        <f t="shared" si="35"/>
        <v>9.4594847446108736E-3</v>
      </c>
      <c r="M129" s="465">
        <f t="shared" si="36"/>
        <v>3.8679831709931341E-5</v>
      </c>
      <c r="N129" s="465">
        <f t="shared" si="37"/>
        <v>1.3458649524243027E-2</v>
      </c>
      <c r="O129" s="466">
        <f t="shared" si="38"/>
        <v>1.9981252626921717E-2</v>
      </c>
      <c r="P129" s="465">
        <f t="shared" si="39"/>
        <v>7.0593851594820366E-3</v>
      </c>
      <c r="Q129" s="465">
        <f t="shared" si="40"/>
        <v>4.3038025708959516E-6</v>
      </c>
      <c r="R129" s="465">
        <f t="shared" si="41"/>
        <v>9.3421649706707521E-3</v>
      </c>
      <c r="S129" s="466">
        <f t="shared" si="42"/>
        <v>1.5737410224472431E-2</v>
      </c>
    </row>
    <row r="130" spans="1:19" x14ac:dyDescent="0.15">
      <c r="A130" s="385">
        <f t="shared" si="24"/>
        <v>115</v>
      </c>
      <c r="B130" s="456">
        <f t="shared" si="43"/>
        <v>79.615384615384613</v>
      </c>
      <c r="C130" s="457">
        <f t="shared" si="26"/>
        <v>345</v>
      </c>
      <c r="D130" s="465">
        <f t="shared" si="27"/>
        <v>5.0101266090157867E-3</v>
      </c>
      <c r="E130" s="465">
        <f t="shared" si="28"/>
        <v>1.5811696303454543E-7</v>
      </c>
      <c r="F130" s="465">
        <f t="shared" si="29"/>
        <v>6.1389251283500146E-3</v>
      </c>
      <c r="G130" s="466">
        <f t="shared" si="30"/>
        <v>1.2146329183359216E-2</v>
      </c>
      <c r="H130" s="465">
        <f t="shared" si="31"/>
        <v>5.2618800731100354E-3</v>
      </c>
      <c r="I130" s="465">
        <f t="shared" si="32"/>
        <v>2.1162953019004813E-7</v>
      </c>
      <c r="J130" s="465">
        <f t="shared" si="33"/>
        <v>6.4932795083125772E-3</v>
      </c>
      <c r="K130" s="466">
        <f t="shared" si="34"/>
        <v>1.2589439786015663E-2</v>
      </c>
      <c r="L130" s="465">
        <f t="shared" si="35"/>
        <v>9.0805453714851922E-3</v>
      </c>
      <c r="M130" s="465">
        <f t="shared" si="36"/>
        <v>3.3810791858770337E-5</v>
      </c>
      <c r="N130" s="465">
        <f t="shared" si="37"/>
        <v>1.3104904414978802E-2</v>
      </c>
      <c r="O130" s="466">
        <f t="shared" si="38"/>
        <v>1.9623386772341992E-2</v>
      </c>
      <c r="P130" s="465">
        <f t="shared" si="39"/>
        <v>6.7592173460718072E-3</v>
      </c>
      <c r="Q130" s="465">
        <f t="shared" si="40"/>
        <v>3.6245556522277168E-6</v>
      </c>
      <c r="R130" s="465">
        <f t="shared" si="41"/>
        <v>9.0747980888488122E-3</v>
      </c>
      <c r="S130" s="466">
        <f t="shared" si="42"/>
        <v>1.5442236776745978E-2</v>
      </c>
    </row>
    <row r="131" spans="1:19" x14ac:dyDescent="0.15">
      <c r="A131" s="385">
        <f t="shared" si="24"/>
        <v>116</v>
      </c>
      <c r="B131" s="456">
        <f t="shared" si="43"/>
        <v>80.307692307692307</v>
      </c>
      <c r="C131" s="457">
        <f t="shared" si="26"/>
        <v>348</v>
      </c>
      <c r="D131" s="465">
        <f t="shared" si="27"/>
        <v>4.7846192721720266E-3</v>
      </c>
      <c r="E131" s="465">
        <f t="shared" si="28"/>
        <v>1.2587246443720989E-7</v>
      </c>
      <c r="F131" s="465">
        <f t="shared" si="29"/>
        <v>5.948897986189583E-3</v>
      </c>
      <c r="G131" s="466">
        <f t="shared" si="30"/>
        <v>1.1910261190701954E-2</v>
      </c>
      <c r="H131" s="465">
        <f t="shared" si="31"/>
        <v>5.0271839855608579E-3</v>
      </c>
      <c r="I131" s="465">
        <f t="shared" si="32"/>
        <v>1.6929954179939525E-7</v>
      </c>
      <c r="J131" s="465">
        <f t="shared" si="33"/>
        <v>6.2944556822399633E-3</v>
      </c>
      <c r="K131" s="466">
        <f t="shared" si="34"/>
        <v>1.234612370285776E-2</v>
      </c>
      <c r="L131" s="465">
        <f t="shared" si="35"/>
        <v>8.7167860057681349E-3</v>
      </c>
      <c r="M131" s="465">
        <f t="shared" si="36"/>
        <v>2.9537133181666594E-5</v>
      </c>
      <c r="N131" s="465">
        <f t="shared" si="37"/>
        <v>1.2762182691240853E-2</v>
      </c>
      <c r="O131" s="466">
        <f t="shared" si="38"/>
        <v>1.9274821664531934E-2</v>
      </c>
      <c r="P131" s="465">
        <f t="shared" si="39"/>
        <v>6.4718127852922257E-3</v>
      </c>
      <c r="Q131" s="465">
        <f t="shared" si="40"/>
        <v>3.0498573704518378E-6</v>
      </c>
      <c r="R131" s="465">
        <f t="shared" si="41"/>
        <v>8.8163840457791132E-3</v>
      </c>
      <c r="S131" s="466">
        <f t="shared" si="42"/>
        <v>1.5154999755409036E-2</v>
      </c>
    </row>
    <row r="132" spans="1:19" x14ac:dyDescent="0.15">
      <c r="A132" s="385">
        <f t="shared" si="24"/>
        <v>117</v>
      </c>
      <c r="B132" s="456">
        <f t="shared" si="43"/>
        <v>81</v>
      </c>
      <c r="C132" s="457">
        <f t="shared" si="26"/>
        <v>351</v>
      </c>
      <c r="D132" s="465">
        <f t="shared" si="27"/>
        <v>4.5692620897931921E-3</v>
      </c>
      <c r="E132" s="465">
        <f t="shared" si="28"/>
        <v>1.0007124296417512E-7</v>
      </c>
      <c r="F132" s="465">
        <f t="shared" si="29"/>
        <v>5.7656692531388165E-3</v>
      </c>
      <c r="G132" s="466">
        <f t="shared" si="30"/>
        <v>1.1680695409103509E-2</v>
      </c>
      <c r="H132" s="465">
        <f t="shared" si="31"/>
        <v>4.8029560677049429E-3</v>
      </c>
      <c r="I132" s="465">
        <f t="shared" si="32"/>
        <v>1.3526267464925784E-7</v>
      </c>
      <c r="J132" s="465">
        <f t="shared" si="33"/>
        <v>6.1026783564612774E-3</v>
      </c>
      <c r="K132" s="466">
        <f t="shared" si="34"/>
        <v>1.2109481713036241E-2</v>
      </c>
      <c r="L132" s="465">
        <f t="shared" si="35"/>
        <v>8.3675985485360434E-3</v>
      </c>
      <c r="M132" s="465">
        <f t="shared" si="36"/>
        <v>2.5788416315583598E-5</v>
      </c>
      <c r="N132" s="465">
        <f t="shared" si="37"/>
        <v>1.2430085183735895E-2</v>
      </c>
      <c r="O132" s="466">
        <f t="shared" si="38"/>
        <v>1.8935242806416133E-2</v>
      </c>
      <c r="P132" s="465">
        <f t="shared" si="39"/>
        <v>6.1966287786578535E-3</v>
      </c>
      <c r="Q132" s="465">
        <f t="shared" si="40"/>
        <v>2.5640588023811309E-6</v>
      </c>
      <c r="R132" s="465">
        <f t="shared" si="41"/>
        <v>8.5665781278222441E-3</v>
      </c>
      <c r="S132" s="466">
        <f t="shared" si="42"/>
        <v>1.4875423134536717E-2</v>
      </c>
    </row>
    <row r="133" spans="1:19" x14ac:dyDescent="0.15">
      <c r="A133" s="385">
        <f t="shared" si="24"/>
        <v>118</v>
      </c>
      <c r="B133" s="456">
        <f t="shared" si="43"/>
        <v>81.692307692307693</v>
      </c>
      <c r="C133" s="457">
        <f t="shared" si="26"/>
        <v>354</v>
      </c>
      <c r="D133" s="465">
        <f t="shared" si="27"/>
        <v>4.3635982003105995E-3</v>
      </c>
      <c r="E133" s="465">
        <f t="shared" si="28"/>
        <v>7.9453999584666743E-8</v>
      </c>
      <c r="F133" s="465">
        <f t="shared" si="29"/>
        <v>5.5889620154347952E-3</v>
      </c>
      <c r="G133" s="466">
        <f t="shared" si="30"/>
        <v>1.1457401451718122E-2</v>
      </c>
      <c r="H133" s="465">
        <f t="shared" si="31"/>
        <v>4.5887294068729179E-3</v>
      </c>
      <c r="I133" s="465">
        <f t="shared" si="32"/>
        <v>1.0793056035387257E-7</v>
      </c>
      <c r="J133" s="465">
        <f t="shared" si="33"/>
        <v>5.9176628632227057E-3</v>
      </c>
      <c r="K133" s="466">
        <f t="shared" si="34"/>
        <v>1.1879278153229372E-2</v>
      </c>
      <c r="L133" s="465">
        <f t="shared" si="35"/>
        <v>8.0323992608205084E-3</v>
      </c>
      <c r="M133" s="465">
        <f t="shared" si="36"/>
        <v>2.2502222883640264E-5</v>
      </c>
      <c r="N133" s="465">
        <f t="shared" si="37"/>
        <v>1.2108229237590362E-2</v>
      </c>
      <c r="O133" s="466">
        <f t="shared" si="38"/>
        <v>1.8604348716852511E-2</v>
      </c>
      <c r="P133" s="465">
        <f t="shared" si="39"/>
        <v>5.9331457034347609E-3</v>
      </c>
      <c r="Q133" s="465">
        <f t="shared" si="40"/>
        <v>2.1537806838463908E-6</v>
      </c>
      <c r="R133" s="465">
        <f t="shared" si="41"/>
        <v>8.325050658194777E-3</v>
      </c>
      <c r="S133" s="466">
        <f t="shared" si="42"/>
        <v>1.4603242601166433E-2</v>
      </c>
    </row>
    <row r="134" spans="1:19" x14ac:dyDescent="0.15">
      <c r="A134" s="385">
        <f t="shared" si="24"/>
        <v>119</v>
      </c>
      <c r="B134" s="456">
        <f t="shared" si="43"/>
        <v>82.384615384615387</v>
      </c>
      <c r="C134" s="457">
        <f t="shared" si="26"/>
        <v>357</v>
      </c>
      <c r="D134" s="465">
        <f t="shared" si="27"/>
        <v>4.1671913056350188E-3</v>
      </c>
      <c r="E134" s="465">
        <f t="shared" si="28"/>
        <v>6.300162465366546E-8</v>
      </c>
      <c r="F134" s="465">
        <f t="shared" si="29"/>
        <v>5.418512035784584E-3</v>
      </c>
      <c r="G134" s="466">
        <f t="shared" si="30"/>
        <v>1.1240158861511969E-2</v>
      </c>
      <c r="H134" s="465">
        <f t="shared" si="31"/>
        <v>4.3840579161412074E-3</v>
      </c>
      <c r="I134" s="465">
        <f t="shared" si="32"/>
        <v>8.6011544719576369E-8</v>
      </c>
      <c r="J134" s="465">
        <f t="shared" si="33"/>
        <v>5.7391374719293342E-3</v>
      </c>
      <c r="K134" s="466">
        <f t="shared" si="34"/>
        <v>1.1655287486290316E-2</v>
      </c>
      <c r="L134" s="465">
        <f t="shared" si="35"/>
        <v>7.7106277877680689E-3</v>
      </c>
      <c r="M134" s="465">
        <f t="shared" si="36"/>
        <v>1.9623282735258987E-5</v>
      </c>
      <c r="N134" s="465">
        <f t="shared" si="37"/>
        <v>1.1796247942903904E-2</v>
      </c>
      <c r="O134" s="466">
        <f t="shared" si="38"/>
        <v>1.8281850296668414E-2</v>
      </c>
      <c r="P134" s="465">
        <f t="shared" si="39"/>
        <v>5.680866031450558E-3</v>
      </c>
      <c r="Q134" s="465">
        <f t="shared" si="40"/>
        <v>1.8075959343325986E-6</v>
      </c>
      <c r="R134" s="465">
        <f t="shared" si="41"/>
        <v>8.0914862632753826E-3</v>
      </c>
      <c r="S134" s="466">
        <f t="shared" si="42"/>
        <v>1.4338204971389958E-2</v>
      </c>
    </row>
    <row r="135" spans="1:19" x14ac:dyDescent="0.15">
      <c r="A135" s="385">
        <f t="shared" si="24"/>
        <v>120</v>
      </c>
      <c r="B135" s="456">
        <f t="shared" si="43"/>
        <v>83.07692307692308</v>
      </c>
      <c r="C135" s="457">
        <f t="shared" si="26"/>
        <v>360</v>
      </c>
      <c r="D135" s="465">
        <f t="shared" si="27"/>
        <v>3.9796247455881799E-3</v>
      </c>
      <c r="E135" s="465">
        <f t="shared" si="28"/>
        <v>4.9890612573453119E-8</v>
      </c>
      <c r="F135" s="465">
        <f t="shared" si="29"/>
        <v>5.2540671084860824E-3</v>
      </c>
      <c r="G135" s="466">
        <f t="shared" si="30"/>
        <v>1.1028756609317625E-2</v>
      </c>
      <c r="H135" s="465">
        <f t="shared" si="31"/>
        <v>4.1885154054394766E-3</v>
      </c>
      <c r="I135" s="465">
        <f t="shared" si="32"/>
        <v>6.8456782205641367E-8</v>
      </c>
      <c r="J135" s="465">
        <f t="shared" si="33"/>
        <v>5.5668427352491001E-3</v>
      </c>
      <c r="K135" s="466">
        <f t="shared" si="34"/>
        <v>1.1437293790830704E-2</v>
      </c>
      <c r="L135" s="465">
        <f t="shared" si="35"/>
        <v>7.401746221891361E-3</v>
      </c>
      <c r="M135" s="465">
        <f t="shared" si="36"/>
        <v>1.7102690978149332E-5</v>
      </c>
      <c r="N135" s="465">
        <f t="shared" si="37"/>
        <v>1.1493789405179866E-2</v>
      </c>
      <c r="O135" s="466">
        <f t="shared" si="38"/>
        <v>1.7967470230055193E-2</v>
      </c>
      <c r="P135" s="465">
        <f t="shared" si="39"/>
        <v>5.439313389625014E-3</v>
      </c>
      <c r="Q135" s="465">
        <f t="shared" si="40"/>
        <v>1.5157547392629711E-6</v>
      </c>
      <c r="R135" s="465">
        <f t="shared" si="41"/>
        <v>7.8655831785141572E-3</v>
      </c>
      <c r="S135" s="466">
        <f t="shared" si="42"/>
        <v>1.4080067639745708E-2</v>
      </c>
    </row>
    <row r="136" spans="1:19" x14ac:dyDescent="0.15">
      <c r="A136" s="385">
        <f t="shared" si="24"/>
        <v>121</v>
      </c>
      <c r="B136" s="456">
        <f t="shared" si="43"/>
        <v>83.769230769230774</v>
      </c>
      <c r="C136" s="457">
        <f t="shared" si="26"/>
        <v>363</v>
      </c>
      <c r="D136" s="465">
        <f t="shared" si="27"/>
        <v>3.800500613994345E-3</v>
      </c>
      <c r="E136" s="465">
        <f t="shared" si="28"/>
        <v>3.9456503333525156E-8</v>
      </c>
      <c r="F136" s="465">
        <f t="shared" si="29"/>
        <v>5.0953864506463331E-3</v>
      </c>
      <c r="G136" s="466">
        <f t="shared" si="30"/>
        <v>1.0822992620889127E-2</v>
      </c>
      <c r="H136" s="465">
        <f t="shared" si="31"/>
        <v>4.001694694089614E-3</v>
      </c>
      <c r="I136" s="465">
        <f t="shared" si="32"/>
        <v>5.4415820257244301E-8</v>
      </c>
      <c r="J136" s="465">
        <f t="shared" si="33"/>
        <v>5.4005308716077449E-3</v>
      </c>
      <c r="K136" s="466">
        <f t="shared" si="34"/>
        <v>1.1225090280213765E-2</v>
      </c>
      <c r="L136" s="465">
        <f t="shared" si="35"/>
        <v>7.1052382038455843E-3</v>
      </c>
      <c r="M136" s="465">
        <f t="shared" si="36"/>
        <v>1.489720621177676E-5</v>
      </c>
      <c r="N136" s="465">
        <f t="shared" si="37"/>
        <v>1.1200516053358367E-2</v>
      </c>
      <c r="O136" s="466">
        <f t="shared" si="38"/>
        <v>1.7660942419107213E-2</v>
      </c>
      <c r="P136" s="465">
        <f t="shared" si="39"/>
        <v>5.2080316604472725E-3</v>
      </c>
      <c r="Q136" s="465">
        <f t="shared" si="40"/>
        <v>1.2699467719003021E-6</v>
      </c>
      <c r="R136" s="465">
        <f t="shared" si="41"/>
        <v>7.6470525916008114E-3</v>
      </c>
      <c r="S136" s="466">
        <f t="shared" si="42"/>
        <v>1.3828598059780532E-2</v>
      </c>
    </row>
    <row r="137" spans="1:19" x14ac:dyDescent="0.15">
      <c r="A137" s="385">
        <f t="shared" si="24"/>
        <v>122</v>
      </c>
      <c r="B137" s="456">
        <f t="shared" si="43"/>
        <v>84.461538461538467</v>
      </c>
      <c r="C137" s="457">
        <f t="shared" si="26"/>
        <v>366</v>
      </c>
      <c r="D137" s="465">
        <f t="shared" si="27"/>
        <v>3.6294389145569098E-3</v>
      </c>
      <c r="E137" s="465">
        <f t="shared" si="28"/>
        <v>3.1163955597227654E-8</v>
      </c>
      <c r="F137" s="465">
        <f t="shared" si="29"/>
        <v>4.9422401272967154E-3</v>
      </c>
      <c r="G137" s="466">
        <f t="shared" si="30"/>
        <v>1.0622673331079949E-2</v>
      </c>
      <c r="H137" s="465">
        <f t="shared" si="31"/>
        <v>3.8232067629281547E-3</v>
      </c>
      <c r="I137" s="465">
        <f t="shared" si="32"/>
        <v>4.320006226105921E-8</v>
      </c>
      <c r="J137" s="465">
        <f t="shared" si="33"/>
        <v>5.2399651818653137E-3</v>
      </c>
      <c r="K137" s="466">
        <f t="shared" si="34"/>
        <v>1.1018478849057781E-2</v>
      </c>
      <c r="L137" s="465">
        <f t="shared" si="35"/>
        <v>6.8206080592272105E-3</v>
      </c>
      <c r="M137" s="465">
        <f t="shared" si="36"/>
        <v>1.2968622113821633E-5</v>
      </c>
      <c r="N137" s="465">
        <f t="shared" si="37"/>
        <v>1.0916103983320102E-2</v>
      </c>
      <c r="O137" s="466">
        <f t="shared" si="38"/>
        <v>1.7362011449446952E-2</v>
      </c>
      <c r="P137" s="465">
        <f t="shared" si="39"/>
        <v>4.986584120701138E-3</v>
      </c>
      <c r="Q137" s="465">
        <f t="shared" si="40"/>
        <v>1.0630957829571868E-6</v>
      </c>
      <c r="R137" s="465">
        <f t="shared" si="41"/>
        <v>7.4356180207033606E-3</v>
      </c>
      <c r="S137" s="466">
        <f t="shared" si="42"/>
        <v>1.3583573253802271E-2</v>
      </c>
    </row>
    <row r="138" spans="1:19" x14ac:dyDescent="0.15">
      <c r="A138" s="385">
        <f t="shared" si="24"/>
        <v>123</v>
      </c>
      <c r="B138" s="456">
        <f t="shared" si="43"/>
        <v>85.15384615384616</v>
      </c>
      <c r="C138" s="457">
        <f t="shared" si="26"/>
        <v>369</v>
      </c>
      <c r="D138" s="465">
        <f t="shared" si="27"/>
        <v>3.466076754729252E-3</v>
      </c>
      <c r="E138" s="465">
        <f t="shared" si="28"/>
        <v>2.4582288798190408E-8</v>
      </c>
      <c r="F138" s="465">
        <f t="shared" si="29"/>
        <v>4.794408508344894E-3</v>
      </c>
      <c r="G138" s="466">
        <f t="shared" si="30"/>
        <v>1.0427613263398586E-2</v>
      </c>
      <c r="H138" s="465">
        <f t="shared" si="31"/>
        <v>3.6526799442466997E-3</v>
      </c>
      <c r="I138" s="465">
        <f t="shared" si="32"/>
        <v>3.4252760023536741E-8</v>
      </c>
      <c r="J138" s="465">
        <f t="shared" si="33"/>
        <v>5.0849194981094081E-3</v>
      </c>
      <c r="K138" s="466">
        <f t="shared" si="34"/>
        <v>1.0817269645484531E-2</v>
      </c>
      <c r="L138" s="465">
        <f t="shared" si="35"/>
        <v>6.547379969951847E-3</v>
      </c>
      <c r="M138" s="465">
        <f t="shared" si="36"/>
        <v>1.1283205218722422E-5</v>
      </c>
      <c r="N138" s="465">
        <f t="shared" si="37"/>
        <v>1.0640242334859162E-2</v>
      </c>
      <c r="O138" s="466">
        <f t="shared" si="38"/>
        <v>1.7070432085016626E-2</v>
      </c>
      <c r="P138" s="465">
        <f t="shared" si="39"/>
        <v>4.7745526168120897E-3</v>
      </c>
      <c r="Q138" s="465">
        <f t="shared" si="40"/>
        <v>8.8918236161010403E-7</v>
      </c>
      <c r="R138" s="465">
        <f t="shared" si="41"/>
        <v>7.2310147257237389E-3</v>
      </c>
      <c r="S138" s="466">
        <f t="shared" si="42"/>
        <v>1.3344779349982039E-2</v>
      </c>
    </row>
    <row r="139" spans="1:19" x14ac:dyDescent="0.15">
      <c r="A139" s="385">
        <f t="shared" si="24"/>
        <v>124</v>
      </c>
      <c r="B139" s="456">
        <f t="shared" si="43"/>
        <v>85.84615384615384</v>
      </c>
      <c r="C139" s="457">
        <f t="shared" si="26"/>
        <v>372</v>
      </c>
      <c r="D139" s="465">
        <f t="shared" si="27"/>
        <v>3.3100675758696778E-3</v>
      </c>
      <c r="E139" s="465">
        <f t="shared" si="28"/>
        <v>1.9365527543658556E-8</v>
      </c>
      <c r="F139" s="465">
        <f t="shared" si="29"/>
        <v>4.6516817554386192E-3</v>
      </c>
      <c r="G139" s="466">
        <f t="shared" si="30"/>
        <v>1.0237634633322086E-2</v>
      </c>
      <c r="H139" s="465">
        <f t="shared" si="31"/>
        <v>3.4897591478634925E-3</v>
      </c>
      <c r="I139" s="465">
        <f t="shared" si="32"/>
        <v>2.7124408324257185E-8</v>
      </c>
      <c r="J139" s="465">
        <f t="shared" si="33"/>
        <v>4.9351776626334054E-3</v>
      </c>
      <c r="K139" s="466">
        <f t="shared" si="34"/>
        <v>1.0621280667473986E-2</v>
      </c>
      <c r="L139" s="465">
        <f t="shared" si="35"/>
        <v>6.2850971788259808E-3</v>
      </c>
      <c r="M139" s="465">
        <f t="shared" si="36"/>
        <v>9.8111923635406574E-6</v>
      </c>
      <c r="N139" s="465">
        <f t="shared" si="37"/>
        <v>1.0372632700247797E-2</v>
      </c>
      <c r="O139" s="466">
        <f t="shared" si="38"/>
        <v>1.6785968790249763E-2</v>
      </c>
      <c r="P139" s="465">
        <f t="shared" si="39"/>
        <v>4.5715367752588712E-3</v>
      </c>
      <c r="Q139" s="465">
        <f t="shared" si="40"/>
        <v>7.4309118343128792E-7</v>
      </c>
      <c r="R139" s="465">
        <f t="shared" si="41"/>
        <v>7.032989150650093E-3</v>
      </c>
      <c r="S139" s="466">
        <f t="shared" si="42"/>
        <v>1.3112011145093536E-2</v>
      </c>
    </row>
    <row r="140" spans="1:19" x14ac:dyDescent="0.15">
      <c r="A140" s="385">
        <f t="shared" si="24"/>
        <v>125</v>
      </c>
      <c r="B140" s="456">
        <f t="shared" si="43"/>
        <v>86.538461538461533</v>
      </c>
      <c r="C140" s="457">
        <f t="shared" si="26"/>
        <v>375</v>
      </c>
      <c r="D140" s="465">
        <f t="shared" si="27"/>
        <v>3.1610804180473551E-3</v>
      </c>
      <c r="E140" s="465">
        <f t="shared" si="28"/>
        <v>1.5236146007969963E-8</v>
      </c>
      <c r="F140" s="465">
        <f t="shared" si="29"/>
        <v>4.5138593369473679E-3</v>
      </c>
      <c r="G140" s="466">
        <f t="shared" si="30"/>
        <v>1.0052566973861121E-2</v>
      </c>
      <c r="H140" s="465">
        <f t="shared" si="31"/>
        <v>3.3341051217145412E-3</v>
      </c>
      <c r="I140" s="465">
        <f t="shared" si="32"/>
        <v>2.1452601108375327E-8</v>
      </c>
      <c r="J140" s="465">
        <f t="shared" si="33"/>
        <v>4.7905330352979725E-3</v>
      </c>
      <c r="K140" s="466">
        <f t="shared" si="34"/>
        <v>1.0430337381800565E-2</v>
      </c>
      <c r="L140" s="465">
        <f t="shared" si="35"/>
        <v>6.0333212259829775E-3</v>
      </c>
      <c r="M140" s="465">
        <f t="shared" si="36"/>
        <v>8.5263418637659057E-6</v>
      </c>
      <c r="N140" s="465">
        <f t="shared" si="37"/>
        <v>1.0112988562629655E-2</v>
      </c>
      <c r="O140" s="466">
        <f t="shared" si="38"/>
        <v>1.6508395277955997E-2</v>
      </c>
      <c r="P140" s="465">
        <f t="shared" si="39"/>
        <v>4.3771532465586805E-3</v>
      </c>
      <c r="Q140" s="465">
        <f t="shared" si="40"/>
        <v>6.2047951500788561E-7</v>
      </c>
      <c r="R140" s="465">
        <f t="shared" si="41"/>
        <v>6.8412983952066408E-3</v>
      </c>
      <c r="S140" s="466">
        <f t="shared" si="42"/>
        <v>1.2885071691296468E-2</v>
      </c>
    </row>
    <row r="141" spans="1:19" x14ac:dyDescent="0.15">
      <c r="A141" s="385">
        <f t="shared" si="24"/>
        <v>126</v>
      </c>
      <c r="B141" s="456">
        <f t="shared" si="43"/>
        <v>87.230769230769226</v>
      </c>
      <c r="C141" s="457">
        <f t="shared" si="26"/>
        <v>378</v>
      </c>
      <c r="D141" s="465">
        <f t="shared" si="27"/>
        <v>3.0187992179395466E-3</v>
      </c>
      <c r="E141" s="465">
        <f t="shared" si="28"/>
        <v>1.1971847694877228E-8</v>
      </c>
      <c r="F141" s="465">
        <f t="shared" si="29"/>
        <v>4.3807495693772847E-3</v>
      </c>
      <c r="G141" s="466">
        <f t="shared" si="30"/>
        <v>9.8722467819761881E-3</v>
      </c>
      <c r="H141" s="465">
        <f t="shared" si="31"/>
        <v>3.1853937454247418E-3</v>
      </c>
      <c r="I141" s="465">
        <f t="shared" si="32"/>
        <v>1.6945566335907402E-8</v>
      </c>
      <c r="J141" s="465">
        <f t="shared" si="33"/>
        <v>4.6507880275863389E-3</v>
      </c>
      <c r="K141" s="466">
        <f t="shared" si="34"/>
        <v>1.0244272364133675E-2</v>
      </c>
      <c r="L141" s="465">
        <f t="shared" si="35"/>
        <v>5.791631215906862E-3</v>
      </c>
      <c r="M141" s="465">
        <f t="shared" si="36"/>
        <v>7.4055330230988535E-6</v>
      </c>
      <c r="N141" s="465">
        <f t="shared" si="37"/>
        <v>9.8610347625847083E-3</v>
      </c>
      <c r="O141" s="466">
        <f t="shared" si="38"/>
        <v>1.6237494081364611E-2</v>
      </c>
      <c r="P141" s="465">
        <f t="shared" si="39"/>
        <v>4.1910349813984067E-3</v>
      </c>
      <c r="Q141" s="465">
        <f t="shared" si="40"/>
        <v>5.1766414746134316E-7</v>
      </c>
      <c r="R141" s="465">
        <f t="shared" si="41"/>
        <v>6.6557097141132227E-3</v>
      </c>
      <c r="S141" s="466">
        <f t="shared" si="42"/>
        <v>1.2663771905478459E-2</v>
      </c>
    </row>
    <row r="142" spans="1:19" x14ac:dyDescent="0.15">
      <c r="A142" s="385">
        <f t="shared" si="24"/>
        <v>127</v>
      </c>
      <c r="B142" s="456">
        <f t="shared" si="43"/>
        <v>87.92307692307692</v>
      </c>
      <c r="C142" s="457">
        <f t="shared" si="26"/>
        <v>381</v>
      </c>
      <c r="D142" s="465">
        <f t="shared" si="27"/>
        <v>2.8829221383307128E-3</v>
      </c>
      <c r="E142" s="465">
        <f t="shared" si="28"/>
        <v>9.3948310443132696E-9</v>
      </c>
      <c r="F142" s="465">
        <f t="shared" si="29"/>
        <v>4.2521691836509001E-3</v>
      </c>
      <c r="G142" s="466">
        <f t="shared" si="30"/>
        <v>9.696517184541828E-3</v>
      </c>
      <c r="H142" s="465">
        <f t="shared" si="31"/>
        <v>3.0433153553878251E-3</v>
      </c>
      <c r="I142" s="465">
        <f t="shared" si="32"/>
        <v>1.3368728799246495E-8</v>
      </c>
      <c r="J142" s="465">
        <f t="shared" si="33"/>
        <v>4.5157536617745908E-3</v>
      </c>
      <c r="K142" s="466">
        <f t="shared" si="34"/>
        <v>1.0062924958983213E-2</v>
      </c>
      <c r="L142" s="465">
        <f t="shared" si="35"/>
        <v>5.5596231138185159E-3</v>
      </c>
      <c r="M142" s="465">
        <f t="shared" si="36"/>
        <v>6.4284090794276353E-6</v>
      </c>
      <c r="N142" s="465">
        <f t="shared" si="37"/>
        <v>9.6165069913132228E-3</v>
      </c>
      <c r="O142" s="466">
        <f t="shared" si="38"/>
        <v>1.5973056148876813E-2</v>
      </c>
      <c r="P142" s="465">
        <f t="shared" si="39"/>
        <v>4.012830537545053E-3</v>
      </c>
      <c r="Q142" s="465">
        <f t="shared" si="40"/>
        <v>4.315242869906527E-7</v>
      </c>
      <c r="R142" s="465">
        <f t="shared" si="41"/>
        <v>6.4760000423750297E-3</v>
      </c>
      <c r="S142" s="466">
        <f t="shared" si="42"/>
        <v>1.2447930199773525E-2</v>
      </c>
    </row>
    <row r="143" spans="1:19" x14ac:dyDescent="0.15">
      <c r="A143" s="385">
        <f t="shared" si="24"/>
        <v>128</v>
      </c>
      <c r="B143" s="456">
        <f t="shared" si="43"/>
        <v>88.615384615384613</v>
      </c>
      <c r="C143" s="457">
        <f t="shared" si="26"/>
        <v>384</v>
      </c>
      <c r="D143" s="465">
        <f t="shared" si="27"/>
        <v>2.7531609277910451E-3</v>
      </c>
      <c r="E143" s="465">
        <f t="shared" si="28"/>
        <v>7.3630873678218785E-9</v>
      </c>
      <c r="F143" s="465">
        <f t="shared" si="29"/>
        <v>4.1279429147786928E-3</v>
      </c>
      <c r="G143" s="466">
        <f t="shared" si="30"/>
        <v>9.5252276226458297E-3</v>
      </c>
      <c r="H143" s="465">
        <f t="shared" si="31"/>
        <v>2.9075740999498834E-3</v>
      </c>
      <c r="I143" s="465">
        <f t="shared" si="32"/>
        <v>1.0533761147724871E-8</v>
      </c>
      <c r="J143" s="465">
        <f t="shared" si="33"/>
        <v>4.3852491537407223E-3</v>
      </c>
      <c r="K143" s="466">
        <f t="shared" si="34"/>
        <v>9.8861409582617008E-3</v>
      </c>
      <c r="L143" s="465">
        <f t="shared" si="35"/>
        <v>5.336909070248053E-3</v>
      </c>
      <c r="M143" s="465">
        <f t="shared" si="36"/>
        <v>5.5770591468295512E-6</v>
      </c>
      <c r="N143" s="465">
        <f t="shared" si="37"/>
        <v>9.3791513089735989E-3</v>
      </c>
      <c r="O143" s="466">
        <f t="shared" si="38"/>
        <v>1.5714880460172137E-2</v>
      </c>
      <c r="P143" s="465">
        <f t="shared" si="39"/>
        <v>3.8422034162265938E-3</v>
      </c>
      <c r="Q143" s="465">
        <f t="shared" si="40"/>
        <v>3.5941824477957366E-7</v>
      </c>
      <c r="R143" s="465">
        <f t="shared" si="41"/>
        <v>6.3019555451189202E-3</v>
      </c>
      <c r="S143" s="466">
        <f t="shared" si="42"/>
        <v>1.2237372131967173E-2</v>
      </c>
    </row>
    <row r="144" spans="1:19" x14ac:dyDescent="0.15">
      <c r="A144" s="385">
        <f t="shared" si="24"/>
        <v>129</v>
      </c>
      <c r="B144" s="456">
        <f t="shared" si="43"/>
        <v>89.307692307692307</v>
      </c>
      <c r="C144" s="457">
        <f t="shared" si="26"/>
        <v>387</v>
      </c>
      <c r="D144" s="465">
        <f t="shared" si="27"/>
        <v>2.6292403091760959E-3</v>
      </c>
      <c r="E144" s="465">
        <f t="shared" si="28"/>
        <v>5.7633575197904466E-9</v>
      </c>
      <c r="F144" s="465">
        <f t="shared" si="29"/>
        <v>4.0079031135464849E-3</v>
      </c>
      <c r="G144" s="466">
        <f t="shared" si="30"/>
        <v>9.3582335530936304E-3</v>
      </c>
      <c r="H144" s="465">
        <f t="shared" si="31"/>
        <v>2.7778873233536565E-3</v>
      </c>
      <c r="I144" s="465">
        <f t="shared" si="32"/>
        <v>8.2896761831920501E-9</v>
      </c>
      <c r="J144" s="465">
        <f t="shared" si="33"/>
        <v>4.2591015180268865E-3</v>
      </c>
      <c r="K144" s="466">
        <f t="shared" si="34"/>
        <v>9.7137722973188647E-3</v>
      </c>
      <c r="L144" s="465">
        <f t="shared" si="35"/>
        <v>5.1231167726643271E-3</v>
      </c>
      <c r="M144" s="465">
        <f t="shared" si="36"/>
        <v>4.8357351331174856E-6</v>
      </c>
      <c r="N144" s="465">
        <f t="shared" si="37"/>
        <v>9.148723686802307E-3</v>
      </c>
      <c r="O144" s="466">
        <f t="shared" si="38"/>
        <v>1.5462773662404793E-2</v>
      </c>
      <c r="P144" s="465">
        <f t="shared" si="39"/>
        <v>3.6788314267301816E-3</v>
      </c>
      <c r="Q144" s="465">
        <f t="shared" si="40"/>
        <v>2.991120455458898E-7</v>
      </c>
      <c r="R144" s="465">
        <f t="shared" si="41"/>
        <v>6.133371190585879E-3</v>
      </c>
      <c r="S144" s="466">
        <f t="shared" si="42"/>
        <v>1.2031930074585962E-2</v>
      </c>
    </row>
    <row r="145" spans="1:19" x14ac:dyDescent="0.15">
      <c r="A145" s="385">
        <f t="shared" ref="A145:A208" si="44">+A144+1</f>
        <v>130</v>
      </c>
      <c r="B145" s="456">
        <f t="shared" si="43"/>
        <v>90</v>
      </c>
      <c r="C145" s="457">
        <f t="shared" ref="C145:C208" si="45">+C144+3</f>
        <v>390</v>
      </c>
      <c r="D145" s="465">
        <f t="shared" ref="D145:D208" si="46">EXP(-(EXP(-$D$7)*$B145))</f>
        <v>2.5108973956501934E-3</v>
      </c>
      <c r="E145" s="465">
        <f t="shared" ref="E145:E208" si="47">EXP(-EXP(-($E$7/EXP($E$8)))*$B145^(1/EXP($E$8)))</f>
        <v>4.5054401100935235E-9</v>
      </c>
      <c r="F145" s="465">
        <f t="shared" ref="F145:F208" si="48">1 - _xlfn.NORM.S.DIST(((LN($B145) - $F$7)/EXP($F$8)), TRUE)</f>
        <v>3.891889378931479E-3</v>
      </c>
      <c r="G145" s="466">
        <f t="shared" ref="G145:G208" si="49">1/(1+EXP(-($G$7/EXP($G$8)))*$B145^(1/EXP($G$8)))</f>
        <v>9.1953961660652256E-3</v>
      </c>
      <c r="H145" s="465">
        <f t="shared" ref="H145:H208" si="50">EXP(-(EXP(-$H$7)*$B145))</f>
        <v>2.6539849771608425E-3</v>
      </c>
      <c r="I145" s="465">
        <f t="shared" ref="I145:I208" si="51">EXP(-EXP(-($I$7/EXP($I$8)))*$B145^(1/EXP($I$8)))</f>
        <v>6.5155910135591104E-9</v>
      </c>
      <c r="J145" s="465">
        <f t="shared" ref="J145:J208" si="52">1 - _xlfn.NORM.S.DIST(((LN($B145) - $J$7)/EXP($J$8)), TRUE)</f>
        <v>4.1371451938606585E-3</v>
      </c>
      <c r="K145" s="466">
        <f t="shared" ref="K145:K208" si="53">1/(1+EXP(-($K$7/EXP($K$8)))*$B145^(1/EXP($K$8)))</f>
        <v>9.545676767382277E-3</v>
      </c>
      <c r="L145" s="465">
        <f t="shared" ref="L145:L208" si="54">EXP(-(EXP(-$L$7)*$B145))</f>
        <v>4.9178888230776395E-3</v>
      </c>
      <c r="M145" s="465">
        <f t="shared" ref="M145:M208" si="55">EXP(-EXP(-($M$7/EXP($M$8)))*$B145^(1/EXP($M$8)))</f>
        <v>4.1905999967391613E-6</v>
      </c>
      <c r="N145" s="465">
        <f t="shared" ref="N145:N208" si="56">1 - _xlfn.NORM.S.DIST(((LN($B145) - $N$7)/EXP($N$8)), TRUE)</f>
        <v>8.9249895717217198E-3</v>
      </c>
      <c r="O145" s="466">
        <f t="shared" ref="O145:O208" si="57">1/(1+EXP(-($O$7/EXP($O$8)))*$B145^(1/EXP($O$8)))</f>
        <v>1.5216549725307687E-2</v>
      </c>
      <c r="P145" s="465">
        <f t="shared" ref="P145:P208" si="58">EXP(-(EXP(-$P$7)*$B145))</f>
        <v>3.5224060780178817E-3</v>
      </c>
      <c r="Q145" s="465">
        <f t="shared" ref="Q145:Q208" si="59">EXP(-EXP(-($Q$7/EXP($Q$8)))*$B145^(1/EXP($Q$8)))</f>
        <v>2.4871831768954417E-7</v>
      </c>
      <c r="R145" s="465">
        <f t="shared" ref="R145:R208" si="60">1 - _xlfn.NORM.S.DIST(((LN($B145) - $R$7)/EXP($R$8)), TRUE)</f>
        <v>5.9700503449741094E-3</v>
      </c>
      <c r="S145" s="466">
        <f t="shared" ref="S145:S208" si="61">1/(1+EXP(-($S$7/EXP($S$8)))*$B145^(1/EXP($S$8)))</f>
        <v>1.1831442901549716E-2</v>
      </c>
    </row>
    <row r="146" spans="1:19" x14ac:dyDescent="0.15">
      <c r="A146" s="385">
        <f t="shared" si="44"/>
        <v>131</v>
      </c>
      <c r="B146" s="456">
        <f t="shared" ref="B146:B209" si="62">12*C146/52</f>
        <v>90.692307692307693</v>
      </c>
      <c r="C146" s="457">
        <f t="shared" si="45"/>
        <v>393</v>
      </c>
      <c r="D146" s="465">
        <f t="shared" si="46"/>
        <v>2.3978811329948588E-3</v>
      </c>
      <c r="E146" s="465">
        <f t="shared" si="47"/>
        <v>3.5175991168578698E-9</v>
      </c>
      <c r="F146" s="465">
        <f t="shared" si="48"/>
        <v>3.7797482100373481E-3</v>
      </c>
      <c r="G146" s="466">
        <f t="shared" si="49"/>
        <v>9.0365821179427732E-3</v>
      </c>
      <c r="H146" s="465">
        <f t="shared" si="50"/>
        <v>2.5356090579267518E-3</v>
      </c>
      <c r="I146" s="465">
        <f t="shared" si="51"/>
        <v>5.1148582679333527E-9</v>
      </c>
      <c r="J146" s="465">
        <f t="shared" si="52"/>
        <v>4.0192216909202827E-3</v>
      </c>
      <c r="K146" s="466">
        <f t="shared" si="53"/>
        <v>9.3817177434094168E-3</v>
      </c>
      <c r="L146" s="465">
        <f t="shared" si="54"/>
        <v>4.7208821405751392E-3</v>
      </c>
      <c r="M146" s="465">
        <f t="shared" si="55"/>
        <v>3.629504058183778E-6</v>
      </c>
      <c r="N146" s="465">
        <f t="shared" si="56"/>
        <v>8.7077234722214847E-3</v>
      </c>
      <c r="O146" s="466">
        <f t="shared" si="57"/>
        <v>1.4976029614099369E-2</v>
      </c>
      <c r="P146" s="465">
        <f t="shared" si="58"/>
        <v>3.3726319962111475E-3</v>
      </c>
      <c r="Q146" s="465">
        <f t="shared" si="59"/>
        <v>2.0664404206233599E-7</v>
      </c>
      <c r="R146" s="465">
        <f t="shared" si="60"/>
        <v>5.8118043879076264E-3</v>
      </c>
      <c r="S146" s="466">
        <f t="shared" si="61"/>
        <v>1.1635755691338434E-2</v>
      </c>
    </row>
    <row r="147" spans="1:19" x14ac:dyDescent="0.15">
      <c r="A147" s="385">
        <f t="shared" si="44"/>
        <v>132</v>
      </c>
      <c r="B147" s="456">
        <f t="shared" si="62"/>
        <v>91.384615384615387</v>
      </c>
      <c r="C147" s="457">
        <f t="shared" si="45"/>
        <v>396</v>
      </c>
      <c r="D147" s="465">
        <f t="shared" si="46"/>
        <v>2.2899517670190547E-3</v>
      </c>
      <c r="E147" s="465">
        <f t="shared" si="47"/>
        <v>2.7428643147772234E-9</v>
      </c>
      <c r="F147" s="465">
        <f t="shared" si="48"/>
        <v>3.671332676418837E-3</v>
      </c>
      <c r="G147" s="466">
        <f t="shared" si="49"/>
        <v>8.8816632783937245E-3</v>
      </c>
      <c r="H147" s="465">
        <f t="shared" si="50"/>
        <v>2.4225130699564446E-3</v>
      </c>
      <c r="I147" s="465">
        <f t="shared" si="51"/>
        <v>4.0103133319451774E-9</v>
      </c>
      <c r="J147" s="465">
        <f t="shared" si="52"/>
        <v>3.9051792537063701E-3</v>
      </c>
      <c r="K147" s="466">
        <f t="shared" si="53"/>
        <v>9.2217639264237095E-3</v>
      </c>
      <c r="L147" s="465">
        <f t="shared" si="54"/>
        <v>4.5317673877902269E-3</v>
      </c>
      <c r="M147" s="465">
        <f t="shared" si="55"/>
        <v>3.1417864018006836E-6</v>
      </c>
      <c r="N147" s="465">
        <f t="shared" si="56"/>
        <v>8.4967085643680162E-3</v>
      </c>
      <c r="O147" s="466">
        <f t="shared" si="57"/>
        <v>1.4741040979160375E-2</v>
      </c>
      <c r="P147" s="465">
        <f t="shared" si="58"/>
        <v>3.2292263668440772E-3</v>
      </c>
      <c r="Q147" s="465">
        <f t="shared" si="59"/>
        <v>1.7154592413442213E-7</v>
      </c>
      <c r="R147" s="465">
        <f t="shared" si="60"/>
        <v>5.6584523473801607E-3</v>
      </c>
      <c r="S147" s="466">
        <f t="shared" si="61"/>
        <v>1.1444719445696134E-2</v>
      </c>
    </row>
    <row r="148" spans="1:19" x14ac:dyDescent="0.15">
      <c r="A148" s="385">
        <f t="shared" si="44"/>
        <v>133</v>
      </c>
      <c r="B148" s="456">
        <f t="shared" si="62"/>
        <v>92.07692307692308</v>
      </c>
      <c r="C148" s="457">
        <f t="shared" si="45"/>
        <v>399</v>
      </c>
      <c r="D148" s="465">
        <f t="shared" si="46"/>
        <v>2.1868803349414981E-3</v>
      </c>
      <c r="E148" s="465">
        <f t="shared" si="47"/>
        <v>2.1360555597264702E-9</v>
      </c>
      <c r="F148" s="465">
        <f t="shared" si="48"/>
        <v>3.5665021057365021E-3</v>
      </c>
      <c r="G148" s="466">
        <f t="shared" si="49"/>
        <v>8.7305164908548141E-3</v>
      </c>
      <c r="H148" s="465">
        <f t="shared" si="50"/>
        <v>2.3144615120235645E-3</v>
      </c>
      <c r="I148" s="465">
        <f t="shared" si="51"/>
        <v>3.1404311955533277E-9</v>
      </c>
      <c r="J148" s="465">
        <f t="shared" si="52"/>
        <v>3.7948725434531205E-3</v>
      </c>
      <c r="K148" s="466">
        <f t="shared" si="53"/>
        <v>9.0656890994683138E-3</v>
      </c>
      <c r="L148" s="465">
        <f t="shared" si="54"/>
        <v>4.3502284203471037E-3</v>
      </c>
      <c r="M148" s="465">
        <f t="shared" si="55"/>
        <v>2.718098696331664E-6</v>
      </c>
      <c r="N148" s="465">
        <f t="shared" si="56"/>
        <v>8.2917363168669711E-3</v>
      </c>
      <c r="O148" s="466">
        <f t="shared" si="57"/>
        <v>1.4511417861511888E-2</v>
      </c>
      <c r="P148" s="465">
        <f t="shared" si="58"/>
        <v>3.0919184008322965E-3</v>
      </c>
      <c r="Q148" s="465">
        <f t="shared" si="59"/>
        <v>1.4229231874891948E-7</v>
      </c>
      <c r="R148" s="465">
        <f t="shared" si="60"/>
        <v>5.5098205530920152E-3</v>
      </c>
      <c r="S148" s="466">
        <f t="shared" si="61"/>
        <v>1.1258190822957273E-2</v>
      </c>
    </row>
    <row r="149" spans="1:19" x14ac:dyDescent="0.15">
      <c r="A149" s="385">
        <f t="shared" si="44"/>
        <v>134</v>
      </c>
      <c r="B149" s="456">
        <f t="shared" si="62"/>
        <v>92.769230769230774</v>
      </c>
      <c r="C149" s="457">
        <f t="shared" si="45"/>
        <v>402</v>
      </c>
      <c r="D149" s="465">
        <f t="shared" si="46"/>
        <v>2.088448179665978E-3</v>
      </c>
      <c r="E149" s="465">
        <f t="shared" si="47"/>
        <v>1.6613929856306338E-9</v>
      </c>
      <c r="F149" s="465">
        <f t="shared" si="48"/>
        <v>3.4651217877454954E-3</v>
      </c>
      <c r="G149" s="466">
        <f t="shared" si="49"/>
        <v>8.5830233456192263E-3</v>
      </c>
      <c r="H149" s="465">
        <f t="shared" si="50"/>
        <v>2.2112293869831264E-3</v>
      </c>
      <c r="I149" s="465">
        <f t="shared" si="51"/>
        <v>2.456223495815043E-9</v>
      </c>
      <c r="J149" s="465">
        <f t="shared" si="52"/>
        <v>3.6881623365784266E-3</v>
      </c>
      <c r="K149" s="466">
        <f t="shared" si="53"/>
        <v>8.9133718963692061E-3</v>
      </c>
      <c r="L149" s="465">
        <f t="shared" si="54"/>
        <v>4.1759617583601531E-3</v>
      </c>
      <c r="M149" s="465">
        <f t="shared" si="55"/>
        <v>2.3502490286371839E-6</v>
      </c>
      <c r="N149" s="465">
        <f t="shared" si="56"/>
        <v>8.0926061341617395E-3</v>
      </c>
      <c r="O149" s="466">
        <f t="shared" si="57"/>
        <v>1.428700041319169E-2</v>
      </c>
      <c r="P149" s="465">
        <f t="shared" si="58"/>
        <v>2.9604488231490243E-3</v>
      </c>
      <c r="Q149" s="465">
        <f t="shared" si="59"/>
        <v>1.1793078041521406E-7</v>
      </c>
      <c r="R149" s="465">
        <f t="shared" si="60"/>
        <v>5.3657423071671317E-3</v>
      </c>
      <c r="S149" s="466">
        <f t="shared" si="61"/>
        <v>1.1076031885141068E-2</v>
      </c>
    </row>
    <row r="150" spans="1:19" x14ac:dyDescent="0.15">
      <c r="A150" s="385">
        <f t="shared" si="44"/>
        <v>135</v>
      </c>
      <c r="B150" s="456">
        <f t="shared" si="62"/>
        <v>93.461538461538467</v>
      </c>
      <c r="C150" s="457">
        <f t="shared" si="45"/>
        <v>405</v>
      </c>
      <c r="D150" s="465">
        <f t="shared" si="46"/>
        <v>1.9944464859193221E-3</v>
      </c>
      <c r="E150" s="465">
        <f t="shared" si="47"/>
        <v>1.2905806874389362E-9</v>
      </c>
      <c r="F150" s="465">
        <f t="shared" si="48"/>
        <v>3.3670626936892489E-3</v>
      </c>
      <c r="G150" s="466">
        <f t="shared" si="49"/>
        <v>8.4390699647819232E-3</v>
      </c>
      <c r="H150" s="465">
        <f t="shared" si="50"/>
        <v>2.112601733257077E-3</v>
      </c>
      <c r="I150" s="465">
        <f t="shared" si="51"/>
        <v>1.9187369355813848E-9</v>
      </c>
      <c r="J150" s="465">
        <f t="shared" si="52"/>
        <v>3.5849152387340544E-3</v>
      </c>
      <c r="K150" s="466">
        <f t="shared" si="53"/>
        <v>8.7646955825520529E-3</v>
      </c>
      <c r="L150" s="465">
        <f t="shared" si="54"/>
        <v>4.0086760791045988E-3</v>
      </c>
      <c r="M150" s="465">
        <f t="shared" si="55"/>
        <v>2.0310635870766693E-6</v>
      </c>
      <c r="N150" s="465">
        <f t="shared" si="56"/>
        <v>7.8991250166152716E-3</v>
      </c>
      <c r="O150" s="466">
        <f t="shared" si="57"/>
        <v>1.4067634631679192E-2</v>
      </c>
      <c r="P150" s="465">
        <f t="shared" si="58"/>
        <v>2.8345693832428562E-3</v>
      </c>
      <c r="Q150" s="465">
        <f t="shared" si="59"/>
        <v>9.7660437599298097E-8</v>
      </c>
      <c r="R150" s="465">
        <f t="shared" si="60"/>
        <v>5.2260575712914648E-3</v>
      </c>
      <c r="S150" s="466">
        <f t="shared" si="61"/>
        <v>1.0898109858014425E-2</v>
      </c>
    </row>
    <row r="151" spans="1:19" x14ac:dyDescent="0.15">
      <c r="A151" s="385">
        <f t="shared" si="44"/>
        <v>136</v>
      </c>
      <c r="B151" s="456">
        <f t="shared" si="62"/>
        <v>94.15384615384616</v>
      </c>
      <c r="C151" s="457">
        <f t="shared" si="45"/>
        <v>408</v>
      </c>
      <c r="D151" s="465">
        <f t="shared" si="46"/>
        <v>1.9046758372679069E-3</v>
      </c>
      <c r="E151" s="465">
        <f t="shared" si="47"/>
        <v>1.0012724196322688E-9</v>
      </c>
      <c r="F151" s="465">
        <f t="shared" si="48"/>
        <v>3.2722012102205378E-3</v>
      </c>
      <c r="G151" s="466">
        <f t="shared" si="49"/>
        <v>8.2985467983466531E-3</v>
      </c>
      <c r="H151" s="465">
        <f t="shared" si="50"/>
        <v>2.0183731772170314E-3</v>
      </c>
      <c r="I151" s="465">
        <f t="shared" si="51"/>
        <v>1.4970395235868838E-9</v>
      </c>
      <c r="J151" s="465">
        <f t="shared" si="52"/>
        <v>3.4850034135754937E-3</v>
      </c>
      <c r="K151" s="466">
        <f t="shared" si="53"/>
        <v>8.6195478472066E-3</v>
      </c>
      <c r="L151" s="465">
        <f t="shared" si="54"/>
        <v>3.848091730010406E-3</v>
      </c>
      <c r="M151" s="465">
        <f t="shared" si="55"/>
        <v>1.7542642506919459E-6</v>
      </c>
      <c r="N151" s="465">
        <f t="shared" si="56"/>
        <v>7.7111072368747369E-3</v>
      </c>
      <c r="O151" s="466">
        <f t="shared" si="57"/>
        <v>1.3853172107575607E-2</v>
      </c>
      <c r="P151" s="465">
        <f t="shared" si="58"/>
        <v>2.7140423862727684E-3</v>
      </c>
      <c r="Q151" s="465">
        <f t="shared" si="59"/>
        <v>8.0808498880395336E-8</v>
      </c>
      <c r="R151" s="465">
        <f t="shared" si="60"/>
        <v>5.0906126693797127E-3</v>
      </c>
      <c r="S151" s="466">
        <f t="shared" si="61"/>
        <v>1.0724296903375894E-2</v>
      </c>
    </row>
    <row r="152" spans="1:19" x14ac:dyDescent="0.15">
      <c r="A152" s="385">
        <f t="shared" si="44"/>
        <v>137</v>
      </c>
      <c r="B152" s="456">
        <f t="shared" si="62"/>
        <v>94.84615384615384</v>
      </c>
      <c r="C152" s="457">
        <f t="shared" si="45"/>
        <v>411</v>
      </c>
      <c r="D152" s="465">
        <f t="shared" si="46"/>
        <v>1.8189457930730115E-3</v>
      </c>
      <c r="E152" s="465">
        <f t="shared" si="47"/>
        <v>7.7584501669381152E-10</v>
      </c>
      <c r="F152" s="465">
        <f t="shared" si="48"/>
        <v>3.1804188870314665E-3</v>
      </c>
      <c r="G152" s="466">
        <f t="shared" si="49"/>
        <v>8.1613484308434188E-3</v>
      </c>
      <c r="H152" s="465">
        <f t="shared" si="50"/>
        <v>1.9283475055321504E-3</v>
      </c>
      <c r="I152" s="465">
        <f t="shared" si="51"/>
        <v>1.1666019036945663E-9</v>
      </c>
      <c r="J152" s="465">
        <f t="shared" si="52"/>
        <v>3.3883043254232525E-3</v>
      </c>
      <c r="K152" s="466">
        <f t="shared" si="53"/>
        <v>8.4778206061383015E-3</v>
      </c>
      <c r="L152" s="465">
        <f t="shared" si="54"/>
        <v>3.6939402611652372E-3</v>
      </c>
      <c r="M152" s="465">
        <f t="shared" si="55"/>
        <v>1.5143603395323832E-6</v>
      </c>
      <c r="N152" s="465">
        <f t="shared" si="56"/>
        <v>7.5283740315693626E-3</v>
      </c>
      <c r="O152" s="466">
        <f t="shared" si="57"/>
        <v>1.3643469784794124E-2</v>
      </c>
      <c r="P152" s="465">
        <f t="shared" si="58"/>
        <v>2.5986402442751896E-3</v>
      </c>
      <c r="Q152" s="465">
        <f t="shared" si="59"/>
        <v>6.6810294081853686E-8</v>
      </c>
      <c r="R152" s="465">
        <f t="shared" si="60"/>
        <v>4.9592600049219726E-3</v>
      </c>
      <c r="S152" s="466">
        <f t="shared" si="61"/>
        <v>1.0554469902860056E-2</v>
      </c>
    </row>
    <row r="153" spans="1:19" x14ac:dyDescent="0.15">
      <c r="A153" s="385">
        <f t="shared" si="44"/>
        <v>138</v>
      </c>
      <c r="B153" s="456">
        <f t="shared" si="62"/>
        <v>95.538461538461533</v>
      </c>
      <c r="C153" s="457">
        <f t="shared" si="45"/>
        <v>414</v>
      </c>
      <c r="D153" s="465">
        <f t="shared" si="46"/>
        <v>1.7370744844875314E-3</v>
      </c>
      <c r="E153" s="465">
        <f t="shared" si="47"/>
        <v>6.0041929585881876E-10</v>
      </c>
      <c r="F153" s="465">
        <f t="shared" si="48"/>
        <v>3.091602197420884E-3</v>
      </c>
      <c r="G153" s="466">
        <f t="shared" si="49"/>
        <v>8.0273733978476619E-3</v>
      </c>
      <c r="H153" s="465">
        <f t="shared" si="50"/>
        <v>1.8423372565915816E-3</v>
      </c>
      <c r="I153" s="465">
        <f t="shared" si="51"/>
        <v>9.0799817121776205E-10</v>
      </c>
      <c r="J153" s="465">
        <f t="shared" si="52"/>
        <v>3.2947004950403258E-3</v>
      </c>
      <c r="K153" s="466">
        <f t="shared" si="53"/>
        <v>8.3394098146895926E-3</v>
      </c>
      <c r="L153" s="465">
        <f t="shared" si="54"/>
        <v>3.5459639765449669E-3</v>
      </c>
      <c r="M153" s="465">
        <f t="shared" si="55"/>
        <v>1.3065529618413365E-6</v>
      </c>
      <c r="N153" s="465">
        <f t="shared" si="56"/>
        <v>7.3507533075426457E-3</v>
      </c>
      <c r="O153" s="466">
        <f t="shared" si="57"/>
        <v>1.3438389732562568E-2</v>
      </c>
      <c r="P153" s="465">
        <f t="shared" si="58"/>
        <v>2.4881450464156181E-3</v>
      </c>
      <c r="Q153" s="465">
        <f t="shared" si="59"/>
        <v>5.5192336267694787E-8</v>
      </c>
      <c r="R153" s="465">
        <f t="shared" si="60"/>
        <v>4.831857792218397E-3</v>
      </c>
      <c r="S153" s="466">
        <f t="shared" si="61"/>
        <v>1.0388510252607107E-2</v>
      </c>
    </row>
    <row r="154" spans="1:19" x14ac:dyDescent="0.15">
      <c r="A154" s="385">
        <f t="shared" si="44"/>
        <v>139</v>
      </c>
      <c r="B154" s="456">
        <f t="shared" si="62"/>
        <v>96.230769230769226</v>
      </c>
      <c r="C154" s="457">
        <f t="shared" si="45"/>
        <v>417</v>
      </c>
      <c r="D154" s="465">
        <f t="shared" si="46"/>
        <v>1.658888228637005E-3</v>
      </c>
      <c r="E154" s="465">
        <f t="shared" si="47"/>
        <v>4.6407968013925558E-10</v>
      </c>
      <c r="F154" s="465">
        <f t="shared" si="48"/>
        <v>3.0056423110756958E-3</v>
      </c>
      <c r="G154" s="466">
        <f t="shared" si="49"/>
        <v>7.8965240118309219E-3</v>
      </c>
      <c r="H154" s="465">
        <f t="shared" si="50"/>
        <v>1.7601633301507691E-3</v>
      </c>
      <c r="I154" s="465">
        <f t="shared" si="51"/>
        <v>7.0586464172982757E-10</v>
      </c>
      <c r="J154" s="465">
        <f t="shared" si="52"/>
        <v>3.2040792677944241E-3</v>
      </c>
      <c r="K154" s="466">
        <f t="shared" si="53"/>
        <v>8.2042152901520542E-3</v>
      </c>
      <c r="L154" s="465">
        <f t="shared" si="54"/>
        <v>3.4039155032215456E-3</v>
      </c>
      <c r="M154" s="465">
        <f t="shared" si="55"/>
        <v>1.1266505569576719E-6</v>
      </c>
      <c r="N154" s="465">
        <f t="shared" si="56"/>
        <v>7.1780793618652083E-3</v>
      </c>
      <c r="O154" s="466">
        <f t="shared" si="57"/>
        <v>1.32377989285824E-2</v>
      </c>
      <c r="P154" s="465">
        <f t="shared" si="58"/>
        <v>2.3823481475133269E-3</v>
      </c>
      <c r="Q154" s="465">
        <f t="shared" si="59"/>
        <v>4.5557962350653308E-8</v>
      </c>
      <c r="R154" s="465">
        <f t="shared" si="60"/>
        <v>4.7082698007533397E-3</v>
      </c>
      <c r="S154" s="466">
        <f t="shared" si="61"/>
        <v>1.0226303668182765E-2</v>
      </c>
    </row>
    <row r="155" spans="1:19" x14ac:dyDescent="0.15">
      <c r="A155" s="385">
        <f t="shared" si="44"/>
        <v>140</v>
      </c>
      <c r="B155" s="456">
        <f t="shared" si="62"/>
        <v>96.92307692307692</v>
      </c>
      <c r="C155" s="457">
        <f t="shared" si="45"/>
        <v>420</v>
      </c>
      <c r="D155" s="465">
        <f t="shared" si="46"/>
        <v>1.5842211601664775E-3</v>
      </c>
      <c r="E155" s="465">
        <f t="shared" si="47"/>
        <v>3.5825313644919963E-10</v>
      </c>
      <c r="F155" s="465">
        <f t="shared" si="48"/>
        <v>2.9224348783860599E-3</v>
      </c>
      <c r="G155" s="466">
        <f t="shared" si="49"/>
        <v>7.7687061968095142E-3</v>
      </c>
      <c r="H155" s="465">
        <f t="shared" si="50"/>
        <v>1.681654614388695E-3</v>
      </c>
      <c r="I155" s="465">
        <f t="shared" si="51"/>
        <v>5.4806656972884045E-10</v>
      </c>
      <c r="J155" s="465">
        <f t="shared" si="52"/>
        <v>3.116332593520621E-3</v>
      </c>
      <c r="K155" s="466">
        <f t="shared" si="53"/>
        <v>8.0721405431287419E-3</v>
      </c>
      <c r="L155" s="465">
        <f t="shared" si="54"/>
        <v>3.267557377828044E-3</v>
      </c>
      <c r="M155" s="465">
        <f t="shared" si="55"/>
        <v>9.7099438015708781E-7</v>
      </c>
      <c r="N155" s="465">
        <f t="shared" si="56"/>
        <v>7.0101926149155336E-3</v>
      </c>
      <c r="O155" s="466">
        <f t="shared" si="57"/>
        <v>1.3041569052730486E-2</v>
      </c>
      <c r="P155" s="465">
        <f t="shared" si="58"/>
        <v>2.281049774062141E-3</v>
      </c>
      <c r="Q155" s="465">
        <f t="shared" si="59"/>
        <v>3.757517233911899E-8</v>
      </c>
      <c r="R155" s="465">
        <f t="shared" si="60"/>
        <v>4.5883651120045554E-3</v>
      </c>
      <c r="S155" s="466">
        <f t="shared" si="61"/>
        <v>1.0067739999173415E-2</v>
      </c>
    </row>
    <row r="156" spans="1:19" x14ac:dyDescent="0.15">
      <c r="A156" s="385">
        <f t="shared" si="44"/>
        <v>141</v>
      </c>
      <c r="B156" s="456">
        <f t="shared" si="62"/>
        <v>97.615384615384613</v>
      </c>
      <c r="C156" s="457">
        <f t="shared" si="45"/>
        <v>423</v>
      </c>
      <c r="D156" s="465">
        <f t="shared" si="46"/>
        <v>1.5129148793715374E-3</v>
      </c>
      <c r="E156" s="465">
        <f t="shared" si="47"/>
        <v>2.7621563789732102E-10</v>
      </c>
      <c r="F156" s="465">
        <f t="shared" si="48"/>
        <v>2.8418798256564237E-3</v>
      </c>
      <c r="G156" s="466">
        <f t="shared" si="49"/>
        <v>7.6438293312913541E-3</v>
      </c>
      <c r="H156" s="465">
        <f t="shared" si="50"/>
        <v>1.6066476295995555E-3</v>
      </c>
      <c r="I156" s="465">
        <f t="shared" si="51"/>
        <v>4.2503225136181978E-10</v>
      </c>
      <c r="J156" s="465">
        <f t="shared" si="52"/>
        <v>3.0313568174401562E-3</v>
      </c>
      <c r="K156" s="466">
        <f t="shared" si="53"/>
        <v>7.9430926173386599E-3</v>
      </c>
      <c r="L156" s="465">
        <f t="shared" si="54"/>
        <v>3.1366616495895963E-3</v>
      </c>
      <c r="M156" s="465">
        <f t="shared" si="55"/>
        <v>8.3639280861713964E-7</v>
      </c>
      <c r="N156" s="465">
        <f t="shared" si="56"/>
        <v>6.8469393558574509E-3</v>
      </c>
      <c r="O156" s="466">
        <f t="shared" si="57"/>
        <v>1.2849576290725506E-2</v>
      </c>
      <c r="P156" s="465">
        <f t="shared" si="58"/>
        <v>2.1840586470033689E-3</v>
      </c>
      <c r="Q156" s="465">
        <f t="shared" si="59"/>
        <v>3.0966341159570082E-8</v>
      </c>
      <c r="R156" s="465">
        <f t="shared" si="60"/>
        <v>4.4720178880255368E-3</v>
      </c>
      <c r="S156" s="466">
        <f t="shared" si="61"/>
        <v>9.9127130529156164E-3</v>
      </c>
    </row>
    <row r="157" spans="1:19" x14ac:dyDescent="0.15">
      <c r="A157" s="385">
        <f t="shared" si="44"/>
        <v>142</v>
      </c>
      <c r="B157" s="456">
        <f t="shared" si="62"/>
        <v>98.307692307692307</v>
      </c>
      <c r="C157" s="457">
        <f t="shared" si="45"/>
        <v>426</v>
      </c>
      <c r="D157" s="465">
        <f t="shared" si="46"/>
        <v>1.4448181161671049E-3</v>
      </c>
      <c r="E157" s="465">
        <f t="shared" si="47"/>
        <v>2.1270054454203008E-10</v>
      </c>
      <c r="F157" s="465">
        <f t="shared" si="48"/>
        <v>2.7638811606108815E-3</v>
      </c>
      <c r="G157" s="466">
        <f t="shared" si="49"/>
        <v>7.5218060990527294E-3</v>
      </c>
      <c r="H157" s="465">
        <f t="shared" si="50"/>
        <v>1.5349861877768597E-3</v>
      </c>
      <c r="I157" s="465">
        <f t="shared" si="51"/>
        <v>3.2922165436946525E-10</v>
      </c>
      <c r="J157" s="465">
        <f t="shared" si="52"/>
        <v>2.9490524815272146E-3</v>
      </c>
      <c r="K157" s="466">
        <f t="shared" si="53"/>
        <v>7.8169819373887402E-3</v>
      </c>
      <c r="L157" s="465">
        <f t="shared" si="54"/>
        <v>3.0110094992565691E-3</v>
      </c>
      <c r="M157" s="465">
        <f t="shared" si="55"/>
        <v>7.2006346751751641E-7</v>
      </c>
      <c r="N157" s="465">
        <f t="shared" si="56"/>
        <v>6.6881714998819897E-3</v>
      </c>
      <c r="O157" s="466">
        <f t="shared" si="57"/>
        <v>1.2661701147217283E-2</v>
      </c>
      <c r="P157" s="465">
        <f t="shared" si="58"/>
        <v>2.0911916205385893E-3</v>
      </c>
      <c r="Q157" s="465">
        <f t="shared" si="59"/>
        <v>2.5499523590326176E-8</v>
      </c>
      <c r="R157" s="465">
        <f t="shared" si="60"/>
        <v>4.3591071511759338E-3</v>
      </c>
      <c r="S157" s="466">
        <f t="shared" si="61"/>
        <v>9.7611204268542133E-3</v>
      </c>
    </row>
    <row r="158" spans="1:19" x14ac:dyDescent="0.15">
      <c r="A158" s="385">
        <f t="shared" si="44"/>
        <v>143</v>
      </c>
      <c r="B158" s="456">
        <f t="shared" si="62"/>
        <v>99</v>
      </c>
      <c r="C158" s="457">
        <f t="shared" si="45"/>
        <v>429</v>
      </c>
      <c r="D158" s="465">
        <f t="shared" si="46"/>
        <v>1.3797864091810665E-3</v>
      </c>
      <c r="E158" s="465">
        <f t="shared" si="47"/>
        <v>1.6358831249442243E-10</v>
      </c>
      <c r="F158" s="465">
        <f t="shared" si="48"/>
        <v>2.6883467876295253E-3</v>
      </c>
      <c r="G158" s="466">
        <f t="shared" si="49"/>
        <v>7.4025523473056232E-3</v>
      </c>
      <c r="H158" s="465">
        <f t="shared" si="50"/>
        <v>1.4665210673811529E-3</v>
      </c>
      <c r="I158" s="465">
        <f t="shared" si="51"/>
        <v>2.5470300501463288E-10</v>
      </c>
      <c r="J158" s="465">
        <f t="shared" si="52"/>
        <v>2.869324135756024E-3</v>
      </c>
      <c r="K158" s="466">
        <f t="shared" si="53"/>
        <v>7.6937221640669623E-3</v>
      </c>
      <c r="L158" s="465">
        <f t="shared" si="54"/>
        <v>2.8903908733029977E-3</v>
      </c>
      <c r="M158" s="465">
        <f t="shared" si="55"/>
        <v>6.1958228314928285E-7</v>
      </c>
      <c r="N158" s="465">
        <f t="shared" si="56"/>
        <v>6.5337463566120801E-3</v>
      </c>
      <c r="O158" s="466">
        <f t="shared" si="57"/>
        <v>1.2477828267789157E-2</v>
      </c>
      <c r="P158" s="465">
        <f t="shared" si="58"/>
        <v>2.0022733363002339E-3</v>
      </c>
      <c r="Q158" s="465">
        <f t="shared" si="59"/>
        <v>2.0981113068529638E-8</v>
      </c>
      <c r="R158" s="465">
        <f t="shared" si="60"/>
        <v>4.2495165744107499E-3</v>
      </c>
      <c r="S158" s="466">
        <f t="shared" si="61"/>
        <v>9.6128633490529126E-3</v>
      </c>
    </row>
    <row r="159" spans="1:19" x14ac:dyDescent="0.15">
      <c r="A159" s="385">
        <f t="shared" si="44"/>
        <v>144</v>
      </c>
      <c r="B159" s="456">
        <f t="shared" si="62"/>
        <v>99.692307692307693</v>
      </c>
      <c r="C159" s="457">
        <f t="shared" si="45"/>
        <v>432</v>
      </c>
      <c r="D159" s="465">
        <f t="shared" si="46"/>
        <v>1.3176817992920239E-3</v>
      </c>
      <c r="E159" s="465">
        <f t="shared" si="47"/>
        <v>1.2566100131652168E-10</v>
      </c>
      <c r="F159" s="465">
        <f t="shared" si="48"/>
        <v>2.6151883321834379E-3</v>
      </c>
      <c r="G159" s="466">
        <f t="shared" si="49"/>
        <v>7.2859869518442071E-3</v>
      </c>
      <c r="H159" s="465">
        <f t="shared" si="50"/>
        <v>1.4011097026140798E-3</v>
      </c>
      <c r="I159" s="465">
        <f t="shared" si="51"/>
        <v>1.9681587969794998E-10</v>
      </c>
      <c r="J159" s="465">
        <f t="shared" si="52"/>
        <v>2.7920801586908128E-3</v>
      </c>
      <c r="K159" s="466">
        <f t="shared" si="53"/>
        <v>7.5732300567390685E-3</v>
      </c>
      <c r="L159" s="465">
        <f t="shared" si="54"/>
        <v>2.774604132778719E-3</v>
      </c>
      <c r="M159" s="465">
        <f t="shared" si="55"/>
        <v>5.3283866689403034E-7</v>
      </c>
      <c r="N159" s="465">
        <f t="shared" si="56"/>
        <v>6.383526409108331E-3</v>
      </c>
      <c r="O159" s="466">
        <f t="shared" si="57"/>
        <v>1.2297846269395125E-2</v>
      </c>
      <c r="P159" s="465">
        <f t="shared" si="58"/>
        <v>1.9171358922269979E-3</v>
      </c>
      <c r="Q159" s="465">
        <f t="shared" si="59"/>
        <v>1.7249649811057307E-8</v>
      </c>
      <c r="R159" s="465">
        <f t="shared" si="60"/>
        <v>4.1431342815755334E-3</v>
      </c>
      <c r="S159" s="466">
        <f t="shared" si="61"/>
        <v>9.4678465264115292E-3</v>
      </c>
    </row>
    <row r="160" spans="1:19" x14ac:dyDescent="0.15">
      <c r="A160" s="385">
        <f t="shared" si="44"/>
        <v>145</v>
      </c>
      <c r="B160" s="456">
        <f t="shared" si="62"/>
        <v>100.38461538461539</v>
      </c>
      <c r="C160" s="457">
        <f t="shared" si="45"/>
        <v>435</v>
      </c>
      <c r="D160" s="465">
        <f t="shared" si="46"/>
        <v>1.2583725369609833E-3</v>
      </c>
      <c r="E160" s="465">
        <f t="shared" si="47"/>
        <v>9.6408330566439776E-11</v>
      </c>
      <c r="F160" s="465">
        <f t="shared" si="48"/>
        <v>2.5443209739687278E-3</v>
      </c>
      <c r="G160" s="466">
        <f t="shared" si="49"/>
        <v>7.1720316887840044E-3</v>
      </c>
      <c r="H160" s="465">
        <f t="shared" si="50"/>
        <v>1.3386158865517995E-3</v>
      </c>
      <c r="I160" s="465">
        <f t="shared" si="51"/>
        <v>1.5190350844374582E-10</v>
      </c>
      <c r="J160" s="465">
        <f t="shared" si="52"/>
        <v>2.7172325869131431E-3</v>
      </c>
      <c r="K160" s="466">
        <f t="shared" si="53"/>
        <v>7.4554253424562039E-3</v>
      </c>
      <c r="L160" s="465">
        <f t="shared" si="54"/>
        <v>2.6634557162282229E-3</v>
      </c>
      <c r="M160" s="465">
        <f t="shared" si="55"/>
        <v>4.5799612104358891E-7</v>
      </c>
      <c r="N160" s="465">
        <f t="shared" si="56"/>
        <v>6.237379102938978E-3</v>
      </c>
      <c r="O160" s="466">
        <f t="shared" si="57"/>
        <v>1.2121647578780696E-2</v>
      </c>
      <c r="P160" s="465">
        <f t="shared" si="58"/>
        <v>1.8356185255187819E-3</v>
      </c>
      <c r="Q160" s="465">
        <f t="shared" si="59"/>
        <v>1.4170603547292408E-8</v>
      </c>
      <c r="R160" s="465">
        <f t="shared" si="60"/>
        <v>4.0398526571825411E-3</v>
      </c>
      <c r="S160" s="466">
        <f t="shared" si="61"/>
        <v>9.3259780001702774E-3</v>
      </c>
    </row>
    <row r="161" spans="1:19" x14ac:dyDescent="0.15">
      <c r="A161" s="385">
        <f t="shared" si="44"/>
        <v>146</v>
      </c>
      <c r="B161" s="456">
        <f t="shared" si="62"/>
        <v>101.07692307692308</v>
      </c>
      <c r="C161" s="457">
        <f t="shared" si="45"/>
        <v>438</v>
      </c>
      <c r="D161" s="465">
        <f t="shared" si="46"/>
        <v>1.2017328027361543E-3</v>
      </c>
      <c r="E161" s="465">
        <f t="shared" si="47"/>
        <v>7.3874683080715426E-11</v>
      </c>
      <c r="F161" s="465">
        <f t="shared" si="48"/>
        <v>2.4756632882712015E-3</v>
      </c>
      <c r="G161" s="466">
        <f t="shared" si="49"/>
        <v>7.0606111125309304E-3</v>
      </c>
      <c r="H161" s="465">
        <f t="shared" si="50"/>
        <v>1.2789094875195642E-3</v>
      </c>
      <c r="I161" s="465">
        <f t="shared" si="51"/>
        <v>1.1710037228550741E-10</v>
      </c>
      <c r="J161" s="465">
        <f t="shared" si="52"/>
        <v>2.6446969528132191E-3</v>
      </c>
      <c r="K161" s="466">
        <f t="shared" si="53"/>
        <v>7.3402305914053098E-3</v>
      </c>
      <c r="L161" s="465">
        <f t="shared" si="54"/>
        <v>2.5567598161126788E-3</v>
      </c>
      <c r="M161" s="465">
        <f t="shared" si="55"/>
        <v>3.9345763558602475E-7</v>
      </c>
      <c r="N161" s="465">
        <f t="shared" si="56"/>
        <v>6.0951766448118505E-3</v>
      </c>
      <c r="O161" s="466">
        <f t="shared" si="57"/>
        <v>1.1949128278464255E-2</v>
      </c>
      <c r="P161" s="465">
        <f t="shared" si="58"/>
        <v>1.7575673090725185E-3</v>
      </c>
      <c r="Q161" s="465">
        <f t="shared" si="59"/>
        <v>1.1631981834512048E-8</v>
      </c>
      <c r="R161" s="465">
        <f t="shared" si="60"/>
        <v>3.9395681651755998E-3</v>
      </c>
      <c r="S161" s="466">
        <f t="shared" si="61"/>
        <v>9.1871690083070549E-3</v>
      </c>
    </row>
    <row r="162" spans="1:19" x14ac:dyDescent="0.15">
      <c r="A162" s="385">
        <f t="shared" si="44"/>
        <v>147</v>
      </c>
      <c r="B162" s="456">
        <f t="shared" si="62"/>
        <v>101.76923076923077</v>
      </c>
      <c r="C162" s="457">
        <f t="shared" si="45"/>
        <v>441</v>
      </c>
      <c r="D162" s="465">
        <f t="shared" si="46"/>
        <v>1.1476424403378956E-3</v>
      </c>
      <c r="E162" s="465">
        <f t="shared" si="47"/>
        <v>5.6538584111900285E-11</v>
      </c>
      <c r="F162" s="465">
        <f t="shared" si="48"/>
        <v>2.4091370951159208E-3</v>
      </c>
      <c r="G162" s="466">
        <f t="shared" si="49"/>
        <v>6.9516524396400067E-3</v>
      </c>
      <c r="H162" s="465">
        <f t="shared" si="50"/>
        <v>1.2218661781168549E-3</v>
      </c>
      <c r="I162" s="465">
        <f t="shared" si="51"/>
        <v>9.0163910249353347E-11</v>
      </c>
      <c r="J162" s="465">
        <f t="shared" si="52"/>
        <v>2.5743921302957551E-3</v>
      </c>
      <c r="K162" s="466">
        <f t="shared" si="53"/>
        <v>7.2275710983563963E-3</v>
      </c>
      <c r="L162" s="465">
        <f t="shared" si="54"/>
        <v>2.4543380681942592E-3</v>
      </c>
      <c r="M162" s="465">
        <f t="shared" si="55"/>
        <v>3.3783531512987557E-7</v>
      </c>
      <c r="N162" s="465">
        <f t="shared" si="56"/>
        <v>5.9567958102890728E-3</v>
      </c>
      <c r="O162" s="466">
        <f t="shared" si="57"/>
        <v>1.1780187959879942E-2</v>
      </c>
      <c r="P162" s="465">
        <f t="shared" si="58"/>
        <v>1.6828348608256662E-3</v>
      </c>
      <c r="Q162" s="465">
        <f t="shared" si="59"/>
        <v>9.5406369733589553E-9</v>
      </c>
      <c r="R162" s="465">
        <f t="shared" si="60"/>
        <v>3.8421811762182623E-3</v>
      </c>
      <c r="S162" s="466">
        <f t="shared" si="61"/>
        <v>9.051333854457751E-3</v>
      </c>
    </row>
    <row r="163" spans="1:19" x14ac:dyDescent="0.15">
      <c r="A163" s="385">
        <f t="shared" si="44"/>
        <v>148</v>
      </c>
      <c r="B163" s="456">
        <f t="shared" si="62"/>
        <v>102.46153846153847</v>
      </c>
      <c r="C163" s="457">
        <f t="shared" si="45"/>
        <v>444</v>
      </c>
      <c r="D163" s="465">
        <f t="shared" si="46"/>
        <v>1.095986701757606E-3</v>
      </c>
      <c r="E163" s="465">
        <f t="shared" si="47"/>
        <v>4.3217899156427372E-11</v>
      </c>
      <c r="F163" s="465">
        <f t="shared" si="48"/>
        <v>2.3446673157869746E-3</v>
      </c>
      <c r="G163" s="466">
        <f t="shared" si="49"/>
        <v>6.8450854382435802E-3</v>
      </c>
      <c r="H163" s="465">
        <f t="shared" si="50"/>
        <v>1.1673671763288507E-3</v>
      </c>
      <c r="I163" s="465">
        <f t="shared" si="51"/>
        <v>6.934136228717674E-11</v>
      </c>
      <c r="J163" s="465">
        <f t="shared" si="52"/>
        <v>2.5062401879795138E-3</v>
      </c>
      <c r="K163" s="466">
        <f t="shared" si="53"/>
        <v>7.1173747697816821E-3</v>
      </c>
      <c r="L163" s="465">
        <f t="shared" si="54"/>
        <v>2.3560192533634765E-3</v>
      </c>
      <c r="M163" s="465">
        <f t="shared" si="55"/>
        <v>2.8992373785043812E-7</v>
      </c>
      <c r="N163" s="465">
        <f t="shared" si="56"/>
        <v>5.8221177601348595E-3</v>
      </c>
      <c r="O163" s="466">
        <f t="shared" si="57"/>
        <v>1.1614729583306796E-2</v>
      </c>
      <c r="P163" s="465">
        <f t="shared" si="58"/>
        <v>1.6112800654585297E-3</v>
      </c>
      <c r="Q163" s="465">
        <f t="shared" si="59"/>
        <v>7.8191634496129659E-9</v>
      </c>
      <c r="R163" s="465">
        <f t="shared" si="60"/>
        <v>3.7475958030651624E-3</v>
      </c>
      <c r="S163" s="466">
        <f t="shared" si="61"/>
        <v>8.9183897830108997E-3</v>
      </c>
    </row>
    <row r="164" spans="1:19" x14ac:dyDescent="0.15">
      <c r="A164" s="385">
        <f t="shared" si="44"/>
        <v>149</v>
      </c>
      <c r="B164" s="456">
        <f t="shared" si="62"/>
        <v>103.15384615384616</v>
      </c>
      <c r="C164" s="457">
        <f t="shared" si="45"/>
        <v>447</v>
      </c>
      <c r="D164" s="465">
        <f t="shared" si="46"/>
        <v>1.0466560038297763E-3</v>
      </c>
      <c r="E164" s="465">
        <f t="shared" si="47"/>
        <v>3.2995368809376381E-11</v>
      </c>
      <c r="F164" s="465">
        <f t="shared" si="48"/>
        <v>2.2821818363244484E-3</v>
      </c>
      <c r="G164" s="466">
        <f t="shared" si="49"/>
        <v>6.7408423227486329E-3</v>
      </c>
      <c r="H164" s="465">
        <f t="shared" si="50"/>
        <v>1.1152989981851062E-3</v>
      </c>
      <c r="I164" s="465">
        <f t="shared" si="51"/>
        <v>5.3264559288208428E-11</v>
      </c>
      <c r="J164" s="465">
        <f t="shared" si="52"/>
        <v>2.4401662494941689E-3</v>
      </c>
      <c r="K164" s="466">
        <f t="shared" si="53"/>
        <v>7.0095720163411354E-3</v>
      </c>
      <c r="L164" s="465">
        <f t="shared" si="54"/>
        <v>2.2616390114110593E-3</v>
      </c>
      <c r="M164" s="465">
        <f t="shared" si="55"/>
        <v>2.4867660443127084E-7</v>
      </c>
      <c r="N164" s="465">
        <f t="shared" si="56"/>
        <v>5.6910278648690804E-3</v>
      </c>
      <c r="O164" s="466">
        <f t="shared" si="57"/>
        <v>1.1452659344230584E-2</v>
      </c>
      <c r="P164" s="465">
        <f t="shared" si="58"/>
        <v>1.5427678079299059E-3</v>
      </c>
      <c r="Q164" s="465">
        <f t="shared" si="59"/>
        <v>6.4032940257393698E-9</v>
      </c>
      <c r="R164" s="465">
        <f t="shared" si="60"/>
        <v>3.6557197436036803E-3</v>
      </c>
      <c r="S164" s="466">
        <f t="shared" si="61"/>
        <v>8.7882568600492119E-3</v>
      </c>
    </row>
    <row r="165" spans="1:19" x14ac:dyDescent="0.15">
      <c r="A165" s="385">
        <f t="shared" si="44"/>
        <v>150</v>
      </c>
      <c r="B165" s="456">
        <f t="shared" si="62"/>
        <v>103.84615384615384</v>
      </c>
      <c r="C165" s="457">
        <f t="shared" si="45"/>
        <v>450</v>
      </c>
      <c r="D165" s="465">
        <f t="shared" si="46"/>
        <v>9.9954569576082559E-4</v>
      </c>
      <c r="E165" s="465">
        <f t="shared" si="47"/>
        <v>2.51602011870675E-11</v>
      </c>
      <c r="F165" s="465">
        <f t="shared" si="48"/>
        <v>2.2216113776267754E-3</v>
      </c>
      <c r="G165" s="466">
        <f t="shared" si="49"/>
        <v>6.6388576535204207E-3</v>
      </c>
      <c r="H165" s="465">
        <f t="shared" si="50"/>
        <v>1.0655532214504343E-3</v>
      </c>
      <c r="I165" s="465">
        <f t="shared" si="51"/>
        <v>4.0866909900683626E-11</v>
      </c>
      <c r="J165" s="465">
        <f t="shared" si="52"/>
        <v>2.3760983604977914E-3</v>
      </c>
      <c r="K165" s="466">
        <f t="shared" si="53"/>
        <v>6.9040956504473425E-3</v>
      </c>
      <c r="L165" s="465">
        <f t="shared" si="54"/>
        <v>2.1710395662659196E-3</v>
      </c>
      <c r="M165" s="465">
        <f t="shared" si="55"/>
        <v>2.1318628508800618E-7</v>
      </c>
      <c r="N165" s="465">
        <f t="shared" si="56"/>
        <v>5.56341553712425E-3</v>
      </c>
      <c r="O165" s="466">
        <f t="shared" si="57"/>
        <v>1.1293886545805149E-2</v>
      </c>
      <c r="P165" s="465">
        <f t="shared" si="58"/>
        <v>1.4771687183429067E-3</v>
      </c>
      <c r="Q165" s="465">
        <f t="shared" si="59"/>
        <v>5.2397164630896616E-9</v>
      </c>
      <c r="R165" s="465">
        <f t="shared" si="60"/>
        <v>3.5664641311723422E-3</v>
      </c>
      <c r="S165" s="466">
        <f t="shared" si="61"/>
        <v>8.6608578598297362E-3</v>
      </c>
    </row>
    <row r="166" spans="1:19" x14ac:dyDescent="0.15">
      <c r="A166" s="385">
        <f t="shared" si="44"/>
        <v>151</v>
      </c>
      <c r="B166" s="456">
        <f t="shared" si="62"/>
        <v>104.53846153846153</v>
      </c>
      <c r="C166" s="457">
        <f t="shared" si="45"/>
        <v>453</v>
      </c>
      <c r="D166" s="465">
        <f t="shared" si="46"/>
        <v>9.5455583712151539E-4</v>
      </c>
      <c r="E166" s="465">
        <f t="shared" si="47"/>
        <v>1.9162324212967331E-11</v>
      </c>
      <c r="F166" s="465">
        <f t="shared" si="48"/>
        <v>2.1628893718121933E-3</v>
      </c>
      <c r="G166" s="466">
        <f t="shared" si="49"/>
        <v>6.539068241286701E-3</v>
      </c>
      <c r="H166" s="465">
        <f t="shared" si="50"/>
        <v>1.018026259855882E-3</v>
      </c>
      <c r="I166" s="465">
        <f t="shared" si="51"/>
        <v>3.1317991598819173E-11</v>
      </c>
      <c r="J166" s="465">
        <f t="shared" si="52"/>
        <v>2.3139673620646839E-3</v>
      </c>
      <c r="K166" s="466">
        <f t="shared" si="53"/>
        <v>6.8008807886392863E-3</v>
      </c>
      <c r="L166" s="465">
        <f t="shared" si="54"/>
        <v>2.0840694622398467E-3</v>
      </c>
      <c r="M166" s="465">
        <f t="shared" si="55"/>
        <v>1.8266591749279513E-7</v>
      </c>
      <c r="N166" s="465">
        <f t="shared" si="56"/>
        <v>5.4391740714215819E-3</v>
      </c>
      <c r="O166" s="466">
        <f t="shared" si="57"/>
        <v>1.1138323477099241E-2</v>
      </c>
      <c r="P166" s="465">
        <f t="shared" si="58"/>
        <v>1.414358927659166E-3</v>
      </c>
      <c r="Q166" s="465">
        <f t="shared" si="59"/>
        <v>4.2842446967165851E-9</v>
      </c>
      <c r="R166" s="465">
        <f t="shared" si="60"/>
        <v>3.479743391787693E-3</v>
      </c>
      <c r="S166" s="466">
        <f t="shared" si="61"/>
        <v>8.5361181565119567E-3</v>
      </c>
    </row>
    <row r="167" spans="1:19" x14ac:dyDescent="0.15">
      <c r="A167" s="385">
        <f t="shared" si="44"/>
        <v>152</v>
      </c>
      <c r="B167" s="456">
        <f t="shared" si="62"/>
        <v>105.23076923076923</v>
      </c>
      <c r="C167" s="457">
        <f t="shared" si="45"/>
        <v>456</v>
      </c>
      <c r="D167" s="465">
        <f t="shared" si="46"/>
        <v>9.115909858320128E-4</v>
      </c>
      <c r="E167" s="465">
        <f t="shared" si="47"/>
        <v>1.457660430568005E-11</v>
      </c>
      <c r="F167" s="465">
        <f t="shared" si="48"/>
        <v>2.10595184450868E-3</v>
      </c>
      <c r="G167" s="466">
        <f t="shared" si="49"/>
        <v>6.4414130560124733E-3</v>
      </c>
      <c r="H167" s="465">
        <f t="shared" si="50"/>
        <v>9.7261914739972988E-4</v>
      </c>
      <c r="I167" s="465">
        <f t="shared" si="51"/>
        <v>2.3972083590799367E-11</v>
      </c>
      <c r="J167" s="465">
        <f t="shared" si="52"/>
        <v>2.253706770108499E-3</v>
      </c>
      <c r="K167" s="466">
        <f t="shared" si="53"/>
        <v>6.6998647585111721E-3</v>
      </c>
      <c r="L167" s="465">
        <f t="shared" si="54"/>
        <v>2.0005833108380543E-3</v>
      </c>
      <c r="M167" s="465">
        <f t="shared" si="55"/>
        <v>1.564337483050056E-7</v>
      </c>
      <c r="N167" s="465">
        <f t="shared" si="56"/>
        <v>5.3182004910070635E-3</v>
      </c>
      <c r="O167" s="466">
        <f t="shared" si="57"/>
        <v>1.0985885296833304E-2</v>
      </c>
      <c r="P167" s="465">
        <f t="shared" si="58"/>
        <v>1.3542198338002001E-3</v>
      </c>
      <c r="Q167" s="465">
        <f t="shared" si="59"/>
        <v>3.5002883906871557E-9</v>
      </c>
      <c r="R167" s="465">
        <f t="shared" si="60"/>
        <v>3.3954751079298129E-3</v>
      </c>
      <c r="S167" s="466">
        <f t="shared" si="61"/>
        <v>8.4139656208609571E-3</v>
      </c>
    </row>
    <row r="168" spans="1:19" x14ac:dyDescent="0.15">
      <c r="A168" s="385">
        <f t="shared" si="44"/>
        <v>153</v>
      </c>
      <c r="B168" s="456">
        <f t="shared" si="62"/>
        <v>105.92307692307692</v>
      </c>
      <c r="C168" s="457">
        <f t="shared" si="45"/>
        <v>459</v>
      </c>
      <c r="D168" s="465">
        <f t="shared" si="46"/>
        <v>8.705599956898019E-4</v>
      </c>
      <c r="E168" s="465">
        <f t="shared" si="47"/>
        <v>1.1074899562689643E-11</v>
      </c>
      <c r="F168" s="465">
        <f t="shared" si="48"/>
        <v>2.0507373027621734E-3</v>
      </c>
      <c r="G168" s="466">
        <f t="shared" si="49"/>
        <v>6.3458331400097993E-3</v>
      </c>
      <c r="H168" s="465">
        <f t="shared" si="50"/>
        <v>9.2923733226930449E-4</v>
      </c>
      <c r="I168" s="465">
        <f t="shared" si="51"/>
        <v>1.8327725316406822E-11</v>
      </c>
      <c r="J168" s="465">
        <f t="shared" si="52"/>
        <v>2.1952526605274469E-3</v>
      </c>
      <c r="K168" s="466">
        <f t="shared" si="53"/>
        <v>6.6009870099567013E-3</v>
      </c>
      <c r="L168" s="465">
        <f t="shared" si="54"/>
        <v>1.9204415477122613E-3</v>
      </c>
      <c r="M168" s="465">
        <f t="shared" si="55"/>
        <v>1.3389944654677867E-7</v>
      </c>
      <c r="N168" s="465">
        <f t="shared" si="56"/>
        <v>5.2003954014040454E-3</v>
      </c>
      <c r="O168" s="466">
        <f t="shared" si="57"/>
        <v>1.0836489922326253E-2</v>
      </c>
      <c r="P168" s="465">
        <f t="shared" si="58"/>
        <v>1.2966378776942116E-3</v>
      </c>
      <c r="Q168" s="465">
        <f t="shared" si="59"/>
        <v>2.85757341646262E-9</v>
      </c>
      <c r="R168" s="465">
        <f t="shared" si="60"/>
        <v>3.3135798885565171E-3</v>
      </c>
      <c r="S168" s="466">
        <f t="shared" si="61"/>
        <v>8.294330521667578E-3</v>
      </c>
    </row>
    <row r="169" spans="1:19" x14ac:dyDescent="0.15">
      <c r="A169" s="385">
        <f t="shared" si="44"/>
        <v>154</v>
      </c>
      <c r="B169" s="456">
        <f t="shared" si="62"/>
        <v>106.61538461538461</v>
      </c>
      <c r="C169" s="457">
        <f t="shared" si="45"/>
        <v>462</v>
      </c>
      <c r="D169" s="465">
        <f t="shared" si="46"/>
        <v>8.3137582301092187E-4</v>
      </c>
      <c r="E169" s="465">
        <f t="shared" si="47"/>
        <v>8.4042625886278449E-12</v>
      </c>
      <c r="F169" s="465">
        <f t="shared" si="48"/>
        <v>1.9971866282721962E-3</v>
      </c>
      <c r="G169" s="466">
        <f t="shared" si="49"/>
        <v>6.252271525061092E-3</v>
      </c>
      <c r="H169" s="465">
        <f t="shared" si="50"/>
        <v>8.8779047995453093E-4</v>
      </c>
      <c r="I169" s="465">
        <f t="shared" si="51"/>
        <v>1.3995981884742909E-11</v>
      </c>
      <c r="J169" s="465">
        <f t="shared" si="52"/>
        <v>2.1385435597756075E-3</v>
      </c>
      <c r="K169" s="466">
        <f t="shared" si="53"/>
        <v>6.5041890305035741E-3</v>
      </c>
      <c r="L169" s="465">
        <f t="shared" si="54"/>
        <v>1.8435101993500588E-3</v>
      </c>
      <c r="M169" s="465">
        <f t="shared" si="55"/>
        <v>1.1455214868666853E-7</v>
      </c>
      <c r="N169" s="465">
        <f t="shared" si="56"/>
        <v>5.0856628503578305E-3</v>
      </c>
      <c r="O169" s="466">
        <f t="shared" si="57"/>
        <v>1.0690057923389409E-2</v>
      </c>
      <c r="P169" s="465">
        <f t="shared" si="58"/>
        <v>1.2415043288454756E-3</v>
      </c>
      <c r="Q169" s="465">
        <f t="shared" si="59"/>
        <v>2.3310731317185918E-9</v>
      </c>
      <c r="R169" s="465">
        <f t="shared" si="60"/>
        <v>3.2339812450336014E-3</v>
      </c>
      <c r="S169" s="466">
        <f t="shared" si="61"/>
        <v>8.1771454316430011E-3</v>
      </c>
    </row>
    <row r="170" spans="1:19" x14ac:dyDescent="0.15">
      <c r="A170" s="385">
        <f t="shared" si="44"/>
        <v>155</v>
      </c>
      <c r="B170" s="456">
        <f t="shared" si="62"/>
        <v>107.30769230769231</v>
      </c>
      <c r="C170" s="457">
        <f t="shared" si="45"/>
        <v>465</v>
      </c>
      <c r="D170" s="465">
        <f t="shared" si="46"/>
        <v>7.939553419743534E-4</v>
      </c>
      <c r="E170" s="465">
        <f t="shared" si="47"/>
        <v>6.369963448391517E-12</v>
      </c>
      <c r="F170" s="465">
        <f t="shared" si="48"/>
        <v>1.9452429756767753E-3</v>
      </c>
      <c r="G170" s="466">
        <f t="shared" si="49"/>
        <v>6.160673153347015E-3</v>
      </c>
      <c r="H170" s="465">
        <f t="shared" si="50"/>
        <v>8.4819228514322663E-4</v>
      </c>
      <c r="I170" s="465">
        <f t="shared" si="51"/>
        <v>1.0675575678104627E-11</v>
      </c>
      <c r="J170" s="465">
        <f t="shared" si="52"/>
        <v>2.0835203405789038E-3</v>
      </c>
      <c r="K170" s="466">
        <f t="shared" si="53"/>
        <v>6.4094142645259042E-3</v>
      </c>
      <c r="L170" s="465">
        <f t="shared" si="54"/>
        <v>1.7696606591105146E-3</v>
      </c>
      <c r="M170" s="465">
        <f t="shared" si="55"/>
        <v>9.7950023413376527E-8</v>
      </c>
      <c r="N170" s="465">
        <f t="shared" si="56"/>
        <v>4.9739101938660601E-3</v>
      </c>
      <c r="O170" s="466">
        <f t="shared" si="57"/>
        <v>1.0546512420918962E-2</v>
      </c>
      <c r="P170" s="465">
        <f t="shared" si="58"/>
        <v>1.1887150800214015E-3</v>
      </c>
      <c r="Q170" s="465">
        <f t="shared" si="59"/>
        <v>1.9001165747158014E-9</v>
      </c>
      <c r="R170" s="465">
        <f t="shared" si="60"/>
        <v>3.1566054726870352E-3</v>
      </c>
      <c r="S170" s="466">
        <f t="shared" si="61"/>
        <v>8.0623451375587078E-3</v>
      </c>
    </row>
    <row r="171" spans="1:19" x14ac:dyDescent="0.15">
      <c r="A171" s="385">
        <f t="shared" si="44"/>
        <v>156</v>
      </c>
      <c r="B171" s="456">
        <f t="shared" si="62"/>
        <v>108</v>
      </c>
      <c r="C171" s="457">
        <f t="shared" si="45"/>
        <v>468</v>
      </c>
      <c r="D171" s="465">
        <f t="shared" si="46"/>
        <v>7.5821916827779911E-4</v>
      </c>
      <c r="E171" s="465">
        <f t="shared" si="47"/>
        <v>4.8222852033181608E-12</v>
      </c>
      <c r="F171" s="465">
        <f t="shared" si="48"/>
        <v>1.8948516756267519E-3</v>
      </c>
      <c r="G171" s="466">
        <f t="shared" si="49"/>
        <v>6.0709848019825392E-3</v>
      </c>
      <c r="H171" s="465">
        <f t="shared" si="50"/>
        <v>8.1036029200643649E-4</v>
      </c>
      <c r="I171" s="465">
        <f t="shared" si="51"/>
        <v>8.1334248890908059E-12</v>
      </c>
      <c r="J171" s="465">
        <f t="shared" si="52"/>
        <v>2.0301261225348366E-3</v>
      </c>
      <c r="K171" s="466">
        <f t="shared" si="53"/>
        <v>6.3166080361345116E-3</v>
      </c>
      <c r="L171" s="465">
        <f t="shared" si="54"/>
        <v>1.6987694722315943E-3</v>
      </c>
      <c r="M171" s="465">
        <f t="shared" si="55"/>
        <v>8.3711169060503238E-8</v>
      </c>
      <c r="N171" s="465">
        <f t="shared" si="56"/>
        <v>4.8650479680034664E-3</v>
      </c>
      <c r="O171" s="466">
        <f t="shared" si="57"/>
        <v>1.0405778989951745E-2</v>
      </c>
      <c r="P171" s="465">
        <f t="shared" si="58"/>
        <v>1.138170450669578E-3</v>
      </c>
      <c r="Q171" s="465">
        <f t="shared" si="59"/>
        <v>1.5476449879210562E-9</v>
      </c>
      <c r="R171" s="465">
        <f t="shared" si="60"/>
        <v>3.0813815376974363E-3</v>
      </c>
      <c r="S171" s="466">
        <f t="shared" si="61"/>
        <v>7.9498665544161413E-3</v>
      </c>
    </row>
    <row r="172" spans="1:19" x14ac:dyDescent="0.15">
      <c r="A172" s="385">
        <f t="shared" si="44"/>
        <v>157</v>
      </c>
      <c r="B172" s="456">
        <f t="shared" si="62"/>
        <v>108.69230769230769</v>
      </c>
      <c r="C172" s="457">
        <f t="shared" si="45"/>
        <v>471</v>
      </c>
      <c r="D172" s="465">
        <f t="shared" si="46"/>
        <v>7.2409149073078267E-4</v>
      </c>
      <c r="E172" s="465">
        <f t="shared" si="47"/>
        <v>3.6462679020610029E-12</v>
      </c>
      <c r="F172" s="465">
        <f t="shared" si="48"/>
        <v>1.845960142405012E-3</v>
      </c>
      <c r="G172" s="466">
        <f t="shared" si="49"/>
        <v>5.9831550109752576E-3</v>
      </c>
      <c r="H172" s="465">
        <f t="shared" si="50"/>
        <v>7.7421572249960894E-4</v>
      </c>
      <c r="I172" s="465">
        <f t="shared" si="51"/>
        <v>6.1894339134206739E-12</v>
      </c>
      <c r="J172" s="465">
        <f t="shared" si="52"/>
        <v>1.9783061773425148E-3</v>
      </c>
      <c r="K172" s="466">
        <f t="shared" si="53"/>
        <v>6.2257174755563603E-3</v>
      </c>
      <c r="L172" s="465">
        <f t="shared" si="54"/>
        <v>1.630718129450032E-3</v>
      </c>
      <c r="M172" s="465">
        <f t="shared" si="55"/>
        <v>7.1505678812315173E-8</v>
      </c>
      <c r="N172" s="465">
        <f t="shared" si="56"/>
        <v>4.7589897662646541E-3</v>
      </c>
      <c r="O172" s="466">
        <f t="shared" si="57"/>
        <v>1.026778556696315E-2</v>
      </c>
      <c r="P172" s="465">
        <f t="shared" si="58"/>
        <v>1.0897749986936041E-3</v>
      </c>
      <c r="Q172" s="465">
        <f t="shared" si="59"/>
        <v>1.2595925802362106E-9</v>
      </c>
      <c r="R172" s="465">
        <f t="shared" si="60"/>
        <v>3.0082409690722622E-3</v>
      </c>
      <c r="S172" s="466">
        <f t="shared" si="61"/>
        <v>7.8396486434419762E-3</v>
      </c>
    </row>
    <row r="173" spans="1:19" x14ac:dyDescent="0.15">
      <c r="A173" s="385">
        <f t="shared" si="44"/>
        <v>158</v>
      </c>
      <c r="B173" s="456">
        <f t="shared" si="62"/>
        <v>109.38461538461539</v>
      </c>
      <c r="C173" s="457">
        <f t="shared" si="45"/>
        <v>474</v>
      </c>
      <c r="D173" s="465">
        <f t="shared" si="46"/>
        <v>6.9149991042778366E-4</v>
      </c>
      <c r="E173" s="465">
        <f t="shared" si="47"/>
        <v>2.7537536320761829E-12</v>
      </c>
      <c r="F173" s="465">
        <f t="shared" si="48"/>
        <v>1.7985177858553802E-3</v>
      </c>
      <c r="G173" s="466">
        <f t="shared" si="49"/>
        <v>5.8971340144316252E-3</v>
      </c>
      <c r="H173" s="465">
        <f t="shared" si="50"/>
        <v>7.3968331232205785E-4</v>
      </c>
      <c r="I173" s="465">
        <f t="shared" si="51"/>
        <v>4.7046226138910646E-12</v>
      </c>
      <c r="J173" s="465">
        <f t="shared" si="52"/>
        <v>1.9280078384309451E-3</v>
      </c>
      <c r="K173" s="466">
        <f t="shared" si="53"/>
        <v>6.1366914488254105E-3</v>
      </c>
      <c r="L173" s="465">
        <f t="shared" si="54"/>
        <v>1.5653928688886124E-3</v>
      </c>
      <c r="M173" s="465">
        <f t="shared" si="55"/>
        <v>6.1048728478047276E-8</v>
      </c>
      <c r="N173" s="465">
        <f t="shared" si="56"/>
        <v>4.6556521221642333E-3</v>
      </c>
      <c r="O173" s="466">
        <f t="shared" si="57"/>
        <v>1.0132462361197268E-2</v>
      </c>
      <c r="P173" s="465">
        <f t="shared" si="58"/>
        <v>1.0434373402322835E-3</v>
      </c>
      <c r="Q173" s="465">
        <f t="shared" si="59"/>
        <v>1.0243712472344129E-9</v>
      </c>
      <c r="R173" s="465">
        <f t="shared" si="60"/>
        <v>2.9371177554479155E-3</v>
      </c>
      <c r="S173" s="466">
        <f t="shared" si="61"/>
        <v>7.7316323337169712E-3</v>
      </c>
    </row>
    <row r="174" spans="1:19" x14ac:dyDescent="0.15">
      <c r="A174" s="385">
        <f t="shared" si="44"/>
        <v>159</v>
      </c>
      <c r="B174" s="456">
        <f t="shared" si="62"/>
        <v>110.07692307692308</v>
      </c>
      <c r="C174" s="457">
        <f t="shared" si="45"/>
        <v>477</v>
      </c>
      <c r="D174" s="465">
        <f t="shared" si="46"/>
        <v>6.6037528716024886E-4</v>
      </c>
      <c r="E174" s="465">
        <f t="shared" si="47"/>
        <v>2.0772248274364939E-12</v>
      </c>
      <c r="F174" s="465">
        <f t="shared" si="48"/>
        <v>1.7524759274044621E-3</v>
      </c>
      <c r="G174" s="466">
        <f t="shared" si="49"/>
        <v>5.8128736748458403E-3</v>
      </c>
      <c r="H174" s="465">
        <f t="shared" si="50"/>
        <v>7.0669115419314909E-4</v>
      </c>
      <c r="I174" s="465">
        <f t="shared" si="51"/>
        <v>3.5718738709042689E-12</v>
      </c>
      <c r="J174" s="465">
        <f t="shared" si="52"/>
        <v>1.8791804147606506E-3</v>
      </c>
      <c r="K174" s="466">
        <f t="shared" si="53"/>
        <v>6.0494804906170551E-3</v>
      </c>
      <c r="L174" s="465">
        <f t="shared" si="54"/>
        <v>1.5026844858796969E-3</v>
      </c>
      <c r="M174" s="465">
        <f t="shared" si="55"/>
        <v>5.2094559037208853E-8</v>
      </c>
      <c r="N174" s="465">
        <f t="shared" si="56"/>
        <v>4.554954396846167E-3</v>
      </c>
      <c r="O174" s="466">
        <f t="shared" si="57"/>
        <v>9.9997417698317794E-3</v>
      </c>
      <c r="P174" s="465">
        <f t="shared" si="58"/>
        <v>9.9906997710188226E-4</v>
      </c>
      <c r="Q174" s="465">
        <f t="shared" si="59"/>
        <v>8.3244219413688287E-10</v>
      </c>
      <c r="R174" s="465">
        <f t="shared" si="60"/>
        <v>2.8679482464825101E-3</v>
      </c>
      <c r="S174" s="466">
        <f t="shared" si="61"/>
        <v>7.6257604472569282E-3</v>
      </c>
    </row>
    <row r="175" spans="1:19" x14ac:dyDescent="0.15">
      <c r="A175" s="385">
        <f t="shared" si="44"/>
        <v>160</v>
      </c>
      <c r="B175" s="456">
        <f t="shared" si="62"/>
        <v>110.76923076923077</v>
      </c>
      <c r="C175" s="457">
        <f t="shared" si="45"/>
        <v>480</v>
      </c>
      <c r="D175" s="465">
        <f t="shared" si="46"/>
        <v>6.3065159274163646E-4</v>
      </c>
      <c r="E175" s="465">
        <f t="shared" si="47"/>
        <v>1.5650381096695659E-12</v>
      </c>
      <c r="F175" s="465">
        <f t="shared" si="48"/>
        <v>1.7077877199676017E-3</v>
      </c>
      <c r="G175" s="466">
        <f t="shared" si="49"/>
        <v>5.7303274203158077E-3</v>
      </c>
      <c r="H175" s="465">
        <f t="shared" si="50"/>
        <v>6.7517054811884263E-4</v>
      </c>
      <c r="I175" s="465">
        <f t="shared" si="51"/>
        <v>2.7087315103057794E-12</v>
      </c>
      <c r="J175" s="465">
        <f t="shared" si="52"/>
        <v>1.8317751085896727E-3</v>
      </c>
      <c r="K175" s="466">
        <f t="shared" si="53"/>
        <v>5.9640367400676164E-3</v>
      </c>
      <c r="L175" s="465">
        <f t="shared" si="54"/>
        <v>1.4424881504070558E-3</v>
      </c>
      <c r="M175" s="465">
        <f t="shared" si="55"/>
        <v>4.4431241572874154E-8</v>
      </c>
      <c r="N175" s="465">
        <f t="shared" si="56"/>
        <v>4.4568186714666336E-3</v>
      </c>
      <c r="O175" s="466">
        <f t="shared" si="57"/>
        <v>9.8695582967897547E-3</v>
      </c>
      <c r="P175" s="465">
        <f t="shared" si="58"/>
        <v>9.5658913157560174E-4</v>
      </c>
      <c r="Q175" s="465">
        <f t="shared" si="59"/>
        <v>6.7596013355820578E-10</v>
      </c>
      <c r="R175" s="465">
        <f t="shared" si="60"/>
        <v>2.8006710586175876E-3</v>
      </c>
      <c r="S175" s="466">
        <f t="shared" si="61"/>
        <v>7.5219776273739219E-3</v>
      </c>
    </row>
    <row r="176" spans="1:19" x14ac:dyDescent="0.15">
      <c r="A176" s="385">
        <f t="shared" si="44"/>
        <v>161</v>
      </c>
      <c r="B176" s="456">
        <f t="shared" si="62"/>
        <v>111.46153846153847</v>
      </c>
      <c r="C176" s="457">
        <f t="shared" si="45"/>
        <v>483</v>
      </c>
      <c r="D176" s="465">
        <f t="shared" si="46"/>
        <v>6.0226577093435481E-4</v>
      </c>
      <c r="E176" s="465">
        <f t="shared" si="47"/>
        <v>1.1777426146233568E-12</v>
      </c>
      <c r="F176" s="465">
        <f t="shared" si="48"/>
        <v>1.6644080715432219E-3</v>
      </c>
      <c r="G176" s="466">
        <f t="shared" si="49"/>
        <v>5.6494501845393234E-3</v>
      </c>
      <c r="H176" s="465">
        <f t="shared" si="50"/>
        <v>6.4505585833681846E-4</v>
      </c>
      <c r="I176" s="465">
        <f t="shared" si="51"/>
        <v>2.051801669099408E-12</v>
      </c>
      <c r="J176" s="465">
        <f t="shared" si="52"/>
        <v>1.785744937004119E-3</v>
      </c>
      <c r="K176" s="466">
        <f t="shared" si="53"/>
        <v>5.8803138794295837E-3</v>
      </c>
      <c r="L176" s="465">
        <f t="shared" si="54"/>
        <v>1.3847032318608438E-3</v>
      </c>
      <c r="M176" s="465">
        <f t="shared" si="55"/>
        <v>3.7876125841974153E-8</v>
      </c>
      <c r="N176" s="465">
        <f t="shared" si="56"/>
        <v>4.3611696441276937E-3</v>
      </c>
      <c r="O176" s="466">
        <f t="shared" si="57"/>
        <v>9.7418484750219168E-3</v>
      </c>
      <c r="P176" s="465">
        <f t="shared" si="58"/>
        <v>9.1591458818829905E-4</v>
      </c>
      <c r="Q176" s="465">
        <f t="shared" si="59"/>
        <v>5.484780336455942E-10</v>
      </c>
      <c r="R176" s="465">
        <f t="shared" si="60"/>
        <v>2.7352269849965083E-3</v>
      </c>
      <c r="S176" s="466">
        <f t="shared" si="61"/>
        <v>7.4202302701561413E-3</v>
      </c>
    </row>
    <row r="177" spans="1:19" x14ac:dyDescent="0.15">
      <c r="A177" s="385">
        <f t="shared" si="44"/>
        <v>162</v>
      </c>
      <c r="B177" s="456">
        <f t="shared" si="62"/>
        <v>112.15384615384616</v>
      </c>
      <c r="C177" s="457">
        <f t="shared" si="45"/>
        <v>486</v>
      </c>
      <c r="D177" s="465">
        <f t="shared" si="46"/>
        <v>5.7515760368142318E-4</v>
      </c>
      <c r="E177" s="465">
        <f t="shared" si="47"/>
        <v>8.8523990148099784E-13</v>
      </c>
      <c r="F177" s="465">
        <f t="shared" si="48"/>
        <v>1.6222935723105847E-3</v>
      </c>
      <c r="G177" s="466">
        <f t="shared" si="49"/>
        <v>5.5701983494517932E-3</v>
      </c>
      <c r="H177" s="465">
        <f t="shared" si="50"/>
        <v>6.1628437664228261E-4</v>
      </c>
      <c r="I177" s="465">
        <f t="shared" si="51"/>
        <v>1.5524063644292754E-12</v>
      </c>
      <c r="J177" s="465">
        <f t="shared" si="52"/>
        <v>1.7410446570252924E-3</v>
      </c>
      <c r="K177" s="466">
        <f t="shared" si="53"/>
        <v>5.7982670754213308E-3</v>
      </c>
      <c r="L177" s="465">
        <f t="shared" si="54"/>
        <v>1.3292331308127525E-3</v>
      </c>
      <c r="M177" s="465">
        <f t="shared" si="55"/>
        <v>3.2271885776836692E-8</v>
      </c>
      <c r="N177" s="465">
        <f t="shared" si="56"/>
        <v>4.2679345311493755E-3</v>
      </c>
      <c r="O177" s="466">
        <f t="shared" si="57"/>
        <v>9.6165507920917895E-3</v>
      </c>
      <c r="P177" s="465">
        <f t="shared" si="58"/>
        <v>8.7696954226773062E-4</v>
      </c>
      <c r="Q177" s="465">
        <f t="shared" si="59"/>
        <v>4.4470233581147114E-10</v>
      </c>
      <c r="R177" s="465">
        <f t="shared" si="60"/>
        <v>2.671558909337346E-3</v>
      </c>
      <c r="S177" s="466">
        <f t="shared" si="61"/>
        <v>7.3204664589131005E-3</v>
      </c>
    </row>
    <row r="178" spans="1:19" x14ac:dyDescent="0.15">
      <c r="A178" s="385">
        <f t="shared" si="44"/>
        <v>163</v>
      </c>
      <c r="B178" s="456">
        <f t="shared" si="62"/>
        <v>112.84615384615384</v>
      </c>
      <c r="C178" s="457">
        <f t="shared" si="45"/>
        <v>489</v>
      </c>
      <c r="D178" s="465">
        <f t="shared" si="46"/>
        <v>5.4926958335909575E-4</v>
      </c>
      <c r="E178" s="465">
        <f t="shared" si="47"/>
        <v>6.6459603107240401E-13</v>
      </c>
      <c r="F178" s="465">
        <f t="shared" si="48"/>
        <v>1.5814024250557779E-3</v>
      </c>
      <c r="G178" s="466">
        <f t="shared" si="49"/>
        <v>5.492529690374193E-3</v>
      </c>
      <c r="H178" s="465">
        <f t="shared" si="50"/>
        <v>5.8879619180987294E-4</v>
      </c>
      <c r="I178" s="465">
        <f t="shared" si="51"/>
        <v>1.1732136349246181E-12</v>
      </c>
      <c r="J178" s="465">
        <f t="shared" si="52"/>
        <v>1.6976306941161035E-3</v>
      </c>
      <c r="K178" s="466">
        <f t="shared" si="53"/>
        <v>5.7178529231378308E-3</v>
      </c>
      <c r="L178" s="465">
        <f t="shared" si="54"/>
        <v>1.2759851175301042E-3</v>
      </c>
      <c r="M178" s="465">
        <f t="shared" si="55"/>
        <v>2.7483085846223603E-8</v>
      </c>
      <c r="N178" s="465">
        <f t="shared" si="56"/>
        <v>4.1770429724811153E-3</v>
      </c>
      <c r="O178" s="466">
        <f t="shared" si="57"/>
        <v>9.4936056189047335E-3</v>
      </c>
      <c r="P178" s="465">
        <f t="shared" si="58"/>
        <v>8.3968045490630683E-4</v>
      </c>
      <c r="Q178" s="465">
        <f t="shared" si="59"/>
        <v>3.6029019928530175E-10</v>
      </c>
      <c r="R178" s="465">
        <f t="shared" si="60"/>
        <v>2.6096117235717697E-3</v>
      </c>
      <c r="S178" s="466">
        <f t="shared" si="61"/>
        <v>7.2226359014413875E-3</v>
      </c>
    </row>
    <row r="179" spans="1:19" x14ac:dyDescent="0.15">
      <c r="A179" s="385">
        <f t="shared" si="44"/>
        <v>164</v>
      </c>
      <c r="B179" s="456">
        <f t="shared" si="62"/>
        <v>113.53846153846153</v>
      </c>
      <c r="C179" s="457">
        <f t="shared" si="45"/>
        <v>492</v>
      </c>
      <c r="D179" s="465">
        <f t="shared" si="46"/>
        <v>5.2454679077942401E-4</v>
      </c>
      <c r="E179" s="465">
        <f t="shared" si="47"/>
        <v>4.9835832638352788E-13</v>
      </c>
      <c r="F179" s="465">
        <f t="shared" si="48"/>
        <v>1.5416943787595061E-3</v>
      </c>
      <c r="G179" s="466">
        <f t="shared" si="49"/>
        <v>5.4164033235478319E-3</v>
      </c>
      <c r="H179" s="465">
        <f t="shared" si="50"/>
        <v>5.6253406483973976E-4</v>
      </c>
      <c r="I179" s="465">
        <f t="shared" si="51"/>
        <v>8.8562825948105374E-13</v>
      </c>
      <c r="J179" s="465">
        <f t="shared" si="52"/>
        <v>1.6554610739178965E-3</v>
      </c>
      <c r="K179" s="466">
        <f t="shared" si="53"/>
        <v>5.63902939239654E-3</v>
      </c>
      <c r="L179" s="465">
        <f t="shared" si="54"/>
        <v>1.2248701769589476E-3</v>
      </c>
      <c r="M179" s="465">
        <f t="shared" si="55"/>
        <v>2.3393201584443877E-8</v>
      </c>
      <c r="N179" s="465">
        <f t="shared" si="56"/>
        <v>4.0884269410581542E-3</v>
      </c>
      <c r="O179" s="466">
        <f t="shared" si="57"/>
        <v>9.3729551414317921E-3</v>
      </c>
      <c r="P179" s="465">
        <f t="shared" si="58"/>
        <v>8.0397691409950082E-4</v>
      </c>
      <c r="Q179" s="465">
        <f t="shared" si="59"/>
        <v>2.9168170872518738E-10</v>
      </c>
      <c r="R179" s="465">
        <f t="shared" si="60"/>
        <v>2.5493322490683923E-3</v>
      </c>
      <c r="S179" s="466">
        <f t="shared" si="61"/>
        <v>7.126689869974139E-3</v>
      </c>
    </row>
    <row r="180" spans="1:19" x14ac:dyDescent="0.15">
      <c r="A180" s="385">
        <f t="shared" si="44"/>
        <v>165</v>
      </c>
      <c r="B180" s="456">
        <f t="shared" si="62"/>
        <v>114.23076923076923</v>
      </c>
      <c r="C180" s="457">
        <f t="shared" si="45"/>
        <v>495</v>
      </c>
      <c r="D180" s="465">
        <f t="shared" si="46"/>
        <v>5.0093677868397147E-4</v>
      </c>
      <c r="E180" s="465">
        <f t="shared" si="47"/>
        <v>3.73262139613923E-13</v>
      </c>
      <c r="F180" s="465">
        <f t="shared" si="48"/>
        <v>1.5031306651913656E-3</v>
      </c>
      <c r="G180" s="466">
        <f t="shared" si="49"/>
        <v>5.3417796559384898E-3</v>
      </c>
      <c r="H180" s="465">
        <f t="shared" si="50"/>
        <v>5.3744330976804734E-4</v>
      </c>
      <c r="I180" s="465">
        <f t="shared" si="51"/>
        <v>6.6777402993994715E-13</v>
      </c>
      <c r="J180" s="465">
        <f t="shared" si="52"/>
        <v>1.6144953570583764E-3</v>
      </c>
      <c r="K180" s="466">
        <f t="shared" si="53"/>
        <v>5.5617557763989476E-3</v>
      </c>
      <c r="L180" s="465">
        <f t="shared" si="54"/>
        <v>1.1758028599170129E-3</v>
      </c>
      <c r="M180" s="465">
        <f t="shared" si="55"/>
        <v>1.9902035864500441E-8</v>
      </c>
      <c r="N180" s="465">
        <f t="shared" si="56"/>
        <v>4.0020206559255866E-3</v>
      </c>
      <c r="O180" s="466">
        <f t="shared" si="57"/>
        <v>9.2545432952852932E-3</v>
      </c>
      <c r="P180" s="465">
        <f t="shared" si="58"/>
        <v>7.6979150178871358E-4</v>
      </c>
      <c r="Q180" s="465">
        <f t="shared" si="59"/>
        <v>2.3596114083789978E-10</v>
      </c>
      <c r="R180" s="465">
        <f t="shared" si="60"/>
        <v>2.4906691612699428E-3</v>
      </c>
      <c r="S180" s="466">
        <f t="shared" si="61"/>
        <v>7.032581143684569E-3</v>
      </c>
    </row>
    <row r="181" spans="1:19" x14ac:dyDescent="0.15">
      <c r="A181" s="385">
        <f t="shared" si="44"/>
        <v>166</v>
      </c>
      <c r="B181" s="456">
        <f t="shared" si="62"/>
        <v>114.92307692307692</v>
      </c>
      <c r="C181" s="457">
        <f t="shared" si="45"/>
        <v>498</v>
      </c>
      <c r="D181" s="465">
        <f t="shared" si="46"/>
        <v>4.7838946048150678E-4</v>
      </c>
      <c r="E181" s="465">
        <f t="shared" si="47"/>
        <v>2.7923859014763371E-13</v>
      </c>
      <c r="F181" s="465">
        <f t="shared" si="48"/>
        <v>1.465673938360279E-3</v>
      </c>
      <c r="G181" s="466">
        <f t="shared" si="49"/>
        <v>5.2686203371996084E-3</v>
      </c>
      <c r="H181" s="465">
        <f t="shared" si="50"/>
        <v>5.1347167979368981E-4</v>
      </c>
      <c r="I181" s="465">
        <f t="shared" si="51"/>
        <v>5.029354962449606E-13</v>
      </c>
      <c r="J181" s="465">
        <f t="shared" si="52"/>
        <v>1.5746945768800868E-3</v>
      </c>
      <c r="K181" s="466">
        <f t="shared" si="53"/>
        <v>5.4859926425955066E-3</v>
      </c>
      <c r="L181" s="465">
        <f t="shared" si="54"/>
        <v>1.1287011402477502E-3</v>
      </c>
      <c r="M181" s="465">
        <f t="shared" si="55"/>
        <v>1.6923479771849349E-8</v>
      </c>
      <c r="N181" s="465">
        <f t="shared" si="56"/>
        <v>3.9177604989549808E-3</v>
      </c>
      <c r="O181" s="466">
        <f t="shared" si="57"/>
        <v>9.1383157030123282E-3</v>
      </c>
      <c r="P181" s="465">
        <f t="shared" si="58"/>
        <v>7.3705966655752064E-4</v>
      </c>
      <c r="Q181" s="465">
        <f t="shared" si="59"/>
        <v>1.9074236019421567E-10</v>
      </c>
      <c r="R181" s="465">
        <f t="shared" si="60"/>
        <v>2.433572917582838E-3</v>
      </c>
      <c r="S181" s="466">
        <f t="shared" si="61"/>
        <v>6.9402639536212301E-3</v>
      </c>
    </row>
    <row r="182" spans="1:19" x14ac:dyDescent="0.15">
      <c r="A182" s="385">
        <f t="shared" si="44"/>
        <v>167</v>
      </c>
      <c r="B182" s="456">
        <f t="shared" si="62"/>
        <v>115.61538461538461</v>
      </c>
      <c r="C182" s="457">
        <f t="shared" si="45"/>
        <v>501</v>
      </c>
      <c r="D182" s="465">
        <f t="shared" si="46"/>
        <v>4.5685700399364522E-4</v>
      </c>
      <c r="E182" s="465">
        <f t="shared" si="47"/>
        <v>2.086542439139771E-13</v>
      </c>
      <c r="F182" s="465">
        <f t="shared" si="48"/>
        <v>1.4292882166831999E-3</v>
      </c>
      <c r="G182" s="466">
        <f t="shared" si="49"/>
        <v>5.1968882136895801E-3</v>
      </c>
      <c r="H182" s="465">
        <f t="shared" si="50"/>
        <v>4.9056925848410342E-4</v>
      </c>
      <c r="I182" s="465">
        <f t="shared" si="51"/>
        <v>3.7835611460478413E-13</v>
      </c>
      <c r="J182" s="465">
        <f t="shared" si="52"/>
        <v>1.5360211799470003E-3</v>
      </c>
      <c r="K182" s="466">
        <f t="shared" si="53"/>
        <v>5.4117017856469499E-3</v>
      </c>
      <c r="L182" s="465">
        <f t="shared" si="54"/>
        <v>1.08348627769666E-3</v>
      </c>
      <c r="M182" s="465">
        <f t="shared" si="55"/>
        <v>1.4383573341613636E-8</v>
      </c>
      <c r="N182" s="465">
        <f t="shared" si="56"/>
        <v>3.8355849349915871E-3</v>
      </c>
      <c r="O182" s="466">
        <f t="shared" si="57"/>
        <v>9.0242196139782085E-3</v>
      </c>
      <c r="P182" s="465">
        <f t="shared" si="58"/>
        <v>7.0571960174093079E-4</v>
      </c>
      <c r="Q182" s="465">
        <f t="shared" si="59"/>
        <v>1.5407423198602086E-10</v>
      </c>
      <c r="R182" s="465">
        <f t="shared" si="60"/>
        <v>2.3779956883643871E-3</v>
      </c>
      <c r="S182" s="466">
        <f t="shared" si="61"/>
        <v>6.8496939299586305E-3</v>
      </c>
    </row>
    <row r="183" spans="1:19" x14ac:dyDescent="0.15">
      <c r="A183" s="385">
        <f t="shared" si="44"/>
        <v>168</v>
      </c>
      <c r="B183" s="456">
        <f t="shared" si="62"/>
        <v>116.30769230769231</v>
      </c>
      <c r="C183" s="457">
        <f t="shared" si="45"/>
        <v>504</v>
      </c>
      <c r="D183" s="465">
        <f t="shared" si="46"/>
        <v>4.3629372998303797E-4</v>
      </c>
      <c r="E183" s="465">
        <f t="shared" si="47"/>
        <v>1.5572929160557294E-13</v>
      </c>
      <c r="F183" s="465">
        <f t="shared" si="48"/>
        <v>1.3939388277363074E-3</v>
      </c>
      <c r="G183" s="466">
        <f t="shared" si="49"/>
        <v>5.1265472844442984E-3</v>
      </c>
      <c r="H183" s="465">
        <f t="shared" si="50"/>
        <v>4.6868835583364308E-4</v>
      </c>
      <c r="I183" s="465">
        <f t="shared" si="51"/>
        <v>2.8431248028619155E-13</v>
      </c>
      <c r="J183" s="465">
        <f t="shared" si="52"/>
        <v>1.4984389691931055E-3</v>
      </c>
      <c r="K183" s="466">
        <f t="shared" si="53"/>
        <v>5.3388461823814654E-3</v>
      </c>
      <c r="L183" s="465">
        <f t="shared" si="54"/>
        <v>1.0400826862806943E-3</v>
      </c>
      <c r="M183" s="465">
        <f t="shared" si="55"/>
        <v>1.2218827054554541E-8</v>
      </c>
      <c r="N183" s="465">
        <f t="shared" si="56"/>
        <v>3.7554344352755953E-3</v>
      </c>
      <c r="O183" s="466">
        <f t="shared" si="57"/>
        <v>8.9122038467193063E-3</v>
      </c>
      <c r="P183" s="465">
        <f t="shared" si="58"/>
        <v>6.7571212871747957E-4</v>
      </c>
      <c r="Q183" s="465">
        <f t="shared" si="59"/>
        <v>1.2436262483033947E-10</v>
      </c>
      <c r="R183" s="465">
        <f t="shared" si="60"/>
        <v>2.3238912908629672E-3</v>
      </c>
      <c r="S183" s="466">
        <f t="shared" si="61"/>
        <v>6.7608280514535974E-3</v>
      </c>
    </row>
    <row r="184" spans="1:19" x14ac:dyDescent="0.15">
      <c r="A184" s="385">
        <f t="shared" si="44"/>
        <v>169</v>
      </c>
      <c r="B184" s="456">
        <f t="shared" si="62"/>
        <v>117</v>
      </c>
      <c r="C184" s="457">
        <f t="shared" si="45"/>
        <v>507</v>
      </c>
      <c r="D184" s="465">
        <f t="shared" si="46"/>
        <v>4.1665601524883188E-4</v>
      </c>
      <c r="E184" s="465">
        <f t="shared" si="47"/>
        <v>1.1609290929382599E-13</v>
      </c>
      <c r="F184" s="465">
        <f t="shared" si="48"/>
        <v>1.3595923554654554E-3</v>
      </c>
      <c r="G184" s="466">
        <f t="shared" si="49"/>
        <v>5.0575626590111085E-3</v>
      </c>
      <c r="H184" s="465">
        <f t="shared" si="50"/>
        <v>4.4778340895806787E-4</v>
      </c>
      <c r="I184" s="465">
        <f t="shared" si="51"/>
        <v>2.1340214229145455E-13</v>
      </c>
      <c r="J184" s="465">
        <f t="shared" si="52"/>
        <v>1.4619130495858723E-3</v>
      </c>
      <c r="K184" s="466">
        <f t="shared" si="53"/>
        <v>5.2673899486520336E-3</v>
      </c>
      <c r="L184" s="465">
        <f t="shared" si="54"/>
        <v>9.9841780793067541E-4</v>
      </c>
      <c r="M184" s="465">
        <f t="shared" si="55"/>
        <v>1.0374769935182857E-8</v>
      </c>
      <c r="N184" s="465">
        <f t="shared" si="56"/>
        <v>3.6772514039914439E-3</v>
      </c>
      <c r="O184" s="466">
        <f t="shared" si="57"/>
        <v>8.8022187336504985E-3</v>
      </c>
      <c r="P184" s="465">
        <f t="shared" si="58"/>
        <v>6.4698058516379493E-4</v>
      </c>
      <c r="Q184" s="465">
        <f t="shared" si="59"/>
        <v>1.0030615065837718E-10</v>
      </c>
      <c r="R184" s="465">
        <f t="shared" si="60"/>
        <v>2.2712151259715041E-3</v>
      </c>
      <c r="S184" s="466">
        <f t="shared" si="61"/>
        <v>6.6736245970031522E-3</v>
      </c>
    </row>
    <row r="185" spans="1:19" x14ac:dyDescent="0.15">
      <c r="A185" s="385">
        <f t="shared" si="44"/>
        <v>170</v>
      </c>
      <c r="B185" s="456">
        <f t="shared" si="62"/>
        <v>117.69230769230769</v>
      </c>
      <c r="C185" s="457">
        <f t="shared" si="45"/>
        <v>510</v>
      </c>
      <c r="D185" s="465">
        <f t="shared" si="46"/>
        <v>3.9790220008383844E-4</v>
      </c>
      <c r="E185" s="465">
        <f t="shared" si="47"/>
        <v>8.6443904740965297E-14</v>
      </c>
      <c r="F185" s="465">
        <f t="shared" si="48"/>
        <v>1.3262165897345302E-3</v>
      </c>
      <c r="G185" s="466">
        <f t="shared" si="49"/>
        <v>4.9899005170555488E-3</v>
      </c>
      <c r="H185" s="465">
        <f t="shared" si="50"/>
        <v>4.2781088721836679E-4</v>
      </c>
      <c r="I185" s="465">
        <f t="shared" si="51"/>
        <v>1.599964279994283E-13</v>
      </c>
      <c r="J185" s="465">
        <f t="shared" si="52"/>
        <v>1.42640977618258E-3</v>
      </c>
      <c r="K185" s="466">
        <f t="shared" si="53"/>
        <v>5.1972982980035987E-3</v>
      </c>
      <c r="L185" s="465">
        <f t="shared" si="54"/>
        <v>9.5842199119548766E-4</v>
      </c>
      <c r="M185" s="465">
        <f t="shared" si="55"/>
        <v>8.8046944388490605E-9</v>
      </c>
      <c r="N185" s="465">
        <f t="shared" si="56"/>
        <v>3.6009801078019654E-3</v>
      </c>
      <c r="O185" s="466">
        <f t="shared" si="57"/>
        <v>8.6942160680186127E-3</v>
      </c>
      <c r="P185" s="465">
        <f t="shared" si="58"/>
        <v>6.19470718060619E-4</v>
      </c>
      <c r="Q185" s="465">
        <f t="shared" si="59"/>
        <v>8.08432688525242E-11</v>
      </c>
      <c r="R185" s="465">
        <f t="shared" si="60"/>
        <v>2.2199241176646956E-3</v>
      </c>
      <c r="S185" s="466">
        <f t="shared" si="61"/>
        <v>6.5880430992053063E-3</v>
      </c>
    </row>
    <row r="186" spans="1:19" x14ac:dyDescent="0.15">
      <c r="A186" s="385">
        <f t="shared" si="44"/>
        <v>171</v>
      </c>
      <c r="B186" s="456">
        <f t="shared" si="62"/>
        <v>118.38461538461539</v>
      </c>
      <c r="C186" s="457">
        <f t="shared" si="45"/>
        <v>513</v>
      </c>
      <c r="D186" s="465">
        <f t="shared" si="46"/>
        <v>3.7999249989707849E-4</v>
      </c>
      <c r="E186" s="465">
        <f t="shared" si="47"/>
        <v>6.429205945667761E-14</v>
      </c>
      <c r="F186" s="465">
        <f t="shared" si="48"/>
        <v>1.2937804780999151E-3</v>
      </c>
      <c r="G186" s="466">
        <f t="shared" si="49"/>
        <v>4.9235280696566753E-3</v>
      </c>
      <c r="H186" s="465">
        <f t="shared" si="50"/>
        <v>4.0872920157634712E-4</v>
      </c>
      <c r="I186" s="465">
        <f t="shared" si="51"/>
        <v>1.198205834349914E-13</v>
      </c>
      <c r="J186" s="465">
        <f t="shared" si="52"/>
        <v>1.3918967044653785E-3</v>
      </c>
      <c r="K186" s="466">
        <f t="shared" si="53"/>
        <v>5.1285375020644532E-3</v>
      </c>
      <c r="L186" s="465">
        <f t="shared" si="54"/>
        <v>9.2002837480529415E-4</v>
      </c>
      <c r="M186" s="465">
        <f t="shared" si="55"/>
        <v>7.4685721243460875E-9</v>
      </c>
      <c r="N186" s="465">
        <f t="shared" si="56"/>
        <v>3.5265666082362479E-3</v>
      </c>
      <c r="O186" s="466">
        <f t="shared" si="57"/>
        <v>8.5881490529987736E-3</v>
      </c>
      <c r="P186" s="465">
        <f t="shared" si="58"/>
        <v>5.9313058124825665E-4</v>
      </c>
      <c r="Q186" s="465">
        <f t="shared" si="59"/>
        <v>6.5108783030079141E-11</v>
      </c>
      <c r="R186" s="465">
        <f t="shared" si="60"/>
        <v>2.1699766549929667E-3</v>
      </c>
      <c r="S186" s="466">
        <f t="shared" si="61"/>
        <v>6.50404429982928E-3</v>
      </c>
    </row>
    <row r="187" spans="1:19" x14ac:dyDescent="0.15">
      <c r="A187" s="385">
        <f t="shared" si="44"/>
        <v>172</v>
      </c>
      <c r="B187" s="456">
        <f t="shared" si="62"/>
        <v>119.07692307692308</v>
      </c>
      <c r="C187" s="457">
        <f t="shared" si="45"/>
        <v>516</v>
      </c>
      <c r="D187" s="465">
        <f t="shared" si="46"/>
        <v>3.6288892081422843E-4</v>
      </c>
      <c r="E187" s="465">
        <f t="shared" si="47"/>
        <v>4.7761236027277196E-14</v>
      </c>
      <c r="F187" s="465">
        <f t="shared" si="48"/>
        <v>1.2622540797043724E-3</v>
      </c>
      <c r="G187" s="466">
        <f t="shared" si="49"/>
        <v>4.8584135222115707E-3</v>
      </c>
      <c r="H187" s="465">
        <f t="shared" si="50"/>
        <v>3.9049861799324992E-4</v>
      </c>
      <c r="I187" s="465">
        <f t="shared" si="51"/>
        <v>8.9632016303030424E-14</v>
      </c>
      <c r="J187" s="465">
        <f t="shared" si="52"/>
        <v>1.358342542844504E-3</v>
      </c>
      <c r="K187" s="466">
        <f t="shared" si="53"/>
        <v>5.0610748525807756E-3</v>
      </c>
      <c r="L187" s="465">
        <f t="shared" si="54"/>
        <v>8.8317277589910874E-4</v>
      </c>
      <c r="M187" s="465">
        <f t="shared" si="55"/>
        <v>6.3321174475036792E-9</v>
      </c>
      <c r="N187" s="465">
        <f t="shared" si="56"/>
        <v>3.4539586968037606E-3</v>
      </c>
      <c r="O187" s="466">
        <f t="shared" si="57"/>
        <v>8.4839722528360379E-3</v>
      </c>
      <c r="P187" s="465">
        <f t="shared" si="58"/>
        <v>5.6791043733800612E-4</v>
      </c>
      <c r="Q187" s="465">
        <f t="shared" si="59"/>
        <v>5.2398093838010991E-11</v>
      </c>
      <c r="R187" s="465">
        <f t="shared" si="60"/>
        <v>2.121332536517917E-3</v>
      </c>
      <c r="S187" s="466">
        <f t="shared" si="61"/>
        <v>6.4215901071066426E-3</v>
      </c>
    </row>
    <row r="188" spans="1:19" x14ac:dyDescent="0.15">
      <c r="A188" s="385">
        <f t="shared" si="44"/>
        <v>173</v>
      </c>
      <c r="B188" s="456">
        <f t="shared" si="62"/>
        <v>119.76923076923077</v>
      </c>
      <c r="C188" s="457">
        <f t="shared" si="45"/>
        <v>519</v>
      </c>
      <c r="D188" s="465">
        <f t="shared" si="46"/>
        <v>3.4655517907691125E-4</v>
      </c>
      <c r="E188" s="465">
        <f t="shared" si="47"/>
        <v>3.543969748023726E-14</v>
      </c>
      <c r="F188" s="465">
        <f t="shared" si="48"/>
        <v>1.2316085211867556E-3</v>
      </c>
      <c r="G188" s="466">
        <f t="shared" si="49"/>
        <v>4.7945260388733866E-3</v>
      </c>
      <c r="H188" s="465">
        <f t="shared" si="50"/>
        <v>3.7308117469104867E-4</v>
      </c>
      <c r="I188" s="465">
        <f t="shared" si="51"/>
        <v>6.6974032755531757E-14</v>
      </c>
      <c r="J188" s="465">
        <f t="shared" si="52"/>
        <v>1.3257171072285079E-3</v>
      </c>
      <c r="K188" s="466">
        <f t="shared" si="53"/>
        <v>4.9948786250172891E-3</v>
      </c>
      <c r="L188" s="465">
        <f t="shared" si="54"/>
        <v>8.4779358272988963E-4</v>
      </c>
      <c r="M188" s="465">
        <f t="shared" si="55"/>
        <v>5.365979935343162E-9</v>
      </c>
      <c r="N188" s="465">
        <f t="shared" si="56"/>
        <v>3.3831058327117303E-3</v>
      </c>
      <c r="O188" s="466">
        <f t="shared" si="57"/>
        <v>8.3816415459389716E-3</v>
      </c>
      <c r="P188" s="465">
        <f t="shared" si="58"/>
        <v>5.4376266379435362E-4</v>
      </c>
      <c r="Q188" s="465">
        <f t="shared" si="59"/>
        <v>4.2137850480172629E-11</v>
      </c>
      <c r="R188" s="465">
        <f t="shared" si="60"/>
        <v>2.0739529170737958E-3</v>
      </c>
      <c r="S188" s="466">
        <f t="shared" si="61"/>
        <v>6.340643554759052E-3</v>
      </c>
    </row>
    <row r="189" spans="1:19" x14ac:dyDescent="0.15">
      <c r="A189" s="385">
        <f t="shared" si="44"/>
        <v>174</v>
      </c>
      <c r="B189" s="456">
        <f t="shared" si="62"/>
        <v>120.46153846153847</v>
      </c>
      <c r="C189" s="457">
        <f t="shared" si="45"/>
        <v>522</v>
      </c>
      <c r="D189" s="465">
        <f t="shared" si="46"/>
        <v>3.3095662406985545E-4</v>
      </c>
      <c r="E189" s="465">
        <f t="shared" si="47"/>
        <v>2.6266466073362364E-14</v>
      </c>
      <c r="F189" s="465">
        <f t="shared" si="48"/>
        <v>1.2018159545138518E-3</v>
      </c>
      <c r="G189" s="466">
        <f t="shared" si="49"/>
        <v>4.7318357084515485E-3</v>
      </c>
      <c r="H189" s="465">
        <f t="shared" si="50"/>
        <v>3.5644060310415464E-4</v>
      </c>
      <c r="I189" s="465">
        <f t="shared" si="51"/>
        <v>4.9987593501213462E-14</v>
      </c>
      <c r="J189" s="465">
        <f t="shared" si="52"/>
        <v>1.2939912775613571E-3</v>
      </c>
      <c r="K189" s="466">
        <f t="shared" si="53"/>
        <v>4.9299180436513223E-3</v>
      </c>
      <c r="L189" s="465">
        <f t="shared" si="54"/>
        <v>8.1383165166777139E-4</v>
      </c>
      <c r="M189" s="465">
        <f t="shared" si="55"/>
        <v>4.5450475592010598E-9</v>
      </c>
      <c r="N189" s="465">
        <f t="shared" si="56"/>
        <v>3.3139590830737475E-3</v>
      </c>
      <c r="O189" s="466">
        <f t="shared" si="57"/>
        <v>8.281114079837568E-3</v>
      </c>
      <c r="P189" s="465">
        <f t="shared" si="58"/>
        <v>5.2064166301059062E-4</v>
      </c>
      <c r="Q189" s="465">
        <f t="shared" si="59"/>
        <v>3.3861876443341916E-11</v>
      </c>
      <c r="R189" s="465">
        <f t="shared" si="60"/>
        <v>2.0278002567497566E-3</v>
      </c>
      <c r="S189" s="466">
        <f t="shared" si="61"/>
        <v>6.2611687626831182E-3</v>
      </c>
    </row>
    <row r="190" spans="1:19" x14ac:dyDescent="0.15">
      <c r="A190" s="385">
        <f t="shared" si="44"/>
        <v>175</v>
      </c>
      <c r="B190" s="456">
        <f t="shared" si="62"/>
        <v>121.15384615384616</v>
      </c>
      <c r="C190" s="457">
        <f t="shared" si="45"/>
        <v>525</v>
      </c>
      <c r="D190" s="465">
        <f t="shared" si="46"/>
        <v>3.1606016481262005E-4</v>
      </c>
      <c r="E190" s="465">
        <f t="shared" si="47"/>
        <v>1.944515607995678E-14</v>
      </c>
      <c r="F190" s="465">
        <f t="shared" si="48"/>
        <v>1.1728495166420938E-3</v>
      </c>
      <c r="G190" s="466">
        <f t="shared" si="49"/>
        <v>4.6703135117062812E-3</v>
      </c>
      <c r="H190" s="465">
        <f t="shared" si="50"/>
        <v>3.4054225235691498E-4</v>
      </c>
      <c r="I190" s="465">
        <f t="shared" si="51"/>
        <v>3.7267601590002915E-14</v>
      </c>
      <c r="J190" s="465">
        <f t="shared" si="52"/>
        <v>1.2631369562348116E-3</v>
      </c>
      <c r="K190" s="466">
        <f t="shared" si="53"/>
        <v>4.8661632480910613E-3</v>
      </c>
      <c r="L190" s="465">
        <f t="shared" si="54"/>
        <v>7.8123020832927272E-4</v>
      </c>
      <c r="M190" s="465">
        <f t="shared" si="55"/>
        <v>3.8478463627441854E-9</v>
      </c>
      <c r="N190" s="465">
        <f t="shared" si="56"/>
        <v>3.2464710654983575E-3</v>
      </c>
      <c r="O190" s="466">
        <f t="shared" si="57"/>
        <v>8.1823482279213648E-3</v>
      </c>
      <c r="P190" s="465">
        <f t="shared" si="58"/>
        <v>4.9850377620804908E-4</v>
      </c>
      <c r="Q190" s="465">
        <f t="shared" si="59"/>
        <v>2.7191438604375199E-11</v>
      </c>
      <c r="R190" s="465">
        <f t="shared" si="60"/>
        <v>1.9828382719926374E-3</v>
      </c>
      <c r="S190" s="466">
        <f t="shared" si="61"/>
        <v>6.1831308992166198E-3</v>
      </c>
    </row>
    <row r="191" spans="1:19" x14ac:dyDescent="0.15">
      <c r="A191" s="385">
        <f t="shared" si="44"/>
        <v>176</v>
      </c>
      <c r="B191" s="456">
        <f t="shared" si="62"/>
        <v>121.84615384615384</v>
      </c>
      <c r="C191" s="457">
        <f t="shared" si="45"/>
        <v>528</v>
      </c>
      <c r="D191" s="465">
        <f t="shared" si="46"/>
        <v>3.0183419975995338E-4</v>
      </c>
      <c r="E191" s="465">
        <f t="shared" si="47"/>
        <v>1.4378722964032468E-14</v>
      </c>
      <c r="F191" s="465">
        <f t="shared" si="48"/>
        <v>1.1446832909214333E-3</v>
      </c>
      <c r="G191" s="466">
        <f t="shared" si="49"/>
        <v>4.6099312899730875E-3</v>
      </c>
      <c r="H191" s="465">
        <f t="shared" si="50"/>
        <v>3.2535301710965274E-4</v>
      </c>
      <c r="I191" s="465">
        <f t="shared" si="51"/>
        <v>2.7753325332933913E-14</v>
      </c>
      <c r="J191" s="465">
        <f t="shared" si="52"/>
        <v>1.2331270282868179E-3</v>
      </c>
      <c r="K191" s="466">
        <f t="shared" si="53"/>
        <v>4.8035852611524581E-3</v>
      </c>
      <c r="L191" s="465">
        <f t="shared" si="54"/>
        <v>7.4993475266718894E-4</v>
      </c>
      <c r="M191" s="465">
        <f t="shared" si="55"/>
        <v>3.2560233558578486E-9</v>
      </c>
      <c r="N191" s="465">
        <f t="shared" si="56"/>
        <v>3.1805958929529421E-3</v>
      </c>
      <c r="O191" s="466">
        <f t="shared" si="57"/>
        <v>8.0853035478784131E-3</v>
      </c>
      <c r="P191" s="465">
        <f t="shared" si="58"/>
        <v>4.7730720099637932E-4</v>
      </c>
      <c r="Q191" s="465">
        <f t="shared" si="59"/>
        <v>2.1819089971775531E-11</v>
      </c>
      <c r="R191" s="465">
        <f t="shared" si="60"/>
        <v>1.9390318887305691E-3</v>
      </c>
      <c r="S191" s="466">
        <f t="shared" si="61"/>
        <v>6.1064961449141496E-3</v>
      </c>
    </row>
    <row r="192" spans="1:19" x14ac:dyDescent="0.15">
      <c r="A192" s="385">
        <f t="shared" si="44"/>
        <v>177</v>
      </c>
      <c r="B192" s="456">
        <f t="shared" si="62"/>
        <v>122.53846153846153</v>
      </c>
      <c r="C192" s="457">
        <f t="shared" si="45"/>
        <v>531</v>
      </c>
      <c r="D192" s="465">
        <f t="shared" si="46"/>
        <v>2.8824854976185768E-4</v>
      </c>
      <c r="E192" s="465">
        <f t="shared" si="47"/>
        <v>1.0620115391704873E-14</v>
      </c>
      <c r="F192" s="465">
        <f t="shared" si="48"/>
        <v>1.1172922701612187E-3</v>
      </c>
      <c r="G192" s="466">
        <f t="shared" si="49"/>
        <v>4.5506617150563146E-3</v>
      </c>
      <c r="H192" s="465">
        <f t="shared" si="50"/>
        <v>3.1084126862298986E-4</v>
      </c>
      <c r="I192" s="465">
        <f t="shared" si="51"/>
        <v>2.0644953220599669E-14</v>
      </c>
      <c r="J192" s="465">
        <f t="shared" si="52"/>
        <v>1.2039353233042061E-3</v>
      </c>
      <c r="K192" s="466">
        <f t="shared" si="53"/>
        <v>4.7421559580326181E-3</v>
      </c>
      <c r="L192" s="465">
        <f t="shared" si="54"/>
        <v>7.1989296786249748E-4</v>
      </c>
      <c r="M192" s="465">
        <f t="shared" si="55"/>
        <v>2.7539013924008272E-9</v>
      </c>
      <c r="N192" s="465">
        <f t="shared" si="56"/>
        <v>3.1162891208053045E-3</v>
      </c>
      <c r="O192" s="466">
        <f t="shared" si="57"/>
        <v>7.9899407417595367E-3</v>
      </c>
      <c r="P192" s="465">
        <f t="shared" si="58"/>
        <v>4.5701191243918866E-4</v>
      </c>
      <c r="Q192" s="465">
        <f t="shared" si="59"/>
        <v>1.7495450109871898E-11</v>
      </c>
      <c r="R192" s="465">
        <f t="shared" si="60"/>
        <v>1.896347197429038E-3</v>
      </c>
      <c r="S192" s="466">
        <f t="shared" si="61"/>
        <v>6.0312316577642326E-3</v>
      </c>
    </row>
    <row r="193" spans="1:19" x14ac:dyDescent="0.15">
      <c r="A193" s="385">
        <f t="shared" si="44"/>
        <v>178</v>
      </c>
      <c r="B193" s="456">
        <f t="shared" si="62"/>
        <v>123.23076923076923</v>
      </c>
      <c r="C193" s="457">
        <f t="shared" si="45"/>
        <v>534</v>
      </c>
      <c r="D193" s="465">
        <f t="shared" si="46"/>
        <v>2.7527439404114189E-4</v>
      </c>
      <c r="E193" s="465">
        <f t="shared" si="47"/>
        <v>7.8350022494650688E-15</v>
      </c>
      <c r="F193" s="465">
        <f t="shared" si="48"/>
        <v>1.0906523212791397E-3</v>
      </c>
      <c r="G193" s="466">
        <f t="shared" si="49"/>
        <v>4.4924782603337149E-3</v>
      </c>
      <c r="H193" s="465">
        <f t="shared" si="50"/>
        <v>2.969767888969217E-4</v>
      </c>
      <c r="I193" s="465">
        <f t="shared" si="51"/>
        <v>1.5340128313122243E-14</v>
      </c>
      <c r="J193" s="465">
        <f t="shared" si="52"/>
        <v>1.1755365789466454E-3</v>
      </c>
      <c r="K193" s="466">
        <f t="shared" si="53"/>
        <v>4.6818480367206237E-3</v>
      </c>
      <c r="L193" s="465">
        <f t="shared" si="54"/>
        <v>6.9105463286599472E-4</v>
      </c>
      <c r="M193" s="465">
        <f t="shared" si="55"/>
        <v>2.3280962391323525E-9</v>
      </c>
      <c r="N193" s="465">
        <f t="shared" si="56"/>
        <v>3.0535076959469221E-3</v>
      </c>
      <c r="O193" s="466">
        <f t="shared" si="57"/>
        <v>7.8962216175957802E-3</v>
      </c>
      <c r="P193" s="465">
        <f t="shared" si="58"/>
        <v>4.3757958747601001E-4</v>
      </c>
      <c r="Q193" s="465">
        <f t="shared" si="59"/>
        <v>1.401839832210757E-11</v>
      </c>
      <c r="R193" s="465">
        <f t="shared" si="60"/>
        <v>1.8547514099909179E-3</v>
      </c>
      <c r="S193" s="466">
        <f t="shared" si="61"/>
        <v>5.9573055397828898E-3</v>
      </c>
    </row>
    <row r="194" spans="1:19" x14ac:dyDescent="0.15">
      <c r="A194" s="385">
        <f t="shared" si="44"/>
        <v>179</v>
      </c>
      <c r="B194" s="456">
        <f t="shared" si="62"/>
        <v>123.92307692307692</v>
      </c>
      <c r="C194" s="457">
        <f t="shared" si="45"/>
        <v>537</v>
      </c>
      <c r="D194" s="465">
        <f t="shared" si="46"/>
        <v>2.6288420905264424E-4</v>
      </c>
      <c r="E194" s="465">
        <f t="shared" si="47"/>
        <v>5.7736561121127816E-15</v>
      </c>
      <c r="F194" s="465">
        <f t="shared" si="48"/>
        <v>1.0647401514586319E-3</v>
      </c>
      <c r="G194" s="466">
        <f t="shared" si="49"/>
        <v>4.4353551730172162E-3</v>
      </c>
      <c r="H194" s="465">
        <f t="shared" si="50"/>
        <v>2.8373070774748382E-4</v>
      </c>
      <c r="I194" s="465">
        <f t="shared" si="51"/>
        <v>1.1385738525633191E-14</v>
      </c>
      <c r="J194" s="465">
        <f t="shared" si="52"/>
        <v>1.1479064060204713E-3</v>
      </c>
      <c r="K194" s="466">
        <f t="shared" si="53"/>
        <v>4.6226349895897188E-3</v>
      </c>
      <c r="L194" s="465">
        <f t="shared" si="54"/>
        <v>6.6337153844343367E-4</v>
      </c>
      <c r="M194" s="465">
        <f t="shared" si="55"/>
        <v>1.9671873415619294E-9</v>
      </c>
      <c r="N194" s="465">
        <f t="shared" si="56"/>
        <v>2.9922099079092712E-3</v>
      </c>
      <c r="O194" s="466">
        <f t="shared" si="57"/>
        <v>7.8041090525011033E-3</v>
      </c>
      <c r="P194" s="465">
        <f t="shared" si="58"/>
        <v>4.1897353255787053E-4</v>
      </c>
      <c r="Q194" s="465">
        <f t="shared" si="59"/>
        <v>1.1224246715703108E-11</v>
      </c>
      <c r="R194" s="465">
        <f t="shared" si="60"/>
        <v>1.8142128184173156E-3</v>
      </c>
      <c r="S194" s="466">
        <f t="shared" si="61"/>
        <v>5.8846868049222912E-3</v>
      </c>
    </row>
    <row r="195" spans="1:19" x14ac:dyDescent="0.15">
      <c r="A195" s="385">
        <f t="shared" si="44"/>
        <v>180</v>
      </c>
      <c r="B195" s="456">
        <f t="shared" si="62"/>
        <v>124.61538461538461</v>
      </c>
      <c r="C195" s="457">
        <f t="shared" si="45"/>
        <v>540</v>
      </c>
      <c r="D195" s="465">
        <f t="shared" si="46"/>
        <v>2.5105171009442214E-4</v>
      </c>
      <c r="E195" s="465">
        <f t="shared" si="47"/>
        <v>4.2497709000217689E-15</v>
      </c>
      <c r="F195" s="465">
        <f t="shared" si="48"/>
        <v>1.0395332757463516E-3</v>
      </c>
      <c r="G195" s="466">
        <f t="shared" si="49"/>
        <v>4.3792674475175292E-3</v>
      </c>
      <c r="H195" s="465">
        <f t="shared" si="50"/>
        <v>2.7107544269000121E-4</v>
      </c>
      <c r="I195" s="465">
        <f t="shared" si="51"/>
        <v>8.4413410909602692E-15</v>
      </c>
      <c r="J195" s="465">
        <f t="shared" si="52"/>
        <v>1.1210212550278875E-3</v>
      </c>
      <c r="K195" s="466">
        <f t="shared" si="53"/>
        <v>4.5644910761176152E-3</v>
      </c>
      <c r="L195" s="465">
        <f t="shared" si="54"/>
        <v>6.3679740658383326E-4</v>
      </c>
      <c r="M195" s="465">
        <f t="shared" si="55"/>
        <v>1.6614349236765795E-9</v>
      </c>
      <c r="N195" s="465">
        <f t="shared" si="56"/>
        <v>2.9323553418849624E-3</v>
      </c>
      <c r="O195" s="466">
        <f t="shared" si="57"/>
        <v>7.7135669571950644E-3</v>
      </c>
      <c r="P195" s="465">
        <f t="shared" si="58"/>
        <v>4.0115861435982726E-4</v>
      </c>
      <c r="Q195" s="465">
        <f t="shared" si="59"/>
        <v>8.9805365043448603E-12</v>
      </c>
      <c r="R195" s="465">
        <f t="shared" si="60"/>
        <v>1.7747007551508487E-3</v>
      </c>
      <c r="S195" s="466">
        <f t="shared" si="61"/>
        <v>5.8133453482359636E-3</v>
      </c>
    </row>
    <row r="196" spans="1:19" x14ac:dyDescent="0.15">
      <c r="A196" s="385">
        <f t="shared" si="44"/>
        <v>181</v>
      </c>
      <c r="B196" s="456">
        <f t="shared" si="62"/>
        <v>125.30769230769231</v>
      </c>
      <c r="C196" s="457">
        <f t="shared" si="45"/>
        <v>543</v>
      </c>
      <c r="D196" s="465">
        <f t="shared" si="46"/>
        <v>2.3975179554703576E-4</v>
      </c>
      <c r="E196" s="465">
        <f t="shared" si="47"/>
        <v>3.1245239273006251E-15</v>
      </c>
      <c r="F196" s="465">
        <f t="shared" si="48"/>
        <v>1.0150099860205541E-3</v>
      </c>
      <c r="G196" s="466">
        <f t="shared" si="49"/>
        <v>4.3241907998632732E-3</v>
      </c>
      <c r="H196" s="465">
        <f t="shared" si="50"/>
        <v>2.5898464150372446E-4</v>
      </c>
      <c r="I196" s="465">
        <f t="shared" si="51"/>
        <v>6.2514479624986434E-15</v>
      </c>
      <c r="J196" s="465">
        <f t="shared" si="52"/>
        <v>1.0948583841244863E-3</v>
      </c>
      <c r="K196" s="466">
        <f t="shared" si="53"/>
        <v>4.5073912966845037E-3</v>
      </c>
      <c r="L196" s="465">
        <f t="shared" si="54"/>
        <v>6.1128781313621891E-4</v>
      </c>
      <c r="M196" s="465">
        <f t="shared" si="55"/>
        <v>1.4025370433045837E-9</v>
      </c>
      <c r="N196" s="465">
        <f t="shared" si="56"/>
        <v>2.8739048335749695E-3</v>
      </c>
      <c r="O196" s="466">
        <f t="shared" si="57"/>
        <v>7.6245602418837611E-3</v>
      </c>
      <c r="P196" s="465">
        <f t="shared" si="58"/>
        <v>3.8410119343963207E-4</v>
      </c>
      <c r="Q196" s="465">
        <f t="shared" si="59"/>
        <v>7.1801639836699674E-12</v>
      </c>
      <c r="R196" s="465">
        <f t="shared" si="60"/>
        <v>1.736185555026748E-3</v>
      </c>
      <c r="S196" s="466">
        <f t="shared" si="61"/>
        <v>5.7432519162449753E-3</v>
      </c>
    </row>
    <row r="197" spans="1:19" x14ac:dyDescent="0.15">
      <c r="A197" s="385">
        <f t="shared" si="44"/>
        <v>182</v>
      </c>
      <c r="B197" s="456">
        <f t="shared" si="62"/>
        <v>126</v>
      </c>
      <c r="C197" s="457">
        <f t="shared" si="45"/>
        <v>546</v>
      </c>
      <c r="D197" s="465">
        <f t="shared" si="46"/>
        <v>2.2896049362264336E-4</v>
      </c>
      <c r="E197" s="465">
        <f t="shared" si="47"/>
        <v>2.2945991526820194E-15</v>
      </c>
      <c r="F197" s="465">
        <f t="shared" si="48"/>
        <v>9.911493212696465E-4</v>
      </c>
      <c r="G197" s="466">
        <f t="shared" si="49"/>
        <v>4.2701016431271679E-3</v>
      </c>
      <c r="H197" s="465">
        <f t="shared" si="50"/>
        <v>2.4743312735826383E-4</v>
      </c>
      <c r="I197" s="465">
        <f t="shared" si="51"/>
        <v>4.6245514043967331E-15</v>
      </c>
      <c r="J197" s="465">
        <f t="shared" si="52"/>
        <v>1.0693958284204719E-3</v>
      </c>
      <c r="K197" s="466">
        <f t="shared" si="53"/>
        <v>4.4513113674004455E-3</v>
      </c>
      <c r="L197" s="465">
        <f t="shared" si="54"/>
        <v>5.8680011354548015E-4</v>
      </c>
      <c r="M197" s="465">
        <f t="shared" si="55"/>
        <v>1.1834210816069517E-9</v>
      </c>
      <c r="N197" s="465">
        <f t="shared" si="56"/>
        <v>2.8168204257820184E-3</v>
      </c>
      <c r="O197" s="466">
        <f t="shared" si="57"/>
        <v>7.5370547834402793E-3</v>
      </c>
      <c r="P197" s="465">
        <f t="shared" si="58"/>
        <v>3.6776906071725614E-4</v>
      </c>
      <c r="Q197" s="465">
        <f t="shared" si="59"/>
        <v>5.7365947564825189E-12</v>
      </c>
      <c r="R197" s="465">
        <f t="shared" si="60"/>
        <v>1.6986385187596209E-3</v>
      </c>
      <c r="S197" s="466">
        <f t="shared" si="61"/>
        <v>5.6743780784522619E-3</v>
      </c>
    </row>
    <row r="198" spans="1:19" x14ac:dyDescent="0.15">
      <c r="A198" s="385">
        <f t="shared" si="44"/>
        <v>183</v>
      </c>
      <c r="B198" s="456">
        <f t="shared" si="62"/>
        <v>126.69230769230769</v>
      </c>
      <c r="C198" s="457">
        <f t="shared" si="45"/>
        <v>549</v>
      </c>
      <c r="D198" s="465">
        <f t="shared" si="46"/>
        <v>2.1865491151093304E-4</v>
      </c>
      <c r="E198" s="465">
        <f t="shared" si="47"/>
        <v>1.683198519901567E-15</v>
      </c>
      <c r="F198" s="465">
        <f t="shared" si="48"/>
        <v>9.6793103911874123E-4</v>
      </c>
      <c r="G198" s="466">
        <f t="shared" si="49"/>
        <v>4.2169770638149457E-3</v>
      </c>
      <c r="H198" s="465">
        <f t="shared" si="50"/>
        <v>2.363968463875501E-4</v>
      </c>
      <c r="I198" s="465">
        <f t="shared" si="51"/>
        <v>3.4172701009742653E-15</v>
      </c>
      <c r="J198" s="465">
        <f t="shared" si="52"/>
        <v>1.0446123705640797E-3</v>
      </c>
      <c r="K198" s="466">
        <f t="shared" si="53"/>
        <v>4.3962276959168597E-3</v>
      </c>
      <c r="L198" s="465">
        <f t="shared" si="54"/>
        <v>5.6329337156318774E-4</v>
      </c>
      <c r="M198" s="465">
        <f t="shared" si="55"/>
        <v>9.9806488998095916E-10</v>
      </c>
      <c r="N198" s="465">
        <f t="shared" si="56"/>
        <v>2.7610653266763041E-3</v>
      </c>
      <c r="O198" s="466">
        <f t="shared" si="57"/>
        <v>7.4510173938287369E-3</v>
      </c>
      <c r="P198" s="465">
        <f t="shared" si="58"/>
        <v>3.5213137665532964E-4</v>
      </c>
      <c r="Q198" s="465">
        <f t="shared" si="59"/>
        <v>4.5799678456905929E-12</v>
      </c>
      <c r="R198" s="465">
        <f t="shared" si="60"/>
        <v>1.6620318778982623E-3</v>
      </c>
      <c r="S198" s="466">
        <f t="shared" si="61"/>
        <v>5.606696199954863E-3</v>
      </c>
    </row>
    <row r="199" spans="1:19" x14ac:dyDescent="0.15">
      <c r="A199" s="385">
        <f t="shared" si="44"/>
        <v>184</v>
      </c>
      <c r="B199" s="456">
        <f t="shared" si="62"/>
        <v>127.38461538461539</v>
      </c>
      <c r="C199" s="457">
        <f t="shared" si="45"/>
        <v>552</v>
      </c>
      <c r="D199" s="465">
        <f t="shared" si="46"/>
        <v>2.0881318681401466E-4</v>
      </c>
      <c r="E199" s="465">
        <f t="shared" si="47"/>
        <v>1.2333044068240903E-15</v>
      </c>
      <c r="F199" s="465">
        <f t="shared" si="48"/>
        <v>9.4533558854781319E-4</v>
      </c>
      <c r="G199" s="466">
        <f t="shared" si="49"/>
        <v>4.1647947991740658E-3</v>
      </c>
      <c r="H199" s="465">
        <f t="shared" si="50"/>
        <v>2.2585281760216394E-4</v>
      </c>
      <c r="I199" s="465">
        <f t="shared" si="51"/>
        <v>2.5223804155791431E-15</v>
      </c>
      <c r="J199" s="465">
        <f t="shared" si="52"/>
        <v>1.0204875125485735E-3</v>
      </c>
      <c r="K199" s="466">
        <f t="shared" si="53"/>
        <v>4.3421173581783415E-3</v>
      </c>
      <c r="L199" s="465">
        <f t="shared" si="54"/>
        <v>5.4072829081419584E-4</v>
      </c>
      <c r="M199" s="465">
        <f t="shared" si="55"/>
        <v>8.413434646792591E-10</v>
      </c>
      <c r="N199" s="465">
        <f t="shared" si="56"/>
        <v>2.7066038696621497E-3</v>
      </c>
      <c r="O199" s="466">
        <f t="shared" si="57"/>
        <v>7.3664157897183197E-3</v>
      </c>
      <c r="P199" s="465">
        <f t="shared" si="58"/>
        <v>3.3715861302565433E-4</v>
      </c>
      <c r="Q199" s="465">
        <f t="shared" si="59"/>
        <v>3.6539268606827478E-12</v>
      </c>
      <c r="R199" s="465">
        <f t="shared" si="60"/>
        <v>1.6263387611852309E-3</v>
      </c>
      <c r="S199" s="466">
        <f t="shared" si="61"/>
        <v>5.5401794151061804E-3</v>
      </c>
    </row>
    <row r="200" spans="1:19" x14ac:dyDescent="0.15">
      <c r="A200" s="385">
        <f t="shared" si="44"/>
        <v>185</v>
      </c>
      <c r="B200" s="456">
        <f t="shared" si="62"/>
        <v>128.07692307692307</v>
      </c>
      <c r="C200" s="457">
        <f t="shared" si="45"/>
        <v>555</v>
      </c>
      <c r="D200" s="465">
        <f t="shared" si="46"/>
        <v>1.9941444116723799E-4</v>
      </c>
      <c r="E200" s="465">
        <f t="shared" si="47"/>
        <v>9.0263577852159753E-16</v>
      </c>
      <c r="F200" s="465">
        <f t="shared" si="48"/>
        <v>9.2334408374705745E-4</v>
      </c>
      <c r="G200" s="466">
        <f t="shared" si="49"/>
        <v>4.113533215382075E-3</v>
      </c>
      <c r="H200" s="465">
        <f t="shared" si="50"/>
        <v>2.1577908503572513E-4</v>
      </c>
      <c r="I200" s="465">
        <f t="shared" si="51"/>
        <v>1.8597917655791867E-15</v>
      </c>
      <c r="J200" s="465">
        <f t="shared" si="52"/>
        <v>9.97001448687862E-4</v>
      </c>
      <c r="K200" s="466">
        <f t="shared" si="53"/>
        <v>4.2889580760738216E-3</v>
      </c>
      <c r="L200" s="465">
        <f t="shared" si="54"/>
        <v>5.1906714910463512E-4</v>
      </c>
      <c r="M200" s="465">
        <f t="shared" si="55"/>
        <v>7.0889758114300073E-10</v>
      </c>
      <c r="N200" s="465">
        <f t="shared" si="56"/>
        <v>2.6534014747801038E-3</v>
      </c>
      <c r="O200" s="466">
        <f t="shared" si="57"/>
        <v>7.2832185632370492E-3</v>
      </c>
      <c r="P200" s="465">
        <f t="shared" si="58"/>
        <v>3.2282249715182406E-4</v>
      </c>
      <c r="Q200" s="465">
        <f t="shared" si="59"/>
        <v>2.9130446675460895E-12</v>
      </c>
      <c r="R200" s="465">
        <f t="shared" si="60"/>
        <v>1.5915331622566864E-3</v>
      </c>
      <c r="S200" s="466">
        <f t="shared" si="61"/>
        <v>5.4748016021829368E-3</v>
      </c>
    </row>
    <row r="201" spans="1:19" x14ac:dyDescent="0.15">
      <c r="A201" s="385">
        <f t="shared" si="44"/>
        <v>186</v>
      </c>
      <c r="B201" s="456">
        <f t="shared" si="62"/>
        <v>128.76923076923077</v>
      </c>
      <c r="C201" s="457">
        <f t="shared" si="45"/>
        <v>558</v>
      </c>
      <c r="D201" s="465">
        <f t="shared" si="46"/>
        <v>1.9043873594755601E-4</v>
      </c>
      <c r="E201" s="465">
        <f t="shared" si="47"/>
        <v>6.5987701811491158E-16</v>
      </c>
      <c r="F201" s="465">
        <f t="shared" si="48"/>
        <v>9.0193827905804547E-4</v>
      </c>
      <c r="G201" s="466">
        <f t="shared" si="49"/>
        <v>4.0631712865758412E-3</v>
      </c>
      <c r="H201" s="465">
        <f t="shared" si="50"/>
        <v>2.0615467202570118E-4</v>
      </c>
      <c r="I201" s="465">
        <f t="shared" si="51"/>
        <v>1.36975021390042E-15</v>
      </c>
      <c r="J201" s="465">
        <f t="shared" si="52"/>
        <v>9.7413503970666948E-4</v>
      </c>
      <c r="K201" s="466">
        <f t="shared" si="53"/>
        <v>4.2367281959475363E-3</v>
      </c>
      <c r="L201" s="465">
        <f t="shared" si="54"/>
        <v>4.9827373536147032E-4</v>
      </c>
      <c r="M201" s="465">
        <f t="shared" si="55"/>
        <v>5.970213073247331E-10</v>
      </c>
      <c r="N201" s="465">
        <f t="shared" si="56"/>
        <v>2.6014246115765305E-3</v>
      </c>
      <c r="O201" s="466">
        <f t="shared" si="57"/>
        <v>7.2013951538164077E-3</v>
      </c>
      <c r="P201" s="465">
        <f t="shared" si="58"/>
        <v>3.09095958522672E-4</v>
      </c>
      <c r="Q201" s="465">
        <f t="shared" si="59"/>
        <v>2.3207321295125739E-12</v>
      </c>
      <c r="R201" s="465">
        <f t="shared" si="60"/>
        <v>1.5575899086268663E-3</v>
      </c>
      <c r="S201" s="466">
        <f t="shared" si="61"/>
        <v>5.4105373590132861E-3</v>
      </c>
    </row>
    <row r="202" spans="1:19" x14ac:dyDescent="0.15">
      <c r="A202" s="385">
        <f t="shared" si="44"/>
        <v>187</v>
      </c>
      <c r="B202" s="456">
        <f t="shared" si="62"/>
        <v>129.46153846153845</v>
      </c>
      <c r="C202" s="457">
        <f t="shared" si="45"/>
        <v>561</v>
      </c>
      <c r="D202" s="465">
        <f t="shared" si="46"/>
        <v>1.8186702997546647E-4</v>
      </c>
      <c r="E202" s="465">
        <f t="shared" si="47"/>
        <v>4.818618405765649E-16</v>
      </c>
      <c r="F202" s="465">
        <f t="shared" si="48"/>
        <v>8.8110054495127432E-4</v>
      </c>
      <c r="G202" s="466">
        <f t="shared" si="49"/>
        <v>4.0136885746853987E-3</v>
      </c>
      <c r="H202" s="465">
        <f t="shared" si="50"/>
        <v>1.9695953753343654E-4</v>
      </c>
      <c r="I202" s="465">
        <f t="shared" si="51"/>
        <v>1.0077263504557989E-15</v>
      </c>
      <c r="J202" s="465">
        <f t="shared" si="52"/>
        <v>9.5186978789729704E-4</v>
      </c>
      <c r="K202" s="466">
        <f t="shared" si="53"/>
        <v>4.1854066679327829E-3</v>
      </c>
      <c r="L202" s="465">
        <f t="shared" si="54"/>
        <v>4.7831328909821814E-4</v>
      </c>
      <c r="M202" s="465">
        <f t="shared" si="55"/>
        <v>5.0256573771237018E-10</v>
      </c>
      <c r="N202" s="465">
        <f t="shared" si="56"/>
        <v>2.5506407633825168E-3</v>
      </c>
      <c r="O202" s="466">
        <f t="shared" si="57"/>
        <v>7.1209158210812995E-3</v>
      </c>
      <c r="P202" s="465">
        <f t="shared" si="58"/>
        <v>2.9595307767573813E-4</v>
      </c>
      <c r="Q202" s="465">
        <f t="shared" si="59"/>
        <v>1.8475413250705317E-12</v>
      </c>
      <c r="R202" s="465">
        <f t="shared" si="60"/>
        <v>1.5244846318999139E-3</v>
      </c>
      <c r="S202" s="466">
        <f t="shared" si="61"/>
        <v>5.3473619795250957E-3</v>
      </c>
    </row>
    <row r="203" spans="1:19" x14ac:dyDescent="0.15">
      <c r="A203" s="385">
        <f t="shared" si="44"/>
        <v>188</v>
      </c>
      <c r="B203" s="456">
        <f t="shared" si="62"/>
        <v>130.15384615384616</v>
      </c>
      <c r="C203" s="457">
        <f t="shared" si="45"/>
        <v>564</v>
      </c>
      <c r="D203" s="465">
        <f t="shared" si="46"/>
        <v>1.7368113912080203E-4</v>
      </c>
      <c r="E203" s="465">
        <f t="shared" si="47"/>
        <v>3.5147303201285085E-16</v>
      </c>
      <c r="F203" s="465">
        <f t="shared" si="48"/>
        <v>8.6081384499270275E-4</v>
      </c>
      <c r="G203" s="466">
        <f t="shared" si="49"/>
        <v>3.9650652100372673E-3</v>
      </c>
      <c r="H203" s="465">
        <f t="shared" si="50"/>
        <v>1.8817453441243742E-4</v>
      </c>
      <c r="I203" s="465">
        <f t="shared" si="51"/>
        <v>7.4057472812377151E-16</v>
      </c>
      <c r="J203" s="465">
        <f t="shared" si="52"/>
        <v>9.301878132922381E-4</v>
      </c>
      <c r="K203" s="466">
        <f t="shared" si="53"/>
        <v>4.1349730260725583E-3</v>
      </c>
      <c r="L203" s="465">
        <f t="shared" si="54"/>
        <v>4.5915244230560376E-4</v>
      </c>
      <c r="M203" s="465">
        <f t="shared" si="55"/>
        <v>4.2285665573225809E-10</v>
      </c>
      <c r="N203" s="465">
        <f t="shared" si="56"/>
        <v>2.5010183929415897E-3</v>
      </c>
      <c r="O203" s="466">
        <f t="shared" si="57"/>
        <v>7.0417516187410503E-3</v>
      </c>
      <c r="P203" s="465">
        <f t="shared" si="58"/>
        <v>2.8336903725422467E-4</v>
      </c>
      <c r="Q203" s="465">
        <f t="shared" si="59"/>
        <v>1.4697899598878601E-12</v>
      </c>
      <c r="R203" s="465">
        <f t="shared" si="60"/>
        <v>1.4921937391558782E-3</v>
      </c>
      <c r="S203" s="466">
        <f t="shared" si="61"/>
        <v>5.2852514311750544E-3</v>
      </c>
    </row>
    <row r="204" spans="1:19" x14ac:dyDescent="0.15">
      <c r="A204" s="385">
        <f t="shared" si="44"/>
        <v>189</v>
      </c>
      <c r="B204" s="456">
        <f t="shared" si="62"/>
        <v>130.84615384615384</v>
      </c>
      <c r="C204" s="457">
        <f t="shared" si="45"/>
        <v>567</v>
      </c>
      <c r="D204" s="465">
        <f t="shared" si="46"/>
        <v>1.658636977266779E-4</v>
      </c>
      <c r="E204" s="465">
        <f t="shared" si="47"/>
        <v>2.5607800822290289E-16</v>
      </c>
      <c r="F204" s="465">
        <f t="shared" si="48"/>
        <v>8.4106171375630812E-4</v>
      </c>
      <c r="G204" s="466">
        <f t="shared" si="49"/>
        <v>3.9172818726942778E-3</v>
      </c>
      <c r="H204" s="465">
        <f t="shared" si="50"/>
        <v>1.7978136953802733E-4</v>
      </c>
      <c r="I204" s="465">
        <f t="shared" si="51"/>
        <v>5.4365206677131872E-16</v>
      </c>
      <c r="J204" s="465">
        <f t="shared" si="52"/>
        <v>9.0907183081057052E-4</v>
      </c>
      <c r="K204" s="466">
        <f t="shared" si="53"/>
        <v>4.0854073691935231E-3</v>
      </c>
      <c r="L204" s="465">
        <f t="shared" si="54"/>
        <v>4.4075916367004896E-4</v>
      </c>
      <c r="M204" s="465">
        <f t="shared" si="55"/>
        <v>3.5562414904428802E-10</v>
      </c>
      <c r="N204" s="465">
        <f t="shared" si="56"/>
        <v>2.4525269093300661E-3</v>
      </c>
      <c r="O204" s="466">
        <f t="shared" si="57"/>
        <v>6.9638743694398824E-3</v>
      </c>
      <c r="P204" s="465">
        <f t="shared" si="58"/>
        <v>2.7132007514503724E-4</v>
      </c>
      <c r="Q204" s="465">
        <f t="shared" si="59"/>
        <v>1.1684470815895838E-12</v>
      </c>
      <c r="R204" s="465">
        <f t="shared" si="60"/>
        <v>1.4606943854603704E-3</v>
      </c>
      <c r="S204" s="466">
        <f t="shared" si="61"/>
        <v>5.2241823332211451E-3</v>
      </c>
    </row>
    <row r="205" spans="1:19" x14ac:dyDescent="0.15">
      <c r="A205" s="385">
        <f t="shared" si="44"/>
        <v>190</v>
      </c>
      <c r="B205" s="456">
        <f t="shared" si="62"/>
        <v>131.53846153846155</v>
      </c>
      <c r="C205" s="457">
        <f t="shared" si="45"/>
        <v>570</v>
      </c>
      <c r="D205" s="465">
        <f t="shared" si="46"/>
        <v>1.5839812176975628E-4</v>
      </c>
      <c r="E205" s="465">
        <f t="shared" si="47"/>
        <v>1.8636494132271178E-16</v>
      </c>
      <c r="F205" s="465">
        <f t="shared" si="48"/>
        <v>8.2182823563992091E-4</v>
      </c>
      <c r="G205" s="466">
        <f t="shared" si="49"/>
        <v>3.8703197745002375E-3</v>
      </c>
      <c r="H205" s="465">
        <f t="shared" si="50"/>
        <v>1.7176256571533412E-4</v>
      </c>
      <c r="I205" s="465">
        <f t="shared" si="51"/>
        <v>3.9865748550773214E-16</v>
      </c>
      <c r="J205" s="465">
        <f t="shared" si="52"/>
        <v>8.8850512833171802E-4</v>
      </c>
      <c r="K205" s="466">
        <f t="shared" si="53"/>
        <v>4.0366903425008843E-3</v>
      </c>
      <c r="L205" s="465">
        <f t="shared" si="54"/>
        <v>4.231027050267089E-4</v>
      </c>
      <c r="M205" s="465">
        <f t="shared" si="55"/>
        <v>2.9894247635467888E-10</v>
      </c>
      <c r="N205" s="465">
        <f t="shared" si="56"/>
        <v>2.4051366361184101E-3</v>
      </c>
      <c r="O205" s="466">
        <f t="shared" si="57"/>
        <v>6.8872566405267042E-3</v>
      </c>
      <c r="P205" s="465">
        <f t="shared" si="58"/>
        <v>2.5978343960940647E-4</v>
      </c>
      <c r="Q205" s="465">
        <f t="shared" si="59"/>
        <v>9.28231194691311E-13</v>
      </c>
      <c r="R205" s="465">
        <f t="shared" si="60"/>
        <v>1.4299644474501383E-3</v>
      </c>
      <c r="S205" s="466">
        <f t="shared" si="61"/>
        <v>5.1641319358030208E-3</v>
      </c>
    </row>
    <row r="206" spans="1:19" x14ac:dyDescent="0.15">
      <c r="A206" s="385">
        <f t="shared" si="44"/>
        <v>191</v>
      </c>
      <c r="B206" s="456">
        <f t="shared" si="62"/>
        <v>132.23076923076923</v>
      </c>
      <c r="C206" s="457">
        <f t="shared" si="45"/>
        <v>573</v>
      </c>
      <c r="D206" s="465">
        <f t="shared" si="46"/>
        <v>1.5126857367868149E-4</v>
      </c>
      <c r="E206" s="465">
        <f t="shared" si="47"/>
        <v>1.354779632095673E-16</v>
      </c>
      <c r="F206" s="465">
        <f t="shared" si="48"/>
        <v>8.0309802454214818E-4</v>
      </c>
      <c r="G206" s="466">
        <f t="shared" si="49"/>
        <v>3.8241606417994548E-3</v>
      </c>
      <c r="H206" s="465">
        <f t="shared" si="50"/>
        <v>1.6410142528630692E-4</v>
      </c>
      <c r="I206" s="465">
        <f t="shared" si="51"/>
        <v>2.9201580833151661E-16</v>
      </c>
      <c r="J206" s="465">
        <f t="shared" si="52"/>
        <v>8.6847154565738993E-4</v>
      </c>
      <c r="K206" s="466">
        <f t="shared" si="53"/>
        <v>3.9888031198636164E-3</v>
      </c>
      <c r="L206" s="465">
        <f t="shared" si="54"/>
        <v>4.0615354995756671E-4</v>
      </c>
      <c r="M206" s="465">
        <f t="shared" si="55"/>
        <v>2.5117872136538846E-10</v>
      </c>
      <c r="N206" s="465">
        <f t="shared" si="56"/>
        <v>2.3588187807191963E-3</v>
      </c>
      <c r="O206" s="466">
        <f t="shared" si="57"/>
        <v>6.8118717207065272E-3</v>
      </c>
      <c r="P206" s="465">
        <f t="shared" si="58"/>
        <v>2.4873734632138104E-4</v>
      </c>
      <c r="Q206" s="465">
        <f t="shared" si="59"/>
        <v>7.3688088012955548E-13</v>
      </c>
      <c r="R206" s="465">
        <f t="shared" si="60"/>
        <v>1.3999824979475939E-3</v>
      </c>
      <c r="S206" s="466">
        <f t="shared" si="61"/>
        <v>5.105078099796127E-3</v>
      </c>
    </row>
    <row r="207" spans="1:19" x14ac:dyDescent="0.15">
      <c r="A207" s="385">
        <f t="shared" si="44"/>
        <v>192</v>
      </c>
      <c r="B207" s="456">
        <f t="shared" si="62"/>
        <v>132.92307692307693</v>
      </c>
      <c r="C207" s="457">
        <f t="shared" si="45"/>
        <v>576</v>
      </c>
      <c r="D207" s="465">
        <f t="shared" si="46"/>
        <v>1.444599287360468E-4</v>
      </c>
      <c r="E207" s="465">
        <f t="shared" si="47"/>
        <v>9.8375386738263769E-17</v>
      </c>
      <c r="F207" s="465">
        <f t="shared" si="48"/>
        <v>7.8485620436596903E-4</v>
      </c>
      <c r="G207" s="466">
        <f t="shared" si="49"/>
        <v>3.7787866988024262E-3</v>
      </c>
      <c r="H207" s="465">
        <f t="shared" si="50"/>
        <v>1.5678199535996545E-4</v>
      </c>
      <c r="I207" s="465">
        <f t="shared" si="51"/>
        <v>2.1366883977137706E-16</v>
      </c>
      <c r="J207" s="465">
        <f t="shared" si="52"/>
        <v>8.4895545432228658E-4</v>
      </c>
      <c r="K207" s="466">
        <f t="shared" si="53"/>
        <v>3.9417273867607319E-3</v>
      </c>
      <c r="L207" s="465">
        <f t="shared" si="54"/>
        <v>3.8988336444863901E-4</v>
      </c>
      <c r="M207" s="465">
        <f t="shared" si="55"/>
        <v>2.109489742431844E-10</v>
      </c>
      <c r="N207" s="465">
        <f t="shared" si="56"/>
        <v>2.3135454048768267E-3</v>
      </c>
      <c r="O207" s="466">
        <f t="shared" si="57"/>
        <v>6.737693597536917E-3</v>
      </c>
      <c r="P207" s="465">
        <f t="shared" si="58"/>
        <v>2.3816093723305328E-4</v>
      </c>
      <c r="Q207" s="465">
        <f t="shared" si="59"/>
        <v>5.845654003100989E-13</v>
      </c>
      <c r="R207" s="465">
        <f t="shared" si="60"/>
        <v>1.3707277815607766E-3</v>
      </c>
      <c r="S207" s="466">
        <f t="shared" si="61"/>
        <v>5.0469992774074468E-3</v>
      </c>
    </row>
    <row r="208" spans="1:19" x14ac:dyDescent="0.15">
      <c r="A208" s="385">
        <f t="shared" si="44"/>
        <v>193</v>
      </c>
      <c r="B208" s="456">
        <f t="shared" si="62"/>
        <v>133.61538461538461</v>
      </c>
      <c r="C208" s="457">
        <f t="shared" si="45"/>
        <v>579</v>
      </c>
      <c r="D208" s="465">
        <f t="shared" si="46"/>
        <v>1.3795774299262033E-4</v>
      </c>
      <c r="E208" s="465">
        <f t="shared" si="47"/>
        <v>7.1354018494227808E-17</v>
      </c>
      <c r="F208" s="465">
        <f t="shared" si="48"/>
        <v>7.6708839030892317E-4</v>
      </c>
      <c r="G208" s="466">
        <f t="shared" si="49"/>
        <v>3.7341806515704245E-3</v>
      </c>
      <c r="H208" s="465">
        <f t="shared" si="50"/>
        <v>1.4978903459349411E-4</v>
      </c>
      <c r="I208" s="465">
        <f t="shared" si="51"/>
        <v>1.5617274161348184E-16</v>
      </c>
      <c r="J208" s="465">
        <f t="shared" si="52"/>
        <v>8.2994173821560047E-4</v>
      </c>
      <c r="K208" s="466">
        <f t="shared" si="53"/>
        <v>3.8954453238607767E-3</v>
      </c>
      <c r="L208" s="465">
        <f t="shared" si="54"/>
        <v>3.7426494952382341E-4</v>
      </c>
      <c r="M208" s="465">
        <f t="shared" si="55"/>
        <v>1.7708095779273839E-10</v>
      </c>
      <c r="N208" s="465">
        <f t="shared" si="56"/>
        <v>2.2692893962491523E-3</v>
      </c>
      <c r="O208" s="466">
        <f t="shared" si="57"/>
        <v>6.6646969357350566E-3</v>
      </c>
      <c r="P208" s="465">
        <f t="shared" si="58"/>
        <v>2.2803424118885858E-4</v>
      </c>
      <c r="Q208" s="465">
        <f t="shared" si="59"/>
        <v>4.6340880616766146E-13</v>
      </c>
      <c r="R208" s="465">
        <f t="shared" si="60"/>
        <v>1.3421801912270048E-3</v>
      </c>
      <c r="S208" s="466">
        <f t="shared" si="61"/>
        <v>4.9898744934818873E-3</v>
      </c>
    </row>
    <row r="209" spans="1:19" x14ac:dyDescent="0.15">
      <c r="A209" s="385">
        <f t="shared" ref="A209:A272" si="63">+A208+1</f>
        <v>194</v>
      </c>
      <c r="B209" s="456">
        <f t="shared" si="62"/>
        <v>134.30769230769232</v>
      </c>
      <c r="C209" s="457">
        <f>+C208+3</f>
        <v>582</v>
      </c>
      <c r="D209" s="465">
        <f t="shared" ref="D209:D272" si="64">EXP(-(EXP(-$D$7)*$B209))</f>
        <v>1.3174822262575792E-4</v>
      </c>
      <c r="E209" s="465">
        <f t="shared" ref="E209:E272" si="65">EXP(-EXP(-($E$7/EXP($E$8)))*$B209^(1/EXP($E$8)))</f>
        <v>5.1697012049380633E-17</v>
      </c>
      <c r="F209" s="465">
        <f t="shared" ref="F209:F272" si="66">1 - _xlfn.NORM.S.DIST(((LN($B209) - $F$7)/EXP($F$8)), TRUE)</f>
        <v>7.4978067090658573E-4</v>
      </c>
      <c r="G209" s="466">
        <f t="shared" ref="G209:G272" si="67">1/(1+EXP(-($G$7/EXP($G$8)))*$B209^(1/EXP($G$8)))</f>
        <v>3.6903256725930229E-3</v>
      </c>
      <c r="H209" s="465">
        <f t="shared" ref="H209:H272" si="68">EXP(-(EXP(-$H$7)*$B209))</f>
        <v>1.4310798145499427E-4</v>
      </c>
      <c r="I209" s="465">
        <f t="shared" ref="I209:I272" si="69">EXP(-EXP(-($I$7/EXP($I$8)))*$B209^(1/EXP($I$8)))</f>
        <v>1.140247972928207E-16</v>
      </c>
      <c r="J209" s="465">
        <f t="shared" ref="J209:J272" si="70">1 - _xlfn.NORM.S.DIST(((LN($B209) - $J$7)/EXP($J$8)), TRUE)</f>
        <v>8.1141577497811923E-4</v>
      </c>
      <c r="K209" s="466">
        <f t="shared" ref="K209:K272" si="71">1/(1+EXP(-($K$7/EXP($K$8)))*$B209^(1/EXP($K$8)))</f>
        <v>3.8499395912079694E-3</v>
      </c>
      <c r="L209" s="465">
        <f t="shared" ref="L209:L272" si="72">EXP(-(EXP(-$L$7)*$B209))</f>
        <v>3.5927219577618714E-4</v>
      </c>
      <c r="M209" s="465">
        <f t="shared" ref="M209:M272" si="73">EXP(-EXP(-($M$7/EXP($M$8)))*$B209^(1/EXP($M$8)))</f>
        <v>1.4858216807517539E-10</v>
      </c>
      <c r="N209" s="465">
        <f t="shared" ref="N209:N272" si="74">1 - _xlfn.NORM.S.DIST(((LN($B209) - $N$7)/EXP($N$8)), TRUE)</f>
        <v>2.2260244410384766E-3</v>
      </c>
      <c r="O209" s="466">
        <f t="shared" ref="O209:O272" si="75">1/(1+EXP(-($O$7/EXP($O$8)))*$B209^(1/EXP($O$8)))</f>
        <v>6.5928570562622498E-3</v>
      </c>
      <c r="P209" s="465">
        <f t="shared" ref="P209:P272" si="76">EXP(-(EXP(-$P$7)*$B209))</f>
        <v>2.1833813621456322E-4</v>
      </c>
      <c r="Q209" s="465">
        <f t="shared" ref="Q209:Q272" si="77">EXP(-EXP(-($Q$7/EXP($Q$8)))*$B209^(1/EXP($Q$8)))</f>
        <v>3.6710599670024623E-13</v>
      </c>
      <c r="R209" s="465">
        <f t="shared" ref="R209:R272" si="78">1 - _xlfn.NORM.S.DIST(((LN($B209) - $R$7)/EXP($R$8)), TRUE)</f>
        <v>1.3143202456602499E-3</v>
      </c>
      <c r="S209" s="466">
        <f t="shared" ref="S209:S272" si="79">1/(1+EXP(-($S$7/EXP($S$8)))*$B209^(1/EXP($S$8)))</f>
        <v>4.9336833274898073E-3</v>
      </c>
    </row>
    <row r="210" spans="1:19" x14ac:dyDescent="0.15">
      <c r="A210" s="385">
        <f t="shared" si="63"/>
        <v>195</v>
      </c>
      <c r="B210" s="456">
        <f>12*C210/52</f>
        <v>135</v>
      </c>
      <c r="C210" s="457">
        <f>+C209+3</f>
        <v>585</v>
      </c>
      <c r="D210" s="465">
        <f t="shared" si="64"/>
        <v>1.2581819467700914E-4</v>
      </c>
      <c r="E210" s="465">
        <f t="shared" si="65"/>
        <v>3.7413496523221247E-17</v>
      </c>
      <c r="F210" s="465">
        <f t="shared" si="66"/>
        <v>7.3291959079735403E-4</v>
      </c>
      <c r="G210" s="466">
        <f t="shared" si="67"/>
        <v>3.6472053859336849E-3</v>
      </c>
      <c r="H210" s="465">
        <f t="shared" si="68"/>
        <v>1.3672492390182306E-4</v>
      </c>
      <c r="I210" s="465">
        <f t="shared" si="69"/>
        <v>8.3161866422372568E-17</v>
      </c>
      <c r="J210" s="465">
        <f t="shared" si="70"/>
        <v>7.9336341814151279E-4</v>
      </c>
      <c r="K210" s="466">
        <f t="shared" si="71"/>
        <v>3.8051933129897041E-3</v>
      </c>
      <c r="L210" s="465">
        <f t="shared" si="72"/>
        <v>3.4488003972070317E-4</v>
      </c>
      <c r="M210" s="465">
        <f t="shared" si="73"/>
        <v>1.2461273076504602E-10</v>
      </c>
      <c r="N210" s="465">
        <f t="shared" si="74"/>
        <v>2.1837249976280892E-3</v>
      </c>
      <c r="O210" s="466">
        <f t="shared" si="75"/>
        <v>6.5221499161544211E-3</v>
      </c>
      <c r="P210" s="465">
        <f t="shared" si="76"/>
        <v>2.0905431340974599E-4</v>
      </c>
      <c r="Q210" s="465">
        <f t="shared" si="77"/>
        <v>2.9061321125391158E-13</v>
      </c>
      <c r="R210" s="465">
        <f t="shared" si="78"/>
        <v>1.28712906766415E-3</v>
      </c>
      <c r="S210" s="466">
        <f t="shared" si="79"/>
        <v>4.8784058961678419E-3</v>
      </c>
    </row>
    <row r="211" spans="1:19" x14ac:dyDescent="0.15">
      <c r="A211" s="385">
        <f t="shared" si="63"/>
        <v>196</v>
      </c>
      <c r="B211" s="456">
        <f t="shared" ref="B211:B274" si="80">12*C211/52</f>
        <v>135.69230769230768</v>
      </c>
      <c r="C211" s="457">
        <f t="shared" ref="C211:C274" si="81">+C210+3</f>
        <v>588</v>
      </c>
      <c r="D211" s="465">
        <f t="shared" si="64"/>
        <v>1.2015507910682681E-4</v>
      </c>
      <c r="E211" s="465">
        <f t="shared" si="65"/>
        <v>2.7046297575960925E-17</v>
      </c>
      <c r="F211" s="465">
        <f t="shared" si="66"/>
        <v>7.1649213417468438E-4</v>
      </c>
      <c r="G211" s="466">
        <f t="shared" si="67"/>
        <v>3.6048038529198911E-3</v>
      </c>
      <c r="H211" s="465">
        <f t="shared" si="68"/>
        <v>1.3062657041136623E-4</v>
      </c>
      <c r="I211" s="465">
        <f t="shared" si="69"/>
        <v>6.0587188262417255E-17</v>
      </c>
      <c r="J211" s="465">
        <f t="shared" si="70"/>
        <v>7.7577097997638678E-4</v>
      </c>
      <c r="K211" s="466">
        <f t="shared" si="71"/>
        <v>3.7611900628612117E-3</v>
      </c>
      <c r="L211" s="465">
        <f t="shared" si="72"/>
        <v>3.3106442189545379E-4</v>
      </c>
      <c r="M211" s="465">
        <f t="shared" si="73"/>
        <v>1.0446228790356669E-10</v>
      </c>
      <c r="N211" s="465">
        <f t="shared" si="74"/>
        <v>2.1423662711848035E-3</v>
      </c>
      <c r="O211" s="466">
        <f t="shared" si="75"/>
        <v>6.4525520890684317E-3</v>
      </c>
      <c r="P211" s="465">
        <f t="shared" si="76"/>
        <v>2.0016524237557898E-4</v>
      </c>
      <c r="Q211" s="465">
        <f t="shared" si="77"/>
        <v>2.2989872324539162E-13</v>
      </c>
      <c r="R211" s="465">
        <f t="shared" si="78"/>
        <v>1.2605883632738069E-3</v>
      </c>
      <c r="S211" s="466">
        <f t="shared" si="79"/>
        <v>4.8240228367860127E-3</v>
      </c>
    </row>
    <row r="212" spans="1:19" x14ac:dyDescent="0.15">
      <c r="A212" s="385">
        <f t="shared" si="63"/>
        <v>197</v>
      </c>
      <c r="B212" s="456">
        <f t="shared" si="80"/>
        <v>136.38461538461539</v>
      </c>
      <c r="C212" s="457">
        <f t="shared" si="81"/>
        <v>591</v>
      </c>
      <c r="D212" s="465">
        <f t="shared" si="64"/>
        <v>1.1474686210710618E-4</v>
      </c>
      <c r="E212" s="465">
        <f t="shared" si="65"/>
        <v>1.9530116381809423E-17</v>
      </c>
      <c r="F212" s="465">
        <f t="shared" si="66"/>
        <v>7.0048570889957862E-4</v>
      </c>
      <c r="G212" s="466">
        <f t="shared" si="67"/>
        <v>3.5631055583551603E-3</v>
      </c>
      <c r="H212" s="465">
        <f t="shared" si="68"/>
        <v>1.2480022230393098E-4</v>
      </c>
      <c r="I212" s="465">
        <f t="shared" si="69"/>
        <v>4.4093017597131763E-17</v>
      </c>
      <c r="J212" s="465">
        <f t="shared" si="70"/>
        <v>7.5862521502012559E-4</v>
      </c>
      <c r="K212" s="466">
        <f t="shared" si="71"/>
        <v>3.7179138498045E-3</v>
      </c>
      <c r="L212" s="465">
        <f t="shared" si="72"/>
        <v>3.1780224664127322E-4</v>
      </c>
      <c r="M212" s="465">
        <f t="shared" si="73"/>
        <v>8.7530327335859467E-11</v>
      </c>
      <c r="N212" s="465">
        <f t="shared" si="74"/>
        <v>2.1019241891877538E-3</v>
      </c>
      <c r="O212" s="466">
        <f t="shared" si="75"/>
        <v>6.384040746515534E-3</v>
      </c>
      <c r="P212" s="465">
        <f t="shared" si="76"/>
        <v>1.9165413811263852E-4</v>
      </c>
      <c r="Q212" s="465">
        <f t="shared" si="77"/>
        <v>1.81742185038607E-13</v>
      </c>
      <c r="R212" s="465">
        <f t="shared" si="78"/>
        <v>1.2346804016922786E-3</v>
      </c>
      <c r="S212" s="466">
        <f t="shared" si="79"/>
        <v>4.7705152910157483E-3</v>
      </c>
    </row>
    <row r="213" spans="1:19" x14ac:dyDescent="0.15">
      <c r="A213" s="385">
        <f t="shared" si="63"/>
        <v>198</v>
      </c>
      <c r="B213" s="456">
        <f t="shared" si="80"/>
        <v>137.07692307692307</v>
      </c>
      <c r="C213" s="457">
        <f t="shared" si="81"/>
        <v>594</v>
      </c>
      <c r="D213" s="465">
        <f t="shared" si="64"/>
        <v>1.095820706149337E-4</v>
      </c>
      <c r="E213" s="465">
        <f t="shared" si="65"/>
        <v>1.4087052564993559E-17</v>
      </c>
      <c r="F213" s="465">
        <f t="shared" si="66"/>
        <v>6.848881312416788E-4</v>
      </c>
      <c r="G213" s="466">
        <f t="shared" si="67"/>
        <v>3.5220953972315691E-3</v>
      </c>
      <c r="H213" s="465">
        <f t="shared" si="68"/>
        <v>1.192337473001236E-4</v>
      </c>
      <c r="I213" s="465">
        <f t="shared" si="69"/>
        <v>3.2054727880130547E-17</v>
      </c>
      <c r="J213" s="465">
        <f t="shared" si="70"/>
        <v>7.4191330425343871E-4</v>
      </c>
      <c r="K213" s="466">
        <f t="shared" si="71"/>
        <v>3.6753491044994265E-3</v>
      </c>
      <c r="L213" s="465">
        <f t="shared" si="72"/>
        <v>3.0507134349258075E-4</v>
      </c>
      <c r="M213" s="465">
        <f t="shared" si="73"/>
        <v>7.3309451144743013E-11</v>
      </c>
      <c r="N213" s="465">
        <f t="shared" si="74"/>
        <v>2.0623753778469256E-3</v>
      </c>
      <c r="O213" s="466">
        <f t="shared" si="75"/>
        <v>6.3165936397543958E-3</v>
      </c>
      <c r="P213" s="465">
        <f t="shared" si="76"/>
        <v>1.8350492932623033E-4</v>
      </c>
      <c r="Q213" s="465">
        <f t="shared" si="77"/>
        <v>1.4357325759278212E-13</v>
      </c>
      <c r="R213" s="465">
        <f t="shared" si="78"/>
        <v>1.2093879959889087E-3</v>
      </c>
      <c r="S213" s="466">
        <f t="shared" si="79"/>
        <v>4.7178648893743333E-3</v>
      </c>
    </row>
    <row r="214" spans="1:19" x14ac:dyDescent="0.15">
      <c r="A214" s="385">
        <f t="shared" si="63"/>
        <v>199</v>
      </c>
      <c r="B214" s="456">
        <f t="shared" si="80"/>
        <v>137.76923076923077</v>
      </c>
      <c r="C214" s="457">
        <f t="shared" si="81"/>
        <v>597</v>
      </c>
      <c r="D214" s="465">
        <f t="shared" si="64"/>
        <v>1.0464974797347974E-4</v>
      </c>
      <c r="E214" s="465">
        <f t="shared" si="65"/>
        <v>1.0149731132536667E-17</v>
      </c>
      <c r="F214" s="465">
        <f t="shared" si="66"/>
        <v>6.6968761122487841E-4</v>
      </c>
      <c r="G214" s="466">
        <f t="shared" si="67"/>
        <v>3.4817586619221731E-3</v>
      </c>
      <c r="H214" s="465">
        <f t="shared" si="68"/>
        <v>1.139155542576458E-4</v>
      </c>
      <c r="I214" s="465">
        <f t="shared" si="69"/>
        <v>2.3278147036768018E-17</v>
      </c>
      <c r="J214" s="465">
        <f t="shared" si="70"/>
        <v>7.2562283989896503E-4</v>
      </c>
      <c r="K214" s="466">
        <f t="shared" si="71"/>
        <v>3.6334806661860804E-3</v>
      </c>
      <c r="L214" s="465">
        <f t="shared" si="72"/>
        <v>2.9285043011486738E-4</v>
      </c>
      <c r="M214" s="465">
        <f t="shared" si="73"/>
        <v>6.1371151663637573E-11</v>
      </c>
      <c r="N214" s="465">
        <f t="shared" si="74"/>
        <v>2.0236971393751135E-3</v>
      </c>
      <c r="O214" s="466">
        <f t="shared" si="75"/>
        <v>6.2501890823175319E-3</v>
      </c>
      <c r="P214" s="465">
        <f t="shared" si="76"/>
        <v>1.7570222807938483E-4</v>
      </c>
      <c r="Q214" s="465">
        <f t="shared" si="77"/>
        <v>1.1334193588964575E-13</v>
      </c>
      <c r="R214" s="465">
        <f t="shared" si="78"/>
        <v>1.1846944845267382E-3</v>
      </c>
      <c r="S214" s="466">
        <f t="shared" si="79"/>
        <v>4.6660537362224509E-3</v>
      </c>
    </row>
    <row r="215" spans="1:19" x14ac:dyDescent="0.15">
      <c r="A215" s="385">
        <f t="shared" si="63"/>
        <v>200</v>
      </c>
      <c r="B215" s="456">
        <f t="shared" si="80"/>
        <v>138.46153846153845</v>
      </c>
      <c r="C215" s="457">
        <f t="shared" si="81"/>
        <v>600</v>
      </c>
      <c r="D215" s="465">
        <f t="shared" si="64"/>
        <v>9.9939430688402971E-5</v>
      </c>
      <c r="E215" s="465">
        <f t="shared" si="65"/>
        <v>7.3048085559868708E-18</v>
      </c>
      <c r="F215" s="465">
        <f t="shared" si="66"/>
        <v>6.5487273854902828E-4</v>
      </c>
      <c r="G215" s="466">
        <f t="shared" si="67"/>
        <v>3.4420810298337761E-3</v>
      </c>
      <c r="H215" s="465">
        <f t="shared" si="68"/>
        <v>1.0883456903491295E-4</v>
      </c>
      <c r="I215" s="465">
        <f t="shared" si="69"/>
        <v>1.6886496143008978E-17</v>
      </c>
      <c r="J215" s="465">
        <f t="shared" si="70"/>
        <v>7.0974181081473464E-4</v>
      </c>
      <c r="K215" s="466">
        <f t="shared" si="71"/>
        <v>3.5922937699984421E-3</v>
      </c>
      <c r="L215" s="465">
        <f t="shared" si="72"/>
        <v>2.8111907672687987E-4</v>
      </c>
      <c r="M215" s="465">
        <f t="shared" si="73"/>
        <v>5.135372577154272E-11</v>
      </c>
      <c r="N215" s="465">
        <f t="shared" si="74"/>
        <v>1.9858674300801127E-3</v>
      </c>
      <c r="O215" s="466">
        <f t="shared" si="75"/>
        <v>6.1848059331459796E-3</v>
      </c>
      <c r="P215" s="465">
        <f t="shared" si="76"/>
        <v>1.6823130073622197E-4</v>
      </c>
      <c r="Q215" s="465">
        <f t="shared" si="77"/>
        <v>8.9414426427222321E-14</v>
      </c>
      <c r="R215" s="465">
        <f t="shared" si="78"/>
        <v>1.1605837130896912E-3</v>
      </c>
      <c r="S215" s="466">
        <f t="shared" si="79"/>
        <v>4.6150643952927095E-3</v>
      </c>
    </row>
    <row r="216" spans="1:19" x14ac:dyDescent="0.15">
      <c r="A216" s="385">
        <f t="shared" si="63"/>
        <v>201</v>
      </c>
      <c r="B216" s="456">
        <f t="shared" si="80"/>
        <v>139.15384615384616</v>
      </c>
      <c r="C216" s="457">
        <f t="shared" si="81"/>
        <v>603</v>
      </c>
      <c r="D216" s="465">
        <f t="shared" si="64"/>
        <v>9.5441126230454227E-5</v>
      </c>
      <c r="E216" s="465">
        <f t="shared" si="65"/>
        <v>5.2515055696588575E-18</v>
      </c>
      <c r="F216" s="465">
        <f t="shared" si="66"/>
        <v>6.4043246906375639E-4</v>
      </c>
      <c r="G216" s="466">
        <f t="shared" si="67"/>
        <v>3.403048551501385E-3</v>
      </c>
      <c r="H216" s="465">
        <f t="shared" si="68"/>
        <v>1.0398021143122498E-4</v>
      </c>
      <c r="I216" s="465">
        <f t="shared" si="69"/>
        <v>1.2236755674856826E-17</v>
      </c>
      <c r="J216" s="465">
        <f t="shared" si="70"/>
        <v>6.9425858845728605E-4</v>
      </c>
      <c r="K216" s="466">
        <f t="shared" si="71"/>
        <v>3.5517740347501712E-3</v>
      </c>
      <c r="L216" s="465">
        <f t="shared" si="72"/>
        <v>2.6985767194801538E-4</v>
      </c>
      <c r="M216" s="465">
        <f t="shared" si="73"/>
        <v>4.2952011535582595E-11</v>
      </c>
      <c r="N216" s="465">
        <f t="shared" si="74"/>
        <v>1.9488648392442798E-3</v>
      </c>
      <c r="O216" s="466">
        <f t="shared" si="75"/>
        <v>6.120423580308355E-3</v>
      </c>
      <c r="P216" s="465">
        <f t="shared" si="76"/>
        <v>1.6107804014081121E-4</v>
      </c>
      <c r="Q216" s="465">
        <f t="shared" si="77"/>
        <v>7.048960726890722E-14</v>
      </c>
      <c r="R216" s="465">
        <f t="shared" si="78"/>
        <v>1.1370400176807793E-3</v>
      </c>
      <c r="S216" s="466">
        <f t="shared" si="79"/>
        <v>4.5648798757277906E-3</v>
      </c>
    </row>
    <row r="217" spans="1:19" x14ac:dyDescent="0.15">
      <c r="A217" s="385">
        <f t="shared" si="63"/>
        <v>202</v>
      </c>
      <c r="B217" s="456">
        <f t="shared" si="80"/>
        <v>139.84615384615384</v>
      </c>
      <c r="C217" s="457">
        <f t="shared" si="81"/>
        <v>606</v>
      </c>
      <c r="D217" s="465">
        <f t="shared" si="64"/>
        <v>9.1145291837193879E-5</v>
      </c>
      <c r="E217" s="465">
        <f t="shared" si="65"/>
        <v>3.771206399487144E-18</v>
      </c>
      <c r="F217" s="465">
        <f t="shared" si="66"/>
        <v>6.2635611177219719E-4</v>
      </c>
      <c r="G217" s="466">
        <f t="shared" si="67"/>
        <v>3.3646476391064844E-3</v>
      </c>
      <c r="H217" s="465">
        <f t="shared" si="68"/>
        <v>9.9342373155481069E-5</v>
      </c>
      <c r="I217" s="465">
        <f t="shared" si="69"/>
        <v>8.8578722593792847E-18</v>
      </c>
      <c r="J217" s="465">
        <f t="shared" si="70"/>
        <v>6.7916191339012499E-4</v>
      </c>
      <c r="K217" s="466">
        <f t="shared" si="71"/>
        <v>3.5119074511543555E-3</v>
      </c>
      <c r="L217" s="465">
        <f t="shared" si="72"/>
        <v>2.590473900138548E-4</v>
      </c>
      <c r="M217" s="465">
        <f t="shared" si="73"/>
        <v>3.5908677077596043E-11</v>
      </c>
      <c r="N217" s="465">
        <f t="shared" si="74"/>
        <v>1.9126685687604894E-3</v>
      </c>
      <c r="O217" s="466">
        <f t="shared" si="75"/>
        <v>6.0570219252812996E-3</v>
      </c>
      <c r="P217" s="465">
        <f t="shared" si="76"/>
        <v>1.542289389790015E-4</v>
      </c>
      <c r="Q217" s="465">
        <f t="shared" si="77"/>
        <v>5.5532054276387573E-14</v>
      </c>
      <c r="R217" s="465">
        <f t="shared" si="78"/>
        <v>1.1140482079634584E-3</v>
      </c>
      <c r="S217" s="466">
        <f t="shared" si="79"/>
        <v>4.5154836186080162E-3</v>
      </c>
    </row>
    <row r="218" spans="1:19" x14ac:dyDescent="0.15">
      <c r="A218" s="385">
        <f t="shared" si="63"/>
        <v>203</v>
      </c>
      <c r="B218" s="456">
        <f t="shared" si="80"/>
        <v>140.53846153846155</v>
      </c>
      <c r="C218" s="457">
        <f t="shared" si="81"/>
        <v>609</v>
      </c>
      <c r="D218" s="465">
        <f t="shared" si="64"/>
        <v>8.7042814268849272E-5</v>
      </c>
      <c r="E218" s="465">
        <f t="shared" si="65"/>
        <v>2.7051978697588838E-18</v>
      </c>
      <c r="F218" s="465">
        <f t="shared" si="66"/>
        <v>6.1263331633953921E-4</v>
      </c>
      <c r="G218" s="466">
        <f t="shared" si="67"/>
        <v>3.3268650554020233E-3</v>
      </c>
      <c r="H218" s="465">
        <f t="shared" si="68"/>
        <v>9.491139677755283E-5</v>
      </c>
      <c r="I218" s="465">
        <f t="shared" si="69"/>
        <v>6.4051556454815299E-18</v>
      </c>
      <c r="J218" s="465">
        <f t="shared" si="70"/>
        <v>6.6444088231454312E-4</v>
      </c>
      <c r="K218" s="466">
        <f t="shared" si="71"/>
        <v>3.4726803704597546E-3</v>
      </c>
      <c r="L218" s="465">
        <f t="shared" si="72"/>
        <v>2.4867015930500288E-4</v>
      </c>
      <c r="M218" s="465">
        <f t="shared" si="73"/>
        <v>3.0006830844752152E-11</v>
      </c>
      <c r="N218" s="465">
        <f t="shared" si="74"/>
        <v>1.8772584134941761E-3</v>
      </c>
      <c r="O218" s="466">
        <f t="shared" si="75"/>
        <v>5.9945813677693086E-3</v>
      </c>
      <c r="P218" s="465">
        <f t="shared" si="76"/>
        <v>1.4767106427291261E-4</v>
      </c>
      <c r="Q218" s="465">
        <f t="shared" si="77"/>
        <v>4.3718390182578804E-14</v>
      </c>
      <c r="R218" s="465">
        <f t="shared" si="78"/>
        <v>1.0915935513192698E-3</v>
      </c>
      <c r="S218" s="466">
        <f t="shared" si="79"/>
        <v>4.466859483948738E-3</v>
      </c>
    </row>
    <row r="219" spans="1:19" x14ac:dyDescent="0.15">
      <c r="A219" s="385">
        <f t="shared" si="63"/>
        <v>204</v>
      </c>
      <c r="B219" s="456">
        <f t="shared" si="80"/>
        <v>141.23076923076923</v>
      </c>
      <c r="C219" s="457">
        <f t="shared" si="81"/>
        <v>612</v>
      </c>
      <c r="D219" s="465">
        <f t="shared" si="64"/>
        <v>8.312499047536828E-5</v>
      </c>
      <c r="E219" s="465">
        <f t="shared" si="65"/>
        <v>1.9383884450763189E-18</v>
      </c>
      <c r="F219" s="465">
        <f t="shared" si="66"/>
        <v>5.9925406108651824E-4</v>
      </c>
      <c r="G219" s="466">
        <f t="shared" si="67"/>
        <v>3.2896879030280103E-3</v>
      </c>
      <c r="H219" s="465">
        <f t="shared" si="68"/>
        <v>9.0678055618495854E-5</v>
      </c>
      <c r="I219" s="465">
        <f t="shared" si="69"/>
        <v>4.626663108398654E-18</v>
      </c>
      <c r="J219" s="465">
        <f t="shared" si="70"/>
        <v>6.500849356004812E-4</v>
      </c>
      <c r="K219" s="466">
        <f t="shared" si="71"/>
        <v>3.4340794934869436E-3</v>
      </c>
      <c r="L219" s="465">
        <f t="shared" si="72"/>
        <v>2.3870863213664594E-4</v>
      </c>
      <c r="M219" s="465">
        <f t="shared" si="73"/>
        <v>2.5063756164016737E-11</v>
      </c>
      <c r="N219" s="465">
        <f t="shared" si="74"/>
        <v>1.8426147423439287E-3</v>
      </c>
      <c r="O219" s="466">
        <f t="shared" si="75"/>
        <v>5.9330827910432206E-3</v>
      </c>
      <c r="P219" s="465">
        <f t="shared" si="76"/>
        <v>1.4139203295993462E-4</v>
      </c>
      <c r="Q219" s="465">
        <f t="shared" si="77"/>
        <v>3.4394339573193043E-14</v>
      </c>
      <c r="R219" s="465">
        <f t="shared" si="78"/>
        <v>1.0696617574978973E-3</v>
      </c>
      <c r="S219" s="466">
        <f t="shared" si="79"/>
        <v>4.4189917381493677E-3</v>
      </c>
    </row>
    <row r="220" spans="1:19" x14ac:dyDescent="0.15">
      <c r="A220" s="385">
        <f t="shared" si="63"/>
        <v>205</v>
      </c>
      <c r="B220" s="456">
        <f t="shared" si="80"/>
        <v>141.92307692307693</v>
      </c>
      <c r="C220" s="457">
        <f t="shared" si="81"/>
        <v>615</v>
      </c>
      <c r="D220" s="465">
        <f t="shared" si="64"/>
        <v>7.938350913365312E-5</v>
      </c>
      <c r="E220" s="465">
        <f t="shared" si="65"/>
        <v>1.387415051187149E-18</v>
      </c>
      <c r="F220" s="465">
        <f t="shared" si="66"/>
        <v>5.8620864144831586E-4</v>
      </c>
      <c r="G220" s="466">
        <f t="shared" si="67"/>
        <v>3.2531036142019452E-3</v>
      </c>
      <c r="H220" s="465">
        <f t="shared" si="68"/>
        <v>8.6633534537716088E-5</v>
      </c>
      <c r="I220" s="465">
        <f t="shared" si="69"/>
        <v>3.3384489699874219E-18</v>
      </c>
      <c r="J220" s="465">
        <f t="shared" si="70"/>
        <v>6.3608384529700857E-4</v>
      </c>
      <c r="K220" s="466">
        <f t="shared" si="71"/>
        <v>3.396091860048381E-3</v>
      </c>
      <c r="L220" s="465">
        <f t="shared" si="72"/>
        <v>2.2914615575831242E-4</v>
      </c>
      <c r="M220" s="465">
        <f t="shared" si="73"/>
        <v>2.0925601837416607E-11</v>
      </c>
      <c r="N220" s="465">
        <f t="shared" si="74"/>
        <v>1.8087184799723266E-3</v>
      </c>
      <c r="O220" s="466">
        <f t="shared" si="75"/>
        <v>5.872507547777038E-3</v>
      </c>
      <c r="P220" s="465">
        <f t="shared" si="76"/>
        <v>1.3537998851011391E-4</v>
      </c>
      <c r="Q220" s="465">
        <f t="shared" si="77"/>
        <v>2.7040380015165045E-14</v>
      </c>
      <c r="R220" s="465">
        <f t="shared" si="78"/>
        <v>1.0482389638349909E-3</v>
      </c>
      <c r="S220" s="466">
        <f t="shared" si="79"/>
        <v>4.3718650418758847E-3</v>
      </c>
    </row>
    <row r="221" spans="1:19" x14ac:dyDescent="0.15">
      <c r="A221" s="385">
        <f t="shared" si="63"/>
        <v>206</v>
      </c>
      <c r="B221" s="456">
        <f t="shared" si="80"/>
        <v>142.61538461538461</v>
      </c>
      <c r="C221" s="457">
        <f t="shared" si="81"/>
        <v>618</v>
      </c>
      <c r="D221" s="465">
        <f t="shared" si="64"/>
        <v>7.5810433015810445E-5</v>
      </c>
      <c r="E221" s="465">
        <f t="shared" si="65"/>
        <v>9.9196551070675868E-19</v>
      </c>
      <c r="F221" s="465">
        <f t="shared" si="66"/>
        <v>5.7348765887599296E-4</v>
      </c>
      <c r="G221" s="466">
        <f t="shared" si="67"/>
        <v>3.2170999407694005E-3</v>
      </c>
      <c r="H221" s="465">
        <f t="shared" si="68"/>
        <v>8.2769411577091452E-5</v>
      </c>
      <c r="I221" s="465">
        <f t="shared" si="69"/>
        <v>2.4063624210106877E-18</v>
      </c>
      <c r="J221" s="465">
        <f t="shared" si="70"/>
        <v>6.2242770360154687E-4</v>
      </c>
      <c r="K221" s="466">
        <f t="shared" si="71"/>
        <v>3.3587048387373648E-3</v>
      </c>
      <c r="L221" s="465">
        <f t="shared" si="72"/>
        <v>2.1996674451536054E-4</v>
      </c>
      <c r="M221" s="465">
        <f t="shared" si="73"/>
        <v>1.7462885264841724E-11</v>
      </c>
      <c r="N221" s="465">
        <f t="shared" si="74"/>
        <v>1.775551089182037E-3</v>
      </c>
      <c r="O221" s="466">
        <f t="shared" si="75"/>
        <v>5.8128374463641292E-3</v>
      </c>
      <c r="P221" s="465">
        <f t="shared" si="76"/>
        <v>1.2962357853778101E-4</v>
      </c>
      <c r="Q221" s="465">
        <f t="shared" si="77"/>
        <v>2.1244289846423247E-14</v>
      </c>
      <c r="R221" s="465">
        <f t="shared" si="78"/>
        <v>1.0273117210137794E-3</v>
      </c>
      <c r="S221" s="466">
        <f t="shared" si="79"/>
        <v>4.3254644383602884E-3</v>
      </c>
    </row>
    <row r="222" spans="1:19" x14ac:dyDescent="0.15">
      <c r="A222" s="385">
        <f t="shared" si="63"/>
        <v>207</v>
      </c>
      <c r="B222" s="456">
        <f t="shared" si="80"/>
        <v>143.30769230769232</v>
      </c>
      <c r="C222" s="457">
        <f t="shared" si="81"/>
        <v>621</v>
      </c>
      <c r="D222" s="465">
        <f t="shared" si="64"/>
        <v>7.2398182151011092E-5</v>
      </c>
      <c r="E222" s="465">
        <f t="shared" si="65"/>
        <v>7.0845470393577068E-19</v>
      </c>
      <c r="F222" s="465">
        <f t="shared" si="66"/>
        <v>5.6108201016635828E-4</v>
      </c>
      <c r="G222" s="466">
        <f t="shared" si="67"/>
        <v>3.1816649446004082E-3</v>
      </c>
      <c r="H222" s="465">
        <f t="shared" si="68"/>
        <v>7.90776404238182E-5</v>
      </c>
      <c r="I222" s="465">
        <f t="shared" si="69"/>
        <v>1.7326766035858146E-18</v>
      </c>
      <c r="J222" s="465">
        <f t="shared" si="70"/>
        <v>6.0910691176974119E-4</v>
      </c>
      <c r="K222" s="466">
        <f t="shared" si="71"/>
        <v>3.3219061170711027E-3</v>
      </c>
      <c r="L222" s="465">
        <f t="shared" si="72"/>
        <v>2.1115505312565384E-4</v>
      </c>
      <c r="M222" s="465">
        <f t="shared" si="73"/>
        <v>1.4566685746104676E-11</v>
      </c>
      <c r="N222" s="465">
        <f t="shared" si="74"/>
        <v>1.7430945539109732E-3</v>
      </c>
      <c r="O222" s="466">
        <f t="shared" si="75"/>
        <v>5.7540547376942058E-3</v>
      </c>
      <c r="P222" s="465">
        <f t="shared" si="76"/>
        <v>1.2411193336513685E-4</v>
      </c>
      <c r="Q222" s="465">
        <f t="shared" si="77"/>
        <v>1.6679224753371153E-14</v>
      </c>
      <c r="R222" s="465">
        <f t="shared" si="78"/>
        <v>1.0068669793508178E-3</v>
      </c>
      <c r="S222" s="466">
        <f t="shared" si="79"/>
        <v>4.2797753421003918E-3</v>
      </c>
    </row>
    <row r="223" spans="1:19" x14ac:dyDescent="0.15">
      <c r="A223" s="385">
        <f t="shared" si="63"/>
        <v>208</v>
      </c>
      <c r="B223" s="456">
        <f t="shared" si="80"/>
        <v>144</v>
      </c>
      <c r="C223" s="457">
        <f t="shared" si="81"/>
        <v>624</v>
      </c>
      <c r="D223" s="465">
        <f t="shared" si="64"/>
        <v>6.9139517745240604E-5</v>
      </c>
      <c r="E223" s="465">
        <f t="shared" si="65"/>
        <v>5.0542149325844182E-19</v>
      </c>
      <c r="F223" s="465">
        <f t="shared" si="66"/>
        <v>5.4898287719773453E-4</v>
      </c>
      <c r="G223" s="466">
        <f t="shared" si="67"/>
        <v>3.1467869883181794E-3</v>
      </c>
      <c r="H223" s="465">
        <f t="shared" si="68"/>
        <v>7.5550533655472426E-5</v>
      </c>
      <c r="I223" s="465">
        <f t="shared" si="69"/>
        <v>1.2462779472060084E-18</v>
      </c>
      <c r="J223" s="465">
        <f t="shared" si="70"/>
        <v>5.9611216944577272E-4</v>
      </c>
      <c r="K223" s="466">
        <f t="shared" si="71"/>
        <v>3.2856836919742602E-3</v>
      </c>
      <c r="L223" s="465">
        <f t="shared" si="72"/>
        <v>2.0269635102675409E-4</v>
      </c>
      <c r="M223" s="465">
        <f t="shared" si="73"/>
        <v>1.214542371732491E-11</v>
      </c>
      <c r="N223" s="465">
        <f t="shared" si="74"/>
        <v>1.7113313628236426E-3</v>
      </c>
      <c r="O223" s="466">
        <f t="shared" si="75"/>
        <v>5.6961421023737245E-3</v>
      </c>
      <c r="P223" s="465">
        <f t="shared" si="76"/>
        <v>1.1883464549732754E-4</v>
      </c>
      <c r="Q223" s="465">
        <f t="shared" si="77"/>
        <v>1.3086223066528783E-14</v>
      </c>
      <c r="R223" s="465">
        <f t="shared" si="78"/>
        <v>9.8689207558244618E-4</v>
      </c>
      <c r="S223" s="466">
        <f t="shared" si="79"/>
        <v>4.2347835279447866E-3</v>
      </c>
    </row>
    <row r="224" spans="1:19" x14ac:dyDescent="0.15">
      <c r="A224" s="385">
        <f t="shared" si="63"/>
        <v>209</v>
      </c>
      <c r="B224" s="456">
        <f t="shared" si="80"/>
        <v>144.69230769230768</v>
      </c>
      <c r="C224" s="457">
        <f t="shared" si="81"/>
        <v>627</v>
      </c>
      <c r="D224" s="465">
        <f t="shared" si="64"/>
        <v>6.6027526824824728E-5</v>
      </c>
      <c r="E224" s="465">
        <f t="shared" si="65"/>
        <v>3.6018214544157461E-19</v>
      </c>
      <c r="F224" s="465">
        <f t="shared" si="66"/>
        <v>5.3718171705863238E-4</v>
      </c>
      <c r="G224" s="466">
        <f t="shared" si="67"/>
        <v>3.1124547263471007E-3</v>
      </c>
      <c r="H224" s="465">
        <f t="shared" si="68"/>
        <v>7.2180746732390566E-5</v>
      </c>
      <c r="I224" s="465">
        <f t="shared" si="69"/>
        <v>8.9547604923714623E-19</v>
      </c>
      <c r="J224" s="465">
        <f t="shared" si="70"/>
        <v>5.8343446439879099E-4</v>
      </c>
      <c r="K224" s="466">
        <f t="shared" si="71"/>
        <v>3.2500258605895763E-3</v>
      </c>
      <c r="L224" s="465">
        <f t="shared" si="72"/>
        <v>1.9457649775073938E-4</v>
      </c>
      <c r="M224" s="465">
        <f t="shared" si="73"/>
        <v>1.0122137151827635E-11</v>
      </c>
      <c r="N224" s="465">
        <f t="shared" si="74"/>
        <v>1.6802444934747029E-3</v>
      </c>
      <c r="O224" s="466">
        <f t="shared" si="75"/>
        <v>5.639082638372735E-3</v>
      </c>
      <c r="P224" s="465">
        <f t="shared" si="76"/>
        <v>1.1378174997024337E-4</v>
      </c>
      <c r="Q224" s="465">
        <f t="shared" si="77"/>
        <v>1.0260255796462822E-14</v>
      </c>
      <c r="R224" s="465">
        <f t="shared" si="78"/>
        <v>9.6737472013330716E-4</v>
      </c>
      <c r="S224" s="466">
        <f t="shared" si="79"/>
        <v>4.1904751205479379E-3</v>
      </c>
    </row>
    <row r="225" spans="1:19" x14ac:dyDescent="0.15">
      <c r="A225" s="385">
        <f t="shared" si="63"/>
        <v>210</v>
      </c>
      <c r="B225" s="456">
        <f t="shared" si="80"/>
        <v>145.38461538461539</v>
      </c>
      <c r="C225" s="457">
        <f t="shared" si="81"/>
        <v>630</v>
      </c>
      <c r="D225" s="465">
        <f t="shared" si="64"/>
        <v>6.3055607571157053E-5</v>
      </c>
      <c r="E225" s="465">
        <f t="shared" si="65"/>
        <v>2.5640014056326686E-19</v>
      </c>
      <c r="F225" s="465">
        <f t="shared" si="66"/>
        <v>5.2567025255034761E-4</v>
      </c>
      <c r="G225" s="466">
        <f t="shared" si="67"/>
        <v>3.0786570962676139E-3</v>
      </c>
      <c r="H225" s="465">
        <f t="shared" si="68"/>
        <v>6.8961262704040588E-5</v>
      </c>
      <c r="I225" s="465">
        <f t="shared" si="69"/>
        <v>6.4274016424158077E-19</v>
      </c>
      <c r="J225" s="465">
        <f t="shared" si="70"/>
        <v>5.7106506264492651E-4</v>
      </c>
      <c r="K225" s="466">
        <f t="shared" si="71"/>
        <v>3.2149212114028075E-3</v>
      </c>
      <c r="L225" s="465">
        <f t="shared" si="72"/>
        <v>1.8678191928549439E-4</v>
      </c>
      <c r="M225" s="465">
        <f t="shared" si="73"/>
        <v>8.4321795764538239E-12</v>
      </c>
      <c r="N225" s="465">
        <f t="shared" si="74"/>
        <v>1.6498173970243002E-3</v>
      </c>
      <c r="O225" s="466">
        <f t="shared" si="75"/>
        <v>5.5828598490820624E-3</v>
      </c>
      <c r="P225" s="465">
        <f t="shared" si="76"/>
        <v>1.0894370553393961E-4</v>
      </c>
      <c r="Q225" s="465">
        <f t="shared" si="77"/>
        <v>8.039111650938852E-15</v>
      </c>
      <c r="R225" s="465">
        <f t="shared" si="78"/>
        <v>9.4830298484738229E-4</v>
      </c>
      <c r="S225" s="466">
        <f t="shared" si="79"/>
        <v>4.1468365841812295E-3</v>
      </c>
    </row>
    <row r="226" spans="1:19" x14ac:dyDescent="0.15">
      <c r="A226" s="385">
        <f t="shared" si="63"/>
        <v>211</v>
      </c>
      <c r="B226" s="456">
        <f t="shared" si="80"/>
        <v>146.07692307692307</v>
      </c>
      <c r="C226" s="457">
        <f t="shared" si="81"/>
        <v>633</v>
      </c>
      <c r="D226" s="465">
        <f t="shared" si="64"/>
        <v>6.0217455315513716E-5</v>
      </c>
      <c r="E226" s="465">
        <f t="shared" si="65"/>
        <v>1.8232351501813828E-19</v>
      </c>
      <c r="F226" s="465">
        <f t="shared" si="66"/>
        <v>5.1444046304960356E-4</v>
      </c>
      <c r="G226" s="466">
        <f t="shared" si="67"/>
        <v>3.0453833104660214E-3</v>
      </c>
      <c r="H226" s="465">
        <f t="shared" si="68"/>
        <v>6.5885377597536704E-5</v>
      </c>
      <c r="I226" s="465">
        <f t="shared" si="69"/>
        <v>4.608504711631348E-19</v>
      </c>
      <c r="J226" s="465">
        <f t="shared" si="70"/>
        <v>5.5899549894211642E-4</v>
      </c>
      <c r="K226" s="466">
        <f t="shared" si="71"/>
        <v>3.1803586156699741E-3</v>
      </c>
      <c r="L226" s="465">
        <f t="shared" si="72"/>
        <v>1.7929958538294481E-4</v>
      </c>
      <c r="M226" s="465">
        <f t="shared" si="73"/>
        <v>7.0212754421071217E-12</v>
      </c>
      <c r="N226" s="465">
        <f t="shared" si="74"/>
        <v>1.6200339834816502E-3</v>
      </c>
      <c r="O226" s="466">
        <f t="shared" si="75"/>
        <v>5.527457631765491E-3</v>
      </c>
      <c r="P226" s="465">
        <f t="shared" si="76"/>
        <v>1.0431137663614526E-4</v>
      </c>
      <c r="Q226" s="465">
        <f t="shared" si="77"/>
        <v>6.294547616731747E-15</v>
      </c>
      <c r="R226" s="465">
        <f t="shared" si="78"/>
        <v>9.296652911632286E-4</v>
      </c>
      <c r="S226" s="466">
        <f t="shared" si="79"/>
        <v>4.1038547128864396E-3</v>
      </c>
    </row>
    <row r="227" spans="1:19" x14ac:dyDescent="0.15">
      <c r="A227" s="385">
        <f t="shared" si="63"/>
        <v>212</v>
      </c>
      <c r="B227" s="456">
        <f t="shared" si="80"/>
        <v>146.76923076923077</v>
      </c>
      <c r="C227" s="457">
        <f t="shared" si="81"/>
        <v>636</v>
      </c>
      <c r="D227" s="465">
        <f t="shared" si="64"/>
        <v>5.7507049164245364E-5</v>
      </c>
      <c r="E227" s="465">
        <f t="shared" si="65"/>
        <v>1.29507881088061E-19</v>
      </c>
      <c r="F227" s="465">
        <f t="shared" si="66"/>
        <v>5.0348457571536276E-4</v>
      </c>
      <c r="G227" s="466">
        <f t="shared" si="67"/>
        <v>3.0126228480679773E-3</v>
      </c>
      <c r="H227" s="465">
        <f t="shared" si="68"/>
        <v>6.2946686457869067E-5</v>
      </c>
      <c r="I227" s="465">
        <f t="shared" si="69"/>
        <v>3.3008705275768702E-19</v>
      </c>
      <c r="J227" s="465">
        <f t="shared" si="70"/>
        <v>5.4721756764097851E-4</v>
      </c>
      <c r="K227" s="466">
        <f t="shared" si="71"/>
        <v>3.1463272191351488E-3</v>
      </c>
      <c r="L227" s="465">
        <f t="shared" si="72"/>
        <v>1.7211698777630275E-4</v>
      </c>
      <c r="M227" s="465">
        <f t="shared" si="73"/>
        <v>5.8438782194169272E-12</v>
      </c>
      <c r="N227" s="465">
        <f t="shared" si="74"/>
        <v>1.590878607459989E-3</v>
      </c>
      <c r="O227" s="466">
        <f t="shared" si="75"/>
        <v>5.4728602663920208E-3</v>
      </c>
      <c r="P227" s="465">
        <f t="shared" si="76"/>
        <v>9.9876016171838192E-5</v>
      </c>
      <c r="Q227" s="465">
        <f t="shared" si="77"/>
        <v>4.9252486488064025E-15</v>
      </c>
      <c r="R227" s="465">
        <f t="shared" si="78"/>
        <v>9.1145039871542988E-4</v>
      </c>
      <c r="S227" s="466">
        <f t="shared" si="79"/>
        <v>4.0615166209585678E-3</v>
      </c>
    </row>
    <row r="228" spans="1:19" x14ac:dyDescent="0.15">
      <c r="A228" s="385">
        <f t="shared" si="63"/>
        <v>213</v>
      </c>
      <c r="B228" s="456">
        <f t="shared" si="80"/>
        <v>147.46153846153845</v>
      </c>
      <c r="C228" s="457">
        <f t="shared" si="81"/>
        <v>639</v>
      </c>
      <c r="D228" s="465">
        <f t="shared" si="64"/>
        <v>5.4918639225974424E-5</v>
      </c>
      <c r="E228" s="465">
        <f t="shared" si="65"/>
        <v>9.1892386726850145E-20</v>
      </c>
      <c r="F228" s="465">
        <f t="shared" si="66"/>
        <v>4.9279505702659598E-4</v>
      </c>
      <c r="G228" s="466">
        <f t="shared" si="67"/>
        <v>2.9803654471446486E-3</v>
      </c>
      <c r="H228" s="465">
        <f t="shared" si="68"/>
        <v>6.0139070010785297E-5</v>
      </c>
      <c r="I228" s="465">
        <f t="shared" si="69"/>
        <v>2.3617913279333862E-19</v>
      </c>
      <c r="J228" s="465">
        <f t="shared" si="70"/>
        <v>5.3572331387763406E-4</v>
      </c>
      <c r="K228" s="466">
        <f t="shared" si="71"/>
        <v>3.1128164340277157E-3</v>
      </c>
      <c r="L228" s="465">
        <f t="shared" si="72"/>
        <v>1.6522211926991938E-4</v>
      </c>
      <c r="M228" s="465">
        <f t="shared" si="73"/>
        <v>4.8617848046513281E-12</v>
      </c>
      <c r="N228" s="465">
        <f t="shared" si="74"/>
        <v>1.5623360544202436E-3</v>
      </c>
      <c r="O228" s="466">
        <f t="shared" si="75"/>
        <v>5.4190524048340523E-3</v>
      </c>
      <c r="P228" s="465">
        <f t="shared" si="76"/>
        <v>9.5629248966317833E-5</v>
      </c>
      <c r="Q228" s="465">
        <f t="shared" si="77"/>
        <v>3.8512308533166883E-15</v>
      </c>
      <c r="R228" s="465">
        <f t="shared" si="78"/>
        <v>8.9364739434627527E-4</v>
      </c>
      <c r="S228" s="466">
        <f t="shared" si="79"/>
        <v>4.0198097337455383E-3</v>
      </c>
    </row>
    <row r="229" spans="1:19" x14ac:dyDescent="0.15">
      <c r="A229" s="385">
        <f t="shared" si="63"/>
        <v>214</v>
      </c>
      <c r="B229" s="456">
        <f t="shared" si="80"/>
        <v>148.15384615384616</v>
      </c>
      <c r="C229" s="457">
        <f t="shared" si="81"/>
        <v>642</v>
      </c>
      <c r="D229" s="465">
        <f t="shared" si="64"/>
        <v>5.2446734413699409E-5</v>
      </c>
      <c r="E229" s="465">
        <f t="shared" si="65"/>
        <v>6.5131850314609374E-20</v>
      </c>
      <c r="F229" s="465">
        <f t="shared" si="66"/>
        <v>4.8236460463624287E-4</v>
      </c>
      <c r="G229" s="466">
        <f t="shared" si="67"/>
        <v>2.9486010971811944E-3</v>
      </c>
      <c r="H229" s="465">
        <f t="shared" si="68"/>
        <v>5.7456681920545978E-5</v>
      </c>
      <c r="I229" s="465">
        <f t="shared" si="69"/>
        <v>1.6881065453165407E-19</v>
      </c>
      <c r="J229" s="465">
        <f t="shared" si="70"/>
        <v>5.2450502509371333E-4</v>
      </c>
      <c r="K229" s="466">
        <f t="shared" si="71"/>
        <v>3.0798159313284554E-3</v>
      </c>
      <c r="L229" s="465">
        <f t="shared" si="72"/>
        <v>1.5860345366677358E-4</v>
      </c>
      <c r="M229" s="465">
        <f t="shared" si="73"/>
        <v>4.0429668220668037E-12</v>
      </c>
      <c r="N229" s="465">
        <f t="shared" si="74"/>
        <v>1.5343915273873243E-3</v>
      </c>
      <c r="O229" s="466">
        <f t="shared" si="75"/>
        <v>5.3660190604180027E-3</v>
      </c>
      <c r="P229" s="465">
        <f t="shared" si="76"/>
        <v>9.1563055960581876E-5</v>
      </c>
      <c r="Q229" s="465">
        <f t="shared" si="77"/>
        <v>3.0093955486371051E-15</v>
      </c>
      <c r="R229" s="465">
        <f t="shared" si="78"/>
        <v>8.7624568151034588E-4</v>
      </c>
      <c r="S229" s="466">
        <f t="shared" si="79"/>
        <v>3.9787217787528931E-3</v>
      </c>
    </row>
    <row r="230" spans="1:19" x14ac:dyDescent="0.15">
      <c r="A230" s="385">
        <f t="shared" si="63"/>
        <v>215</v>
      </c>
      <c r="B230" s="456">
        <f t="shared" si="80"/>
        <v>148.84615384615384</v>
      </c>
      <c r="C230" s="457">
        <f t="shared" si="81"/>
        <v>645</v>
      </c>
      <c r="D230" s="465">
        <f t="shared" si="64"/>
        <v>5.0086090795930888E-5</v>
      </c>
      <c r="E230" s="465">
        <f t="shared" si="65"/>
        <v>4.6114613858947293E-20</v>
      </c>
      <c r="F230" s="465">
        <f t="shared" si="66"/>
        <v>4.7218613953026178E-4</v>
      </c>
      <c r="G230" s="466">
        <f t="shared" si="67"/>
        <v>2.9173200317975782E-3</v>
      </c>
      <c r="H230" s="465">
        <f t="shared" si="68"/>
        <v>5.4893936616026149E-5</v>
      </c>
      <c r="I230" s="465">
        <f t="shared" si="69"/>
        <v>1.2053250794874834E-19</v>
      </c>
      <c r="J230" s="465">
        <f t="shared" si="70"/>
        <v>5.1355522287221955E-4</v>
      </c>
      <c r="K230" s="466">
        <f t="shared" si="71"/>
        <v>3.0473156332942019E-3</v>
      </c>
      <c r="L230" s="465">
        <f t="shared" si="72"/>
        <v>1.5224992650005406E-4</v>
      </c>
      <c r="M230" s="465">
        <f t="shared" si="73"/>
        <v>3.3605853724462092E-12</v>
      </c>
      <c r="N230" s="465">
        <f t="shared" si="74"/>
        <v>1.5070306341198325E-3</v>
      </c>
      <c r="O230" s="466">
        <f t="shared" si="75"/>
        <v>5.3137455978142832E-3</v>
      </c>
      <c r="P230" s="465">
        <f t="shared" si="76"/>
        <v>8.766975906914809E-5</v>
      </c>
      <c r="Q230" s="465">
        <f t="shared" si="77"/>
        <v>2.350000197988618E-15</v>
      </c>
      <c r="R230" s="465">
        <f t="shared" si="78"/>
        <v>8.592349700574653E-4</v>
      </c>
      <c r="S230" s="466">
        <f t="shared" si="79"/>
        <v>3.9382407770420166E-3</v>
      </c>
    </row>
    <row r="231" spans="1:19" x14ac:dyDescent="0.15">
      <c r="A231" s="385">
        <f t="shared" si="63"/>
        <v>216</v>
      </c>
      <c r="B231" s="456">
        <f t="shared" si="80"/>
        <v>149.53846153846155</v>
      </c>
      <c r="C231" s="457">
        <f t="shared" si="81"/>
        <v>648</v>
      </c>
      <c r="D231" s="465">
        <f t="shared" si="64"/>
        <v>4.7831700472145453E-5</v>
      </c>
      <c r="E231" s="465">
        <f t="shared" si="65"/>
        <v>3.2614876113109678E-20</v>
      </c>
      <c r="F231" s="465">
        <f t="shared" si="66"/>
        <v>4.6225279847722511E-4</v>
      </c>
      <c r="G231" s="466">
        <f t="shared" si="67"/>
        <v>2.8865127217121431E-3</v>
      </c>
      <c r="H231" s="465">
        <f t="shared" si="68"/>
        <v>5.2445497659807376E-5</v>
      </c>
      <c r="I231" s="465">
        <f t="shared" si="69"/>
        <v>8.5971647611601934E-20</v>
      </c>
      <c r="J231" s="465">
        <f t="shared" si="70"/>
        <v>5.0286665507426331E-4</v>
      </c>
      <c r="K231" s="466">
        <f t="shared" si="71"/>
        <v>3.0153057062313358E-3</v>
      </c>
      <c r="L231" s="465">
        <f t="shared" si="72"/>
        <v>1.4615091653661698E-4</v>
      </c>
      <c r="M231" s="465">
        <f t="shared" si="73"/>
        <v>2.7921608544632519E-12</v>
      </c>
      <c r="N231" s="465">
        <f t="shared" si="74"/>
        <v>1.480239374717307E-3</v>
      </c>
      <c r="O231" s="466">
        <f t="shared" si="75"/>
        <v>5.2622177232540483E-3</v>
      </c>
      <c r="P231" s="465">
        <f t="shared" si="76"/>
        <v>8.3942006681726492E-5</v>
      </c>
      <c r="Q231" s="465">
        <f t="shared" si="77"/>
        <v>1.8338592257259949E-15</v>
      </c>
      <c r="R231" s="465">
        <f t="shared" si="78"/>
        <v>8.4260526638002542E-4</v>
      </c>
      <c r="S231" s="466">
        <f t="shared" si="79"/>
        <v>3.8983550349108624E-3</v>
      </c>
    </row>
    <row r="232" spans="1:19" x14ac:dyDescent="0.15">
      <c r="A232" s="385">
        <f t="shared" si="63"/>
        <v>217</v>
      </c>
      <c r="B232" s="456">
        <f t="shared" si="80"/>
        <v>150.23076923076923</v>
      </c>
      <c r="C232" s="457">
        <f t="shared" si="81"/>
        <v>651</v>
      </c>
      <c r="D232" s="465">
        <f t="shared" si="64"/>
        <v>4.5678780948959809E-5</v>
      </c>
      <c r="E232" s="465">
        <f t="shared" si="65"/>
        <v>2.3042288116876412E-20</v>
      </c>
      <c r="F232" s="465">
        <f t="shared" si="66"/>
        <v>4.5255792675846784E-4</v>
      </c>
      <c r="G232" s="466">
        <f t="shared" si="67"/>
        <v>2.8561698679387955E-3</v>
      </c>
      <c r="H232" s="465">
        <f t="shared" si="68"/>
        <v>5.0106266636046932E-5</v>
      </c>
      <c r="I232" s="465">
        <f t="shared" si="69"/>
        <v>6.1256718474629085E-20</v>
      </c>
      <c r="J232" s="465">
        <f t="shared" si="70"/>
        <v>4.9243228826545415E-4</v>
      </c>
      <c r="K232" s="466">
        <f t="shared" si="71"/>
        <v>2.9837765535087497E-3</v>
      </c>
      <c r="L232" s="465">
        <f t="shared" si="72"/>
        <v>1.4029622802140185E-4</v>
      </c>
      <c r="M232" s="465">
        <f t="shared" si="73"/>
        <v>2.3188738050682822E-12</v>
      </c>
      <c r="N232" s="465">
        <f t="shared" si="74"/>
        <v>1.4540041296470241E-3</v>
      </c>
      <c r="O232" s="466">
        <f t="shared" si="75"/>
        <v>5.2114214750609514E-3</v>
      </c>
      <c r="P232" s="465">
        <f t="shared" si="76"/>
        <v>8.0372759781367753E-5</v>
      </c>
      <c r="Q232" s="465">
        <f t="shared" si="77"/>
        <v>1.4301254184967698E-15</v>
      </c>
      <c r="R232" s="465">
        <f t="shared" si="78"/>
        <v>8.2634686390781198E-4</v>
      </c>
      <c r="S232" s="466">
        <f t="shared" si="79"/>
        <v>3.8590531358468219E-3</v>
      </c>
    </row>
    <row r="233" spans="1:19" x14ac:dyDescent="0.15">
      <c r="A233" s="385">
        <f t="shared" si="63"/>
        <v>218</v>
      </c>
      <c r="B233" s="456">
        <f t="shared" si="80"/>
        <v>150.92307692307693</v>
      </c>
      <c r="C233" s="457">
        <f t="shared" si="81"/>
        <v>654</v>
      </c>
      <c r="D233" s="465">
        <f t="shared" si="64"/>
        <v>4.3622764994486083E-5</v>
      </c>
      <c r="E233" s="465">
        <f t="shared" si="65"/>
        <v>1.6261810527260795E-20</v>
      </c>
      <c r="F233" s="465">
        <f t="shared" si="66"/>
        <v>4.4309507116691016E-4</v>
      </c>
      <c r="G233" s="466">
        <f t="shared" si="67"/>
        <v>2.8262823952090767E-3</v>
      </c>
      <c r="H233" s="465">
        <f t="shared" si="68"/>
        <v>4.7871372533980108E-5</v>
      </c>
      <c r="I233" s="465">
        <f t="shared" si="69"/>
        <v>4.3601389198348072E-20</v>
      </c>
      <c r="J233" s="465">
        <f t="shared" si="70"/>
        <v>4.8224530042151326E-4</v>
      </c>
      <c r="K233" s="466">
        <f t="shared" si="71"/>
        <v>2.9527188088012664E-3</v>
      </c>
      <c r="L233" s="465">
        <f t="shared" si="72"/>
        <v>1.3467607363311799E-4</v>
      </c>
      <c r="M233" s="465">
        <f t="shared" si="73"/>
        <v>1.9249763781719203E-12</v>
      </c>
      <c r="N233" s="465">
        <f t="shared" si="74"/>
        <v>1.4283116481768054E-3</v>
      </c>
      <c r="O233" s="466">
        <f t="shared" si="75"/>
        <v>5.1613432144861759E-3</v>
      </c>
      <c r="P233" s="465">
        <f t="shared" si="76"/>
        <v>7.6955278652871161E-5</v>
      </c>
      <c r="Q233" s="465">
        <f t="shared" si="77"/>
        <v>1.1145327988315957E-15</v>
      </c>
      <c r="R233" s="465">
        <f t="shared" si="78"/>
        <v>8.1045033394022692E-4</v>
      </c>
      <c r="S233" s="466">
        <f t="shared" si="79"/>
        <v>3.8203239327415221E-3</v>
      </c>
    </row>
    <row r="234" spans="1:19" x14ac:dyDescent="0.15">
      <c r="A234" s="385">
        <f t="shared" si="63"/>
        <v>219</v>
      </c>
      <c r="B234" s="456">
        <f t="shared" si="80"/>
        <v>151.61538461538461</v>
      </c>
      <c r="C234" s="457">
        <f t="shared" si="81"/>
        <v>657</v>
      </c>
      <c r="D234" s="465">
        <f t="shared" si="64"/>
        <v>4.1659290949346086E-5</v>
      </c>
      <c r="E234" s="465">
        <f t="shared" si="65"/>
        <v>1.1464267802692233E-20</v>
      </c>
      <c r="F234" s="465">
        <f t="shared" si="66"/>
        <v>4.3385797326278563E-4</v>
      </c>
      <c r="G234" s="466">
        <f t="shared" si="67"/>
        <v>2.7968414456106231E-3</v>
      </c>
      <c r="H234" s="465">
        <f t="shared" si="68"/>
        <v>4.5736161604953117E-5</v>
      </c>
      <c r="I234" s="465">
        <f t="shared" si="69"/>
        <v>3.1002430416664082E-20</v>
      </c>
      <c r="J234" s="465">
        <f t="shared" si="70"/>
        <v>4.7229907389922943E-4</v>
      </c>
      <c r="K234" s="466">
        <f t="shared" si="71"/>
        <v>2.922123329555E-3</v>
      </c>
      <c r="L234" s="465">
        <f t="shared" si="72"/>
        <v>1.2928105812271898E-4</v>
      </c>
      <c r="M234" s="465">
        <f t="shared" si="73"/>
        <v>1.5972972024992976E-12</v>
      </c>
      <c r="N234" s="465">
        <f t="shared" si="74"/>
        <v>1.4031490371966271E-3</v>
      </c>
      <c r="O234" s="466">
        <f t="shared" si="75"/>
        <v>5.1119696168359721E-3</v>
      </c>
      <c r="P234" s="465">
        <f t="shared" si="76"/>
        <v>7.3683110156358474E-5</v>
      </c>
      <c r="Q234" s="465">
        <f t="shared" si="77"/>
        <v>8.6800601631571084E-16</v>
      </c>
      <c r="R234" s="465">
        <f t="shared" si="78"/>
        <v>7.9490651679980928E-4</v>
      </c>
      <c r="S234" s="466">
        <f t="shared" si="79"/>
        <v>3.7821565403579754E-3</v>
      </c>
    </row>
    <row r="235" spans="1:19" x14ac:dyDescent="0.15">
      <c r="A235" s="385">
        <f t="shared" si="63"/>
        <v>220</v>
      </c>
      <c r="B235" s="456">
        <f t="shared" si="80"/>
        <v>152.30769230769232</v>
      </c>
      <c r="C235" s="457">
        <f t="shared" si="81"/>
        <v>660</v>
      </c>
      <c r="D235" s="465">
        <f t="shared" si="64"/>
        <v>3.9784193473789097E-5</v>
      </c>
      <c r="E235" s="465">
        <f t="shared" si="65"/>
        <v>8.0734392842459742E-21</v>
      </c>
      <c r="F235" s="465">
        <f t="shared" si="66"/>
        <v>4.2484056287805938E-4</v>
      </c>
      <c r="G235" s="466">
        <f t="shared" si="67"/>
        <v>2.7678383724341364E-3</v>
      </c>
      <c r="H235" s="465">
        <f t="shared" si="68"/>
        <v>4.3696187671861358E-5</v>
      </c>
      <c r="I235" s="465">
        <f t="shared" si="69"/>
        <v>2.2021183865873336E-20</v>
      </c>
      <c r="J235" s="465">
        <f t="shared" si="70"/>
        <v>4.6258718866531989E-4</v>
      </c>
      <c r="K235" s="466">
        <f t="shared" si="71"/>
        <v>2.8919811906663539E-3</v>
      </c>
      <c r="L235" s="465">
        <f t="shared" si="72"/>
        <v>1.24102162607299E-4</v>
      </c>
      <c r="M235" s="465">
        <f t="shared" si="73"/>
        <v>1.3248250108797051E-12</v>
      </c>
      <c r="N235" s="465">
        <f t="shared" si="74"/>
        <v>1.3785037504164821E-3</v>
      </c>
      <c r="O235" s="466">
        <f t="shared" si="75"/>
        <v>5.063287662880959E-3</v>
      </c>
      <c r="P235" s="465">
        <f t="shared" si="76"/>
        <v>7.0550075541978252E-5</v>
      </c>
      <c r="Q235" s="465">
        <f t="shared" si="77"/>
        <v>6.7556061875854954E-16</v>
      </c>
      <c r="R235" s="465">
        <f t="shared" si="78"/>
        <v>7.7970651329806184E-4</v>
      </c>
      <c r="S235" s="466">
        <f t="shared" si="79"/>
        <v>3.744540328040849E-3</v>
      </c>
    </row>
    <row r="236" spans="1:19" x14ac:dyDescent="0.15">
      <c r="A236" s="385">
        <f t="shared" si="63"/>
        <v>221</v>
      </c>
      <c r="B236" s="456">
        <f t="shared" si="80"/>
        <v>153</v>
      </c>
      <c r="C236" s="457">
        <f t="shared" si="81"/>
        <v>663</v>
      </c>
      <c r="D236" s="465">
        <f t="shared" si="64"/>
        <v>3.7993494711285467E-5</v>
      </c>
      <c r="E236" s="465">
        <f t="shared" si="65"/>
        <v>5.6794512822419592E-21</v>
      </c>
      <c r="F236" s="465">
        <f t="shared" si="66"/>
        <v>4.1603695185676859E-4</v>
      </c>
      <c r="G236" s="466">
        <f t="shared" si="67"/>
        <v>2.7392647342209019E-3</v>
      </c>
      <c r="H236" s="465">
        <f t="shared" si="68"/>
        <v>4.1747202870818816E-5</v>
      </c>
      <c r="I236" s="465">
        <f t="shared" si="69"/>
        <v>1.5625566748332158E-20</v>
      </c>
      <c r="J236" s="465">
        <f t="shared" si="70"/>
        <v>4.531034157702063E-4</v>
      </c>
      <c r="K236" s="466">
        <f t="shared" si="71"/>
        <v>2.8622836783667592E-3</v>
      </c>
      <c r="L236" s="465">
        <f t="shared" si="72"/>
        <v>1.1913072949317066E-4</v>
      </c>
      <c r="M236" s="465">
        <f t="shared" si="73"/>
        <v>1.0983586839863238E-12</v>
      </c>
      <c r="N236" s="465">
        <f t="shared" si="74"/>
        <v>1.3543635779250662E-3</v>
      </c>
      <c r="O236" s="466">
        <f t="shared" si="75"/>
        <v>5.0152846305370792E-3</v>
      </c>
      <c r="P236" s="465">
        <f t="shared" si="76"/>
        <v>6.7550258782735856E-5</v>
      </c>
      <c r="Q236" s="465">
        <f t="shared" si="77"/>
        <v>5.2543400016108482E-16</v>
      </c>
      <c r="R236" s="465">
        <f t="shared" si="78"/>
        <v>7.6484167649715218E-4</v>
      </c>
      <c r="S236" s="466">
        <f t="shared" si="79"/>
        <v>3.7074649126608316E-3</v>
      </c>
    </row>
    <row r="237" spans="1:19" x14ac:dyDescent="0.15">
      <c r="A237" s="385">
        <f t="shared" si="63"/>
        <v>222</v>
      </c>
      <c r="B237" s="456">
        <f t="shared" si="80"/>
        <v>153.69230769230768</v>
      </c>
      <c r="C237" s="457">
        <f t="shared" si="81"/>
        <v>666</v>
      </c>
      <c r="D237" s="465">
        <f t="shared" si="64"/>
        <v>3.6283395849849195E-5</v>
      </c>
      <c r="E237" s="465">
        <f t="shared" si="65"/>
        <v>3.9910797160555479E-21</v>
      </c>
      <c r="F237" s="465">
        <f t="shared" si="66"/>
        <v>4.0744142802551231E-4</v>
      </c>
      <c r="G237" s="466">
        <f t="shared" si="67"/>
        <v>2.711112289003698E-3</v>
      </c>
      <c r="H237" s="465">
        <f t="shared" si="68"/>
        <v>3.9885148805775951E-5</v>
      </c>
      <c r="I237" s="465">
        <f t="shared" si="69"/>
        <v>1.1075969981946319E-20</v>
      </c>
      <c r="J237" s="465">
        <f t="shared" si="70"/>
        <v>4.438417110592674E-4</v>
      </c>
      <c r="K237" s="466">
        <f t="shared" si="71"/>
        <v>2.8330222843056261E-3</v>
      </c>
      <c r="L237" s="465">
        <f t="shared" si="72"/>
        <v>1.1435844800290632E-4</v>
      </c>
      <c r="M237" s="465">
        <f t="shared" si="73"/>
        <v>9.1021326111514262E-13</v>
      </c>
      <c r="N237" s="465">
        <f t="shared" si="74"/>
        <v>1.3307166360974065E-3</v>
      </c>
      <c r="O237" s="466">
        <f t="shared" si="75"/>
        <v>4.9679480868085419E-3</v>
      </c>
      <c r="P237" s="465">
        <f t="shared" si="76"/>
        <v>6.4677995403414037E-5</v>
      </c>
      <c r="Q237" s="465">
        <f t="shared" si="77"/>
        <v>4.083991443735901E-16</v>
      </c>
      <c r="R237" s="465">
        <f t="shared" si="78"/>
        <v>7.5030360376104888E-4</v>
      </c>
      <c r="S237" s="466">
        <f t="shared" si="79"/>
        <v>3.6709201517848488E-3</v>
      </c>
    </row>
    <row r="238" spans="1:19" x14ac:dyDescent="0.15">
      <c r="A238" s="385">
        <f t="shared" si="63"/>
        <v>223</v>
      </c>
      <c r="B238" s="456">
        <f t="shared" si="80"/>
        <v>154.38461538461539</v>
      </c>
      <c r="C238" s="457">
        <f t="shared" si="81"/>
        <v>669</v>
      </c>
      <c r="D238" s="465">
        <f t="shared" si="64"/>
        <v>3.4650269063187992E-5</v>
      </c>
      <c r="E238" s="465">
        <f t="shared" si="65"/>
        <v>2.8016336511953367E-21</v>
      </c>
      <c r="F238" s="465">
        <f t="shared" si="66"/>
        <v>3.9904844938054573E-4</v>
      </c>
      <c r="G238" s="466">
        <f t="shared" si="67"/>
        <v>2.6833729887338507E-3</v>
      </c>
      <c r="H238" s="465">
        <f t="shared" si="68"/>
        <v>3.8106148097669732E-5</v>
      </c>
      <c r="I238" s="465">
        <f t="shared" si="69"/>
        <v>7.8429476552585291E-21</v>
      </c>
      <c r="J238" s="465">
        <f t="shared" si="70"/>
        <v>4.3479620910968908E-4</v>
      </c>
      <c r="K238" s="466">
        <f t="shared" si="71"/>
        <v>2.8041886998242315E-3</v>
      </c>
      <c r="L238" s="465">
        <f t="shared" si="72"/>
        <v>1.0977734028215691E-4</v>
      </c>
      <c r="M238" s="465">
        <f t="shared" si="73"/>
        <v>7.539730897941061E-13</v>
      </c>
      <c r="N238" s="465">
        <f t="shared" si="74"/>
        <v>1.3075513578373332E-3</v>
      </c>
      <c r="O238" s="466">
        <f t="shared" si="75"/>
        <v>4.9212658799833702E-3</v>
      </c>
      <c r="P238" s="465">
        <f t="shared" si="76"/>
        <v>6.1927861784493585E-5</v>
      </c>
      <c r="Q238" s="465">
        <f t="shared" si="77"/>
        <v>3.1722311288168107E-16</v>
      </c>
      <c r="R238" s="465">
        <f t="shared" si="78"/>
        <v>7.3608412908088283E-4</v>
      </c>
      <c r="S238" s="466">
        <f t="shared" si="79"/>
        <v>3.6348961370636312E-3</v>
      </c>
    </row>
    <row r="239" spans="1:19" x14ac:dyDescent="0.15">
      <c r="A239" s="385">
        <f t="shared" si="63"/>
        <v>224</v>
      </c>
      <c r="B239" s="456">
        <f t="shared" si="80"/>
        <v>155.07692307692307</v>
      </c>
      <c r="C239" s="457">
        <f t="shared" si="81"/>
        <v>672</v>
      </c>
      <c r="D239" s="465">
        <f t="shared" si="64"/>
        <v>3.3090649814585018E-5</v>
      </c>
      <c r="E239" s="465">
        <f t="shared" si="65"/>
        <v>1.9645807927386982E-21</v>
      </c>
      <c r="F239" s="465">
        <f t="shared" si="66"/>
        <v>3.9085263848781526E-4</v>
      </c>
      <c r="G239" s="466">
        <f t="shared" si="67"/>
        <v>2.6560389738876874E-3</v>
      </c>
      <c r="H239" s="465">
        <f t="shared" si="68"/>
        <v>3.6406496310507981E-5</v>
      </c>
      <c r="I239" s="465">
        <f t="shared" si="69"/>
        <v>5.5479059755468689E-21</v>
      </c>
      <c r="J239" s="465">
        <f t="shared" si="70"/>
        <v>4.2596121738713855E-4</v>
      </c>
      <c r="K239" s="466">
        <f t="shared" si="71"/>
        <v>2.775774810413508E-3</v>
      </c>
      <c r="L239" s="465">
        <f t="shared" si="72"/>
        <v>1.0537974806302219E-4</v>
      </c>
      <c r="M239" s="465">
        <f t="shared" si="73"/>
        <v>6.2428465824195704E-13</v>
      </c>
      <c r="N239" s="465">
        <f t="shared" si="74"/>
        <v>1.2848564831436926E-3</v>
      </c>
      <c r="O239" s="466">
        <f t="shared" si="75"/>
        <v>4.8752261320724665E-3</v>
      </c>
      <c r="P239" s="465">
        <f t="shared" si="76"/>
        <v>5.9294664920875302E-5</v>
      </c>
      <c r="Q239" s="465">
        <f t="shared" si="77"/>
        <v>2.462400601189208E-16</v>
      </c>
      <c r="R239" s="465">
        <f t="shared" si="78"/>
        <v>7.2217531566753923E-4</v>
      </c>
      <c r="S239" s="466">
        <f t="shared" si="79"/>
        <v>3.5993831878290642E-3</v>
      </c>
    </row>
    <row r="240" spans="1:19" x14ac:dyDescent="0.15">
      <c r="A240" s="385">
        <f t="shared" si="63"/>
        <v>225</v>
      </c>
      <c r="B240" s="456">
        <f t="shared" si="80"/>
        <v>155.76923076923077</v>
      </c>
      <c r="C240" s="457">
        <f t="shared" si="81"/>
        <v>675</v>
      </c>
      <c r="D240" s="465">
        <f t="shared" si="64"/>
        <v>3.1601229507184299E-5</v>
      </c>
      <c r="E240" s="465">
        <f t="shared" si="65"/>
        <v>1.3761530283748642E-21</v>
      </c>
      <c r="F240" s="465">
        <f t="shared" si="66"/>
        <v>3.8284877708294474E-4</v>
      </c>
      <c r="G240" s="466">
        <f t="shared" si="67"/>
        <v>2.6291025682458153E-3</v>
      </c>
      <c r="H240" s="465">
        <f t="shared" si="68"/>
        <v>3.4782654237573852E-5</v>
      </c>
      <c r="I240" s="465">
        <f t="shared" si="69"/>
        <v>3.9204125199686304E-21</v>
      </c>
      <c r="J240" s="465">
        <f t="shared" si="70"/>
        <v>4.1733121061116041E-4</v>
      </c>
      <c r="K240" s="466">
        <f t="shared" si="71"/>
        <v>2.7477726903491588E-3</v>
      </c>
      <c r="L240" s="465">
        <f t="shared" si="72"/>
        <v>1.0115831986167191E-4</v>
      </c>
      <c r="M240" s="465">
        <f t="shared" si="73"/>
        <v>5.1668281696831182E-13</v>
      </c>
      <c r="N240" s="465">
        <f t="shared" si="74"/>
        <v>1.2626210499879775E-3</v>
      </c>
      <c r="O240" s="466">
        <f t="shared" si="75"/>
        <v>4.8298172314837889E-3</v>
      </c>
      <c r="P240" s="465">
        <f t="shared" si="76"/>
        <v>5.6773432616064025E-5</v>
      </c>
      <c r="Q240" s="465">
        <f t="shared" si="77"/>
        <v>1.9101479987145405E-16</v>
      </c>
      <c r="R240" s="465">
        <f t="shared" si="78"/>
        <v>7.0856944879826855E-4</v>
      </c>
      <c r="S240" s="466">
        <f t="shared" si="79"/>
        <v>3.5643718448936166E-3</v>
      </c>
    </row>
    <row r="241" spans="1:19" x14ac:dyDescent="0.15">
      <c r="A241" s="385">
        <f t="shared" si="63"/>
        <v>226</v>
      </c>
      <c r="B241" s="456">
        <f t="shared" si="80"/>
        <v>156.46153846153845</v>
      </c>
      <c r="C241" s="457">
        <f t="shared" si="81"/>
        <v>678</v>
      </c>
      <c r="D241" s="465">
        <f t="shared" si="64"/>
        <v>3.0178848465090529E-5</v>
      </c>
      <c r="E241" s="465">
        <f t="shared" si="65"/>
        <v>9.6294732889465145E-22</v>
      </c>
      <c r="F241" s="465">
        <f t="shared" si="66"/>
        <v>3.7503180086650989E-4</v>
      </c>
      <c r="G241" s="466">
        <f t="shared" si="67"/>
        <v>2.6025562738390437E-3</v>
      </c>
      <c r="H241" s="465">
        <f t="shared" si="68"/>
        <v>3.3231240531691123E-5</v>
      </c>
      <c r="I241" s="465">
        <f t="shared" si="69"/>
        <v>2.7675024168917424E-21</v>
      </c>
      <c r="J241" s="465">
        <f t="shared" si="70"/>
        <v>4.0890082532141214E-4</v>
      </c>
      <c r="K241" s="466">
        <f t="shared" si="71"/>
        <v>2.7201745974976565E-3</v>
      </c>
      <c r="L241" s="465">
        <f t="shared" si="72"/>
        <v>9.710599868882295E-5</v>
      </c>
      <c r="M241" s="465">
        <f t="shared" si="73"/>
        <v>4.2744507970919254E-13</v>
      </c>
      <c r="N241" s="465">
        <f t="shared" si="74"/>
        <v>1.2408343854914961E-3</v>
      </c>
      <c r="O241" s="466">
        <f t="shared" si="75"/>
        <v>4.7850278259231839E-3</v>
      </c>
      <c r="P241" s="465">
        <f t="shared" si="76"/>
        <v>5.4359404093301483E-5</v>
      </c>
      <c r="Q241" s="465">
        <f t="shared" si="77"/>
        <v>1.4807791240534876E-16</v>
      </c>
      <c r="R241" s="465">
        <f t="shared" si="78"/>
        <v>6.9525902891021119E-4</v>
      </c>
      <c r="S241" s="466">
        <f t="shared" si="79"/>
        <v>3.5298528645447639E-3</v>
      </c>
    </row>
    <row r="242" spans="1:19" x14ac:dyDescent="0.15">
      <c r="A242" s="385">
        <f t="shared" si="63"/>
        <v>227</v>
      </c>
      <c r="B242" s="456">
        <f t="shared" si="80"/>
        <v>157.15384615384616</v>
      </c>
      <c r="C242" s="457">
        <f t="shared" si="81"/>
        <v>681</v>
      </c>
      <c r="D242" s="465">
        <f t="shared" si="64"/>
        <v>2.8820489230390295E-5</v>
      </c>
      <c r="E242" s="465">
        <f t="shared" si="65"/>
        <v>6.7309749753043323E-22</v>
      </c>
      <c r="F242" s="465">
        <f t="shared" si="66"/>
        <v>3.6739679448549722E-4</v>
      </c>
      <c r="G242" s="466">
        <f t="shared" si="67"/>
        <v>2.5763927660548301E-3</v>
      </c>
      <c r="H242" s="465">
        <f t="shared" si="68"/>
        <v>3.1749024664200983E-5</v>
      </c>
      <c r="I242" s="465">
        <f t="shared" si="69"/>
        <v>1.9516344640055897E-21</v>
      </c>
      <c r="J242" s="465">
        <f t="shared" si="70"/>
        <v>4.0066485463896573E-4</v>
      </c>
      <c r="K242" s="466">
        <f t="shared" si="71"/>
        <v>2.692972968286844E-3</v>
      </c>
      <c r="L242" s="465">
        <f t="shared" si="72"/>
        <v>9.3216010252523585E-5</v>
      </c>
      <c r="M242" s="465">
        <f t="shared" si="73"/>
        <v>3.5346952633683427E-13</v>
      </c>
      <c r="N242" s="465">
        <f t="shared" si="74"/>
        <v>1.2194860973933075E-3</v>
      </c>
      <c r="O242" s="466">
        <f t="shared" si="75"/>
        <v>4.7408468155139957E-3</v>
      </c>
      <c r="P242" s="465">
        <f t="shared" si="76"/>
        <v>5.2048021005915642E-5</v>
      </c>
      <c r="Q242" s="465">
        <f t="shared" si="77"/>
        <v>1.1471733094699116E-16</v>
      </c>
      <c r="R242" s="465">
        <f t="shared" si="78"/>
        <v>6.8223676493051055E-4</v>
      </c>
      <c r="S242" s="466">
        <f t="shared" si="79"/>
        <v>3.4958172127272976E-3</v>
      </c>
    </row>
    <row r="243" spans="1:19" x14ac:dyDescent="0.15">
      <c r="A243" s="385">
        <f t="shared" si="63"/>
        <v>228</v>
      </c>
      <c r="B243" s="456">
        <f t="shared" si="80"/>
        <v>157.84615384615384</v>
      </c>
      <c r="C243" s="457">
        <f t="shared" si="81"/>
        <v>684</v>
      </c>
      <c r="D243" s="465">
        <f t="shared" si="64"/>
        <v>2.7523270161877309E-5</v>
      </c>
      <c r="E243" s="465">
        <f t="shared" si="65"/>
        <v>4.6999553249871257E-22</v>
      </c>
      <c r="F243" s="465">
        <f t="shared" si="66"/>
        <v>3.5993898669450797E-4</v>
      </c>
      <c r="G243" s="466">
        <f t="shared" si="67"/>
        <v>2.5506048888986319E-3</v>
      </c>
      <c r="H243" s="465">
        <f t="shared" si="68"/>
        <v>3.0332920197991458E-5</v>
      </c>
      <c r="I243" s="465">
        <f t="shared" si="69"/>
        <v>1.3748769650344917E-21</v>
      </c>
      <c r="J243" s="465">
        <f t="shared" si="70"/>
        <v>3.9261824321235039E-4</v>
      </c>
      <c r="K243" s="466">
        <f t="shared" si="71"/>
        <v>2.6661604128355183E-3</v>
      </c>
      <c r="L243" s="465">
        <f t="shared" si="72"/>
        <v>8.9481851633525859E-5</v>
      </c>
      <c r="M243" s="465">
        <f t="shared" si="73"/>
        <v>2.9217253430316615E-13</v>
      </c>
      <c r="N243" s="465">
        <f t="shared" si="74"/>
        <v>1.1985660657953812E-3</v>
      </c>
      <c r="O243" s="466">
        <f t="shared" si="75"/>
        <v>4.6972633461278617E-3</v>
      </c>
      <c r="P243" s="465">
        <f t="shared" si="76"/>
        <v>4.983491882991522E-5</v>
      </c>
      <c r="Q243" s="465">
        <f t="shared" si="77"/>
        <v>8.8814483916580874E-17</v>
      </c>
      <c r="R243" s="465">
        <f t="shared" si="78"/>
        <v>6.6949556783346686E-4</v>
      </c>
      <c r="S243" s="466">
        <f t="shared" si="79"/>
        <v>3.4622560594071068E-3</v>
      </c>
    </row>
    <row r="244" spans="1:19" x14ac:dyDescent="0.15">
      <c r="A244" s="385">
        <f t="shared" si="63"/>
        <v>229</v>
      </c>
      <c r="B244" s="456">
        <f t="shared" si="80"/>
        <v>158.53846153846155</v>
      </c>
      <c r="C244" s="457">
        <f t="shared" si="81"/>
        <v>687</v>
      </c>
      <c r="D244" s="465">
        <f t="shared" si="64"/>
        <v>2.6284439321900633E-5</v>
      </c>
      <c r="E244" s="465">
        <f t="shared" si="65"/>
        <v>3.2783133396228123E-22</v>
      </c>
      <c r="F244" s="465">
        <f t="shared" si="66"/>
        <v>3.526537456884915E-4</v>
      </c>
      <c r="G244" s="466">
        <f t="shared" si="67"/>
        <v>2.5251856504043997E-3</v>
      </c>
      <c r="H244" s="465">
        <f t="shared" si="68"/>
        <v>2.8979978360569017E-5</v>
      </c>
      <c r="I244" s="465">
        <f t="shared" si="69"/>
        <v>9.6757521392353827E-22</v>
      </c>
      <c r="J244" s="465">
        <f t="shared" si="70"/>
        <v>3.8475608234256331E-4</v>
      </c>
      <c r="K244" s="466">
        <f t="shared" si="71"/>
        <v>2.6397297102359316E-3</v>
      </c>
      <c r="L244" s="465">
        <f t="shared" si="72"/>
        <v>8.5897280414310988E-5</v>
      </c>
      <c r="M244" s="465">
        <f t="shared" si="73"/>
        <v>2.4140316008703052E-13</v>
      </c>
      <c r="N244" s="465">
        <f t="shared" si="74"/>
        <v>1.1780644351779834E-3</v>
      </c>
      <c r="O244" s="466">
        <f t="shared" si="75"/>
        <v>4.6542668029191598E-3</v>
      </c>
      <c r="P244" s="465">
        <f t="shared" si="76"/>
        <v>4.7715918622572873E-5</v>
      </c>
      <c r="Q244" s="465">
        <f t="shared" si="77"/>
        <v>6.871556055391007E-17</v>
      </c>
      <c r="R244" s="465">
        <f t="shared" si="78"/>
        <v>6.5702854441818115E-4</v>
      </c>
      <c r="S244" s="466">
        <f t="shared" si="79"/>
        <v>3.429160773109684E-3</v>
      </c>
    </row>
    <row r="245" spans="1:19" x14ac:dyDescent="0.15">
      <c r="A245" s="385">
        <f t="shared" si="63"/>
        <v>230</v>
      </c>
      <c r="B245" s="456">
        <f t="shared" si="80"/>
        <v>159.23076923076923</v>
      </c>
      <c r="C245" s="457">
        <f t="shared" si="81"/>
        <v>690</v>
      </c>
      <c r="D245" s="465">
        <f t="shared" si="64"/>
        <v>2.5101368638368023E-5</v>
      </c>
      <c r="E245" s="465">
        <f t="shared" si="65"/>
        <v>2.284277340372429E-22</v>
      </c>
      <c r="F245" s="465">
        <f t="shared" si="66"/>
        <v>3.4553657460167919E-4</v>
      </c>
      <c r="G245" s="466">
        <f t="shared" si="67"/>
        <v>2.5001282181891615E-3</v>
      </c>
      <c r="H245" s="465">
        <f t="shared" si="68"/>
        <v>2.7687381903792473E-5</v>
      </c>
      <c r="I245" s="465">
        <f t="shared" si="69"/>
        <v>6.8023946775449055E-22</v>
      </c>
      <c r="J245" s="465">
        <f t="shared" si="70"/>
        <v>3.7707360528138611E-4</v>
      </c>
      <c r="K245" s="466">
        <f t="shared" si="71"/>
        <v>2.6136738039841938E-3</v>
      </c>
      <c r="L245" s="465">
        <f t="shared" si="72"/>
        <v>8.2456304243601149E-5</v>
      </c>
      <c r="M245" s="465">
        <f t="shared" si="73"/>
        <v>1.9937149462968181E-13</v>
      </c>
      <c r="N245" s="465">
        <f t="shared" si="74"/>
        <v>1.1579716066735246E-3</v>
      </c>
      <c r="O245" s="466">
        <f t="shared" si="75"/>
        <v>4.6118468040563399E-3</v>
      </c>
      <c r="P245" s="465">
        <f t="shared" si="76"/>
        <v>4.5687019131438002E-5</v>
      </c>
      <c r="Q245" s="465">
        <f t="shared" si="77"/>
        <v>5.3130443962012143E-17</v>
      </c>
      <c r="R245" s="465">
        <f t="shared" si="78"/>
        <v>6.4482899129658655E-4</v>
      </c>
      <c r="S245" s="466">
        <f t="shared" si="79"/>
        <v>3.3965229156276201E-3</v>
      </c>
    </row>
    <row r="246" spans="1:19" x14ac:dyDescent="0.15">
      <c r="A246" s="385">
        <f t="shared" si="63"/>
        <v>231</v>
      </c>
      <c r="B246" s="456">
        <f t="shared" si="80"/>
        <v>159.92307692307693</v>
      </c>
      <c r="C246" s="457">
        <f t="shared" si="81"/>
        <v>693</v>
      </c>
      <c r="D246" s="465">
        <f t="shared" si="64"/>
        <v>2.3971548329518816E-5</v>
      </c>
      <c r="E246" s="465">
        <f t="shared" si="65"/>
        <v>1.5899720898386866E-22</v>
      </c>
      <c r="F246" s="465">
        <f t="shared" si="66"/>
        <v>3.3858310716539108E-4</v>
      </c>
      <c r="G246" s="466">
        <f t="shared" si="67"/>
        <v>2.4754259151463834E-3</v>
      </c>
      <c r="H246" s="465">
        <f t="shared" si="68"/>
        <v>2.6452439237480565E-5</v>
      </c>
      <c r="I246" s="465">
        <f t="shared" si="69"/>
        <v>4.7774456793646823E-22</v>
      </c>
      <c r="J246" s="465">
        <f t="shared" si="70"/>
        <v>3.6956618269301522E-4</v>
      </c>
      <c r="K246" s="466">
        <f t="shared" si="71"/>
        <v>2.5879857975529617E-3</v>
      </c>
      <c r="L246" s="465">
        <f t="shared" si="72"/>
        <v>7.9153170818904736E-5</v>
      </c>
      <c r="M246" s="465">
        <f t="shared" si="73"/>
        <v>1.6458874097719942E-13</v>
      </c>
      <c r="N246" s="465">
        <f t="shared" si="74"/>
        <v>1.1382782305912054E-3</v>
      </c>
      <c r="O246" s="466">
        <f t="shared" si="75"/>
        <v>4.5699931946430452E-3</v>
      </c>
      <c r="P246" s="465">
        <f t="shared" si="76"/>
        <v>4.3744389238876475E-5</v>
      </c>
      <c r="Q246" s="465">
        <f t="shared" si="77"/>
        <v>4.1053422311355171E-17</v>
      </c>
      <c r="R246" s="465">
        <f t="shared" si="78"/>
        <v>6.3289038908431738E-4</v>
      </c>
      <c r="S246" s="466">
        <f t="shared" si="79"/>
        <v>3.36433423689082E-3</v>
      </c>
    </row>
    <row r="247" spans="1:19" x14ac:dyDescent="0.15">
      <c r="A247" s="385">
        <f t="shared" si="63"/>
        <v>232</v>
      </c>
      <c r="B247" s="456">
        <f t="shared" si="80"/>
        <v>160.61538461538461</v>
      </c>
      <c r="C247" s="457">
        <f t="shared" si="81"/>
        <v>696</v>
      </c>
      <c r="D247" s="465">
        <f t="shared" si="64"/>
        <v>2.289258157963997E-5</v>
      </c>
      <c r="E247" s="465">
        <f t="shared" si="65"/>
        <v>1.1055365958332356E-22</v>
      </c>
      <c r="F247" s="465">
        <f t="shared" si="66"/>
        <v>3.3178910351971957E-4</v>
      </c>
      <c r="G247" s="466">
        <f t="shared" si="67"/>
        <v>2.4510722152732913E-3</v>
      </c>
      <c r="H247" s="465">
        <f t="shared" si="68"/>
        <v>2.527257882467955E-5</v>
      </c>
      <c r="I247" s="465">
        <f t="shared" si="69"/>
        <v>3.3518700459318768E-22</v>
      </c>
      <c r="J247" s="465">
        <f t="shared" si="70"/>
        <v>3.6222931827656346E-4</v>
      </c>
      <c r="K247" s="466">
        <f t="shared" si="71"/>
        <v>2.562658950101666E-3</v>
      </c>
      <c r="L247" s="465">
        <f t="shared" si="72"/>
        <v>7.5982358270355188E-5</v>
      </c>
      <c r="M247" s="465">
        <f t="shared" si="73"/>
        <v>1.358171203089187E-13</v>
      </c>
      <c r="N247" s="465">
        <f t="shared" si="74"/>
        <v>1.1189751991818042E-3</v>
      </c>
      <c r="O247" s="466">
        <f t="shared" si="75"/>
        <v>4.5286960408227475E-3</v>
      </c>
      <c r="P247" s="465">
        <f t="shared" si="76"/>
        <v>4.1884360727871924E-5</v>
      </c>
      <c r="Q247" s="465">
        <f t="shared" si="77"/>
        <v>3.1701029952735894E-17</v>
      </c>
      <c r="R247" s="465">
        <f t="shared" si="78"/>
        <v>6.212063967888648E-4</v>
      </c>
      <c r="S247" s="466">
        <f t="shared" si="79"/>
        <v>3.3325866699939954E-3</v>
      </c>
    </row>
    <row r="248" spans="1:19" x14ac:dyDescent="0.15">
      <c r="A248" s="385">
        <f t="shared" si="63"/>
        <v>233</v>
      </c>
      <c r="B248" s="456">
        <f t="shared" si="80"/>
        <v>161.30769230769232</v>
      </c>
      <c r="C248" s="457">
        <f t="shared" si="81"/>
        <v>699</v>
      </c>
      <c r="D248" s="465">
        <f t="shared" si="64"/>
        <v>2.1862179454429515E-5</v>
      </c>
      <c r="E248" s="465">
        <f t="shared" si="65"/>
        <v>7.6789236623076385E-23</v>
      </c>
      <c r="F248" s="465">
        <f t="shared" si="66"/>
        <v>3.251504461708743E-4</v>
      </c>
      <c r="G248" s="466">
        <f t="shared" si="67"/>
        <v>2.4270607396274426E-3</v>
      </c>
      <c r="H248" s="465">
        <f t="shared" si="68"/>
        <v>2.4145343826918617E-5</v>
      </c>
      <c r="I248" s="465">
        <f t="shared" si="69"/>
        <v>2.3492904323413059E-22</v>
      </c>
      <c r="J248" s="465">
        <f t="shared" si="70"/>
        <v>3.5505864454021818E-4</v>
      </c>
      <c r="K248" s="466">
        <f t="shared" si="71"/>
        <v>2.5376866723193282E-3</v>
      </c>
      <c r="L248" s="465">
        <f t="shared" si="72"/>
        <v>7.2938565929764747E-5</v>
      </c>
      <c r="M248" s="465">
        <f t="shared" si="73"/>
        <v>1.1202801440492697E-13</v>
      </c>
      <c r="N248" s="465">
        <f t="shared" si="74"/>
        <v>1.1000536396362781E-3</v>
      </c>
      <c r="O248" s="466">
        <f t="shared" si="75"/>
        <v>4.4879456240604848E-3</v>
      </c>
      <c r="P248" s="465">
        <f t="shared" si="76"/>
        <v>4.0103421355427612E-5</v>
      </c>
      <c r="Q248" s="465">
        <f t="shared" si="77"/>
        <v>2.4463352435973104E-17</v>
      </c>
      <c r="R248" s="465">
        <f t="shared" si="78"/>
        <v>6.0977084638469403E-4</v>
      </c>
      <c r="S248" s="466">
        <f t="shared" si="79"/>
        <v>3.3012723263758687E-3</v>
      </c>
    </row>
    <row r="249" spans="1:19" x14ac:dyDescent="0.15">
      <c r="A249" s="385">
        <f t="shared" si="63"/>
        <v>234</v>
      </c>
      <c r="B249" s="456">
        <f t="shared" si="80"/>
        <v>162</v>
      </c>
      <c r="C249" s="457">
        <f t="shared" si="81"/>
        <v>702</v>
      </c>
      <c r="D249" s="465">
        <f t="shared" si="64"/>
        <v>2.0878156045221245E-5</v>
      </c>
      <c r="E249" s="465">
        <f t="shared" si="65"/>
        <v>5.3280933955360609E-23</v>
      </c>
      <c r="F249" s="465">
        <f t="shared" si="66"/>
        <v>3.1866313609207886E-4</v>
      </c>
      <c r="G249" s="466">
        <f t="shared" si="67"/>
        <v>2.4033852524080121E-3</v>
      </c>
      <c r="H249" s="465">
        <f t="shared" si="68"/>
        <v>2.3068386988303727E-5</v>
      </c>
      <c r="I249" s="465">
        <f t="shared" si="69"/>
        <v>1.6449208536279689E-22</v>
      </c>
      <c r="J249" s="465">
        <f t="shared" si="70"/>
        <v>3.4804991872339208E-4</v>
      </c>
      <c r="K249" s="466">
        <f t="shared" si="71"/>
        <v>2.5130625223953201E-3</v>
      </c>
      <c r="L249" s="465">
        <f t="shared" si="72"/>
        <v>7.0016705469462512E-5</v>
      </c>
      <c r="M249" s="465">
        <f t="shared" si="73"/>
        <v>9.2367007048007618E-14</v>
      </c>
      <c r="N249" s="465">
        <f t="shared" si="74"/>
        <v>1.0815049073078509E-3</v>
      </c>
      <c r="O249" s="466">
        <f t="shared" si="75"/>
        <v>4.4477324355957229E-3</v>
      </c>
      <c r="P249" s="465">
        <f t="shared" si="76"/>
        <v>3.8398208220490723E-5</v>
      </c>
      <c r="Q249" s="465">
        <f t="shared" si="77"/>
        <v>1.8865906278529126E-17</v>
      </c>
      <c r="R249" s="465">
        <f t="shared" si="78"/>
        <v>5.9857773757110433E-4</v>
      </c>
      <c r="S249" s="466">
        <f t="shared" si="79"/>
        <v>3.2703834911448891E-3</v>
      </c>
    </row>
    <row r="250" spans="1:19" x14ac:dyDescent="0.15">
      <c r="A250" s="385">
        <f t="shared" si="63"/>
        <v>235</v>
      </c>
      <c r="B250" s="456">
        <f t="shared" si="80"/>
        <v>162.69230769230768</v>
      </c>
      <c r="C250" s="457">
        <f t="shared" si="81"/>
        <v>705</v>
      </c>
      <c r="D250" s="465">
        <f t="shared" si="64"/>
        <v>1.9938423831769056E-5</v>
      </c>
      <c r="E250" s="465">
        <f t="shared" si="65"/>
        <v>3.6930756436403848E-23</v>
      </c>
      <c r="F250" s="465">
        <f t="shared" si="66"/>
        <v>3.1232328895913763E-4</v>
      </c>
      <c r="G250" s="466">
        <f t="shared" si="67"/>
        <v>2.3800396571574019E-3</v>
      </c>
      <c r="H250" s="465">
        <f t="shared" si="68"/>
        <v>2.2039465747796423E-5</v>
      </c>
      <c r="I250" s="465">
        <f t="shared" si="69"/>
        <v>1.1505690677152775E-22</v>
      </c>
      <c r="J250" s="465">
        <f t="shared" si="70"/>
        <v>3.4119901885965032E-4</v>
      </c>
      <c r="K250" s="466">
        <f t="shared" si="71"/>
        <v>2.4887802021136781E-3</v>
      </c>
      <c r="L250" s="465">
        <f t="shared" si="72"/>
        <v>6.7211892396103673E-5</v>
      </c>
      <c r="M250" s="465">
        <f t="shared" si="73"/>
        <v>7.6124701203623769E-14</v>
      </c>
      <c r="N250" s="465">
        <f t="shared" si="74"/>
        <v>1.0633205791507061E-3</v>
      </c>
      <c r="O250" s="466">
        <f t="shared" si="75"/>
        <v>4.4080471710604687E-3</v>
      </c>
      <c r="P250" s="465">
        <f t="shared" si="76"/>
        <v>3.6765501413874062E-5</v>
      </c>
      <c r="Q250" s="465">
        <f t="shared" si="77"/>
        <v>1.4539818255461339E-17</v>
      </c>
      <c r="R250" s="465">
        <f t="shared" si="78"/>
        <v>5.8762123270461597E-4</v>
      </c>
      <c r="S250" s="466">
        <f t="shared" si="79"/>
        <v>3.2399126185463983E-3</v>
      </c>
    </row>
    <row r="251" spans="1:19" x14ac:dyDescent="0.15">
      <c r="A251" s="385">
        <f t="shared" si="63"/>
        <v>236</v>
      </c>
      <c r="B251" s="456">
        <f t="shared" si="80"/>
        <v>163.38461538461539</v>
      </c>
      <c r="C251" s="457">
        <f t="shared" si="81"/>
        <v>708</v>
      </c>
      <c r="D251" s="465">
        <f t="shared" si="64"/>
        <v>1.9040989253753903E-5</v>
      </c>
      <c r="E251" s="465">
        <f t="shared" si="65"/>
        <v>2.5571141363072579E-23</v>
      </c>
      <c r="F251" s="465">
        <f t="shared" si="66"/>
        <v>3.0612713151767501E-4</v>
      </c>
      <c r="G251" s="466">
        <f t="shared" si="67"/>
        <v>2.3570179930791023E-3</v>
      </c>
      <c r="H251" s="465">
        <f t="shared" si="68"/>
        <v>2.105643756950028E-5</v>
      </c>
      <c r="I251" s="465">
        <f t="shared" si="69"/>
        <v>8.0397103367608368E-23</v>
      </c>
      <c r="J251" s="465">
        <f t="shared" si="70"/>
        <v>3.3450193997708322E-4</v>
      </c>
      <c r="K251" s="466">
        <f t="shared" si="71"/>
        <v>2.4648335530666346E-3</v>
      </c>
      <c r="L251" s="465">
        <f t="shared" si="72"/>
        <v>6.4519437885229836E-5</v>
      </c>
      <c r="M251" s="465">
        <f t="shared" si="73"/>
        <v>6.2712369298273383E-14</v>
      </c>
      <c r="N251" s="465">
        <f t="shared" si="74"/>
        <v>1.0454924473682903E-3</v>
      </c>
      <c r="O251" s="466">
        <f t="shared" si="75"/>
        <v>4.368880725257201E-3</v>
      </c>
      <c r="P251" s="465">
        <f t="shared" si="76"/>
        <v>3.5202217938186364E-5</v>
      </c>
      <c r="Q251" s="465">
        <f t="shared" si="77"/>
        <v>1.1198513786034174E-17</v>
      </c>
      <c r="R251" s="465">
        <f t="shared" si="78"/>
        <v>5.7689565190022218E-4</v>
      </c>
      <c r="S251" s="466">
        <f t="shared" si="79"/>
        <v>3.2098523275664575E-3</v>
      </c>
    </row>
    <row r="252" spans="1:19" x14ac:dyDescent="0.15">
      <c r="A252" s="385">
        <f t="shared" si="63"/>
        <v>237</v>
      </c>
      <c r="B252" s="456">
        <f t="shared" si="80"/>
        <v>164.07692307692307</v>
      </c>
      <c r="C252" s="457">
        <f t="shared" si="81"/>
        <v>711</v>
      </c>
      <c r="D252" s="465">
        <f t="shared" si="64"/>
        <v>1.8183948481618961E-5</v>
      </c>
      <c r="E252" s="465">
        <f t="shared" si="65"/>
        <v>1.768716368967894E-23</v>
      </c>
      <c r="F252" s="465">
        <f t="shared" si="66"/>
        <v>3.0007099807638493E-4</v>
      </c>
      <c r="G252" s="466">
        <f t="shared" si="67"/>
        <v>2.3343144314676178E-3</v>
      </c>
      <c r="H252" s="465">
        <f t="shared" si="68"/>
        <v>2.0117255481231179E-5</v>
      </c>
      <c r="I252" s="465">
        <f t="shared" si="69"/>
        <v>5.6121433380303067E-23</v>
      </c>
      <c r="J252" s="465">
        <f t="shared" si="70"/>
        <v>3.2795479042813103E-4</v>
      </c>
      <c r="K252" s="466">
        <f t="shared" si="71"/>
        <v>2.441216552983272E-3</v>
      </c>
      <c r="L252" s="465">
        <f t="shared" si="72"/>
        <v>6.1934840942930356E-5</v>
      </c>
      <c r="M252" s="465">
        <f t="shared" si="73"/>
        <v>5.1641645794051934E-14</v>
      </c>
      <c r="N252" s="465">
        <f t="shared" si="74"/>
        <v>1.0280125132623441E-3</v>
      </c>
      <c r="O252" s="466">
        <f t="shared" si="75"/>
        <v>4.3302241870909891E-3</v>
      </c>
      <c r="P252" s="465">
        <f t="shared" si="76"/>
        <v>3.3705405886289392E-5</v>
      </c>
      <c r="Q252" s="465">
        <f t="shared" si="77"/>
        <v>8.6195065395593053E-18</v>
      </c>
      <c r="R252" s="465">
        <f t="shared" si="78"/>
        <v>5.6639546829473364E-4</v>
      </c>
      <c r="S252" s="466">
        <f t="shared" si="79"/>
        <v>3.1801953976675224E-3</v>
      </c>
    </row>
    <row r="253" spans="1:19" x14ac:dyDescent="0.15">
      <c r="A253" s="385">
        <f t="shared" si="63"/>
        <v>238</v>
      </c>
      <c r="B253" s="456">
        <f t="shared" si="80"/>
        <v>164.76923076923077</v>
      </c>
      <c r="C253" s="457">
        <f t="shared" si="81"/>
        <v>714</v>
      </c>
      <c r="D253" s="465">
        <f t="shared" si="64"/>
        <v>1.7365483377760094E-5</v>
      </c>
      <c r="E253" s="465">
        <f t="shared" si="65"/>
        <v>1.22211783515641E-23</v>
      </c>
      <c r="F253" s="465">
        <f t="shared" si="66"/>
        <v>2.9415132712162784E-4</v>
      </c>
      <c r="G253" s="466">
        <f t="shared" si="67"/>
        <v>2.311923272246769E-3</v>
      </c>
      <c r="H253" s="465">
        <f t="shared" si="68"/>
        <v>1.9219963812080385E-5</v>
      </c>
      <c r="I253" s="465">
        <f t="shared" si="69"/>
        <v>3.9136174737283898E-23</v>
      </c>
      <c r="J253" s="465">
        <f t="shared" si="70"/>
        <v>3.2155378834697323E-4</v>
      </c>
      <c r="K253" s="466">
        <f t="shared" si="71"/>
        <v>2.4179233121693353E-3</v>
      </c>
      <c r="L253" s="465">
        <f t="shared" si="72"/>
        <v>5.9453780881501105E-5</v>
      </c>
      <c r="M253" s="465">
        <f t="shared" si="73"/>
        <v>4.2507599000734692E-14</v>
      </c>
      <c r="N253" s="465">
        <f t="shared" si="74"/>
        <v>1.0108729812771111E-3</v>
      </c>
      <c r="O253" s="466">
        <f t="shared" si="75"/>
        <v>4.2920688346509426E-3</v>
      </c>
      <c r="P253" s="465">
        <f t="shared" si="76"/>
        <v>3.2272238867288815E-5</v>
      </c>
      <c r="Q253" s="465">
        <f t="shared" si="77"/>
        <v>6.630183012618392E-18</v>
      </c>
      <c r="R253" s="465">
        <f t="shared" si="78"/>
        <v>5.5611530346699745E-4</v>
      </c>
      <c r="S253" s="466">
        <f t="shared" si="79"/>
        <v>3.1509347646516686E-3</v>
      </c>
    </row>
    <row r="254" spans="1:19" x14ac:dyDescent="0.15">
      <c r="A254" s="385">
        <f t="shared" si="63"/>
        <v>239</v>
      </c>
      <c r="B254" s="456">
        <f t="shared" si="80"/>
        <v>165.46153846153845</v>
      </c>
      <c r="C254" s="457">
        <f t="shared" si="81"/>
        <v>717</v>
      </c>
      <c r="D254" s="465">
        <f t="shared" si="64"/>
        <v>1.6583857639505069E-5</v>
      </c>
      <c r="E254" s="465">
        <f t="shared" si="65"/>
        <v>8.4355888360526013E-24</v>
      </c>
      <c r="F254" s="465">
        <f t="shared" si="66"/>
        <v>2.8836465804826794E-4</v>
      </c>
      <c r="G254" s="466">
        <f t="shared" si="67"/>
        <v>2.289838940612539E-3</v>
      </c>
      <c r="H254" s="465">
        <f t="shared" si="68"/>
        <v>1.836269412009637E-5</v>
      </c>
      <c r="I254" s="465">
        <f t="shared" si="69"/>
        <v>2.72640192179376E-23</v>
      </c>
      <c r="J254" s="465">
        <f t="shared" si="70"/>
        <v>3.1529525822759918E-4</v>
      </c>
      <c r="K254" s="466">
        <f t="shared" si="71"/>
        <v>2.3949480700543846E-3</v>
      </c>
      <c r="L254" s="465">
        <f t="shared" si="72"/>
        <v>5.7072110096522954E-5</v>
      </c>
      <c r="M254" s="465">
        <f t="shared" si="73"/>
        <v>3.4974626454434275E-14</v>
      </c>
      <c r="N254" s="465">
        <f t="shared" si="74"/>
        <v>9.940662532310629E-4</v>
      </c>
      <c r="O254" s="466">
        <f t="shared" si="75"/>
        <v>4.2544061304357434E-3</v>
      </c>
      <c r="P254" s="465">
        <f t="shared" si="76"/>
        <v>3.0900010669534963E-5</v>
      </c>
      <c r="Q254" s="465">
        <f t="shared" si="77"/>
        <v>5.0967134779591488E-18</v>
      </c>
      <c r="R254" s="465">
        <f t="shared" si="78"/>
        <v>5.4604992300943955E-4</v>
      </c>
      <c r="S254" s="466">
        <f t="shared" si="79"/>
        <v>3.1220635166469436E-3</v>
      </c>
    </row>
    <row r="255" spans="1:19" x14ac:dyDescent="0.15">
      <c r="A255" s="385">
        <f t="shared" si="63"/>
        <v>240</v>
      </c>
      <c r="B255" s="456">
        <f t="shared" si="80"/>
        <v>166.15384615384616</v>
      </c>
      <c r="C255" s="457">
        <f t="shared" si="81"/>
        <v>720</v>
      </c>
      <c r="D255" s="465">
        <f t="shared" si="64"/>
        <v>1.5837413115697786E-5</v>
      </c>
      <c r="E255" s="465">
        <f t="shared" si="65"/>
        <v>5.816554274111632E-24</v>
      </c>
      <c r="F255" s="465">
        <f t="shared" si="66"/>
        <v>2.8270762800364224E-4</v>
      </c>
      <c r="G255" s="466">
        <f t="shared" si="67"/>
        <v>2.2680559837769455E-3</v>
      </c>
      <c r="H255" s="465">
        <f t="shared" si="68"/>
        <v>1.7543661301603824E-5</v>
      </c>
      <c r="I255" s="465">
        <f t="shared" si="69"/>
        <v>1.8974217902897768E-23</v>
      </c>
      <c r="J255" s="465">
        <f t="shared" si="70"/>
        <v>3.0917562761889616E-4</v>
      </c>
      <c r="K255" s="466">
        <f t="shared" si="71"/>
        <v>2.3722851918426655E-3</v>
      </c>
      <c r="L255" s="465">
        <f t="shared" si="72"/>
        <v>5.4785847133283042E-5</v>
      </c>
      <c r="M255" s="465">
        <f t="shared" si="73"/>
        <v>2.8764708421210886E-14</v>
      </c>
      <c r="N255" s="465">
        <f t="shared" si="74"/>
        <v>9.7758492273014586E-4</v>
      </c>
      <c r="O255" s="466">
        <f t="shared" si="75"/>
        <v>4.2172277167186077E-3</v>
      </c>
      <c r="P255" s="465">
        <f t="shared" si="76"/>
        <v>2.9586130150553957E-5</v>
      </c>
      <c r="Q255" s="465">
        <f t="shared" si="77"/>
        <v>3.9154078024756488E-18</v>
      </c>
      <c r="R255" s="465">
        <f t="shared" si="78"/>
        <v>5.3619423224438023E-4</v>
      </c>
      <c r="S255" s="466">
        <f t="shared" si="79"/>
        <v>3.0935748902127182E-3</v>
      </c>
    </row>
    <row r="256" spans="1:19" x14ac:dyDescent="0.15">
      <c r="A256" s="385">
        <f t="shared" si="63"/>
        <v>241</v>
      </c>
      <c r="B256" s="456">
        <f t="shared" si="80"/>
        <v>166.84615384615384</v>
      </c>
      <c r="C256" s="457">
        <f t="shared" si="81"/>
        <v>723</v>
      </c>
      <c r="D256" s="465">
        <f t="shared" si="64"/>
        <v>1.5124566289074968E-5</v>
      </c>
      <c r="E256" s="465">
        <f t="shared" si="65"/>
        <v>4.0064972484419978E-24</v>
      </c>
      <c r="F256" s="465">
        <f t="shared" si="66"/>
        <v>2.7717696883944321E-4</v>
      </c>
      <c r="G256" s="466">
        <f t="shared" si="67"/>
        <v>2.2465690678094593E-3</v>
      </c>
      <c r="H256" s="465">
        <f t="shared" si="68"/>
        <v>1.6761159874059776E-5</v>
      </c>
      <c r="I256" s="465">
        <f t="shared" si="69"/>
        <v>1.3191707083771082E-23</v>
      </c>
      <c r="J256" s="465">
        <f t="shared" si="70"/>
        <v>3.0319142393253617E-4</v>
      </c>
      <c r="K256" s="466">
        <f t="shared" si="71"/>
        <v>2.3499291652641142E-3</v>
      </c>
      <c r="L256" s="465">
        <f t="shared" si="72"/>
        <v>5.2591170030952214E-5</v>
      </c>
      <c r="M256" s="465">
        <f t="shared" si="73"/>
        <v>2.3647629856585683E-14</v>
      </c>
      <c r="N256" s="465">
        <f t="shared" si="74"/>
        <v>9.6142176975611005E-4</v>
      </c>
      <c r="O256" s="466">
        <f t="shared" si="75"/>
        <v>4.1805254110470575E-3</v>
      </c>
      <c r="P256" s="465">
        <f t="shared" si="76"/>
        <v>2.8328116344261869E-5</v>
      </c>
      <c r="Q256" s="465">
        <f t="shared" si="77"/>
        <v>3.0059818199547973E-18</v>
      </c>
      <c r="R256" s="465">
        <f t="shared" si="78"/>
        <v>5.2654327208068175E-4</v>
      </c>
      <c r="S256" s="466">
        <f t="shared" si="79"/>
        <v>3.0654622665600073E-3</v>
      </c>
    </row>
    <row r="257" spans="1:19" x14ac:dyDescent="0.15">
      <c r="A257" s="385">
        <f t="shared" si="63"/>
        <v>242</v>
      </c>
      <c r="B257" s="456">
        <f t="shared" si="80"/>
        <v>167.53846153846155</v>
      </c>
      <c r="C257" s="457">
        <f t="shared" si="81"/>
        <v>726</v>
      </c>
      <c r="D257" s="465">
        <f t="shared" si="64"/>
        <v>1.4443804916971395E-5</v>
      </c>
      <c r="E257" s="465">
        <f t="shared" si="65"/>
        <v>2.7568504914423195E-24</v>
      </c>
      <c r="F257" s="465">
        <f t="shared" si="66"/>
        <v>2.7176950416685219E-4</v>
      </c>
      <c r="G257" s="466">
        <f t="shared" si="67"/>
        <v>2.2253729745726966E-3</v>
      </c>
      <c r="H257" s="465">
        <f t="shared" si="68"/>
        <v>1.6013560424704968E-5</v>
      </c>
      <c r="I257" s="465">
        <f t="shared" si="69"/>
        <v>9.1622435936927083E-24</v>
      </c>
      <c r="J257" s="465">
        <f t="shared" si="70"/>
        <v>2.9733927135922045E-4</v>
      </c>
      <c r="K257" s="466">
        <f t="shared" si="71"/>
        <v>2.3278745974221558E-3</v>
      </c>
      <c r="L257" s="465">
        <f t="shared" si="72"/>
        <v>5.0484409933386823E-5</v>
      </c>
      <c r="M257" s="465">
        <f t="shared" si="73"/>
        <v>1.9432844751540702E-14</v>
      </c>
      <c r="N257" s="465">
        <f t="shared" si="74"/>
        <v>9.4556975542325894E-4</v>
      </c>
      <c r="O257" s="466">
        <f t="shared" si="75"/>
        <v>4.1442912018729797E-3</v>
      </c>
      <c r="P257" s="465">
        <f t="shared" si="76"/>
        <v>2.7123593776221172E-5</v>
      </c>
      <c r="Q257" s="465">
        <f t="shared" si="77"/>
        <v>2.3063156496458213E-18</v>
      </c>
      <c r="R257" s="465">
        <f t="shared" si="78"/>
        <v>5.1709221500650937E-4</v>
      </c>
      <c r="S257" s="466">
        <f t="shared" si="79"/>
        <v>3.0377191678829909E-3</v>
      </c>
    </row>
    <row r="258" spans="1:19" x14ac:dyDescent="0.15">
      <c r="A258" s="385">
        <f t="shared" si="63"/>
        <v>243</v>
      </c>
      <c r="B258" s="456">
        <f t="shared" si="80"/>
        <v>168.23076923076923</v>
      </c>
      <c r="C258" s="457">
        <f t="shared" si="81"/>
        <v>729</v>
      </c>
      <c r="D258" s="465">
        <f t="shared" si="64"/>
        <v>1.3793684823228517E-5</v>
      </c>
      <c r="E258" s="465">
        <f t="shared" si="65"/>
        <v>1.8950099586887462E-24</v>
      </c>
      <c r="F258" s="465">
        <f t="shared" si="66"/>
        <v>2.6648214651336932E-4</v>
      </c>
      <c r="G258" s="466">
        <f t="shared" si="67"/>
        <v>2.2044625987491951E-3</v>
      </c>
      <c r="H258" s="465">
        <f t="shared" si="68"/>
        <v>1.5299306217617137E-5</v>
      </c>
      <c r="I258" s="465">
        <f t="shared" si="69"/>
        <v>6.3572163577687352E-24</v>
      </c>
      <c r="J258" s="465">
        <f t="shared" si="70"/>
        <v>2.9161588788861881E-4</v>
      </c>
      <c r="K258" s="466">
        <f t="shared" si="71"/>
        <v>2.306116211735011E-3</v>
      </c>
      <c r="L258" s="465">
        <f t="shared" si="72"/>
        <v>4.8462044955878305E-5</v>
      </c>
      <c r="M258" s="465">
        <f t="shared" si="73"/>
        <v>1.5962710150221407E-14</v>
      </c>
      <c r="N258" s="465">
        <f t="shared" si="74"/>
        <v>9.3002201689973418E-4</v>
      </c>
      <c r="O258" s="466">
        <f t="shared" si="75"/>
        <v>4.1085172443087329E-3</v>
      </c>
      <c r="P258" s="465">
        <f t="shared" si="76"/>
        <v>2.597028797809517E-5</v>
      </c>
      <c r="Q258" s="465">
        <f t="shared" si="77"/>
        <v>1.7683762403015166E-18</v>
      </c>
      <c r="R258" s="465">
        <f t="shared" si="78"/>
        <v>5.0783636121187747E-4</v>
      </c>
      <c r="S258" s="466">
        <f t="shared" si="79"/>
        <v>3.0103392537979556E-3</v>
      </c>
    </row>
    <row r="259" spans="1:19" x14ac:dyDescent="0.15">
      <c r="A259" s="385">
        <f t="shared" si="63"/>
        <v>244</v>
      </c>
      <c r="B259" s="456">
        <f t="shared" si="80"/>
        <v>168.92307692307693</v>
      </c>
      <c r="C259" s="457">
        <f t="shared" si="81"/>
        <v>732</v>
      </c>
      <c r="D259" s="465">
        <f t="shared" si="64"/>
        <v>1.3172826834500039E-5</v>
      </c>
      <c r="E259" s="465">
        <f t="shared" si="65"/>
        <v>1.3012486984190415E-24</v>
      </c>
      <c r="F259" s="465">
        <f t="shared" si="66"/>
        <v>2.6131189457523352E-4</v>
      </c>
      <c r="G259" s="466">
        <f t="shared" si="67"/>
        <v>2.1838329449562189E-3</v>
      </c>
      <c r="H259" s="465">
        <f t="shared" si="68"/>
        <v>1.4616909952099578E-5</v>
      </c>
      <c r="I259" s="465">
        <f t="shared" si="69"/>
        <v>4.4065334898548815E-24</v>
      </c>
      <c r="J259" s="465">
        <f t="shared" si="70"/>
        <v>2.860180824312275E-4</v>
      </c>
      <c r="K259" s="466">
        <f t="shared" si="71"/>
        <v>2.2846488449674161E-3</v>
      </c>
      <c r="L259" s="465">
        <f t="shared" si="72"/>
        <v>4.6520694297595174E-5</v>
      </c>
      <c r="M259" s="465">
        <f t="shared" si="73"/>
        <v>1.3106861861596161E-14</v>
      </c>
      <c r="N259" s="465">
        <f t="shared" si="74"/>
        <v>9.1477186248523079E-4</v>
      </c>
      <c r="O259" s="466">
        <f t="shared" si="75"/>
        <v>4.0731958560052961E-3</v>
      </c>
      <c r="P259" s="465">
        <f t="shared" si="76"/>
        <v>2.4866021192828737E-5</v>
      </c>
      <c r="Q259" s="465">
        <f t="shared" si="77"/>
        <v>1.3550477606855952E-18</v>
      </c>
      <c r="R259" s="465">
        <f t="shared" si="78"/>
        <v>4.9877113483631774E-4</v>
      </c>
      <c r="S259" s="466">
        <f t="shared" si="79"/>
        <v>2.9833163178861421E-3</v>
      </c>
    </row>
    <row r="260" spans="1:19" x14ac:dyDescent="0.15">
      <c r="A260" s="385">
        <f t="shared" si="63"/>
        <v>245</v>
      </c>
      <c r="B260" s="456">
        <f t="shared" si="80"/>
        <v>169.61538461538461</v>
      </c>
      <c r="C260" s="457">
        <f t="shared" si="81"/>
        <v>735</v>
      </c>
      <c r="D260" s="465">
        <f t="shared" si="64"/>
        <v>1.2579913854455473E-5</v>
      </c>
      <c r="E260" s="465">
        <f t="shared" si="65"/>
        <v>8.9260693664219935E-25</v>
      </c>
      <c r="F260" s="465">
        <f t="shared" si="66"/>
        <v>2.5625583056287926E-4</v>
      </c>
      <c r="G260" s="466">
        <f t="shared" si="67"/>
        <v>2.1634791249456192E-3</v>
      </c>
      <c r="H260" s="465">
        <f t="shared" si="68"/>
        <v>1.3964950665656018E-5</v>
      </c>
      <c r="I260" s="465">
        <f t="shared" si="69"/>
        <v>3.0513546036062748E-24</v>
      </c>
      <c r="J260" s="465">
        <f t="shared" si="70"/>
        <v>2.8054275203526213E-4</v>
      </c>
      <c r="K260" s="466">
        <f t="shared" si="71"/>
        <v>2.2634674443496286E-3</v>
      </c>
      <c r="L260" s="465">
        <f t="shared" si="72"/>
        <v>4.4657112589876458E-5</v>
      </c>
      <c r="M260" s="465">
        <f t="shared" si="73"/>
        <v>1.0757541379513225E-14</v>
      </c>
      <c r="N260" s="465">
        <f t="shared" si="74"/>
        <v>8.9981276684159006E-4</v>
      </c>
      <c r="O260" s="466">
        <f t="shared" si="75"/>
        <v>4.0383195131482343E-3</v>
      </c>
      <c r="P260" s="465">
        <f t="shared" si="76"/>
        <v>2.380870826244725E-5</v>
      </c>
      <c r="Q260" s="465">
        <f t="shared" si="77"/>
        <v>1.0376694140401521E-18</v>
      </c>
      <c r="R260" s="465">
        <f t="shared" si="78"/>
        <v>4.8989208033956011E-4</v>
      </c>
      <c r="S260" s="466">
        <f t="shared" si="79"/>
        <v>2.9566442843370617E-3</v>
      </c>
    </row>
    <row r="261" spans="1:19" x14ac:dyDescent="0.15">
      <c r="A261" s="385">
        <f t="shared" si="63"/>
        <v>246</v>
      </c>
      <c r="B261" s="456">
        <f t="shared" si="80"/>
        <v>170.30769230769232</v>
      </c>
      <c r="C261" s="457">
        <f t="shared" si="81"/>
        <v>738</v>
      </c>
      <c r="D261" s="465">
        <f t="shared" si="64"/>
        <v>1.2013688069674464E-5</v>
      </c>
      <c r="E261" s="465">
        <f t="shared" si="65"/>
        <v>6.1166263361281346E-25</v>
      </c>
      <c r="F261" s="465">
        <f t="shared" si="66"/>
        <v>2.5131111763643244E-4</v>
      </c>
      <c r="G261" s="466">
        <f t="shared" si="67"/>
        <v>2.1433963548858972E-3</v>
      </c>
      <c r="H261" s="465">
        <f t="shared" si="68"/>
        <v>1.3342070775102074E-5</v>
      </c>
      <c r="I261" s="465">
        <f t="shared" si="69"/>
        <v>2.1108355690416814E-24</v>
      </c>
      <c r="J261" s="465">
        <f t="shared" si="70"/>
        <v>2.7518687919902973E-4</v>
      </c>
      <c r="K261" s="466">
        <f t="shared" si="71"/>
        <v>2.2425670647809389E-3</v>
      </c>
      <c r="L261" s="465">
        <f t="shared" si="72"/>
        <v>4.2868184470926649E-5</v>
      </c>
      <c r="M261" s="465">
        <f t="shared" si="73"/>
        <v>8.8257149301778269E-15</v>
      </c>
      <c r="N261" s="465">
        <f t="shared" si="74"/>
        <v>8.8513836637027499E-4</v>
      </c>
      <c r="O261" s="466">
        <f t="shared" si="75"/>
        <v>4.0038808465678718E-3</v>
      </c>
      <c r="P261" s="465">
        <f t="shared" si="76"/>
        <v>2.2796352690707172E-5</v>
      </c>
      <c r="Q261" s="465">
        <f t="shared" si="77"/>
        <v>7.9412411091871097E-19</v>
      </c>
      <c r="R261" s="465">
        <f t="shared" si="78"/>
        <v>4.8119485898789893E-4</v>
      </c>
      <c r="S261" s="466">
        <f t="shared" si="79"/>
        <v>2.9303172046888861E-3</v>
      </c>
    </row>
    <row r="262" spans="1:19" x14ac:dyDescent="0.15">
      <c r="A262" s="385">
        <f t="shared" si="63"/>
        <v>247</v>
      </c>
      <c r="B262" s="456">
        <f t="shared" si="80"/>
        <v>171</v>
      </c>
      <c r="C262" s="457">
        <f t="shared" si="81"/>
        <v>741</v>
      </c>
      <c r="D262" s="465">
        <f t="shared" si="64"/>
        <v>1.1472948281304896E-5</v>
      </c>
      <c r="E262" s="465">
        <f t="shared" si="65"/>
        <v>4.1871256023523508E-25</v>
      </c>
      <c r="F262" s="465">
        <f t="shared" si="66"/>
        <v>2.464749974265823E-4</v>
      </c>
      <c r="G262" s="466">
        <f t="shared" si="67"/>
        <v>2.1235799527238508E-3</v>
      </c>
      <c r="H262" s="465">
        <f t="shared" si="68"/>
        <v>1.2746973249652432E-5</v>
      </c>
      <c r="I262" s="465">
        <f t="shared" si="69"/>
        <v>1.4587566051613298E-24</v>
      </c>
      <c r="J262" s="465">
        <f t="shared" si="70"/>
        <v>2.6994752927067545E-4</v>
      </c>
      <c r="K262" s="466">
        <f t="shared" si="71"/>
        <v>2.2219428661148137E-3</v>
      </c>
      <c r="L262" s="465">
        <f t="shared" si="72"/>
        <v>4.1150919377846122E-5</v>
      </c>
      <c r="M262" s="465">
        <f t="shared" si="73"/>
        <v>7.2378518581520155E-15</v>
      </c>
      <c r="N262" s="465">
        <f t="shared" si="74"/>
        <v>8.7074245473250933E-4</v>
      </c>
      <c r="O262" s="466">
        <f t="shared" si="75"/>
        <v>3.969872637959896E-3</v>
      </c>
      <c r="P262" s="465">
        <f t="shared" si="76"/>
        <v>2.1827042873164928E-5</v>
      </c>
      <c r="Q262" s="465">
        <f t="shared" si="77"/>
        <v>6.0735578303148347E-19</v>
      </c>
      <c r="R262" s="465">
        <f t="shared" si="78"/>
        <v>4.7267524545391293E-4</v>
      </c>
      <c r="S262" s="466">
        <f t="shared" si="79"/>
        <v>2.904329254662922E-3</v>
      </c>
    </row>
    <row r="263" spans="1:19" x14ac:dyDescent="0.15">
      <c r="A263" s="385">
        <f t="shared" si="63"/>
        <v>248</v>
      </c>
      <c r="B263" s="456">
        <f t="shared" si="80"/>
        <v>171.69230769230768</v>
      </c>
      <c r="C263" s="457">
        <f t="shared" si="81"/>
        <v>744</v>
      </c>
      <c r="D263" s="465">
        <f t="shared" si="64"/>
        <v>1.0956547356823765E-5</v>
      </c>
      <c r="E263" s="465">
        <f t="shared" si="65"/>
        <v>2.8633403393321755E-25</v>
      </c>
      <c r="F263" s="465">
        <f t="shared" si="66"/>
        <v>2.4174478764005247E-4</v>
      </c>
      <c r="G263" s="466">
        <f t="shared" si="67"/>
        <v>2.1040253356230166E-3</v>
      </c>
      <c r="H263" s="465">
        <f t="shared" si="68"/>
        <v>1.2178418910096928E-5</v>
      </c>
      <c r="I263" s="465">
        <f t="shared" si="69"/>
        <v>1.0071138403687395E-24</v>
      </c>
      <c r="J263" s="465">
        <f t="shared" si="70"/>
        <v>2.6482184793685803E-4</v>
      </c>
      <c r="K263" s="466">
        <f t="shared" si="71"/>
        <v>2.2015901105229881E-3</v>
      </c>
      <c r="L263" s="465">
        <f t="shared" si="72"/>
        <v>3.9502446547286299E-5</v>
      </c>
      <c r="M263" s="465">
        <f t="shared" si="73"/>
        <v>5.9332515627131274E-15</v>
      </c>
      <c r="N263" s="465">
        <f t="shared" si="74"/>
        <v>8.5661897850597413E-4</v>
      </c>
      <c r="O263" s="466">
        <f t="shared" si="75"/>
        <v>3.936287816212863E-3</v>
      </c>
      <c r="P263" s="465">
        <f t="shared" si="76"/>
        <v>2.0898948487544282E-5</v>
      </c>
      <c r="Q263" s="465">
        <f t="shared" si="77"/>
        <v>4.6422000210344037E-19</v>
      </c>
      <c r="R263" s="465">
        <f t="shared" si="78"/>
        <v>4.64329124525098E-4</v>
      </c>
      <c r="S263" s="466">
        <f t="shared" si="79"/>
        <v>2.8786747310888816E-3</v>
      </c>
    </row>
    <row r="264" spans="1:19" x14ac:dyDescent="0.15">
      <c r="A264" s="385">
        <f t="shared" si="63"/>
        <v>249</v>
      </c>
      <c r="B264" s="456">
        <f t="shared" si="80"/>
        <v>172.38461538461539</v>
      </c>
      <c r="C264" s="457">
        <f t="shared" si="81"/>
        <v>747</v>
      </c>
      <c r="D264" s="465">
        <f t="shared" si="64"/>
        <v>1.0463389796495098E-5</v>
      </c>
      <c r="E264" s="465">
        <f t="shared" si="65"/>
        <v>1.956065958418483E-25</v>
      </c>
      <c r="F264" s="465">
        <f t="shared" si="66"/>
        <v>2.3711787974323162E-4</v>
      </c>
      <c r="G264" s="466">
        <f t="shared" si="67"/>
        <v>2.0847280174764601E-3</v>
      </c>
      <c r="H264" s="465">
        <f t="shared" si="68"/>
        <v>1.1635223848441822E-5</v>
      </c>
      <c r="I264" s="465">
        <f t="shared" si="69"/>
        <v>6.9461182958149389E-25</v>
      </c>
      <c r="J264" s="465">
        <f t="shared" si="70"/>
        <v>2.598070587935819E-4</v>
      </c>
      <c r="K264" s="466">
        <f t="shared" si="71"/>
        <v>2.181504159935877E-3</v>
      </c>
      <c r="L264" s="465">
        <f t="shared" si="72"/>
        <v>3.7920010216376454E-5</v>
      </c>
      <c r="M264" s="465">
        <f t="shared" si="73"/>
        <v>4.8618265970020369E-15</v>
      </c>
      <c r="N264" s="465">
        <f t="shared" si="74"/>
        <v>8.42762032974953E-4</v>
      </c>
      <c r="O264" s="466">
        <f t="shared" si="75"/>
        <v>3.903119453839071E-3</v>
      </c>
      <c r="P264" s="465">
        <f t="shared" si="76"/>
        <v>2.0010317037586752E-5</v>
      </c>
      <c r="Q264" s="465">
        <f t="shared" si="77"/>
        <v>3.5459358997094597E-19</v>
      </c>
      <c r="R264" s="465">
        <f t="shared" si="78"/>
        <v>4.5615248791774921E-4</v>
      </c>
      <c r="S264" s="466">
        <f t="shared" si="79"/>
        <v>2.8533480489181069E-3</v>
      </c>
    </row>
    <row r="265" spans="1:19" x14ac:dyDescent="0.15">
      <c r="A265" s="385">
        <f t="shared" si="63"/>
        <v>250</v>
      </c>
      <c r="B265" s="456">
        <f t="shared" si="80"/>
        <v>173.07692307692307</v>
      </c>
      <c r="C265" s="457">
        <f t="shared" si="81"/>
        <v>750</v>
      </c>
      <c r="D265" s="465">
        <f t="shared" si="64"/>
        <v>9.9924294093624434E-6</v>
      </c>
      <c r="E265" s="465">
        <f t="shared" si="65"/>
        <v>1.3348982118917966E-25</v>
      </c>
      <c r="F265" s="465">
        <f t="shared" si="66"/>
        <v>2.3259173672451894E-4</v>
      </c>
      <c r="G265" s="466">
        <f t="shared" si="67"/>
        <v>2.0656836064914977E-3</v>
      </c>
      <c r="H265" s="465">
        <f t="shared" si="68"/>
        <v>1.1116256962643136E-5</v>
      </c>
      <c r="I265" s="465">
        <f t="shared" si="69"/>
        <v>4.7860171472699094E-25</v>
      </c>
      <c r="J265" s="465">
        <f t="shared" si="70"/>
        <v>2.5490046099763131E-4</v>
      </c>
      <c r="K265" s="466">
        <f t="shared" si="71"/>
        <v>2.1616804735569021E-3</v>
      </c>
      <c r="L265" s="465">
        <f t="shared" si="72"/>
        <v>3.6400965015896738E-5</v>
      </c>
      <c r="M265" s="465">
        <f t="shared" si="73"/>
        <v>3.9822649241979305E-15</v>
      </c>
      <c r="N265" s="465">
        <f t="shared" si="74"/>
        <v>8.2916585804826415E-4</v>
      </c>
      <c r="O265" s="466">
        <f t="shared" si="75"/>
        <v>3.8703607635057202E-3</v>
      </c>
      <c r="P265" s="465">
        <f t="shared" si="76"/>
        <v>1.9159470543859194E-5</v>
      </c>
      <c r="Q265" s="465">
        <f t="shared" si="77"/>
        <v>2.7068533427303672E-19</v>
      </c>
      <c r="R265" s="465">
        <f t="shared" si="78"/>
        <v>4.4814143119253913E-4</v>
      </c>
      <c r="S265" s="466">
        <f t="shared" si="79"/>
        <v>2.8283437383219531E-3</v>
      </c>
    </row>
    <row r="266" spans="1:19" x14ac:dyDescent="0.15">
      <c r="A266" s="385">
        <f t="shared" si="63"/>
        <v>251</v>
      </c>
      <c r="B266" s="456">
        <f t="shared" si="80"/>
        <v>173.76923076923077</v>
      </c>
      <c r="C266" s="457">
        <f t="shared" si="81"/>
        <v>753</v>
      </c>
      <c r="D266" s="465">
        <f t="shared" si="64"/>
        <v>9.5426670938453627E-6</v>
      </c>
      <c r="E266" s="465">
        <f t="shared" si="65"/>
        <v>9.1005476901427742E-26</v>
      </c>
      <c r="F266" s="465">
        <f t="shared" si="66"/>
        <v>2.2816389093061051E-4</v>
      </c>
      <c r="G266" s="466">
        <f t="shared" si="67"/>
        <v>2.0468878028439409E-3</v>
      </c>
      <c r="H266" s="465">
        <f t="shared" si="68"/>
        <v>1.0620437601298088E-5</v>
      </c>
      <c r="I266" s="465">
        <f t="shared" si="69"/>
        <v>3.2943927088482907E-25</v>
      </c>
      <c r="J266" s="465">
        <f t="shared" si="70"/>
        <v>2.5009942699594223E-4</v>
      </c>
      <c r="K266" s="466">
        <f t="shared" si="71"/>
        <v>2.1421146054481908E-3</v>
      </c>
      <c r="L266" s="465">
        <f t="shared" si="72"/>
        <v>3.4942771547996436E-5</v>
      </c>
      <c r="M266" s="465">
        <f t="shared" si="73"/>
        <v>3.2605071768140609E-15</v>
      </c>
      <c r="N266" s="465">
        <f t="shared" si="74"/>
        <v>8.1582483430131525E-4</v>
      </c>
      <c r="O266" s="466">
        <f t="shared" si="75"/>
        <v>3.8380050946629201E-3</v>
      </c>
      <c r="P266" s="465">
        <f t="shared" si="76"/>
        <v>1.8344802375269016E-5</v>
      </c>
      <c r="Q266" s="465">
        <f t="shared" si="77"/>
        <v>2.0650275272210173E-19</v>
      </c>
      <c r="R266" s="465">
        <f t="shared" si="78"/>
        <v>4.402921507671298E-4</v>
      </c>
      <c r="S266" s="466">
        <f t="shared" si="79"/>
        <v>2.8036564418724044E-3</v>
      </c>
    </row>
    <row r="267" spans="1:19" x14ac:dyDescent="0.15">
      <c r="A267" s="385">
        <f t="shared" si="63"/>
        <v>252</v>
      </c>
      <c r="B267" s="456">
        <f t="shared" si="80"/>
        <v>174.46153846153845</v>
      </c>
      <c r="C267" s="457">
        <f t="shared" si="81"/>
        <v>756</v>
      </c>
      <c r="D267" s="465">
        <f t="shared" si="64"/>
        <v>9.1131487182324182E-6</v>
      </c>
      <c r="E267" s="465">
        <f t="shared" si="65"/>
        <v>6.1978664936281293E-26</v>
      </c>
      <c r="F267" s="465">
        <f t="shared" si="66"/>
        <v>2.2383194197372891E-4</v>
      </c>
      <c r="G267" s="466">
        <f t="shared" si="67"/>
        <v>2.0283363963995889E-3</v>
      </c>
      <c r="H267" s="465">
        <f t="shared" si="68"/>
        <v>1.0146733313391066E-5</v>
      </c>
      <c r="I267" s="465">
        <f t="shared" si="69"/>
        <v>2.2654063030250751E-25</v>
      </c>
      <c r="J267" s="465">
        <f t="shared" si="70"/>
        <v>2.4540140032969227E-4</v>
      </c>
      <c r="K267" s="466">
        <f t="shared" si="71"/>
        <v>2.1228022021854281E-3</v>
      </c>
      <c r="L267" s="465">
        <f t="shared" si="72"/>
        <v>3.3542992141066797E-5</v>
      </c>
      <c r="M267" s="465">
        <f t="shared" si="73"/>
        <v>2.6684854979317843E-15</v>
      </c>
      <c r="N267" s="465">
        <f t="shared" si="74"/>
        <v>8.0273347913828452E-4</v>
      </c>
      <c r="O267" s="466">
        <f t="shared" si="75"/>
        <v>3.8060459302656268E-3</v>
      </c>
      <c r="P267" s="465">
        <f t="shared" si="76"/>
        <v>1.756477421530514E-5</v>
      </c>
      <c r="Q267" s="465">
        <f t="shared" si="77"/>
        <v>1.5743985944825168E-19</v>
      </c>
      <c r="R267" s="465">
        <f t="shared" si="78"/>
        <v>4.3260094102481883E-4</v>
      </c>
      <c r="S267" s="466">
        <f t="shared" si="79"/>
        <v>2.7792809118024936E-3</v>
      </c>
    </row>
    <row r="268" spans="1:19" x14ac:dyDescent="0.15">
      <c r="A268" s="385">
        <f t="shared" si="63"/>
        <v>253</v>
      </c>
      <c r="B268" s="456">
        <f t="shared" si="80"/>
        <v>175.15384615384616</v>
      </c>
      <c r="C268" s="457">
        <f t="shared" si="81"/>
        <v>759</v>
      </c>
      <c r="D268" s="465">
        <f t="shared" si="64"/>
        <v>8.7029630965733451E-6</v>
      </c>
      <c r="E268" s="465">
        <f t="shared" si="65"/>
        <v>4.2167008928904785E-26</v>
      </c>
      <c r="F268" s="465">
        <f t="shared" si="66"/>
        <v>2.1959355470924091E-4</v>
      </c>
      <c r="G268" s="466">
        <f t="shared" si="67"/>
        <v>2.0100252645008912E-3</v>
      </c>
      <c r="H268" s="465">
        <f t="shared" si="68"/>
        <v>9.6941576984074541E-6</v>
      </c>
      <c r="I268" s="465">
        <f t="shared" si="69"/>
        <v>1.5562774768561008E-25</v>
      </c>
      <c r="J268" s="465">
        <f t="shared" si="70"/>
        <v>2.4080389351011089E-4</v>
      </c>
      <c r="K268" s="466">
        <f t="shared" si="71"/>
        <v>2.1037390005795723E-3</v>
      </c>
      <c r="L268" s="465">
        <f t="shared" si="72"/>
        <v>3.2199286774668629E-5</v>
      </c>
      <c r="M268" s="465">
        <f t="shared" si="73"/>
        <v>2.1830795016924211E-15</v>
      </c>
      <c r="N268" s="465">
        <f t="shared" si="74"/>
        <v>7.8988644306965394E-4</v>
      </c>
      <c r="O268" s="466">
        <f t="shared" si="75"/>
        <v>3.7744768835865383E-3</v>
      </c>
      <c r="P268" s="465">
        <f t="shared" si="76"/>
        <v>1.6817913157275071E-5</v>
      </c>
      <c r="Q268" s="465">
        <f t="shared" si="77"/>
        <v>1.1995869269491429E-19</v>
      </c>
      <c r="R268" s="465">
        <f t="shared" si="78"/>
        <v>4.2506419151255859E-4</v>
      </c>
      <c r="S268" s="466">
        <f t="shared" si="79"/>
        <v>2.7552120073437848E-3</v>
      </c>
    </row>
    <row r="269" spans="1:19" x14ac:dyDescent="0.15">
      <c r="A269" s="385">
        <f t="shared" si="63"/>
        <v>254</v>
      </c>
      <c r="B269" s="456">
        <f t="shared" si="80"/>
        <v>175.84615384615384</v>
      </c>
      <c r="C269" s="457">
        <f t="shared" si="81"/>
        <v>762</v>
      </c>
      <c r="D269" s="465">
        <f t="shared" si="64"/>
        <v>8.311240055677331E-6</v>
      </c>
      <c r="E269" s="465">
        <f t="shared" si="65"/>
        <v>2.8658921750397421E-26</v>
      </c>
      <c r="F269" s="465">
        <f t="shared" si="66"/>
        <v>2.1544645727877842E-4</v>
      </c>
      <c r="G269" s="466">
        <f t="shared" si="67"/>
        <v>1.9919503698165092E-3</v>
      </c>
      <c r="H269" s="465">
        <f t="shared" si="68"/>
        <v>9.2617683523393235E-6</v>
      </c>
      <c r="I269" s="465">
        <f t="shared" si="69"/>
        <v>1.0680675506213831E-25</v>
      </c>
      <c r="J269" s="465">
        <f t="shared" si="70"/>
        <v>2.3630448596401177E-4</v>
      </c>
      <c r="K269" s="466">
        <f t="shared" si="71"/>
        <v>2.0849208254632877E-3</v>
      </c>
      <c r="L269" s="465">
        <f t="shared" si="72"/>
        <v>3.0909409167705094E-5</v>
      </c>
      <c r="M269" s="465">
        <f t="shared" si="73"/>
        <v>1.7852523642915287E-15</v>
      </c>
      <c r="N269" s="465">
        <f t="shared" si="74"/>
        <v>7.7727850610254112E-4</v>
      </c>
      <c r="O269" s="466">
        <f t="shared" si="75"/>
        <v>3.7432916951169468E-3</v>
      </c>
      <c r="P269" s="465">
        <f t="shared" si="76"/>
        <v>1.6102808923054117E-5</v>
      </c>
      <c r="Q269" s="465">
        <f t="shared" si="77"/>
        <v>9.1343445364780702E-20</v>
      </c>
      <c r="R269" s="465">
        <f t="shared" si="78"/>
        <v>4.1767838422923642E-4</v>
      </c>
      <c r="S269" s="466">
        <f t="shared" si="79"/>
        <v>2.7314446921385886E-3</v>
      </c>
    </row>
    <row r="270" spans="1:19" x14ac:dyDescent="0.15">
      <c r="A270" s="385">
        <f t="shared" si="63"/>
        <v>255</v>
      </c>
      <c r="B270" s="456">
        <f t="shared" si="80"/>
        <v>176.53846153846155</v>
      </c>
      <c r="C270" s="457">
        <f t="shared" si="81"/>
        <v>765</v>
      </c>
      <c r="D270" s="465">
        <f t="shared" si="64"/>
        <v>7.9371485891159213E-6</v>
      </c>
      <c r="E270" s="465">
        <f t="shared" si="65"/>
        <v>1.9458257504484355E-26</v>
      </c>
      <c r="F270" s="465">
        <f t="shared" si="66"/>
        <v>2.1138843921808537E-4</v>
      </c>
      <c r="G270" s="466">
        <f t="shared" si="67"/>
        <v>1.9741077582519167E-3</v>
      </c>
      <c r="H270" s="465">
        <f t="shared" si="68"/>
        <v>8.8486649053054076E-6</v>
      </c>
      <c r="I270" s="465">
        <f t="shared" si="69"/>
        <v>7.3228769575167734E-26</v>
      </c>
      <c r="J270" s="465">
        <f t="shared" si="70"/>
        <v>2.3190082204660456E-4</v>
      </c>
      <c r="K270" s="466">
        <f t="shared" si="71"/>
        <v>2.0663435875400049E-3</v>
      </c>
      <c r="L270" s="465">
        <f t="shared" si="72"/>
        <v>2.9671203023298712E-5</v>
      </c>
      <c r="M270" s="465">
        <f t="shared" si="73"/>
        <v>1.4593362889971995E-15</v>
      </c>
      <c r="N270" s="465">
        <f t="shared" si="74"/>
        <v>7.6490457423805669E-4</v>
      </c>
      <c r="O270" s="466">
        <f t="shared" si="75"/>
        <v>3.7124842295530275E-3</v>
      </c>
      <c r="P270" s="465">
        <f t="shared" si="76"/>
        <v>1.5418111200093984E-5</v>
      </c>
      <c r="Q270" s="465">
        <f t="shared" si="77"/>
        <v>6.9510775725991164E-20</v>
      </c>
      <c r="R270" s="465">
        <f t="shared" si="78"/>
        <v>4.1044009099722167E-4</v>
      </c>
      <c r="S270" s="466">
        <f t="shared" si="79"/>
        <v>2.7079740317244483E-3</v>
      </c>
    </row>
    <row r="271" spans="1:19" x14ac:dyDescent="0.15">
      <c r="A271" s="385">
        <f t="shared" si="63"/>
        <v>256</v>
      </c>
      <c r="B271" s="456">
        <f t="shared" si="80"/>
        <v>177.23076923076923</v>
      </c>
      <c r="C271" s="457">
        <f t="shared" si="81"/>
        <v>768</v>
      </c>
      <c r="D271" s="465">
        <f t="shared" si="64"/>
        <v>7.5798950943152481E-6</v>
      </c>
      <c r="E271" s="465">
        <f t="shared" si="65"/>
        <v>1.3197925397692323E-26</v>
      </c>
      <c r="F271" s="465">
        <f t="shared" si="66"/>
        <v>2.0741734962703706E-4</v>
      </c>
      <c r="G271" s="466">
        <f t="shared" si="67"/>
        <v>1.9564935569189729E-3</v>
      </c>
      <c r="H271" s="465">
        <f t="shared" si="68"/>
        <v>8.4539871466993744E-6</v>
      </c>
      <c r="I271" s="465">
        <f t="shared" si="69"/>
        <v>5.0157588073109761E-26</v>
      </c>
      <c r="J271" s="465">
        <f t="shared" si="70"/>
        <v>2.2759060911858864E-4</v>
      </c>
      <c r="K271" s="466">
        <f t="shared" si="71"/>
        <v>2.0480032812936382E-3</v>
      </c>
      <c r="L271" s="465">
        <f t="shared" si="72"/>
        <v>2.8482598424095941E-5</v>
      </c>
      <c r="M271" s="465">
        <f t="shared" si="73"/>
        <v>1.1924417830649812E-15</v>
      </c>
      <c r="N271" s="465">
        <f t="shared" si="74"/>
        <v>7.5275967607513206E-4</v>
      </c>
      <c r="O271" s="466">
        <f t="shared" si="75"/>
        <v>3.6820484728646123E-3</v>
      </c>
      <c r="P271" s="465">
        <f t="shared" si="76"/>
        <v>1.4762527091663307E-5</v>
      </c>
      <c r="Q271" s="465">
        <f t="shared" si="77"/>
        <v>5.2863560384193335E-20</v>
      </c>
      <c r="R271" s="465">
        <f t="shared" si="78"/>
        <v>4.0334597091717939E-4</v>
      </c>
      <c r="S271" s="466">
        <f t="shared" si="79"/>
        <v>2.6847951910886768E-3</v>
      </c>
    </row>
    <row r="272" spans="1:19" x14ac:dyDescent="0.15">
      <c r="A272" s="385">
        <f t="shared" si="63"/>
        <v>257</v>
      </c>
      <c r="B272" s="456">
        <f t="shared" si="80"/>
        <v>177.92307692307693</v>
      </c>
      <c r="C272" s="457">
        <f t="shared" si="81"/>
        <v>771</v>
      </c>
      <c r="D272" s="465">
        <f t="shared" si="64"/>
        <v>7.2387216889968737E-6</v>
      </c>
      <c r="E272" s="465">
        <f t="shared" si="65"/>
        <v>8.9426366655502253E-27</v>
      </c>
      <c r="F272" s="465">
        <f t="shared" si="66"/>
        <v>2.0353109539861247E-4</v>
      </c>
      <c r="G272" s="466">
        <f t="shared" si="67"/>
        <v>1.9391039721626145E-3</v>
      </c>
      <c r="H272" s="465">
        <f t="shared" si="68"/>
        <v>8.0769132339621987E-6</v>
      </c>
      <c r="I272" s="465">
        <f t="shared" si="69"/>
        <v>3.4321321688930641E-26</v>
      </c>
      <c r="J272" s="465">
        <f t="shared" si="70"/>
        <v>2.2337161568597441E-4</v>
      </c>
      <c r="K272" s="466">
        <f t="shared" si="71"/>
        <v>2.0298959829569588E-3</v>
      </c>
      <c r="L272" s="465">
        <f t="shared" si="72"/>
        <v>2.7341608371972158E-5</v>
      </c>
      <c r="M272" s="465">
        <f t="shared" si="73"/>
        <v>9.7396951159408616E-16</v>
      </c>
      <c r="N272" s="465">
        <f t="shared" si="74"/>
        <v>7.4083895951437828E-4</v>
      </c>
      <c r="O272" s="466">
        <f t="shared" si="75"/>
        <v>3.6519785294442096E-3</v>
      </c>
      <c r="P272" s="465">
        <f t="shared" si="76"/>
        <v>1.4134818675504444E-5</v>
      </c>
      <c r="Q272" s="465">
        <f t="shared" si="77"/>
        <v>4.0178216598945231E-20</v>
      </c>
      <c r="R272" s="465">
        <f t="shared" si="78"/>
        <v>3.963927679019319E-4</v>
      </c>
      <c r="S272" s="466">
        <f t="shared" si="79"/>
        <v>2.6619034322906822E-3</v>
      </c>
    </row>
    <row r="273" spans="1:19" x14ac:dyDescent="0.15">
      <c r="A273" s="385">
        <f t="shared" ref="A273:A329" si="82">+A272+1</f>
        <v>258</v>
      </c>
      <c r="B273" s="456">
        <f t="shared" si="80"/>
        <v>178.61538461538461</v>
      </c>
      <c r="C273" s="457">
        <f t="shared" si="81"/>
        <v>774</v>
      </c>
      <c r="D273" s="465">
        <f t="shared" ref="D273:D329" si="83">EXP(-(EXP(-$D$7)*$B273))</f>
        <v>6.9129046033964116E-6</v>
      </c>
      <c r="E273" s="465">
        <f t="shared" ref="E273:E329" si="84">EXP(-EXP(-($E$7/EXP($E$8)))*$B273^(1/EXP($E$8)))</f>
        <v>6.0531894288662863E-27</v>
      </c>
      <c r="F273" s="465">
        <f t="shared" ref="F273:F329" si="85">1 - _xlfn.NORM.S.DIST(((LN($B273) - $F$7)/EXP($F$8)), TRUE)</f>
        <v>1.997276395064862E-4</v>
      </c>
      <c r="G273" s="466">
        <f t="shared" ref="G273:G329" si="86">1/(1+EXP(-($G$7/EXP($G$8)))*$B273^(1/EXP($G$8)))</f>
        <v>1.9219352876428677E-3</v>
      </c>
      <c r="H273" s="465">
        <f t="shared" ref="H273:H329" si="87">EXP(-(EXP(-$H$7)*$B273))</f>
        <v>7.7166579812489405E-6</v>
      </c>
      <c r="I273" s="465">
        <f t="shared" ref="I273:I329" si="88">EXP(-EXP(-($I$7/EXP($I$8)))*$B273^(1/EXP($I$8)))</f>
        <v>2.3461964489687108E-26</v>
      </c>
      <c r="J273" s="465">
        <f t="shared" ref="J273:J329" si="89">1 - _xlfn.NORM.S.DIST(((LN($B273) - $J$7)/EXP($J$8)), TRUE)</f>
        <v>2.1924166959974567E-4</v>
      </c>
      <c r="K273" s="466">
        <f t="shared" ref="K273:K329" si="90">1/(1+EXP(-($K$7/EXP($K$8)))*$B273^(1/EXP($K$8)))</f>
        <v>2.0120178485368598E-3</v>
      </c>
      <c r="L273" s="465">
        <f t="shared" ref="L273:L329" si="91">EXP(-(EXP(-$L$7)*$B273))</f>
        <v>2.6246325466354553E-5</v>
      </c>
      <c r="M273" s="465">
        <f t="shared" ref="M273:M329" si="92">EXP(-EXP(-($M$7/EXP($M$8)))*$B273^(1/EXP($M$8)))</f>
        <v>7.9520709636768522E-16</v>
      </c>
      <c r="N273" s="465">
        <f t="shared" ref="N273:N329" si="93">1 - _xlfn.NORM.S.DIST(((LN($B273) - $N$7)/EXP($N$8)), TRUE)</f>
        <v>7.2913768856019967E-4</v>
      </c>
      <c r="O273" s="466">
        <f t="shared" ref="O273:O329" si="94">1/(1+EXP(-($O$7/EXP($O$8)))*$B273^(1/EXP($O$8)))</f>
        <v>3.6222686193334215E-3</v>
      </c>
      <c r="P273" s="465">
        <f t="shared" ref="P273:P329" si="95">EXP(-(EXP(-$P$7)*$B273))</f>
        <v>1.3533800666297623E-5</v>
      </c>
      <c r="Q273" s="465">
        <f t="shared" ref="Q273:Q329" si="96">EXP(-EXP(-($Q$7/EXP($Q$8)))*$B273^(1/EXP($Q$8)))</f>
        <v>3.0517946978498312E-20</v>
      </c>
      <c r="R273" s="465">
        <f t="shared" ref="R273:R329" si="97">1 - _xlfn.NORM.S.DIST(((LN($B273) - $R$7)/EXP($R$8)), TRUE)</f>
        <v>3.8957730828670378E-4</v>
      </c>
      <c r="S273" s="466">
        <f t="shared" ref="S273:S329" si="98">1/(1+EXP(-($S$7/EXP($S$8)))*$B273^(1/EXP($S$8)))</f>
        <v>2.6392941121500162E-3</v>
      </c>
    </row>
    <row r="274" spans="1:19" x14ac:dyDescent="0.15">
      <c r="A274" s="385">
        <f t="shared" si="82"/>
        <v>259</v>
      </c>
      <c r="B274" s="456">
        <f t="shared" si="80"/>
        <v>179.30769230769232</v>
      </c>
      <c r="C274" s="457">
        <f t="shared" si="81"/>
        <v>777</v>
      </c>
      <c r="D274" s="465">
        <f t="shared" si="83"/>
        <v>6.6017526448487624E-6</v>
      </c>
      <c r="E274" s="465">
        <f t="shared" si="84"/>
        <v>4.0931934578761974E-27</v>
      </c>
      <c r="F274" s="465">
        <f t="shared" si="85"/>
        <v>1.9600499934724347E-4</v>
      </c>
      <c r="G274" s="466">
        <f t="shared" si="86"/>
        <v>1.9049838624703797E-3</v>
      </c>
      <c r="H274" s="465">
        <f t="shared" si="87"/>
        <v>7.3724712244261405E-6</v>
      </c>
      <c r="I274" s="465">
        <f t="shared" si="88"/>
        <v>1.6022796141537899E-26</v>
      </c>
      <c r="J274" s="465">
        <f t="shared" si="89"/>
        <v>2.1519865631358659E-4</v>
      </c>
      <c r="K274" s="466">
        <f t="shared" si="90"/>
        <v>1.9943651118945718E-3</v>
      </c>
      <c r="L274" s="465">
        <f t="shared" si="91"/>
        <v>2.5194918715607485E-5</v>
      </c>
      <c r="M274" s="465">
        <f t="shared" si="92"/>
        <v>6.4899622628700012E-16</v>
      </c>
      <c r="N274" s="465">
        <f t="shared" si="93"/>
        <v>7.1765124021849758E-4</v>
      </c>
      <c r="O274" s="466">
        <f t="shared" si="94"/>
        <v>3.5929130755246864E-3</v>
      </c>
      <c r="P274" s="465">
        <f t="shared" si="95"/>
        <v>1.2958338177517575E-5</v>
      </c>
      <c r="Q274" s="465">
        <f t="shared" si="96"/>
        <v>2.3165987818263115E-20</v>
      </c>
      <c r="R274" s="465">
        <f t="shared" si="97"/>
        <v>3.8289649851441787E-4</v>
      </c>
      <c r="S274" s="466">
        <f t="shared" si="98"/>
        <v>2.6169626799979577E-3</v>
      </c>
    </row>
    <row r="275" spans="1:19" x14ac:dyDescent="0.15">
      <c r="A275" s="385">
        <f t="shared" si="82"/>
        <v>260</v>
      </c>
      <c r="B275" s="456">
        <f t="shared" ref="B275:B329" si="99">12*C275/52</f>
        <v>180</v>
      </c>
      <c r="C275" s="457">
        <f t="shared" ref="C275:C329" si="100">+C274+3</f>
        <v>780</v>
      </c>
      <c r="D275" s="465">
        <f t="shared" si="83"/>
        <v>6.3046057314829234E-6</v>
      </c>
      <c r="E275" s="465">
        <f t="shared" si="84"/>
        <v>2.7650320351427565E-27</v>
      </c>
      <c r="F275" s="465">
        <f t="shared" si="85"/>
        <v>1.92361245136774E-4</v>
      </c>
      <c r="G275" s="466">
        <f t="shared" si="86"/>
        <v>1.8882461293938564E-3</v>
      </c>
      <c r="H275" s="465">
        <f t="shared" si="87"/>
        <v>7.0436362589954372E-6</v>
      </c>
      <c r="I275" s="465">
        <f t="shared" si="88"/>
        <v>1.0931666101626742E-26</v>
      </c>
      <c r="J275" s="465">
        <f t="shared" si="89"/>
        <v>2.1124051719823012E-4</v>
      </c>
      <c r="K275" s="466">
        <f t="shared" si="90"/>
        <v>1.9769340828792404E-3</v>
      </c>
      <c r="L275" s="465">
        <f t="shared" si="91"/>
        <v>2.4185630476151968E-5</v>
      </c>
      <c r="M275" s="465">
        <f t="shared" si="92"/>
        <v>5.2945794032879644E-16</v>
      </c>
      <c r="N275" s="465">
        <f t="shared" si="93"/>
        <v>7.0637510148485738E-4</v>
      </c>
      <c r="O275" s="466">
        <f t="shared" si="94"/>
        <v>3.5639063413358246E-3</v>
      </c>
      <c r="P275" s="465">
        <f t="shared" si="95"/>
        <v>1.2407344578457315E-5</v>
      </c>
      <c r="Q275" s="465">
        <f t="shared" si="96"/>
        <v>1.7574283191363082E-20</v>
      </c>
      <c r="R275" s="465">
        <f t="shared" si="97"/>
        <v>3.7634732289093531E-4</v>
      </c>
      <c r="S275" s="466">
        <f t="shared" si="98"/>
        <v>2.5949046754908398E-3</v>
      </c>
    </row>
    <row r="276" spans="1:19" x14ac:dyDescent="0.15">
      <c r="A276" s="385">
        <f t="shared" si="82"/>
        <v>261</v>
      </c>
      <c r="B276" s="456">
        <f t="shared" si="99"/>
        <v>180.69230769230768</v>
      </c>
      <c r="C276" s="457">
        <f t="shared" si="100"/>
        <v>783</v>
      </c>
      <c r="D276" s="465">
        <f t="shared" si="83"/>
        <v>6.0208334919155372E-6</v>
      </c>
      <c r="E276" s="465">
        <f t="shared" si="84"/>
        <v>1.8659435988122527E-27</v>
      </c>
      <c r="F276" s="465">
        <f t="shared" si="85"/>
        <v>1.8879449835862427E-4</v>
      </c>
      <c r="G276" s="466">
        <f t="shared" si="86"/>
        <v>1.8717185930376731E-3</v>
      </c>
      <c r="H276" s="465">
        <f t="shared" si="87"/>
        <v>6.7294683476905683E-6</v>
      </c>
      <c r="I276" s="465">
        <f t="shared" si="88"/>
        <v>7.4509058391321444E-27</v>
      </c>
      <c r="J276" s="465">
        <f t="shared" si="89"/>
        <v>2.0736524790898603E-4</v>
      </c>
      <c r="K276" s="466">
        <f t="shared" si="90"/>
        <v>1.9597211455131161E-3</v>
      </c>
      <c r="L276" s="465">
        <f t="shared" si="91"/>
        <v>2.321677351420136E-5</v>
      </c>
      <c r="M276" s="465">
        <f t="shared" si="92"/>
        <v>4.317660178261107E-16</v>
      </c>
      <c r="N276" s="465">
        <f t="shared" si="93"/>
        <v>6.9530486642244149E-4</v>
      </c>
      <c r="O276" s="466">
        <f t="shared" si="94"/>
        <v>3.535242967855286E-3</v>
      </c>
      <c r="P276" s="465">
        <f t="shared" si="95"/>
        <v>1.1879779442371737E-5</v>
      </c>
      <c r="Q276" s="465">
        <f t="shared" si="96"/>
        <v>1.3324046448704149E-20</v>
      </c>
      <c r="R276" s="465">
        <f t="shared" si="97"/>
        <v>3.6992684141146093E-4</v>
      </c>
      <c r="S276" s="466">
        <f t="shared" si="98"/>
        <v>2.573115726483039E-3</v>
      </c>
    </row>
    <row r="277" spans="1:19" x14ac:dyDescent="0.15">
      <c r="A277" s="385">
        <f t="shared" si="82"/>
        <v>262</v>
      </c>
      <c r="B277" s="456">
        <f t="shared" si="99"/>
        <v>181.38461538461539</v>
      </c>
      <c r="C277" s="457">
        <f t="shared" si="100"/>
        <v>786</v>
      </c>
      <c r="D277" s="465">
        <f t="shared" si="83"/>
        <v>5.7498339279727084E-6</v>
      </c>
      <c r="E277" s="465">
        <f t="shared" si="84"/>
        <v>1.257934021299707E-27</v>
      </c>
      <c r="F277" s="465">
        <f t="shared" si="85"/>
        <v>1.8530293026108868E-4</v>
      </c>
      <c r="G277" s="466">
        <f t="shared" si="86"/>
        <v>1.8553978281881556E-3</v>
      </c>
      <c r="H277" s="465">
        <f t="shared" si="87"/>
        <v>6.4293132946401906E-6</v>
      </c>
      <c r="I277" s="465">
        <f t="shared" si="88"/>
        <v>5.0734922872445152E-27</v>
      </c>
      <c r="J277" s="465">
        <f t="shared" si="89"/>
        <v>2.0357089680589358E-4</v>
      </c>
      <c r="K277" s="466">
        <f t="shared" si="90"/>
        <v>1.9427227562267067E-3</v>
      </c>
      <c r="L277" s="465">
        <f t="shared" si="91"/>
        <v>2.2286728185201309E-5</v>
      </c>
      <c r="M277" s="465">
        <f t="shared" si="92"/>
        <v>3.5196013433058755E-16</v>
      </c>
      <c r="N277" s="465">
        <f t="shared" si="93"/>
        <v>6.8443623332548054E-4</v>
      </c>
      <c r="O277" s="466">
        <f t="shared" si="94"/>
        <v>3.5069176114557949E-3</v>
      </c>
      <c r="P277" s="465">
        <f t="shared" si="95"/>
        <v>1.137464658186719E-5</v>
      </c>
      <c r="Q277" s="465">
        <f t="shared" si="96"/>
        <v>1.0095476172616208E-20</v>
      </c>
      <c r="R277" s="465">
        <f t="shared" si="97"/>
        <v>3.636321876516746E-4</v>
      </c>
      <c r="S277" s="466">
        <f t="shared" si="98"/>
        <v>2.551591546957859E-3</v>
      </c>
    </row>
    <row r="278" spans="1:19" x14ac:dyDescent="0.15">
      <c r="A278" s="385">
        <f t="shared" si="82"/>
        <v>263</v>
      </c>
      <c r="B278" s="456">
        <f t="shared" si="99"/>
        <v>182.07692307692307</v>
      </c>
      <c r="C278" s="457">
        <f t="shared" si="100"/>
        <v>789</v>
      </c>
      <c r="D278" s="465">
        <f t="shared" si="83"/>
        <v>5.4910321376032353E-6</v>
      </c>
      <c r="E278" s="465">
        <f t="shared" si="84"/>
        <v>8.4718600485540831E-28</v>
      </c>
      <c r="F278" s="465">
        <f t="shared" si="85"/>
        <v>1.818847604042606E-4</v>
      </c>
      <c r="G278" s="466">
        <f t="shared" si="86"/>
        <v>1.8392804781270148E-3</v>
      </c>
      <c r="H278" s="465">
        <f t="shared" si="87"/>
        <v>6.1425460831275094E-6</v>
      </c>
      <c r="I278" s="465">
        <f t="shared" si="88"/>
        <v>3.4512839364848377E-27</v>
      </c>
      <c r="J278" s="465">
        <f t="shared" si="89"/>
        <v>1.9985556342427824E-4</v>
      </c>
      <c r="K278" s="466">
        <f t="shared" si="90"/>
        <v>1.9259354421424289E-3</v>
      </c>
      <c r="L278" s="465">
        <f t="shared" si="91"/>
        <v>2.1393939726259736E-5</v>
      </c>
      <c r="M278" s="465">
        <f t="shared" si="92"/>
        <v>2.8679187288731392E-16</v>
      </c>
      <c r="N278" s="465">
        <f t="shared" si="93"/>
        <v>6.7376500196580924E-4</v>
      </c>
      <c r="O278" s="466">
        <f t="shared" si="94"/>
        <v>3.4789250313744997E-3</v>
      </c>
      <c r="P278" s="465">
        <f t="shared" si="95"/>
        <v>1.089099216782703E-5</v>
      </c>
      <c r="Q278" s="465">
        <f t="shared" si="96"/>
        <v>7.644517156694959E-21</v>
      </c>
      <c r="R278" s="465">
        <f t="shared" si="97"/>
        <v>3.574605667250319E-4</v>
      </c>
      <c r="S278" s="466">
        <f t="shared" si="98"/>
        <v>2.530327935014513E-3</v>
      </c>
    </row>
    <row r="279" spans="1:19" x14ac:dyDescent="0.15">
      <c r="A279" s="385">
        <f t="shared" si="82"/>
        <v>264</v>
      </c>
      <c r="B279" s="456">
        <f t="shared" si="99"/>
        <v>182.76923076923077</v>
      </c>
      <c r="C279" s="457">
        <f t="shared" si="100"/>
        <v>792</v>
      </c>
      <c r="D279" s="465">
        <f t="shared" si="83"/>
        <v>5.2438790952736916E-6</v>
      </c>
      <c r="E279" s="465">
        <f t="shared" si="84"/>
        <v>5.6998285563951404E-28</v>
      </c>
      <c r="F279" s="465">
        <f t="shared" si="85"/>
        <v>1.7853825525182554E-4</v>
      </c>
      <c r="G279" s="466">
        <f t="shared" si="86"/>
        <v>1.8233632530103997E-3</v>
      </c>
      <c r="H279" s="465">
        <f t="shared" si="87"/>
        <v>5.8685695741097966E-6</v>
      </c>
      <c r="I279" s="465">
        <f t="shared" si="88"/>
        <v>2.3454742679127064E-27</v>
      </c>
      <c r="J279" s="465">
        <f t="shared" si="89"/>
        <v>1.9621739699393626E-4</v>
      </c>
      <c r="K279" s="466">
        <f t="shared" si="90"/>
        <v>1.9093557994051599E-3</v>
      </c>
      <c r="L279" s="465">
        <f t="shared" si="91"/>
        <v>2.053691565703906E-5</v>
      </c>
      <c r="M279" s="465">
        <f t="shared" si="92"/>
        <v>2.335978690991723E-16</v>
      </c>
      <c r="N279" s="465">
        <f t="shared" si="93"/>
        <v>6.6328707091989347E-4</v>
      </c>
      <c r="O279" s="466">
        <f t="shared" si="94"/>
        <v>3.451260087357467E-3</v>
      </c>
      <c r="P279" s="465">
        <f t="shared" si="95"/>
        <v>1.0427902928320998E-5</v>
      </c>
      <c r="Q279" s="465">
        <f t="shared" si="96"/>
        <v>5.7850393787493227E-21</v>
      </c>
      <c r="R279" s="465">
        <f t="shared" si="97"/>
        <v>3.514092533019042E-4</v>
      </c>
      <c r="S279" s="466">
        <f t="shared" si="98"/>
        <v>2.509320770909465E-3</v>
      </c>
    </row>
    <row r="280" spans="1:19" x14ac:dyDescent="0.15">
      <c r="A280" s="385">
        <f t="shared" si="82"/>
        <v>265</v>
      </c>
      <c r="B280" s="456">
        <f t="shared" si="99"/>
        <v>183.46153846153845</v>
      </c>
      <c r="C280" s="457">
        <f t="shared" si="100"/>
        <v>795</v>
      </c>
      <c r="D280" s="465">
        <f t="shared" si="83"/>
        <v>5.0078504872585149E-6</v>
      </c>
      <c r="E280" s="465">
        <f t="shared" si="84"/>
        <v>3.8309587099501586E-28</v>
      </c>
      <c r="F280" s="465">
        <f t="shared" si="85"/>
        <v>1.7526172680892849E-4</v>
      </c>
      <c r="G280" s="466">
        <f t="shared" si="86"/>
        <v>1.8076429282922332E-3</v>
      </c>
      <c r="H280" s="465">
        <f t="shared" si="87"/>
        <v>5.6068132627882449E-6</v>
      </c>
      <c r="I280" s="465">
        <f t="shared" si="88"/>
        <v>1.5924195121580988E-27</v>
      </c>
      <c r="J280" s="465">
        <f t="shared" si="89"/>
        <v>1.926545950048375E-4</v>
      </c>
      <c r="K280" s="466">
        <f t="shared" si="90"/>
        <v>1.8929804915583011E-3</v>
      </c>
      <c r="L280" s="465">
        <f t="shared" si="91"/>
        <v>1.9714223284767216E-5</v>
      </c>
      <c r="M280" s="465">
        <f t="shared" si="92"/>
        <v>1.9019535466801162E-16</v>
      </c>
      <c r="N280" s="465">
        <f t="shared" si="93"/>
        <v>6.5299843497379495E-4</v>
      </c>
      <c r="O280" s="466">
        <f t="shared" si="94"/>
        <v>3.4239177373665713E-3</v>
      </c>
      <c r="P280" s="465">
        <f t="shared" si="95"/>
        <v>9.9845044240980346E-6</v>
      </c>
      <c r="Q280" s="465">
        <f t="shared" si="96"/>
        <v>4.3751808765983213E-21</v>
      </c>
      <c r="R280" s="465">
        <f t="shared" si="97"/>
        <v>3.4547558968911485E-4</v>
      </c>
      <c r="S280" s="466">
        <f t="shared" si="98"/>
        <v>2.4885660151504618E-3</v>
      </c>
    </row>
    <row r="281" spans="1:19" x14ac:dyDescent="0.15">
      <c r="A281" s="385">
        <f t="shared" si="82"/>
        <v>266</v>
      </c>
      <c r="B281" s="456">
        <f t="shared" si="99"/>
        <v>184.15384615384616</v>
      </c>
      <c r="C281" s="457">
        <f t="shared" si="100"/>
        <v>798</v>
      </c>
      <c r="D281" s="465">
        <f t="shared" si="83"/>
        <v>4.7824455993538388E-6</v>
      </c>
      <c r="E281" s="465">
        <f t="shared" si="84"/>
        <v>2.572268818699447E-28</v>
      </c>
      <c r="F281" s="465">
        <f t="shared" si="85"/>
        <v>1.7205353130267387E-4</v>
      </c>
      <c r="G281" s="466">
        <f t="shared" si="86"/>
        <v>1.7921163431904026E-3</v>
      </c>
      <c r="H281" s="465">
        <f t="shared" si="87"/>
        <v>5.3567320906384054E-6</v>
      </c>
      <c r="I281" s="465">
        <f t="shared" si="88"/>
        <v>1.0800943112916972E-27</v>
      </c>
      <c r="J281" s="465">
        <f t="shared" si="89"/>
        <v>1.8916540181890262E-4</v>
      </c>
      <c r="K281" s="466">
        <f t="shared" si="90"/>
        <v>1.8768062479639091E-3</v>
      </c>
      <c r="L281" s="465">
        <f t="shared" si="91"/>
        <v>1.8924487309195655E-5</v>
      </c>
      <c r="M281" s="465">
        <f t="shared" si="92"/>
        <v>1.5479618219469818E-16</v>
      </c>
      <c r="N281" s="465">
        <f t="shared" si="93"/>
        <v>6.4289518260329803E-4</v>
      </c>
      <c r="O281" s="466">
        <f t="shared" si="94"/>
        <v>3.3968930353470402E-3</v>
      </c>
      <c r="P281" s="465">
        <f t="shared" si="95"/>
        <v>9.5599593974053476E-6</v>
      </c>
      <c r="Q281" s="465">
        <f t="shared" si="96"/>
        <v>3.3068885592967136E-21</v>
      </c>
      <c r="R281" s="465">
        <f t="shared" si="97"/>
        <v>3.39656983967207E-4</v>
      </c>
      <c r="S281" s="466">
        <f t="shared" si="98"/>
        <v>2.4680597066417155E-3</v>
      </c>
    </row>
    <row r="282" spans="1:19" x14ac:dyDescent="0.15">
      <c r="A282" s="385">
        <f t="shared" si="82"/>
        <v>267</v>
      </c>
      <c r="B282" s="456">
        <f t="shared" si="99"/>
        <v>184.84615384615384</v>
      </c>
      <c r="C282" s="457">
        <f t="shared" si="100"/>
        <v>801</v>
      </c>
      <c r="D282" s="465">
        <f t="shared" si="83"/>
        <v>4.5671862546559004E-6</v>
      </c>
      <c r="E282" s="465">
        <f t="shared" si="84"/>
        <v>1.7253967733494125E-28</v>
      </c>
      <c r="F282" s="465">
        <f t="shared" si="85"/>
        <v>1.6891206790492497E-4</v>
      </c>
      <c r="G282" s="466">
        <f t="shared" si="86"/>
        <v>1.7767803991945383E-3</v>
      </c>
      <c r="H282" s="465">
        <f t="shared" si="87"/>
        <v>5.117805310427907E-6</v>
      </c>
      <c r="I282" s="465">
        <f t="shared" si="88"/>
        <v>7.3188655701656603E-28</v>
      </c>
      <c r="J282" s="465">
        <f t="shared" si="89"/>
        <v>1.8574810732463476E-4</v>
      </c>
      <c r="K282" s="466">
        <f t="shared" si="90"/>
        <v>1.8608298622655711E-3</v>
      </c>
      <c r="L282" s="465">
        <f t="shared" si="91"/>
        <v>1.8166387523501033E-5</v>
      </c>
      <c r="M282" s="465">
        <f t="shared" si="92"/>
        <v>1.2593609226729638E-16</v>
      </c>
      <c r="N282" s="465">
        <f t="shared" si="93"/>
        <v>6.3297349352742227E-4</v>
      </c>
      <c r="O282" s="466">
        <f t="shared" si="94"/>
        <v>3.370181129053722E-3</v>
      </c>
      <c r="P282" s="465">
        <f t="shared" si="95"/>
        <v>9.1534661910167937E-6</v>
      </c>
      <c r="Q282" s="465">
        <f t="shared" si="96"/>
        <v>2.4979134242766547E-21</v>
      </c>
      <c r="R282" s="465">
        <f t="shared" si="97"/>
        <v>3.3395090818533202E-4</v>
      </c>
      <c r="S282" s="466">
        <f t="shared" si="98"/>
        <v>2.4477979608785653E-3</v>
      </c>
    </row>
    <row r="283" spans="1:19" x14ac:dyDescent="0.15">
      <c r="A283" s="385">
        <f t="shared" si="82"/>
        <v>268</v>
      </c>
      <c r="B283" s="456">
        <f t="shared" si="99"/>
        <v>185.53846153846155</v>
      </c>
      <c r="C283" s="457">
        <f t="shared" si="100"/>
        <v>804</v>
      </c>
      <c r="D283" s="465">
        <f t="shared" si="83"/>
        <v>4.3616157991501376E-6</v>
      </c>
      <c r="E283" s="465">
        <f t="shared" si="84"/>
        <v>1.1561811809076091E-28</v>
      </c>
      <c r="F283" s="465">
        <f t="shared" si="85"/>
        <v>1.6583577749507139E-4</v>
      </c>
      <c r="G283" s="466">
        <f t="shared" si="86"/>
        <v>1.7616320586140487E-3</v>
      </c>
      <c r="H283" s="465">
        <f t="shared" si="87"/>
        <v>4.8895354018577737E-6</v>
      </c>
      <c r="I283" s="465">
        <f t="shared" si="88"/>
        <v>4.9545509088804047E-28</v>
      </c>
      <c r="J283" s="465">
        <f t="shared" si="89"/>
        <v>1.8240104563471693E-4</v>
      </c>
      <c r="K283" s="466">
        <f t="shared" si="90"/>
        <v>1.8450481908926981E-3</v>
      </c>
      <c r="L283" s="465">
        <f t="shared" si="91"/>
        <v>1.743865660728642E-5</v>
      </c>
      <c r="M283" s="465">
        <f t="shared" si="92"/>
        <v>1.0241654590729947E-16</v>
      </c>
      <c r="N283" s="465">
        <f t="shared" si="93"/>
        <v>6.23229636331879E-4</v>
      </c>
      <c r="O283" s="466">
        <f t="shared" si="94"/>
        <v>3.3437772579342946E-3</v>
      </c>
      <c r="P283" s="465">
        <f t="shared" si="95"/>
        <v>8.7642572344844416E-6</v>
      </c>
      <c r="Q283" s="465">
        <f t="shared" si="96"/>
        <v>1.8856882586788795E-21</v>
      </c>
      <c r="R283" s="465">
        <f t="shared" si="97"/>
        <v>3.2835489660965056E-4</v>
      </c>
      <c r="S283" s="466">
        <f t="shared" si="98"/>
        <v>2.4277769681902328E-3</v>
      </c>
    </row>
    <row r="284" spans="1:19" x14ac:dyDescent="0.15">
      <c r="A284" s="385">
        <f t="shared" si="82"/>
        <v>269</v>
      </c>
      <c r="B284" s="456">
        <f t="shared" si="99"/>
        <v>186.23076923076923</v>
      </c>
      <c r="C284" s="457">
        <f t="shared" si="100"/>
        <v>807</v>
      </c>
      <c r="D284" s="465">
        <f t="shared" si="83"/>
        <v>4.1652981329594225E-6</v>
      </c>
      <c r="E284" s="465">
        <f t="shared" si="84"/>
        <v>7.7397624987689942E-29</v>
      </c>
      <c r="F284" s="465">
        <f t="shared" si="85"/>
        <v>1.628231414619874E-4</v>
      </c>
      <c r="G284" s="466">
        <f t="shared" si="86"/>
        <v>1.7466683431652281E-3</v>
      </c>
      <c r="H284" s="465">
        <f t="shared" si="87"/>
        <v>4.6714470355695411E-6</v>
      </c>
      <c r="I284" s="465">
        <f t="shared" si="88"/>
        <v>3.350763537874487E-28</v>
      </c>
      <c r="J284" s="465">
        <f t="shared" si="89"/>
        <v>1.7912259382402151E-4</v>
      </c>
      <c r="K284" s="466">
        <f t="shared" si="90"/>
        <v>1.8294581516049523E-3</v>
      </c>
      <c r="L284" s="465">
        <f t="shared" si="91"/>
        <v>1.6740078007993923E-5</v>
      </c>
      <c r="M284" s="465">
        <f t="shared" si="92"/>
        <v>8.3256910968367274E-17</v>
      </c>
      <c r="N284" s="465">
        <f t="shared" si="93"/>
        <v>6.1365996616213891E-4</v>
      </c>
      <c r="O284" s="466">
        <f t="shared" si="94"/>
        <v>3.3176767510678753E-3</v>
      </c>
      <c r="P284" s="465">
        <f t="shared" si="95"/>
        <v>8.391597594755576E-6</v>
      </c>
      <c r="Q284" s="465">
        <f t="shared" si="96"/>
        <v>1.4226482039127137E-21</v>
      </c>
      <c r="R284" s="465">
        <f t="shared" si="97"/>
        <v>3.2286654402502446E-4</v>
      </c>
      <c r="S284" s="466">
        <f t="shared" si="98"/>
        <v>2.4079929920291258E-3</v>
      </c>
    </row>
    <row r="285" spans="1:19" x14ac:dyDescent="0.15">
      <c r="A285" s="385">
        <f t="shared" si="82"/>
        <v>270</v>
      </c>
      <c r="B285" s="456">
        <f t="shared" si="99"/>
        <v>186.92307692307693</v>
      </c>
      <c r="C285" s="457">
        <f t="shared" si="100"/>
        <v>810</v>
      </c>
      <c r="D285" s="465">
        <f t="shared" si="83"/>
        <v>3.9778167851959328E-6</v>
      </c>
      <c r="E285" s="465">
        <f t="shared" si="84"/>
        <v>5.1760055145292579E-29</v>
      </c>
      <c r="F285" s="465">
        <f t="shared" si="85"/>
        <v>1.5987268054407089E-4</v>
      </c>
      <c r="G285" s="466">
        <f t="shared" si="86"/>
        <v>1.7318863325962231E-3</v>
      </c>
      <c r="H285" s="465">
        <f t="shared" si="87"/>
        <v>4.4630860833608057E-6</v>
      </c>
      <c r="I285" s="465">
        <f t="shared" si="88"/>
        <v>2.2639287369385726E-28</v>
      </c>
      <c r="J285" s="465">
        <f t="shared" si="89"/>
        <v>1.759111707072547E-4</v>
      </c>
      <c r="K285" s="466">
        <f t="shared" si="90"/>
        <v>1.8140567220756422E-3</v>
      </c>
      <c r="L285" s="465">
        <f t="shared" si="91"/>
        <v>1.6069483907185418E-5</v>
      </c>
      <c r="M285" s="465">
        <f t="shared" si="92"/>
        <v>6.7655176483801318E-17</v>
      </c>
      <c r="N285" s="465">
        <f t="shared" si="93"/>
        <v>6.0426092248111463E-4</v>
      </c>
      <c r="O285" s="466">
        <f t="shared" si="94"/>
        <v>3.2918750251571915E-3</v>
      </c>
      <c r="P285" s="465">
        <f t="shared" si="95"/>
        <v>8.0347835884177862E-6</v>
      </c>
      <c r="Q285" s="465">
        <f t="shared" si="96"/>
        <v>1.0726564887266228E-21</v>
      </c>
      <c r="R285" s="465">
        <f t="shared" si="97"/>
        <v>3.1748350408711268E-4</v>
      </c>
      <c r="S285" s="466">
        <f t="shared" si="98"/>
        <v>2.3884423673054133E-3</v>
      </c>
    </row>
    <row r="286" spans="1:19" x14ac:dyDescent="0.15">
      <c r="A286" s="385">
        <f t="shared" si="82"/>
        <v>271</v>
      </c>
      <c r="B286" s="456">
        <f t="shared" si="99"/>
        <v>187.61538461538461</v>
      </c>
      <c r="C286" s="457">
        <f t="shared" si="100"/>
        <v>813</v>
      </c>
      <c r="D286" s="465">
        <f t="shared" si="83"/>
        <v>3.7987740304544196E-6</v>
      </c>
      <c r="E286" s="465">
        <f t="shared" si="84"/>
        <v>3.4580217184353709E-29</v>
      </c>
      <c r="F286" s="465">
        <f t="shared" si="85"/>
        <v>1.5698295370436544E-4</v>
      </c>
      <c r="G286" s="466">
        <f t="shared" si="86"/>
        <v>1.7172831633487224E-3</v>
      </c>
      <c r="H286" s="465">
        <f t="shared" si="87"/>
        <v>4.2640186725482939E-6</v>
      </c>
      <c r="I286" s="465">
        <f t="shared" si="88"/>
        <v>1.5281350295746039E-28</v>
      </c>
      <c r="J286" s="465">
        <f t="shared" si="89"/>
        <v>1.7276523565490365E-4</v>
      </c>
      <c r="K286" s="466">
        <f t="shared" si="90"/>
        <v>1.7988409385128747E-3</v>
      </c>
      <c r="L286" s="465">
        <f t="shared" si="91"/>
        <v>1.5425753268292945E-5</v>
      </c>
      <c r="M286" s="465">
        <f t="shared" si="92"/>
        <v>5.4955687878887308E-17</v>
      </c>
      <c r="N286" s="465">
        <f t="shared" si="93"/>
        <v>5.9502902689290149E-4</v>
      </c>
      <c r="O286" s="466">
        <f t="shared" si="94"/>
        <v>3.2663675825729149E-3</v>
      </c>
      <c r="P286" s="465">
        <f t="shared" si="95"/>
        <v>7.6931414529521778E-6</v>
      </c>
      <c r="Q286" s="465">
        <f t="shared" si="96"/>
        <v>8.0827610699070601E-22</v>
      </c>
      <c r="R286" s="465">
        <f t="shared" si="97"/>
        <v>3.1220348772453832E-4</v>
      </c>
      <c r="S286" s="466">
        <f t="shared" si="98"/>
        <v>2.3691214987653542E-3</v>
      </c>
    </row>
    <row r="287" spans="1:19" x14ac:dyDescent="0.15">
      <c r="A287" s="385">
        <f t="shared" si="82"/>
        <v>272</v>
      </c>
      <c r="B287" s="456">
        <f t="shared" si="99"/>
        <v>188.30769230769232</v>
      </c>
      <c r="C287" s="457">
        <f t="shared" si="100"/>
        <v>816</v>
      </c>
      <c r="D287" s="465">
        <f t="shared" si="83"/>
        <v>3.6277900450722019E-6</v>
      </c>
      <c r="E287" s="465">
        <f t="shared" si="84"/>
        <v>2.30795385949537E-29</v>
      </c>
      <c r="F287" s="465">
        <f t="shared" si="85"/>
        <v>1.5415255704254172E-4</v>
      </c>
      <c r="G287" s="466">
        <f t="shared" si="86"/>
        <v>1.7028560272552447E-3</v>
      </c>
      <c r="H287" s="465">
        <f t="shared" si="87"/>
        <v>4.0738302825091746E-6</v>
      </c>
      <c r="I287" s="465">
        <f t="shared" si="88"/>
        <v>1.0304839634931542E-28</v>
      </c>
      <c r="J287" s="465">
        <f t="shared" si="89"/>
        <v>1.6968328744493277E-4</v>
      </c>
      <c r="K287" s="466">
        <f t="shared" si="90"/>
        <v>1.7838078943172957E-3</v>
      </c>
      <c r="L287" s="465">
        <f t="shared" si="91"/>
        <v>1.4807809962574479E-5</v>
      </c>
      <c r="M287" s="465">
        <f t="shared" si="92"/>
        <v>4.4622659747446533E-17</v>
      </c>
      <c r="N287" s="465">
        <f t="shared" si="93"/>
        <v>5.8596088102669253E-4</v>
      </c>
      <c r="O287" s="466">
        <f t="shared" si="94"/>
        <v>3.2411500094484749E-3</v>
      </c>
      <c r="P287" s="465">
        <f t="shared" si="95"/>
        <v>7.3660260744851837E-6</v>
      </c>
      <c r="Q287" s="465">
        <f t="shared" si="96"/>
        <v>6.0868858775060776E-22</v>
      </c>
      <c r="R287" s="465">
        <f t="shared" si="97"/>
        <v>3.0702426158835117E-4</v>
      </c>
      <c r="S287" s="466">
        <f t="shared" si="98"/>
        <v>2.3500268594122227E-3</v>
      </c>
    </row>
    <row r="288" spans="1:19" x14ac:dyDescent="0.15">
      <c r="A288" s="385">
        <f t="shared" si="82"/>
        <v>273</v>
      </c>
      <c r="B288" s="456">
        <f t="shared" si="99"/>
        <v>189</v>
      </c>
      <c r="C288" s="457">
        <f t="shared" si="100"/>
        <v>819</v>
      </c>
      <c r="D288" s="465">
        <f t="shared" si="83"/>
        <v>3.4645021013662752E-6</v>
      </c>
      <c r="E288" s="465">
        <f t="shared" si="84"/>
        <v>1.5388400256933818E-29</v>
      </c>
      <c r="F288" s="465">
        <f t="shared" si="85"/>
        <v>1.5138012273929746E-4</v>
      </c>
      <c r="G288" s="466">
        <f t="shared" si="86"/>
        <v>1.6886021702709462E-3</v>
      </c>
      <c r="H288" s="465">
        <f t="shared" si="87"/>
        <v>3.8921248815194636E-6</v>
      </c>
      <c r="I288" s="465">
        <f t="shared" si="88"/>
        <v>6.9422746067653377E-29</v>
      </c>
      <c r="J288" s="465">
        <f t="shared" si="89"/>
        <v>1.6666386315156156E-4</v>
      </c>
      <c r="K288" s="466">
        <f t="shared" si="90"/>
        <v>1.7689547387753685E-3</v>
      </c>
      <c r="L288" s="465">
        <f t="shared" si="91"/>
        <v>1.4214620970142429E-5</v>
      </c>
      <c r="M288" s="465">
        <f t="shared" si="92"/>
        <v>3.6218440969151284E-17</v>
      </c>
      <c r="N288" s="465">
        <f t="shared" si="93"/>
        <v>5.7705316448297683E-4</v>
      </c>
      <c r="O288" s="466">
        <f t="shared" si="94"/>
        <v>3.2162179738239385E-3</v>
      </c>
      <c r="P288" s="465">
        <f t="shared" si="95"/>
        <v>7.0528197696370862E-6</v>
      </c>
      <c r="Q288" s="465">
        <f t="shared" si="96"/>
        <v>4.5810741962094967E-22</v>
      </c>
      <c r="R288" s="465">
        <f t="shared" si="97"/>
        <v>3.0194364654745343E-4</v>
      </c>
      <c r="S288" s="466">
        <f t="shared" si="98"/>
        <v>2.3311549889684603E-3</v>
      </c>
    </row>
    <row r="289" spans="1:19" x14ac:dyDescent="0.15">
      <c r="A289" s="385">
        <f t="shared" si="82"/>
        <v>274</v>
      </c>
      <c r="B289" s="456">
        <f t="shared" si="99"/>
        <v>189.69230769230768</v>
      </c>
      <c r="C289" s="457">
        <f t="shared" si="100"/>
        <v>822</v>
      </c>
      <c r="D289" s="465">
        <f t="shared" si="83"/>
        <v>3.3085637981380068E-6</v>
      </c>
      <c r="E289" s="465">
        <f t="shared" si="84"/>
        <v>1.0250080966947682E-29</v>
      </c>
      <c r="F289" s="465">
        <f t="shared" si="85"/>
        <v>1.4866431803461921E-4</v>
      </c>
      <c r="G289" s="466">
        <f t="shared" si="86"/>
        <v>1.6745188912389917E-3</v>
      </c>
      <c r="H289" s="465">
        <f t="shared" si="87"/>
        <v>3.7185241020920666E-6</v>
      </c>
      <c r="I289" s="465">
        <f t="shared" si="88"/>
        <v>4.6724417773334556E-29</v>
      </c>
      <c r="J289" s="465">
        <f t="shared" si="89"/>
        <v>1.6370553706701596E-4</v>
      </c>
      <c r="K289" s="466">
        <f t="shared" si="90"/>
        <v>1.7542786757871191E-3</v>
      </c>
      <c r="L289" s="465">
        <f t="shared" si="91"/>
        <v>1.3645194653057501E-5</v>
      </c>
      <c r="M289" s="465">
        <f t="shared" si="92"/>
        <v>2.9385687151443265E-17</v>
      </c>
      <c r="N289" s="465">
        <f t="shared" si="93"/>
        <v>5.6830263283602633E-4</v>
      </c>
      <c r="O289" s="466">
        <f t="shared" si="94"/>
        <v>3.1915672238375958E-3</v>
      </c>
      <c r="P289" s="465">
        <f t="shared" si="95"/>
        <v>6.7529311191666182E-6</v>
      </c>
      <c r="Q289" s="465">
        <f t="shared" si="96"/>
        <v>3.4456935127234708E-22</v>
      </c>
      <c r="R289" s="465">
        <f t="shared" si="97"/>
        <v>2.969595162293226E-4</v>
      </c>
      <c r="S289" s="466">
        <f t="shared" si="98"/>
        <v>2.3125024923779311E-3</v>
      </c>
    </row>
    <row r="290" spans="1:19" x14ac:dyDescent="0.15">
      <c r="A290" s="385">
        <f t="shared" si="82"/>
        <v>275</v>
      </c>
      <c r="B290" s="456">
        <f t="shared" si="99"/>
        <v>190.38461538461539</v>
      </c>
      <c r="C290" s="457">
        <f t="shared" si="100"/>
        <v>825</v>
      </c>
      <c r="D290" s="465">
        <f t="shared" si="83"/>
        <v>3.1596443258130597E-6</v>
      </c>
      <c r="E290" s="465">
        <f t="shared" si="84"/>
        <v>6.8207025428751505E-30</v>
      </c>
      <c r="F290" s="465">
        <f t="shared" si="85"/>
        <v>1.4600384423713031E-4</v>
      </c>
      <c r="G290" s="466">
        <f t="shared" si="86"/>
        <v>1.6606035406883206E-3</v>
      </c>
      <c r="H290" s="465">
        <f t="shared" si="87"/>
        <v>3.5526664530973216E-6</v>
      </c>
      <c r="I290" s="465">
        <f t="shared" si="88"/>
        <v>3.1417243591706468E-29</v>
      </c>
      <c r="J290" s="465">
        <f t="shared" si="89"/>
        <v>1.6080691965769667E-4</v>
      </c>
      <c r="K290" s="466">
        <f t="shared" si="90"/>
        <v>1.7397769626272745E-3</v>
      </c>
      <c r="L290" s="465">
        <f t="shared" si="91"/>
        <v>1.3098579097601039E-5</v>
      </c>
      <c r="M290" s="465">
        <f t="shared" si="92"/>
        <v>2.3832744224676785E-17</v>
      </c>
      <c r="N290" s="465">
        <f t="shared" si="93"/>
        <v>5.5970611569466922E-4</v>
      </c>
      <c r="O290" s="466">
        <f t="shared" si="94"/>
        <v>3.1671935859636331E-3</v>
      </c>
      <c r="P290" s="465">
        <f t="shared" si="95"/>
        <v>6.4657938512095795E-6</v>
      </c>
      <c r="Q290" s="465">
        <f t="shared" si="96"/>
        <v>2.5901416786425683E-22</v>
      </c>
      <c r="R290" s="465">
        <f t="shared" si="97"/>
        <v>2.9206979560325586E-4</v>
      </c>
      <c r="S290" s="466">
        <f t="shared" si="98"/>
        <v>2.2940660383469666E-3</v>
      </c>
    </row>
    <row r="291" spans="1:19" x14ac:dyDescent="0.15">
      <c r="A291" s="385">
        <f t="shared" si="82"/>
        <v>276</v>
      </c>
      <c r="B291" s="456">
        <f t="shared" si="99"/>
        <v>191.07692307692307</v>
      </c>
      <c r="C291" s="457">
        <f t="shared" si="100"/>
        <v>828</v>
      </c>
      <c r="D291" s="465">
        <f t="shared" si="83"/>
        <v>3.0174277646576229E-6</v>
      </c>
      <c r="E291" s="465">
        <f t="shared" si="84"/>
        <v>4.5341870791154678E-30</v>
      </c>
      <c r="F291" s="465">
        <f t="shared" si="85"/>
        <v>1.4339743576397002E-4</v>
      </c>
      <c r="G291" s="466">
        <f t="shared" si="86"/>
        <v>1.6468535196630346E-3</v>
      </c>
      <c r="H291" s="465">
        <f t="shared" si="87"/>
        <v>3.3942065670253952E-6</v>
      </c>
      <c r="I291" s="465">
        <f t="shared" si="88"/>
        <v>2.1104488986100816E-29</v>
      </c>
      <c r="J291" s="465">
        <f t="shared" si="89"/>
        <v>1.5796665655110065E-4</v>
      </c>
      <c r="K291" s="466">
        <f t="shared" si="90"/>
        <v>1.7254469087388577E-3</v>
      </c>
      <c r="L291" s="465">
        <f t="shared" si="91"/>
        <v>1.2573860522954595E-5</v>
      </c>
      <c r="M291" s="465">
        <f t="shared" si="92"/>
        <v>1.9321669902967422E-17</v>
      </c>
      <c r="N291" s="465">
        <f t="shared" si="93"/>
        <v>5.512605148164651E-4</v>
      </c>
      <c r="O291" s="466">
        <f t="shared" si="94"/>
        <v>3.1430929632948867E-3</v>
      </c>
      <c r="P291" s="465">
        <f t="shared" si="95"/>
        <v>6.1908657720025778E-6</v>
      </c>
      <c r="Q291" s="465">
        <f t="shared" si="96"/>
        <v>1.9458454870029304E-22</v>
      </c>
      <c r="R291" s="465">
        <f t="shared" si="97"/>
        <v>2.8727245960580294E-4</v>
      </c>
      <c r="S291" s="466">
        <f t="shared" si="98"/>
        <v>2.2758423579232107E-3</v>
      </c>
    </row>
    <row r="292" spans="1:19" x14ac:dyDescent="0.15">
      <c r="A292" s="385">
        <f t="shared" si="82"/>
        <v>277</v>
      </c>
      <c r="B292" s="456">
        <f t="shared" si="99"/>
        <v>191.76923076923077</v>
      </c>
      <c r="C292" s="457">
        <f t="shared" si="100"/>
        <v>831</v>
      </c>
      <c r="D292" s="465">
        <f t="shared" si="83"/>
        <v>2.8816124145820573E-6</v>
      </c>
      <c r="E292" s="465">
        <f t="shared" si="84"/>
        <v>3.0111943558921349E-30</v>
      </c>
      <c r="F292" s="465">
        <f t="shared" si="85"/>
        <v>1.4084385921109277E-4</v>
      </c>
      <c r="G292" s="466">
        <f t="shared" si="86"/>
        <v>1.6332662785823182E-3</v>
      </c>
      <c r="H292" s="465">
        <f t="shared" si="87"/>
        <v>3.2428144808230671E-6</v>
      </c>
      <c r="I292" s="465">
        <f t="shared" si="88"/>
        <v>1.4163307687120776E-29</v>
      </c>
      <c r="J292" s="465">
        <f t="shared" si="89"/>
        <v>1.5518342755516112E-4</v>
      </c>
      <c r="K292" s="466">
        <f t="shared" si="90"/>
        <v>1.7112858745582311E-3</v>
      </c>
      <c r="L292" s="465">
        <f t="shared" si="91"/>
        <v>1.2070161753626513E-5</v>
      </c>
      <c r="M292" s="465">
        <f t="shared" si="92"/>
        <v>1.5658421127393428E-17</v>
      </c>
      <c r="N292" s="465">
        <f t="shared" si="93"/>
        <v>5.4296280227594806E-4</v>
      </c>
      <c r="O292" s="466">
        <f t="shared" si="94"/>
        <v>3.11926133386902E-3</v>
      </c>
      <c r="P292" s="465">
        <f t="shared" si="95"/>
        <v>5.9276277420727032E-6</v>
      </c>
      <c r="Q292" s="465">
        <f t="shared" si="96"/>
        <v>1.4609371646399237E-22</v>
      </c>
      <c r="R292" s="465">
        <f t="shared" si="97"/>
        <v>2.8256553180661115E-4</v>
      </c>
      <c r="S292" s="466">
        <f t="shared" si="98"/>
        <v>2.2578282431109991E-3</v>
      </c>
    </row>
    <row r="293" spans="1:19" x14ac:dyDescent="0.15">
      <c r="A293" s="385">
        <f t="shared" si="82"/>
        <v>278</v>
      </c>
      <c r="B293" s="456">
        <f t="shared" si="99"/>
        <v>192.46153846153845</v>
      </c>
      <c r="C293" s="457">
        <f t="shared" si="100"/>
        <v>834</v>
      </c>
      <c r="D293" s="465">
        <f t="shared" si="83"/>
        <v>2.7519101551104204E-6</v>
      </c>
      <c r="E293" s="465">
        <f t="shared" si="84"/>
        <v>1.9977800972928176E-30</v>
      </c>
      <c r="F293" s="465">
        <f t="shared" si="85"/>
        <v>1.3834191245098992E-4</v>
      </c>
      <c r="G293" s="466">
        <f t="shared" si="86"/>
        <v>1.6198393161300864E-3</v>
      </c>
      <c r="H293" s="465">
        <f t="shared" si="87"/>
        <v>3.0981749488074448E-6</v>
      </c>
      <c r="I293" s="465">
        <f t="shared" si="88"/>
        <v>9.4959437068629982E-30</v>
      </c>
      <c r="J293" s="465">
        <f t="shared" si="89"/>
        <v>1.5245594570612031E-4</v>
      </c>
      <c r="K293" s="466">
        <f t="shared" si="90"/>
        <v>1.6972912703707101E-3</v>
      </c>
      <c r="L293" s="465">
        <f t="shared" si="91"/>
        <v>1.1586640753071987E-5</v>
      </c>
      <c r="M293" s="465">
        <f t="shared" si="92"/>
        <v>1.2684819249131559E-17</v>
      </c>
      <c r="N293" s="465">
        <f t="shared" si="93"/>
        <v>5.3481001868360689E-4</v>
      </c>
      <c r="O293" s="466">
        <f t="shared" si="94"/>
        <v>3.0956947490372016E-3</v>
      </c>
      <c r="P293" s="465">
        <f t="shared" si="95"/>
        <v>5.6755826959601804E-6</v>
      </c>
      <c r="Q293" s="465">
        <f t="shared" si="96"/>
        <v>1.0962092791606751E-22</v>
      </c>
      <c r="R293" s="465">
        <f t="shared" si="97"/>
        <v>2.7794708311379424E-4</v>
      </c>
      <c r="S293" s="466">
        <f t="shared" si="98"/>
        <v>2.2400205455223678E-3</v>
      </c>
    </row>
    <row r="294" spans="1:19" x14ac:dyDescent="0.15">
      <c r="A294" s="385">
        <f t="shared" si="82"/>
        <v>279</v>
      </c>
      <c r="B294" s="456">
        <f t="shared" si="99"/>
        <v>193.15384615384616</v>
      </c>
      <c r="C294" s="457">
        <f t="shared" si="100"/>
        <v>837</v>
      </c>
      <c r="D294" s="465">
        <f t="shared" si="83"/>
        <v>2.6280458341578244E-6</v>
      </c>
      <c r="E294" s="465">
        <f t="shared" si="84"/>
        <v>1.3241178192482559E-30</v>
      </c>
      <c r="F294" s="465">
        <f t="shared" si="85"/>
        <v>1.3589042375894422E-4</v>
      </c>
      <c r="G294" s="466">
        <f t="shared" si="86"/>
        <v>1.6065701781734E-3</v>
      </c>
      <c r="H294" s="465">
        <f t="shared" si="87"/>
        <v>2.9599867862258124E-6</v>
      </c>
      <c r="I294" s="465">
        <f t="shared" si="88"/>
        <v>6.3605645926752429E-30</v>
      </c>
      <c r="J294" s="465">
        <f t="shared" si="89"/>
        <v>1.4978295634682226E-4</v>
      </c>
      <c r="K294" s="466">
        <f t="shared" si="90"/>
        <v>1.683460555195774E-3</v>
      </c>
      <c r="L294" s="465">
        <f t="shared" si="91"/>
        <v>1.112248921605481E-5</v>
      </c>
      <c r="M294" s="465">
        <f t="shared" si="92"/>
        <v>1.027197366779344E-17</v>
      </c>
      <c r="N294" s="465">
        <f t="shared" si="93"/>
        <v>5.2679927145504735E-4</v>
      </c>
      <c r="O294" s="466">
        <f t="shared" si="94"/>
        <v>3.0723893318737577E-3</v>
      </c>
      <c r="P294" s="465">
        <f t="shared" si="95"/>
        <v>5.4342547036226297E-6</v>
      </c>
      <c r="Q294" s="465">
        <f t="shared" si="96"/>
        <v>8.220430390172185E-23</v>
      </c>
      <c r="R294" s="465">
        <f t="shared" si="97"/>
        <v>2.7341523051604977E-4</v>
      </c>
      <c r="S294" s="466">
        <f t="shared" si="98"/>
        <v>2.2224161750625045E-3</v>
      </c>
    </row>
    <row r="295" spans="1:19" x14ac:dyDescent="0.15">
      <c r="A295" s="385">
        <f t="shared" si="82"/>
        <v>280</v>
      </c>
      <c r="B295" s="456">
        <f t="shared" si="99"/>
        <v>193.84615384615384</v>
      </c>
      <c r="C295" s="457">
        <f t="shared" si="100"/>
        <v>840</v>
      </c>
      <c r="D295" s="465">
        <f t="shared" si="83"/>
        <v>2.5097566843192201E-6</v>
      </c>
      <c r="E295" s="465">
        <f t="shared" si="84"/>
        <v>8.767507390580269E-31</v>
      </c>
      <c r="F295" s="465">
        <f t="shared" si="85"/>
        <v>1.3348825096548556E-4</v>
      </c>
      <c r="G295" s="466">
        <f t="shared" si="86"/>
        <v>1.5934564567088912E-3</v>
      </c>
      <c r="H295" s="465">
        <f t="shared" si="87"/>
        <v>2.8279622420947901E-6</v>
      </c>
      <c r="I295" s="465">
        <f t="shared" si="88"/>
        <v>4.256354554161871E-30</v>
      </c>
      <c r="J295" s="465">
        <f t="shared" si="89"/>
        <v>1.4716323623209515E-4</v>
      </c>
      <c r="K295" s="466">
        <f t="shared" si="90"/>
        <v>1.6697912357010892E-3</v>
      </c>
      <c r="L295" s="465">
        <f t="shared" si="91"/>
        <v>1.0676931217398483E-5</v>
      </c>
      <c r="M295" s="465">
        <f t="shared" si="92"/>
        <v>8.3149014664390102E-18</v>
      </c>
      <c r="N295" s="465">
        <f t="shared" si="93"/>
        <v>5.1892773312878226E-4</v>
      </c>
      <c r="O295" s="466">
        <f t="shared" si="94"/>
        <v>3.0493412756259046E-3</v>
      </c>
      <c r="P295" s="465">
        <f t="shared" si="95"/>
        <v>5.203188071748944E-6</v>
      </c>
      <c r="Q295" s="465">
        <f t="shared" si="96"/>
        <v>6.1607725608180201E-23</v>
      </c>
      <c r="R295" s="465">
        <f t="shared" si="97"/>
        <v>2.6896813586319013E-4</v>
      </c>
      <c r="S295" s="466">
        <f t="shared" si="98"/>
        <v>2.2050120986487555E-3</v>
      </c>
    </row>
    <row r="296" spans="1:19" x14ac:dyDescent="0.15">
      <c r="A296" s="385">
        <f t="shared" si="82"/>
        <v>281</v>
      </c>
      <c r="B296" s="456">
        <f t="shared" si="99"/>
        <v>194.53846153846155</v>
      </c>
      <c r="C296" s="457">
        <f t="shared" si="100"/>
        <v>843</v>
      </c>
      <c r="D296" s="465">
        <f t="shared" si="83"/>
        <v>2.396791765431101E-6</v>
      </c>
      <c r="E296" s="465">
        <f t="shared" si="84"/>
        <v>5.7995823650692765E-31</v>
      </c>
      <c r="F296" s="465">
        <f t="shared" si="85"/>
        <v>1.3113428063515897E-4</v>
      </c>
      <c r="G296" s="466">
        <f t="shared" si="86"/>
        <v>1.5804957888363043E-3</v>
      </c>
      <c r="H296" s="465">
        <f t="shared" si="87"/>
        <v>2.7018264000127489E-6</v>
      </c>
      <c r="I296" s="465">
        <f t="shared" si="88"/>
        <v>2.8455421260624249E-30</v>
      </c>
      <c r="J296" s="465">
        <f t="shared" si="89"/>
        <v>1.4459559266133404E-4</v>
      </c>
      <c r="K296" s="466">
        <f t="shared" si="90"/>
        <v>1.6562808651444402E-3</v>
      </c>
      <c r="L296" s="465">
        <f t="shared" si="91"/>
        <v>1.0249221914866769E-5</v>
      </c>
      <c r="M296" s="465">
        <f t="shared" si="92"/>
        <v>6.7281273925313712E-18</v>
      </c>
      <c r="N296" s="465">
        <f t="shared" si="93"/>
        <v>5.1119263972965179E-4</v>
      </c>
      <c r="O296" s="466">
        <f t="shared" si="94"/>
        <v>3.0265468422022166E-3</v>
      </c>
      <c r="P296" s="465">
        <f t="shared" si="95"/>
        <v>4.9819464832854906E-6</v>
      </c>
      <c r="Q296" s="465">
        <f t="shared" si="96"/>
        <v>4.6144051593319479E-23</v>
      </c>
      <c r="R296" s="465">
        <f t="shared" si="97"/>
        <v>2.6460400468042433E-4</v>
      </c>
      <c r="S296" s="466">
        <f t="shared" si="98"/>
        <v>2.1878053389621445E-3</v>
      </c>
    </row>
    <row r="297" spans="1:19" x14ac:dyDescent="0.15">
      <c r="A297" s="385">
        <f t="shared" si="82"/>
        <v>282</v>
      </c>
      <c r="B297" s="456">
        <f t="shared" si="99"/>
        <v>195.23076923076923</v>
      </c>
      <c r="C297" s="457">
        <f t="shared" si="100"/>
        <v>846</v>
      </c>
      <c r="D297" s="465">
        <f t="shared" si="83"/>
        <v>2.2889114322237931E-6</v>
      </c>
      <c r="E297" s="465">
        <f t="shared" si="84"/>
        <v>3.8325592217597242E-31</v>
      </c>
      <c r="F297" s="465">
        <f t="shared" si="85"/>
        <v>1.2882742726982865E-4</v>
      </c>
      <c r="G297" s="466">
        <f t="shared" si="86"/>
        <v>1.5676858557584169E-3</v>
      </c>
      <c r="H297" s="465">
        <f t="shared" si="87"/>
        <v>2.5813166056978702E-6</v>
      </c>
      <c r="I297" s="465">
        <f t="shared" si="88"/>
        <v>1.900543560112422E-30</v>
      </c>
      <c r="J297" s="465">
        <f t="shared" si="89"/>
        <v>1.4207886263772895E-4</v>
      </c>
      <c r="K297" s="466">
        <f t="shared" si="90"/>
        <v>1.6429270423427803E-3</v>
      </c>
      <c r="L297" s="465">
        <f t="shared" si="91"/>
        <v>9.838646304006127E-6</v>
      </c>
      <c r="M297" s="465">
        <f t="shared" si="92"/>
        <v>5.4420870721536202E-18</v>
      </c>
      <c r="N297" s="465">
        <f t="shared" si="93"/>
        <v>5.0359128917942808E-4</v>
      </c>
      <c r="O297" s="466">
        <f t="shared" si="94"/>
        <v>3.0040023606988219E-3</v>
      </c>
      <c r="P297" s="465">
        <f t="shared" si="95"/>
        <v>4.7701121735501863E-6</v>
      </c>
      <c r="Q297" s="465">
        <f t="shared" si="96"/>
        <v>3.4541133806206659E-23</v>
      </c>
      <c r="R297" s="465">
        <f t="shared" si="97"/>
        <v>2.6032108501861106E-4</v>
      </c>
      <c r="S297" s="466">
        <f t="shared" si="98"/>
        <v>2.1707929732305287E-3</v>
      </c>
    </row>
    <row r="298" spans="1:19" x14ac:dyDescent="0.15">
      <c r="A298" s="385">
        <f t="shared" si="82"/>
        <v>283</v>
      </c>
      <c r="B298" s="456">
        <f t="shared" si="99"/>
        <v>195.92307692307693</v>
      </c>
      <c r="C298" s="457">
        <f t="shared" si="100"/>
        <v>849</v>
      </c>
      <c r="D298" s="465">
        <f t="shared" si="83"/>
        <v>2.1858868259347632E-6</v>
      </c>
      <c r="E298" s="465">
        <f t="shared" si="84"/>
        <v>2.5301898199236263E-31</v>
      </c>
      <c r="F298" s="465">
        <f t="shared" si="85"/>
        <v>1.2656663253618472E-4</v>
      </c>
      <c r="G298" s="466">
        <f t="shared" si="86"/>
        <v>1.5550243818065127E-3</v>
      </c>
      <c r="H298" s="465">
        <f t="shared" si="87"/>
        <v>2.46618192005975E-6</v>
      </c>
      <c r="I298" s="465">
        <f t="shared" si="88"/>
        <v>1.26816778311396E-30</v>
      </c>
      <c r="J298" s="465">
        <f t="shared" si="89"/>
        <v>1.3961191205202894E-4</v>
      </c>
      <c r="K298" s="466">
        <f t="shared" si="90"/>
        <v>1.6297274106676291E-3</v>
      </c>
      <c r="L298" s="465">
        <f t="shared" si="91"/>
        <v>9.4445180228680363E-6</v>
      </c>
      <c r="M298" s="465">
        <f t="shared" si="92"/>
        <v>4.4001880599296154E-18</v>
      </c>
      <c r="N298" s="465">
        <f t="shared" si="93"/>
        <v>4.9612103974971955E-4</v>
      </c>
      <c r="O298" s="466">
        <f t="shared" si="94"/>
        <v>2.9817042259622346E-3</v>
      </c>
      <c r="P298" s="465">
        <f t="shared" si="95"/>
        <v>4.5672851413782897E-6</v>
      </c>
      <c r="Q298" s="465">
        <f t="shared" si="96"/>
        <v>2.5840336033261229E-23</v>
      </c>
      <c r="R298" s="465">
        <f t="shared" si="97"/>
        <v>2.5611766633681921E-4</v>
      </c>
      <c r="S298" s="466">
        <f t="shared" si="98"/>
        <v>2.153972132042414E-3</v>
      </c>
    </row>
    <row r="299" spans="1:19" x14ac:dyDescent="0.15">
      <c r="A299" s="385">
        <f t="shared" si="82"/>
        <v>284</v>
      </c>
      <c r="B299" s="456">
        <f t="shared" si="99"/>
        <v>196.61538461538461</v>
      </c>
      <c r="C299" s="457">
        <f t="shared" si="100"/>
        <v>852</v>
      </c>
      <c r="D299" s="465">
        <f t="shared" si="83"/>
        <v>2.0874993888046616E-6</v>
      </c>
      <c r="E299" s="465">
        <f t="shared" si="84"/>
        <v>1.6687447375405083E-31</v>
      </c>
      <c r="F299" s="465">
        <f t="shared" si="85"/>
        <v>1.2435086451689781E-4</v>
      </c>
      <c r="G299" s="466">
        <f t="shared" si="86"/>
        <v>1.542509133490761E-3</v>
      </c>
      <c r="H299" s="465">
        <f t="shared" si="87"/>
        <v>2.3561825966657369E-6</v>
      </c>
      <c r="I299" s="465">
        <f t="shared" si="88"/>
        <v>8.4539986454939726E-31</v>
      </c>
      <c r="J299" s="465">
        <f t="shared" si="89"/>
        <v>1.3719363489206327E-4</v>
      </c>
      <c r="K299" s="466">
        <f t="shared" si="90"/>
        <v>1.6166796570660186E-3</v>
      </c>
      <c r="L299" s="465">
        <f t="shared" si="91"/>
        <v>9.0661782046132932E-6</v>
      </c>
      <c r="M299" s="465">
        <f t="shared" si="92"/>
        <v>3.5564094154362886E-18</v>
      </c>
      <c r="N299" s="465">
        <f t="shared" si="93"/>
        <v>4.8877930855895091E-4</v>
      </c>
      <c r="O299" s="466">
        <f t="shared" si="94"/>
        <v>2.9596488971878063E-3</v>
      </c>
      <c r="P299" s="465">
        <f t="shared" si="95"/>
        <v>4.3730823938108109E-6</v>
      </c>
      <c r="Q299" s="465">
        <f t="shared" si="96"/>
        <v>1.9319719317558752E-23</v>
      </c>
      <c r="R299" s="465">
        <f t="shared" si="97"/>
        <v>2.5199207841741789E-4</v>
      </c>
      <c r="S299" s="466">
        <f t="shared" si="98"/>
        <v>2.1373399981906398E-3</v>
      </c>
    </row>
    <row r="300" spans="1:19" x14ac:dyDescent="0.15">
      <c r="A300" s="385">
        <f t="shared" si="82"/>
        <v>285</v>
      </c>
      <c r="B300" s="456">
        <f t="shared" si="99"/>
        <v>197.30769230769232</v>
      </c>
      <c r="C300" s="457">
        <f t="shared" si="100"/>
        <v>855</v>
      </c>
      <c r="D300" s="465">
        <f t="shared" si="83"/>
        <v>1.9935404004259607E-6</v>
      </c>
      <c r="E300" s="465">
        <f t="shared" si="84"/>
        <v>1.099511527683335E-31</v>
      </c>
      <c r="F300" s="465">
        <f t="shared" si="85"/>
        <v>1.2217911698420014E-4</v>
      </c>
      <c r="G300" s="466">
        <f t="shared" si="86"/>
        <v>1.5301379185746595E-3</v>
      </c>
      <c r="H300" s="465">
        <f t="shared" si="87"/>
        <v>2.2510895825138454E-6</v>
      </c>
      <c r="I300" s="465">
        <f t="shared" si="88"/>
        <v>5.6303408842019791E-31</v>
      </c>
      <c r="J300" s="465">
        <f t="shared" si="89"/>
        <v>1.3482295247491116E-4</v>
      </c>
      <c r="K300" s="466">
        <f t="shared" si="90"/>
        <v>1.6037815111062722E-3</v>
      </c>
      <c r="L300" s="465">
        <f t="shared" si="91"/>
        <v>8.7029943760797993E-6</v>
      </c>
      <c r="M300" s="465">
        <f t="shared" si="92"/>
        <v>2.8733419471218214E-18</v>
      </c>
      <c r="N300" s="465">
        <f t="shared" si="93"/>
        <v>4.8156357010986639E-4</v>
      </c>
      <c r="O300" s="466">
        <f t="shared" si="94"/>
        <v>2.937832896552757E-3</v>
      </c>
      <c r="P300" s="465">
        <f t="shared" si="95"/>
        <v>4.1871372228988898E-6</v>
      </c>
      <c r="Q300" s="465">
        <f t="shared" si="96"/>
        <v>1.4435935679676394E-23</v>
      </c>
      <c r="R300" s="465">
        <f t="shared" si="97"/>
        <v>2.4794269031269689E-4</v>
      </c>
      <c r="S300" s="466">
        <f t="shared" si="98"/>
        <v>2.1208938055449779E-3</v>
      </c>
    </row>
    <row r="301" spans="1:19" x14ac:dyDescent="0.15">
      <c r="A301" s="385">
        <f t="shared" si="82"/>
        <v>286</v>
      </c>
      <c r="B301" s="456">
        <f t="shared" si="99"/>
        <v>198</v>
      </c>
      <c r="C301" s="457">
        <f t="shared" si="100"/>
        <v>858</v>
      </c>
      <c r="D301" s="465">
        <f t="shared" si="83"/>
        <v>1.9038105349607814E-6</v>
      </c>
      <c r="E301" s="465">
        <f t="shared" si="84"/>
        <v>7.237410941762126E-32</v>
      </c>
      <c r="F301" s="465">
        <f t="shared" si="85"/>
        <v>1.2005040869511596E-4</v>
      </c>
      <c r="G301" s="466">
        <f t="shared" si="86"/>
        <v>1.5179085851729532E-3</v>
      </c>
      <c r="H301" s="465">
        <f t="shared" si="87"/>
        <v>2.1506840410727559E-6</v>
      </c>
      <c r="I301" s="465">
        <f t="shared" si="88"/>
        <v>3.7462326880437898E-31</v>
      </c>
      <c r="J301" s="465">
        <f t="shared" si="89"/>
        <v>1.3249881270194219E-4</v>
      </c>
      <c r="K301" s="466">
        <f t="shared" si="90"/>
        <v>1.5910307440479212E-3</v>
      </c>
      <c r="L301" s="465">
        <f t="shared" si="91"/>
        <v>8.3543594004732645E-6</v>
      </c>
      <c r="M301" s="465">
        <f t="shared" si="92"/>
        <v>2.3205888935663433E-18</v>
      </c>
      <c r="N301" s="465">
        <f t="shared" si="93"/>
        <v>4.7447135486744507E-4</v>
      </c>
      <c r="O301" s="466">
        <f t="shared" si="94"/>
        <v>2.9162528078828637E-3</v>
      </c>
      <c r="P301" s="465">
        <f t="shared" si="95"/>
        <v>4.0090985132588697E-6</v>
      </c>
      <c r="Q301" s="465">
        <f t="shared" si="96"/>
        <v>1.0780301695237293E-23</v>
      </c>
      <c r="R301" s="465">
        <f t="shared" si="97"/>
        <v>2.4396790932090795E-4</v>
      </c>
      <c r="S301" s="466">
        <f t="shared" si="98"/>
        <v>2.104630837952916E-3</v>
      </c>
    </row>
    <row r="302" spans="1:19" x14ac:dyDescent="0.15">
      <c r="A302" s="385">
        <f t="shared" si="82"/>
        <v>287</v>
      </c>
      <c r="B302" s="456">
        <f t="shared" si="99"/>
        <v>198.69230769230768</v>
      </c>
      <c r="C302" s="457">
        <f t="shared" si="100"/>
        <v>861</v>
      </c>
      <c r="D302" s="465">
        <f t="shared" si="83"/>
        <v>1.8181194382883916E-6</v>
      </c>
      <c r="E302" s="465">
        <f t="shared" si="84"/>
        <v>4.7592743297925591E-32</v>
      </c>
      <c r="F302" s="465">
        <f t="shared" si="85"/>
        <v>1.1796378270800822E-4</v>
      </c>
      <c r="G302" s="466">
        <f t="shared" si="86"/>
        <v>1.5058190208723185E-3</v>
      </c>
      <c r="H302" s="465">
        <f t="shared" si="87"/>
        <v>2.0547568965956917E-6</v>
      </c>
      <c r="I302" s="465">
        <f t="shared" si="88"/>
        <v>2.490249350736797E-31</v>
      </c>
      <c r="J302" s="465">
        <f t="shared" si="89"/>
        <v>1.302201893372823E-4</v>
      </c>
      <c r="K302" s="466">
        <f t="shared" si="90"/>
        <v>1.5784251679350281E-3</v>
      </c>
      <c r="L302" s="465">
        <f t="shared" si="91"/>
        <v>8.0196904624123958E-6</v>
      </c>
      <c r="M302" s="465">
        <f t="shared" si="92"/>
        <v>1.8734612936217911E-18</v>
      </c>
      <c r="N302" s="465">
        <f t="shared" si="93"/>
        <v>4.6750024787567401E-4</v>
      </c>
      <c r="O302" s="466">
        <f t="shared" si="94"/>
        <v>2.8949052753518239E-3</v>
      </c>
      <c r="P302" s="465">
        <f t="shared" si="95"/>
        <v>3.8386300790702804E-6</v>
      </c>
      <c r="Q302" s="465">
        <f t="shared" si="96"/>
        <v>8.045612679974809E-24</v>
      </c>
      <c r="R302" s="465">
        <f t="shared" si="97"/>
        <v>2.4006617999317026E-4</v>
      </c>
      <c r="S302" s="466">
        <f t="shared" si="98"/>
        <v>2.0885484281677794E-3</v>
      </c>
    </row>
    <row r="303" spans="1:19" x14ac:dyDescent="0.15">
      <c r="A303" s="385">
        <f t="shared" si="82"/>
        <v>288</v>
      </c>
      <c r="B303" s="456">
        <f t="shared" si="99"/>
        <v>199.38461538461539</v>
      </c>
      <c r="C303" s="457">
        <f t="shared" si="100"/>
        <v>864</v>
      </c>
      <c r="D303" s="465">
        <f t="shared" si="83"/>
        <v>1.7362853241854656E-6</v>
      </c>
      <c r="E303" s="465">
        <f t="shared" si="84"/>
        <v>3.126603398565112E-32</v>
      </c>
      <c r="F303" s="465">
        <f t="shared" si="85"/>
        <v>1.1591830571977546E-4</v>
      </c>
      <c r="G303" s="466">
        <f t="shared" si="86"/>
        <v>1.4938671518741314E-3</v>
      </c>
      <c r="H303" s="465">
        <f t="shared" si="87"/>
        <v>1.9631083987593147E-6</v>
      </c>
      <c r="I303" s="465">
        <f t="shared" si="88"/>
        <v>1.6537864544990575E-31</v>
      </c>
      <c r="J303" s="465">
        <f t="shared" si="89"/>
        <v>1.2798608130626388E-4</v>
      </c>
      <c r="K303" s="466">
        <f t="shared" si="90"/>
        <v>1.5659626347122747E-3</v>
      </c>
      <c r="L303" s="465">
        <f t="shared" si="91"/>
        <v>7.6984280936327472E-6</v>
      </c>
      <c r="M303" s="465">
        <f t="shared" si="92"/>
        <v>1.5119141881100897E-18</v>
      </c>
      <c r="N303" s="465">
        <f t="shared" si="93"/>
        <v>4.6064788741284612E-4</v>
      </c>
      <c r="O303" s="466">
        <f t="shared" si="94"/>
        <v>2.8737870022124056E-3</v>
      </c>
      <c r="P303" s="465">
        <f t="shared" si="95"/>
        <v>3.6754100292650072E-6</v>
      </c>
      <c r="Q303" s="465">
        <f t="shared" si="96"/>
        <v>6.0010871629594083E-24</v>
      </c>
      <c r="R303" s="465">
        <f t="shared" si="97"/>
        <v>2.362359831669103E-4</v>
      </c>
      <c r="S303" s="466">
        <f t="shared" si="98"/>
        <v>2.0726439568034462E-3</v>
      </c>
    </row>
    <row r="304" spans="1:19" x14ac:dyDescent="0.15">
      <c r="A304" s="385">
        <f t="shared" si="82"/>
        <v>289</v>
      </c>
      <c r="B304" s="456">
        <f t="shared" si="99"/>
        <v>200.07692307692307</v>
      </c>
      <c r="C304" s="457">
        <f t="shared" si="100"/>
        <v>867</v>
      </c>
      <c r="D304" s="465">
        <f t="shared" si="83"/>
        <v>1.6581345886824188E-6</v>
      </c>
      <c r="E304" s="465">
        <f t="shared" si="84"/>
        <v>2.0520119777417407E-32</v>
      </c>
      <c r="F304" s="465">
        <f t="shared" si="85"/>
        <v>1.1391306742236651E-4</v>
      </c>
      <c r="G304" s="466">
        <f t="shared" si="86"/>
        <v>1.4820509421587704E-3</v>
      </c>
      <c r="H304" s="465">
        <f t="shared" si="87"/>
        <v>1.8755477067210744E-6</v>
      </c>
      <c r="I304" s="465">
        <f t="shared" si="88"/>
        <v>1.0972485430250903E-31</v>
      </c>
      <c r="J304" s="465">
        <f t="shared" si="89"/>
        <v>1.2579551201563621E-4</v>
      </c>
      <c r="K304" s="466">
        <f t="shared" si="90"/>
        <v>1.5536410353631884E-3</v>
      </c>
      <c r="L304" s="465">
        <f t="shared" si="91"/>
        <v>7.3900352377199443E-6</v>
      </c>
      <c r="M304" s="465">
        <f t="shared" si="92"/>
        <v>1.219679555400476E-18</v>
      </c>
      <c r="N304" s="465">
        <f t="shared" si="93"/>
        <v>4.5391196368171904E-4</v>
      </c>
      <c r="O304" s="466">
        <f t="shared" si="94"/>
        <v>2.8528947495585367E-3</v>
      </c>
      <c r="P304" s="465">
        <f t="shared" si="95"/>
        <v>3.5191301597088591E-6</v>
      </c>
      <c r="Q304" s="465">
        <f t="shared" si="96"/>
        <v>4.4734617639760599E-24</v>
      </c>
      <c r="R304" s="465">
        <f t="shared" si="97"/>
        <v>2.3247583502816749E-4</v>
      </c>
      <c r="S304" s="466">
        <f t="shared" si="98"/>
        <v>2.0569148513148697E-3</v>
      </c>
    </row>
    <row r="305" spans="1:19" x14ac:dyDescent="0.15">
      <c r="A305" s="385">
        <f t="shared" si="82"/>
        <v>290</v>
      </c>
      <c r="B305" s="456">
        <f t="shared" si="99"/>
        <v>200.76923076923077</v>
      </c>
      <c r="C305" s="457">
        <f t="shared" si="100"/>
        <v>870</v>
      </c>
      <c r="D305" s="465">
        <f t="shared" si="83"/>
        <v>1.5835014417776213E-6</v>
      </c>
      <c r="E305" s="465">
        <f t="shared" si="84"/>
        <v>1.345434352279795E-32</v>
      </c>
      <c r="F305" s="465">
        <f t="shared" si="85"/>
        <v>1.119471798789462E-4</v>
      </c>
      <c r="G305" s="466">
        <f t="shared" si="86"/>
        <v>1.4703683926707246E-3</v>
      </c>
      <c r="H305" s="465">
        <f t="shared" si="87"/>
        <v>1.7918924917288599E-6</v>
      </c>
      <c r="I305" s="465">
        <f t="shared" si="88"/>
        <v>7.2731083833152595E-32</v>
      </c>
      <c r="J305" s="465">
        <f t="shared" si="89"/>
        <v>1.236475286935379E-4</v>
      </c>
      <c r="K305" s="466">
        <f t="shared" si="90"/>
        <v>1.5414582990698155E-3</v>
      </c>
      <c r="L305" s="465">
        <f t="shared" si="91"/>
        <v>7.0939963523087965E-6</v>
      </c>
      <c r="M305" s="465">
        <f t="shared" si="92"/>
        <v>9.8355988986079944E-19</v>
      </c>
      <c r="N305" s="465">
        <f t="shared" si="93"/>
        <v>4.472902175374216E-4</v>
      </c>
      <c r="O305" s="466">
        <f t="shared" si="94"/>
        <v>2.8322253351173799E-3</v>
      </c>
      <c r="P305" s="465">
        <f t="shared" si="95"/>
        <v>3.3694953712277468E-6</v>
      </c>
      <c r="Q305" s="465">
        <f t="shared" si="96"/>
        <v>3.3327357453350234E-24</v>
      </c>
      <c r="R305" s="465">
        <f t="shared" si="97"/>
        <v>2.2878428619999003E-4</v>
      </c>
      <c r="S305" s="466">
        <f t="shared" si="98"/>
        <v>2.04135858500372E-3</v>
      </c>
    </row>
    <row r="306" spans="1:19" x14ac:dyDescent="0.15">
      <c r="A306" s="385">
        <f t="shared" si="82"/>
        <v>291</v>
      </c>
      <c r="B306" s="456">
        <f t="shared" si="99"/>
        <v>201.46153846153845</v>
      </c>
      <c r="C306" s="457">
        <f t="shared" si="100"/>
        <v>873</v>
      </c>
      <c r="D306" s="465">
        <f t="shared" si="83"/>
        <v>1.5122275557283302E-6</v>
      </c>
      <c r="E306" s="465">
        <f t="shared" si="84"/>
        <v>8.8129466525145303E-33</v>
      </c>
      <c r="F306" s="465">
        <f t="shared" si="85"/>
        <v>1.1001977691793563E-4</v>
      </c>
      <c r="G306" s="466">
        <f t="shared" si="86"/>
        <v>1.4588175405240548E-3</v>
      </c>
      <c r="H306" s="465">
        <f t="shared" si="87"/>
        <v>1.7119685574555102E-6</v>
      </c>
      <c r="I306" s="465">
        <f t="shared" si="88"/>
        <v>4.8164276940943138E-32</v>
      </c>
      <c r="J306" s="465">
        <f t="shared" si="89"/>
        <v>1.2154120174923122E-4</v>
      </c>
      <c r="K306" s="466">
        <f t="shared" si="90"/>
        <v>1.5294123923932873E-3</v>
      </c>
      <c r="L306" s="465">
        <f t="shared" si="91"/>
        <v>6.8098165472479354E-6</v>
      </c>
      <c r="M306" s="465">
        <f t="shared" si="92"/>
        <v>7.9285289784051333E-19</v>
      </c>
      <c r="N306" s="465">
        <f t="shared" si="93"/>
        <v>4.4078043924833388E-4</v>
      </c>
      <c r="O306" s="466">
        <f t="shared" si="94"/>
        <v>2.8117756320706561E-3</v>
      </c>
      <c r="P306" s="465">
        <f t="shared" si="95"/>
        <v>3.2262231123797123E-6</v>
      </c>
      <c r="Q306" s="465">
        <f t="shared" si="96"/>
        <v>2.4814284423117586E-24</v>
      </c>
      <c r="R306" s="465">
        <f t="shared" si="97"/>
        <v>2.2515992085681003E-4</v>
      </c>
      <c r="S306" s="466">
        <f t="shared" si="98"/>
        <v>2.0259726760484334E-3</v>
      </c>
    </row>
    <row r="307" spans="1:19" x14ac:dyDescent="0.15">
      <c r="A307" s="385">
        <f t="shared" si="82"/>
        <v>292</v>
      </c>
      <c r="B307" s="456">
        <f t="shared" si="99"/>
        <v>202.15384615384616</v>
      </c>
      <c r="C307" s="457">
        <f t="shared" si="100"/>
        <v>876</v>
      </c>
      <c r="D307" s="465">
        <f t="shared" si="83"/>
        <v>1.444161729172093E-6</v>
      </c>
      <c r="E307" s="465">
        <f t="shared" si="84"/>
        <v>5.7670837751231565E-33</v>
      </c>
      <c r="F307" s="465">
        <f t="shared" si="85"/>
        <v>1.0813001354592622E-4</v>
      </c>
      <c r="G307" s="466">
        <f t="shared" si="86"/>
        <v>1.4473964582275075E-3</v>
      </c>
      <c r="H307" s="465">
        <f t="shared" si="87"/>
        <v>1.635609477267554E-6</v>
      </c>
      <c r="I307" s="465">
        <f t="shared" si="88"/>
        <v>3.1865478299738572E-32</v>
      </c>
      <c r="J307" s="465">
        <f t="shared" si="89"/>
        <v>1.1947562415082214E-4</v>
      </c>
      <c r="K307" s="466">
        <f t="shared" si="90"/>
        <v>1.5175013184746935E-3</v>
      </c>
      <c r="L307" s="465">
        <f t="shared" si="91"/>
        <v>6.5370207572885401E-6</v>
      </c>
      <c r="M307" s="465">
        <f t="shared" si="92"/>
        <v>6.388831674652044E-19</v>
      </c>
      <c r="N307" s="465">
        <f t="shared" si="93"/>
        <v>4.3438046729060709E-4</v>
      </c>
      <c r="O307" s="466">
        <f t="shared" si="94"/>
        <v>2.7915425679044099E-3</v>
      </c>
      <c r="P307" s="465">
        <f t="shared" si="95"/>
        <v>3.0890428459204138E-6</v>
      </c>
      <c r="Q307" s="465">
        <f t="shared" si="96"/>
        <v>1.8464890140387865E-24</v>
      </c>
      <c r="R307" s="465">
        <f t="shared" si="97"/>
        <v>2.2160135586390961E-4</v>
      </c>
      <c r="S307" s="466">
        <f t="shared" si="98"/>
        <v>2.0107546865579828E-3</v>
      </c>
    </row>
    <row r="308" spans="1:19" x14ac:dyDescent="0.15">
      <c r="A308" s="385">
        <f t="shared" si="82"/>
        <v>293</v>
      </c>
      <c r="B308" s="456">
        <f t="shared" si="99"/>
        <v>202.84615384615384</v>
      </c>
      <c r="C308" s="457">
        <f t="shared" si="100"/>
        <v>879</v>
      </c>
      <c r="D308" s="465">
        <f t="shared" si="83"/>
        <v>1.3791595663662203E-6</v>
      </c>
      <c r="E308" s="465">
        <f t="shared" si="84"/>
        <v>3.7702343710087206E-33</v>
      </c>
      <c r="F308" s="465">
        <f t="shared" si="85"/>
        <v>1.0627706537658099E-4</v>
      </c>
      <c r="G308" s="466">
        <f t="shared" si="86"/>
        <v>1.4361032529288478E-3</v>
      </c>
      <c r="H308" s="465">
        <f t="shared" si="87"/>
        <v>1.5626562476729152E-6</v>
      </c>
      <c r="I308" s="465">
        <f t="shared" si="88"/>
        <v>2.106234488668031E-32</v>
      </c>
      <c r="J308" s="465">
        <f t="shared" si="89"/>
        <v>1.1744991082229816E-4</v>
      </c>
      <c r="K308" s="466">
        <f t="shared" si="90"/>
        <v>1.5057231162556744E-3</v>
      </c>
      <c r="L308" s="465">
        <f t="shared" si="91"/>
        <v>6.2751529479147077E-6</v>
      </c>
      <c r="M308" s="465">
        <f t="shared" si="92"/>
        <v>5.1462107770257036E-19</v>
      </c>
      <c r="N308" s="465">
        <f t="shared" si="93"/>
        <v>4.2808818717610109E-4</v>
      </c>
      <c r="O308" s="466">
        <f t="shared" si="94"/>
        <v>2.7715231232863903E-3</v>
      </c>
      <c r="P308" s="465">
        <f t="shared" si="95"/>
        <v>2.9576955379547953E-6</v>
      </c>
      <c r="Q308" s="465">
        <f t="shared" si="96"/>
        <v>1.3732074917409672E-24</v>
      </c>
      <c r="R308" s="465">
        <f t="shared" si="97"/>
        <v>2.1810723994064585E-4</v>
      </c>
      <c r="S308" s="466">
        <f t="shared" si="98"/>
        <v>1.9957022216487534E-3</v>
      </c>
    </row>
    <row r="309" spans="1:19" x14ac:dyDescent="0.15">
      <c r="A309" s="385">
        <f t="shared" si="82"/>
        <v>294</v>
      </c>
      <c r="B309" s="456">
        <f t="shared" si="99"/>
        <v>203.53846153846155</v>
      </c>
      <c r="C309" s="457">
        <f t="shared" si="100"/>
        <v>882</v>
      </c>
      <c r="D309" s="465">
        <f t="shared" si="83"/>
        <v>1.3170831708647203E-6</v>
      </c>
      <c r="E309" s="465">
        <f t="shared" si="84"/>
        <v>2.462395918325423E-33</v>
      </c>
      <c r="F309" s="465">
        <f t="shared" si="85"/>
        <v>1.0446012807785454E-4</v>
      </c>
      <c r="G309" s="466">
        <f t="shared" si="86"/>
        <v>1.4249360656777433E-3</v>
      </c>
      <c r="H309" s="465">
        <f t="shared" si="87"/>
        <v>1.4929569572258899E-6</v>
      </c>
      <c r="I309" s="465">
        <f t="shared" si="88"/>
        <v>1.3908629798357316E-32</v>
      </c>
      <c r="J309" s="465">
        <f t="shared" si="89"/>
        <v>1.1546319805777472E-4</v>
      </c>
      <c r="K309" s="466">
        <f t="shared" si="90"/>
        <v>1.4940758597181626E-3</v>
      </c>
      <c r="L309" s="465">
        <f t="shared" si="91"/>
        <v>6.023775352987528E-6</v>
      </c>
      <c r="M309" s="465">
        <f t="shared" si="92"/>
        <v>4.1437282302212529E-19</v>
      </c>
      <c r="N309" s="465">
        <f t="shared" si="93"/>
        <v>4.21901530310409E-4</v>
      </c>
      <c r="O309" s="466">
        <f t="shared" si="94"/>
        <v>2.7517143309702852E-3</v>
      </c>
      <c r="P309" s="465">
        <f t="shared" si="95"/>
        <v>2.8319331688101396E-6</v>
      </c>
      <c r="Q309" s="465">
        <f t="shared" si="96"/>
        <v>1.0206349357793164E-24</v>
      </c>
      <c r="R309" s="465">
        <f t="shared" si="97"/>
        <v>2.1467625284832259E-4</v>
      </c>
      <c r="S309" s="466">
        <f t="shared" si="98"/>
        <v>1.9808129285437625E-3</v>
      </c>
    </row>
    <row r="310" spans="1:19" x14ac:dyDescent="0.15">
      <c r="A310" s="385">
        <f t="shared" si="82"/>
        <v>295</v>
      </c>
      <c r="B310" s="456">
        <f t="shared" si="99"/>
        <v>204.23076923076923</v>
      </c>
      <c r="C310" s="457">
        <f t="shared" si="100"/>
        <v>885</v>
      </c>
      <c r="D310" s="465">
        <f t="shared" si="83"/>
        <v>1.2578008529829825E-6</v>
      </c>
      <c r="E310" s="465">
        <f t="shared" si="84"/>
        <v>1.6066650183047409E-33</v>
      </c>
      <c r="F310" s="465">
        <f t="shared" si="85"/>
        <v>1.0267841683464507E-4</v>
      </c>
      <c r="G310" s="466">
        <f t="shared" si="86"/>
        <v>1.4138930707068228E-3</v>
      </c>
      <c r="H310" s="465">
        <f t="shared" si="87"/>
        <v>1.4263664701999988E-6</v>
      </c>
      <c r="I310" s="465">
        <f t="shared" si="88"/>
        <v>9.1760081659305539E-33</v>
      </c>
      <c r="J310" s="465">
        <f t="shared" si="89"/>
        <v>1.1351464295261682E-4</v>
      </c>
      <c r="K310" s="466">
        <f t="shared" si="90"/>
        <v>1.4825576571427868E-3</v>
      </c>
      <c r="L310" s="465">
        <f t="shared" si="91"/>
        <v>5.7824677429286058E-6</v>
      </c>
      <c r="M310" s="465">
        <f t="shared" si="92"/>
        <v>3.3352838577553534E-19</v>
      </c>
      <c r="N310" s="465">
        <f t="shared" si="93"/>
        <v>4.1581847288296725E-4</v>
      </c>
      <c r="O310" s="466">
        <f t="shared" si="94"/>
        <v>2.7321132747261832E-3</v>
      </c>
      <c r="P310" s="465">
        <f t="shared" si="95"/>
        <v>2.7115182647070777E-6</v>
      </c>
      <c r="Q310" s="465">
        <f t="shared" si="96"/>
        <v>7.5814083582065537E-25</v>
      </c>
      <c r="R310" s="465">
        <f t="shared" si="97"/>
        <v>2.1130710459948965E-4</v>
      </c>
      <c r="S310" s="466">
        <f t="shared" si="98"/>
        <v>1.9660844956937984E-3</v>
      </c>
    </row>
    <row r="311" spans="1:19" x14ac:dyDescent="0.15">
      <c r="A311" s="385">
        <f t="shared" si="82"/>
        <v>296</v>
      </c>
      <c r="B311" s="456">
        <f t="shared" si="99"/>
        <v>204.92307692307693</v>
      </c>
      <c r="C311" s="457">
        <f t="shared" si="100"/>
        <v>888</v>
      </c>
      <c r="D311" s="465">
        <f t="shared" si="83"/>
        <v>1.2011868504295154E-6</v>
      </c>
      <c r="E311" s="465">
        <f t="shared" si="84"/>
        <v>1.0473002015848516E-33</v>
      </c>
      <c r="F311" s="465">
        <f t="shared" si="85"/>
        <v>1.0093116582654549E-4</v>
      </c>
      <c r="G311" s="466">
        <f t="shared" si="86"/>
        <v>1.4029724747302685E-3</v>
      </c>
      <c r="H311" s="465">
        <f t="shared" si="87"/>
        <v>1.3627461243699941E-6</v>
      </c>
      <c r="I311" s="465">
        <f t="shared" si="88"/>
        <v>6.048051972376709E-33</v>
      </c>
      <c r="J311" s="465">
        <f t="shared" si="89"/>
        <v>1.1160342285154723E-4</v>
      </c>
      <c r="K311" s="466">
        <f t="shared" si="90"/>
        <v>1.4711666503853821E-3</v>
      </c>
      <c r="L311" s="465">
        <f t="shared" si="91"/>
        <v>5.550826722219393E-6</v>
      </c>
      <c r="M311" s="465">
        <f t="shared" si="92"/>
        <v>2.6835670694234041E-19</v>
      </c>
      <c r="N311" s="465">
        <f t="shared" si="93"/>
        <v>4.0983703478536526E-4</v>
      </c>
      <c r="O311" s="466">
        <f t="shared" si="94"/>
        <v>2.7127170882964E-3</v>
      </c>
      <c r="P311" s="465">
        <f t="shared" si="95"/>
        <v>2.5962234493440437E-6</v>
      </c>
      <c r="Q311" s="465">
        <f t="shared" si="96"/>
        <v>5.6282697762106197E-25</v>
      </c>
      <c r="R311" s="465">
        <f t="shared" si="97"/>
        <v>2.0799853469011254E-4</v>
      </c>
      <c r="S311" s="466">
        <f t="shared" si="98"/>
        <v>1.9515146519196976E-3</v>
      </c>
    </row>
    <row r="312" spans="1:19" x14ac:dyDescent="0.15">
      <c r="A312" s="385">
        <f t="shared" si="82"/>
        <v>297</v>
      </c>
      <c r="B312" s="456">
        <f t="shared" si="99"/>
        <v>205.61538461538461</v>
      </c>
      <c r="C312" s="457">
        <f t="shared" si="100"/>
        <v>891</v>
      </c>
      <c r="D312" s="465">
        <f t="shared" si="83"/>
        <v>1.1471210615121937E-6</v>
      </c>
      <c r="E312" s="465">
        <f t="shared" si="84"/>
        <v>6.8201810038195186E-34</v>
      </c>
      <c r="F312" s="465">
        <f t="shared" si="85"/>
        <v>9.9217627722580914E-5</v>
      </c>
      <c r="G312" s="466">
        <f t="shared" si="86"/>
        <v>1.3921725162595751E-3</v>
      </c>
      <c r="H312" s="465">
        <f t="shared" si="87"/>
        <v>1.3019634422737459E-6</v>
      </c>
      <c r="I312" s="465">
        <f t="shared" si="88"/>
        <v>3.9826301662390318E-33</v>
      </c>
      <c r="J312" s="465">
        <f t="shared" si="89"/>
        <v>1.0972873481207568E-4</v>
      </c>
      <c r="K312" s="466">
        <f t="shared" si="90"/>
        <v>1.4599010141711265E-3</v>
      </c>
      <c r="L312" s="465">
        <f t="shared" si="91"/>
        <v>5.3284650550423947E-6</v>
      </c>
      <c r="M312" s="465">
        <f t="shared" si="92"/>
        <v>2.1583928393026186E-19</v>
      </c>
      <c r="N312" s="465">
        <f t="shared" si="93"/>
        <v>4.0395527855996427E-4</v>
      </c>
      <c r="O312" s="466">
        <f t="shared" si="94"/>
        <v>2.6935229543761266E-3</v>
      </c>
      <c r="P312" s="465">
        <f t="shared" si="95"/>
        <v>2.4858310145486157E-6</v>
      </c>
      <c r="Q312" s="465">
        <f t="shared" si="96"/>
        <v>4.175859129669352E-25</v>
      </c>
      <c r="R312" s="465">
        <f t="shared" si="97"/>
        <v>2.0474931135316954E-4</v>
      </c>
      <c r="S312" s="466">
        <f t="shared" si="98"/>
        <v>1.9371011655752856E-3</v>
      </c>
    </row>
    <row r="313" spans="1:19" x14ac:dyDescent="0.15">
      <c r="A313" s="385">
        <f t="shared" si="82"/>
        <v>298</v>
      </c>
      <c r="B313" s="456">
        <f t="shared" si="99"/>
        <v>206.30769230769232</v>
      </c>
      <c r="C313" s="457">
        <f t="shared" si="100"/>
        <v>894</v>
      </c>
      <c r="D313" s="465">
        <f t="shared" si="83"/>
        <v>1.0954887903529168E-6</v>
      </c>
      <c r="E313" s="465">
        <f t="shared" si="84"/>
        <v>4.4371074653416977E-34</v>
      </c>
      <c r="F313" s="465">
        <f t="shared" si="85"/>
        <v>9.7537073188824763E-5</v>
      </c>
      <c r="G313" s="466">
        <f t="shared" si="86"/>
        <v>1.381491464935905E-3</v>
      </c>
      <c r="H313" s="465">
        <f t="shared" si="87"/>
        <v>1.2438918553527018E-6</v>
      </c>
      <c r="I313" s="465">
        <f t="shared" si="88"/>
        <v>2.6200986566438425E-33</v>
      </c>
      <c r="J313" s="465">
        <f t="shared" si="89"/>
        <v>1.0788979508458141E-4</v>
      </c>
      <c r="K313" s="466">
        <f t="shared" si="90"/>
        <v>1.4487589554058107E-3</v>
      </c>
      <c r="L313" s="465">
        <f t="shared" si="91"/>
        <v>5.1150110179363939E-6</v>
      </c>
      <c r="M313" s="465">
        <f t="shared" si="92"/>
        <v>1.735350412031605E-19</v>
      </c>
      <c r="N313" s="465">
        <f t="shared" si="93"/>
        <v>3.9817130837527248E-4</v>
      </c>
      <c r="O313" s="466">
        <f t="shared" si="94"/>
        <v>2.6745281036181508E-3</v>
      </c>
      <c r="P313" s="465">
        <f t="shared" si="95"/>
        <v>2.3801325091848471E-6</v>
      </c>
      <c r="Q313" s="465">
        <f t="shared" si="96"/>
        <v>3.0964427113492098E-25</v>
      </c>
      <c r="R313" s="465">
        <f t="shared" si="97"/>
        <v>2.0155823083300994E-4</v>
      </c>
      <c r="S313" s="466">
        <f t="shared" si="98"/>
        <v>1.9228418437303957E-3</v>
      </c>
    </row>
    <row r="314" spans="1:19" x14ac:dyDescent="0.15">
      <c r="A314" s="385">
        <f t="shared" si="82"/>
        <v>299</v>
      </c>
      <c r="B314" s="456">
        <f t="shared" si="99"/>
        <v>207</v>
      </c>
      <c r="C314" s="457">
        <f t="shared" si="100"/>
        <v>897</v>
      </c>
      <c r="D314" s="465">
        <f t="shared" si="83"/>
        <v>1.0461805035702801E-6</v>
      </c>
      <c r="E314" s="465">
        <f t="shared" si="84"/>
        <v>2.8839238806718237E-34</v>
      </c>
      <c r="F314" s="465">
        <f t="shared" si="85"/>
        <v>9.5888790411668978E-5</v>
      </c>
      <c r="G314" s="466">
        <f t="shared" si="86"/>
        <v>1.370927620878645E-3</v>
      </c>
      <c r="H314" s="465">
        <f t="shared" si="87"/>
        <v>1.188410440396582E-6</v>
      </c>
      <c r="I314" s="465">
        <f t="shared" si="88"/>
        <v>1.7221023867500983E-33</v>
      </c>
      <c r="J314" s="465">
        <f t="shared" si="89"/>
        <v>1.0608583860627352E-4</v>
      </c>
      <c r="K314" s="466">
        <f t="shared" si="90"/>
        <v>1.4377387125037537E-3</v>
      </c>
      <c r="L314" s="465">
        <f t="shared" si="91"/>
        <v>4.9101077783839455E-6</v>
      </c>
      <c r="M314" s="465">
        <f t="shared" si="92"/>
        <v>1.3947064093549982E-19</v>
      </c>
      <c r="N314" s="465">
        <f t="shared" si="93"/>
        <v>3.9248326902918684E-4</v>
      </c>
      <c r="O314" s="466">
        <f t="shared" si="94"/>
        <v>2.6557298136609796E-3</v>
      </c>
      <c r="P314" s="465">
        <f t="shared" si="95"/>
        <v>2.2789283455405147E-6</v>
      </c>
      <c r="Q314" s="465">
        <f t="shared" si="96"/>
        <v>2.2947051625435443E-25</v>
      </c>
      <c r="R314" s="465">
        <f t="shared" si="97"/>
        <v>1.9842411667925219E-4</v>
      </c>
      <c r="S314" s="466">
        <f t="shared" si="98"/>
        <v>1.9087345313733817E-3</v>
      </c>
    </row>
    <row r="315" spans="1:19" x14ac:dyDescent="0.15">
      <c r="A315" s="385">
        <f t="shared" si="82"/>
        <v>300</v>
      </c>
      <c r="B315" s="456">
        <f t="shared" si="99"/>
        <v>207.69230769230768</v>
      </c>
      <c r="C315" s="457">
        <f t="shared" si="100"/>
        <v>900</v>
      </c>
      <c r="D315" s="465">
        <f t="shared" si="83"/>
        <v>9.9909159791399302E-7</v>
      </c>
      <c r="E315" s="465">
        <f t="shared" si="84"/>
        <v>1.8726124349070669E-34</v>
      </c>
      <c r="F315" s="465">
        <f t="shared" si="85"/>
        <v>9.4272084634194897E-5</v>
      </c>
      <c r="G315" s="466">
        <f t="shared" si="86"/>
        <v>1.3604793140496896E-3</v>
      </c>
      <c r="H315" s="465">
        <f t="shared" si="87"/>
        <v>1.1354036677433981E-6</v>
      </c>
      <c r="I315" s="465">
        <f t="shared" si="88"/>
        <v>1.1308224116384011E-33</v>
      </c>
      <c r="J315" s="465">
        <f t="shared" si="89"/>
        <v>1.0431611851069444E-4</v>
      </c>
      <c r="K315" s="466">
        <f t="shared" si="90"/>
        <v>1.4268385547319378E-3</v>
      </c>
      <c r="L315" s="465">
        <f t="shared" si="91"/>
        <v>4.7134127982921134E-6</v>
      </c>
      <c r="M315" s="465">
        <f t="shared" si="92"/>
        <v>1.1205148024692753E-19</v>
      </c>
      <c r="N315" s="465">
        <f t="shared" si="93"/>
        <v>3.8688934497799199E-4</v>
      </c>
      <c r="O315" s="466">
        <f t="shared" si="94"/>
        <v>2.6371254081798317E-3</v>
      </c>
      <c r="P315" s="465">
        <f t="shared" si="95"/>
        <v>2.1820274224508259E-6</v>
      </c>
      <c r="Q315" s="465">
        <f t="shared" si="96"/>
        <v>1.6995647901197361E-25</v>
      </c>
      <c r="R315" s="465">
        <f t="shared" si="97"/>
        <v>1.9534581906111015E-4</v>
      </c>
      <c r="S315" s="466">
        <f t="shared" si="98"/>
        <v>1.8947771106326572E-3</v>
      </c>
    </row>
    <row r="316" spans="1:19" x14ac:dyDescent="0.15">
      <c r="A316" s="385">
        <f t="shared" si="82"/>
        <v>301</v>
      </c>
      <c r="B316" s="456">
        <f t="shared" si="99"/>
        <v>208.38461538461539</v>
      </c>
      <c r="C316" s="457">
        <f t="shared" si="100"/>
        <v>903</v>
      </c>
      <c r="D316" s="465">
        <f t="shared" si="83"/>
        <v>9.5412217835818068E-7</v>
      </c>
      <c r="E316" s="465">
        <f t="shared" si="84"/>
        <v>1.2147663095112458E-34</v>
      </c>
      <c r="F316" s="465">
        <f t="shared" si="85"/>
        <v>9.268627770619986E-5</v>
      </c>
      <c r="G316" s="466">
        <f t="shared" si="86"/>
        <v>1.3501449036330371E-3</v>
      </c>
      <c r="H316" s="465">
        <f t="shared" si="87"/>
        <v>1.084761160710572E-6</v>
      </c>
      <c r="I316" s="465">
        <f t="shared" si="88"/>
        <v>7.4186419926490705E-34</v>
      </c>
      <c r="J316" s="465">
        <f t="shared" si="89"/>
        <v>1.0257990565021302E-4</v>
      </c>
      <c r="K316" s="466">
        <f t="shared" si="90"/>
        <v>1.4160567815699116E-3</v>
      </c>
      <c r="L316" s="465">
        <f t="shared" si="91"/>
        <v>4.5245972613692411E-6</v>
      </c>
      <c r="M316" s="465">
        <f t="shared" si="92"/>
        <v>8.9989502822425225E-20</v>
      </c>
      <c r="N316" s="465">
        <f t="shared" si="93"/>
        <v>3.8138775939200453E-4</v>
      </c>
      <c r="O316" s="466">
        <f t="shared" si="94"/>
        <v>2.618712255959841E-3</v>
      </c>
      <c r="P316" s="465">
        <f t="shared" si="95"/>
        <v>2.0892467644471365E-6</v>
      </c>
      <c r="Q316" s="465">
        <f t="shared" si="96"/>
        <v>1.2580442029699736E-25</v>
      </c>
      <c r="R316" s="465">
        <f t="shared" si="97"/>
        <v>1.9232221410003802E-4</v>
      </c>
      <c r="S316" s="466">
        <f t="shared" si="98"/>
        <v>1.8809675000166968E-3</v>
      </c>
    </row>
    <row r="317" spans="1:19" x14ac:dyDescent="0.15">
      <c r="A317" s="385">
        <f t="shared" si="82"/>
        <v>302</v>
      </c>
      <c r="B317" s="456">
        <f t="shared" si="99"/>
        <v>209.07692307692307</v>
      </c>
      <c r="C317" s="457">
        <f t="shared" si="100"/>
        <v>906</v>
      </c>
      <c r="D317" s="465">
        <f t="shared" si="83"/>
        <v>9.1117684618275702E-7</v>
      </c>
      <c r="E317" s="465">
        <f t="shared" si="84"/>
        <v>7.8726104174862846E-35</v>
      </c>
      <c r="F317" s="465">
        <f t="shared" si="85"/>
        <v>9.113070764688036E-5</v>
      </c>
      <c r="G317" s="466">
        <f t="shared" si="86"/>
        <v>1.3399227774292734E-3</v>
      </c>
      <c r="H317" s="465">
        <f t="shared" si="87"/>
        <v>1.0363774657561561E-6</v>
      </c>
      <c r="I317" s="465">
        <f t="shared" si="88"/>
        <v>4.8623860781319978E-34</v>
      </c>
      <c r="J317" s="465">
        <f t="shared" si="89"/>
        <v>1.0087648813350558E-4</v>
      </c>
      <c r="K317" s="466">
        <f t="shared" si="90"/>
        <v>1.4053917220850124E-3</v>
      </c>
      <c r="L317" s="465">
        <f t="shared" si="91"/>
        <v>4.3433455234406838E-6</v>
      </c>
      <c r="M317" s="465">
        <f t="shared" si="92"/>
        <v>7.22446719205849E-20</v>
      </c>
      <c r="N317" s="465">
        <f t="shared" si="93"/>
        <v>3.7597677323497614E-4</v>
      </c>
      <c r="O317" s="466">
        <f t="shared" si="94"/>
        <v>2.6004877699908275E-3</v>
      </c>
      <c r="P317" s="465">
        <f t="shared" si="95"/>
        <v>2.0004111762491859E-6</v>
      </c>
      <c r="Q317" s="465">
        <f t="shared" si="96"/>
        <v>9.3068298017769878E-26</v>
      </c>
      <c r="R317" s="465">
        <f t="shared" si="97"/>
        <v>1.8935220322091606E-4</v>
      </c>
      <c r="S317" s="466">
        <f t="shared" si="98"/>
        <v>1.8673036536720434E-3</v>
      </c>
    </row>
    <row r="318" spans="1:19" x14ac:dyDescent="0.15">
      <c r="A318" s="385">
        <f t="shared" si="82"/>
        <v>303</v>
      </c>
      <c r="B318" s="456">
        <f t="shared" si="99"/>
        <v>209.76923076923077</v>
      </c>
      <c r="C318" s="457">
        <f t="shared" si="100"/>
        <v>909</v>
      </c>
      <c r="D318" s="465">
        <f t="shared" si="83"/>
        <v>8.701644965933036E-7</v>
      </c>
      <c r="E318" s="465">
        <f t="shared" si="84"/>
        <v>5.0971384118749503E-35</v>
      </c>
      <c r="F318" s="465">
        <f t="shared" si="85"/>
        <v>8.9604728220948893E-5</v>
      </c>
      <c r="G318" s="466">
        <f t="shared" si="86"/>
        <v>1.3298113512645348E-3</v>
      </c>
      <c r="H318" s="465">
        <f t="shared" si="87"/>
        <v>9.9015183289156299E-7</v>
      </c>
      <c r="I318" s="465">
        <f t="shared" si="88"/>
        <v>3.1839770892917846E-34</v>
      </c>
      <c r="J318" s="465">
        <f t="shared" si="89"/>
        <v>9.9205170875138471E-5</v>
      </c>
      <c r="K318" s="466">
        <f t="shared" si="90"/>
        <v>1.3948417343225032E-3</v>
      </c>
      <c r="L318" s="465">
        <f t="shared" si="91"/>
        <v>4.1693545847842761E-6</v>
      </c>
      <c r="M318" s="465">
        <f t="shared" si="92"/>
        <v>5.7977538466889504E-20</v>
      </c>
      <c r="N318" s="465">
        <f t="shared" si="93"/>
        <v>3.7065468436847659E-4</v>
      </c>
      <c r="O318" s="466">
        <f t="shared" si="94"/>
        <v>2.5824494065831618E-3</v>
      </c>
      <c r="P318" s="465">
        <f t="shared" si="95"/>
        <v>1.9153529119484235E-6</v>
      </c>
      <c r="Q318" s="465">
        <f t="shared" si="96"/>
        <v>6.8810654512005839E-26</v>
      </c>
      <c r="R318" s="465">
        <f t="shared" si="97"/>
        <v>1.8643471252122179E-4</v>
      </c>
      <c r="S318" s="466">
        <f t="shared" si="98"/>
        <v>1.8537835606587973E-3</v>
      </c>
    </row>
    <row r="319" spans="1:19" x14ac:dyDescent="0.15">
      <c r="A319" s="385">
        <f t="shared" si="82"/>
        <v>304</v>
      </c>
      <c r="B319" s="456">
        <f t="shared" si="99"/>
        <v>210.46153846153845</v>
      </c>
      <c r="C319" s="457">
        <f t="shared" si="100"/>
        <v>912</v>
      </c>
      <c r="D319" s="465">
        <f t="shared" si="83"/>
        <v>8.309981254501809E-7</v>
      </c>
      <c r="E319" s="465">
        <f t="shared" si="84"/>
        <v>3.2969790989562702E-35</v>
      </c>
      <c r="F319" s="465">
        <f t="shared" si="85"/>
        <v>8.8107708525742012E-5</v>
      </c>
      <c r="G319" s="466">
        <f t="shared" si="86"/>
        <v>1.3198090684135471E-3</v>
      </c>
      <c r="H319" s="465">
        <f t="shared" si="87"/>
        <v>9.4598800588857762E-7</v>
      </c>
      <c r="I319" s="465">
        <f t="shared" si="88"/>
        <v>2.082985973132507E-34</v>
      </c>
      <c r="J319" s="465">
        <f t="shared" si="89"/>
        <v>9.7565275158695286E-5</v>
      </c>
      <c r="K319" s="466">
        <f t="shared" si="90"/>
        <v>1.3844052047102397E-3</v>
      </c>
      <c r="L319" s="465">
        <f t="shared" si="91"/>
        <v>4.0023335836037508E-6</v>
      </c>
      <c r="M319" s="465">
        <f t="shared" si="92"/>
        <v>4.6510816324957154E-20</v>
      </c>
      <c r="N319" s="465">
        <f t="shared" si="93"/>
        <v>3.6541982667859241E-4</v>
      </c>
      <c r="O319" s="466">
        <f t="shared" si="94"/>
        <v>2.5645946645040957E-3</v>
      </c>
      <c r="P319" s="465">
        <f t="shared" si="95"/>
        <v>1.833911358257842E-6</v>
      </c>
      <c r="Q319" s="465">
        <f t="shared" si="96"/>
        <v>5.084614137091278E-26</v>
      </c>
      <c r="R319" s="465">
        <f t="shared" si="97"/>
        <v>1.8356869215718774E-4</v>
      </c>
      <c r="S319" s="466">
        <f t="shared" si="98"/>
        <v>1.8404052442431353E-3</v>
      </c>
    </row>
    <row r="320" spans="1:19" x14ac:dyDescent="0.15">
      <c r="A320" s="385">
        <f t="shared" si="82"/>
        <v>305</v>
      </c>
      <c r="B320" s="456">
        <f t="shared" si="99"/>
        <v>211.15384615384616</v>
      </c>
      <c r="C320" s="457">
        <f t="shared" si="100"/>
        <v>915</v>
      </c>
      <c r="D320" s="465">
        <f t="shared" si="83"/>
        <v>7.9359464469677794E-7</v>
      </c>
      <c r="E320" s="465">
        <f t="shared" si="84"/>
        <v>2.1305342284967045E-35</v>
      </c>
      <c r="F320" s="465">
        <f t="shared" si="85"/>
        <v>8.6639032591206977E-5</v>
      </c>
      <c r="G320" s="466">
        <f t="shared" si="86"/>
        <v>1.3099143990364221E-3</v>
      </c>
      <c r="H320" s="465">
        <f t="shared" si="87"/>
        <v>9.0379402184376959E-7</v>
      </c>
      <c r="I320" s="465">
        <f t="shared" si="88"/>
        <v>1.361441920517867E-34</v>
      </c>
      <c r="J320" s="465">
        <f t="shared" si="89"/>
        <v>9.5956138212116571E-5</v>
      </c>
      <c r="K320" s="466">
        <f t="shared" si="90"/>
        <v>1.3740805474774481E-3</v>
      </c>
      <c r="L320" s="465">
        <f t="shared" si="91"/>
        <v>3.8420033097931463E-6</v>
      </c>
      <c r="M320" s="465">
        <f t="shared" si="92"/>
        <v>3.729826676384239E-20</v>
      </c>
      <c r="N320" s="465">
        <f t="shared" si="93"/>
        <v>3.6027056922749434E-4</v>
      </c>
      <c r="O320" s="466">
        <f t="shared" si="94"/>
        <v>2.5469210841340658E-3</v>
      </c>
      <c r="P320" s="465">
        <f t="shared" si="95"/>
        <v>1.755932731230098E-6</v>
      </c>
      <c r="Q320" s="465">
        <f t="shared" si="96"/>
        <v>3.7549923339044598E-26</v>
      </c>
      <c r="R320" s="465">
        <f t="shared" si="97"/>
        <v>1.8075311574672348E-4</v>
      </c>
      <c r="S320" s="466">
        <f t="shared" si="98"/>
        <v>1.8271667612064458E-3</v>
      </c>
    </row>
    <row r="321" spans="1:19" x14ac:dyDescent="0.15">
      <c r="A321" s="385">
        <f t="shared" si="82"/>
        <v>306</v>
      </c>
      <c r="B321" s="456">
        <f t="shared" si="99"/>
        <v>211.84615384615384</v>
      </c>
      <c r="C321" s="457">
        <f t="shared" si="100"/>
        <v>918</v>
      </c>
      <c r="D321" s="465">
        <f t="shared" si="83"/>
        <v>7.5787470609542792E-7</v>
      </c>
      <c r="E321" s="465">
        <f t="shared" si="84"/>
        <v>1.3754469504327024E-35</v>
      </c>
      <c r="F321" s="465">
        <f t="shared" si="85"/>
        <v>8.5198098990213467E-5</v>
      </c>
      <c r="G321" s="466">
        <f t="shared" si="86"/>
        <v>1.3001258396287323E-3</v>
      </c>
      <c r="H321" s="465">
        <f t="shared" si="87"/>
        <v>8.6348201968297364E-7</v>
      </c>
      <c r="I321" s="465">
        <f t="shared" si="88"/>
        <v>8.8901420089141654E-35</v>
      </c>
      <c r="J321" s="465">
        <f t="shared" si="89"/>
        <v>9.4377112794807871E-5</v>
      </c>
      <c r="K321" s="466">
        <f t="shared" si="90"/>
        <v>1.3638662040872534E-3</v>
      </c>
      <c r="L321" s="465">
        <f t="shared" si="91"/>
        <v>3.6880957381794658E-6</v>
      </c>
      <c r="M321" s="465">
        <f t="shared" si="92"/>
        <v>2.9899511817807802E-20</v>
      </c>
      <c r="N321" s="465">
        <f t="shared" si="93"/>
        <v>3.552053154244339E-4</v>
      </c>
      <c r="O321" s="466">
        <f t="shared" si="94"/>
        <v>2.5294262466423931E-3</v>
      </c>
      <c r="P321" s="465">
        <f t="shared" si="95"/>
        <v>1.6812697858713492E-6</v>
      </c>
      <c r="Q321" s="465">
        <f t="shared" si="96"/>
        <v>2.771463712960208E-26</v>
      </c>
      <c r="R321" s="465">
        <f t="shared" si="97"/>
        <v>1.7798697978921307E-4</v>
      </c>
      <c r="S321" s="466">
        <f t="shared" si="98"/>
        <v>1.8140662011705509E-3</v>
      </c>
    </row>
    <row r="322" spans="1:19" x14ac:dyDescent="0.15">
      <c r="A322" s="385">
        <f t="shared" si="82"/>
        <v>307</v>
      </c>
      <c r="B322" s="456">
        <f t="shared" si="99"/>
        <v>212.53846153846155</v>
      </c>
      <c r="C322" s="457">
        <f t="shared" si="100"/>
        <v>921</v>
      </c>
      <c r="D322" s="465">
        <f t="shared" si="83"/>
        <v>7.2376253289699295E-7</v>
      </c>
      <c r="E322" s="465">
        <f t="shared" si="84"/>
        <v>8.8712053216685326E-36</v>
      </c>
      <c r="F322" s="465">
        <f t="shared" si="85"/>
        <v>8.3784320461521844E-5</v>
      </c>
      <c r="G322" s="466">
        <f t="shared" si="86"/>
        <v>1.2904419124846274E-3</v>
      </c>
      <c r="H322" s="465">
        <f t="shared" si="87"/>
        <v>8.2496805720703232E-7</v>
      </c>
      <c r="I322" s="465">
        <f t="shared" si="88"/>
        <v>5.7998334887321536E-35</v>
      </c>
      <c r="J322" s="465">
        <f t="shared" si="89"/>
        <v>9.2827566796849226E-5</v>
      </c>
      <c r="K322" s="466">
        <f t="shared" si="90"/>
        <v>1.3537606426825633E-3</v>
      </c>
      <c r="L322" s="465">
        <f t="shared" si="91"/>
        <v>3.5403535804631633E-6</v>
      </c>
      <c r="M322" s="465">
        <f t="shared" si="92"/>
        <v>2.3959654944274627E-20</v>
      </c>
      <c r="N322" s="465">
        <f t="shared" si="93"/>
        <v>3.502225022207206E-4</v>
      </c>
      <c r="O322" s="466">
        <f t="shared" si="94"/>
        <v>2.5121077731819117E-3</v>
      </c>
      <c r="P322" s="465">
        <f t="shared" si="95"/>
        <v>1.6097815381023728E-6</v>
      </c>
      <c r="Q322" s="465">
        <f t="shared" si="96"/>
        <v>2.0443665704985953E-26</v>
      </c>
      <c r="R322" s="465">
        <f t="shared" si="97"/>
        <v>1.7526930310030053E-4</v>
      </c>
      <c r="S322" s="466">
        <f t="shared" si="98"/>
        <v>1.8011016859386833E-3</v>
      </c>
    </row>
    <row r="323" spans="1:19" x14ac:dyDescent="0.15">
      <c r="A323" s="385">
        <f t="shared" si="82"/>
        <v>308</v>
      </c>
      <c r="B323" s="456">
        <f t="shared" si="99"/>
        <v>213.23076923076923</v>
      </c>
      <c r="C323" s="457">
        <f t="shared" si="100"/>
        <v>924</v>
      </c>
      <c r="D323" s="465">
        <f t="shared" si="83"/>
        <v>6.9118575908708764E-7</v>
      </c>
      <c r="E323" s="465">
        <f t="shared" si="84"/>
        <v>5.7161724548230928E-36</v>
      </c>
      <c r="F323" s="465">
        <f t="shared" si="85"/>
        <v>8.2397123541522177E-5</v>
      </c>
      <c r="G323" s="466">
        <f t="shared" si="86"/>
        <v>1.2808611651725379E-3</v>
      </c>
      <c r="H323" s="465">
        <f t="shared" si="87"/>
        <v>7.8817193629789638E-7</v>
      </c>
      <c r="I323" s="465">
        <f t="shared" si="88"/>
        <v>3.7802458005966823E-35</v>
      </c>
      <c r="J323" s="465">
        <f t="shared" si="89"/>
        <v>9.1306882849639948E-5</v>
      </c>
      <c r="K323" s="466">
        <f t="shared" si="90"/>
        <v>1.343762357544995E-3</v>
      </c>
      <c r="L323" s="465">
        <f t="shared" si="91"/>
        <v>3.398529855107694E-6</v>
      </c>
      <c r="M323" s="465">
        <f t="shared" si="92"/>
        <v>1.9192797982074002E-20</v>
      </c>
      <c r="N323" s="465">
        <f t="shared" si="93"/>
        <v>3.4532059932379511E-4</v>
      </c>
      <c r="O323" s="466">
        <f t="shared" si="94"/>
        <v>2.4949633241020557E-3</v>
      </c>
      <c r="P323" s="465">
        <f t="shared" si="95"/>
        <v>1.5413329985420549E-6</v>
      </c>
      <c r="Q323" s="465">
        <f t="shared" si="96"/>
        <v>1.5071556964549792E-26</v>
      </c>
      <c r="R323" s="465">
        <f t="shared" si="97"/>
        <v>1.7259912626244045E-4</v>
      </c>
      <c r="S323" s="466">
        <f t="shared" si="98"/>
        <v>1.7882713688517375E-3</v>
      </c>
    </row>
    <row r="324" spans="1:19" x14ac:dyDescent="0.15">
      <c r="A324" s="385">
        <f t="shared" si="82"/>
        <v>309</v>
      </c>
      <c r="B324" s="456">
        <f t="shared" si="99"/>
        <v>213.92307692307693</v>
      </c>
      <c r="C324" s="457">
        <f t="shared" si="100"/>
        <v>927</v>
      </c>
      <c r="D324" s="465">
        <f t="shared" si="83"/>
        <v>6.6007527586784479E-7</v>
      </c>
      <c r="E324" s="465">
        <f t="shared" si="84"/>
        <v>3.6796996086949397E-36</v>
      </c>
      <c r="F324" s="465">
        <f t="shared" si="85"/>
        <v>8.1035948207852648E-5</v>
      </c>
      <c r="G324" s="466">
        <f t="shared" si="86"/>
        <v>1.2713821700232222E-3</v>
      </c>
      <c r="H324" s="465">
        <f t="shared" si="87"/>
        <v>7.5301703592103493E-7</v>
      </c>
      <c r="I324" s="465">
        <f t="shared" si="88"/>
        <v>2.4616294511258767E-35</v>
      </c>
      <c r="J324" s="465">
        <f t="shared" si="89"/>
        <v>8.9814457946424398E-5</v>
      </c>
      <c r="K324" s="466">
        <f t="shared" si="90"/>
        <v>1.3338698685664647E-3</v>
      </c>
      <c r="L324" s="465">
        <f t="shared" si="91"/>
        <v>3.2623874744587814E-6</v>
      </c>
      <c r="M324" s="465">
        <f t="shared" si="92"/>
        <v>1.5368714771521408E-20</v>
      </c>
      <c r="N324" s="465">
        <f t="shared" si="93"/>
        <v>3.4049810843284067E-4</v>
      </c>
      <c r="O324" s="466">
        <f t="shared" si="94"/>
        <v>2.4779905981798466E-3</v>
      </c>
      <c r="P324" s="465">
        <f t="shared" si="95"/>
        <v>1.4757949176104647E-6</v>
      </c>
      <c r="Q324" s="465">
        <f t="shared" si="96"/>
        <v>1.1104719256272519E-26</v>
      </c>
      <c r="R324" s="465">
        <f t="shared" si="97"/>
        <v>1.6997551109010356E-4</v>
      </c>
      <c r="S324" s="466">
        <f t="shared" si="98"/>
        <v>1.7755734341594169E-3</v>
      </c>
    </row>
    <row r="325" spans="1:19" x14ac:dyDescent="0.15">
      <c r="A325" s="385">
        <f t="shared" si="82"/>
        <v>310</v>
      </c>
      <c r="B325" s="456">
        <f t="shared" si="99"/>
        <v>214.61538461538461</v>
      </c>
      <c r="C325" s="457">
        <f t="shared" si="100"/>
        <v>930</v>
      </c>
      <c r="D325" s="465">
        <f t="shared" si="83"/>
        <v>6.3036508504961242E-7</v>
      </c>
      <c r="E325" s="465">
        <f t="shared" si="84"/>
        <v>2.3664874561207601E-36</v>
      </c>
      <c r="F325" s="465">
        <f t="shared" si="85"/>
        <v>7.9700247533009971E-5</v>
      </c>
      <c r="G325" s="466">
        <f t="shared" si="86"/>
        <v>1.2620035236297475E-3</v>
      </c>
      <c r="H325" s="465">
        <f t="shared" si="87"/>
        <v>7.1943015257648877E-7</v>
      </c>
      <c r="I325" s="465">
        <f t="shared" si="88"/>
        <v>1.601488705125076E-35</v>
      </c>
      <c r="J325" s="465">
        <f t="shared" si="89"/>
        <v>8.8349703075363273E-5</v>
      </c>
      <c r="K325" s="466">
        <f t="shared" si="90"/>
        <v>1.3240817207330958E-3</v>
      </c>
      <c r="L325" s="465">
        <f t="shared" si="91"/>
        <v>3.1316988484034605E-6</v>
      </c>
      <c r="M325" s="465">
        <f t="shared" si="92"/>
        <v>1.230208117169653E-20</v>
      </c>
      <c r="N325" s="465">
        <f t="shared" si="93"/>
        <v>3.3575356249315735E-4</v>
      </c>
      <c r="O325" s="466">
        <f t="shared" si="94"/>
        <v>2.461187331868397E-3</v>
      </c>
      <c r="P325" s="465">
        <f t="shared" si="95"/>
        <v>1.413043541470287E-6</v>
      </c>
      <c r="Q325" s="465">
        <f t="shared" si="96"/>
        <v>8.1772542712180325E-27</v>
      </c>
      <c r="R325" s="465">
        <f t="shared" si="97"/>
        <v>1.6739754010952623E-4</v>
      </c>
      <c r="S325" s="466">
        <f t="shared" si="98"/>
        <v>1.7630060964058908E-3</v>
      </c>
    </row>
    <row r="326" spans="1:19" x14ac:dyDescent="0.15">
      <c r="A326" s="385">
        <f t="shared" si="82"/>
        <v>311</v>
      </c>
      <c r="B326" s="456">
        <f t="shared" si="99"/>
        <v>215.30769230769232</v>
      </c>
      <c r="C326" s="457">
        <f t="shared" si="100"/>
        <v>933</v>
      </c>
      <c r="D326" s="465">
        <f t="shared" si="83"/>
        <v>6.0199215904150922E-7</v>
      </c>
      <c r="E326" s="465">
        <f t="shared" si="84"/>
        <v>1.520482009360997E-36</v>
      </c>
      <c r="F326" s="465">
        <f t="shared" si="85"/>
        <v>7.8389487346508524E-5</v>
      </c>
      <c r="G326" s="466">
        <f t="shared" si="86"/>
        <v>1.2527238463591629E-3</v>
      </c>
      <c r="H326" s="465">
        <f t="shared" si="87"/>
        <v>6.8734134786627058E-7</v>
      </c>
      <c r="I326" s="465">
        <f t="shared" si="88"/>
        <v>1.0409361143738905E-35</v>
      </c>
      <c r="J326" s="465">
        <f t="shared" si="89"/>
        <v>8.6912042860709526E-5</v>
      </c>
      <c r="K326" s="466">
        <f t="shared" si="90"/>
        <v>1.3143964836211685E-3</v>
      </c>
      <c r="L326" s="465">
        <f t="shared" si="91"/>
        <v>3.0062455039061839E-6</v>
      </c>
      <c r="M326" s="465">
        <f t="shared" si="92"/>
        <v>9.8437745215297975E-21</v>
      </c>
      <c r="N326" s="465">
        <f t="shared" si="93"/>
        <v>3.3108552497040922E-4</v>
      </c>
      <c r="O326" s="466">
        <f t="shared" si="94"/>
        <v>2.4445512985624292E-3</v>
      </c>
      <c r="P326" s="465">
        <f t="shared" si="95"/>
        <v>1.352960378345681E-6</v>
      </c>
      <c r="Q326" s="465">
        <f t="shared" si="96"/>
        <v>6.0180835645086078E-27</v>
      </c>
      <c r="R326" s="465">
        <f t="shared" si="97"/>
        <v>1.6486431605267082E-4</v>
      </c>
      <c r="S326" s="466">
        <f t="shared" si="98"/>
        <v>1.7505675998295749E-3</v>
      </c>
    </row>
    <row r="327" spans="1:19" x14ac:dyDescent="0.15">
      <c r="A327" s="385">
        <f t="shared" si="82"/>
        <v>312</v>
      </c>
      <c r="B327" s="456">
        <f t="shared" si="99"/>
        <v>216</v>
      </c>
      <c r="C327" s="457">
        <f t="shared" si="100"/>
        <v>936</v>
      </c>
      <c r="D327" s="465">
        <f t="shared" si="83"/>
        <v>5.7489630714387738E-7</v>
      </c>
      <c r="E327" s="465">
        <f t="shared" si="84"/>
        <v>9.7598702584944215E-37</v>
      </c>
      <c r="F327" s="465">
        <f t="shared" si="85"/>
        <v>7.7103145908141713E-5</v>
      </c>
      <c r="G327" s="466">
        <f t="shared" si="86"/>
        <v>1.2435417818754796E-3</v>
      </c>
      <c r="H327" s="465">
        <f t="shared" si="87"/>
        <v>6.56683802860757E-7</v>
      </c>
      <c r="I327" s="465">
        <f t="shared" si="88"/>
        <v>6.7596420685449172E-36</v>
      </c>
      <c r="J327" s="465">
        <f t="shared" si="89"/>
        <v>8.5500915216085716E-5</v>
      </c>
      <c r="K327" s="466">
        <f t="shared" si="90"/>
        <v>1.3048127509047232E-3</v>
      </c>
      <c r="L327" s="465">
        <f t="shared" si="91"/>
        <v>2.8858177197860093E-6</v>
      </c>
      <c r="M327" s="465">
        <f t="shared" si="92"/>
        <v>7.8738476748355785E-21</v>
      </c>
      <c r="N327" s="465">
        <f t="shared" si="93"/>
        <v>3.2649258914319024E-4</v>
      </c>
      <c r="O327" s="466">
        <f t="shared" si="94"/>
        <v>2.4280803078803774E-3</v>
      </c>
      <c r="P327" s="465">
        <f t="shared" si="95"/>
        <v>1.2954319747773904E-6</v>
      </c>
      <c r="Q327" s="465">
        <f t="shared" si="96"/>
        <v>4.4264957780258686E-27</v>
      </c>
      <c r="R327" s="465">
        <f t="shared" si="97"/>
        <v>1.6237496136428664E-4</v>
      </c>
      <c r="S327" s="466">
        <f t="shared" si="98"/>
        <v>1.7382562177766505E-3</v>
      </c>
    </row>
    <row r="328" spans="1:19" x14ac:dyDescent="0.15">
      <c r="A328" s="385">
        <f t="shared" si="82"/>
        <v>313</v>
      </c>
      <c r="B328" s="456">
        <f t="shared" si="99"/>
        <v>216.69230769230768</v>
      </c>
      <c r="C328" s="457">
        <f t="shared" si="100"/>
        <v>939</v>
      </c>
      <c r="D328" s="465">
        <f t="shared" si="83"/>
        <v>5.4902004785892671E-7</v>
      </c>
      <c r="E328" s="465">
        <f t="shared" si="84"/>
        <v>6.2588266248951115E-37</v>
      </c>
      <c r="F328" s="465">
        <f t="shared" si="85"/>
        <v>7.5840713589125919E-5</v>
      </c>
      <c r="G328" s="466">
        <f t="shared" si="86"/>
        <v>1.2344559966737437E-3</v>
      </c>
      <c r="H328" s="465">
        <f t="shared" si="87"/>
        <v>6.2739367896075788E-7</v>
      </c>
      <c r="I328" s="465">
        <f t="shared" si="88"/>
        <v>4.3855410652205575E-36</v>
      </c>
      <c r="J328" s="465">
        <f t="shared" si="89"/>
        <v>8.4115771005643936E-5</v>
      </c>
      <c r="K328" s="466">
        <f t="shared" si="90"/>
        <v>1.2953291398745794E-3</v>
      </c>
      <c r="L328" s="465">
        <f t="shared" si="91"/>
        <v>2.7702141761243236E-6</v>
      </c>
      <c r="M328" s="465">
        <f t="shared" si="92"/>
        <v>6.2958575409053866E-21</v>
      </c>
      <c r="N328" s="465">
        <f t="shared" si="93"/>
        <v>3.2197337741335375E-4</v>
      </c>
      <c r="O328" s="466">
        <f t="shared" si="94"/>
        <v>2.4117722049626865E-3</v>
      </c>
      <c r="P328" s="465">
        <f t="shared" si="95"/>
        <v>1.2403497013915393E-6</v>
      </c>
      <c r="Q328" s="465">
        <f t="shared" si="96"/>
        <v>3.2539686047728706E-27</v>
      </c>
      <c r="R328" s="465">
        <f t="shared" si="97"/>
        <v>1.5992861772229361E-4</v>
      </c>
      <c r="S328" s="466">
        <f t="shared" si="98"/>
        <v>1.7260702521280015E-3</v>
      </c>
    </row>
    <row r="329" spans="1:19" x14ac:dyDescent="0.15">
      <c r="A329" s="385">
        <f t="shared" si="82"/>
        <v>314</v>
      </c>
      <c r="B329" s="456">
        <f t="shared" si="99"/>
        <v>217.38461538461539</v>
      </c>
      <c r="C329" s="457">
        <f t="shared" si="100"/>
        <v>942</v>
      </c>
      <c r="D329" s="465">
        <f t="shared" si="83"/>
        <v>5.2430848694872717E-7</v>
      </c>
      <c r="E329" s="465">
        <f t="shared" si="84"/>
        <v>4.0098520918183073E-37</v>
      </c>
      <c r="F329" s="465">
        <f t="shared" si="85"/>
        <v>7.4601692563236455E-5</v>
      </c>
      <c r="G329" s="466">
        <f t="shared" si="86"/>
        <v>1.2254651796248274E-3</v>
      </c>
      <c r="H329" s="465">
        <f t="shared" si="87"/>
        <v>5.9940998496559155E-7</v>
      </c>
      <c r="I329" s="465">
        <f t="shared" si="88"/>
        <v>2.8426471187459611E-36</v>
      </c>
      <c r="J329" s="465">
        <f t="shared" si="89"/>
        <v>8.2756073715772871E-5</v>
      </c>
      <c r="K329" s="466">
        <f t="shared" si="90"/>
        <v>1.2859442909684273E-3</v>
      </c>
      <c r="L329" s="465">
        <f t="shared" si="91"/>
        <v>2.6592416177170117E-6</v>
      </c>
      <c r="M329" s="465">
        <f t="shared" si="92"/>
        <v>5.0322887997306088E-21</v>
      </c>
      <c r="N329" s="465">
        <f t="shared" si="93"/>
        <v>3.1752654063510466E-4</v>
      </c>
      <c r="O329" s="466">
        <f t="shared" si="94"/>
        <v>2.3956248697858317E-3</v>
      </c>
      <c r="P329" s="465">
        <f t="shared" si="95"/>
        <v>1.1876095477776449E-6</v>
      </c>
      <c r="Q329" s="465">
        <f t="shared" si="96"/>
        <v>2.3906635465959981E-27</v>
      </c>
      <c r="R329" s="465">
        <f t="shared" si="97"/>
        <v>1.5752444557171064E-4</v>
      </c>
      <c r="S329" s="466">
        <f t="shared" si="98"/>
        <v>1.7140080327391937E-3</v>
      </c>
    </row>
    <row r="331" spans="1:19" x14ac:dyDescent="0.15">
      <c r="D331" s="525" t="e">
        <f t="shared" ref="D331:K331" si="101">SUM(D15:D93)</f>
        <v>#VALUE!</v>
      </c>
      <c r="E331" s="525" t="e">
        <f t="shared" si="101"/>
        <v>#VALUE!</v>
      </c>
      <c r="F331" s="525" t="e">
        <f t="shared" si="101"/>
        <v>#VALUE!</v>
      </c>
      <c r="G331" s="525" t="e">
        <f t="shared" si="101"/>
        <v>#VALUE!</v>
      </c>
      <c r="H331" s="525" t="e">
        <f t="shared" si="101"/>
        <v>#VALUE!</v>
      </c>
      <c r="I331" s="525" t="e">
        <f t="shared" si="101"/>
        <v>#VALUE!</v>
      </c>
      <c r="J331" s="525" t="e">
        <f t="shared" si="101"/>
        <v>#VALUE!</v>
      </c>
      <c r="K331" s="525" t="e">
        <f t="shared" si="101"/>
        <v>#VALUE!</v>
      </c>
      <c r="M331" s="525"/>
      <c r="N331" s="525"/>
      <c r="O331" s="525"/>
      <c r="Q331" s="525"/>
      <c r="R331" s="525"/>
      <c r="S331" s="525"/>
    </row>
    <row r="332" spans="1:19" x14ac:dyDescent="0.15">
      <c r="D332" s="385" t="e">
        <f>+D331*(4/52)</f>
        <v>#VALUE!</v>
      </c>
      <c r="E332" s="385" t="e">
        <f>+E331*(4/52)</f>
        <v>#VALUE!</v>
      </c>
      <c r="F332" s="385" t="e">
        <f>+F331*(4/52)</f>
        <v>#VALUE!</v>
      </c>
      <c r="G332" s="385" t="e">
        <f>+G331*(4/52)</f>
        <v>#VALUE!</v>
      </c>
    </row>
    <row r="333" spans="1:19" x14ac:dyDescent="0.15">
      <c r="D333" s="385" t="e">
        <f>+D332/12</f>
        <v>#VALUE!</v>
      </c>
      <c r="E333" s="385" t="e">
        <f>+E332/12</f>
        <v>#VALUE!</v>
      </c>
      <c r="F333" s="385" t="e">
        <f>+F332/12</f>
        <v>#VALUE!</v>
      </c>
      <c r="G333" s="385" t="e">
        <f>+G332/12</f>
        <v>#VALUE!</v>
      </c>
    </row>
  </sheetData>
  <mergeCells count="32">
    <mergeCell ref="D3:K3"/>
    <mergeCell ref="L3:S3"/>
    <mergeCell ref="D4:G4"/>
    <mergeCell ref="H4:K4"/>
    <mergeCell ref="L4:O4"/>
    <mergeCell ref="P4:S4"/>
    <mergeCell ref="AE5:AI5"/>
    <mergeCell ref="AK5:AO5"/>
    <mergeCell ref="AE6:AF6"/>
    <mergeCell ref="AH6:AI6"/>
    <mergeCell ref="AK6:AL6"/>
    <mergeCell ref="AN6:AO6"/>
    <mergeCell ref="D12:K12"/>
    <mergeCell ref="L12:S12"/>
    <mergeCell ref="W12:X12"/>
    <mergeCell ref="Z12:AA12"/>
    <mergeCell ref="D13:G13"/>
    <mergeCell ref="H13:K13"/>
    <mergeCell ref="L13:O13"/>
    <mergeCell ref="P13:S13"/>
    <mergeCell ref="AD28:AK28"/>
    <mergeCell ref="AL28:AS28"/>
    <mergeCell ref="AD29:AG29"/>
    <mergeCell ref="AH29:AK29"/>
    <mergeCell ref="AL29:AO29"/>
    <mergeCell ref="AP29:AS29"/>
    <mergeCell ref="AD39:AK39"/>
    <mergeCell ref="AL39:AS39"/>
    <mergeCell ref="AD40:AG40"/>
    <mergeCell ref="AH40:AK40"/>
    <mergeCell ref="AL40:AO40"/>
    <mergeCell ref="AP40:AS40"/>
  </mergeCells>
  <pageMargins left="0.7" right="0.7" top="0.75" bottom="0.75" header="0.3" footer="0.3"/>
  <pageSetup paperSize="9" orientation="portrait" horizontalDpi="4294967292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5" tint="0.39997558519241921"/>
  </sheetPr>
  <dimension ref="A1"/>
  <sheetViews>
    <sheetView workbookViewId="0">
      <selection sqref="A1:XFD1048576"/>
    </sheetView>
  </sheetViews>
  <sheetFormatPr baseColWidth="10" defaultColWidth="8.6640625" defaultRowHeight="13" x14ac:dyDescent="0.15"/>
  <cols>
    <col min="1" max="16384" width="8.6640625" style="150"/>
  </cols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9" tint="0.39997558519241921"/>
  </sheetPr>
  <dimension ref="A1"/>
  <sheetViews>
    <sheetView zoomScale="140" zoomScaleNormal="140" workbookViewId="0">
      <selection sqref="A1:XFD1048576"/>
    </sheetView>
  </sheetViews>
  <sheetFormatPr baseColWidth="10" defaultColWidth="8.6640625" defaultRowHeight="13" x14ac:dyDescent="0.15"/>
  <cols>
    <col min="1" max="16384" width="8.6640625" style="150"/>
  </cols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theme="4" tint="0.59999389629810485"/>
  </sheetPr>
  <dimension ref="A1"/>
  <sheetViews>
    <sheetView workbookViewId="0">
      <selection sqref="A1:XFD1048576"/>
    </sheetView>
  </sheetViews>
  <sheetFormatPr baseColWidth="10" defaultColWidth="8.6640625" defaultRowHeight="13" x14ac:dyDescent="0.15"/>
  <cols>
    <col min="1" max="16384" width="8.6640625" style="150"/>
  </cols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4" tint="0.59999389629810485"/>
  </sheetPr>
  <dimension ref="A1"/>
  <sheetViews>
    <sheetView workbookViewId="0">
      <selection sqref="A1:XFD1048576"/>
    </sheetView>
  </sheetViews>
  <sheetFormatPr baseColWidth="10" defaultColWidth="8.6640625" defaultRowHeight="13" x14ac:dyDescent="0.15"/>
  <cols>
    <col min="1" max="16384" width="8.6640625" style="150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tabColor theme="4" tint="0.59999389629810485"/>
  </sheetPr>
  <dimension ref="B2:L11"/>
  <sheetViews>
    <sheetView workbookViewId="0">
      <selection activeCell="K66" sqref="K66"/>
    </sheetView>
  </sheetViews>
  <sheetFormatPr baseColWidth="10" defaultColWidth="8.6640625" defaultRowHeight="13" x14ac:dyDescent="0.15"/>
  <cols>
    <col min="1" max="1" width="8.6640625" style="81"/>
    <col min="2" max="2" width="11.6640625" style="81" customWidth="1"/>
    <col min="3" max="4" width="8.6640625" style="81"/>
    <col min="5" max="5" width="11.33203125" style="81" customWidth="1"/>
    <col min="6" max="6" width="11.6640625" style="81" customWidth="1"/>
    <col min="7" max="7" width="8.6640625" style="81"/>
    <col min="8" max="8" width="12.5" style="81" customWidth="1"/>
    <col min="9" max="10" width="8.6640625" style="81"/>
    <col min="11" max="11" width="10.6640625" style="81" customWidth="1"/>
    <col min="12" max="12" width="12.6640625" style="81" customWidth="1"/>
    <col min="13" max="16384" width="8.6640625" style="81"/>
  </cols>
  <sheetData>
    <row r="2" spans="2:12" ht="21" thickBot="1" x14ac:dyDescent="0.3">
      <c r="B2" s="82" t="s">
        <v>148</v>
      </c>
      <c r="H2" s="83" t="s">
        <v>149</v>
      </c>
    </row>
    <row r="3" spans="2:12" ht="29" thickBot="1" x14ac:dyDescent="0.2">
      <c r="B3" s="84"/>
      <c r="C3" s="85" t="s">
        <v>126</v>
      </c>
      <c r="D3" s="86" t="s">
        <v>125</v>
      </c>
      <c r="E3" s="87" t="s">
        <v>150</v>
      </c>
      <c r="F3" s="88" t="s">
        <v>151</v>
      </c>
      <c r="H3" s="84"/>
      <c r="I3" s="85" t="s">
        <v>126</v>
      </c>
      <c r="J3" s="86" t="s">
        <v>125</v>
      </c>
      <c r="K3" s="87" t="s">
        <v>150</v>
      </c>
      <c r="L3" s="88" t="s">
        <v>151</v>
      </c>
    </row>
    <row r="4" spans="2:12" x14ac:dyDescent="0.15">
      <c r="B4" s="89" t="s">
        <v>129</v>
      </c>
      <c r="C4" s="90" t="e">
        <f>(3/52)*SUM(extrapolation!Q15:Q93)</f>
        <v>#VALUE!</v>
      </c>
      <c r="D4" s="91" t="e">
        <f>(3/52)*SUM(extrapolation!M15:M93)</f>
        <v>#VALUE!</v>
      </c>
      <c r="E4" s="91" t="e">
        <f>+D4-C4</f>
        <v>#VALUE!</v>
      </c>
      <c r="F4" s="92" t="e">
        <f>+E4*12</f>
        <v>#VALUE!</v>
      </c>
      <c r="H4" s="89" t="s">
        <v>129</v>
      </c>
      <c r="I4" s="90" t="e">
        <f>(3/52)*SUM(extrapolation!I15:I93)</f>
        <v>#VALUE!</v>
      </c>
      <c r="J4" s="91" t="e">
        <f>(3/52)*SUM(extrapolation!E15:E93)</f>
        <v>#VALUE!</v>
      </c>
      <c r="K4" s="91" t="e">
        <f>+J4-I4</f>
        <v>#VALUE!</v>
      </c>
      <c r="L4" s="92" t="e">
        <f>+K4*12</f>
        <v>#VALUE!</v>
      </c>
    </row>
    <row r="5" spans="2:12" x14ac:dyDescent="0.15">
      <c r="B5" s="89" t="s">
        <v>135</v>
      </c>
      <c r="C5" s="93" t="e">
        <f>(3/52)*SUM(extrapolation!P15:P93)</f>
        <v>#VALUE!</v>
      </c>
      <c r="D5" s="94" t="e">
        <f>(3/52)*SUM(extrapolation!L15:L93)</f>
        <v>#VALUE!</v>
      </c>
      <c r="E5" s="94" t="e">
        <f>+D5-C5</f>
        <v>#VALUE!</v>
      </c>
      <c r="F5" s="92" t="e">
        <f>+E5*12</f>
        <v>#VALUE!</v>
      </c>
      <c r="H5" s="89" t="s">
        <v>135</v>
      </c>
      <c r="I5" s="93" t="e">
        <f>(3/52)*SUM(extrapolation!H15:H93)</f>
        <v>#VALUE!</v>
      </c>
      <c r="J5" s="94" t="e">
        <f>(3/52)*SUM(extrapolation!D15:D93)</f>
        <v>#VALUE!</v>
      </c>
      <c r="K5" s="94" t="e">
        <f>+J5-I5</f>
        <v>#VALUE!</v>
      </c>
      <c r="L5" s="92" t="e">
        <f>+K5*12</f>
        <v>#VALUE!</v>
      </c>
    </row>
    <row r="6" spans="2:12" x14ac:dyDescent="0.15">
      <c r="B6" s="89" t="s">
        <v>143</v>
      </c>
      <c r="C6" s="93" t="e">
        <f>(3/52)*SUM(extrapolation!R15:R93)</f>
        <v>#VALUE!</v>
      </c>
      <c r="D6" s="94" t="e">
        <f>(3/52)*SUM(extrapolation!N15:N93)</f>
        <v>#VALUE!</v>
      </c>
      <c r="E6" s="94" t="e">
        <f>+D6-C6</f>
        <v>#VALUE!</v>
      </c>
      <c r="F6" s="92" t="e">
        <f>+E6*12</f>
        <v>#VALUE!</v>
      </c>
      <c r="H6" s="89" t="s">
        <v>143</v>
      </c>
      <c r="I6" s="93" t="e">
        <f>(3/52)*SUM(extrapolation!J15:J93)</f>
        <v>#VALUE!</v>
      </c>
      <c r="J6" s="94" t="e">
        <f>(3/52)*SUM(extrapolation!F15:F93)</f>
        <v>#VALUE!</v>
      </c>
      <c r="K6" s="94" t="e">
        <f>+J6-I6</f>
        <v>#VALUE!</v>
      </c>
      <c r="L6" s="92" t="e">
        <f>+K6*12</f>
        <v>#VALUE!</v>
      </c>
    </row>
    <row r="7" spans="2:12" ht="14" thickBot="1" x14ac:dyDescent="0.2">
      <c r="B7" s="95" t="s">
        <v>144</v>
      </c>
      <c r="C7" s="96" t="e">
        <f>(3/52)*SUM(extrapolation!S15:S93)</f>
        <v>#VALUE!</v>
      </c>
      <c r="D7" s="97" t="e">
        <f>(3/52)*SUM(extrapolation!O15:O93)</f>
        <v>#VALUE!</v>
      </c>
      <c r="E7" s="97" t="e">
        <f>+D7-C7</f>
        <v>#VALUE!</v>
      </c>
      <c r="F7" s="98" t="e">
        <f>+E7*12</f>
        <v>#VALUE!</v>
      </c>
      <c r="H7" s="95" t="s">
        <v>144</v>
      </c>
      <c r="I7" s="96" t="e">
        <f>(3/52)*SUM(extrapolation!K15:K93)</f>
        <v>#VALUE!</v>
      </c>
      <c r="J7" s="97" t="e">
        <f>(3/52)*SUM(extrapolation!G15:G93)</f>
        <v>#VALUE!</v>
      </c>
      <c r="K7" s="97" t="e">
        <f>+J7-I7</f>
        <v>#VALUE!</v>
      </c>
      <c r="L7" s="98" t="e">
        <f>+K7*12</f>
        <v>#VALUE!</v>
      </c>
    </row>
    <row r="10" spans="2:12" x14ac:dyDescent="0.15">
      <c r="C10" s="99"/>
    </row>
    <row r="11" spans="2:12" x14ac:dyDescent="0.15">
      <c r="C11" s="9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AZ19063"/>
  <sheetViews>
    <sheetView workbookViewId="0">
      <selection activeCell="Z5" sqref="Z5"/>
    </sheetView>
  </sheetViews>
  <sheetFormatPr baseColWidth="10" defaultColWidth="9.1640625" defaultRowHeight="13" x14ac:dyDescent="0.15"/>
  <cols>
    <col min="1" max="1" width="7.33203125" style="218" customWidth="1"/>
    <col min="2" max="2" width="2.83203125" style="219" customWidth="1"/>
    <col min="3" max="3" width="15.5" style="345" customWidth="1"/>
    <col min="4" max="4" width="11.83203125" style="345" customWidth="1"/>
    <col min="5" max="5" width="11" style="346" customWidth="1"/>
    <col min="6" max="6" width="11.83203125" style="346" customWidth="1"/>
    <col min="7" max="7" width="13.83203125" style="346" customWidth="1"/>
    <col min="8" max="8" width="14.5" style="346" customWidth="1"/>
    <col min="9" max="9" width="13.5" style="346" customWidth="1"/>
    <col min="10" max="10" width="9.5" style="346" customWidth="1"/>
    <col min="11" max="11" width="7.33203125" style="221" customWidth="1"/>
    <col min="12" max="12" width="11.5" style="346" customWidth="1"/>
    <col min="13" max="13" width="11.1640625" style="347" customWidth="1"/>
    <col min="14" max="14" width="17" style="348" customWidth="1"/>
    <col min="15" max="15" width="8.33203125" style="348" customWidth="1"/>
    <col min="16" max="16" width="7.5" style="346" customWidth="1"/>
    <col min="17" max="17" width="6.1640625" style="347" customWidth="1"/>
    <col min="18" max="18" width="5.6640625" style="348" customWidth="1"/>
    <col min="19" max="19" width="9.5" style="220" customWidth="1"/>
    <col min="20" max="20" width="4" style="220" customWidth="1"/>
    <col min="21" max="21" width="11.5" style="346" customWidth="1"/>
    <col min="22" max="22" width="12.6640625" style="345" customWidth="1"/>
    <col min="23" max="23" width="12.83203125" style="345" customWidth="1"/>
    <col min="24" max="24" width="11.6640625" style="346" customWidth="1"/>
    <col min="25" max="25" width="3.83203125" style="221" customWidth="1"/>
    <col min="26" max="26" width="13.5" style="345" customWidth="1"/>
    <col min="27" max="27" width="14.33203125" style="345" customWidth="1"/>
    <col min="28" max="28" width="4.5" style="227" customWidth="1"/>
    <col min="29" max="29" width="4.83203125" style="261" customWidth="1"/>
    <col min="30" max="30" width="9.5" style="221" bestFit="1" customWidth="1"/>
    <col min="31" max="31" width="11.5" style="221" customWidth="1"/>
    <col min="32" max="32" width="12.33203125" style="221" customWidth="1"/>
    <col min="33" max="33" width="9.1640625" style="221"/>
    <col min="34" max="34" width="9.1640625" style="62" customWidth="1"/>
    <col min="35" max="35" width="9.5" style="62" customWidth="1"/>
    <col min="36" max="36" width="2.5" style="68" customWidth="1"/>
    <col min="37" max="37" width="13.33203125" style="62" customWidth="1"/>
    <col min="38" max="38" width="18.5" style="62" customWidth="1"/>
    <col min="39" max="39" width="3.5" style="68" customWidth="1"/>
    <col min="40" max="40" width="9.1640625" style="62" customWidth="1"/>
    <col min="41" max="41" width="16.83203125" style="62" customWidth="1"/>
    <col min="42" max="42" width="15.83203125" style="68" customWidth="1"/>
    <col min="43" max="43" width="13" style="67" customWidth="1"/>
    <col min="44" max="44" width="13.5" style="67" customWidth="1"/>
    <col min="45" max="45" width="9.1640625" style="68"/>
    <col min="46" max="46" width="17.5" style="68" customWidth="1"/>
    <col min="47" max="47" width="16" style="68" customWidth="1"/>
    <col min="48" max="48" width="9.5" style="68" bestFit="1" customWidth="1"/>
    <col min="49" max="49" width="9.1640625" style="68"/>
    <col min="50" max="50" width="23.33203125" style="68" customWidth="1"/>
    <col min="51" max="51" width="19.33203125" style="68" customWidth="1"/>
    <col min="52" max="52" width="9.1640625" style="68"/>
    <col min="53" max="16384" width="9.1640625" style="62"/>
  </cols>
  <sheetData>
    <row r="1" spans="1:52" ht="52.25" customHeight="1" x14ac:dyDescent="0.25">
      <c r="A1" s="235"/>
      <c r="B1" s="236"/>
      <c r="C1" s="546" t="s">
        <v>0</v>
      </c>
      <c r="D1" s="585"/>
      <c r="E1" s="585"/>
      <c r="F1" s="585"/>
      <c r="G1" s="585"/>
      <c r="H1" s="585"/>
      <c r="I1" s="585"/>
      <c r="J1" s="585"/>
      <c r="K1" s="585"/>
      <c r="L1" s="235"/>
      <c r="M1" s="235"/>
      <c r="N1" s="235"/>
      <c r="O1" s="235"/>
      <c r="P1" s="235"/>
      <c r="Q1" s="235"/>
      <c r="R1" s="235"/>
      <c r="S1" s="237"/>
      <c r="T1" s="237"/>
      <c r="U1" s="237"/>
      <c r="V1" s="237"/>
      <c r="W1" s="237"/>
      <c r="X1" s="237"/>
      <c r="Y1" s="237"/>
      <c r="Z1" s="237"/>
      <c r="AA1" s="237"/>
      <c r="AB1" s="237"/>
      <c r="AC1" s="237"/>
      <c r="AD1" s="237"/>
      <c r="AE1" s="237"/>
      <c r="AF1" s="238"/>
      <c r="AG1" s="238"/>
      <c r="AH1" s="238"/>
      <c r="AI1" s="238"/>
      <c r="AJ1" s="238"/>
      <c r="AK1" s="238"/>
      <c r="AL1" s="238"/>
      <c r="AM1" s="238"/>
      <c r="AN1" s="238"/>
      <c r="AO1" s="238"/>
      <c r="AP1" s="238"/>
      <c r="AQ1" s="236"/>
      <c r="AR1" s="236"/>
      <c r="AS1" s="238"/>
      <c r="AT1" s="238"/>
      <c r="AU1" s="238"/>
      <c r="AV1" s="238"/>
      <c r="AW1" s="238"/>
      <c r="AX1" s="238"/>
      <c r="AY1" s="238"/>
      <c r="AZ1" s="238"/>
    </row>
    <row r="2" spans="1:52" ht="21" customHeight="1" x14ac:dyDescent="0.15">
      <c r="A2" s="235"/>
      <c r="B2" s="239"/>
      <c r="C2" s="239"/>
      <c r="D2" s="239"/>
      <c r="E2" s="212"/>
      <c r="F2" s="212"/>
      <c r="G2" s="212"/>
      <c r="H2" s="212"/>
      <c r="I2" s="212"/>
      <c r="J2" s="212"/>
      <c r="K2" s="212"/>
      <c r="L2" s="240"/>
      <c r="M2" s="240"/>
      <c r="N2" s="240"/>
      <c r="O2" s="240"/>
      <c r="P2" s="240"/>
      <c r="Q2" s="240"/>
      <c r="R2" s="240"/>
      <c r="S2" s="240"/>
      <c r="T2" s="240"/>
      <c r="U2" s="240"/>
      <c r="V2" s="240"/>
      <c r="W2" s="240"/>
      <c r="X2" s="240"/>
      <c r="Y2" s="240"/>
      <c r="Z2" s="240"/>
      <c r="AA2" s="240"/>
      <c r="AB2" s="240"/>
      <c r="AC2" s="240"/>
      <c r="AD2" s="240"/>
      <c r="AE2" s="240"/>
      <c r="AF2" s="240"/>
      <c r="AG2" s="238"/>
      <c r="AH2" s="238"/>
      <c r="AI2" s="238"/>
      <c r="AJ2" s="238"/>
      <c r="AK2" s="238"/>
      <c r="AL2" s="238"/>
      <c r="AM2" s="238"/>
      <c r="AN2" s="238"/>
      <c r="AO2" s="238"/>
      <c r="AP2" s="238"/>
      <c r="AQ2" s="236"/>
      <c r="AR2" s="236"/>
      <c r="AS2" s="238"/>
      <c r="AT2" s="241"/>
      <c r="AU2" s="241"/>
      <c r="AV2" s="241"/>
      <c r="AW2" s="241"/>
      <c r="AX2" s="241"/>
      <c r="AY2" s="241"/>
      <c r="AZ2" s="238"/>
    </row>
    <row r="3" spans="1:52" ht="18" x14ac:dyDescent="0.2">
      <c r="A3" s="242"/>
      <c r="B3" s="236"/>
      <c r="C3" s="236"/>
      <c r="D3" s="236"/>
      <c r="E3" s="238"/>
      <c r="F3" s="238"/>
      <c r="G3" s="238"/>
      <c r="H3" s="238"/>
      <c r="I3" s="238"/>
      <c r="J3" s="238"/>
      <c r="K3" s="238"/>
      <c r="L3" s="238"/>
      <c r="M3" s="236"/>
      <c r="N3" s="238"/>
      <c r="O3" s="238"/>
      <c r="P3" s="243"/>
      <c r="Q3" s="236"/>
      <c r="R3" s="238"/>
      <c r="S3" s="238"/>
      <c r="T3" s="244"/>
      <c r="U3" s="238"/>
      <c r="V3" s="236"/>
      <c r="W3" s="236"/>
      <c r="X3" s="238"/>
      <c r="Y3" s="238"/>
      <c r="Z3" s="236"/>
      <c r="AA3" s="236"/>
      <c r="AB3" s="245"/>
      <c r="AC3" s="238"/>
      <c r="AD3" s="238"/>
      <c r="AE3" s="238"/>
      <c r="AF3" s="238"/>
      <c r="AG3" s="238"/>
      <c r="AH3" s="238"/>
      <c r="AI3" s="238"/>
      <c r="AJ3" s="238"/>
      <c r="AK3" s="238"/>
      <c r="AL3" s="238"/>
      <c r="AM3" s="238"/>
      <c r="AN3" s="238"/>
      <c r="AO3" s="238"/>
      <c r="AP3" s="238"/>
      <c r="AQ3" s="236"/>
      <c r="AR3" s="236"/>
      <c r="AS3" s="238"/>
      <c r="AT3" s="241"/>
      <c r="AU3" s="241"/>
      <c r="AV3" s="241"/>
      <c r="AW3" s="241"/>
      <c r="AX3" s="241"/>
      <c r="AY3" s="241"/>
      <c r="AZ3" s="238"/>
    </row>
    <row r="4" spans="1:52" s="304" customFormat="1" ht="4.5" customHeight="1" x14ac:dyDescent="0.2">
      <c r="A4" s="218"/>
      <c r="B4" s="222"/>
      <c r="C4" s="69"/>
      <c r="D4" s="69"/>
      <c r="E4" s="70"/>
      <c r="F4" s="70"/>
      <c r="G4" s="70"/>
      <c r="H4" s="70"/>
      <c r="I4" s="70"/>
      <c r="J4" s="70"/>
      <c r="K4" s="229"/>
      <c r="L4" s="71"/>
      <c r="M4" s="25"/>
      <c r="N4" s="25"/>
      <c r="O4" s="25"/>
      <c r="P4" s="71"/>
      <c r="Q4" s="25"/>
      <c r="R4" s="25"/>
      <c r="S4" s="221"/>
      <c r="T4" s="221"/>
      <c r="U4" s="72"/>
      <c r="V4" s="586"/>
      <c r="W4" s="586"/>
      <c r="X4" s="586"/>
      <c r="Y4" s="229"/>
      <c r="Z4" s="73"/>
      <c r="AA4" s="74"/>
      <c r="AB4" s="231"/>
      <c r="AC4" s="229"/>
      <c r="AD4" s="586" t="s">
        <v>152</v>
      </c>
      <c r="AE4" s="587"/>
      <c r="AF4" s="587"/>
      <c r="AG4" s="229"/>
      <c r="AH4" s="221"/>
      <c r="AI4" s="221"/>
      <c r="AJ4" s="221"/>
      <c r="AK4" s="221"/>
      <c r="AL4" s="221"/>
      <c r="AM4" s="221"/>
      <c r="AN4" s="221"/>
      <c r="AO4" s="221"/>
      <c r="AP4" s="229"/>
      <c r="AQ4" s="232"/>
      <c r="AR4" s="233"/>
      <c r="AS4" s="234"/>
      <c r="AT4" s="215"/>
      <c r="AU4" s="215"/>
      <c r="AV4" s="215"/>
      <c r="AW4" s="215"/>
      <c r="AX4" s="215"/>
      <c r="AY4" s="215"/>
      <c r="AZ4" s="300"/>
    </row>
    <row r="5" spans="1:52" s="305" customFormat="1" ht="23.25" customHeight="1" x14ac:dyDescent="0.2">
      <c r="A5" s="228"/>
      <c r="B5" s="226"/>
      <c r="C5" s="588" t="s">
        <v>153</v>
      </c>
      <c r="D5" s="589"/>
      <c r="E5" s="589"/>
      <c r="F5" s="589"/>
      <c r="G5" s="589"/>
      <c r="H5" s="223"/>
      <c r="I5" s="223"/>
      <c r="J5" s="223"/>
      <c r="K5" s="229"/>
      <c r="L5" s="354" t="s">
        <v>154</v>
      </c>
      <c r="M5" s="221"/>
      <c r="N5" s="221"/>
      <c r="O5" s="221"/>
      <c r="P5" s="225"/>
      <c r="Q5" s="221"/>
      <c r="R5" s="221"/>
      <c r="S5" s="221"/>
      <c r="T5" s="221"/>
      <c r="U5" s="355" t="s">
        <v>155</v>
      </c>
      <c r="V5" s="230"/>
      <c r="W5" s="230"/>
      <c r="X5" s="229"/>
      <c r="Y5" s="229"/>
      <c r="Z5" s="355" t="s">
        <v>156</v>
      </c>
      <c r="AA5" s="230"/>
      <c r="AB5" s="231"/>
      <c r="AC5" s="229"/>
      <c r="AD5" s="229"/>
      <c r="AE5" s="229"/>
      <c r="AF5" s="229"/>
      <c r="AG5" s="229"/>
      <c r="AH5" s="221"/>
      <c r="AI5" s="221"/>
      <c r="AJ5" s="221"/>
      <c r="AK5" s="221"/>
      <c r="AL5" s="221"/>
      <c r="AM5" s="221"/>
      <c r="AN5" s="221"/>
      <c r="AO5" s="221"/>
      <c r="AP5" s="229"/>
      <c r="AQ5" s="590"/>
      <c r="AR5" s="591"/>
      <c r="AS5" s="234"/>
      <c r="AT5" s="215"/>
      <c r="AU5" s="215"/>
      <c r="AV5" s="215"/>
      <c r="AW5" s="215"/>
      <c r="AX5" s="215"/>
      <c r="AY5" s="215"/>
      <c r="AZ5" s="229"/>
    </row>
    <row r="6" spans="1:52" ht="7.25" customHeight="1" x14ac:dyDescent="0.2">
      <c r="A6" s="228"/>
      <c r="C6" s="75"/>
      <c r="D6" s="75"/>
      <c r="E6" s="25"/>
      <c r="F6" s="25"/>
      <c r="G6" s="25"/>
      <c r="H6" s="25"/>
      <c r="I6" s="25"/>
      <c r="J6" s="25"/>
      <c r="L6" s="25"/>
      <c r="M6" s="76"/>
      <c r="N6" s="77"/>
      <c r="O6" s="77"/>
      <c r="P6" s="25"/>
      <c r="Q6" s="76"/>
      <c r="R6" s="77"/>
      <c r="U6" s="25"/>
      <c r="V6" s="75"/>
      <c r="W6" s="75"/>
      <c r="X6" s="25"/>
      <c r="Z6" s="75"/>
      <c r="AA6" s="75"/>
      <c r="AD6" s="25"/>
      <c r="AE6" s="25"/>
      <c r="AF6" s="25"/>
      <c r="AH6" s="221"/>
      <c r="AI6" s="221"/>
      <c r="AJ6" s="221"/>
      <c r="AK6" s="221"/>
      <c r="AL6" s="221"/>
      <c r="AM6" s="221"/>
      <c r="AN6" s="221"/>
      <c r="AO6" s="221"/>
      <c r="AP6" s="221"/>
      <c r="AQ6" s="219"/>
      <c r="AR6" s="219"/>
      <c r="AS6" s="301"/>
      <c r="AT6" s="215"/>
      <c r="AU6" s="215"/>
      <c r="AV6" s="215"/>
      <c r="AW6" s="215"/>
      <c r="AX6" s="215"/>
      <c r="AY6" s="215"/>
      <c r="AZ6" s="221"/>
    </row>
    <row r="7" spans="1:52" s="306" customFormat="1" ht="14" x14ac:dyDescent="0.15">
      <c r="A7" s="246"/>
      <c r="B7" s="215"/>
      <c r="C7" s="215"/>
      <c r="D7" s="293" t="s">
        <v>157</v>
      </c>
      <c r="E7" s="294" t="s">
        <v>158</v>
      </c>
      <c r="F7" s="293" t="s">
        <v>159</v>
      </c>
      <c r="G7" s="294" t="s">
        <v>160</v>
      </c>
      <c r="H7" s="294" t="s">
        <v>161</v>
      </c>
      <c r="I7" s="294" t="s">
        <v>162</v>
      </c>
      <c r="J7" s="292"/>
      <c r="K7" s="214"/>
      <c r="L7" s="214"/>
      <c r="M7" s="215" t="s">
        <v>119</v>
      </c>
      <c r="N7" s="215" t="s">
        <v>36</v>
      </c>
      <c r="O7" s="215" t="s">
        <v>35</v>
      </c>
      <c r="P7" s="214"/>
      <c r="Q7" s="215"/>
      <c r="R7" s="215"/>
      <c r="S7" s="214"/>
      <c r="T7" s="214"/>
      <c r="U7" s="214" t="s">
        <v>163</v>
      </c>
      <c r="V7" s="215" t="s">
        <v>164</v>
      </c>
      <c r="W7" s="215" t="s">
        <v>165</v>
      </c>
      <c r="X7" s="214" t="s">
        <v>37</v>
      </c>
      <c r="Y7" s="214"/>
      <c r="Z7" s="215" t="s">
        <v>164</v>
      </c>
      <c r="AA7" s="215" t="s">
        <v>165</v>
      </c>
      <c r="AB7" s="249"/>
      <c r="AC7" s="214"/>
      <c r="AD7" s="214"/>
      <c r="AE7" s="215" t="s">
        <v>33</v>
      </c>
      <c r="AF7" s="215" t="s">
        <v>166</v>
      </c>
      <c r="AG7" s="214"/>
      <c r="AH7" s="221"/>
      <c r="AI7" s="221"/>
      <c r="AJ7" s="221"/>
      <c r="AK7" s="221"/>
      <c r="AL7" s="221"/>
      <c r="AM7" s="221"/>
      <c r="AN7" s="221"/>
      <c r="AO7" s="221"/>
      <c r="AP7" s="214"/>
      <c r="AQ7" s="215"/>
      <c r="AR7" s="215"/>
      <c r="AS7" s="215"/>
      <c r="AT7" s="215"/>
      <c r="AU7" s="215"/>
      <c r="AV7" s="215"/>
      <c r="AW7" s="215"/>
      <c r="AX7" s="215"/>
      <c r="AY7" s="215"/>
      <c r="AZ7" s="214"/>
    </row>
    <row r="8" spans="1:52" s="307" customFormat="1" x14ac:dyDescent="0.15">
      <c r="A8" s="249"/>
      <c r="B8" s="247"/>
      <c r="C8" s="247"/>
      <c r="D8" s="247"/>
      <c r="E8" s="247"/>
      <c r="F8" s="248"/>
      <c r="G8" s="248"/>
      <c r="H8" s="248"/>
      <c r="I8" s="248"/>
      <c r="J8" s="248"/>
      <c r="K8" s="248"/>
      <c r="L8" s="248"/>
      <c r="M8" s="247">
        <f>+D8-E8</f>
        <v>0</v>
      </c>
      <c r="N8" s="250">
        <f>+F8-G8</f>
        <v>0</v>
      </c>
      <c r="O8" s="250">
        <f>+H8-I8</f>
        <v>0</v>
      </c>
      <c r="P8" s="248"/>
      <c r="Q8" s="248"/>
      <c r="R8" s="248"/>
      <c r="S8" s="251"/>
      <c r="T8" s="251"/>
      <c r="U8" s="252">
        <v>150000</v>
      </c>
      <c r="V8" s="253">
        <f>+H8*cratio-D8</f>
        <v>0</v>
      </c>
      <c r="W8" s="253">
        <f>+I8*cratio-E8</f>
        <v>0</v>
      </c>
      <c r="X8" s="254">
        <f>+V8-W8</f>
        <v>0</v>
      </c>
      <c r="Y8" s="248"/>
      <c r="Z8" s="255">
        <f>AVERAGE(Z18:Z1017)</f>
        <v>1</v>
      </c>
      <c r="AA8" s="255">
        <f>AVERAGE(AA18:AA1017)</f>
        <v>1</v>
      </c>
      <c r="AB8" s="256"/>
      <c r="AC8" s="248"/>
      <c r="AD8" s="248" t="s">
        <v>167</v>
      </c>
      <c r="AE8" s="254"/>
      <c r="AF8" s="254"/>
      <c r="AG8" s="248"/>
      <c r="AH8" s="221"/>
      <c r="AI8" s="221"/>
      <c r="AJ8" s="221"/>
      <c r="AK8" s="221"/>
      <c r="AL8" s="221"/>
      <c r="AM8" s="221"/>
      <c r="AN8" s="221"/>
      <c r="AO8" s="221"/>
      <c r="AP8" s="248"/>
      <c r="AQ8" s="252"/>
      <c r="AR8" s="252"/>
      <c r="AS8" s="257"/>
      <c r="AT8" s="215"/>
      <c r="AU8" s="215"/>
      <c r="AV8" s="215"/>
      <c r="AW8" s="215"/>
      <c r="AX8" s="215"/>
      <c r="AY8" s="215"/>
      <c r="AZ8" s="248"/>
    </row>
    <row r="9" spans="1:52" ht="9" customHeight="1" x14ac:dyDescent="0.2">
      <c r="A9" s="272"/>
      <c r="B9" s="264"/>
      <c r="C9" s="78"/>
      <c r="D9" s="78"/>
      <c r="E9" s="78"/>
      <c r="F9" s="78"/>
      <c r="G9" s="78"/>
      <c r="H9" s="78"/>
      <c r="I9" s="78"/>
      <c r="J9" s="29"/>
      <c r="L9" s="25"/>
      <c r="M9" s="79"/>
      <c r="N9" s="77"/>
      <c r="O9" s="77"/>
      <c r="P9" s="25"/>
      <c r="Q9" s="79"/>
      <c r="R9" s="77"/>
      <c r="U9" s="25"/>
      <c r="V9" s="75"/>
      <c r="W9" s="75"/>
      <c r="X9" s="25"/>
      <c r="Z9" s="75"/>
      <c r="AA9" s="75"/>
      <c r="AD9" s="25"/>
      <c r="AE9" s="25"/>
      <c r="AF9" s="25"/>
      <c r="AH9" s="221"/>
      <c r="AI9" s="221"/>
      <c r="AJ9" s="221"/>
      <c r="AK9" s="221"/>
      <c r="AL9" s="221"/>
      <c r="AM9" s="221"/>
      <c r="AN9" s="221"/>
      <c r="AO9" s="221"/>
      <c r="AP9" s="221"/>
      <c r="AQ9" s="219"/>
      <c r="AR9" s="219"/>
      <c r="AS9" s="219"/>
      <c r="AT9" s="215"/>
      <c r="AU9" s="215"/>
      <c r="AV9" s="215"/>
      <c r="AW9" s="215"/>
      <c r="AX9" s="215"/>
      <c r="AY9" s="215"/>
      <c r="AZ9" s="221"/>
    </row>
    <row r="10" spans="1:52" ht="13.5" customHeight="1" x14ac:dyDescent="0.15">
      <c r="A10" s="246"/>
      <c r="B10" s="258"/>
      <c r="C10" s="258"/>
      <c r="D10" s="258"/>
      <c r="E10" s="259"/>
      <c r="F10" s="259">
        <v>1.3157353038169459</v>
      </c>
      <c r="G10" s="259">
        <v>0.6890727502397066</v>
      </c>
      <c r="H10" s="259">
        <v>0</v>
      </c>
      <c r="I10" s="259">
        <v>0</v>
      </c>
      <c r="J10" s="259"/>
      <c r="L10" s="579"/>
      <c r="M10" s="580"/>
      <c r="N10" s="580"/>
      <c r="O10" s="580"/>
      <c r="P10" s="580"/>
      <c r="Q10" s="580"/>
      <c r="R10" s="580"/>
      <c r="S10" s="580"/>
      <c r="T10" s="224"/>
      <c r="U10" s="221"/>
      <c r="V10" s="579"/>
      <c r="W10" s="579"/>
      <c r="X10" s="579"/>
      <c r="Z10" s="219"/>
      <c r="AA10" s="260"/>
      <c r="AD10" s="581"/>
      <c r="AE10" s="581"/>
      <c r="AF10" s="582"/>
      <c r="AH10" s="221"/>
      <c r="AI10" s="221"/>
      <c r="AJ10" s="221"/>
      <c r="AK10" s="221"/>
      <c r="AL10" s="221"/>
      <c r="AM10" s="221"/>
      <c r="AN10" s="221"/>
      <c r="AO10" s="221"/>
      <c r="AP10" s="262"/>
      <c r="AQ10" s="583"/>
      <c r="AR10" s="584"/>
      <c r="AS10" s="150"/>
      <c r="AT10" s="215"/>
      <c r="AU10" s="215"/>
      <c r="AV10" s="215"/>
      <c r="AW10" s="215"/>
      <c r="AX10" s="215"/>
      <c r="AY10" s="215"/>
      <c r="AZ10" s="221"/>
    </row>
    <row r="11" spans="1:52" s="308" customFormat="1" ht="13.5" customHeight="1" x14ac:dyDescent="0.15">
      <c r="A11" s="246"/>
      <c r="B11" s="273"/>
      <c r="C11" s="288" t="s">
        <v>168</v>
      </c>
      <c r="D11" s="288">
        <f t="shared" ref="D11:I11" si="0">AVERAGE(D18:D1017)</f>
        <v>0</v>
      </c>
      <c r="E11" s="288">
        <f t="shared" si="0"/>
        <v>0</v>
      </c>
      <c r="F11" s="289">
        <f t="shared" si="0"/>
        <v>13.246532918117307</v>
      </c>
      <c r="G11" s="289">
        <f t="shared" si="0"/>
        <v>13.432881932225317</v>
      </c>
      <c r="H11" s="289">
        <f t="shared" si="0"/>
        <v>0</v>
      </c>
      <c r="I11" s="289">
        <f t="shared" si="0"/>
        <v>0</v>
      </c>
      <c r="J11" s="290"/>
      <c r="K11" s="281"/>
      <c r="L11" s="290" t="s">
        <v>168</v>
      </c>
      <c r="M11" s="288">
        <f>AVERAGE(M18:M1017)</f>
        <v>0</v>
      </c>
      <c r="N11" s="289">
        <f>AVERAGE(N18:N1017)</f>
        <v>-0.1863490141079189</v>
      </c>
      <c r="O11" s="289">
        <f>AVERAGE(O18:O1017)</f>
        <v>0</v>
      </c>
      <c r="P11" s="290"/>
      <c r="Q11" s="290"/>
      <c r="R11" s="290"/>
      <c r="S11" s="283"/>
      <c r="T11" s="283"/>
      <c r="U11" s="290" t="s">
        <v>168</v>
      </c>
      <c r="V11" s="288">
        <f>AVERAGE(V18:V1017)</f>
        <v>0</v>
      </c>
      <c r="W11" s="288">
        <f>AVERAGE(W18:W1017)</f>
        <v>0</v>
      </c>
      <c r="X11" s="288">
        <f>AVERAGE(X18:X1017)</f>
        <v>0</v>
      </c>
      <c r="Y11" s="281"/>
      <c r="Z11" s="286"/>
      <c r="AA11" s="311"/>
      <c r="AB11" s="295"/>
      <c r="AC11" s="281"/>
      <c r="AD11" s="287"/>
      <c r="AE11" s="287"/>
      <c r="AF11" s="287"/>
      <c r="AG11" s="281"/>
      <c r="AH11" s="221"/>
      <c r="AI11" s="221"/>
      <c r="AJ11" s="221"/>
      <c r="AK11" s="221"/>
      <c r="AL11" s="221"/>
      <c r="AM11" s="221"/>
      <c r="AN11" s="221"/>
      <c r="AO11" s="221"/>
      <c r="AP11" s="281"/>
      <c r="AQ11" s="302"/>
      <c r="AR11" s="302"/>
      <c r="AS11" s="303"/>
      <c r="AT11" s="215"/>
      <c r="AU11" s="215"/>
      <c r="AV11" s="215"/>
      <c r="AW11" s="215"/>
      <c r="AX11" s="215"/>
      <c r="AY11" s="215"/>
      <c r="AZ11" s="281"/>
    </row>
    <row r="12" spans="1:52" s="308" customFormat="1" ht="13.5" customHeight="1" x14ac:dyDescent="0.15">
      <c r="A12" s="263"/>
      <c r="B12" s="273"/>
      <c r="C12" s="288" t="s">
        <v>169</v>
      </c>
      <c r="D12" s="288">
        <f t="shared" ref="D12:I12" si="1">MIN(D18:D1017)</f>
        <v>0</v>
      </c>
      <c r="E12" s="288">
        <f t="shared" si="1"/>
        <v>0</v>
      </c>
      <c r="F12" s="289">
        <f t="shared" si="1"/>
        <v>13.246532918117209</v>
      </c>
      <c r="G12" s="289">
        <f t="shared" si="1"/>
        <v>13.432881932225131</v>
      </c>
      <c r="H12" s="289">
        <f t="shared" si="1"/>
        <v>0</v>
      </c>
      <c r="I12" s="289">
        <f t="shared" si="1"/>
        <v>0</v>
      </c>
      <c r="J12" s="291"/>
      <c r="K12" s="281"/>
      <c r="L12" s="290" t="s">
        <v>169</v>
      </c>
      <c r="M12" s="288">
        <f>MIN(M18:M1017)</f>
        <v>0</v>
      </c>
      <c r="N12" s="289">
        <f>MIN(N18:N1017)</f>
        <v>-0.18634901410792182</v>
      </c>
      <c r="O12" s="289">
        <f>MIN(O18:O1017)</f>
        <v>0</v>
      </c>
      <c r="P12" s="290"/>
      <c r="Q12" s="290"/>
      <c r="R12" s="290"/>
      <c r="S12" s="283"/>
      <c r="T12" s="283"/>
      <c r="U12" s="290" t="s">
        <v>169</v>
      </c>
      <c r="V12" s="288">
        <f>MIN(V18:V1017)</f>
        <v>0</v>
      </c>
      <c r="W12" s="288">
        <f>MIN(W18:W1017)</f>
        <v>0</v>
      </c>
      <c r="X12" s="288">
        <f>MIN(X18:X1017)</f>
        <v>0</v>
      </c>
      <c r="Y12" s="281"/>
      <c r="Z12" s="286"/>
      <c r="AA12" s="311"/>
      <c r="AB12" s="295"/>
      <c r="AC12" s="281"/>
      <c r="AD12" s="287"/>
      <c r="AE12" s="287"/>
      <c r="AF12" s="287"/>
      <c r="AG12" s="281"/>
      <c r="AH12" s="221"/>
      <c r="AI12" s="221"/>
      <c r="AJ12" s="221"/>
      <c r="AK12" s="221"/>
      <c r="AL12" s="221"/>
      <c r="AM12" s="221"/>
      <c r="AN12" s="221"/>
      <c r="AO12" s="221"/>
      <c r="AP12" s="281"/>
      <c r="AQ12" s="302"/>
      <c r="AR12" s="302"/>
      <c r="AS12" s="303"/>
      <c r="AT12" s="215"/>
      <c r="AU12" s="215"/>
      <c r="AV12" s="215"/>
      <c r="AW12" s="215"/>
      <c r="AX12" s="215"/>
      <c r="AY12" s="215"/>
      <c r="AZ12" s="281"/>
    </row>
    <row r="13" spans="1:52" s="308" customFormat="1" ht="13.5" customHeight="1" x14ac:dyDescent="0.15">
      <c r="A13" s="263"/>
      <c r="B13" s="273"/>
      <c r="C13" s="288" t="s">
        <v>170</v>
      </c>
      <c r="D13" s="288">
        <f t="shared" ref="D13:I13" si="2">MAX(D18:D1017)</f>
        <v>0</v>
      </c>
      <c r="E13" s="288">
        <f t="shared" si="2"/>
        <v>0</v>
      </c>
      <c r="F13" s="289">
        <f t="shared" si="2"/>
        <v>13.246532918117209</v>
      </c>
      <c r="G13" s="289">
        <f t="shared" si="2"/>
        <v>13.432881932225131</v>
      </c>
      <c r="H13" s="289">
        <f t="shared" si="2"/>
        <v>0</v>
      </c>
      <c r="I13" s="289">
        <f t="shared" si="2"/>
        <v>0</v>
      </c>
      <c r="J13" s="291"/>
      <c r="K13" s="281"/>
      <c r="L13" s="290" t="s">
        <v>170</v>
      </c>
      <c r="M13" s="288">
        <f>MAX(M18:M1017)</f>
        <v>0</v>
      </c>
      <c r="N13" s="289">
        <f>MAX(N18:N1017)</f>
        <v>-0.18634901410792182</v>
      </c>
      <c r="O13" s="289">
        <f>MAX(O18:O1017)</f>
        <v>0</v>
      </c>
      <c r="P13" s="290"/>
      <c r="Q13" s="290"/>
      <c r="R13" s="290"/>
      <c r="S13" s="283"/>
      <c r="T13" s="283"/>
      <c r="U13" s="290" t="s">
        <v>170</v>
      </c>
      <c r="V13" s="288">
        <f>MAX(V18:V1017)</f>
        <v>0</v>
      </c>
      <c r="W13" s="288">
        <f>MAX(W18:W1017)</f>
        <v>0</v>
      </c>
      <c r="X13" s="288">
        <f>MAX(X18:X1017)</f>
        <v>0</v>
      </c>
      <c r="Y13" s="281"/>
      <c r="Z13" s="286"/>
      <c r="AA13" s="311"/>
      <c r="AB13" s="295"/>
      <c r="AC13" s="281"/>
      <c r="AD13" s="287"/>
      <c r="AE13" s="287"/>
      <c r="AF13" s="287"/>
      <c r="AG13" s="281"/>
      <c r="AH13" s="221"/>
      <c r="AI13" s="221"/>
      <c r="AJ13" s="221"/>
      <c r="AK13" s="221"/>
      <c r="AL13" s="221"/>
      <c r="AM13" s="221"/>
      <c r="AN13" s="221"/>
      <c r="AO13" s="221"/>
      <c r="AP13" s="281"/>
      <c r="AQ13" s="302"/>
      <c r="AR13" s="302"/>
      <c r="AS13" s="303"/>
      <c r="AT13" s="215"/>
      <c r="AU13" s="215"/>
      <c r="AV13" s="215"/>
      <c r="AW13" s="215"/>
      <c r="AX13" s="215"/>
      <c r="AY13" s="215"/>
      <c r="AZ13" s="281"/>
    </row>
    <row r="14" spans="1:52" s="308" customFormat="1" ht="13.5" customHeight="1" x14ac:dyDescent="0.15">
      <c r="A14" s="263"/>
      <c r="B14" s="273"/>
      <c r="C14" s="288" t="s">
        <v>171</v>
      </c>
      <c r="D14" s="288">
        <f t="shared" ref="D14:I14" si="3">STDEV(D18:D1017)</f>
        <v>0</v>
      </c>
      <c r="E14" s="288">
        <f t="shared" si="3"/>
        <v>0</v>
      </c>
      <c r="F14" s="289">
        <f t="shared" si="3"/>
        <v>9.7748512648014968E-14</v>
      </c>
      <c r="G14" s="289">
        <f t="shared" si="3"/>
        <v>1.8661079687348312E-13</v>
      </c>
      <c r="H14" s="289">
        <f t="shared" si="3"/>
        <v>0</v>
      </c>
      <c r="I14" s="289">
        <f t="shared" si="3"/>
        <v>0</v>
      </c>
      <c r="J14" s="291"/>
      <c r="K14" s="281"/>
      <c r="L14" s="290" t="s">
        <v>171</v>
      </c>
      <c r="M14" s="288">
        <f>STDEV(M18:M1017)</f>
        <v>0</v>
      </c>
      <c r="N14" s="289">
        <f>STDEV(N18:N1017)</f>
        <v>2.9157937011481738E-15</v>
      </c>
      <c r="O14" s="289">
        <f>STDEV(O18:O1017)</f>
        <v>0</v>
      </c>
      <c r="P14" s="290"/>
      <c r="Q14" s="290"/>
      <c r="R14" s="290"/>
      <c r="S14" s="283"/>
      <c r="T14" s="283"/>
      <c r="U14" s="290" t="s">
        <v>171</v>
      </c>
      <c r="V14" s="288">
        <f>STDEV(V18,V1017)</f>
        <v>0</v>
      </c>
      <c r="W14" s="288">
        <f>STDEV(W18,W1017)</f>
        <v>0</v>
      </c>
      <c r="X14" s="288">
        <f>STDEV(X18,X1017)</f>
        <v>0</v>
      </c>
      <c r="Y14" s="281"/>
      <c r="Z14" s="286"/>
      <c r="AA14" s="311"/>
      <c r="AB14" s="295"/>
      <c r="AC14" s="281"/>
      <c r="AD14" s="287"/>
      <c r="AE14" s="287"/>
      <c r="AF14" s="287"/>
      <c r="AG14" s="281"/>
      <c r="AH14" s="221"/>
      <c r="AI14" s="221"/>
      <c r="AJ14" s="221"/>
      <c r="AK14" s="221"/>
      <c r="AL14" s="221"/>
      <c r="AM14" s="221"/>
      <c r="AN14" s="221"/>
      <c r="AO14" s="221"/>
      <c r="AP14" s="281"/>
      <c r="AQ14" s="302"/>
      <c r="AR14" s="302"/>
      <c r="AS14" s="303"/>
      <c r="AT14" s="281"/>
      <c r="AU14" s="281"/>
      <c r="AV14" s="281"/>
      <c r="AW14" s="281"/>
      <c r="AX14" s="270"/>
      <c r="AY14" s="274"/>
      <c r="AZ14" s="281"/>
    </row>
    <row r="15" spans="1:52" s="308" customFormat="1" ht="13.5" customHeight="1" x14ac:dyDescent="0.15">
      <c r="A15" s="263"/>
      <c r="B15" s="273"/>
      <c r="C15" s="288" t="s">
        <v>172</v>
      </c>
      <c r="D15" s="288">
        <f t="shared" ref="D15:I15" si="4">PERCENTILE(D18:D1017,0.025)</f>
        <v>0</v>
      </c>
      <c r="E15" s="288">
        <f t="shared" si="4"/>
        <v>0</v>
      </c>
      <c r="F15" s="289">
        <f t="shared" si="4"/>
        <v>13.246532918117209</v>
      </c>
      <c r="G15" s="289">
        <f t="shared" si="4"/>
        <v>13.432881932225131</v>
      </c>
      <c r="H15" s="289">
        <f t="shared" si="4"/>
        <v>0</v>
      </c>
      <c r="I15" s="289">
        <f t="shared" si="4"/>
        <v>0</v>
      </c>
      <c r="J15" s="291"/>
      <c r="K15" s="281"/>
      <c r="L15" s="290" t="s">
        <v>172</v>
      </c>
      <c r="M15" s="288">
        <f>PERCENTILE(M18:M1017,0.025)</f>
        <v>0</v>
      </c>
      <c r="N15" s="289">
        <f>PERCENTILE(N18:N1017,0.025)</f>
        <v>-0.18634901410792182</v>
      </c>
      <c r="O15" s="289">
        <f>PERCENTILE(O18:O1017,0.025)</f>
        <v>0</v>
      </c>
      <c r="P15" s="290"/>
      <c r="Q15" s="290"/>
      <c r="R15" s="290"/>
      <c r="S15" s="283"/>
      <c r="T15" s="283"/>
      <c r="U15" s="290" t="s">
        <v>172</v>
      </c>
      <c r="V15" s="288">
        <f>PERCENTILE(V18:V1017,0.025)</f>
        <v>0</v>
      </c>
      <c r="W15" s="288">
        <f>PERCENTILE(W18:W1017,0.025)</f>
        <v>0</v>
      </c>
      <c r="X15" s="288">
        <f>PERCENTILE(X18:X1017,0.025)</f>
        <v>0</v>
      </c>
      <c r="Y15" s="281"/>
      <c r="Z15" s="286"/>
      <c r="AA15" s="311"/>
      <c r="AB15" s="295"/>
      <c r="AC15" s="281"/>
      <c r="AD15" s="287"/>
      <c r="AE15" s="287"/>
      <c r="AF15" s="287"/>
      <c r="AG15" s="281"/>
      <c r="AH15" s="221"/>
      <c r="AI15" s="221"/>
      <c r="AJ15" s="221"/>
      <c r="AK15" s="221"/>
      <c r="AL15" s="221"/>
      <c r="AM15" s="221"/>
      <c r="AN15" s="221"/>
      <c r="AO15" s="221"/>
      <c r="AP15" s="281"/>
      <c r="AQ15" s="302"/>
      <c r="AR15" s="302"/>
      <c r="AS15" s="303"/>
      <c r="AT15" s="281"/>
      <c r="AU15" s="281"/>
      <c r="AV15" s="281"/>
      <c r="AW15" s="281"/>
      <c r="AX15" s="270"/>
      <c r="AY15" s="274"/>
      <c r="AZ15" s="281"/>
    </row>
    <row r="16" spans="1:52" s="308" customFormat="1" ht="13.5" customHeight="1" x14ac:dyDescent="0.15">
      <c r="A16" s="263"/>
      <c r="B16" s="273"/>
      <c r="C16" s="288" t="s">
        <v>173</v>
      </c>
      <c r="D16" s="288">
        <f t="shared" ref="D16:I16" si="5">PERCENTILE(D18:D1017,0.975)</f>
        <v>0</v>
      </c>
      <c r="E16" s="288">
        <f t="shared" si="5"/>
        <v>0</v>
      </c>
      <c r="F16" s="289">
        <f t="shared" si="5"/>
        <v>13.246532918117209</v>
      </c>
      <c r="G16" s="289">
        <f t="shared" si="5"/>
        <v>13.432881932225131</v>
      </c>
      <c r="H16" s="289">
        <f t="shared" si="5"/>
        <v>0</v>
      </c>
      <c r="I16" s="289">
        <f t="shared" si="5"/>
        <v>0</v>
      </c>
      <c r="J16" s="291"/>
      <c r="K16" s="281"/>
      <c r="L16" s="290" t="s">
        <v>173</v>
      </c>
      <c r="M16" s="288">
        <f>PERCENTILE(M18:M1017,0.975)</f>
        <v>0</v>
      </c>
      <c r="N16" s="289">
        <f>PERCENTILE(N18:N1017,0.975)</f>
        <v>-0.18634901410792182</v>
      </c>
      <c r="O16" s="289">
        <f>PERCENTILE(O18:O1017,0.975)</f>
        <v>0</v>
      </c>
      <c r="P16" s="290"/>
      <c r="Q16" s="290"/>
      <c r="R16" s="290"/>
      <c r="S16" s="283"/>
      <c r="T16" s="283"/>
      <c r="U16" s="290" t="s">
        <v>173</v>
      </c>
      <c r="V16" s="288">
        <f>PERCENTILE(V18:V1017,0.975)</f>
        <v>0</v>
      </c>
      <c r="W16" s="288">
        <f>PERCENTILE(W18:W1017,0.975)</f>
        <v>0</v>
      </c>
      <c r="X16" s="288">
        <f>PERCENTILE(X18:X1017,0.975)</f>
        <v>0</v>
      </c>
      <c r="Y16" s="281"/>
      <c r="Z16" s="286"/>
      <c r="AA16" s="311"/>
      <c r="AB16" s="295"/>
      <c r="AC16" s="281"/>
      <c r="AD16" s="287"/>
      <c r="AE16" s="287"/>
      <c r="AF16" s="287"/>
      <c r="AG16" s="281"/>
      <c r="AH16" s="221"/>
      <c r="AI16" s="221"/>
      <c r="AJ16" s="221"/>
      <c r="AK16" s="221"/>
      <c r="AL16" s="221"/>
      <c r="AM16" s="221"/>
      <c r="AN16" s="221"/>
      <c r="AO16" s="221"/>
      <c r="AP16" s="281"/>
      <c r="AQ16" s="302"/>
      <c r="AR16" s="302"/>
      <c r="AS16" s="303"/>
      <c r="AT16" s="281"/>
      <c r="AU16" s="281"/>
      <c r="AV16" s="281"/>
      <c r="AW16" s="281"/>
      <c r="AX16" s="270"/>
      <c r="AY16" s="274"/>
      <c r="AZ16" s="281"/>
    </row>
    <row r="17" spans="1:52" ht="13.5" customHeight="1" x14ac:dyDescent="0.15">
      <c r="A17" s="263"/>
      <c r="B17" s="264"/>
      <c r="C17" s="264"/>
      <c r="D17" s="279" t="s">
        <v>157</v>
      </c>
      <c r="E17" s="280" t="s">
        <v>158</v>
      </c>
      <c r="F17" s="280" t="s">
        <v>159</v>
      </c>
      <c r="G17" s="280" t="s">
        <v>160</v>
      </c>
      <c r="H17" s="280" t="s">
        <v>161</v>
      </c>
      <c r="I17" s="280" t="s">
        <v>162</v>
      </c>
      <c r="J17" s="265"/>
      <c r="L17" s="266"/>
      <c r="M17" s="267"/>
      <c r="N17" s="268"/>
      <c r="O17" s="268"/>
      <c r="P17" s="266"/>
      <c r="Q17" s="267"/>
      <c r="R17" s="268"/>
      <c r="S17" s="268"/>
      <c r="T17" s="268"/>
      <c r="U17" s="266"/>
      <c r="V17" s="219"/>
      <c r="W17" s="219"/>
      <c r="X17" s="221"/>
      <c r="Z17" s="269"/>
      <c r="AA17" s="219"/>
      <c r="AH17" s="221"/>
      <c r="AI17" s="221"/>
      <c r="AJ17" s="221"/>
      <c r="AK17" s="221"/>
      <c r="AL17" s="221"/>
      <c r="AM17" s="221"/>
      <c r="AN17" s="221"/>
      <c r="AO17" s="221"/>
      <c r="AP17" s="221"/>
      <c r="AQ17" s="219"/>
      <c r="AR17" s="219"/>
      <c r="AS17" s="221"/>
      <c r="AT17" s="221"/>
      <c r="AU17" s="221"/>
      <c r="AV17" s="221"/>
      <c r="AW17" s="221"/>
      <c r="AX17" s="270"/>
      <c r="AY17" s="271"/>
      <c r="AZ17" s="221"/>
    </row>
    <row r="18" spans="1:52" s="309" customFormat="1" ht="12" customHeight="1" x14ac:dyDescent="0.15">
      <c r="A18" s="246"/>
      <c r="B18" s="274"/>
      <c r="C18" s="111"/>
      <c r="D18" s="111">
        <v>0</v>
      </c>
      <c r="E18" s="105">
        <v>0</v>
      </c>
      <c r="F18" s="105">
        <v>13.246532918117209</v>
      </c>
      <c r="G18" s="105">
        <v>13.432881932225131</v>
      </c>
      <c r="H18" s="105">
        <v>0</v>
      </c>
      <c r="I18" s="105">
        <v>0</v>
      </c>
      <c r="J18" s="105"/>
      <c r="K18" s="270"/>
      <c r="L18" s="105"/>
      <c r="M18" s="105">
        <f t="shared" ref="M18:M81" si="6">+D18-E18</f>
        <v>0</v>
      </c>
      <c r="N18" s="105">
        <f t="shared" ref="N18:N81" si="7">+F18-G18</f>
        <v>-0.18634901410792182</v>
      </c>
      <c r="O18" s="105">
        <f t="shared" ref="O18:O81" si="8">+H18-I18</f>
        <v>0</v>
      </c>
      <c r="P18" s="105"/>
      <c r="Q18" s="105"/>
      <c r="R18" s="105"/>
      <c r="S18" s="284"/>
      <c r="T18" s="285"/>
      <c r="U18" s="112"/>
      <c r="V18" s="112">
        <f>+H18*cratio-D18</f>
        <v>0</v>
      </c>
      <c r="W18" s="112">
        <f>+I18*cratio-E18</f>
        <v>0</v>
      </c>
      <c r="X18" s="112">
        <f>+V18-W18</f>
        <v>0</v>
      </c>
      <c r="Y18" s="221"/>
      <c r="Z18" s="102">
        <f>IF(V18=MAX(V18:W18),1,0)</f>
        <v>1</v>
      </c>
      <c r="AA18" s="102">
        <f>IF(W18=MAX(V18:W18),1,0)</f>
        <v>1</v>
      </c>
      <c r="AB18" s="296"/>
      <c r="AC18" s="270"/>
      <c r="AD18" s="115">
        <v>0</v>
      </c>
      <c r="AE18" s="105">
        <v>1</v>
      </c>
      <c r="AF18" s="105">
        <v>1</v>
      </c>
      <c r="AG18" s="299"/>
      <c r="AH18" s="221"/>
      <c r="AI18" s="221"/>
      <c r="AJ18" s="221"/>
      <c r="AK18" s="221"/>
      <c r="AL18" s="221"/>
      <c r="AM18" s="221"/>
      <c r="AN18" s="221"/>
      <c r="AO18" s="221"/>
      <c r="AP18" s="270"/>
      <c r="AQ18" s="274"/>
      <c r="AR18" s="274"/>
      <c r="AS18" s="270"/>
      <c r="AT18" s="270"/>
      <c r="AU18" s="270"/>
      <c r="AV18" s="270"/>
      <c r="AW18" s="270"/>
      <c r="AX18" s="270"/>
      <c r="AY18" s="271"/>
      <c r="AZ18" s="270"/>
    </row>
    <row r="19" spans="1:52" x14ac:dyDescent="0.15">
      <c r="A19" s="275"/>
      <c r="B19" s="274"/>
      <c r="C19" s="111"/>
      <c r="D19" s="111">
        <v>0</v>
      </c>
      <c r="E19" s="105">
        <v>0</v>
      </c>
      <c r="F19" s="105">
        <v>13.246532918117209</v>
      </c>
      <c r="G19" s="105">
        <v>13.432881932225131</v>
      </c>
      <c r="H19" s="105">
        <v>0</v>
      </c>
      <c r="I19" s="105">
        <v>0</v>
      </c>
      <c r="J19" s="105"/>
      <c r="L19" s="25"/>
      <c r="M19" s="105">
        <f t="shared" si="6"/>
        <v>0</v>
      </c>
      <c r="N19" s="105">
        <f t="shared" si="7"/>
        <v>-0.18634901410792182</v>
      </c>
      <c r="O19" s="105">
        <f t="shared" si="8"/>
        <v>0</v>
      </c>
      <c r="P19" s="25"/>
      <c r="Q19" s="105"/>
      <c r="R19" s="105"/>
      <c r="S19" s="284"/>
      <c r="T19" s="285"/>
      <c r="U19" s="25"/>
      <c r="V19" s="112">
        <f t="shared" ref="V19:V82" si="9">+H19*cratio-D19</f>
        <v>0</v>
      </c>
      <c r="W19" s="112">
        <f t="shared" ref="W19:W82" si="10">+I19*cratio-E19</f>
        <v>0</v>
      </c>
      <c r="X19" s="112">
        <f t="shared" ref="X19:X82" si="11">+V19-W19</f>
        <v>0</v>
      </c>
      <c r="Z19" s="102">
        <f t="shared" ref="Z19:Z82" si="12">IF(V19=MAX(V19:W19),1,0)</f>
        <v>1</v>
      </c>
      <c r="AA19" s="102">
        <f t="shared" ref="AA19:AA82" si="13">IF(W19=MAX(V19:W19),1,0)</f>
        <v>1</v>
      </c>
      <c r="AB19" s="296"/>
      <c r="AD19" s="115">
        <v>10000</v>
      </c>
      <c r="AE19" s="25">
        <v>1</v>
      </c>
      <c r="AF19" s="25">
        <v>1</v>
      </c>
      <c r="AG19" s="299"/>
      <c r="AH19" s="221"/>
      <c r="AI19" s="221"/>
      <c r="AJ19" s="221"/>
      <c r="AK19" s="221"/>
      <c r="AL19" s="221"/>
      <c r="AM19" s="221"/>
      <c r="AN19" s="221"/>
      <c r="AO19" s="221"/>
      <c r="AP19" s="221"/>
      <c r="AQ19" s="274"/>
      <c r="AR19" s="274"/>
      <c r="AS19" s="221"/>
      <c r="AT19" s="221"/>
      <c r="AU19" s="221"/>
      <c r="AV19" s="270"/>
      <c r="AW19" s="221"/>
      <c r="AX19" s="265"/>
      <c r="AY19" s="221"/>
      <c r="AZ19" s="221"/>
    </row>
    <row r="20" spans="1:52" x14ac:dyDescent="0.15">
      <c r="A20" s="275"/>
      <c r="B20" s="274"/>
      <c r="C20" s="111"/>
      <c r="D20" s="111">
        <v>0</v>
      </c>
      <c r="E20" s="105">
        <v>0</v>
      </c>
      <c r="F20" s="105">
        <v>13.246532918117209</v>
      </c>
      <c r="G20" s="105">
        <v>13.432881932225131</v>
      </c>
      <c r="H20" s="105">
        <v>0</v>
      </c>
      <c r="I20" s="105">
        <v>0</v>
      </c>
      <c r="J20" s="105"/>
      <c r="L20" s="25"/>
      <c r="M20" s="105">
        <f t="shared" si="6"/>
        <v>0</v>
      </c>
      <c r="N20" s="105">
        <f t="shared" si="7"/>
        <v>-0.18634901410792182</v>
      </c>
      <c r="O20" s="105">
        <f t="shared" si="8"/>
        <v>0</v>
      </c>
      <c r="P20" s="25"/>
      <c r="Q20" s="105"/>
      <c r="R20" s="105"/>
      <c r="S20" s="284"/>
      <c r="U20" s="25"/>
      <c r="V20" s="112">
        <f t="shared" si="9"/>
        <v>0</v>
      </c>
      <c r="W20" s="112">
        <f t="shared" si="10"/>
        <v>0</v>
      </c>
      <c r="X20" s="112">
        <f t="shared" si="11"/>
        <v>0</v>
      </c>
      <c r="Z20" s="102">
        <f t="shared" si="12"/>
        <v>1</v>
      </c>
      <c r="AA20" s="102">
        <f t="shared" si="13"/>
        <v>1</v>
      </c>
      <c r="AB20" s="296"/>
      <c r="AD20" s="115">
        <v>12000</v>
      </c>
      <c r="AE20" s="25">
        <v>1</v>
      </c>
      <c r="AF20" s="25">
        <v>1</v>
      </c>
      <c r="AG20" s="299"/>
      <c r="AH20" s="221"/>
      <c r="AI20" s="221"/>
      <c r="AJ20" s="221"/>
      <c r="AK20" s="221"/>
      <c r="AL20" s="221"/>
      <c r="AM20" s="221"/>
      <c r="AN20" s="221"/>
      <c r="AO20" s="221"/>
      <c r="AP20" s="221"/>
      <c r="AQ20" s="274"/>
      <c r="AR20" s="274"/>
      <c r="AS20" s="221"/>
      <c r="AT20" s="221"/>
      <c r="AU20" s="221"/>
      <c r="AV20" s="270"/>
      <c r="AW20" s="221"/>
      <c r="AX20" s="265"/>
      <c r="AY20" s="221"/>
      <c r="AZ20" s="221"/>
    </row>
    <row r="21" spans="1:52" x14ac:dyDescent="0.15">
      <c r="A21" s="275"/>
      <c r="B21" s="274"/>
      <c r="C21" s="111"/>
      <c r="D21" s="111">
        <v>0</v>
      </c>
      <c r="E21" s="105">
        <v>0</v>
      </c>
      <c r="F21" s="105">
        <v>13.246532918117209</v>
      </c>
      <c r="G21" s="105">
        <v>13.432881932225131</v>
      </c>
      <c r="H21" s="105">
        <v>0</v>
      </c>
      <c r="I21" s="105">
        <v>0</v>
      </c>
      <c r="J21" s="105"/>
      <c r="L21" s="25"/>
      <c r="M21" s="105">
        <f t="shared" si="6"/>
        <v>0</v>
      </c>
      <c r="N21" s="105">
        <f t="shared" si="7"/>
        <v>-0.18634901410792182</v>
      </c>
      <c r="O21" s="105">
        <f t="shared" si="8"/>
        <v>0</v>
      </c>
      <c r="P21" s="25"/>
      <c r="Q21" s="105"/>
      <c r="R21" s="105"/>
      <c r="S21" s="284"/>
      <c r="U21" s="25"/>
      <c r="V21" s="112">
        <f t="shared" si="9"/>
        <v>0</v>
      </c>
      <c r="W21" s="112">
        <f t="shared" si="10"/>
        <v>0</v>
      </c>
      <c r="X21" s="112">
        <f t="shared" si="11"/>
        <v>0</v>
      </c>
      <c r="Z21" s="102">
        <f t="shared" si="12"/>
        <v>1</v>
      </c>
      <c r="AA21" s="102">
        <f t="shared" si="13"/>
        <v>1</v>
      </c>
      <c r="AB21" s="296"/>
      <c r="AD21" s="115">
        <v>14000</v>
      </c>
      <c r="AE21" s="25">
        <v>1</v>
      </c>
      <c r="AF21" s="25">
        <v>1</v>
      </c>
      <c r="AG21" s="299"/>
      <c r="AH21" s="221"/>
      <c r="AI21" s="221"/>
      <c r="AJ21" s="221"/>
      <c r="AK21" s="221"/>
      <c r="AL21" s="221"/>
      <c r="AM21" s="221"/>
      <c r="AN21" s="221"/>
      <c r="AO21" s="221"/>
      <c r="AP21" s="221"/>
      <c r="AQ21" s="274"/>
      <c r="AR21" s="274"/>
      <c r="AS21" s="221"/>
      <c r="AT21" s="221"/>
      <c r="AU21" s="221"/>
      <c r="AV21" s="270"/>
      <c r="AW21" s="221"/>
      <c r="AX21" s="221"/>
      <c r="AY21" s="221"/>
      <c r="AZ21" s="221"/>
    </row>
    <row r="22" spans="1:52" x14ac:dyDescent="0.15">
      <c r="A22" s="275"/>
      <c r="B22" s="274"/>
      <c r="C22" s="111"/>
      <c r="D22" s="111">
        <v>0</v>
      </c>
      <c r="E22" s="105">
        <v>0</v>
      </c>
      <c r="F22" s="105">
        <v>13.246532918117209</v>
      </c>
      <c r="G22" s="105">
        <v>13.432881932225131</v>
      </c>
      <c r="H22" s="105">
        <v>0</v>
      </c>
      <c r="I22" s="105">
        <v>0</v>
      </c>
      <c r="J22" s="105"/>
      <c r="L22" s="25"/>
      <c r="M22" s="105">
        <f t="shared" si="6"/>
        <v>0</v>
      </c>
      <c r="N22" s="105">
        <f t="shared" si="7"/>
        <v>-0.18634901410792182</v>
      </c>
      <c r="O22" s="105">
        <f t="shared" si="8"/>
        <v>0</v>
      </c>
      <c r="P22" s="25"/>
      <c r="Q22" s="105"/>
      <c r="R22" s="105"/>
      <c r="S22" s="284"/>
      <c r="U22" s="25"/>
      <c r="V22" s="112">
        <f t="shared" si="9"/>
        <v>0</v>
      </c>
      <c r="W22" s="112">
        <f t="shared" si="10"/>
        <v>0</v>
      </c>
      <c r="X22" s="112">
        <f t="shared" si="11"/>
        <v>0</v>
      </c>
      <c r="Z22" s="102">
        <f t="shared" si="12"/>
        <v>1</v>
      </c>
      <c r="AA22" s="102">
        <f t="shared" si="13"/>
        <v>1</v>
      </c>
      <c r="AB22" s="296"/>
      <c r="AD22" s="115">
        <v>16000</v>
      </c>
      <c r="AE22" s="25">
        <v>1</v>
      </c>
      <c r="AF22" s="25">
        <v>1</v>
      </c>
      <c r="AG22" s="299"/>
      <c r="AH22" s="221"/>
      <c r="AI22" s="221"/>
      <c r="AJ22" s="221"/>
      <c r="AK22" s="221"/>
      <c r="AL22" s="221"/>
      <c r="AM22" s="221"/>
      <c r="AN22" s="221"/>
      <c r="AO22" s="221"/>
      <c r="AP22" s="221"/>
      <c r="AQ22" s="274"/>
      <c r="AR22" s="274"/>
      <c r="AS22" s="221"/>
      <c r="AT22" s="221"/>
      <c r="AU22" s="221"/>
      <c r="AV22" s="270"/>
      <c r="AW22" s="221"/>
      <c r="AX22" s="221"/>
      <c r="AY22" s="221"/>
      <c r="AZ22" s="221"/>
    </row>
    <row r="23" spans="1:52" x14ac:dyDescent="0.15">
      <c r="A23" s="275"/>
      <c r="B23" s="274"/>
      <c r="C23" s="111"/>
      <c r="D23" s="111">
        <v>0</v>
      </c>
      <c r="E23" s="105">
        <v>0</v>
      </c>
      <c r="F23" s="105">
        <v>13.246532918117209</v>
      </c>
      <c r="G23" s="105">
        <v>13.432881932225131</v>
      </c>
      <c r="H23" s="105">
        <v>0</v>
      </c>
      <c r="I23" s="105">
        <v>0</v>
      </c>
      <c r="J23" s="105"/>
      <c r="L23" s="25"/>
      <c r="M23" s="105">
        <f t="shared" si="6"/>
        <v>0</v>
      </c>
      <c r="N23" s="105">
        <f t="shared" si="7"/>
        <v>-0.18634901410792182</v>
      </c>
      <c r="O23" s="105">
        <f t="shared" si="8"/>
        <v>0</v>
      </c>
      <c r="P23" s="25"/>
      <c r="Q23" s="105"/>
      <c r="R23" s="105"/>
      <c r="S23" s="284"/>
      <c r="U23" s="25"/>
      <c r="V23" s="112">
        <f t="shared" si="9"/>
        <v>0</v>
      </c>
      <c r="W23" s="112">
        <f t="shared" si="10"/>
        <v>0</v>
      </c>
      <c r="X23" s="112">
        <f t="shared" si="11"/>
        <v>0</v>
      </c>
      <c r="Z23" s="102">
        <f t="shared" si="12"/>
        <v>1</v>
      </c>
      <c r="AA23" s="102">
        <f t="shared" si="13"/>
        <v>1</v>
      </c>
      <c r="AB23" s="296"/>
      <c r="AD23" s="115">
        <v>18000</v>
      </c>
      <c r="AE23" s="25">
        <v>1</v>
      </c>
      <c r="AF23" s="25">
        <v>1</v>
      </c>
      <c r="AG23" s="299"/>
      <c r="AH23" s="221"/>
      <c r="AI23" s="221"/>
      <c r="AJ23" s="221"/>
      <c r="AK23" s="221"/>
      <c r="AL23" s="221"/>
      <c r="AM23" s="221"/>
      <c r="AN23" s="221"/>
      <c r="AO23" s="221"/>
      <c r="AP23" s="221"/>
      <c r="AQ23" s="274"/>
      <c r="AR23" s="274"/>
      <c r="AS23" s="221"/>
      <c r="AT23" s="221"/>
      <c r="AU23" s="221"/>
      <c r="AV23" s="270"/>
      <c r="AW23" s="221"/>
      <c r="AX23" s="221"/>
      <c r="AY23" s="221"/>
      <c r="AZ23" s="221"/>
    </row>
    <row r="24" spans="1:52" x14ac:dyDescent="0.15">
      <c r="A24" s="275"/>
      <c r="B24" s="274"/>
      <c r="C24" s="111"/>
      <c r="D24" s="111">
        <v>0</v>
      </c>
      <c r="E24" s="105">
        <v>0</v>
      </c>
      <c r="F24" s="105">
        <v>13.246532918117209</v>
      </c>
      <c r="G24" s="105">
        <v>13.432881932225131</v>
      </c>
      <c r="H24" s="105">
        <v>0</v>
      </c>
      <c r="I24" s="105">
        <v>0</v>
      </c>
      <c r="J24" s="105"/>
      <c r="L24" s="25"/>
      <c r="M24" s="105">
        <f t="shared" si="6"/>
        <v>0</v>
      </c>
      <c r="N24" s="105">
        <f t="shared" si="7"/>
        <v>-0.18634901410792182</v>
      </c>
      <c r="O24" s="105">
        <f t="shared" si="8"/>
        <v>0</v>
      </c>
      <c r="P24" s="25"/>
      <c r="Q24" s="105"/>
      <c r="R24" s="105"/>
      <c r="S24" s="284"/>
      <c r="U24" s="25"/>
      <c r="V24" s="112">
        <f t="shared" si="9"/>
        <v>0</v>
      </c>
      <c r="W24" s="112">
        <f t="shared" si="10"/>
        <v>0</v>
      </c>
      <c r="X24" s="112">
        <f t="shared" si="11"/>
        <v>0</v>
      </c>
      <c r="Z24" s="102">
        <f t="shared" si="12"/>
        <v>1</v>
      </c>
      <c r="AA24" s="102">
        <f t="shared" si="13"/>
        <v>1</v>
      </c>
      <c r="AB24" s="296"/>
      <c r="AD24" s="115">
        <v>20000</v>
      </c>
      <c r="AE24" s="25">
        <v>1</v>
      </c>
      <c r="AF24" s="25">
        <v>1</v>
      </c>
      <c r="AG24" s="299"/>
      <c r="AH24" s="221"/>
      <c r="AI24" s="221"/>
      <c r="AJ24" s="221"/>
      <c r="AK24" s="221"/>
      <c r="AL24" s="221"/>
      <c r="AM24" s="221"/>
      <c r="AN24" s="221"/>
      <c r="AO24" s="221"/>
      <c r="AP24" s="221"/>
      <c r="AQ24" s="274"/>
      <c r="AR24" s="274"/>
      <c r="AS24" s="221"/>
      <c r="AT24" s="221"/>
      <c r="AU24" s="221"/>
      <c r="AV24" s="270"/>
      <c r="AW24" s="221"/>
      <c r="AX24" s="221"/>
      <c r="AY24" s="221"/>
      <c r="AZ24" s="221"/>
    </row>
    <row r="25" spans="1:52" x14ac:dyDescent="0.15">
      <c r="A25" s="275"/>
      <c r="B25" s="274"/>
      <c r="C25" s="111"/>
      <c r="D25" s="111">
        <v>0</v>
      </c>
      <c r="E25" s="105">
        <v>0</v>
      </c>
      <c r="F25" s="105">
        <v>13.246532918117209</v>
      </c>
      <c r="G25" s="105">
        <v>13.432881932225131</v>
      </c>
      <c r="H25" s="105">
        <v>0</v>
      </c>
      <c r="I25" s="105">
        <v>0</v>
      </c>
      <c r="J25" s="105"/>
      <c r="L25" s="25"/>
      <c r="M25" s="105">
        <f t="shared" si="6"/>
        <v>0</v>
      </c>
      <c r="N25" s="105">
        <f t="shared" si="7"/>
        <v>-0.18634901410792182</v>
      </c>
      <c r="O25" s="105">
        <f t="shared" si="8"/>
        <v>0</v>
      </c>
      <c r="P25" s="25"/>
      <c r="Q25" s="105"/>
      <c r="R25" s="105"/>
      <c r="S25" s="284"/>
      <c r="U25" s="25"/>
      <c r="V25" s="112">
        <f t="shared" si="9"/>
        <v>0</v>
      </c>
      <c r="W25" s="112">
        <f t="shared" si="10"/>
        <v>0</v>
      </c>
      <c r="X25" s="112">
        <f t="shared" si="11"/>
        <v>0</v>
      </c>
      <c r="Z25" s="102">
        <f t="shared" si="12"/>
        <v>1</v>
      </c>
      <c r="AA25" s="102">
        <f t="shared" si="13"/>
        <v>1</v>
      </c>
      <c r="AB25" s="296"/>
      <c r="AD25" s="115">
        <v>22000</v>
      </c>
      <c r="AE25" s="25">
        <v>1</v>
      </c>
      <c r="AF25" s="25">
        <v>1</v>
      </c>
      <c r="AG25" s="299"/>
      <c r="AH25" s="221"/>
      <c r="AI25" s="221"/>
      <c r="AJ25" s="221"/>
      <c r="AK25" s="221"/>
      <c r="AL25" s="221"/>
      <c r="AM25" s="221"/>
      <c r="AN25" s="221"/>
      <c r="AO25" s="221"/>
      <c r="AP25" s="221"/>
      <c r="AQ25" s="274"/>
      <c r="AR25" s="274"/>
      <c r="AS25" s="221"/>
      <c r="AT25" s="221"/>
      <c r="AU25" s="221"/>
      <c r="AV25" s="270"/>
      <c r="AW25" s="221"/>
      <c r="AX25" s="221"/>
      <c r="AY25" s="221"/>
      <c r="AZ25" s="221"/>
    </row>
    <row r="26" spans="1:52" x14ac:dyDescent="0.15">
      <c r="A26" s="275"/>
      <c r="B26" s="274"/>
      <c r="C26" s="111"/>
      <c r="D26" s="111">
        <v>0</v>
      </c>
      <c r="E26" s="105">
        <v>0</v>
      </c>
      <c r="F26" s="105">
        <v>13.246532918117209</v>
      </c>
      <c r="G26" s="105">
        <v>13.432881932225131</v>
      </c>
      <c r="H26" s="105">
        <v>0</v>
      </c>
      <c r="I26" s="105">
        <v>0</v>
      </c>
      <c r="J26" s="105"/>
      <c r="L26" s="25"/>
      <c r="M26" s="105">
        <f t="shared" si="6"/>
        <v>0</v>
      </c>
      <c r="N26" s="105">
        <f t="shared" si="7"/>
        <v>-0.18634901410792182</v>
      </c>
      <c r="O26" s="105">
        <f t="shared" si="8"/>
        <v>0</v>
      </c>
      <c r="P26" s="25"/>
      <c r="Q26" s="105"/>
      <c r="R26" s="105"/>
      <c r="S26" s="284"/>
      <c r="U26" s="25"/>
      <c r="V26" s="112">
        <f t="shared" si="9"/>
        <v>0</v>
      </c>
      <c r="W26" s="112">
        <f t="shared" si="10"/>
        <v>0</v>
      </c>
      <c r="X26" s="112">
        <f t="shared" si="11"/>
        <v>0</v>
      </c>
      <c r="Z26" s="102">
        <f t="shared" si="12"/>
        <v>1</v>
      </c>
      <c r="AA26" s="102">
        <f t="shared" si="13"/>
        <v>1</v>
      </c>
      <c r="AB26" s="296"/>
      <c r="AD26" s="115">
        <v>24000</v>
      </c>
      <c r="AE26" s="25">
        <v>1</v>
      </c>
      <c r="AF26" s="25">
        <v>1</v>
      </c>
      <c r="AG26" s="299"/>
      <c r="AH26" s="221"/>
      <c r="AI26" s="221"/>
      <c r="AJ26" s="221"/>
      <c r="AK26" s="221"/>
      <c r="AL26" s="221"/>
      <c r="AM26" s="221"/>
      <c r="AN26" s="221"/>
      <c r="AO26" s="221"/>
      <c r="AP26" s="221"/>
      <c r="AQ26" s="274"/>
      <c r="AR26" s="274"/>
      <c r="AS26" s="221"/>
      <c r="AT26" s="221"/>
      <c r="AU26" s="221"/>
      <c r="AV26" s="270"/>
      <c r="AW26" s="221"/>
      <c r="AX26" s="221"/>
      <c r="AY26" s="221"/>
      <c r="AZ26" s="221"/>
    </row>
    <row r="27" spans="1:52" x14ac:dyDescent="0.15">
      <c r="A27" s="275"/>
      <c r="B27" s="274"/>
      <c r="C27" s="111"/>
      <c r="D27" s="111">
        <v>0</v>
      </c>
      <c r="E27" s="105">
        <v>0</v>
      </c>
      <c r="F27" s="105">
        <v>13.246532918117209</v>
      </c>
      <c r="G27" s="105">
        <v>13.432881932225131</v>
      </c>
      <c r="H27" s="105">
        <v>0</v>
      </c>
      <c r="I27" s="105">
        <v>0</v>
      </c>
      <c r="J27" s="105"/>
      <c r="L27" s="25"/>
      <c r="M27" s="105">
        <f t="shared" si="6"/>
        <v>0</v>
      </c>
      <c r="N27" s="105">
        <f t="shared" si="7"/>
        <v>-0.18634901410792182</v>
      </c>
      <c r="O27" s="105">
        <f t="shared" si="8"/>
        <v>0</v>
      </c>
      <c r="P27" s="25"/>
      <c r="Q27" s="105"/>
      <c r="R27" s="105"/>
      <c r="S27" s="284"/>
      <c r="U27" s="25"/>
      <c r="V27" s="112">
        <f t="shared" si="9"/>
        <v>0</v>
      </c>
      <c r="W27" s="112">
        <f t="shared" si="10"/>
        <v>0</v>
      </c>
      <c r="X27" s="112">
        <f t="shared" si="11"/>
        <v>0</v>
      </c>
      <c r="Z27" s="102">
        <f t="shared" si="12"/>
        <v>1</v>
      </c>
      <c r="AA27" s="102">
        <f t="shared" si="13"/>
        <v>1</v>
      </c>
      <c r="AB27" s="296"/>
      <c r="AD27" s="115">
        <v>27000</v>
      </c>
      <c r="AE27" s="25">
        <v>1</v>
      </c>
      <c r="AF27" s="25">
        <v>1</v>
      </c>
      <c r="AG27" s="299"/>
      <c r="AH27" s="221"/>
      <c r="AI27" s="221"/>
      <c r="AJ27" s="221"/>
      <c r="AK27" s="221"/>
      <c r="AL27" s="221"/>
      <c r="AM27" s="221"/>
      <c r="AN27" s="221"/>
      <c r="AO27" s="221"/>
      <c r="AP27" s="221"/>
      <c r="AQ27" s="274"/>
      <c r="AR27" s="274"/>
      <c r="AS27" s="221"/>
      <c r="AT27" s="221"/>
      <c r="AU27" s="221"/>
      <c r="AV27" s="270"/>
      <c r="AW27" s="221"/>
      <c r="AX27" s="221"/>
      <c r="AY27" s="221"/>
      <c r="AZ27" s="221"/>
    </row>
    <row r="28" spans="1:52" x14ac:dyDescent="0.15">
      <c r="A28" s="275"/>
      <c r="B28" s="274"/>
      <c r="C28" s="111"/>
      <c r="D28" s="111">
        <v>0</v>
      </c>
      <c r="E28" s="105">
        <v>0</v>
      </c>
      <c r="F28" s="105">
        <v>13.246532918117209</v>
      </c>
      <c r="G28" s="105">
        <v>13.432881932225131</v>
      </c>
      <c r="H28" s="105">
        <v>0</v>
      </c>
      <c r="I28" s="105">
        <v>0</v>
      </c>
      <c r="J28" s="105"/>
      <c r="L28" s="25"/>
      <c r="M28" s="105">
        <f t="shared" si="6"/>
        <v>0</v>
      </c>
      <c r="N28" s="105">
        <f t="shared" si="7"/>
        <v>-0.18634901410792182</v>
      </c>
      <c r="O28" s="105">
        <f t="shared" si="8"/>
        <v>0</v>
      </c>
      <c r="P28" s="25"/>
      <c r="Q28" s="105"/>
      <c r="R28" s="105"/>
      <c r="S28" s="284"/>
      <c r="U28" s="25"/>
      <c r="V28" s="112">
        <f t="shared" si="9"/>
        <v>0</v>
      </c>
      <c r="W28" s="112">
        <f t="shared" si="10"/>
        <v>0</v>
      </c>
      <c r="X28" s="112">
        <f t="shared" si="11"/>
        <v>0</v>
      </c>
      <c r="Z28" s="102">
        <f t="shared" si="12"/>
        <v>1</v>
      </c>
      <c r="AA28" s="102">
        <f t="shared" si="13"/>
        <v>1</v>
      </c>
      <c r="AB28" s="296"/>
      <c r="AD28" s="115">
        <v>30000</v>
      </c>
      <c r="AE28" s="25">
        <v>1</v>
      </c>
      <c r="AF28" s="25">
        <v>1</v>
      </c>
      <c r="AG28" s="299"/>
      <c r="AH28" s="221"/>
      <c r="AI28" s="221"/>
      <c r="AJ28" s="221"/>
      <c r="AK28" s="221"/>
      <c r="AL28" s="221"/>
      <c r="AM28" s="221"/>
      <c r="AN28" s="221"/>
      <c r="AO28" s="221"/>
      <c r="AP28" s="221"/>
      <c r="AQ28" s="274"/>
      <c r="AR28" s="274"/>
      <c r="AS28" s="221"/>
      <c r="AT28" s="221"/>
      <c r="AU28" s="221"/>
      <c r="AV28" s="270"/>
      <c r="AW28" s="221"/>
      <c r="AX28" s="221"/>
      <c r="AY28" s="221"/>
      <c r="AZ28" s="221"/>
    </row>
    <row r="29" spans="1:52" x14ac:dyDescent="0.15">
      <c r="A29" s="275"/>
      <c r="B29" s="274"/>
      <c r="C29" s="111"/>
      <c r="D29" s="111">
        <v>0</v>
      </c>
      <c r="E29" s="105">
        <v>0</v>
      </c>
      <c r="F29" s="105">
        <v>13.246532918117209</v>
      </c>
      <c r="G29" s="105">
        <v>13.432881932225131</v>
      </c>
      <c r="H29" s="105">
        <v>0</v>
      </c>
      <c r="I29" s="105">
        <v>0</v>
      </c>
      <c r="J29" s="105"/>
      <c r="L29" s="25"/>
      <c r="M29" s="105">
        <f t="shared" si="6"/>
        <v>0</v>
      </c>
      <c r="N29" s="105">
        <f t="shared" si="7"/>
        <v>-0.18634901410792182</v>
      </c>
      <c r="O29" s="105">
        <f t="shared" si="8"/>
        <v>0</v>
      </c>
      <c r="P29" s="25"/>
      <c r="Q29" s="105"/>
      <c r="R29" s="105"/>
      <c r="S29" s="284"/>
      <c r="U29" s="25"/>
      <c r="V29" s="112">
        <f t="shared" si="9"/>
        <v>0</v>
      </c>
      <c r="W29" s="112">
        <f t="shared" si="10"/>
        <v>0</v>
      </c>
      <c r="X29" s="112">
        <f t="shared" si="11"/>
        <v>0</v>
      </c>
      <c r="Z29" s="102">
        <f t="shared" si="12"/>
        <v>1</v>
      </c>
      <c r="AA29" s="102">
        <f t="shared" si="13"/>
        <v>1</v>
      </c>
      <c r="AB29" s="296"/>
      <c r="AD29" s="115">
        <v>35000</v>
      </c>
      <c r="AE29" s="25">
        <v>1</v>
      </c>
      <c r="AF29" s="25">
        <v>1</v>
      </c>
      <c r="AG29" s="299"/>
      <c r="AH29" s="221"/>
      <c r="AI29" s="221"/>
      <c r="AJ29" s="221"/>
      <c r="AK29" s="221"/>
      <c r="AL29" s="221"/>
      <c r="AM29" s="221"/>
      <c r="AN29" s="221"/>
      <c r="AO29" s="221"/>
      <c r="AP29" s="221"/>
      <c r="AQ29" s="274"/>
      <c r="AR29" s="274"/>
      <c r="AS29" s="221"/>
      <c r="AT29" s="221"/>
      <c r="AU29" s="221"/>
      <c r="AV29" s="270"/>
      <c r="AW29" s="221"/>
      <c r="AX29" s="221"/>
      <c r="AY29" s="221"/>
      <c r="AZ29" s="221"/>
    </row>
    <row r="30" spans="1:52" x14ac:dyDescent="0.15">
      <c r="A30" s="275"/>
      <c r="B30" s="274"/>
      <c r="C30" s="111"/>
      <c r="D30" s="111">
        <v>0</v>
      </c>
      <c r="E30" s="105">
        <v>0</v>
      </c>
      <c r="F30" s="105">
        <v>13.246532918117209</v>
      </c>
      <c r="G30" s="105">
        <v>13.432881932225131</v>
      </c>
      <c r="H30" s="105">
        <v>0</v>
      </c>
      <c r="I30" s="105">
        <v>0</v>
      </c>
      <c r="J30" s="105"/>
      <c r="L30" s="25"/>
      <c r="M30" s="105">
        <f t="shared" si="6"/>
        <v>0</v>
      </c>
      <c r="N30" s="105">
        <f t="shared" si="7"/>
        <v>-0.18634901410792182</v>
      </c>
      <c r="O30" s="105">
        <f t="shared" si="8"/>
        <v>0</v>
      </c>
      <c r="P30" s="25"/>
      <c r="Q30" s="105"/>
      <c r="R30" s="105"/>
      <c r="S30" s="284"/>
      <c r="U30" s="25"/>
      <c r="V30" s="112">
        <f t="shared" si="9"/>
        <v>0</v>
      </c>
      <c r="W30" s="112">
        <f t="shared" si="10"/>
        <v>0</v>
      </c>
      <c r="X30" s="112">
        <f t="shared" si="11"/>
        <v>0</v>
      </c>
      <c r="Z30" s="102">
        <f t="shared" si="12"/>
        <v>1</v>
      </c>
      <c r="AA30" s="102">
        <f t="shared" si="13"/>
        <v>1</v>
      </c>
      <c r="AB30" s="296"/>
      <c r="AD30" s="115">
        <v>40000</v>
      </c>
      <c r="AE30" s="25">
        <v>1</v>
      </c>
      <c r="AF30" s="25">
        <v>1</v>
      </c>
      <c r="AG30" s="299"/>
      <c r="AH30" s="221"/>
      <c r="AI30" s="221"/>
      <c r="AJ30" s="221"/>
      <c r="AK30" s="221"/>
      <c r="AL30" s="221"/>
      <c r="AM30" s="221"/>
      <c r="AN30" s="221"/>
      <c r="AO30" s="221"/>
      <c r="AP30" s="221"/>
      <c r="AQ30" s="274"/>
      <c r="AR30" s="274"/>
      <c r="AS30" s="221"/>
      <c r="AT30" s="221"/>
      <c r="AU30" s="221"/>
      <c r="AV30" s="270"/>
      <c r="AW30" s="221"/>
      <c r="AX30" s="221"/>
      <c r="AY30" s="221"/>
      <c r="AZ30" s="221"/>
    </row>
    <row r="31" spans="1:52" x14ac:dyDescent="0.15">
      <c r="A31" s="275"/>
      <c r="B31" s="274"/>
      <c r="C31" s="111"/>
      <c r="D31" s="111">
        <v>0</v>
      </c>
      <c r="E31" s="105">
        <v>0</v>
      </c>
      <c r="F31" s="105">
        <v>13.246532918117209</v>
      </c>
      <c r="G31" s="105">
        <v>13.432881932225131</v>
      </c>
      <c r="H31" s="105">
        <v>0</v>
      </c>
      <c r="I31" s="105">
        <v>0</v>
      </c>
      <c r="J31" s="105"/>
      <c r="L31" s="25"/>
      <c r="M31" s="105">
        <f t="shared" si="6"/>
        <v>0</v>
      </c>
      <c r="N31" s="105">
        <f t="shared" si="7"/>
        <v>-0.18634901410792182</v>
      </c>
      <c r="O31" s="105">
        <f t="shared" si="8"/>
        <v>0</v>
      </c>
      <c r="P31" s="25"/>
      <c r="Q31" s="105"/>
      <c r="R31" s="105"/>
      <c r="S31" s="284"/>
      <c r="U31" s="25"/>
      <c r="V31" s="112">
        <f t="shared" si="9"/>
        <v>0</v>
      </c>
      <c r="W31" s="112">
        <f t="shared" si="10"/>
        <v>0</v>
      </c>
      <c r="X31" s="112">
        <f t="shared" si="11"/>
        <v>0</v>
      </c>
      <c r="Z31" s="102">
        <f t="shared" si="12"/>
        <v>1</v>
      </c>
      <c r="AA31" s="102">
        <f t="shared" si="13"/>
        <v>1</v>
      </c>
      <c r="AD31" s="115">
        <f t="shared" ref="AD31:AD33" si="14">+AD30+10000</f>
        <v>50000</v>
      </c>
      <c r="AE31" s="25">
        <v>1</v>
      </c>
      <c r="AF31" s="25">
        <v>1</v>
      </c>
      <c r="AG31" s="299"/>
      <c r="AH31" s="221"/>
      <c r="AI31" s="221"/>
      <c r="AJ31" s="221"/>
      <c r="AK31" s="221"/>
      <c r="AL31" s="221"/>
      <c r="AM31" s="221"/>
      <c r="AN31" s="221"/>
      <c r="AO31" s="221"/>
      <c r="AP31" s="221"/>
      <c r="AQ31" s="274"/>
      <c r="AR31" s="274"/>
      <c r="AS31" s="221"/>
      <c r="AT31" s="221"/>
      <c r="AU31" s="221"/>
      <c r="AV31" s="270"/>
      <c r="AW31" s="221"/>
      <c r="AX31" s="221"/>
      <c r="AY31" s="221"/>
      <c r="AZ31" s="221"/>
    </row>
    <row r="32" spans="1:52" x14ac:dyDescent="0.15">
      <c r="A32" s="275"/>
      <c r="B32" s="274"/>
      <c r="C32" s="111"/>
      <c r="D32" s="111">
        <v>0</v>
      </c>
      <c r="E32" s="105">
        <v>0</v>
      </c>
      <c r="F32" s="105">
        <v>13.246532918117209</v>
      </c>
      <c r="G32" s="105">
        <v>13.432881932225131</v>
      </c>
      <c r="H32" s="105">
        <v>0</v>
      </c>
      <c r="I32" s="105">
        <v>0</v>
      </c>
      <c r="J32" s="105"/>
      <c r="L32" s="25"/>
      <c r="M32" s="105">
        <f t="shared" si="6"/>
        <v>0</v>
      </c>
      <c r="N32" s="105">
        <f t="shared" si="7"/>
        <v>-0.18634901410792182</v>
      </c>
      <c r="O32" s="105">
        <f t="shared" si="8"/>
        <v>0</v>
      </c>
      <c r="P32" s="25"/>
      <c r="Q32" s="105"/>
      <c r="R32" s="105"/>
      <c r="S32" s="284"/>
      <c r="U32" s="25"/>
      <c r="V32" s="112">
        <f t="shared" si="9"/>
        <v>0</v>
      </c>
      <c r="W32" s="112">
        <f t="shared" si="10"/>
        <v>0</v>
      </c>
      <c r="X32" s="112">
        <f t="shared" si="11"/>
        <v>0</v>
      </c>
      <c r="Z32" s="102">
        <f t="shared" si="12"/>
        <v>1</v>
      </c>
      <c r="AA32" s="102">
        <f t="shared" si="13"/>
        <v>1</v>
      </c>
      <c r="AD32" s="115">
        <f t="shared" si="14"/>
        <v>60000</v>
      </c>
      <c r="AE32" s="25">
        <v>1</v>
      </c>
      <c r="AF32" s="25">
        <v>1</v>
      </c>
      <c r="AG32" s="299"/>
      <c r="AH32" s="221"/>
      <c r="AI32" s="221"/>
      <c r="AJ32" s="221"/>
      <c r="AK32" s="221"/>
      <c r="AL32" s="221"/>
      <c r="AM32" s="221"/>
      <c r="AN32" s="221"/>
      <c r="AO32" s="221"/>
      <c r="AP32" s="221"/>
      <c r="AQ32" s="274"/>
      <c r="AR32" s="274"/>
      <c r="AS32" s="221"/>
      <c r="AT32" s="221"/>
      <c r="AU32" s="221"/>
      <c r="AV32" s="270"/>
      <c r="AW32" s="221"/>
      <c r="AX32" s="221"/>
      <c r="AY32" s="221"/>
      <c r="AZ32" s="221"/>
    </row>
    <row r="33" spans="1:52" x14ac:dyDescent="0.15">
      <c r="A33" s="275"/>
      <c r="B33" s="274"/>
      <c r="C33" s="111"/>
      <c r="D33" s="111">
        <v>0</v>
      </c>
      <c r="E33" s="105">
        <v>0</v>
      </c>
      <c r="F33" s="105">
        <v>13.246532918117209</v>
      </c>
      <c r="G33" s="105">
        <v>13.432881932225131</v>
      </c>
      <c r="H33" s="105">
        <v>0</v>
      </c>
      <c r="I33" s="105">
        <v>0</v>
      </c>
      <c r="J33" s="105"/>
      <c r="L33" s="25"/>
      <c r="M33" s="105">
        <f t="shared" si="6"/>
        <v>0</v>
      </c>
      <c r="N33" s="105">
        <f t="shared" si="7"/>
        <v>-0.18634901410792182</v>
      </c>
      <c r="O33" s="105">
        <f t="shared" si="8"/>
        <v>0</v>
      </c>
      <c r="P33" s="25"/>
      <c r="Q33" s="105"/>
      <c r="R33" s="105"/>
      <c r="S33" s="284"/>
      <c r="U33" s="25"/>
      <c r="V33" s="112">
        <f t="shared" si="9"/>
        <v>0</v>
      </c>
      <c r="W33" s="112">
        <f t="shared" si="10"/>
        <v>0</v>
      </c>
      <c r="X33" s="112">
        <f t="shared" si="11"/>
        <v>0</v>
      </c>
      <c r="Z33" s="102">
        <f t="shared" si="12"/>
        <v>1</v>
      </c>
      <c r="AA33" s="102">
        <f t="shared" si="13"/>
        <v>1</v>
      </c>
      <c r="AD33" s="115">
        <f t="shared" si="14"/>
        <v>70000</v>
      </c>
      <c r="AE33" s="25">
        <v>1</v>
      </c>
      <c r="AF33" s="25">
        <v>1</v>
      </c>
      <c r="AG33" s="299"/>
      <c r="AH33" s="221"/>
      <c r="AI33" s="221"/>
      <c r="AJ33" s="221"/>
      <c r="AK33" s="221"/>
      <c r="AL33" s="221"/>
      <c r="AM33" s="221"/>
      <c r="AN33" s="221"/>
      <c r="AO33" s="221"/>
      <c r="AP33" s="221"/>
      <c r="AQ33" s="274"/>
      <c r="AR33" s="274"/>
      <c r="AS33" s="221"/>
      <c r="AT33" s="221"/>
      <c r="AU33" s="221"/>
      <c r="AV33" s="270"/>
      <c r="AW33" s="221"/>
      <c r="AX33" s="221"/>
      <c r="AY33" s="221"/>
      <c r="AZ33" s="221"/>
    </row>
    <row r="34" spans="1:52" x14ac:dyDescent="0.15">
      <c r="A34" s="275"/>
      <c r="B34" s="274"/>
      <c r="C34" s="111"/>
      <c r="D34" s="111">
        <v>0</v>
      </c>
      <c r="E34" s="105">
        <v>0</v>
      </c>
      <c r="F34" s="105">
        <v>13.246532918117209</v>
      </c>
      <c r="G34" s="105">
        <v>13.432881932225131</v>
      </c>
      <c r="H34" s="105">
        <v>0</v>
      </c>
      <c r="I34" s="105">
        <v>0</v>
      </c>
      <c r="J34" s="105"/>
      <c r="L34" s="25"/>
      <c r="M34" s="105">
        <f t="shared" si="6"/>
        <v>0</v>
      </c>
      <c r="N34" s="105">
        <f t="shared" si="7"/>
        <v>-0.18634901410792182</v>
      </c>
      <c r="O34" s="105">
        <f t="shared" si="8"/>
        <v>0</v>
      </c>
      <c r="P34" s="25"/>
      <c r="Q34" s="105"/>
      <c r="R34" s="105"/>
      <c r="S34" s="284"/>
      <c r="U34" s="25"/>
      <c r="V34" s="112">
        <f t="shared" si="9"/>
        <v>0</v>
      </c>
      <c r="W34" s="112">
        <f t="shared" si="10"/>
        <v>0</v>
      </c>
      <c r="X34" s="112">
        <f t="shared" si="11"/>
        <v>0</v>
      </c>
      <c r="Z34" s="102">
        <f t="shared" si="12"/>
        <v>1</v>
      </c>
      <c r="AA34" s="102">
        <f t="shared" si="13"/>
        <v>1</v>
      </c>
      <c r="AD34" s="115"/>
      <c r="AH34" s="221"/>
      <c r="AI34" s="221"/>
      <c r="AJ34" s="221"/>
      <c r="AK34" s="221"/>
      <c r="AL34" s="221"/>
      <c r="AM34" s="221"/>
      <c r="AN34" s="221"/>
      <c r="AO34" s="221"/>
      <c r="AP34" s="221"/>
      <c r="AQ34" s="274"/>
      <c r="AR34" s="274"/>
      <c r="AS34" s="221"/>
      <c r="AT34" s="221"/>
      <c r="AU34" s="221"/>
      <c r="AV34" s="270"/>
      <c r="AW34" s="221"/>
      <c r="AX34" s="221"/>
      <c r="AY34" s="221"/>
      <c r="AZ34" s="221"/>
    </row>
    <row r="35" spans="1:52" x14ac:dyDescent="0.15">
      <c r="A35" s="275"/>
      <c r="B35" s="274"/>
      <c r="C35" s="111"/>
      <c r="D35" s="111">
        <v>0</v>
      </c>
      <c r="E35" s="105">
        <v>0</v>
      </c>
      <c r="F35" s="105">
        <v>13.246532918117209</v>
      </c>
      <c r="G35" s="105">
        <v>13.432881932225131</v>
      </c>
      <c r="H35" s="105">
        <v>0</v>
      </c>
      <c r="I35" s="105">
        <v>0</v>
      </c>
      <c r="J35" s="105"/>
      <c r="L35" s="25"/>
      <c r="M35" s="105">
        <f t="shared" si="6"/>
        <v>0</v>
      </c>
      <c r="N35" s="105">
        <f t="shared" si="7"/>
        <v>-0.18634901410792182</v>
      </c>
      <c r="O35" s="105">
        <f t="shared" si="8"/>
        <v>0</v>
      </c>
      <c r="P35" s="25"/>
      <c r="Q35" s="105"/>
      <c r="R35" s="105"/>
      <c r="S35" s="284"/>
      <c r="U35" s="25"/>
      <c r="V35" s="112">
        <f t="shared" si="9"/>
        <v>0</v>
      </c>
      <c r="W35" s="112">
        <f t="shared" si="10"/>
        <v>0</v>
      </c>
      <c r="X35" s="112">
        <f t="shared" si="11"/>
        <v>0</v>
      </c>
      <c r="Z35" s="102">
        <f t="shared" si="12"/>
        <v>1</v>
      </c>
      <c r="AA35" s="102">
        <f t="shared" si="13"/>
        <v>1</v>
      </c>
      <c r="AD35" s="115"/>
      <c r="AH35" s="221"/>
      <c r="AI35" s="221"/>
      <c r="AJ35" s="221"/>
      <c r="AK35" s="221"/>
      <c r="AL35" s="221"/>
      <c r="AM35" s="221"/>
      <c r="AN35" s="221"/>
      <c r="AO35" s="221"/>
      <c r="AP35" s="221"/>
      <c r="AQ35" s="274"/>
      <c r="AR35" s="274"/>
      <c r="AS35" s="221"/>
      <c r="AT35" s="221"/>
      <c r="AU35" s="221"/>
      <c r="AV35" s="270"/>
      <c r="AW35" s="221"/>
      <c r="AX35" s="221"/>
      <c r="AY35" s="221"/>
      <c r="AZ35" s="221"/>
    </row>
    <row r="36" spans="1:52" x14ac:dyDescent="0.15">
      <c r="A36" s="275"/>
      <c r="B36" s="274"/>
      <c r="C36" s="111"/>
      <c r="D36" s="111">
        <v>0</v>
      </c>
      <c r="E36" s="105">
        <v>0</v>
      </c>
      <c r="F36" s="105">
        <v>13.246532918117209</v>
      </c>
      <c r="G36" s="105">
        <v>13.432881932225131</v>
      </c>
      <c r="H36" s="105">
        <v>0</v>
      </c>
      <c r="I36" s="105">
        <v>0</v>
      </c>
      <c r="J36" s="105"/>
      <c r="L36" s="25"/>
      <c r="M36" s="105">
        <f t="shared" si="6"/>
        <v>0</v>
      </c>
      <c r="N36" s="105">
        <f t="shared" si="7"/>
        <v>-0.18634901410792182</v>
      </c>
      <c r="O36" s="105">
        <f t="shared" si="8"/>
        <v>0</v>
      </c>
      <c r="P36" s="25"/>
      <c r="Q36" s="105"/>
      <c r="R36" s="105"/>
      <c r="S36" s="284"/>
      <c r="U36" s="25"/>
      <c r="V36" s="112">
        <f t="shared" si="9"/>
        <v>0</v>
      </c>
      <c r="W36" s="112">
        <f t="shared" si="10"/>
        <v>0</v>
      </c>
      <c r="X36" s="112">
        <f t="shared" si="11"/>
        <v>0</v>
      </c>
      <c r="Z36" s="102">
        <f t="shared" si="12"/>
        <v>1</v>
      </c>
      <c r="AA36" s="102">
        <f t="shared" si="13"/>
        <v>1</v>
      </c>
      <c r="AD36" s="115"/>
      <c r="AH36" s="221"/>
      <c r="AI36" s="221"/>
      <c r="AJ36" s="221"/>
      <c r="AK36" s="221"/>
      <c r="AL36" s="221"/>
      <c r="AM36" s="221"/>
      <c r="AN36" s="221"/>
      <c r="AO36" s="221"/>
      <c r="AP36" s="221"/>
      <c r="AQ36" s="274"/>
      <c r="AR36" s="274"/>
      <c r="AS36" s="221"/>
      <c r="AT36" s="221"/>
      <c r="AU36" s="221"/>
      <c r="AV36" s="270"/>
      <c r="AW36" s="221"/>
      <c r="AX36" s="221"/>
      <c r="AY36" s="221"/>
      <c r="AZ36" s="221"/>
    </row>
    <row r="37" spans="1:52" x14ac:dyDescent="0.15">
      <c r="A37" s="275"/>
      <c r="B37" s="274"/>
      <c r="C37" s="111"/>
      <c r="D37" s="111">
        <v>0</v>
      </c>
      <c r="E37" s="105">
        <v>0</v>
      </c>
      <c r="F37" s="105">
        <v>13.246532918117209</v>
      </c>
      <c r="G37" s="105">
        <v>13.432881932225131</v>
      </c>
      <c r="H37" s="105">
        <v>0</v>
      </c>
      <c r="I37" s="105">
        <v>0</v>
      </c>
      <c r="J37" s="105"/>
      <c r="L37" s="25"/>
      <c r="M37" s="105">
        <f t="shared" si="6"/>
        <v>0</v>
      </c>
      <c r="N37" s="105">
        <f t="shared" si="7"/>
        <v>-0.18634901410792182</v>
      </c>
      <c r="O37" s="105">
        <f t="shared" si="8"/>
        <v>0</v>
      </c>
      <c r="P37" s="25"/>
      <c r="Q37" s="105"/>
      <c r="R37" s="105"/>
      <c r="S37" s="284"/>
      <c r="U37" s="25"/>
      <c r="V37" s="112">
        <f t="shared" si="9"/>
        <v>0</v>
      </c>
      <c r="W37" s="112">
        <f t="shared" si="10"/>
        <v>0</v>
      </c>
      <c r="X37" s="112">
        <f t="shared" si="11"/>
        <v>0</v>
      </c>
      <c r="Z37" s="102">
        <f t="shared" si="12"/>
        <v>1</v>
      </c>
      <c r="AA37" s="102">
        <f t="shared" si="13"/>
        <v>1</v>
      </c>
      <c r="AD37" s="115"/>
      <c r="AH37" s="221"/>
      <c r="AI37" s="221"/>
      <c r="AJ37" s="221"/>
      <c r="AK37" s="221"/>
      <c r="AL37" s="221"/>
      <c r="AM37" s="221"/>
      <c r="AN37" s="221"/>
      <c r="AO37" s="221"/>
      <c r="AP37" s="221"/>
      <c r="AQ37" s="274"/>
      <c r="AR37" s="274"/>
      <c r="AS37" s="221"/>
      <c r="AT37" s="221"/>
      <c r="AU37" s="221"/>
      <c r="AV37" s="270"/>
      <c r="AW37" s="221"/>
      <c r="AX37" s="221"/>
      <c r="AY37" s="221"/>
      <c r="AZ37" s="221"/>
    </row>
    <row r="38" spans="1:52" x14ac:dyDescent="0.15">
      <c r="A38" s="275"/>
      <c r="B38" s="274"/>
      <c r="C38" s="111"/>
      <c r="D38" s="111">
        <v>0</v>
      </c>
      <c r="E38" s="105">
        <v>0</v>
      </c>
      <c r="F38" s="105">
        <v>13.246532918117209</v>
      </c>
      <c r="G38" s="105">
        <v>13.432881932225131</v>
      </c>
      <c r="H38" s="105">
        <v>0</v>
      </c>
      <c r="I38" s="105">
        <v>0</v>
      </c>
      <c r="J38" s="105"/>
      <c r="L38" s="25"/>
      <c r="M38" s="105">
        <f t="shared" si="6"/>
        <v>0</v>
      </c>
      <c r="N38" s="105">
        <f t="shared" si="7"/>
        <v>-0.18634901410792182</v>
      </c>
      <c r="O38" s="105">
        <f t="shared" si="8"/>
        <v>0</v>
      </c>
      <c r="P38" s="25"/>
      <c r="Q38" s="105"/>
      <c r="R38" s="105"/>
      <c r="S38" s="284"/>
      <c r="U38" s="25"/>
      <c r="V38" s="112">
        <f t="shared" si="9"/>
        <v>0</v>
      </c>
      <c r="W38" s="112">
        <f t="shared" si="10"/>
        <v>0</v>
      </c>
      <c r="X38" s="112">
        <f t="shared" si="11"/>
        <v>0</v>
      </c>
      <c r="Z38" s="102">
        <f t="shared" si="12"/>
        <v>1</v>
      </c>
      <c r="AA38" s="102">
        <f t="shared" si="13"/>
        <v>1</v>
      </c>
      <c r="AD38" s="115"/>
      <c r="AH38" s="221"/>
      <c r="AI38" s="221"/>
      <c r="AJ38" s="221"/>
      <c r="AK38" s="221"/>
      <c r="AL38" s="221"/>
      <c r="AM38" s="221"/>
      <c r="AN38" s="221"/>
      <c r="AO38" s="221"/>
      <c r="AP38" s="221"/>
      <c r="AQ38" s="274"/>
      <c r="AR38" s="274"/>
      <c r="AS38" s="221"/>
      <c r="AT38" s="221"/>
      <c r="AU38" s="221"/>
      <c r="AV38" s="270"/>
      <c r="AW38" s="221"/>
      <c r="AX38" s="221"/>
      <c r="AY38" s="221"/>
      <c r="AZ38" s="221"/>
    </row>
    <row r="39" spans="1:52" x14ac:dyDescent="0.15">
      <c r="A39" s="275"/>
      <c r="B39" s="274"/>
      <c r="C39" s="111"/>
      <c r="D39" s="111">
        <v>0</v>
      </c>
      <c r="E39" s="105">
        <v>0</v>
      </c>
      <c r="F39" s="105">
        <v>13.246532918117209</v>
      </c>
      <c r="G39" s="105">
        <v>13.432881932225131</v>
      </c>
      <c r="H39" s="105">
        <v>0</v>
      </c>
      <c r="I39" s="105">
        <v>0</v>
      </c>
      <c r="J39" s="105"/>
      <c r="L39" s="25"/>
      <c r="M39" s="105">
        <f t="shared" si="6"/>
        <v>0</v>
      </c>
      <c r="N39" s="105">
        <f t="shared" si="7"/>
        <v>-0.18634901410792182</v>
      </c>
      <c r="O39" s="105">
        <f t="shared" si="8"/>
        <v>0</v>
      </c>
      <c r="P39" s="25"/>
      <c r="Q39" s="105"/>
      <c r="R39" s="105"/>
      <c r="S39" s="284"/>
      <c r="U39" s="25"/>
      <c r="V39" s="112">
        <f t="shared" si="9"/>
        <v>0</v>
      </c>
      <c r="W39" s="112">
        <f t="shared" si="10"/>
        <v>0</v>
      </c>
      <c r="X39" s="112">
        <f t="shared" si="11"/>
        <v>0</v>
      </c>
      <c r="Z39" s="102">
        <f t="shared" si="12"/>
        <v>1</v>
      </c>
      <c r="AA39" s="102">
        <f t="shared" si="13"/>
        <v>1</v>
      </c>
      <c r="AD39" s="115"/>
      <c r="AH39" s="221"/>
      <c r="AI39" s="221"/>
      <c r="AJ39" s="221"/>
      <c r="AK39" s="221"/>
      <c r="AL39" s="221"/>
      <c r="AM39" s="221"/>
      <c r="AN39" s="221"/>
      <c r="AO39" s="221"/>
      <c r="AP39" s="221"/>
      <c r="AQ39" s="274"/>
      <c r="AR39" s="274"/>
      <c r="AS39" s="221"/>
      <c r="AT39" s="221"/>
      <c r="AU39" s="221"/>
      <c r="AV39" s="270"/>
      <c r="AW39" s="221"/>
      <c r="AX39" s="221"/>
      <c r="AY39" s="221"/>
      <c r="AZ39" s="221"/>
    </row>
    <row r="40" spans="1:52" x14ac:dyDescent="0.15">
      <c r="A40" s="275"/>
      <c r="B40" s="274"/>
      <c r="C40" s="111"/>
      <c r="D40" s="111">
        <v>0</v>
      </c>
      <c r="E40" s="105">
        <v>0</v>
      </c>
      <c r="F40" s="105">
        <v>13.246532918117209</v>
      </c>
      <c r="G40" s="105">
        <v>13.432881932225131</v>
      </c>
      <c r="H40" s="105">
        <v>0</v>
      </c>
      <c r="I40" s="105">
        <v>0</v>
      </c>
      <c r="J40" s="105"/>
      <c r="L40" s="25"/>
      <c r="M40" s="105">
        <f t="shared" si="6"/>
        <v>0</v>
      </c>
      <c r="N40" s="105">
        <f t="shared" si="7"/>
        <v>-0.18634901410792182</v>
      </c>
      <c r="O40" s="105">
        <f t="shared" si="8"/>
        <v>0</v>
      </c>
      <c r="P40" s="25"/>
      <c r="Q40" s="105"/>
      <c r="R40" s="105"/>
      <c r="S40" s="284"/>
      <c r="U40" s="25"/>
      <c r="V40" s="112">
        <f t="shared" si="9"/>
        <v>0</v>
      </c>
      <c r="W40" s="112">
        <f t="shared" si="10"/>
        <v>0</v>
      </c>
      <c r="X40" s="112">
        <f t="shared" si="11"/>
        <v>0</v>
      </c>
      <c r="Z40" s="102">
        <f t="shared" si="12"/>
        <v>1</v>
      </c>
      <c r="AA40" s="102">
        <f t="shared" si="13"/>
        <v>1</v>
      </c>
      <c r="AD40" s="115"/>
      <c r="AH40" s="221"/>
      <c r="AI40" s="221"/>
      <c r="AJ40" s="221"/>
      <c r="AK40" s="221"/>
      <c r="AL40" s="221"/>
      <c r="AM40" s="221"/>
      <c r="AN40" s="221"/>
      <c r="AO40" s="221"/>
      <c r="AP40" s="221"/>
      <c r="AQ40" s="274"/>
      <c r="AR40" s="274"/>
      <c r="AS40" s="221"/>
      <c r="AT40" s="221"/>
      <c r="AU40" s="221"/>
      <c r="AV40" s="270"/>
      <c r="AW40" s="221"/>
      <c r="AX40" s="221"/>
      <c r="AY40" s="221"/>
      <c r="AZ40" s="221"/>
    </row>
    <row r="41" spans="1:52" x14ac:dyDescent="0.15">
      <c r="A41" s="275"/>
      <c r="B41" s="274"/>
      <c r="C41" s="111"/>
      <c r="D41" s="111">
        <v>0</v>
      </c>
      <c r="E41" s="105">
        <v>0</v>
      </c>
      <c r="F41" s="105">
        <v>13.246532918117209</v>
      </c>
      <c r="G41" s="105">
        <v>13.432881932225131</v>
      </c>
      <c r="H41" s="105">
        <v>0</v>
      </c>
      <c r="I41" s="105">
        <v>0</v>
      </c>
      <c r="J41" s="105"/>
      <c r="L41" s="25"/>
      <c r="M41" s="105">
        <f t="shared" si="6"/>
        <v>0</v>
      </c>
      <c r="N41" s="105">
        <f t="shared" si="7"/>
        <v>-0.18634901410792182</v>
      </c>
      <c r="O41" s="105">
        <f t="shared" si="8"/>
        <v>0</v>
      </c>
      <c r="P41" s="25"/>
      <c r="Q41" s="105"/>
      <c r="R41" s="105"/>
      <c r="S41" s="284"/>
      <c r="U41" s="25"/>
      <c r="V41" s="112">
        <f t="shared" si="9"/>
        <v>0</v>
      </c>
      <c r="W41" s="112">
        <f t="shared" si="10"/>
        <v>0</v>
      </c>
      <c r="X41" s="112">
        <f t="shared" si="11"/>
        <v>0</v>
      </c>
      <c r="Z41" s="102">
        <f t="shared" si="12"/>
        <v>1</v>
      </c>
      <c r="AA41" s="102">
        <f t="shared" si="13"/>
        <v>1</v>
      </c>
      <c r="AD41" s="115"/>
      <c r="AH41" s="221"/>
      <c r="AI41" s="221"/>
      <c r="AJ41" s="221"/>
      <c r="AK41" s="221"/>
      <c r="AL41" s="221"/>
      <c r="AM41" s="221"/>
      <c r="AN41" s="221"/>
      <c r="AO41" s="221"/>
      <c r="AP41" s="221"/>
      <c r="AQ41" s="274"/>
      <c r="AR41" s="274"/>
      <c r="AS41" s="221"/>
      <c r="AT41" s="221"/>
      <c r="AU41" s="221"/>
      <c r="AV41" s="270"/>
      <c r="AW41" s="221"/>
      <c r="AX41" s="221"/>
      <c r="AY41" s="221"/>
      <c r="AZ41" s="221"/>
    </row>
    <row r="42" spans="1:52" x14ac:dyDescent="0.15">
      <c r="A42" s="275"/>
      <c r="B42" s="274"/>
      <c r="C42" s="111"/>
      <c r="D42" s="111">
        <v>0</v>
      </c>
      <c r="E42" s="105">
        <v>0</v>
      </c>
      <c r="F42" s="105">
        <v>13.246532918117209</v>
      </c>
      <c r="G42" s="105">
        <v>13.432881932225131</v>
      </c>
      <c r="H42" s="105">
        <v>0</v>
      </c>
      <c r="I42" s="105">
        <v>0</v>
      </c>
      <c r="J42" s="105"/>
      <c r="L42" s="25"/>
      <c r="M42" s="105">
        <f t="shared" si="6"/>
        <v>0</v>
      </c>
      <c r="N42" s="105">
        <f t="shared" si="7"/>
        <v>-0.18634901410792182</v>
      </c>
      <c r="O42" s="105">
        <f t="shared" si="8"/>
        <v>0</v>
      </c>
      <c r="P42" s="25"/>
      <c r="Q42" s="105"/>
      <c r="R42" s="105"/>
      <c r="S42" s="284"/>
      <c r="U42" s="25"/>
      <c r="V42" s="112">
        <f t="shared" si="9"/>
        <v>0</v>
      </c>
      <c r="W42" s="112">
        <f t="shared" si="10"/>
        <v>0</v>
      </c>
      <c r="X42" s="112">
        <f t="shared" si="11"/>
        <v>0</v>
      </c>
      <c r="Z42" s="102">
        <f t="shared" si="12"/>
        <v>1</v>
      </c>
      <c r="AA42" s="102">
        <f t="shared" si="13"/>
        <v>1</v>
      </c>
      <c r="AD42" s="115"/>
      <c r="AH42" s="221"/>
      <c r="AI42" s="221"/>
      <c r="AJ42" s="221"/>
      <c r="AK42" s="221"/>
      <c r="AL42" s="221"/>
      <c r="AM42" s="221"/>
      <c r="AN42" s="221"/>
      <c r="AO42" s="221"/>
      <c r="AP42" s="221"/>
      <c r="AQ42" s="274"/>
      <c r="AR42" s="274"/>
      <c r="AS42" s="221"/>
      <c r="AT42" s="221"/>
      <c r="AU42" s="221"/>
      <c r="AV42" s="270"/>
      <c r="AW42" s="221"/>
      <c r="AX42" s="221"/>
      <c r="AY42" s="221"/>
      <c r="AZ42" s="221"/>
    </row>
    <row r="43" spans="1:52" x14ac:dyDescent="0.15">
      <c r="A43" s="275"/>
      <c r="B43" s="274"/>
      <c r="C43" s="111"/>
      <c r="D43" s="111">
        <v>0</v>
      </c>
      <c r="E43" s="105">
        <v>0</v>
      </c>
      <c r="F43" s="105">
        <v>13.246532918117209</v>
      </c>
      <c r="G43" s="105">
        <v>13.432881932225131</v>
      </c>
      <c r="H43" s="105">
        <v>0</v>
      </c>
      <c r="I43" s="105">
        <v>0</v>
      </c>
      <c r="J43" s="105"/>
      <c r="L43" s="25"/>
      <c r="M43" s="105">
        <f t="shared" si="6"/>
        <v>0</v>
      </c>
      <c r="N43" s="105">
        <f t="shared" si="7"/>
        <v>-0.18634901410792182</v>
      </c>
      <c r="O43" s="105">
        <f t="shared" si="8"/>
        <v>0</v>
      </c>
      <c r="P43" s="25"/>
      <c r="Q43" s="105"/>
      <c r="R43" s="105"/>
      <c r="S43" s="284"/>
      <c r="U43" s="25"/>
      <c r="V43" s="112">
        <f t="shared" si="9"/>
        <v>0</v>
      </c>
      <c r="W43" s="112">
        <f t="shared" si="10"/>
        <v>0</v>
      </c>
      <c r="X43" s="112">
        <f t="shared" si="11"/>
        <v>0</v>
      </c>
      <c r="Z43" s="102">
        <f t="shared" si="12"/>
        <v>1</v>
      </c>
      <c r="AA43" s="102">
        <f t="shared" si="13"/>
        <v>1</v>
      </c>
      <c r="AD43" s="115"/>
      <c r="AH43" s="221"/>
      <c r="AI43" s="221"/>
      <c r="AJ43" s="221"/>
      <c r="AK43" s="221"/>
      <c r="AL43" s="221"/>
      <c r="AM43" s="221"/>
      <c r="AN43" s="221"/>
      <c r="AO43" s="221"/>
      <c r="AP43" s="221"/>
      <c r="AQ43" s="274"/>
      <c r="AR43" s="274"/>
      <c r="AS43" s="221"/>
      <c r="AT43" s="221"/>
      <c r="AU43" s="221"/>
      <c r="AV43" s="270"/>
      <c r="AW43" s="221"/>
      <c r="AX43" s="221"/>
      <c r="AY43" s="221"/>
      <c r="AZ43" s="221"/>
    </row>
    <row r="44" spans="1:52" x14ac:dyDescent="0.15">
      <c r="A44" s="275"/>
      <c r="B44" s="274"/>
      <c r="C44" s="111"/>
      <c r="D44" s="111">
        <v>0</v>
      </c>
      <c r="E44" s="105">
        <v>0</v>
      </c>
      <c r="F44" s="105">
        <v>13.246532918117209</v>
      </c>
      <c r="G44" s="105">
        <v>13.432881932225131</v>
      </c>
      <c r="H44" s="105">
        <v>0</v>
      </c>
      <c r="I44" s="105">
        <v>0</v>
      </c>
      <c r="J44" s="105"/>
      <c r="L44" s="25"/>
      <c r="M44" s="105">
        <f t="shared" si="6"/>
        <v>0</v>
      </c>
      <c r="N44" s="105">
        <f t="shared" si="7"/>
        <v>-0.18634901410792182</v>
      </c>
      <c r="O44" s="105">
        <f t="shared" si="8"/>
        <v>0</v>
      </c>
      <c r="P44" s="25"/>
      <c r="Q44" s="105"/>
      <c r="R44" s="105"/>
      <c r="S44" s="284"/>
      <c r="U44" s="25"/>
      <c r="V44" s="112">
        <f t="shared" si="9"/>
        <v>0</v>
      </c>
      <c r="W44" s="112">
        <f t="shared" si="10"/>
        <v>0</v>
      </c>
      <c r="X44" s="112">
        <f t="shared" si="11"/>
        <v>0</v>
      </c>
      <c r="Z44" s="102">
        <f t="shared" si="12"/>
        <v>1</v>
      </c>
      <c r="AA44" s="102">
        <f t="shared" si="13"/>
        <v>1</v>
      </c>
      <c r="AD44" s="115"/>
      <c r="AH44" s="221"/>
      <c r="AI44" s="221"/>
      <c r="AJ44" s="221"/>
      <c r="AK44" s="221"/>
      <c r="AL44" s="221"/>
      <c r="AM44" s="221"/>
      <c r="AN44" s="221"/>
      <c r="AO44" s="221"/>
      <c r="AP44" s="221"/>
      <c r="AQ44" s="274"/>
      <c r="AR44" s="274"/>
      <c r="AS44" s="221"/>
      <c r="AT44" s="221"/>
      <c r="AU44" s="221"/>
      <c r="AV44" s="270"/>
      <c r="AW44" s="221"/>
      <c r="AX44" s="221"/>
      <c r="AY44" s="221"/>
      <c r="AZ44" s="221"/>
    </row>
    <row r="45" spans="1:52" x14ac:dyDescent="0.15">
      <c r="A45" s="275"/>
      <c r="B45" s="274"/>
      <c r="C45" s="111"/>
      <c r="D45" s="111">
        <v>0</v>
      </c>
      <c r="E45" s="105">
        <v>0</v>
      </c>
      <c r="F45" s="105">
        <v>13.246532918117209</v>
      </c>
      <c r="G45" s="105">
        <v>13.432881932225131</v>
      </c>
      <c r="H45" s="105">
        <v>0</v>
      </c>
      <c r="I45" s="105">
        <v>0</v>
      </c>
      <c r="J45" s="105"/>
      <c r="L45" s="25"/>
      <c r="M45" s="105">
        <f t="shared" si="6"/>
        <v>0</v>
      </c>
      <c r="N45" s="105">
        <f t="shared" si="7"/>
        <v>-0.18634901410792182</v>
      </c>
      <c r="O45" s="105">
        <f t="shared" si="8"/>
        <v>0</v>
      </c>
      <c r="P45" s="25"/>
      <c r="Q45" s="105"/>
      <c r="R45" s="105"/>
      <c r="S45" s="284"/>
      <c r="U45" s="25"/>
      <c r="V45" s="112">
        <f t="shared" si="9"/>
        <v>0</v>
      </c>
      <c r="W45" s="112">
        <f t="shared" si="10"/>
        <v>0</v>
      </c>
      <c r="X45" s="112">
        <f t="shared" si="11"/>
        <v>0</v>
      </c>
      <c r="Z45" s="102">
        <f t="shared" si="12"/>
        <v>1</v>
      </c>
      <c r="AA45" s="102">
        <f t="shared" si="13"/>
        <v>1</v>
      </c>
      <c r="AD45" s="115"/>
      <c r="AH45" s="221"/>
      <c r="AI45" s="221"/>
      <c r="AJ45" s="221"/>
      <c r="AK45" s="221"/>
      <c r="AL45" s="221"/>
      <c r="AM45" s="221"/>
      <c r="AN45" s="221"/>
      <c r="AO45" s="221"/>
      <c r="AP45" s="221"/>
      <c r="AQ45" s="274"/>
      <c r="AR45" s="274"/>
      <c r="AS45" s="221"/>
      <c r="AT45" s="221"/>
      <c r="AU45" s="221"/>
      <c r="AV45" s="270"/>
      <c r="AW45" s="221"/>
      <c r="AX45" s="221"/>
      <c r="AY45" s="221"/>
      <c r="AZ45" s="221"/>
    </row>
    <row r="46" spans="1:52" x14ac:dyDescent="0.15">
      <c r="A46" s="275"/>
      <c r="B46" s="274"/>
      <c r="C46" s="111"/>
      <c r="D46" s="111">
        <v>0</v>
      </c>
      <c r="E46" s="105">
        <v>0</v>
      </c>
      <c r="F46" s="105">
        <v>13.246532918117209</v>
      </c>
      <c r="G46" s="105">
        <v>13.432881932225131</v>
      </c>
      <c r="H46" s="105">
        <v>0</v>
      </c>
      <c r="I46" s="105">
        <v>0</v>
      </c>
      <c r="J46" s="105"/>
      <c r="L46" s="25"/>
      <c r="M46" s="105">
        <f t="shared" si="6"/>
        <v>0</v>
      </c>
      <c r="N46" s="105">
        <f t="shared" si="7"/>
        <v>-0.18634901410792182</v>
      </c>
      <c r="O46" s="105">
        <f t="shared" si="8"/>
        <v>0</v>
      </c>
      <c r="P46" s="25"/>
      <c r="Q46" s="105"/>
      <c r="R46" s="105"/>
      <c r="S46" s="284"/>
      <c r="U46" s="25"/>
      <c r="V46" s="112">
        <f t="shared" si="9"/>
        <v>0</v>
      </c>
      <c r="W46" s="112">
        <f t="shared" si="10"/>
        <v>0</v>
      </c>
      <c r="X46" s="112">
        <f t="shared" si="11"/>
        <v>0</v>
      </c>
      <c r="Z46" s="102">
        <f t="shared" si="12"/>
        <v>1</v>
      </c>
      <c r="AA46" s="102">
        <f t="shared" si="13"/>
        <v>1</v>
      </c>
      <c r="AD46" s="115"/>
      <c r="AH46" s="221"/>
      <c r="AI46" s="221"/>
      <c r="AJ46" s="221"/>
      <c r="AK46" s="221"/>
      <c r="AL46" s="221"/>
      <c r="AM46" s="221"/>
      <c r="AN46" s="221"/>
      <c r="AO46" s="221"/>
      <c r="AP46" s="221"/>
      <c r="AQ46" s="274"/>
      <c r="AR46" s="274"/>
      <c r="AS46" s="221"/>
      <c r="AT46" s="221"/>
      <c r="AU46" s="221"/>
      <c r="AV46" s="270"/>
      <c r="AW46" s="221"/>
      <c r="AX46" s="221"/>
      <c r="AY46" s="221"/>
      <c r="AZ46" s="221"/>
    </row>
    <row r="47" spans="1:52" x14ac:dyDescent="0.15">
      <c r="A47" s="275"/>
      <c r="B47" s="274"/>
      <c r="C47" s="111"/>
      <c r="D47" s="111">
        <v>0</v>
      </c>
      <c r="E47" s="105">
        <v>0</v>
      </c>
      <c r="F47" s="105">
        <v>13.246532918117209</v>
      </c>
      <c r="G47" s="105">
        <v>13.432881932225131</v>
      </c>
      <c r="H47" s="105">
        <v>0</v>
      </c>
      <c r="I47" s="105">
        <v>0</v>
      </c>
      <c r="J47" s="105"/>
      <c r="L47" s="25"/>
      <c r="M47" s="105">
        <f t="shared" si="6"/>
        <v>0</v>
      </c>
      <c r="N47" s="105">
        <f t="shared" si="7"/>
        <v>-0.18634901410792182</v>
      </c>
      <c r="O47" s="105">
        <f t="shared" si="8"/>
        <v>0</v>
      </c>
      <c r="P47" s="25"/>
      <c r="Q47" s="105"/>
      <c r="R47" s="105"/>
      <c r="S47" s="284"/>
      <c r="U47" s="25"/>
      <c r="V47" s="112">
        <f t="shared" si="9"/>
        <v>0</v>
      </c>
      <c r="W47" s="112">
        <f t="shared" si="10"/>
        <v>0</v>
      </c>
      <c r="X47" s="112">
        <f t="shared" si="11"/>
        <v>0</v>
      </c>
      <c r="Z47" s="102">
        <f t="shared" si="12"/>
        <v>1</v>
      </c>
      <c r="AA47" s="102">
        <f t="shared" si="13"/>
        <v>1</v>
      </c>
      <c r="AD47" s="115"/>
      <c r="AH47" s="221"/>
      <c r="AI47" s="221"/>
      <c r="AJ47" s="221"/>
      <c r="AK47" s="221"/>
      <c r="AL47" s="221"/>
      <c r="AM47" s="221"/>
      <c r="AN47" s="221"/>
      <c r="AO47" s="221"/>
      <c r="AP47" s="221"/>
      <c r="AQ47" s="274"/>
      <c r="AR47" s="274"/>
      <c r="AS47" s="221"/>
      <c r="AT47" s="221"/>
      <c r="AU47" s="221"/>
      <c r="AV47" s="270"/>
      <c r="AW47" s="221"/>
      <c r="AX47" s="221"/>
      <c r="AY47" s="221"/>
      <c r="AZ47" s="221"/>
    </row>
    <row r="48" spans="1:52" x14ac:dyDescent="0.15">
      <c r="A48" s="275"/>
      <c r="B48" s="274"/>
      <c r="C48" s="111"/>
      <c r="D48" s="111">
        <v>0</v>
      </c>
      <c r="E48" s="105">
        <v>0</v>
      </c>
      <c r="F48" s="105">
        <v>13.246532918117209</v>
      </c>
      <c r="G48" s="105">
        <v>13.432881932225131</v>
      </c>
      <c r="H48" s="105">
        <v>0</v>
      </c>
      <c r="I48" s="105">
        <v>0</v>
      </c>
      <c r="J48" s="105"/>
      <c r="L48" s="25"/>
      <c r="M48" s="105">
        <f t="shared" si="6"/>
        <v>0</v>
      </c>
      <c r="N48" s="105">
        <f t="shared" si="7"/>
        <v>-0.18634901410792182</v>
      </c>
      <c r="O48" s="105">
        <f t="shared" si="8"/>
        <v>0</v>
      </c>
      <c r="P48" s="25"/>
      <c r="Q48" s="105"/>
      <c r="R48" s="105"/>
      <c r="S48" s="284"/>
      <c r="U48" s="25"/>
      <c r="V48" s="112">
        <f t="shared" si="9"/>
        <v>0</v>
      </c>
      <c r="W48" s="112">
        <f t="shared" si="10"/>
        <v>0</v>
      </c>
      <c r="X48" s="112">
        <f t="shared" si="11"/>
        <v>0</v>
      </c>
      <c r="Z48" s="102">
        <f t="shared" si="12"/>
        <v>1</v>
      </c>
      <c r="AA48" s="102">
        <f t="shared" si="13"/>
        <v>1</v>
      </c>
      <c r="AD48" s="115"/>
      <c r="AH48" s="221"/>
      <c r="AI48" s="221"/>
      <c r="AJ48" s="221"/>
      <c r="AK48" s="221"/>
      <c r="AL48" s="221"/>
      <c r="AM48" s="221"/>
      <c r="AN48" s="221"/>
      <c r="AO48" s="221"/>
      <c r="AP48" s="221"/>
      <c r="AQ48" s="274"/>
      <c r="AR48" s="274"/>
      <c r="AS48" s="221"/>
      <c r="AT48" s="221"/>
      <c r="AU48" s="221"/>
      <c r="AV48" s="270"/>
      <c r="AW48" s="221"/>
      <c r="AX48" s="221"/>
      <c r="AY48" s="221"/>
      <c r="AZ48" s="221"/>
    </row>
    <row r="49" spans="1:52" x14ac:dyDescent="0.15">
      <c r="A49" s="275"/>
      <c r="B49" s="274"/>
      <c r="C49" s="111"/>
      <c r="D49" s="111">
        <v>0</v>
      </c>
      <c r="E49" s="105">
        <v>0</v>
      </c>
      <c r="F49" s="105">
        <v>13.246532918117209</v>
      </c>
      <c r="G49" s="105">
        <v>13.432881932225131</v>
      </c>
      <c r="H49" s="105">
        <v>0</v>
      </c>
      <c r="I49" s="105">
        <v>0</v>
      </c>
      <c r="J49" s="105"/>
      <c r="L49" s="25"/>
      <c r="M49" s="105">
        <f t="shared" si="6"/>
        <v>0</v>
      </c>
      <c r="N49" s="105">
        <f t="shared" si="7"/>
        <v>-0.18634901410792182</v>
      </c>
      <c r="O49" s="105">
        <f t="shared" si="8"/>
        <v>0</v>
      </c>
      <c r="P49" s="25"/>
      <c r="Q49" s="105"/>
      <c r="R49" s="105"/>
      <c r="S49" s="284"/>
      <c r="U49" s="25"/>
      <c r="V49" s="112">
        <f t="shared" si="9"/>
        <v>0</v>
      </c>
      <c r="W49" s="112">
        <f t="shared" si="10"/>
        <v>0</v>
      </c>
      <c r="X49" s="112">
        <f t="shared" si="11"/>
        <v>0</v>
      </c>
      <c r="Z49" s="102">
        <f t="shared" si="12"/>
        <v>1</v>
      </c>
      <c r="AA49" s="102">
        <f t="shared" si="13"/>
        <v>1</v>
      </c>
      <c r="AD49" s="115"/>
      <c r="AH49" s="221"/>
      <c r="AI49" s="221"/>
      <c r="AJ49" s="221"/>
      <c r="AK49" s="221"/>
      <c r="AL49" s="221"/>
      <c r="AM49" s="221"/>
      <c r="AN49" s="221"/>
      <c r="AO49" s="221"/>
      <c r="AP49" s="221"/>
      <c r="AQ49" s="274"/>
      <c r="AR49" s="274"/>
      <c r="AS49" s="221"/>
      <c r="AT49" s="221"/>
      <c r="AU49" s="221"/>
      <c r="AV49" s="270"/>
      <c r="AW49" s="221"/>
      <c r="AX49" s="221"/>
      <c r="AY49" s="221"/>
      <c r="AZ49" s="221"/>
    </row>
    <row r="50" spans="1:52" x14ac:dyDescent="0.15">
      <c r="A50" s="275"/>
      <c r="B50" s="274"/>
      <c r="C50" s="111"/>
      <c r="D50" s="111">
        <v>0</v>
      </c>
      <c r="E50" s="105">
        <v>0</v>
      </c>
      <c r="F50" s="105">
        <v>13.246532918117209</v>
      </c>
      <c r="G50" s="105">
        <v>13.432881932225131</v>
      </c>
      <c r="H50" s="105">
        <v>0</v>
      </c>
      <c r="I50" s="105">
        <v>0</v>
      </c>
      <c r="J50" s="105"/>
      <c r="L50" s="25"/>
      <c r="M50" s="105">
        <f t="shared" si="6"/>
        <v>0</v>
      </c>
      <c r="N50" s="105">
        <f t="shared" si="7"/>
        <v>-0.18634901410792182</v>
      </c>
      <c r="O50" s="105">
        <f t="shared" si="8"/>
        <v>0</v>
      </c>
      <c r="P50" s="25"/>
      <c r="Q50" s="105"/>
      <c r="R50" s="105"/>
      <c r="S50" s="284"/>
      <c r="U50" s="25"/>
      <c r="V50" s="112">
        <f t="shared" si="9"/>
        <v>0</v>
      </c>
      <c r="W50" s="112">
        <f t="shared" si="10"/>
        <v>0</v>
      </c>
      <c r="X50" s="112">
        <f t="shared" si="11"/>
        <v>0</v>
      </c>
      <c r="Z50" s="102">
        <f t="shared" si="12"/>
        <v>1</v>
      </c>
      <c r="AA50" s="102">
        <f t="shared" si="13"/>
        <v>1</v>
      </c>
      <c r="AD50" s="115"/>
      <c r="AH50" s="221"/>
      <c r="AI50" s="221"/>
      <c r="AJ50" s="221"/>
      <c r="AK50" s="221"/>
      <c r="AL50" s="221"/>
      <c r="AM50" s="221"/>
      <c r="AN50" s="221"/>
      <c r="AO50" s="221"/>
      <c r="AP50" s="221"/>
      <c r="AQ50" s="274"/>
      <c r="AR50" s="274"/>
      <c r="AS50" s="221"/>
      <c r="AT50" s="221"/>
      <c r="AU50" s="221"/>
      <c r="AV50" s="270"/>
      <c r="AW50" s="221"/>
      <c r="AX50" s="221"/>
      <c r="AY50" s="221"/>
      <c r="AZ50" s="221"/>
    </row>
    <row r="51" spans="1:52" x14ac:dyDescent="0.15">
      <c r="A51" s="275"/>
      <c r="B51" s="274"/>
      <c r="C51" s="111"/>
      <c r="D51" s="111">
        <v>0</v>
      </c>
      <c r="E51" s="105">
        <v>0</v>
      </c>
      <c r="F51" s="105">
        <v>13.246532918117209</v>
      </c>
      <c r="G51" s="105">
        <v>13.432881932225131</v>
      </c>
      <c r="H51" s="105">
        <v>0</v>
      </c>
      <c r="I51" s="105">
        <v>0</v>
      </c>
      <c r="J51" s="105"/>
      <c r="L51" s="25"/>
      <c r="M51" s="105">
        <f t="shared" si="6"/>
        <v>0</v>
      </c>
      <c r="N51" s="105">
        <f t="shared" si="7"/>
        <v>-0.18634901410792182</v>
      </c>
      <c r="O51" s="105">
        <f t="shared" si="8"/>
        <v>0</v>
      </c>
      <c r="P51" s="25"/>
      <c r="Q51" s="105"/>
      <c r="R51" s="105"/>
      <c r="S51" s="284"/>
      <c r="U51" s="25"/>
      <c r="V51" s="112">
        <f t="shared" si="9"/>
        <v>0</v>
      </c>
      <c r="W51" s="112">
        <f t="shared" si="10"/>
        <v>0</v>
      </c>
      <c r="X51" s="112">
        <f t="shared" si="11"/>
        <v>0</v>
      </c>
      <c r="Z51" s="102">
        <f t="shared" si="12"/>
        <v>1</v>
      </c>
      <c r="AA51" s="102">
        <f t="shared" si="13"/>
        <v>1</v>
      </c>
      <c r="AD51" s="115"/>
      <c r="AH51" s="221"/>
      <c r="AI51" s="221"/>
      <c r="AJ51" s="221"/>
      <c r="AK51" s="221"/>
      <c r="AL51" s="221"/>
      <c r="AM51" s="221"/>
      <c r="AN51" s="221"/>
      <c r="AO51" s="221"/>
      <c r="AP51" s="221"/>
      <c r="AQ51" s="274"/>
      <c r="AR51" s="274"/>
      <c r="AS51" s="221"/>
      <c r="AT51" s="221"/>
      <c r="AU51" s="221"/>
      <c r="AV51" s="270"/>
      <c r="AW51" s="221"/>
      <c r="AX51" s="221"/>
      <c r="AY51" s="221"/>
      <c r="AZ51" s="221"/>
    </row>
    <row r="52" spans="1:52" x14ac:dyDescent="0.15">
      <c r="A52" s="275"/>
      <c r="B52" s="274"/>
      <c r="C52" s="111"/>
      <c r="D52" s="111">
        <v>0</v>
      </c>
      <c r="E52" s="105">
        <v>0</v>
      </c>
      <c r="F52" s="105">
        <v>13.246532918117209</v>
      </c>
      <c r="G52" s="105">
        <v>13.432881932225131</v>
      </c>
      <c r="H52" s="105">
        <v>0</v>
      </c>
      <c r="I52" s="105">
        <v>0</v>
      </c>
      <c r="J52" s="105"/>
      <c r="L52" s="25"/>
      <c r="M52" s="105">
        <f t="shared" si="6"/>
        <v>0</v>
      </c>
      <c r="N52" s="105">
        <f t="shared" si="7"/>
        <v>-0.18634901410792182</v>
      </c>
      <c r="O52" s="105">
        <f t="shared" si="8"/>
        <v>0</v>
      </c>
      <c r="P52" s="25"/>
      <c r="Q52" s="105"/>
      <c r="R52" s="105"/>
      <c r="S52" s="284"/>
      <c r="U52" s="25"/>
      <c r="V52" s="112">
        <f t="shared" si="9"/>
        <v>0</v>
      </c>
      <c r="W52" s="112">
        <f t="shared" si="10"/>
        <v>0</v>
      </c>
      <c r="X52" s="112">
        <f t="shared" si="11"/>
        <v>0</v>
      </c>
      <c r="Z52" s="102">
        <f t="shared" si="12"/>
        <v>1</v>
      </c>
      <c r="AA52" s="102">
        <f t="shared" si="13"/>
        <v>1</v>
      </c>
      <c r="AD52" s="115"/>
      <c r="AH52" s="221"/>
      <c r="AI52" s="221"/>
      <c r="AJ52" s="221"/>
      <c r="AK52" s="221"/>
      <c r="AL52" s="221"/>
      <c r="AM52" s="221"/>
      <c r="AN52" s="221"/>
      <c r="AO52" s="221"/>
      <c r="AP52" s="221"/>
      <c r="AQ52" s="274"/>
      <c r="AR52" s="274"/>
      <c r="AS52" s="221"/>
      <c r="AT52" s="221"/>
      <c r="AU52" s="221"/>
      <c r="AV52" s="270"/>
      <c r="AW52" s="221"/>
      <c r="AX52" s="221"/>
      <c r="AY52" s="221"/>
      <c r="AZ52" s="221"/>
    </row>
    <row r="53" spans="1:52" x14ac:dyDescent="0.15">
      <c r="A53" s="275"/>
      <c r="B53" s="274"/>
      <c r="C53" s="111"/>
      <c r="D53" s="111">
        <v>0</v>
      </c>
      <c r="E53" s="105">
        <v>0</v>
      </c>
      <c r="F53" s="105">
        <v>13.246532918117209</v>
      </c>
      <c r="G53" s="105">
        <v>13.432881932225131</v>
      </c>
      <c r="H53" s="105">
        <v>0</v>
      </c>
      <c r="I53" s="105">
        <v>0</v>
      </c>
      <c r="J53" s="105"/>
      <c r="L53" s="25"/>
      <c r="M53" s="105">
        <f t="shared" si="6"/>
        <v>0</v>
      </c>
      <c r="N53" s="105">
        <f t="shared" si="7"/>
        <v>-0.18634901410792182</v>
      </c>
      <c r="O53" s="105">
        <f t="shared" si="8"/>
        <v>0</v>
      </c>
      <c r="P53" s="25"/>
      <c r="Q53" s="105"/>
      <c r="R53" s="105"/>
      <c r="S53" s="284"/>
      <c r="U53" s="25"/>
      <c r="V53" s="112">
        <f t="shared" si="9"/>
        <v>0</v>
      </c>
      <c r="W53" s="112">
        <f t="shared" si="10"/>
        <v>0</v>
      </c>
      <c r="X53" s="112">
        <f t="shared" si="11"/>
        <v>0</v>
      </c>
      <c r="Z53" s="102">
        <f t="shared" si="12"/>
        <v>1</v>
      </c>
      <c r="AA53" s="102">
        <f t="shared" si="13"/>
        <v>1</v>
      </c>
      <c r="AD53" s="115"/>
      <c r="AH53" s="221"/>
      <c r="AI53" s="221"/>
      <c r="AJ53" s="221"/>
      <c r="AK53" s="221"/>
      <c r="AL53" s="221"/>
      <c r="AM53" s="221"/>
      <c r="AN53" s="221"/>
      <c r="AO53" s="221"/>
      <c r="AP53" s="221"/>
      <c r="AQ53" s="274"/>
      <c r="AR53" s="274"/>
      <c r="AS53" s="221"/>
      <c r="AT53" s="221"/>
      <c r="AU53" s="221"/>
      <c r="AV53" s="270"/>
      <c r="AW53" s="221"/>
      <c r="AX53" s="221"/>
      <c r="AY53" s="221"/>
      <c r="AZ53" s="221"/>
    </row>
    <row r="54" spans="1:52" x14ac:dyDescent="0.15">
      <c r="A54" s="275"/>
      <c r="B54" s="274"/>
      <c r="C54" s="111"/>
      <c r="D54" s="111">
        <v>0</v>
      </c>
      <c r="E54" s="105">
        <v>0</v>
      </c>
      <c r="F54" s="105">
        <v>13.246532918117209</v>
      </c>
      <c r="G54" s="105">
        <v>13.432881932225131</v>
      </c>
      <c r="H54" s="105">
        <v>0</v>
      </c>
      <c r="I54" s="105">
        <v>0</v>
      </c>
      <c r="J54" s="105"/>
      <c r="L54" s="25"/>
      <c r="M54" s="105">
        <f t="shared" si="6"/>
        <v>0</v>
      </c>
      <c r="N54" s="105">
        <f t="shared" si="7"/>
        <v>-0.18634901410792182</v>
      </c>
      <c r="O54" s="105">
        <f t="shared" si="8"/>
        <v>0</v>
      </c>
      <c r="P54" s="25"/>
      <c r="Q54" s="105"/>
      <c r="R54" s="105"/>
      <c r="S54" s="284"/>
      <c r="U54" s="25"/>
      <c r="V54" s="112">
        <f t="shared" si="9"/>
        <v>0</v>
      </c>
      <c r="W54" s="112">
        <f t="shared" si="10"/>
        <v>0</v>
      </c>
      <c r="X54" s="112">
        <f t="shared" si="11"/>
        <v>0</v>
      </c>
      <c r="Z54" s="102">
        <f t="shared" si="12"/>
        <v>1</v>
      </c>
      <c r="AA54" s="102">
        <f t="shared" si="13"/>
        <v>1</v>
      </c>
      <c r="AD54" s="115"/>
      <c r="AH54" s="221"/>
      <c r="AI54" s="221"/>
      <c r="AJ54" s="221"/>
      <c r="AK54" s="221"/>
      <c r="AL54" s="221"/>
      <c r="AM54" s="221"/>
      <c r="AN54" s="221"/>
      <c r="AO54" s="221"/>
      <c r="AP54" s="221"/>
      <c r="AQ54" s="274"/>
      <c r="AR54" s="274"/>
      <c r="AS54" s="221"/>
      <c r="AT54" s="221"/>
      <c r="AU54" s="221"/>
      <c r="AV54" s="270"/>
      <c r="AW54" s="221"/>
      <c r="AX54" s="221"/>
      <c r="AY54" s="221"/>
      <c r="AZ54" s="221"/>
    </row>
    <row r="55" spans="1:52" x14ac:dyDescent="0.15">
      <c r="A55" s="275"/>
      <c r="B55" s="274"/>
      <c r="C55" s="111"/>
      <c r="D55" s="111">
        <v>0</v>
      </c>
      <c r="E55" s="105">
        <v>0</v>
      </c>
      <c r="F55" s="105">
        <v>13.246532918117209</v>
      </c>
      <c r="G55" s="105">
        <v>13.432881932225131</v>
      </c>
      <c r="H55" s="105">
        <v>0</v>
      </c>
      <c r="I55" s="105">
        <v>0</v>
      </c>
      <c r="J55" s="105"/>
      <c r="L55" s="25"/>
      <c r="M55" s="105">
        <f t="shared" si="6"/>
        <v>0</v>
      </c>
      <c r="N55" s="105">
        <f t="shared" si="7"/>
        <v>-0.18634901410792182</v>
      </c>
      <c r="O55" s="105">
        <f t="shared" si="8"/>
        <v>0</v>
      </c>
      <c r="P55" s="25"/>
      <c r="Q55" s="105"/>
      <c r="R55" s="105"/>
      <c r="S55" s="284"/>
      <c r="U55" s="25"/>
      <c r="V55" s="112">
        <f t="shared" si="9"/>
        <v>0</v>
      </c>
      <c r="W55" s="112">
        <f t="shared" si="10"/>
        <v>0</v>
      </c>
      <c r="X55" s="112">
        <f t="shared" si="11"/>
        <v>0</v>
      </c>
      <c r="Z55" s="102">
        <f t="shared" si="12"/>
        <v>1</v>
      </c>
      <c r="AA55" s="102">
        <f t="shared" si="13"/>
        <v>1</v>
      </c>
      <c r="AD55" s="115"/>
      <c r="AH55" s="221"/>
      <c r="AI55" s="221"/>
      <c r="AJ55" s="221"/>
      <c r="AK55" s="221"/>
      <c r="AL55" s="221"/>
      <c r="AM55" s="221"/>
      <c r="AN55" s="221"/>
      <c r="AO55" s="221"/>
      <c r="AP55" s="221"/>
      <c r="AQ55" s="274"/>
      <c r="AR55" s="274"/>
      <c r="AS55" s="221"/>
      <c r="AT55" s="221"/>
      <c r="AU55" s="221"/>
      <c r="AV55" s="270"/>
      <c r="AW55" s="221"/>
      <c r="AX55" s="221"/>
      <c r="AY55" s="221"/>
      <c r="AZ55" s="221"/>
    </row>
    <row r="56" spans="1:52" x14ac:dyDescent="0.15">
      <c r="A56" s="275"/>
      <c r="B56" s="274"/>
      <c r="C56" s="111"/>
      <c r="D56" s="111">
        <v>0</v>
      </c>
      <c r="E56" s="105">
        <v>0</v>
      </c>
      <c r="F56" s="105">
        <v>13.246532918117209</v>
      </c>
      <c r="G56" s="105">
        <v>13.432881932225131</v>
      </c>
      <c r="H56" s="105">
        <v>0</v>
      </c>
      <c r="I56" s="105">
        <v>0</v>
      </c>
      <c r="J56" s="105"/>
      <c r="L56" s="25"/>
      <c r="M56" s="105">
        <f t="shared" si="6"/>
        <v>0</v>
      </c>
      <c r="N56" s="105">
        <f t="shared" si="7"/>
        <v>-0.18634901410792182</v>
      </c>
      <c r="O56" s="105">
        <f t="shared" si="8"/>
        <v>0</v>
      </c>
      <c r="P56" s="25"/>
      <c r="Q56" s="105"/>
      <c r="R56" s="105"/>
      <c r="S56" s="284"/>
      <c r="U56" s="25"/>
      <c r="V56" s="112">
        <f t="shared" si="9"/>
        <v>0</v>
      </c>
      <c r="W56" s="112">
        <f t="shared" si="10"/>
        <v>0</v>
      </c>
      <c r="X56" s="112">
        <f t="shared" si="11"/>
        <v>0</v>
      </c>
      <c r="Z56" s="102">
        <f t="shared" si="12"/>
        <v>1</v>
      </c>
      <c r="AA56" s="102">
        <f t="shared" si="13"/>
        <v>1</v>
      </c>
      <c r="AD56" s="115"/>
      <c r="AH56" s="221"/>
      <c r="AI56" s="221"/>
      <c r="AJ56" s="221"/>
      <c r="AK56" s="221"/>
      <c r="AL56" s="221"/>
      <c r="AM56" s="221"/>
      <c r="AN56" s="221"/>
      <c r="AO56" s="221"/>
      <c r="AP56" s="221"/>
      <c r="AQ56" s="274"/>
      <c r="AR56" s="274"/>
      <c r="AS56" s="221"/>
      <c r="AT56" s="221"/>
      <c r="AU56" s="221"/>
      <c r="AV56" s="270"/>
      <c r="AW56" s="221"/>
      <c r="AX56" s="221"/>
      <c r="AY56" s="221"/>
      <c r="AZ56" s="221"/>
    </row>
    <row r="57" spans="1:52" x14ac:dyDescent="0.15">
      <c r="A57" s="275"/>
      <c r="B57" s="274"/>
      <c r="C57" s="111"/>
      <c r="D57" s="111">
        <v>0</v>
      </c>
      <c r="E57" s="105">
        <v>0</v>
      </c>
      <c r="F57" s="105">
        <v>13.246532918117209</v>
      </c>
      <c r="G57" s="105">
        <v>13.432881932225131</v>
      </c>
      <c r="H57" s="105">
        <v>0</v>
      </c>
      <c r="I57" s="105">
        <v>0</v>
      </c>
      <c r="J57" s="105"/>
      <c r="L57" s="25"/>
      <c r="M57" s="105">
        <f t="shared" si="6"/>
        <v>0</v>
      </c>
      <c r="N57" s="105">
        <f t="shared" si="7"/>
        <v>-0.18634901410792182</v>
      </c>
      <c r="O57" s="105">
        <f t="shared" si="8"/>
        <v>0</v>
      </c>
      <c r="P57" s="25"/>
      <c r="Q57" s="105"/>
      <c r="R57" s="105"/>
      <c r="S57" s="284"/>
      <c r="U57" s="25"/>
      <c r="V57" s="112">
        <f t="shared" si="9"/>
        <v>0</v>
      </c>
      <c r="W57" s="112">
        <f t="shared" si="10"/>
        <v>0</v>
      </c>
      <c r="X57" s="112">
        <f t="shared" si="11"/>
        <v>0</v>
      </c>
      <c r="Z57" s="102">
        <f t="shared" si="12"/>
        <v>1</v>
      </c>
      <c r="AA57" s="102">
        <f t="shared" si="13"/>
        <v>1</v>
      </c>
      <c r="AD57" s="115"/>
      <c r="AH57" s="221"/>
      <c r="AI57" s="270"/>
      <c r="AJ57" s="221"/>
      <c r="AK57" s="221"/>
      <c r="AL57" s="221"/>
      <c r="AM57" s="221"/>
      <c r="AN57" s="221"/>
      <c r="AO57" s="221"/>
      <c r="AP57" s="221"/>
      <c r="AQ57" s="274"/>
      <c r="AR57" s="274"/>
      <c r="AS57" s="221"/>
      <c r="AT57" s="221"/>
      <c r="AU57" s="221"/>
      <c r="AV57" s="270"/>
      <c r="AW57" s="221"/>
      <c r="AX57" s="221"/>
      <c r="AY57" s="221"/>
      <c r="AZ57" s="221"/>
    </row>
    <row r="58" spans="1:52" x14ac:dyDescent="0.15">
      <c r="A58" s="275"/>
      <c r="B58" s="274"/>
      <c r="C58" s="111"/>
      <c r="D58" s="111">
        <v>0</v>
      </c>
      <c r="E58" s="105">
        <v>0</v>
      </c>
      <c r="F58" s="105">
        <v>13.246532918117209</v>
      </c>
      <c r="G58" s="105">
        <v>13.432881932225131</v>
      </c>
      <c r="H58" s="105">
        <v>0</v>
      </c>
      <c r="I58" s="105">
        <v>0</v>
      </c>
      <c r="J58" s="105"/>
      <c r="L58" s="25"/>
      <c r="M58" s="105">
        <f t="shared" si="6"/>
        <v>0</v>
      </c>
      <c r="N58" s="105">
        <f t="shared" si="7"/>
        <v>-0.18634901410792182</v>
      </c>
      <c r="O58" s="105">
        <f t="shared" si="8"/>
        <v>0</v>
      </c>
      <c r="P58" s="25"/>
      <c r="Q58" s="105"/>
      <c r="R58" s="105"/>
      <c r="S58" s="284"/>
      <c r="U58" s="25"/>
      <c r="V58" s="112">
        <f t="shared" si="9"/>
        <v>0</v>
      </c>
      <c r="W58" s="112">
        <f t="shared" si="10"/>
        <v>0</v>
      </c>
      <c r="X58" s="112">
        <f t="shared" si="11"/>
        <v>0</v>
      </c>
      <c r="Z58" s="102">
        <f t="shared" si="12"/>
        <v>1</v>
      </c>
      <c r="AA58" s="102">
        <f t="shared" si="13"/>
        <v>1</v>
      </c>
      <c r="AD58" s="115"/>
      <c r="AH58" s="221"/>
      <c r="AI58" s="270"/>
      <c r="AJ58" s="221"/>
      <c r="AK58" s="221"/>
      <c r="AL58" s="221"/>
      <c r="AM58" s="221"/>
      <c r="AN58" s="221"/>
      <c r="AO58" s="221"/>
      <c r="AP58" s="221"/>
      <c r="AQ58" s="274"/>
      <c r="AR58" s="274"/>
      <c r="AS58" s="221"/>
      <c r="AT58" s="221"/>
      <c r="AU58" s="221"/>
      <c r="AV58" s="270"/>
      <c r="AW58" s="221"/>
      <c r="AX58" s="221"/>
      <c r="AY58" s="221"/>
      <c r="AZ58" s="221"/>
    </row>
    <row r="59" spans="1:52" x14ac:dyDescent="0.15">
      <c r="A59" s="275"/>
      <c r="B59" s="274"/>
      <c r="C59" s="111"/>
      <c r="D59" s="111">
        <v>0</v>
      </c>
      <c r="E59" s="105">
        <v>0</v>
      </c>
      <c r="F59" s="105">
        <v>13.246532918117209</v>
      </c>
      <c r="G59" s="105">
        <v>13.432881932225131</v>
      </c>
      <c r="H59" s="105">
        <v>0</v>
      </c>
      <c r="I59" s="105">
        <v>0</v>
      </c>
      <c r="J59" s="105"/>
      <c r="L59" s="25"/>
      <c r="M59" s="105">
        <f t="shared" si="6"/>
        <v>0</v>
      </c>
      <c r="N59" s="105">
        <f t="shared" si="7"/>
        <v>-0.18634901410792182</v>
      </c>
      <c r="O59" s="105">
        <f t="shared" si="8"/>
        <v>0</v>
      </c>
      <c r="P59" s="25"/>
      <c r="Q59" s="105"/>
      <c r="R59" s="105"/>
      <c r="S59" s="284"/>
      <c r="U59" s="25"/>
      <c r="V59" s="112">
        <f t="shared" si="9"/>
        <v>0</v>
      </c>
      <c r="W59" s="112">
        <f t="shared" si="10"/>
        <v>0</v>
      </c>
      <c r="X59" s="112">
        <f t="shared" si="11"/>
        <v>0</v>
      </c>
      <c r="Z59" s="102">
        <f t="shared" si="12"/>
        <v>1</v>
      </c>
      <c r="AA59" s="102">
        <f t="shared" si="13"/>
        <v>1</v>
      </c>
      <c r="AD59" s="115"/>
      <c r="AH59" s="221"/>
      <c r="AI59" s="270"/>
      <c r="AJ59" s="221"/>
      <c r="AK59" s="221"/>
      <c r="AL59" s="221"/>
      <c r="AM59" s="221"/>
      <c r="AN59" s="221"/>
      <c r="AO59" s="221"/>
      <c r="AP59" s="221"/>
      <c r="AQ59" s="274"/>
      <c r="AR59" s="274"/>
      <c r="AS59" s="221"/>
      <c r="AT59" s="221"/>
      <c r="AU59" s="221"/>
      <c r="AV59" s="270"/>
      <c r="AW59" s="221"/>
      <c r="AX59" s="221"/>
      <c r="AY59" s="221"/>
      <c r="AZ59" s="221"/>
    </row>
    <row r="60" spans="1:52" x14ac:dyDescent="0.15">
      <c r="A60" s="275"/>
      <c r="B60" s="274"/>
      <c r="C60" s="111"/>
      <c r="D60" s="111">
        <v>0</v>
      </c>
      <c r="E60" s="105">
        <v>0</v>
      </c>
      <c r="F60" s="105">
        <v>13.246532918117209</v>
      </c>
      <c r="G60" s="105">
        <v>13.432881932225131</v>
      </c>
      <c r="H60" s="105">
        <v>0</v>
      </c>
      <c r="I60" s="105">
        <v>0</v>
      </c>
      <c r="J60" s="105"/>
      <c r="L60" s="25"/>
      <c r="M60" s="105">
        <f t="shared" si="6"/>
        <v>0</v>
      </c>
      <c r="N60" s="105">
        <f t="shared" si="7"/>
        <v>-0.18634901410792182</v>
      </c>
      <c r="O60" s="105">
        <f t="shared" si="8"/>
        <v>0</v>
      </c>
      <c r="P60" s="25"/>
      <c r="Q60" s="105"/>
      <c r="R60" s="105"/>
      <c r="S60" s="284"/>
      <c r="U60" s="25"/>
      <c r="V60" s="112">
        <f t="shared" si="9"/>
        <v>0</v>
      </c>
      <c r="W60" s="112">
        <f t="shared" si="10"/>
        <v>0</v>
      </c>
      <c r="X60" s="112">
        <f t="shared" si="11"/>
        <v>0</v>
      </c>
      <c r="Z60" s="102">
        <f t="shared" si="12"/>
        <v>1</v>
      </c>
      <c r="AA60" s="102">
        <f t="shared" si="13"/>
        <v>1</v>
      </c>
      <c r="AD60" s="115"/>
      <c r="AH60" s="221"/>
      <c r="AI60" s="270"/>
      <c r="AJ60" s="221"/>
      <c r="AK60" s="221"/>
      <c r="AL60" s="221"/>
      <c r="AM60" s="221"/>
      <c r="AN60" s="221"/>
      <c r="AO60" s="221"/>
      <c r="AP60" s="221"/>
      <c r="AQ60" s="274"/>
      <c r="AR60" s="274"/>
      <c r="AS60" s="221"/>
      <c r="AT60" s="221"/>
      <c r="AU60" s="221"/>
      <c r="AV60" s="270"/>
      <c r="AW60" s="221"/>
      <c r="AX60" s="221"/>
      <c r="AY60" s="221"/>
      <c r="AZ60" s="221"/>
    </row>
    <row r="61" spans="1:52" x14ac:dyDescent="0.15">
      <c r="A61" s="275"/>
      <c r="B61" s="274"/>
      <c r="C61" s="111"/>
      <c r="D61" s="111">
        <v>0</v>
      </c>
      <c r="E61" s="105">
        <v>0</v>
      </c>
      <c r="F61" s="105">
        <v>13.246532918117209</v>
      </c>
      <c r="G61" s="105">
        <v>13.432881932225131</v>
      </c>
      <c r="H61" s="105">
        <v>0</v>
      </c>
      <c r="I61" s="105">
        <v>0</v>
      </c>
      <c r="J61" s="105"/>
      <c r="L61" s="25"/>
      <c r="M61" s="105">
        <f t="shared" si="6"/>
        <v>0</v>
      </c>
      <c r="N61" s="105">
        <f t="shared" si="7"/>
        <v>-0.18634901410792182</v>
      </c>
      <c r="O61" s="105">
        <f t="shared" si="8"/>
        <v>0</v>
      </c>
      <c r="P61" s="25"/>
      <c r="Q61" s="105"/>
      <c r="R61" s="105"/>
      <c r="S61" s="284"/>
      <c r="U61" s="25"/>
      <c r="V61" s="112">
        <f t="shared" si="9"/>
        <v>0</v>
      </c>
      <c r="W61" s="112">
        <f t="shared" si="10"/>
        <v>0</v>
      </c>
      <c r="X61" s="112">
        <f t="shared" si="11"/>
        <v>0</v>
      </c>
      <c r="Z61" s="102">
        <f t="shared" si="12"/>
        <v>1</v>
      </c>
      <c r="AA61" s="102">
        <f t="shared" si="13"/>
        <v>1</v>
      </c>
      <c r="AD61" s="115"/>
      <c r="AH61" s="221"/>
      <c r="AI61" s="270"/>
      <c r="AJ61" s="221"/>
      <c r="AK61" s="221"/>
      <c r="AL61" s="221"/>
      <c r="AM61" s="221"/>
      <c r="AN61" s="221"/>
      <c r="AO61" s="221"/>
      <c r="AP61" s="221"/>
      <c r="AQ61" s="274"/>
      <c r="AR61" s="274"/>
      <c r="AS61" s="221"/>
      <c r="AT61" s="221"/>
      <c r="AU61" s="221"/>
      <c r="AV61" s="270"/>
      <c r="AW61" s="221"/>
      <c r="AX61" s="221"/>
      <c r="AY61" s="221"/>
      <c r="AZ61" s="221"/>
    </row>
    <row r="62" spans="1:52" x14ac:dyDescent="0.15">
      <c r="A62" s="275"/>
      <c r="B62" s="274"/>
      <c r="C62" s="111"/>
      <c r="D62" s="111">
        <v>0</v>
      </c>
      <c r="E62" s="105">
        <v>0</v>
      </c>
      <c r="F62" s="105">
        <v>13.246532918117209</v>
      </c>
      <c r="G62" s="105">
        <v>13.432881932225131</v>
      </c>
      <c r="H62" s="105">
        <v>0</v>
      </c>
      <c r="I62" s="105">
        <v>0</v>
      </c>
      <c r="J62" s="105"/>
      <c r="L62" s="25"/>
      <c r="M62" s="105">
        <f t="shared" si="6"/>
        <v>0</v>
      </c>
      <c r="N62" s="105">
        <f t="shared" si="7"/>
        <v>-0.18634901410792182</v>
      </c>
      <c r="O62" s="105">
        <f t="shared" si="8"/>
        <v>0</v>
      </c>
      <c r="P62" s="25"/>
      <c r="Q62" s="105"/>
      <c r="R62" s="105"/>
      <c r="S62" s="284"/>
      <c r="U62" s="25"/>
      <c r="V62" s="112">
        <f t="shared" si="9"/>
        <v>0</v>
      </c>
      <c r="W62" s="112">
        <f t="shared" si="10"/>
        <v>0</v>
      </c>
      <c r="X62" s="112">
        <f t="shared" si="11"/>
        <v>0</v>
      </c>
      <c r="Z62" s="102">
        <f t="shared" si="12"/>
        <v>1</v>
      </c>
      <c r="AA62" s="102">
        <f t="shared" si="13"/>
        <v>1</v>
      </c>
      <c r="AD62" s="115"/>
      <c r="AH62" s="221"/>
      <c r="AI62" s="270"/>
      <c r="AJ62" s="221"/>
      <c r="AK62" s="221"/>
      <c r="AL62" s="221"/>
      <c r="AM62" s="221"/>
      <c r="AN62" s="221"/>
      <c r="AO62" s="221"/>
      <c r="AP62" s="221"/>
      <c r="AQ62" s="274"/>
      <c r="AR62" s="274"/>
      <c r="AS62" s="221"/>
      <c r="AT62" s="221"/>
      <c r="AU62" s="221"/>
      <c r="AV62" s="270"/>
      <c r="AW62" s="221"/>
      <c r="AX62" s="221"/>
      <c r="AY62" s="221"/>
      <c r="AZ62" s="221"/>
    </row>
    <row r="63" spans="1:52" x14ac:dyDescent="0.15">
      <c r="A63" s="275"/>
      <c r="B63" s="274"/>
      <c r="C63" s="111"/>
      <c r="D63" s="111">
        <v>0</v>
      </c>
      <c r="E63" s="105">
        <v>0</v>
      </c>
      <c r="F63" s="105">
        <v>13.246532918117209</v>
      </c>
      <c r="G63" s="105">
        <v>13.432881932225131</v>
      </c>
      <c r="H63" s="105">
        <v>0</v>
      </c>
      <c r="I63" s="105">
        <v>0</v>
      </c>
      <c r="J63" s="105"/>
      <c r="L63" s="25"/>
      <c r="M63" s="105">
        <f t="shared" si="6"/>
        <v>0</v>
      </c>
      <c r="N63" s="105">
        <f t="shared" si="7"/>
        <v>-0.18634901410792182</v>
      </c>
      <c r="O63" s="105">
        <f t="shared" si="8"/>
        <v>0</v>
      </c>
      <c r="P63" s="25"/>
      <c r="Q63" s="105"/>
      <c r="R63" s="105"/>
      <c r="S63" s="284"/>
      <c r="U63" s="25"/>
      <c r="V63" s="112">
        <f t="shared" si="9"/>
        <v>0</v>
      </c>
      <c r="W63" s="112">
        <f t="shared" si="10"/>
        <v>0</v>
      </c>
      <c r="X63" s="112">
        <f t="shared" si="11"/>
        <v>0</v>
      </c>
      <c r="Z63" s="102">
        <f t="shared" si="12"/>
        <v>1</v>
      </c>
      <c r="AA63" s="102">
        <f t="shared" si="13"/>
        <v>1</v>
      </c>
      <c r="AD63" s="115"/>
      <c r="AH63" s="221"/>
      <c r="AI63" s="270"/>
      <c r="AJ63" s="221"/>
      <c r="AK63" s="221"/>
      <c r="AL63" s="221"/>
      <c r="AM63" s="221"/>
      <c r="AN63" s="221"/>
      <c r="AO63" s="221"/>
      <c r="AP63" s="221"/>
      <c r="AQ63" s="274"/>
      <c r="AR63" s="274"/>
      <c r="AS63" s="221"/>
      <c r="AT63" s="221"/>
      <c r="AU63" s="221"/>
      <c r="AV63" s="270"/>
      <c r="AW63" s="221"/>
      <c r="AX63" s="221"/>
      <c r="AY63" s="221"/>
      <c r="AZ63" s="221"/>
    </row>
    <row r="64" spans="1:52" x14ac:dyDescent="0.15">
      <c r="A64" s="275"/>
      <c r="B64" s="274"/>
      <c r="C64" s="111"/>
      <c r="D64" s="111">
        <v>0</v>
      </c>
      <c r="E64" s="105">
        <v>0</v>
      </c>
      <c r="F64" s="105">
        <v>13.246532918117209</v>
      </c>
      <c r="G64" s="105">
        <v>13.432881932225131</v>
      </c>
      <c r="H64" s="105">
        <v>0</v>
      </c>
      <c r="I64" s="105">
        <v>0</v>
      </c>
      <c r="J64" s="105"/>
      <c r="L64" s="25"/>
      <c r="M64" s="105">
        <f t="shared" si="6"/>
        <v>0</v>
      </c>
      <c r="N64" s="105">
        <f t="shared" si="7"/>
        <v>-0.18634901410792182</v>
      </c>
      <c r="O64" s="105">
        <f t="shared" si="8"/>
        <v>0</v>
      </c>
      <c r="P64" s="25"/>
      <c r="Q64" s="105"/>
      <c r="R64" s="105"/>
      <c r="S64" s="284"/>
      <c r="U64" s="25"/>
      <c r="V64" s="112">
        <f t="shared" si="9"/>
        <v>0</v>
      </c>
      <c r="W64" s="112">
        <f t="shared" si="10"/>
        <v>0</v>
      </c>
      <c r="X64" s="112">
        <f t="shared" si="11"/>
        <v>0</v>
      </c>
      <c r="Z64" s="102">
        <f t="shared" si="12"/>
        <v>1</v>
      </c>
      <c r="AA64" s="102">
        <f t="shared" si="13"/>
        <v>1</v>
      </c>
      <c r="AD64" s="115"/>
      <c r="AH64" s="221"/>
      <c r="AI64" s="270"/>
      <c r="AJ64" s="221"/>
      <c r="AK64" s="221"/>
      <c r="AL64" s="221"/>
      <c r="AM64" s="221"/>
      <c r="AN64" s="221"/>
      <c r="AO64" s="221"/>
      <c r="AP64" s="221"/>
      <c r="AQ64" s="274"/>
      <c r="AR64" s="274"/>
      <c r="AS64" s="221"/>
      <c r="AT64" s="221"/>
      <c r="AU64" s="221"/>
      <c r="AV64" s="270"/>
      <c r="AW64" s="221"/>
      <c r="AX64" s="221"/>
      <c r="AY64" s="221"/>
      <c r="AZ64" s="221"/>
    </row>
    <row r="65" spans="1:52" x14ac:dyDescent="0.15">
      <c r="A65" s="275"/>
      <c r="B65" s="274"/>
      <c r="C65" s="111"/>
      <c r="D65" s="111">
        <v>0</v>
      </c>
      <c r="E65" s="105">
        <v>0</v>
      </c>
      <c r="F65" s="105">
        <v>13.246532918117209</v>
      </c>
      <c r="G65" s="105">
        <v>13.432881932225131</v>
      </c>
      <c r="H65" s="105">
        <v>0</v>
      </c>
      <c r="I65" s="105">
        <v>0</v>
      </c>
      <c r="J65" s="105"/>
      <c r="L65" s="25"/>
      <c r="M65" s="105">
        <f t="shared" si="6"/>
        <v>0</v>
      </c>
      <c r="N65" s="105">
        <f t="shared" si="7"/>
        <v>-0.18634901410792182</v>
      </c>
      <c r="O65" s="105">
        <f t="shared" si="8"/>
        <v>0</v>
      </c>
      <c r="P65" s="25"/>
      <c r="Q65" s="105"/>
      <c r="R65" s="105"/>
      <c r="S65" s="284"/>
      <c r="U65" s="25"/>
      <c r="V65" s="112">
        <f t="shared" si="9"/>
        <v>0</v>
      </c>
      <c r="W65" s="112">
        <f t="shared" si="10"/>
        <v>0</v>
      </c>
      <c r="X65" s="112">
        <f t="shared" si="11"/>
        <v>0</v>
      </c>
      <c r="Z65" s="102">
        <f t="shared" si="12"/>
        <v>1</v>
      </c>
      <c r="AA65" s="102">
        <f t="shared" si="13"/>
        <v>1</v>
      </c>
      <c r="AD65" s="115"/>
      <c r="AH65" s="221"/>
      <c r="AI65" s="270"/>
      <c r="AJ65" s="221"/>
      <c r="AK65" s="221"/>
      <c r="AL65" s="221"/>
      <c r="AM65" s="221"/>
      <c r="AN65" s="221"/>
      <c r="AO65" s="221"/>
      <c r="AP65" s="221"/>
      <c r="AQ65" s="274"/>
      <c r="AR65" s="274"/>
      <c r="AS65" s="221"/>
      <c r="AT65" s="221"/>
      <c r="AU65" s="221"/>
      <c r="AV65" s="270"/>
      <c r="AW65" s="221"/>
      <c r="AX65" s="221"/>
      <c r="AY65" s="221"/>
      <c r="AZ65" s="221"/>
    </row>
    <row r="66" spans="1:52" x14ac:dyDescent="0.15">
      <c r="A66" s="275"/>
      <c r="B66" s="274"/>
      <c r="C66" s="111"/>
      <c r="D66" s="111">
        <v>0</v>
      </c>
      <c r="E66" s="105">
        <v>0</v>
      </c>
      <c r="F66" s="105">
        <v>13.246532918117209</v>
      </c>
      <c r="G66" s="105">
        <v>13.432881932225131</v>
      </c>
      <c r="H66" s="105">
        <v>0</v>
      </c>
      <c r="I66" s="105">
        <v>0</v>
      </c>
      <c r="J66" s="105"/>
      <c r="L66" s="25"/>
      <c r="M66" s="105">
        <f t="shared" si="6"/>
        <v>0</v>
      </c>
      <c r="N66" s="105">
        <f t="shared" si="7"/>
        <v>-0.18634901410792182</v>
      </c>
      <c r="O66" s="105">
        <f t="shared" si="8"/>
        <v>0</v>
      </c>
      <c r="P66" s="25"/>
      <c r="Q66" s="105"/>
      <c r="R66" s="105"/>
      <c r="S66" s="284"/>
      <c r="U66" s="25"/>
      <c r="V66" s="112">
        <f t="shared" si="9"/>
        <v>0</v>
      </c>
      <c r="W66" s="112">
        <f t="shared" si="10"/>
        <v>0</v>
      </c>
      <c r="X66" s="112">
        <f t="shared" si="11"/>
        <v>0</v>
      </c>
      <c r="Z66" s="102">
        <f t="shared" si="12"/>
        <v>1</v>
      </c>
      <c r="AA66" s="102">
        <f t="shared" si="13"/>
        <v>1</v>
      </c>
      <c r="AD66" s="115"/>
      <c r="AH66" s="221"/>
      <c r="AI66" s="270"/>
      <c r="AJ66" s="221"/>
      <c r="AK66" s="221"/>
      <c r="AL66" s="221"/>
      <c r="AM66" s="221"/>
      <c r="AN66" s="221"/>
      <c r="AO66" s="221"/>
      <c r="AP66" s="221"/>
      <c r="AQ66" s="274"/>
      <c r="AR66" s="274"/>
      <c r="AS66" s="221"/>
      <c r="AT66" s="221"/>
      <c r="AU66" s="221"/>
      <c r="AV66" s="270"/>
      <c r="AW66" s="221"/>
      <c r="AX66" s="221"/>
      <c r="AY66" s="221"/>
      <c r="AZ66" s="221"/>
    </row>
    <row r="67" spans="1:52" x14ac:dyDescent="0.15">
      <c r="A67" s="275"/>
      <c r="B67" s="274"/>
      <c r="C67" s="111"/>
      <c r="D67" s="111">
        <v>0</v>
      </c>
      <c r="E67" s="105">
        <v>0</v>
      </c>
      <c r="F67" s="105">
        <v>13.246532918117209</v>
      </c>
      <c r="G67" s="105">
        <v>13.432881932225131</v>
      </c>
      <c r="H67" s="105">
        <v>0</v>
      </c>
      <c r="I67" s="105">
        <v>0</v>
      </c>
      <c r="J67" s="105"/>
      <c r="L67" s="25"/>
      <c r="M67" s="105">
        <f t="shared" si="6"/>
        <v>0</v>
      </c>
      <c r="N67" s="105">
        <f t="shared" si="7"/>
        <v>-0.18634901410792182</v>
      </c>
      <c r="O67" s="105">
        <f t="shared" si="8"/>
        <v>0</v>
      </c>
      <c r="P67" s="25"/>
      <c r="Q67" s="105"/>
      <c r="R67" s="105"/>
      <c r="S67" s="284"/>
      <c r="U67" s="25"/>
      <c r="V67" s="112">
        <f t="shared" si="9"/>
        <v>0</v>
      </c>
      <c r="W67" s="112">
        <f t="shared" si="10"/>
        <v>0</v>
      </c>
      <c r="X67" s="112">
        <f t="shared" si="11"/>
        <v>0</v>
      </c>
      <c r="Z67" s="102">
        <f t="shared" si="12"/>
        <v>1</v>
      </c>
      <c r="AA67" s="102">
        <f t="shared" si="13"/>
        <v>1</v>
      </c>
      <c r="AD67" s="115"/>
      <c r="AH67" s="221"/>
      <c r="AI67" s="270"/>
      <c r="AJ67" s="221"/>
      <c r="AK67" s="221"/>
      <c r="AL67" s="221"/>
      <c r="AM67" s="221"/>
      <c r="AN67" s="221"/>
      <c r="AO67" s="221"/>
      <c r="AP67" s="221"/>
      <c r="AQ67" s="274"/>
      <c r="AR67" s="274"/>
      <c r="AS67" s="221"/>
      <c r="AT67" s="221"/>
      <c r="AU67" s="221"/>
      <c r="AV67" s="270"/>
      <c r="AW67" s="221"/>
      <c r="AX67" s="221"/>
      <c r="AY67" s="221"/>
      <c r="AZ67" s="221"/>
    </row>
    <row r="68" spans="1:52" x14ac:dyDescent="0.15">
      <c r="A68" s="275"/>
      <c r="B68" s="274"/>
      <c r="C68" s="111"/>
      <c r="D68" s="111">
        <v>0</v>
      </c>
      <c r="E68" s="105">
        <v>0</v>
      </c>
      <c r="F68" s="105">
        <v>13.246532918117209</v>
      </c>
      <c r="G68" s="105">
        <v>13.432881932225131</v>
      </c>
      <c r="H68" s="105">
        <v>0</v>
      </c>
      <c r="I68" s="105">
        <v>0</v>
      </c>
      <c r="J68" s="105"/>
      <c r="L68" s="25"/>
      <c r="M68" s="105">
        <f t="shared" si="6"/>
        <v>0</v>
      </c>
      <c r="N68" s="105">
        <f t="shared" si="7"/>
        <v>-0.18634901410792182</v>
      </c>
      <c r="O68" s="105">
        <f t="shared" si="8"/>
        <v>0</v>
      </c>
      <c r="P68" s="25"/>
      <c r="Q68" s="105"/>
      <c r="R68" s="105"/>
      <c r="S68" s="284"/>
      <c r="U68" s="25"/>
      <c r="V68" s="112">
        <f t="shared" si="9"/>
        <v>0</v>
      </c>
      <c r="W68" s="112">
        <f t="shared" si="10"/>
        <v>0</v>
      </c>
      <c r="X68" s="112">
        <f t="shared" si="11"/>
        <v>0</v>
      </c>
      <c r="Z68" s="102">
        <f t="shared" si="12"/>
        <v>1</v>
      </c>
      <c r="AA68" s="102">
        <f t="shared" si="13"/>
        <v>1</v>
      </c>
      <c r="AD68" s="115"/>
      <c r="AH68" s="221"/>
      <c r="AI68" s="270"/>
      <c r="AJ68" s="221"/>
      <c r="AK68" s="221"/>
      <c r="AL68" s="221"/>
      <c r="AM68" s="221"/>
      <c r="AN68" s="221"/>
      <c r="AO68" s="221"/>
      <c r="AP68" s="221"/>
      <c r="AQ68" s="274"/>
      <c r="AR68" s="274"/>
      <c r="AS68" s="221"/>
      <c r="AT68" s="221"/>
      <c r="AU68" s="221"/>
      <c r="AV68" s="270"/>
      <c r="AW68" s="221"/>
      <c r="AX68" s="221"/>
      <c r="AY68" s="221"/>
      <c r="AZ68" s="221"/>
    </row>
    <row r="69" spans="1:52" x14ac:dyDescent="0.15">
      <c r="A69" s="275"/>
      <c r="B69" s="274"/>
      <c r="C69" s="111"/>
      <c r="D69" s="111">
        <v>0</v>
      </c>
      <c r="E69" s="105">
        <v>0</v>
      </c>
      <c r="F69" s="105">
        <v>13.246532918117209</v>
      </c>
      <c r="G69" s="105">
        <v>13.432881932225131</v>
      </c>
      <c r="H69" s="105">
        <v>0</v>
      </c>
      <c r="I69" s="105">
        <v>0</v>
      </c>
      <c r="J69" s="105"/>
      <c r="L69" s="25"/>
      <c r="M69" s="105">
        <f t="shared" si="6"/>
        <v>0</v>
      </c>
      <c r="N69" s="105">
        <f t="shared" si="7"/>
        <v>-0.18634901410792182</v>
      </c>
      <c r="O69" s="105">
        <f t="shared" si="8"/>
        <v>0</v>
      </c>
      <c r="P69" s="25"/>
      <c r="Q69" s="105"/>
      <c r="R69" s="105"/>
      <c r="S69" s="284"/>
      <c r="U69" s="25"/>
      <c r="V69" s="112">
        <f t="shared" si="9"/>
        <v>0</v>
      </c>
      <c r="W69" s="112">
        <f t="shared" si="10"/>
        <v>0</v>
      </c>
      <c r="X69" s="112">
        <f t="shared" si="11"/>
        <v>0</v>
      </c>
      <c r="Z69" s="102">
        <f t="shared" si="12"/>
        <v>1</v>
      </c>
      <c r="AA69" s="102">
        <f t="shared" si="13"/>
        <v>1</v>
      </c>
      <c r="AD69" s="115"/>
      <c r="AH69" s="221"/>
      <c r="AI69" s="270"/>
      <c r="AJ69" s="221"/>
      <c r="AK69" s="221"/>
      <c r="AL69" s="221"/>
      <c r="AM69" s="221"/>
      <c r="AN69" s="221"/>
      <c r="AO69" s="221"/>
      <c r="AP69" s="221"/>
      <c r="AQ69" s="274"/>
      <c r="AR69" s="274"/>
      <c r="AS69" s="221"/>
      <c r="AT69" s="221"/>
      <c r="AU69" s="221"/>
      <c r="AV69" s="270"/>
      <c r="AW69" s="221"/>
      <c r="AX69" s="221"/>
      <c r="AY69" s="221"/>
      <c r="AZ69" s="221"/>
    </row>
    <row r="70" spans="1:52" x14ac:dyDescent="0.15">
      <c r="A70" s="275"/>
      <c r="B70" s="274"/>
      <c r="C70" s="111"/>
      <c r="D70" s="111">
        <v>0</v>
      </c>
      <c r="E70" s="105">
        <v>0</v>
      </c>
      <c r="F70" s="105">
        <v>13.246532918117209</v>
      </c>
      <c r="G70" s="105">
        <v>13.432881932225131</v>
      </c>
      <c r="H70" s="105">
        <v>0</v>
      </c>
      <c r="I70" s="105">
        <v>0</v>
      </c>
      <c r="J70" s="105"/>
      <c r="L70" s="25"/>
      <c r="M70" s="105">
        <f t="shared" si="6"/>
        <v>0</v>
      </c>
      <c r="N70" s="105">
        <f t="shared" si="7"/>
        <v>-0.18634901410792182</v>
      </c>
      <c r="O70" s="105">
        <f t="shared" si="8"/>
        <v>0</v>
      </c>
      <c r="P70" s="25"/>
      <c r="Q70" s="105"/>
      <c r="R70" s="105"/>
      <c r="S70" s="284"/>
      <c r="U70" s="25"/>
      <c r="V70" s="112">
        <f t="shared" si="9"/>
        <v>0</v>
      </c>
      <c r="W70" s="112">
        <f t="shared" si="10"/>
        <v>0</v>
      </c>
      <c r="X70" s="112">
        <f t="shared" si="11"/>
        <v>0</v>
      </c>
      <c r="Z70" s="102">
        <f t="shared" si="12"/>
        <v>1</v>
      </c>
      <c r="AA70" s="102">
        <f t="shared" si="13"/>
        <v>1</v>
      </c>
      <c r="AD70" s="115"/>
      <c r="AH70" s="221"/>
      <c r="AI70" s="270"/>
      <c r="AJ70" s="221"/>
      <c r="AK70" s="221"/>
      <c r="AL70" s="221"/>
      <c r="AM70" s="221"/>
      <c r="AN70" s="221"/>
      <c r="AO70" s="221"/>
      <c r="AP70" s="221"/>
      <c r="AQ70" s="274"/>
      <c r="AR70" s="274"/>
      <c r="AS70" s="221"/>
      <c r="AT70" s="221"/>
      <c r="AU70" s="221"/>
      <c r="AV70" s="270"/>
      <c r="AW70" s="221"/>
      <c r="AX70" s="221"/>
      <c r="AY70" s="221"/>
      <c r="AZ70" s="221"/>
    </row>
    <row r="71" spans="1:52" x14ac:dyDescent="0.15">
      <c r="A71" s="275"/>
      <c r="B71" s="274"/>
      <c r="C71" s="111"/>
      <c r="D71" s="111">
        <v>0</v>
      </c>
      <c r="E71" s="105">
        <v>0</v>
      </c>
      <c r="F71" s="105">
        <v>13.246532918117209</v>
      </c>
      <c r="G71" s="105">
        <v>13.432881932225131</v>
      </c>
      <c r="H71" s="105">
        <v>0</v>
      </c>
      <c r="I71" s="105">
        <v>0</v>
      </c>
      <c r="J71" s="105"/>
      <c r="L71" s="25"/>
      <c r="M71" s="105">
        <f t="shared" si="6"/>
        <v>0</v>
      </c>
      <c r="N71" s="105">
        <f t="shared" si="7"/>
        <v>-0.18634901410792182</v>
      </c>
      <c r="O71" s="105">
        <f t="shared" si="8"/>
        <v>0</v>
      </c>
      <c r="P71" s="25"/>
      <c r="Q71" s="105"/>
      <c r="R71" s="105"/>
      <c r="S71" s="284"/>
      <c r="U71" s="25"/>
      <c r="V71" s="112">
        <f t="shared" si="9"/>
        <v>0</v>
      </c>
      <c r="W71" s="112">
        <f t="shared" si="10"/>
        <v>0</v>
      </c>
      <c r="X71" s="112">
        <f t="shared" si="11"/>
        <v>0</v>
      </c>
      <c r="Z71" s="102">
        <f t="shared" si="12"/>
        <v>1</v>
      </c>
      <c r="AA71" s="102">
        <f t="shared" si="13"/>
        <v>1</v>
      </c>
      <c r="AD71" s="115"/>
      <c r="AH71" s="221"/>
      <c r="AI71" s="270"/>
      <c r="AJ71" s="221"/>
      <c r="AK71" s="221"/>
      <c r="AL71" s="221"/>
      <c r="AM71" s="221"/>
      <c r="AN71" s="221"/>
      <c r="AO71" s="221"/>
      <c r="AP71" s="221"/>
      <c r="AQ71" s="274"/>
      <c r="AR71" s="274"/>
      <c r="AS71" s="221"/>
      <c r="AT71" s="221"/>
      <c r="AU71" s="221"/>
      <c r="AV71" s="270"/>
      <c r="AW71" s="221"/>
      <c r="AX71" s="221"/>
      <c r="AY71" s="221"/>
      <c r="AZ71" s="221"/>
    </row>
    <row r="72" spans="1:52" x14ac:dyDescent="0.15">
      <c r="A72" s="275"/>
      <c r="B72" s="274"/>
      <c r="C72" s="111"/>
      <c r="D72" s="111">
        <v>0</v>
      </c>
      <c r="E72" s="105">
        <v>0</v>
      </c>
      <c r="F72" s="105">
        <v>13.246532918117209</v>
      </c>
      <c r="G72" s="105">
        <v>13.432881932225131</v>
      </c>
      <c r="H72" s="105">
        <v>0</v>
      </c>
      <c r="I72" s="105">
        <v>0</v>
      </c>
      <c r="J72" s="105"/>
      <c r="L72" s="25"/>
      <c r="M72" s="105">
        <f t="shared" si="6"/>
        <v>0</v>
      </c>
      <c r="N72" s="105">
        <f t="shared" si="7"/>
        <v>-0.18634901410792182</v>
      </c>
      <c r="O72" s="105">
        <f t="shared" si="8"/>
        <v>0</v>
      </c>
      <c r="P72" s="25"/>
      <c r="Q72" s="105"/>
      <c r="R72" s="105"/>
      <c r="S72" s="284"/>
      <c r="U72" s="25"/>
      <c r="V72" s="112">
        <f t="shared" si="9"/>
        <v>0</v>
      </c>
      <c r="W72" s="112">
        <f t="shared" si="10"/>
        <v>0</v>
      </c>
      <c r="X72" s="112">
        <f t="shared" si="11"/>
        <v>0</v>
      </c>
      <c r="Z72" s="102">
        <f t="shared" si="12"/>
        <v>1</v>
      </c>
      <c r="AA72" s="102">
        <f t="shared" si="13"/>
        <v>1</v>
      </c>
      <c r="AD72" s="115"/>
      <c r="AH72" s="221"/>
      <c r="AI72" s="270"/>
      <c r="AJ72" s="221"/>
      <c r="AK72" s="221"/>
      <c r="AL72" s="221"/>
      <c r="AM72" s="221"/>
      <c r="AN72" s="221"/>
      <c r="AO72" s="221"/>
      <c r="AP72" s="221"/>
      <c r="AQ72" s="274"/>
      <c r="AR72" s="274"/>
      <c r="AS72" s="221"/>
      <c r="AT72" s="221"/>
      <c r="AU72" s="221"/>
      <c r="AV72" s="270"/>
      <c r="AW72" s="221"/>
      <c r="AX72" s="221"/>
      <c r="AY72" s="221"/>
      <c r="AZ72" s="221"/>
    </row>
    <row r="73" spans="1:52" x14ac:dyDescent="0.15">
      <c r="A73" s="275"/>
      <c r="B73" s="274"/>
      <c r="C73" s="111"/>
      <c r="D73" s="111">
        <v>0</v>
      </c>
      <c r="E73" s="105">
        <v>0</v>
      </c>
      <c r="F73" s="105">
        <v>13.246532918117209</v>
      </c>
      <c r="G73" s="105">
        <v>13.432881932225131</v>
      </c>
      <c r="H73" s="105">
        <v>0</v>
      </c>
      <c r="I73" s="105">
        <v>0</v>
      </c>
      <c r="J73" s="105"/>
      <c r="L73" s="25"/>
      <c r="M73" s="105">
        <f t="shared" si="6"/>
        <v>0</v>
      </c>
      <c r="N73" s="105">
        <f t="shared" si="7"/>
        <v>-0.18634901410792182</v>
      </c>
      <c r="O73" s="105">
        <f t="shared" si="8"/>
        <v>0</v>
      </c>
      <c r="P73" s="25"/>
      <c r="Q73" s="105"/>
      <c r="R73" s="105"/>
      <c r="S73" s="284"/>
      <c r="U73" s="25"/>
      <c r="V73" s="112">
        <f t="shared" si="9"/>
        <v>0</v>
      </c>
      <c r="W73" s="112">
        <f t="shared" si="10"/>
        <v>0</v>
      </c>
      <c r="X73" s="112">
        <f t="shared" si="11"/>
        <v>0</v>
      </c>
      <c r="Z73" s="102">
        <f t="shared" si="12"/>
        <v>1</v>
      </c>
      <c r="AA73" s="102">
        <f t="shared" si="13"/>
        <v>1</v>
      </c>
      <c r="AD73" s="115"/>
      <c r="AH73" s="221"/>
      <c r="AI73" s="270"/>
      <c r="AJ73" s="221"/>
      <c r="AK73" s="221"/>
      <c r="AL73" s="221"/>
      <c r="AM73" s="221"/>
      <c r="AN73" s="221"/>
      <c r="AO73" s="221"/>
      <c r="AP73" s="221"/>
      <c r="AQ73" s="274"/>
      <c r="AR73" s="274"/>
      <c r="AS73" s="221"/>
      <c r="AT73" s="221"/>
      <c r="AU73" s="221"/>
      <c r="AV73" s="270"/>
      <c r="AW73" s="221"/>
      <c r="AX73" s="221"/>
      <c r="AY73" s="221"/>
      <c r="AZ73" s="221"/>
    </row>
    <row r="74" spans="1:52" x14ac:dyDescent="0.15">
      <c r="A74" s="275"/>
      <c r="B74" s="274"/>
      <c r="C74" s="111"/>
      <c r="D74" s="111">
        <v>0</v>
      </c>
      <c r="E74" s="105">
        <v>0</v>
      </c>
      <c r="F74" s="105">
        <v>13.246532918117209</v>
      </c>
      <c r="G74" s="105">
        <v>13.432881932225131</v>
      </c>
      <c r="H74" s="105">
        <v>0</v>
      </c>
      <c r="I74" s="105">
        <v>0</v>
      </c>
      <c r="J74" s="105"/>
      <c r="L74" s="25"/>
      <c r="M74" s="105">
        <f t="shared" si="6"/>
        <v>0</v>
      </c>
      <c r="N74" s="105">
        <f t="shared" si="7"/>
        <v>-0.18634901410792182</v>
      </c>
      <c r="O74" s="105">
        <f t="shared" si="8"/>
        <v>0</v>
      </c>
      <c r="P74" s="25"/>
      <c r="Q74" s="105"/>
      <c r="R74" s="105"/>
      <c r="S74" s="284"/>
      <c r="U74" s="25"/>
      <c r="V74" s="112">
        <f t="shared" si="9"/>
        <v>0</v>
      </c>
      <c r="W74" s="112">
        <f t="shared" si="10"/>
        <v>0</v>
      </c>
      <c r="X74" s="112">
        <f t="shared" si="11"/>
        <v>0</v>
      </c>
      <c r="Z74" s="102">
        <f t="shared" si="12"/>
        <v>1</v>
      </c>
      <c r="AA74" s="102">
        <f t="shared" si="13"/>
        <v>1</v>
      </c>
      <c r="AD74" s="115"/>
      <c r="AH74" s="221"/>
      <c r="AI74" s="270"/>
      <c r="AJ74" s="221"/>
      <c r="AK74" s="221"/>
      <c r="AL74" s="221"/>
      <c r="AM74" s="221"/>
      <c r="AN74" s="221"/>
      <c r="AO74" s="221"/>
      <c r="AP74" s="221"/>
      <c r="AQ74" s="274"/>
      <c r="AR74" s="274"/>
      <c r="AS74" s="221"/>
      <c r="AT74" s="221"/>
      <c r="AU74" s="221"/>
      <c r="AV74" s="270"/>
      <c r="AW74" s="221"/>
      <c r="AX74" s="221"/>
      <c r="AY74" s="221"/>
      <c r="AZ74" s="221"/>
    </row>
    <row r="75" spans="1:52" x14ac:dyDescent="0.15">
      <c r="A75" s="275"/>
      <c r="B75" s="274"/>
      <c r="C75" s="111"/>
      <c r="D75" s="111">
        <v>0</v>
      </c>
      <c r="E75" s="105">
        <v>0</v>
      </c>
      <c r="F75" s="105">
        <v>13.246532918117209</v>
      </c>
      <c r="G75" s="105">
        <v>13.432881932225131</v>
      </c>
      <c r="H75" s="105">
        <v>0</v>
      </c>
      <c r="I75" s="105">
        <v>0</v>
      </c>
      <c r="J75" s="105"/>
      <c r="L75" s="25"/>
      <c r="M75" s="105">
        <f t="shared" si="6"/>
        <v>0</v>
      </c>
      <c r="N75" s="105">
        <f t="shared" si="7"/>
        <v>-0.18634901410792182</v>
      </c>
      <c r="O75" s="105">
        <f t="shared" si="8"/>
        <v>0</v>
      </c>
      <c r="P75" s="25"/>
      <c r="Q75" s="105"/>
      <c r="R75" s="105"/>
      <c r="S75" s="284"/>
      <c r="U75" s="25"/>
      <c r="V75" s="112">
        <f t="shared" si="9"/>
        <v>0</v>
      </c>
      <c r="W75" s="112">
        <f t="shared" si="10"/>
        <v>0</v>
      </c>
      <c r="X75" s="112">
        <f t="shared" si="11"/>
        <v>0</v>
      </c>
      <c r="Z75" s="102">
        <f t="shared" si="12"/>
        <v>1</v>
      </c>
      <c r="AA75" s="102">
        <f t="shared" si="13"/>
        <v>1</v>
      </c>
      <c r="AD75" s="115"/>
      <c r="AH75" s="221"/>
      <c r="AI75" s="270"/>
      <c r="AJ75" s="221"/>
      <c r="AK75" s="221"/>
      <c r="AL75" s="221"/>
      <c r="AM75" s="221"/>
      <c r="AN75" s="221"/>
      <c r="AO75" s="221"/>
      <c r="AP75" s="221"/>
      <c r="AQ75" s="274"/>
      <c r="AR75" s="274"/>
      <c r="AS75" s="221"/>
      <c r="AT75" s="221"/>
      <c r="AU75" s="221"/>
      <c r="AV75" s="270"/>
      <c r="AW75" s="221"/>
      <c r="AX75" s="221"/>
      <c r="AY75" s="221"/>
      <c r="AZ75" s="221"/>
    </row>
    <row r="76" spans="1:52" x14ac:dyDescent="0.15">
      <c r="A76" s="275"/>
      <c r="B76" s="274"/>
      <c r="C76" s="111"/>
      <c r="D76" s="111">
        <v>0</v>
      </c>
      <c r="E76" s="105">
        <v>0</v>
      </c>
      <c r="F76" s="105">
        <v>13.246532918117209</v>
      </c>
      <c r="G76" s="105">
        <v>13.432881932225131</v>
      </c>
      <c r="H76" s="105">
        <v>0</v>
      </c>
      <c r="I76" s="105">
        <v>0</v>
      </c>
      <c r="J76" s="105"/>
      <c r="L76" s="25"/>
      <c r="M76" s="105">
        <f t="shared" si="6"/>
        <v>0</v>
      </c>
      <c r="N76" s="105">
        <f t="shared" si="7"/>
        <v>-0.18634901410792182</v>
      </c>
      <c r="O76" s="105">
        <f t="shared" si="8"/>
        <v>0</v>
      </c>
      <c r="P76" s="25"/>
      <c r="Q76" s="105"/>
      <c r="R76" s="105"/>
      <c r="S76" s="284"/>
      <c r="U76" s="25"/>
      <c r="V76" s="112">
        <f t="shared" si="9"/>
        <v>0</v>
      </c>
      <c r="W76" s="112">
        <f t="shared" si="10"/>
        <v>0</v>
      </c>
      <c r="X76" s="112">
        <f t="shared" si="11"/>
        <v>0</v>
      </c>
      <c r="Z76" s="102">
        <f t="shared" si="12"/>
        <v>1</v>
      </c>
      <c r="AA76" s="102">
        <f t="shared" si="13"/>
        <v>1</v>
      </c>
      <c r="AH76" s="221"/>
      <c r="AI76" s="270"/>
      <c r="AJ76" s="221"/>
      <c r="AK76" s="221"/>
      <c r="AL76" s="221"/>
      <c r="AM76" s="221"/>
      <c r="AN76" s="221"/>
      <c r="AO76" s="221"/>
      <c r="AP76" s="221"/>
      <c r="AQ76" s="274"/>
      <c r="AR76" s="274"/>
      <c r="AS76" s="221"/>
      <c r="AT76" s="221"/>
      <c r="AU76" s="221"/>
      <c r="AV76" s="270"/>
      <c r="AW76" s="221"/>
      <c r="AX76" s="221"/>
      <c r="AY76" s="221"/>
      <c r="AZ76" s="221"/>
    </row>
    <row r="77" spans="1:52" x14ac:dyDescent="0.15">
      <c r="A77" s="275"/>
      <c r="B77" s="274"/>
      <c r="C77" s="111"/>
      <c r="D77" s="111">
        <v>0</v>
      </c>
      <c r="E77" s="105">
        <v>0</v>
      </c>
      <c r="F77" s="105">
        <v>13.246532918117209</v>
      </c>
      <c r="G77" s="105">
        <v>13.432881932225131</v>
      </c>
      <c r="H77" s="105">
        <v>0</v>
      </c>
      <c r="I77" s="105">
        <v>0</v>
      </c>
      <c r="J77" s="105"/>
      <c r="L77" s="25"/>
      <c r="M77" s="105">
        <f t="shared" si="6"/>
        <v>0</v>
      </c>
      <c r="N77" s="105">
        <f t="shared" si="7"/>
        <v>-0.18634901410792182</v>
      </c>
      <c r="O77" s="105">
        <f t="shared" si="8"/>
        <v>0</v>
      </c>
      <c r="P77" s="25"/>
      <c r="Q77" s="105"/>
      <c r="R77" s="105"/>
      <c r="S77" s="284"/>
      <c r="U77" s="25"/>
      <c r="V77" s="112">
        <f t="shared" si="9"/>
        <v>0</v>
      </c>
      <c r="W77" s="112">
        <f t="shared" si="10"/>
        <v>0</v>
      </c>
      <c r="X77" s="112">
        <f t="shared" si="11"/>
        <v>0</v>
      </c>
      <c r="Z77" s="102">
        <f t="shared" si="12"/>
        <v>1</v>
      </c>
      <c r="AA77" s="102">
        <f t="shared" si="13"/>
        <v>1</v>
      </c>
      <c r="AH77" s="221"/>
      <c r="AI77" s="270"/>
      <c r="AJ77" s="221"/>
      <c r="AK77" s="221"/>
      <c r="AL77" s="221"/>
      <c r="AM77" s="221"/>
      <c r="AN77" s="221"/>
      <c r="AO77" s="221"/>
      <c r="AP77" s="221"/>
      <c r="AQ77" s="274"/>
      <c r="AR77" s="274"/>
      <c r="AS77" s="221"/>
      <c r="AT77" s="221"/>
      <c r="AU77" s="221"/>
      <c r="AV77" s="270"/>
      <c r="AW77" s="221"/>
      <c r="AX77" s="221"/>
      <c r="AY77" s="221"/>
      <c r="AZ77" s="221"/>
    </row>
    <row r="78" spans="1:52" x14ac:dyDescent="0.15">
      <c r="A78" s="275"/>
      <c r="B78" s="274"/>
      <c r="C78" s="111"/>
      <c r="D78" s="111">
        <v>0</v>
      </c>
      <c r="E78" s="105">
        <v>0</v>
      </c>
      <c r="F78" s="105">
        <v>13.246532918117209</v>
      </c>
      <c r="G78" s="105">
        <v>13.432881932225131</v>
      </c>
      <c r="H78" s="105">
        <v>0</v>
      </c>
      <c r="I78" s="105">
        <v>0</v>
      </c>
      <c r="J78" s="105"/>
      <c r="L78" s="25"/>
      <c r="M78" s="105">
        <f t="shared" si="6"/>
        <v>0</v>
      </c>
      <c r="N78" s="105">
        <f t="shared" si="7"/>
        <v>-0.18634901410792182</v>
      </c>
      <c r="O78" s="105">
        <f t="shared" si="8"/>
        <v>0</v>
      </c>
      <c r="P78" s="25"/>
      <c r="Q78" s="105"/>
      <c r="R78" s="105"/>
      <c r="S78" s="284"/>
      <c r="U78" s="25"/>
      <c r="V78" s="112">
        <f t="shared" si="9"/>
        <v>0</v>
      </c>
      <c r="W78" s="112">
        <f t="shared" si="10"/>
        <v>0</v>
      </c>
      <c r="X78" s="112">
        <f t="shared" si="11"/>
        <v>0</v>
      </c>
      <c r="Z78" s="102">
        <f t="shared" si="12"/>
        <v>1</v>
      </c>
      <c r="AA78" s="102">
        <f t="shared" si="13"/>
        <v>1</v>
      </c>
      <c r="AH78" s="221"/>
      <c r="AI78" s="270"/>
      <c r="AJ78" s="221"/>
      <c r="AK78" s="221"/>
      <c r="AL78" s="221"/>
      <c r="AM78" s="221"/>
      <c r="AN78" s="221"/>
      <c r="AO78" s="221"/>
      <c r="AP78" s="221"/>
      <c r="AQ78" s="274"/>
      <c r="AR78" s="274"/>
      <c r="AS78" s="221"/>
      <c r="AT78" s="221"/>
      <c r="AU78" s="221"/>
      <c r="AV78" s="270"/>
      <c r="AW78" s="221"/>
      <c r="AX78" s="221"/>
      <c r="AY78" s="221"/>
      <c r="AZ78" s="221"/>
    </row>
    <row r="79" spans="1:52" x14ac:dyDescent="0.15">
      <c r="A79" s="275"/>
      <c r="B79" s="274"/>
      <c r="C79" s="111"/>
      <c r="D79" s="111">
        <v>0</v>
      </c>
      <c r="E79" s="105">
        <v>0</v>
      </c>
      <c r="F79" s="105">
        <v>13.246532918117209</v>
      </c>
      <c r="G79" s="105">
        <v>13.432881932225131</v>
      </c>
      <c r="H79" s="105">
        <v>0</v>
      </c>
      <c r="I79" s="105">
        <v>0</v>
      </c>
      <c r="J79" s="105"/>
      <c r="L79" s="25"/>
      <c r="M79" s="105">
        <f t="shared" si="6"/>
        <v>0</v>
      </c>
      <c r="N79" s="105">
        <f t="shared" si="7"/>
        <v>-0.18634901410792182</v>
      </c>
      <c r="O79" s="105">
        <f t="shared" si="8"/>
        <v>0</v>
      </c>
      <c r="P79" s="25"/>
      <c r="Q79" s="105"/>
      <c r="R79" s="105"/>
      <c r="S79" s="284"/>
      <c r="U79" s="25"/>
      <c r="V79" s="112">
        <f t="shared" si="9"/>
        <v>0</v>
      </c>
      <c r="W79" s="112">
        <f t="shared" si="10"/>
        <v>0</v>
      </c>
      <c r="X79" s="112">
        <f t="shared" si="11"/>
        <v>0</v>
      </c>
      <c r="Z79" s="102">
        <f t="shared" si="12"/>
        <v>1</v>
      </c>
      <c r="AA79" s="102">
        <f t="shared" si="13"/>
        <v>1</v>
      </c>
      <c r="AH79" s="221"/>
      <c r="AI79" s="270"/>
      <c r="AJ79" s="221"/>
      <c r="AK79" s="221"/>
      <c r="AL79" s="221"/>
      <c r="AM79" s="221"/>
      <c r="AN79" s="221"/>
      <c r="AO79" s="221"/>
      <c r="AP79" s="221"/>
      <c r="AQ79" s="274"/>
      <c r="AR79" s="274"/>
      <c r="AS79" s="221"/>
      <c r="AT79" s="221"/>
      <c r="AU79" s="221"/>
      <c r="AV79" s="270"/>
      <c r="AW79" s="221"/>
      <c r="AX79" s="221"/>
      <c r="AY79" s="221"/>
      <c r="AZ79" s="221"/>
    </row>
    <row r="80" spans="1:52" x14ac:dyDescent="0.15">
      <c r="A80" s="275"/>
      <c r="B80" s="274"/>
      <c r="C80" s="111"/>
      <c r="D80" s="111">
        <v>0</v>
      </c>
      <c r="E80" s="105">
        <v>0</v>
      </c>
      <c r="F80" s="105">
        <v>13.246532918117209</v>
      </c>
      <c r="G80" s="105">
        <v>13.432881932225131</v>
      </c>
      <c r="H80" s="105">
        <v>0</v>
      </c>
      <c r="I80" s="105">
        <v>0</v>
      </c>
      <c r="J80" s="105"/>
      <c r="L80" s="25"/>
      <c r="M80" s="105">
        <f t="shared" si="6"/>
        <v>0</v>
      </c>
      <c r="N80" s="105">
        <f t="shared" si="7"/>
        <v>-0.18634901410792182</v>
      </c>
      <c r="O80" s="105">
        <f t="shared" si="8"/>
        <v>0</v>
      </c>
      <c r="P80" s="25"/>
      <c r="Q80" s="105"/>
      <c r="R80" s="105"/>
      <c r="S80" s="284"/>
      <c r="U80" s="25"/>
      <c r="V80" s="112">
        <f t="shared" si="9"/>
        <v>0</v>
      </c>
      <c r="W80" s="112">
        <f t="shared" si="10"/>
        <v>0</v>
      </c>
      <c r="X80" s="112">
        <f t="shared" si="11"/>
        <v>0</v>
      </c>
      <c r="Z80" s="102">
        <f t="shared" si="12"/>
        <v>1</v>
      </c>
      <c r="AA80" s="102">
        <f t="shared" si="13"/>
        <v>1</v>
      </c>
      <c r="AH80" s="221"/>
      <c r="AI80" s="270"/>
      <c r="AJ80" s="221"/>
      <c r="AK80" s="221"/>
      <c r="AL80" s="221"/>
      <c r="AM80" s="221"/>
      <c r="AN80" s="221"/>
      <c r="AO80" s="221"/>
      <c r="AP80" s="221"/>
      <c r="AQ80" s="274"/>
      <c r="AR80" s="274"/>
      <c r="AS80" s="221"/>
      <c r="AT80" s="221"/>
      <c r="AU80" s="221"/>
      <c r="AV80" s="270"/>
      <c r="AW80" s="221"/>
      <c r="AX80" s="221"/>
      <c r="AY80" s="221"/>
      <c r="AZ80" s="221"/>
    </row>
    <row r="81" spans="1:52" x14ac:dyDescent="0.15">
      <c r="A81" s="275"/>
      <c r="B81" s="274"/>
      <c r="C81" s="111"/>
      <c r="D81" s="111">
        <v>0</v>
      </c>
      <c r="E81" s="105">
        <v>0</v>
      </c>
      <c r="F81" s="105">
        <v>13.246532918117209</v>
      </c>
      <c r="G81" s="105">
        <v>13.432881932225131</v>
      </c>
      <c r="H81" s="105">
        <v>0</v>
      </c>
      <c r="I81" s="105">
        <v>0</v>
      </c>
      <c r="J81" s="105"/>
      <c r="L81" s="25"/>
      <c r="M81" s="105">
        <f t="shared" si="6"/>
        <v>0</v>
      </c>
      <c r="N81" s="105">
        <f t="shared" si="7"/>
        <v>-0.18634901410792182</v>
      </c>
      <c r="O81" s="105">
        <f t="shared" si="8"/>
        <v>0</v>
      </c>
      <c r="P81" s="25"/>
      <c r="Q81" s="105"/>
      <c r="R81" s="105"/>
      <c r="S81" s="284"/>
      <c r="U81" s="25"/>
      <c r="V81" s="112">
        <f t="shared" si="9"/>
        <v>0</v>
      </c>
      <c r="W81" s="112">
        <f t="shared" si="10"/>
        <v>0</v>
      </c>
      <c r="X81" s="112">
        <f t="shared" si="11"/>
        <v>0</v>
      </c>
      <c r="Z81" s="102">
        <f t="shared" si="12"/>
        <v>1</v>
      </c>
      <c r="AA81" s="102">
        <f t="shared" si="13"/>
        <v>1</v>
      </c>
      <c r="AH81" s="221"/>
      <c r="AI81" s="270"/>
      <c r="AJ81" s="221"/>
      <c r="AK81" s="221"/>
      <c r="AL81" s="221"/>
      <c r="AM81" s="221"/>
      <c r="AN81" s="221"/>
      <c r="AO81" s="221"/>
      <c r="AP81" s="221"/>
      <c r="AQ81" s="274"/>
      <c r="AR81" s="274"/>
      <c r="AS81" s="221"/>
      <c r="AT81" s="221"/>
      <c r="AU81" s="221"/>
      <c r="AV81" s="270"/>
      <c r="AW81" s="221"/>
      <c r="AX81" s="221"/>
      <c r="AY81" s="221"/>
      <c r="AZ81" s="221"/>
    </row>
    <row r="82" spans="1:52" x14ac:dyDescent="0.15">
      <c r="A82" s="275"/>
      <c r="B82" s="274"/>
      <c r="C82" s="111"/>
      <c r="D82" s="111">
        <v>0</v>
      </c>
      <c r="E82" s="105">
        <v>0</v>
      </c>
      <c r="F82" s="105">
        <v>13.246532918117209</v>
      </c>
      <c r="G82" s="105">
        <v>13.432881932225131</v>
      </c>
      <c r="H82" s="105">
        <v>0</v>
      </c>
      <c r="I82" s="105">
        <v>0</v>
      </c>
      <c r="J82" s="105"/>
      <c r="L82" s="25"/>
      <c r="M82" s="105">
        <f t="shared" ref="M82:M145" si="15">+D82-E82</f>
        <v>0</v>
      </c>
      <c r="N82" s="105">
        <f t="shared" ref="N82:N145" si="16">+F82-G82</f>
        <v>-0.18634901410792182</v>
      </c>
      <c r="O82" s="105">
        <f t="shared" ref="O82:O145" si="17">+H82-I82</f>
        <v>0</v>
      </c>
      <c r="P82" s="25"/>
      <c r="Q82" s="105"/>
      <c r="R82" s="105"/>
      <c r="S82" s="284"/>
      <c r="U82" s="25"/>
      <c r="V82" s="112">
        <f t="shared" si="9"/>
        <v>0</v>
      </c>
      <c r="W82" s="112">
        <f t="shared" si="10"/>
        <v>0</v>
      </c>
      <c r="X82" s="112">
        <f t="shared" si="11"/>
        <v>0</v>
      </c>
      <c r="Z82" s="102">
        <f t="shared" si="12"/>
        <v>1</v>
      </c>
      <c r="AA82" s="102">
        <f t="shared" si="13"/>
        <v>1</v>
      </c>
      <c r="AH82" s="221"/>
      <c r="AI82" s="270"/>
      <c r="AJ82" s="221"/>
      <c r="AK82" s="221"/>
      <c r="AL82" s="221"/>
      <c r="AM82" s="221"/>
      <c r="AN82" s="221"/>
      <c r="AO82" s="221"/>
      <c r="AP82" s="221"/>
      <c r="AQ82" s="274"/>
      <c r="AR82" s="274"/>
      <c r="AS82" s="221"/>
      <c r="AT82" s="221"/>
      <c r="AU82" s="221"/>
      <c r="AV82" s="270"/>
      <c r="AW82" s="221"/>
      <c r="AX82" s="221"/>
      <c r="AY82" s="221"/>
      <c r="AZ82" s="221"/>
    </row>
    <row r="83" spans="1:52" x14ac:dyDescent="0.15">
      <c r="A83" s="275"/>
      <c r="B83" s="274"/>
      <c r="C83" s="111"/>
      <c r="D83" s="111">
        <v>0</v>
      </c>
      <c r="E83" s="105">
        <v>0</v>
      </c>
      <c r="F83" s="105">
        <v>13.246532918117209</v>
      </c>
      <c r="G83" s="105">
        <v>13.432881932225131</v>
      </c>
      <c r="H83" s="105">
        <v>0</v>
      </c>
      <c r="I83" s="105">
        <v>0</v>
      </c>
      <c r="J83" s="105"/>
      <c r="L83" s="25"/>
      <c r="M83" s="105">
        <f t="shared" si="15"/>
        <v>0</v>
      </c>
      <c r="N83" s="105">
        <f t="shared" si="16"/>
        <v>-0.18634901410792182</v>
      </c>
      <c r="O83" s="105">
        <f t="shared" si="17"/>
        <v>0</v>
      </c>
      <c r="P83" s="25"/>
      <c r="Q83" s="105"/>
      <c r="R83" s="105"/>
      <c r="S83" s="284"/>
      <c r="U83" s="25"/>
      <c r="V83" s="112">
        <f t="shared" ref="V83:V146" si="18">+H83*cratio-D83</f>
        <v>0</v>
      </c>
      <c r="W83" s="112">
        <f t="shared" ref="W83:W146" si="19">+I83*cratio-E83</f>
        <v>0</v>
      </c>
      <c r="X83" s="112">
        <f t="shared" ref="X83:X146" si="20">+V83-W83</f>
        <v>0</v>
      </c>
      <c r="Z83" s="102">
        <f t="shared" ref="Z83:Z146" si="21">IF(V83=MAX(V83:W83),1,0)</f>
        <v>1</v>
      </c>
      <c r="AA83" s="102">
        <f t="shared" ref="AA83:AA146" si="22">IF(W83=MAX(V83:W83),1,0)</f>
        <v>1</v>
      </c>
      <c r="AH83" s="221"/>
      <c r="AI83" s="270"/>
      <c r="AJ83" s="221"/>
      <c r="AK83" s="221"/>
      <c r="AL83" s="221"/>
      <c r="AM83" s="221"/>
      <c r="AN83" s="221"/>
      <c r="AO83" s="221"/>
      <c r="AP83" s="221"/>
      <c r="AQ83" s="274"/>
      <c r="AR83" s="274"/>
      <c r="AS83" s="221"/>
      <c r="AT83" s="221"/>
      <c r="AU83" s="221"/>
      <c r="AV83" s="270"/>
      <c r="AW83" s="221"/>
      <c r="AX83" s="221"/>
      <c r="AY83" s="221"/>
      <c r="AZ83" s="221"/>
    </row>
    <row r="84" spans="1:52" x14ac:dyDescent="0.15">
      <c r="A84" s="275"/>
      <c r="B84" s="274"/>
      <c r="C84" s="111"/>
      <c r="D84" s="111">
        <v>0</v>
      </c>
      <c r="E84" s="105">
        <v>0</v>
      </c>
      <c r="F84" s="105">
        <v>13.246532918117209</v>
      </c>
      <c r="G84" s="105">
        <v>13.432881932225131</v>
      </c>
      <c r="H84" s="105">
        <v>0</v>
      </c>
      <c r="I84" s="105">
        <v>0</v>
      </c>
      <c r="J84" s="105"/>
      <c r="L84" s="25"/>
      <c r="M84" s="105">
        <f t="shared" si="15"/>
        <v>0</v>
      </c>
      <c r="N84" s="105">
        <f t="shared" si="16"/>
        <v>-0.18634901410792182</v>
      </c>
      <c r="O84" s="105">
        <f t="shared" si="17"/>
        <v>0</v>
      </c>
      <c r="P84" s="25"/>
      <c r="Q84" s="105"/>
      <c r="R84" s="105"/>
      <c r="S84" s="284"/>
      <c r="U84" s="25"/>
      <c r="V84" s="112">
        <f t="shared" si="18"/>
        <v>0</v>
      </c>
      <c r="W84" s="112">
        <f t="shared" si="19"/>
        <v>0</v>
      </c>
      <c r="X84" s="112">
        <f t="shared" si="20"/>
        <v>0</v>
      </c>
      <c r="Z84" s="102">
        <f t="shared" si="21"/>
        <v>1</v>
      </c>
      <c r="AA84" s="102">
        <f t="shared" si="22"/>
        <v>1</v>
      </c>
      <c r="AH84" s="221"/>
      <c r="AI84" s="270"/>
      <c r="AJ84" s="221"/>
      <c r="AK84" s="221"/>
      <c r="AL84" s="221"/>
      <c r="AM84" s="221"/>
      <c r="AN84" s="221"/>
      <c r="AO84" s="221"/>
      <c r="AP84" s="221"/>
      <c r="AQ84" s="274"/>
      <c r="AR84" s="274"/>
      <c r="AS84" s="221"/>
      <c r="AT84" s="221"/>
      <c r="AU84" s="221"/>
      <c r="AV84" s="270"/>
      <c r="AW84" s="221"/>
      <c r="AX84" s="221"/>
      <c r="AY84" s="221"/>
      <c r="AZ84" s="221"/>
    </row>
    <row r="85" spans="1:52" x14ac:dyDescent="0.15">
      <c r="A85" s="275"/>
      <c r="B85" s="274"/>
      <c r="C85" s="111"/>
      <c r="D85" s="111">
        <v>0</v>
      </c>
      <c r="E85" s="105">
        <v>0</v>
      </c>
      <c r="F85" s="105">
        <v>13.246532918117209</v>
      </c>
      <c r="G85" s="105">
        <v>13.432881932225131</v>
      </c>
      <c r="H85" s="105">
        <v>0</v>
      </c>
      <c r="I85" s="105">
        <v>0</v>
      </c>
      <c r="J85" s="105"/>
      <c r="L85" s="25"/>
      <c r="M85" s="105">
        <f t="shared" si="15"/>
        <v>0</v>
      </c>
      <c r="N85" s="105">
        <f t="shared" si="16"/>
        <v>-0.18634901410792182</v>
      </c>
      <c r="O85" s="105">
        <f t="shared" si="17"/>
        <v>0</v>
      </c>
      <c r="P85" s="25"/>
      <c r="Q85" s="105"/>
      <c r="R85" s="105"/>
      <c r="S85" s="284"/>
      <c r="U85" s="25"/>
      <c r="V85" s="112">
        <f t="shared" si="18"/>
        <v>0</v>
      </c>
      <c r="W85" s="112">
        <f t="shared" si="19"/>
        <v>0</v>
      </c>
      <c r="X85" s="112">
        <f t="shared" si="20"/>
        <v>0</v>
      </c>
      <c r="Z85" s="102">
        <f t="shared" si="21"/>
        <v>1</v>
      </c>
      <c r="AA85" s="102">
        <f t="shared" si="22"/>
        <v>1</v>
      </c>
      <c r="AH85" s="221"/>
      <c r="AI85" s="270"/>
      <c r="AJ85" s="221"/>
      <c r="AK85" s="221"/>
      <c r="AL85" s="221"/>
      <c r="AM85" s="221"/>
      <c r="AN85" s="221"/>
      <c r="AO85" s="221"/>
      <c r="AP85" s="221"/>
      <c r="AQ85" s="274"/>
      <c r="AR85" s="274"/>
      <c r="AS85" s="221"/>
      <c r="AT85" s="221"/>
      <c r="AU85" s="221"/>
      <c r="AV85" s="270"/>
      <c r="AW85" s="221"/>
      <c r="AX85" s="221"/>
      <c r="AY85" s="221"/>
      <c r="AZ85" s="221"/>
    </row>
    <row r="86" spans="1:52" x14ac:dyDescent="0.15">
      <c r="A86" s="275"/>
      <c r="B86" s="274"/>
      <c r="C86" s="111"/>
      <c r="D86" s="111">
        <v>0</v>
      </c>
      <c r="E86" s="105">
        <v>0</v>
      </c>
      <c r="F86" s="105">
        <v>13.246532918117209</v>
      </c>
      <c r="G86" s="105">
        <v>13.432881932225131</v>
      </c>
      <c r="H86" s="105">
        <v>0</v>
      </c>
      <c r="I86" s="105">
        <v>0</v>
      </c>
      <c r="J86" s="105"/>
      <c r="L86" s="25"/>
      <c r="M86" s="105">
        <f t="shared" si="15"/>
        <v>0</v>
      </c>
      <c r="N86" s="105">
        <f t="shared" si="16"/>
        <v>-0.18634901410792182</v>
      </c>
      <c r="O86" s="105">
        <f t="shared" si="17"/>
        <v>0</v>
      </c>
      <c r="P86" s="25"/>
      <c r="Q86" s="105"/>
      <c r="R86" s="105"/>
      <c r="S86" s="284"/>
      <c r="U86" s="25"/>
      <c r="V86" s="112">
        <f t="shared" si="18"/>
        <v>0</v>
      </c>
      <c r="W86" s="112">
        <f t="shared" si="19"/>
        <v>0</v>
      </c>
      <c r="X86" s="112">
        <f t="shared" si="20"/>
        <v>0</v>
      </c>
      <c r="Z86" s="102">
        <f t="shared" si="21"/>
        <v>1</v>
      </c>
      <c r="AA86" s="102">
        <f t="shared" si="22"/>
        <v>1</v>
      </c>
      <c r="AH86" s="221"/>
      <c r="AI86" s="270"/>
      <c r="AJ86" s="221"/>
      <c r="AK86" s="221"/>
      <c r="AL86" s="221"/>
      <c r="AM86" s="221"/>
      <c r="AN86" s="221"/>
      <c r="AO86" s="221"/>
      <c r="AP86" s="221"/>
      <c r="AQ86" s="274"/>
      <c r="AR86" s="274"/>
      <c r="AS86" s="221"/>
      <c r="AT86" s="221"/>
      <c r="AU86" s="221"/>
      <c r="AV86" s="270"/>
      <c r="AW86" s="221"/>
      <c r="AX86" s="221"/>
      <c r="AY86" s="221"/>
      <c r="AZ86" s="221"/>
    </row>
    <row r="87" spans="1:52" x14ac:dyDescent="0.15">
      <c r="A87" s="275"/>
      <c r="B87" s="274"/>
      <c r="C87" s="111"/>
      <c r="D87" s="111">
        <v>0</v>
      </c>
      <c r="E87" s="105">
        <v>0</v>
      </c>
      <c r="F87" s="105">
        <v>13.246532918117209</v>
      </c>
      <c r="G87" s="105">
        <v>13.432881932225131</v>
      </c>
      <c r="H87" s="105">
        <v>0</v>
      </c>
      <c r="I87" s="105">
        <v>0</v>
      </c>
      <c r="J87" s="105"/>
      <c r="L87" s="25"/>
      <c r="M87" s="105">
        <f t="shared" si="15"/>
        <v>0</v>
      </c>
      <c r="N87" s="105">
        <f t="shared" si="16"/>
        <v>-0.18634901410792182</v>
      </c>
      <c r="O87" s="105">
        <f t="shared" si="17"/>
        <v>0</v>
      </c>
      <c r="P87" s="25"/>
      <c r="Q87" s="105"/>
      <c r="R87" s="105"/>
      <c r="S87" s="284"/>
      <c r="U87" s="25"/>
      <c r="V87" s="112">
        <f t="shared" si="18"/>
        <v>0</v>
      </c>
      <c r="W87" s="112">
        <f t="shared" si="19"/>
        <v>0</v>
      </c>
      <c r="X87" s="112">
        <f t="shared" si="20"/>
        <v>0</v>
      </c>
      <c r="Z87" s="102">
        <f t="shared" si="21"/>
        <v>1</v>
      </c>
      <c r="AA87" s="102">
        <f t="shared" si="22"/>
        <v>1</v>
      </c>
      <c r="AH87" s="221"/>
      <c r="AI87" s="270"/>
      <c r="AJ87" s="221"/>
      <c r="AK87" s="221"/>
      <c r="AL87" s="221"/>
      <c r="AM87" s="221"/>
      <c r="AN87" s="221"/>
      <c r="AO87" s="221"/>
      <c r="AP87" s="221"/>
      <c r="AQ87" s="274"/>
      <c r="AR87" s="274"/>
      <c r="AS87" s="221"/>
      <c r="AT87" s="221"/>
      <c r="AU87" s="221"/>
      <c r="AV87" s="270"/>
      <c r="AW87" s="221"/>
      <c r="AX87" s="221"/>
      <c r="AY87" s="221"/>
      <c r="AZ87" s="221"/>
    </row>
    <row r="88" spans="1:52" x14ac:dyDescent="0.15">
      <c r="A88" s="275"/>
      <c r="B88" s="274"/>
      <c r="C88" s="111"/>
      <c r="D88" s="111">
        <v>0</v>
      </c>
      <c r="E88" s="105">
        <v>0</v>
      </c>
      <c r="F88" s="105">
        <v>13.246532918117209</v>
      </c>
      <c r="G88" s="105">
        <v>13.432881932225131</v>
      </c>
      <c r="H88" s="105">
        <v>0</v>
      </c>
      <c r="I88" s="105">
        <v>0</v>
      </c>
      <c r="J88" s="105"/>
      <c r="L88" s="25"/>
      <c r="M88" s="105">
        <f t="shared" si="15"/>
        <v>0</v>
      </c>
      <c r="N88" s="105">
        <f t="shared" si="16"/>
        <v>-0.18634901410792182</v>
      </c>
      <c r="O88" s="105">
        <f t="shared" si="17"/>
        <v>0</v>
      </c>
      <c r="P88" s="25"/>
      <c r="Q88" s="105"/>
      <c r="R88" s="105"/>
      <c r="S88" s="284"/>
      <c r="U88" s="25"/>
      <c r="V88" s="112">
        <f t="shared" si="18"/>
        <v>0</v>
      </c>
      <c r="W88" s="112">
        <f t="shared" si="19"/>
        <v>0</v>
      </c>
      <c r="X88" s="112">
        <f t="shared" si="20"/>
        <v>0</v>
      </c>
      <c r="Z88" s="102">
        <f t="shared" si="21"/>
        <v>1</v>
      </c>
      <c r="AA88" s="102">
        <f t="shared" si="22"/>
        <v>1</v>
      </c>
      <c r="AH88" s="221"/>
      <c r="AI88" s="270"/>
      <c r="AJ88" s="221"/>
      <c r="AK88" s="221"/>
      <c r="AL88" s="221"/>
      <c r="AM88" s="221"/>
      <c r="AN88" s="221"/>
      <c r="AO88" s="221"/>
      <c r="AP88" s="221"/>
      <c r="AQ88" s="274"/>
      <c r="AR88" s="274"/>
      <c r="AS88" s="221"/>
      <c r="AT88" s="221"/>
      <c r="AU88" s="221"/>
      <c r="AV88" s="270"/>
      <c r="AW88" s="221"/>
      <c r="AX88" s="221"/>
      <c r="AY88" s="221"/>
      <c r="AZ88" s="221"/>
    </row>
    <row r="89" spans="1:52" x14ac:dyDescent="0.15">
      <c r="A89" s="275"/>
      <c r="B89" s="274"/>
      <c r="C89" s="111"/>
      <c r="D89" s="111">
        <v>0</v>
      </c>
      <c r="E89" s="105">
        <v>0</v>
      </c>
      <c r="F89" s="105">
        <v>13.246532918117209</v>
      </c>
      <c r="G89" s="105">
        <v>13.432881932225131</v>
      </c>
      <c r="H89" s="105">
        <v>0</v>
      </c>
      <c r="I89" s="105">
        <v>0</v>
      </c>
      <c r="J89" s="105"/>
      <c r="L89" s="25"/>
      <c r="M89" s="105">
        <f t="shared" si="15"/>
        <v>0</v>
      </c>
      <c r="N89" s="105">
        <f t="shared" si="16"/>
        <v>-0.18634901410792182</v>
      </c>
      <c r="O89" s="105">
        <f t="shared" si="17"/>
        <v>0</v>
      </c>
      <c r="P89" s="25"/>
      <c r="Q89" s="105"/>
      <c r="R89" s="105"/>
      <c r="S89" s="284"/>
      <c r="U89" s="25"/>
      <c r="V89" s="112">
        <f t="shared" si="18"/>
        <v>0</v>
      </c>
      <c r="W89" s="112">
        <f t="shared" si="19"/>
        <v>0</v>
      </c>
      <c r="X89" s="112">
        <f t="shared" si="20"/>
        <v>0</v>
      </c>
      <c r="Z89" s="102">
        <f t="shared" si="21"/>
        <v>1</v>
      </c>
      <c r="AA89" s="102">
        <f t="shared" si="22"/>
        <v>1</v>
      </c>
      <c r="AH89" s="221"/>
      <c r="AI89" s="270"/>
      <c r="AJ89" s="221"/>
      <c r="AK89" s="221"/>
      <c r="AL89" s="221"/>
      <c r="AM89" s="221"/>
      <c r="AN89" s="221"/>
      <c r="AO89" s="221"/>
      <c r="AP89" s="221"/>
      <c r="AQ89" s="274"/>
      <c r="AR89" s="274"/>
      <c r="AS89" s="221"/>
      <c r="AT89" s="221"/>
      <c r="AU89" s="221"/>
      <c r="AV89" s="270"/>
      <c r="AW89" s="221"/>
      <c r="AX89" s="221"/>
      <c r="AY89" s="221"/>
      <c r="AZ89" s="221"/>
    </row>
    <row r="90" spans="1:52" x14ac:dyDescent="0.15">
      <c r="A90" s="275"/>
      <c r="B90" s="274"/>
      <c r="C90" s="111"/>
      <c r="D90" s="111">
        <v>0</v>
      </c>
      <c r="E90" s="105">
        <v>0</v>
      </c>
      <c r="F90" s="105">
        <v>13.246532918117209</v>
      </c>
      <c r="G90" s="105">
        <v>13.432881932225131</v>
      </c>
      <c r="H90" s="105">
        <v>0</v>
      </c>
      <c r="I90" s="105">
        <v>0</v>
      </c>
      <c r="J90" s="105"/>
      <c r="L90" s="25"/>
      <c r="M90" s="105">
        <f t="shared" si="15"/>
        <v>0</v>
      </c>
      <c r="N90" s="105">
        <f t="shared" si="16"/>
        <v>-0.18634901410792182</v>
      </c>
      <c r="O90" s="105">
        <f t="shared" si="17"/>
        <v>0</v>
      </c>
      <c r="P90" s="25"/>
      <c r="Q90" s="105"/>
      <c r="R90" s="105"/>
      <c r="S90" s="284"/>
      <c r="U90" s="25"/>
      <c r="V90" s="112">
        <f t="shared" si="18"/>
        <v>0</v>
      </c>
      <c r="W90" s="112">
        <f t="shared" si="19"/>
        <v>0</v>
      </c>
      <c r="X90" s="112">
        <f t="shared" si="20"/>
        <v>0</v>
      </c>
      <c r="Z90" s="102">
        <f t="shared" si="21"/>
        <v>1</v>
      </c>
      <c r="AA90" s="102">
        <f t="shared" si="22"/>
        <v>1</v>
      </c>
      <c r="AH90" s="221"/>
      <c r="AI90" s="270"/>
      <c r="AJ90" s="221"/>
      <c r="AK90" s="221"/>
      <c r="AL90" s="221"/>
      <c r="AM90" s="221"/>
      <c r="AN90" s="221"/>
      <c r="AO90" s="221"/>
      <c r="AP90" s="221"/>
      <c r="AQ90" s="274"/>
      <c r="AR90" s="274"/>
      <c r="AS90" s="221"/>
      <c r="AT90" s="221"/>
      <c r="AU90" s="221"/>
      <c r="AV90" s="270"/>
      <c r="AW90" s="221"/>
      <c r="AX90" s="221"/>
      <c r="AY90" s="221"/>
      <c r="AZ90" s="221"/>
    </row>
    <row r="91" spans="1:52" x14ac:dyDescent="0.15">
      <c r="A91" s="275"/>
      <c r="B91" s="274"/>
      <c r="C91" s="111"/>
      <c r="D91" s="111">
        <v>0</v>
      </c>
      <c r="E91" s="105">
        <v>0</v>
      </c>
      <c r="F91" s="105">
        <v>13.246532918117209</v>
      </c>
      <c r="G91" s="105">
        <v>13.432881932225131</v>
      </c>
      <c r="H91" s="105">
        <v>0</v>
      </c>
      <c r="I91" s="105">
        <v>0</v>
      </c>
      <c r="J91" s="105"/>
      <c r="L91" s="25"/>
      <c r="M91" s="105">
        <f t="shared" si="15"/>
        <v>0</v>
      </c>
      <c r="N91" s="105">
        <f t="shared" si="16"/>
        <v>-0.18634901410792182</v>
      </c>
      <c r="O91" s="105">
        <f t="shared" si="17"/>
        <v>0</v>
      </c>
      <c r="P91" s="25"/>
      <c r="Q91" s="105"/>
      <c r="R91" s="105"/>
      <c r="S91" s="284"/>
      <c r="U91" s="25"/>
      <c r="V91" s="112">
        <f t="shared" si="18"/>
        <v>0</v>
      </c>
      <c r="W91" s="112">
        <f t="shared" si="19"/>
        <v>0</v>
      </c>
      <c r="X91" s="112">
        <f t="shared" si="20"/>
        <v>0</v>
      </c>
      <c r="Z91" s="102">
        <f t="shared" si="21"/>
        <v>1</v>
      </c>
      <c r="AA91" s="102">
        <f t="shared" si="22"/>
        <v>1</v>
      </c>
      <c r="AH91" s="221"/>
      <c r="AI91" s="270"/>
      <c r="AJ91" s="221"/>
      <c r="AK91" s="221"/>
      <c r="AL91" s="221"/>
      <c r="AM91" s="221"/>
      <c r="AN91" s="221"/>
      <c r="AO91" s="221"/>
      <c r="AP91" s="221"/>
      <c r="AQ91" s="274"/>
      <c r="AR91" s="274"/>
      <c r="AS91" s="221"/>
      <c r="AT91" s="221"/>
      <c r="AU91" s="221"/>
      <c r="AV91" s="270"/>
      <c r="AW91" s="221"/>
      <c r="AX91" s="221"/>
      <c r="AY91" s="221"/>
      <c r="AZ91" s="221"/>
    </row>
    <row r="92" spans="1:52" x14ac:dyDescent="0.15">
      <c r="A92" s="275"/>
      <c r="B92" s="274"/>
      <c r="C92" s="111"/>
      <c r="D92" s="111">
        <v>0</v>
      </c>
      <c r="E92" s="105">
        <v>0</v>
      </c>
      <c r="F92" s="105">
        <v>13.246532918117209</v>
      </c>
      <c r="G92" s="105">
        <v>13.432881932225131</v>
      </c>
      <c r="H92" s="105">
        <v>0</v>
      </c>
      <c r="I92" s="105">
        <v>0</v>
      </c>
      <c r="J92" s="105"/>
      <c r="L92" s="25"/>
      <c r="M92" s="105">
        <f t="shared" si="15"/>
        <v>0</v>
      </c>
      <c r="N92" s="105">
        <f t="shared" si="16"/>
        <v>-0.18634901410792182</v>
      </c>
      <c r="O92" s="105">
        <f t="shared" si="17"/>
        <v>0</v>
      </c>
      <c r="P92" s="25"/>
      <c r="Q92" s="105"/>
      <c r="R92" s="105"/>
      <c r="S92" s="284"/>
      <c r="U92" s="25"/>
      <c r="V92" s="112">
        <f t="shared" si="18"/>
        <v>0</v>
      </c>
      <c r="W92" s="112">
        <f t="shared" si="19"/>
        <v>0</v>
      </c>
      <c r="X92" s="112">
        <f t="shared" si="20"/>
        <v>0</v>
      </c>
      <c r="Z92" s="102">
        <f t="shared" si="21"/>
        <v>1</v>
      </c>
      <c r="AA92" s="102">
        <f t="shared" si="22"/>
        <v>1</v>
      </c>
      <c r="AH92" s="221"/>
      <c r="AI92" s="270"/>
      <c r="AJ92" s="221"/>
      <c r="AK92" s="221"/>
      <c r="AL92" s="221"/>
      <c r="AM92" s="221"/>
      <c r="AN92" s="221"/>
      <c r="AO92" s="221"/>
      <c r="AP92" s="221"/>
      <c r="AQ92" s="274"/>
      <c r="AR92" s="274"/>
      <c r="AS92" s="221"/>
      <c r="AT92" s="221"/>
      <c r="AU92" s="221"/>
      <c r="AV92" s="270"/>
      <c r="AW92" s="221"/>
      <c r="AX92" s="221"/>
      <c r="AY92" s="221"/>
      <c r="AZ92" s="221"/>
    </row>
    <row r="93" spans="1:52" x14ac:dyDescent="0.15">
      <c r="A93" s="275"/>
      <c r="B93" s="274"/>
      <c r="C93" s="111"/>
      <c r="D93" s="111">
        <v>0</v>
      </c>
      <c r="E93" s="105">
        <v>0</v>
      </c>
      <c r="F93" s="105">
        <v>13.246532918117209</v>
      </c>
      <c r="G93" s="105">
        <v>13.432881932225131</v>
      </c>
      <c r="H93" s="105">
        <v>0</v>
      </c>
      <c r="I93" s="105">
        <v>0</v>
      </c>
      <c r="J93" s="105"/>
      <c r="L93" s="25"/>
      <c r="M93" s="105">
        <f t="shared" si="15"/>
        <v>0</v>
      </c>
      <c r="N93" s="105">
        <f t="shared" si="16"/>
        <v>-0.18634901410792182</v>
      </c>
      <c r="O93" s="105">
        <f t="shared" si="17"/>
        <v>0</v>
      </c>
      <c r="P93" s="25"/>
      <c r="Q93" s="105"/>
      <c r="R93" s="105"/>
      <c r="S93" s="284"/>
      <c r="U93" s="25"/>
      <c r="V93" s="112">
        <f t="shared" si="18"/>
        <v>0</v>
      </c>
      <c r="W93" s="112">
        <f t="shared" si="19"/>
        <v>0</v>
      </c>
      <c r="X93" s="112">
        <f t="shared" si="20"/>
        <v>0</v>
      </c>
      <c r="Z93" s="102">
        <f t="shared" si="21"/>
        <v>1</v>
      </c>
      <c r="AA93" s="102">
        <f t="shared" si="22"/>
        <v>1</v>
      </c>
      <c r="AH93" s="221"/>
      <c r="AI93" s="270"/>
      <c r="AJ93" s="221"/>
      <c r="AK93" s="221"/>
      <c r="AL93" s="221"/>
      <c r="AM93" s="221"/>
      <c r="AN93" s="221"/>
      <c r="AO93" s="221"/>
      <c r="AP93" s="221"/>
      <c r="AQ93" s="274"/>
      <c r="AR93" s="274"/>
      <c r="AS93" s="221"/>
      <c r="AT93" s="221"/>
      <c r="AU93" s="221"/>
      <c r="AV93" s="270"/>
      <c r="AW93" s="221"/>
      <c r="AX93" s="221"/>
      <c r="AY93" s="221"/>
      <c r="AZ93" s="221"/>
    </row>
    <row r="94" spans="1:52" x14ac:dyDescent="0.15">
      <c r="A94" s="275"/>
      <c r="B94" s="274"/>
      <c r="C94" s="111"/>
      <c r="D94" s="111">
        <v>0</v>
      </c>
      <c r="E94" s="105">
        <v>0</v>
      </c>
      <c r="F94" s="105">
        <v>13.246532918117209</v>
      </c>
      <c r="G94" s="105">
        <v>13.432881932225131</v>
      </c>
      <c r="H94" s="105">
        <v>0</v>
      </c>
      <c r="I94" s="105">
        <v>0</v>
      </c>
      <c r="J94" s="105"/>
      <c r="L94" s="25"/>
      <c r="M94" s="105">
        <f t="shared" si="15"/>
        <v>0</v>
      </c>
      <c r="N94" s="105">
        <f t="shared" si="16"/>
        <v>-0.18634901410792182</v>
      </c>
      <c r="O94" s="105">
        <f t="shared" si="17"/>
        <v>0</v>
      </c>
      <c r="P94" s="25"/>
      <c r="Q94" s="105"/>
      <c r="R94" s="105"/>
      <c r="S94" s="284"/>
      <c r="U94" s="25"/>
      <c r="V94" s="112">
        <f t="shared" si="18"/>
        <v>0</v>
      </c>
      <c r="W94" s="112">
        <f t="shared" si="19"/>
        <v>0</v>
      </c>
      <c r="X94" s="112">
        <f t="shared" si="20"/>
        <v>0</v>
      </c>
      <c r="Z94" s="102">
        <f t="shared" si="21"/>
        <v>1</v>
      </c>
      <c r="AA94" s="102">
        <f t="shared" si="22"/>
        <v>1</v>
      </c>
      <c r="AH94" s="221"/>
      <c r="AI94" s="270"/>
      <c r="AJ94" s="221"/>
      <c r="AK94" s="221"/>
      <c r="AL94" s="221"/>
      <c r="AM94" s="221"/>
      <c r="AN94" s="221"/>
      <c r="AO94" s="221"/>
      <c r="AP94" s="221"/>
      <c r="AQ94" s="274"/>
      <c r="AR94" s="274"/>
      <c r="AS94" s="221"/>
      <c r="AT94" s="221"/>
      <c r="AU94" s="221"/>
      <c r="AV94" s="270"/>
      <c r="AW94" s="221"/>
      <c r="AX94" s="221"/>
      <c r="AY94" s="221"/>
      <c r="AZ94" s="221"/>
    </row>
    <row r="95" spans="1:52" x14ac:dyDescent="0.15">
      <c r="A95" s="275"/>
      <c r="B95" s="274"/>
      <c r="C95" s="111"/>
      <c r="D95" s="111">
        <v>0</v>
      </c>
      <c r="E95" s="105">
        <v>0</v>
      </c>
      <c r="F95" s="105">
        <v>13.246532918117209</v>
      </c>
      <c r="G95" s="105">
        <v>13.432881932225131</v>
      </c>
      <c r="H95" s="105">
        <v>0</v>
      </c>
      <c r="I95" s="105">
        <v>0</v>
      </c>
      <c r="J95" s="105"/>
      <c r="L95" s="25"/>
      <c r="M95" s="105">
        <f t="shared" si="15"/>
        <v>0</v>
      </c>
      <c r="N95" s="105">
        <f t="shared" si="16"/>
        <v>-0.18634901410792182</v>
      </c>
      <c r="O95" s="105">
        <f t="shared" si="17"/>
        <v>0</v>
      </c>
      <c r="P95" s="25"/>
      <c r="Q95" s="105"/>
      <c r="R95" s="105"/>
      <c r="S95" s="284"/>
      <c r="U95" s="25"/>
      <c r="V95" s="112">
        <f t="shared" si="18"/>
        <v>0</v>
      </c>
      <c r="W95" s="112">
        <f t="shared" si="19"/>
        <v>0</v>
      </c>
      <c r="X95" s="112">
        <f t="shared" si="20"/>
        <v>0</v>
      </c>
      <c r="Z95" s="102">
        <f t="shared" si="21"/>
        <v>1</v>
      </c>
      <c r="AA95" s="102">
        <f t="shared" si="22"/>
        <v>1</v>
      </c>
      <c r="AH95" s="221"/>
      <c r="AI95" s="270"/>
      <c r="AJ95" s="221"/>
      <c r="AK95" s="221"/>
      <c r="AL95" s="221"/>
      <c r="AM95" s="221"/>
      <c r="AN95" s="221"/>
      <c r="AO95" s="221"/>
      <c r="AP95" s="221"/>
      <c r="AQ95" s="274"/>
      <c r="AR95" s="274"/>
      <c r="AS95" s="221"/>
      <c r="AT95" s="221"/>
      <c r="AU95" s="221"/>
      <c r="AV95" s="270"/>
      <c r="AW95" s="221"/>
      <c r="AX95" s="221"/>
      <c r="AY95" s="221"/>
      <c r="AZ95" s="221"/>
    </row>
    <row r="96" spans="1:52" x14ac:dyDescent="0.15">
      <c r="A96" s="275"/>
      <c r="B96" s="274"/>
      <c r="C96" s="111"/>
      <c r="D96" s="111">
        <v>0</v>
      </c>
      <c r="E96" s="105">
        <v>0</v>
      </c>
      <c r="F96" s="105">
        <v>13.246532918117209</v>
      </c>
      <c r="G96" s="105">
        <v>13.432881932225131</v>
      </c>
      <c r="H96" s="105">
        <v>0</v>
      </c>
      <c r="I96" s="105">
        <v>0</v>
      </c>
      <c r="J96" s="105"/>
      <c r="L96" s="25"/>
      <c r="M96" s="105">
        <f t="shared" si="15"/>
        <v>0</v>
      </c>
      <c r="N96" s="105">
        <f t="shared" si="16"/>
        <v>-0.18634901410792182</v>
      </c>
      <c r="O96" s="105">
        <f t="shared" si="17"/>
        <v>0</v>
      </c>
      <c r="P96" s="25"/>
      <c r="Q96" s="105"/>
      <c r="R96" s="105"/>
      <c r="S96" s="284"/>
      <c r="U96" s="25"/>
      <c r="V96" s="112">
        <f t="shared" si="18"/>
        <v>0</v>
      </c>
      <c r="W96" s="112">
        <f t="shared" si="19"/>
        <v>0</v>
      </c>
      <c r="X96" s="112">
        <f t="shared" si="20"/>
        <v>0</v>
      </c>
      <c r="Z96" s="102">
        <f t="shared" si="21"/>
        <v>1</v>
      </c>
      <c r="AA96" s="102">
        <f t="shared" si="22"/>
        <v>1</v>
      </c>
      <c r="AH96" s="221"/>
      <c r="AI96" s="270"/>
      <c r="AJ96" s="221"/>
      <c r="AK96" s="221"/>
      <c r="AL96" s="221"/>
      <c r="AM96" s="221"/>
      <c r="AN96" s="221"/>
      <c r="AO96" s="221"/>
      <c r="AP96" s="221"/>
      <c r="AQ96" s="274"/>
      <c r="AR96" s="274"/>
      <c r="AS96" s="221"/>
      <c r="AT96" s="221"/>
      <c r="AU96" s="221"/>
      <c r="AV96" s="270"/>
      <c r="AW96" s="221"/>
      <c r="AX96" s="221"/>
      <c r="AY96" s="221"/>
      <c r="AZ96" s="221"/>
    </row>
    <row r="97" spans="1:52" x14ac:dyDescent="0.15">
      <c r="A97" s="275"/>
      <c r="B97" s="274"/>
      <c r="C97" s="111"/>
      <c r="D97" s="111">
        <v>0</v>
      </c>
      <c r="E97" s="105">
        <v>0</v>
      </c>
      <c r="F97" s="105">
        <v>13.246532918117209</v>
      </c>
      <c r="G97" s="105">
        <v>13.432881932225131</v>
      </c>
      <c r="H97" s="105">
        <v>0</v>
      </c>
      <c r="I97" s="105">
        <v>0</v>
      </c>
      <c r="J97" s="105"/>
      <c r="L97" s="25"/>
      <c r="M97" s="105">
        <f t="shared" si="15"/>
        <v>0</v>
      </c>
      <c r="N97" s="105">
        <f t="shared" si="16"/>
        <v>-0.18634901410792182</v>
      </c>
      <c r="O97" s="105">
        <f t="shared" si="17"/>
        <v>0</v>
      </c>
      <c r="P97" s="25"/>
      <c r="Q97" s="105"/>
      <c r="R97" s="105"/>
      <c r="S97" s="284"/>
      <c r="U97" s="25"/>
      <c r="V97" s="112">
        <f t="shared" si="18"/>
        <v>0</v>
      </c>
      <c r="W97" s="112">
        <f t="shared" si="19"/>
        <v>0</v>
      </c>
      <c r="X97" s="112">
        <f t="shared" si="20"/>
        <v>0</v>
      </c>
      <c r="Z97" s="102">
        <f t="shared" si="21"/>
        <v>1</v>
      </c>
      <c r="AA97" s="102">
        <f t="shared" si="22"/>
        <v>1</v>
      </c>
      <c r="AH97" s="221"/>
      <c r="AI97" s="270"/>
      <c r="AJ97" s="221"/>
      <c r="AK97" s="221"/>
      <c r="AL97" s="221"/>
      <c r="AM97" s="221"/>
      <c r="AN97" s="221"/>
      <c r="AO97" s="221"/>
      <c r="AP97" s="221"/>
      <c r="AQ97" s="274"/>
      <c r="AR97" s="274"/>
      <c r="AS97" s="221"/>
      <c r="AT97" s="221"/>
      <c r="AU97" s="221"/>
      <c r="AV97" s="270"/>
      <c r="AW97" s="221"/>
      <c r="AX97" s="221"/>
      <c r="AY97" s="221"/>
      <c r="AZ97" s="221"/>
    </row>
    <row r="98" spans="1:52" x14ac:dyDescent="0.15">
      <c r="A98" s="275"/>
      <c r="B98" s="274"/>
      <c r="C98" s="111"/>
      <c r="D98" s="111">
        <v>0</v>
      </c>
      <c r="E98" s="105">
        <v>0</v>
      </c>
      <c r="F98" s="105">
        <v>13.246532918117209</v>
      </c>
      <c r="G98" s="105">
        <v>13.432881932225131</v>
      </c>
      <c r="H98" s="105">
        <v>0</v>
      </c>
      <c r="I98" s="105">
        <v>0</v>
      </c>
      <c r="J98" s="105"/>
      <c r="L98" s="25"/>
      <c r="M98" s="105">
        <f t="shared" si="15"/>
        <v>0</v>
      </c>
      <c r="N98" s="105">
        <f t="shared" si="16"/>
        <v>-0.18634901410792182</v>
      </c>
      <c r="O98" s="105">
        <f t="shared" si="17"/>
        <v>0</v>
      </c>
      <c r="P98" s="25"/>
      <c r="Q98" s="105"/>
      <c r="R98" s="105"/>
      <c r="S98" s="284"/>
      <c r="U98" s="25"/>
      <c r="V98" s="112">
        <f t="shared" si="18"/>
        <v>0</v>
      </c>
      <c r="W98" s="112">
        <f t="shared" si="19"/>
        <v>0</v>
      </c>
      <c r="X98" s="112">
        <f t="shared" si="20"/>
        <v>0</v>
      </c>
      <c r="Z98" s="102">
        <f t="shared" si="21"/>
        <v>1</v>
      </c>
      <c r="AA98" s="102">
        <f t="shared" si="22"/>
        <v>1</v>
      </c>
      <c r="AH98" s="221"/>
      <c r="AI98" s="270"/>
      <c r="AJ98" s="221"/>
      <c r="AK98" s="221"/>
      <c r="AL98" s="221"/>
      <c r="AM98" s="221"/>
      <c r="AN98" s="221"/>
      <c r="AO98" s="221"/>
      <c r="AP98" s="221"/>
      <c r="AQ98" s="274"/>
      <c r="AR98" s="274"/>
      <c r="AS98" s="221"/>
      <c r="AT98" s="221"/>
      <c r="AU98" s="221"/>
      <c r="AV98" s="270"/>
      <c r="AW98" s="221"/>
      <c r="AX98" s="221"/>
      <c r="AY98" s="221"/>
      <c r="AZ98" s="221"/>
    </row>
    <row r="99" spans="1:52" x14ac:dyDescent="0.15">
      <c r="A99" s="275"/>
      <c r="B99" s="274"/>
      <c r="C99" s="111"/>
      <c r="D99" s="111">
        <v>0</v>
      </c>
      <c r="E99" s="105">
        <v>0</v>
      </c>
      <c r="F99" s="105">
        <v>13.246532918117209</v>
      </c>
      <c r="G99" s="105">
        <v>13.432881932225131</v>
      </c>
      <c r="H99" s="105">
        <v>0</v>
      </c>
      <c r="I99" s="105">
        <v>0</v>
      </c>
      <c r="J99" s="105"/>
      <c r="L99" s="25"/>
      <c r="M99" s="105">
        <f t="shared" si="15"/>
        <v>0</v>
      </c>
      <c r="N99" s="105">
        <f t="shared" si="16"/>
        <v>-0.18634901410792182</v>
      </c>
      <c r="O99" s="105">
        <f t="shared" si="17"/>
        <v>0</v>
      </c>
      <c r="P99" s="25"/>
      <c r="Q99" s="105"/>
      <c r="R99" s="105"/>
      <c r="S99" s="284"/>
      <c r="U99" s="25"/>
      <c r="V99" s="112">
        <f t="shared" si="18"/>
        <v>0</v>
      </c>
      <c r="W99" s="112">
        <f t="shared" si="19"/>
        <v>0</v>
      </c>
      <c r="X99" s="112">
        <f t="shared" si="20"/>
        <v>0</v>
      </c>
      <c r="Z99" s="102">
        <f t="shared" si="21"/>
        <v>1</v>
      </c>
      <c r="AA99" s="102">
        <f t="shared" si="22"/>
        <v>1</v>
      </c>
      <c r="AH99" s="221"/>
      <c r="AI99" s="270"/>
      <c r="AJ99" s="221"/>
      <c r="AK99" s="221"/>
      <c r="AL99" s="221"/>
      <c r="AM99" s="221"/>
      <c r="AN99" s="221"/>
      <c r="AO99" s="221"/>
      <c r="AP99" s="221"/>
      <c r="AQ99" s="274"/>
      <c r="AR99" s="274"/>
      <c r="AS99" s="221"/>
      <c r="AT99" s="221"/>
      <c r="AU99" s="221"/>
      <c r="AV99" s="270"/>
      <c r="AW99" s="221"/>
      <c r="AX99" s="221"/>
      <c r="AY99" s="221"/>
      <c r="AZ99" s="221"/>
    </row>
    <row r="100" spans="1:52" x14ac:dyDescent="0.15">
      <c r="A100" s="275"/>
      <c r="B100" s="274"/>
      <c r="C100" s="111"/>
      <c r="D100" s="111">
        <v>0</v>
      </c>
      <c r="E100" s="105">
        <v>0</v>
      </c>
      <c r="F100" s="105">
        <v>13.246532918117209</v>
      </c>
      <c r="G100" s="105">
        <v>13.432881932225131</v>
      </c>
      <c r="H100" s="105">
        <v>0</v>
      </c>
      <c r="I100" s="105">
        <v>0</v>
      </c>
      <c r="J100" s="105"/>
      <c r="L100" s="25"/>
      <c r="M100" s="105">
        <f t="shared" si="15"/>
        <v>0</v>
      </c>
      <c r="N100" s="105">
        <f t="shared" si="16"/>
        <v>-0.18634901410792182</v>
      </c>
      <c r="O100" s="105">
        <f t="shared" si="17"/>
        <v>0</v>
      </c>
      <c r="P100" s="25"/>
      <c r="Q100" s="105"/>
      <c r="R100" s="105"/>
      <c r="S100" s="284"/>
      <c r="U100" s="25"/>
      <c r="V100" s="112">
        <f t="shared" si="18"/>
        <v>0</v>
      </c>
      <c r="W100" s="112">
        <f t="shared" si="19"/>
        <v>0</v>
      </c>
      <c r="X100" s="112">
        <f t="shared" si="20"/>
        <v>0</v>
      </c>
      <c r="Z100" s="102">
        <f t="shared" si="21"/>
        <v>1</v>
      </c>
      <c r="AA100" s="102">
        <f t="shared" si="22"/>
        <v>1</v>
      </c>
      <c r="AH100" s="221"/>
      <c r="AI100" s="270"/>
      <c r="AJ100" s="221"/>
      <c r="AK100" s="221"/>
      <c r="AL100" s="221"/>
      <c r="AM100" s="221"/>
      <c r="AN100" s="221"/>
      <c r="AO100" s="221"/>
      <c r="AP100" s="221"/>
      <c r="AQ100" s="274"/>
      <c r="AR100" s="274"/>
      <c r="AS100" s="221"/>
      <c r="AT100" s="221"/>
      <c r="AU100" s="221"/>
      <c r="AV100" s="270"/>
      <c r="AW100" s="221"/>
      <c r="AX100" s="221"/>
      <c r="AY100" s="221"/>
      <c r="AZ100" s="221"/>
    </row>
    <row r="101" spans="1:52" x14ac:dyDescent="0.15">
      <c r="A101" s="275"/>
      <c r="B101" s="274"/>
      <c r="C101" s="111"/>
      <c r="D101" s="111">
        <v>0</v>
      </c>
      <c r="E101" s="105">
        <v>0</v>
      </c>
      <c r="F101" s="105">
        <v>13.246532918117209</v>
      </c>
      <c r="G101" s="105">
        <v>13.432881932225131</v>
      </c>
      <c r="H101" s="105">
        <v>0</v>
      </c>
      <c r="I101" s="105">
        <v>0</v>
      </c>
      <c r="J101" s="105"/>
      <c r="L101" s="25"/>
      <c r="M101" s="105">
        <f t="shared" si="15"/>
        <v>0</v>
      </c>
      <c r="N101" s="105">
        <f t="shared" si="16"/>
        <v>-0.18634901410792182</v>
      </c>
      <c r="O101" s="105">
        <f t="shared" si="17"/>
        <v>0</v>
      </c>
      <c r="P101" s="25"/>
      <c r="Q101" s="105"/>
      <c r="R101" s="105"/>
      <c r="S101" s="284"/>
      <c r="U101" s="25"/>
      <c r="V101" s="112">
        <f t="shared" si="18"/>
        <v>0</v>
      </c>
      <c r="W101" s="112">
        <f t="shared" si="19"/>
        <v>0</v>
      </c>
      <c r="X101" s="112">
        <f t="shared" si="20"/>
        <v>0</v>
      </c>
      <c r="Z101" s="102">
        <f t="shared" si="21"/>
        <v>1</v>
      </c>
      <c r="AA101" s="102">
        <f t="shared" si="22"/>
        <v>1</v>
      </c>
      <c r="AH101" s="221"/>
      <c r="AI101" s="270"/>
      <c r="AJ101" s="221"/>
      <c r="AK101" s="221"/>
      <c r="AL101" s="221"/>
      <c r="AM101" s="221"/>
      <c r="AN101" s="221"/>
      <c r="AO101" s="221"/>
      <c r="AP101" s="221"/>
      <c r="AQ101" s="274"/>
      <c r="AR101" s="274"/>
      <c r="AS101" s="221"/>
      <c r="AT101" s="221"/>
      <c r="AU101" s="221"/>
      <c r="AV101" s="270"/>
      <c r="AW101" s="221"/>
      <c r="AX101" s="221"/>
      <c r="AY101" s="221"/>
      <c r="AZ101" s="221"/>
    </row>
    <row r="102" spans="1:52" x14ac:dyDescent="0.15">
      <c r="A102" s="275"/>
      <c r="B102" s="274"/>
      <c r="C102" s="111"/>
      <c r="D102" s="111">
        <v>0</v>
      </c>
      <c r="E102" s="105">
        <v>0</v>
      </c>
      <c r="F102" s="105">
        <v>13.246532918117209</v>
      </c>
      <c r="G102" s="105">
        <v>13.432881932225131</v>
      </c>
      <c r="H102" s="105">
        <v>0</v>
      </c>
      <c r="I102" s="105">
        <v>0</v>
      </c>
      <c r="J102" s="105"/>
      <c r="L102" s="25"/>
      <c r="M102" s="105">
        <f t="shared" si="15"/>
        <v>0</v>
      </c>
      <c r="N102" s="105">
        <f t="shared" si="16"/>
        <v>-0.18634901410792182</v>
      </c>
      <c r="O102" s="105">
        <f t="shared" si="17"/>
        <v>0</v>
      </c>
      <c r="P102" s="25"/>
      <c r="Q102" s="105"/>
      <c r="R102" s="105"/>
      <c r="S102" s="284"/>
      <c r="U102" s="25"/>
      <c r="V102" s="112">
        <f t="shared" si="18"/>
        <v>0</v>
      </c>
      <c r="W102" s="112">
        <f t="shared" si="19"/>
        <v>0</v>
      </c>
      <c r="X102" s="112">
        <f t="shared" si="20"/>
        <v>0</v>
      </c>
      <c r="Z102" s="102">
        <f t="shared" si="21"/>
        <v>1</v>
      </c>
      <c r="AA102" s="102">
        <f t="shared" si="22"/>
        <v>1</v>
      </c>
      <c r="AH102" s="221"/>
      <c r="AI102" s="270"/>
      <c r="AJ102" s="221"/>
      <c r="AK102" s="221"/>
      <c r="AL102" s="221"/>
      <c r="AM102" s="221"/>
      <c r="AN102" s="221"/>
      <c r="AO102" s="221"/>
      <c r="AP102" s="221"/>
      <c r="AQ102" s="274"/>
      <c r="AR102" s="274"/>
      <c r="AS102" s="221"/>
      <c r="AT102" s="221"/>
      <c r="AU102" s="221"/>
      <c r="AV102" s="270"/>
      <c r="AW102" s="221"/>
      <c r="AX102" s="221"/>
      <c r="AY102" s="221"/>
      <c r="AZ102" s="221"/>
    </row>
    <row r="103" spans="1:52" x14ac:dyDescent="0.15">
      <c r="A103" s="275"/>
      <c r="B103" s="274"/>
      <c r="C103" s="111"/>
      <c r="D103" s="111">
        <v>0</v>
      </c>
      <c r="E103" s="105">
        <v>0</v>
      </c>
      <c r="F103" s="105">
        <v>13.246532918117209</v>
      </c>
      <c r="G103" s="105">
        <v>13.432881932225131</v>
      </c>
      <c r="H103" s="105">
        <v>0</v>
      </c>
      <c r="I103" s="105">
        <v>0</v>
      </c>
      <c r="J103" s="105"/>
      <c r="L103" s="25"/>
      <c r="M103" s="105">
        <f t="shared" si="15"/>
        <v>0</v>
      </c>
      <c r="N103" s="105">
        <f t="shared" si="16"/>
        <v>-0.18634901410792182</v>
      </c>
      <c r="O103" s="105">
        <f t="shared" si="17"/>
        <v>0</v>
      </c>
      <c r="P103" s="25"/>
      <c r="Q103" s="105"/>
      <c r="R103" s="105"/>
      <c r="S103" s="284"/>
      <c r="U103" s="25"/>
      <c r="V103" s="112">
        <f t="shared" si="18"/>
        <v>0</v>
      </c>
      <c r="W103" s="112">
        <f t="shared" si="19"/>
        <v>0</v>
      </c>
      <c r="X103" s="112">
        <f t="shared" si="20"/>
        <v>0</v>
      </c>
      <c r="Z103" s="102">
        <f t="shared" si="21"/>
        <v>1</v>
      </c>
      <c r="AA103" s="102">
        <f t="shared" si="22"/>
        <v>1</v>
      </c>
      <c r="AH103" s="221"/>
      <c r="AI103" s="270"/>
      <c r="AJ103" s="221"/>
      <c r="AK103" s="221"/>
      <c r="AL103" s="221"/>
      <c r="AM103" s="221"/>
      <c r="AN103" s="221"/>
      <c r="AO103" s="221"/>
      <c r="AP103" s="221"/>
      <c r="AQ103" s="274"/>
      <c r="AR103" s="274"/>
      <c r="AS103" s="221"/>
      <c r="AT103" s="221"/>
      <c r="AU103" s="221"/>
      <c r="AV103" s="270"/>
      <c r="AW103" s="221"/>
      <c r="AX103" s="221"/>
      <c r="AY103" s="221"/>
      <c r="AZ103" s="221"/>
    </row>
    <row r="104" spans="1:52" x14ac:dyDescent="0.15">
      <c r="A104" s="275"/>
      <c r="B104" s="274"/>
      <c r="C104" s="111"/>
      <c r="D104" s="111">
        <v>0</v>
      </c>
      <c r="E104" s="105">
        <v>0</v>
      </c>
      <c r="F104" s="105">
        <v>13.246532918117209</v>
      </c>
      <c r="G104" s="105">
        <v>13.432881932225131</v>
      </c>
      <c r="H104" s="105">
        <v>0</v>
      </c>
      <c r="I104" s="105">
        <v>0</v>
      </c>
      <c r="J104" s="105"/>
      <c r="L104" s="25"/>
      <c r="M104" s="105">
        <f t="shared" si="15"/>
        <v>0</v>
      </c>
      <c r="N104" s="105">
        <f t="shared" si="16"/>
        <v>-0.18634901410792182</v>
      </c>
      <c r="O104" s="105">
        <f t="shared" si="17"/>
        <v>0</v>
      </c>
      <c r="P104" s="25"/>
      <c r="Q104" s="105"/>
      <c r="R104" s="105"/>
      <c r="S104" s="284"/>
      <c r="U104" s="25"/>
      <c r="V104" s="112">
        <f t="shared" si="18"/>
        <v>0</v>
      </c>
      <c r="W104" s="112">
        <f t="shared" si="19"/>
        <v>0</v>
      </c>
      <c r="X104" s="112">
        <f t="shared" si="20"/>
        <v>0</v>
      </c>
      <c r="Z104" s="102">
        <f t="shared" si="21"/>
        <v>1</v>
      </c>
      <c r="AA104" s="102">
        <f t="shared" si="22"/>
        <v>1</v>
      </c>
      <c r="AH104" s="221"/>
      <c r="AI104" s="270"/>
      <c r="AJ104" s="221"/>
      <c r="AK104" s="221"/>
      <c r="AL104" s="221"/>
      <c r="AM104" s="221"/>
      <c r="AN104" s="221"/>
      <c r="AO104" s="221"/>
      <c r="AP104" s="221"/>
      <c r="AQ104" s="274"/>
      <c r="AR104" s="274"/>
      <c r="AS104" s="221"/>
      <c r="AT104" s="221"/>
      <c r="AU104" s="221"/>
      <c r="AV104" s="270"/>
      <c r="AW104" s="221"/>
      <c r="AX104" s="221"/>
      <c r="AY104" s="221"/>
      <c r="AZ104" s="221"/>
    </row>
    <row r="105" spans="1:52" x14ac:dyDescent="0.15">
      <c r="A105" s="275"/>
      <c r="B105" s="274"/>
      <c r="C105" s="111"/>
      <c r="D105" s="111">
        <v>0</v>
      </c>
      <c r="E105" s="105">
        <v>0</v>
      </c>
      <c r="F105" s="105">
        <v>13.246532918117209</v>
      </c>
      <c r="G105" s="105">
        <v>13.432881932225131</v>
      </c>
      <c r="H105" s="105">
        <v>0</v>
      </c>
      <c r="I105" s="105">
        <v>0</v>
      </c>
      <c r="J105" s="105"/>
      <c r="L105" s="25"/>
      <c r="M105" s="105">
        <f t="shared" si="15"/>
        <v>0</v>
      </c>
      <c r="N105" s="105">
        <f t="shared" si="16"/>
        <v>-0.18634901410792182</v>
      </c>
      <c r="O105" s="105">
        <f t="shared" si="17"/>
        <v>0</v>
      </c>
      <c r="P105" s="25"/>
      <c r="Q105" s="105"/>
      <c r="R105" s="105"/>
      <c r="S105" s="284"/>
      <c r="U105" s="25"/>
      <c r="V105" s="112">
        <f t="shared" si="18"/>
        <v>0</v>
      </c>
      <c r="W105" s="112">
        <f t="shared" si="19"/>
        <v>0</v>
      </c>
      <c r="X105" s="112">
        <f t="shared" si="20"/>
        <v>0</v>
      </c>
      <c r="Z105" s="102">
        <f t="shared" si="21"/>
        <v>1</v>
      </c>
      <c r="AA105" s="102">
        <f t="shared" si="22"/>
        <v>1</v>
      </c>
      <c r="AH105" s="221"/>
      <c r="AI105" s="270"/>
      <c r="AJ105" s="221"/>
      <c r="AK105" s="221"/>
      <c r="AL105" s="221"/>
      <c r="AM105" s="221"/>
      <c r="AN105" s="221"/>
      <c r="AO105" s="221"/>
      <c r="AP105" s="221"/>
      <c r="AQ105" s="274"/>
      <c r="AR105" s="274"/>
      <c r="AS105" s="221"/>
      <c r="AT105" s="221"/>
      <c r="AU105" s="221"/>
      <c r="AV105" s="270"/>
      <c r="AW105" s="221"/>
      <c r="AX105" s="221"/>
      <c r="AY105" s="221"/>
      <c r="AZ105" s="221"/>
    </row>
    <row r="106" spans="1:52" x14ac:dyDescent="0.15">
      <c r="A106" s="275"/>
      <c r="B106" s="274"/>
      <c r="C106" s="111"/>
      <c r="D106" s="111">
        <v>0</v>
      </c>
      <c r="E106" s="105">
        <v>0</v>
      </c>
      <c r="F106" s="105">
        <v>13.246532918117209</v>
      </c>
      <c r="G106" s="105">
        <v>13.432881932225131</v>
      </c>
      <c r="H106" s="105">
        <v>0</v>
      </c>
      <c r="I106" s="105">
        <v>0</v>
      </c>
      <c r="J106" s="105"/>
      <c r="L106" s="25"/>
      <c r="M106" s="105">
        <f t="shared" si="15"/>
        <v>0</v>
      </c>
      <c r="N106" s="105">
        <f t="shared" si="16"/>
        <v>-0.18634901410792182</v>
      </c>
      <c r="O106" s="105">
        <f t="shared" si="17"/>
        <v>0</v>
      </c>
      <c r="P106" s="25"/>
      <c r="Q106" s="105"/>
      <c r="R106" s="105"/>
      <c r="S106" s="284"/>
      <c r="U106" s="25"/>
      <c r="V106" s="112">
        <f t="shared" si="18"/>
        <v>0</v>
      </c>
      <c r="W106" s="112">
        <f t="shared" si="19"/>
        <v>0</v>
      </c>
      <c r="X106" s="112">
        <f t="shared" si="20"/>
        <v>0</v>
      </c>
      <c r="Z106" s="102">
        <f t="shared" si="21"/>
        <v>1</v>
      </c>
      <c r="AA106" s="102">
        <f t="shared" si="22"/>
        <v>1</v>
      </c>
      <c r="AH106" s="221"/>
      <c r="AI106" s="270"/>
      <c r="AJ106" s="221"/>
      <c r="AK106" s="221"/>
      <c r="AL106" s="221"/>
      <c r="AM106" s="221"/>
      <c r="AN106" s="221"/>
      <c r="AO106" s="221"/>
      <c r="AP106" s="221"/>
      <c r="AQ106" s="274"/>
      <c r="AR106" s="274"/>
      <c r="AS106" s="221"/>
      <c r="AT106" s="221"/>
      <c r="AU106" s="221"/>
      <c r="AV106" s="270"/>
      <c r="AW106" s="221"/>
      <c r="AX106" s="221"/>
      <c r="AY106" s="221"/>
      <c r="AZ106" s="221"/>
    </row>
    <row r="107" spans="1:52" x14ac:dyDescent="0.15">
      <c r="A107" s="275"/>
      <c r="B107" s="274"/>
      <c r="C107" s="111"/>
      <c r="D107" s="111">
        <v>0</v>
      </c>
      <c r="E107" s="105">
        <v>0</v>
      </c>
      <c r="F107" s="105">
        <v>13.246532918117209</v>
      </c>
      <c r="G107" s="105">
        <v>13.432881932225131</v>
      </c>
      <c r="H107" s="105">
        <v>0</v>
      </c>
      <c r="I107" s="105">
        <v>0</v>
      </c>
      <c r="J107" s="105"/>
      <c r="L107" s="25"/>
      <c r="M107" s="105">
        <f t="shared" si="15"/>
        <v>0</v>
      </c>
      <c r="N107" s="105">
        <f t="shared" si="16"/>
        <v>-0.18634901410792182</v>
      </c>
      <c r="O107" s="105">
        <f t="shared" si="17"/>
        <v>0</v>
      </c>
      <c r="P107" s="25"/>
      <c r="Q107" s="105"/>
      <c r="R107" s="105"/>
      <c r="S107" s="284"/>
      <c r="U107" s="25"/>
      <c r="V107" s="112">
        <f t="shared" si="18"/>
        <v>0</v>
      </c>
      <c r="W107" s="112">
        <f t="shared" si="19"/>
        <v>0</v>
      </c>
      <c r="X107" s="112">
        <f t="shared" si="20"/>
        <v>0</v>
      </c>
      <c r="Z107" s="102">
        <f t="shared" si="21"/>
        <v>1</v>
      </c>
      <c r="AA107" s="102">
        <f t="shared" si="22"/>
        <v>1</v>
      </c>
      <c r="AH107" s="221"/>
      <c r="AI107" s="270"/>
      <c r="AJ107" s="221"/>
      <c r="AK107" s="221"/>
      <c r="AL107" s="221"/>
      <c r="AM107" s="221"/>
      <c r="AN107" s="221"/>
      <c r="AO107" s="221"/>
      <c r="AP107" s="221"/>
      <c r="AQ107" s="274"/>
      <c r="AR107" s="274"/>
      <c r="AS107" s="221"/>
      <c r="AT107" s="221"/>
      <c r="AU107" s="221"/>
      <c r="AV107" s="270"/>
      <c r="AW107" s="221"/>
      <c r="AX107" s="221"/>
      <c r="AY107" s="221"/>
      <c r="AZ107" s="221"/>
    </row>
    <row r="108" spans="1:52" x14ac:dyDescent="0.15">
      <c r="A108" s="275"/>
      <c r="B108" s="274"/>
      <c r="C108" s="111"/>
      <c r="D108" s="111">
        <v>0</v>
      </c>
      <c r="E108" s="105">
        <v>0</v>
      </c>
      <c r="F108" s="105">
        <v>13.246532918117209</v>
      </c>
      <c r="G108" s="105">
        <v>13.432881932225131</v>
      </c>
      <c r="H108" s="105">
        <v>0</v>
      </c>
      <c r="I108" s="105">
        <v>0</v>
      </c>
      <c r="J108" s="105"/>
      <c r="L108" s="25"/>
      <c r="M108" s="105">
        <f t="shared" si="15"/>
        <v>0</v>
      </c>
      <c r="N108" s="105">
        <f t="shared" si="16"/>
        <v>-0.18634901410792182</v>
      </c>
      <c r="O108" s="105">
        <f t="shared" si="17"/>
        <v>0</v>
      </c>
      <c r="P108" s="25"/>
      <c r="Q108" s="105"/>
      <c r="R108" s="105"/>
      <c r="S108" s="284"/>
      <c r="U108" s="25"/>
      <c r="V108" s="112">
        <f t="shared" si="18"/>
        <v>0</v>
      </c>
      <c r="W108" s="112">
        <f t="shared" si="19"/>
        <v>0</v>
      </c>
      <c r="X108" s="112">
        <f t="shared" si="20"/>
        <v>0</v>
      </c>
      <c r="Z108" s="102">
        <f t="shared" si="21"/>
        <v>1</v>
      </c>
      <c r="AA108" s="102">
        <f t="shared" si="22"/>
        <v>1</v>
      </c>
      <c r="AH108" s="221"/>
      <c r="AI108" s="270"/>
      <c r="AJ108" s="221"/>
      <c r="AK108" s="221"/>
      <c r="AL108" s="221"/>
      <c r="AM108" s="221"/>
      <c r="AN108" s="221"/>
      <c r="AO108" s="221"/>
      <c r="AP108" s="221"/>
      <c r="AQ108" s="274"/>
      <c r="AR108" s="274"/>
      <c r="AS108" s="221"/>
      <c r="AT108" s="221"/>
      <c r="AU108" s="221"/>
      <c r="AV108" s="270"/>
      <c r="AW108" s="221"/>
      <c r="AX108" s="221"/>
      <c r="AY108" s="221"/>
      <c r="AZ108" s="221"/>
    </row>
    <row r="109" spans="1:52" x14ac:dyDescent="0.15">
      <c r="A109" s="275"/>
      <c r="B109" s="274"/>
      <c r="C109" s="111"/>
      <c r="D109" s="111">
        <v>0</v>
      </c>
      <c r="E109" s="105">
        <v>0</v>
      </c>
      <c r="F109" s="105">
        <v>13.246532918117209</v>
      </c>
      <c r="G109" s="105">
        <v>13.432881932225131</v>
      </c>
      <c r="H109" s="105">
        <v>0</v>
      </c>
      <c r="I109" s="105">
        <v>0</v>
      </c>
      <c r="J109" s="105"/>
      <c r="L109" s="25"/>
      <c r="M109" s="105">
        <f t="shared" si="15"/>
        <v>0</v>
      </c>
      <c r="N109" s="105">
        <f t="shared" si="16"/>
        <v>-0.18634901410792182</v>
      </c>
      <c r="O109" s="105">
        <f t="shared" si="17"/>
        <v>0</v>
      </c>
      <c r="P109" s="25"/>
      <c r="Q109" s="105"/>
      <c r="R109" s="105"/>
      <c r="S109" s="284"/>
      <c r="U109" s="25"/>
      <c r="V109" s="112">
        <f t="shared" si="18"/>
        <v>0</v>
      </c>
      <c r="W109" s="112">
        <f t="shared" si="19"/>
        <v>0</v>
      </c>
      <c r="X109" s="112">
        <f t="shared" si="20"/>
        <v>0</v>
      </c>
      <c r="Z109" s="102">
        <f t="shared" si="21"/>
        <v>1</v>
      </c>
      <c r="AA109" s="102">
        <f t="shared" si="22"/>
        <v>1</v>
      </c>
      <c r="AH109" s="221"/>
      <c r="AI109" s="270"/>
      <c r="AJ109" s="221"/>
      <c r="AK109" s="221"/>
      <c r="AL109" s="221"/>
      <c r="AM109" s="221"/>
      <c r="AN109" s="221"/>
      <c r="AO109" s="221"/>
      <c r="AP109" s="221"/>
      <c r="AQ109" s="274"/>
      <c r="AR109" s="274"/>
      <c r="AS109" s="221"/>
      <c r="AT109" s="221"/>
      <c r="AU109" s="221"/>
      <c r="AV109" s="270"/>
      <c r="AW109" s="221"/>
      <c r="AX109" s="221"/>
      <c r="AY109" s="221"/>
      <c r="AZ109" s="221"/>
    </row>
    <row r="110" spans="1:52" x14ac:dyDescent="0.15">
      <c r="A110" s="275"/>
      <c r="B110" s="274"/>
      <c r="C110" s="111"/>
      <c r="D110" s="111">
        <v>0</v>
      </c>
      <c r="E110" s="105">
        <v>0</v>
      </c>
      <c r="F110" s="105">
        <v>13.246532918117209</v>
      </c>
      <c r="G110" s="105">
        <v>13.432881932225131</v>
      </c>
      <c r="H110" s="105">
        <v>0</v>
      </c>
      <c r="I110" s="105">
        <v>0</v>
      </c>
      <c r="J110" s="105"/>
      <c r="L110" s="25"/>
      <c r="M110" s="105">
        <f t="shared" si="15"/>
        <v>0</v>
      </c>
      <c r="N110" s="105">
        <f t="shared" si="16"/>
        <v>-0.18634901410792182</v>
      </c>
      <c r="O110" s="105">
        <f t="shared" si="17"/>
        <v>0</v>
      </c>
      <c r="P110" s="25"/>
      <c r="Q110" s="105"/>
      <c r="R110" s="105"/>
      <c r="S110" s="284"/>
      <c r="U110" s="25"/>
      <c r="V110" s="112">
        <f t="shared" si="18"/>
        <v>0</v>
      </c>
      <c r="W110" s="112">
        <f t="shared" si="19"/>
        <v>0</v>
      </c>
      <c r="X110" s="112">
        <f t="shared" si="20"/>
        <v>0</v>
      </c>
      <c r="Z110" s="102">
        <f t="shared" si="21"/>
        <v>1</v>
      </c>
      <c r="AA110" s="102">
        <f t="shared" si="22"/>
        <v>1</v>
      </c>
      <c r="AH110" s="221"/>
      <c r="AI110" s="270"/>
      <c r="AJ110" s="221"/>
      <c r="AK110" s="221"/>
      <c r="AL110" s="221"/>
      <c r="AM110" s="221"/>
      <c r="AN110" s="221"/>
      <c r="AO110" s="221"/>
      <c r="AP110" s="221"/>
      <c r="AQ110" s="274"/>
      <c r="AR110" s="274"/>
      <c r="AS110" s="221"/>
      <c r="AT110" s="221"/>
      <c r="AU110" s="221"/>
      <c r="AV110" s="270"/>
      <c r="AW110" s="221"/>
      <c r="AX110" s="221"/>
      <c r="AY110" s="221"/>
      <c r="AZ110" s="221"/>
    </row>
    <row r="111" spans="1:52" x14ac:dyDescent="0.15">
      <c r="A111" s="275"/>
      <c r="B111" s="274"/>
      <c r="C111" s="111"/>
      <c r="D111" s="111">
        <v>0</v>
      </c>
      <c r="E111" s="105">
        <v>0</v>
      </c>
      <c r="F111" s="105">
        <v>13.246532918117209</v>
      </c>
      <c r="G111" s="105">
        <v>13.432881932225131</v>
      </c>
      <c r="H111" s="105">
        <v>0</v>
      </c>
      <c r="I111" s="105">
        <v>0</v>
      </c>
      <c r="J111" s="105"/>
      <c r="L111" s="25"/>
      <c r="M111" s="105">
        <f t="shared" si="15"/>
        <v>0</v>
      </c>
      <c r="N111" s="105">
        <f t="shared" si="16"/>
        <v>-0.18634901410792182</v>
      </c>
      <c r="O111" s="105">
        <f t="shared" si="17"/>
        <v>0</v>
      </c>
      <c r="P111" s="25"/>
      <c r="Q111" s="105"/>
      <c r="R111" s="105"/>
      <c r="S111" s="284"/>
      <c r="U111" s="25"/>
      <c r="V111" s="112">
        <f t="shared" si="18"/>
        <v>0</v>
      </c>
      <c r="W111" s="112">
        <f t="shared" si="19"/>
        <v>0</v>
      </c>
      <c r="X111" s="112">
        <f t="shared" si="20"/>
        <v>0</v>
      </c>
      <c r="Z111" s="102">
        <f t="shared" si="21"/>
        <v>1</v>
      </c>
      <c r="AA111" s="102">
        <f t="shared" si="22"/>
        <v>1</v>
      </c>
      <c r="AH111" s="221"/>
      <c r="AI111" s="270"/>
      <c r="AJ111" s="221"/>
      <c r="AK111" s="221"/>
      <c r="AL111" s="221"/>
      <c r="AM111" s="221"/>
      <c r="AN111" s="221"/>
      <c r="AO111" s="221"/>
      <c r="AP111" s="221"/>
      <c r="AQ111" s="274"/>
      <c r="AR111" s="274"/>
      <c r="AS111" s="221"/>
      <c r="AT111" s="221"/>
      <c r="AU111" s="221"/>
      <c r="AV111" s="270"/>
      <c r="AW111" s="221"/>
      <c r="AX111" s="221"/>
      <c r="AY111" s="221"/>
      <c r="AZ111" s="221"/>
    </row>
    <row r="112" spans="1:52" x14ac:dyDescent="0.15">
      <c r="A112" s="275"/>
      <c r="B112" s="274"/>
      <c r="C112" s="111"/>
      <c r="D112" s="111">
        <v>0</v>
      </c>
      <c r="E112" s="105">
        <v>0</v>
      </c>
      <c r="F112" s="105">
        <v>13.246532918117209</v>
      </c>
      <c r="G112" s="105">
        <v>13.432881932225131</v>
      </c>
      <c r="H112" s="105">
        <v>0</v>
      </c>
      <c r="I112" s="105">
        <v>0</v>
      </c>
      <c r="J112" s="105"/>
      <c r="L112" s="25"/>
      <c r="M112" s="105">
        <f t="shared" si="15"/>
        <v>0</v>
      </c>
      <c r="N112" s="105">
        <f t="shared" si="16"/>
        <v>-0.18634901410792182</v>
      </c>
      <c r="O112" s="105">
        <f t="shared" si="17"/>
        <v>0</v>
      </c>
      <c r="P112" s="25"/>
      <c r="Q112" s="105"/>
      <c r="R112" s="105"/>
      <c r="S112" s="284"/>
      <c r="U112" s="25"/>
      <c r="V112" s="112">
        <f t="shared" si="18"/>
        <v>0</v>
      </c>
      <c r="W112" s="112">
        <f t="shared" si="19"/>
        <v>0</v>
      </c>
      <c r="X112" s="112">
        <f t="shared" si="20"/>
        <v>0</v>
      </c>
      <c r="Z112" s="102">
        <f t="shared" si="21"/>
        <v>1</v>
      </c>
      <c r="AA112" s="102">
        <f t="shared" si="22"/>
        <v>1</v>
      </c>
      <c r="AH112" s="221"/>
      <c r="AI112" s="270"/>
      <c r="AJ112" s="221"/>
      <c r="AK112" s="221"/>
      <c r="AL112" s="221"/>
      <c r="AM112" s="221"/>
      <c r="AN112" s="221"/>
      <c r="AO112" s="221"/>
      <c r="AP112" s="221"/>
      <c r="AQ112" s="274"/>
      <c r="AR112" s="274"/>
      <c r="AS112" s="221"/>
      <c r="AT112" s="221"/>
      <c r="AU112" s="221"/>
      <c r="AV112" s="270"/>
      <c r="AW112" s="221"/>
      <c r="AX112" s="221"/>
      <c r="AY112" s="221"/>
      <c r="AZ112" s="221"/>
    </row>
    <row r="113" spans="1:52" x14ac:dyDescent="0.15">
      <c r="A113" s="275"/>
      <c r="B113" s="274"/>
      <c r="C113" s="111"/>
      <c r="D113" s="111">
        <v>0</v>
      </c>
      <c r="E113" s="105">
        <v>0</v>
      </c>
      <c r="F113" s="105">
        <v>13.246532918117209</v>
      </c>
      <c r="G113" s="105">
        <v>13.432881932225131</v>
      </c>
      <c r="H113" s="105">
        <v>0</v>
      </c>
      <c r="I113" s="105">
        <v>0</v>
      </c>
      <c r="J113" s="105"/>
      <c r="L113" s="25"/>
      <c r="M113" s="105">
        <f t="shared" si="15"/>
        <v>0</v>
      </c>
      <c r="N113" s="105">
        <f t="shared" si="16"/>
        <v>-0.18634901410792182</v>
      </c>
      <c r="O113" s="105">
        <f t="shared" si="17"/>
        <v>0</v>
      </c>
      <c r="P113" s="25"/>
      <c r="Q113" s="105"/>
      <c r="R113" s="105"/>
      <c r="S113" s="284"/>
      <c r="U113" s="25"/>
      <c r="V113" s="112">
        <f t="shared" si="18"/>
        <v>0</v>
      </c>
      <c r="W113" s="112">
        <f t="shared" si="19"/>
        <v>0</v>
      </c>
      <c r="X113" s="112">
        <f t="shared" si="20"/>
        <v>0</v>
      </c>
      <c r="Z113" s="102">
        <f t="shared" si="21"/>
        <v>1</v>
      </c>
      <c r="AA113" s="102">
        <f t="shared" si="22"/>
        <v>1</v>
      </c>
      <c r="AH113" s="221"/>
      <c r="AI113" s="270"/>
      <c r="AJ113" s="221"/>
      <c r="AK113" s="221"/>
      <c r="AL113" s="221"/>
      <c r="AM113" s="221"/>
      <c r="AN113" s="221"/>
      <c r="AO113" s="221"/>
      <c r="AP113" s="221"/>
      <c r="AQ113" s="274"/>
      <c r="AR113" s="274"/>
      <c r="AS113" s="221"/>
      <c r="AT113" s="221"/>
      <c r="AU113" s="221"/>
      <c r="AV113" s="270"/>
      <c r="AW113" s="221"/>
      <c r="AX113" s="221"/>
      <c r="AY113" s="221"/>
      <c r="AZ113" s="221"/>
    </row>
    <row r="114" spans="1:52" x14ac:dyDescent="0.15">
      <c r="A114" s="275"/>
      <c r="B114" s="274"/>
      <c r="C114" s="111"/>
      <c r="D114" s="111">
        <v>0</v>
      </c>
      <c r="E114" s="105">
        <v>0</v>
      </c>
      <c r="F114" s="105">
        <v>13.246532918117209</v>
      </c>
      <c r="G114" s="105">
        <v>13.432881932225131</v>
      </c>
      <c r="H114" s="105">
        <v>0</v>
      </c>
      <c r="I114" s="105">
        <v>0</v>
      </c>
      <c r="J114" s="105"/>
      <c r="L114" s="25"/>
      <c r="M114" s="105">
        <f t="shared" si="15"/>
        <v>0</v>
      </c>
      <c r="N114" s="105">
        <f t="shared" si="16"/>
        <v>-0.18634901410792182</v>
      </c>
      <c r="O114" s="105">
        <f t="shared" si="17"/>
        <v>0</v>
      </c>
      <c r="P114" s="25"/>
      <c r="Q114" s="105"/>
      <c r="R114" s="105"/>
      <c r="S114" s="284"/>
      <c r="U114" s="25"/>
      <c r="V114" s="112">
        <f t="shared" si="18"/>
        <v>0</v>
      </c>
      <c r="W114" s="112">
        <f t="shared" si="19"/>
        <v>0</v>
      </c>
      <c r="X114" s="112">
        <f t="shared" si="20"/>
        <v>0</v>
      </c>
      <c r="Z114" s="102">
        <f t="shared" si="21"/>
        <v>1</v>
      </c>
      <c r="AA114" s="102">
        <f t="shared" si="22"/>
        <v>1</v>
      </c>
      <c r="AH114" s="221"/>
      <c r="AI114" s="270"/>
      <c r="AJ114" s="221"/>
      <c r="AK114" s="221"/>
      <c r="AL114" s="221"/>
      <c r="AM114" s="221"/>
      <c r="AN114" s="221"/>
      <c r="AO114" s="221"/>
      <c r="AP114" s="221"/>
      <c r="AQ114" s="274"/>
      <c r="AR114" s="274"/>
      <c r="AS114" s="221"/>
      <c r="AT114" s="221"/>
      <c r="AU114" s="221"/>
      <c r="AV114" s="270"/>
      <c r="AW114" s="221"/>
      <c r="AX114" s="221"/>
      <c r="AY114" s="221"/>
      <c r="AZ114" s="221"/>
    </row>
    <row r="115" spans="1:52" x14ac:dyDescent="0.15">
      <c r="A115" s="275"/>
      <c r="B115" s="274"/>
      <c r="C115" s="111"/>
      <c r="D115" s="111">
        <v>0</v>
      </c>
      <c r="E115" s="105">
        <v>0</v>
      </c>
      <c r="F115" s="105">
        <v>13.246532918117209</v>
      </c>
      <c r="G115" s="105">
        <v>13.432881932225131</v>
      </c>
      <c r="H115" s="105">
        <v>0</v>
      </c>
      <c r="I115" s="105">
        <v>0</v>
      </c>
      <c r="J115" s="105"/>
      <c r="L115" s="25"/>
      <c r="M115" s="105">
        <f t="shared" si="15"/>
        <v>0</v>
      </c>
      <c r="N115" s="105">
        <f t="shared" si="16"/>
        <v>-0.18634901410792182</v>
      </c>
      <c r="O115" s="105">
        <f t="shared" si="17"/>
        <v>0</v>
      </c>
      <c r="P115" s="25"/>
      <c r="Q115" s="105"/>
      <c r="R115" s="105"/>
      <c r="S115" s="284"/>
      <c r="U115" s="25"/>
      <c r="V115" s="112">
        <f t="shared" si="18"/>
        <v>0</v>
      </c>
      <c r="W115" s="112">
        <f t="shared" si="19"/>
        <v>0</v>
      </c>
      <c r="X115" s="112">
        <f t="shared" si="20"/>
        <v>0</v>
      </c>
      <c r="Z115" s="102">
        <f t="shared" si="21"/>
        <v>1</v>
      </c>
      <c r="AA115" s="102">
        <f t="shared" si="22"/>
        <v>1</v>
      </c>
      <c r="AH115" s="221"/>
      <c r="AI115" s="270"/>
      <c r="AJ115" s="221"/>
      <c r="AK115" s="221"/>
      <c r="AL115" s="221"/>
      <c r="AM115" s="221"/>
      <c r="AN115" s="221"/>
      <c r="AO115" s="221"/>
      <c r="AP115" s="221"/>
      <c r="AQ115" s="274"/>
      <c r="AR115" s="274"/>
      <c r="AS115" s="221"/>
      <c r="AT115" s="221"/>
      <c r="AU115" s="221"/>
      <c r="AV115" s="270"/>
      <c r="AW115" s="221"/>
      <c r="AX115" s="221"/>
      <c r="AY115" s="221"/>
      <c r="AZ115" s="221"/>
    </row>
    <row r="116" spans="1:52" x14ac:dyDescent="0.15">
      <c r="A116" s="275"/>
      <c r="B116" s="274"/>
      <c r="C116" s="111"/>
      <c r="D116" s="111">
        <v>0</v>
      </c>
      <c r="E116" s="105">
        <v>0</v>
      </c>
      <c r="F116" s="105">
        <v>13.246532918117209</v>
      </c>
      <c r="G116" s="105">
        <v>13.432881932225131</v>
      </c>
      <c r="H116" s="105">
        <v>0</v>
      </c>
      <c r="I116" s="105">
        <v>0</v>
      </c>
      <c r="J116" s="105"/>
      <c r="L116" s="25"/>
      <c r="M116" s="105">
        <f t="shared" si="15"/>
        <v>0</v>
      </c>
      <c r="N116" s="105">
        <f t="shared" si="16"/>
        <v>-0.18634901410792182</v>
      </c>
      <c r="O116" s="105">
        <f t="shared" si="17"/>
        <v>0</v>
      </c>
      <c r="P116" s="25"/>
      <c r="Q116" s="105"/>
      <c r="R116" s="105"/>
      <c r="S116" s="284"/>
      <c r="U116" s="25"/>
      <c r="V116" s="112">
        <f t="shared" si="18"/>
        <v>0</v>
      </c>
      <c r="W116" s="112">
        <f t="shared" si="19"/>
        <v>0</v>
      </c>
      <c r="X116" s="112">
        <f t="shared" si="20"/>
        <v>0</v>
      </c>
      <c r="Z116" s="102">
        <f t="shared" si="21"/>
        <v>1</v>
      </c>
      <c r="AA116" s="102">
        <f t="shared" si="22"/>
        <v>1</v>
      </c>
      <c r="AH116" s="221"/>
      <c r="AI116" s="270"/>
      <c r="AJ116" s="221"/>
      <c r="AK116" s="221"/>
      <c r="AL116" s="221"/>
      <c r="AM116" s="221"/>
      <c r="AN116" s="221"/>
      <c r="AO116" s="221"/>
      <c r="AP116" s="221"/>
      <c r="AQ116" s="274"/>
      <c r="AR116" s="274"/>
      <c r="AS116" s="221"/>
      <c r="AT116" s="221"/>
      <c r="AU116" s="221"/>
      <c r="AV116" s="270"/>
      <c r="AW116" s="221"/>
      <c r="AX116" s="221"/>
      <c r="AY116" s="221"/>
      <c r="AZ116" s="221"/>
    </row>
    <row r="117" spans="1:52" x14ac:dyDescent="0.15">
      <c r="A117" s="275"/>
      <c r="B117" s="274"/>
      <c r="C117" s="111"/>
      <c r="D117" s="111">
        <v>0</v>
      </c>
      <c r="E117" s="105">
        <v>0</v>
      </c>
      <c r="F117" s="105">
        <v>13.246532918117209</v>
      </c>
      <c r="G117" s="105">
        <v>13.432881932225131</v>
      </c>
      <c r="H117" s="105">
        <v>0</v>
      </c>
      <c r="I117" s="105">
        <v>0</v>
      </c>
      <c r="J117" s="105"/>
      <c r="L117" s="25"/>
      <c r="M117" s="105">
        <f t="shared" si="15"/>
        <v>0</v>
      </c>
      <c r="N117" s="105">
        <f t="shared" si="16"/>
        <v>-0.18634901410792182</v>
      </c>
      <c r="O117" s="105">
        <f t="shared" si="17"/>
        <v>0</v>
      </c>
      <c r="P117" s="25"/>
      <c r="Q117" s="105"/>
      <c r="R117" s="105"/>
      <c r="S117" s="284"/>
      <c r="U117" s="25"/>
      <c r="V117" s="112">
        <f t="shared" si="18"/>
        <v>0</v>
      </c>
      <c r="W117" s="112">
        <f t="shared" si="19"/>
        <v>0</v>
      </c>
      <c r="X117" s="112">
        <f t="shared" si="20"/>
        <v>0</v>
      </c>
      <c r="Z117" s="102">
        <f t="shared" si="21"/>
        <v>1</v>
      </c>
      <c r="AA117" s="102">
        <f t="shared" si="22"/>
        <v>1</v>
      </c>
      <c r="AH117" s="221"/>
      <c r="AI117" s="270"/>
      <c r="AJ117" s="221"/>
      <c r="AK117" s="221"/>
      <c r="AL117" s="221"/>
      <c r="AM117" s="221"/>
      <c r="AN117" s="221"/>
      <c r="AO117" s="221"/>
      <c r="AP117" s="221"/>
      <c r="AQ117" s="274"/>
      <c r="AR117" s="274"/>
      <c r="AS117" s="221"/>
      <c r="AT117" s="221"/>
      <c r="AU117" s="221"/>
      <c r="AV117" s="270"/>
      <c r="AW117" s="221"/>
      <c r="AX117" s="221"/>
      <c r="AY117" s="221"/>
      <c r="AZ117" s="221"/>
    </row>
    <row r="118" spans="1:52" x14ac:dyDescent="0.15">
      <c r="A118" s="275"/>
      <c r="B118" s="274"/>
      <c r="C118" s="111"/>
      <c r="D118" s="111">
        <v>0</v>
      </c>
      <c r="E118" s="105">
        <v>0</v>
      </c>
      <c r="F118" s="105">
        <v>13.246532918117209</v>
      </c>
      <c r="G118" s="105">
        <v>13.432881932225131</v>
      </c>
      <c r="H118" s="105">
        <v>0</v>
      </c>
      <c r="I118" s="105">
        <v>0</v>
      </c>
      <c r="J118" s="105"/>
      <c r="L118" s="25"/>
      <c r="M118" s="105">
        <f t="shared" si="15"/>
        <v>0</v>
      </c>
      <c r="N118" s="105">
        <f t="shared" si="16"/>
        <v>-0.18634901410792182</v>
      </c>
      <c r="O118" s="105">
        <f t="shared" si="17"/>
        <v>0</v>
      </c>
      <c r="P118" s="25"/>
      <c r="Q118" s="105"/>
      <c r="R118" s="105"/>
      <c r="S118" s="284"/>
      <c r="U118" s="25"/>
      <c r="V118" s="112">
        <f t="shared" si="18"/>
        <v>0</v>
      </c>
      <c r="W118" s="112">
        <f t="shared" si="19"/>
        <v>0</v>
      </c>
      <c r="X118" s="112">
        <f t="shared" si="20"/>
        <v>0</v>
      </c>
      <c r="Z118" s="102">
        <f t="shared" si="21"/>
        <v>1</v>
      </c>
      <c r="AA118" s="102">
        <f t="shared" si="22"/>
        <v>1</v>
      </c>
      <c r="AH118" s="221"/>
      <c r="AI118" s="270"/>
      <c r="AJ118" s="221"/>
      <c r="AK118" s="221"/>
      <c r="AL118" s="221"/>
      <c r="AM118" s="221"/>
      <c r="AN118" s="221"/>
      <c r="AO118" s="221"/>
      <c r="AP118" s="221"/>
      <c r="AQ118" s="274"/>
      <c r="AR118" s="274"/>
      <c r="AS118" s="221"/>
      <c r="AT118" s="221"/>
      <c r="AU118" s="221"/>
      <c r="AV118" s="221"/>
      <c r="AW118" s="221"/>
      <c r="AX118" s="221"/>
      <c r="AY118" s="221"/>
      <c r="AZ118" s="221"/>
    </row>
    <row r="119" spans="1:52" x14ac:dyDescent="0.15">
      <c r="A119" s="275"/>
      <c r="B119" s="274"/>
      <c r="C119" s="111"/>
      <c r="D119" s="111">
        <v>0</v>
      </c>
      <c r="E119" s="105">
        <v>0</v>
      </c>
      <c r="F119" s="105">
        <v>13.246532918117209</v>
      </c>
      <c r="G119" s="105">
        <v>13.432881932225131</v>
      </c>
      <c r="H119" s="105">
        <v>0</v>
      </c>
      <c r="I119" s="105">
        <v>0</v>
      </c>
      <c r="J119" s="105"/>
      <c r="L119" s="25"/>
      <c r="M119" s="105">
        <f t="shared" si="15"/>
        <v>0</v>
      </c>
      <c r="N119" s="105">
        <f t="shared" si="16"/>
        <v>-0.18634901410792182</v>
      </c>
      <c r="O119" s="105">
        <f t="shared" si="17"/>
        <v>0</v>
      </c>
      <c r="P119" s="25"/>
      <c r="Q119" s="105"/>
      <c r="R119" s="105"/>
      <c r="S119" s="284"/>
      <c r="U119" s="25"/>
      <c r="V119" s="112">
        <f t="shared" si="18"/>
        <v>0</v>
      </c>
      <c r="W119" s="112">
        <f t="shared" si="19"/>
        <v>0</v>
      </c>
      <c r="X119" s="112">
        <f t="shared" si="20"/>
        <v>0</v>
      </c>
      <c r="Z119" s="102">
        <f t="shared" si="21"/>
        <v>1</v>
      </c>
      <c r="AA119" s="102">
        <f t="shared" si="22"/>
        <v>1</v>
      </c>
      <c r="AH119" s="221"/>
      <c r="AI119" s="270"/>
      <c r="AJ119" s="221"/>
      <c r="AK119" s="221"/>
      <c r="AL119" s="221"/>
      <c r="AM119" s="221"/>
      <c r="AN119" s="221"/>
      <c r="AO119" s="221"/>
      <c r="AP119" s="221"/>
      <c r="AQ119" s="274"/>
      <c r="AR119" s="274"/>
      <c r="AS119" s="221"/>
      <c r="AT119" s="221"/>
      <c r="AU119" s="221"/>
      <c r="AV119" s="221"/>
      <c r="AW119" s="221"/>
      <c r="AX119" s="221"/>
      <c r="AY119" s="221"/>
      <c r="AZ119" s="221"/>
    </row>
    <row r="120" spans="1:52" x14ac:dyDescent="0.15">
      <c r="A120" s="275"/>
      <c r="B120" s="274"/>
      <c r="C120" s="111"/>
      <c r="D120" s="111">
        <v>0</v>
      </c>
      <c r="E120" s="105">
        <v>0</v>
      </c>
      <c r="F120" s="105">
        <v>13.246532918117209</v>
      </c>
      <c r="G120" s="105">
        <v>13.432881932225131</v>
      </c>
      <c r="H120" s="105">
        <v>0</v>
      </c>
      <c r="I120" s="105">
        <v>0</v>
      </c>
      <c r="J120" s="105"/>
      <c r="L120" s="25"/>
      <c r="M120" s="105">
        <f t="shared" si="15"/>
        <v>0</v>
      </c>
      <c r="N120" s="105">
        <f t="shared" si="16"/>
        <v>-0.18634901410792182</v>
      </c>
      <c r="O120" s="105">
        <f t="shared" si="17"/>
        <v>0</v>
      </c>
      <c r="P120" s="25"/>
      <c r="Q120" s="105"/>
      <c r="R120" s="105"/>
      <c r="S120" s="284"/>
      <c r="U120" s="25"/>
      <c r="V120" s="112">
        <f t="shared" si="18"/>
        <v>0</v>
      </c>
      <c r="W120" s="112">
        <f t="shared" si="19"/>
        <v>0</v>
      </c>
      <c r="X120" s="112">
        <f t="shared" si="20"/>
        <v>0</v>
      </c>
      <c r="Z120" s="102">
        <f t="shared" si="21"/>
        <v>1</v>
      </c>
      <c r="AA120" s="102">
        <f t="shared" si="22"/>
        <v>1</v>
      </c>
      <c r="AH120" s="221"/>
      <c r="AI120" s="270"/>
      <c r="AJ120" s="221"/>
      <c r="AK120" s="221"/>
      <c r="AL120" s="221"/>
      <c r="AM120" s="221"/>
      <c r="AN120" s="221"/>
      <c r="AO120" s="221"/>
      <c r="AP120" s="221"/>
      <c r="AQ120" s="274"/>
      <c r="AR120" s="274"/>
      <c r="AS120" s="221"/>
      <c r="AT120" s="221"/>
      <c r="AU120" s="221"/>
      <c r="AV120" s="221"/>
      <c r="AW120" s="221"/>
      <c r="AX120" s="221"/>
      <c r="AY120" s="221"/>
      <c r="AZ120" s="221"/>
    </row>
    <row r="121" spans="1:52" x14ac:dyDescent="0.15">
      <c r="A121" s="275"/>
      <c r="B121" s="274"/>
      <c r="C121" s="111"/>
      <c r="D121" s="111">
        <v>0</v>
      </c>
      <c r="E121" s="105">
        <v>0</v>
      </c>
      <c r="F121" s="105">
        <v>13.246532918117209</v>
      </c>
      <c r="G121" s="105">
        <v>13.432881932225131</v>
      </c>
      <c r="H121" s="105">
        <v>0</v>
      </c>
      <c r="I121" s="105">
        <v>0</v>
      </c>
      <c r="J121" s="105"/>
      <c r="L121" s="25"/>
      <c r="M121" s="105">
        <f t="shared" si="15"/>
        <v>0</v>
      </c>
      <c r="N121" s="105">
        <f t="shared" si="16"/>
        <v>-0.18634901410792182</v>
      </c>
      <c r="O121" s="105">
        <f t="shared" si="17"/>
        <v>0</v>
      </c>
      <c r="P121" s="25"/>
      <c r="Q121" s="105"/>
      <c r="R121" s="105"/>
      <c r="S121" s="284"/>
      <c r="U121" s="25"/>
      <c r="V121" s="112">
        <f t="shared" si="18"/>
        <v>0</v>
      </c>
      <c r="W121" s="112">
        <f t="shared" si="19"/>
        <v>0</v>
      </c>
      <c r="X121" s="112">
        <f t="shared" si="20"/>
        <v>0</v>
      </c>
      <c r="Z121" s="102">
        <f t="shared" si="21"/>
        <v>1</v>
      </c>
      <c r="AA121" s="102">
        <f t="shared" si="22"/>
        <v>1</v>
      </c>
      <c r="AH121" s="221"/>
      <c r="AI121" s="270"/>
      <c r="AJ121" s="221"/>
      <c r="AK121" s="221"/>
      <c r="AL121" s="221"/>
      <c r="AM121" s="221"/>
      <c r="AN121" s="221"/>
      <c r="AO121" s="221"/>
      <c r="AP121" s="221"/>
      <c r="AQ121" s="274"/>
      <c r="AR121" s="274"/>
      <c r="AS121" s="221"/>
      <c r="AT121" s="221"/>
      <c r="AU121" s="221"/>
      <c r="AV121" s="221"/>
      <c r="AW121" s="221"/>
      <c r="AX121" s="221"/>
      <c r="AY121" s="221"/>
      <c r="AZ121" s="221"/>
    </row>
    <row r="122" spans="1:52" x14ac:dyDescent="0.15">
      <c r="A122" s="275"/>
      <c r="B122" s="274"/>
      <c r="C122" s="111"/>
      <c r="D122" s="111">
        <v>0</v>
      </c>
      <c r="E122" s="105">
        <v>0</v>
      </c>
      <c r="F122" s="105">
        <v>13.246532918117209</v>
      </c>
      <c r="G122" s="105">
        <v>13.432881932225131</v>
      </c>
      <c r="H122" s="105">
        <v>0</v>
      </c>
      <c r="I122" s="105">
        <v>0</v>
      </c>
      <c r="J122" s="105"/>
      <c r="L122" s="25"/>
      <c r="M122" s="105">
        <f t="shared" si="15"/>
        <v>0</v>
      </c>
      <c r="N122" s="105">
        <f t="shared" si="16"/>
        <v>-0.18634901410792182</v>
      </c>
      <c r="O122" s="105">
        <f t="shared" si="17"/>
        <v>0</v>
      </c>
      <c r="P122" s="25"/>
      <c r="Q122" s="105"/>
      <c r="R122" s="105"/>
      <c r="S122" s="284"/>
      <c r="U122" s="25"/>
      <c r="V122" s="112">
        <f t="shared" si="18"/>
        <v>0</v>
      </c>
      <c r="W122" s="112">
        <f t="shared" si="19"/>
        <v>0</v>
      </c>
      <c r="X122" s="112">
        <f t="shared" si="20"/>
        <v>0</v>
      </c>
      <c r="Z122" s="102">
        <f t="shared" si="21"/>
        <v>1</v>
      </c>
      <c r="AA122" s="102">
        <f t="shared" si="22"/>
        <v>1</v>
      </c>
      <c r="AH122" s="221"/>
      <c r="AI122" s="270"/>
      <c r="AJ122" s="221"/>
      <c r="AK122" s="221"/>
      <c r="AL122" s="221"/>
      <c r="AM122" s="221"/>
      <c r="AN122" s="221"/>
      <c r="AO122" s="221"/>
      <c r="AP122" s="221"/>
      <c r="AQ122" s="274"/>
      <c r="AR122" s="274"/>
      <c r="AS122" s="221"/>
      <c r="AT122" s="221"/>
      <c r="AU122" s="221"/>
      <c r="AV122" s="221"/>
      <c r="AW122" s="221"/>
      <c r="AX122" s="221"/>
      <c r="AY122" s="221"/>
      <c r="AZ122" s="221"/>
    </row>
    <row r="123" spans="1:52" x14ac:dyDescent="0.15">
      <c r="A123" s="275"/>
      <c r="B123" s="274"/>
      <c r="C123" s="111"/>
      <c r="D123" s="111">
        <v>0</v>
      </c>
      <c r="E123" s="105">
        <v>0</v>
      </c>
      <c r="F123" s="105">
        <v>13.246532918117209</v>
      </c>
      <c r="G123" s="105">
        <v>13.432881932225131</v>
      </c>
      <c r="H123" s="105">
        <v>0</v>
      </c>
      <c r="I123" s="105">
        <v>0</v>
      </c>
      <c r="J123" s="105"/>
      <c r="L123" s="25"/>
      <c r="M123" s="105">
        <f t="shared" si="15"/>
        <v>0</v>
      </c>
      <c r="N123" s="105">
        <f t="shared" si="16"/>
        <v>-0.18634901410792182</v>
      </c>
      <c r="O123" s="105">
        <f t="shared" si="17"/>
        <v>0</v>
      </c>
      <c r="P123" s="25"/>
      <c r="Q123" s="105"/>
      <c r="R123" s="105"/>
      <c r="S123" s="284"/>
      <c r="U123" s="25"/>
      <c r="V123" s="112">
        <f t="shared" si="18"/>
        <v>0</v>
      </c>
      <c r="W123" s="112">
        <f t="shared" si="19"/>
        <v>0</v>
      </c>
      <c r="X123" s="112">
        <f t="shared" si="20"/>
        <v>0</v>
      </c>
      <c r="Z123" s="102">
        <f t="shared" si="21"/>
        <v>1</v>
      </c>
      <c r="AA123" s="102">
        <f t="shared" si="22"/>
        <v>1</v>
      </c>
      <c r="AH123" s="221"/>
      <c r="AI123" s="270"/>
      <c r="AJ123" s="221"/>
      <c r="AK123" s="221"/>
      <c r="AL123" s="221"/>
      <c r="AM123" s="221"/>
      <c r="AN123" s="221"/>
      <c r="AO123" s="221"/>
      <c r="AP123" s="221"/>
      <c r="AQ123" s="274"/>
      <c r="AR123" s="274"/>
      <c r="AS123" s="221"/>
      <c r="AT123" s="221"/>
      <c r="AU123" s="221"/>
      <c r="AV123" s="221"/>
      <c r="AW123" s="221"/>
      <c r="AX123" s="221"/>
      <c r="AY123" s="221"/>
      <c r="AZ123" s="221"/>
    </row>
    <row r="124" spans="1:52" x14ac:dyDescent="0.15">
      <c r="A124" s="275"/>
      <c r="B124" s="274"/>
      <c r="C124" s="111"/>
      <c r="D124" s="111">
        <v>0</v>
      </c>
      <c r="E124" s="105">
        <v>0</v>
      </c>
      <c r="F124" s="105">
        <v>13.246532918117209</v>
      </c>
      <c r="G124" s="105">
        <v>13.432881932225131</v>
      </c>
      <c r="H124" s="105">
        <v>0</v>
      </c>
      <c r="I124" s="105">
        <v>0</v>
      </c>
      <c r="J124" s="105"/>
      <c r="L124" s="25"/>
      <c r="M124" s="105">
        <f t="shared" si="15"/>
        <v>0</v>
      </c>
      <c r="N124" s="105">
        <f t="shared" si="16"/>
        <v>-0.18634901410792182</v>
      </c>
      <c r="O124" s="105">
        <f t="shared" si="17"/>
        <v>0</v>
      </c>
      <c r="P124" s="25"/>
      <c r="Q124" s="105"/>
      <c r="R124" s="105"/>
      <c r="S124" s="284"/>
      <c r="U124" s="25"/>
      <c r="V124" s="112">
        <f t="shared" si="18"/>
        <v>0</v>
      </c>
      <c r="W124" s="112">
        <f t="shared" si="19"/>
        <v>0</v>
      </c>
      <c r="X124" s="112">
        <f t="shared" si="20"/>
        <v>0</v>
      </c>
      <c r="Z124" s="102">
        <f t="shared" si="21"/>
        <v>1</v>
      </c>
      <c r="AA124" s="102">
        <f t="shared" si="22"/>
        <v>1</v>
      </c>
      <c r="AH124" s="221"/>
      <c r="AI124" s="270"/>
      <c r="AJ124" s="221"/>
      <c r="AK124" s="221"/>
      <c r="AL124" s="221"/>
      <c r="AM124" s="221"/>
      <c r="AN124" s="221"/>
      <c r="AO124" s="221"/>
      <c r="AP124" s="221"/>
      <c r="AQ124" s="274"/>
      <c r="AR124" s="274"/>
      <c r="AS124" s="221"/>
      <c r="AT124" s="221"/>
      <c r="AU124" s="221"/>
      <c r="AV124" s="221"/>
      <c r="AW124" s="221"/>
      <c r="AX124" s="221"/>
      <c r="AY124" s="221"/>
      <c r="AZ124" s="221"/>
    </row>
    <row r="125" spans="1:52" x14ac:dyDescent="0.15">
      <c r="A125" s="275"/>
      <c r="B125" s="274"/>
      <c r="C125" s="111"/>
      <c r="D125" s="111">
        <v>0</v>
      </c>
      <c r="E125" s="105">
        <v>0</v>
      </c>
      <c r="F125" s="105">
        <v>13.246532918117209</v>
      </c>
      <c r="G125" s="105">
        <v>13.432881932225131</v>
      </c>
      <c r="H125" s="105">
        <v>0</v>
      </c>
      <c r="I125" s="105">
        <v>0</v>
      </c>
      <c r="J125" s="105"/>
      <c r="L125" s="25"/>
      <c r="M125" s="105">
        <f t="shared" si="15"/>
        <v>0</v>
      </c>
      <c r="N125" s="105">
        <f t="shared" si="16"/>
        <v>-0.18634901410792182</v>
      </c>
      <c r="O125" s="105">
        <f t="shared" si="17"/>
        <v>0</v>
      </c>
      <c r="P125" s="25"/>
      <c r="Q125" s="105"/>
      <c r="R125" s="105"/>
      <c r="S125" s="284"/>
      <c r="U125" s="25"/>
      <c r="V125" s="112">
        <f t="shared" si="18"/>
        <v>0</v>
      </c>
      <c r="W125" s="112">
        <f t="shared" si="19"/>
        <v>0</v>
      </c>
      <c r="X125" s="112">
        <f t="shared" si="20"/>
        <v>0</v>
      </c>
      <c r="Z125" s="102">
        <f t="shared" si="21"/>
        <v>1</v>
      </c>
      <c r="AA125" s="102">
        <f t="shared" si="22"/>
        <v>1</v>
      </c>
      <c r="AH125" s="221"/>
      <c r="AI125" s="270"/>
      <c r="AJ125" s="221"/>
      <c r="AK125" s="221"/>
      <c r="AL125" s="221"/>
      <c r="AM125" s="221"/>
      <c r="AN125" s="221"/>
      <c r="AO125" s="221"/>
      <c r="AP125" s="221"/>
      <c r="AQ125" s="274"/>
      <c r="AR125" s="274"/>
      <c r="AS125" s="221"/>
      <c r="AT125" s="221"/>
      <c r="AU125" s="221"/>
      <c r="AV125" s="221"/>
      <c r="AW125" s="221"/>
      <c r="AX125" s="221"/>
      <c r="AY125" s="221"/>
      <c r="AZ125" s="221"/>
    </row>
    <row r="126" spans="1:52" x14ac:dyDescent="0.15">
      <c r="A126" s="275"/>
      <c r="B126" s="274"/>
      <c r="C126" s="111"/>
      <c r="D126" s="111">
        <v>0</v>
      </c>
      <c r="E126" s="105">
        <v>0</v>
      </c>
      <c r="F126" s="105">
        <v>13.246532918117209</v>
      </c>
      <c r="G126" s="105">
        <v>13.432881932225131</v>
      </c>
      <c r="H126" s="105">
        <v>0</v>
      </c>
      <c r="I126" s="105">
        <v>0</v>
      </c>
      <c r="J126" s="105"/>
      <c r="L126" s="25"/>
      <c r="M126" s="105">
        <f t="shared" si="15"/>
        <v>0</v>
      </c>
      <c r="N126" s="105">
        <f t="shared" si="16"/>
        <v>-0.18634901410792182</v>
      </c>
      <c r="O126" s="105">
        <f t="shared" si="17"/>
        <v>0</v>
      </c>
      <c r="P126" s="25"/>
      <c r="Q126" s="105"/>
      <c r="R126" s="105"/>
      <c r="S126" s="284"/>
      <c r="U126" s="25"/>
      <c r="V126" s="112">
        <f t="shared" si="18"/>
        <v>0</v>
      </c>
      <c r="W126" s="112">
        <f t="shared" si="19"/>
        <v>0</v>
      </c>
      <c r="X126" s="112">
        <f t="shared" si="20"/>
        <v>0</v>
      </c>
      <c r="Z126" s="102">
        <f t="shared" si="21"/>
        <v>1</v>
      </c>
      <c r="AA126" s="102">
        <f t="shared" si="22"/>
        <v>1</v>
      </c>
      <c r="AH126" s="221"/>
      <c r="AI126" s="270"/>
      <c r="AJ126" s="221"/>
      <c r="AK126" s="221"/>
      <c r="AL126" s="221"/>
      <c r="AM126" s="221"/>
      <c r="AN126" s="221"/>
      <c r="AO126" s="221"/>
      <c r="AP126" s="221"/>
      <c r="AQ126" s="274"/>
      <c r="AR126" s="274"/>
      <c r="AS126" s="221"/>
      <c r="AT126" s="221"/>
      <c r="AU126" s="221"/>
      <c r="AV126" s="221"/>
      <c r="AW126" s="221"/>
      <c r="AX126" s="221"/>
      <c r="AY126" s="221"/>
      <c r="AZ126" s="221"/>
    </row>
    <row r="127" spans="1:52" x14ac:dyDescent="0.15">
      <c r="A127" s="275"/>
      <c r="B127" s="274"/>
      <c r="C127" s="111"/>
      <c r="D127" s="111">
        <v>0</v>
      </c>
      <c r="E127" s="105">
        <v>0</v>
      </c>
      <c r="F127" s="105">
        <v>13.246532918117209</v>
      </c>
      <c r="G127" s="105">
        <v>13.432881932225131</v>
      </c>
      <c r="H127" s="105">
        <v>0</v>
      </c>
      <c r="I127" s="105">
        <v>0</v>
      </c>
      <c r="J127" s="105"/>
      <c r="L127" s="25"/>
      <c r="M127" s="105">
        <f t="shared" si="15"/>
        <v>0</v>
      </c>
      <c r="N127" s="105">
        <f t="shared" si="16"/>
        <v>-0.18634901410792182</v>
      </c>
      <c r="O127" s="105">
        <f t="shared" si="17"/>
        <v>0</v>
      </c>
      <c r="P127" s="25"/>
      <c r="Q127" s="105"/>
      <c r="R127" s="105"/>
      <c r="S127" s="284"/>
      <c r="U127" s="25"/>
      <c r="V127" s="112">
        <f t="shared" si="18"/>
        <v>0</v>
      </c>
      <c r="W127" s="112">
        <f t="shared" si="19"/>
        <v>0</v>
      </c>
      <c r="X127" s="112">
        <f t="shared" si="20"/>
        <v>0</v>
      </c>
      <c r="Z127" s="102">
        <f t="shared" si="21"/>
        <v>1</v>
      </c>
      <c r="AA127" s="102">
        <f t="shared" si="22"/>
        <v>1</v>
      </c>
      <c r="AH127" s="221"/>
      <c r="AI127" s="270"/>
      <c r="AJ127" s="221"/>
      <c r="AK127" s="221"/>
      <c r="AL127" s="221"/>
      <c r="AM127" s="221"/>
      <c r="AN127" s="221"/>
      <c r="AO127" s="221"/>
      <c r="AP127" s="221"/>
      <c r="AQ127" s="274"/>
      <c r="AR127" s="274"/>
      <c r="AS127" s="221"/>
      <c r="AT127" s="221"/>
      <c r="AU127" s="221"/>
      <c r="AV127" s="221"/>
      <c r="AW127" s="221"/>
      <c r="AX127" s="221"/>
      <c r="AY127" s="221"/>
      <c r="AZ127" s="221"/>
    </row>
    <row r="128" spans="1:52" x14ac:dyDescent="0.15">
      <c r="A128" s="275"/>
      <c r="B128" s="274"/>
      <c r="C128" s="111"/>
      <c r="D128" s="111">
        <v>0</v>
      </c>
      <c r="E128" s="105">
        <v>0</v>
      </c>
      <c r="F128" s="105">
        <v>13.246532918117209</v>
      </c>
      <c r="G128" s="105">
        <v>13.432881932225131</v>
      </c>
      <c r="H128" s="105">
        <v>0</v>
      </c>
      <c r="I128" s="105">
        <v>0</v>
      </c>
      <c r="J128" s="105"/>
      <c r="L128" s="25"/>
      <c r="M128" s="105">
        <f t="shared" si="15"/>
        <v>0</v>
      </c>
      <c r="N128" s="105">
        <f t="shared" si="16"/>
        <v>-0.18634901410792182</v>
      </c>
      <c r="O128" s="105">
        <f t="shared" si="17"/>
        <v>0</v>
      </c>
      <c r="P128" s="25"/>
      <c r="Q128" s="105"/>
      <c r="R128" s="105"/>
      <c r="S128" s="284"/>
      <c r="U128" s="25"/>
      <c r="V128" s="112">
        <f t="shared" si="18"/>
        <v>0</v>
      </c>
      <c r="W128" s="112">
        <f t="shared" si="19"/>
        <v>0</v>
      </c>
      <c r="X128" s="112">
        <f t="shared" si="20"/>
        <v>0</v>
      </c>
      <c r="Z128" s="102">
        <f t="shared" si="21"/>
        <v>1</v>
      </c>
      <c r="AA128" s="102">
        <f t="shared" si="22"/>
        <v>1</v>
      </c>
      <c r="AH128" s="221"/>
      <c r="AI128" s="270"/>
      <c r="AJ128" s="221"/>
      <c r="AK128" s="221"/>
      <c r="AL128" s="221"/>
      <c r="AM128" s="221"/>
      <c r="AN128" s="221"/>
      <c r="AO128" s="221"/>
      <c r="AP128" s="221"/>
      <c r="AQ128" s="274"/>
      <c r="AR128" s="274"/>
      <c r="AS128" s="221"/>
      <c r="AT128" s="221"/>
      <c r="AU128" s="221"/>
      <c r="AV128" s="221"/>
      <c r="AW128" s="221"/>
      <c r="AX128" s="221"/>
      <c r="AY128" s="221"/>
      <c r="AZ128" s="221"/>
    </row>
    <row r="129" spans="1:52" x14ac:dyDescent="0.15">
      <c r="A129" s="275"/>
      <c r="B129" s="274"/>
      <c r="C129" s="111"/>
      <c r="D129" s="111">
        <v>0</v>
      </c>
      <c r="E129" s="105">
        <v>0</v>
      </c>
      <c r="F129" s="105">
        <v>13.246532918117209</v>
      </c>
      <c r="G129" s="105">
        <v>13.432881932225131</v>
      </c>
      <c r="H129" s="105">
        <v>0</v>
      </c>
      <c r="I129" s="105">
        <v>0</v>
      </c>
      <c r="J129" s="105"/>
      <c r="L129" s="25"/>
      <c r="M129" s="105">
        <f t="shared" si="15"/>
        <v>0</v>
      </c>
      <c r="N129" s="105">
        <f t="shared" si="16"/>
        <v>-0.18634901410792182</v>
      </c>
      <c r="O129" s="105">
        <f t="shared" si="17"/>
        <v>0</v>
      </c>
      <c r="P129" s="25"/>
      <c r="Q129" s="105"/>
      <c r="R129" s="105"/>
      <c r="S129" s="284"/>
      <c r="U129" s="25"/>
      <c r="V129" s="112">
        <f t="shared" si="18"/>
        <v>0</v>
      </c>
      <c r="W129" s="112">
        <f t="shared" si="19"/>
        <v>0</v>
      </c>
      <c r="X129" s="112">
        <f t="shared" si="20"/>
        <v>0</v>
      </c>
      <c r="Z129" s="102">
        <f t="shared" si="21"/>
        <v>1</v>
      </c>
      <c r="AA129" s="102">
        <f t="shared" si="22"/>
        <v>1</v>
      </c>
      <c r="AH129" s="221"/>
      <c r="AI129" s="270"/>
      <c r="AJ129" s="221"/>
      <c r="AK129" s="221"/>
      <c r="AL129" s="221"/>
      <c r="AM129" s="221"/>
      <c r="AN129" s="221"/>
      <c r="AO129" s="221"/>
      <c r="AP129" s="221"/>
      <c r="AQ129" s="274"/>
      <c r="AR129" s="274"/>
      <c r="AS129" s="221"/>
      <c r="AT129" s="221"/>
      <c r="AU129" s="221"/>
      <c r="AV129" s="221"/>
      <c r="AW129" s="221"/>
      <c r="AX129" s="221"/>
      <c r="AY129" s="221"/>
      <c r="AZ129" s="221"/>
    </row>
    <row r="130" spans="1:52" x14ac:dyDescent="0.15">
      <c r="A130" s="275"/>
      <c r="B130" s="274"/>
      <c r="C130" s="111"/>
      <c r="D130" s="111">
        <v>0</v>
      </c>
      <c r="E130" s="105">
        <v>0</v>
      </c>
      <c r="F130" s="105">
        <v>13.246532918117209</v>
      </c>
      <c r="G130" s="105">
        <v>13.432881932225131</v>
      </c>
      <c r="H130" s="105">
        <v>0</v>
      </c>
      <c r="I130" s="105">
        <v>0</v>
      </c>
      <c r="J130" s="105"/>
      <c r="L130" s="25"/>
      <c r="M130" s="105">
        <f t="shared" si="15"/>
        <v>0</v>
      </c>
      <c r="N130" s="105">
        <f t="shared" si="16"/>
        <v>-0.18634901410792182</v>
      </c>
      <c r="O130" s="105">
        <f t="shared" si="17"/>
        <v>0</v>
      </c>
      <c r="P130" s="25"/>
      <c r="Q130" s="105"/>
      <c r="R130" s="105"/>
      <c r="S130" s="284"/>
      <c r="U130" s="25"/>
      <c r="V130" s="112">
        <f t="shared" si="18"/>
        <v>0</v>
      </c>
      <c r="W130" s="112">
        <f t="shared" si="19"/>
        <v>0</v>
      </c>
      <c r="X130" s="112">
        <f t="shared" si="20"/>
        <v>0</v>
      </c>
      <c r="Z130" s="102">
        <f t="shared" si="21"/>
        <v>1</v>
      </c>
      <c r="AA130" s="102">
        <f t="shared" si="22"/>
        <v>1</v>
      </c>
      <c r="AH130" s="221"/>
      <c r="AI130" s="270"/>
      <c r="AJ130" s="221"/>
      <c r="AK130" s="221"/>
      <c r="AL130" s="221"/>
      <c r="AM130" s="221"/>
      <c r="AN130" s="221"/>
      <c r="AO130" s="221"/>
      <c r="AP130" s="221"/>
      <c r="AQ130" s="274"/>
      <c r="AR130" s="274"/>
      <c r="AS130" s="221"/>
      <c r="AT130" s="221"/>
      <c r="AU130" s="221"/>
      <c r="AV130" s="221"/>
      <c r="AW130" s="221"/>
      <c r="AX130" s="221"/>
      <c r="AY130" s="221"/>
      <c r="AZ130" s="221"/>
    </row>
    <row r="131" spans="1:52" x14ac:dyDescent="0.15">
      <c r="A131" s="275"/>
      <c r="B131" s="274"/>
      <c r="C131" s="111"/>
      <c r="D131" s="111">
        <v>0</v>
      </c>
      <c r="E131" s="105">
        <v>0</v>
      </c>
      <c r="F131" s="105">
        <v>13.246532918117209</v>
      </c>
      <c r="G131" s="105">
        <v>13.432881932225131</v>
      </c>
      <c r="H131" s="105">
        <v>0</v>
      </c>
      <c r="I131" s="105">
        <v>0</v>
      </c>
      <c r="J131" s="105"/>
      <c r="L131" s="25"/>
      <c r="M131" s="105">
        <f t="shared" si="15"/>
        <v>0</v>
      </c>
      <c r="N131" s="105">
        <f t="shared" si="16"/>
        <v>-0.18634901410792182</v>
      </c>
      <c r="O131" s="105">
        <f t="shared" si="17"/>
        <v>0</v>
      </c>
      <c r="P131" s="25"/>
      <c r="Q131" s="105"/>
      <c r="R131" s="105"/>
      <c r="S131" s="284"/>
      <c r="U131" s="25"/>
      <c r="V131" s="112">
        <f t="shared" si="18"/>
        <v>0</v>
      </c>
      <c r="W131" s="112">
        <f t="shared" si="19"/>
        <v>0</v>
      </c>
      <c r="X131" s="112">
        <f t="shared" si="20"/>
        <v>0</v>
      </c>
      <c r="Z131" s="102">
        <f t="shared" si="21"/>
        <v>1</v>
      </c>
      <c r="AA131" s="102">
        <f t="shared" si="22"/>
        <v>1</v>
      </c>
      <c r="AH131" s="221"/>
      <c r="AI131" s="270"/>
      <c r="AJ131" s="221"/>
      <c r="AK131" s="221"/>
      <c r="AL131" s="221"/>
      <c r="AM131" s="221"/>
      <c r="AN131" s="221"/>
      <c r="AO131" s="221"/>
      <c r="AP131" s="221"/>
      <c r="AQ131" s="274"/>
      <c r="AR131" s="274"/>
      <c r="AS131" s="221"/>
      <c r="AT131" s="221"/>
      <c r="AU131" s="221"/>
      <c r="AV131" s="221"/>
      <c r="AW131" s="221"/>
      <c r="AX131" s="221"/>
      <c r="AY131" s="221"/>
      <c r="AZ131" s="221"/>
    </row>
    <row r="132" spans="1:52" x14ac:dyDescent="0.15">
      <c r="A132" s="275"/>
      <c r="B132" s="274"/>
      <c r="C132" s="111"/>
      <c r="D132" s="111">
        <v>0</v>
      </c>
      <c r="E132" s="105">
        <v>0</v>
      </c>
      <c r="F132" s="105">
        <v>13.246532918117209</v>
      </c>
      <c r="G132" s="105">
        <v>13.432881932225131</v>
      </c>
      <c r="H132" s="105">
        <v>0</v>
      </c>
      <c r="I132" s="105">
        <v>0</v>
      </c>
      <c r="J132" s="105"/>
      <c r="L132" s="25"/>
      <c r="M132" s="105">
        <f t="shared" si="15"/>
        <v>0</v>
      </c>
      <c r="N132" s="105">
        <f t="shared" si="16"/>
        <v>-0.18634901410792182</v>
      </c>
      <c r="O132" s="105">
        <f t="shared" si="17"/>
        <v>0</v>
      </c>
      <c r="P132" s="25"/>
      <c r="Q132" s="105"/>
      <c r="R132" s="105"/>
      <c r="S132" s="284"/>
      <c r="U132" s="25"/>
      <c r="V132" s="112">
        <f t="shared" si="18"/>
        <v>0</v>
      </c>
      <c r="W132" s="112">
        <f t="shared" si="19"/>
        <v>0</v>
      </c>
      <c r="X132" s="112">
        <f t="shared" si="20"/>
        <v>0</v>
      </c>
      <c r="Z132" s="102">
        <f t="shared" si="21"/>
        <v>1</v>
      </c>
      <c r="AA132" s="102">
        <f t="shared" si="22"/>
        <v>1</v>
      </c>
      <c r="AH132" s="221"/>
      <c r="AI132" s="270"/>
      <c r="AJ132" s="221"/>
      <c r="AK132" s="221"/>
      <c r="AL132" s="221"/>
      <c r="AM132" s="221"/>
      <c r="AN132" s="221"/>
      <c r="AO132" s="221"/>
      <c r="AP132" s="221"/>
      <c r="AQ132" s="274"/>
      <c r="AR132" s="274"/>
      <c r="AS132" s="221"/>
      <c r="AT132" s="221"/>
      <c r="AU132" s="221"/>
      <c r="AV132" s="221"/>
      <c r="AW132" s="221"/>
      <c r="AX132" s="221"/>
      <c r="AY132" s="221"/>
      <c r="AZ132" s="221"/>
    </row>
    <row r="133" spans="1:52" x14ac:dyDescent="0.15">
      <c r="A133" s="275"/>
      <c r="B133" s="274"/>
      <c r="C133" s="111"/>
      <c r="D133" s="111">
        <v>0</v>
      </c>
      <c r="E133" s="105">
        <v>0</v>
      </c>
      <c r="F133" s="105">
        <v>13.246532918117209</v>
      </c>
      <c r="G133" s="105">
        <v>13.432881932225131</v>
      </c>
      <c r="H133" s="105">
        <v>0</v>
      </c>
      <c r="I133" s="105">
        <v>0</v>
      </c>
      <c r="J133" s="105"/>
      <c r="L133" s="25"/>
      <c r="M133" s="105">
        <f t="shared" si="15"/>
        <v>0</v>
      </c>
      <c r="N133" s="105">
        <f t="shared" si="16"/>
        <v>-0.18634901410792182</v>
      </c>
      <c r="O133" s="105">
        <f t="shared" si="17"/>
        <v>0</v>
      </c>
      <c r="P133" s="25"/>
      <c r="Q133" s="105"/>
      <c r="R133" s="105"/>
      <c r="S133" s="284"/>
      <c r="U133" s="25"/>
      <c r="V133" s="112">
        <f t="shared" si="18"/>
        <v>0</v>
      </c>
      <c r="W133" s="112">
        <f t="shared" si="19"/>
        <v>0</v>
      </c>
      <c r="X133" s="112">
        <f t="shared" si="20"/>
        <v>0</v>
      </c>
      <c r="Z133" s="102">
        <f t="shared" si="21"/>
        <v>1</v>
      </c>
      <c r="AA133" s="102">
        <f t="shared" si="22"/>
        <v>1</v>
      </c>
      <c r="AH133" s="221"/>
      <c r="AI133" s="270"/>
      <c r="AJ133" s="221"/>
      <c r="AK133" s="221"/>
      <c r="AL133" s="221"/>
      <c r="AM133" s="221"/>
      <c r="AN133" s="221"/>
      <c r="AO133" s="221"/>
      <c r="AP133" s="221"/>
      <c r="AQ133" s="274"/>
      <c r="AR133" s="274"/>
      <c r="AS133" s="221"/>
      <c r="AT133" s="221"/>
      <c r="AU133" s="221"/>
      <c r="AV133" s="221"/>
      <c r="AW133" s="221"/>
      <c r="AX133" s="221"/>
      <c r="AY133" s="221"/>
      <c r="AZ133" s="221"/>
    </row>
    <row r="134" spans="1:52" x14ac:dyDescent="0.15">
      <c r="A134" s="275"/>
      <c r="B134" s="274"/>
      <c r="C134" s="111"/>
      <c r="D134" s="111">
        <v>0</v>
      </c>
      <c r="E134" s="105">
        <v>0</v>
      </c>
      <c r="F134" s="105">
        <v>13.246532918117209</v>
      </c>
      <c r="G134" s="105">
        <v>13.432881932225131</v>
      </c>
      <c r="H134" s="105">
        <v>0</v>
      </c>
      <c r="I134" s="105">
        <v>0</v>
      </c>
      <c r="J134" s="105"/>
      <c r="L134" s="25"/>
      <c r="M134" s="105">
        <f t="shared" si="15"/>
        <v>0</v>
      </c>
      <c r="N134" s="105">
        <f t="shared" si="16"/>
        <v>-0.18634901410792182</v>
      </c>
      <c r="O134" s="105">
        <f t="shared" si="17"/>
        <v>0</v>
      </c>
      <c r="P134" s="25"/>
      <c r="Q134" s="105"/>
      <c r="R134" s="105"/>
      <c r="S134" s="284"/>
      <c r="U134" s="25"/>
      <c r="V134" s="112">
        <f t="shared" si="18"/>
        <v>0</v>
      </c>
      <c r="W134" s="112">
        <f t="shared" si="19"/>
        <v>0</v>
      </c>
      <c r="X134" s="112">
        <f t="shared" si="20"/>
        <v>0</v>
      </c>
      <c r="Z134" s="102">
        <f t="shared" si="21"/>
        <v>1</v>
      </c>
      <c r="AA134" s="102">
        <f t="shared" si="22"/>
        <v>1</v>
      </c>
      <c r="AH134" s="221"/>
      <c r="AI134" s="270"/>
      <c r="AJ134" s="221"/>
      <c r="AK134" s="221"/>
      <c r="AL134" s="221"/>
      <c r="AM134" s="221"/>
      <c r="AN134" s="221"/>
      <c r="AO134" s="221"/>
      <c r="AP134" s="221"/>
      <c r="AQ134" s="274"/>
      <c r="AR134" s="274"/>
      <c r="AS134" s="221"/>
      <c r="AT134" s="221"/>
      <c r="AU134" s="221"/>
      <c r="AV134" s="221"/>
      <c r="AW134" s="221"/>
      <c r="AX134" s="221"/>
      <c r="AY134" s="221"/>
      <c r="AZ134" s="221"/>
    </row>
    <row r="135" spans="1:52" x14ac:dyDescent="0.15">
      <c r="A135" s="275"/>
      <c r="B135" s="274"/>
      <c r="C135" s="111"/>
      <c r="D135" s="111">
        <v>0</v>
      </c>
      <c r="E135" s="105">
        <v>0</v>
      </c>
      <c r="F135" s="105">
        <v>13.246532918117209</v>
      </c>
      <c r="G135" s="105">
        <v>13.432881932225131</v>
      </c>
      <c r="H135" s="105">
        <v>0</v>
      </c>
      <c r="I135" s="105">
        <v>0</v>
      </c>
      <c r="J135" s="105"/>
      <c r="L135" s="25"/>
      <c r="M135" s="105">
        <f t="shared" si="15"/>
        <v>0</v>
      </c>
      <c r="N135" s="105">
        <f t="shared" si="16"/>
        <v>-0.18634901410792182</v>
      </c>
      <c r="O135" s="105">
        <f t="shared" si="17"/>
        <v>0</v>
      </c>
      <c r="P135" s="25"/>
      <c r="Q135" s="105"/>
      <c r="R135" s="105"/>
      <c r="S135" s="284"/>
      <c r="U135" s="25"/>
      <c r="V135" s="112">
        <f t="shared" si="18"/>
        <v>0</v>
      </c>
      <c r="W135" s="112">
        <f t="shared" si="19"/>
        <v>0</v>
      </c>
      <c r="X135" s="112">
        <f t="shared" si="20"/>
        <v>0</v>
      </c>
      <c r="Z135" s="102">
        <f t="shared" si="21"/>
        <v>1</v>
      </c>
      <c r="AA135" s="102">
        <f t="shared" si="22"/>
        <v>1</v>
      </c>
      <c r="AH135" s="221"/>
      <c r="AI135" s="270"/>
      <c r="AJ135" s="221"/>
      <c r="AK135" s="221"/>
      <c r="AL135" s="221"/>
      <c r="AM135" s="221"/>
      <c r="AN135" s="221"/>
      <c r="AO135" s="221"/>
      <c r="AP135" s="221"/>
      <c r="AQ135" s="274"/>
      <c r="AR135" s="274"/>
      <c r="AS135" s="221"/>
      <c r="AT135" s="221"/>
      <c r="AU135" s="221"/>
      <c r="AV135" s="221"/>
      <c r="AW135" s="221"/>
      <c r="AX135" s="221"/>
      <c r="AY135" s="221"/>
      <c r="AZ135" s="221"/>
    </row>
    <row r="136" spans="1:52" x14ac:dyDescent="0.15">
      <c r="A136" s="275"/>
      <c r="B136" s="274"/>
      <c r="C136" s="111"/>
      <c r="D136" s="111">
        <v>0</v>
      </c>
      <c r="E136" s="105">
        <v>0</v>
      </c>
      <c r="F136" s="105">
        <v>13.246532918117209</v>
      </c>
      <c r="G136" s="105">
        <v>13.432881932225131</v>
      </c>
      <c r="H136" s="105">
        <v>0</v>
      </c>
      <c r="I136" s="105">
        <v>0</v>
      </c>
      <c r="J136" s="105"/>
      <c r="L136" s="25"/>
      <c r="M136" s="105">
        <f t="shared" si="15"/>
        <v>0</v>
      </c>
      <c r="N136" s="105">
        <f t="shared" si="16"/>
        <v>-0.18634901410792182</v>
      </c>
      <c r="O136" s="105">
        <f t="shared" si="17"/>
        <v>0</v>
      </c>
      <c r="P136" s="25"/>
      <c r="Q136" s="105"/>
      <c r="R136" s="105"/>
      <c r="S136" s="284"/>
      <c r="U136" s="25"/>
      <c r="V136" s="112">
        <f t="shared" si="18"/>
        <v>0</v>
      </c>
      <c r="W136" s="112">
        <f t="shared" si="19"/>
        <v>0</v>
      </c>
      <c r="X136" s="112">
        <f t="shared" si="20"/>
        <v>0</v>
      </c>
      <c r="Z136" s="102">
        <f t="shared" si="21"/>
        <v>1</v>
      </c>
      <c r="AA136" s="102">
        <f t="shared" si="22"/>
        <v>1</v>
      </c>
      <c r="AH136" s="221"/>
      <c r="AI136" s="270"/>
      <c r="AJ136" s="221"/>
      <c r="AK136" s="221"/>
      <c r="AL136" s="221"/>
      <c r="AM136" s="221"/>
      <c r="AN136" s="221"/>
      <c r="AO136" s="221"/>
      <c r="AP136" s="221"/>
      <c r="AQ136" s="274"/>
      <c r="AR136" s="274"/>
      <c r="AS136" s="221"/>
      <c r="AT136" s="221"/>
      <c r="AU136" s="221"/>
      <c r="AV136" s="221"/>
      <c r="AW136" s="221"/>
      <c r="AX136" s="221"/>
      <c r="AY136" s="221"/>
      <c r="AZ136" s="221"/>
    </row>
    <row r="137" spans="1:52" x14ac:dyDescent="0.15">
      <c r="A137" s="275"/>
      <c r="B137" s="274"/>
      <c r="C137" s="111"/>
      <c r="D137" s="111">
        <v>0</v>
      </c>
      <c r="E137" s="105">
        <v>0</v>
      </c>
      <c r="F137" s="105">
        <v>13.246532918117209</v>
      </c>
      <c r="G137" s="105">
        <v>13.432881932225131</v>
      </c>
      <c r="H137" s="105">
        <v>0</v>
      </c>
      <c r="I137" s="105">
        <v>0</v>
      </c>
      <c r="J137" s="105"/>
      <c r="L137" s="25"/>
      <c r="M137" s="105">
        <f t="shared" si="15"/>
        <v>0</v>
      </c>
      <c r="N137" s="105">
        <f t="shared" si="16"/>
        <v>-0.18634901410792182</v>
      </c>
      <c r="O137" s="105">
        <f t="shared" si="17"/>
        <v>0</v>
      </c>
      <c r="P137" s="25"/>
      <c r="Q137" s="105"/>
      <c r="R137" s="105"/>
      <c r="S137" s="284"/>
      <c r="U137" s="25"/>
      <c r="V137" s="112">
        <f t="shared" si="18"/>
        <v>0</v>
      </c>
      <c r="W137" s="112">
        <f t="shared" si="19"/>
        <v>0</v>
      </c>
      <c r="X137" s="112">
        <f t="shared" si="20"/>
        <v>0</v>
      </c>
      <c r="Z137" s="102">
        <f t="shared" si="21"/>
        <v>1</v>
      </c>
      <c r="AA137" s="102">
        <f t="shared" si="22"/>
        <v>1</v>
      </c>
      <c r="AH137" s="221"/>
      <c r="AI137" s="270"/>
      <c r="AJ137" s="221"/>
      <c r="AK137" s="221"/>
      <c r="AL137" s="221"/>
      <c r="AM137" s="221"/>
      <c r="AN137" s="221"/>
      <c r="AO137" s="221"/>
      <c r="AP137" s="221"/>
      <c r="AQ137" s="274"/>
      <c r="AR137" s="274"/>
      <c r="AS137" s="221"/>
      <c r="AT137" s="221"/>
      <c r="AU137" s="221"/>
      <c r="AV137" s="221"/>
      <c r="AW137" s="221"/>
      <c r="AX137" s="221"/>
      <c r="AY137" s="221"/>
      <c r="AZ137" s="221"/>
    </row>
    <row r="138" spans="1:52" x14ac:dyDescent="0.15">
      <c r="A138" s="275"/>
      <c r="B138" s="274"/>
      <c r="C138" s="111"/>
      <c r="D138" s="111">
        <v>0</v>
      </c>
      <c r="E138" s="105">
        <v>0</v>
      </c>
      <c r="F138" s="105">
        <v>13.246532918117209</v>
      </c>
      <c r="G138" s="105">
        <v>13.432881932225131</v>
      </c>
      <c r="H138" s="105">
        <v>0</v>
      </c>
      <c r="I138" s="105">
        <v>0</v>
      </c>
      <c r="J138" s="105"/>
      <c r="L138" s="25"/>
      <c r="M138" s="105">
        <f t="shared" si="15"/>
        <v>0</v>
      </c>
      <c r="N138" s="105">
        <f t="shared" si="16"/>
        <v>-0.18634901410792182</v>
      </c>
      <c r="O138" s="105">
        <f t="shared" si="17"/>
        <v>0</v>
      </c>
      <c r="P138" s="25"/>
      <c r="Q138" s="105"/>
      <c r="R138" s="105"/>
      <c r="S138" s="284"/>
      <c r="U138" s="25"/>
      <c r="V138" s="112">
        <f t="shared" si="18"/>
        <v>0</v>
      </c>
      <c r="W138" s="112">
        <f t="shared" si="19"/>
        <v>0</v>
      </c>
      <c r="X138" s="112">
        <f t="shared" si="20"/>
        <v>0</v>
      </c>
      <c r="Z138" s="102">
        <f t="shared" si="21"/>
        <v>1</v>
      </c>
      <c r="AA138" s="102">
        <f t="shared" si="22"/>
        <v>1</v>
      </c>
      <c r="AH138" s="221"/>
      <c r="AI138" s="270"/>
      <c r="AJ138" s="221"/>
      <c r="AK138" s="221"/>
      <c r="AL138" s="221"/>
      <c r="AM138" s="221"/>
      <c r="AN138" s="221"/>
      <c r="AO138" s="221"/>
      <c r="AP138" s="221"/>
      <c r="AQ138" s="274"/>
      <c r="AR138" s="274"/>
      <c r="AS138" s="221"/>
      <c r="AT138" s="221"/>
      <c r="AU138" s="221"/>
      <c r="AV138" s="221"/>
      <c r="AW138" s="221"/>
      <c r="AX138" s="221"/>
      <c r="AY138" s="221"/>
      <c r="AZ138" s="221"/>
    </row>
    <row r="139" spans="1:52" x14ac:dyDescent="0.15">
      <c r="A139" s="275"/>
      <c r="B139" s="274"/>
      <c r="C139" s="111"/>
      <c r="D139" s="111">
        <v>0</v>
      </c>
      <c r="E139" s="105">
        <v>0</v>
      </c>
      <c r="F139" s="105">
        <v>13.246532918117209</v>
      </c>
      <c r="G139" s="105">
        <v>13.432881932225131</v>
      </c>
      <c r="H139" s="105">
        <v>0</v>
      </c>
      <c r="I139" s="105">
        <v>0</v>
      </c>
      <c r="J139" s="105"/>
      <c r="L139" s="25"/>
      <c r="M139" s="105">
        <f t="shared" si="15"/>
        <v>0</v>
      </c>
      <c r="N139" s="105">
        <f t="shared" si="16"/>
        <v>-0.18634901410792182</v>
      </c>
      <c r="O139" s="105">
        <f t="shared" si="17"/>
        <v>0</v>
      </c>
      <c r="P139" s="25"/>
      <c r="Q139" s="105"/>
      <c r="R139" s="105"/>
      <c r="S139" s="284"/>
      <c r="U139" s="25"/>
      <c r="V139" s="112">
        <f t="shared" si="18"/>
        <v>0</v>
      </c>
      <c r="W139" s="112">
        <f t="shared" si="19"/>
        <v>0</v>
      </c>
      <c r="X139" s="112">
        <f t="shared" si="20"/>
        <v>0</v>
      </c>
      <c r="Z139" s="102">
        <f t="shared" si="21"/>
        <v>1</v>
      </c>
      <c r="AA139" s="102">
        <f t="shared" si="22"/>
        <v>1</v>
      </c>
      <c r="AH139" s="221"/>
      <c r="AI139" s="270"/>
      <c r="AJ139" s="221"/>
      <c r="AK139" s="221"/>
      <c r="AL139" s="221"/>
      <c r="AM139" s="221"/>
      <c r="AN139" s="221"/>
      <c r="AO139" s="221"/>
      <c r="AP139" s="221"/>
      <c r="AQ139" s="274"/>
      <c r="AR139" s="274"/>
      <c r="AS139" s="221"/>
      <c r="AT139" s="221"/>
      <c r="AU139" s="221"/>
      <c r="AV139" s="221"/>
      <c r="AW139" s="221"/>
      <c r="AX139" s="221"/>
      <c r="AY139" s="221"/>
      <c r="AZ139" s="221"/>
    </row>
    <row r="140" spans="1:52" x14ac:dyDescent="0.15">
      <c r="A140" s="275"/>
      <c r="B140" s="274"/>
      <c r="C140" s="111"/>
      <c r="D140" s="111">
        <v>0</v>
      </c>
      <c r="E140" s="105">
        <v>0</v>
      </c>
      <c r="F140" s="105">
        <v>13.246532918117209</v>
      </c>
      <c r="G140" s="105">
        <v>13.432881932225131</v>
      </c>
      <c r="H140" s="105">
        <v>0</v>
      </c>
      <c r="I140" s="105">
        <v>0</v>
      </c>
      <c r="J140" s="105"/>
      <c r="L140" s="25"/>
      <c r="M140" s="105">
        <f t="shared" si="15"/>
        <v>0</v>
      </c>
      <c r="N140" s="105">
        <f t="shared" si="16"/>
        <v>-0.18634901410792182</v>
      </c>
      <c r="O140" s="105">
        <f t="shared" si="17"/>
        <v>0</v>
      </c>
      <c r="P140" s="25"/>
      <c r="Q140" s="105"/>
      <c r="R140" s="105"/>
      <c r="S140" s="284"/>
      <c r="U140" s="25"/>
      <c r="V140" s="112">
        <f t="shared" si="18"/>
        <v>0</v>
      </c>
      <c r="W140" s="112">
        <f t="shared" si="19"/>
        <v>0</v>
      </c>
      <c r="X140" s="112">
        <f t="shared" si="20"/>
        <v>0</v>
      </c>
      <c r="Z140" s="102">
        <f t="shared" si="21"/>
        <v>1</v>
      </c>
      <c r="AA140" s="102">
        <f t="shared" si="22"/>
        <v>1</v>
      </c>
      <c r="AH140" s="221"/>
      <c r="AI140" s="270"/>
      <c r="AJ140" s="221"/>
      <c r="AK140" s="221"/>
      <c r="AL140" s="221"/>
      <c r="AM140" s="221"/>
      <c r="AN140" s="221"/>
      <c r="AO140" s="221"/>
      <c r="AP140" s="221"/>
      <c r="AQ140" s="274"/>
      <c r="AR140" s="274"/>
      <c r="AS140" s="221"/>
      <c r="AT140" s="221"/>
      <c r="AU140" s="221"/>
      <c r="AV140" s="221"/>
      <c r="AW140" s="221"/>
      <c r="AX140" s="221"/>
      <c r="AY140" s="221"/>
      <c r="AZ140" s="221"/>
    </row>
    <row r="141" spans="1:52" x14ac:dyDescent="0.15">
      <c r="A141" s="275"/>
      <c r="B141" s="274"/>
      <c r="C141" s="111"/>
      <c r="D141" s="111">
        <v>0</v>
      </c>
      <c r="E141" s="105">
        <v>0</v>
      </c>
      <c r="F141" s="105">
        <v>13.246532918117209</v>
      </c>
      <c r="G141" s="105">
        <v>13.432881932225131</v>
      </c>
      <c r="H141" s="105">
        <v>0</v>
      </c>
      <c r="I141" s="105">
        <v>0</v>
      </c>
      <c r="J141" s="105"/>
      <c r="L141" s="25"/>
      <c r="M141" s="105">
        <f t="shared" si="15"/>
        <v>0</v>
      </c>
      <c r="N141" s="105">
        <f t="shared" si="16"/>
        <v>-0.18634901410792182</v>
      </c>
      <c r="O141" s="105">
        <f t="shared" si="17"/>
        <v>0</v>
      </c>
      <c r="P141" s="25"/>
      <c r="Q141" s="105"/>
      <c r="R141" s="105"/>
      <c r="S141" s="284"/>
      <c r="U141" s="25"/>
      <c r="V141" s="112">
        <f t="shared" si="18"/>
        <v>0</v>
      </c>
      <c r="W141" s="112">
        <f t="shared" si="19"/>
        <v>0</v>
      </c>
      <c r="X141" s="112">
        <f t="shared" si="20"/>
        <v>0</v>
      </c>
      <c r="Z141" s="102">
        <f t="shared" si="21"/>
        <v>1</v>
      </c>
      <c r="AA141" s="102">
        <f t="shared" si="22"/>
        <v>1</v>
      </c>
      <c r="AH141" s="221"/>
      <c r="AI141" s="270"/>
      <c r="AJ141" s="221"/>
      <c r="AK141" s="221"/>
      <c r="AL141" s="221"/>
      <c r="AM141" s="221"/>
      <c r="AN141" s="221"/>
      <c r="AO141" s="221"/>
      <c r="AP141" s="221"/>
      <c r="AQ141" s="274"/>
      <c r="AR141" s="274"/>
      <c r="AS141" s="221"/>
      <c r="AT141" s="221"/>
      <c r="AU141" s="221"/>
      <c r="AV141" s="221"/>
      <c r="AW141" s="221"/>
      <c r="AX141" s="221"/>
      <c r="AY141" s="221"/>
      <c r="AZ141" s="221"/>
    </row>
    <row r="142" spans="1:52" x14ac:dyDescent="0.15">
      <c r="A142" s="275"/>
      <c r="B142" s="274"/>
      <c r="C142" s="111"/>
      <c r="D142" s="111">
        <v>0</v>
      </c>
      <c r="E142" s="105">
        <v>0</v>
      </c>
      <c r="F142" s="105">
        <v>13.246532918117209</v>
      </c>
      <c r="G142" s="105">
        <v>13.432881932225131</v>
      </c>
      <c r="H142" s="105">
        <v>0</v>
      </c>
      <c r="I142" s="105">
        <v>0</v>
      </c>
      <c r="J142" s="105"/>
      <c r="L142" s="25"/>
      <c r="M142" s="105">
        <f t="shared" si="15"/>
        <v>0</v>
      </c>
      <c r="N142" s="105">
        <f t="shared" si="16"/>
        <v>-0.18634901410792182</v>
      </c>
      <c r="O142" s="105">
        <f t="shared" si="17"/>
        <v>0</v>
      </c>
      <c r="P142" s="25"/>
      <c r="Q142" s="105"/>
      <c r="R142" s="105"/>
      <c r="S142" s="284"/>
      <c r="U142" s="25"/>
      <c r="V142" s="112">
        <f t="shared" si="18"/>
        <v>0</v>
      </c>
      <c r="W142" s="112">
        <f t="shared" si="19"/>
        <v>0</v>
      </c>
      <c r="X142" s="112">
        <f t="shared" si="20"/>
        <v>0</v>
      </c>
      <c r="Z142" s="102">
        <f t="shared" si="21"/>
        <v>1</v>
      </c>
      <c r="AA142" s="102">
        <f t="shared" si="22"/>
        <v>1</v>
      </c>
      <c r="AH142" s="221"/>
      <c r="AI142" s="270"/>
      <c r="AJ142" s="221"/>
      <c r="AK142" s="221"/>
      <c r="AL142" s="221"/>
      <c r="AM142" s="221"/>
      <c r="AN142" s="221"/>
      <c r="AO142" s="221"/>
      <c r="AP142" s="221"/>
      <c r="AQ142" s="274"/>
      <c r="AR142" s="274"/>
      <c r="AS142" s="221"/>
      <c r="AT142" s="221"/>
      <c r="AU142" s="221"/>
      <c r="AV142" s="221"/>
      <c r="AW142" s="221"/>
      <c r="AX142" s="221"/>
      <c r="AY142" s="221"/>
      <c r="AZ142" s="221"/>
    </row>
    <row r="143" spans="1:52" x14ac:dyDescent="0.15">
      <c r="A143" s="275"/>
      <c r="B143" s="274"/>
      <c r="C143" s="111"/>
      <c r="D143" s="111">
        <v>0</v>
      </c>
      <c r="E143" s="105">
        <v>0</v>
      </c>
      <c r="F143" s="105">
        <v>13.246532918117209</v>
      </c>
      <c r="G143" s="105">
        <v>13.432881932225131</v>
      </c>
      <c r="H143" s="105">
        <v>0</v>
      </c>
      <c r="I143" s="105">
        <v>0</v>
      </c>
      <c r="J143" s="105"/>
      <c r="L143" s="25"/>
      <c r="M143" s="105">
        <f t="shared" si="15"/>
        <v>0</v>
      </c>
      <c r="N143" s="105">
        <f t="shared" si="16"/>
        <v>-0.18634901410792182</v>
      </c>
      <c r="O143" s="105">
        <f t="shared" si="17"/>
        <v>0</v>
      </c>
      <c r="P143" s="25"/>
      <c r="Q143" s="105"/>
      <c r="R143" s="105"/>
      <c r="S143" s="284"/>
      <c r="U143" s="25"/>
      <c r="V143" s="112">
        <f t="shared" si="18"/>
        <v>0</v>
      </c>
      <c r="W143" s="112">
        <f t="shared" si="19"/>
        <v>0</v>
      </c>
      <c r="X143" s="112">
        <f t="shared" si="20"/>
        <v>0</v>
      </c>
      <c r="Z143" s="102">
        <f t="shared" si="21"/>
        <v>1</v>
      </c>
      <c r="AA143" s="102">
        <f t="shared" si="22"/>
        <v>1</v>
      </c>
      <c r="AH143" s="221"/>
      <c r="AI143" s="270"/>
      <c r="AJ143" s="221"/>
      <c r="AK143" s="221"/>
      <c r="AL143" s="221"/>
      <c r="AM143" s="221"/>
      <c r="AN143" s="221"/>
      <c r="AO143" s="221"/>
      <c r="AP143" s="221"/>
      <c r="AQ143" s="274"/>
      <c r="AR143" s="274"/>
      <c r="AS143" s="221"/>
      <c r="AT143" s="221"/>
      <c r="AU143" s="221"/>
      <c r="AV143" s="221"/>
      <c r="AW143" s="221"/>
      <c r="AX143" s="221"/>
      <c r="AY143" s="221"/>
      <c r="AZ143" s="221"/>
    </row>
    <row r="144" spans="1:52" x14ac:dyDescent="0.15">
      <c r="A144" s="275"/>
      <c r="B144" s="274"/>
      <c r="C144" s="111"/>
      <c r="D144" s="111">
        <v>0</v>
      </c>
      <c r="E144" s="105">
        <v>0</v>
      </c>
      <c r="F144" s="105">
        <v>13.246532918117209</v>
      </c>
      <c r="G144" s="105">
        <v>13.432881932225131</v>
      </c>
      <c r="H144" s="105">
        <v>0</v>
      </c>
      <c r="I144" s="105">
        <v>0</v>
      </c>
      <c r="J144" s="105"/>
      <c r="L144" s="25"/>
      <c r="M144" s="105">
        <f t="shared" si="15"/>
        <v>0</v>
      </c>
      <c r="N144" s="105">
        <f t="shared" si="16"/>
        <v>-0.18634901410792182</v>
      </c>
      <c r="O144" s="105">
        <f t="shared" si="17"/>
        <v>0</v>
      </c>
      <c r="P144" s="25"/>
      <c r="Q144" s="105"/>
      <c r="R144" s="105"/>
      <c r="S144" s="284"/>
      <c r="U144" s="25"/>
      <c r="V144" s="112">
        <f t="shared" si="18"/>
        <v>0</v>
      </c>
      <c r="W144" s="112">
        <f t="shared" si="19"/>
        <v>0</v>
      </c>
      <c r="X144" s="112">
        <f t="shared" si="20"/>
        <v>0</v>
      </c>
      <c r="Z144" s="102">
        <f t="shared" si="21"/>
        <v>1</v>
      </c>
      <c r="AA144" s="102">
        <f t="shared" si="22"/>
        <v>1</v>
      </c>
      <c r="AH144" s="221"/>
      <c r="AI144" s="270"/>
      <c r="AJ144" s="221"/>
      <c r="AK144" s="221"/>
      <c r="AL144" s="221"/>
      <c r="AM144" s="221"/>
      <c r="AN144" s="221"/>
      <c r="AO144" s="221"/>
      <c r="AP144" s="221"/>
      <c r="AQ144" s="274"/>
      <c r="AR144" s="274"/>
      <c r="AS144" s="221"/>
      <c r="AT144" s="221"/>
      <c r="AU144" s="221"/>
      <c r="AV144" s="221"/>
      <c r="AW144" s="221"/>
      <c r="AX144" s="221"/>
      <c r="AY144" s="221"/>
      <c r="AZ144" s="221"/>
    </row>
    <row r="145" spans="1:52" x14ac:dyDescent="0.15">
      <c r="A145" s="275"/>
      <c r="B145" s="274"/>
      <c r="C145" s="111"/>
      <c r="D145" s="111">
        <v>0</v>
      </c>
      <c r="E145" s="105">
        <v>0</v>
      </c>
      <c r="F145" s="105">
        <v>13.246532918117209</v>
      </c>
      <c r="G145" s="105">
        <v>13.432881932225131</v>
      </c>
      <c r="H145" s="105">
        <v>0</v>
      </c>
      <c r="I145" s="105">
        <v>0</v>
      </c>
      <c r="J145" s="105"/>
      <c r="L145" s="25"/>
      <c r="M145" s="105">
        <f t="shared" si="15"/>
        <v>0</v>
      </c>
      <c r="N145" s="105">
        <f t="shared" si="16"/>
        <v>-0.18634901410792182</v>
      </c>
      <c r="O145" s="105">
        <f t="shared" si="17"/>
        <v>0</v>
      </c>
      <c r="P145" s="25"/>
      <c r="Q145" s="105"/>
      <c r="R145" s="105"/>
      <c r="S145" s="284"/>
      <c r="U145" s="25"/>
      <c r="V145" s="112">
        <f t="shared" si="18"/>
        <v>0</v>
      </c>
      <c r="W145" s="112">
        <f t="shared" si="19"/>
        <v>0</v>
      </c>
      <c r="X145" s="112">
        <f t="shared" si="20"/>
        <v>0</v>
      </c>
      <c r="Z145" s="102">
        <f t="shared" si="21"/>
        <v>1</v>
      </c>
      <c r="AA145" s="102">
        <f t="shared" si="22"/>
        <v>1</v>
      </c>
      <c r="AH145" s="221"/>
      <c r="AI145" s="270"/>
      <c r="AJ145" s="221"/>
      <c r="AK145" s="221"/>
      <c r="AL145" s="221"/>
      <c r="AM145" s="221"/>
      <c r="AN145" s="221"/>
      <c r="AO145" s="221"/>
      <c r="AP145" s="221"/>
      <c r="AQ145" s="274"/>
      <c r="AR145" s="274"/>
      <c r="AS145" s="221"/>
      <c r="AT145" s="221"/>
      <c r="AU145" s="221"/>
      <c r="AV145" s="221"/>
      <c r="AW145" s="221"/>
      <c r="AX145" s="221"/>
      <c r="AY145" s="221"/>
      <c r="AZ145" s="221"/>
    </row>
    <row r="146" spans="1:52" x14ac:dyDescent="0.15">
      <c r="A146" s="275"/>
      <c r="B146" s="274"/>
      <c r="C146" s="111"/>
      <c r="D146" s="111">
        <v>0</v>
      </c>
      <c r="E146" s="105">
        <v>0</v>
      </c>
      <c r="F146" s="105">
        <v>13.246532918117209</v>
      </c>
      <c r="G146" s="105">
        <v>13.432881932225131</v>
      </c>
      <c r="H146" s="105">
        <v>0</v>
      </c>
      <c r="I146" s="105">
        <v>0</v>
      </c>
      <c r="J146" s="105"/>
      <c r="L146" s="25"/>
      <c r="M146" s="105">
        <f t="shared" ref="M146:M209" si="23">+D146-E146</f>
        <v>0</v>
      </c>
      <c r="N146" s="105">
        <f t="shared" ref="N146:N209" si="24">+F146-G146</f>
        <v>-0.18634901410792182</v>
      </c>
      <c r="O146" s="105">
        <f t="shared" ref="O146:O209" si="25">+H146-I146</f>
        <v>0</v>
      </c>
      <c r="P146" s="25"/>
      <c r="Q146" s="105"/>
      <c r="R146" s="105"/>
      <c r="S146" s="284"/>
      <c r="U146" s="25"/>
      <c r="V146" s="112">
        <f t="shared" si="18"/>
        <v>0</v>
      </c>
      <c r="W146" s="112">
        <f t="shared" si="19"/>
        <v>0</v>
      </c>
      <c r="X146" s="112">
        <f t="shared" si="20"/>
        <v>0</v>
      </c>
      <c r="Z146" s="102">
        <f t="shared" si="21"/>
        <v>1</v>
      </c>
      <c r="AA146" s="102">
        <f t="shared" si="22"/>
        <v>1</v>
      </c>
      <c r="AH146" s="221"/>
      <c r="AI146" s="270"/>
      <c r="AJ146" s="221"/>
      <c r="AK146" s="221"/>
      <c r="AL146" s="221"/>
      <c r="AM146" s="221"/>
      <c r="AN146" s="221"/>
      <c r="AO146" s="221"/>
      <c r="AP146" s="221"/>
      <c r="AQ146" s="274"/>
      <c r="AR146" s="274"/>
      <c r="AS146" s="221"/>
      <c r="AT146" s="221"/>
      <c r="AU146" s="221"/>
      <c r="AV146" s="221"/>
      <c r="AW146" s="221"/>
      <c r="AX146" s="221"/>
      <c r="AY146" s="221"/>
      <c r="AZ146" s="221"/>
    </row>
    <row r="147" spans="1:52" x14ac:dyDescent="0.15">
      <c r="A147" s="275"/>
      <c r="B147" s="274"/>
      <c r="C147" s="111"/>
      <c r="D147" s="111">
        <v>0</v>
      </c>
      <c r="E147" s="105">
        <v>0</v>
      </c>
      <c r="F147" s="105">
        <v>13.246532918117209</v>
      </c>
      <c r="G147" s="105">
        <v>13.432881932225131</v>
      </c>
      <c r="H147" s="105">
        <v>0</v>
      </c>
      <c r="I147" s="105">
        <v>0</v>
      </c>
      <c r="J147" s="105"/>
      <c r="L147" s="25"/>
      <c r="M147" s="105">
        <f t="shared" si="23"/>
        <v>0</v>
      </c>
      <c r="N147" s="105">
        <f t="shared" si="24"/>
        <v>-0.18634901410792182</v>
      </c>
      <c r="O147" s="105">
        <f t="shared" si="25"/>
        <v>0</v>
      </c>
      <c r="P147" s="25"/>
      <c r="Q147" s="105"/>
      <c r="R147" s="105"/>
      <c r="S147" s="284"/>
      <c r="U147" s="25"/>
      <c r="V147" s="112">
        <f t="shared" ref="V147:V210" si="26">+H147*cratio-D147</f>
        <v>0</v>
      </c>
      <c r="W147" s="112">
        <f t="shared" ref="W147:W210" si="27">+I147*cratio-E147</f>
        <v>0</v>
      </c>
      <c r="X147" s="112">
        <f t="shared" ref="X147:X210" si="28">+V147-W147</f>
        <v>0</v>
      </c>
      <c r="Z147" s="102">
        <f t="shared" ref="Z147:Z210" si="29">IF(V147=MAX(V147:W147),1,0)</f>
        <v>1</v>
      </c>
      <c r="AA147" s="102">
        <f t="shared" ref="AA147:AA210" si="30">IF(W147=MAX(V147:W147),1,0)</f>
        <v>1</v>
      </c>
      <c r="AH147" s="221"/>
      <c r="AI147" s="270"/>
      <c r="AJ147" s="221"/>
      <c r="AK147" s="221"/>
      <c r="AL147" s="221"/>
      <c r="AM147" s="221"/>
      <c r="AN147" s="221"/>
      <c r="AO147" s="221"/>
      <c r="AP147" s="221"/>
      <c r="AQ147" s="274"/>
      <c r="AR147" s="274"/>
      <c r="AS147" s="221"/>
      <c r="AT147" s="221"/>
      <c r="AU147" s="221"/>
      <c r="AV147" s="221"/>
      <c r="AW147" s="221"/>
      <c r="AX147" s="221"/>
      <c r="AY147" s="221"/>
      <c r="AZ147" s="221"/>
    </row>
    <row r="148" spans="1:52" x14ac:dyDescent="0.15">
      <c r="A148" s="275"/>
      <c r="B148" s="274"/>
      <c r="C148" s="111"/>
      <c r="D148" s="111">
        <v>0</v>
      </c>
      <c r="E148" s="105">
        <v>0</v>
      </c>
      <c r="F148" s="105">
        <v>13.246532918117209</v>
      </c>
      <c r="G148" s="105">
        <v>13.432881932225131</v>
      </c>
      <c r="H148" s="105">
        <v>0</v>
      </c>
      <c r="I148" s="105">
        <v>0</v>
      </c>
      <c r="J148" s="105"/>
      <c r="L148" s="25"/>
      <c r="M148" s="105">
        <f t="shared" si="23"/>
        <v>0</v>
      </c>
      <c r="N148" s="105">
        <f t="shared" si="24"/>
        <v>-0.18634901410792182</v>
      </c>
      <c r="O148" s="105">
        <f t="shared" si="25"/>
        <v>0</v>
      </c>
      <c r="P148" s="25"/>
      <c r="Q148" s="105"/>
      <c r="R148" s="105"/>
      <c r="S148" s="284"/>
      <c r="U148" s="25"/>
      <c r="V148" s="112">
        <f t="shared" si="26"/>
        <v>0</v>
      </c>
      <c r="W148" s="112">
        <f t="shared" si="27"/>
        <v>0</v>
      </c>
      <c r="X148" s="112">
        <f t="shared" si="28"/>
        <v>0</v>
      </c>
      <c r="Z148" s="102">
        <f t="shared" si="29"/>
        <v>1</v>
      </c>
      <c r="AA148" s="102">
        <f t="shared" si="30"/>
        <v>1</v>
      </c>
      <c r="AH148" s="221"/>
      <c r="AI148" s="270"/>
      <c r="AJ148" s="221"/>
      <c r="AK148" s="221"/>
      <c r="AL148" s="221"/>
      <c r="AM148" s="221"/>
      <c r="AN148" s="221"/>
      <c r="AO148" s="221"/>
      <c r="AP148" s="221"/>
      <c r="AQ148" s="274"/>
      <c r="AR148" s="274"/>
      <c r="AS148" s="221"/>
      <c r="AT148" s="221"/>
      <c r="AU148" s="221"/>
      <c r="AV148" s="221"/>
      <c r="AW148" s="221"/>
      <c r="AX148" s="221"/>
      <c r="AY148" s="221"/>
      <c r="AZ148" s="221"/>
    </row>
    <row r="149" spans="1:52" x14ac:dyDescent="0.15">
      <c r="A149" s="275"/>
      <c r="B149" s="274"/>
      <c r="C149" s="111"/>
      <c r="D149" s="111">
        <v>0</v>
      </c>
      <c r="E149" s="105">
        <v>0</v>
      </c>
      <c r="F149" s="105">
        <v>13.246532918117209</v>
      </c>
      <c r="G149" s="105">
        <v>13.432881932225131</v>
      </c>
      <c r="H149" s="105">
        <v>0</v>
      </c>
      <c r="I149" s="105">
        <v>0</v>
      </c>
      <c r="J149" s="105"/>
      <c r="L149" s="25"/>
      <c r="M149" s="105">
        <f t="shared" si="23"/>
        <v>0</v>
      </c>
      <c r="N149" s="105">
        <f t="shared" si="24"/>
        <v>-0.18634901410792182</v>
      </c>
      <c r="O149" s="105">
        <f t="shared" si="25"/>
        <v>0</v>
      </c>
      <c r="P149" s="25"/>
      <c r="Q149" s="105"/>
      <c r="R149" s="105"/>
      <c r="S149" s="284"/>
      <c r="U149" s="25"/>
      <c r="V149" s="112">
        <f t="shared" si="26"/>
        <v>0</v>
      </c>
      <c r="W149" s="112">
        <f t="shared" si="27"/>
        <v>0</v>
      </c>
      <c r="X149" s="112">
        <f t="shared" si="28"/>
        <v>0</v>
      </c>
      <c r="Z149" s="102">
        <f t="shared" si="29"/>
        <v>1</v>
      </c>
      <c r="AA149" s="102">
        <f t="shared" si="30"/>
        <v>1</v>
      </c>
      <c r="AH149" s="221"/>
      <c r="AI149" s="270"/>
      <c r="AJ149" s="221"/>
      <c r="AK149" s="221"/>
      <c r="AL149" s="221"/>
      <c r="AM149" s="221"/>
      <c r="AN149" s="221"/>
      <c r="AO149" s="221"/>
      <c r="AP149" s="221"/>
      <c r="AQ149" s="274"/>
      <c r="AR149" s="274"/>
      <c r="AS149" s="221"/>
      <c r="AT149" s="221"/>
      <c r="AU149" s="221"/>
      <c r="AV149" s="221"/>
      <c r="AW149" s="221"/>
      <c r="AX149" s="221"/>
      <c r="AY149" s="221"/>
      <c r="AZ149" s="221"/>
    </row>
    <row r="150" spans="1:52" x14ac:dyDescent="0.15">
      <c r="A150" s="275"/>
      <c r="B150" s="274"/>
      <c r="C150" s="111"/>
      <c r="D150" s="111">
        <v>0</v>
      </c>
      <c r="E150" s="105">
        <v>0</v>
      </c>
      <c r="F150" s="105">
        <v>13.246532918117209</v>
      </c>
      <c r="G150" s="105">
        <v>13.432881932225131</v>
      </c>
      <c r="H150" s="105">
        <v>0</v>
      </c>
      <c r="I150" s="105">
        <v>0</v>
      </c>
      <c r="J150" s="105"/>
      <c r="L150" s="25"/>
      <c r="M150" s="105">
        <f t="shared" si="23"/>
        <v>0</v>
      </c>
      <c r="N150" s="105">
        <f t="shared" si="24"/>
        <v>-0.18634901410792182</v>
      </c>
      <c r="O150" s="105">
        <f t="shared" si="25"/>
        <v>0</v>
      </c>
      <c r="P150" s="25"/>
      <c r="Q150" s="105"/>
      <c r="R150" s="105"/>
      <c r="S150" s="284"/>
      <c r="U150" s="25"/>
      <c r="V150" s="112">
        <f t="shared" si="26"/>
        <v>0</v>
      </c>
      <c r="W150" s="112">
        <f t="shared" si="27"/>
        <v>0</v>
      </c>
      <c r="X150" s="112">
        <f t="shared" si="28"/>
        <v>0</v>
      </c>
      <c r="Z150" s="102">
        <f t="shared" si="29"/>
        <v>1</v>
      </c>
      <c r="AA150" s="102">
        <f t="shared" si="30"/>
        <v>1</v>
      </c>
      <c r="AH150" s="221"/>
      <c r="AI150" s="270"/>
      <c r="AJ150" s="221"/>
      <c r="AK150" s="221"/>
      <c r="AL150" s="221"/>
      <c r="AM150" s="221"/>
      <c r="AN150" s="221"/>
      <c r="AO150" s="221"/>
      <c r="AP150" s="221"/>
      <c r="AQ150" s="274"/>
      <c r="AR150" s="274"/>
      <c r="AS150" s="221"/>
      <c r="AT150" s="221"/>
      <c r="AU150" s="221"/>
      <c r="AV150" s="221"/>
      <c r="AW150" s="221"/>
      <c r="AX150" s="221"/>
      <c r="AY150" s="221"/>
      <c r="AZ150" s="221"/>
    </row>
    <row r="151" spans="1:52" x14ac:dyDescent="0.15">
      <c r="A151" s="275"/>
      <c r="B151" s="274"/>
      <c r="C151" s="111"/>
      <c r="D151" s="111">
        <v>0</v>
      </c>
      <c r="E151" s="105">
        <v>0</v>
      </c>
      <c r="F151" s="105">
        <v>13.246532918117209</v>
      </c>
      <c r="G151" s="105">
        <v>13.432881932225131</v>
      </c>
      <c r="H151" s="105">
        <v>0</v>
      </c>
      <c r="I151" s="105">
        <v>0</v>
      </c>
      <c r="J151" s="105"/>
      <c r="L151" s="25"/>
      <c r="M151" s="105">
        <f t="shared" si="23"/>
        <v>0</v>
      </c>
      <c r="N151" s="105">
        <f t="shared" si="24"/>
        <v>-0.18634901410792182</v>
      </c>
      <c r="O151" s="105">
        <f t="shared" si="25"/>
        <v>0</v>
      </c>
      <c r="P151" s="25"/>
      <c r="Q151" s="105"/>
      <c r="R151" s="105"/>
      <c r="S151" s="284"/>
      <c r="U151" s="25"/>
      <c r="V151" s="112">
        <f t="shared" si="26"/>
        <v>0</v>
      </c>
      <c r="W151" s="112">
        <f t="shared" si="27"/>
        <v>0</v>
      </c>
      <c r="X151" s="112">
        <f t="shared" si="28"/>
        <v>0</v>
      </c>
      <c r="Z151" s="102">
        <f t="shared" si="29"/>
        <v>1</v>
      </c>
      <c r="AA151" s="102">
        <f t="shared" si="30"/>
        <v>1</v>
      </c>
      <c r="AH151" s="221"/>
      <c r="AI151" s="270"/>
      <c r="AJ151" s="221"/>
      <c r="AK151" s="221"/>
      <c r="AL151" s="221"/>
      <c r="AM151" s="221"/>
      <c r="AN151" s="221"/>
      <c r="AO151" s="221"/>
      <c r="AP151" s="221"/>
      <c r="AQ151" s="274"/>
      <c r="AR151" s="274"/>
      <c r="AS151" s="221"/>
      <c r="AT151" s="221"/>
      <c r="AU151" s="221"/>
      <c r="AV151" s="221"/>
      <c r="AW151" s="221"/>
      <c r="AX151" s="221"/>
      <c r="AY151" s="221"/>
      <c r="AZ151" s="221"/>
    </row>
    <row r="152" spans="1:52" x14ac:dyDescent="0.15">
      <c r="A152" s="275"/>
      <c r="B152" s="274"/>
      <c r="C152" s="111"/>
      <c r="D152" s="111">
        <v>0</v>
      </c>
      <c r="E152" s="105">
        <v>0</v>
      </c>
      <c r="F152" s="105">
        <v>13.246532918117209</v>
      </c>
      <c r="G152" s="105">
        <v>13.432881932225131</v>
      </c>
      <c r="H152" s="105">
        <v>0</v>
      </c>
      <c r="I152" s="105">
        <v>0</v>
      </c>
      <c r="J152" s="105"/>
      <c r="L152" s="25"/>
      <c r="M152" s="105">
        <f t="shared" si="23"/>
        <v>0</v>
      </c>
      <c r="N152" s="105">
        <f t="shared" si="24"/>
        <v>-0.18634901410792182</v>
      </c>
      <c r="O152" s="105">
        <f t="shared" si="25"/>
        <v>0</v>
      </c>
      <c r="P152" s="25"/>
      <c r="Q152" s="105"/>
      <c r="R152" s="105"/>
      <c r="S152" s="284"/>
      <c r="U152" s="25"/>
      <c r="V152" s="112">
        <f t="shared" si="26"/>
        <v>0</v>
      </c>
      <c r="W152" s="112">
        <f t="shared" si="27"/>
        <v>0</v>
      </c>
      <c r="X152" s="112">
        <f t="shared" si="28"/>
        <v>0</v>
      </c>
      <c r="Z152" s="102">
        <f t="shared" si="29"/>
        <v>1</v>
      </c>
      <c r="AA152" s="102">
        <f t="shared" si="30"/>
        <v>1</v>
      </c>
      <c r="AH152" s="221"/>
      <c r="AI152" s="270"/>
      <c r="AJ152" s="221"/>
      <c r="AK152" s="221"/>
      <c r="AL152" s="221"/>
      <c r="AM152" s="221"/>
      <c r="AN152" s="221"/>
      <c r="AO152" s="221"/>
      <c r="AP152" s="221"/>
      <c r="AQ152" s="274"/>
      <c r="AR152" s="274"/>
      <c r="AS152" s="221"/>
      <c r="AT152" s="221"/>
      <c r="AU152" s="221"/>
      <c r="AV152" s="221"/>
      <c r="AW152" s="221"/>
      <c r="AX152" s="221"/>
      <c r="AY152" s="221"/>
      <c r="AZ152" s="221"/>
    </row>
    <row r="153" spans="1:52" x14ac:dyDescent="0.15">
      <c r="A153" s="275"/>
      <c r="B153" s="274"/>
      <c r="C153" s="111"/>
      <c r="D153" s="111">
        <v>0</v>
      </c>
      <c r="E153" s="105">
        <v>0</v>
      </c>
      <c r="F153" s="105">
        <v>13.246532918117209</v>
      </c>
      <c r="G153" s="105">
        <v>13.432881932225131</v>
      </c>
      <c r="H153" s="105">
        <v>0</v>
      </c>
      <c r="I153" s="105">
        <v>0</v>
      </c>
      <c r="J153" s="105"/>
      <c r="L153" s="25"/>
      <c r="M153" s="105">
        <f t="shared" si="23"/>
        <v>0</v>
      </c>
      <c r="N153" s="105">
        <f t="shared" si="24"/>
        <v>-0.18634901410792182</v>
      </c>
      <c r="O153" s="105">
        <f t="shared" si="25"/>
        <v>0</v>
      </c>
      <c r="P153" s="25"/>
      <c r="Q153" s="105"/>
      <c r="R153" s="105"/>
      <c r="S153" s="284"/>
      <c r="U153" s="25"/>
      <c r="V153" s="112">
        <f t="shared" si="26"/>
        <v>0</v>
      </c>
      <c r="W153" s="112">
        <f t="shared" si="27"/>
        <v>0</v>
      </c>
      <c r="X153" s="112">
        <f t="shared" si="28"/>
        <v>0</v>
      </c>
      <c r="Z153" s="102">
        <f t="shared" si="29"/>
        <v>1</v>
      </c>
      <c r="AA153" s="102">
        <f t="shared" si="30"/>
        <v>1</v>
      </c>
      <c r="AH153" s="221"/>
      <c r="AI153" s="270"/>
      <c r="AJ153" s="221"/>
      <c r="AK153" s="221"/>
      <c r="AL153" s="221"/>
      <c r="AM153" s="221"/>
      <c r="AN153" s="221"/>
      <c r="AO153" s="221"/>
      <c r="AP153" s="221"/>
      <c r="AQ153" s="274"/>
      <c r="AR153" s="274"/>
      <c r="AS153" s="221"/>
      <c r="AT153" s="221"/>
      <c r="AU153" s="221"/>
      <c r="AV153" s="221"/>
      <c r="AW153" s="221"/>
      <c r="AX153" s="221"/>
      <c r="AY153" s="221"/>
      <c r="AZ153" s="221"/>
    </row>
    <row r="154" spans="1:52" x14ac:dyDescent="0.15">
      <c r="A154" s="275"/>
      <c r="B154" s="274"/>
      <c r="C154" s="111"/>
      <c r="D154" s="111">
        <v>0</v>
      </c>
      <c r="E154" s="105">
        <v>0</v>
      </c>
      <c r="F154" s="105">
        <v>13.246532918117209</v>
      </c>
      <c r="G154" s="105">
        <v>13.432881932225131</v>
      </c>
      <c r="H154" s="105">
        <v>0</v>
      </c>
      <c r="I154" s="105">
        <v>0</v>
      </c>
      <c r="J154" s="105"/>
      <c r="L154" s="25"/>
      <c r="M154" s="105">
        <f t="shared" si="23"/>
        <v>0</v>
      </c>
      <c r="N154" s="105">
        <f t="shared" si="24"/>
        <v>-0.18634901410792182</v>
      </c>
      <c r="O154" s="105">
        <f t="shared" si="25"/>
        <v>0</v>
      </c>
      <c r="P154" s="25"/>
      <c r="Q154" s="105"/>
      <c r="R154" s="105"/>
      <c r="S154" s="284"/>
      <c r="U154" s="25"/>
      <c r="V154" s="112">
        <f t="shared" si="26"/>
        <v>0</v>
      </c>
      <c r="W154" s="112">
        <f t="shared" si="27"/>
        <v>0</v>
      </c>
      <c r="X154" s="112">
        <f t="shared" si="28"/>
        <v>0</v>
      </c>
      <c r="Z154" s="102">
        <f t="shared" si="29"/>
        <v>1</v>
      </c>
      <c r="AA154" s="102">
        <f t="shared" si="30"/>
        <v>1</v>
      </c>
      <c r="AH154" s="221"/>
      <c r="AI154" s="270"/>
      <c r="AJ154" s="221"/>
      <c r="AK154" s="221"/>
      <c r="AL154" s="221"/>
      <c r="AM154" s="221"/>
      <c r="AN154" s="221"/>
      <c r="AO154" s="221"/>
      <c r="AP154" s="221"/>
      <c r="AQ154" s="274"/>
      <c r="AR154" s="274"/>
      <c r="AS154" s="221"/>
      <c r="AT154" s="221"/>
      <c r="AU154" s="221"/>
      <c r="AV154" s="221"/>
      <c r="AW154" s="221"/>
      <c r="AX154" s="221"/>
      <c r="AY154" s="221"/>
      <c r="AZ154" s="221"/>
    </row>
    <row r="155" spans="1:52" x14ac:dyDescent="0.15">
      <c r="A155" s="275"/>
      <c r="B155" s="274"/>
      <c r="C155" s="111"/>
      <c r="D155" s="111">
        <v>0</v>
      </c>
      <c r="E155" s="105">
        <v>0</v>
      </c>
      <c r="F155" s="105">
        <v>13.246532918117209</v>
      </c>
      <c r="G155" s="105">
        <v>13.432881932225131</v>
      </c>
      <c r="H155" s="105">
        <v>0</v>
      </c>
      <c r="I155" s="105">
        <v>0</v>
      </c>
      <c r="J155" s="105"/>
      <c r="L155" s="25"/>
      <c r="M155" s="105">
        <f t="shared" si="23"/>
        <v>0</v>
      </c>
      <c r="N155" s="105">
        <f t="shared" si="24"/>
        <v>-0.18634901410792182</v>
      </c>
      <c r="O155" s="105">
        <f t="shared" si="25"/>
        <v>0</v>
      </c>
      <c r="P155" s="25"/>
      <c r="Q155" s="105"/>
      <c r="R155" s="105"/>
      <c r="S155" s="284"/>
      <c r="U155" s="25"/>
      <c r="V155" s="112">
        <f t="shared" si="26"/>
        <v>0</v>
      </c>
      <c r="W155" s="112">
        <f t="shared" si="27"/>
        <v>0</v>
      </c>
      <c r="X155" s="112">
        <f t="shared" si="28"/>
        <v>0</v>
      </c>
      <c r="Z155" s="102">
        <f t="shared" si="29"/>
        <v>1</v>
      </c>
      <c r="AA155" s="102">
        <f t="shared" si="30"/>
        <v>1</v>
      </c>
      <c r="AH155" s="221"/>
      <c r="AI155" s="270"/>
      <c r="AJ155" s="221"/>
      <c r="AK155" s="221"/>
      <c r="AL155" s="221"/>
      <c r="AM155" s="221"/>
      <c r="AN155" s="221"/>
      <c r="AO155" s="221"/>
      <c r="AP155" s="221"/>
      <c r="AQ155" s="274"/>
      <c r="AR155" s="274"/>
      <c r="AS155" s="221"/>
      <c r="AT155" s="221"/>
      <c r="AU155" s="221"/>
      <c r="AV155" s="221"/>
      <c r="AW155" s="221"/>
      <c r="AX155" s="221"/>
      <c r="AY155" s="221"/>
      <c r="AZ155" s="221"/>
    </row>
    <row r="156" spans="1:52" x14ac:dyDescent="0.15">
      <c r="A156" s="275"/>
      <c r="B156" s="274"/>
      <c r="C156" s="111"/>
      <c r="D156" s="111">
        <v>0</v>
      </c>
      <c r="E156" s="105">
        <v>0</v>
      </c>
      <c r="F156" s="105">
        <v>13.246532918117209</v>
      </c>
      <c r="G156" s="105">
        <v>13.432881932225131</v>
      </c>
      <c r="H156" s="105">
        <v>0</v>
      </c>
      <c r="I156" s="105">
        <v>0</v>
      </c>
      <c r="J156" s="105"/>
      <c r="L156" s="25"/>
      <c r="M156" s="105">
        <f t="shared" si="23"/>
        <v>0</v>
      </c>
      <c r="N156" s="105">
        <f t="shared" si="24"/>
        <v>-0.18634901410792182</v>
      </c>
      <c r="O156" s="105">
        <f t="shared" si="25"/>
        <v>0</v>
      </c>
      <c r="P156" s="25"/>
      <c r="Q156" s="105"/>
      <c r="R156" s="105"/>
      <c r="S156" s="284"/>
      <c r="U156" s="25"/>
      <c r="V156" s="112">
        <f t="shared" si="26"/>
        <v>0</v>
      </c>
      <c r="W156" s="112">
        <f t="shared" si="27"/>
        <v>0</v>
      </c>
      <c r="X156" s="112">
        <f t="shared" si="28"/>
        <v>0</v>
      </c>
      <c r="Z156" s="102">
        <f t="shared" si="29"/>
        <v>1</v>
      </c>
      <c r="AA156" s="102">
        <f t="shared" si="30"/>
        <v>1</v>
      </c>
      <c r="AH156" s="221"/>
      <c r="AI156" s="270"/>
      <c r="AJ156" s="221"/>
      <c r="AK156" s="221"/>
      <c r="AL156" s="221"/>
      <c r="AM156" s="221"/>
      <c r="AN156" s="221"/>
      <c r="AO156" s="221"/>
      <c r="AP156" s="221"/>
      <c r="AQ156" s="274"/>
      <c r="AR156" s="274"/>
      <c r="AS156" s="221"/>
      <c r="AT156" s="221"/>
      <c r="AU156" s="221"/>
      <c r="AV156" s="221"/>
      <c r="AW156" s="221"/>
      <c r="AX156" s="221"/>
      <c r="AY156" s="221"/>
      <c r="AZ156" s="221"/>
    </row>
    <row r="157" spans="1:52" x14ac:dyDescent="0.15">
      <c r="A157" s="275"/>
      <c r="B157" s="274"/>
      <c r="C157" s="111"/>
      <c r="D157" s="111">
        <v>0</v>
      </c>
      <c r="E157" s="105">
        <v>0</v>
      </c>
      <c r="F157" s="105">
        <v>13.246532918117209</v>
      </c>
      <c r="G157" s="105">
        <v>13.432881932225131</v>
      </c>
      <c r="H157" s="105">
        <v>0</v>
      </c>
      <c r="I157" s="105">
        <v>0</v>
      </c>
      <c r="J157" s="105"/>
      <c r="L157" s="25"/>
      <c r="M157" s="105">
        <f t="shared" si="23"/>
        <v>0</v>
      </c>
      <c r="N157" s="105">
        <f t="shared" si="24"/>
        <v>-0.18634901410792182</v>
      </c>
      <c r="O157" s="105">
        <f t="shared" si="25"/>
        <v>0</v>
      </c>
      <c r="P157" s="25"/>
      <c r="Q157" s="105"/>
      <c r="R157" s="105"/>
      <c r="S157" s="284"/>
      <c r="U157" s="25"/>
      <c r="V157" s="112">
        <f t="shared" si="26"/>
        <v>0</v>
      </c>
      <c r="W157" s="112">
        <f t="shared" si="27"/>
        <v>0</v>
      </c>
      <c r="X157" s="112">
        <f t="shared" si="28"/>
        <v>0</v>
      </c>
      <c r="Z157" s="102">
        <f t="shared" si="29"/>
        <v>1</v>
      </c>
      <c r="AA157" s="102">
        <f t="shared" si="30"/>
        <v>1</v>
      </c>
      <c r="AH157" s="221"/>
      <c r="AI157" s="270"/>
      <c r="AJ157" s="221"/>
      <c r="AK157" s="221"/>
      <c r="AL157" s="221"/>
      <c r="AM157" s="221"/>
      <c r="AN157" s="221"/>
      <c r="AO157" s="221"/>
      <c r="AP157" s="221"/>
      <c r="AQ157" s="274"/>
      <c r="AR157" s="274"/>
      <c r="AS157" s="221"/>
      <c r="AT157" s="221"/>
      <c r="AU157" s="221"/>
      <c r="AV157" s="221"/>
      <c r="AW157" s="221"/>
      <c r="AX157" s="221"/>
      <c r="AY157" s="221"/>
      <c r="AZ157" s="221"/>
    </row>
    <row r="158" spans="1:52" x14ac:dyDescent="0.15">
      <c r="A158" s="275"/>
      <c r="B158" s="274"/>
      <c r="C158" s="111"/>
      <c r="D158" s="111">
        <v>0</v>
      </c>
      <c r="E158" s="105">
        <v>0</v>
      </c>
      <c r="F158" s="105">
        <v>13.246532918117209</v>
      </c>
      <c r="G158" s="105">
        <v>13.432881932225131</v>
      </c>
      <c r="H158" s="105">
        <v>0</v>
      </c>
      <c r="I158" s="105">
        <v>0</v>
      </c>
      <c r="J158" s="105"/>
      <c r="L158" s="25"/>
      <c r="M158" s="105">
        <f t="shared" si="23"/>
        <v>0</v>
      </c>
      <c r="N158" s="105">
        <f t="shared" si="24"/>
        <v>-0.18634901410792182</v>
      </c>
      <c r="O158" s="105">
        <f t="shared" si="25"/>
        <v>0</v>
      </c>
      <c r="P158" s="25"/>
      <c r="Q158" s="105"/>
      <c r="R158" s="105"/>
      <c r="S158" s="284"/>
      <c r="U158" s="25"/>
      <c r="V158" s="112">
        <f t="shared" si="26"/>
        <v>0</v>
      </c>
      <c r="W158" s="112">
        <f t="shared" si="27"/>
        <v>0</v>
      </c>
      <c r="X158" s="112">
        <f t="shared" si="28"/>
        <v>0</v>
      </c>
      <c r="Z158" s="102">
        <f t="shared" si="29"/>
        <v>1</v>
      </c>
      <c r="AA158" s="102">
        <f t="shared" si="30"/>
        <v>1</v>
      </c>
      <c r="AH158" s="221"/>
      <c r="AI158" s="270"/>
      <c r="AJ158" s="221"/>
      <c r="AK158" s="221"/>
      <c r="AL158" s="221"/>
      <c r="AM158" s="221"/>
      <c r="AN158" s="221"/>
      <c r="AO158" s="221"/>
      <c r="AP158" s="221"/>
      <c r="AQ158" s="274"/>
      <c r="AR158" s="274"/>
      <c r="AS158" s="221"/>
      <c r="AT158" s="221"/>
      <c r="AU158" s="221"/>
      <c r="AV158" s="221"/>
      <c r="AW158" s="221"/>
      <c r="AX158" s="221"/>
      <c r="AY158" s="221"/>
      <c r="AZ158" s="221"/>
    </row>
    <row r="159" spans="1:52" x14ac:dyDescent="0.15">
      <c r="A159" s="275"/>
      <c r="B159" s="274"/>
      <c r="C159" s="111"/>
      <c r="D159" s="111">
        <v>0</v>
      </c>
      <c r="E159" s="105">
        <v>0</v>
      </c>
      <c r="F159" s="105">
        <v>13.246532918117209</v>
      </c>
      <c r="G159" s="105">
        <v>13.432881932225131</v>
      </c>
      <c r="H159" s="105">
        <v>0</v>
      </c>
      <c r="I159" s="105">
        <v>0</v>
      </c>
      <c r="J159" s="105"/>
      <c r="L159" s="25"/>
      <c r="M159" s="105">
        <f t="shared" si="23"/>
        <v>0</v>
      </c>
      <c r="N159" s="105">
        <f t="shared" si="24"/>
        <v>-0.18634901410792182</v>
      </c>
      <c r="O159" s="105">
        <f t="shared" si="25"/>
        <v>0</v>
      </c>
      <c r="P159" s="25"/>
      <c r="Q159" s="105"/>
      <c r="R159" s="105"/>
      <c r="S159" s="284"/>
      <c r="U159" s="25"/>
      <c r="V159" s="112">
        <f t="shared" si="26"/>
        <v>0</v>
      </c>
      <c r="W159" s="112">
        <f t="shared" si="27"/>
        <v>0</v>
      </c>
      <c r="X159" s="112">
        <f t="shared" si="28"/>
        <v>0</v>
      </c>
      <c r="Z159" s="102">
        <f t="shared" si="29"/>
        <v>1</v>
      </c>
      <c r="AA159" s="102">
        <f t="shared" si="30"/>
        <v>1</v>
      </c>
      <c r="AH159" s="221"/>
      <c r="AI159" s="270"/>
      <c r="AJ159" s="221"/>
      <c r="AK159" s="221"/>
      <c r="AL159" s="221"/>
      <c r="AM159" s="221"/>
      <c r="AN159" s="221"/>
      <c r="AO159" s="221"/>
      <c r="AP159" s="221"/>
      <c r="AQ159" s="274"/>
      <c r="AR159" s="274"/>
      <c r="AS159" s="221"/>
      <c r="AT159" s="221"/>
      <c r="AU159" s="221"/>
      <c r="AV159" s="221"/>
      <c r="AW159" s="221"/>
      <c r="AX159" s="221"/>
      <c r="AY159" s="221"/>
      <c r="AZ159" s="221"/>
    </row>
    <row r="160" spans="1:52" x14ac:dyDescent="0.15">
      <c r="A160" s="275"/>
      <c r="B160" s="274"/>
      <c r="C160" s="111"/>
      <c r="D160" s="111">
        <v>0</v>
      </c>
      <c r="E160" s="105">
        <v>0</v>
      </c>
      <c r="F160" s="105">
        <v>13.246532918117209</v>
      </c>
      <c r="G160" s="105">
        <v>13.432881932225131</v>
      </c>
      <c r="H160" s="105">
        <v>0</v>
      </c>
      <c r="I160" s="105">
        <v>0</v>
      </c>
      <c r="J160" s="105"/>
      <c r="L160" s="25"/>
      <c r="M160" s="105">
        <f t="shared" si="23"/>
        <v>0</v>
      </c>
      <c r="N160" s="105">
        <f t="shared" si="24"/>
        <v>-0.18634901410792182</v>
      </c>
      <c r="O160" s="105">
        <f t="shared" si="25"/>
        <v>0</v>
      </c>
      <c r="P160" s="25"/>
      <c r="Q160" s="105"/>
      <c r="R160" s="105"/>
      <c r="S160" s="284"/>
      <c r="U160" s="25"/>
      <c r="V160" s="112">
        <f t="shared" si="26"/>
        <v>0</v>
      </c>
      <c r="W160" s="112">
        <f t="shared" si="27"/>
        <v>0</v>
      </c>
      <c r="X160" s="112">
        <f t="shared" si="28"/>
        <v>0</v>
      </c>
      <c r="Z160" s="102">
        <f t="shared" si="29"/>
        <v>1</v>
      </c>
      <c r="AA160" s="102">
        <f t="shared" si="30"/>
        <v>1</v>
      </c>
      <c r="AH160" s="221"/>
      <c r="AI160" s="270"/>
      <c r="AJ160" s="221"/>
      <c r="AK160" s="221"/>
      <c r="AL160" s="221"/>
      <c r="AM160" s="221"/>
      <c r="AN160" s="221"/>
      <c r="AO160" s="221"/>
      <c r="AP160" s="221"/>
      <c r="AQ160" s="274"/>
      <c r="AR160" s="274"/>
      <c r="AS160" s="221"/>
      <c r="AT160" s="221"/>
      <c r="AU160" s="221"/>
      <c r="AV160" s="221"/>
      <c r="AW160" s="221"/>
      <c r="AX160" s="221"/>
      <c r="AY160" s="221"/>
      <c r="AZ160" s="221"/>
    </row>
    <row r="161" spans="1:52" x14ac:dyDescent="0.15">
      <c r="A161" s="275"/>
      <c r="B161" s="274"/>
      <c r="C161" s="111"/>
      <c r="D161" s="111">
        <v>0</v>
      </c>
      <c r="E161" s="105">
        <v>0</v>
      </c>
      <c r="F161" s="105">
        <v>13.246532918117209</v>
      </c>
      <c r="G161" s="105">
        <v>13.432881932225131</v>
      </c>
      <c r="H161" s="105">
        <v>0</v>
      </c>
      <c r="I161" s="105">
        <v>0</v>
      </c>
      <c r="J161" s="105"/>
      <c r="L161" s="25"/>
      <c r="M161" s="105">
        <f t="shared" si="23"/>
        <v>0</v>
      </c>
      <c r="N161" s="105">
        <f t="shared" si="24"/>
        <v>-0.18634901410792182</v>
      </c>
      <c r="O161" s="105">
        <f t="shared" si="25"/>
        <v>0</v>
      </c>
      <c r="P161" s="25"/>
      <c r="Q161" s="105"/>
      <c r="R161" s="105"/>
      <c r="S161" s="284"/>
      <c r="U161" s="25"/>
      <c r="V161" s="112">
        <f t="shared" si="26"/>
        <v>0</v>
      </c>
      <c r="W161" s="112">
        <f t="shared" si="27"/>
        <v>0</v>
      </c>
      <c r="X161" s="112">
        <f t="shared" si="28"/>
        <v>0</v>
      </c>
      <c r="Z161" s="102">
        <f t="shared" si="29"/>
        <v>1</v>
      </c>
      <c r="AA161" s="102">
        <f t="shared" si="30"/>
        <v>1</v>
      </c>
      <c r="AH161" s="221"/>
      <c r="AI161" s="270"/>
      <c r="AJ161" s="221"/>
      <c r="AK161" s="221"/>
      <c r="AL161" s="221"/>
      <c r="AM161" s="221"/>
      <c r="AN161" s="221"/>
      <c r="AO161" s="221"/>
      <c r="AP161" s="221"/>
      <c r="AQ161" s="274"/>
      <c r="AR161" s="274"/>
      <c r="AS161" s="221"/>
      <c r="AT161" s="221"/>
      <c r="AU161" s="221"/>
      <c r="AV161" s="221"/>
      <c r="AW161" s="221"/>
      <c r="AX161" s="221"/>
      <c r="AY161" s="221"/>
      <c r="AZ161" s="221"/>
    </row>
    <row r="162" spans="1:52" x14ac:dyDescent="0.15">
      <c r="A162" s="275"/>
      <c r="B162" s="274"/>
      <c r="C162" s="111"/>
      <c r="D162" s="111">
        <v>0</v>
      </c>
      <c r="E162" s="105">
        <v>0</v>
      </c>
      <c r="F162" s="105">
        <v>13.246532918117209</v>
      </c>
      <c r="G162" s="105">
        <v>13.432881932225131</v>
      </c>
      <c r="H162" s="105">
        <v>0</v>
      </c>
      <c r="I162" s="105">
        <v>0</v>
      </c>
      <c r="J162" s="105"/>
      <c r="L162" s="25"/>
      <c r="M162" s="105">
        <f t="shared" si="23"/>
        <v>0</v>
      </c>
      <c r="N162" s="105">
        <f t="shared" si="24"/>
        <v>-0.18634901410792182</v>
      </c>
      <c r="O162" s="105">
        <f t="shared" si="25"/>
        <v>0</v>
      </c>
      <c r="P162" s="25"/>
      <c r="Q162" s="105"/>
      <c r="R162" s="105"/>
      <c r="S162" s="284"/>
      <c r="U162" s="25"/>
      <c r="V162" s="112">
        <f t="shared" si="26"/>
        <v>0</v>
      </c>
      <c r="W162" s="112">
        <f t="shared" si="27"/>
        <v>0</v>
      </c>
      <c r="X162" s="112">
        <f t="shared" si="28"/>
        <v>0</v>
      </c>
      <c r="Z162" s="102">
        <f t="shared" si="29"/>
        <v>1</v>
      </c>
      <c r="AA162" s="102">
        <f t="shared" si="30"/>
        <v>1</v>
      </c>
      <c r="AH162" s="221"/>
      <c r="AI162" s="270"/>
      <c r="AJ162" s="221"/>
      <c r="AK162" s="221"/>
      <c r="AL162" s="221"/>
      <c r="AM162" s="221"/>
      <c r="AN162" s="221"/>
      <c r="AO162" s="221"/>
      <c r="AP162" s="221"/>
      <c r="AQ162" s="274"/>
      <c r="AR162" s="274"/>
      <c r="AS162" s="221"/>
      <c r="AT162" s="221"/>
      <c r="AU162" s="221"/>
      <c r="AV162" s="221"/>
      <c r="AW162" s="221"/>
      <c r="AX162" s="221"/>
      <c r="AY162" s="221"/>
      <c r="AZ162" s="221"/>
    </row>
    <row r="163" spans="1:52" x14ac:dyDescent="0.15">
      <c r="A163" s="275"/>
      <c r="B163" s="274"/>
      <c r="C163" s="111"/>
      <c r="D163" s="111">
        <v>0</v>
      </c>
      <c r="E163" s="105">
        <v>0</v>
      </c>
      <c r="F163" s="105">
        <v>13.246532918117209</v>
      </c>
      <c r="G163" s="105">
        <v>13.432881932225131</v>
      </c>
      <c r="H163" s="105">
        <v>0</v>
      </c>
      <c r="I163" s="105">
        <v>0</v>
      </c>
      <c r="J163" s="105"/>
      <c r="L163" s="25"/>
      <c r="M163" s="105">
        <f t="shared" si="23"/>
        <v>0</v>
      </c>
      <c r="N163" s="105">
        <f t="shared" si="24"/>
        <v>-0.18634901410792182</v>
      </c>
      <c r="O163" s="105">
        <f t="shared" si="25"/>
        <v>0</v>
      </c>
      <c r="P163" s="25"/>
      <c r="Q163" s="105"/>
      <c r="R163" s="105"/>
      <c r="S163" s="284"/>
      <c r="U163" s="25"/>
      <c r="V163" s="112">
        <f t="shared" si="26"/>
        <v>0</v>
      </c>
      <c r="W163" s="112">
        <f t="shared" si="27"/>
        <v>0</v>
      </c>
      <c r="X163" s="112">
        <f t="shared" si="28"/>
        <v>0</v>
      </c>
      <c r="Z163" s="102">
        <f t="shared" si="29"/>
        <v>1</v>
      </c>
      <c r="AA163" s="102">
        <f t="shared" si="30"/>
        <v>1</v>
      </c>
      <c r="AH163" s="221"/>
      <c r="AI163" s="270"/>
      <c r="AJ163" s="221"/>
      <c r="AK163" s="221"/>
      <c r="AL163" s="221"/>
      <c r="AM163" s="221"/>
      <c r="AN163" s="221"/>
      <c r="AO163" s="221"/>
      <c r="AP163" s="221"/>
      <c r="AQ163" s="274"/>
      <c r="AR163" s="274"/>
      <c r="AS163" s="221"/>
      <c r="AT163" s="221"/>
      <c r="AU163" s="221"/>
      <c r="AV163" s="221"/>
      <c r="AW163" s="221"/>
      <c r="AX163" s="221"/>
      <c r="AY163" s="221"/>
      <c r="AZ163" s="221"/>
    </row>
    <row r="164" spans="1:52" x14ac:dyDescent="0.15">
      <c r="A164" s="275"/>
      <c r="B164" s="274"/>
      <c r="C164" s="111"/>
      <c r="D164" s="111">
        <v>0</v>
      </c>
      <c r="E164" s="105">
        <v>0</v>
      </c>
      <c r="F164" s="105">
        <v>13.246532918117209</v>
      </c>
      <c r="G164" s="105">
        <v>13.432881932225131</v>
      </c>
      <c r="H164" s="105">
        <v>0</v>
      </c>
      <c r="I164" s="105">
        <v>0</v>
      </c>
      <c r="J164" s="105"/>
      <c r="L164" s="25"/>
      <c r="M164" s="105">
        <f t="shared" si="23"/>
        <v>0</v>
      </c>
      <c r="N164" s="105">
        <f t="shared" si="24"/>
        <v>-0.18634901410792182</v>
      </c>
      <c r="O164" s="105">
        <f t="shared" si="25"/>
        <v>0</v>
      </c>
      <c r="P164" s="25"/>
      <c r="Q164" s="105"/>
      <c r="R164" s="105"/>
      <c r="S164" s="284"/>
      <c r="U164" s="25"/>
      <c r="V164" s="112">
        <f t="shared" si="26"/>
        <v>0</v>
      </c>
      <c r="W164" s="112">
        <f t="shared" si="27"/>
        <v>0</v>
      </c>
      <c r="X164" s="112">
        <f t="shared" si="28"/>
        <v>0</v>
      </c>
      <c r="Z164" s="102">
        <f t="shared" si="29"/>
        <v>1</v>
      </c>
      <c r="AA164" s="102">
        <f t="shared" si="30"/>
        <v>1</v>
      </c>
      <c r="AH164" s="221"/>
      <c r="AI164" s="270"/>
      <c r="AJ164" s="221"/>
      <c r="AK164" s="221"/>
      <c r="AL164" s="221"/>
      <c r="AM164" s="221"/>
      <c r="AN164" s="221"/>
      <c r="AO164" s="221"/>
      <c r="AP164" s="221"/>
      <c r="AQ164" s="274"/>
      <c r="AR164" s="274"/>
      <c r="AS164" s="221"/>
      <c r="AT164" s="221"/>
      <c r="AU164" s="221"/>
      <c r="AV164" s="221"/>
      <c r="AW164" s="221"/>
      <c r="AX164" s="221"/>
      <c r="AY164" s="221"/>
      <c r="AZ164" s="221"/>
    </row>
    <row r="165" spans="1:52" x14ac:dyDescent="0.15">
      <c r="A165" s="275"/>
      <c r="B165" s="274"/>
      <c r="C165" s="111"/>
      <c r="D165" s="111">
        <v>0</v>
      </c>
      <c r="E165" s="105">
        <v>0</v>
      </c>
      <c r="F165" s="105">
        <v>13.246532918117209</v>
      </c>
      <c r="G165" s="105">
        <v>13.432881932225131</v>
      </c>
      <c r="H165" s="105">
        <v>0</v>
      </c>
      <c r="I165" s="105">
        <v>0</v>
      </c>
      <c r="J165" s="105"/>
      <c r="L165" s="25"/>
      <c r="M165" s="105">
        <f t="shared" si="23"/>
        <v>0</v>
      </c>
      <c r="N165" s="105">
        <f t="shared" si="24"/>
        <v>-0.18634901410792182</v>
      </c>
      <c r="O165" s="105">
        <f t="shared" si="25"/>
        <v>0</v>
      </c>
      <c r="P165" s="25"/>
      <c r="Q165" s="105"/>
      <c r="R165" s="105"/>
      <c r="S165" s="284"/>
      <c r="U165" s="25"/>
      <c r="V165" s="112">
        <f t="shared" si="26"/>
        <v>0</v>
      </c>
      <c r="W165" s="112">
        <f t="shared" si="27"/>
        <v>0</v>
      </c>
      <c r="X165" s="112">
        <f t="shared" si="28"/>
        <v>0</v>
      </c>
      <c r="Z165" s="102">
        <f t="shared" si="29"/>
        <v>1</v>
      </c>
      <c r="AA165" s="102">
        <f t="shared" si="30"/>
        <v>1</v>
      </c>
      <c r="AH165" s="221"/>
      <c r="AI165" s="270"/>
      <c r="AJ165" s="221"/>
      <c r="AK165" s="221"/>
      <c r="AL165" s="221"/>
      <c r="AM165" s="221"/>
      <c r="AN165" s="221"/>
      <c r="AO165" s="221"/>
      <c r="AP165" s="221"/>
      <c r="AQ165" s="274"/>
      <c r="AR165" s="274"/>
      <c r="AS165" s="221"/>
      <c r="AT165" s="221"/>
      <c r="AU165" s="221"/>
      <c r="AV165" s="221"/>
      <c r="AW165" s="221"/>
      <c r="AX165" s="221"/>
      <c r="AY165" s="221"/>
      <c r="AZ165" s="221"/>
    </row>
    <row r="166" spans="1:52" x14ac:dyDescent="0.15">
      <c r="A166" s="275"/>
      <c r="B166" s="274"/>
      <c r="C166" s="111"/>
      <c r="D166" s="111">
        <v>0</v>
      </c>
      <c r="E166" s="105">
        <v>0</v>
      </c>
      <c r="F166" s="105">
        <v>13.246532918117209</v>
      </c>
      <c r="G166" s="105">
        <v>13.432881932225131</v>
      </c>
      <c r="H166" s="105">
        <v>0</v>
      </c>
      <c r="I166" s="105">
        <v>0</v>
      </c>
      <c r="J166" s="105"/>
      <c r="L166" s="25"/>
      <c r="M166" s="105">
        <f t="shared" si="23"/>
        <v>0</v>
      </c>
      <c r="N166" s="105">
        <f t="shared" si="24"/>
        <v>-0.18634901410792182</v>
      </c>
      <c r="O166" s="105">
        <f t="shared" si="25"/>
        <v>0</v>
      </c>
      <c r="P166" s="25"/>
      <c r="Q166" s="105"/>
      <c r="R166" s="105"/>
      <c r="S166" s="284"/>
      <c r="U166" s="25"/>
      <c r="V166" s="112">
        <f t="shared" si="26"/>
        <v>0</v>
      </c>
      <c r="W166" s="112">
        <f t="shared" si="27"/>
        <v>0</v>
      </c>
      <c r="X166" s="112">
        <f t="shared" si="28"/>
        <v>0</v>
      </c>
      <c r="Z166" s="102">
        <f t="shared" si="29"/>
        <v>1</v>
      </c>
      <c r="AA166" s="102">
        <f t="shared" si="30"/>
        <v>1</v>
      </c>
      <c r="AH166" s="221"/>
      <c r="AI166" s="270"/>
      <c r="AJ166" s="221"/>
      <c r="AK166" s="221"/>
      <c r="AL166" s="221"/>
      <c r="AM166" s="221"/>
      <c r="AN166" s="221"/>
      <c r="AO166" s="221"/>
      <c r="AP166" s="221"/>
      <c r="AQ166" s="274"/>
      <c r="AR166" s="274"/>
      <c r="AS166" s="221"/>
      <c r="AT166" s="221"/>
      <c r="AU166" s="221"/>
      <c r="AV166" s="221"/>
      <c r="AW166" s="221"/>
      <c r="AX166" s="221"/>
      <c r="AY166" s="221"/>
      <c r="AZ166" s="221"/>
    </row>
    <row r="167" spans="1:52" x14ac:dyDescent="0.15">
      <c r="A167" s="275"/>
      <c r="B167" s="274"/>
      <c r="C167" s="111"/>
      <c r="D167" s="111">
        <v>0</v>
      </c>
      <c r="E167" s="105">
        <v>0</v>
      </c>
      <c r="F167" s="105">
        <v>13.246532918117209</v>
      </c>
      <c r="G167" s="105">
        <v>13.432881932225131</v>
      </c>
      <c r="H167" s="105">
        <v>0</v>
      </c>
      <c r="I167" s="105">
        <v>0</v>
      </c>
      <c r="J167" s="105"/>
      <c r="L167" s="25"/>
      <c r="M167" s="105">
        <f t="shared" si="23"/>
        <v>0</v>
      </c>
      <c r="N167" s="105">
        <f t="shared" si="24"/>
        <v>-0.18634901410792182</v>
      </c>
      <c r="O167" s="105">
        <f t="shared" si="25"/>
        <v>0</v>
      </c>
      <c r="P167" s="25"/>
      <c r="Q167" s="105"/>
      <c r="R167" s="105"/>
      <c r="S167" s="284"/>
      <c r="U167" s="25"/>
      <c r="V167" s="112">
        <f t="shared" si="26"/>
        <v>0</v>
      </c>
      <c r="W167" s="112">
        <f t="shared" si="27"/>
        <v>0</v>
      </c>
      <c r="X167" s="112">
        <f t="shared" si="28"/>
        <v>0</v>
      </c>
      <c r="Z167" s="102">
        <f t="shared" si="29"/>
        <v>1</v>
      </c>
      <c r="AA167" s="102">
        <f t="shared" si="30"/>
        <v>1</v>
      </c>
      <c r="AH167" s="221"/>
      <c r="AI167" s="270"/>
      <c r="AJ167" s="221"/>
      <c r="AK167" s="221"/>
      <c r="AL167" s="221"/>
      <c r="AM167" s="221"/>
      <c r="AN167" s="221"/>
      <c r="AO167" s="221"/>
      <c r="AP167" s="221"/>
      <c r="AQ167" s="274"/>
      <c r="AR167" s="274"/>
      <c r="AS167" s="221"/>
      <c r="AT167" s="221"/>
      <c r="AU167" s="221"/>
      <c r="AV167" s="221"/>
      <c r="AW167" s="221"/>
      <c r="AX167" s="221"/>
      <c r="AY167" s="221"/>
      <c r="AZ167" s="221"/>
    </row>
    <row r="168" spans="1:52" x14ac:dyDescent="0.15">
      <c r="A168" s="275"/>
      <c r="B168" s="274"/>
      <c r="C168" s="111"/>
      <c r="D168" s="111">
        <v>0</v>
      </c>
      <c r="E168" s="105">
        <v>0</v>
      </c>
      <c r="F168" s="105">
        <v>13.246532918117209</v>
      </c>
      <c r="G168" s="105">
        <v>13.432881932225131</v>
      </c>
      <c r="H168" s="105">
        <v>0</v>
      </c>
      <c r="I168" s="105">
        <v>0</v>
      </c>
      <c r="J168" s="105"/>
      <c r="L168" s="25"/>
      <c r="M168" s="105">
        <f t="shared" si="23"/>
        <v>0</v>
      </c>
      <c r="N168" s="105">
        <f t="shared" si="24"/>
        <v>-0.18634901410792182</v>
      </c>
      <c r="O168" s="105">
        <f t="shared" si="25"/>
        <v>0</v>
      </c>
      <c r="P168" s="25"/>
      <c r="Q168" s="105"/>
      <c r="R168" s="105"/>
      <c r="S168" s="284"/>
      <c r="U168" s="25"/>
      <c r="V168" s="112">
        <f t="shared" si="26"/>
        <v>0</v>
      </c>
      <c r="W168" s="112">
        <f t="shared" si="27"/>
        <v>0</v>
      </c>
      <c r="X168" s="112">
        <f t="shared" si="28"/>
        <v>0</v>
      </c>
      <c r="Z168" s="102">
        <f t="shared" si="29"/>
        <v>1</v>
      </c>
      <c r="AA168" s="102">
        <f t="shared" si="30"/>
        <v>1</v>
      </c>
      <c r="AH168" s="221"/>
      <c r="AI168" s="270"/>
      <c r="AJ168" s="221"/>
      <c r="AK168" s="221"/>
      <c r="AL168" s="221"/>
      <c r="AM168" s="221"/>
      <c r="AN168" s="221"/>
      <c r="AO168" s="221"/>
      <c r="AP168" s="221"/>
      <c r="AQ168" s="274"/>
      <c r="AR168" s="274"/>
      <c r="AS168" s="221"/>
      <c r="AT168" s="221"/>
      <c r="AU168" s="221"/>
      <c r="AV168" s="221"/>
      <c r="AW168" s="221"/>
      <c r="AX168" s="221"/>
      <c r="AY168" s="221"/>
      <c r="AZ168" s="221"/>
    </row>
    <row r="169" spans="1:52" x14ac:dyDescent="0.15">
      <c r="A169" s="275"/>
      <c r="B169" s="274"/>
      <c r="C169" s="111"/>
      <c r="D169" s="111">
        <v>0</v>
      </c>
      <c r="E169" s="105">
        <v>0</v>
      </c>
      <c r="F169" s="105">
        <v>13.246532918117209</v>
      </c>
      <c r="G169" s="105">
        <v>13.432881932225131</v>
      </c>
      <c r="H169" s="105">
        <v>0</v>
      </c>
      <c r="I169" s="105">
        <v>0</v>
      </c>
      <c r="J169" s="105"/>
      <c r="L169" s="25"/>
      <c r="M169" s="105">
        <f t="shared" si="23"/>
        <v>0</v>
      </c>
      <c r="N169" s="105">
        <f t="shared" si="24"/>
        <v>-0.18634901410792182</v>
      </c>
      <c r="O169" s="105">
        <f t="shared" si="25"/>
        <v>0</v>
      </c>
      <c r="P169" s="25"/>
      <c r="Q169" s="105"/>
      <c r="R169" s="105"/>
      <c r="S169" s="284"/>
      <c r="U169" s="25"/>
      <c r="V169" s="112">
        <f t="shared" si="26"/>
        <v>0</v>
      </c>
      <c r="W169" s="112">
        <f t="shared" si="27"/>
        <v>0</v>
      </c>
      <c r="X169" s="112">
        <f t="shared" si="28"/>
        <v>0</v>
      </c>
      <c r="Z169" s="102">
        <f t="shared" si="29"/>
        <v>1</v>
      </c>
      <c r="AA169" s="102">
        <f t="shared" si="30"/>
        <v>1</v>
      </c>
      <c r="AH169" s="221"/>
      <c r="AI169" s="270"/>
      <c r="AJ169" s="221"/>
      <c r="AK169" s="221"/>
      <c r="AL169" s="221"/>
      <c r="AM169" s="221"/>
      <c r="AN169" s="221"/>
      <c r="AO169" s="221"/>
      <c r="AP169" s="221"/>
      <c r="AQ169" s="274"/>
      <c r="AR169" s="274"/>
      <c r="AS169" s="221"/>
      <c r="AT169" s="221"/>
      <c r="AU169" s="221"/>
      <c r="AV169" s="221"/>
      <c r="AW169" s="221"/>
      <c r="AX169" s="221"/>
      <c r="AY169" s="221"/>
      <c r="AZ169" s="221"/>
    </row>
    <row r="170" spans="1:52" x14ac:dyDescent="0.15">
      <c r="A170" s="275"/>
      <c r="B170" s="274"/>
      <c r="C170" s="111"/>
      <c r="D170" s="111">
        <v>0</v>
      </c>
      <c r="E170" s="105">
        <v>0</v>
      </c>
      <c r="F170" s="105">
        <v>13.246532918117209</v>
      </c>
      <c r="G170" s="105">
        <v>13.432881932225131</v>
      </c>
      <c r="H170" s="105">
        <v>0</v>
      </c>
      <c r="I170" s="105">
        <v>0</v>
      </c>
      <c r="J170" s="105"/>
      <c r="L170" s="25"/>
      <c r="M170" s="105">
        <f t="shared" si="23"/>
        <v>0</v>
      </c>
      <c r="N170" s="105">
        <f t="shared" si="24"/>
        <v>-0.18634901410792182</v>
      </c>
      <c r="O170" s="105">
        <f t="shared" si="25"/>
        <v>0</v>
      </c>
      <c r="P170" s="25"/>
      <c r="Q170" s="105"/>
      <c r="R170" s="105"/>
      <c r="S170" s="284"/>
      <c r="U170" s="25"/>
      <c r="V170" s="112">
        <f t="shared" si="26"/>
        <v>0</v>
      </c>
      <c r="W170" s="112">
        <f t="shared" si="27"/>
        <v>0</v>
      </c>
      <c r="X170" s="112">
        <f t="shared" si="28"/>
        <v>0</v>
      </c>
      <c r="Z170" s="102">
        <f t="shared" si="29"/>
        <v>1</v>
      </c>
      <c r="AA170" s="102">
        <f t="shared" si="30"/>
        <v>1</v>
      </c>
      <c r="AH170" s="221"/>
      <c r="AI170" s="270"/>
      <c r="AJ170" s="221"/>
      <c r="AK170" s="221"/>
      <c r="AL170" s="221"/>
      <c r="AM170" s="221"/>
      <c r="AN170" s="221"/>
      <c r="AO170" s="221"/>
      <c r="AP170" s="221"/>
      <c r="AQ170" s="274"/>
      <c r="AR170" s="274"/>
      <c r="AS170" s="221"/>
      <c r="AT170" s="221"/>
      <c r="AU170" s="221"/>
      <c r="AV170" s="221"/>
      <c r="AW170" s="221"/>
      <c r="AX170" s="221"/>
      <c r="AY170" s="221"/>
      <c r="AZ170" s="221"/>
    </row>
    <row r="171" spans="1:52" x14ac:dyDescent="0.15">
      <c r="A171" s="275"/>
      <c r="B171" s="274"/>
      <c r="C171" s="111"/>
      <c r="D171" s="111">
        <v>0</v>
      </c>
      <c r="E171" s="105">
        <v>0</v>
      </c>
      <c r="F171" s="105">
        <v>13.246532918117209</v>
      </c>
      <c r="G171" s="105">
        <v>13.432881932225131</v>
      </c>
      <c r="H171" s="105">
        <v>0</v>
      </c>
      <c r="I171" s="105">
        <v>0</v>
      </c>
      <c r="J171" s="105"/>
      <c r="L171" s="25"/>
      <c r="M171" s="105">
        <f t="shared" si="23"/>
        <v>0</v>
      </c>
      <c r="N171" s="105">
        <f t="shared" si="24"/>
        <v>-0.18634901410792182</v>
      </c>
      <c r="O171" s="105">
        <f t="shared" si="25"/>
        <v>0</v>
      </c>
      <c r="P171" s="25"/>
      <c r="Q171" s="105"/>
      <c r="R171" s="105"/>
      <c r="S171" s="284"/>
      <c r="U171" s="25"/>
      <c r="V171" s="112">
        <f t="shared" si="26"/>
        <v>0</v>
      </c>
      <c r="W171" s="112">
        <f t="shared" si="27"/>
        <v>0</v>
      </c>
      <c r="X171" s="112">
        <f t="shared" si="28"/>
        <v>0</v>
      </c>
      <c r="Z171" s="102">
        <f t="shared" si="29"/>
        <v>1</v>
      </c>
      <c r="AA171" s="102">
        <f t="shared" si="30"/>
        <v>1</v>
      </c>
      <c r="AH171" s="221"/>
      <c r="AI171" s="270"/>
      <c r="AJ171" s="221"/>
      <c r="AK171" s="221"/>
      <c r="AL171" s="221"/>
      <c r="AM171" s="221"/>
      <c r="AN171" s="221"/>
      <c r="AO171" s="221"/>
      <c r="AP171" s="221"/>
      <c r="AQ171" s="274"/>
      <c r="AR171" s="274"/>
      <c r="AS171" s="221"/>
      <c r="AT171" s="221"/>
      <c r="AU171" s="221"/>
      <c r="AV171" s="221"/>
      <c r="AW171" s="221"/>
      <c r="AX171" s="221"/>
      <c r="AY171" s="221"/>
      <c r="AZ171" s="221"/>
    </row>
    <row r="172" spans="1:52" x14ac:dyDescent="0.15">
      <c r="A172" s="275"/>
      <c r="B172" s="274"/>
      <c r="C172" s="111"/>
      <c r="D172" s="111">
        <v>0</v>
      </c>
      <c r="E172" s="105">
        <v>0</v>
      </c>
      <c r="F172" s="105">
        <v>13.246532918117209</v>
      </c>
      <c r="G172" s="105">
        <v>13.432881932225131</v>
      </c>
      <c r="H172" s="105">
        <v>0</v>
      </c>
      <c r="I172" s="105">
        <v>0</v>
      </c>
      <c r="J172" s="105"/>
      <c r="L172" s="25"/>
      <c r="M172" s="105">
        <f t="shared" si="23"/>
        <v>0</v>
      </c>
      <c r="N172" s="105">
        <f t="shared" si="24"/>
        <v>-0.18634901410792182</v>
      </c>
      <c r="O172" s="105">
        <f t="shared" si="25"/>
        <v>0</v>
      </c>
      <c r="P172" s="25"/>
      <c r="Q172" s="105"/>
      <c r="R172" s="105"/>
      <c r="S172" s="284"/>
      <c r="U172" s="25"/>
      <c r="V172" s="112">
        <f t="shared" si="26"/>
        <v>0</v>
      </c>
      <c r="W172" s="112">
        <f t="shared" si="27"/>
        <v>0</v>
      </c>
      <c r="X172" s="112">
        <f t="shared" si="28"/>
        <v>0</v>
      </c>
      <c r="Z172" s="102">
        <f t="shared" si="29"/>
        <v>1</v>
      </c>
      <c r="AA172" s="102">
        <f t="shared" si="30"/>
        <v>1</v>
      </c>
      <c r="AH172" s="221"/>
      <c r="AI172" s="270"/>
      <c r="AJ172" s="221"/>
      <c r="AK172" s="221"/>
      <c r="AL172" s="221"/>
      <c r="AM172" s="221"/>
      <c r="AN172" s="221"/>
      <c r="AO172" s="221"/>
      <c r="AP172" s="221"/>
      <c r="AQ172" s="274"/>
      <c r="AR172" s="274"/>
      <c r="AS172" s="221"/>
      <c r="AT172" s="221"/>
      <c r="AU172" s="221"/>
      <c r="AV172" s="221"/>
      <c r="AW172" s="221"/>
      <c r="AX172" s="221"/>
      <c r="AY172" s="221"/>
      <c r="AZ172" s="221"/>
    </row>
    <row r="173" spans="1:52" x14ac:dyDescent="0.15">
      <c r="A173" s="275"/>
      <c r="B173" s="274"/>
      <c r="C173" s="111"/>
      <c r="D173" s="111">
        <v>0</v>
      </c>
      <c r="E173" s="105">
        <v>0</v>
      </c>
      <c r="F173" s="105">
        <v>13.246532918117209</v>
      </c>
      <c r="G173" s="105">
        <v>13.432881932225131</v>
      </c>
      <c r="H173" s="105">
        <v>0</v>
      </c>
      <c r="I173" s="105">
        <v>0</v>
      </c>
      <c r="J173" s="105"/>
      <c r="L173" s="25"/>
      <c r="M173" s="105">
        <f t="shared" si="23"/>
        <v>0</v>
      </c>
      <c r="N173" s="105">
        <f t="shared" si="24"/>
        <v>-0.18634901410792182</v>
      </c>
      <c r="O173" s="105">
        <f t="shared" si="25"/>
        <v>0</v>
      </c>
      <c r="P173" s="25"/>
      <c r="Q173" s="105"/>
      <c r="R173" s="105"/>
      <c r="S173" s="284"/>
      <c r="U173" s="25"/>
      <c r="V173" s="112">
        <f t="shared" si="26"/>
        <v>0</v>
      </c>
      <c r="W173" s="112">
        <f t="shared" si="27"/>
        <v>0</v>
      </c>
      <c r="X173" s="112">
        <f t="shared" si="28"/>
        <v>0</v>
      </c>
      <c r="Z173" s="102">
        <f t="shared" si="29"/>
        <v>1</v>
      </c>
      <c r="AA173" s="102">
        <f t="shared" si="30"/>
        <v>1</v>
      </c>
      <c r="AH173" s="221"/>
      <c r="AI173" s="270"/>
      <c r="AJ173" s="221"/>
      <c r="AK173" s="221"/>
      <c r="AL173" s="221"/>
      <c r="AM173" s="221"/>
      <c r="AN173" s="221"/>
      <c r="AO173" s="221"/>
      <c r="AP173" s="221"/>
      <c r="AQ173" s="274"/>
      <c r="AR173" s="274"/>
      <c r="AS173" s="221"/>
      <c r="AT173" s="221"/>
      <c r="AU173" s="221"/>
      <c r="AV173" s="221"/>
      <c r="AW173" s="221"/>
      <c r="AX173" s="221"/>
      <c r="AY173" s="221"/>
      <c r="AZ173" s="221"/>
    </row>
    <row r="174" spans="1:52" x14ac:dyDescent="0.15">
      <c r="A174" s="275"/>
      <c r="B174" s="274"/>
      <c r="C174" s="111"/>
      <c r="D174" s="111">
        <v>0</v>
      </c>
      <c r="E174" s="105">
        <v>0</v>
      </c>
      <c r="F174" s="105">
        <v>13.246532918117209</v>
      </c>
      <c r="G174" s="105">
        <v>13.432881932225131</v>
      </c>
      <c r="H174" s="105">
        <v>0</v>
      </c>
      <c r="I174" s="105">
        <v>0</v>
      </c>
      <c r="J174" s="105"/>
      <c r="L174" s="25"/>
      <c r="M174" s="105">
        <f t="shared" si="23"/>
        <v>0</v>
      </c>
      <c r="N174" s="105">
        <f t="shared" si="24"/>
        <v>-0.18634901410792182</v>
      </c>
      <c r="O174" s="105">
        <f t="shared" si="25"/>
        <v>0</v>
      </c>
      <c r="P174" s="25"/>
      <c r="Q174" s="105"/>
      <c r="R174" s="105"/>
      <c r="S174" s="284"/>
      <c r="U174" s="25"/>
      <c r="V174" s="112">
        <f t="shared" si="26"/>
        <v>0</v>
      </c>
      <c r="W174" s="112">
        <f t="shared" si="27"/>
        <v>0</v>
      </c>
      <c r="X174" s="112">
        <f t="shared" si="28"/>
        <v>0</v>
      </c>
      <c r="Z174" s="102">
        <f t="shared" si="29"/>
        <v>1</v>
      </c>
      <c r="AA174" s="102">
        <f t="shared" si="30"/>
        <v>1</v>
      </c>
      <c r="AH174" s="221"/>
      <c r="AI174" s="270"/>
      <c r="AJ174" s="221"/>
      <c r="AK174" s="221"/>
      <c r="AL174" s="221"/>
      <c r="AM174" s="221"/>
      <c r="AN174" s="221"/>
      <c r="AO174" s="221"/>
      <c r="AP174" s="221"/>
      <c r="AQ174" s="274"/>
      <c r="AR174" s="274"/>
      <c r="AS174" s="221"/>
      <c r="AT174" s="221"/>
      <c r="AU174" s="221"/>
      <c r="AV174" s="221"/>
      <c r="AW174" s="221"/>
      <c r="AX174" s="221"/>
      <c r="AY174" s="221"/>
      <c r="AZ174" s="221"/>
    </row>
    <row r="175" spans="1:52" x14ac:dyDescent="0.15">
      <c r="A175" s="275"/>
      <c r="B175" s="274"/>
      <c r="C175" s="111"/>
      <c r="D175" s="111">
        <v>0</v>
      </c>
      <c r="E175" s="105">
        <v>0</v>
      </c>
      <c r="F175" s="105">
        <v>13.246532918117209</v>
      </c>
      <c r="G175" s="105">
        <v>13.432881932225131</v>
      </c>
      <c r="H175" s="105">
        <v>0</v>
      </c>
      <c r="I175" s="105">
        <v>0</v>
      </c>
      <c r="J175" s="105"/>
      <c r="L175" s="25"/>
      <c r="M175" s="105">
        <f t="shared" si="23"/>
        <v>0</v>
      </c>
      <c r="N175" s="105">
        <f t="shared" si="24"/>
        <v>-0.18634901410792182</v>
      </c>
      <c r="O175" s="105">
        <f t="shared" si="25"/>
        <v>0</v>
      </c>
      <c r="P175" s="25"/>
      <c r="Q175" s="105"/>
      <c r="R175" s="105"/>
      <c r="S175" s="284"/>
      <c r="U175" s="25"/>
      <c r="V175" s="112">
        <f t="shared" si="26"/>
        <v>0</v>
      </c>
      <c r="W175" s="112">
        <f t="shared" si="27"/>
        <v>0</v>
      </c>
      <c r="X175" s="112">
        <f t="shared" si="28"/>
        <v>0</v>
      </c>
      <c r="Z175" s="102">
        <f t="shared" si="29"/>
        <v>1</v>
      </c>
      <c r="AA175" s="102">
        <f t="shared" si="30"/>
        <v>1</v>
      </c>
      <c r="AH175" s="221"/>
      <c r="AI175" s="270"/>
      <c r="AJ175" s="221"/>
      <c r="AK175" s="221"/>
      <c r="AL175" s="221"/>
      <c r="AM175" s="221"/>
      <c r="AN175" s="221"/>
      <c r="AO175" s="221"/>
      <c r="AP175" s="221"/>
      <c r="AQ175" s="274"/>
      <c r="AR175" s="274"/>
      <c r="AS175" s="221"/>
      <c r="AT175" s="221"/>
      <c r="AU175" s="221"/>
      <c r="AV175" s="221"/>
      <c r="AW175" s="221"/>
      <c r="AX175" s="221"/>
      <c r="AY175" s="221"/>
      <c r="AZ175" s="221"/>
    </row>
    <row r="176" spans="1:52" x14ac:dyDescent="0.15">
      <c r="A176" s="275"/>
      <c r="B176" s="274"/>
      <c r="C176" s="111"/>
      <c r="D176" s="111">
        <v>0</v>
      </c>
      <c r="E176" s="105">
        <v>0</v>
      </c>
      <c r="F176" s="105">
        <v>13.246532918117209</v>
      </c>
      <c r="G176" s="105">
        <v>13.432881932225131</v>
      </c>
      <c r="H176" s="105">
        <v>0</v>
      </c>
      <c r="I176" s="105">
        <v>0</v>
      </c>
      <c r="J176" s="105"/>
      <c r="L176" s="25"/>
      <c r="M176" s="105">
        <f t="shared" si="23"/>
        <v>0</v>
      </c>
      <c r="N176" s="105">
        <f t="shared" si="24"/>
        <v>-0.18634901410792182</v>
      </c>
      <c r="O176" s="105">
        <f t="shared" si="25"/>
        <v>0</v>
      </c>
      <c r="P176" s="25"/>
      <c r="Q176" s="105"/>
      <c r="R176" s="105"/>
      <c r="S176" s="284"/>
      <c r="U176" s="25"/>
      <c r="V176" s="112">
        <f t="shared" si="26"/>
        <v>0</v>
      </c>
      <c r="W176" s="112">
        <f t="shared" si="27"/>
        <v>0</v>
      </c>
      <c r="X176" s="112">
        <f t="shared" si="28"/>
        <v>0</v>
      </c>
      <c r="Z176" s="102">
        <f t="shared" si="29"/>
        <v>1</v>
      </c>
      <c r="AA176" s="102">
        <f t="shared" si="30"/>
        <v>1</v>
      </c>
      <c r="AH176" s="221"/>
      <c r="AI176" s="270"/>
      <c r="AJ176" s="221"/>
      <c r="AK176" s="221"/>
      <c r="AL176" s="221"/>
      <c r="AM176" s="221"/>
      <c r="AN176" s="221"/>
      <c r="AO176" s="221"/>
      <c r="AP176" s="221"/>
      <c r="AQ176" s="274"/>
      <c r="AR176" s="274"/>
      <c r="AS176" s="221"/>
      <c r="AT176" s="221"/>
      <c r="AU176" s="221"/>
      <c r="AV176" s="221"/>
      <c r="AW176" s="221"/>
      <c r="AX176" s="221"/>
      <c r="AY176" s="221"/>
      <c r="AZ176" s="221"/>
    </row>
    <row r="177" spans="1:52" x14ac:dyDescent="0.15">
      <c r="A177" s="275"/>
      <c r="B177" s="274"/>
      <c r="C177" s="111"/>
      <c r="D177" s="111">
        <v>0</v>
      </c>
      <c r="E177" s="105">
        <v>0</v>
      </c>
      <c r="F177" s="105">
        <v>13.246532918117209</v>
      </c>
      <c r="G177" s="105">
        <v>13.432881932225131</v>
      </c>
      <c r="H177" s="105">
        <v>0</v>
      </c>
      <c r="I177" s="105">
        <v>0</v>
      </c>
      <c r="J177" s="105"/>
      <c r="L177" s="25"/>
      <c r="M177" s="105">
        <f t="shared" si="23"/>
        <v>0</v>
      </c>
      <c r="N177" s="105">
        <f t="shared" si="24"/>
        <v>-0.18634901410792182</v>
      </c>
      <c r="O177" s="105">
        <f t="shared" si="25"/>
        <v>0</v>
      </c>
      <c r="P177" s="25"/>
      <c r="Q177" s="105"/>
      <c r="R177" s="105"/>
      <c r="S177" s="284"/>
      <c r="U177" s="25"/>
      <c r="V177" s="112">
        <f t="shared" si="26"/>
        <v>0</v>
      </c>
      <c r="W177" s="112">
        <f t="shared" si="27"/>
        <v>0</v>
      </c>
      <c r="X177" s="112">
        <f t="shared" si="28"/>
        <v>0</v>
      </c>
      <c r="Z177" s="102">
        <f t="shared" si="29"/>
        <v>1</v>
      </c>
      <c r="AA177" s="102">
        <f t="shared" si="30"/>
        <v>1</v>
      </c>
      <c r="AH177" s="221"/>
      <c r="AI177" s="270"/>
      <c r="AJ177" s="221"/>
      <c r="AK177" s="221"/>
      <c r="AL177" s="221"/>
      <c r="AM177" s="221"/>
      <c r="AN177" s="221"/>
      <c r="AO177" s="221"/>
      <c r="AP177" s="221"/>
      <c r="AQ177" s="274"/>
      <c r="AR177" s="274"/>
      <c r="AS177" s="221"/>
      <c r="AT177" s="221"/>
      <c r="AU177" s="221"/>
      <c r="AV177" s="221"/>
      <c r="AW177" s="221"/>
      <c r="AX177" s="221"/>
      <c r="AY177" s="221"/>
      <c r="AZ177" s="221"/>
    </row>
    <row r="178" spans="1:52" x14ac:dyDescent="0.15">
      <c r="A178" s="275"/>
      <c r="B178" s="274"/>
      <c r="C178" s="111"/>
      <c r="D178" s="111">
        <v>0</v>
      </c>
      <c r="E178" s="105">
        <v>0</v>
      </c>
      <c r="F178" s="105">
        <v>13.246532918117209</v>
      </c>
      <c r="G178" s="105">
        <v>13.432881932225131</v>
      </c>
      <c r="H178" s="105">
        <v>0</v>
      </c>
      <c r="I178" s="105">
        <v>0</v>
      </c>
      <c r="J178" s="105"/>
      <c r="L178" s="25"/>
      <c r="M178" s="105">
        <f t="shared" si="23"/>
        <v>0</v>
      </c>
      <c r="N178" s="105">
        <f t="shared" si="24"/>
        <v>-0.18634901410792182</v>
      </c>
      <c r="O178" s="105">
        <f t="shared" si="25"/>
        <v>0</v>
      </c>
      <c r="P178" s="25"/>
      <c r="Q178" s="105"/>
      <c r="R178" s="105"/>
      <c r="S178" s="284"/>
      <c r="U178" s="25"/>
      <c r="V178" s="112">
        <f t="shared" si="26"/>
        <v>0</v>
      </c>
      <c r="W178" s="112">
        <f t="shared" si="27"/>
        <v>0</v>
      </c>
      <c r="X178" s="112">
        <f t="shared" si="28"/>
        <v>0</v>
      </c>
      <c r="Z178" s="102">
        <f t="shared" si="29"/>
        <v>1</v>
      </c>
      <c r="AA178" s="102">
        <f t="shared" si="30"/>
        <v>1</v>
      </c>
      <c r="AH178" s="221"/>
      <c r="AI178" s="270"/>
      <c r="AJ178" s="221"/>
      <c r="AK178" s="221"/>
      <c r="AL178" s="221"/>
      <c r="AM178" s="221"/>
      <c r="AN178" s="221"/>
      <c r="AO178" s="221"/>
      <c r="AP178" s="221"/>
      <c r="AQ178" s="274"/>
      <c r="AR178" s="274"/>
      <c r="AS178" s="221"/>
      <c r="AT178" s="221"/>
      <c r="AU178" s="221"/>
      <c r="AV178" s="221"/>
      <c r="AW178" s="221"/>
      <c r="AX178" s="221"/>
      <c r="AY178" s="221"/>
      <c r="AZ178" s="221"/>
    </row>
    <row r="179" spans="1:52" x14ac:dyDescent="0.15">
      <c r="A179" s="275"/>
      <c r="B179" s="274"/>
      <c r="C179" s="111"/>
      <c r="D179" s="111">
        <v>0</v>
      </c>
      <c r="E179" s="105">
        <v>0</v>
      </c>
      <c r="F179" s="105">
        <v>13.246532918117209</v>
      </c>
      <c r="G179" s="105">
        <v>13.432881932225131</v>
      </c>
      <c r="H179" s="105">
        <v>0</v>
      </c>
      <c r="I179" s="105">
        <v>0</v>
      </c>
      <c r="J179" s="105"/>
      <c r="L179" s="25"/>
      <c r="M179" s="105">
        <f t="shared" si="23"/>
        <v>0</v>
      </c>
      <c r="N179" s="105">
        <f t="shared" si="24"/>
        <v>-0.18634901410792182</v>
      </c>
      <c r="O179" s="105">
        <f t="shared" si="25"/>
        <v>0</v>
      </c>
      <c r="P179" s="25"/>
      <c r="Q179" s="105"/>
      <c r="R179" s="105"/>
      <c r="S179" s="284"/>
      <c r="U179" s="25"/>
      <c r="V179" s="112">
        <f t="shared" si="26"/>
        <v>0</v>
      </c>
      <c r="W179" s="112">
        <f t="shared" si="27"/>
        <v>0</v>
      </c>
      <c r="X179" s="112">
        <f t="shared" si="28"/>
        <v>0</v>
      </c>
      <c r="Z179" s="102">
        <f t="shared" si="29"/>
        <v>1</v>
      </c>
      <c r="AA179" s="102">
        <f t="shared" si="30"/>
        <v>1</v>
      </c>
      <c r="AH179" s="221"/>
      <c r="AI179" s="270"/>
      <c r="AJ179" s="221"/>
      <c r="AK179" s="221"/>
      <c r="AL179" s="221"/>
      <c r="AM179" s="221"/>
      <c r="AN179" s="221"/>
      <c r="AO179" s="221"/>
      <c r="AP179" s="221"/>
      <c r="AQ179" s="274"/>
      <c r="AR179" s="274"/>
      <c r="AS179" s="221"/>
      <c r="AT179" s="221"/>
      <c r="AU179" s="221"/>
      <c r="AV179" s="221"/>
      <c r="AW179" s="221"/>
      <c r="AX179" s="221"/>
      <c r="AY179" s="221"/>
      <c r="AZ179" s="221"/>
    </row>
    <row r="180" spans="1:52" x14ac:dyDescent="0.15">
      <c r="A180" s="275"/>
      <c r="B180" s="274"/>
      <c r="C180" s="111"/>
      <c r="D180" s="111">
        <v>0</v>
      </c>
      <c r="E180" s="105">
        <v>0</v>
      </c>
      <c r="F180" s="105">
        <v>13.246532918117209</v>
      </c>
      <c r="G180" s="105">
        <v>13.432881932225131</v>
      </c>
      <c r="H180" s="105">
        <v>0</v>
      </c>
      <c r="I180" s="105">
        <v>0</v>
      </c>
      <c r="J180" s="105"/>
      <c r="L180" s="25"/>
      <c r="M180" s="105">
        <f t="shared" si="23"/>
        <v>0</v>
      </c>
      <c r="N180" s="105">
        <f t="shared" si="24"/>
        <v>-0.18634901410792182</v>
      </c>
      <c r="O180" s="105">
        <f t="shared" si="25"/>
        <v>0</v>
      </c>
      <c r="P180" s="25"/>
      <c r="Q180" s="105"/>
      <c r="R180" s="105"/>
      <c r="S180" s="284"/>
      <c r="U180" s="25"/>
      <c r="V180" s="112">
        <f t="shared" si="26"/>
        <v>0</v>
      </c>
      <c r="W180" s="112">
        <f t="shared" si="27"/>
        <v>0</v>
      </c>
      <c r="X180" s="112">
        <f t="shared" si="28"/>
        <v>0</v>
      </c>
      <c r="Z180" s="102">
        <f t="shared" si="29"/>
        <v>1</v>
      </c>
      <c r="AA180" s="102">
        <f t="shared" si="30"/>
        <v>1</v>
      </c>
      <c r="AH180" s="221"/>
      <c r="AI180" s="270"/>
      <c r="AJ180" s="221"/>
      <c r="AK180" s="221"/>
      <c r="AL180" s="221"/>
      <c r="AM180" s="221"/>
      <c r="AN180" s="221"/>
      <c r="AO180" s="221"/>
      <c r="AP180" s="221"/>
      <c r="AQ180" s="274"/>
      <c r="AR180" s="274"/>
      <c r="AS180" s="221"/>
      <c r="AT180" s="221"/>
      <c r="AU180" s="221"/>
      <c r="AV180" s="221"/>
      <c r="AW180" s="221"/>
      <c r="AX180" s="221"/>
      <c r="AY180" s="221"/>
      <c r="AZ180" s="221"/>
    </row>
    <row r="181" spans="1:52" x14ac:dyDescent="0.15">
      <c r="A181" s="275"/>
      <c r="B181" s="274"/>
      <c r="C181" s="111"/>
      <c r="D181" s="111">
        <v>0</v>
      </c>
      <c r="E181" s="105">
        <v>0</v>
      </c>
      <c r="F181" s="105">
        <v>13.246532918117209</v>
      </c>
      <c r="G181" s="105">
        <v>13.432881932225131</v>
      </c>
      <c r="H181" s="105">
        <v>0</v>
      </c>
      <c r="I181" s="105">
        <v>0</v>
      </c>
      <c r="J181" s="105"/>
      <c r="L181" s="25"/>
      <c r="M181" s="105">
        <f t="shared" si="23"/>
        <v>0</v>
      </c>
      <c r="N181" s="105">
        <f t="shared" si="24"/>
        <v>-0.18634901410792182</v>
      </c>
      <c r="O181" s="105">
        <f t="shared" si="25"/>
        <v>0</v>
      </c>
      <c r="P181" s="25"/>
      <c r="Q181" s="105"/>
      <c r="R181" s="105"/>
      <c r="S181" s="284"/>
      <c r="U181" s="25"/>
      <c r="V181" s="112">
        <f t="shared" si="26"/>
        <v>0</v>
      </c>
      <c r="W181" s="112">
        <f t="shared" si="27"/>
        <v>0</v>
      </c>
      <c r="X181" s="112">
        <f t="shared" si="28"/>
        <v>0</v>
      </c>
      <c r="Z181" s="102">
        <f t="shared" si="29"/>
        <v>1</v>
      </c>
      <c r="AA181" s="102">
        <f t="shared" si="30"/>
        <v>1</v>
      </c>
      <c r="AH181" s="221"/>
      <c r="AI181" s="270"/>
      <c r="AJ181" s="221"/>
      <c r="AK181" s="221"/>
      <c r="AL181" s="221"/>
      <c r="AM181" s="221"/>
      <c r="AN181" s="221"/>
      <c r="AO181" s="221"/>
      <c r="AP181" s="221"/>
      <c r="AQ181" s="274"/>
      <c r="AR181" s="274"/>
      <c r="AS181" s="221"/>
      <c r="AT181" s="221"/>
      <c r="AU181" s="221"/>
      <c r="AV181" s="221"/>
      <c r="AW181" s="221"/>
      <c r="AX181" s="221"/>
      <c r="AY181" s="221"/>
      <c r="AZ181" s="221"/>
    </row>
    <row r="182" spans="1:52" x14ac:dyDescent="0.15">
      <c r="A182" s="275"/>
      <c r="B182" s="274"/>
      <c r="C182" s="111"/>
      <c r="D182" s="111">
        <v>0</v>
      </c>
      <c r="E182" s="105">
        <v>0</v>
      </c>
      <c r="F182" s="105">
        <v>13.246532918117209</v>
      </c>
      <c r="G182" s="105">
        <v>13.432881932225131</v>
      </c>
      <c r="H182" s="105">
        <v>0</v>
      </c>
      <c r="I182" s="105">
        <v>0</v>
      </c>
      <c r="J182" s="105"/>
      <c r="L182" s="25"/>
      <c r="M182" s="105">
        <f t="shared" si="23"/>
        <v>0</v>
      </c>
      <c r="N182" s="105">
        <f t="shared" si="24"/>
        <v>-0.18634901410792182</v>
      </c>
      <c r="O182" s="105">
        <f t="shared" si="25"/>
        <v>0</v>
      </c>
      <c r="P182" s="25"/>
      <c r="Q182" s="105"/>
      <c r="R182" s="105"/>
      <c r="S182" s="284"/>
      <c r="U182" s="25"/>
      <c r="V182" s="112">
        <f t="shared" si="26"/>
        <v>0</v>
      </c>
      <c r="W182" s="112">
        <f t="shared" si="27"/>
        <v>0</v>
      </c>
      <c r="X182" s="112">
        <f t="shared" si="28"/>
        <v>0</v>
      </c>
      <c r="Z182" s="102">
        <f t="shared" si="29"/>
        <v>1</v>
      </c>
      <c r="AA182" s="102">
        <f t="shared" si="30"/>
        <v>1</v>
      </c>
      <c r="AH182" s="221"/>
      <c r="AI182" s="270"/>
      <c r="AJ182" s="221"/>
      <c r="AK182" s="221"/>
      <c r="AL182" s="221"/>
      <c r="AM182" s="221"/>
      <c r="AN182" s="221"/>
      <c r="AO182" s="221"/>
      <c r="AP182" s="221"/>
      <c r="AQ182" s="274"/>
      <c r="AR182" s="274"/>
      <c r="AS182" s="221"/>
      <c r="AT182" s="221"/>
      <c r="AU182" s="221"/>
      <c r="AV182" s="221"/>
      <c r="AW182" s="221"/>
      <c r="AX182" s="221"/>
      <c r="AY182" s="221"/>
      <c r="AZ182" s="221"/>
    </row>
    <row r="183" spans="1:52" x14ac:dyDescent="0.15">
      <c r="A183" s="275"/>
      <c r="B183" s="274"/>
      <c r="C183" s="111"/>
      <c r="D183" s="111">
        <v>0</v>
      </c>
      <c r="E183" s="105">
        <v>0</v>
      </c>
      <c r="F183" s="105">
        <v>13.246532918117209</v>
      </c>
      <c r="G183" s="105">
        <v>13.432881932225131</v>
      </c>
      <c r="H183" s="105">
        <v>0</v>
      </c>
      <c r="I183" s="105">
        <v>0</v>
      </c>
      <c r="J183" s="105"/>
      <c r="L183" s="25"/>
      <c r="M183" s="105">
        <f t="shared" si="23"/>
        <v>0</v>
      </c>
      <c r="N183" s="105">
        <f t="shared" si="24"/>
        <v>-0.18634901410792182</v>
      </c>
      <c r="O183" s="105">
        <f t="shared" si="25"/>
        <v>0</v>
      </c>
      <c r="P183" s="25"/>
      <c r="Q183" s="105"/>
      <c r="R183" s="105"/>
      <c r="S183" s="284"/>
      <c r="U183" s="25"/>
      <c r="V183" s="112">
        <f t="shared" si="26"/>
        <v>0</v>
      </c>
      <c r="W183" s="112">
        <f t="shared" si="27"/>
        <v>0</v>
      </c>
      <c r="X183" s="112">
        <f t="shared" si="28"/>
        <v>0</v>
      </c>
      <c r="Z183" s="102">
        <f t="shared" si="29"/>
        <v>1</v>
      </c>
      <c r="AA183" s="102">
        <f t="shared" si="30"/>
        <v>1</v>
      </c>
      <c r="AH183" s="221"/>
      <c r="AI183" s="270"/>
      <c r="AJ183" s="221"/>
      <c r="AK183" s="221"/>
      <c r="AL183" s="221"/>
      <c r="AM183" s="221"/>
      <c r="AN183" s="221"/>
      <c r="AO183" s="221"/>
      <c r="AP183" s="221"/>
      <c r="AQ183" s="274"/>
      <c r="AR183" s="274"/>
      <c r="AS183" s="221"/>
      <c r="AT183" s="221"/>
      <c r="AU183" s="221"/>
      <c r="AV183" s="221"/>
      <c r="AW183" s="221"/>
      <c r="AX183" s="221"/>
      <c r="AY183" s="221"/>
      <c r="AZ183" s="221"/>
    </row>
    <row r="184" spans="1:52" x14ac:dyDescent="0.15">
      <c r="A184" s="275"/>
      <c r="B184" s="274"/>
      <c r="C184" s="111"/>
      <c r="D184" s="111">
        <v>0</v>
      </c>
      <c r="E184" s="105">
        <v>0</v>
      </c>
      <c r="F184" s="105">
        <v>13.246532918117209</v>
      </c>
      <c r="G184" s="105">
        <v>13.432881932225131</v>
      </c>
      <c r="H184" s="105">
        <v>0</v>
      </c>
      <c r="I184" s="105">
        <v>0</v>
      </c>
      <c r="J184" s="105"/>
      <c r="L184" s="25"/>
      <c r="M184" s="105">
        <f t="shared" si="23"/>
        <v>0</v>
      </c>
      <c r="N184" s="105">
        <f t="shared" si="24"/>
        <v>-0.18634901410792182</v>
      </c>
      <c r="O184" s="105">
        <f t="shared" si="25"/>
        <v>0</v>
      </c>
      <c r="P184" s="25"/>
      <c r="Q184" s="105"/>
      <c r="R184" s="105"/>
      <c r="S184" s="284"/>
      <c r="U184" s="25"/>
      <c r="V184" s="112">
        <f t="shared" si="26"/>
        <v>0</v>
      </c>
      <c r="W184" s="112">
        <f t="shared" si="27"/>
        <v>0</v>
      </c>
      <c r="X184" s="112">
        <f t="shared" si="28"/>
        <v>0</v>
      </c>
      <c r="Z184" s="102">
        <f t="shared" si="29"/>
        <v>1</v>
      </c>
      <c r="AA184" s="102">
        <f t="shared" si="30"/>
        <v>1</v>
      </c>
      <c r="AH184" s="221"/>
      <c r="AI184" s="270"/>
      <c r="AJ184" s="221"/>
      <c r="AK184" s="221"/>
      <c r="AL184" s="221"/>
      <c r="AM184" s="221"/>
      <c r="AN184" s="221"/>
      <c r="AO184" s="221"/>
      <c r="AP184" s="221"/>
      <c r="AQ184" s="274"/>
      <c r="AR184" s="274"/>
      <c r="AS184" s="221"/>
      <c r="AT184" s="221"/>
      <c r="AU184" s="221"/>
      <c r="AV184" s="221"/>
      <c r="AW184" s="221"/>
      <c r="AX184" s="221"/>
      <c r="AY184" s="221"/>
      <c r="AZ184" s="221"/>
    </row>
    <row r="185" spans="1:52" x14ac:dyDescent="0.15">
      <c r="A185" s="275"/>
      <c r="B185" s="274"/>
      <c r="C185" s="111"/>
      <c r="D185" s="111">
        <v>0</v>
      </c>
      <c r="E185" s="105">
        <v>0</v>
      </c>
      <c r="F185" s="105">
        <v>13.246532918117209</v>
      </c>
      <c r="G185" s="105">
        <v>13.432881932225131</v>
      </c>
      <c r="H185" s="105">
        <v>0</v>
      </c>
      <c r="I185" s="105">
        <v>0</v>
      </c>
      <c r="J185" s="105"/>
      <c r="L185" s="25"/>
      <c r="M185" s="105">
        <f t="shared" si="23"/>
        <v>0</v>
      </c>
      <c r="N185" s="105">
        <f t="shared" si="24"/>
        <v>-0.18634901410792182</v>
      </c>
      <c r="O185" s="105">
        <f t="shared" si="25"/>
        <v>0</v>
      </c>
      <c r="P185" s="25"/>
      <c r="Q185" s="105"/>
      <c r="R185" s="105"/>
      <c r="S185" s="284"/>
      <c r="U185" s="25"/>
      <c r="V185" s="112">
        <f t="shared" si="26"/>
        <v>0</v>
      </c>
      <c r="W185" s="112">
        <f t="shared" si="27"/>
        <v>0</v>
      </c>
      <c r="X185" s="112">
        <f t="shared" si="28"/>
        <v>0</v>
      </c>
      <c r="Z185" s="102">
        <f t="shared" si="29"/>
        <v>1</v>
      </c>
      <c r="AA185" s="102">
        <f t="shared" si="30"/>
        <v>1</v>
      </c>
      <c r="AH185" s="221"/>
      <c r="AI185" s="270"/>
      <c r="AJ185" s="221"/>
      <c r="AK185" s="221"/>
      <c r="AL185" s="221"/>
      <c r="AM185" s="221"/>
      <c r="AN185" s="221"/>
      <c r="AO185" s="221"/>
      <c r="AP185" s="221"/>
      <c r="AQ185" s="274"/>
      <c r="AR185" s="274"/>
      <c r="AS185" s="221"/>
      <c r="AT185" s="221"/>
      <c r="AU185" s="221"/>
      <c r="AV185" s="221"/>
      <c r="AW185" s="221"/>
      <c r="AX185" s="221"/>
      <c r="AY185" s="221"/>
      <c r="AZ185" s="221"/>
    </row>
    <row r="186" spans="1:52" x14ac:dyDescent="0.15">
      <c r="A186" s="275"/>
      <c r="B186" s="274"/>
      <c r="C186" s="111"/>
      <c r="D186" s="111">
        <v>0</v>
      </c>
      <c r="E186" s="105">
        <v>0</v>
      </c>
      <c r="F186" s="105">
        <v>13.246532918117209</v>
      </c>
      <c r="G186" s="105">
        <v>13.432881932225131</v>
      </c>
      <c r="H186" s="105">
        <v>0</v>
      </c>
      <c r="I186" s="105">
        <v>0</v>
      </c>
      <c r="J186" s="105"/>
      <c r="L186" s="25"/>
      <c r="M186" s="105">
        <f t="shared" si="23"/>
        <v>0</v>
      </c>
      <c r="N186" s="105">
        <f t="shared" si="24"/>
        <v>-0.18634901410792182</v>
      </c>
      <c r="O186" s="105">
        <f t="shared" si="25"/>
        <v>0</v>
      </c>
      <c r="P186" s="25"/>
      <c r="Q186" s="105"/>
      <c r="R186" s="105"/>
      <c r="S186" s="284"/>
      <c r="U186" s="25"/>
      <c r="V186" s="112">
        <f t="shared" si="26"/>
        <v>0</v>
      </c>
      <c r="W186" s="112">
        <f t="shared" si="27"/>
        <v>0</v>
      </c>
      <c r="X186" s="112">
        <f t="shared" si="28"/>
        <v>0</v>
      </c>
      <c r="Z186" s="102">
        <f t="shared" si="29"/>
        <v>1</v>
      </c>
      <c r="AA186" s="102">
        <f t="shared" si="30"/>
        <v>1</v>
      </c>
      <c r="AH186" s="221"/>
      <c r="AI186" s="270"/>
      <c r="AJ186" s="221"/>
      <c r="AK186" s="221"/>
      <c r="AL186" s="221"/>
      <c r="AM186" s="221"/>
      <c r="AN186" s="221"/>
      <c r="AO186" s="221"/>
      <c r="AP186" s="221"/>
      <c r="AQ186" s="274"/>
      <c r="AR186" s="274"/>
      <c r="AS186" s="221"/>
      <c r="AT186" s="221"/>
      <c r="AU186" s="221"/>
      <c r="AV186" s="221"/>
      <c r="AW186" s="221"/>
      <c r="AX186" s="221"/>
      <c r="AY186" s="221"/>
      <c r="AZ186" s="221"/>
    </row>
    <row r="187" spans="1:52" x14ac:dyDescent="0.15">
      <c r="A187" s="275"/>
      <c r="B187" s="274"/>
      <c r="C187" s="111"/>
      <c r="D187" s="111">
        <v>0</v>
      </c>
      <c r="E187" s="105">
        <v>0</v>
      </c>
      <c r="F187" s="105">
        <v>13.246532918117209</v>
      </c>
      <c r="G187" s="105">
        <v>13.432881932225131</v>
      </c>
      <c r="H187" s="105">
        <v>0</v>
      </c>
      <c r="I187" s="105">
        <v>0</v>
      </c>
      <c r="J187" s="105"/>
      <c r="L187" s="25"/>
      <c r="M187" s="105">
        <f t="shared" si="23"/>
        <v>0</v>
      </c>
      <c r="N187" s="105">
        <f t="shared" si="24"/>
        <v>-0.18634901410792182</v>
      </c>
      <c r="O187" s="105">
        <f t="shared" si="25"/>
        <v>0</v>
      </c>
      <c r="P187" s="25"/>
      <c r="Q187" s="105"/>
      <c r="R187" s="105"/>
      <c r="S187" s="284"/>
      <c r="U187" s="25"/>
      <c r="V187" s="112">
        <f t="shared" si="26"/>
        <v>0</v>
      </c>
      <c r="W187" s="112">
        <f t="shared" si="27"/>
        <v>0</v>
      </c>
      <c r="X187" s="112">
        <f t="shared" si="28"/>
        <v>0</v>
      </c>
      <c r="Z187" s="102">
        <f t="shared" si="29"/>
        <v>1</v>
      </c>
      <c r="AA187" s="102">
        <f t="shared" si="30"/>
        <v>1</v>
      </c>
      <c r="AH187" s="221"/>
      <c r="AI187" s="270"/>
      <c r="AJ187" s="221"/>
      <c r="AK187" s="221"/>
      <c r="AL187" s="221"/>
      <c r="AM187" s="221"/>
      <c r="AN187" s="221"/>
      <c r="AO187" s="221"/>
      <c r="AP187" s="221"/>
      <c r="AQ187" s="274"/>
      <c r="AR187" s="274"/>
      <c r="AS187" s="221"/>
      <c r="AT187" s="221"/>
      <c r="AU187" s="221"/>
      <c r="AV187" s="221"/>
      <c r="AW187" s="221"/>
      <c r="AX187" s="221"/>
      <c r="AY187" s="221"/>
      <c r="AZ187" s="221"/>
    </row>
    <row r="188" spans="1:52" x14ac:dyDescent="0.15">
      <c r="A188" s="275"/>
      <c r="B188" s="274"/>
      <c r="C188" s="111"/>
      <c r="D188" s="111">
        <v>0</v>
      </c>
      <c r="E188" s="105">
        <v>0</v>
      </c>
      <c r="F188" s="105">
        <v>13.246532918117209</v>
      </c>
      <c r="G188" s="105">
        <v>13.432881932225131</v>
      </c>
      <c r="H188" s="105">
        <v>0</v>
      </c>
      <c r="I188" s="105">
        <v>0</v>
      </c>
      <c r="J188" s="105"/>
      <c r="L188" s="25"/>
      <c r="M188" s="105">
        <f t="shared" si="23"/>
        <v>0</v>
      </c>
      <c r="N188" s="105">
        <f t="shared" si="24"/>
        <v>-0.18634901410792182</v>
      </c>
      <c r="O188" s="105">
        <f t="shared" si="25"/>
        <v>0</v>
      </c>
      <c r="P188" s="25"/>
      <c r="Q188" s="105"/>
      <c r="R188" s="105"/>
      <c r="S188" s="284"/>
      <c r="U188" s="25"/>
      <c r="V188" s="112">
        <f t="shared" si="26"/>
        <v>0</v>
      </c>
      <c r="W188" s="112">
        <f t="shared" si="27"/>
        <v>0</v>
      </c>
      <c r="X188" s="112">
        <f t="shared" si="28"/>
        <v>0</v>
      </c>
      <c r="Z188" s="102">
        <f t="shared" si="29"/>
        <v>1</v>
      </c>
      <c r="AA188" s="102">
        <f t="shared" si="30"/>
        <v>1</v>
      </c>
      <c r="AH188" s="221"/>
      <c r="AI188" s="270"/>
      <c r="AJ188" s="221"/>
      <c r="AK188" s="221"/>
      <c r="AL188" s="221"/>
      <c r="AM188" s="221"/>
      <c r="AN188" s="221"/>
      <c r="AO188" s="221"/>
      <c r="AP188" s="221"/>
      <c r="AQ188" s="274"/>
      <c r="AR188" s="274"/>
      <c r="AS188" s="221"/>
      <c r="AT188" s="221"/>
      <c r="AU188" s="221"/>
      <c r="AV188" s="221"/>
      <c r="AW188" s="221"/>
      <c r="AX188" s="221"/>
      <c r="AY188" s="221"/>
      <c r="AZ188" s="221"/>
    </row>
    <row r="189" spans="1:52" x14ac:dyDescent="0.15">
      <c r="A189" s="275"/>
      <c r="B189" s="274"/>
      <c r="C189" s="111"/>
      <c r="D189" s="111">
        <v>0</v>
      </c>
      <c r="E189" s="105">
        <v>0</v>
      </c>
      <c r="F189" s="105">
        <v>13.246532918117209</v>
      </c>
      <c r="G189" s="105">
        <v>13.432881932225131</v>
      </c>
      <c r="H189" s="105">
        <v>0</v>
      </c>
      <c r="I189" s="105">
        <v>0</v>
      </c>
      <c r="J189" s="105"/>
      <c r="L189" s="25"/>
      <c r="M189" s="105">
        <f t="shared" si="23"/>
        <v>0</v>
      </c>
      <c r="N189" s="105">
        <f t="shared" si="24"/>
        <v>-0.18634901410792182</v>
      </c>
      <c r="O189" s="105">
        <f t="shared" si="25"/>
        <v>0</v>
      </c>
      <c r="P189" s="25"/>
      <c r="Q189" s="105"/>
      <c r="R189" s="105"/>
      <c r="S189" s="284"/>
      <c r="U189" s="25"/>
      <c r="V189" s="112">
        <f t="shared" si="26"/>
        <v>0</v>
      </c>
      <c r="W189" s="112">
        <f t="shared" si="27"/>
        <v>0</v>
      </c>
      <c r="X189" s="112">
        <f t="shared" si="28"/>
        <v>0</v>
      </c>
      <c r="Z189" s="102">
        <f t="shared" si="29"/>
        <v>1</v>
      </c>
      <c r="AA189" s="102">
        <f t="shared" si="30"/>
        <v>1</v>
      </c>
      <c r="AH189" s="221"/>
      <c r="AI189" s="270"/>
      <c r="AJ189" s="221"/>
      <c r="AK189" s="221"/>
      <c r="AL189" s="221"/>
      <c r="AM189" s="221"/>
      <c r="AN189" s="221"/>
      <c r="AO189" s="221"/>
      <c r="AP189" s="221"/>
      <c r="AQ189" s="274"/>
      <c r="AR189" s="274"/>
      <c r="AS189" s="221"/>
      <c r="AT189" s="221"/>
      <c r="AU189" s="221"/>
      <c r="AV189" s="221"/>
      <c r="AW189" s="221"/>
      <c r="AX189" s="221"/>
      <c r="AY189" s="221"/>
      <c r="AZ189" s="221"/>
    </row>
    <row r="190" spans="1:52" x14ac:dyDescent="0.15">
      <c r="A190" s="275"/>
      <c r="B190" s="274"/>
      <c r="C190" s="111"/>
      <c r="D190" s="111">
        <v>0</v>
      </c>
      <c r="E190" s="105">
        <v>0</v>
      </c>
      <c r="F190" s="105">
        <v>13.246532918117209</v>
      </c>
      <c r="G190" s="105">
        <v>13.432881932225131</v>
      </c>
      <c r="H190" s="105">
        <v>0</v>
      </c>
      <c r="I190" s="105">
        <v>0</v>
      </c>
      <c r="J190" s="105"/>
      <c r="L190" s="25"/>
      <c r="M190" s="105">
        <f t="shared" si="23"/>
        <v>0</v>
      </c>
      <c r="N190" s="105">
        <f t="shared" si="24"/>
        <v>-0.18634901410792182</v>
      </c>
      <c r="O190" s="105">
        <f t="shared" si="25"/>
        <v>0</v>
      </c>
      <c r="P190" s="25"/>
      <c r="Q190" s="105"/>
      <c r="R190" s="105"/>
      <c r="S190" s="284"/>
      <c r="U190" s="25"/>
      <c r="V190" s="112">
        <f t="shared" si="26"/>
        <v>0</v>
      </c>
      <c r="W190" s="112">
        <f t="shared" si="27"/>
        <v>0</v>
      </c>
      <c r="X190" s="112">
        <f t="shared" si="28"/>
        <v>0</v>
      </c>
      <c r="Z190" s="102">
        <f t="shared" si="29"/>
        <v>1</v>
      </c>
      <c r="AA190" s="102">
        <f t="shared" si="30"/>
        <v>1</v>
      </c>
      <c r="AH190" s="221"/>
      <c r="AI190" s="270"/>
      <c r="AJ190" s="221"/>
      <c r="AK190" s="221"/>
      <c r="AL190" s="221"/>
      <c r="AM190" s="221"/>
      <c r="AN190" s="221"/>
      <c r="AO190" s="221"/>
      <c r="AP190" s="221"/>
      <c r="AQ190" s="274"/>
      <c r="AR190" s="274"/>
      <c r="AS190" s="221"/>
      <c r="AT190" s="221"/>
      <c r="AU190" s="221"/>
      <c r="AV190" s="221"/>
      <c r="AW190" s="221"/>
      <c r="AX190" s="221"/>
      <c r="AY190" s="221"/>
      <c r="AZ190" s="221"/>
    </row>
    <row r="191" spans="1:52" x14ac:dyDescent="0.15">
      <c r="A191" s="275"/>
      <c r="B191" s="274"/>
      <c r="C191" s="111"/>
      <c r="D191" s="111">
        <v>0</v>
      </c>
      <c r="E191" s="105">
        <v>0</v>
      </c>
      <c r="F191" s="105">
        <v>13.246532918117209</v>
      </c>
      <c r="G191" s="105">
        <v>13.432881932225131</v>
      </c>
      <c r="H191" s="105">
        <v>0</v>
      </c>
      <c r="I191" s="105">
        <v>0</v>
      </c>
      <c r="J191" s="105"/>
      <c r="L191" s="25"/>
      <c r="M191" s="105">
        <f t="shared" si="23"/>
        <v>0</v>
      </c>
      <c r="N191" s="105">
        <f t="shared" si="24"/>
        <v>-0.18634901410792182</v>
      </c>
      <c r="O191" s="105">
        <f t="shared" si="25"/>
        <v>0</v>
      </c>
      <c r="P191" s="25"/>
      <c r="Q191" s="105"/>
      <c r="R191" s="105"/>
      <c r="S191" s="284"/>
      <c r="U191" s="25"/>
      <c r="V191" s="112">
        <f t="shared" si="26"/>
        <v>0</v>
      </c>
      <c r="W191" s="112">
        <f t="shared" si="27"/>
        <v>0</v>
      </c>
      <c r="X191" s="112">
        <f t="shared" si="28"/>
        <v>0</v>
      </c>
      <c r="Z191" s="102">
        <f t="shared" si="29"/>
        <v>1</v>
      </c>
      <c r="AA191" s="102">
        <f t="shared" si="30"/>
        <v>1</v>
      </c>
      <c r="AH191" s="221"/>
      <c r="AI191" s="270"/>
      <c r="AJ191" s="221"/>
      <c r="AK191" s="221"/>
      <c r="AL191" s="221"/>
      <c r="AM191" s="221"/>
      <c r="AN191" s="221"/>
      <c r="AO191" s="221"/>
      <c r="AP191" s="221"/>
      <c r="AQ191" s="274"/>
      <c r="AR191" s="274"/>
      <c r="AS191" s="221"/>
      <c r="AT191" s="221"/>
      <c r="AU191" s="221"/>
      <c r="AV191" s="221"/>
      <c r="AW191" s="221"/>
      <c r="AX191" s="221"/>
      <c r="AY191" s="221"/>
      <c r="AZ191" s="221"/>
    </row>
    <row r="192" spans="1:52" x14ac:dyDescent="0.15">
      <c r="A192" s="275"/>
      <c r="B192" s="274"/>
      <c r="C192" s="111"/>
      <c r="D192" s="111">
        <v>0</v>
      </c>
      <c r="E192" s="105">
        <v>0</v>
      </c>
      <c r="F192" s="105">
        <v>13.246532918117209</v>
      </c>
      <c r="G192" s="105">
        <v>13.432881932225131</v>
      </c>
      <c r="H192" s="105">
        <v>0</v>
      </c>
      <c r="I192" s="105">
        <v>0</v>
      </c>
      <c r="J192" s="105"/>
      <c r="L192" s="25"/>
      <c r="M192" s="105">
        <f t="shared" si="23"/>
        <v>0</v>
      </c>
      <c r="N192" s="105">
        <f t="shared" si="24"/>
        <v>-0.18634901410792182</v>
      </c>
      <c r="O192" s="105">
        <f t="shared" si="25"/>
        <v>0</v>
      </c>
      <c r="P192" s="25"/>
      <c r="Q192" s="105"/>
      <c r="R192" s="105"/>
      <c r="S192" s="284"/>
      <c r="U192" s="25"/>
      <c r="V192" s="112">
        <f t="shared" si="26"/>
        <v>0</v>
      </c>
      <c r="W192" s="112">
        <f t="shared" si="27"/>
        <v>0</v>
      </c>
      <c r="X192" s="112">
        <f t="shared" si="28"/>
        <v>0</v>
      </c>
      <c r="Z192" s="102">
        <f t="shared" si="29"/>
        <v>1</v>
      </c>
      <c r="AA192" s="102">
        <f t="shared" si="30"/>
        <v>1</v>
      </c>
      <c r="AH192" s="221"/>
      <c r="AI192" s="270"/>
      <c r="AJ192" s="221"/>
      <c r="AK192" s="221"/>
      <c r="AL192" s="221"/>
      <c r="AM192" s="221"/>
      <c r="AN192" s="221"/>
      <c r="AO192" s="221"/>
      <c r="AP192" s="221"/>
      <c r="AQ192" s="274"/>
      <c r="AR192" s="274"/>
      <c r="AS192" s="221"/>
      <c r="AT192" s="221"/>
      <c r="AU192" s="221"/>
      <c r="AV192" s="221"/>
      <c r="AW192" s="221"/>
      <c r="AX192" s="221"/>
      <c r="AY192" s="221"/>
      <c r="AZ192" s="221"/>
    </row>
    <row r="193" spans="1:52" x14ac:dyDescent="0.15">
      <c r="A193" s="275"/>
      <c r="B193" s="274"/>
      <c r="C193" s="111"/>
      <c r="D193" s="111">
        <v>0</v>
      </c>
      <c r="E193" s="105">
        <v>0</v>
      </c>
      <c r="F193" s="105">
        <v>13.246532918117209</v>
      </c>
      <c r="G193" s="105">
        <v>13.432881932225131</v>
      </c>
      <c r="H193" s="105">
        <v>0</v>
      </c>
      <c r="I193" s="105">
        <v>0</v>
      </c>
      <c r="J193" s="105"/>
      <c r="L193" s="25"/>
      <c r="M193" s="105">
        <f t="shared" si="23"/>
        <v>0</v>
      </c>
      <c r="N193" s="105">
        <f t="shared" si="24"/>
        <v>-0.18634901410792182</v>
      </c>
      <c r="O193" s="105">
        <f t="shared" si="25"/>
        <v>0</v>
      </c>
      <c r="P193" s="25"/>
      <c r="Q193" s="105"/>
      <c r="R193" s="105"/>
      <c r="S193" s="284"/>
      <c r="U193" s="25"/>
      <c r="V193" s="112">
        <f t="shared" si="26"/>
        <v>0</v>
      </c>
      <c r="W193" s="112">
        <f t="shared" si="27"/>
        <v>0</v>
      </c>
      <c r="X193" s="112">
        <f t="shared" si="28"/>
        <v>0</v>
      </c>
      <c r="Z193" s="102">
        <f t="shared" si="29"/>
        <v>1</v>
      </c>
      <c r="AA193" s="102">
        <f t="shared" si="30"/>
        <v>1</v>
      </c>
      <c r="AH193" s="221"/>
      <c r="AI193" s="270"/>
      <c r="AJ193" s="221"/>
      <c r="AK193" s="221"/>
      <c r="AL193" s="221"/>
      <c r="AM193" s="221"/>
      <c r="AN193" s="221"/>
      <c r="AO193" s="221"/>
      <c r="AP193" s="221"/>
      <c r="AQ193" s="274"/>
      <c r="AR193" s="274"/>
      <c r="AS193" s="221"/>
      <c r="AT193" s="221"/>
      <c r="AU193" s="221"/>
      <c r="AV193" s="221"/>
      <c r="AW193" s="221"/>
      <c r="AX193" s="221"/>
      <c r="AY193" s="221"/>
      <c r="AZ193" s="221"/>
    </row>
    <row r="194" spans="1:52" x14ac:dyDescent="0.15">
      <c r="A194" s="275"/>
      <c r="B194" s="274"/>
      <c r="C194" s="111"/>
      <c r="D194" s="111">
        <v>0</v>
      </c>
      <c r="E194" s="105">
        <v>0</v>
      </c>
      <c r="F194" s="105">
        <v>13.246532918117209</v>
      </c>
      <c r="G194" s="105">
        <v>13.432881932225131</v>
      </c>
      <c r="H194" s="105">
        <v>0</v>
      </c>
      <c r="I194" s="105">
        <v>0</v>
      </c>
      <c r="J194" s="105"/>
      <c r="L194" s="25"/>
      <c r="M194" s="105">
        <f t="shared" si="23"/>
        <v>0</v>
      </c>
      <c r="N194" s="105">
        <f t="shared" si="24"/>
        <v>-0.18634901410792182</v>
      </c>
      <c r="O194" s="105">
        <f t="shared" si="25"/>
        <v>0</v>
      </c>
      <c r="P194" s="25"/>
      <c r="Q194" s="105"/>
      <c r="R194" s="105"/>
      <c r="S194" s="284"/>
      <c r="U194" s="25"/>
      <c r="V194" s="112">
        <f t="shared" si="26"/>
        <v>0</v>
      </c>
      <c r="W194" s="112">
        <f t="shared" si="27"/>
        <v>0</v>
      </c>
      <c r="X194" s="112">
        <f t="shared" si="28"/>
        <v>0</v>
      </c>
      <c r="Z194" s="102">
        <f t="shared" si="29"/>
        <v>1</v>
      </c>
      <c r="AA194" s="102">
        <f t="shared" si="30"/>
        <v>1</v>
      </c>
      <c r="AH194" s="221"/>
      <c r="AI194" s="270"/>
      <c r="AJ194" s="221"/>
      <c r="AK194" s="221"/>
      <c r="AL194" s="221"/>
      <c r="AM194" s="221"/>
      <c r="AN194" s="221"/>
      <c r="AO194" s="221"/>
      <c r="AP194" s="221"/>
      <c r="AQ194" s="274"/>
      <c r="AR194" s="274"/>
      <c r="AS194" s="221"/>
      <c r="AT194" s="221"/>
      <c r="AU194" s="221"/>
      <c r="AV194" s="221"/>
      <c r="AW194" s="221"/>
      <c r="AX194" s="221"/>
      <c r="AY194" s="221"/>
      <c r="AZ194" s="221"/>
    </row>
    <row r="195" spans="1:52" x14ac:dyDescent="0.15">
      <c r="A195" s="275"/>
      <c r="B195" s="274"/>
      <c r="C195" s="111"/>
      <c r="D195" s="111">
        <v>0</v>
      </c>
      <c r="E195" s="105">
        <v>0</v>
      </c>
      <c r="F195" s="105">
        <v>13.246532918117209</v>
      </c>
      <c r="G195" s="105">
        <v>13.432881932225131</v>
      </c>
      <c r="H195" s="105">
        <v>0</v>
      </c>
      <c r="I195" s="105">
        <v>0</v>
      </c>
      <c r="J195" s="105"/>
      <c r="L195" s="25"/>
      <c r="M195" s="105">
        <f t="shared" si="23"/>
        <v>0</v>
      </c>
      <c r="N195" s="105">
        <f t="shared" si="24"/>
        <v>-0.18634901410792182</v>
      </c>
      <c r="O195" s="105">
        <f t="shared" si="25"/>
        <v>0</v>
      </c>
      <c r="P195" s="25"/>
      <c r="Q195" s="105"/>
      <c r="R195" s="105"/>
      <c r="S195" s="284"/>
      <c r="U195" s="25"/>
      <c r="V195" s="112">
        <f t="shared" si="26"/>
        <v>0</v>
      </c>
      <c r="W195" s="112">
        <f t="shared" si="27"/>
        <v>0</v>
      </c>
      <c r="X195" s="112">
        <f t="shared" si="28"/>
        <v>0</v>
      </c>
      <c r="Z195" s="102">
        <f t="shared" si="29"/>
        <v>1</v>
      </c>
      <c r="AA195" s="102">
        <f t="shared" si="30"/>
        <v>1</v>
      </c>
      <c r="AH195" s="221"/>
      <c r="AI195" s="270"/>
      <c r="AJ195" s="221"/>
      <c r="AK195" s="221"/>
      <c r="AL195" s="221"/>
      <c r="AM195" s="221"/>
      <c r="AN195" s="221"/>
      <c r="AO195" s="221"/>
      <c r="AP195" s="221"/>
      <c r="AQ195" s="274"/>
      <c r="AR195" s="274"/>
      <c r="AS195" s="221"/>
      <c r="AT195" s="221"/>
      <c r="AU195" s="221"/>
      <c r="AV195" s="221"/>
      <c r="AW195" s="221"/>
      <c r="AX195" s="221"/>
      <c r="AY195" s="221"/>
      <c r="AZ195" s="221"/>
    </row>
    <row r="196" spans="1:52" x14ac:dyDescent="0.15">
      <c r="A196" s="275"/>
      <c r="B196" s="274"/>
      <c r="C196" s="111"/>
      <c r="D196" s="111">
        <v>0</v>
      </c>
      <c r="E196" s="105">
        <v>0</v>
      </c>
      <c r="F196" s="105">
        <v>13.246532918117209</v>
      </c>
      <c r="G196" s="105">
        <v>13.432881932225131</v>
      </c>
      <c r="H196" s="105">
        <v>0</v>
      </c>
      <c r="I196" s="105">
        <v>0</v>
      </c>
      <c r="J196" s="105"/>
      <c r="L196" s="25"/>
      <c r="M196" s="105">
        <f t="shared" si="23"/>
        <v>0</v>
      </c>
      <c r="N196" s="105">
        <f t="shared" si="24"/>
        <v>-0.18634901410792182</v>
      </c>
      <c r="O196" s="105">
        <f t="shared" si="25"/>
        <v>0</v>
      </c>
      <c r="P196" s="25"/>
      <c r="Q196" s="105"/>
      <c r="R196" s="105"/>
      <c r="S196" s="284"/>
      <c r="U196" s="25"/>
      <c r="V196" s="112">
        <f t="shared" si="26"/>
        <v>0</v>
      </c>
      <c r="W196" s="112">
        <f t="shared" si="27"/>
        <v>0</v>
      </c>
      <c r="X196" s="112">
        <f t="shared" si="28"/>
        <v>0</v>
      </c>
      <c r="Z196" s="102">
        <f t="shared" si="29"/>
        <v>1</v>
      </c>
      <c r="AA196" s="102">
        <f t="shared" si="30"/>
        <v>1</v>
      </c>
      <c r="AH196" s="221"/>
      <c r="AI196" s="270"/>
      <c r="AJ196" s="221"/>
      <c r="AK196" s="221"/>
      <c r="AL196" s="221"/>
      <c r="AM196" s="221"/>
      <c r="AN196" s="221"/>
      <c r="AO196" s="221"/>
      <c r="AP196" s="221"/>
      <c r="AQ196" s="274"/>
      <c r="AR196" s="274"/>
      <c r="AS196" s="221"/>
      <c r="AT196" s="221"/>
      <c r="AU196" s="221"/>
      <c r="AV196" s="221"/>
      <c r="AW196" s="221"/>
      <c r="AX196" s="221"/>
      <c r="AY196" s="221"/>
      <c r="AZ196" s="221"/>
    </row>
    <row r="197" spans="1:52" x14ac:dyDescent="0.15">
      <c r="A197" s="275"/>
      <c r="B197" s="274"/>
      <c r="C197" s="111"/>
      <c r="D197" s="111">
        <v>0</v>
      </c>
      <c r="E197" s="105">
        <v>0</v>
      </c>
      <c r="F197" s="105">
        <v>13.246532918117209</v>
      </c>
      <c r="G197" s="105">
        <v>13.432881932225131</v>
      </c>
      <c r="H197" s="105">
        <v>0</v>
      </c>
      <c r="I197" s="105">
        <v>0</v>
      </c>
      <c r="J197" s="105"/>
      <c r="L197" s="25"/>
      <c r="M197" s="105">
        <f t="shared" si="23"/>
        <v>0</v>
      </c>
      <c r="N197" s="105">
        <f t="shared" si="24"/>
        <v>-0.18634901410792182</v>
      </c>
      <c r="O197" s="105">
        <f t="shared" si="25"/>
        <v>0</v>
      </c>
      <c r="P197" s="25"/>
      <c r="Q197" s="105"/>
      <c r="R197" s="105"/>
      <c r="S197" s="284"/>
      <c r="U197" s="25"/>
      <c r="V197" s="112">
        <f t="shared" si="26"/>
        <v>0</v>
      </c>
      <c r="W197" s="112">
        <f t="shared" si="27"/>
        <v>0</v>
      </c>
      <c r="X197" s="112">
        <f t="shared" si="28"/>
        <v>0</v>
      </c>
      <c r="Z197" s="102">
        <f t="shared" si="29"/>
        <v>1</v>
      </c>
      <c r="AA197" s="102">
        <f t="shared" si="30"/>
        <v>1</v>
      </c>
      <c r="AH197" s="221"/>
      <c r="AI197" s="270"/>
      <c r="AJ197" s="221"/>
      <c r="AK197" s="221"/>
      <c r="AL197" s="221"/>
      <c r="AM197" s="221"/>
      <c r="AN197" s="221"/>
      <c r="AO197" s="221"/>
      <c r="AP197" s="221"/>
      <c r="AQ197" s="274"/>
      <c r="AR197" s="274"/>
      <c r="AS197" s="221"/>
      <c r="AT197" s="221"/>
      <c r="AU197" s="221"/>
      <c r="AV197" s="221"/>
      <c r="AW197" s="221"/>
      <c r="AX197" s="221"/>
      <c r="AY197" s="221"/>
      <c r="AZ197" s="221"/>
    </row>
    <row r="198" spans="1:52" x14ac:dyDescent="0.15">
      <c r="A198" s="275"/>
      <c r="B198" s="274"/>
      <c r="C198" s="111"/>
      <c r="D198" s="111">
        <v>0</v>
      </c>
      <c r="E198" s="105">
        <v>0</v>
      </c>
      <c r="F198" s="105">
        <v>13.246532918117209</v>
      </c>
      <c r="G198" s="105">
        <v>13.432881932225131</v>
      </c>
      <c r="H198" s="105">
        <v>0</v>
      </c>
      <c r="I198" s="105">
        <v>0</v>
      </c>
      <c r="J198" s="105"/>
      <c r="L198" s="25"/>
      <c r="M198" s="105">
        <f t="shared" si="23"/>
        <v>0</v>
      </c>
      <c r="N198" s="105">
        <f t="shared" si="24"/>
        <v>-0.18634901410792182</v>
      </c>
      <c r="O198" s="105">
        <f t="shared" si="25"/>
        <v>0</v>
      </c>
      <c r="P198" s="25"/>
      <c r="Q198" s="105"/>
      <c r="R198" s="105"/>
      <c r="S198" s="284"/>
      <c r="U198" s="25"/>
      <c r="V198" s="112">
        <f t="shared" si="26"/>
        <v>0</v>
      </c>
      <c r="W198" s="112">
        <f t="shared" si="27"/>
        <v>0</v>
      </c>
      <c r="X198" s="112">
        <f t="shared" si="28"/>
        <v>0</v>
      </c>
      <c r="Z198" s="102">
        <f t="shared" si="29"/>
        <v>1</v>
      </c>
      <c r="AA198" s="102">
        <f t="shared" si="30"/>
        <v>1</v>
      </c>
      <c r="AH198" s="221"/>
      <c r="AI198" s="270"/>
      <c r="AJ198" s="221"/>
      <c r="AK198" s="221"/>
      <c r="AL198" s="221"/>
      <c r="AM198" s="221"/>
      <c r="AN198" s="221"/>
      <c r="AO198" s="221"/>
      <c r="AP198" s="221"/>
      <c r="AQ198" s="274"/>
      <c r="AR198" s="274"/>
      <c r="AS198" s="221"/>
      <c r="AT198" s="221"/>
      <c r="AU198" s="221"/>
      <c r="AV198" s="221"/>
      <c r="AW198" s="221"/>
      <c r="AX198" s="221"/>
      <c r="AY198" s="221"/>
      <c r="AZ198" s="221"/>
    </row>
    <row r="199" spans="1:52" x14ac:dyDescent="0.15">
      <c r="A199" s="275"/>
      <c r="B199" s="274"/>
      <c r="C199" s="111"/>
      <c r="D199" s="111">
        <v>0</v>
      </c>
      <c r="E199" s="105">
        <v>0</v>
      </c>
      <c r="F199" s="105">
        <v>13.246532918117209</v>
      </c>
      <c r="G199" s="105">
        <v>13.432881932225131</v>
      </c>
      <c r="H199" s="105">
        <v>0</v>
      </c>
      <c r="I199" s="105">
        <v>0</v>
      </c>
      <c r="J199" s="105"/>
      <c r="L199" s="25"/>
      <c r="M199" s="105">
        <f t="shared" si="23"/>
        <v>0</v>
      </c>
      <c r="N199" s="105">
        <f t="shared" si="24"/>
        <v>-0.18634901410792182</v>
      </c>
      <c r="O199" s="105">
        <f t="shared" si="25"/>
        <v>0</v>
      </c>
      <c r="P199" s="25"/>
      <c r="Q199" s="105"/>
      <c r="R199" s="105"/>
      <c r="S199" s="284"/>
      <c r="U199" s="25"/>
      <c r="V199" s="112">
        <f t="shared" si="26"/>
        <v>0</v>
      </c>
      <c r="W199" s="112">
        <f t="shared" si="27"/>
        <v>0</v>
      </c>
      <c r="X199" s="112">
        <f t="shared" si="28"/>
        <v>0</v>
      </c>
      <c r="Z199" s="102">
        <f t="shared" si="29"/>
        <v>1</v>
      </c>
      <c r="AA199" s="102">
        <f t="shared" si="30"/>
        <v>1</v>
      </c>
      <c r="AH199" s="221"/>
      <c r="AI199" s="270"/>
      <c r="AJ199" s="221"/>
      <c r="AK199" s="221"/>
      <c r="AL199" s="221"/>
      <c r="AM199" s="221"/>
      <c r="AN199" s="221"/>
      <c r="AO199" s="221"/>
      <c r="AP199" s="221"/>
      <c r="AQ199" s="274"/>
      <c r="AR199" s="274"/>
      <c r="AS199" s="221"/>
      <c r="AT199" s="221"/>
      <c r="AU199" s="221"/>
      <c r="AV199" s="221"/>
      <c r="AW199" s="221"/>
      <c r="AX199" s="221"/>
      <c r="AY199" s="221"/>
      <c r="AZ199" s="221"/>
    </row>
    <row r="200" spans="1:52" x14ac:dyDescent="0.15">
      <c r="A200" s="275"/>
      <c r="B200" s="274"/>
      <c r="C200" s="111"/>
      <c r="D200" s="111">
        <v>0</v>
      </c>
      <c r="E200" s="105">
        <v>0</v>
      </c>
      <c r="F200" s="105">
        <v>13.246532918117209</v>
      </c>
      <c r="G200" s="105">
        <v>13.432881932225131</v>
      </c>
      <c r="H200" s="105">
        <v>0</v>
      </c>
      <c r="I200" s="105">
        <v>0</v>
      </c>
      <c r="J200" s="105"/>
      <c r="L200" s="25"/>
      <c r="M200" s="105">
        <f t="shared" si="23"/>
        <v>0</v>
      </c>
      <c r="N200" s="105">
        <f t="shared" si="24"/>
        <v>-0.18634901410792182</v>
      </c>
      <c r="O200" s="105">
        <f t="shared" si="25"/>
        <v>0</v>
      </c>
      <c r="P200" s="25"/>
      <c r="Q200" s="105"/>
      <c r="R200" s="105"/>
      <c r="S200" s="284"/>
      <c r="U200" s="25"/>
      <c r="V200" s="112">
        <f t="shared" si="26"/>
        <v>0</v>
      </c>
      <c r="W200" s="112">
        <f t="shared" si="27"/>
        <v>0</v>
      </c>
      <c r="X200" s="112">
        <f t="shared" si="28"/>
        <v>0</v>
      </c>
      <c r="Z200" s="102">
        <f t="shared" si="29"/>
        <v>1</v>
      </c>
      <c r="AA200" s="102">
        <f t="shared" si="30"/>
        <v>1</v>
      </c>
      <c r="AH200" s="221"/>
      <c r="AI200" s="270"/>
      <c r="AJ200" s="221"/>
      <c r="AK200" s="221"/>
      <c r="AL200" s="221"/>
      <c r="AM200" s="221"/>
      <c r="AN200" s="221"/>
      <c r="AO200" s="221"/>
      <c r="AP200" s="221"/>
      <c r="AQ200" s="274"/>
      <c r="AR200" s="274"/>
      <c r="AS200" s="221"/>
      <c r="AT200" s="221"/>
      <c r="AU200" s="221"/>
      <c r="AV200" s="221"/>
      <c r="AW200" s="221"/>
      <c r="AX200" s="221"/>
      <c r="AY200" s="221"/>
      <c r="AZ200" s="221"/>
    </row>
    <row r="201" spans="1:52" x14ac:dyDescent="0.15">
      <c r="A201" s="275"/>
      <c r="B201" s="274"/>
      <c r="C201" s="111"/>
      <c r="D201" s="111">
        <v>0</v>
      </c>
      <c r="E201" s="105">
        <v>0</v>
      </c>
      <c r="F201" s="105">
        <v>13.246532918117209</v>
      </c>
      <c r="G201" s="105">
        <v>13.432881932225131</v>
      </c>
      <c r="H201" s="105">
        <v>0</v>
      </c>
      <c r="I201" s="105">
        <v>0</v>
      </c>
      <c r="J201" s="105"/>
      <c r="L201" s="25"/>
      <c r="M201" s="105">
        <f t="shared" si="23"/>
        <v>0</v>
      </c>
      <c r="N201" s="105">
        <f t="shared" si="24"/>
        <v>-0.18634901410792182</v>
      </c>
      <c r="O201" s="105">
        <f t="shared" si="25"/>
        <v>0</v>
      </c>
      <c r="P201" s="25"/>
      <c r="Q201" s="105"/>
      <c r="R201" s="105"/>
      <c r="S201" s="284"/>
      <c r="U201" s="25"/>
      <c r="V201" s="112">
        <f t="shared" si="26"/>
        <v>0</v>
      </c>
      <c r="W201" s="112">
        <f t="shared" si="27"/>
        <v>0</v>
      </c>
      <c r="X201" s="112">
        <f t="shared" si="28"/>
        <v>0</v>
      </c>
      <c r="Z201" s="102">
        <f t="shared" si="29"/>
        <v>1</v>
      </c>
      <c r="AA201" s="102">
        <f t="shared" si="30"/>
        <v>1</v>
      </c>
      <c r="AH201" s="221"/>
      <c r="AI201" s="270"/>
      <c r="AJ201" s="221"/>
      <c r="AK201" s="221"/>
      <c r="AL201" s="221"/>
      <c r="AM201" s="221"/>
      <c r="AN201" s="221"/>
      <c r="AO201" s="221"/>
      <c r="AP201" s="221"/>
      <c r="AQ201" s="274"/>
      <c r="AR201" s="274"/>
      <c r="AS201" s="221"/>
      <c r="AT201" s="221"/>
      <c r="AU201" s="221"/>
      <c r="AV201" s="221"/>
      <c r="AW201" s="221"/>
      <c r="AX201" s="221"/>
      <c r="AY201" s="221"/>
      <c r="AZ201" s="221"/>
    </row>
    <row r="202" spans="1:52" x14ac:dyDescent="0.15">
      <c r="A202" s="275"/>
      <c r="B202" s="274"/>
      <c r="C202" s="111"/>
      <c r="D202" s="111">
        <v>0</v>
      </c>
      <c r="E202" s="105">
        <v>0</v>
      </c>
      <c r="F202" s="105">
        <v>13.246532918117209</v>
      </c>
      <c r="G202" s="105">
        <v>13.432881932225131</v>
      </c>
      <c r="H202" s="105">
        <v>0</v>
      </c>
      <c r="I202" s="105">
        <v>0</v>
      </c>
      <c r="J202" s="105"/>
      <c r="L202" s="25"/>
      <c r="M202" s="105">
        <f t="shared" si="23"/>
        <v>0</v>
      </c>
      <c r="N202" s="105">
        <f t="shared" si="24"/>
        <v>-0.18634901410792182</v>
      </c>
      <c r="O202" s="105">
        <f t="shared" si="25"/>
        <v>0</v>
      </c>
      <c r="P202" s="25"/>
      <c r="Q202" s="105"/>
      <c r="R202" s="105"/>
      <c r="S202" s="284"/>
      <c r="U202" s="25"/>
      <c r="V202" s="112">
        <f t="shared" si="26"/>
        <v>0</v>
      </c>
      <c r="W202" s="112">
        <f t="shared" si="27"/>
        <v>0</v>
      </c>
      <c r="X202" s="112">
        <f t="shared" si="28"/>
        <v>0</v>
      </c>
      <c r="Z202" s="102">
        <f t="shared" si="29"/>
        <v>1</v>
      </c>
      <c r="AA202" s="102">
        <f t="shared" si="30"/>
        <v>1</v>
      </c>
      <c r="AH202" s="221"/>
      <c r="AI202" s="270"/>
      <c r="AJ202" s="221"/>
      <c r="AK202" s="221"/>
      <c r="AL202" s="221"/>
      <c r="AM202" s="221"/>
      <c r="AN202" s="221"/>
      <c r="AO202" s="221"/>
      <c r="AP202" s="221"/>
      <c r="AQ202" s="274"/>
      <c r="AR202" s="274"/>
      <c r="AS202" s="221"/>
      <c r="AT202" s="221"/>
      <c r="AU202" s="221"/>
      <c r="AV202" s="221"/>
      <c r="AW202" s="221"/>
      <c r="AX202" s="221"/>
      <c r="AY202" s="221"/>
      <c r="AZ202" s="221"/>
    </row>
    <row r="203" spans="1:52" x14ac:dyDescent="0.15">
      <c r="A203" s="275"/>
      <c r="B203" s="274"/>
      <c r="C203" s="111"/>
      <c r="D203" s="111">
        <v>0</v>
      </c>
      <c r="E203" s="105">
        <v>0</v>
      </c>
      <c r="F203" s="105">
        <v>13.246532918117209</v>
      </c>
      <c r="G203" s="105">
        <v>13.432881932225131</v>
      </c>
      <c r="H203" s="105">
        <v>0</v>
      </c>
      <c r="I203" s="105">
        <v>0</v>
      </c>
      <c r="J203" s="105"/>
      <c r="L203" s="25"/>
      <c r="M203" s="105">
        <f t="shared" si="23"/>
        <v>0</v>
      </c>
      <c r="N203" s="105">
        <f t="shared" si="24"/>
        <v>-0.18634901410792182</v>
      </c>
      <c r="O203" s="105">
        <f t="shared" si="25"/>
        <v>0</v>
      </c>
      <c r="P203" s="25"/>
      <c r="Q203" s="105"/>
      <c r="R203" s="105"/>
      <c r="S203" s="284"/>
      <c r="U203" s="25"/>
      <c r="V203" s="112">
        <f t="shared" si="26"/>
        <v>0</v>
      </c>
      <c r="W203" s="112">
        <f t="shared" si="27"/>
        <v>0</v>
      </c>
      <c r="X203" s="112">
        <f t="shared" si="28"/>
        <v>0</v>
      </c>
      <c r="Z203" s="102">
        <f t="shared" si="29"/>
        <v>1</v>
      </c>
      <c r="AA203" s="102">
        <f t="shared" si="30"/>
        <v>1</v>
      </c>
      <c r="AH203" s="221"/>
      <c r="AI203" s="270"/>
      <c r="AJ203" s="221"/>
      <c r="AK203" s="221"/>
      <c r="AL203" s="221"/>
      <c r="AM203" s="221"/>
      <c r="AN203" s="221"/>
      <c r="AO203" s="221"/>
      <c r="AP203" s="221"/>
      <c r="AQ203" s="274"/>
      <c r="AR203" s="274"/>
      <c r="AS203" s="221"/>
      <c r="AT203" s="221"/>
      <c r="AU203" s="221"/>
      <c r="AV203" s="221"/>
      <c r="AW203" s="221"/>
      <c r="AX203" s="221"/>
      <c r="AY203" s="221"/>
      <c r="AZ203" s="221"/>
    </row>
    <row r="204" spans="1:52" x14ac:dyDescent="0.15">
      <c r="A204" s="275"/>
      <c r="B204" s="274"/>
      <c r="C204" s="111"/>
      <c r="D204" s="111">
        <v>0</v>
      </c>
      <c r="E204" s="105">
        <v>0</v>
      </c>
      <c r="F204" s="105">
        <v>13.246532918117209</v>
      </c>
      <c r="G204" s="105">
        <v>13.432881932225131</v>
      </c>
      <c r="H204" s="105">
        <v>0</v>
      </c>
      <c r="I204" s="105">
        <v>0</v>
      </c>
      <c r="J204" s="105"/>
      <c r="L204" s="25"/>
      <c r="M204" s="105">
        <f t="shared" si="23"/>
        <v>0</v>
      </c>
      <c r="N204" s="105">
        <f t="shared" si="24"/>
        <v>-0.18634901410792182</v>
      </c>
      <c r="O204" s="105">
        <f t="shared" si="25"/>
        <v>0</v>
      </c>
      <c r="P204" s="25"/>
      <c r="Q204" s="105"/>
      <c r="R204" s="105"/>
      <c r="S204" s="284"/>
      <c r="U204" s="25"/>
      <c r="V204" s="112">
        <f t="shared" si="26"/>
        <v>0</v>
      </c>
      <c r="W204" s="112">
        <f t="shared" si="27"/>
        <v>0</v>
      </c>
      <c r="X204" s="112">
        <f t="shared" si="28"/>
        <v>0</v>
      </c>
      <c r="Z204" s="102">
        <f t="shared" si="29"/>
        <v>1</v>
      </c>
      <c r="AA204" s="102">
        <f t="shared" si="30"/>
        <v>1</v>
      </c>
      <c r="AH204" s="221"/>
      <c r="AI204" s="270"/>
      <c r="AJ204" s="221"/>
      <c r="AK204" s="221"/>
      <c r="AL204" s="221"/>
      <c r="AM204" s="221"/>
      <c r="AN204" s="221"/>
      <c r="AO204" s="221"/>
      <c r="AP204" s="221"/>
      <c r="AQ204" s="274"/>
      <c r="AR204" s="274"/>
      <c r="AS204" s="221"/>
      <c r="AT204" s="221"/>
      <c r="AU204" s="221"/>
      <c r="AV204" s="221"/>
      <c r="AW204" s="221"/>
      <c r="AX204" s="221"/>
      <c r="AY204" s="221"/>
      <c r="AZ204" s="221"/>
    </row>
    <row r="205" spans="1:52" x14ac:dyDescent="0.15">
      <c r="A205" s="275"/>
      <c r="B205" s="274"/>
      <c r="C205" s="111"/>
      <c r="D205" s="111">
        <v>0</v>
      </c>
      <c r="E205" s="105">
        <v>0</v>
      </c>
      <c r="F205" s="105">
        <v>13.246532918117209</v>
      </c>
      <c r="G205" s="105">
        <v>13.432881932225131</v>
      </c>
      <c r="H205" s="105">
        <v>0</v>
      </c>
      <c r="I205" s="105">
        <v>0</v>
      </c>
      <c r="J205" s="105"/>
      <c r="L205" s="25"/>
      <c r="M205" s="105">
        <f t="shared" si="23"/>
        <v>0</v>
      </c>
      <c r="N205" s="105">
        <f t="shared" si="24"/>
        <v>-0.18634901410792182</v>
      </c>
      <c r="O205" s="105">
        <f t="shared" si="25"/>
        <v>0</v>
      </c>
      <c r="P205" s="25"/>
      <c r="Q205" s="105"/>
      <c r="R205" s="105"/>
      <c r="S205" s="284"/>
      <c r="U205" s="25"/>
      <c r="V205" s="112">
        <f t="shared" si="26"/>
        <v>0</v>
      </c>
      <c r="W205" s="112">
        <f t="shared" si="27"/>
        <v>0</v>
      </c>
      <c r="X205" s="112">
        <f t="shared" si="28"/>
        <v>0</v>
      </c>
      <c r="Z205" s="102">
        <f t="shared" si="29"/>
        <v>1</v>
      </c>
      <c r="AA205" s="102">
        <f t="shared" si="30"/>
        <v>1</v>
      </c>
      <c r="AH205" s="221"/>
      <c r="AI205" s="270"/>
      <c r="AJ205" s="221"/>
      <c r="AK205" s="221"/>
      <c r="AL205" s="221"/>
      <c r="AM205" s="221"/>
      <c r="AN205" s="221"/>
      <c r="AO205" s="221"/>
      <c r="AP205" s="221"/>
      <c r="AQ205" s="274"/>
      <c r="AR205" s="274"/>
      <c r="AS205" s="221"/>
      <c r="AT205" s="221"/>
      <c r="AU205" s="221"/>
      <c r="AV205" s="221"/>
      <c r="AW205" s="221"/>
      <c r="AX205" s="221"/>
      <c r="AY205" s="221"/>
      <c r="AZ205" s="221"/>
    </row>
    <row r="206" spans="1:52" x14ac:dyDescent="0.15">
      <c r="A206" s="275"/>
      <c r="B206" s="274"/>
      <c r="C206" s="111"/>
      <c r="D206" s="111">
        <v>0</v>
      </c>
      <c r="E206" s="105">
        <v>0</v>
      </c>
      <c r="F206" s="105">
        <v>13.246532918117209</v>
      </c>
      <c r="G206" s="105">
        <v>13.432881932225131</v>
      </c>
      <c r="H206" s="105">
        <v>0</v>
      </c>
      <c r="I206" s="105">
        <v>0</v>
      </c>
      <c r="J206" s="105"/>
      <c r="L206" s="25"/>
      <c r="M206" s="105">
        <f t="shared" si="23"/>
        <v>0</v>
      </c>
      <c r="N206" s="105">
        <f t="shared" si="24"/>
        <v>-0.18634901410792182</v>
      </c>
      <c r="O206" s="105">
        <f t="shared" si="25"/>
        <v>0</v>
      </c>
      <c r="P206" s="25"/>
      <c r="Q206" s="105"/>
      <c r="R206" s="105"/>
      <c r="S206" s="284"/>
      <c r="U206" s="25"/>
      <c r="V206" s="112">
        <f t="shared" si="26"/>
        <v>0</v>
      </c>
      <c r="W206" s="112">
        <f t="shared" si="27"/>
        <v>0</v>
      </c>
      <c r="X206" s="112">
        <f t="shared" si="28"/>
        <v>0</v>
      </c>
      <c r="Z206" s="102">
        <f t="shared" si="29"/>
        <v>1</v>
      </c>
      <c r="AA206" s="102">
        <f t="shared" si="30"/>
        <v>1</v>
      </c>
      <c r="AH206" s="221"/>
      <c r="AI206" s="270"/>
      <c r="AJ206" s="221"/>
      <c r="AK206" s="221"/>
      <c r="AL206" s="221"/>
      <c r="AM206" s="221"/>
      <c r="AN206" s="221"/>
      <c r="AO206" s="221"/>
      <c r="AP206" s="221"/>
      <c r="AQ206" s="274"/>
      <c r="AR206" s="274"/>
      <c r="AS206" s="221"/>
      <c r="AT206" s="221"/>
      <c r="AU206" s="221"/>
      <c r="AV206" s="221"/>
      <c r="AW206" s="221"/>
      <c r="AX206" s="221"/>
      <c r="AY206" s="221"/>
      <c r="AZ206" s="221"/>
    </row>
    <row r="207" spans="1:52" x14ac:dyDescent="0.15">
      <c r="A207" s="275"/>
      <c r="B207" s="274"/>
      <c r="C207" s="111"/>
      <c r="D207" s="111">
        <v>0</v>
      </c>
      <c r="E207" s="105">
        <v>0</v>
      </c>
      <c r="F207" s="105">
        <v>13.246532918117209</v>
      </c>
      <c r="G207" s="105">
        <v>13.432881932225131</v>
      </c>
      <c r="H207" s="105">
        <v>0</v>
      </c>
      <c r="I207" s="105">
        <v>0</v>
      </c>
      <c r="J207" s="105"/>
      <c r="L207" s="25"/>
      <c r="M207" s="105">
        <f t="shared" si="23"/>
        <v>0</v>
      </c>
      <c r="N207" s="105">
        <f t="shared" si="24"/>
        <v>-0.18634901410792182</v>
      </c>
      <c r="O207" s="105">
        <f t="shared" si="25"/>
        <v>0</v>
      </c>
      <c r="P207" s="25"/>
      <c r="Q207" s="105"/>
      <c r="R207" s="105"/>
      <c r="S207" s="284"/>
      <c r="U207" s="25"/>
      <c r="V207" s="112">
        <f t="shared" si="26"/>
        <v>0</v>
      </c>
      <c r="W207" s="112">
        <f t="shared" si="27"/>
        <v>0</v>
      </c>
      <c r="X207" s="112">
        <f t="shared" si="28"/>
        <v>0</v>
      </c>
      <c r="Z207" s="102">
        <f t="shared" si="29"/>
        <v>1</v>
      </c>
      <c r="AA207" s="102">
        <f t="shared" si="30"/>
        <v>1</v>
      </c>
      <c r="AH207" s="221"/>
      <c r="AI207" s="270"/>
      <c r="AJ207" s="221"/>
      <c r="AK207" s="221"/>
      <c r="AL207" s="221"/>
      <c r="AM207" s="221"/>
      <c r="AN207" s="221"/>
      <c r="AO207" s="221"/>
      <c r="AP207" s="221"/>
      <c r="AQ207" s="274"/>
      <c r="AR207" s="274"/>
      <c r="AS207" s="221"/>
      <c r="AT207" s="221"/>
      <c r="AU207" s="221"/>
      <c r="AV207" s="221"/>
      <c r="AW207" s="221"/>
      <c r="AX207" s="221"/>
      <c r="AY207" s="221"/>
      <c r="AZ207" s="221"/>
    </row>
    <row r="208" spans="1:52" x14ac:dyDescent="0.15">
      <c r="A208" s="275"/>
      <c r="B208" s="274"/>
      <c r="C208" s="111"/>
      <c r="D208" s="111">
        <v>0</v>
      </c>
      <c r="E208" s="105">
        <v>0</v>
      </c>
      <c r="F208" s="105">
        <v>13.246532918117209</v>
      </c>
      <c r="G208" s="105">
        <v>13.432881932225131</v>
      </c>
      <c r="H208" s="105">
        <v>0</v>
      </c>
      <c r="I208" s="105">
        <v>0</v>
      </c>
      <c r="J208" s="105"/>
      <c r="L208" s="25"/>
      <c r="M208" s="105">
        <f t="shared" si="23"/>
        <v>0</v>
      </c>
      <c r="N208" s="105">
        <f t="shared" si="24"/>
        <v>-0.18634901410792182</v>
      </c>
      <c r="O208" s="105">
        <f t="shared" si="25"/>
        <v>0</v>
      </c>
      <c r="P208" s="25"/>
      <c r="Q208" s="105"/>
      <c r="R208" s="105"/>
      <c r="S208" s="284"/>
      <c r="U208" s="25"/>
      <c r="V208" s="112">
        <f t="shared" si="26"/>
        <v>0</v>
      </c>
      <c r="W208" s="112">
        <f t="shared" si="27"/>
        <v>0</v>
      </c>
      <c r="X208" s="112">
        <f t="shared" si="28"/>
        <v>0</v>
      </c>
      <c r="Z208" s="102">
        <f t="shared" si="29"/>
        <v>1</v>
      </c>
      <c r="AA208" s="102">
        <f t="shared" si="30"/>
        <v>1</v>
      </c>
      <c r="AH208" s="221"/>
      <c r="AI208" s="270"/>
      <c r="AJ208" s="221"/>
      <c r="AK208" s="221"/>
      <c r="AL208" s="221"/>
      <c r="AM208" s="221"/>
      <c r="AN208" s="221"/>
      <c r="AO208" s="221"/>
      <c r="AP208" s="221"/>
      <c r="AQ208" s="274"/>
      <c r="AR208" s="274"/>
      <c r="AS208" s="221"/>
      <c r="AT208" s="221"/>
      <c r="AU208" s="221"/>
      <c r="AV208" s="221"/>
      <c r="AW208" s="221"/>
      <c r="AX208" s="221"/>
      <c r="AY208" s="221"/>
      <c r="AZ208" s="221"/>
    </row>
    <row r="209" spans="1:52" x14ac:dyDescent="0.15">
      <c r="A209" s="275"/>
      <c r="B209" s="274"/>
      <c r="C209" s="111"/>
      <c r="D209" s="111">
        <v>0</v>
      </c>
      <c r="E209" s="105">
        <v>0</v>
      </c>
      <c r="F209" s="105">
        <v>13.246532918117209</v>
      </c>
      <c r="G209" s="105">
        <v>13.432881932225131</v>
      </c>
      <c r="H209" s="105">
        <v>0</v>
      </c>
      <c r="I209" s="105">
        <v>0</v>
      </c>
      <c r="J209" s="105"/>
      <c r="L209" s="25"/>
      <c r="M209" s="105">
        <f t="shared" si="23"/>
        <v>0</v>
      </c>
      <c r="N209" s="105">
        <f t="shared" si="24"/>
        <v>-0.18634901410792182</v>
      </c>
      <c r="O209" s="105">
        <f t="shared" si="25"/>
        <v>0</v>
      </c>
      <c r="P209" s="25"/>
      <c r="Q209" s="105"/>
      <c r="R209" s="105"/>
      <c r="S209" s="284"/>
      <c r="U209" s="25"/>
      <c r="V209" s="112">
        <f t="shared" si="26"/>
        <v>0</v>
      </c>
      <c r="W209" s="112">
        <f t="shared" si="27"/>
        <v>0</v>
      </c>
      <c r="X209" s="112">
        <f t="shared" si="28"/>
        <v>0</v>
      </c>
      <c r="Z209" s="102">
        <f t="shared" si="29"/>
        <v>1</v>
      </c>
      <c r="AA209" s="102">
        <f t="shared" si="30"/>
        <v>1</v>
      </c>
      <c r="AH209" s="221"/>
      <c r="AI209" s="270"/>
      <c r="AJ209" s="221"/>
      <c r="AK209" s="221"/>
      <c r="AL209" s="221"/>
      <c r="AM209" s="221"/>
      <c r="AN209" s="221"/>
      <c r="AO209" s="221"/>
      <c r="AP209" s="221"/>
      <c r="AQ209" s="274"/>
      <c r="AR209" s="274"/>
      <c r="AS209" s="221"/>
      <c r="AT209" s="221"/>
      <c r="AU209" s="221"/>
      <c r="AV209" s="221"/>
      <c r="AW209" s="221"/>
      <c r="AX209" s="221"/>
      <c r="AY209" s="221"/>
      <c r="AZ209" s="221"/>
    </row>
    <row r="210" spans="1:52" x14ac:dyDescent="0.15">
      <c r="A210" s="275"/>
      <c r="B210" s="274"/>
      <c r="C210" s="111"/>
      <c r="D210" s="111">
        <v>0</v>
      </c>
      <c r="E210" s="105">
        <v>0</v>
      </c>
      <c r="F210" s="105">
        <v>13.246532918117209</v>
      </c>
      <c r="G210" s="105">
        <v>13.432881932225131</v>
      </c>
      <c r="H210" s="105">
        <v>0</v>
      </c>
      <c r="I210" s="105">
        <v>0</v>
      </c>
      <c r="J210" s="105"/>
      <c r="L210" s="25"/>
      <c r="M210" s="105">
        <f t="shared" ref="M210:M273" si="31">+D210-E210</f>
        <v>0</v>
      </c>
      <c r="N210" s="105">
        <f t="shared" ref="N210:N273" si="32">+F210-G210</f>
        <v>-0.18634901410792182</v>
      </c>
      <c r="O210" s="105">
        <f t="shared" ref="O210:O273" si="33">+H210-I210</f>
        <v>0</v>
      </c>
      <c r="P210" s="25"/>
      <c r="Q210" s="105"/>
      <c r="R210" s="105"/>
      <c r="S210" s="284"/>
      <c r="U210" s="25"/>
      <c r="V210" s="112">
        <f t="shared" si="26"/>
        <v>0</v>
      </c>
      <c r="W210" s="112">
        <f t="shared" si="27"/>
        <v>0</v>
      </c>
      <c r="X210" s="112">
        <f t="shared" si="28"/>
        <v>0</v>
      </c>
      <c r="Z210" s="102">
        <f t="shared" si="29"/>
        <v>1</v>
      </c>
      <c r="AA210" s="102">
        <f t="shared" si="30"/>
        <v>1</v>
      </c>
      <c r="AH210" s="221"/>
      <c r="AI210" s="270"/>
      <c r="AJ210" s="221"/>
      <c r="AK210" s="221"/>
      <c r="AL210" s="221"/>
      <c r="AM210" s="221"/>
      <c r="AN210" s="221"/>
      <c r="AO210" s="221"/>
      <c r="AP210" s="221"/>
      <c r="AQ210" s="274"/>
      <c r="AR210" s="274"/>
      <c r="AS210" s="221"/>
      <c r="AT210" s="221"/>
      <c r="AU210" s="221"/>
      <c r="AV210" s="221"/>
      <c r="AW210" s="221"/>
      <c r="AX210" s="221"/>
      <c r="AY210" s="221"/>
      <c r="AZ210" s="221"/>
    </row>
    <row r="211" spans="1:52" x14ac:dyDescent="0.15">
      <c r="A211" s="275"/>
      <c r="B211" s="274"/>
      <c r="C211" s="111"/>
      <c r="D211" s="111">
        <v>0</v>
      </c>
      <c r="E211" s="105">
        <v>0</v>
      </c>
      <c r="F211" s="105">
        <v>13.246532918117209</v>
      </c>
      <c r="G211" s="105">
        <v>13.432881932225131</v>
      </c>
      <c r="H211" s="105">
        <v>0</v>
      </c>
      <c r="I211" s="105">
        <v>0</v>
      </c>
      <c r="J211" s="105"/>
      <c r="L211" s="25"/>
      <c r="M211" s="105">
        <f t="shared" si="31"/>
        <v>0</v>
      </c>
      <c r="N211" s="105">
        <f t="shared" si="32"/>
        <v>-0.18634901410792182</v>
      </c>
      <c r="O211" s="105">
        <f t="shared" si="33"/>
        <v>0</v>
      </c>
      <c r="P211" s="25"/>
      <c r="Q211" s="105"/>
      <c r="R211" s="105"/>
      <c r="S211" s="284"/>
      <c r="U211" s="25"/>
      <c r="V211" s="112">
        <f t="shared" ref="V211:V274" si="34">+H211*cratio-D211</f>
        <v>0</v>
      </c>
      <c r="W211" s="112">
        <f t="shared" ref="W211:W274" si="35">+I211*cratio-E211</f>
        <v>0</v>
      </c>
      <c r="X211" s="112">
        <f t="shared" ref="X211:X274" si="36">+V211-W211</f>
        <v>0</v>
      </c>
      <c r="Z211" s="102">
        <f t="shared" ref="Z211:Z274" si="37">IF(V211=MAX(V211:W211),1,0)</f>
        <v>1</v>
      </c>
      <c r="AA211" s="102">
        <f t="shared" ref="AA211:AA274" si="38">IF(W211=MAX(V211:W211),1,0)</f>
        <v>1</v>
      </c>
      <c r="AH211" s="221"/>
      <c r="AI211" s="270"/>
      <c r="AJ211" s="221"/>
      <c r="AK211" s="221"/>
      <c r="AL211" s="221"/>
      <c r="AM211" s="221"/>
      <c r="AN211" s="221"/>
      <c r="AO211" s="221"/>
      <c r="AP211" s="221"/>
      <c r="AQ211" s="274"/>
      <c r="AR211" s="274"/>
      <c r="AS211" s="221"/>
      <c r="AT211" s="221"/>
      <c r="AU211" s="221"/>
      <c r="AV211" s="221"/>
      <c r="AW211" s="221"/>
      <c r="AX211" s="221"/>
      <c r="AY211" s="221"/>
      <c r="AZ211" s="221"/>
    </row>
    <row r="212" spans="1:52" x14ac:dyDescent="0.15">
      <c r="A212" s="275"/>
      <c r="B212" s="274"/>
      <c r="C212" s="111"/>
      <c r="D212" s="111">
        <v>0</v>
      </c>
      <c r="E212" s="105">
        <v>0</v>
      </c>
      <c r="F212" s="105">
        <v>13.246532918117209</v>
      </c>
      <c r="G212" s="105">
        <v>13.432881932225131</v>
      </c>
      <c r="H212" s="105">
        <v>0</v>
      </c>
      <c r="I212" s="105">
        <v>0</v>
      </c>
      <c r="J212" s="105"/>
      <c r="L212" s="25"/>
      <c r="M212" s="105">
        <f t="shared" si="31"/>
        <v>0</v>
      </c>
      <c r="N212" s="105">
        <f t="shared" si="32"/>
        <v>-0.18634901410792182</v>
      </c>
      <c r="O212" s="105">
        <f t="shared" si="33"/>
        <v>0</v>
      </c>
      <c r="P212" s="25"/>
      <c r="Q212" s="105"/>
      <c r="R212" s="105"/>
      <c r="S212" s="284"/>
      <c r="U212" s="25"/>
      <c r="V212" s="112">
        <f t="shared" si="34"/>
        <v>0</v>
      </c>
      <c r="W212" s="112">
        <f t="shared" si="35"/>
        <v>0</v>
      </c>
      <c r="X212" s="112">
        <f t="shared" si="36"/>
        <v>0</v>
      </c>
      <c r="Z212" s="102">
        <f t="shared" si="37"/>
        <v>1</v>
      </c>
      <c r="AA212" s="102">
        <f t="shared" si="38"/>
        <v>1</v>
      </c>
      <c r="AH212" s="221"/>
      <c r="AI212" s="270"/>
      <c r="AJ212" s="221"/>
      <c r="AK212" s="221"/>
      <c r="AL212" s="221"/>
      <c r="AM212" s="221"/>
      <c r="AN212" s="221"/>
      <c r="AO212" s="221"/>
      <c r="AP212" s="221"/>
      <c r="AQ212" s="274"/>
      <c r="AR212" s="274"/>
      <c r="AS212" s="221"/>
      <c r="AT212" s="221"/>
      <c r="AU212" s="221"/>
      <c r="AV212" s="221"/>
      <c r="AW212" s="221"/>
      <c r="AX212" s="221"/>
      <c r="AY212" s="221"/>
      <c r="AZ212" s="221"/>
    </row>
    <row r="213" spans="1:52" x14ac:dyDescent="0.15">
      <c r="A213" s="275"/>
      <c r="B213" s="274"/>
      <c r="C213" s="111"/>
      <c r="D213" s="111">
        <v>0</v>
      </c>
      <c r="E213" s="105">
        <v>0</v>
      </c>
      <c r="F213" s="105">
        <v>13.246532918117209</v>
      </c>
      <c r="G213" s="105">
        <v>13.432881932225131</v>
      </c>
      <c r="H213" s="105">
        <v>0</v>
      </c>
      <c r="I213" s="105">
        <v>0</v>
      </c>
      <c r="J213" s="105"/>
      <c r="L213" s="25"/>
      <c r="M213" s="105">
        <f t="shared" si="31"/>
        <v>0</v>
      </c>
      <c r="N213" s="105">
        <f t="shared" si="32"/>
        <v>-0.18634901410792182</v>
      </c>
      <c r="O213" s="105">
        <f t="shared" si="33"/>
        <v>0</v>
      </c>
      <c r="P213" s="25"/>
      <c r="Q213" s="105"/>
      <c r="R213" s="105"/>
      <c r="S213" s="284"/>
      <c r="U213" s="25"/>
      <c r="V213" s="112">
        <f t="shared" si="34"/>
        <v>0</v>
      </c>
      <c r="W213" s="112">
        <f t="shared" si="35"/>
        <v>0</v>
      </c>
      <c r="X213" s="112">
        <f t="shared" si="36"/>
        <v>0</v>
      </c>
      <c r="Z213" s="102">
        <f t="shared" si="37"/>
        <v>1</v>
      </c>
      <c r="AA213" s="102">
        <f t="shared" si="38"/>
        <v>1</v>
      </c>
      <c r="AH213" s="221"/>
      <c r="AI213" s="270"/>
      <c r="AJ213" s="221"/>
      <c r="AK213" s="221"/>
      <c r="AL213" s="221"/>
      <c r="AM213" s="221"/>
      <c r="AN213" s="221"/>
      <c r="AO213" s="221"/>
      <c r="AP213" s="221"/>
      <c r="AQ213" s="274"/>
      <c r="AR213" s="274"/>
      <c r="AS213" s="221"/>
      <c r="AT213" s="221"/>
      <c r="AU213" s="221"/>
      <c r="AV213" s="221"/>
      <c r="AW213" s="221"/>
      <c r="AX213" s="221"/>
      <c r="AY213" s="221"/>
      <c r="AZ213" s="221"/>
    </row>
    <row r="214" spans="1:52" x14ac:dyDescent="0.15">
      <c r="A214" s="275"/>
      <c r="B214" s="274"/>
      <c r="C214" s="111"/>
      <c r="D214" s="111">
        <v>0</v>
      </c>
      <c r="E214" s="105">
        <v>0</v>
      </c>
      <c r="F214" s="105">
        <v>13.246532918117209</v>
      </c>
      <c r="G214" s="105">
        <v>13.432881932225131</v>
      </c>
      <c r="H214" s="105">
        <v>0</v>
      </c>
      <c r="I214" s="105">
        <v>0</v>
      </c>
      <c r="J214" s="105"/>
      <c r="L214" s="25"/>
      <c r="M214" s="105">
        <f t="shared" si="31"/>
        <v>0</v>
      </c>
      <c r="N214" s="105">
        <f t="shared" si="32"/>
        <v>-0.18634901410792182</v>
      </c>
      <c r="O214" s="105">
        <f t="shared" si="33"/>
        <v>0</v>
      </c>
      <c r="P214" s="25"/>
      <c r="Q214" s="105"/>
      <c r="R214" s="105"/>
      <c r="S214" s="284"/>
      <c r="U214" s="25"/>
      <c r="V214" s="112">
        <f t="shared" si="34"/>
        <v>0</v>
      </c>
      <c r="W214" s="112">
        <f t="shared" si="35"/>
        <v>0</v>
      </c>
      <c r="X214" s="112">
        <f t="shared" si="36"/>
        <v>0</v>
      </c>
      <c r="Z214" s="102">
        <f t="shared" si="37"/>
        <v>1</v>
      </c>
      <c r="AA214" s="102">
        <f t="shared" si="38"/>
        <v>1</v>
      </c>
      <c r="AH214" s="221"/>
      <c r="AI214" s="270"/>
      <c r="AJ214" s="221"/>
      <c r="AK214" s="221"/>
      <c r="AL214" s="221"/>
      <c r="AM214" s="221"/>
      <c r="AN214" s="221"/>
      <c r="AO214" s="221"/>
      <c r="AP214" s="221"/>
      <c r="AQ214" s="274"/>
      <c r="AR214" s="274"/>
      <c r="AS214" s="221"/>
      <c r="AT214" s="221"/>
      <c r="AU214" s="221"/>
      <c r="AV214" s="221"/>
      <c r="AW214" s="221"/>
      <c r="AX214" s="221"/>
      <c r="AY214" s="221"/>
      <c r="AZ214" s="221"/>
    </row>
    <row r="215" spans="1:52" x14ac:dyDescent="0.15">
      <c r="A215" s="275"/>
      <c r="B215" s="274"/>
      <c r="C215" s="111"/>
      <c r="D215" s="111">
        <v>0</v>
      </c>
      <c r="E215" s="105">
        <v>0</v>
      </c>
      <c r="F215" s="105">
        <v>13.246532918117209</v>
      </c>
      <c r="G215" s="105">
        <v>13.432881932225131</v>
      </c>
      <c r="H215" s="105">
        <v>0</v>
      </c>
      <c r="I215" s="105">
        <v>0</v>
      </c>
      <c r="J215" s="105"/>
      <c r="L215" s="25"/>
      <c r="M215" s="105">
        <f t="shared" si="31"/>
        <v>0</v>
      </c>
      <c r="N215" s="105">
        <f t="shared" si="32"/>
        <v>-0.18634901410792182</v>
      </c>
      <c r="O215" s="105">
        <f t="shared" si="33"/>
        <v>0</v>
      </c>
      <c r="P215" s="25"/>
      <c r="Q215" s="105"/>
      <c r="R215" s="105"/>
      <c r="S215" s="284"/>
      <c r="U215" s="25"/>
      <c r="V215" s="112">
        <f t="shared" si="34"/>
        <v>0</v>
      </c>
      <c r="W215" s="112">
        <f t="shared" si="35"/>
        <v>0</v>
      </c>
      <c r="X215" s="112">
        <f t="shared" si="36"/>
        <v>0</v>
      </c>
      <c r="Z215" s="102">
        <f t="shared" si="37"/>
        <v>1</v>
      </c>
      <c r="AA215" s="102">
        <f t="shared" si="38"/>
        <v>1</v>
      </c>
      <c r="AH215" s="221"/>
      <c r="AI215" s="270"/>
      <c r="AJ215" s="221"/>
      <c r="AK215" s="221"/>
      <c r="AL215" s="221"/>
      <c r="AM215" s="221"/>
      <c r="AN215" s="221"/>
      <c r="AO215" s="221"/>
      <c r="AP215" s="221"/>
      <c r="AQ215" s="274"/>
      <c r="AR215" s="274"/>
      <c r="AS215" s="221"/>
      <c r="AT215" s="221"/>
      <c r="AU215" s="221"/>
      <c r="AV215" s="221"/>
      <c r="AW215" s="221"/>
      <c r="AX215" s="221"/>
      <c r="AY215" s="221"/>
      <c r="AZ215" s="221"/>
    </row>
    <row r="216" spans="1:52" x14ac:dyDescent="0.15">
      <c r="A216" s="275"/>
      <c r="B216" s="274"/>
      <c r="C216" s="111"/>
      <c r="D216" s="111">
        <v>0</v>
      </c>
      <c r="E216" s="105">
        <v>0</v>
      </c>
      <c r="F216" s="105">
        <v>13.246532918117209</v>
      </c>
      <c r="G216" s="105">
        <v>13.432881932225131</v>
      </c>
      <c r="H216" s="105">
        <v>0</v>
      </c>
      <c r="I216" s="105">
        <v>0</v>
      </c>
      <c r="J216" s="105"/>
      <c r="L216" s="25"/>
      <c r="M216" s="105">
        <f t="shared" si="31"/>
        <v>0</v>
      </c>
      <c r="N216" s="105">
        <f t="shared" si="32"/>
        <v>-0.18634901410792182</v>
      </c>
      <c r="O216" s="105">
        <f t="shared" si="33"/>
        <v>0</v>
      </c>
      <c r="P216" s="25"/>
      <c r="Q216" s="105"/>
      <c r="R216" s="105"/>
      <c r="S216" s="284"/>
      <c r="U216" s="25"/>
      <c r="V216" s="112">
        <f t="shared" si="34"/>
        <v>0</v>
      </c>
      <c r="W216" s="112">
        <f t="shared" si="35"/>
        <v>0</v>
      </c>
      <c r="X216" s="112">
        <f t="shared" si="36"/>
        <v>0</v>
      </c>
      <c r="Z216" s="102">
        <f t="shared" si="37"/>
        <v>1</v>
      </c>
      <c r="AA216" s="102">
        <f t="shared" si="38"/>
        <v>1</v>
      </c>
      <c r="AH216" s="221"/>
      <c r="AI216" s="270"/>
      <c r="AJ216" s="221"/>
      <c r="AK216" s="221"/>
      <c r="AL216" s="221"/>
      <c r="AM216" s="221"/>
      <c r="AN216" s="221"/>
      <c r="AO216" s="221"/>
      <c r="AP216" s="221"/>
      <c r="AQ216" s="274"/>
      <c r="AR216" s="274"/>
      <c r="AS216" s="221"/>
      <c r="AT216" s="221"/>
      <c r="AU216" s="221"/>
      <c r="AV216" s="221"/>
      <c r="AW216" s="221"/>
      <c r="AX216" s="221"/>
      <c r="AY216" s="221"/>
      <c r="AZ216" s="221"/>
    </row>
    <row r="217" spans="1:52" x14ac:dyDescent="0.15">
      <c r="A217" s="275"/>
      <c r="B217" s="274"/>
      <c r="C217" s="111"/>
      <c r="D217" s="111">
        <v>0</v>
      </c>
      <c r="E217" s="105">
        <v>0</v>
      </c>
      <c r="F217" s="105">
        <v>13.246532918117209</v>
      </c>
      <c r="G217" s="105">
        <v>13.432881932225131</v>
      </c>
      <c r="H217" s="105">
        <v>0</v>
      </c>
      <c r="I217" s="105">
        <v>0</v>
      </c>
      <c r="J217" s="105"/>
      <c r="L217" s="25"/>
      <c r="M217" s="105">
        <f t="shared" si="31"/>
        <v>0</v>
      </c>
      <c r="N217" s="105">
        <f t="shared" si="32"/>
        <v>-0.18634901410792182</v>
      </c>
      <c r="O217" s="105">
        <f t="shared" si="33"/>
        <v>0</v>
      </c>
      <c r="P217" s="25"/>
      <c r="Q217" s="105"/>
      <c r="R217" s="105"/>
      <c r="S217" s="284"/>
      <c r="U217" s="25"/>
      <c r="V217" s="112">
        <f t="shared" si="34"/>
        <v>0</v>
      </c>
      <c r="W217" s="112">
        <f t="shared" si="35"/>
        <v>0</v>
      </c>
      <c r="X217" s="112">
        <f t="shared" si="36"/>
        <v>0</v>
      </c>
      <c r="Z217" s="102">
        <f t="shared" si="37"/>
        <v>1</v>
      </c>
      <c r="AA217" s="102">
        <f t="shared" si="38"/>
        <v>1</v>
      </c>
      <c r="AH217" s="221"/>
      <c r="AI217" s="270"/>
      <c r="AJ217" s="221"/>
      <c r="AK217" s="221"/>
      <c r="AL217" s="221"/>
      <c r="AM217" s="221"/>
      <c r="AN217" s="221"/>
      <c r="AO217" s="221"/>
      <c r="AP217" s="221"/>
      <c r="AQ217" s="274"/>
      <c r="AR217" s="274"/>
      <c r="AS217" s="221"/>
      <c r="AT217" s="221"/>
      <c r="AU217" s="221"/>
      <c r="AV217" s="221"/>
      <c r="AW217" s="221"/>
      <c r="AX217" s="221"/>
      <c r="AY217" s="221"/>
      <c r="AZ217" s="221"/>
    </row>
    <row r="218" spans="1:52" x14ac:dyDescent="0.15">
      <c r="A218" s="275"/>
      <c r="B218" s="274"/>
      <c r="C218" s="111"/>
      <c r="D218" s="111">
        <v>0</v>
      </c>
      <c r="E218" s="105">
        <v>0</v>
      </c>
      <c r="F218" s="105">
        <v>13.246532918117209</v>
      </c>
      <c r="G218" s="105">
        <v>13.432881932225131</v>
      </c>
      <c r="H218" s="105">
        <v>0</v>
      </c>
      <c r="I218" s="105">
        <v>0</v>
      </c>
      <c r="J218" s="105"/>
      <c r="L218" s="25"/>
      <c r="M218" s="105">
        <f t="shared" si="31"/>
        <v>0</v>
      </c>
      <c r="N218" s="105">
        <f t="shared" si="32"/>
        <v>-0.18634901410792182</v>
      </c>
      <c r="O218" s="105">
        <f t="shared" si="33"/>
        <v>0</v>
      </c>
      <c r="P218" s="25"/>
      <c r="Q218" s="105"/>
      <c r="R218" s="105"/>
      <c r="S218" s="284"/>
      <c r="U218" s="25"/>
      <c r="V218" s="112">
        <f t="shared" si="34"/>
        <v>0</v>
      </c>
      <c r="W218" s="112">
        <f t="shared" si="35"/>
        <v>0</v>
      </c>
      <c r="X218" s="112">
        <f t="shared" si="36"/>
        <v>0</v>
      </c>
      <c r="Z218" s="102">
        <f t="shared" si="37"/>
        <v>1</v>
      </c>
      <c r="AA218" s="102">
        <f t="shared" si="38"/>
        <v>1</v>
      </c>
      <c r="AH218" s="221"/>
      <c r="AI218" s="270"/>
      <c r="AJ218" s="221"/>
      <c r="AK218" s="221"/>
      <c r="AL218" s="221"/>
      <c r="AM218" s="221"/>
      <c r="AN218" s="221"/>
      <c r="AO218" s="221"/>
      <c r="AP218" s="221"/>
      <c r="AQ218" s="274"/>
      <c r="AR218" s="274"/>
      <c r="AS218" s="221"/>
      <c r="AT218" s="221"/>
      <c r="AU218" s="221"/>
      <c r="AV218" s="221"/>
      <c r="AW218" s="221"/>
      <c r="AX218" s="221"/>
      <c r="AY218" s="221"/>
      <c r="AZ218" s="221"/>
    </row>
    <row r="219" spans="1:52" x14ac:dyDescent="0.15">
      <c r="A219" s="275"/>
      <c r="B219" s="274"/>
      <c r="C219" s="111"/>
      <c r="D219" s="111">
        <v>0</v>
      </c>
      <c r="E219" s="105">
        <v>0</v>
      </c>
      <c r="F219" s="105">
        <v>13.246532918117209</v>
      </c>
      <c r="G219" s="105">
        <v>13.432881932225131</v>
      </c>
      <c r="H219" s="105">
        <v>0</v>
      </c>
      <c r="I219" s="105">
        <v>0</v>
      </c>
      <c r="J219" s="105"/>
      <c r="L219" s="25"/>
      <c r="M219" s="105">
        <f t="shared" si="31"/>
        <v>0</v>
      </c>
      <c r="N219" s="105">
        <f t="shared" si="32"/>
        <v>-0.18634901410792182</v>
      </c>
      <c r="O219" s="105">
        <f t="shared" si="33"/>
        <v>0</v>
      </c>
      <c r="P219" s="25"/>
      <c r="Q219" s="105"/>
      <c r="R219" s="105"/>
      <c r="S219" s="284"/>
      <c r="U219" s="25"/>
      <c r="V219" s="112">
        <f t="shared" si="34"/>
        <v>0</v>
      </c>
      <c r="W219" s="112">
        <f t="shared" si="35"/>
        <v>0</v>
      </c>
      <c r="X219" s="112">
        <f t="shared" si="36"/>
        <v>0</v>
      </c>
      <c r="Z219" s="102">
        <f t="shared" si="37"/>
        <v>1</v>
      </c>
      <c r="AA219" s="102">
        <f t="shared" si="38"/>
        <v>1</v>
      </c>
      <c r="AH219" s="221"/>
      <c r="AI219" s="270"/>
      <c r="AJ219" s="221"/>
      <c r="AK219" s="221"/>
      <c r="AL219" s="221"/>
      <c r="AM219" s="221"/>
      <c r="AN219" s="221"/>
      <c r="AO219" s="221"/>
      <c r="AP219" s="221"/>
      <c r="AQ219" s="274"/>
      <c r="AR219" s="274"/>
      <c r="AS219" s="221"/>
      <c r="AT219" s="221"/>
      <c r="AU219" s="221"/>
      <c r="AV219" s="221"/>
      <c r="AW219" s="221"/>
      <c r="AX219" s="221"/>
      <c r="AY219" s="221"/>
      <c r="AZ219" s="221"/>
    </row>
    <row r="220" spans="1:52" x14ac:dyDescent="0.15">
      <c r="A220" s="275"/>
      <c r="B220" s="274"/>
      <c r="C220" s="111"/>
      <c r="D220" s="111">
        <v>0</v>
      </c>
      <c r="E220" s="105">
        <v>0</v>
      </c>
      <c r="F220" s="105">
        <v>13.246532918117209</v>
      </c>
      <c r="G220" s="105">
        <v>13.432881932225131</v>
      </c>
      <c r="H220" s="105">
        <v>0</v>
      </c>
      <c r="I220" s="105">
        <v>0</v>
      </c>
      <c r="J220" s="105"/>
      <c r="L220" s="25"/>
      <c r="M220" s="105">
        <f t="shared" si="31"/>
        <v>0</v>
      </c>
      <c r="N220" s="105">
        <f t="shared" si="32"/>
        <v>-0.18634901410792182</v>
      </c>
      <c r="O220" s="105">
        <f t="shared" si="33"/>
        <v>0</v>
      </c>
      <c r="P220" s="25"/>
      <c r="Q220" s="105"/>
      <c r="R220" s="105"/>
      <c r="S220" s="284"/>
      <c r="U220" s="25"/>
      <c r="V220" s="112">
        <f t="shared" si="34"/>
        <v>0</v>
      </c>
      <c r="W220" s="112">
        <f t="shared" si="35"/>
        <v>0</v>
      </c>
      <c r="X220" s="112">
        <f t="shared" si="36"/>
        <v>0</v>
      </c>
      <c r="Z220" s="102">
        <f t="shared" si="37"/>
        <v>1</v>
      </c>
      <c r="AA220" s="102">
        <f t="shared" si="38"/>
        <v>1</v>
      </c>
      <c r="AH220" s="221"/>
      <c r="AI220" s="270"/>
      <c r="AJ220" s="221"/>
      <c r="AK220" s="221"/>
      <c r="AL220" s="221"/>
      <c r="AM220" s="221"/>
      <c r="AN220" s="221"/>
      <c r="AO220" s="221"/>
      <c r="AP220" s="221"/>
      <c r="AQ220" s="274"/>
      <c r="AR220" s="274"/>
      <c r="AS220" s="221"/>
      <c r="AT220" s="221"/>
      <c r="AU220" s="221"/>
      <c r="AV220" s="221"/>
      <c r="AW220" s="221"/>
      <c r="AX220" s="221"/>
      <c r="AY220" s="221"/>
      <c r="AZ220" s="221"/>
    </row>
    <row r="221" spans="1:52" x14ac:dyDescent="0.15">
      <c r="A221" s="275"/>
      <c r="B221" s="274"/>
      <c r="C221" s="111"/>
      <c r="D221" s="111">
        <v>0</v>
      </c>
      <c r="E221" s="105">
        <v>0</v>
      </c>
      <c r="F221" s="105">
        <v>13.246532918117209</v>
      </c>
      <c r="G221" s="105">
        <v>13.432881932225131</v>
      </c>
      <c r="H221" s="105">
        <v>0</v>
      </c>
      <c r="I221" s="105">
        <v>0</v>
      </c>
      <c r="J221" s="105"/>
      <c r="L221" s="25"/>
      <c r="M221" s="105">
        <f t="shared" si="31"/>
        <v>0</v>
      </c>
      <c r="N221" s="105">
        <f t="shared" si="32"/>
        <v>-0.18634901410792182</v>
      </c>
      <c r="O221" s="105">
        <f t="shared" si="33"/>
        <v>0</v>
      </c>
      <c r="P221" s="25"/>
      <c r="Q221" s="105"/>
      <c r="R221" s="105"/>
      <c r="S221" s="284"/>
      <c r="U221" s="25"/>
      <c r="V221" s="112">
        <f t="shared" si="34"/>
        <v>0</v>
      </c>
      <c r="W221" s="112">
        <f t="shared" si="35"/>
        <v>0</v>
      </c>
      <c r="X221" s="112">
        <f t="shared" si="36"/>
        <v>0</v>
      </c>
      <c r="Z221" s="102">
        <f t="shared" si="37"/>
        <v>1</v>
      </c>
      <c r="AA221" s="102">
        <f t="shared" si="38"/>
        <v>1</v>
      </c>
      <c r="AH221" s="221"/>
      <c r="AI221" s="270"/>
      <c r="AJ221" s="221"/>
      <c r="AK221" s="221"/>
      <c r="AL221" s="221"/>
      <c r="AM221" s="221"/>
      <c r="AN221" s="221"/>
      <c r="AO221" s="221"/>
      <c r="AP221" s="221"/>
      <c r="AQ221" s="274"/>
      <c r="AR221" s="274"/>
      <c r="AS221" s="221"/>
      <c r="AT221" s="221"/>
      <c r="AU221" s="221"/>
      <c r="AV221" s="221"/>
      <c r="AW221" s="221"/>
      <c r="AX221" s="221"/>
      <c r="AY221" s="221"/>
      <c r="AZ221" s="221"/>
    </row>
    <row r="222" spans="1:52" x14ac:dyDescent="0.15">
      <c r="A222" s="275"/>
      <c r="B222" s="274"/>
      <c r="C222" s="111"/>
      <c r="D222" s="111">
        <v>0</v>
      </c>
      <c r="E222" s="105">
        <v>0</v>
      </c>
      <c r="F222" s="105">
        <v>13.246532918117209</v>
      </c>
      <c r="G222" s="105">
        <v>13.432881932225131</v>
      </c>
      <c r="H222" s="105">
        <v>0</v>
      </c>
      <c r="I222" s="105">
        <v>0</v>
      </c>
      <c r="J222" s="105"/>
      <c r="L222" s="25"/>
      <c r="M222" s="105">
        <f t="shared" si="31"/>
        <v>0</v>
      </c>
      <c r="N222" s="105">
        <f t="shared" si="32"/>
        <v>-0.18634901410792182</v>
      </c>
      <c r="O222" s="105">
        <f t="shared" si="33"/>
        <v>0</v>
      </c>
      <c r="P222" s="25"/>
      <c r="Q222" s="105"/>
      <c r="R222" s="105"/>
      <c r="S222" s="284"/>
      <c r="U222" s="25"/>
      <c r="V222" s="112">
        <f t="shared" si="34"/>
        <v>0</v>
      </c>
      <c r="W222" s="112">
        <f t="shared" si="35"/>
        <v>0</v>
      </c>
      <c r="X222" s="112">
        <f t="shared" si="36"/>
        <v>0</v>
      </c>
      <c r="Z222" s="102">
        <f t="shared" si="37"/>
        <v>1</v>
      </c>
      <c r="AA222" s="102">
        <f t="shared" si="38"/>
        <v>1</v>
      </c>
      <c r="AH222" s="221"/>
      <c r="AI222" s="270"/>
      <c r="AJ222" s="221"/>
      <c r="AK222" s="221"/>
      <c r="AL222" s="221"/>
      <c r="AM222" s="221"/>
      <c r="AN222" s="221"/>
      <c r="AO222" s="221"/>
      <c r="AP222" s="221"/>
      <c r="AQ222" s="274"/>
      <c r="AR222" s="274"/>
      <c r="AS222" s="221"/>
      <c r="AT222" s="221"/>
      <c r="AU222" s="221"/>
      <c r="AV222" s="221"/>
      <c r="AW222" s="221"/>
      <c r="AX222" s="221"/>
      <c r="AY222" s="221"/>
      <c r="AZ222" s="221"/>
    </row>
    <row r="223" spans="1:52" x14ac:dyDescent="0.15">
      <c r="A223" s="275"/>
      <c r="B223" s="274"/>
      <c r="C223" s="111"/>
      <c r="D223" s="111">
        <v>0</v>
      </c>
      <c r="E223" s="105">
        <v>0</v>
      </c>
      <c r="F223" s="105">
        <v>13.246532918117209</v>
      </c>
      <c r="G223" s="105">
        <v>13.432881932225131</v>
      </c>
      <c r="H223" s="105">
        <v>0</v>
      </c>
      <c r="I223" s="105">
        <v>0</v>
      </c>
      <c r="J223" s="105"/>
      <c r="L223" s="25"/>
      <c r="M223" s="105">
        <f t="shared" si="31"/>
        <v>0</v>
      </c>
      <c r="N223" s="105">
        <f t="shared" si="32"/>
        <v>-0.18634901410792182</v>
      </c>
      <c r="O223" s="105">
        <f t="shared" si="33"/>
        <v>0</v>
      </c>
      <c r="P223" s="25"/>
      <c r="Q223" s="105"/>
      <c r="R223" s="105"/>
      <c r="S223" s="284"/>
      <c r="U223" s="25"/>
      <c r="V223" s="112">
        <f t="shared" si="34"/>
        <v>0</v>
      </c>
      <c r="W223" s="112">
        <f t="shared" si="35"/>
        <v>0</v>
      </c>
      <c r="X223" s="112">
        <f t="shared" si="36"/>
        <v>0</v>
      </c>
      <c r="Z223" s="102">
        <f t="shared" si="37"/>
        <v>1</v>
      </c>
      <c r="AA223" s="102">
        <f t="shared" si="38"/>
        <v>1</v>
      </c>
      <c r="AH223" s="221"/>
      <c r="AI223" s="270"/>
      <c r="AJ223" s="221"/>
      <c r="AK223" s="221"/>
      <c r="AL223" s="221"/>
      <c r="AM223" s="221"/>
      <c r="AN223" s="221"/>
      <c r="AO223" s="221"/>
      <c r="AP223" s="221"/>
      <c r="AQ223" s="274"/>
      <c r="AR223" s="274"/>
      <c r="AS223" s="221"/>
      <c r="AT223" s="221"/>
      <c r="AU223" s="221"/>
      <c r="AV223" s="221"/>
      <c r="AW223" s="221"/>
      <c r="AX223" s="221"/>
      <c r="AY223" s="221"/>
      <c r="AZ223" s="221"/>
    </row>
    <row r="224" spans="1:52" x14ac:dyDescent="0.15">
      <c r="A224" s="275"/>
      <c r="B224" s="274"/>
      <c r="C224" s="111"/>
      <c r="D224" s="111">
        <v>0</v>
      </c>
      <c r="E224" s="105">
        <v>0</v>
      </c>
      <c r="F224" s="105">
        <v>13.246532918117209</v>
      </c>
      <c r="G224" s="105">
        <v>13.432881932225131</v>
      </c>
      <c r="H224" s="105">
        <v>0</v>
      </c>
      <c r="I224" s="105">
        <v>0</v>
      </c>
      <c r="J224" s="105"/>
      <c r="L224" s="25"/>
      <c r="M224" s="105">
        <f t="shared" si="31"/>
        <v>0</v>
      </c>
      <c r="N224" s="105">
        <f t="shared" si="32"/>
        <v>-0.18634901410792182</v>
      </c>
      <c r="O224" s="105">
        <f t="shared" si="33"/>
        <v>0</v>
      </c>
      <c r="P224" s="25"/>
      <c r="Q224" s="105"/>
      <c r="R224" s="105"/>
      <c r="S224" s="284"/>
      <c r="U224" s="25"/>
      <c r="V224" s="112">
        <f t="shared" si="34"/>
        <v>0</v>
      </c>
      <c r="W224" s="112">
        <f t="shared" si="35"/>
        <v>0</v>
      </c>
      <c r="X224" s="112">
        <f t="shared" si="36"/>
        <v>0</v>
      </c>
      <c r="Z224" s="102">
        <f t="shared" si="37"/>
        <v>1</v>
      </c>
      <c r="AA224" s="102">
        <f t="shared" si="38"/>
        <v>1</v>
      </c>
      <c r="AH224" s="221"/>
      <c r="AI224" s="270"/>
      <c r="AJ224" s="221"/>
      <c r="AK224" s="221"/>
      <c r="AL224" s="221"/>
      <c r="AM224" s="221"/>
      <c r="AN224" s="221"/>
      <c r="AO224" s="221"/>
      <c r="AP224" s="221"/>
      <c r="AQ224" s="274"/>
      <c r="AR224" s="274"/>
      <c r="AS224" s="221"/>
      <c r="AT224" s="221"/>
      <c r="AU224" s="221"/>
      <c r="AV224" s="221"/>
      <c r="AW224" s="221"/>
      <c r="AX224" s="221"/>
      <c r="AY224" s="221"/>
      <c r="AZ224" s="221"/>
    </row>
    <row r="225" spans="1:52" x14ac:dyDescent="0.15">
      <c r="A225" s="275"/>
      <c r="B225" s="274"/>
      <c r="C225" s="111"/>
      <c r="D225" s="111">
        <v>0</v>
      </c>
      <c r="E225" s="105">
        <v>0</v>
      </c>
      <c r="F225" s="105">
        <v>13.246532918117209</v>
      </c>
      <c r="G225" s="105">
        <v>13.432881932225131</v>
      </c>
      <c r="H225" s="105">
        <v>0</v>
      </c>
      <c r="I225" s="105">
        <v>0</v>
      </c>
      <c r="J225" s="105"/>
      <c r="L225" s="25"/>
      <c r="M225" s="105">
        <f t="shared" si="31"/>
        <v>0</v>
      </c>
      <c r="N225" s="105">
        <f t="shared" si="32"/>
        <v>-0.18634901410792182</v>
      </c>
      <c r="O225" s="105">
        <f t="shared" si="33"/>
        <v>0</v>
      </c>
      <c r="P225" s="25"/>
      <c r="Q225" s="105"/>
      <c r="R225" s="105"/>
      <c r="S225" s="284"/>
      <c r="U225" s="25"/>
      <c r="V225" s="112">
        <f t="shared" si="34"/>
        <v>0</v>
      </c>
      <c r="W225" s="112">
        <f t="shared" si="35"/>
        <v>0</v>
      </c>
      <c r="X225" s="112">
        <f t="shared" si="36"/>
        <v>0</v>
      </c>
      <c r="Z225" s="102">
        <f t="shared" si="37"/>
        <v>1</v>
      </c>
      <c r="AA225" s="102">
        <f t="shared" si="38"/>
        <v>1</v>
      </c>
      <c r="AH225" s="221"/>
      <c r="AI225" s="270"/>
      <c r="AJ225" s="221"/>
      <c r="AK225" s="221"/>
      <c r="AL225" s="221"/>
      <c r="AM225" s="221"/>
      <c r="AN225" s="221"/>
      <c r="AO225" s="221"/>
      <c r="AP225" s="221"/>
      <c r="AQ225" s="274"/>
      <c r="AR225" s="274"/>
      <c r="AS225" s="221"/>
      <c r="AT225" s="221"/>
      <c r="AU225" s="221"/>
      <c r="AV225" s="221"/>
      <c r="AW225" s="221"/>
      <c r="AX225" s="221"/>
      <c r="AY225" s="221"/>
      <c r="AZ225" s="221"/>
    </row>
    <row r="226" spans="1:52" x14ac:dyDescent="0.15">
      <c r="A226" s="275"/>
      <c r="B226" s="274"/>
      <c r="C226" s="111"/>
      <c r="D226" s="111">
        <v>0</v>
      </c>
      <c r="E226" s="105">
        <v>0</v>
      </c>
      <c r="F226" s="105">
        <v>13.246532918117209</v>
      </c>
      <c r="G226" s="105">
        <v>13.432881932225131</v>
      </c>
      <c r="H226" s="105">
        <v>0</v>
      </c>
      <c r="I226" s="105">
        <v>0</v>
      </c>
      <c r="J226" s="105"/>
      <c r="L226" s="25"/>
      <c r="M226" s="105">
        <f t="shared" si="31"/>
        <v>0</v>
      </c>
      <c r="N226" s="105">
        <f t="shared" si="32"/>
        <v>-0.18634901410792182</v>
      </c>
      <c r="O226" s="105">
        <f t="shared" si="33"/>
        <v>0</v>
      </c>
      <c r="P226" s="25"/>
      <c r="Q226" s="105"/>
      <c r="R226" s="105"/>
      <c r="S226" s="284"/>
      <c r="U226" s="25"/>
      <c r="V226" s="112">
        <f t="shared" si="34"/>
        <v>0</v>
      </c>
      <c r="W226" s="112">
        <f t="shared" si="35"/>
        <v>0</v>
      </c>
      <c r="X226" s="112">
        <f t="shared" si="36"/>
        <v>0</v>
      </c>
      <c r="Z226" s="102">
        <f t="shared" si="37"/>
        <v>1</v>
      </c>
      <c r="AA226" s="102">
        <f t="shared" si="38"/>
        <v>1</v>
      </c>
      <c r="AH226" s="221"/>
      <c r="AI226" s="270"/>
      <c r="AJ226" s="221"/>
      <c r="AK226" s="221"/>
      <c r="AL226" s="221"/>
      <c r="AM226" s="221"/>
      <c r="AN226" s="221"/>
      <c r="AO226" s="221"/>
      <c r="AP226" s="221"/>
      <c r="AQ226" s="274"/>
      <c r="AR226" s="274"/>
      <c r="AS226" s="221"/>
      <c r="AT226" s="221"/>
      <c r="AU226" s="221"/>
      <c r="AV226" s="221"/>
      <c r="AW226" s="221"/>
      <c r="AX226" s="221"/>
      <c r="AY226" s="221"/>
      <c r="AZ226" s="221"/>
    </row>
    <row r="227" spans="1:52" x14ac:dyDescent="0.15">
      <c r="A227" s="275"/>
      <c r="B227" s="274"/>
      <c r="C227" s="111"/>
      <c r="D227" s="111">
        <v>0</v>
      </c>
      <c r="E227" s="105">
        <v>0</v>
      </c>
      <c r="F227" s="105">
        <v>13.246532918117209</v>
      </c>
      <c r="G227" s="105">
        <v>13.432881932225131</v>
      </c>
      <c r="H227" s="105">
        <v>0</v>
      </c>
      <c r="I227" s="105">
        <v>0</v>
      </c>
      <c r="J227" s="105"/>
      <c r="L227" s="25"/>
      <c r="M227" s="105">
        <f t="shared" si="31"/>
        <v>0</v>
      </c>
      <c r="N227" s="105">
        <f t="shared" si="32"/>
        <v>-0.18634901410792182</v>
      </c>
      <c r="O227" s="105">
        <f t="shared" si="33"/>
        <v>0</v>
      </c>
      <c r="P227" s="25"/>
      <c r="Q227" s="105"/>
      <c r="R227" s="105"/>
      <c r="S227" s="284"/>
      <c r="U227" s="25"/>
      <c r="V227" s="112">
        <f t="shared" si="34"/>
        <v>0</v>
      </c>
      <c r="W227" s="112">
        <f t="shared" si="35"/>
        <v>0</v>
      </c>
      <c r="X227" s="112">
        <f t="shared" si="36"/>
        <v>0</v>
      </c>
      <c r="Z227" s="102">
        <f t="shared" si="37"/>
        <v>1</v>
      </c>
      <c r="AA227" s="102">
        <f t="shared" si="38"/>
        <v>1</v>
      </c>
      <c r="AH227" s="221"/>
      <c r="AI227" s="270"/>
      <c r="AJ227" s="221"/>
      <c r="AK227" s="221"/>
      <c r="AL227" s="221"/>
      <c r="AM227" s="221"/>
      <c r="AN227" s="221"/>
      <c r="AO227" s="221"/>
      <c r="AP227" s="221"/>
      <c r="AQ227" s="274"/>
      <c r="AR227" s="274"/>
      <c r="AS227" s="221"/>
      <c r="AT227" s="221"/>
      <c r="AU227" s="221"/>
      <c r="AV227" s="221"/>
      <c r="AW227" s="221"/>
      <c r="AX227" s="221"/>
      <c r="AY227" s="221"/>
      <c r="AZ227" s="221"/>
    </row>
    <row r="228" spans="1:52" x14ac:dyDescent="0.15">
      <c r="A228" s="275"/>
      <c r="B228" s="274"/>
      <c r="C228" s="111"/>
      <c r="D228" s="111">
        <v>0</v>
      </c>
      <c r="E228" s="105">
        <v>0</v>
      </c>
      <c r="F228" s="105">
        <v>13.246532918117209</v>
      </c>
      <c r="G228" s="105">
        <v>13.432881932225131</v>
      </c>
      <c r="H228" s="105">
        <v>0</v>
      </c>
      <c r="I228" s="105">
        <v>0</v>
      </c>
      <c r="J228" s="105"/>
      <c r="L228" s="25"/>
      <c r="M228" s="105">
        <f t="shared" si="31"/>
        <v>0</v>
      </c>
      <c r="N228" s="105">
        <f t="shared" si="32"/>
        <v>-0.18634901410792182</v>
      </c>
      <c r="O228" s="105">
        <f t="shared" si="33"/>
        <v>0</v>
      </c>
      <c r="P228" s="25"/>
      <c r="Q228" s="105"/>
      <c r="R228" s="105"/>
      <c r="S228" s="284"/>
      <c r="U228" s="25"/>
      <c r="V228" s="112">
        <f t="shared" si="34"/>
        <v>0</v>
      </c>
      <c r="W228" s="112">
        <f t="shared" si="35"/>
        <v>0</v>
      </c>
      <c r="X228" s="112">
        <f t="shared" si="36"/>
        <v>0</v>
      </c>
      <c r="Z228" s="102">
        <f t="shared" si="37"/>
        <v>1</v>
      </c>
      <c r="AA228" s="102">
        <f t="shared" si="38"/>
        <v>1</v>
      </c>
      <c r="AH228" s="221"/>
      <c r="AI228" s="270"/>
      <c r="AJ228" s="221"/>
      <c r="AK228" s="221"/>
      <c r="AL228" s="221"/>
      <c r="AM228" s="221"/>
      <c r="AN228" s="221"/>
      <c r="AO228" s="221"/>
      <c r="AP228" s="221"/>
      <c r="AQ228" s="274"/>
      <c r="AR228" s="274"/>
      <c r="AS228" s="221"/>
      <c r="AT228" s="221"/>
      <c r="AU228" s="221"/>
      <c r="AV228" s="221"/>
      <c r="AW228" s="221"/>
      <c r="AX228" s="221"/>
      <c r="AY228" s="221"/>
      <c r="AZ228" s="221"/>
    </row>
    <row r="229" spans="1:52" x14ac:dyDescent="0.15">
      <c r="A229" s="275"/>
      <c r="B229" s="274"/>
      <c r="C229" s="111"/>
      <c r="D229" s="111">
        <v>0</v>
      </c>
      <c r="E229" s="105">
        <v>0</v>
      </c>
      <c r="F229" s="105">
        <v>13.246532918117209</v>
      </c>
      <c r="G229" s="105">
        <v>13.432881932225131</v>
      </c>
      <c r="H229" s="105">
        <v>0</v>
      </c>
      <c r="I229" s="105">
        <v>0</v>
      </c>
      <c r="J229" s="105"/>
      <c r="L229" s="25"/>
      <c r="M229" s="105">
        <f t="shared" si="31"/>
        <v>0</v>
      </c>
      <c r="N229" s="105">
        <f t="shared" si="32"/>
        <v>-0.18634901410792182</v>
      </c>
      <c r="O229" s="105">
        <f t="shared" si="33"/>
        <v>0</v>
      </c>
      <c r="P229" s="25"/>
      <c r="Q229" s="105"/>
      <c r="R229" s="105"/>
      <c r="S229" s="284"/>
      <c r="U229" s="25"/>
      <c r="V229" s="112">
        <f t="shared" si="34"/>
        <v>0</v>
      </c>
      <c r="W229" s="112">
        <f t="shared" si="35"/>
        <v>0</v>
      </c>
      <c r="X229" s="112">
        <f t="shared" si="36"/>
        <v>0</v>
      </c>
      <c r="Z229" s="102">
        <f t="shared" si="37"/>
        <v>1</v>
      </c>
      <c r="AA229" s="102">
        <f t="shared" si="38"/>
        <v>1</v>
      </c>
      <c r="AH229" s="221"/>
      <c r="AI229" s="270"/>
      <c r="AJ229" s="221"/>
      <c r="AK229" s="221"/>
      <c r="AL229" s="221"/>
      <c r="AM229" s="221"/>
      <c r="AN229" s="221"/>
      <c r="AO229" s="221"/>
      <c r="AP229" s="221"/>
      <c r="AQ229" s="274"/>
      <c r="AR229" s="274"/>
      <c r="AS229" s="221"/>
      <c r="AT229" s="221"/>
      <c r="AU229" s="221"/>
      <c r="AV229" s="221"/>
      <c r="AW229" s="221"/>
      <c r="AX229" s="221"/>
      <c r="AY229" s="221"/>
      <c r="AZ229" s="221"/>
    </row>
    <row r="230" spans="1:52" x14ac:dyDescent="0.15">
      <c r="A230" s="275"/>
      <c r="B230" s="274"/>
      <c r="C230" s="111"/>
      <c r="D230" s="111">
        <v>0</v>
      </c>
      <c r="E230" s="105">
        <v>0</v>
      </c>
      <c r="F230" s="105">
        <v>13.246532918117209</v>
      </c>
      <c r="G230" s="105">
        <v>13.432881932225131</v>
      </c>
      <c r="H230" s="105">
        <v>0</v>
      </c>
      <c r="I230" s="105">
        <v>0</v>
      </c>
      <c r="J230" s="105"/>
      <c r="L230" s="25"/>
      <c r="M230" s="105">
        <f t="shared" si="31"/>
        <v>0</v>
      </c>
      <c r="N230" s="105">
        <f t="shared" si="32"/>
        <v>-0.18634901410792182</v>
      </c>
      <c r="O230" s="105">
        <f t="shared" si="33"/>
        <v>0</v>
      </c>
      <c r="P230" s="25"/>
      <c r="Q230" s="105"/>
      <c r="R230" s="105"/>
      <c r="S230" s="284"/>
      <c r="U230" s="25"/>
      <c r="V230" s="112">
        <f t="shared" si="34"/>
        <v>0</v>
      </c>
      <c r="W230" s="112">
        <f t="shared" si="35"/>
        <v>0</v>
      </c>
      <c r="X230" s="112">
        <f t="shared" si="36"/>
        <v>0</v>
      </c>
      <c r="Z230" s="102">
        <f t="shared" si="37"/>
        <v>1</v>
      </c>
      <c r="AA230" s="102">
        <f t="shared" si="38"/>
        <v>1</v>
      </c>
      <c r="AH230" s="221"/>
      <c r="AI230" s="270"/>
      <c r="AJ230" s="221"/>
      <c r="AK230" s="221"/>
      <c r="AL230" s="221"/>
      <c r="AM230" s="221"/>
      <c r="AN230" s="221"/>
      <c r="AO230" s="221"/>
      <c r="AP230" s="221"/>
      <c r="AQ230" s="274"/>
      <c r="AR230" s="274"/>
      <c r="AS230" s="221"/>
      <c r="AT230" s="221"/>
      <c r="AU230" s="221"/>
      <c r="AV230" s="221"/>
      <c r="AW230" s="221"/>
      <c r="AX230" s="221"/>
      <c r="AY230" s="221"/>
      <c r="AZ230" s="221"/>
    </row>
    <row r="231" spans="1:52" x14ac:dyDescent="0.15">
      <c r="A231" s="275"/>
      <c r="B231" s="274"/>
      <c r="C231" s="111"/>
      <c r="D231" s="111">
        <v>0</v>
      </c>
      <c r="E231" s="105">
        <v>0</v>
      </c>
      <c r="F231" s="105">
        <v>13.246532918117209</v>
      </c>
      <c r="G231" s="105">
        <v>13.432881932225131</v>
      </c>
      <c r="H231" s="105">
        <v>0</v>
      </c>
      <c r="I231" s="105">
        <v>0</v>
      </c>
      <c r="J231" s="105"/>
      <c r="L231" s="25"/>
      <c r="M231" s="105">
        <f t="shared" si="31"/>
        <v>0</v>
      </c>
      <c r="N231" s="105">
        <f t="shared" si="32"/>
        <v>-0.18634901410792182</v>
      </c>
      <c r="O231" s="105">
        <f t="shared" si="33"/>
        <v>0</v>
      </c>
      <c r="P231" s="25"/>
      <c r="Q231" s="105"/>
      <c r="R231" s="105"/>
      <c r="S231" s="284"/>
      <c r="U231" s="25"/>
      <c r="V231" s="112">
        <f t="shared" si="34"/>
        <v>0</v>
      </c>
      <c r="W231" s="112">
        <f t="shared" si="35"/>
        <v>0</v>
      </c>
      <c r="X231" s="112">
        <f t="shared" si="36"/>
        <v>0</v>
      </c>
      <c r="Z231" s="102">
        <f t="shared" si="37"/>
        <v>1</v>
      </c>
      <c r="AA231" s="102">
        <f t="shared" si="38"/>
        <v>1</v>
      </c>
      <c r="AH231" s="221"/>
      <c r="AI231" s="270"/>
      <c r="AJ231" s="221"/>
      <c r="AK231" s="221"/>
      <c r="AL231" s="221"/>
      <c r="AM231" s="221"/>
      <c r="AN231" s="221"/>
      <c r="AO231" s="221"/>
      <c r="AP231" s="221"/>
      <c r="AQ231" s="274"/>
      <c r="AR231" s="274"/>
      <c r="AS231" s="221"/>
      <c r="AT231" s="221"/>
      <c r="AU231" s="221"/>
      <c r="AV231" s="221"/>
      <c r="AW231" s="221"/>
      <c r="AX231" s="221"/>
      <c r="AY231" s="221"/>
      <c r="AZ231" s="221"/>
    </row>
    <row r="232" spans="1:52" x14ac:dyDescent="0.15">
      <c r="A232" s="275"/>
      <c r="B232" s="274"/>
      <c r="C232" s="111"/>
      <c r="D232" s="111">
        <v>0</v>
      </c>
      <c r="E232" s="105">
        <v>0</v>
      </c>
      <c r="F232" s="105">
        <v>13.246532918117209</v>
      </c>
      <c r="G232" s="105">
        <v>13.432881932225131</v>
      </c>
      <c r="H232" s="105">
        <v>0</v>
      </c>
      <c r="I232" s="105">
        <v>0</v>
      </c>
      <c r="J232" s="105"/>
      <c r="L232" s="25"/>
      <c r="M232" s="105">
        <f t="shared" si="31"/>
        <v>0</v>
      </c>
      <c r="N232" s="105">
        <f t="shared" si="32"/>
        <v>-0.18634901410792182</v>
      </c>
      <c r="O232" s="105">
        <f t="shared" si="33"/>
        <v>0</v>
      </c>
      <c r="P232" s="25"/>
      <c r="Q232" s="105"/>
      <c r="R232" s="105"/>
      <c r="S232" s="284"/>
      <c r="U232" s="25"/>
      <c r="V232" s="112">
        <f t="shared" si="34"/>
        <v>0</v>
      </c>
      <c r="W232" s="112">
        <f t="shared" si="35"/>
        <v>0</v>
      </c>
      <c r="X232" s="112">
        <f t="shared" si="36"/>
        <v>0</v>
      </c>
      <c r="Z232" s="102">
        <f t="shared" si="37"/>
        <v>1</v>
      </c>
      <c r="AA232" s="102">
        <f t="shared" si="38"/>
        <v>1</v>
      </c>
      <c r="AH232" s="221"/>
      <c r="AI232" s="270"/>
      <c r="AJ232" s="221"/>
      <c r="AK232" s="221"/>
      <c r="AL232" s="221"/>
      <c r="AM232" s="221"/>
      <c r="AN232" s="221"/>
      <c r="AO232" s="221"/>
      <c r="AP232" s="221"/>
      <c r="AQ232" s="274"/>
      <c r="AR232" s="274"/>
      <c r="AS232" s="221"/>
      <c r="AT232" s="221"/>
      <c r="AU232" s="221"/>
      <c r="AV232" s="221"/>
      <c r="AW232" s="221"/>
      <c r="AX232" s="221"/>
      <c r="AY232" s="221"/>
      <c r="AZ232" s="221"/>
    </row>
    <row r="233" spans="1:52" x14ac:dyDescent="0.15">
      <c r="A233" s="275"/>
      <c r="B233" s="274"/>
      <c r="C233" s="111"/>
      <c r="D233" s="111">
        <v>0</v>
      </c>
      <c r="E233" s="105">
        <v>0</v>
      </c>
      <c r="F233" s="105">
        <v>13.246532918117209</v>
      </c>
      <c r="G233" s="105">
        <v>13.432881932225131</v>
      </c>
      <c r="H233" s="105">
        <v>0</v>
      </c>
      <c r="I233" s="105">
        <v>0</v>
      </c>
      <c r="J233" s="105"/>
      <c r="L233" s="25"/>
      <c r="M233" s="105">
        <f t="shared" si="31"/>
        <v>0</v>
      </c>
      <c r="N233" s="105">
        <f t="shared" si="32"/>
        <v>-0.18634901410792182</v>
      </c>
      <c r="O233" s="105">
        <f t="shared" si="33"/>
        <v>0</v>
      </c>
      <c r="P233" s="25"/>
      <c r="Q233" s="105"/>
      <c r="R233" s="105"/>
      <c r="S233" s="284"/>
      <c r="U233" s="25"/>
      <c r="V233" s="112">
        <f t="shared" si="34"/>
        <v>0</v>
      </c>
      <c r="W233" s="112">
        <f t="shared" si="35"/>
        <v>0</v>
      </c>
      <c r="X233" s="112">
        <f t="shared" si="36"/>
        <v>0</v>
      </c>
      <c r="Z233" s="102">
        <f t="shared" si="37"/>
        <v>1</v>
      </c>
      <c r="AA233" s="102">
        <f t="shared" si="38"/>
        <v>1</v>
      </c>
      <c r="AH233" s="221"/>
      <c r="AI233" s="270"/>
      <c r="AJ233" s="221"/>
      <c r="AK233" s="221"/>
      <c r="AL233" s="221"/>
      <c r="AM233" s="221"/>
      <c r="AN233" s="221"/>
      <c r="AO233" s="221"/>
      <c r="AP233" s="221"/>
      <c r="AQ233" s="274"/>
      <c r="AR233" s="274"/>
      <c r="AS233" s="221"/>
      <c r="AT233" s="221"/>
      <c r="AU233" s="221"/>
      <c r="AV233" s="221"/>
      <c r="AW233" s="221"/>
      <c r="AX233" s="221"/>
      <c r="AY233" s="221"/>
      <c r="AZ233" s="221"/>
    </row>
    <row r="234" spans="1:52" x14ac:dyDescent="0.15">
      <c r="A234" s="275"/>
      <c r="B234" s="274"/>
      <c r="C234" s="111"/>
      <c r="D234" s="111">
        <v>0</v>
      </c>
      <c r="E234" s="105">
        <v>0</v>
      </c>
      <c r="F234" s="105">
        <v>13.246532918117209</v>
      </c>
      <c r="G234" s="105">
        <v>13.432881932225131</v>
      </c>
      <c r="H234" s="105">
        <v>0</v>
      </c>
      <c r="I234" s="105">
        <v>0</v>
      </c>
      <c r="J234" s="105"/>
      <c r="L234" s="25"/>
      <c r="M234" s="105">
        <f t="shared" si="31"/>
        <v>0</v>
      </c>
      <c r="N234" s="105">
        <f t="shared" si="32"/>
        <v>-0.18634901410792182</v>
      </c>
      <c r="O234" s="105">
        <f t="shared" si="33"/>
        <v>0</v>
      </c>
      <c r="P234" s="25"/>
      <c r="Q234" s="105"/>
      <c r="R234" s="105"/>
      <c r="S234" s="284"/>
      <c r="U234" s="25"/>
      <c r="V234" s="112">
        <f t="shared" si="34"/>
        <v>0</v>
      </c>
      <c r="W234" s="112">
        <f t="shared" si="35"/>
        <v>0</v>
      </c>
      <c r="X234" s="112">
        <f t="shared" si="36"/>
        <v>0</v>
      </c>
      <c r="Z234" s="102">
        <f t="shared" si="37"/>
        <v>1</v>
      </c>
      <c r="AA234" s="102">
        <f t="shared" si="38"/>
        <v>1</v>
      </c>
      <c r="AH234" s="221"/>
      <c r="AI234" s="270"/>
      <c r="AJ234" s="221"/>
      <c r="AK234" s="221"/>
      <c r="AL234" s="221"/>
      <c r="AM234" s="221"/>
      <c r="AN234" s="221"/>
      <c r="AO234" s="221"/>
      <c r="AP234" s="221"/>
      <c r="AQ234" s="274"/>
      <c r="AR234" s="274"/>
      <c r="AS234" s="221"/>
      <c r="AT234" s="221"/>
      <c r="AU234" s="221"/>
      <c r="AV234" s="221"/>
      <c r="AW234" s="221"/>
      <c r="AX234" s="221"/>
      <c r="AY234" s="221"/>
      <c r="AZ234" s="221"/>
    </row>
    <row r="235" spans="1:52" x14ac:dyDescent="0.15">
      <c r="A235" s="275"/>
      <c r="B235" s="274"/>
      <c r="C235" s="111"/>
      <c r="D235" s="111">
        <v>0</v>
      </c>
      <c r="E235" s="105">
        <v>0</v>
      </c>
      <c r="F235" s="105">
        <v>13.246532918117209</v>
      </c>
      <c r="G235" s="105">
        <v>13.432881932225131</v>
      </c>
      <c r="H235" s="105">
        <v>0</v>
      </c>
      <c r="I235" s="105">
        <v>0</v>
      </c>
      <c r="J235" s="105"/>
      <c r="L235" s="25"/>
      <c r="M235" s="105">
        <f t="shared" si="31"/>
        <v>0</v>
      </c>
      <c r="N235" s="105">
        <f t="shared" si="32"/>
        <v>-0.18634901410792182</v>
      </c>
      <c r="O235" s="105">
        <f t="shared" si="33"/>
        <v>0</v>
      </c>
      <c r="P235" s="25"/>
      <c r="Q235" s="105"/>
      <c r="R235" s="105"/>
      <c r="S235" s="284"/>
      <c r="U235" s="25"/>
      <c r="V235" s="112">
        <f t="shared" si="34"/>
        <v>0</v>
      </c>
      <c r="W235" s="112">
        <f t="shared" si="35"/>
        <v>0</v>
      </c>
      <c r="X235" s="112">
        <f t="shared" si="36"/>
        <v>0</v>
      </c>
      <c r="Z235" s="102">
        <f t="shared" si="37"/>
        <v>1</v>
      </c>
      <c r="AA235" s="102">
        <f t="shared" si="38"/>
        <v>1</v>
      </c>
      <c r="AH235" s="221"/>
      <c r="AI235" s="270"/>
      <c r="AJ235" s="221"/>
      <c r="AK235" s="221"/>
      <c r="AL235" s="221"/>
      <c r="AM235" s="221"/>
      <c r="AN235" s="221"/>
      <c r="AO235" s="221"/>
      <c r="AP235" s="221"/>
      <c r="AQ235" s="274"/>
      <c r="AR235" s="274"/>
      <c r="AS235" s="221"/>
      <c r="AT235" s="221"/>
      <c r="AU235" s="221"/>
      <c r="AV235" s="221"/>
      <c r="AW235" s="221"/>
      <c r="AX235" s="221"/>
      <c r="AY235" s="221"/>
      <c r="AZ235" s="221"/>
    </row>
    <row r="236" spans="1:52" x14ac:dyDescent="0.15">
      <c r="A236" s="275"/>
      <c r="B236" s="274"/>
      <c r="C236" s="111"/>
      <c r="D236" s="111">
        <v>0</v>
      </c>
      <c r="E236" s="105">
        <v>0</v>
      </c>
      <c r="F236" s="105">
        <v>13.246532918117209</v>
      </c>
      <c r="G236" s="105">
        <v>13.432881932225131</v>
      </c>
      <c r="H236" s="105">
        <v>0</v>
      </c>
      <c r="I236" s="105">
        <v>0</v>
      </c>
      <c r="J236" s="105"/>
      <c r="L236" s="25"/>
      <c r="M236" s="105">
        <f t="shared" si="31"/>
        <v>0</v>
      </c>
      <c r="N236" s="105">
        <f t="shared" si="32"/>
        <v>-0.18634901410792182</v>
      </c>
      <c r="O236" s="105">
        <f t="shared" si="33"/>
        <v>0</v>
      </c>
      <c r="P236" s="25"/>
      <c r="Q236" s="105"/>
      <c r="R236" s="105"/>
      <c r="S236" s="284"/>
      <c r="U236" s="25"/>
      <c r="V236" s="112">
        <f t="shared" si="34"/>
        <v>0</v>
      </c>
      <c r="W236" s="112">
        <f t="shared" si="35"/>
        <v>0</v>
      </c>
      <c r="X236" s="112">
        <f t="shared" si="36"/>
        <v>0</v>
      </c>
      <c r="Z236" s="102">
        <f t="shared" si="37"/>
        <v>1</v>
      </c>
      <c r="AA236" s="102">
        <f t="shared" si="38"/>
        <v>1</v>
      </c>
      <c r="AH236" s="221"/>
      <c r="AI236" s="270"/>
      <c r="AJ236" s="221"/>
      <c r="AK236" s="221"/>
      <c r="AL236" s="221"/>
      <c r="AM236" s="221"/>
      <c r="AN236" s="221"/>
      <c r="AO236" s="221"/>
      <c r="AP236" s="221"/>
      <c r="AQ236" s="274"/>
      <c r="AR236" s="274"/>
      <c r="AS236" s="221"/>
      <c r="AT236" s="221"/>
      <c r="AU236" s="221"/>
      <c r="AV236" s="221"/>
      <c r="AW236" s="221"/>
      <c r="AX236" s="221"/>
      <c r="AY236" s="221"/>
      <c r="AZ236" s="221"/>
    </row>
    <row r="237" spans="1:52" x14ac:dyDescent="0.15">
      <c r="A237" s="275"/>
      <c r="B237" s="274"/>
      <c r="C237" s="111"/>
      <c r="D237" s="111">
        <v>0</v>
      </c>
      <c r="E237" s="105">
        <v>0</v>
      </c>
      <c r="F237" s="105">
        <v>13.246532918117209</v>
      </c>
      <c r="G237" s="105">
        <v>13.432881932225131</v>
      </c>
      <c r="H237" s="105">
        <v>0</v>
      </c>
      <c r="I237" s="105">
        <v>0</v>
      </c>
      <c r="J237" s="105"/>
      <c r="L237" s="25"/>
      <c r="M237" s="105">
        <f t="shared" si="31"/>
        <v>0</v>
      </c>
      <c r="N237" s="105">
        <f t="shared" si="32"/>
        <v>-0.18634901410792182</v>
      </c>
      <c r="O237" s="105">
        <f t="shared" si="33"/>
        <v>0</v>
      </c>
      <c r="P237" s="25"/>
      <c r="Q237" s="105"/>
      <c r="R237" s="105"/>
      <c r="S237" s="284"/>
      <c r="U237" s="25"/>
      <c r="V237" s="112">
        <f t="shared" si="34"/>
        <v>0</v>
      </c>
      <c r="W237" s="112">
        <f t="shared" si="35"/>
        <v>0</v>
      </c>
      <c r="X237" s="112">
        <f t="shared" si="36"/>
        <v>0</v>
      </c>
      <c r="Z237" s="102">
        <f t="shared" si="37"/>
        <v>1</v>
      </c>
      <c r="AA237" s="102">
        <f t="shared" si="38"/>
        <v>1</v>
      </c>
      <c r="AH237" s="221"/>
      <c r="AI237" s="270"/>
      <c r="AJ237" s="221"/>
      <c r="AK237" s="221"/>
      <c r="AL237" s="221"/>
      <c r="AM237" s="221"/>
      <c r="AN237" s="221"/>
      <c r="AO237" s="221"/>
      <c r="AP237" s="221"/>
      <c r="AQ237" s="274"/>
      <c r="AR237" s="274"/>
      <c r="AS237" s="221"/>
      <c r="AT237" s="221"/>
      <c r="AU237" s="221"/>
      <c r="AV237" s="221"/>
      <c r="AW237" s="221"/>
      <c r="AX237" s="221"/>
      <c r="AY237" s="221"/>
      <c r="AZ237" s="221"/>
    </row>
    <row r="238" spans="1:52" x14ac:dyDescent="0.15">
      <c r="A238" s="275"/>
      <c r="B238" s="274"/>
      <c r="C238" s="111"/>
      <c r="D238" s="111">
        <v>0</v>
      </c>
      <c r="E238" s="105">
        <v>0</v>
      </c>
      <c r="F238" s="105">
        <v>13.246532918117209</v>
      </c>
      <c r="G238" s="105">
        <v>13.432881932225131</v>
      </c>
      <c r="H238" s="105">
        <v>0</v>
      </c>
      <c r="I238" s="105">
        <v>0</v>
      </c>
      <c r="J238" s="105"/>
      <c r="L238" s="25"/>
      <c r="M238" s="105">
        <f t="shared" si="31"/>
        <v>0</v>
      </c>
      <c r="N238" s="105">
        <f t="shared" si="32"/>
        <v>-0.18634901410792182</v>
      </c>
      <c r="O238" s="105">
        <f t="shared" si="33"/>
        <v>0</v>
      </c>
      <c r="P238" s="25"/>
      <c r="Q238" s="105"/>
      <c r="R238" s="105"/>
      <c r="S238" s="284"/>
      <c r="U238" s="25"/>
      <c r="V238" s="112">
        <f t="shared" si="34"/>
        <v>0</v>
      </c>
      <c r="W238" s="112">
        <f t="shared" si="35"/>
        <v>0</v>
      </c>
      <c r="X238" s="112">
        <f t="shared" si="36"/>
        <v>0</v>
      </c>
      <c r="Z238" s="102">
        <f t="shared" si="37"/>
        <v>1</v>
      </c>
      <c r="AA238" s="102">
        <f t="shared" si="38"/>
        <v>1</v>
      </c>
      <c r="AH238" s="221"/>
      <c r="AI238" s="270"/>
      <c r="AJ238" s="221"/>
      <c r="AK238" s="221"/>
      <c r="AL238" s="221"/>
      <c r="AM238" s="221"/>
      <c r="AN238" s="221"/>
      <c r="AO238" s="221"/>
      <c r="AP238" s="221"/>
      <c r="AQ238" s="274"/>
      <c r="AR238" s="274"/>
      <c r="AS238" s="221"/>
      <c r="AT238" s="221"/>
      <c r="AU238" s="221"/>
      <c r="AV238" s="221"/>
      <c r="AW238" s="221"/>
      <c r="AX238" s="221"/>
      <c r="AY238" s="221"/>
      <c r="AZ238" s="221"/>
    </row>
    <row r="239" spans="1:52" x14ac:dyDescent="0.15">
      <c r="A239" s="275"/>
      <c r="B239" s="274"/>
      <c r="C239" s="111"/>
      <c r="D239" s="111">
        <v>0</v>
      </c>
      <c r="E239" s="105">
        <v>0</v>
      </c>
      <c r="F239" s="105">
        <v>13.246532918117209</v>
      </c>
      <c r="G239" s="105">
        <v>13.432881932225131</v>
      </c>
      <c r="H239" s="105">
        <v>0</v>
      </c>
      <c r="I239" s="105">
        <v>0</v>
      </c>
      <c r="J239" s="105"/>
      <c r="L239" s="25"/>
      <c r="M239" s="105">
        <f t="shared" si="31"/>
        <v>0</v>
      </c>
      <c r="N239" s="105">
        <f t="shared" si="32"/>
        <v>-0.18634901410792182</v>
      </c>
      <c r="O239" s="105">
        <f t="shared" si="33"/>
        <v>0</v>
      </c>
      <c r="P239" s="25"/>
      <c r="Q239" s="105"/>
      <c r="R239" s="105"/>
      <c r="S239" s="284"/>
      <c r="U239" s="25"/>
      <c r="V239" s="112">
        <f t="shared" si="34"/>
        <v>0</v>
      </c>
      <c r="W239" s="112">
        <f t="shared" si="35"/>
        <v>0</v>
      </c>
      <c r="X239" s="112">
        <f t="shared" si="36"/>
        <v>0</v>
      </c>
      <c r="Z239" s="102">
        <f t="shared" si="37"/>
        <v>1</v>
      </c>
      <c r="AA239" s="102">
        <f t="shared" si="38"/>
        <v>1</v>
      </c>
      <c r="AH239" s="221"/>
      <c r="AI239" s="270"/>
      <c r="AJ239" s="221"/>
      <c r="AK239" s="221"/>
      <c r="AL239" s="221"/>
      <c r="AM239" s="221"/>
      <c r="AN239" s="221"/>
      <c r="AO239" s="221"/>
      <c r="AP239" s="221"/>
      <c r="AQ239" s="274"/>
      <c r="AR239" s="274"/>
      <c r="AS239" s="221"/>
      <c r="AT239" s="221"/>
      <c r="AU239" s="221"/>
      <c r="AV239" s="221"/>
      <c r="AW239" s="221"/>
      <c r="AX239" s="221"/>
      <c r="AY239" s="221"/>
      <c r="AZ239" s="221"/>
    </row>
    <row r="240" spans="1:52" x14ac:dyDescent="0.15">
      <c r="A240" s="275"/>
      <c r="B240" s="274"/>
      <c r="C240" s="111"/>
      <c r="D240" s="111">
        <v>0</v>
      </c>
      <c r="E240" s="105">
        <v>0</v>
      </c>
      <c r="F240" s="105">
        <v>13.246532918117209</v>
      </c>
      <c r="G240" s="105">
        <v>13.432881932225131</v>
      </c>
      <c r="H240" s="105">
        <v>0</v>
      </c>
      <c r="I240" s="105">
        <v>0</v>
      </c>
      <c r="J240" s="105"/>
      <c r="L240" s="25"/>
      <c r="M240" s="105">
        <f t="shared" si="31"/>
        <v>0</v>
      </c>
      <c r="N240" s="105">
        <f t="shared" si="32"/>
        <v>-0.18634901410792182</v>
      </c>
      <c r="O240" s="105">
        <f t="shared" si="33"/>
        <v>0</v>
      </c>
      <c r="P240" s="25"/>
      <c r="Q240" s="105"/>
      <c r="R240" s="105"/>
      <c r="S240" s="284"/>
      <c r="U240" s="25"/>
      <c r="V240" s="112">
        <f t="shared" si="34"/>
        <v>0</v>
      </c>
      <c r="W240" s="112">
        <f t="shared" si="35"/>
        <v>0</v>
      </c>
      <c r="X240" s="112">
        <f t="shared" si="36"/>
        <v>0</v>
      </c>
      <c r="Z240" s="102">
        <f t="shared" si="37"/>
        <v>1</v>
      </c>
      <c r="AA240" s="102">
        <f t="shared" si="38"/>
        <v>1</v>
      </c>
      <c r="AH240" s="221"/>
      <c r="AI240" s="270"/>
      <c r="AJ240" s="221"/>
      <c r="AK240" s="221"/>
      <c r="AL240" s="221"/>
      <c r="AM240" s="221"/>
      <c r="AN240" s="221"/>
      <c r="AO240" s="221"/>
      <c r="AP240" s="221"/>
      <c r="AQ240" s="274"/>
      <c r="AR240" s="274"/>
      <c r="AS240" s="221"/>
      <c r="AT240" s="221"/>
      <c r="AU240" s="221"/>
      <c r="AV240" s="221"/>
      <c r="AW240" s="221"/>
      <c r="AX240" s="221"/>
      <c r="AY240" s="221"/>
      <c r="AZ240" s="221"/>
    </row>
    <row r="241" spans="1:52" x14ac:dyDescent="0.15">
      <c r="A241" s="275"/>
      <c r="B241" s="274"/>
      <c r="C241" s="111"/>
      <c r="D241" s="111">
        <v>0</v>
      </c>
      <c r="E241" s="105">
        <v>0</v>
      </c>
      <c r="F241" s="105">
        <v>13.246532918117209</v>
      </c>
      <c r="G241" s="105">
        <v>13.432881932225131</v>
      </c>
      <c r="H241" s="105">
        <v>0</v>
      </c>
      <c r="I241" s="105">
        <v>0</v>
      </c>
      <c r="J241" s="105"/>
      <c r="L241" s="25"/>
      <c r="M241" s="105">
        <f t="shared" si="31"/>
        <v>0</v>
      </c>
      <c r="N241" s="105">
        <f t="shared" si="32"/>
        <v>-0.18634901410792182</v>
      </c>
      <c r="O241" s="105">
        <f t="shared" si="33"/>
        <v>0</v>
      </c>
      <c r="P241" s="25"/>
      <c r="Q241" s="105"/>
      <c r="R241" s="105"/>
      <c r="S241" s="284"/>
      <c r="U241" s="25"/>
      <c r="V241" s="112">
        <f t="shared" si="34"/>
        <v>0</v>
      </c>
      <c r="W241" s="112">
        <f t="shared" si="35"/>
        <v>0</v>
      </c>
      <c r="X241" s="112">
        <f t="shared" si="36"/>
        <v>0</v>
      </c>
      <c r="Z241" s="102">
        <f t="shared" si="37"/>
        <v>1</v>
      </c>
      <c r="AA241" s="102">
        <f t="shared" si="38"/>
        <v>1</v>
      </c>
      <c r="AH241" s="221"/>
      <c r="AI241" s="270"/>
      <c r="AJ241" s="221"/>
      <c r="AK241" s="221"/>
      <c r="AL241" s="221"/>
      <c r="AM241" s="221"/>
      <c r="AN241" s="221"/>
      <c r="AO241" s="221"/>
      <c r="AP241" s="221"/>
      <c r="AQ241" s="274"/>
      <c r="AR241" s="274"/>
      <c r="AS241" s="221"/>
      <c r="AT241" s="221"/>
      <c r="AU241" s="221"/>
      <c r="AV241" s="221"/>
      <c r="AW241" s="221"/>
      <c r="AX241" s="221"/>
      <c r="AY241" s="221"/>
      <c r="AZ241" s="221"/>
    </row>
    <row r="242" spans="1:52" x14ac:dyDescent="0.15">
      <c r="A242" s="275"/>
      <c r="B242" s="274"/>
      <c r="C242" s="111"/>
      <c r="D242" s="111">
        <v>0</v>
      </c>
      <c r="E242" s="105">
        <v>0</v>
      </c>
      <c r="F242" s="105">
        <v>13.246532918117209</v>
      </c>
      <c r="G242" s="105">
        <v>13.432881932225131</v>
      </c>
      <c r="H242" s="105">
        <v>0</v>
      </c>
      <c r="I242" s="105">
        <v>0</v>
      </c>
      <c r="J242" s="105"/>
      <c r="L242" s="25"/>
      <c r="M242" s="105">
        <f t="shared" si="31"/>
        <v>0</v>
      </c>
      <c r="N242" s="105">
        <f t="shared" si="32"/>
        <v>-0.18634901410792182</v>
      </c>
      <c r="O242" s="105">
        <f t="shared" si="33"/>
        <v>0</v>
      </c>
      <c r="P242" s="25"/>
      <c r="Q242" s="105"/>
      <c r="R242" s="105"/>
      <c r="S242" s="284"/>
      <c r="U242" s="25"/>
      <c r="V242" s="112">
        <f t="shared" si="34"/>
        <v>0</v>
      </c>
      <c r="W242" s="112">
        <f t="shared" si="35"/>
        <v>0</v>
      </c>
      <c r="X242" s="112">
        <f t="shared" si="36"/>
        <v>0</v>
      </c>
      <c r="Z242" s="102">
        <f t="shared" si="37"/>
        <v>1</v>
      </c>
      <c r="AA242" s="102">
        <f t="shared" si="38"/>
        <v>1</v>
      </c>
      <c r="AH242" s="221"/>
      <c r="AI242" s="270"/>
      <c r="AJ242" s="221"/>
      <c r="AK242" s="221"/>
      <c r="AL242" s="221"/>
      <c r="AM242" s="221"/>
      <c r="AN242" s="221"/>
      <c r="AO242" s="221"/>
      <c r="AP242" s="221"/>
      <c r="AQ242" s="274"/>
      <c r="AR242" s="274"/>
      <c r="AS242" s="221"/>
      <c r="AT242" s="221"/>
      <c r="AU242" s="221"/>
      <c r="AV242" s="221"/>
      <c r="AW242" s="221"/>
      <c r="AX242" s="221"/>
      <c r="AY242" s="221"/>
      <c r="AZ242" s="221"/>
    </row>
    <row r="243" spans="1:52" x14ac:dyDescent="0.15">
      <c r="A243" s="275"/>
      <c r="B243" s="274"/>
      <c r="C243" s="111"/>
      <c r="D243" s="111">
        <v>0</v>
      </c>
      <c r="E243" s="105">
        <v>0</v>
      </c>
      <c r="F243" s="105">
        <v>13.246532918117209</v>
      </c>
      <c r="G243" s="105">
        <v>13.432881932225131</v>
      </c>
      <c r="H243" s="105">
        <v>0</v>
      </c>
      <c r="I243" s="105">
        <v>0</v>
      </c>
      <c r="J243" s="105"/>
      <c r="L243" s="25"/>
      <c r="M243" s="105">
        <f t="shared" si="31"/>
        <v>0</v>
      </c>
      <c r="N243" s="105">
        <f t="shared" si="32"/>
        <v>-0.18634901410792182</v>
      </c>
      <c r="O243" s="105">
        <f t="shared" si="33"/>
        <v>0</v>
      </c>
      <c r="P243" s="25"/>
      <c r="Q243" s="105"/>
      <c r="R243" s="105"/>
      <c r="S243" s="284"/>
      <c r="U243" s="25"/>
      <c r="V243" s="112">
        <f t="shared" si="34"/>
        <v>0</v>
      </c>
      <c r="W243" s="112">
        <f t="shared" si="35"/>
        <v>0</v>
      </c>
      <c r="X243" s="112">
        <f t="shared" si="36"/>
        <v>0</v>
      </c>
      <c r="Z243" s="102">
        <f t="shared" si="37"/>
        <v>1</v>
      </c>
      <c r="AA243" s="102">
        <f t="shared" si="38"/>
        <v>1</v>
      </c>
      <c r="AH243" s="221"/>
      <c r="AI243" s="270"/>
      <c r="AJ243" s="221"/>
      <c r="AK243" s="221"/>
      <c r="AL243" s="221"/>
      <c r="AM243" s="221"/>
      <c r="AN243" s="221"/>
      <c r="AO243" s="221"/>
      <c r="AP243" s="221"/>
      <c r="AQ243" s="274"/>
      <c r="AR243" s="274"/>
      <c r="AS243" s="221"/>
      <c r="AT243" s="221"/>
      <c r="AU243" s="221"/>
      <c r="AV243" s="221"/>
      <c r="AW243" s="221"/>
      <c r="AX243" s="221"/>
      <c r="AY243" s="221"/>
      <c r="AZ243" s="221"/>
    </row>
    <row r="244" spans="1:52" x14ac:dyDescent="0.15">
      <c r="A244" s="275"/>
      <c r="B244" s="274"/>
      <c r="C244" s="111"/>
      <c r="D244" s="111">
        <v>0</v>
      </c>
      <c r="E244" s="105">
        <v>0</v>
      </c>
      <c r="F244" s="105">
        <v>13.246532918117209</v>
      </c>
      <c r="G244" s="105">
        <v>13.432881932225131</v>
      </c>
      <c r="H244" s="105">
        <v>0</v>
      </c>
      <c r="I244" s="105">
        <v>0</v>
      </c>
      <c r="J244" s="105"/>
      <c r="L244" s="25"/>
      <c r="M244" s="105">
        <f t="shared" si="31"/>
        <v>0</v>
      </c>
      <c r="N244" s="105">
        <f t="shared" si="32"/>
        <v>-0.18634901410792182</v>
      </c>
      <c r="O244" s="105">
        <f t="shared" si="33"/>
        <v>0</v>
      </c>
      <c r="P244" s="25"/>
      <c r="Q244" s="105"/>
      <c r="R244" s="105"/>
      <c r="S244" s="284"/>
      <c r="U244" s="25"/>
      <c r="V244" s="112">
        <f t="shared" si="34"/>
        <v>0</v>
      </c>
      <c r="W244" s="112">
        <f t="shared" si="35"/>
        <v>0</v>
      </c>
      <c r="X244" s="112">
        <f t="shared" si="36"/>
        <v>0</v>
      </c>
      <c r="Z244" s="102">
        <f t="shared" si="37"/>
        <v>1</v>
      </c>
      <c r="AA244" s="102">
        <f t="shared" si="38"/>
        <v>1</v>
      </c>
      <c r="AH244" s="221"/>
      <c r="AI244" s="270"/>
      <c r="AJ244" s="221"/>
      <c r="AK244" s="221"/>
      <c r="AL244" s="221"/>
      <c r="AM244" s="221"/>
      <c r="AN244" s="221"/>
      <c r="AO244" s="221"/>
      <c r="AP244" s="221"/>
      <c r="AQ244" s="274"/>
      <c r="AR244" s="274"/>
      <c r="AS244" s="221"/>
      <c r="AT244" s="221"/>
      <c r="AU244" s="221"/>
      <c r="AV244" s="221"/>
      <c r="AW244" s="221"/>
      <c r="AX244" s="221"/>
      <c r="AY244" s="221"/>
      <c r="AZ244" s="221"/>
    </row>
    <row r="245" spans="1:52" x14ac:dyDescent="0.15">
      <c r="A245" s="275"/>
      <c r="B245" s="274"/>
      <c r="C245" s="111"/>
      <c r="D245" s="111">
        <v>0</v>
      </c>
      <c r="E245" s="105">
        <v>0</v>
      </c>
      <c r="F245" s="105">
        <v>13.246532918117209</v>
      </c>
      <c r="G245" s="105">
        <v>13.432881932225131</v>
      </c>
      <c r="H245" s="105">
        <v>0</v>
      </c>
      <c r="I245" s="105">
        <v>0</v>
      </c>
      <c r="J245" s="105"/>
      <c r="L245" s="25"/>
      <c r="M245" s="105">
        <f t="shared" si="31"/>
        <v>0</v>
      </c>
      <c r="N245" s="105">
        <f t="shared" si="32"/>
        <v>-0.18634901410792182</v>
      </c>
      <c r="O245" s="105">
        <f t="shared" si="33"/>
        <v>0</v>
      </c>
      <c r="P245" s="25"/>
      <c r="Q245" s="105"/>
      <c r="R245" s="105"/>
      <c r="S245" s="284"/>
      <c r="U245" s="25"/>
      <c r="V245" s="112">
        <f t="shared" si="34"/>
        <v>0</v>
      </c>
      <c r="W245" s="112">
        <f t="shared" si="35"/>
        <v>0</v>
      </c>
      <c r="X245" s="112">
        <f t="shared" si="36"/>
        <v>0</v>
      </c>
      <c r="Z245" s="102">
        <f t="shared" si="37"/>
        <v>1</v>
      </c>
      <c r="AA245" s="102">
        <f t="shared" si="38"/>
        <v>1</v>
      </c>
      <c r="AH245" s="221"/>
      <c r="AI245" s="270"/>
      <c r="AJ245" s="221"/>
      <c r="AK245" s="221"/>
      <c r="AL245" s="221"/>
      <c r="AM245" s="221"/>
      <c r="AN245" s="221"/>
      <c r="AO245" s="221"/>
      <c r="AP245" s="221"/>
      <c r="AQ245" s="274"/>
      <c r="AR245" s="274"/>
      <c r="AS245" s="221"/>
      <c r="AT245" s="221"/>
      <c r="AU245" s="221"/>
      <c r="AV245" s="221"/>
      <c r="AW245" s="221"/>
      <c r="AX245" s="221"/>
      <c r="AY245" s="221"/>
      <c r="AZ245" s="221"/>
    </row>
    <row r="246" spans="1:52" x14ac:dyDescent="0.15">
      <c r="A246" s="275"/>
      <c r="B246" s="274"/>
      <c r="C246" s="111"/>
      <c r="D246" s="111">
        <v>0</v>
      </c>
      <c r="E246" s="105">
        <v>0</v>
      </c>
      <c r="F246" s="105">
        <v>13.246532918117209</v>
      </c>
      <c r="G246" s="105">
        <v>13.432881932225131</v>
      </c>
      <c r="H246" s="105">
        <v>0</v>
      </c>
      <c r="I246" s="105">
        <v>0</v>
      </c>
      <c r="J246" s="105"/>
      <c r="L246" s="25"/>
      <c r="M246" s="105">
        <f t="shared" si="31"/>
        <v>0</v>
      </c>
      <c r="N246" s="105">
        <f t="shared" si="32"/>
        <v>-0.18634901410792182</v>
      </c>
      <c r="O246" s="105">
        <f t="shared" si="33"/>
        <v>0</v>
      </c>
      <c r="P246" s="25"/>
      <c r="Q246" s="105"/>
      <c r="R246" s="105"/>
      <c r="S246" s="284"/>
      <c r="U246" s="25"/>
      <c r="V246" s="112">
        <f t="shared" si="34"/>
        <v>0</v>
      </c>
      <c r="W246" s="112">
        <f t="shared" si="35"/>
        <v>0</v>
      </c>
      <c r="X246" s="112">
        <f t="shared" si="36"/>
        <v>0</v>
      </c>
      <c r="Z246" s="102">
        <f t="shared" si="37"/>
        <v>1</v>
      </c>
      <c r="AA246" s="102">
        <f t="shared" si="38"/>
        <v>1</v>
      </c>
      <c r="AH246" s="221"/>
      <c r="AI246" s="270"/>
      <c r="AJ246" s="221"/>
      <c r="AK246" s="221"/>
      <c r="AL246" s="221"/>
      <c r="AM246" s="221"/>
      <c r="AN246" s="221"/>
      <c r="AO246" s="221"/>
      <c r="AP246" s="221"/>
      <c r="AQ246" s="274"/>
      <c r="AR246" s="274"/>
      <c r="AS246" s="221"/>
      <c r="AT246" s="221"/>
      <c r="AU246" s="221"/>
      <c r="AV246" s="221"/>
      <c r="AW246" s="221"/>
      <c r="AX246" s="221"/>
      <c r="AY246" s="221"/>
      <c r="AZ246" s="221"/>
    </row>
    <row r="247" spans="1:52" x14ac:dyDescent="0.15">
      <c r="A247" s="275"/>
      <c r="B247" s="274"/>
      <c r="C247" s="111"/>
      <c r="D247" s="111">
        <v>0</v>
      </c>
      <c r="E247" s="105">
        <v>0</v>
      </c>
      <c r="F247" s="105">
        <v>13.246532918117209</v>
      </c>
      <c r="G247" s="105">
        <v>13.432881932225131</v>
      </c>
      <c r="H247" s="105">
        <v>0</v>
      </c>
      <c r="I247" s="105">
        <v>0</v>
      </c>
      <c r="J247" s="105"/>
      <c r="L247" s="25"/>
      <c r="M247" s="105">
        <f t="shared" si="31"/>
        <v>0</v>
      </c>
      <c r="N247" s="105">
        <f t="shared" si="32"/>
        <v>-0.18634901410792182</v>
      </c>
      <c r="O247" s="105">
        <f t="shared" si="33"/>
        <v>0</v>
      </c>
      <c r="P247" s="25"/>
      <c r="Q247" s="105"/>
      <c r="R247" s="105"/>
      <c r="S247" s="284"/>
      <c r="U247" s="25"/>
      <c r="V247" s="112">
        <f t="shared" si="34"/>
        <v>0</v>
      </c>
      <c r="W247" s="112">
        <f t="shared" si="35"/>
        <v>0</v>
      </c>
      <c r="X247" s="112">
        <f t="shared" si="36"/>
        <v>0</v>
      </c>
      <c r="Z247" s="102">
        <f t="shared" si="37"/>
        <v>1</v>
      </c>
      <c r="AA247" s="102">
        <f t="shared" si="38"/>
        <v>1</v>
      </c>
      <c r="AH247" s="221"/>
      <c r="AI247" s="270"/>
      <c r="AJ247" s="221"/>
      <c r="AK247" s="221"/>
      <c r="AL247" s="221"/>
      <c r="AM247" s="221"/>
      <c r="AN247" s="221"/>
      <c r="AO247" s="221"/>
      <c r="AP247" s="221"/>
      <c r="AQ247" s="274"/>
      <c r="AR247" s="274"/>
      <c r="AS247" s="221"/>
      <c r="AT247" s="221"/>
      <c r="AU247" s="221"/>
      <c r="AV247" s="221"/>
      <c r="AW247" s="221"/>
      <c r="AX247" s="221"/>
      <c r="AY247" s="221"/>
      <c r="AZ247" s="221"/>
    </row>
    <row r="248" spans="1:52" x14ac:dyDescent="0.15">
      <c r="A248" s="275"/>
      <c r="B248" s="274"/>
      <c r="C248" s="111"/>
      <c r="D248" s="111">
        <v>0</v>
      </c>
      <c r="E248" s="105">
        <v>0</v>
      </c>
      <c r="F248" s="105">
        <v>13.246532918117209</v>
      </c>
      <c r="G248" s="105">
        <v>13.432881932225131</v>
      </c>
      <c r="H248" s="105">
        <v>0</v>
      </c>
      <c r="I248" s="105">
        <v>0</v>
      </c>
      <c r="J248" s="105"/>
      <c r="L248" s="25"/>
      <c r="M248" s="105">
        <f t="shared" si="31"/>
        <v>0</v>
      </c>
      <c r="N248" s="105">
        <f t="shared" si="32"/>
        <v>-0.18634901410792182</v>
      </c>
      <c r="O248" s="105">
        <f t="shared" si="33"/>
        <v>0</v>
      </c>
      <c r="P248" s="25"/>
      <c r="Q248" s="105"/>
      <c r="R248" s="105"/>
      <c r="S248" s="284"/>
      <c r="U248" s="25"/>
      <c r="V248" s="112">
        <f t="shared" si="34"/>
        <v>0</v>
      </c>
      <c r="W248" s="112">
        <f t="shared" si="35"/>
        <v>0</v>
      </c>
      <c r="X248" s="112">
        <f t="shared" si="36"/>
        <v>0</v>
      </c>
      <c r="Z248" s="102">
        <f t="shared" si="37"/>
        <v>1</v>
      </c>
      <c r="AA248" s="102">
        <f t="shared" si="38"/>
        <v>1</v>
      </c>
      <c r="AH248" s="221"/>
      <c r="AI248" s="270"/>
      <c r="AJ248" s="221"/>
      <c r="AK248" s="221"/>
      <c r="AL248" s="221"/>
      <c r="AM248" s="221"/>
      <c r="AN248" s="221"/>
      <c r="AO248" s="221"/>
      <c r="AP248" s="221"/>
      <c r="AQ248" s="274"/>
      <c r="AR248" s="274"/>
      <c r="AS248" s="221"/>
      <c r="AT248" s="221"/>
      <c r="AU248" s="221"/>
      <c r="AV248" s="221"/>
      <c r="AW248" s="221"/>
      <c r="AX248" s="221"/>
      <c r="AY248" s="221"/>
      <c r="AZ248" s="221"/>
    </row>
    <row r="249" spans="1:52" x14ac:dyDescent="0.15">
      <c r="A249" s="275"/>
      <c r="B249" s="274"/>
      <c r="C249" s="111"/>
      <c r="D249" s="111">
        <v>0</v>
      </c>
      <c r="E249" s="105">
        <v>0</v>
      </c>
      <c r="F249" s="105">
        <v>13.246532918117209</v>
      </c>
      <c r="G249" s="105">
        <v>13.432881932225131</v>
      </c>
      <c r="H249" s="105">
        <v>0</v>
      </c>
      <c r="I249" s="105">
        <v>0</v>
      </c>
      <c r="J249" s="105"/>
      <c r="L249" s="25"/>
      <c r="M249" s="105">
        <f t="shared" si="31"/>
        <v>0</v>
      </c>
      <c r="N249" s="105">
        <f t="shared" si="32"/>
        <v>-0.18634901410792182</v>
      </c>
      <c r="O249" s="105">
        <f t="shared" si="33"/>
        <v>0</v>
      </c>
      <c r="P249" s="25"/>
      <c r="Q249" s="105"/>
      <c r="R249" s="105"/>
      <c r="S249" s="284"/>
      <c r="U249" s="25"/>
      <c r="V249" s="112">
        <f t="shared" si="34"/>
        <v>0</v>
      </c>
      <c r="W249" s="112">
        <f t="shared" si="35"/>
        <v>0</v>
      </c>
      <c r="X249" s="112">
        <f t="shared" si="36"/>
        <v>0</v>
      </c>
      <c r="Z249" s="102">
        <f t="shared" si="37"/>
        <v>1</v>
      </c>
      <c r="AA249" s="102">
        <f t="shared" si="38"/>
        <v>1</v>
      </c>
      <c r="AH249" s="221"/>
      <c r="AI249" s="270"/>
      <c r="AJ249" s="221"/>
      <c r="AK249" s="221"/>
      <c r="AL249" s="221"/>
      <c r="AM249" s="221"/>
      <c r="AN249" s="221"/>
      <c r="AO249" s="221"/>
      <c r="AP249" s="221"/>
      <c r="AQ249" s="274"/>
      <c r="AR249" s="274"/>
      <c r="AS249" s="221"/>
      <c r="AT249" s="221"/>
      <c r="AU249" s="221"/>
      <c r="AV249" s="221"/>
      <c r="AW249" s="221"/>
      <c r="AX249" s="221"/>
      <c r="AY249" s="221"/>
      <c r="AZ249" s="221"/>
    </row>
    <row r="250" spans="1:52" x14ac:dyDescent="0.15">
      <c r="A250" s="275"/>
      <c r="B250" s="274"/>
      <c r="C250" s="111"/>
      <c r="D250" s="111">
        <v>0</v>
      </c>
      <c r="E250" s="105">
        <v>0</v>
      </c>
      <c r="F250" s="105">
        <v>13.246532918117209</v>
      </c>
      <c r="G250" s="105">
        <v>13.432881932225131</v>
      </c>
      <c r="H250" s="105">
        <v>0</v>
      </c>
      <c r="I250" s="105">
        <v>0</v>
      </c>
      <c r="J250" s="105"/>
      <c r="L250" s="25"/>
      <c r="M250" s="105">
        <f t="shared" si="31"/>
        <v>0</v>
      </c>
      <c r="N250" s="105">
        <f t="shared" si="32"/>
        <v>-0.18634901410792182</v>
      </c>
      <c r="O250" s="105">
        <f t="shared" si="33"/>
        <v>0</v>
      </c>
      <c r="P250" s="25"/>
      <c r="Q250" s="105"/>
      <c r="R250" s="105"/>
      <c r="S250" s="284"/>
      <c r="U250" s="25"/>
      <c r="V250" s="112">
        <f t="shared" si="34"/>
        <v>0</v>
      </c>
      <c r="W250" s="112">
        <f t="shared" si="35"/>
        <v>0</v>
      </c>
      <c r="X250" s="112">
        <f t="shared" si="36"/>
        <v>0</v>
      </c>
      <c r="Z250" s="102">
        <f t="shared" si="37"/>
        <v>1</v>
      </c>
      <c r="AA250" s="102">
        <f t="shared" si="38"/>
        <v>1</v>
      </c>
      <c r="AH250" s="221"/>
      <c r="AI250" s="270"/>
      <c r="AJ250" s="221"/>
      <c r="AK250" s="221"/>
      <c r="AL250" s="221"/>
      <c r="AM250" s="221"/>
      <c r="AN250" s="221"/>
      <c r="AO250" s="221"/>
      <c r="AP250" s="221"/>
      <c r="AQ250" s="274"/>
      <c r="AR250" s="274"/>
      <c r="AS250" s="221"/>
      <c r="AT250" s="221"/>
      <c r="AU250" s="221"/>
      <c r="AV250" s="221"/>
      <c r="AW250" s="221"/>
      <c r="AX250" s="221"/>
      <c r="AY250" s="221"/>
      <c r="AZ250" s="221"/>
    </row>
    <row r="251" spans="1:52" x14ac:dyDescent="0.15">
      <c r="A251" s="275"/>
      <c r="B251" s="274"/>
      <c r="C251" s="111"/>
      <c r="D251" s="111">
        <v>0</v>
      </c>
      <c r="E251" s="105">
        <v>0</v>
      </c>
      <c r="F251" s="105">
        <v>13.246532918117209</v>
      </c>
      <c r="G251" s="105">
        <v>13.432881932225131</v>
      </c>
      <c r="H251" s="105">
        <v>0</v>
      </c>
      <c r="I251" s="105">
        <v>0</v>
      </c>
      <c r="J251" s="105"/>
      <c r="L251" s="25"/>
      <c r="M251" s="105">
        <f t="shared" si="31"/>
        <v>0</v>
      </c>
      <c r="N251" s="105">
        <f t="shared" si="32"/>
        <v>-0.18634901410792182</v>
      </c>
      <c r="O251" s="105">
        <f t="shared" si="33"/>
        <v>0</v>
      </c>
      <c r="P251" s="25"/>
      <c r="Q251" s="105"/>
      <c r="R251" s="105"/>
      <c r="S251" s="284"/>
      <c r="U251" s="25"/>
      <c r="V251" s="112">
        <f t="shared" si="34"/>
        <v>0</v>
      </c>
      <c r="W251" s="112">
        <f t="shared" si="35"/>
        <v>0</v>
      </c>
      <c r="X251" s="112">
        <f t="shared" si="36"/>
        <v>0</v>
      </c>
      <c r="Z251" s="102">
        <f t="shared" si="37"/>
        <v>1</v>
      </c>
      <c r="AA251" s="102">
        <f t="shared" si="38"/>
        <v>1</v>
      </c>
      <c r="AH251" s="221"/>
      <c r="AI251" s="270"/>
      <c r="AJ251" s="221"/>
      <c r="AK251" s="221"/>
      <c r="AL251" s="221"/>
      <c r="AM251" s="221"/>
      <c r="AN251" s="221"/>
      <c r="AO251" s="221"/>
      <c r="AP251" s="221"/>
      <c r="AQ251" s="274"/>
      <c r="AR251" s="274"/>
      <c r="AS251" s="221"/>
      <c r="AT251" s="221"/>
      <c r="AU251" s="221"/>
      <c r="AV251" s="221"/>
      <c r="AW251" s="221"/>
      <c r="AX251" s="221"/>
      <c r="AY251" s="221"/>
      <c r="AZ251" s="221"/>
    </row>
    <row r="252" spans="1:52" x14ac:dyDescent="0.15">
      <c r="A252" s="275"/>
      <c r="B252" s="274"/>
      <c r="C252" s="111"/>
      <c r="D252" s="111">
        <v>0</v>
      </c>
      <c r="E252" s="105">
        <v>0</v>
      </c>
      <c r="F252" s="105">
        <v>13.246532918117209</v>
      </c>
      <c r="G252" s="105">
        <v>13.432881932225131</v>
      </c>
      <c r="H252" s="105">
        <v>0</v>
      </c>
      <c r="I252" s="105">
        <v>0</v>
      </c>
      <c r="J252" s="105"/>
      <c r="L252" s="25"/>
      <c r="M252" s="105">
        <f t="shared" si="31"/>
        <v>0</v>
      </c>
      <c r="N252" s="105">
        <f t="shared" si="32"/>
        <v>-0.18634901410792182</v>
      </c>
      <c r="O252" s="105">
        <f t="shared" si="33"/>
        <v>0</v>
      </c>
      <c r="P252" s="25"/>
      <c r="Q252" s="105"/>
      <c r="R252" s="105"/>
      <c r="S252" s="284"/>
      <c r="U252" s="25"/>
      <c r="V252" s="112">
        <f t="shared" si="34"/>
        <v>0</v>
      </c>
      <c r="W252" s="112">
        <f t="shared" si="35"/>
        <v>0</v>
      </c>
      <c r="X252" s="112">
        <f t="shared" si="36"/>
        <v>0</v>
      </c>
      <c r="Z252" s="102">
        <f t="shared" si="37"/>
        <v>1</v>
      </c>
      <c r="AA252" s="102">
        <f t="shared" si="38"/>
        <v>1</v>
      </c>
      <c r="AH252" s="221"/>
      <c r="AI252" s="270"/>
      <c r="AJ252" s="221"/>
      <c r="AK252" s="221"/>
      <c r="AL252" s="221"/>
      <c r="AM252" s="221"/>
      <c r="AN252" s="221"/>
      <c r="AO252" s="221"/>
      <c r="AP252" s="221"/>
      <c r="AQ252" s="274"/>
      <c r="AR252" s="274"/>
      <c r="AS252" s="221"/>
      <c r="AT252" s="221"/>
      <c r="AU252" s="221"/>
      <c r="AV252" s="221"/>
      <c r="AW252" s="221"/>
      <c r="AX252" s="221"/>
      <c r="AY252" s="221"/>
      <c r="AZ252" s="221"/>
    </row>
    <row r="253" spans="1:52" x14ac:dyDescent="0.15">
      <c r="A253" s="275"/>
      <c r="B253" s="274"/>
      <c r="C253" s="111"/>
      <c r="D253" s="111">
        <v>0</v>
      </c>
      <c r="E253" s="105">
        <v>0</v>
      </c>
      <c r="F253" s="105">
        <v>13.246532918117209</v>
      </c>
      <c r="G253" s="105">
        <v>13.432881932225131</v>
      </c>
      <c r="H253" s="105">
        <v>0</v>
      </c>
      <c r="I253" s="105">
        <v>0</v>
      </c>
      <c r="J253" s="105"/>
      <c r="L253" s="25"/>
      <c r="M253" s="105">
        <f t="shared" si="31"/>
        <v>0</v>
      </c>
      <c r="N253" s="105">
        <f t="shared" si="32"/>
        <v>-0.18634901410792182</v>
      </c>
      <c r="O253" s="105">
        <f t="shared" si="33"/>
        <v>0</v>
      </c>
      <c r="P253" s="25"/>
      <c r="Q253" s="105"/>
      <c r="R253" s="105"/>
      <c r="S253" s="284"/>
      <c r="U253" s="25"/>
      <c r="V253" s="112">
        <f t="shared" si="34"/>
        <v>0</v>
      </c>
      <c r="W253" s="112">
        <f t="shared" si="35"/>
        <v>0</v>
      </c>
      <c r="X253" s="112">
        <f t="shared" si="36"/>
        <v>0</v>
      </c>
      <c r="Z253" s="102">
        <f t="shared" si="37"/>
        <v>1</v>
      </c>
      <c r="AA253" s="102">
        <f t="shared" si="38"/>
        <v>1</v>
      </c>
      <c r="AH253" s="221"/>
      <c r="AI253" s="270"/>
      <c r="AJ253" s="221"/>
      <c r="AK253" s="221"/>
      <c r="AL253" s="221"/>
      <c r="AM253" s="221"/>
      <c r="AN253" s="221"/>
      <c r="AO253" s="221"/>
      <c r="AP253" s="221"/>
      <c r="AQ253" s="274"/>
      <c r="AR253" s="274"/>
      <c r="AS253" s="221"/>
      <c r="AT253" s="221"/>
      <c r="AU253" s="221"/>
      <c r="AV253" s="221"/>
      <c r="AW253" s="221"/>
      <c r="AX253" s="221"/>
      <c r="AY253" s="221"/>
      <c r="AZ253" s="221"/>
    </row>
    <row r="254" spans="1:52" x14ac:dyDescent="0.15">
      <c r="A254" s="275"/>
      <c r="B254" s="274"/>
      <c r="C254" s="111"/>
      <c r="D254" s="111">
        <v>0</v>
      </c>
      <c r="E254" s="105">
        <v>0</v>
      </c>
      <c r="F254" s="105">
        <v>13.246532918117209</v>
      </c>
      <c r="G254" s="105">
        <v>13.432881932225131</v>
      </c>
      <c r="H254" s="105">
        <v>0</v>
      </c>
      <c r="I254" s="105">
        <v>0</v>
      </c>
      <c r="J254" s="105"/>
      <c r="L254" s="25"/>
      <c r="M254" s="105">
        <f t="shared" si="31"/>
        <v>0</v>
      </c>
      <c r="N254" s="105">
        <f t="shared" si="32"/>
        <v>-0.18634901410792182</v>
      </c>
      <c r="O254" s="105">
        <f t="shared" si="33"/>
        <v>0</v>
      </c>
      <c r="P254" s="25"/>
      <c r="Q254" s="105"/>
      <c r="R254" s="105"/>
      <c r="S254" s="284"/>
      <c r="U254" s="25"/>
      <c r="V254" s="112">
        <f t="shared" si="34"/>
        <v>0</v>
      </c>
      <c r="W254" s="112">
        <f t="shared" si="35"/>
        <v>0</v>
      </c>
      <c r="X254" s="112">
        <f t="shared" si="36"/>
        <v>0</v>
      </c>
      <c r="Z254" s="102">
        <f t="shared" si="37"/>
        <v>1</v>
      </c>
      <c r="AA254" s="102">
        <f t="shared" si="38"/>
        <v>1</v>
      </c>
      <c r="AH254" s="221"/>
      <c r="AI254" s="270"/>
      <c r="AJ254" s="221"/>
      <c r="AK254" s="221"/>
      <c r="AL254" s="221"/>
      <c r="AM254" s="221"/>
      <c r="AN254" s="221"/>
      <c r="AO254" s="221"/>
      <c r="AP254" s="221"/>
      <c r="AQ254" s="274"/>
      <c r="AR254" s="274"/>
      <c r="AS254" s="221"/>
      <c r="AT254" s="221"/>
      <c r="AU254" s="221"/>
      <c r="AV254" s="221"/>
      <c r="AW254" s="221"/>
      <c r="AX254" s="221"/>
      <c r="AY254" s="221"/>
      <c r="AZ254" s="221"/>
    </row>
    <row r="255" spans="1:52" x14ac:dyDescent="0.15">
      <c r="A255" s="275"/>
      <c r="B255" s="274"/>
      <c r="C255" s="111"/>
      <c r="D255" s="111">
        <v>0</v>
      </c>
      <c r="E255" s="105">
        <v>0</v>
      </c>
      <c r="F255" s="105">
        <v>13.246532918117209</v>
      </c>
      <c r="G255" s="105">
        <v>13.432881932225131</v>
      </c>
      <c r="H255" s="105">
        <v>0</v>
      </c>
      <c r="I255" s="105">
        <v>0</v>
      </c>
      <c r="J255" s="105"/>
      <c r="L255" s="25"/>
      <c r="M255" s="105">
        <f t="shared" si="31"/>
        <v>0</v>
      </c>
      <c r="N255" s="105">
        <f t="shared" si="32"/>
        <v>-0.18634901410792182</v>
      </c>
      <c r="O255" s="105">
        <f t="shared" si="33"/>
        <v>0</v>
      </c>
      <c r="P255" s="25"/>
      <c r="Q255" s="105"/>
      <c r="R255" s="105"/>
      <c r="S255" s="284"/>
      <c r="U255" s="25"/>
      <c r="V255" s="112">
        <f t="shared" si="34"/>
        <v>0</v>
      </c>
      <c r="W255" s="112">
        <f t="shared" si="35"/>
        <v>0</v>
      </c>
      <c r="X255" s="112">
        <f t="shared" si="36"/>
        <v>0</v>
      </c>
      <c r="Z255" s="102">
        <f t="shared" si="37"/>
        <v>1</v>
      </c>
      <c r="AA255" s="102">
        <f t="shared" si="38"/>
        <v>1</v>
      </c>
      <c r="AH255" s="221"/>
      <c r="AI255" s="270"/>
      <c r="AJ255" s="221"/>
      <c r="AK255" s="221"/>
      <c r="AL255" s="221"/>
      <c r="AM255" s="221"/>
      <c r="AN255" s="221"/>
      <c r="AO255" s="221"/>
      <c r="AP255" s="221"/>
      <c r="AQ255" s="274"/>
      <c r="AR255" s="274"/>
      <c r="AS255" s="221"/>
      <c r="AT255" s="221"/>
      <c r="AU255" s="221"/>
      <c r="AV255" s="221"/>
      <c r="AW255" s="221"/>
      <c r="AX255" s="221"/>
      <c r="AY255" s="221"/>
      <c r="AZ255" s="221"/>
    </row>
    <row r="256" spans="1:52" x14ac:dyDescent="0.15">
      <c r="A256" s="275"/>
      <c r="B256" s="274"/>
      <c r="C256" s="111"/>
      <c r="D256" s="111">
        <v>0</v>
      </c>
      <c r="E256" s="105">
        <v>0</v>
      </c>
      <c r="F256" s="105">
        <v>13.246532918117209</v>
      </c>
      <c r="G256" s="105">
        <v>13.432881932225131</v>
      </c>
      <c r="H256" s="105">
        <v>0</v>
      </c>
      <c r="I256" s="105">
        <v>0</v>
      </c>
      <c r="J256" s="105"/>
      <c r="L256" s="25"/>
      <c r="M256" s="105">
        <f t="shared" si="31"/>
        <v>0</v>
      </c>
      <c r="N256" s="105">
        <f t="shared" si="32"/>
        <v>-0.18634901410792182</v>
      </c>
      <c r="O256" s="105">
        <f t="shared" si="33"/>
        <v>0</v>
      </c>
      <c r="P256" s="25"/>
      <c r="Q256" s="105"/>
      <c r="R256" s="105"/>
      <c r="S256" s="284"/>
      <c r="U256" s="25"/>
      <c r="V256" s="112">
        <f t="shared" si="34"/>
        <v>0</v>
      </c>
      <c r="W256" s="112">
        <f t="shared" si="35"/>
        <v>0</v>
      </c>
      <c r="X256" s="112">
        <f t="shared" si="36"/>
        <v>0</v>
      </c>
      <c r="Z256" s="102">
        <f t="shared" si="37"/>
        <v>1</v>
      </c>
      <c r="AA256" s="102">
        <f t="shared" si="38"/>
        <v>1</v>
      </c>
      <c r="AH256" s="221"/>
      <c r="AI256" s="270"/>
      <c r="AJ256" s="221"/>
      <c r="AK256" s="221"/>
      <c r="AL256" s="221"/>
      <c r="AM256" s="221"/>
      <c r="AN256" s="221"/>
      <c r="AO256" s="221"/>
      <c r="AP256" s="221"/>
      <c r="AQ256" s="274"/>
      <c r="AR256" s="274"/>
      <c r="AS256" s="221"/>
      <c r="AT256" s="221"/>
      <c r="AU256" s="221"/>
      <c r="AV256" s="221"/>
      <c r="AW256" s="221"/>
      <c r="AX256" s="221"/>
      <c r="AY256" s="221"/>
      <c r="AZ256" s="221"/>
    </row>
    <row r="257" spans="1:52" x14ac:dyDescent="0.15">
      <c r="A257" s="275"/>
      <c r="B257" s="274"/>
      <c r="C257" s="111"/>
      <c r="D257" s="111">
        <v>0</v>
      </c>
      <c r="E257" s="105">
        <v>0</v>
      </c>
      <c r="F257" s="105">
        <v>13.246532918117209</v>
      </c>
      <c r="G257" s="105">
        <v>13.432881932225131</v>
      </c>
      <c r="H257" s="105">
        <v>0</v>
      </c>
      <c r="I257" s="105">
        <v>0</v>
      </c>
      <c r="J257" s="105"/>
      <c r="L257" s="25"/>
      <c r="M257" s="105">
        <f t="shared" si="31"/>
        <v>0</v>
      </c>
      <c r="N257" s="105">
        <f t="shared" si="32"/>
        <v>-0.18634901410792182</v>
      </c>
      <c r="O257" s="105">
        <f t="shared" si="33"/>
        <v>0</v>
      </c>
      <c r="P257" s="25"/>
      <c r="Q257" s="105"/>
      <c r="R257" s="105"/>
      <c r="S257" s="284"/>
      <c r="U257" s="25"/>
      <c r="V257" s="112">
        <f t="shared" si="34"/>
        <v>0</v>
      </c>
      <c r="W257" s="112">
        <f t="shared" si="35"/>
        <v>0</v>
      </c>
      <c r="X257" s="112">
        <f t="shared" si="36"/>
        <v>0</v>
      </c>
      <c r="Z257" s="102">
        <f t="shared" si="37"/>
        <v>1</v>
      </c>
      <c r="AA257" s="102">
        <f t="shared" si="38"/>
        <v>1</v>
      </c>
      <c r="AH257" s="221"/>
      <c r="AI257" s="270"/>
      <c r="AJ257" s="221"/>
      <c r="AK257" s="221"/>
      <c r="AL257" s="221"/>
      <c r="AM257" s="221"/>
      <c r="AN257" s="221"/>
      <c r="AO257" s="221"/>
      <c r="AP257" s="221"/>
      <c r="AQ257" s="274"/>
      <c r="AR257" s="274"/>
      <c r="AS257" s="221"/>
      <c r="AT257" s="221"/>
      <c r="AU257" s="221"/>
      <c r="AV257" s="221"/>
      <c r="AW257" s="221"/>
      <c r="AX257" s="221"/>
      <c r="AY257" s="221"/>
      <c r="AZ257" s="221"/>
    </row>
    <row r="258" spans="1:52" x14ac:dyDescent="0.15">
      <c r="A258" s="275"/>
      <c r="B258" s="274"/>
      <c r="C258" s="111"/>
      <c r="D258" s="111">
        <v>0</v>
      </c>
      <c r="E258" s="105">
        <v>0</v>
      </c>
      <c r="F258" s="105">
        <v>13.246532918117209</v>
      </c>
      <c r="G258" s="105">
        <v>13.432881932225131</v>
      </c>
      <c r="H258" s="105">
        <v>0</v>
      </c>
      <c r="I258" s="105">
        <v>0</v>
      </c>
      <c r="J258" s="105"/>
      <c r="L258" s="25"/>
      <c r="M258" s="105">
        <f t="shared" si="31"/>
        <v>0</v>
      </c>
      <c r="N258" s="105">
        <f t="shared" si="32"/>
        <v>-0.18634901410792182</v>
      </c>
      <c r="O258" s="105">
        <f t="shared" si="33"/>
        <v>0</v>
      </c>
      <c r="P258" s="25"/>
      <c r="Q258" s="105"/>
      <c r="R258" s="105"/>
      <c r="S258" s="284"/>
      <c r="U258" s="25"/>
      <c r="V258" s="112">
        <f t="shared" si="34"/>
        <v>0</v>
      </c>
      <c r="W258" s="112">
        <f t="shared" si="35"/>
        <v>0</v>
      </c>
      <c r="X258" s="112">
        <f t="shared" si="36"/>
        <v>0</v>
      </c>
      <c r="Z258" s="102">
        <f t="shared" si="37"/>
        <v>1</v>
      </c>
      <c r="AA258" s="102">
        <f t="shared" si="38"/>
        <v>1</v>
      </c>
      <c r="AH258" s="221"/>
      <c r="AI258" s="270"/>
      <c r="AJ258" s="221"/>
      <c r="AK258" s="221"/>
      <c r="AL258" s="221"/>
      <c r="AM258" s="221"/>
      <c r="AN258" s="221"/>
      <c r="AO258" s="221"/>
      <c r="AP258" s="221"/>
      <c r="AQ258" s="274"/>
      <c r="AR258" s="274"/>
      <c r="AS258" s="221"/>
      <c r="AT258" s="221"/>
      <c r="AU258" s="221"/>
      <c r="AV258" s="221"/>
      <c r="AW258" s="221"/>
      <c r="AX258" s="221"/>
      <c r="AY258" s="221"/>
      <c r="AZ258" s="221"/>
    </row>
    <row r="259" spans="1:52" x14ac:dyDescent="0.15">
      <c r="A259" s="275"/>
      <c r="B259" s="274"/>
      <c r="C259" s="111"/>
      <c r="D259" s="111">
        <v>0</v>
      </c>
      <c r="E259" s="105">
        <v>0</v>
      </c>
      <c r="F259" s="105">
        <v>13.246532918117209</v>
      </c>
      <c r="G259" s="105">
        <v>13.432881932225131</v>
      </c>
      <c r="H259" s="105">
        <v>0</v>
      </c>
      <c r="I259" s="105">
        <v>0</v>
      </c>
      <c r="J259" s="105"/>
      <c r="L259" s="25"/>
      <c r="M259" s="105">
        <f t="shared" si="31"/>
        <v>0</v>
      </c>
      <c r="N259" s="105">
        <f t="shared" si="32"/>
        <v>-0.18634901410792182</v>
      </c>
      <c r="O259" s="105">
        <f t="shared" si="33"/>
        <v>0</v>
      </c>
      <c r="P259" s="25"/>
      <c r="Q259" s="105"/>
      <c r="R259" s="105"/>
      <c r="S259" s="284"/>
      <c r="U259" s="25"/>
      <c r="V259" s="112">
        <f t="shared" si="34"/>
        <v>0</v>
      </c>
      <c r="W259" s="112">
        <f t="shared" si="35"/>
        <v>0</v>
      </c>
      <c r="X259" s="112">
        <f t="shared" si="36"/>
        <v>0</v>
      </c>
      <c r="Z259" s="102">
        <f t="shared" si="37"/>
        <v>1</v>
      </c>
      <c r="AA259" s="102">
        <f t="shared" si="38"/>
        <v>1</v>
      </c>
      <c r="AH259" s="221"/>
      <c r="AI259" s="270"/>
      <c r="AJ259" s="221"/>
      <c r="AK259" s="221"/>
      <c r="AL259" s="221"/>
      <c r="AM259" s="221"/>
      <c r="AN259" s="221"/>
      <c r="AO259" s="221"/>
      <c r="AP259" s="221"/>
      <c r="AQ259" s="274"/>
      <c r="AR259" s="274"/>
      <c r="AS259" s="221"/>
      <c r="AT259" s="221"/>
      <c r="AU259" s="221"/>
      <c r="AV259" s="221"/>
      <c r="AW259" s="221"/>
      <c r="AX259" s="221"/>
      <c r="AY259" s="221"/>
      <c r="AZ259" s="221"/>
    </row>
    <row r="260" spans="1:52" x14ac:dyDescent="0.15">
      <c r="A260" s="275"/>
      <c r="B260" s="274"/>
      <c r="C260" s="111"/>
      <c r="D260" s="111">
        <v>0</v>
      </c>
      <c r="E260" s="105">
        <v>0</v>
      </c>
      <c r="F260" s="105">
        <v>13.246532918117209</v>
      </c>
      <c r="G260" s="105">
        <v>13.432881932225131</v>
      </c>
      <c r="H260" s="105">
        <v>0</v>
      </c>
      <c r="I260" s="105">
        <v>0</v>
      </c>
      <c r="J260" s="105"/>
      <c r="L260" s="25"/>
      <c r="M260" s="105">
        <f t="shared" si="31"/>
        <v>0</v>
      </c>
      <c r="N260" s="105">
        <f t="shared" si="32"/>
        <v>-0.18634901410792182</v>
      </c>
      <c r="O260" s="105">
        <f t="shared" si="33"/>
        <v>0</v>
      </c>
      <c r="P260" s="25"/>
      <c r="Q260" s="105"/>
      <c r="R260" s="105"/>
      <c r="S260" s="284"/>
      <c r="U260" s="25"/>
      <c r="V260" s="112">
        <f t="shared" si="34"/>
        <v>0</v>
      </c>
      <c r="W260" s="112">
        <f t="shared" si="35"/>
        <v>0</v>
      </c>
      <c r="X260" s="112">
        <f t="shared" si="36"/>
        <v>0</v>
      </c>
      <c r="Z260" s="102">
        <f t="shared" si="37"/>
        <v>1</v>
      </c>
      <c r="AA260" s="102">
        <f t="shared" si="38"/>
        <v>1</v>
      </c>
      <c r="AH260" s="221"/>
      <c r="AI260" s="270"/>
      <c r="AJ260" s="221"/>
      <c r="AK260" s="221"/>
      <c r="AL260" s="221"/>
      <c r="AM260" s="221"/>
      <c r="AN260" s="221"/>
      <c r="AO260" s="221"/>
      <c r="AP260" s="221"/>
      <c r="AQ260" s="274"/>
      <c r="AR260" s="274"/>
      <c r="AS260" s="221"/>
      <c r="AT260" s="221"/>
      <c r="AU260" s="221"/>
      <c r="AV260" s="221"/>
      <c r="AW260" s="221"/>
      <c r="AX260" s="221"/>
      <c r="AY260" s="221"/>
      <c r="AZ260" s="221"/>
    </row>
    <row r="261" spans="1:52" x14ac:dyDescent="0.15">
      <c r="A261" s="275"/>
      <c r="B261" s="274"/>
      <c r="C261" s="111"/>
      <c r="D261" s="111">
        <v>0</v>
      </c>
      <c r="E261" s="105">
        <v>0</v>
      </c>
      <c r="F261" s="105">
        <v>13.246532918117209</v>
      </c>
      <c r="G261" s="105">
        <v>13.432881932225131</v>
      </c>
      <c r="H261" s="105">
        <v>0</v>
      </c>
      <c r="I261" s="105">
        <v>0</v>
      </c>
      <c r="J261" s="105"/>
      <c r="L261" s="25"/>
      <c r="M261" s="105">
        <f t="shared" si="31"/>
        <v>0</v>
      </c>
      <c r="N261" s="105">
        <f t="shared" si="32"/>
        <v>-0.18634901410792182</v>
      </c>
      <c r="O261" s="105">
        <f t="shared" si="33"/>
        <v>0</v>
      </c>
      <c r="P261" s="25"/>
      <c r="Q261" s="105"/>
      <c r="R261" s="105"/>
      <c r="S261" s="284"/>
      <c r="U261" s="25"/>
      <c r="V261" s="112">
        <f t="shared" si="34"/>
        <v>0</v>
      </c>
      <c r="W261" s="112">
        <f t="shared" si="35"/>
        <v>0</v>
      </c>
      <c r="X261" s="112">
        <f t="shared" si="36"/>
        <v>0</v>
      </c>
      <c r="Z261" s="102">
        <f t="shared" si="37"/>
        <v>1</v>
      </c>
      <c r="AA261" s="102">
        <f t="shared" si="38"/>
        <v>1</v>
      </c>
      <c r="AH261" s="221"/>
      <c r="AI261" s="270"/>
      <c r="AJ261" s="221"/>
      <c r="AK261" s="221"/>
      <c r="AL261" s="221"/>
      <c r="AM261" s="221"/>
      <c r="AN261" s="221"/>
      <c r="AO261" s="221"/>
      <c r="AP261" s="221"/>
      <c r="AQ261" s="274"/>
      <c r="AR261" s="274"/>
      <c r="AS261" s="221"/>
      <c r="AT261" s="221"/>
      <c r="AU261" s="221"/>
      <c r="AV261" s="221"/>
      <c r="AW261" s="221"/>
      <c r="AX261" s="221"/>
      <c r="AY261" s="221"/>
      <c r="AZ261" s="221"/>
    </row>
    <row r="262" spans="1:52" x14ac:dyDescent="0.15">
      <c r="A262" s="275"/>
      <c r="B262" s="274"/>
      <c r="C262" s="111"/>
      <c r="D262" s="111">
        <v>0</v>
      </c>
      <c r="E262" s="105">
        <v>0</v>
      </c>
      <c r="F262" s="105">
        <v>13.246532918117209</v>
      </c>
      <c r="G262" s="105">
        <v>13.432881932225131</v>
      </c>
      <c r="H262" s="105">
        <v>0</v>
      </c>
      <c r="I262" s="105">
        <v>0</v>
      </c>
      <c r="J262" s="105"/>
      <c r="L262" s="25"/>
      <c r="M262" s="105">
        <f t="shared" si="31"/>
        <v>0</v>
      </c>
      <c r="N262" s="105">
        <f t="shared" si="32"/>
        <v>-0.18634901410792182</v>
      </c>
      <c r="O262" s="105">
        <f t="shared" si="33"/>
        <v>0</v>
      </c>
      <c r="P262" s="25"/>
      <c r="Q262" s="105"/>
      <c r="R262" s="105"/>
      <c r="S262" s="284"/>
      <c r="U262" s="25"/>
      <c r="V262" s="112">
        <f t="shared" si="34"/>
        <v>0</v>
      </c>
      <c r="W262" s="112">
        <f t="shared" si="35"/>
        <v>0</v>
      </c>
      <c r="X262" s="112">
        <f t="shared" si="36"/>
        <v>0</v>
      </c>
      <c r="Z262" s="102">
        <f t="shared" si="37"/>
        <v>1</v>
      </c>
      <c r="AA262" s="102">
        <f t="shared" si="38"/>
        <v>1</v>
      </c>
      <c r="AH262" s="221"/>
      <c r="AI262" s="270"/>
      <c r="AJ262" s="221"/>
      <c r="AK262" s="221"/>
      <c r="AL262" s="221"/>
      <c r="AM262" s="221"/>
      <c r="AN262" s="221"/>
      <c r="AO262" s="221"/>
      <c r="AP262" s="221"/>
      <c r="AQ262" s="274"/>
      <c r="AR262" s="274"/>
      <c r="AS262" s="221"/>
      <c r="AT262" s="221"/>
      <c r="AU262" s="221"/>
      <c r="AV262" s="221"/>
      <c r="AW262" s="221"/>
      <c r="AX262" s="221"/>
      <c r="AY262" s="221"/>
      <c r="AZ262" s="221"/>
    </row>
    <row r="263" spans="1:52" x14ac:dyDescent="0.15">
      <c r="A263" s="275"/>
      <c r="B263" s="274"/>
      <c r="C263" s="111"/>
      <c r="D263" s="111">
        <v>0</v>
      </c>
      <c r="E263" s="105">
        <v>0</v>
      </c>
      <c r="F263" s="105">
        <v>13.246532918117209</v>
      </c>
      <c r="G263" s="105">
        <v>13.432881932225131</v>
      </c>
      <c r="H263" s="105">
        <v>0</v>
      </c>
      <c r="I263" s="105">
        <v>0</v>
      </c>
      <c r="J263" s="105"/>
      <c r="L263" s="25"/>
      <c r="M263" s="105">
        <f t="shared" si="31"/>
        <v>0</v>
      </c>
      <c r="N263" s="105">
        <f t="shared" si="32"/>
        <v>-0.18634901410792182</v>
      </c>
      <c r="O263" s="105">
        <f t="shared" si="33"/>
        <v>0</v>
      </c>
      <c r="P263" s="25"/>
      <c r="Q263" s="105"/>
      <c r="R263" s="105"/>
      <c r="S263" s="284"/>
      <c r="U263" s="25"/>
      <c r="V263" s="112">
        <f t="shared" si="34"/>
        <v>0</v>
      </c>
      <c r="W263" s="112">
        <f t="shared" si="35"/>
        <v>0</v>
      </c>
      <c r="X263" s="112">
        <f t="shared" si="36"/>
        <v>0</v>
      </c>
      <c r="Z263" s="102">
        <f t="shared" si="37"/>
        <v>1</v>
      </c>
      <c r="AA263" s="102">
        <f t="shared" si="38"/>
        <v>1</v>
      </c>
      <c r="AH263" s="221"/>
      <c r="AI263" s="270"/>
      <c r="AJ263" s="221"/>
      <c r="AK263" s="221"/>
      <c r="AL263" s="221"/>
      <c r="AM263" s="221"/>
      <c r="AN263" s="221"/>
      <c r="AO263" s="221"/>
      <c r="AP263" s="221"/>
      <c r="AQ263" s="274"/>
      <c r="AR263" s="274"/>
      <c r="AS263" s="221"/>
      <c r="AT263" s="221"/>
      <c r="AU263" s="221"/>
      <c r="AV263" s="221"/>
      <c r="AW263" s="221"/>
      <c r="AX263" s="221"/>
      <c r="AY263" s="221"/>
      <c r="AZ263" s="221"/>
    </row>
    <row r="264" spans="1:52" x14ac:dyDescent="0.15">
      <c r="A264" s="275"/>
      <c r="B264" s="274"/>
      <c r="C264" s="111"/>
      <c r="D264" s="111">
        <v>0</v>
      </c>
      <c r="E264" s="105">
        <v>0</v>
      </c>
      <c r="F264" s="105">
        <v>13.246532918117209</v>
      </c>
      <c r="G264" s="105">
        <v>13.432881932225131</v>
      </c>
      <c r="H264" s="105">
        <v>0</v>
      </c>
      <c r="I264" s="105">
        <v>0</v>
      </c>
      <c r="J264" s="105"/>
      <c r="L264" s="25"/>
      <c r="M264" s="105">
        <f t="shared" si="31"/>
        <v>0</v>
      </c>
      <c r="N264" s="105">
        <f t="shared" si="32"/>
        <v>-0.18634901410792182</v>
      </c>
      <c r="O264" s="105">
        <f t="shared" si="33"/>
        <v>0</v>
      </c>
      <c r="P264" s="25"/>
      <c r="Q264" s="105"/>
      <c r="R264" s="105"/>
      <c r="S264" s="284"/>
      <c r="U264" s="25"/>
      <c r="V264" s="112">
        <f t="shared" si="34"/>
        <v>0</v>
      </c>
      <c r="W264" s="112">
        <f t="shared" si="35"/>
        <v>0</v>
      </c>
      <c r="X264" s="112">
        <f t="shared" si="36"/>
        <v>0</v>
      </c>
      <c r="Z264" s="102">
        <f t="shared" si="37"/>
        <v>1</v>
      </c>
      <c r="AA264" s="102">
        <f t="shared" si="38"/>
        <v>1</v>
      </c>
      <c r="AH264" s="221"/>
      <c r="AI264" s="270"/>
      <c r="AJ264" s="221"/>
      <c r="AK264" s="221"/>
      <c r="AL264" s="221"/>
      <c r="AM264" s="221"/>
      <c r="AN264" s="221"/>
      <c r="AO264" s="221"/>
      <c r="AP264" s="221"/>
      <c r="AQ264" s="274"/>
      <c r="AR264" s="274"/>
      <c r="AS264" s="221"/>
      <c r="AT264" s="221"/>
      <c r="AU264" s="221"/>
      <c r="AV264" s="221"/>
      <c r="AW264" s="221"/>
      <c r="AX264" s="221"/>
      <c r="AY264" s="221"/>
      <c r="AZ264" s="221"/>
    </row>
    <row r="265" spans="1:52" x14ac:dyDescent="0.15">
      <c r="A265" s="275"/>
      <c r="B265" s="274"/>
      <c r="C265" s="111"/>
      <c r="D265" s="111">
        <v>0</v>
      </c>
      <c r="E265" s="105">
        <v>0</v>
      </c>
      <c r="F265" s="105">
        <v>13.246532918117209</v>
      </c>
      <c r="G265" s="105">
        <v>13.432881932225131</v>
      </c>
      <c r="H265" s="105">
        <v>0</v>
      </c>
      <c r="I265" s="105">
        <v>0</v>
      </c>
      <c r="J265" s="105"/>
      <c r="L265" s="25"/>
      <c r="M265" s="105">
        <f t="shared" si="31"/>
        <v>0</v>
      </c>
      <c r="N265" s="105">
        <f t="shared" si="32"/>
        <v>-0.18634901410792182</v>
      </c>
      <c r="O265" s="105">
        <f t="shared" si="33"/>
        <v>0</v>
      </c>
      <c r="P265" s="25"/>
      <c r="Q265" s="105"/>
      <c r="R265" s="105"/>
      <c r="S265" s="284"/>
      <c r="U265" s="25"/>
      <c r="V265" s="112">
        <f t="shared" si="34"/>
        <v>0</v>
      </c>
      <c r="W265" s="112">
        <f t="shared" si="35"/>
        <v>0</v>
      </c>
      <c r="X265" s="112">
        <f t="shared" si="36"/>
        <v>0</v>
      </c>
      <c r="Z265" s="102">
        <f t="shared" si="37"/>
        <v>1</v>
      </c>
      <c r="AA265" s="102">
        <f t="shared" si="38"/>
        <v>1</v>
      </c>
      <c r="AH265" s="221"/>
      <c r="AI265" s="270"/>
      <c r="AJ265" s="221"/>
      <c r="AK265" s="221"/>
      <c r="AL265" s="221"/>
      <c r="AM265" s="221"/>
      <c r="AN265" s="221"/>
      <c r="AO265" s="221"/>
      <c r="AP265" s="221"/>
      <c r="AQ265" s="274"/>
      <c r="AR265" s="274"/>
      <c r="AS265" s="221"/>
      <c r="AT265" s="221"/>
      <c r="AU265" s="221"/>
      <c r="AV265" s="221"/>
      <c r="AW265" s="221"/>
      <c r="AX265" s="221"/>
      <c r="AY265" s="221"/>
      <c r="AZ265" s="221"/>
    </row>
    <row r="266" spans="1:52" x14ac:dyDescent="0.15">
      <c r="A266" s="275"/>
      <c r="B266" s="274"/>
      <c r="C266" s="111"/>
      <c r="D266" s="111">
        <v>0</v>
      </c>
      <c r="E266" s="105">
        <v>0</v>
      </c>
      <c r="F266" s="105">
        <v>13.246532918117209</v>
      </c>
      <c r="G266" s="105">
        <v>13.432881932225131</v>
      </c>
      <c r="H266" s="105">
        <v>0</v>
      </c>
      <c r="I266" s="105">
        <v>0</v>
      </c>
      <c r="J266" s="105"/>
      <c r="L266" s="25"/>
      <c r="M266" s="105">
        <f t="shared" si="31"/>
        <v>0</v>
      </c>
      <c r="N266" s="105">
        <f t="shared" si="32"/>
        <v>-0.18634901410792182</v>
      </c>
      <c r="O266" s="105">
        <f t="shared" si="33"/>
        <v>0</v>
      </c>
      <c r="P266" s="25"/>
      <c r="Q266" s="105"/>
      <c r="R266" s="105"/>
      <c r="S266" s="284"/>
      <c r="U266" s="25"/>
      <c r="V266" s="112">
        <f t="shared" si="34"/>
        <v>0</v>
      </c>
      <c r="W266" s="112">
        <f t="shared" si="35"/>
        <v>0</v>
      </c>
      <c r="X266" s="112">
        <f t="shared" si="36"/>
        <v>0</v>
      </c>
      <c r="Z266" s="102">
        <f t="shared" si="37"/>
        <v>1</v>
      </c>
      <c r="AA266" s="102">
        <f t="shared" si="38"/>
        <v>1</v>
      </c>
      <c r="AH266" s="221"/>
      <c r="AI266" s="270"/>
      <c r="AJ266" s="221"/>
      <c r="AK266" s="221"/>
      <c r="AL266" s="221"/>
      <c r="AM266" s="221"/>
      <c r="AN266" s="221"/>
      <c r="AO266" s="221"/>
      <c r="AP266" s="221"/>
      <c r="AQ266" s="274"/>
      <c r="AR266" s="274"/>
      <c r="AS266" s="221"/>
      <c r="AT266" s="221"/>
      <c r="AU266" s="221"/>
      <c r="AV266" s="221"/>
      <c r="AW266" s="221"/>
      <c r="AX266" s="221"/>
      <c r="AY266" s="221"/>
      <c r="AZ266" s="221"/>
    </row>
    <row r="267" spans="1:52" x14ac:dyDescent="0.15">
      <c r="A267" s="275"/>
      <c r="B267" s="274"/>
      <c r="C267" s="111"/>
      <c r="D267" s="111">
        <v>0</v>
      </c>
      <c r="E267" s="105">
        <v>0</v>
      </c>
      <c r="F267" s="105">
        <v>13.246532918117209</v>
      </c>
      <c r="G267" s="105">
        <v>13.432881932225131</v>
      </c>
      <c r="H267" s="105">
        <v>0</v>
      </c>
      <c r="I267" s="105">
        <v>0</v>
      </c>
      <c r="J267" s="105"/>
      <c r="L267" s="25"/>
      <c r="M267" s="105">
        <f t="shared" si="31"/>
        <v>0</v>
      </c>
      <c r="N267" s="105">
        <f t="shared" si="32"/>
        <v>-0.18634901410792182</v>
      </c>
      <c r="O267" s="105">
        <f t="shared" si="33"/>
        <v>0</v>
      </c>
      <c r="P267" s="25"/>
      <c r="Q267" s="105"/>
      <c r="R267" s="105"/>
      <c r="S267" s="284"/>
      <c r="U267" s="25"/>
      <c r="V267" s="112">
        <f t="shared" si="34"/>
        <v>0</v>
      </c>
      <c r="W267" s="112">
        <f t="shared" si="35"/>
        <v>0</v>
      </c>
      <c r="X267" s="112">
        <f t="shared" si="36"/>
        <v>0</v>
      </c>
      <c r="Z267" s="102">
        <f t="shared" si="37"/>
        <v>1</v>
      </c>
      <c r="AA267" s="102">
        <f t="shared" si="38"/>
        <v>1</v>
      </c>
      <c r="AH267" s="221"/>
      <c r="AI267" s="270"/>
      <c r="AJ267" s="221"/>
      <c r="AK267" s="221"/>
      <c r="AL267" s="221"/>
      <c r="AM267" s="221"/>
      <c r="AN267" s="221"/>
      <c r="AO267" s="221"/>
      <c r="AP267" s="221"/>
      <c r="AQ267" s="274"/>
      <c r="AR267" s="274"/>
      <c r="AS267" s="221"/>
      <c r="AT267" s="221"/>
      <c r="AU267" s="221"/>
      <c r="AV267" s="221"/>
      <c r="AW267" s="221"/>
      <c r="AX267" s="221"/>
      <c r="AY267" s="221"/>
      <c r="AZ267" s="221"/>
    </row>
    <row r="268" spans="1:52" x14ac:dyDescent="0.15">
      <c r="A268" s="275"/>
      <c r="B268" s="274"/>
      <c r="C268" s="111"/>
      <c r="D268" s="111">
        <v>0</v>
      </c>
      <c r="E268" s="105">
        <v>0</v>
      </c>
      <c r="F268" s="105">
        <v>13.246532918117209</v>
      </c>
      <c r="G268" s="105">
        <v>13.432881932225131</v>
      </c>
      <c r="H268" s="105">
        <v>0</v>
      </c>
      <c r="I268" s="105">
        <v>0</v>
      </c>
      <c r="J268" s="105"/>
      <c r="L268" s="25"/>
      <c r="M268" s="105">
        <f t="shared" si="31"/>
        <v>0</v>
      </c>
      <c r="N268" s="105">
        <f t="shared" si="32"/>
        <v>-0.18634901410792182</v>
      </c>
      <c r="O268" s="105">
        <f t="shared" si="33"/>
        <v>0</v>
      </c>
      <c r="P268" s="25"/>
      <c r="Q268" s="105"/>
      <c r="R268" s="105"/>
      <c r="S268" s="284"/>
      <c r="U268" s="25"/>
      <c r="V268" s="112">
        <f t="shared" si="34"/>
        <v>0</v>
      </c>
      <c r="W268" s="112">
        <f t="shared" si="35"/>
        <v>0</v>
      </c>
      <c r="X268" s="112">
        <f t="shared" si="36"/>
        <v>0</v>
      </c>
      <c r="Z268" s="102">
        <f t="shared" si="37"/>
        <v>1</v>
      </c>
      <c r="AA268" s="102">
        <f t="shared" si="38"/>
        <v>1</v>
      </c>
      <c r="AH268" s="221"/>
      <c r="AI268" s="270"/>
      <c r="AJ268" s="221"/>
      <c r="AK268" s="221"/>
      <c r="AL268" s="221"/>
      <c r="AM268" s="221"/>
      <c r="AN268" s="221"/>
      <c r="AO268" s="221"/>
      <c r="AP268" s="221"/>
      <c r="AQ268" s="274"/>
      <c r="AR268" s="274"/>
      <c r="AS268" s="221"/>
      <c r="AT268" s="221"/>
      <c r="AU268" s="221"/>
      <c r="AV268" s="221"/>
      <c r="AW268" s="221"/>
      <c r="AX268" s="221"/>
      <c r="AY268" s="221"/>
      <c r="AZ268" s="221"/>
    </row>
    <row r="269" spans="1:52" x14ac:dyDescent="0.15">
      <c r="A269" s="275"/>
      <c r="B269" s="274"/>
      <c r="C269" s="111"/>
      <c r="D269" s="111">
        <v>0</v>
      </c>
      <c r="E269" s="105">
        <v>0</v>
      </c>
      <c r="F269" s="105">
        <v>13.246532918117209</v>
      </c>
      <c r="G269" s="105">
        <v>13.432881932225131</v>
      </c>
      <c r="H269" s="105">
        <v>0</v>
      </c>
      <c r="I269" s="105">
        <v>0</v>
      </c>
      <c r="J269" s="105"/>
      <c r="L269" s="25"/>
      <c r="M269" s="105">
        <f t="shared" si="31"/>
        <v>0</v>
      </c>
      <c r="N269" s="105">
        <f t="shared" si="32"/>
        <v>-0.18634901410792182</v>
      </c>
      <c r="O269" s="105">
        <f t="shared" si="33"/>
        <v>0</v>
      </c>
      <c r="P269" s="25"/>
      <c r="Q269" s="105"/>
      <c r="R269" s="105"/>
      <c r="S269" s="284"/>
      <c r="U269" s="25"/>
      <c r="V269" s="112">
        <f t="shared" si="34"/>
        <v>0</v>
      </c>
      <c r="W269" s="112">
        <f t="shared" si="35"/>
        <v>0</v>
      </c>
      <c r="X269" s="112">
        <f t="shared" si="36"/>
        <v>0</v>
      </c>
      <c r="Z269" s="102">
        <f t="shared" si="37"/>
        <v>1</v>
      </c>
      <c r="AA269" s="102">
        <f t="shared" si="38"/>
        <v>1</v>
      </c>
      <c r="AH269" s="221"/>
      <c r="AI269" s="270"/>
      <c r="AJ269" s="221"/>
      <c r="AK269" s="221"/>
      <c r="AL269" s="221"/>
      <c r="AM269" s="221"/>
      <c r="AN269" s="221"/>
      <c r="AO269" s="221"/>
      <c r="AP269" s="221"/>
      <c r="AQ269" s="274"/>
      <c r="AR269" s="274"/>
      <c r="AS269" s="221"/>
      <c r="AT269" s="221"/>
      <c r="AU269" s="221"/>
      <c r="AV269" s="221"/>
      <c r="AW269" s="221"/>
      <c r="AX269" s="221"/>
      <c r="AY269" s="221"/>
      <c r="AZ269" s="221"/>
    </row>
    <row r="270" spans="1:52" x14ac:dyDescent="0.15">
      <c r="A270" s="275"/>
      <c r="B270" s="274"/>
      <c r="C270" s="111"/>
      <c r="D270" s="111">
        <v>0</v>
      </c>
      <c r="E270" s="105">
        <v>0</v>
      </c>
      <c r="F270" s="105">
        <v>13.246532918117209</v>
      </c>
      <c r="G270" s="105">
        <v>13.432881932225131</v>
      </c>
      <c r="H270" s="105">
        <v>0</v>
      </c>
      <c r="I270" s="105">
        <v>0</v>
      </c>
      <c r="J270" s="105"/>
      <c r="L270" s="25"/>
      <c r="M270" s="105">
        <f t="shared" si="31"/>
        <v>0</v>
      </c>
      <c r="N270" s="105">
        <f t="shared" si="32"/>
        <v>-0.18634901410792182</v>
      </c>
      <c r="O270" s="105">
        <f t="shared" si="33"/>
        <v>0</v>
      </c>
      <c r="P270" s="25"/>
      <c r="Q270" s="105"/>
      <c r="R270" s="105"/>
      <c r="S270" s="284"/>
      <c r="U270" s="25"/>
      <c r="V270" s="112">
        <f t="shared" si="34"/>
        <v>0</v>
      </c>
      <c r="W270" s="112">
        <f t="shared" si="35"/>
        <v>0</v>
      </c>
      <c r="X270" s="112">
        <f t="shared" si="36"/>
        <v>0</v>
      </c>
      <c r="Z270" s="102">
        <f t="shared" si="37"/>
        <v>1</v>
      </c>
      <c r="AA270" s="102">
        <f t="shared" si="38"/>
        <v>1</v>
      </c>
      <c r="AH270" s="221"/>
      <c r="AI270" s="270"/>
      <c r="AJ270" s="221"/>
      <c r="AK270" s="221"/>
      <c r="AL270" s="221"/>
      <c r="AM270" s="221"/>
      <c r="AN270" s="221"/>
      <c r="AO270" s="221"/>
      <c r="AP270" s="221"/>
      <c r="AQ270" s="274"/>
      <c r="AR270" s="274"/>
      <c r="AS270" s="221"/>
      <c r="AT270" s="221"/>
      <c r="AU270" s="221"/>
      <c r="AV270" s="221"/>
      <c r="AW270" s="221"/>
      <c r="AX270" s="221"/>
      <c r="AY270" s="221"/>
      <c r="AZ270" s="221"/>
    </row>
    <row r="271" spans="1:52" x14ac:dyDescent="0.15">
      <c r="A271" s="275"/>
      <c r="B271" s="274"/>
      <c r="C271" s="111"/>
      <c r="D271" s="111">
        <v>0</v>
      </c>
      <c r="E271" s="105">
        <v>0</v>
      </c>
      <c r="F271" s="105">
        <v>13.246532918117209</v>
      </c>
      <c r="G271" s="105">
        <v>13.432881932225131</v>
      </c>
      <c r="H271" s="105">
        <v>0</v>
      </c>
      <c r="I271" s="105">
        <v>0</v>
      </c>
      <c r="J271" s="105"/>
      <c r="L271" s="25"/>
      <c r="M271" s="105">
        <f t="shared" si="31"/>
        <v>0</v>
      </c>
      <c r="N271" s="105">
        <f t="shared" si="32"/>
        <v>-0.18634901410792182</v>
      </c>
      <c r="O271" s="105">
        <f t="shared" si="33"/>
        <v>0</v>
      </c>
      <c r="P271" s="25"/>
      <c r="Q271" s="105"/>
      <c r="R271" s="105"/>
      <c r="S271" s="284"/>
      <c r="U271" s="25"/>
      <c r="V271" s="112">
        <f t="shared" si="34"/>
        <v>0</v>
      </c>
      <c r="W271" s="112">
        <f t="shared" si="35"/>
        <v>0</v>
      </c>
      <c r="X271" s="112">
        <f t="shared" si="36"/>
        <v>0</v>
      </c>
      <c r="Z271" s="102">
        <f t="shared" si="37"/>
        <v>1</v>
      </c>
      <c r="AA271" s="102">
        <f t="shared" si="38"/>
        <v>1</v>
      </c>
      <c r="AH271" s="221"/>
      <c r="AI271" s="270"/>
      <c r="AJ271" s="221"/>
      <c r="AK271" s="221"/>
      <c r="AL271" s="221"/>
      <c r="AM271" s="221"/>
      <c r="AN271" s="221"/>
      <c r="AO271" s="221"/>
      <c r="AP271" s="221"/>
      <c r="AQ271" s="274"/>
      <c r="AR271" s="274"/>
      <c r="AS271" s="221"/>
      <c r="AT271" s="221"/>
      <c r="AU271" s="221"/>
      <c r="AV271" s="221"/>
      <c r="AW271" s="221"/>
      <c r="AX271" s="221"/>
      <c r="AY271" s="221"/>
      <c r="AZ271" s="221"/>
    </row>
    <row r="272" spans="1:52" x14ac:dyDescent="0.15">
      <c r="A272" s="275"/>
      <c r="B272" s="274"/>
      <c r="C272" s="111"/>
      <c r="D272" s="111">
        <v>0</v>
      </c>
      <c r="E272" s="105">
        <v>0</v>
      </c>
      <c r="F272" s="105">
        <v>13.246532918117209</v>
      </c>
      <c r="G272" s="105">
        <v>13.432881932225131</v>
      </c>
      <c r="H272" s="105">
        <v>0</v>
      </c>
      <c r="I272" s="105">
        <v>0</v>
      </c>
      <c r="J272" s="105"/>
      <c r="L272" s="25"/>
      <c r="M272" s="105">
        <f t="shared" si="31"/>
        <v>0</v>
      </c>
      <c r="N272" s="105">
        <f t="shared" si="32"/>
        <v>-0.18634901410792182</v>
      </c>
      <c r="O272" s="105">
        <f t="shared" si="33"/>
        <v>0</v>
      </c>
      <c r="P272" s="25"/>
      <c r="Q272" s="105"/>
      <c r="R272" s="105"/>
      <c r="S272" s="284"/>
      <c r="U272" s="25"/>
      <c r="V272" s="112">
        <f t="shared" si="34"/>
        <v>0</v>
      </c>
      <c r="W272" s="112">
        <f t="shared" si="35"/>
        <v>0</v>
      </c>
      <c r="X272" s="112">
        <f t="shared" si="36"/>
        <v>0</v>
      </c>
      <c r="Z272" s="102">
        <f t="shared" si="37"/>
        <v>1</v>
      </c>
      <c r="AA272" s="102">
        <f t="shared" si="38"/>
        <v>1</v>
      </c>
      <c r="AH272" s="221"/>
      <c r="AI272" s="270"/>
      <c r="AJ272" s="221"/>
      <c r="AK272" s="221"/>
      <c r="AL272" s="221"/>
      <c r="AM272" s="221"/>
      <c r="AN272" s="221"/>
      <c r="AO272" s="221"/>
      <c r="AP272" s="221"/>
      <c r="AQ272" s="274"/>
      <c r="AR272" s="274"/>
      <c r="AS272" s="221"/>
      <c r="AT272" s="221"/>
      <c r="AU272" s="221"/>
      <c r="AV272" s="221"/>
      <c r="AW272" s="221"/>
      <c r="AX272" s="221"/>
      <c r="AY272" s="221"/>
      <c r="AZ272" s="221"/>
    </row>
    <row r="273" spans="1:52" x14ac:dyDescent="0.15">
      <c r="A273" s="275"/>
      <c r="B273" s="274"/>
      <c r="C273" s="111"/>
      <c r="D273" s="111">
        <v>0</v>
      </c>
      <c r="E273" s="105">
        <v>0</v>
      </c>
      <c r="F273" s="105">
        <v>13.246532918117209</v>
      </c>
      <c r="G273" s="105">
        <v>13.432881932225131</v>
      </c>
      <c r="H273" s="105">
        <v>0</v>
      </c>
      <c r="I273" s="105">
        <v>0</v>
      </c>
      <c r="J273" s="105"/>
      <c r="L273" s="25"/>
      <c r="M273" s="105">
        <f t="shared" si="31"/>
        <v>0</v>
      </c>
      <c r="N273" s="105">
        <f t="shared" si="32"/>
        <v>-0.18634901410792182</v>
      </c>
      <c r="O273" s="105">
        <f t="shared" si="33"/>
        <v>0</v>
      </c>
      <c r="P273" s="25"/>
      <c r="Q273" s="105"/>
      <c r="R273" s="105"/>
      <c r="S273" s="284"/>
      <c r="U273" s="25"/>
      <c r="V273" s="112">
        <f t="shared" si="34"/>
        <v>0</v>
      </c>
      <c r="W273" s="112">
        <f t="shared" si="35"/>
        <v>0</v>
      </c>
      <c r="X273" s="112">
        <f t="shared" si="36"/>
        <v>0</v>
      </c>
      <c r="Z273" s="102">
        <f t="shared" si="37"/>
        <v>1</v>
      </c>
      <c r="AA273" s="102">
        <f t="shared" si="38"/>
        <v>1</v>
      </c>
      <c r="AH273" s="221"/>
      <c r="AI273" s="270"/>
      <c r="AJ273" s="221"/>
      <c r="AK273" s="221"/>
      <c r="AL273" s="221"/>
      <c r="AM273" s="221"/>
      <c r="AN273" s="221"/>
      <c r="AO273" s="221"/>
      <c r="AP273" s="221"/>
      <c r="AQ273" s="274"/>
      <c r="AR273" s="274"/>
      <c r="AS273" s="221"/>
      <c r="AT273" s="221"/>
      <c r="AU273" s="221"/>
      <c r="AV273" s="221"/>
      <c r="AW273" s="221"/>
      <c r="AX273" s="221"/>
      <c r="AY273" s="221"/>
      <c r="AZ273" s="221"/>
    </row>
    <row r="274" spans="1:52" x14ac:dyDescent="0.15">
      <c r="A274" s="275"/>
      <c r="B274" s="274"/>
      <c r="C274" s="111"/>
      <c r="D274" s="111">
        <v>0</v>
      </c>
      <c r="E274" s="105">
        <v>0</v>
      </c>
      <c r="F274" s="105">
        <v>13.246532918117209</v>
      </c>
      <c r="G274" s="105">
        <v>13.432881932225131</v>
      </c>
      <c r="H274" s="105">
        <v>0</v>
      </c>
      <c r="I274" s="105">
        <v>0</v>
      </c>
      <c r="J274" s="105"/>
      <c r="L274" s="25"/>
      <c r="M274" s="105">
        <f t="shared" ref="M274:M337" si="39">+D274-E274</f>
        <v>0</v>
      </c>
      <c r="N274" s="105">
        <f t="shared" ref="N274:N337" si="40">+F274-G274</f>
        <v>-0.18634901410792182</v>
      </c>
      <c r="O274" s="105">
        <f t="shared" ref="O274:O337" si="41">+H274-I274</f>
        <v>0</v>
      </c>
      <c r="P274" s="25"/>
      <c r="Q274" s="105"/>
      <c r="R274" s="105"/>
      <c r="S274" s="284"/>
      <c r="U274" s="25"/>
      <c r="V274" s="112">
        <f t="shared" si="34"/>
        <v>0</v>
      </c>
      <c r="W274" s="112">
        <f t="shared" si="35"/>
        <v>0</v>
      </c>
      <c r="X274" s="112">
        <f t="shared" si="36"/>
        <v>0</v>
      </c>
      <c r="Z274" s="102">
        <f t="shared" si="37"/>
        <v>1</v>
      </c>
      <c r="AA274" s="102">
        <f t="shared" si="38"/>
        <v>1</v>
      </c>
      <c r="AH274" s="221"/>
      <c r="AI274" s="270"/>
      <c r="AJ274" s="221"/>
      <c r="AK274" s="221"/>
      <c r="AL274" s="221"/>
      <c r="AM274" s="221"/>
      <c r="AN274" s="221"/>
      <c r="AO274" s="221"/>
      <c r="AP274" s="221"/>
      <c r="AQ274" s="274"/>
      <c r="AR274" s="274"/>
      <c r="AS274" s="221"/>
      <c r="AT274" s="221"/>
      <c r="AU274" s="221"/>
      <c r="AV274" s="221"/>
      <c r="AW274" s="221"/>
      <c r="AX274" s="221"/>
      <c r="AY274" s="221"/>
      <c r="AZ274" s="221"/>
    </row>
    <row r="275" spans="1:52" x14ac:dyDescent="0.15">
      <c r="A275" s="275"/>
      <c r="B275" s="274"/>
      <c r="C275" s="111"/>
      <c r="D275" s="111">
        <v>0</v>
      </c>
      <c r="E275" s="105">
        <v>0</v>
      </c>
      <c r="F275" s="105">
        <v>13.246532918117209</v>
      </c>
      <c r="G275" s="105">
        <v>13.432881932225131</v>
      </c>
      <c r="H275" s="105">
        <v>0</v>
      </c>
      <c r="I275" s="105">
        <v>0</v>
      </c>
      <c r="J275" s="105"/>
      <c r="L275" s="25"/>
      <c r="M275" s="105">
        <f t="shared" si="39"/>
        <v>0</v>
      </c>
      <c r="N275" s="105">
        <f t="shared" si="40"/>
        <v>-0.18634901410792182</v>
      </c>
      <c r="O275" s="105">
        <f t="shared" si="41"/>
        <v>0</v>
      </c>
      <c r="P275" s="25"/>
      <c r="Q275" s="105"/>
      <c r="R275" s="105"/>
      <c r="S275" s="284"/>
      <c r="U275" s="25"/>
      <c r="V275" s="112">
        <f t="shared" ref="V275:V338" si="42">+H275*cratio-D275</f>
        <v>0</v>
      </c>
      <c r="W275" s="112">
        <f t="shared" ref="W275:W338" si="43">+I275*cratio-E275</f>
        <v>0</v>
      </c>
      <c r="X275" s="112">
        <f t="shared" ref="X275:X338" si="44">+V275-W275</f>
        <v>0</v>
      </c>
      <c r="Z275" s="102">
        <f t="shared" ref="Z275:Z338" si="45">IF(V275=MAX(V275:W275),1,0)</f>
        <v>1</v>
      </c>
      <c r="AA275" s="102">
        <f t="shared" ref="AA275:AA338" si="46">IF(W275=MAX(V275:W275),1,0)</f>
        <v>1</v>
      </c>
      <c r="AH275" s="221"/>
      <c r="AI275" s="270"/>
      <c r="AJ275" s="221"/>
      <c r="AK275" s="221"/>
      <c r="AL275" s="221"/>
      <c r="AM275" s="221"/>
      <c r="AN275" s="221"/>
      <c r="AO275" s="221"/>
      <c r="AP275" s="221"/>
      <c r="AQ275" s="274"/>
      <c r="AR275" s="274"/>
      <c r="AS275" s="221"/>
      <c r="AT275" s="221"/>
      <c r="AU275" s="221"/>
      <c r="AV275" s="221"/>
      <c r="AW275" s="221"/>
      <c r="AX275" s="221"/>
      <c r="AY275" s="221"/>
      <c r="AZ275" s="221"/>
    </row>
    <row r="276" spans="1:52" x14ac:dyDescent="0.15">
      <c r="A276" s="275"/>
      <c r="B276" s="274"/>
      <c r="C276" s="111"/>
      <c r="D276" s="111">
        <v>0</v>
      </c>
      <c r="E276" s="105">
        <v>0</v>
      </c>
      <c r="F276" s="105">
        <v>13.246532918117209</v>
      </c>
      <c r="G276" s="105">
        <v>13.432881932225131</v>
      </c>
      <c r="H276" s="105">
        <v>0</v>
      </c>
      <c r="I276" s="105">
        <v>0</v>
      </c>
      <c r="J276" s="105"/>
      <c r="L276" s="25"/>
      <c r="M276" s="105">
        <f t="shared" si="39"/>
        <v>0</v>
      </c>
      <c r="N276" s="105">
        <f t="shared" si="40"/>
        <v>-0.18634901410792182</v>
      </c>
      <c r="O276" s="105">
        <f t="shared" si="41"/>
        <v>0</v>
      </c>
      <c r="P276" s="25"/>
      <c r="Q276" s="105"/>
      <c r="R276" s="105"/>
      <c r="S276" s="284"/>
      <c r="U276" s="25"/>
      <c r="V276" s="112">
        <f t="shared" si="42"/>
        <v>0</v>
      </c>
      <c r="W276" s="112">
        <f t="shared" si="43"/>
        <v>0</v>
      </c>
      <c r="X276" s="112">
        <f t="shared" si="44"/>
        <v>0</v>
      </c>
      <c r="Z276" s="102">
        <f t="shared" si="45"/>
        <v>1</v>
      </c>
      <c r="AA276" s="102">
        <f t="shared" si="46"/>
        <v>1</v>
      </c>
      <c r="AH276" s="221"/>
      <c r="AI276" s="270"/>
      <c r="AJ276" s="221"/>
      <c r="AK276" s="221"/>
      <c r="AL276" s="221"/>
      <c r="AM276" s="221"/>
      <c r="AN276" s="221"/>
      <c r="AO276" s="221"/>
      <c r="AP276" s="221"/>
      <c r="AQ276" s="274"/>
      <c r="AR276" s="274"/>
      <c r="AS276" s="221"/>
      <c r="AT276" s="221"/>
      <c r="AU276" s="221"/>
      <c r="AV276" s="221"/>
      <c r="AW276" s="221"/>
      <c r="AX276" s="221"/>
      <c r="AY276" s="221"/>
      <c r="AZ276" s="221"/>
    </row>
    <row r="277" spans="1:52" x14ac:dyDescent="0.15">
      <c r="A277" s="275"/>
      <c r="B277" s="274"/>
      <c r="C277" s="111"/>
      <c r="D277" s="111">
        <v>0</v>
      </c>
      <c r="E277" s="105">
        <v>0</v>
      </c>
      <c r="F277" s="105">
        <v>13.246532918117209</v>
      </c>
      <c r="G277" s="105">
        <v>13.432881932225131</v>
      </c>
      <c r="H277" s="105">
        <v>0</v>
      </c>
      <c r="I277" s="105">
        <v>0</v>
      </c>
      <c r="J277" s="105"/>
      <c r="L277" s="25"/>
      <c r="M277" s="105">
        <f t="shared" si="39"/>
        <v>0</v>
      </c>
      <c r="N277" s="105">
        <f t="shared" si="40"/>
        <v>-0.18634901410792182</v>
      </c>
      <c r="O277" s="105">
        <f t="shared" si="41"/>
        <v>0</v>
      </c>
      <c r="P277" s="25"/>
      <c r="Q277" s="105"/>
      <c r="R277" s="105"/>
      <c r="S277" s="284"/>
      <c r="U277" s="25"/>
      <c r="V277" s="112">
        <f t="shared" si="42"/>
        <v>0</v>
      </c>
      <c r="W277" s="112">
        <f t="shared" si="43"/>
        <v>0</v>
      </c>
      <c r="X277" s="112">
        <f t="shared" si="44"/>
        <v>0</v>
      </c>
      <c r="Z277" s="102">
        <f t="shared" si="45"/>
        <v>1</v>
      </c>
      <c r="AA277" s="102">
        <f t="shared" si="46"/>
        <v>1</v>
      </c>
      <c r="AH277" s="221"/>
      <c r="AI277" s="270"/>
      <c r="AJ277" s="221"/>
      <c r="AK277" s="221"/>
      <c r="AL277" s="221"/>
      <c r="AM277" s="221"/>
      <c r="AN277" s="221"/>
      <c r="AO277" s="221"/>
      <c r="AP277" s="221"/>
      <c r="AQ277" s="274"/>
      <c r="AR277" s="274"/>
      <c r="AS277" s="221"/>
      <c r="AT277" s="221"/>
      <c r="AU277" s="221"/>
      <c r="AV277" s="221"/>
      <c r="AW277" s="221"/>
      <c r="AX277" s="221"/>
      <c r="AY277" s="221"/>
      <c r="AZ277" s="221"/>
    </row>
    <row r="278" spans="1:52" x14ac:dyDescent="0.15">
      <c r="A278" s="275"/>
      <c r="B278" s="274"/>
      <c r="C278" s="111"/>
      <c r="D278" s="111">
        <v>0</v>
      </c>
      <c r="E278" s="105">
        <v>0</v>
      </c>
      <c r="F278" s="105">
        <v>13.246532918117209</v>
      </c>
      <c r="G278" s="105">
        <v>13.432881932225131</v>
      </c>
      <c r="H278" s="105">
        <v>0</v>
      </c>
      <c r="I278" s="105">
        <v>0</v>
      </c>
      <c r="J278" s="105"/>
      <c r="L278" s="25"/>
      <c r="M278" s="105">
        <f t="shared" si="39"/>
        <v>0</v>
      </c>
      <c r="N278" s="105">
        <f t="shared" si="40"/>
        <v>-0.18634901410792182</v>
      </c>
      <c r="O278" s="105">
        <f t="shared" si="41"/>
        <v>0</v>
      </c>
      <c r="P278" s="25"/>
      <c r="Q278" s="105"/>
      <c r="R278" s="105"/>
      <c r="S278" s="284"/>
      <c r="U278" s="25"/>
      <c r="V278" s="112">
        <f t="shared" si="42"/>
        <v>0</v>
      </c>
      <c r="W278" s="112">
        <f t="shared" si="43"/>
        <v>0</v>
      </c>
      <c r="X278" s="112">
        <f t="shared" si="44"/>
        <v>0</v>
      </c>
      <c r="Z278" s="102">
        <f t="shared" si="45"/>
        <v>1</v>
      </c>
      <c r="AA278" s="102">
        <f t="shared" si="46"/>
        <v>1</v>
      </c>
      <c r="AH278" s="221"/>
      <c r="AI278" s="270"/>
      <c r="AJ278" s="221"/>
      <c r="AK278" s="221"/>
      <c r="AL278" s="221"/>
      <c r="AM278" s="221"/>
      <c r="AN278" s="221"/>
      <c r="AO278" s="221"/>
      <c r="AP278" s="221"/>
      <c r="AQ278" s="274"/>
      <c r="AR278" s="274"/>
      <c r="AS278" s="221"/>
      <c r="AT278" s="221"/>
      <c r="AU278" s="221"/>
      <c r="AV278" s="221"/>
      <c r="AW278" s="221"/>
      <c r="AX278" s="221"/>
      <c r="AY278" s="221"/>
      <c r="AZ278" s="221"/>
    </row>
    <row r="279" spans="1:52" x14ac:dyDescent="0.15">
      <c r="A279" s="275"/>
      <c r="B279" s="274"/>
      <c r="C279" s="111"/>
      <c r="D279" s="111">
        <v>0</v>
      </c>
      <c r="E279" s="105">
        <v>0</v>
      </c>
      <c r="F279" s="105">
        <v>13.246532918117209</v>
      </c>
      <c r="G279" s="105">
        <v>13.432881932225131</v>
      </c>
      <c r="H279" s="105">
        <v>0</v>
      </c>
      <c r="I279" s="105">
        <v>0</v>
      </c>
      <c r="J279" s="105"/>
      <c r="L279" s="25"/>
      <c r="M279" s="105">
        <f t="shared" si="39"/>
        <v>0</v>
      </c>
      <c r="N279" s="105">
        <f t="shared" si="40"/>
        <v>-0.18634901410792182</v>
      </c>
      <c r="O279" s="105">
        <f t="shared" si="41"/>
        <v>0</v>
      </c>
      <c r="P279" s="25"/>
      <c r="Q279" s="105"/>
      <c r="R279" s="105"/>
      <c r="S279" s="284"/>
      <c r="U279" s="25"/>
      <c r="V279" s="112">
        <f t="shared" si="42"/>
        <v>0</v>
      </c>
      <c r="W279" s="112">
        <f t="shared" si="43"/>
        <v>0</v>
      </c>
      <c r="X279" s="112">
        <f t="shared" si="44"/>
        <v>0</v>
      </c>
      <c r="Z279" s="102">
        <f t="shared" si="45"/>
        <v>1</v>
      </c>
      <c r="AA279" s="102">
        <f t="shared" si="46"/>
        <v>1</v>
      </c>
      <c r="AH279" s="221"/>
      <c r="AI279" s="270"/>
      <c r="AJ279" s="221"/>
      <c r="AK279" s="221"/>
      <c r="AL279" s="221"/>
      <c r="AM279" s="221"/>
      <c r="AN279" s="221"/>
      <c r="AO279" s="221"/>
      <c r="AP279" s="221"/>
      <c r="AQ279" s="274"/>
      <c r="AR279" s="274"/>
      <c r="AS279" s="221"/>
      <c r="AT279" s="221"/>
      <c r="AU279" s="221"/>
      <c r="AV279" s="221"/>
      <c r="AW279" s="221"/>
      <c r="AX279" s="221"/>
      <c r="AY279" s="221"/>
      <c r="AZ279" s="221"/>
    </row>
    <row r="280" spans="1:52" x14ac:dyDescent="0.15">
      <c r="A280" s="275"/>
      <c r="B280" s="274"/>
      <c r="C280" s="111"/>
      <c r="D280" s="111">
        <v>0</v>
      </c>
      <c r="E280" s="105">
        <v>0</v>
      </c>
      <c r="F280" s="105">
        <v>13.246532918117209</v>
      </c>
      <c r="G280" s="105">
        <v>13.432881932225131</v>
      </c>
      <c r="H280" s="105">
        <v>0</v>
      </c>
      <c r="I280" s="105">
        <v>0</v>
      </c>
      <c r="J280" s="105"/>
      <c r="L280" s="25"/>
      <c r="M280" s="105">
        <f t="shared" si="39"/>
        <v>0</v>
      </c>
      <c r="N280" s="105">
        <f t="shared" si="40"/>
        <v>-0.18634901410792182</v>
      </c>
      <c r="O280" s="105">
        <f t="shared" si="41"/>
        <v>0</v>
      </c>
      <c r="P280" s="25"/>
      <c r="Q280" s="105"/>
      <c r="R280" s="105"/>
      <c r="S280" s="284"/>
      <c r="U280" s="25"/>
      <c r="V280" s="112">
        <f t="shared" si="42"/>
        <v>0</v>
      </c>
      <c r="W280" s="112">
        <f t="shared" si="43"/>
        <v>0</v>
      </c>
      <c r="X280" s="112">
        <f t="shared" si="44"/>
        <v>0</v>
      </c>
      <c r="Z280" s="102">
        <f t="shared" si="45"/>
        <v>1</v>
      </c>
      <c r="AA280" s="102">
        <f t="shared" si="46"/>
        <v>1</v>
      </c>
      <c r="AH280" s="221"/>
      <c r="AI280" s="270"/>
      <c r="AJ280" s="221"/>
      <c r="AK280" s="221"/>
      <c r="AL280" s="221"/>
      <c r="AM280" s="221"/>
      <c r="AN280" s="221"/>
      <c r="AO280" s="221"/>
      <c r="AP280" s="221"/>
      <c r="AQ280" s="274"/>
      <c r="AR280" s="274"/>
      <c r="AS280" s="221"/>
      <c r="AT280" s="221"/>
      <c r="AU280" s="221"/>
      <c r="AV280" s="221"/>
      <c r="AW280" s="221"/>
      <c r="AX280" s="221"/>
      <c r="AY280" s="221"/>
      <c r="AZ280" s="221"/>
    </row>
    <row r="281" spans="1:52" x14ac:dyDescent="0.15">
      <c r="A281" s="275"/>
      <c r="B281" s="274"/>
      <c r="C281" s="111"/>
      <c r="D281" s="111">
        <v>0</v>
      </c>
      <c r="E281" s="105">
        <v>0</v>
      </c>
      <c r="F281" s="105">
        <v>13.246532918117209</v>
      </c>
      <c r="G281" s="105">
        <v>13.432881932225131</v>
      </c>
      <c r="H281" s="105">
        <v>0</v>
      </c>
      <c r="I281" s="105">
        <v>0</v>
      </c>
      <c r="J281" s="105"/>
      <c r="L281" s="25"/>
      <c r="M281" s="105">
        <f t="shared" si="39"/>
        <v>0</v>
      </c>
      <c r="N281" s="105">
        <f t="shared" si="40"/>
        <v>-0.18634901410792182</v>
      </c>
      <c r="O281" s="105">
        <f t="shared" si="41"/>
        <v>0</v>
      </c>
      <c r="P281" s="25"/>
      <c r="Q281" s="105"/>
      <c r="R281" s="105"/>
      <c r="S281" s="284"/>
      <c r="U281" s="25"/>
      <c r="V281" s="112">
        <f t="shared" si="42"/>
        <v>0</v>
      </c>
      <c r="W281" s="112">
        <f t="shared" si="43"/>
        <v>0</v>
      </c>
      <c r="X281" s="112">
        <f t="shared" si="44"/>
        <v>0</v>
      </c>
      <c r="Z281" s="102">
        <f t="shared" si="45"/>
        <v>1</v>
      </c>
      <c r="AA281" s="102">
        <f t="shared" si="46"/>
        <v>1</v>
      </c>
      <c r="AH281" s="221"/>
      <c r="AI281" s="270"/>
      <c r="AJ281" s="221"/>
      <c r="AK281" s="221"/>
      <c r="AL281" s="221"/>
      <c r="AM281" s="221"/>
      <c r="AN281" s="221"/>
      <c r="AO281" s="221"/>
      <c r="AP281" s="221"/>
      <c r="AQ281" s="274"/>
      <c r="AR281" s="274"/>
      <c r="AS281" s="221"/>
      <c r="AT281" s="221"/>
      <c r="AU281" s="221"/>
      <c r="AV281" s="221"/>
      <c r="AW281" s="221"/>
      <c r="AX281" s="221"/>
      <c r="AY281" s="221"/>
      <c r="AZ281" s="221"/>
    </row>
    <row r="282" spans="1:52" x14ac:dyDescent="0.15">
      <c r="A282" s="275"/>
      <c r="B282" s="274"/>
      <c r="C282" s="111"/>
      <c r="D282" s="111">
        <v>0</v>
      </c>
      <c r="E282" s="105">
        <v>0</v>
      </c>
      <c r="F282" s="105">
        <v>13.246532918117209</v>
      </c>
      <c r="G282" s="105">
        <v>13.432881932225131</v>
      </c>
      <c r="H282" s="105">
        <v>0</v>
      </c>
      <c r="I282" s="105">
        <v>0</v>
      </c>
      <c r="J282" s="105"/>
      <c r="L282" s="25"/>
      <c r="M282" s="105">
        <f t="shared" si="39"/>
        <v>0</v>
      </c>
      <c r="N282" s="105">
        <f t="shared" si="40"/>
        <v>-0.18634901410792182</v>
      </c>
      <c r="O282" s="105">
        <f t="shared" si="41"/>
        <v>0</v>
      </c>
      <c r="P282" s="25"/>
      <c r="Q282" s="105"/>
      <c r="R282" s="105"/>
      <c r="S282" s="284"/>
      <c r="U282" s="25"/>
      <c r="V282" s="112">
        <f t="shared" si="42"/>
        <v>0</v>
      </c>
      <c r="W282" s="112">
        <f t="shared" si="43"/>
        <v>0</v>
      </c>
      <c r="X282" s="112">
        <f t="shared" si="44"/>
        <v>0</v>
      </c>
      <c r="Z282" s="102">
        <f t="shared" si="45"/>
        <v>1</v>
      </c>
      <c r="AA282" s="102">
        <f t="shared" si="46"/>
        <v>1</v>
      </c>
      <c r="AH282" s="221"/>
      <c r="AI282" s="270"/>
      <c r="AJ282" s="221"/>
      <c r="AK282" s="221"/>
      <c r="AL282" s="221"/>
      <c r="AM282" s="221"/>
      <c r="AN282" s="221"/>
      <c r="AO282" s="221"/>
      <c r="AP282" s="221"/>
      <c r="AQ282" s="274"/>
      <c r="AR282" s="274"/>
      <c r="AS282" s="221"/>
      <c r="AT282" s="221"/>
      <c r="AU282" s="221"/>
      <c r="AV282" s="221"/>
      <c r="AW282" s="221"/>
      <c r="AX282" s="221"/>
      <c r="AY282" s="221"/>
      <c r="AZ282" s="221"/>
    </row>
    <row r="283" spans="1:52" x14ac:dyDescent="0.15">
      <c r="A283" s="275"/>
      <c r="B283" s="274"/>
      <c r="C283" s="111"/>
      <c r="D283" s="111">
        <v>0</v>
      </c>
      <c r="E283" s="105">
        <v>0</v>
      </c>
      <c r="F283" s="105">
        <v>13.246532918117209</v>
      </c>
      <c r="G283" s="105">
        <v>13.432881932225131</v>
      </c>
      <c r="H283" s="105">
        <v>0</v>
      </c>
      <c r="I283" s="105">
        <v>0</v>
      </c>
      <c r="J283" s="105"/>
      <c r="L283" s="25"/>
      <c r="M283" s="105">
        <f t="shared" si="39"/>
        <v>0</v>
      </c>
      <c r="N283" s="105">
        <f t="shared" si="40"/>
        <v>-0.18634901410792182</v>
      </c>
      <c r="O283" s="105">
        <f t="shared" si="41"/>
        <v>0</v>
      </c>
      <c r="P283" s="25"/>
      <c r="Q283" s="105"/>
      <c r="R283" s="105"/>
      <c r="S283" s="284"/>
      <c r="U283" s="25"/>
      <c r="V283" s="112">
        <f t="shared" si="42"/>
        <v>0</v>
      </c>
      <c r="W283" s="112">
        <f t="shared" si="43"/>
        <v>0</v>
      </c>
      <c r="X283" s="112">
        <f t="shared" si="44"/>
        <v>0</v>
      </c>
      <c r="Z283" s="102">
        <f t="shared" si="45"/>
        <v>1</v>
      </c>
      <c r="AA283" s="102">
        <f t="shared" si="46"/>
        <v>1</v>
      </c>
      <c r="AH283" s="221"/>
      <c r="AI283" s="270"/>
      <c r="AJ283" s="221"/>
      <c r="AK283" s="221"/>
      <c r="AL283" s="221"/>
      <c r="AM283" s="221"/>
      <c r="AN283" s="221"/>
      <c r="AO283" s="221"/>
      <c r="AP283" s="221"/>
      <c r="AQ283" s="274"/>
      <c r="AR283" s="274"/>
      <c r="AS283" s="221"/>
      <c r="AT283" s="221"/>
      <c r="AU283" s="221"/>
      <c r="AV283" s="221"/>
      <c r="AW283" s="221"/>
      <c r="AX283" s="221"/>
      <c r="AY283" s="221"/>
      <c r="AZ283" s="221"/>
    </row>
    <row r="284" spans="1:52" x14ac:dyDescent="0.15">
      <c r="A284" s="275"/>
      <c r="B284" s="274"/>
      <c r="C284" s="111"/>
      <c r="D284" s="111">
        <v>0</v>
      </c>
      <c r="E284" s="105">
        <v>0</v>
      </c>
      <c r="F284" s="105">
        <v>13.246532918117209</v>
      </c>
      <c r="G284" s="105">
        <v>13.432881932225131</v>
      </c>
      <c r="H284" s="105">
        <v>0</v>
      </c>
      <c r="I284" s="105">
        <v>0</v>
      </c>
      <c r="J284" s="105"/>
      <c r="L284" s="25"/>
      <c r="M284" s="105">
        <f t="shared" si="39"/>
        <v>0</v>
      </c>
      <c r="N284" s="105">
        <f t="shared" si="40"/>
        <v>-0.18634901410792182</v>
      </c>
      <c r="O284" s="105">
        <f t="shared" si="41"/>
        <v>0</v>
      </c>
      <c r="P284" s="25"/>
      <c r="Q284" s="105"/>
      <c r="R284" s="105"/>
      <c r="S284" s="284"/>
      <c r="U284" s="25"/>
      <c r="V284" s="112">
        <f t="shared" si="42"/>
        <v>0</v>
      </c>
      <c r="W284" s="112">
        <f t="shared" si="43"/>
        <v>0</v>
      </c>
      <c r="X284" s="112">
        <f t="shared" si="44"/>
        <v>0</v>
      </c>
      <c r="Z284" s="102">
        <f t="shared" si="45"/>
        <v>1</v>
      </c>
      <c r="AA284" s="102">
        <f t="shared" si="46"/>
        <v>1</v>
      </c>
      <c r="AH284" s="221"/>
      <c r="AI284" s="270"/>
      <c r="AJ284" s="221"/>
      <c r="AK284" s="221"/>
      <c r="AL284" s="221"/>
      <c r="AM284" s="221"/>
      <c r="AN284" s="221"/>
      <c r="AO284" s="221"/>
      <c r="AP284" s="221"/>
      <c r="AQ284" s="274"/>
      <c r="AR284" s="274"/>
      <c r="AS284" s="221"/>
      <c r="AT284" s="221"/>
      <c r="AU284" s="221"/>
      <c r="AV284" s="221"/>
      <c r="AW284" s="221"/>
      <c r="AX284" s="221"/>
      <c r="AY284" s="221"/>
      <c r="AZ284" s="221"/>
    </row>
    <row r="285" spans="1:52" x14ac:dyDescent="0.15">
      <c r="A285" s="275"/>
      <c r="B285" s="274"/>
      <c r="C285" s="111"/>
      <c r="D285" s="111">
        <v>0</v>
      </c>
      <c r="E285" s="105">
        <v>0</v>
      </c>
      <c r="F285" s="105">
        <v>13.246532918117209</v>
      </c>
      <c r="G285" s="105">
        <v>13.432881932225131</v>
      </c>
      <c r="H285" s="105">
        <v>0</v>
      </c>
      <c r="I285" s="105">
        <v>0</v>
      </c>
      <c r="J285" s="105"/>
      <c r="L285" s="25"/>
      <c r="M285" s="105">
        <f t="shared" si="39"/>
        <v>0</v>
      </c>
      <c r="N285" s="105">
        <f t="shared" si="40"/>
        <v>-0.18634901410792182</v>
      </c>
      <c r="O285" s="105">
        <f t="shared" si="41"/>
        <v>0</v>
      </c>
      <c r="P285" s="25"/>
      <c r="Q285" s="105"/>
      <c r="R285" s="105"/>
      <c r="S285" s="284"/>
      <c r="U285" s="25"/>
      <c r="V285" s="112">
        <f t="shared" si="42"/>
        <v>0</v>
      </c>
      <c r="W285" s="112">
        <f t="shared" si="43"/>
        <v>0</v>
      </c>
      <c r="X285" s="112">
        <f t="shared" si="44"/>
        <v>0</v>
      </c>
      <c r="Z285" s="102">
        <f t="shared" si="45"/>
        <v>1</v>
      </c>
      <c r="AA285" s="102">
        <f t="shared" si="46"/>
        <v>1</v>
      </c>
      <c r="AH285" s="221"/>
      <c r="AI285" s="270"/>
      <c r="AJ285" s="221"/>
      <c r="AK285" s="221"/>
      <c r="AL285" s="221"/>
      <c r="AM285" s="221"/>
      <c r="AN285" s="221"/>
      <c r="AO285" s="221"/>
      <c r="AP285" s="221"/>
      <c r="AQ285" s="274"/>
      <c r="AR285" s="274"/>
      <c r="AS285" s="221"/>
      <c r="AT285" s="221"/>
      <c r="AU285" s="221"/>
      <c r="AV285" s="221"/>
      <c r="AW285" s="221"/>
      <c r="AX285" s="221"/>
      <c r="AY285" s="221"/>
      <c r="AZ285" s="221"/>
    </row>
    <row r="286" spans="1:52" x14ac:dyDescent="0.15">
      <c r="A286" s="275"/>
      <c r="B286" s="274"/>
      <c r="C286" s="111"/>
      <c r="D286" s="111">
        <v>0</v>
      </c>
      <c r="E286" s="105">
        <v>0</v>
      </c>
      <c r="F286" s="105">
        <v>13.246532918117209</v>
      </c>
      <c r="G286" s="105">
        <v>13.432881932225131</v>
      </c>
      <c r="H286" s="105">
        <v>0</v>
      </c>
      <c r="I286" s="105">
        <v>0</v>
      </c>
      <c r="J286" s="105"/>
      <c r="L286" s="25"/>
      <c r="M286" s="105">
        <f t="shared" si="39"/>
        <v>0</v>
      </c>
      <c r="N286" s="105">
        <f t="shared" si="40"/>
        <v>-0.18634901410792182</v>
      </c>
      <c r="O286" s="105">
        <f t="shared" si="41"/>
        <v>0</v>
      </c>
      <c r="P286" s="25"/>
      <c r="Q286" s="105"/>
      <c r="R286" s="105"/>
      <c r="S286" s="284"/>
      <c r="U286" s="25"/>
      <c r="V286" s="112">
        <f t="shared" si="42"/>
        <v>0</v>
      </c>
      <c r="W286" s="112">
        <f t="shared" si="43"/>
        <v>0</v>
      </c>
      <c r="X286" s="112">
        <f t="shared" si="44"/>
        <v>0</v>
      </c>
      <c r="Z286" s="102">
        <f t="shared" si="45"/>
        <v>1</v>
      </c>
      <c r="AA286" s="102">
        <f t="shared" si="46"/>
        <v>1</v>
      </c>
      <c r="AH286" s="221"/>
      <c r="AI286" s="270"/>
      <c r="AJ286" s="221"/>
      <c r="AK286" s="221"/>
      <c r="AL286" s="221"/>
      <c r="AM286" s="221"/>
      <c r="AN286" s="221"/>
      <c r="AO286" s="221"/>
      <c r="AP286" s="221"/>
      <c r="AQ286" s="274"/>
      <c r="AR286" s="274"/>
      <c r="AS286" s="221"/>
      <c r="AT286" s="221"/>
      <c r="AU286" s="221"/>
      <c r="AV286" s="221"/>
      <c r="AW286" s="221"/>
      <c r="AX286" s="221"/>
      <c r="AY286" s="221"/>
      <c r="AZ286" s="221"/>
    </row>
    <row r="287" spans="1:52" x14ac:dyDescent="0.15">
      <c r="A287" s="275"/>
      <c r="B287" s="274"/>
      <c r="C287" s="111"/>
      <c r="D287" s="111">
        <v>0</v>
      </c>
      <c r="E287" s="105">
        <v>0</v>
      </c>
      <c r="F287" s="105">
        <v>13.246532918117209</v>
      </c>
      <c r="G287" s="105">
        <v>13.432881932225131</v>
      </c>
      <c r="H287" s="105">
        <v>0</v>
      </c>
      <c r="I287" s="105">
        <v>0</v>
      </c>
      <c r="J287" s="105"/>
      <c r="L287" s="25"/>
      <c r="M287" s="105">
        <f t="shared" si="39"/>
        <v>0</v>
      </c>
      <c r="N287" s="105">
        <f t="shared" si="40"/>
        <v>-0.18634901410792182</v>
      </c>
      <c r="O287" s="105">
        <f t="shared" si="41"/>
        <v>0</v>
      </c>
      <c r="P287" s="25"/>
      <c r="Q287" s="105"/>
      <c r="R287" s="105"/>
      <c r="S287" s="284"/>
      <c r="U287" s="25"/>
      <c r="V287" s="112">
        <f t="shared" si="42"/>
        <v>0</v>
      </c>
      <c r="W287" s="112">
        <f t="shared" si="43"/>
        <v>0</v>
      </c>
      <c r="X287" s="112">
        <f t="shared" si="44"/>
        <v>0</v>
      </c>
      <c r="Z287" s="102">
        <f t="shared" si="45"/>
        <v>1</v>
      </c>
      <c r="AA287" s="102">
        <f t="shared" si="46"/>
        <v>1</v>
      </c>
      <c r="AH287" s="221"/>
      <c r="AI287" s="270"/>
      <c r="AJ287" s="221"/>
      <c r="AK287" s="221"/>
      <c r="AL287" s="221"/>
      <c r="AM287" s="221"/>
      <c r="AN287" s="221"/>
      <c r="AO287" s="221"/>
      <c r="AP287" s="221"/>
      <c r="AQ287" s="274"/>
      <c r="AR287" s="274"/>
      <c r="AS287" s="221"/>
      <c r="AT287" s="221"/>
      <c r="AU287" s="221"/>
      <c r="AV287" s="221"/>
      <c r="AW287" s="221"/>
      <c r="AX287" s="221"/>
      <c r="AY287" s="221"/>
      <c r="AZ287" s="221"/>
    </row>
    <row r="288" spans="1:52" x14ac:dyDescent="0.15">
      <c r="A288" s="275"/>
      <c r="B288" s="274"/>
      <c r="C288" s="111"/>
      <c r="D288" s="111">
        <v>0</v>
      </c>
      <c r="E288" s="105">
        <v>0</v>
      </c>
      <c r="F288" s="105">
        <v>13.246532918117209</v>
      </c>
      <c r="G288" s="105">
        <v>13.432881932225131</v>
      </c>
      <c r="H288" s="105">
        <v>0</v>
      </c>
      <c r="I288" s="105">
        <v>0</v>
      </c>
      <c r="J288" s="105"/>
      <c r="L288" s="25"/>
      <c r="M288" s="105">
        <f t="shared" si="39"/>
        <v>0</v>
      </c>
      <c r="N288" s="105">
        <f t="shared" si="40"/>
        <v>-0.18634901410792182</v>
      </c>
      <c r="O288" s="105">
        <f t="shared" si="41"/>
        <v>0</v>
      </c>
      <c r="P288" s="25"/>
      <c r="Q288" s="105"/>
      <c r="R288" s="105"/>
      <c r="S288" s="284"/>
      <c r="U288" s="25"/>
      <c r="V288" s="112">
        <f t="shared" si="42"/>
        <v>0</v>
      </c>
      <c r="W288" s="112">
        <f t="shared" si="43"/>
        <v>0</v>
      </c>
      <c r="X288" s="112">
        <f t="shared" si="44"/>
        <v>0</v>
      </c>
      <c r="Z288" s="102">
        <f t="shared" si="45"/>
        <v>1</v>
      </c>
      <c r="AA288" s="102">
        <f t="shared" si="46"/>
        <v>1</v>
      </c>
      <c r="AH288" s="221"/>
      <c r="AI288" s="270"/>
      <c r="AJ288" s="221"/>
      <c r="AK288" s="221"/>
      <c r="AL288" s="221"/>
      <c r="AM288" s="221"/>
      <c r="AN288" s="221"/>
      <c r="AO288" s="221"/>
      <c r="AP288" s="221"/>
      <c r="AQ288" s="274"/>
      <c r="AR288" s="274"/>
      <c r="AS288" s="221"/>
      <c r="AT288" s="221"/>
      <c r="AU288" s="221"/>
      <c r="AV288" s="221"/>
      <c r="AW288" s="221"/>
      <c r="AX288" s="221"/>
      <c r="AY288" s="221"/>
      <c r="AZ288" s="221"/>
    </row>
    <row r="289" spans="1:52" x14ac:dyDescent="0.15">
      <c r="A289" s="275"/>
      <c r="B289" s="274"/>
      <c r="C289" s="111"/>
      <c r="D289" s="111">
        <v>0</v>
      </c>
      <c r="E289" s="105">
        <v>0</v>
      </c>
      <c r="F289" s="105">
        <v>13.246532918117209</v>
      </c>
      <c r="G289" s="105">
        <v>13.432881932225131</v>
      </c>
      <c r="H289" s="105">
        <v>0</v>
      </c>
      <c r="I289" s="105">
        <v>0</v>
      </c>
      <c r="J289" s="105"/>
      <c r="L289" s="25"/>
      <c r="M289" s="105">
        <f t="shared" si="39"/>
        <v>0</v>
      </c>
      <c r="N289" s="105">
        <f t="shared" si="40"/>
        <v>-0.18634901410792182</v>
      </c>
      <c r="O289" s="105">
        <f t="shared" si="41"/>
        <v>0</v>
      </c>
      <c r="P289" s="25"/>
      <c r="Q289" s="105"/>
      <c r="R289" s="105"/>
      <c r="S289" s="284"/>
      <c r="U289" s="25"/>
      <c r="V289" s="112">
        <f t="shared" si="42"/>
        <v>0</v>
      </c>
      <c r="W289" s="112">
        <f t="shared" si="43"/>
        <v>0</v>
      </c>
      <c r="X289" s="112">
        <f t="shared" si="44"/>
        <v>0</v>
      </c>
      <c r="Z289" s="102">
        <f t="shared" si="45"/>
        <v>1</v>
      </c>
      <c r="AA289" s="102">
        <f t="shared" si="46"/>
        <v>1</v>
      </c>
      <c r="AH289" s="221"/>
      <c r="AI289" s="270"/>
      <c r="AJ289" s="221"/>
      <c r="AK289" s="221"/>
      <c r="AL289" s="221"/>
      <c r="AM289" s="221"/>
      <c r="AN289" s="221"/>
      <c r="AO289" s="221"/>
      <c r="AP289" s="221"/>
      <c r="AQ289" s="274"/>
      <c r="AR289" s="274"/>
      <c r="AS289" s="221"/>
      <c r="AT289" s="221"/>
      <c r="AU289" s="221"/>
      <c r="AV289" s="221"/>
      <c r="AW289" s="221"/>
      <c r="AX289" s="221"/>
      <c r="AY289" s="221"/>
      <c r="AZ289" s="221"/>
    </row>
    <row r="290" spans="1:52" x14ac:dyDescent="0.15">
      <c r="A290" s="275"/>
      <c r="B290" s="274"/>
      <c r="C290" s="111"/>
      <c r="D290" s="111">
        <v>0</v>
      </c>
      <c r="E290" s="105">
        <v>0</v>
      </c>
      <c r="F290" s="105">
        <v>13.246532918117209</v>
      </c>
      <c r="G290" s="105">
        <v>13.432881932225131</v>
      </c>
      <c r="H290" s="105">
        <v>0</v>
      </c>
      <c r="I290" s="105">
        <v>0</v>
      </c>
      <c r="J290" s="105"/>
      <c r="L290" s="25"/>
      <c r="M290" s="105">
        <f t="shared" si="39"/>
        <v>0</v>
      </c>
      <c r="N290" s="105">
        <f t="shared" si="40"/>
        <v>-0.18634901410792182</v>
      </c>
      <c r="O290" s="105">
        <f t="shared" si="41"/>
        <v>0</v>
      </c>
      <c r="P290" s="25"/>
      <c r="Q290" s="105"/>
      <c r="R290" s="105"/>
      <c r="S290" s="284"/>
      <c r="U290" s="25"/>
      <c r="V290" s="112">
        <f t="shared" si="42"/>
        <v>0</v>
      </c>
      <c r="W290" s="112">
        <f t="shared" si="43"/>
        <v>0</v>
      </c>
      <c r="X290" s="112">
        <f t="shared" si="44"/>
        <v>0</v>
      </c>
      <c r="Z290" s="102">
        <f t="shared" si="45"/>
        <v>1</v>
      </c>
      <c r="AA290" s="102">
        <f t="shared" si="46"/>
        <v>1</v>
      </c>
      <c r="AH290" s="221"/>
      <c r="AI290" s="270"/>
      <c r="AJ290" s="221"/>
      <c r="AK290" s="221"/>
      <c r="AL290" s="221"/>
      <c r="AM290" s="221"/>
      <c r="AN290" s="221"/>
      <c r="AO290" s="221"/>
      <c r="AP290" s="221"/>
      <c r="AQ290" s="274"/>
      <c r="AR290" s="274"/>
      <c r="AS290" s="221"/>
      <c r="AT290" s="221"/>
      <c r="AU290" s="221"/>
      <c r="AV290" s="221"/>
      <c r="AW290" s="221"/>
      <c r="AX290" s="221"/>
      <c r="AY290" s="221"/>
      <c r="AZ290" s="221"/>
    </row>
    <row r="291" spans="1:52" x14ac:dyDescent="0.15">
      <c r="A291" s="275"/>
      <c r="B291" s="274"/>
      <c r="C291" s="111"/>
      <c r="D291" s="111">
        <v>0</v>
      </c>
      <c r="E291" s="105">
        <v>0</v>
      </c>
      <c r="F291" s="105">
        <v>13.246532918117209</v>
      </c>
      <c r="G291" s="105">
        <v>13.432881932225131</v>
      </c>
      <c r="H291" s="105">
        <v>0</v>
      </c>
      <c r="I291" s="105">
        <v>0</v>
      </c>
      <c r="J291" s="105"/>
      <c r="L291" s="25"/>
      <c r="M291" s="105">
        <f t="shared" si="39"/>
        <v>0</v>
      </c>
      <c r="N291" s="105">
        <f t="shared" si="40"/>
        <v>-0.18634901410792182</v>
      </c>
      <c r="O291" s="105">
        <f t="shared" si="41"/>
        <v>0</v>
      </c>
      <c r="P291" s="25"/>
      <c r="Q291" s="105"/>
      <c r="R291" s="105"/>
      <c r="S291" s="284"/>
      <c r="U291" s="25"/>
      <c r="V291" s="112">
        <f t="shared" si="42"/>
        <v>0</v>
      </c>
      <c r="W291" s="112">
        <f t="shared" si="43"/>
        <v>0</v>
      </c>
      <c r="X291" s="112">
        <f t="shared" si="44"/>
        <v>0</v>
      </c>
      <c r="Z291" s="102">
        <f t="shared" si="45"/>
        <v>1</v>
      </c>
      <c r="AA291" s="102">
        <f t="shared" si="46"/>
        <v>1</v>
      </c>
      <c r="AH291" s="221"/>
      <c r="AI291" s="270"/>
      <c r="AJ291" s="221"/>
      <c r="AK291" s="221"/>
      <c r="AL291" s="221"/>
      <c r="AM291" s="221"/>
      <c r="AN291" s="221"/>
      <c r="AO291" s="221"/>
      <c r="AP291" s="221"/>
      <c r="AQ291" s="274"/>
      <c r="AR291" s="274"/>
      <c r="AS291" s="221"/>
      <c r="AT291" s="221"/>
      <c r="AU291" s="221"/>
      <c r="AV291" s="221"/>
      <c r="AW291" s="221"/>
      <c r="AX291" s="221"/>
      <c r="AY291" s="221"/>
      <c r="AZ291" s="221"/>
    </row>
    <row r="292" spans="1:52" x14ac:dyDescent="0.15">
      <c r="A292" s="275"/>
      <c r="B292" s="274"/>
      <c r="C292" s="111"/>
      <c r="D292" s="111">
        <v>0</v>
      </c>
      <c r="E292" s="105">
        <v>0</v>
      </c>
      <c r="F292" s="105">
        <v>13.246532918117209</v>
      </c>
      <c r="G292" s="105">
        <v>13.432881932225131</v>
      </c>
      <c r="H292" s="105">
        <v>0</v>
      </c>
      <c r="I292" s="105">
        <v>0</v>
      </c>
      <c r="J292" s="105"/>
      <c r="L292" s="25"/>
      <c r="M292" s="105">
        <f t="shared" si="39"/>
        <v>0</v>
      </c>
      <c r="N292" s="105">
        <f t="shared" si="40"/>
        <v>-0.18634901410792182</v>
      </c>
      <c r="O292" s="105">
        <f t="shared" si="41"/>
        <v>0</v>
      </c>
      <c r="P292" s="25"/>
      <c r="Q292" s="105"/>
      <c r="R292" s="105"/>
      <c r="S292" s="284"/>
      <c r="U292" s="25"/>
      <c r="V292" s="112">
        <f t="shared" si="42"/>
        <v>0</v>
      </c>
      <c r="W292" s="112">
        <f t="shared" si="43"/>
        <v>0</v>
      </c>
      <c r="X292" s="112">
        <f t="shared" si="44"/>
        <v>0</v>
      </c>
      <c r="Z292" s="102">
        <f t="shared" si="45"/>
        <v>1</v>
      </c>
      <c r="AA292" s="102">
        <f t="shared" si="46"/>
        <v>1</v>
      </c>
      <c r="AH292" s="221"/>
      <c r="AI292" s="270"/>
      <c r="AJ292" s="221"/>
      <c r="AK292" s="221"/>
      <c r="AL292" s="221"/>
      <c r="AM292" s="221"/>
      <c r="AN292" s="221"/>
      <c r="AO292" s="221"/>
      <c r="AP292" s="221"/>
      <c r="AQ292" s="274"/>
      <c r="AR292" s="274"/>
      <c r="AS292" s="221"/>
      <c r="AT292" s="221"/>
      <c r="AU292" s="221"/>
      <c r="AV292" s="221"/>
      <c r="AW292" s="221"/>
      <c r="AX292" s="221"/>
      <c r="AY292" s="221"/>
      <c r="AZ292" s="221"/>
    </row>
    <row r="293" spans="1:52" x14ac:dyDescent="0.15">
      <c r="A293" s="275"/>
      <c r="B293" s="274"/>
      <c r="C293" s="111"/>
      <c r="D293" s="111">
        <v>0</v>
      </c>
      <c r="E293" s="105">
        <v>0</v>
      </c>
      <c r="F293" s="105">
        <v>13.246532918117209</v>
      </c>
      <c r="G293" s="105">
        <v>13.432881932225131</v>
      </c>
      <c r="H293" s="105">
        <v>0</v>
      </c>
      <c r="I293" s="105">
        <v>0</v>
      </c>
      <c r="J293" s="105"/>
      <c r="L293" s="25"/>
      <c r="M293" s="105">
        <f t="shared" si="39"/>
        <v>0</v>
      </c>
      <c r="N293" s="105">
        <f t="shared" si="40"/>
        <v>-0.18634901410792182</v>
      </c>
      <c r="O293" s="105">
        <f t="shared" si="41"/>
        <v>0</v>
      </c>
      <c r="P293" s="25"/>
      <c r="Q293" s="105"/>
      <c r="R293" s="105"/>
      <c r="S293" s="284"/>
      <c r="U293" s="25"/>
      <c r="V293" s="112">
        <f t="shared" si="42"/>
        <v>0</v>
      </c>
      <c r="W293" s="112">
        <f t="shared" si="43"/>
        <v>0</v>
      </c>
      <c r="X293" s="112">
        <f t="shared" si="44"/>
        <v>0</v>
      </c>
      <c r="Z293" s="102">
        <f t="shared" si="45"/>
        <v>1</v>
      </c>
      <c r="AA293" s="102">
        <f t="shared" si="46"/>
        <v>1</v>
      </c>
      <c r="AH293" s="221"/>
      <c r="AI293" s="270"/>
      <c r="AJ293" s="221"/>
      <c r="AK293" s="221"/>
      <c r="AL293" s="221"/>
      <c r="AM293" s="221"/>
      <c r="AN293" s="221"/>
      <c r="AO293" s="221"/>
      <c r="AP293" s="221"/>
      <c r="AQ293" s="274"/>
      <c r="AR293" s="274"/>
      <c r="AS293" s="221"/>
      <c r="AT293" s="221"/>
      <c r="AU293" s="221"/>
      <c r="AV293" s="221"/>
      <c r="AW293" s="221"/>
      <c r="AX293" s="221"/>
      <c r="AY293" s="221"/>
      <c r="AZ293" s="221"/>
    </row>
    <row r="294" spans="1:52" x14ac:dyDescent="0.15">
      <c r="A294" s="275"/>
      <c r="B294" s="274"/>
      <c r="C294" s="111"/>
      <c r="D294" s="111">
        <v>0</v>
      </c>
      <c r="E294" s="105">
        <v>0</v>
      </c>
      <c r="F294" s="105">
        <v>13.246532918117209</v>
      </c>
      <c r="G294" s="105">
        <v>13.432881932225131</v>
      </c>
      <c r="H294" s="105">
        <v>0</v>
      </c>
      <c r="I294" s="105">
        <v>0</v>
      </c>
      <c r="J294" s="105"/>
      <c r="L294" s="25"/>
      <c r="M294" s="105">
        <f t="shared" si="39"/>
        <v>0</v>
      </c>
      <c r="N294" s="105">
        <f t="shared" si="40"/>
        <v>-0.18634901410792182</v>
      </c>
      <c r="O294" s="105">
        <f t="shared" si="41"/>
        <v>0</v>
      </c>
      <c r="P294" s="25"/>
      <c r="Q294" s="105"/>
      <c r="R294" s="105"/>
      <c r="S294" s="284"/>
      <c r="U294" s="25"/>
      <c r="V294" s="112">
        <f t="shared" si="42"/>
        <v>0</v>
      </c>
      <c r="W294" s="112">
        <f t="shared" si="43"/>
        <v>0</v>
      </c>
      <c r="X294" s="112">
        <f t="shared" si="44"/>
        <v>0</v>
      </c>
      <c r="Z294" s="102">
        <f t="shared" si="45"/>
        <v>1</v>
      </c>
      <c r="AA294" s="102">
        <f t="shared" si="46"/>
        <v>1</v>
      </c>
      <c r="AH294" s="221"/>
      <c r="AI294" s="270"/>
      <c r="AJ294" s="221"/>
      <c r="AK294" s="221"/>
      <c r="AL294" s="221"/>
      <c r="AM294" s="221"/>
      <c r="AN294" s="221"/>
      <c r="AO294" s="221"/>
      <c r="AP294" s="221"/>
      <c r="AQ294" s="274"/>
      <c r="AR294" s="274"/>
      <c r="AS294" s="221"/>
      <c r="AT294" s="221"/>
      <c r="AU294" s="221"/>
      <c r="AV294" s="221"/>
      <c r="AW294" s="221"/>
      <c r="AX294" s="221"/>
      <c r="AY294" s="221"/>
      <c r="AZ294" s="221"/>
    </row>
    <row r="295" spans="1:52" x14ac:dyDescent="0.15">
      <c r="A295" s="275"/>
      <c r="B295" s="274"/>
      <c r="C295" s="111"/>
      <c r="D295" s="111">
        <v>0</v>
      </c>
      <c r="E295" s="105">
        <v>0</v>
      </c>
      <c r="F295" s="105">
        <v>13.246532918117209</v>
      </c>
      <c r="G295" s="105">
        <v>13.432881932225131</v>
      </c>
      <c r="H295" s="105">
        <v>0</v>
      </c>
      <c r="I295" s="105">
        <v>0</v>
      </c>
      <c r="J295" s="105"/>
      <c r="L295" s="25"/>
      <c r="M295" s="105">
        <f t="shared" si="39"/>
        <v>0</v>
      </c>
      <c r="N295" s="105">
        <f t="shared" si="40"/>
        <v>-0.18634901410792182</v>
      </c>
      <c r="O295" s="105">
        <f t="shared" si="41"/>
        <v>0</v>
      </c>
      <c r="P295" s="25"/>
      <c r="Q295" s="105"/>
      <c r="R295" s="105"/>
      <c r="S295" s="284"/>
      <c r="U295" s="25"/>
      <c r="V295" s="112">
        <f t="shared" si="42"/>
        <v>0</v>
      </c>
      <c r="W295" s="112">
        <f t="shared" si="43"/>
        <v>0</v>
      </c>
      <c r="X295" s="112">
        <f t="shared" si="44"/>
        <v>0</v>
      </c>
      <c r="Z295" s="102">
        <f t="shared" si="45"/>
        <v>1</v>
      </c>
      <c r="AA295" s="102">
        <f t="shared" si="46"/>
        <v>1</v>
      </c>
      <c r="AH295" s="221"/>
      <c r="AI295" s="270"/>
      <c r="AJ295" s="221"/>
      <c r="AK295" s="221"/>
      <c r="AL295" s="221"/>
      <c r="AM295" s="221"/>
      <c r="AN295" s="221"/>
      <c r="AO295" s="221"/>
      <c r="AP295" s="221"/>
      <c r="AQ295" s="274"/>
      <c r="AR295" s="274"/>
      <c r="AS295" s="221"/>
      <c r="AT295" s="221"/>
      <c r="AU295" s="221"/>
      <c r="AV295" s="221"/>
      <c r="AW295" s="221"/>
      <c r="AX295" s="221"/>
      <c r="AY295" s="221"/>
      <c r="AZ295" s="221"/>
    </row>
    <row r="296" spans="1:52" x14ac:dyDescent="0.15">
      <c r="A296" s="275"/>
      <c r="B296" s="274"/>
      <c r="C296" s="111"/>
      <c r="D296" s="111">
        <v>0</v>
      </c>
      <c r="E296" s="105">
        <v>0</v>
      </c>
      <c r="F296" s="105">
        <v>13.246532918117209</v>
      </c>
      <c r="G296" s="105">
        <v>13.432881932225131</v>
      </c>
      <c r="H296" s="105">
        <v>0</v>
      </c>
      <c r="I296" s="105">
        <v>0</v>
      </c>
      <c r="J296" s="105"/>
      <c r="L296" s="25"/>
      <c r="M296" s="105">
        <f t="shared" si="39"/>
        <v>0</v>
      </c>
      <c r="N296" s="105">
        <f t="shared" si="40"/>
        <v>-0.18634901410792182</v>
      </c>
      <c r="O296" s="105">
        <f t="shared" si="41"/>
        <v>0</v>
      </c>
      <c r="P296" s="25"/>
      <c r="Q296" s="105"/>
      <c r="R296" s="105"/>
      <c r="S296" s="284"/>
      <c r="U296" s="25"/>
      <c r="V296" s="112">
        <f t="shared" si="42"/>
        <v>0</v>
      </c>
      <c r="W296" s="112">
        <f t="shared" si="43"/>
        <v>0</v>
      </c>
      <c r="X296" s="112">
        <f t="shared" si="44"/>
        <v>0</v>
      </c>
      <c r="Z296" s="102">
        <f t="shared" si="45"/>
        <v>1</v>
      </c>
      <c r="AA296" s="102">
        <f t="shared" si="46"/>
        <v>1</v>
      </c>
      <c r="AH296" s="221"/>
      <c r="AI296" s="270"/>
      <c r="AJ296" s="221"/>
      <c r="AK296" s="221"/>
      <c r="AL296" s="221"/>
      <c r="AM296" s="221"/>
      <c r="AN296" s="221"/>
      <c r="AO296" s="221"/>
      <c r="AP296" s="221"/>
      <c r="AQ296" s="274"/>
      <c r="AR296" s="274"/>
      <c r="AS296" s="221"/>
      <c r="AT296" s="221"/>
      <c r="AU296" s="221"/>
      <c r="AV296" s="221"/>
      <c r="AW296" s="221"/>
      <c r="AX296" s="221"/>
      <c r="AY296" s="221"/>
      <c r="AZ296" s="221"/>
    </row>
    <row r="297" spans="1:52" x14ac:dyDescent="0.15">
      <c r="A297" s="275"/>
      <c r="B297" s="274"/>
      <c r="C297" s="111"/>
      <c r="D297" s="111">
        <v>0</v>
      </c>
      <c r="E297" s="105">
        <v>0</v>
      </c>
      <c r="F297" s="105">
        <v>13.246532918117209</v>
      </c>
      <c r="G297" s="105">
        <v>13.432881932225131</v>
      </c>
      <c r="H297" s="105">
        <v>0</v>
      </c>
      <c r="I297" s="105">
        <v>0</v>
      </c>
      <c r="J297" s="105"/>
      <c r="L297" s="25"/>
      <c r="M297" s="105">
        <f t="shared" si="39"/>
        <v>0</v>
      </c>
      <c r="N297" s="105">
        <f t="shared" si="40"/>
        <v>-0.18634901410792182</v>
      </c>
      <c r="O297" s="105">
        <f t="shared" si="41"/>
        <v>0</v>
      </c>
      <c r="P297" s="25"/>
      <c r="Q297" s="105"/>
      <c r="R297" s="105"/>
      <c r="S297" s="284"/>
      <c r="U297" s="25"/>
      <c r="V297" s="112">
        <f t="shared" si="42"/>
        <v>0</v>
      </c>
      <c r="W297" s="112">
        <f t="shared" si="43"/>
        <v>0</v>
      </c>
      <c r="X297" s="112">
        <f t="shared" si="44"/>
        <v>0</v>
      </c>
      <c r="Z297" s="102">
        <f t="shared" si="45"/>
        <v>1</v>
      </c>
      <c r="AA297" s="102">
        <f t="shared" si="46"/>
        <v>1</v>
      </c>
      <c r="AH297" s="221"/>
      <c r="AI297" s="270"/>
      <c r="AJ297" s="221"/>
      <c r="AK297" s="221"/>
      <c r="AL297" s="221"/>
      <c r="AM297" s="221"/>
      <c r="AN297" s="221"/>
      <c r="AO297" s="221"/>
      <c r="AP297" s="221"/>
      <c r="AQ297" s="274"/>
      <c r="AR297" s="274"/>
      <c r="AS297" s="221"/>
      <c r="AT297" s="221"/>
      <c r="AU297" s="221"/>
      <c r="AV297" s="221"/>
      <c r="AW297" s="221"/>
      <c r="AX297" s="221"/>
      <c r="AY297" s="221"/>
      <c r="AZ297" s="221"/>
    </row>
    <row r="298" spans="1:52" x14ac:dyDescent="0.15">
      <c r="A298" s="275"/>
      <c r="B298" s="274"/>
      <c r="C298" s="111"/>
      <c r="D298" s="111">
        <v>0</v>
      </c>
      <c r="E298" s="105">
        <v>0</v>
      </c>
      <c r="F298" s="105">
        <v>13.246532918117209</v>
      </c>
      <c r="G298" s="105">
        <v>13.432881932225131</v>
      </c>
      <c r="H298" s="105">
        <v>0</v>
      </c>
      <c r="I298" s="105">
        <v>0</v>
      </c>
      <c r="J298" s="105"/>
      <c r="L298" s="25"/>
      <c r="M298" s="105">
        <f t="shared" si="39"/>
        <v>0</v>
      </c>
      <c r="N298" s="105">
        <f t="shared" si="40"/>
        <v>-0.18634901410792182</v>
      </c>
      <c r="O298" s="105">
        <f t="shared" si="41"/>
        <v>0</v>
      </c>
      <c r="P298" s="25"/>
      <c r="Q298" s="105"/>
      <c r="R298" s="105"/>
      <c r="S298" s="284"/>
      <c r="U298" s="25"/>
      <c r="V298" s="112">
        <f t="shared" si="42"/>
        <v>0</v>
      </c>
      <c r="W298" s="112">
        <f t="shared" si="43"/>
        <v>0</v>
      </c>
      <c r="X298" s="112">
        <f t="shared" si="44"/>
        <v>0</v>
      </c>
      <c r="Z298" s="102">
        <f t="shared" si="45"/>
        <v>1</v>
      </c>
      <c r="AA298" s="102">
        <f t="shared" si="46"/>
        <v>1</v>
      </c>
      <c r="AH298" s="221"/>
      <c r="AI298" s="270"/>
      <c r="AJ298" s="221"/>
      <c r="AK298" s="221"/>
      <c r="AL298" s="221"/>
      <c r="AM298" s="221"/>
      <c r="AN298" s="221"/>
      <c r="AO298" s="221"/>
      <c r="AP298" s="221"/>
      <c r="AQ298" s="274"/>
      <c r="AR298" s="274"/>
      <c r="AS298" s="221"/>
      <c r="AT298" s="221"/>
      <c r="AU298" s="221"/>
      <c r="AV298" s="221"/>
      <c r="AW298" s="221"/>
      <c r="AX298" s="221"/>
      <c r="AY298" s="221"/>
      <c r="AZ298" s="221"/>
    </row>
    <row r="299" spans="1:52" x14ac:dyDescent="0.15">
      <c r="A299" s="275"/>
      <c r="B299" s="274"/>
      <c r="C299" s="111"/>
      <c r="D299" s="111">
        <v>0</v>
      </c>
      <c r="E299" s="105">
        <v>0</v>
      </c>
      <c r="F299" s="105">
        <v>13.246532918117209</v>
      </c>
      <c r="G299" s="105">
        <v>13.432881932225131</v>
      </c>
      <c r="H299" s="105">
        <v>0</v>
      </c>
      <c r="I299" s="105">
        <v>0</v>
      </c>
      <c r="J299" s="105"/>
      <c r="L299" s="25"/>
      <c r="M299" s="105">
        <f t="shared" si="39"/>
        <v>0</v>
      </c>
      <c r="N299" s="105">
        <f t="shared" si="40"/>
        <v>-0.18634901410792182</v>
      </c>
      <c r="O299" s="105">
        <f t="shared" si="41"/>
        <v>0</v>
      </c>
      <c r="P299" s="25"/>
      <c r="Q299" s="105"/>
      <c r="R299" s="105"/>
      <c r="S299" s="284"/>
      <c r="U299" s="25"/>
      <c r="V299" s="112">
        <f t="shared" si="42"/>
        <v>0</v>
      </c>
      <c r="W299" s="112">
        <f t="shared" si="43"/>
        <v>0</v>
      </c>
      <c r="X299" s="112">
        <f t="shared" si="44"/>
        <v>0</v>
      </c>
      <c r="Z299" s="102">
        <f t="shared" si="45"/>
        <v>1</v>
      </c>
      <c r="AA299" s="102">
        <f t="shared" si="46"/>
        <v>1</v>
      </c>
      <c r="AH299" s="221"/>
      <c r="AI299" s="270"/>
      <c r="AJ299" s="221"/>
      <c r="AK299" s="221"/>
      <c r="AL299" s="221"/>
      <c r="AM299" s="221"/>
      <c r="AN299" s="221"/>
      <c r="AO299" s="221"/>
      <c r="AP299" s="221"/>
      <c r="AQ299" s="274"/>
      <c r="AR299" s="274"/>
      <c r="AS299" s="221"/>
      <c r="AT299" s="221"/>
      <c r="AU299" s="221"/>
      <c r="AV299" s="221"/>
      <c r="AW299" s="221"/>
      <c r="AX299" s="221"/>
      <c r="AY299" s="221"/>
      <c r="AZ299" s="221"/>
    </row>
    <row r="300" spans="1:52" x14ac:dyDescent="0.15">
      <c r="A300" s="275"/>
      <c r="B300" s="274"/>
      <c r="C300" s="111"/>
      <c r="D300" s="111">
        <v>0</v>
      </c>
      <c r="E300" s="105">
        <v>0</v>
      </c>
      <c r="F300" s="105">
        <v>13.246532918117209</v>
      </c>
      <c r="G300" s="105">
        <v>13.432881932225131</v>
      </c>
      <c r="H300" s="105">
        <v>0</v>
      </c>
      <c r="I300" s="105">
        <v>0</v>
      </c>
      <c r="J300" s="105"/>
      <c r="L300" s="25"/>
      <c r="M300" s="105">
        <f t="shared" si="39"/>
        <v>0</v>
      </c>
      <c r="N300" s="105">
        <f t="shared" si="40"/>
        <v>-0.18634901410792182</v>
      </c>
      <c r="O300" s="105">
        <f t="shared" si="41"/>
        <v>0</v>
      </c>
      <c r="P300" s="25"/>
      <c r="Q300" s="105"/>
      <c r="R300" s="105"/>
      <c r="S300" s="284"/>
      <c r="U300" s="25"/>
      <c r="V300" s="112">
        <f t="shared" si="42"/>
        <v>0</v>
      </c>
      <c r="W300" s="112">
        <f t="shared" si="43"/>
        <v>0</v>
      </c>
      <c r="X300" s="112">
        <f t="shared" si="44"/>
        <v>0</v>
      </c>
      <c r="Z300" s="102">
        <f t="shared" si="45"/>
        <v>1</v>
      </c>
      <c r="AA300" s="102">
        <f t="shared" si="46"/>
        <v>1</v>
      </c>
      <c r="AH300" s="221"/>
      <c r="AI300" s="270"/>
      <c r="AJ300" s="221"/>
      <c r="AK300" s="221"/>
      <c r="AL300" s="221"/>
      <c r="AM300" s="221"/>
      <c r="AN300" s="221"/>
      <c r="AO300" s="221"/>
      <c r="AP300" s="221"/>
      <c r="AQ300" s="274"/>
      <c r="AR300" s="274"/>
      <c r="AS300" s="221"/>
      <c r="AT300" s="221"/>
      <c r="AU300" s="221"/>
      <c r="AV300" s="221"/>
      <c r="AW300" s="221"/>
      <c r="AX300" s="221"/>
      <c r="AY300" s="221"/>
      <c r="AZ300" s="221"/>
    </row>
    <row r="301" spans="1:52" x14ac:dyDescent="0.15">
      <c r="A301" s="275"/>
      <c r="B301" s="274"/>
      <c r="C301" s="111"/>
      <c r="D301" s="111">
        <v>0</v>
      </c>
      <c r="E301" s="105">
        <v>0</v>
      </c>
      <c r="F301" s="105">
        <v>13.246532918117209</v>
      </c>
      <c r="G301" s="105">
        <v>13.432881932225131</v>
      </c>
      <c r="H301" s="105">
        <v>0</v>
      </c>
      <c r="I301" s="105">
        <v>0</v>
      </c>
      <c r="J301" s="105"/>
      <c r="L301" s="25"/>
      <c r="M301" s="105">
        <f t="shared" si="39"/>
        <v>0</v>
      </c>
      <c r="N301" s="105">
        <f t="shared" si="40"/>
        <v>-0.18634901410792182</v>
      </c>
      <c r="O301" s="105">
        <f t="shared" si="41"/>
        <v>0</v>
      </c>
      <c r="P301" s="25"/>
      <c r="Q301" s="105"/>
      <c r="R301" s="105"/>
      <c r="S301" s="284"/>
      <c r="U301" s="25"/>
      <c r="V301" s="112">
        <f t="shared" si="42"/>
        <v>0</v>
      </c>
      <c r="W301" s="112">
        <f t="shared" si="43"/>
        <v>0</v>
      </c>
      <c r="X301" s="112">
        <f t="shared" si="44"/>
        <v>0</v>
      </c>
      <c r="Z301" s="102">
        <f t="shared" si="45"/>
        <v>1</v>
      </c>
      <c r="AA301" s="102">
        <f t="shared" si="46"/>
        <v>1</v>
      </c>
      <c r="AH301" s="221"/>
      <c r="AI301" s="270"/>
      <c r="AJ301" s="221"/>
      <c r="AK301" s="221"/>
      <c r="AL301" s="221"/>
      <c r="AM301" s="221"/>
      <c r="AN301" s="221"/>
      <c r="AO301" s="221"/>
      <c r="AP301" s="221"/>
      <c r="AQ301" s="274"/>
      <c r="AR301" s="274"/>
      <c r="AS301" s="221"/>
      <c r="AT301" s="221"/>
      <c r="AU301" s="221"/>
      <c r="AV301" s="221"/>
      <c r="AW301" s="221"/>
      <c r="AX301" s="221"/>
      <c r="AY301" s="221"/>
      <c r="AZ301" s="221"/>
    </row>
    <row r="302" spans="1:52" x14ac:dyDescent="0.15">
      <c r="A302" s="275"/>
      <c r="B302" s="274"/>
      <c r="C302" s="111"/>
      <c r="D302" s="111">
        <v>0</v>
      </c>
      <c r="E302" s="105">
        <v>0</v>
      </c>
      <c r="F302" s="105">
        <v>13.246532918117209</v>
      </c>
      <c r="G302" s="105">
        <v>13.432881932225131</v>
      </c>
      <c r="H302" s="105">
        <v>0</v>
      </c>
      <c r="I302" s="105">
        <v>0</v>
      </c>
      <c r="J302" s="105"/>
      <c r="L302" s="25"/>
      <c r="M302" s="105">
        <f t="shared" si="39"/>
        <v>0</v>
      </c>
      <c r="N302" s="105">
        <f t="shared" si="40"/>
        <v>-0.18634901410792182</v>
      </c>
      <c r="O302" s="105">
        <f t="shared" si="41"/>
        <v>0</v>
      </c>
      <c r="P302" s="25"/>
      <c r="Q302" s="105"/>
      <c r="R302" s="105"/>
      <c r="S302" s="284"/>
      <c r="U302" s="25"/>
      <c r="V302" s="112">
        <f t="shared" si="42"/>
        <v>0</v>
      </c>
      <c r="W302" s="112">
        <f t="shared" si="43"/>
        <v>0</v>
      </c>
      <c r="X302" s="112">
        <f t="shared" si="44"/>
        <v>0</v>
      </c>
      <c r="Z302" s="102">
        <f t="shared" si="45"/>
        <v>1</v>
      </c>
      <c r="AA302" s="102">
        <f t="shared" si="46"/>
        <v>1</v>
      </c>
      <c r="AH302" s="221"/>
      <c r="AI302" s="270"/>
      <c r="AJ302" s="221"/>
      <c r="AK302" s="221"/>
      <c r="AL302" s="221"/>
      <c r="AM302" s="221"/>
      <c r="AN302" s="221"/>
      <c r="AO302" s="221"/>
      <c r="AP302" s="221"/>
      <c r="AQ302" s="274"/>
      <c r="AR302" s="274"/>
      <c r="AS302" s="221"/>
      <c r="AT302" s="221"/>
      <c r="AU302" s="221"/>
      <c r="AV302" s="221"/>
      <c r="AW302" s="221"/>
      <c r="AX302" s="221"/>
      <c r="AY302" s="221"/>
      <c r="AZ302" s="221"/>
    </row>
    <row r="303" spans="1:52" x14ac:dyDescent="0.15">
      <c r="A303" s="275"/>
      <c r="B303" s="274"/>
      <c r="C303" s="111"/>
      <c r="D303" s="111">
        <v>0</v>
      </c>
      <c r="E303" s="105">
        <v>0</v>
      </c>
      <c r="F303" s="105">
        <v>13.246532918117209</v>
      </c>
      <c r="G303" s="105">
        <v>13.432881932225131</v>
      </c>
      <c r="H303" s="105">
        <v>0</v>
      </c>
      <c r="I303" s="105">
        <v>0</v>
      </c>
      <c r="J303" s="105"/>
      <c r="L303" s="25"/>
      <c r="M303" s="105">
        <f t="shared" si="39"/>
        <v>0</v>
      </c>
      <c r="N303" s="105">
        <f t="shared" si="40"/>
        <v>-0.18634901410792182</v>
      </c>
      <c r="O303" s="105">
        <f t="shared" si="41"/>
        <v>0</v>
      </c>
      <c r="P303" s="25"/>
      <c r="Q303" s="105"/>
      <c r="R303" s="105"/>
      <c r="S303" s="284"/>
      <c r="U303" s="25"/>
      <c r="V303" s="112">
        <f t="shared" si="42"/>
        <v>0</v>
      </c>
      <c r="W303" s="112">
        <f t="shared" si="43"/>
        <v>0</v>
      </c>
      <c r="X303" s="112">
        <f t="shared" si="44"/>
        <v>0</v>
      </c>
      <c r="Z303" s="102">
        <f t="shared" si="45"/>
        <v>1</v>
      </c>
      <c r="AA303" s="102">
        <f t="shared" si="46"/>
        <v>1</v>
      </c>
      <c r="AH303" s="221"/>
      <c r="AI303" s="270"/>
      <c r="AJ303" s="221"/>
      <c r="AK303" s="221"/>
      <c r="AL303" s="221"/>
      <c r="AM303" s="221"/>
      <c r="AN303" s="221"/>
      <c r="AO303" s="221"/>
      <c r="AP303" s="221"/>
      <c r="AQ303" s="274"/>
      <c r="AR303" s="274"/>
      <c r="AS303" s="221"/>
      <c r="AT303" s="221"/>
      <c r="AU303" s="221"/>
      <c r="AV303" s="221"/>
      <c r="AW303" s="221"/>
      <c r="AX303" s="221"/>
      <c r="AY303" s="221"/>
      <c r="AZ303" s="221"/>
    </row>
    <row r="304" spans="1:52" x14ac:dyDescent="0.15">
      <c r="A304" s="275"/>
      <c r="B304" s="274"/>
      <c r="C304" s="111"/>
      <c r="D304" s="111">
        <v>0</v>
      </c>
      <c r="E304" s="105">
        <v>0</v>
      </c>
      <c r="F304" s="105">
        <v>13.246532918117209</v>
      </c>
      <c r="G304" s="105">
        <v>13.432881932225131</v>
      </c>
      <c r="H304" s="105">
        <v>0</v>
      </c>
      <c r="I304" s="105">
        <v>0</v>
      </c>
      <c r="J304" s="105"/>
      <c r="L304" s="25"/>
      <c r="M304" s="105">
        <f t="shared" si="39"/>
        <v>0</v>
      </c>
      <c r="N304" s="105">
        <f t="shared" si="40"/>
        <v>-0.18634901410792182</v>
      </c>
      <c r="O304" s="105">
        <f t="shared" si="41"/>
        <v>0</v>
      </c>
      <c r="P304" s="25"/>
      <c r="Q304" s="105"/>
      <c r="R304" s="105"/>
      <c r="S304" s="284"/>
      <c r="U304" s="25"/>
      <c r="V304" s="112">
        <f t="shared" si="42"/>
        <v>0</v>
      </c>
      <c r="W304" s="112">
        <f t="shared" si="43"/>
        <v>0</v>
      </c>
      <c r="X304" s="112">
        <f t="shared" si="44"/>
        <v>0</v>
      </c>
      <c r="Z304" s="102">
        <f t="shared" si="45"/>
        <v>1</v>
      </c>
      <c r="AA304" s="102">
        <f t="shared" si="46"/>
        <v>1</v>
      </c>
      <c r="AH304" s="221"/>
      <c r="AI304" s="270"/>
      <c r="AJ304" s="221"/>
      <c r="AK304" s="221"/>
      <c r="AL304" s="221"/>
      <c r="AM304" s="221"/>
      <c r="AN304" s="221"/>
      <c r="AO304" s="221"/>
      <c r="AP304" s="221"/>
      <c r="AQ304" s="274"/>
      <c r="AR304" s="274"/>
      <c r="AS304" s="221"/>
      <c r="AT304" s="221"/>
      <c r="AU304" s="221"/>
      <c r="AV304" s="221"/>
      <c r="AW304" s="221"/>
      <c r="AX304" s="221"/>
      <c r="AY304" s="221"/>
      <c r="AZ304" s="221"/>
    </row>
    <row r="305" spans="1:52" x14ac:dyDescent="0.15">
      <c r="A305" s="275"/>
      <c r="B305" s="274"/>
      <c r="C305" s="111"/>
      <c r="D305" s="111">
        <v>0</v>
      </c>
      <c r="E305" s="105">
        <v>0</v>
      </c>
      <c r="F305" s="105">
        <v>13.246532918117209</v>
      </c>
      <c r="G305" s="105">
        <v>13.432881932225131</v>
      </c>
      <c r="H305" s="105">
        <v>0</v>
      </c>
      <c r="I305" s="105">
        <v>0</v>
      </c>
      <c r="J305" s="105"/>
      <c r="L305" s="25"/>
      <c r="M305" s="105">
        <f t="shared" si="39"/>
        <v>0</v>
      </c>
      <c r="N305" s="105">
        <f t="shared" si="40"/>
        <v>-0.18634901410792182</v>
      </c>
      <c r="O305" s="105">
        <f t="shared" si="41"/>
        <v>0</v>
      </c>
      <c r="P305" s="25"/>
      <c r="Q305" s="105"/>
      <c r="R305" s="105"/>
      <c r="S305" s="284"/>
      <c r="U305" s="25"/>
      <c r="V305" s="112">
        <f t="shared" si="42"/>
        <v>0</v>
      </c>
      <c r="W305" s="112">
        <f t="shared" si="43"/>
        <v>0</v>
      </c>
      <c r="X305" s="112">
        <f t="shared" si="44"/>
        <v>0</v>
      </c>
      <c r="Z305" s="102">
        <f t="shared" si="45"/>
        <v>1</v>
      </c>
      <c r="AA305" s="102">
        <f t="shared" si="46"/>
        <v>1</v>
      </c>
      <c r="AH305" s="221"/>
      <c r="AI305" s="270"/>
      <c r="AJ305" s="221"/>
      <c r="AK305" s="221"/>
      <c r="AL305" s="221"/>
      <c r="AM305" s="221"/>
      <c r="AN305" s="221"/>
      <c r="AO305" s="221"/>
      <c r="AP305" s="221"/>
      <c r="AQ305" s="274"/>
      <c r="AR305" s="274"/>
      <c r="AS305" s="221"/>
      <c r="AT305" s="221"/>
      <c r="AU305" s="221"/>
      <c r="AV305" s="221"/>
      <c r="AW305" s="221"/>
      <c r="AX305" s="221"/>
      <c r="AY305" s="221"/>
      <c r="AZ305" s="221"/>
    </row>
    <row r="306" spans="1:52" x14ac:dyDescent="0.15">
      <c r="A306" s="275"/>
      <c r="B306" s="274"/>
      <c r="C306" s="111"/>
      <c r="D306" s="111">
        <v>0</v>
      </c>
      <c r="E306" s="105">
        <v>0</v>
      </c>
      <c r="F306" s="105">
        <v>13.246532918117209</v>
      </c>
      <c r="G306" s="105">
        <v>13.432881932225131</v>
      </c>
      <c r="H306" s="105">
        <v>0</v>
      </c>
      <c r="I306" s="105">
        <v>0</v>
      </c>
      <c r="J306" s="105"/>
      <c r="L306" s="25"/>
      <c r="M306" s="105">
        <f t="shared" si="39"/>
        <v>0</v>
      </c>
      <c r="N306" s="105">
        <f t="shared" si="40"/>
        <v>-0.18634901410792182</v>
      </c>
      <c r="O306" s="105">
        <f t="shared" si="41"/>
        <v>0</v>
      </c>
      <c r="P306" s="25"/>
      <c r="Q306" s="105"/>
      <c r="R306" s="105"/>
      <c r="S306" s="284"/>
      <c r="U306" s="25"/>
      <c r="V306" s="112">
        <f t="shared" si="42"/>
        <v>0</v>
      </c>
      <c r="W306" s="112">
        <f t="shared" si="43"/>
        <v>0</v>
      </c>
      <c r="X306" s="112">
        <f t="shared" si="44"/>
        <v>0</v>
      </c>
      <c r="Z306" s="102">
        <f t="shared" si="45"/>
        <v>1</v>
      </c>
      <c r="AA306" s="102">
        <f t="shared" si="46"/>
        <v>1</v>
      </c>
      <c r="AH306" s="221"/>
      <c r="AI306" s="270"/>
      <c r="AJ306" s="221"/>
      <c r="AK306" s="221"/>
      <c r="AL306" s="221"/>
      <c r="AM306" s="221"/>
      <c r="AN306" s="221"/>
      <c r="AO306" s="221"/>
      <c r="AP306" s="221"/>
      <c r="AQ306" s="274"/>
      <c r="AR306" s="274"/>
      <c r="AS306" s="221"/>
      <c r="AT306" s="221"/>
      <c r="AU306" s="221"/>
      <c r="AV306" s="221"/>
      <c r="AW306" s="221"/>
      <c r="AX306" s="221"/>
      <c r="AY306" s="221"/>
      <c r="AZ306" s="221"/>
    </row>
    <row r="307" spans="1:52" x14ac:dyDescent="0.15">
      <c r="A307" s="275"/>
      <c r="B307" s="274"/>
      <c r="C307" s="111"/>
      <c r="D307" s="111">
        <v>0</v>
      </c>
      <c r="E307" s="105">
        <v>0</v>
      </c>
      <c r="F307" s="105">
        <v>13.246532918117209</v>
      </c>
      <c r="G307" s="105">
        <v>13.432881932225131</v>
      </c>
      <c r="H307" s="105">
        <v>0</v>
      </c>
      <c r="I307" s="105">
        <v>0</v>
      </c>
      <c r="J307" s="105"/>
      <c r="L307" s="25"/>
      <c r="M307" s="105">
        <f t="shared" si="39"/>
        <v>0</v>
      </c>
      <c r="N307" s="105">
        <f t="shared" si="40"/>
        <v>-0.18634901410792182</v>
      </c>
      <c r="O307" s="105">
        <f t="shared" si="41"/>
        <v>0</v>
      </c>
      <c r="P307" s="25"/>
      <c r="Q307" s="105"/>
      <c r="R307" s="105"/>
      <c r="S307" s="284"/>
      <c r="U307" s="25"/>
      <c r="V307" s="112">
        <f t="shared" si="42"/>
        <v>0</v>
      </c>
      <c r="W307" s="112">
        <f t="shared" si="43"/>
        <v>0</v>
      </c>
      <c r="X307" s="112">
        <f t="shared" si="44"/>
        <v>0</v>
      </c>
      <c r="Z307" s="102">
        <f t="shared" si="45"/>
        <v>1</v>
      </c>
      <c r="AA307" s="102">
        <f t="shared" si="46"/>
        <v>1</v>
      </c>
      <c r="AH307" s="221"/>
      <c r="AI307" s="270"/>
      <c r="AJ307" s="221"/>
      <c r="AK307" s="221"/>
      <c r="AL307" s="221"/>
      <c r="AM307" s="221"/>
      <c r="AN307" s="221"/>
      <c r="AO307" s="221"/>
      <c r="AP307" s="221"/>
      <c r="AQ307" s="274"/>
      <c r="AR307" s="274"/>
      <c r="AS307" s="221"/>
      <c r="AT307" s="221"/>
      <c r="AU307" s="221"/>
      <c r="AV307" s="221"/>
      <c r="AW307" s="221"/>
      <c r="AX307" s="221"/>
      <c r="AY307" s="221"/>
      <c r="AZ307" s="221"/>
    </row>
    <row r="308" spans="1:52" x14ac:dyDescent="0.15">
      <c r="A308" s="275"/>
      <c r="B308" s="274"/>
      <c r="C308" s="111"/>
      <c r="D308" s="111">
        <v>0</v>
      </c>
      <c r="E308" s="105">
        <v>0</v>
      </c>
      <c r="F308" s="105">
        <v>13.246532918117209</v>
      </c>
      <c r="G308" s="105">
        <v>13.432881932225131</v>
      </c>
      <c r="H308" s="105">
        <v>0</v>
      </c>
      <c r="I308" s="105">
        <v>0</v>
      </c>
      <c r="J308" s="105"/>
      <c r="L308" s="25"/>
      <c r="M308" s="105">
        <f t="shared" si="39"/>
        <v>0</v>
      </c>
      <c r="N308" s="105">
        <f t="shared" si="40"/>
        <v>-0.18634901410792182</v>
      </c>
      <c r="O308" s="105">
        <f t="shared" si="41"/>
        <v>0</v>
      </c>
      <c r="P308" s="25"/>
      <c r="Q308" s="105"/>
      <c r="R308" s="105"/>
      <c r="S308" s="284"/>
      <c r="U308" s="25"/>
      <c r="V308" s="112">
        <f t="shared" si="42"/>
        <v>0</v>
      </c>
      <c r="W308" s="112">
        <f t="shared" si="43"/>
        <v>0</v>
      </c>
      <c r="X308" s="112">
        <f t="shared" si="44"/>
        <v>0</v>
      </c>
      <c r="Z308" s="102">
        <f t="shared" si="45"/>
        <v>1</v>
      </c>
      <c r="AA308" s="102">
        <f t="shared" si="46"/>
        <v>1</v>
      </c>
      <c r="AH308" s="221"/>
      <c r="AI308" s="270"/>
      <c r="AJ308" s="221"/>
      <c r="AK308" s="221"/>
      <c r="AL308" s="221"/>
      <c r="AM308" s="221"/>
      <c r="AN308" s="221"/>
      <c r="AO308" s="221"/>
      <c r="AP308" s="221"/>
      <c r="AQ308" s="274"/>
      <c r="AR308" s="274"/>
      <c r="AS308" s="221"/>
      <c r="AT308" s="221"/>
      <c r="AU308" s="221"/>
      <c r="AV308" s="221"/>
      <c r="AW308" s="221"/>
      <c r="AX308" s="221"/>
      <c r="AY308" s="221"/>
      <c r="AZ308" s="221"/>
    </row>
    <row r="309" spans="1:52" x14ac:dyDescent="0.15">
      <c r="A309" s="275"/>
      <c r="B309" s="274"/>
      <c r="C309" s="111"/>
      <c r="D309" s="111">
        <v>0</v>
      </c>
      <c r="E309" s="105">
        <v>0</v>
      </c>
      <c r="F309" s="105">
        <v>13.246532918117209</v>
      </c>
      <c r="G309" s="105">
        <v>13.432881932225131</v>
      </c>
      <c r="H309" s="105">
        <v>0</v>
      </c>
      <c r="I309" s="105">
        <v>0</v>
      </c>
      <c r="J309" s="105"/>
      <c r="L309" s="25"/>
      <c r="M309" s="105">
        <f t="shared" si="39"/>
        <v>0</v>
      </c>
      <c r="N309" s="105">
        <f t="shared" si="40"/>
        <v>-0.18634901410792182</v>
      </c>
      <c r="O309" s="105">
        <f t="shared" si="41"/>
        <v>0</v>
      </c>
      <c r="P309" s="25"/>
      <c r="Q309" s="105"/>
      <c r="R309" s="105"/>
      <c r="S309" s="284"/>
      <c r="U309" s="25"/>
      <c r="V309" s="112">
        <f t="shared" si="42"/>
        <v>0</v>
      </c>
      <c r="W309" s="112">
        <f t="shared" si="43"/>
        <v>0</v>
      </c>
      <c r="X309" s="112">
        <f t="shared" si="44"/>
        <v>0</v>
      </c>
      <c r="Z309" s="102">
        <f t="shared" si="45"/>
        <v>1</v>
      </c>
      <c r="AA309" s="102">
        <f t="shared" si="46"/>
        <v>1</v>
      </c>
      <c r="AH309" s="221"/>
      <c r="AI309" s="270"/>
      <c r="AJ309" s="221"/>
      <c r="AK309" s="221"/>
      <c r="AL309" s="221"/>
      <c r="AM309" s="221"/>
      <c r="AN309" s="221"/>
      <c r="AO309" s="221"/>
      <c r="AP309" s="221"/>
      <c r="AQ309" s="274"/>
      <c r="AR309" s="274"/>
      <c r="AS309" s="221"/>
      <c r="AT309" s="221"/>
      <c r="AU309" s="221"/>
      <c r="AV309" s="221"/>
      <c r="AW309" s="221"/>
      <c r="AX309" s="221"/>
      <c r="AY309" s="221"/>
      <c r="AZ309" s="221"/>
    </row>
    <row r="310" spans="1:52" x14ac:dyDescent="0.15">
      <c r="A310" s="275"/>
      <c r="B310" s="274"/>
      <c r="C310" s="111"/>
      <c r="D310" s="111">
        <v>0</v>
      </c>
      <c r="E310" s="105">
        <v>0</v>
      </c>
      <c r="F310" s="105">
        <v>13.246532918117209</v>
      </c>
      <c r="G310" s="105">
        <v>13.432881932225131</v>
      </c>
      <c r="H310" s="105">
        <v>0</v>
      </c>
      <c r="I310" s="105">
        <v>0</v>
      </c>
      <c r="J310" s="105"/>
      <c r="L310" s="25"/>
      <c r="M310" s="105">
        <f t="shared" si="39"/>
        <v>0</v>
      </c>
      <c r="N310" s="105">
        <f t="shared" si="40"/>
        <v>-0.18634901410792182</v>
      </c>
      <c r="O310" s="105">
        <f t="shared" si="41"/>
        <v>0</v>
      </c>
      <c r="P310" s="25"/>
      <c r="Q310" s="105"/>
      <c r="R310" s="105"/>
      <c r="S310" s="284"/>
      <c r="U310" s="25"/>
      <c r="V310" s="112">
        <f t="shared" si="42"/>
        <v>0</v>
      </c>
      <c r="W310" s="112">
        <f t="shared" si="43"/>
        <v>0</v>
      </c>
      <c r="X310" s="112">
        <f t="shared" si="44"/>
        <v>0</v>
      </c>
      <c r="Z310" s="102">
        <f t="shared" si="45"/>
        <v>1</v>
      </c>
      <c r="AA310" s="102">
        <f t="shared" si="46"/>
        <v>1</v>
      </c>
      <c r="AH310" s="221"/>
      <c r="AI310" s="270"/>
      <c r="AJ310" s="221"/>
      <c r="AK310" s="221"/>
      <c r="AL310" s="221"/>
      <c r="AM310" s="221"/>
      <c r="AN310" s="221"/>
      <c r="AO310" s="221"/>
      <c r="AP310" s="221"/>
      <c r="AQ310" s="274"/>
      <c r="AR310" s="274"/>
      <c r="AS310" s="221"/>
      <c r="AT310" s="221"/>
      <c r="AU310" s="221"/>
      <c r="AV310" s="221"/>
      <c r="AW310" s="221"/>
      <c r="AX310" s="221"/>
      <c r="AY310" s="221"/>
      <c r="AZ310" s="221"/>
    </row>
    <row r="311" spans="1:52" x14ac:dyDescent="0.15">
      <c r="A311" s="275"/>
      <c r="B311" s="274"/>
      <c r="C311" s="111"/>
      <c r="D311" s="111">
        <v>0</v>
      </c>
      <c r="E311" s="105">
        <v>0</v>
      </c>
      <c r="F311" s="105">
        <v>13.246532918117209</v>
      </c>
      <c r="G311" s="105">
        <v>13.432881932225131</v>
      </c>
      <c r="H311" s="105">
        <v>0</v>
      </c>
      <c r="I311" s="105">
        <v>0</v>
      </c>
      <c r="J311" s="105"/>
      <c r="L311" s="25"/>
      <c r="M311" s="105">
        <f t="shared" si="39"/>
        <v>0</v>
      </c>
      <c r="N311" s="105">
        <f t="shared" si="40"/>
        <v>-0.18634901410792182</v>
      </c>
      <c r="O311" s="105">
        <f t="shared" si="41"/>
        <v>0</v>
      </c>
      <c r="P311" s="25"/>
      <c r="Q311" s="105"/>
      <c r="R311" s="105"/>
      <c r="S311" s="284"/>
      <c r="U311" s="25"/>
      <c r="V311" s="112">
        <f t="shared" si="42"/>
        <v>0</v>
      </c>
      <c r="W311" s="112">
        <f t="shared" si="43"/>
        <v>0</v>
      </c>
      <c r="X311" s="112">
        <f t="shared" si="44"/>
        <v>0</v>
      </c>
      <c r="Z311" s="102">
        <f t="shared" si="45"/>
        <v>1</v>
      </c>
      <c r="AA311" s="102">
        <f t="shared" si="46"/>
        <v>1</v>
      </c>
      <c r="AH311" s="221"/>
      <c r="AI311" s="270"/>
      <c r="AJ311" s="221"/>
      <c r="AK311" s="221"/>
      <c r="AL311" s="221"/>
      <c r="AM311" s="221"/>
      <c r="AN311" s="221"/>
      <c r="AO311" s="221"/>
      <c r="AP311" s="221"/>
      <c r="AQ311" s="274"/>
      <c r="AR311" s="274"/>
      <c r="AS311" s="221"/>
      <c r="AT311" s="221"/>
      <c r="AU311" s="221"/>
      <c r="AV311" s="221"/>
      <c r="AW311" s="221"/>
      <c r="AX311" s="221"/>
      <c r="AY311" s="221"/>
      <c r="AZ311" s="221"/>
    </row>
    <row r="312" spans="1:52" x14ac:dyDescent="0.15">
      <c r="A312" s="275"/>
      <c r="B312" s="274"/>
      <c r="C312" s="111"/>
      <c r="D312" s="111">
        <v>0</v>
      </c>
      <c r="E312" s="105">
        <v>0</v>
      </c>
      <c r="F312" s="105">
        <v>13.246532918117209</v>
      </c>
      <c r="G312" s="105">
        <v>13.432881932225131</v>
      </c>
      <c r="H312" s="105">
        <v>0</v>
      </c>
      <c r="I312" s="105">
        <v>0</v>
      </c>
      <c r="J312" s="105"/>
      <c r="L312" s="25"/>
      <c r="M312" s="105">
        <f t="shared" si="39"/>
        <v>0</v>
      </c>
      <c r="N312" s="105">
        <f t="shared" si="40"/>
        <v>-0.18634901410792182</v>
      </c>
      <c r="O312" s="105">
        <f t="shared" si="41"/>
        <v>0</v>
      </c>
      <c r="P312" s="25"/>
      <c r="Q312" s="105"/>
      <c r="R312" s="105"/>
      <c r="S312" s="284"/>
      <c r="U312" s="25"/>
      <c r="V312" s="112">
        <f t="shared" si="42"/>
        <v>0</v>
      </c>
      <c r="W312" s="112">
        <f t="shared" si="43"/>
        <v>0</v>
      </c>
      <c r="X312" s="112">
        <f t="shared" si="44"/>
        <v>0</v>
      </c>
      <c r="Z312" s="102">
        <f t="shared" si="45"/>
        <v>1</v>
      </c>
      <c r="AA312" s="102">
        <f t="shared" si="46"/>
        <v>1</v>
      </c>
      <c r="AH312" s="221"/>
      <c r="AI312" s="270"/>
      <c r="AJ312" s="221"/>
      <c r="AK312" s="221"/>
      <c r="AL312" s="221"/>
      <c r="AM312" s="221"/>
      <c r="AN312" s="221"/>
      <c r="AO312" s="221"/>
      <c r="AP312" s="221"/>
      <c r="AQ312" s="274"/>
      <c r="AR312" s="274"/>
      <c r="AS312" s="221"/>
      <c r="AT312" s="221"/>
      <c r="AU312" s="221"/>
      <c r="AV312" s="221"/>
      <c r="AW312" s="221"/>
      <c r="AX312" s="221"/>
      <c r="AY312" s="221"/>
      <c r="AZ312" s="221"/>
    </row>
    <row r="313" spans="1:52" x14ac:dyDescent="0.15">
      <c r="A313" s="275"/>
      <c r="B313" s="274"/>
      <c r="C313" s="111"/>
      <c r="D313" s="111">
        <v>0</v>
      </c>
      <c r="E313" s="105">
        <v>0</v>
      </c>
      <c r="F313" s="105">
        <v>13.246532918117209</v>
      </c>
      <c r="G313" s="105">
        <v>13.432881932225131</v>
      </c>
      <c r="H313" s="105">
        <v>0</v>
      </c>
      <c r="I313" s="105">
        <v>0</v>
      </c>
      <c r="J313" s="105"/>
      <c r="L313" s="25"/>
      <c r="M313" s="105">
        <f t="shared" si="39"/>
        <v>0</v>
      </c>
      <c r="N313" s="105">
        <f t="shared" si="40"/>
        <v>-0.18634901410792182</v>
      </c>
      <c r="O313" s="105">
        <f t="shared" si="41"/>
        <v>0</v>
      </c>
      <c r="P313" s="25"/>
      <c r="Q313" s="105"/>
      <c r="R313" s="105"/>
      <c r="S313" s="284"/>
      <c r="U313" s="25"/>
      <c r="V313" s="112">
        <f t="shared" si="42"/>
        <v>0</v>
      </c>
      <c r="W313" s="112">
        <f t="shared" si="43"/>
        <v>0</v>
      </c>
      <c r="X313" s="112">
        <f t="shared" si="44"/>
        <v>0</v>
      </c>
      <c r="Z313" s="102">
        <f t="shared" si="45"/>
        <v>1</v>
      </c>
      <c r="AA313" s="102">
        <f t="shared" si="46"/>
        <v>1</v>
      </c>
      <c r="AH313" s="221"/>
      <c r="AI313" s="270"/>
      <c r="AJ313" s="221"/>
      <c r="AK313" s="221"/>
      <c r="AL313" s="221"/>
      <c r="AM313" s="221"/>
      <c r="AN313" s="221"/>
      <c r="AO313" s="221"/>
      <c r="AP313" s="221"/>
      <c r="AQ313" s="274"/>
      <c r="AR313" s="274"/>
      <c r="AS313" s="221"/>
      <c r="AT313" s="221"/>
      <c r="AU313" s="221"/>
      <c r="AV313" s="221"/>
      <c r="AW313" s="221"/>
      <c r="AX313" s="221"/>
      <c r="AY313" s="221"/>
      <c r="AZ313" s="221"/>
    </row>
    <row r="314" spans="1:52" x14ac:dyDescent="0.15">
      <c r="A314" s="275"/>
      <c r="B314" s="274"/>
      <c r="C314" s="111"/>
      <c r="D314" s="111">
        <v>0</v>
      </c>
      <c r="E314" s="105">
        <v>0</v>
      </c>
      <c r="F314" s="105">
        <v>13.246532918117209</v>
      </c>
      <c r="G314" s="105">
        <v>13.432881932225131</v>
      </c>
      <c r="H314" s="105">
        <v>0</v>
      </c>
      <c r="I314" s="105">
        <v>0</v>
      </c>
      <c r="J314" s="105"/>
      <c r="L314" s="25"/>
      <c r="M314" s="105">
        <f t="shared" si="39"/>
        <v>0</v>
      </c>
      <c r="N314" s="105">
        <f t="shared" si="40"/>
        <v>-0.18634901410792182</v>
      </c>
      <c r="O314" s="105">
        <f t="shared" si="41"/>
        <v>0</v>
      </c>
      <c r="P314" s="25"/>
      <c r="Q314" s="105"/>
      <c r="R314" s="105"/>
      <c r="S314" s="284"/>
      <c r="U314" s="25"/>
      <c r="V314" s="112">
        <f t="shared" si="42"/>
        <v>0</v>
      </c>
      <c r="W314" s="112">
        <f t="shared" si="43"/>
        <v>0</v>
      </c>
      <c r="X314" s="112">
        <f t="shared" si="44"/>
        <v>0</v>
      </c>
      <c r="Z314" s="102">
        <f t="shared" si="45"/>
        <v>1</v>
      </c>
      <c r="AA314" s="102">
        <f t="shared" si="46"/>
        <v>1</v>
      </c>
      <c r="AH314" s="221"/>
      <c r="AI314" s="270"/>
      <c r="AJ314" s="221"/>
      <c r="AK314" s="221"/>
      <c r="AL314" s="221"/>
      <c r="AM314" s="221"/>
      <c r="AN314" s="221"/>
      <c r="AO314" s="221"/>
      <c r="AP314" s="221"/>
      <c r="AQ314" s="274"/>
      <c r="AR314" s="274"/>
      <c r="AS314" s="221"/>
      <c r="AT314" s="221"/>
      <c r="AU314" s="221"/>
      <c r="AV314" s="221"/>
      <c r="AW314" s="221"/>
      <c r="AX314" s="221"/>
      <c r="AY314" s="221"/>
      <c r="AZ314" s="221"/>
    </row>
    <row r="315" spans="1:52" x14ac:dyDescent="0.15">
      <c r="A315" s="275"/>
      <c r="B315" s="274"/>
      <c r="C315" s="111"/>
      <c r="D315" s="111">
        <v>0</v>
      </c>
      <c r="E315" s="105">
        <v>0</v>
      </c>
      <c r="F315" s="105">
        <v>13.246532918117209</v>
      </c>
      <c r="G315" s="105">
        <v>13.432881932225131</v>
      </c>
      <c r="H315" s="105">
        <v>0</v>
      </c>
      <c r="I315" s="105">
        <v>0</v>
      </c>
      <c r="J315" s="105"/>
      <c r="L315" s="25"/>
      <c r="M315" s="105">
        <f t="shared" si="39"/>
        <v>0</v>
      </c>
      <c r="N315" s="105">
        <f t="shared" si="40"/>
        <v>-0.18634901410792182</v>
      </c>
      <c r="O315" s="105">
        <f t="shared" si="41"/>
        <v>0</v>
      </c>
      <c r="P315" s="25"/>
      <c r="Q315" s="105"/>
      <c r="R315" s="105"/>
      <c r="S315" s="284"/>
      <c r="U315" s="25"/>
      <c r="V315" s="112">
        <f t="shared" si="42"/>
        <v>0</v>
      </c>
      <c r="W315" s="112">
        <f t="shared" si="43"/>
        <v>0</v>
      </c>
      <c r="X315" s="112">
        <f t="shared" si="44"/>
        <v>0</v>
      </c>
      <c r="Z315" s="102">
        <f t="shared" si="45"/>
        <v>1</v>
      </c>
      <c r="AA315" s="102">
        <f t="shared" si="46"/>
        <v>1</v>
      </c>
      <c r="AH315" s="221"/>
      <c r="AI315" s="270"/>
      <c r="AJ315" s="221"/>
      <c r="AK315" s="221"/>
      <c r="AL315" s="221"/>
      <c r="AM315" s="221"/>
      <c r="AN315" s="221"/>
      <c r="AO315" s="221"/>
      <c r="AP315" s="221"/>
      <c r="AQ315" s="274"/>
      <c r="AR315" s="274"/>
      <c r="AS315" s="221"/>
      <c r="AT315" s="221"/>
      <c r="AU315" s="221"/>
      <c r="AV315" s="221"/>
      <c r="AW315" s="221"/>
      <c r="AX315" s="221"/>
      <c r="AY315" s="221"/>
      <c r="AZ315" s="221"/>
    </row>
    <row r="316" spans="1:52" x14ac:dyDescent="0.15">
      <c r="A316" s="275"/>
      <c r="B316" s="274"/>
      <c r="C316" s="111"/>
      <c r="D316" s="111">
        <v>0</v>
      </c>
      <c r="E316" s="105">
        <v>0</v>
      </c>
      <c r="F316" s="105">
        <v>13.246532918117209</v>
      </c>
      <c r="G316" s="105">
        <v>13.432881932225131</v>
      </c>
      <c r="H316" s="105">
        <v>0</v>
      </c>
      <c r="I316" s="105">
        <v>0</v>
      </c>
      <c r="J316" s="105"/>
      <c r="L316" s="25"/>
      <c r="M316" s="105">
        <f t="shared" si="39"/>
        <v>0</v>
      </c>
      <c r="N316" s="105">
        <f t="shared" si="40"/>
        <v>-0.18634901410792182</v>
      </c>
      <c r="O316" s="105">
        <f t="shared" si="41"/>
        <v>0</v>
      </c>
      <c r="P316" s="25"/>
      <c r="Q316" s="105"/>
      <c r="R316" s="105"/>
      <c r="S316" s="284"/>
      <c r="U316" s="25"/>
      <c r="V316" s="112">
        <f t="shared" si="42"/>
        <v>0</v>
      </c>
      <c r="W316" s="112">
        <f t="shared" si="43"/>
        <v>0</v>
      </c>
      <c r="X316" s="112">
        <f t="shared" si="44"/>
        <v>0</v>
      </c>
      <c r="Z316" s="102">
        <f t="shared" si="45"/>
        <v>1</v>
      </c>
      <c r="AA316" s="102">
        <f t="shared" si="46"/>
        <v>1</v>
      </c>
      <c r="AH316" s="221"/>
      <c r="AI316" s="270"/>
      <c r="AJ316" s="221"/>
      <c r="AK316" s="221"/>
      <c r="AL316" s="221"/>
      <c r="AM316" s="221"/>
      <c r="AN316" s="221"/>
      <c r="AO316" s="221"/>
      <c r="AP316" s="221"/>
      <c r="AQ316" s="274"/>
      <c r="AR316" s="274"/>
      <c r="AS316" s="221"/>
      <c r="AT316" s="221"/>
      <c r="AU316" s="221"/>
      <c r="AV316" s="221"/>
      <c r="AW316" s="221"/>
      <c r="AX316" s="221"/>
      <c r="AY316" s="221"/>
      <c r="AZ316" s="221"/>
    </row>
    <row r="317" spans="1:52" x14ac:dyDescent="0.15">
      <c r="A317" s="275"/>
      <c r="B317" s="274"/>
      <c r="C317" s="111"/>
      <c r="D317" s="111">
        <v>0</v>
      </c>
      <c r="E317" s="105">
        <v>0</v>
      </c>
      <c r="F317" s="105">
        <v>13.246532918117209</v>
      </c>
      <c r="G317" s="105">
        <v>13.432881932225131</v>
      </c>
      <c r="H317" s="105">
        <v>0</v>
      </c>
      <c r="I317" s="105">
        <v>0</v>
      </c>
      <c r="J317" s="105"/>
      <c r="L317" s="25"/>
      <c r="M317" s="105">
        <f t="shared" si="39"/>
        <v>0</v>
      </c>
      <c r="N317" s="105">
        <f t="shared" si="40"/>
        <v>-0.18634901410792182</v>
      </c>
      <c r="O317" s="105">
        <f t="shared" si="41"/>
        <v>0</v>
      </c>
      <c r="P317" s="25"/>
      <c r="Q317" s="105"/>
      <c r="R317" s="105"/>
      <c r="S317" s="284"/>
      <c r="U317" s="25"/>
      <c r="V317" s="112">
        <f t="shared" si="42"/>
        <v>0</v>
      </c>
      <c r="W317" s="112">
        <f t="shared" si="43"/>
        <v>0</v>
      </c>
      <c r="X317" s="112">
        <f t="shared" si="44"/>
        <v>0</v>
      </c>
      <c r="Z317" s="102">
        <f t="shared" si="45"/>
        <v>1</v>
      </c>
      <c r="AA317" s="102">
        <f t="shared" si="46"/>
        <v>1</v>
      </c>
      <c r="AH317" s="221"/>
      <c r="AI317" s="270"/>
      <c r="AJ317" s="221"/>
      <c r="AK317" s="221"/>
      <c r="AL317" s="221"/>
      <c r="AM317" s="221"/>
      <c r="AN317" s="221"/>
      <c r="AO317" s="221"/>
      <c r="AP317" s="221"/>
      <c r="AQ317" s="274"/>
      <c r="AR317" s="274"/>
      <c r="AS317" s="221"/>
      <c r="AT317" s="221"/>
      <c r="AU317" s="221"/>
      <c r="AV317" s="221"/>
      <c r="AW317" s="221"/>
      <c r="AX317" s="221"/>
      <c r="AY317" s="221"/>
      <c r="AZ317" s="221"/>
    </row>
    <row r="318" spans="1:52" x14ac:dyDescent="0.15">
      <c r="A318" s="275"/>
      <c r="B318" s="274"/>
      <c r="C318" s="111"/>
      <c r="D318" s="111">
        <v>0</v>
      </c>
      <c r="E318" s="105">
        <v>0</v>
      </c>
      <c r="F318" s="105">
        <v>13.246532918117209</v>
      </c>
      <c r="G318" s="105">
        <v>13.432881932225131</v>
      </c>
      <c r="H318" s="105">
        <v>0</v>
      </c>
      <c r="I318" s="105">
        <v>0</v>
      </c>
      <c r="J318" s="105"/>
      <c r="L318" s="25"/>
      <c r="M318" s="105">
        <f t="shared" si="39"/>
        <v>0</v>
      </c>
      <c r="N318" s="105">
        <f t="shared" si="40"/>
        <v>-0.18634901410792182</v>
      </c>
      <c r="O318" s="105">
        <f t="shared" si="41"/>
        <v>0</v>
      </c>
      <c r="P318" s="25"/>
      <c r="Q318" s="105"/>
      <c r="R318" s="105"/>
      <c r="S318" s="284"/>
      <c r="U318" s="25"/>
      <c r="V318" s="112">
        <f t="shared" si="42"/>
        <v>0</v>
      </c>
      <c r="W318" s="112">
        <f t="shared" si="43"/>
        <v>0</v>
      </c>
      <c r="X318" s="112">
        <f t="shared" si="44"/>
        <v>0</v>
      </c>
      <c r="Z318" s="102">
        <f t="shared" si="45"/>
        <v>1</v>
      </c>
      <c r="AA318" s="102">
        <f t="shared" si="46"/>
        <v>1</v>
      </c>
      <c r="AH318" s="221"/>
      <c r="AI318" s="270"/>
      <c r="AJ318" s="221"/>
      <c r="AK318" s="221"/>
      <c r="AL318" s="221"/>
      <c r="AM318" s="221"/>
      <c r="AN318" s="221"/>
      <c r="AO318" s="221"/>
      <c r="AP318" s="221"/>
      <c r="AQ318" s="274"/>
      <c r="AR318" s="274"/>
      <c r="AS318" s="221"/>
      <c r="AT318" s="221"/>
      <c r="AU318" s="221"/>
      <c r="AV318" s="221"/>
      <c r="AW318" s="221"/>
      <c r="AX318" s="221"/>
      <c r="AY318" s="221"/>
      <c r="AZ318" s="221"/>
    </row>
    <row r="319" spans="1:52" x14ac:dyDescent="0.15">
      <c r="A319" s="275"/>
      <c r="B319" s="274"/>
      <c r="C319" s="111"/>
      <c r="D319" s="111">
        <v>0</v>
      </c>
      <c r="E319" s="105">
        <v>0</v>
      </c>
      <c r="F319" s="105">
        <v>13.246532918117209</v>
      </c>
      <c r="G319" s="105">
        <v>13.432881932225131</v>
      </c>
      <c r="H319" s="105">
        <v>0</v>
      </c>
      <c r="I319" s="105">
        <v>0</v>
      </c>
      <c r="J319" s="105"/>
      <c r="L319" s="25"/>
      <c r="M319" s="105">
        <f t="shared" si="39"/>
        <v>0</v>
      </c>
      <c r="N319" s="105">
        <f t="shared" si="40"/>
        <v>-0.18634901410792182</v>
      </c>
      <c r="O319" s="105">
        <f t="shared" si="41"/>
        <v>0</v>
      </c>
      <c r="P319" s="25"/>
      <c r="Q319" s="105"/>
      <c r="R319" s="105"/>
      <c r="S319" s="284"/>
      <c r="U319" s="25"/>
      <c r="V319" s="112">
        <f t="shared" si="42"/>
        <v>0</v>
      </c>
      <c r="W319" s="112">
        <f t="shared" si="43"/>
        <v>0</v>
      </c>
      <c r="X319" s="112">
        <f t="shared" si="44"/>
        <v>0</v>
      </c>
      <c r="Z319" s="102">
        <f t="shared" si="45"/>
        <v>1</v>
      </c>
      <c r="AA319" s="102">
        <f t="shared" si="46"/>
        <v>1</v>
      </c>
      <c r="AH319" s="221"/>
      <c r="AI319" s="270"/>
      <c r="AJ319" s="221"/>
      <c r="AK319" s="221"/>
      <c r="AL319" s="221"/>
      <c r="AM319" s="221"/>
      <c r="AN319" s="221"/>
      <c r="AO319" s="221"/>
      <c r="AP319" s="221"/>
      <c r="AQ319" s="274"/>
      <c r="AR319" s="274"/>
      <c r="AS319" s="221"/>
      <c r="AT319" s="221"/>
      <c r="AU319" s="221"/>
      <c r="AV319" s="221"/>
      <c r="AW319" s="221"/>
      <c r="AX319" s="221"/>
      <c r="AY319" s="221"/>
      <c r="AZ319" s="221"/>
    </row>
    <row r="320" spans="1:52" x14ac:dyDescent="0.15">
      <c r="A320" s="275"/>
      <c r="B320" s="274"/>
      <c r="C320" s="111"/>
      <c r="D320" s="111">
        <v>0</v>
      </c>
      <c r="E320" s="105">
        <v>0</v>
      </c>
      <c r="F320" s="105">
        <v>13.246532918117209</v>
      </c>
      <c r="G320" s="105">
        <v>13.432881932225131</v>
      </c>
      <c r="H320" s="105">
        <v>0</v>
      </c>
      <c r="I320" s="105">
        <v>0</v>
      </c>
      <c r="J320" s="105"/>
      <c r="L320" s="25"/>
      <c r="M320" s="105">
        <f t="shared" si="39"/>
        <v>0</v>
      </c>
      <c r="N320" s="105">
        <f t="shared" si="40"/>
        <v>-0.18634901410792182</v>
      </c>
      <c r="O320" s="105">
        <f t="shared" si="41"/>
        <v>0</v>
      </c>
      <c r="P320" s="25"/>
      <c r="Q320" s="105"/>
      <c r="R320" s="105"/>
      <c r="S320" s="284"/>
      <c r="U320" s="25"/>
      <c r="V320" s="112">
        <f t="shared" si="42"/>
        <v>0</v>
      </c>
      <c r="W320" s="112">
        <f t="shared" si="43"/>
        <v>0</v>
      </c>
      <c r="X320" s="112">
        <f t="shared" si="44"/>
        <v>0</v>
      </c>
      <c r="Z320" s="102">
        <f t="shared" si="45"/>
        <v>1</v>
      </c>
      <c r="AA320" s="102">
        <f t="shared" si="46"/>
        <v>1</v>
      </c>
      <c r="AH320" s="221"/>
      <c r="AI320" s="270"/>
      <c r="AJ320" s="221"/>
      <c r="AK320" s="221"/>
      <c r="AL320" s="221"/>
      <c r="AM320" s="221"/>
      <c r="AN320" s="221"/>
      <c r="AO320" s="221"/>
      <c r="AP320" s="221"/>
      <c r="AQ320" s="274"/>
      <c r="AR320" s="274"/>
      <c r="AS320" s="221"/>
      <c r="AT320" s="221"/>
      <c r="AU320" s="221"/>
      <c r="AV320" s="221"/>
      <c r="AW320" s="221"/>
      <c r="AX320" s="221"/>
      <c r="AY320" s="221"/>
      <c r="AZ320" s="221"/>
    </row>
    <row r="321" spans="1:52" x14ac:dyDescent="0.15">
      <c r="A321" s="275"/>
      <c r="B321" s="274"/>
      <c r="C321" s="111"/>
      <c r="D321" s="111">
        <v>0</v>
      </c>
      <c r="E321" s="105">
        <v>0</v>
      </c>
      <c r="F321" s="105">
        <v>13.246532918117209</v>
      </c>
      <c r="G321" s="105">
        <v>13.432881932225131</v>
      </c>
      <c r="H321" s="105">
        <v>0</v>
      </c>
      <c r="I321" s="105">
        <v>0</v>
      </c>
      <c r="J321" s="105"/>
      <c r="L321" s="25"/>
      <c r="M321" s="105">
        <f t="shared" si="39"/>
        <v>0</v>
      </c>
      <c r="N321" s="105">
        <f t="shared" si="40"/>
        <v>-0.18634901410792182</v>
      </c>
      <c r="O321" s="105">
        <f t="shared" si="41"/>
        <v>0</v>
      </c>
      <c r="P321" s="25"/>
      <c r="Q321" s="105"/>
      <c r="R321" s="105"/>
      <c r="S321" s="284"/>
      <c r="U321" s="25"/>
      <c r="V321" s="112">
        <f t="shared" si="42"/>
        <v>0</v>
      </c>
      <c r="W321" s="112">
        <f t="shared" si="43"/>
        <v>0</v>
      </c>
      <c r="X321" s="112">
        <f t="shared" si="44"/>
        <v>0</v>
      </c>
      <c r="Z321" s="102">
        <f t="shared" si="45"/>
        <v>1</v>
      </c>
      <c r="AA321" s="102">
        <f t="shared" si="46"/>
        <v>1</v>
      </c>
      <c r="AH321" s="221"/>
      <c r="AI321" s="270"/>
      <c r="AJ321" s="221"/>
      <c r="AK321" s="221"/>
      <c r="AL321" s="221"/>
      <c r="AM321" s="221"/>
      <c r="AN321" s="221"/>
      <c r="AO321" s="221"/>
      <c r="AP321" s="221"/>
      <c r="AQ321" s="274"/>
      <c r="AR321" s="274"/>
      <c r="AS321" s="221"/>
      <c r="AT321" s="221"/>
      <c r="AU321" s="221"/>
      <c r="AV321" s="221"/>
      <c r="AW321" s="221"/>
      <c r="AX321" s="221"/>
      <c r="AY321" s="221"/>
      <c r="AZ321" s="221"/>
    </row>
    <row r="322" spans="1:52" x14ac:dyDescent="0.15">
      <c r="A322" s="275"/>
      <c r="B322" s="274"/>
      <c r="C322" s="111"/>
      <c r="D322" s="111">
        <v>0</v>
      </c>
      <c r="E322" s="105">
        <v>0</v>
      </c>
      <c r="F322" s="105">
        <v>13.246532918117209</v>
      </c>
      <c r="G322" s="105">
        <v>13.432881932225131</v>
      </c>
      <c r="H322" s="105">
        <v>0</v>
      </c>
      <c r="I322" s="105">
        <v>0</v>
      </c>
      <c r="J322" s="105"/>
      <c r="L322" s="25"/>
      <c r="M322" s="105">
        <f t="shared" si="39"/>
        <v>0</v>
      </c>
      <c r="N322" s="105">
        <f t="shared" si="40"/>
        <v>-0.18634901410792182</v>
      </c>
      <c r="O322" s="105">
        <f t="shared" si="41"/>
        <v>0</v>
      </c>
      <c r="P322" s="25"/>
      <c r="Q322" s="105"/>
      <c r="R322" s="105"/>
      <c r="S322" s="284"/>
      <c r="U322" s="25"/>
      <c r="V322" s="112">
        <f t="shared" si="42"/>
        <v>0</v>
      </c>
      <c r="W322" s="112">
        <f t="shared" si="43"/>
        <v>0</v>
      </c>
      <c r="X322" s="112">
        <f t="shared" si="44"/>
        <v>0</v>
      </c>
      <c r="Z322" s="102">
        <f t="shared" si="45"/>
        <v>1</v>
      </c>
      <c r="AA322" s="102">
        <f t="shared" si="46"/>
        <v>1</v>
      </c>
      <c r="AH322" s="221"/>
      <c r="AI322" s="270"/>
      <c r="AJ322" s="221"/>
      <c r="AK322" s="221"/>
      <c r="AL322" s="221"/>
      <c r="AM322" s="221"/>
      <c r="AN322" s="221"/>
      <c r="AO322" s="221"/>
      <c r="AP322" s="221"/>
      <c r="AQ322" s="274"/>
      <c r="AR322" s="274"/>
      <c r="AS322" s="221"/>
      <c r="AT322" s="221"/>
      <c r="AU322" s="221"/>
      <c r="AV322" s="221"/>
      <c r="AW322" s="221"/>
      <c r="AX322" s="221"/>
      <c r="AY322" s="221"/>
      <c r="AZ322" s="221"/>
    </row>
    <row r="323" spans="1:52" x14ac:dyDescent="0.15">
      <c r="A323" s="275"/>
      <c r="B323" s="274"/>
      <c r="C323" s="111"/>
      <c r="D323" s="111">
        <v>0</v>
      </c>
      <c r="E323" s="105">
        <v>0</v>
      </c>
      <c r="F323" s="105">
        <v>13.246532918117209</v>
      </c>
      <c r="G323" s="105">
        <v>13.432881932225131</v>
      </c>
      <c r="H323" s="105">
        <v>0</v>
      </c>
      <c r="I323" s="105">
        <v>0</v>
      </c>
      <c r="J323" s="105"/>
      <c r="L323" s="25"/>
      <c r="M323" s="105">
        <f t="shared" si="39"/>
        <v>0</v>
      </c>
      <c r="N323" s="105">
        <f t="shared" si="40"/>
        <v>-0.18634901410792182</v>
      </c>
      <c r="O323" s="105">
        <f t="shared" si="41"/>
        <v>0</v>
      </c>
      <c r="P323" s="25"/>
      <c r="Q323" s="105"/>
      <c r="R323" s="105"/>
      <c r="S323" s="284"/>
      <c r="U323" s="25"/>
      <c r="V323" s="112">
        <f t="shared" si="42"/>
        <v>0</v>
      </c>
      <c r="W323" s="112">
        <f t="shared" si="43"/>
        <v>0</v>
      </c>
      <c r="X323" s="112">
        <f t="shared" si="44"/>
        <v>0</v>
      </c>
      <c r="Z323" s="102">
        <f t="shared" si="45"/>
        <v>1</v>
      </c>
      <c r="AA323" s="102">
        <f t="shared" si="46"/>
        <v>1</v>
      </c>
      <c r="AH323" s="221"/>
      <c r="AI323" s="270"/>
      <c r="AJ323" s="221"/>
      <c r="AK323" s="221"/>
      <c r="AL323" s="221"/>
      <c r="AM323" s="221"/>
      <c r="AN323" s="221"/>
      <c r="AO323" s="221"/>
      <c r="AP323" s="221"/>
      <c r="AQ323" s="274"/>
      <c r="AR323" s="274"/>
      <c r="AS323" s="221"/>
      <c r="AT323" s="221"/>
      <c r="AU323" s="221"/>
      <c r="AV323" s="221"/>
      <c r="AW323" s="221"/>
      <c r="AX323" s="221"/>
      <c r="AY323" s="221"/>
      <c r="AZ323" s="221"/>
    </row>
    <row r="324" spans="1:52" x14ac:dyDescent="0.15">
      <c r="A324" s="275"/>
      <c r="B324" s="274"/>
      <c r="C324" s="111"/>
      <c r="D324" s="111">
        <v>0</v>
      </c>
      <c r="E324" s="105">
        <v>0</v>
      </c>
      <c r="F324" s="105">
        <v>13.246532918117209</v>
      </c>
      <c r="G324" s="105">
        <v>13.432881932225131</v>
      </c>
      <c r="H324" s="105">
        <v>0</v>
      </c>
      <c r="I324" s="105">
        <v>0</v>
      </c>
      <c r="J324" s="105"/>
      <c r="L324" s="25"/>
      <c r="M324" s="105">
        <f t="shared" si="39"/>
        <v>0</v>
      </c>
      <c r="N324" s="105">
        <f t="shared" si="40"/>
        <v>-0.18634901410792182</v>
      </c>
      <c r="O324" s="105">
        <f t="shared" si="41"/>
        <v>0</v>
      </c>
      <c r="P324" s="25"/>
      <c r="Q324" s="105"/>
      <c r="R324" s="105"/>
      <c r="S324" s="284"/>
      <c r="U324" s="25"/>
      <c r="V324" s="112">
        <f t="shared" si="42"/>
        <v>0</v>
      </c>
      <c r="W324" s="112">
        <f t="shared" si="43"/>
        <v>0</v>
      </c>
      <c r="X324" s="112">
        <f t="shared" si="44"/>
        <v>0</v>
      </c>
      <c r="Z324" s="102">
        <f t="shared" si="45"/>
        <v>1</v>
      </c>
      <c r="AA324" s="102">
        <f t="shared" si="46"/>
        <v>1</v>
      </c>
      <c r="AH324" s="221"/>
      <c r="AI324" s="270"/>
      <c r="AJ324" s="221"/>
      <c r="AK324" s="221"/>
      <c r="AL324" s="221"/>
      <c r="AM324" s="221"/>
      <c r="AN324" s="221"/>
      <c r="AO324" s="221"/>
      <c r="AP324" s="221"/>
      <c r="AQ324" s="274"/>
      <c r="AR324" s="274"/>
      <c r="AS324" s="221"/>
      <c r="AT324" s="221"/>
      <c r="AU324" s="221"/>
      <c r="AV324" s="221"/>
      <c r="AW324" s="221"/>
      <c r="AX324" s="221"/>
      <c r="AY324" s="221"/>
      <c r="AZ324" s="221"/>
    </row>
    <row r="325" spans="1:52" x14ac:dyDescent="0.15">
      <c r="A325" s="275"/>
      <c r="B325" s="274"/>
      <c r="C325" s="111"/>
      <c r="D325" s="111">
        <v>0</v>
      </c>
      <c r="E325" s="105">
        <v>0</v>
      </c>
      <c r="F325" s="105">
        <v>13.246532918117209</v>
      </c>
      <c r="G325" s="105">
        <v>13.432881932225131</v>
      </c>
      <c r="H325" s="105">
        <v>0</v>
      </c>
      <c r="I325" s="105">
        <v>0</v>
      </c>
      <c r="J325" s="105"/>
      <c r="L325" s="25"/>
      <c r="M325" s="105">
        <f t="shared" si="39"/>
        <v>0</v>
      </c>
      <c r="N325" s="105">
        <f t="shared" si="40"/>
        <v>-0.18634901410792182</v>
      </c>
      <c r="O325" s="105">
        <f t="shared" si="41"/>
        <v>0</v>
      </c>
      <c r="P325" s="25"/>
      <c r="Q325" s="105"/>
      <c r="R325" s="105"/>
      <c r="S325" s="284"/>
      <c r="U325" s="25"/>
      <c r="V325" s="112">
        <f t="shared" si="42"/>
        <v>0</v>
      </c>
      <c r="W325" s="112">
        <f t="shared" si="43"/>
        <v>0</v>
      </c>
      <c r="X325" s="112">
        <f t="shared" si="44"/>
        <v>0</v>
      </c>
      <c r="Z325" s="102">
        <f t="shared" si="45"/>
        <v>1</v>
      </c>
      <c r="AA325" s="102">
        <f t="shared" si="46"/>
        <v>1</v>
      </c>
      <c r="AH325" s="221"/>
      <c r="AI325" s="270"/>
      <c r="AJ325" s="221"/>
      <c r="AK325" s="221"/>
      <c r="AL325" s="221"/>
      <c r="AM325" s="221"/>
      <c r="AN325" s="221"/>
      <c r="AO325" s="221"/>
      <c r="AP325" s="221"/>
      <c r="AQ325" s="274"/>
      <c r="AR325" s="274"/>
      <c r="AS325" s="221"/>
      <c r="AT325" s="221"/>
      <c r="AU325" s="221"/>
      <c r="AV325" s="221"/>
      <c r="AW325" s="221"/>
      <c r="AX325" s="221"/>
      <c r="AY325" s="221"/>
      <c r="AZ325" s="221"/>
    </row>
    <row r="326" spans="1:52" x14ac:dyDescent="0.15">
      <c r="A326" s="275"/>
      <c r="B326" s="274"/>
      <c r="C326" s="111"/>
      <c r="D326" s="111">
        <v>0</v>
      </c>
      <c r="E326" s="105">
        <v>0</v>
      </c>
      <c r="F326" s="105">
        <v>13.246532918117209</v>
      </c>
      <c r="G326" s="105">
        <v>13.432881932225131</v>
      </c>
      <c r="H326" s="105">
        <v>0</v>
      </c>
      <c r="I326" s="105">
        <v>0</v>
      </c>
      <c r="J326" s="105"/>
      <c r="L326" s="25"/>
      <c r="M326" s="105">
        <f t="shared" si="39"/>
        <v>0</v>
      </c>
      <c r="N326" s="105">
        <f t="shared" si="40"/>
        <v>-0.18634901410792182</v>
      </c>
      <c r="O326" s="105">
        <f t="shared" si="41"/>
        <v>0</v>
      </c>
      <c r="P326" s="25"/>
      <c r="Q326" s="105"/>
      <c r="R326" s="105"/>
      <c r="S326" s="284"/>
      <c r="U326" s="25"/>
      <c r="V326" s="112">
        <f t="shared" si="42"/>
        <v>0</v>
      </c>
      <c r="W326" s="112">
        <f t="shared" si="43"/>
        <v>0</v>
      </c>
      <c r="X326" s="112">
        <f t="shared" si="44"/>
        <v>0</v>
      </c>
      <c r="Z326" s="102">
        <f t="shared" si="45"/>
        <v>1</v>
      </c>
      <c r="AA326" s="102">
        <f t="shared" si="46"/>
        <v>1</v>
      </c>
      <c r="AH326" s="221"/>
      <c r="AI326" s="270"/>
      <c r="AJ326" s="221"/>
      <c r="AK326" s="221"/>
      <c r="AL326" s="221"/>
      <c r="AM326" s="221"/>
      <c r="AN326" s="221"/>
      <c r="AO326" s="221"/>
      <c r="AP326" s="221"/>
      <c r="AQ326" s="274"/>
      <c r="AR326" s="274"/>
      <c r="AS326" s="221"/>
      <c r="AT326" s="221"/>
      <c r="AU326" s="221"/>
      <c r="AV326" s="221"/>
      <c r="AW326" s="221"/>
      <c r="AX326" s="221"/>
      <c r="AY326" s="221"/>
      <c r="AZ326" s="221"/>
    </row>
    <row r="327" spans="1:52" x14ac:dyDescent="0.15">
      <c r="A327" s="275"/>
      <c r="B327" s="274"/>
      <c r="C327" s="111"/>
      <c r="D327" s="111">
        <v>0</v>
      </c>
      <c r="E327" s="105">
        <v>0</v>
      </c>
      <c r="F327" s="105">
        <v>13.246532918117209</v>
      </c>
      <c r="G327" s="105">
        <v>13.432881932225131</v>
      </c>
      <c r="H327" s="105">
        <v>0</v>
      </c>
      <c r="I327" s="105">
        <v>0</v>
      </c>
      <c r="J327" s="105"/>
      <c r="L327" s="25"/>
      <c r="M327" s="105">
        <f t="shared" si="39"/>
        <v>0</v>
      </c>
      <c r="N327" s="105">
        <f t="shared" si="40"/>
        <v>-0.18634901410792182</v>
      </c>
      <c r="O327" s="105">
        <f t="shared" si="41"/>
        <v>0</v>
      </c>
      <c r="P327" s="25"/>
      <c r="Q327" s="105"/>
      <c r="R327" s="105"/>
      <c r="S327" s="284"/>
      <c r="U327" s="25"/>
      <c r="V327" s="112">
        <f t="shared" si="42"/>
        <v>0</v>
      </c>
      <c r="W327" s="112">
        <f t="shared" si="43"/>
        <v>0</v>
      </c>
      <c r="X327" s="112">
        <f t="shared" si="44"/>
        <v>0</v>
      </c>
      <c r="Z327" s="102">
        <f t="shared" si="45"/>
        <v>1</v>
      </c>
      <c r="AA327" s="102">
        <f t="shared" si="46"/>
        <v>1</v>
      </c>
      <c r="AH327" s="221"/>
      <c r="AI327" s="270"/>
      <c r="AJ327" s="221"/>
      <c r="AK327" s="221"/>
      <c r="AL327" s="221"/>
      <c r="AM327" s="221"/>
      <c r="AN327" s="221"/>
      <c r="AO327" s="221"/>
      <c r="AP327" s="221"/>
      <c r="AQ327" s="274"/>
      <c r="AR327" s="274"/>
      <c r="AS327" s="221"/>
      <c r="AT327" s="221"/>
      <c r="AU327" s="221"/>
      <c r="AV327" s="221"/>
      <c r="AW327" s="221"/>
      <c r="AX327" s="221"/>
      <c r="AY327" s="221"/>
      <c r="AZ327" s="221"/>
    </row>
    <row r="328" spans="1:52" x14ac:dyDescent="0.15">
      <c r="A328" s="275"/>
      <c r="B328" s="274"/>
      <c r="C328" s="111"/>
      <c r="D328" s="111">
        <v>0</v>
      </c>
      <c r="E328" s="105">
        <v>0</v>
      </c>
      <c r="F328" s="105">
        <v>13.246532918117209</v>
      </c>
      <c r="G328" s="105">
        <v>13.432881932225131</v>
      </c>
      <c r="H328" s="105">
        <v>0</v>
      </c>
      <c r="I328" s="105">
        <v>0</v>
      </c>
      <c r="J328" s="105"/>
      <c r="L328" s="25"/>
      <c r="M328" s="105">
        <f t="shared" si="39"/>
        <v>0</v>
      </c>
      <c r="N328" s="105">
        <f t="shared" si="40"/>
        <v>-0.18634901410792182</v>
      </c>
      <c r="O328" s="105">
        <f t="shared" si="41"/>
        <v>0</v>
      </c>
      <c r="P328" s="25"/>
      <c r="Q328" s="105"/>
      <c r="R328" s="105"/>
      <c r="S328" s="284"/>
      <c r="U328" s="25"/>
      <c r="V328" s="112">
        <f t="shared" si="42"/>
        <v>0</v>
      </c>
      <c r="W328" s="112">
        <f t="shared" si="43"/>
        <v>0</v>
      </c>
      <c r="X328" s="112">
        <f t="shared" si="44"/>
        <v>0</v>
      </c>
      <c r="Z328" s="102">
        <f t="shared" si="45"/>
        <v>1</v>
      </c>
      <c r="AA328" s="102">
        <f t="shared" si="46"/>
        <v>1</v>
      </c>
      <c r="AH328" s="221"/>
      <c r="AI328" s="270"/>
      <c r="AJ328" s="221"/>
      <c r="AK328" s="221"/>
      <c r="AL328" s="221"/>
      <c r="AM328" s="221"/>
      <c r="AN328" s="221"/>
      <c r="AO328" s="221"/>
      <c r="AP328" s="221"/>
      <c r="AQ328" s="274"/>
      <c r="AR328" s="274"/>
      <c r="AS328" s="221"/>
      <c r="AT328" s="221"/>
      <c r="AU328" s="221"/>
      <c r="AV328" s="221"/>
      <c r="AW328" s="221"/>
      <c r="AX328" s="221"/>
      <c r="AY328" s="221"/>
      <c r="AZ328" s="221"/>
    </row>
    <row r="329" spans="1:52" x14ac:dyDescent="0.15">
      <c r="A329" s="275"/>
      <c r="B329" s="274"/>
      <c r="C329" s="111"/>
      <c r="D329" s="111">
        <v>0</v>
      </c>
      <c r="E329" s="105">
        <v>0</v>
      </c>
      <c r="F329" s="105">
        <v>13.246532918117209</v>
      </c>
      <c r="G329" s="105">
        <v>13.432881932225131</v>
      </c>
      <c r="H329" s="105">
        <v>0</v>
      </c>
      <c r="I329" s="105">
        <v>0</v>
      </c>
      <c r="J329" s="105"/>
      <c r="L329" s="25"/>
      <c r="M329" s="105">
        <f t="shared" si="39"/>
        <v>0</v>
      </c>
      <c r="N329" s="105">
        <f t="shared" si="40"/>
        <v>-0.18634901410792182</v>
      </c>
      <c r="O329" s="105">
        <f t="shared" si="41"/>
        <v>0</v>
      </c>
      <c r="P329" s="25"/>
      <c r="Q329" s="105"/>
      <c r="R329" s="105"/>
      <c r="S329" s="284"/>
      <c r="U329" s="25"/>
      <c r="V329" s="112">
        <f t="shared" si="42"/>
        <v>0</v>
      </c>
      <c r="W329" s="112">
        <f t="shared" si="43"/>
        <v>0</v>
      </c>
      <c r="X329" s="112">
        <f t="shared" si="44"/>
        <v>0</v>
      </c>
      <c r="Z329" s="102">
        <f t="shared" si="45"/>
        <v>1</v>
      </c>
      <c r="AA329" s="102">
        <f t="shared" si="46"/>
        <v>1</v>
      </c>
      <c r="AH329" s="221"/>
      <c r="AI329" s="270"/>
      <c r="AJ329" s="221"/>
      <c r="AK329" s="221"/>
      <c r="AL329" s="221"/>
      <c r="AM329" s="221"/>
      <c r="AN329" s="221"/>
      <c r="AO329" s="221"/>
      <c r="AP329" s="221"/>
      <c r="AQ329" s="274"/>
      <c r="AR329" s="274"/>
      <c r="AS329" s="221"/>
      <c r="AT329" s="221"/>
      <c r="AU329" s="221"/>
      <c r="AV329" s="221"/>
      <c r="AW329" s="221"/>
      <c r="AX329" s="221"/>
      <c r="AY329" s="221"/>
      <c r="AZ329" s="221"/>
    </row>
    <row r="330" spans="1:52" x14ac:dyDescent="0.15">
      <c r="A330" s="275"/>
      <c r="B330" s="274"/>
      <c r="C330" s="111"/>
      <c r="D330" s="111">
        <v>0</v>
      </c>
      <c r="E330" s="105">
        <v>0</v>
      </c>
      <c r="F330" s="105">
        <v>13.246532918117209</v>
      </c>
      <c r="G330" s="105">
        <v>13.432881932225131</v>
      </c>
      <c r="H330" s="105">
        <v>0</v>
      </c>
      <c r="I330" s="105">
        <v>0</v>
      </c>
      <c r="J330" s="105"/>
      <c r="L330" s="25"/>
      <c r="M330" s="105">
        <f t="shared" si="39"/>
        <v>0</v>
      </c>
      <c r="N330" s="105">
        <f t="shared" si="40"/>
        <v>-0.18634901410792182</v>
      </c>
      <c r="O330" s="105">
        <f t="shared" si="41"/>
        <v>0</v>
      </c>
      <c r="P330" s="25"/>
      <c r="Q330" s="105"/>
      <c r="R330" s="105"/>
      <c r="S330" s="284"/>
      <c r="U330" s="25"/>
      <c r="V330" s="112">
        <f t="shared" si="42"/>
        <v>0</v>
      </c>
      <c r="W330" s="112">
        <f t="shared" si="43"/>
        <v>0</v>
      </c>
      <c r="X330" s="112">
        <f t="shared" si="44"/>
        <v>0</v>
      </c>
      <c r="Z330" s="102">
        <f t="shared" si="45"/>
        <v>1</v>
      </c>
      <c r="AA330" s="102">
        <f t="shared" si="46"/>
        <v>1</v>
      </c>
      <c r="AH330" s="221"/>
      <c r="AI330" s="270"/>
      <c r="AJ330" s="221"/>
      <c r="AK330" s="221"/>
      <c r="AL330" s="221"/>
      <c r="AM330" s="221"/>
      <c r="AN330" s="221"/>
      <c r="AO330" s="221"/>
      <c r="AP330" s="221"/>
      <c r="AQ330" s="274"/>
      <c r="AR330" s="274"/>
      <c r="AS330" s="221"/>
      <c r="AT330" s="221"/>
      <c r="AU330" s="221"/>
      <c r="AV330" s="221"/>
      <c r="AW330" s="221"/>
      <c r="AX330" s="221"/>
      <c r="AY330" s="221"/>
      <c r="AZ330" s="221"/>
    </row>
    <row r="331" spans="1:52" x14ac:dyDescent="0.15">
      <c r="A331" s="275"/>
      <c r="B331" s="274"/>
      <c r="C331" s="111"/>
      <c r="D331" s="111">
        <v>0</v>
      </c>
      <c r="E331" s="105">
        <v>0</v>
      </c>
      <c r="F331" s="105">
        <v>13.246532918117209</v>
      </c>
      <c r="G331" s="105">
        <v>13.432881932225131</v>
      </c>
      <c r="H331" s="105">
        <v>0</v>
      </c>
      <c r="I331" s="105">
        <v>0</v>
      </c>
      <c r="J331" s="105"/>
      <c r="L331" s="25"/>
      <c r="M331" s="105">
        <f t="shared" si="39"/>
        <v>0</v>
      </c>
      <c r="N331" s="105">
        <f t="shared" si="40"/>
        <v>-0.18634901410792182</v>
      </c>
      <c r="O331" s="105">
        <f t="shared" si="41"/>
        <v>0</v>
      </c>
      <c r="P331" s="25"/>
      <c r="Q331" s="105"/>
      <c r="R331" s="105"/>
      <c r="S331" s="284"/>
      <c r="U331" s="25"/>
      <c r="V331" s="112">
        <f t="shared" si="42"/>
        <v>0</v>
      </c>
      <c r="W331" s="112">
        <f t="shared" si="43"/>
        <v>0</v>
      </c>
      <c r="X331" s="112">
        <f t="shared" si="44"/>
        <v>0</v>
      </c>
      <c r="Z331" s="102">
        <f t="shared" si="45"/>
        <v>1</v>
      </c>
      <c r="AA331" s="102">
        <f t="shared" si="46"/>
        <v>1</v>
      </c>
      <c r="AH331" s="221"/>
      <c r="AI331" s="270"/>
      <c r="AJ331" s="221"/>
      <c r="AK331" s="221"/>
      <c r="AL331" s="221"/>
      <c r="AM331" s="221"/>
      <c r="AN331" s="221"/>
      <c r="AO331" s="221"/>
      <c r="AP331" s="221"/>
      <c r="AQ331" s="274"/>
      <c r="AR331" s="274"/>
      <c r="AS331" s="221"/>
      <c r="AT331" s="221"/>
      <c r="AU331" s="221"/>
      <c r="AV331" s="221"/>
      <c r="AW331" s="221"/>
      <c r="AX331" s="221"/>
      <c r="AY331" s="221"/>
      <c r="AZ331" s="221"/>
    </row>
    <row r="332" spans="1:52" x14ac:dyDescent="0.15">
      <c r="A332" s="275"/>
      <c r="B332" s="274"/>
      <c r="C332" s="111"/>
      <c r="D332" s="111">
        <v>0</v>
      </c>
      <c r="E332" s="105">
        <v>0</v>
      </c>
      <c r="F332" s="105">
        <v>13.246532918117209</v>
      </c>
      <c r="G332" s="105">
        <v>13.432881932225131</v>
      </c>
      <c r="H332" s="105">
        <v>0</v>
      </c>
      <c r="I332" s="105">
        <v>0</v>
      </c>
      <c r="J332" s="105"/>
      <c r="L332" s="25"/>
      <c r="M332" s="105">
        <f t="shared" si="39"/>
        <v>0</v>
      </c>
      <c r="N332" s="105">
        <f t="shared" si="40"/>
        <v>-0.18634901410792182</v>
      </c>
      <c r="O332" s="105">
        <f t="shared" si="41"/>
        <v>0</v>
      </c>
      <c r="P332" s="25"/>
      <c r="Q332" s="105"/>
      <c r="R332" s="105"/>
      <c r="S332" s="284"/>
      <c r="U332" s="25"/>
      <c r="V332" s="112">
        <f t="shared" si="42"/>
        <v>0</v>
      </c>
      <c r="W332" s="112">
        <f t="shared" si="43"/>
        <v>0</v>
      </c>
      <c r="X332" s="112">
        <f t="shared" si="44"/>
        <v>0</v>
      </c>
      <c r="Z332" s="102">
        <f t="shared" si="45"/>
        <v>1</v>
      </c>
      <c r="AA332" s="102">
        <f t="shared" si="46"/>
        <v>1</v>
      </c>
      <c r="AH332" s="221"/>
      <c r="AI332" s="270"/>
      <c r="AJ332" s="221"/>
      <c r="AK332" s="221"/>
      <c r="AL332" s="221"/>
      <c r="AM332" s="221"/>
      <c r="AN332" s="221"/>
      <c r="AO332" s="221"/>
      <c r="AP332" s="221"/>
      <c r="AQ332" s="274"/>
      <c r="AR332" s="274"/>
      <c r="AS332" s="221"/>
      <c r="AT332" s="221"/>
      <c r="AU332" s="221"/>
      <c r="AV332" s="221"/>
      <c r="AW332" s="221"/>
      <c r="AX332" s="221"/>
      <c r="AY332" s="221"/>
      <c r="AZ332" s="221"/>
    </row>
    <row r="333" spans="1:52" x14ac:dyDescent="0.15">
      <c r="A333" s="275"/>
      <c r="B333" s="274"/>
      <c r="C333" s="111"/>
      <c r="D333" s="111">
        <v>0</v>
      </c>
      <c r="E333" s="105">
        <v>0</v>
      </c>
      <c r="F333" s="105">
        <v>13.246532918117209</v>
      </c>
      <c r="G333" s="105">
        <v>13.432881932225131</v>
      </c>
      <c r="H333" s="105">
        <v>0</v>
      </c>
      <c r="I333" s="105">
        <v>0</v>
      </c>
      <c r="J333" s="105"/>
      <c r="L333" s="25"/>
      <c r="M333" s="105">
        <f t="shared" si="39"/>
        <v>0</v>
      </c>
      <c r="N333" s="105">
        <f t="shared" si="40"/>
        <v>-0.18634901410792182</v>
      </c>
      <c r="O333" s="105">
        <f t="shared" si="41"/>
        <v>0</v>
      </c>
      <c r="P333" s="25"/>
      <c r="Q333" s="105"/>
      <c r="R333" s="105"/>
      <c r="S333" s="284"/>
      <c r="U333" s="25"/>
      <c r="V333" s="112">
        <f t="shared" si="42"/>
        <v>0</v>
      </c>
      <c r="W333" s="112">
        <f t="shared" si="43"/>
        <v>0</v>
      </c>
      <c r="X333" s="112">
        <f t="shared" si="44"/>
        <v>0</v>
      </c>
      <c r="Z333" s="102">
        <f t="shared" si="45"/>
        <v>1</v>
      </c>
      <c r="AA333" s="102">
        <f t="shared" si="46"/>
        <v>1</v>
      </c>
      <c r="AH333" s="221"/>
      <c r="AI333" s="270"/>
      <c r="AJ333" s="221"/>
      <c r="AK333" s="221"/>
      <c r="AL333" s="221"/>
      <c r="AM333" s="221"/>
      <c r="AN333" s="221"/>
      <c r="AO333" s="221"/>
      <c r="AP333" s="221"/>
      <c r="AQ333" s="274"/>
      <c r="AR333" s="274"/>
      <c r="AS333" s="221"/>
      <c r="AT333" s="221"/>
      <c r="AU333" s="221"/>
      <c r="AV333" s="221"/>
      <c r="AW333" s="221"/>
      <c r="AX333" s="221"/>
      <c r="AY333" s="221"/>
      <c r="AZ333" s="221"/>
    </row>
    <row r="334" spans="1:52" x14ac:dyDescent="0.15">
      <c r="A334" s="275"/>
      <c r="B334" s="274"/>
      <c r="C334" s="111"/>
      <c r="D334" s="111">
        <v>0</v>
      </c>
      <c r="E334" s="105">
        <v>0</v>
      </c>
      <c r="F334" s="105">
        <v>13.246532918117209</v>
      </c>
      <c r="G334" s="105">
        <v>13.432881932225131</v>
      </c>
      <c r="H334" s="105">
        <v>0</v>
      </c>
      <c r="I334" s="105">
        <v>0</v>
      </c>
      <c r="J334" s="105"/>
      <c r="L334" s="25"/>
      <c r="M334" s="105">
        <f t="shared" si="39"/>
        <v>0</v>
      </c>
      <c r="N334" s="105">
        <f t="shared" si="40"/>
        <v>-0.18634901410792182</v>
      </c>
      <c r="O334" s="105">
        <f t="shared" si="41"/>
        <v>0</v>
      </c>
      <c r="P334" s="25"/>
      <c r="Q334" s="105"/>
      <c r="R334" s="105"/>
      <c r="S334" s="284"/>
      <c r="U334" s="25"/>
      <c r="V334" s="112">
        <f t="shared" si="42"/>
        <v>0</v>
      </c>
      <c r="W334" s="112">
        <f t="shared" si="43"/>
        <v>0</v>
      </c>
      <c r="X334" s="112">
        <f t="shared" si="44"/>
        <v>0</v>
      </c>
      <c r="Z334" s="102">
        <f t="shared" si="45"/>
        <v>1</v>
      </c>
      <c r="AA334" s="102">
        <f t="shared" si="46"/>
        <v>1</v>
      </c>
      <c r="AH334" s="221"/>
      <c r="AI334" s="270"/>
      <c r="AJ334" s="221"/>
      <c r="AK334" s="221"/>
      <c r="AL334" s="221"/>
      <c r="AM334" s="221"/>
      <c r="AN334" s="221"/>
      <c r="AO334" s="221"/>
      <c r="AP334" s="221"/>
      <c r="AQ334" s="274"/>
      <c r="AR334" s="274"/>
      <c r="AS334" s="221"/>
      <c r="AT334" s="221"/>
      <c r="AU334" s="221"/>
      <c r="AV334" s="221"/>
      <c r="AW334" s="221"/>
      <c r="AX334" s="221"/>
      <c r="AY334" s="221"/>
      <c r="AZ334" s="221"/>
    </row>
    <row r="335" spans="1:52" x14ac:dyDescent="0.15">
      <c r="A335" s="275"/>
      <c r="B335" s="274"/>
      <c r="C335" s="111"/>
      <c r="D335" s="111">
        <v>0</v>
      </c>
      <c r="E335" s="105">
        <v>0</v>
      </c>
      <c r="F335" s="105">
        <v>13.246532918117209</v>
      </c>
      <c r="G335" s="105">
        <v>13.432881932225131</v>
      </c>
      <c r="H335" s="105">
        <v>0</v>
      </c>
      <c r="I335" s="105">
        <v>0</v>
      </c>
      <c r="J335" s="105"/>
      <c r="L335" s="25"/>
      <c r="M335" s="105">
        <f t="shared" si="39"/>
        <v>0</v>
      </c>
      <c r="N335" s="105">
        <f t="shared" si="40"/>
        <v>-0.18634901410792182</v>
      </c>
      <c r="O335" s="105">
        <f t="shared" si="41"/>
        <v>0</v>
      </c>
      <c r="P335" s="25"/>
      <c r="Q335" s="105"/>
      <c r="R335" s="105"/>
      <c r="S335" s="284"/>
      <c r="U335" s="25"/>
      <c r="V335" s="112">
        <f t="shared" si="42"/>
        <v>0</v>
      </c>
      <c r="W335" s="112">
        <f t="shared" si="43"/>
        <v>0</v>
      </c>
      <c r="X335" s="112">
        <f t="shared" si="44"/>
        <v>0</v>
      </c>
      <c r="Z335" s="102">
        <f t="shared" si="45"/>
        <v>1</v>
      </c>
      <c r="AA335" s="102">
        <f t="shared" si="46"/>
        <v>1</v>
      </c>
      <c r="AH335" s="221"/>
      <c r="AI335" s="270"/>
      <c r="AJ335" s="221"/>
      <c r="AK335" s="221"/>
      <c r="AL335" s="221"/>
      <c r="AM335" s="221"/>
      <c r="AN335" s="221"/>
      <c r="AO335" s="221"/>
      <c r="AP335" s="221"/>
      <c r="AQ335" s="274"/>
      <c r="AR335" s="274"/>
      <c r="AS335" s="221"/>
      <c r="AT335" s="221"/>
      <c r="AU335" s="221"/>
      <c r="AV335" s="221"/>
      <c r="AW335" s="221"/>
      <c r="AX335" s="221"/>
      <c r="AY335" s="221"/>
      <c r="AZ335" s="221"/>
    </row>
    <row r="336" spans="1:52" x14ac:dyDescent="0.15">
      <c r="A336" s="275"/>
      <c r="B336" s="274"/>
      <c r="C336" s="111"/>
      <c r="D336" s="111">
        <v>0</v>
      </c>
      <c r="E336" s="105">
        <v>0</v>
      </c>
      <c r="F336" s="105">
        <v>13.246532918117209</v>
      </c>
      <c r="G336" s="105">
        <v>13.432881932225131</v>
      </c>
      <c r="H336" s="105">
        <v>0</v>
      </c>
      <c r="I336" s="105">
        <v>0</v>
      </c>
      <c r="J336" s="105"/>
      <c r="L336" s="25"/>
      <c r="M336" s="105">
        <f t="shared" si="39"/>
        <v>0</v>
      </c>
      <c r="N336" s="105">
        <f t="shared" si="40"/>
        <v>-0.18634901410792182</v>
      </c>
      <c r="O336" s="105">
        <f t="shared" si="41"/>
        <v>0</v>
      </c>
      <c r="P336" s="25"/>
      <c r="Q336" s="105"/>
      <c r="R336" s="105"/>
      <c r="S336" s="284"/>
      <c r="U336" s="25"/>
      <c r="V336" s="112">
        <f t="shared" si="42"/>
        <v>0</v>
      </c>
      <c r="W336" s="112">
        <f t="shared" si="43"/>
        <v>0</v>
      </c>
      <c r="X336" s="112">
        <f t="shared" si="44"/>
        <v>0</v>
      </c>
      <c r="Z336" s="102">
        <f t="shared" si="45"/>
        <v>1</v>
      </c>
      <c r="AA336" s="102">
        <f t="shared" si="46"/>
        <v>1</v>
      </c>
      <c r="AH336" s="221"/>
      <c r="AI336" s="270"/>
      <c r="AJ336" s="221"/>
      <c r="AK336" s="221"/>
      <c r="AL336" s="221"/>
      <c r="AM336" s="221"/>
      <c r="AN336" s="221"/>
      <c r="AO336" s="221"/>
      <c r="AP336" s="221"/>
      <c r="AQ336" s="274"/>
      <c r="AR336" s="274"/>
      <c r="AS336" s="221"/>
      <c r="AT336" s="221"/>
      <c r="AU336" s="221"/>
      <c r="AV336" s="221"/>
      <c r="AW336" s="221"/>
      <c r="AX336" s="221"/>
      <c r="AY336" s="221"/>
      <c r="AZ336" s="221"/>
    </row>
    <row r="337" spans="1:52" x14ac:dyDescent="0.15">
      <c r="A337" s="275"/>
      <c r="B337" s="274"/>
      <c r="C337" s="111"/>
      <c r="D337" s="111">
        <v>0</v>
      </c>
      <c r="E337" s="105">
        <v>0</v>
      </c>
      <c r="F337" s="105">
        <v>13.246532918117209</v>
      </c>
      <c r="G337" s="105">
        <v>13.432881932225131</v>
      </c>
      <c r="H337" s="105">
        <v>0</v>
      </c>
      <c r="I337" s="105">
        <v>0</v>
      </c>
      <c r="J337" s="105"/>
      <c r="L337" s="25"/>
      <c r="M337" s="105">
        <f t="shared" si="39"/>
        <v>0</v>
      </c>
      <c r="N337" s="105">
        <f t="shared" si="40"/>
        <v>-0.18634901410792182</v>
      </c>
      <c r="O337" s="105">
        <f t="shared" si="41"/>
        <v>0</v>
      </c>
      <c r="P337" s="25"/>
      <c r="Q337" s="105"/>
      <c r="R337" s="105"/>
      <c r="S337" s="284"/>
      <c r="U337" s="25"/>
      <c r="V337" s="112">
        <f t="shared" si="42"/>
        <v>0</v>
      </c>
      <c r="W337" s="112">
        <f t="shared" si="43"/>
        <v>0</v>
      </c>
      <c r="X337" s="112">
        <f t="shared" si="44"/>
        <v>0</v>
      </c>
      <c r="Z337" s="102">
        <f t="shared" si="45"/>
        <v>1</v>
      </c>
      <c r="AA337" s="102">
        <f t="shared" si="46"/>
        <v>1</v>
      </c>
      <c r="AH337" s="221"/>
      <c r="AI337" s="270"/>
      <c r="AJ337" s="221"/>
      <c r="AK337" s="221"/>
      <c r="AL337" s="221"/>
      <c r="AM337" s="221"/>
      <c r="AN337" s="221"/>
      <c r="AO337" s="221"/>
      <c r="AP337" s="221"/>
      <c r="AQ337" s="274"/>
      <c r="AR337" s="274"/>
      <c r="AS337" s="221"/>
      <c r="AT337" s="221"/>
      <c r="AU337" s="221"/>
      <c r="AV337" s="221"/>
      <c r="AW337" s="221"/>
      <c r="AX337" s="221"/>
      <c r="AY337" s="221"/>
      <c r="AZ337" s="221"/>
    </row>
    <row r="338" spans="1:52" x14ac:dyDescent="0.15">
      <c r="A338" s="275"/>
      <c r="B338" s="274"/>
      <c r="C338" s="111"/>
      <c r="D338" s="111">
        <v>0</v>
      </c>
      <c r="E338" s="105">
        <v>0</v>
      </c>
      <c r="F338" s="105">
        <v>13.246532918117209</v>
      </c>
      <c r="G338" s="105">
        <v>13.432881932225131</v>
      </c>
      <c r="H338" s="105">
        <v>0</v>
      </c>
      <c r="I338" s="105">
        <v>0</v>
      </c>
      <c r="J338" s="105"/>
      <c r="L338" s="25"/>
      <c r="M338" s="105">
        <f t="shared" ref="M338:M401" si="47">+D338-E338</f>
        <v>0</v>
      </c>
      <c r="N338" s="105">
        <f t="shared" ref="N338:N401" si="48">+F338-G338</f>
        <v>-0.18634901410792182</v>
      </c>
      <c r="O338" s="105">
        <f t="shared" ref="O338:O401" si="49">+H338-I338</f>
        <v>0</v>
      </c>
      <c r="P338" s="25"/>
      <c r="Q338" s="105"/>
      <c r="R338" s="105"/>
      <c r="S338" s="284"/>
      <c r="U338" s="25"/>
      <c r="V338" s="112">
        <f t="shared" si="42"/>
        <v>0</v>
      </c>
      <c r="W338" s="112">
        <f t="shared" si="43"/>
        <v>0</v>
      </c>
      <c r="X338" s="112">
        <f t="shared" si="44"/>
        <v>0</v>
      </c>
      <c r="Z338" s="102">
        <f t="shared" si="45"/>
        <v>1</v>
      </c>
      <c r="AA338" s="102">
        <f t="shared" si="46"/>
        <v>1</v>
      </c>
      <c r="AH338" s="221"/>
      <c r="AI338" s="270"/>
      <c r="AJ338" s="221"/>
      <c r="AK338" s="221"/>
      <c r="AL338" s="221"/>
      <c r="AM338" s="221"/>
      <c r="AN338" s="221"/>
      <c r="AO338" s="221"/>
      <c r="AP338" s="221"/>
      <c r="AQ338" s="274"/>
      <c r="AR338" s="274"/>
      <c r="AS338" s="221"/>
      <c r="AT338" s="221"/>
      <c r="AU338" s="221"/>
      <c r="AV338" s="221"/>
      <c r="AW338" s="221"/>
      <c r="AX338" s="221"/>
      <c r="AY338" s="221"/>
      <c r="AZ338" s="221"/>
    </row>
    <row r="339" spans="1:52" x14ac:dyDescent="0.15">
      <c r="A339" s="275"/>
      <c r="B339" s="274"/>
      <c r="C339" s="111"/>
      <c r="D339" s="111">
        <v>0</v>
      </c>
      <c r="E339" s="105">
        <v>0</v>
      </c>
      <c r="F339" s="105">
        <v>13.246532918117209</v>
      </c>
      <c r="G339" s="105">
        <v>13.432881932225131</v>
      </c>
      <c r="H339" s="105">
        <v>0</v>
      </c>
      <c r="I339" s="105">
        <v>0</v>
      </c>
      <c r="J339" s="105"/>
      <c r="L339" s="25"/>
      <c r="M339" s="105">
        <f t="shared" si="47"/>
        <v>0</v>
      </c>
      <c r="N339" s="105">
        <f t="shared" si="48"/>
        <v>-0.18634901410792182</v>
      </c>
      <c r="O339" s="105">
        <f t="shared" si="49"/>
        <v>0</v>
      </c>
      <c r="P339" s="25"/>
      <c r="Q339" s="105"/>
      <c r="R339" s="105"/>
      <c r="S339" s="284"/>
      <c r="U339" s="25"/>
      <c r="V339" s="112">
        <f t="shared" ref="V339:V402" si="50">+H339*cratio-D339</f>
        <v>0</v>
      </c>
      <c r="W339" s="112">
        <f t="shared" ref="W339:W402" si="51">+I339*cratio-E339</f>
        <v>0</v>
      </c>
      <c r="X339" s="112">
        <f t="shared" ref="X339:X402" si="52">+V339-W339</f>
        <v>0</v>
      </c>
      <c r="Z339" s="102">
        <f t="shared" ref="Z339:Z402" si="53">IF(V339=MAX(V339:W339),1,0)</f>
        <v>1</v>
      </c>
      <c r="AA339" s="102">
        <f t="shared" ref="AA339:AA402" si="54">IF(W339=MAX(V339:W339),1,0)</f>
        <v>1</v>
      </c>
      <c r="AH339" s="221"/>
      <c r="AI339" s="270"/>
      <c r="AJ339" s="221"/>
      <c r="AK339" s="221"/>
      <c r="AL339" s="221"/>
      <c r="AM339" s="221"/>
      <c r="AN339" s="221"/>
      <c r="AO339" s="221"/>
      <c r="AP339" s="221"/>
      <c r="AQ339" s="274"/>
      <c r="AR339" s="274"/>
      <c r="AS339" s="221"/>
      <c r="AT339" s="221"/>
      <c r="AU339" s="221"/>
      <c r="AV339" s="221"/>
      <c r="AW339" s="221"/>
      <c r="AX339" s="221"/>
      <c r="AY339" s="221"/>
      <c r="AZ339" s="221"/>
    </row>
    <row r="340" spans="1:52" x14ac:dyDescent="0.15">
      <c r="A340" s="275"/>
      <c r="B340" s="274"/>
      <c r="C340" s="111"/>
      <c r="D340" s="111">
        <v>0</v>
      </c>
      <c r="E340" s="105">
        <v>0</v>
      </c>
      <c r="F340" s="105">
        <v>13.246532918117209</v>
      </c>
      <c r="G340" s="105">
        <v>13.432881932225131</v>
      </c>
      <c r="H340" s="105">
        <v>0</v>
      </c>
      <c r="I340" s="105">
        <v>0</v>
      </c>
      <c r="J340" s="105"/>
      <c r="L340" s="25"/>
      <c r="M340" s="105">
        <f t="shared" si="47"/>
        <v>0</v>
      </c>
      <c r="N340" s="105">
        <f t="shared" si="48"/>
        <v>-0.18634901410792182</v>
      </c>
      <c r="O340" s="105">
        <f t="shared" si="49"/>
        <v>0</v>
      </c>
      <c r="P340" s="25"/>
      <c r="Q340" s="105"/>
      <c r="R340" s="105"/>
      <c r="S340" s="284"/>
      <c r="U340" s="25"/>
      <c r="V340" s="112">
        <f t="shared" si="50"/>
        <v>0</v>
      </c>
      <c r="W340" s="112">
        <f t="shared" si="51"/>
        <v>0</v>
      </c>
      <c r="X340" s="112">
        <f t="shared" si="52"/>
        <v>0</v>
      </c>
      <c r="Z340" s="102">
        <f t="shared" si="53"/>
        <v>1</v>
      </c>
      <c r="AA340" s="102">
        <f t="shared" si="54"/>
        <v>1</v>
      </c>
      <c r="AH340" s="221"/>
      <c r="AI340" s="270"/>
      <c r="AJ340" s="221"/>
      <c r="AK340" s="221"/>
      <c r="AL340" s="221"/>
      <c r="AM340" s="221"/>
      <c r="AN340" s="221"/>
      <c r="AO340" s="221"/>
      <c r="AP340" s="221"/>
      <c r="AQ340" s="274"/>
      <c r="AR340" s="274"/>
      <c r="AS340" s="221"/>
      <c r="AT340" s="221"/>
      <c r="AU340" s="221"/>
      <c r="AV340" s="221"/>
      <c r="AW340" s="221"/>
      <c r="AX340" s="221"/>
      <c r="AY340" s="221"/>
      <c r="AZ340" s="221"/>
    </row>
    <row r="341" spans="1:52" x14ac:dyDescent="0.15">
      <c r="A341" s="275"/>
      <c r="B341" s="274"/>
      <c r="C341" s="111"/>
      <c r="D341" s="111">
        <v>0</v>
      </c>
      <c r="E341" s="105">
        <v>0</v>
      </c>
      <c r="F341" s="105">
        <v>13.246532918117209</v>
      </c>
      <c r="G341" s="105">
        <v>13.432881932225131</v>
      </c>
      <c r="H341" s="105">
        <v>0</v>
      </c>
      <c r="I341" s="105">
        <v>0</v>
      </c>
      <c r="J341" s="105"/>
      <c r="L341" s="25"/>
      <c r="M341" s="105">
        <f t="shared" si="47"/>
        <v>0</v>
      </c>
      <c r="N341" s="105">
        <f t="shared" si="48"/>
        <v>-0.18634901410792182</v>
      </c>
      <c r="O341" s="105">
        <f t="shared" si="49"/>
        <v>0</v>
      </c>
      <c r="P341" s="25"/>
      <c r="Q341" s="105"/>
      <c r="R341" s="105"/>
      <c r="S341" s="284"/>
      <c r="U341" s="25"/>
      <c r="V341" s="112">
        <f t="shared" si="50"/>
        <v>0</v>
      </c>
      <c r="W341" s="112">
        <f t="shared" si="51"/>
        <v>0</v>
      </c>
      <c r="X341" s="112">
        <f t="shared" si="52"/>
        <v>0</v>
      </c>
      <c r="Z341" s="102">
        <f t="shared" si="53"/>
        <v>1</v>
      </c>
      <c r="AA341" s="102">
        <f t="shared" si="54"/>
        <v>1</v>
      </c>
      <c r="AH341" s="221"/>
      <c r="AI341" s="270"/>
      <c r="AJ341" s="221"/>
      <c r="AK341" s="221"/>
      <c r="AL341" s="221"/>
      <c r="AM341" s="221"/>
      <c r="AN341" s="221"/>
      <c r="AO341" s="221"/>
      <c r="AP341" s="221"/>
      <c r="AQ341" s="274"/>
      <c r="AR341" s="274"/>
      <c r="AS341" s="221"/>
      <c r="AT341" s="221"/>
      <c r="AU341" s="221"/>
      <c r="AV341" s="221"/>
      <c r="AW341" s="221"/>
      <c r="AX341" s="221"/>
      <c r="AY341" s="221"/>
      <c r="AZ341" s="221"/>
    </row>
    <row r="342" spans="1:52" x14ac:dyDescent="0.15">
      <c r="A342" s="275"/>
      <c r="B342" s="274"/>
      <c r="C342" s="111"/>
      <c r="D342" s="111">
        <v>0</v>
      </c>
      <c r="E342" s="105">
        <v>0</v>
      </c>
      <c r="F342" s="105">
        <v>13.246532918117209</v>
      </c>
      <c r="G342" s="105">
        <v>13.432881932225131</v>
      </c>
      <c r="H342" s="105">
        <v>0</v>
      </c>
      <c r="I342" s="105">
        <v>0</v>
      </c>
      <c r="J342" s="105"/>
      <c r="L342" s="25"/>
      <c r="M342" s="105">
        <f t="shared" si="47"/>
        <v>0</v>
      </c>
      <c r="N342" s="105">
        <f t="shared" si="48"/>
        <v>-0.18634901410792182</v>
      </c>
      <c r="O342" s="105">
        <f t="shared" si="49"/>
        <v>0</v>
      </c>
      <c r="P342" s="25"/>
      <c r="Q342" s="105"/>
      <c r="R342" s="105"/>
      <c r="S342" s="284"/>
      <c r="U342" s="25"/>
      <c r="V342" s="112">
        <f t="shared" si="50"/>
        <v>0</v>
      </c>
      <c r="W342" s="112">
        <f t="shared" si="51"/>
        <v>0</v>
      </c>
      <c r="X342" s="112">
        <f t="shared" si="52"/>
        <v>0</v>
      </c>
      <c r="Z342" s="102">
        <f t="shared" si="53"/>
        <v>1</v>
      </c>
      <c r="AA342" s="102">
        <f t="shared" si="54"/>
        <v>1</v>
      </c>
      <c r="AH342" s="221"/>
      <c r="AI342" s="270"/>
      <c r="AJ342" s="221"/>
      <c r="AK342" s="221"/>
      <c r="AL342" s="221"/>
      <c r="AM342" s="221"/>
      <c r="AN342" s="221"/>
      <c r="AO342" s="221"/>
      <c r="AP342" s="221"/>
      <c r="AQ342" s="274"/>
      <c r="AR342" s="274"/>
      <c r="AS342" s="221"/>
      <c r="AT342" s="221"/>
      <c r="AU342" s="221"/>
      <c r="AV342" s="221"/>
      <c r="AW342" s="221"/>
      <c r="AX342" s="221"/>
      <c r="AY342" s="221"/>
      <c r="AZ342" s="221"/>
    </row>
    <row r="343" spans="1:52" x14ac:dyDescent="0.15">
      <c r="A343" s="275"/>
      <c r="B343" s="274"/>
      <c r="C343" s="111"/>
      <c r="D343" s="111">
        <v>0</v>
      </c>
      <c r="E343" s="105">
        <v>0</v>
      </c>
      <c r="F343" s="105">
        <v>13.246532918117209</v>
      </c>
      <c r="G343" s="105">
        <v>13.432881932225131</v>
      </c>
      <c r="H343" s="105">
        <v>0</v>
      </c>
      <c r="I343" s="105">
        <v>0</v>
      </c>
      <c r="J343" s="105"/>
      <c r="L343" s="25"/>
      <c r="M343" s="105">
        <f t="shared" si="47"/>
        <v>0</v>
      </c>
      <c r="N343" s="105">
        <f t="shared" si="48"/>
        <v>-0.18634901410792182</v>
      </c>
      <c r="O343" s="105">
        <f t="shared" si="49"/>
        <v>0</v>
      </c>
      <c r="P343" s="25"/>
      <c r="Q343" s="105"/>
      <c r="R343" s="105"/>
      <c r="S343" s="284"/>
      <c r="U343" s="25"/>
      <c r="V343" s="112">
        <f t="shared" si="50"/>
        <v>0</v>
      </c>
      <c r="W343" s="112">
        <f t="shared" si="51"/>
        <v>0</v>
      </c>
      <c r="X343" s="112">
        <f t="shared" si="52"/>
        <v>0</v>
      </c>
      <c r="Z343" s="102">
        <f t="shared" si="53"/>
        <v>1</v>
      </c>
      <c r="AA343" s="102">
        <f t="shared" si="54"/>
        <v>1</v>
      </c>
      <c r="AH343" s="221"/>
      <c r="AI343" s="270"/>
      <c r="AJ343" s="221"/>
      <c r="AK343" s="221"/>
      <c r="AL343" s="221"/>
      <c r="AM343" s="221"/>
      <c r="AN343" s="221"/>
      <c r="AO343" s="221"/>
      <c r="AP343" s="221"/>
      <c r="AQ343" s="274"/>
      <c r="AR343" s="274"/>
      <c r="AS343" s="221"/>
      <c r="AT343" s="221"/>
      <c r="AU343" s="221"/>
      <c r="AV343" s="221"/>
      <c r="AW343" s="221"/>
      <c r="AX343" s="221"/>
      <c r="AY343" s="221"/>
      <c r="AZ343" s="221"/>
    </row>
    <row r="344" spans="1:52" x14ac:dyDescent="0.15">
      <c r="A344" s="275"/>
      <c r="B344" s="274"/>
      <c r="C344" s="111"/>
      <c r="D344" s="111">
        <v>0</v>
      </c>
      <c r="E344" s="105">
        <v>0</v>
      </c>
      <c r="F344" s="105">
        <v>13.246532918117209</v>
      </c>
      <c r="G344" s="105">
        <v>13.432881932225131</v>
      </c>
      <c r="H344" s="105">
        <v>0</v>
      </c>
      <c r="I344" s="105">
        <v>0</v>
      </c>
      <c r="J344" s="105"/>
      <c r="L344" s="25"/>
      <c r="M344" s="105">
        <f t="shared" si="47"/>
        <v>0</v>
      </c>
      <c r="N344" s="105">
        <f t="shared" si="48"/>
        <v>-0.18634901410792182</v>
      </c>
      <c r="O344" s="105">
        <f t="shared" si="49"/>
        <v>0</v>
      </c>
      <c r="P344" s="25"/>
      <c r="Q344" s="105"/>
      <c r="R344" s="105"/>
      <c r="S344" s="284"/>
      <c r="U344" s="25"/>
      <c r="V344" s="112">
        <f t="shared" si="50"/>
        <v>0</v>
      </c>
      <c r="W344" s="112">
        <f t="shared" si="51"/>
        <v>0</v>
      </c>
      <c r="X344" s="112">
        <f t="shared" si="52"/>
        <v>0</v>
      </c>
      <c r="Z344" s="102">
        <f t="shared" si="53"/>
        <v>1</v>
      </c>
      <c r="AA344" s="102">
        <f t="shared" si="54"/>
        <v>1</v>
      </c>
      <c r="AH344" s="221"/>
      <c r="AI344" s="270"/>
      <c r="AJ344" s="221"/>
      <c r="AK344" s="221"/>
      <c r="AL344" s="221"/>
      <c r="AM344" s="221"/>
      <c r="AN344" s="221"/>
      <c r="AO344" s="221"/>
      <c r="AP344" s="221"/>
      <c r="AQ344" s="274"/>
      <c r="AR344" s="274"/>
      <c r="AS344" s="221"/>
      <c r="AT344" s="221"/>
      <c r="AU344" s="221"/>
      <c r="AV344" s="221"/>
      <c r="AW344" s="221"/>
      <c r="AX344" s="221"/>
      <c r="AY344" s="221"/>
      <c r="AZ344" s="221"/>
    </row>
    <row r="345" spans="1:52" x14ac:dyDescent="0.15">
      <c r="A345" s="275"/>
      <c r="B345" s="274"/>
      <c r="C345" s="111"/>
      <c r="D345" s="111">
        <v>0</v>
      </c>
      <c r="E345" s="105">
        <v>0</v>
      </c>
      <c r="F345" s="105">
        <v>13.246532918117209</v>
      </c>
      <c r="G345" s="105">
        <v>13.432881932225131</v>
      </c>
      <c r="H345" s="105">
        <v>0</v>
      </c>
      <c r="I345" s="105">
        <v>0</v>
      </c>
      <c r="J345" s="105"/>
      <c r="L345" s="25"/>
      <c r="M345" s="105">
        <f t="shared" si="47"/>
        <v>0</v>
      </c>
      <c r="N345" s="105">
        <f t="shared" si="48"/>
        <v>-0.18634901410792182</v>
      </c>
      <c r="O345" s="105">
        <f t="shared" si="49"/>
        <v>0</v>
      </c>
      <c r="P345" s="25"/>
      <c r="Q345" s="105"/>
      <c r="R345" s="105"/>
      <c r="S345" s="284"/>
      <c r="U345" s="25"/>
      <c r="V345" s="112">
        <f t="shared" si="50"/>
        <v>0</v>
      </c>
      <c r="W345" s="112">
        <f t="shared" si="51"/>
        <v>0</v>
      </c>
      <c r="X345" s="112">
        <f t="shared" si="52"/>
        <v>0</v>
      </c>
      <c r="Z345" s="102">
        <f t="shared" si="53"/>
        <v>1</v>
      </c>
      <c r="AA345" s="102">
        <f t="shared" si="54"/>
        <v>1</v>
      </c>
      <c r="AH345" s="221"/>
      <c r="AI345" s="270"/>
      <c r="AJ345" s="221"/>
      <c r="AK345" s="221"/>
      <c r="AL345" s="221"/>
      <c r="AM345" s="221"/>
      <c r="AN345" s="221"/>
      <c r="AO345" s="221"/>
      <c r="AP345" s="221"/>
      <c r="AQ345" s="274"/>
      <c r="AR345" s="274"/>
      <c r="AS345" s="221"/>
      <c r="AT345" s="221"/>
      <c r="AU345" s="221"/>
      <c r="AV345" s="221"/>
      <c r="AW345" s="221"/>
      <c r="AX345" s="221"/>
      <c r="AY345" s="221"/>
      <c r="AZ345" s="221"/>
    </row>
    <row r="346" spans="1:52" x14ac:dyDescent="0.15">
      <c r="A346" s="275"/>
      <c r="B346" s="274"/>
      <c r="C346" s="111"/>
      <c r="D346" s="111">
        <v>0</v>
      </c>
      <c r="E346" s="105">
        <v>0</v>
      </c>
      <c r="F346" s="105">
        <v>13.246532918117209</v>
      </c>
      <c r="G346" s="105">
        <v>13.432881932225131</v>
      </c>
      <c r="H346" s="105">
        <v>0</v>
      </c>
      <c r="I346" s="105">
        <v>0</v>
      </c>
      <c r="J346" s="105"/>
      <c r="L346" s="25"/>
      <c r="M346" s="105">
        <f t="shared" si="47"/>
        <v>0</v>
      </c>
      <c r="N346" s="105">
        <f t="shared" si="48"/>
        <v>-0.18634901410792182</v>
      </c>
      <c r="O346" s="105">
        <f t="shared" si="49"/>
        <v>0</v>
      </c>
      <c r="P346" s="25"/>
      <c r="Q346" s="105"/>
      <c r="R346" s="105"/>
      <c r="S346" s="284"/>
      <c r="U346" s="25"/>
      <c r="V346" s="112">
        <f t="shared" si="50"/>
        <v>0</v>
      </c>
      <c r="W346" s="112">
        <f t="shared" si="51"/>
        <v>0</v>
      </c>
      <c r="X346" s="112">
        <f t="shared" si="52"/>
        <v>0</v>
      </c>
      <c r="Z346" s="102">
        <f t="shared" si="53"/>
        <v>1</v>
      </c>
      <c r="AA346" s="102">
        <f t="shared" si="54"/>
        <v>1</v>
      </c>
      <c r="AH346" s="221"/>
      <c r="AI346" s="270"/>
      <c r="AJ346" s="221"/>
      <c r="AK346" s="221"/>
      <c r="AL346" s="221"/>
      <c r="AM346" s="221"/>
      <c r="AN346" s="221"/>
      <c r="AO346" s="221"/>
      <c r="AP346" s="221"/>
      <c r="AQ346" s="274"/>
      <c r="AR346" s="274"/>
      <c r="AS346" s="221"/>
      <c r="AT346" s="221"/>
      <c r="AU346" s="221"/>
      <c r="AV346" s="221"/>
      <c r="AW346" s="221"/>
      <c r="AX346" s="221"/>
      <c r="AY346" s="221"/>
      <c r="AZ346" s="221"/>
    </row>
    <row r="347" spans="1:52" x14ac:dyDescent="0.15">
      <c r="A347" s="275"/>
      <c r="B347" s="274"/>
      <c r="C347" s="111"/>
      <c r="D347" s="111">
        <v>0</v>
      </c>
      <c r="E347" s="105">
        <v>0</v>
      </c>
      <c r="F347" s="105">
        <v>13.246532918117209</v>
      </c>
      <c r="G347" s="105">
        <v>13.432881932225131</v>
      </c>
      <c r="H347" s="105">
        <v>0</v>
      </c>
      <c r="I347" s="105">
        <v>0</v>
      </c>
      <c r="J347" s="105"/>
      <c r="L347" s="25"/>
      <c r="M347" s="105">
        <f t="shared" si="47"/>
        <v>0</v>
      </c>
      <c r="N347" s="105">
        <f t="shared" si="48"/>
        <v>-0.18634901410792182</v>
      </c>
      <c r="O347" s="105">
        <f t="shared" si="49"/>
        <v>0</v>
      </c>
      <c r="P347" s="25"/>
      <c r="Q347" s="105"/>
      <c r="R347" s="105"/>
      <c r="S347" s="284"/>
      <c r="U347" s="25"/>
      <c r="V347" s="112">
        <f t="shared" si="50"/>
        <v>0</v>
      </c>
      <c r="W347" s="112">
        <f t="shared" si="51"/>
        <v>0</v>
      </c>
      <c r="X347" s="112">
        <f t="shared" si="52"/>
        <v>0</v>
      </c>
      <c r="Z347" s="102">
        <f t="shared" si="53"/>
        <v>1</v>
      </c>
      <c r="AA347" s="102">
        <f t="shared" si="54"/>
        <v>1</v>
      </c>
      <c r="AH347" s="221"/>
      <c r="AI347" s="270"/>
      <c r="AJ347" s="221"/>
      <c r="AK347" s="221"/>
      <c r="AL347" s="221"/>
      <c r="AM347" s="221"/>
      <c r="AN347" s="221"/>
      <c r="AO347" s="221"/>
      <c r="AP347" s="221"/>
      <c r="AQ347" s="274"/>
      <c r="AR347" s="274"/>
      <c r="AS347" s="221"/>
      <c r="AT347" s="221"/>
      <c r="AU347" s="221"/>
      <c r="AV347" s="221"/>
      <c r="AW347" s="221"/>
      <c r="AX347" s="221"/>
      <c r="AY347" s="221"/>
      <c r="AZ347" s="221"/>
    </row>
    <row r="348" spans="1:52" x14ac:dyDescent="0.15">
      <c r="A348" s="275"/>
      <c r="B348" s="274"/>
      <c r="C348" s="111"/>
      <c r="D348" s="111">
        <v>0</v>
      </c>
      <c r="E348" s="105">
        <v>0</v>
      </c>
      <c r="F348" s="105">
        <v>13.246532918117209</v>
      </c>
      <c r="G348" s="105">
        <v>13.432881932225131</v>
      </c>
      <c r="H348" s="105">
        <v>0</v>
      </c>
      <c r="I348" s="105">
        <v>0</v>
      </c>
      <c r="J348" s="105"/>
      <c r="L348" s="25"/>
      <c r="M348" s="105">
        <f t="shared" si="47"/>
        <v>0</v>
      </c>
      <c r="N348" s="105">
        <f t="shared" si="48"/>
        <v>-0.18634901410792182</v>
      </c>
      <c r="O348" s="105">
        <f t="shared" si="49"/>
        <v>0</v>
      </c>
      <c r="P348" s="25"/>
      <c r="Q348" s="105"/>
      <c r="R348" s="105"/>
      <c r="S348" s="284"/>
      <c r="U348" s="25"/>
      <c r="V348" s="112">
        <f t="shared" si="50"/>
        <v>0</v>
      </c>
      <c r="W348" s="112">
        <f t="shared" si="51"/>
        <v>0</v>
      </c>
      <c r="X348" s="112">
        <f t="shared" si="52"/>
        <v>0</v>
      </c>
      <c r="Z348" s="102">
        <f t="shared" si="53"/>
        <v>1</v>
      </c>
      <c r="AA348" s="102">
        <f t="shared" si="54"/>
        <v>1</v>
      </c>
      <c r="AH348" s="221"/>
      <c r="AI348" s="270"/>
      <c r="AJ348" s="221"/>
      <c r="AK348" s="221"/>
      <c r="AL348" s="221"/>
      <c r="AM348" s="221"/>
      <c r="AN348" s="221"/>
      <c r="AO348" s="221"/>
      <c r="AP348" s="221"/>
      <c r="AQ348" s="274"/>
      <c r="AR348" s="274"/>
      <c r="AS348" s="221"/>
      <c r="AT348" s="221"/>
      <c r="AU348" s="221"/>
      <c r="AV348" s="221"/>
      <c r="AW348" s="221"/>
      <c r="AX348" s="221"/>
      <c r="AY348" s="221"/>
      <c r="AZ348" s="221"/>
    </row>
    <row r="349" spans="1:52" x14ac:dyDescent="0.15">
      <c r="A349" s="275"/>
      <c r="B349" s="274"/>
      <c r="C349" s="111"/>
      <c r="D349" s="111">
        <v>0</v>
      </c>
      <c r="E349" s="105">
        <v>0</v>
      </c>
      <c r="F349" s="105">
        <v>13.246532918117209</v>
      </c>
      <c r="G349" s="105">
        <v>13.432881932225131</v>
      </c>
      <c r="H349" s="105">
        <v>0</v>
      </c>
      <c r="I349" s="105">
        <v>0</v>
      </c>
      <c r="J349" s="105"/>
      <c r="L349" s="25"/>
      <c r="M349" s="105">
        <f t="shared" si="47"/>
        <v>0</v>
      </c>
      <c r="N349" s="105">
        <f t="shared" si="48"/>
        <v>-0.18634901410792182</v>
      </c>
      <c r="O349" s="105">
        <f t="shared" si="49"/>
        <v>0</v>
      </c>
      <c r="P349" s="25"/>
      <c r="Q349" s="105"/>
      <c r="R349" s="105"/>
      <c r="S349" s="284"/>
      <c r="U349" s="25"/>
      <c r="V349" s="112">
        <f t="shared" si="50"/>
        <v>0</v>
      </c>
      <c r="W349" s="112">
        <f t="shared" si="51"/>
        <v>0</v>
      </c>
      <c r="X349" s="112">
        <f t="shared" si="52"/>
        <v>0</v>
      </c>
      <c r="Z349" s="102">
        <f t="shared" si="53"/>
        <v>1</v>
      </c>
      <c r="AA349" s="102">
        <f t="shared" si="54"/>
        <v>1</v>
      </c>
      <c r="AH349" s="221"/>
      <c r="AI349" s="270"/>
      <c r="AJ349" s="221"/>
      <c r="AK349" s="221"/>
      <c r="AL349" s="221"/>
      <c r="AM349" s="221"/>
      <c r="AN349" s="221"/>
      <c r="AO349" s="221"/>
      <c r="AP349" s="221"/>
      <c r="AQ349" s="274"/>
      <c r="AR349" s="274"/>
      <c r="AS349" s="221"/>
      <c r="AT349" s="221"/>
      <c r="AU349" s="221"/>
      <c r="AV349" s="221"/>
      <c r="AW349" s="221"/>
      <c r="AX349" s="221"/>
      <c r="AY349" s="221"/>
      <c r="AZ349" s="221"/>
    </row>
    <row r="350" spans="1:52" x14ac:dyDescent="0.15">
      <c r="A350" s="275"/>
      <c r="B350" s="274"/>
      <c r="C350" s="111"/>
      <c r="D350" s="111">
        <v>0</v>
      </c>
      <c r="E350" s="105">
        <v>0</v>
      </c>
      <c r="F350" s="105">
        <v>13.246532918117209</v>
      </c>
      <c r="G350" s="105">
        <v>13.432881932225131</v>
      </c>
      <c r="H350" s="105">
        <v>0</v>
      </c>
      <c r="I350" s="105">
        <v>0</v>
      </c>
      <c r="J350" s="105"/>
      <c r="L350" s="25"/>
      <c r="M350" s="105">
        <f t="shared" si="47"/>
        <v>0</v>
      </c>
      <c r="N350" s="105">
        <f t="shared" si="48"/>
        <v>-0.18634901410792182</v>
      </c>
      <c r="O350" s="105">
        <f t="shared" si="49"/>
        <v>0</v>
      </c>
      <c r="P350" s="25"/>
      <c r="Q350" s="105"/>
      <c r="R350" s="105"/>
      <c r="S350" s="284"/>
      <c r="U350" s="25"/>
      <c r="V350" s="112">
        <f t="shared" si="50"/>
        <v>0</v>
      </c>
      <c r="W350" s="112">
        <f t="shared" si="51"/>
        <v>0</v>
      </c>
      <c r="X350" s="112">
        <f t="shared" si="52"/>
        <v>0</v>
      </c>
      <c r="Z350" s="102">
        <f t="shared" si="53"/>
        <v>1</v>
      </c>
      <c r="AA350" s="102">
        <f t="shared" si="54"/>
        <v>1</v>
      </c>
      <c r="AH350" s="221"/>
      <c r="AI350" s="270"/>
      <c r="AJ350" s="221"/>
      <c r="AK350" s="221"/>
      <c r="AL350" s="221"/>
      <c r="AM350" s="221"/>
      <c r="AN350" s="221"/>
      <c r="AO350" s="221"/>
      <c r="AP350" s="221"/>
      <c r="AQ350" s="274"/>
      <c r="AR350" s="274"/>
      <c r="AS350" s="221"/>
      <c r="AT350" s="221"/>
      <c r="AU350" s="221"/>
      <c r="AV350" s="221"/>
      <c r="AW350" s="221"/>
      <c r="AX350" s="221"/>
      <c r="AY350" s="221"/>
      <c r="AZ350" s="221"/>
    </row>
    <row r="351" spans="1:52" x14ac:dyDescent="0.15">
      <c r="A351" s="275"/>
      <c r="B351" s="274"/>
      <c r="C351" s="111"/>
      <c r="D351" s="111">
        <v>0</v>
      </c>
      <c r="E351" s="105">
        <v>0</v>
      </c>
      <c r="F351" s="105">
        <v>13.246532918117209</v>
      </c>
      <c r="G351" s="105">
        <v>13.432881932225131</v>
      </c>
      <c r="H351" s="105">
        <v>0</v>
      </c>
      <c r="I351" s="105">
        <v>0</v>
      </c>
      <c r="J351" s="105"/>
      <c r="L351" s="25"/>
      <c r="M351" s="105">
        <f t="shared" si="47"/>
        <v>0</v>
      </c>
      <c r="N351" s="105">
        <f t="shared" si="48"/>
        <v>-0.18634901410792182</v>
      </c>
      <c r="O351" s="105">
        <f t="shared" si="49"/>
        <v>0</v>
      </c>
      <c r="P351" s="25"/>
      <c r="Q351" s="105"/>
      <c r="R351" s="105"/>
      <c r="S351" s="284"/>
      <c r="U351" s="25"/>
      <c r="V351" s="112">
        <f t="shared" si="50"/>
        <v>0</v>
      </c>
      <c r="W351" s="112">
        <f t="shared" si="51"/>
        <v>0</v>
      </c>
      <c r="X351" s="112">
        <f t="shared" si="52"/>
        <v>0</v>
      </c>
      <c r="Z351" s="102">
        <f t="shared" si="53"/>
        <v>1</v>
      </c>
      <c r="AA351" s="102">
        <f t="shared" si="54"/>
        <v>1</v>
      </c>
      <c r="AH351" s="221"/>
      <c r="AI351" s="270"/>
      <c r="AJ351" s="221"/>
      <c r="AK351" s="221"/>
      <c r="AL351" s="221"/>
      <c r="AM351" s="221"/>
      <c r="AN351" s="221"/>
      <c r="AO351" s="221"/>
      <c r="AP351" s="221"/>
      <c r="AQ351" s="274"/>
      <c r="AR351" s="274"/>
      <c r="AS351" s="221"/>
      <c r="AT351" s="221"/>
      <c r="AU351" s="221"/>
      <c r="AV351" s="221"/>
      <c r="AW351" s="221"/>
      <c r="AX351" s="221"/>
      <c r="AY351" s="221"/>
      <c r="AZ351" s="221"/>
    </row>
    <row r="352" spans="1:52" x14ac:dyDescent="0.15">
      <c r="A352" s="275"/>
      <c r="B352" s="274"/>
      <c r="C352" s="111"/>
      <c r="D352" s="111">
        <v>0</v>
      </c>
      <c r="E352" s="105">
        <v>0</v>
      </c>
      <c r="F352" s="105">
        <v>13.246532918117209</v>
      </c>
      <c r="G352" s="105">
        <v>13.432881932225131</v>
      </c>
      <c r="H352" s="105">
        <v>0</v>
      </c>
      <c r="I352" s="105">
        <v>0</v>
      </c>
      <c r="J352" s="105"/>
      <c r="L352" s="25"/>
      <c r="M352" s="105">
        <f t="shared" si="47"/>
        <v>0</v>
      </c>
      <c r="N352" s="105">
        <f t="shared" si="48"/>
        <v>-0.18634901410792182</v>
      </c>
      <c r="O352" s="105">
        <f t="shared" si="49"/>
        <v>0</v>
      </c>
      <c r="P352" s="25"/>
      <c r="Q352" s="105"/>
      <c r="R352" s="105"/>
      <c r="S352" s="284"/>
      <c r="U352" s="25"/>
      <c r="V352" s="112">
        <f t="shared" si="50"/>
        <v>0</v>
      </c>
      <c r="W352" s="112">
        <f t="shared" si="51"/>
        <v>0</v>
      </c>
      <c r="X352" s="112">
        <f t="shared" si="52"/>
        <v>0</v>
      </c>
      <c r="Z352" s="102">
        <f t="shared" si="53"/>
        <v>1</v>
      </c>
      <c r="AA352" s="102">
        <f t="shared" si="54"/>
        <v>1</v>
      </c>
      <c r="AH352" s="221"/>
      <c r="AI352" s="270"/>
      <c r="AJ352" s="221"/>
      <c r="AK352" s="221"/>
      <c r="AL352" s="221"/>
      <c r="AM352" s="221"/>
      <c r="AN352" s="221"/>
      <c r="AO352" s="221"/>
      <c r="AP352" s="221"/>
      <c r="AQ352" s="274"/>
      <c r="AR352" s="274"/>
      <c r="AS352" s="221"/>
      <c r="AT352" s="221"/>
      <c r="AU352" s="221"/>
      <c r="AV352" s="221"/>
      <c r="AW352" s="221"/>
      <c r="AX352" s="221"/>
      <c r="AY352" s="221"/>
      <c r="AZ352" s="221"/>
    </row>
    <row r="353" spans="1:52" x14ac:dyDescent="0.15">
      <c r="A353" s="275"/>
      <c r="B353" s="274"/>
      <c r="C353" s="111"/>
      <c r="D353" s="111">
        <v>0</v>
      </c>
      <c r="E353" s="105">
        <v>0</v>
      </c>
      <c r="F353" s="105">
        <v>13.246532918117209</v>
      </c>
      <c r="G353" s="105">
        <v>13.432881932225131</v>
      </c>
      <c r="H353" s="105">
        <v>0</v>
      </c>
      <c r="I353" s="105">
        <v>0</v>
      </c>
      <c r="J353" s="105"/>
      <c r="L353" s="25"/>
      <c r="M353" s="105">
        <f t="shared" si="47"/>
        <v>0</v>
      </c>
      <c r="N353" s="105">
        <f t="shared" si="48"/>
        <v>-0.18634901410792182</v>
      </c>
      <c r="O353" s="105">
        <f t="shared" si="49"/>
        <v>0</v>
      </c>
      <c r="P353" s="25"/>
      <c r="Q353" s="105"/>
      <c r="R353" s="105"/>
      <c r="S353" s="284"/>
      <c r="U353" s="25"/>
      <c r="V353" s="112">
        <f t="shared" si="50"/>
        <v>0</v>
      </c>
      <c r="W353" s="112">
        <f t="shared" si="51"/>
        <v>0</v>
      </c>
      <c r="X353" s="112">
        <f t="shared" si="52"/>
        <v>0</v>
      </c>
      <c r="Z353" s="102">
        <f t="shared" si="53"/>
        <v>1</v>
      </c>
      <c r="AA353" s="102">
        <f t="shared" si="54"/>
        <v>1</v>
      </c>
      <c r="AH353" s="221"/>
      <c r="AI353" s="270"/>
      <c r="AJ353" s="221"/>
      <c r="AK353" s="221"/>
      <c r="AL353" s="221"/>
      <c r="AM353" s="221"/>
      <c r="AN353" s="221"/>
      <c r="AO353" s="221"/>
      <c r="AP353" s="221"/>
      <c r="AQ353" s="274"/>
      <c r="AR353" s="274"/>
      <c r="AS353" s="221"/>
      <c r="AT353" s="221"/>
      <c r="AU353" s="221"/>
      <c r="AV353" s="221"/>
      <c r="AW353" s="221"/>
      <c r="AX353" s="221"/>
      <c r="AY353" s="221"/>
      <c r="AZ353" s="221"/>
    </row>
    <row r="354" spans="1:52" x14ac:dyDescent="0.15">
      <c r="A354" s="275"/>
      <c r="B354" s="274"/>
      <c r="C354" s="111"/>
      <c r="D354" s="111">
        <v>0</v>
      </c>
      <c r="E354" s="105">
        <v>0</v>
      </c>
      <c r="F354" s="105">
        <v>13.246532918117209</v>
      </c>
      <c r="G354" s="105">
        <v>13.432881932225131</v>
      </c>
      <c r="H354" s="105">
        <v>0</v>
      </c>
      <c r="I354" s="105">
        <v>0</v>
      </c>
      <c r="J354" s="105"/>
      <c r="L354" s="25"/>
      <c r="M354" s="105">
        <f t="shared" si="47"/>
        <v>0</v>
      </c>
      <c r="N354" s="105">
        <f t="shared" si="48"/>
        <v>-0.18634901410792182</v>
      </c>
      <c r="O354" s="105">
        <f t="shared" si="49"/>
        <v>0</v>
      </c>
      <c r="P354" s="25"/>
      <c r="Q354" s="105"/>
      <c r="R354" s="105"/>
      <c r="S354" s="284"/>
      <c r="U354" s="25"/>
      <c r="V354" s="112">
        <f t="shared" si="50"/>
        <v>0</v>
      </c>
      <c r="W354" s="112">
        <f t="shared" si="51"/>
        <v>0</v>
      </c>
      <c r="X354" s="112">
        <f t="shared" si="52"/>
        <v>0</v>
      </c>
      <c r="Z354" s="102">
        <f t="shared" si="53"/>
        <v>1</v>
      </c>
      <c r="AA354" s="102">
        <f t="shared" si="54"/>
        <v>1</v>
      </c>
      <c r="AH354" s="221"/>
      <c r="AI354" s="270"/>
      <c r="AJ354" s="221"/>
      <c r="AK354" s="221"/>
      <c r="AL354" s="221"/>
      <c r="AM354" s="221"/>
      <c r="AN354" s="221"/>
      <c r="AO354" s="221"/>
      <c r="AP354" s="221"/>
      <c r="AQ354" s="274"/>
      <c r="AR354" s="274"/>
      <c r="AS354" s="221"/>
      <c r="AT354" s="221"/>
      <c r="AU354" s="221"/>
      <c r="AV354" s="221"/>
      <c r="AW354" s="221"/>
      <c r="AX354" s="221"/>
      <c r="AY354" s="221"/>
      <c r="AZ354" s="221"/>
    </row>
    <row r="355" spans="1:52" x14ac:dyDescent="0.15">
      <c r="A355" s="275"/>
      <c r="B355" s="274"/>
      <c r="C355" s="111"/>
      <c r="D355" s="111">
        <v>0</v>
      </c>
      <c r="E355" s="105">
        <v>0</v>
      </c>
      <c r="F355" s="105">
        <v>13.246532918117209</v>
      </c>
      <c r="G355" s="105">
        <v>13.432881932225131</v>
      </c>
      <c r="H355" s="105">
        <v>0</v>
      </c>
      <c r="I355" s="105">
        <v>0</v>
      </c>
      <c r="J355" s="105"/>
      <c r="L355" s="25"/>
      <c r="M355" s="105">
        <f t="shared" si="47"/>
        <v>0</v>
      </c>
      <c r="N355" s="105">
        <f t="shared" si="48"/>
        <v>-0.18634901410792182</v>
      </c>
      <c r="O355" s="105">
        <f t="shared" si="49"/>
        <v>0</v>
      </c>
      <c r="P355" s="25"/>
      <c r="Q355" s="105"/>
      <c r="R355" s="105"/>
      <c r="S355" s="284"/>
      <c r="U355" s="25"/>
      <c r="V355" s="112">
        <f t="shared" si="50"/>
        <v>0</v>
      </c>
      <c r="W355" s="112">
        <f t="shared" si="51"/>
        <v>0</v>
      </c>
      <c r="X355" s="112">
        <f t="shared" si="52"/>
        <v>0</v>
      </c>
      <c r="Z355" s="102">
        <f t="shared" si="53"/>
        <v>1</v>
      </c>
      <c r="AA355" s="102">
        <f t="shared" si="54"/>
        <v>1</v>
      </c>
      <c r="AH355" s="221"/>
      <c r="AI355" s="270"/>
      <c r="AJ355" s="221"/>
      <c r="AK355" s="221"/>
      <c r="AL355" s="221"/>
      <c r="AM355" s="221"/>
      <c r="AN355" s="221"/>
      <c r="AO355" s="221"/>
      <c r="AP355" s="221"/>
      <c r="AQ355" s="274"/>
      <c r="AR355" s="274"/>
      <c r="AS355" s="221"/>
      <c r="AT355" s="221"/>
      <c r="AU355" s="221"/>
      <c r="AV355" s="221"/>
      <c r="AW355" s="221"/>
      <c r="AX355" s="221"/>
      <c r="AY355" s="221"/>
      <c r="AZ355" s="221"/>
    </row>
    <row r="356" spans="1:52" x14ac:dyDescent="0.15">
      <c r="A356" s="275"/>
      <c r="B356" s="274"/>
      <c r="C356" s="111"/>
      <c r="D356" s="111">
        <v>0</v>
      </c>
      <c r="E356" s="105">
        <v>0</v>
      </c>
      <c r="F356" s="105">
        <v>13.246532918117209</v>
      </c>
      <c r="G356" s="105">
        <v>13.432881932225131</v>
      </c>
      <c r="H356" s="105">
        <v>0</v>
      </c>
      <c r="I356" s="105">
        <v>0</v>
      </c>
      <c r="J356" s="105"/>
      <c r="L356" s="25"/>
      <c r="M356" s="105">
        <f t="shared" si="47"/>
        <v>0</v>
      </c>
      <c r="N356" s="105">
        <f t="shared" si="48"/>
        <v>-0.18634901410792182</v>
      </c>
      <c r="O356" s="105">
        <f t="shared" si="49"/>
        <v>0</v>
      </c>
      <c r="P356" s="25"/>
      <c r="Q356" s="105"/>
      <c r="R356" s="105"/>
      <c r="S356" s="284"/>
      <c r="U356" s="25"/>
      <c r="V356" s="112">
        <f t="shared" si="50"/>
        <v>0</v>
      </c>
      <c r="W356" s="112">
        <f t="shared" si="51"/>
        <v>0</v>
      </c>
      <c r="X356" s="112">
        <f t="shared" si="52"/>
        <v>0</v>
      </c>
      <c r="Z356" s="102">
        <f t="shared" si="53"/>
        <v>1</v>
      </c>
      <c r="AA356" s="102">
        <f t="shared" si="54"/>
        <v>1</v>
      </c>
      <c r="AH356" s="221"/>
      <c r="AI356" s="270"/>
      <c r="AJ356" s="221"/>
      <c r="AK356" s="221"/>
      <c r="AL356" s="221"/>
      <c r="AM356" s="221"/>
      <c r="AN356" s="221"/>
      <c r="AO356" s="221"/>
      <c r="AP356" s="221"/>
      <c r="AQ356" s="274"/>
      <c r="AR356" s="274"/>
      <c r="AS356" s="221"/>
      <c r="AT356" s="221"/>
      <c r="AU356" s="221"/>
      <c r="AV356" s="221"/>
      <c r="AW356" s="221"/>
      <c r="AX356" s="221"/>
      <c r="AY356" s="221"/>
      <c r="AZ356" s="221"/>
    </row>
    <row r="357" spans="1:52" x14ac:dyDescent="0.15">
      <c r="A357" s="275"/>
      <c r="B357" s="274"/>
      <c r="C357" s="111"/>
      <c r="D357" s="111">
        <v>0</v>
      </c>
      <c r="E357" s="105">
        <v>0</v>
      </c>
      <c r="F357" s="105">
        <v>13.246532918117209</v>
      </c>
      <c r="G357" s="105">
        <v>13.432881932225131</v>
      </c>
      <c r="H357" s="105">
        <v>0</v>
      </c>
      <c r="I357" s="105">
        <v>0</v>
      </c>
      <c r="J357" s="105"/>
      <c r="L357" s="25"/>
      <c r="M357" s="105">
        <f t="shared" si="47"/>
        <v>0</v>
      </c>
      <c r="N357" s="105">
        <f t="shared" si="48"/>
        <v>-0.18634901410792182</v>
      </c>
      <c r="O357" s="105">
        <f t="shared" si="49"/>
        <v>0</v>
      </c>
      <c r="P357" s="25"/>
      <c r="Q357" s="105"/>
      <c r="R357" s="105"/>
      <c r="S357" s="284"/>
      <c r="U357" s="25"/>
      <c r="V357" s="112">
        <f t="shared" si="50"/>
        <v>0</v>
      </c>
      <c r="W357" s="112">
        <f t="shared" si="51"/>
        <v>0</v>
      </c>
      <c r="X357" s="112">
        <f t="shared" si="52"/>
        <v>0</v>
      </c>
      <c r="Z357" s="102">
        <f t="shared" si="53"/>
        <v>1</v>
      </c>
      <c r="AA357" s="102">
        <f t="shared" si="54"/>
        <v>1</v>
      </c>
      <c r="AH357" s="221"/>
      <c r="AI357" s="270"/>
      <c r="AJ357" s="221"/>
      <c r="AK357" s="221"/>
      <c r="AL357" s="221"/>
      <c r="AM357" s="221"/>
      <c r="AN357" s="221"/>
      <c r="AO357" s="221"/>
      <c r="AP357" s="221"/>
      <c r="AQ357" s="274"/>
      <c r="AR357" s="274"/>
      <c r="AS357" s="221"/>
      <c r="AT357" s="221"/>
      <c r="AU357" s="221"/>
      <c r="AV357" s="221"/>
      <c r="AW357" s="221"/>
      <c r="AX357" s="221"/>
      <c r="AY357" s="221"/>
      <c r="AZ357" s="221"/>
    </row>
    <row r="358" spans="1:52" x14ac:dyDescent="0.15">
      <c r="A358" s="275"/>
      <c r="B358" s="274"/>
      <c r="C358" s="111"/>
      <c r="D358" s="111">
        <v>0</v>
      </c>
      <c r="E358" s="105">
        <v>0</v>
      </c>
      <c r="F358" s="105">
        <v>13.246532918117209</v>
      </c>
      <c r="G358" s="105">
        <v>13.432881932225131</v>
      </c>
      <c r="H358" s="105">
        <v>0</v>
      </c>
      <c r="I358" s="105">
        <v>0</v>
      </c>
      <c r="J358" s="105"/>
      <c r="L358" s="25"/>
      <c r="M358" s="105">
        <f t="shared" si="47"/>
        <v>0</v>
      </c>
      <c r="N358" s="105">
        <f t="shared" si="48"/>
        <v>-0.18634901410792182</v>
      </c>
      <c r="O358" s="105">
        <f t="shared" si="49"/>
        <v>0</v>
      </c>
      <c r="P358" s="25"/>
      <c r="Q358" s="105"/>
      <c r="R358" s="105"/>
      <c r="S358" s="284"/>
      <c r="U358" s="25"/>
      <c r="V358" s="112">
        <f t="shared" si="50"/>
        <v>0</v>
      </c>
      <c r="W358" s="112">
        <f t="shared" si="51"/>
        <v>0</v>
      </c>
      <c r="X358" s="112">
        <f t="shared" si="52"/>
        <v>0</v>
      </c>
      <c r="Z358" s="102">
        <f t="shared" si="53"/>
        <v>1</v>
      </c>
      <c r="AA358" s="102">
        <f t="shared" si="54"/>
        <v>1</v>
      </c>
      <c r="AH358" s="221"/>
      <c r="AI358" s="270"/>
      <c r="AJ358" s="221"/>
      <c r="AK358" s="221"/>
      <c r="AL358" s="221"/>
      <c r="AM358" s="221"/>
      <c r="AN358" s="221"/>
      <c r="AO358" s="221"/>
      <c r="AP358" s="221"/>
      <c r="AQ358" s="274"/>
      <c r="AR358" s="274"/>
      <c r="AS358" s="221"/>
      <c r="AT358" s="221"/>
      <c r="AU358" s="221"/>
      <c r="AV358" s="221"/>
      <c r="AW358" s="221"/>
      <c r="AX358" s="221"/>
      <c r="AY358" s="221"/>
      <c r="AZ358" s="221"/>
    </row>
    <row r="359" spans="1:52" x14ac:dyDescent="0.15">
      <c r="A359" s="275"/>
      <c r="B359" s="274"/>
      <c r="C359" s="111"/>
      <c r="D359" s="111">
        <v>0</v>
      </c>
      <c r="E359" s="105">
        <v>0</v>
      </c>
      <c r="F359" s="105">
        <v>13.246532918117209</v>
      </c>
      <c r="G359" s="105">
        <v>13.432881932225131</v>
      </c>
      <c r="H359" s="105">
        <v>0</v>
      </c>
      <c r="I359" s="105">
        <v>0</v>
      </c>
      <c r="J359" s="105"/>
      <c r="L359" s="25"/>
      <c r="M359" s="105">
        <f t="shared" si="47"/>
        <v>0</v>
      </c>
      <c r="N359" s="105">
        <f t="shared" si="48"/>
        <v>-0.18634901410792182</v>
      </c>
      <c r="O359" s="105">
        <f t="shared" si="49"/>
        <v>0</v>
      </c>
      <c r="P359" s="25"/>
      <c r="Q359" s="105"/>
      <c r="R359" s="105"/>
      <c r="S359" s="284"/>
      <c r="U359" s="25"/>
      <c r="V359" s="112">
        <f t="shared" si="50"/>
        <v>0</v>
      </c>
      <c r="W359" s="112">
        <f t="shared" si="51"/>
        <v>0</v>
      </c>
      <c r="X359" s="112">
        <f t="shared" si="52"/>
        <v>0</v>
      </c>
      <c r="Z359" s="102">
        <f t="shared" si="53"/>
        <v>1</v>
      </c>
      <c r="AA359" s="102">
        <f t="shared" si="54"/>
        <v>1</v>
      </c>
      <c r="AH359" s="221"/>
      <c r="AI359" s="270"/>
      <c r="AJ359" s="221"/>
      <c r="AK359" s="221"/>
      <c r="AL359" s="221"/>
      <c r="AM359" s="221"/>
      <c r="AN359" s="221"/>
      <c r="AO359" s="221"/>
      <c r="AP359" s="221"/>
      <c r="AQ359" s="274"/>
      <c r="AR359" s="274"/>
      <c r="AS359" s="221"/>
      <c r="AT359" s="221"/>
      <c r="AU359" s="221"/>
      <c r="AV359" s="221"/>
      <c r="AW359" s="221"/>
      <c r="AX359" s="221"/>
      <c r="AY359" s="221"/>
      <c r="AZ359" s="221"/>
    </row>
    <row r="360" spans="1:52" x14ac:dyDescent="0.15">
      <c r="A360" s="275"/>
      <c r="B360" s="274"/>
      <c r="C360" s="111"/>
      <c r="D360" s="111">
        <v>0</v>
      </c>
      <c r="E360" s="105">
        <v>0</v>
      </c>
      <c r="F360" s="105">
        <v>13.246532918117209</v>
      </c>
      <c r="G360" s="105">
        <v>13.432881932225131</v>
      </c>
      <c r="H360" s="105">
        <v>0</v>
      </c>
      <c r="I360" s="105">
        <v>0</v>
      </c>
      <c r="J360" s="105"/>
      <c r="L360" s="25"/>
      <c r="M360" s="105">
        <f t="shared" si="47"/>
        <v>0</v>
      </c>
      <c r="N360" s="105">
        <f t="shared" si="48"/>
        <v>-0.18634901410792182</v>
      </c>
      <c r="O360" s="105">
        <f t="shared" si="49"/>
        <v>0</v>
      </c>
      <c r="P360" s="25"/>
      <c r="Q360" s="105"/>
      <c r="R360" s="105"/>
      <c r="S360" s="284"/>
      <c r="U360" s="25"/>
      <c r="V360" s="112">
        <f t="shared" si="50"/>
        <v>0</v>
      </c>
      <c r="W360" s="112">
        <f t="shared" si="51"/>
        <v>0</v>
      </c>
      <c r="X360" s="112">
        <f t="shared" si="52"/>
        <v>0</v>
      </c>
      <c r="Z360" s="102">
        <f t="shared" si="53"/>
        <v>1</v>
      </c>
      <c r="AA360" s="102">
        <f t="shared" si="54"/>
        <v>1</v>
      </c>
      <c r="AH360" s="221"/>
      <c r="AI360" s="270"/>
      <c r="AJ360" s="221"/>
      <c r="AK360" s="221"/>
      <c r="AL360" s="221"/>
      <c r="AM360" s="221"/>
      <c r="AN360" s="221"/>
      <c r="AO360" s="221"/>
      <c r="AP360" s="221"/>
      <c r="AQ360" s="274"/>
      <c r="AR360" s="274"/>
      <c r="AS360" s="221"/>
      <c r="AT360" s="221"/>
      <c r="AU360" s="221"/>
      <c r="AV360" s="221"/>
      <c r="AW360" s="221"/>
      <c r="AX360" s="221"/>
      <c r="AY360" s="221"/>
      <c r="AZ360" s="221"/>
    </row>
    <row r="361" spans="1:52" x14ac:dyDescent="0.15">
      <c r="A361" s="275"/>
      <c r="B361" s="274"/>
      <c r="C361" s="111"/>
      <c r="D361" s="111">
        <v>0</v>
      </c>
      <c r="E361" s="105">
        <v>0</v>
      </c>
      <c r="F361" s="105">
        <v>13.246532918117209</v>
      </c>
      <c r="G361" s="105">
        <v>13.432881932225131</v>
      </c>
      <c r="H361" s="105">
        <v>0</v>
      </c>
      <c r="I361" s="105">
        <v>0</v>
      </c>
      <c r="J361" s="105"/>
      <c r="L361" s="25"/>
      <c r="M361" s="105">
        <f t="shared" si="47"/>
        <v>0</v>
      </c>
      <c r="N361" s="105">
        <f t="shared" si="48"/>
        <v>-0.18634901410792182</v>
      </c>
      <c r="O361" s="105">
        <f t="shared" si="49"/>
        <v>0</v>
      </c>
      <c r="P361" s="25"/>
      <c r="Q361" s="105"/>
      <c r="R361" s="105"/>
      <c r="S361" s="284"/>
      <c r="U361" s="25"/>
      <c r="V361" s="112">
        <f t="shared" si="50"/>
        <v>0</v>
      </c>
      <c r="W361" s="112">
        <f t="shared" si="51"/>
        <v>0</v>
      </c>
      <c r="X361" s="112">
        <f t="shared" si="52"/>
        <v>0</v>
      </c>
      <c r="Z361" s="102">
        <f t="shared" si="53"/>
        <v>1</v>
      </c>
      <c r="AA361" s="102">
        <f t="shared" si="54"/>
        <v>1</v>
      </c>
      <c r="AH361" s="221"/>
      <c r="AI361" s="270"/>
      <c r="AJ361" s="221"/>
      <c r="AK361" s="221"/>
      <c r="AL361" s="221"/>
      <c r="AM361" s="221"/>
      <c r="AN361" s="221"/>
      <c r="AO361" s="221"/>
      <c r="AP361" s="221"/>
      <c r="AQ361" s="274"/>
      <c r="AR361" s="274"/>
      <c r="AS361" s="221"/>
      <c r="AT361" s="221"/>
      <c r="AU361" s="221"/>
      <c r="AV361" s="221"/>
      <c r="AW361" s="221"/>
      <c r="AX361" s="221"/>
      <c r="AY361" s="221"/>
      <c r="AZ361" s="221"/>
    </row>
    <row r="362" spans="1:52" x14ac:dyDescent="0.15">
      <c r="A362" s="275"/>
      <c r="B362" s="274"/>
      <c r="C362" s="111"/>
      <c r="D362" s="111">
        <v>0</v>
      </c>
      <c r="E362" s="105">
        <v>0</v>
      </c>
      <c r="F362" s="105">
        <v>13.246532918117209</v>
      </c>
      <c r="G362" s="105">
        <v>13.432881932225131</v>
      </c>
      <c r="H362" s="105">
        <v>0</v>
      </c>
      <c r="I362" s="105">
        <v>0</v>
      </c>
      <c r="J362" s="105"/>
      <c r="L362" s="25"/>
      <c r="M362" s="105">
        <f t="shared" si="47"/>
        <v>0</v>
      </c>
      <c r="N362" s="105">
        <f t="shared" si="48"/>
        <v>-0.18634901410792182</v>
      </c>
      <c r="O362" s="105">
        <f t="shared" si="49"/>
        <v>0</v>
      </c>
      <c r="P362" s="25"/>
      <c r="Q362" s="105"/>
      <c r="R362" s="105"/>
      <c r="S362" s="284"/>
      <c r="U362" s="25"/>
      <c r="V362" s="112">
        <f t="shared" si="50"/>
        <v>0</v>
      </c>
      <c r="W362" s="112">
        <f t="shared" si="51"/>
        <v>0</v>
      </c>
      <c r="X362" s="112">
        <f t="shared" si="52"/>
        <v>0</v>
      </c>
      <c r="Z362" s="102">
        <f t="shared" si="53"/>
        <v>1</v>
      </c>
      <c r="AA362" s="102">
        <f t="shared" si="54"/>
        <v>1</v>
      </c>
      <c r="AH362" s="221"/>
      <c r="AI362" s="270"/>
      <c r="AJ362" s="221"/>
      <c r="AK362" s="221"/>
      <c r="AL362" s="221"/>
      <c r="AM362" s="221"/>
      <c r="AN362" s="221"/>
      <c r="AO362" s="221"/>
      <c r="AP362" s="221"/>
      <c r="AQ362" s="274"/>
      <c r="AR362" s="274"/>
      <c r="AS362" s="221"/>
      <c r="AT362" s="221"/>
      <c r="AU362" s="221"/>
      <c r="AV362" s="221"/>
      <c r="AW362" s="221"/>
      <c r="AX362" s="221"/>
      <c r="AY362" s="221"/>
      <c r="AZ362" s="221"/>
    </row>
    <row r="363" spans="1:52" x14ac:dyDescent="0.15">
      <c r="A363" s="275"/>
      <c r="B363" s="274"/>
      <c r="C363" s="111"/>
      <c r="D363" s="111">
        <v>0</v>
      </c>
      <c r="E363" s="105">
        <v>0</v>
      </c>
      <c r="F363" s="105">
        <v>13.246532918117209</v>
      </c>
      <c r="G363" s="105">
        <v>13.432881932225131</v>
      </c>
      <c r="H363" s="105">
        <v>0</v>
      </c>
      <c r="I363" s="105">
        <v>0</v>
      </c>
      <c r="J363" s="105"/>
      <c r="L363" s="25"/>
      <c r="M363" s="105">
        <f t="shared" si="47"/>
        <v>0</v>
      </c>
      <c r="N363" s="105">
        <f t="shared" si="48"/>
        <v>-0.18634901410792182</v>
      </c>
      <c r="O363" s="105">
        <f t="shared" si="49"/>
        <v>0</v>
      </c>
      <c r="P363" s="25"/>
      <c r="Q363" s="105"/>
      <c r="R363" s="105"/>
      <c r="S363" s="284"/>
      <c r="U363" s="25"/>
      <c r="V363" s="112">
        <f t="shared" si="50"/>
        <v>0</v>
      </c>
      <c r="W363" s="112">
        <f t="shared" si="51"/>
        <v>0</v>
      </c>
      <c r="X363" s="112">
        <f t="shared" si="52"/>
        <v>0</v>
      </c>
      <c r="Z363" s="102">
        <f t="shared" si="53"/>
        <v>1</v>
      </c>
      <c r="AA363" s="102">
        <f t="shared" si="54"/>
        <v>1</v>
      </c>
      <c r="AH363" s="221"/>
      <c r="AI363" s="270"/>
      <c r="AJ363" s="221"/>
      <c r="AK363" s="221"/>
      <c r="AL363" s="221"/>
      <c r="AM363" s="221"/>
      <c r="AN363" s="221"/>
      <c r="AO363" s="221"/>
      <c r="AP363" s="221"/>
      <c r="AQ363" s="274"/>
      <c r="AR363" s="274"/>
      <c r="AS363" s="221"/>
      <c r="AT363" s="221"/>
      <c r="AU363" s="221"/>
      <c r="AV363" s="221"/>
      <c r="AW363" s="221"/>
      <c r="AX363" s="221"/>
      <c r="AY363" s="221"/>
      <c r="AZ363" s="221"/>
    </row>
    <row r="364" spans="1:52" x14ac:dyDescent="0.15">
      <c r="A364" s="275"/>
      <c r="B364" s="274"/>
      <c r="C364" s="111"/>
      <c r="D364" s="111">
        <v>0</v>
      </c>
      <c r="E364" s="105">
        <v>0</v>
      </c>
      <c r="F364" s="105">
        <v>13.246532918117209</v>
      </c>
      <c r="G364" s="105">
        <v>13.432881932225131</v>
      </c>
      <c r="H364" s="105">
        <v>0</v>
      </c>
      <c r="I364" s="105">
        <v>0</v>
      </c>
      <c r="J364" s="105"/>
      <c r="L364" s="25"/>
      <c r="M364" s="105">
        <f t="shared" si="47"/>
        <v>0</v>
      </c>
      <c r="N364" s="105">
        <f t="shared" si="48"/>
        <v>-0.18634901410792182</v>
      </c>
      <c r="O364" s="105">
        <f t="shared" si="49"/>
        <v>0</v>
      </c>
      <c r="P364" s="25"/>
      <c r="Q364" s="105"/>
      <c r="R364" s="105"/>
      <c r="S364" s="284"/>
      <c r="U364" s="25"/>
      <c r="V364" s="112">
        <f t="shared" si="50"/>
        <v>0</v>
      </c>
      <c r="W364" s="112">
        <f t="shared" si="51"/>
        <v>0</v>
      </c>
      <c r="X364" s="112">
        <f t="shared" si="52"/>
        <v>0</v>
      </c>
      <c r="Z364" s="102">
        <f t="shared" si="53"/>
        <v>1</v>
      </c>
      <c r="AA364" s="102">
        <f t="shared" si="54"/>
        <v>1</v>
      </c>
      <c r="AH364" s="221"/>
      <c r="AI364" s="270"/>
      <c r="AJ364" s="221"/>
      <c r="AK364" s="221"/>
      <c r="AL364" s="221"/>
      <c r="AM364" s="221"/>
      <c r="AN364" s="221"/>
      <c r="AO364" s="221"/>
      <c r="AP364" s="221"/>
      <c r="AQ364" s="274"/>
      <c r="AR364" s="274"/>
      <c r="AS364" s="221"/>
      <c r="AT364" s="221"/>
      <c r="AU364" s="221"/>
      <c r="AV364" s="221"/>
      <c r="AW364" s="221"/>
      <c r="AX364" s="221"/>
      <c r="AY364" s="221"/>
      <c r="AZ364" s="221"/>
    </row>
    <row r="365" spans="1:52" x14ac:dyDescent="0.15">
      <c r="A365" s="275"/>
      <c r="B365" s="274"/>
      <c r="C365" s="111"/>
      <c r="D365" s="111">
        <v>0</v>
      </c>
      <c r="E365" s="105">
        <v>0</v>
      </c>
      <c r="F365" s="105">
        <v>13.246532918117209</v>
      </c>
      <c r="G365" s="105">
        <v>13.432881932225131</v>
      </c>
      <c r="H365" s="105">
        <v>0</v>
      </c>
      <c r="I365" s="105">
        <v>0</v>
      </c>
      <c r="J365" s="105"/>
      <c r="L365" s="25"/>
      <c r="M365" s="105">
        <f t="shared" si="47"/>
        <v>0</v>
      </c>
      <c r="N365" s="105">
        <f t="shared" si="48"/>
        <v>-0.18634901410792182</v>
      </c>
      <c r="O365" s="105">
        <f t="shared" si="49"/>
        <v>0</v>
      </c>
      <c r="P365" s="25"/>
      <c r="Q365" s="105"/>
      <c r="R365" s="105"/>
      <c r="S365" s="284"/>
      <c r="U365" s="25"/>
      <c r="V365" s="112">
        <f t="shared" si="50"/>
        <v>0</v>
      </c>
      <c r="W365" s="112">
        <f t="shared" si="51"/>
        <v>0</v>
      </c>
      <c r="X365" s="112">
        <f t="shared" si="52"/>
        <v>0</v>
      </c>
      <c r="Z365" s="102">
        <f t="shared" si="53"/>
        <v>1</v>
      </c>
      <c r="AA365" s="102">
        <f t="shared" si="54"/>
        <v>1</v>
      </c>
      <c r="AH365" s="221"/>
      <c r="AI365" s="270"/>
      <c r="AJ365" s="221"/>
      <c r="AK365" s="221"/>
      <c r="AL365" s="221"/>
      <c r="AM365" s="221"/>
      <c r="AN365" s="221"/>
      <c r="AO365" s="221"/>
      <c r="AP365" s="221"/>
      <c r="AQ365" s="274"/>
      <c r="AR365" s="274"/>
      <c r="AS365" s="221"/>
      <c r="AT365" s="221"/>
      <c r="AU365" s="221"/>
      <c r="AV365" s="221"/>
      <c r="AW365" s="221"/>
      <c r="AX365" s="221"/>
      <c r="AY365" s="221"/>
      <c r="AZ365" s="221"/>
    </row>
    <row r="366" spans="1:52" x14ac:dyDescent="0.15">
      <c r="A366" s="275"/>
      <c r="B366" s="274"/>
      <c r="C366" s="111"/>
      <c r="D366" s="111">
        <v>0</v>
      </c>
      <c r="E366" s="105">
        <v>0</v>
      </c>
      <c r="F366" s="105">
        <v>13.246532918117209</v>
      </c>
      <c r="G366" s="105">
        <v>13.432881932225131</v>
      </c>
      <c r="H366" s="105">
        <v>0</v>
      </c>
      <c r="I366" s="105">
        <v>0</v>
      </c>
      <c r="J366" s="105"/>
      <c r="L366" s="25"/>
      <c r="M366" s="105">
        <f t="shared" si="47"/>
        <v>0</v>
      </c>
      <c r="N366" s="105">
        <f t="shared" si="48"/>
        <v>-0.18634901410792182</v>
      </c>
      <c r="O366" s="105">
        <f t="shared" si="49"/>
        <v>0</v>
      </c>
      <c r="P366" s="25"/>
      <c r="Q366" s="105"/>
      <c r="R366" s="105"/>
      <c r="S366" s="284"/>
      <c r="U366" s="25"/>
      <c r="V366" s="112">
        <f t="shared" si="50"/>
        <v>0</v>
      </c>
      <c r="W366" s="112">
        <f t="shared" si="51"/>
        <v>0</v>
      </c>
      <c r="X366" s="112">
        <f t="shared" si="52"/>
        <v>0</v>
      </c>
      <c r="Z366" s="102">
        <f t="shared" si="53"/>
        <v>1</v>
      </c>
      <c r="AA366" s="102">
        <f t="shared" si="54"/>
        <v>1</v>
      </c>
      <c r="AH366" s="221"/>
      <c r="AI366" s="270"/>
      <c r="AJ366" s="221"/>
      <c r="AK366" s="221"/>
      <c r="AL366" s="221"/>
      <c r="AM366" s="221"/>
      <c r="AN366" s="221"/>
      <c r="AO366" s="221"/>
      <c r="AP366" s="221"/>
      <c r="AQ366" s="274"/>
      <c r="AR366" s="274"/>
      <c r="AS366" s="221"/>
      <c r="AT366" s="221"/>
      <c r="AU366" s="221"/>
      <c r="AV366" s="221"/>
      <c r="AW366" s="221"/>
      <c r="AX366" s="221"/>
      <c r="AY366" s="221"/>
      <c r="AZ366" s="221"/>
    </row>
    <row r="367" spans="1:52" x14ac:dyDescent="0.15">
      <c r="A367" s="275"/>
      <c r="B367" s="274"/>
      <c r="C367" s="111"/>
      <c r="D367" s="111">
        <v>0</v>
      </c>
      <c r="E367" s="105">
        <v>0</v>
      </c>
      <c r="F367" s="105">
        <v>13.246532918117209</v>
      </c>
      <c r="G367" s="105">
        <v>13.432881932225131</v>
      </c>
      <c r="H367" s="105">
        <v>0</v>
      </c>
      <c r="I367" s="105">
        <v>0</v>
      </c>
      <c r="J367" s="105"/>
      <c r="L367" s="25"/>
      <c r="M367" s="105">
        <f t="shared" si="47"/>
        <v>0</v>
      </c>
      <c r="N367" s="105">
        <f t="shared" si="48"/>
        <v>-0.18634901410792182</v>
      </c>
      <c r="O367" s="105">
        <f t="shared" si="49"/>
        <v>0</v>
      </c>
      <c r="P367" s="25"/>
      <c r="Q367" s="105"/>
      <c r="R367" s="105"/>
      <c r="S367" s="284"/>
      <c r="U367" s="25"/>
      <c r="V367" s="112">
        <f t="shared" si="50"/>
        <v>0</v>
      </c>
      <c r="W367" s="112">
        <f t="shared" si="51"/>
        <v>0</v>
      </c>
      <c r="X367" s="112">
        <f t="shared" si="52"/>
        <v>0</v>
      </c>
      <c r="Z367" s="102">
        <f t="shared" si="53"/>
        <v>1</v>
      </c>
      <c r="AA367" s="102">
        <f t="shared" si="54"/>
        <v>1</v>
      </c>
      <c r="AH367" s="221"/>
      <c r="AI367" s="270"/>
      <c r="AJ367" s="221"/>
      <c r="AK367" s="221"/>
      <c r="AL367" s="221"/>
      <c r="AM367" s="221"/>
      <c r="AN367" s="221"/>
      <c r="AO367" s="221"/>
      <c r="AP367" s="221"/>
      <c r="AQ367" s="274"/>
      <c r="AR367" s="274"/>
      <c r="AS367" s="221"/>
      <c r="AT367" s="221"/>
      <c r="AU367" s="221"/>
      <c r="AV367" s="221"/>
      <c r="AW367" s="221"/>
      <c r="AX367" s="221"/>
      <c r="AY367" s="221"/>
      <c r="AZ367" s="221"/>
    </row>
    <row r="368" spans="1:52" x14ac:dyDescent="0.15">
      <c r="A368" s="275"/>
      <c r="B368" s="274"/>
      <c r="C368" s="111"/>
      <c r="D368" s="111">
        <v>0</v>
      </c>
      <c r="E368" s="105">
        <v>0</v>
      </c>
      <c r="F368" s="105">
        <v>13.246532918117209</v>
      </c>
      <c r="G368" s="105">
        <v>13.432881932225131</v>
      </c>
      <c r="H368" s="105">
        <v>0</v>
      </c>
      <c r="I368" s="105">
        <v>0</v>
      </c>
      <c r="J368" s="105"/>
      <c r="L368" s="25"/>
      <c r="M368" s="105">
        <f t="shared" si="47"/>
        <v>0</v>
      </c>
      <c r="N368" s="105">
        <f t="shared" si="48"/>
        <v>-0.18634901410792182</v>
      </c>
      <c r="O368" s="105">
        <f t="shared" si="49"/>
        <v>0</v>
      </c>
      <c r="P368" s="25"/>
      <c r="Q368" s="105"/>
      <c r="R368" s="105"/>
      <c r="S368" s="284"/>
      <c r="U368" s="25"/>
      <c r="V368" s="112">
        <f t="shared" si="50"/>
        <v>0</v>
      </c>
      <c r="W368" s="112">
        <f t="shared" si="51"/>
        <v>0</v>
      </c>
      <c r="X368" s="112">
        <f t="shared" si="52"/>
        <v>0</v>
      </c>
      <c r="Z368" s="102">
        <f t="shared" si="53"/>
        <v>1</v>
      </c>
      <c r="AA368" s="102">
        <f t="shared" si="54"/>
        <v>1</v>
      </c>
      <c r="AH368" s="221"/>
      <c r="AI368" s="270"/>
      <c r="AJ368" s="221"/>
      <c r="AK368" s="221"/>
      <c r="AL368" s="221"/>
      <c r="AM368" s="221"/>
      <c r="AN368" s="221"/>
      <c r="AO368" s="221"/>
      <c r="AP368" s="221"/>
      <c r="AQ368" s="274"/>
      <c r="AR368" s="274"/>
      <c r="AS368" s="221"/>
      <c r="AT368" s="221"/>
      <c r="AU368" s="221"/>
      <c r="AV368" s="221"/>
      <c r="AW368" s="221"/>
      <c r="AX368" s="221"/>
      <c r="AY368" s="221"/>
      <c r="AZ368" s="221"/>
    </row>
    <row r="369" spans="1:52" x14ac:dyDescent="0.15">
      <c r="A369" s="275"/>
      <c r="B369" s="274"/>
      <c r="C369" s="111"/>
      <c r="D369" s="111">
        <v>0</v>
      </c>
      <c r="E369" s="105">
        <v>0</v>
      </c>
      <c r="F369" s="105">
        <v>13.246532918117209</v>
      </c>
      <c r="G369" s="105">
        <v>13.432881932225131</v>
      </c>
      <c r="H369" s="105">
        <v>0</v>
      </c>
      <c r="I369" s="105">
        <v>0</v>
      </c>
      <c r="J369" s="105"/>
      <c r="L369" s="25"/>
      <c r="M369" s="105">
        <f t="shared" si="47"/>
        <v>0</v>
      </c>
      <c r="N369" s="105">
        <f t="shared" si="48"/>
        <v>-0.18634901410792182</v>
      </c>
      <c r="O369" s="105">
        <f t="shared" si="49"/>
        <v>0</v>
      </c>
      <c r="P369" s="25"/>
      <c r="Q369" s="105"/>
      <c r="R369" s="105"/>
      <c r="S369" s="284"/>
      <c r="U369" s="25"/>
      <c r="V369" s="112">
        <f t="shared" si="50"/>
        <v>0</v>
      </c>
      <c r="W369" s="112">
        <f t="shared" si="51"/>
        <v>0</v>
      </c>
      <c r="X369" s="112">
        <f t="shared" si="52"/>
        <v>0</v>
      </c>
      <c r="Z369" s="102">
        <f t="shared" si="53"/>
        <v>1</v>
      </c>
      <c r="AA369" s="102">
        <f t="shared" si="54"/>
        <v>1</v>
      </c>
      <c r="AH369" s="221"/>
      <c r="AI369" s="270"/>
      <c r="AJ369" s="221"/>
      <c r="AK369" s="221"/>
      <c r="AL369" s="221"/>
      <c r="AM369" s="221"/>
      <c r="AN369" s="221"/>
      <c r="AO369" s="221"/>
      <c r="AP369" s="221"/>
      <c r="AQ369" s="274"/>
      <c r="AR369" s="274"/>
      <c r="AS369" s="221"/>
      <c r="AT369" s="221"/>
      <c r="AU369" s="221"/>
      <c r="AV369" s="221"/>
      <c r="AW369" s="221"/>
      <c r="AX369" s="221"/>
      <c r="AY369" s="221"/>
      <c r="AZ369" s="221"/>
    </row>
    <row r="370" spans="1:52" x14ac:dyDescent="0.15">
      <c r="A370" s="275"/>
      <c r="B370" s="274"/>
      <c r="C370" s="111"/>
      <c r="D370" s="111">
        <v>0</v>
      </c>
      <c r="E370" s="105">
        <v>0</v>
      </c>
      <c r="F370" s="105">
        <v>13.246532918117209</v>
      </c>
      <c r="G370" s="105">
        <v>13.432881932225131</v>
      </c>
      <c r="H370" s="105">
        <v>0</v>
      </c>
      <c r="I370" s="105">
        <v>0</v>
      </c>
      <c r="J370" s="105"/>
      <c r="L370" s="25"/>
      <c r="M370" s="105">
        <f t="shared" si="47"/>
        <v>0</v>
      </c>
      <c r="N370" s="105">
        <f t="shared" si="48"/>
        <v>-0.18634901410792182</v>
      </c>
      <c r="O370" s="105">
        <f t="shared" si="49"/>
        <v>0</v>
      </c>
      <c r="P370" s="25"/>
      <c r="Q370" s="105"/>
      <c r="R370" s="105"/>
      <c r="S370" s="284"/>
      <c r="U370" s="25"/>
      <c r="V370" s="112">
        <f t="shared" si="50"/>
        <v>0</v>
      </c>
      <c r="W370" s="112">
        <f t="shared" si="51"/>
        <v>0</v>
      </c>
      <c r="X370" s="112">
        <f t="shared" si="52"/>
        <v>0</v>
      </c>
      <c r="Z370" s="102">
        <f t="shared" si="53"/>
        <v>1</v>
      </c>
      <c r="AA370" s="102">
        <f t="shared" si="54"/>
        <v>1</v>
      </c>
      <c r="AH370" s="221"/>
      <c r="AI370" s="270"/>
      <c r="AJ370" s="221"/>
      <c r="AK370" s="221"/>
      <c r="AL370" s="221"/>
      <c r="AM370" s="221"/>
      <c r="AN370" s="221"/>
      <c r="AO370" s="221"/>
      <c r="AP370" s="221"/>
      <c r="AQ370" s="274"/>
      <c r="AR370" s="274"/>
      <c r="AS370" s="221"/>
      <c r="AT370" s="221"/>
      <c r="AU370" s="221"/>
      <c r="AV370" s="221"/>
      <c r="AW370" s="221"/>
      <c r="AX370" s="221"/>
      <c r="AY370" s="221"/>
      <c r="AZ370" s="221"/>
    </row>
    <row r="371" spans="1:52" x14ac:dyDescent="0.15">
      <c r="A371" s="275"/>
      <c r="B371" s="274"/>
      <c r="C371" s="111"/>
      <c r="D371" s="111">
        <v>0</v>
      </c>
      <c r="E371" s="105">
        <v>0</v>
      </c>
      <c r="F371" s="105">
        <v>13.246532918117209</v>
      </c>
      <c r="G371" s="105">
        <v>13.432881932225131</v>
      </c>
      <c r="H371" s="105">
        <v>0</v>
      </c>
      <c r="I371" s="105">
        <v>0</v>
      </c>
      <c r="J371" s="105"/>
      <c r="L371" s="25"/>
      <c r="M371" s="105">
        <f t="shared" si="47"/>
        <v>0</v>
      </c>
      <c r="N371" s="105">
        <f t="shared" si="48"/>
        <v>-0.18634901410792182</v>
      </c>
      <c r="O371" s="105">
        <f t="shared" si="49"/>
        <v>0</v>
      </c>
      <c r="P371" s="25"/>
      <c r="Q371" s="105"/>
      <c r="R371" s="105"/>
      <c r="S371" s="284"/>
      <c r="U371" s="25"/>
      <c r="V371" s="112">
        <f t="shared" si="50"/>
        <v>0</v>
      </c>
      <c r="W371" s="112">
        <f t="shared" si="51"/>
        <v>0</v>
      </c>
      <c r="X371" s="112">
        <f t="shared" si="52"/>
        <v>0</v>
      </c>
      <c r="Z371" s="102">
        <f t="shared" si="53"/>
        <v>1</v>
      </c>
      <c r="AA371" s="102">
        <f t="shared" si="54"/>
        <v>1</v>
      </c>
      <c r="AH371" s="221"/>
      <c r="AI371" s="270"/>
      <c r="AJ371" s="221"/>
      <c r="AK371" s="221"/>
      <c r="AL371" s="221"/>
      <c r="AM371" s="221"/>
      <c r="AN371" s="221"/>
      <c r="AO371" s="221"/>
      <c r="AP371" s="221"/>
      <c r="AQ371" s="274"/>
      <c r="AR371" s="274"/>
      <c r="AS371" s="221"/>
      <c r="AT371" s="221"/>
      <c r="AU371" s="221"/>
      <c r="AV371" s="221"/>
      <c r="AW371" s="221"/>
      <c r="AX371" s="221"/>
      <c r="AY371" s="221"/>
      <c r="AZ371" s="221"/>
    </row>
    <row r="372" spans="1:52" x14ac:dyDescent="0.15">
      <c r="A372" s="275"/>
      <c r="B372" s="274"/>
      <c r="C372" s="111"/>
      <c r="D372" s="111">
        <v>0</v>
      </c>
      <c r="E372" s="105">
        <v>0</v>
      </c>
      <c r="F372" s="105">
        <v>13.246532918117209</v>
      </c>
      <c r="G372" s="105">
        <v>13.432881932225131</v>
      </c>
      <c r="H372" s="105">
        <v>0</v>
      </c>
      <c r="I372" s="105">
        <v>0</v>
      </c>
      <c r="J372" s="105"/>
      <c r="L372" s="25"/>
      <c r="M372" s="105">
        <f t="shared" si="47"/>
        <v>0</v>
      </c>
      <c r="N372" s="105">
        <f t="shared" si="48"/>
        <v>-0.18634901410792182</v>
      </c>
      <c r="O372" s="105">
        <f t="shared" si="49"/>
        <v>0</v>
      </c>
      <c r="P372" s="25"/>
      <c r="Q372" s="105"/>
      <c r="R372" s="105"/>
      <c r="S372" s="284"/>
      <c r="U372" s="25"/>
      <c r="V372" s="112">
        <f t="shared" si="50"/>
        <v>0</v>
      </c>
      <c r="W372" s="112">
        <f t="shared" si="51"/>
        <v>0</v>
      </c>
      <c r="X372" s="112">
        <f t="shared" si="52"/>
        <v>0</v>
      </c>
      <c r="Z372" s="102">
        <f t="shared" si="53"/>
        <v>1</v>
      </c>
      <c r="AA372" s="102">
        <f t="shared" si="54"/>
        <v>1</v>
      </c>
      <c r="AH372" s="221"/>
      <c r="AI372" s="270"/>
      <c r="AJ372" s="221"/>
      <c r="AK372" s="221"/>
      <c r="AL372" s="221"/>
      <c r="AM372" s="221"/>
      <c r="AN372" s="221"/>
      <c r="AO372" s="221"/>
      <c r="AP372" s="221"/>
      <c r="AQ372" s="274"/>
      <c r="AR372" s="274"/>
      <c r="AS372" s="221"/>
      <c r="AT372" s="221"/>
      <c r="AU372" s="221"/>
      <c r="AV372" s="221"/>
      <c r="AW372" s="221"/>
      <c r="AX372" s="221"/>
      <c r="AY372" s="221"/>
      <c r="AZ372" s="221"/>
    </row>
    <row r="373" spans="1:52" x14ac:dyDescent="0.15">
      <c r="A373" s="275"/>
      <c r="B373" s="274"/>
      <c r="C373" s="111"/>
      <c r="D373" s="111">
        <v>0</v>
      </c>
      <c r="E373" s="105">
        <v>0</v>
      </c>
      <c r="F373" s="105">
        <v>13.246532918117209</v>
      </c>
      <c r="G373" s="105">
        <v>13.432881932225131</v>
      </c>
      <c r="H373" s="105">
        <v>0</v>
      </c>
      <c r="I373" s="105">
        <v>0</v>
      </c>
      <c r="J373" s="105"/>
      <c r="L373" s="25"/>
      <c r="M373" s="105">
        <f t="shared" si="47"/>
        <v>0</v>
      </c>
      <c r="N373" s="105">
        <f t="shared" si="48"/>
        <v>-0.18634901410792182</v>
      </c>
      <c r="O373" s="105">
        <f t="shared" si="49"/>
        <v>0</v>
      </c>
      <c r="P373" s="25"/>
      <c r="Q373" s="105"/>
      <c r="R373" s="105"/>
      <c r="S373" s="284"/>
      <c r="U373" s="25"/>
      <c r="V373" s="112">
        <f t="shared" si="50"/>
        <v>0</v>
      </c>
      <c r="W373" s="112">
        <f t="shared" si="51"/>
        <v>0</v>
      </c>
      <c r="X373" s="112">
        <f t="shared" si="52"/>
        <v>0</v>
      </c>
      <c r="Z373" s="102">
        <f t="shared" si="53"/>
        <v>1</v>
      </c>
      <c r="AA373" s="102">
        <f t="shared" si="54"/>
        <v>1</v>
      </c>
      <c r="AH373" s="221"/>
      <c r="AI373" s="270"/>
      <c r="AJ373" s="221"/>
      <c r="AK373" s="221"/>
      <c r="AL373" s="221"/>
      <c r="AM373" s="221"/>
      <c r="AN373" s="221"/>
      <c r="AO373" s="221"/>
      <c r="AP373" s="221"/>
      <c r="AQ373" s="274"/>
      <c r="AR373" s="274"/>
      <c r="AS373" s="221"/>
      <c r="AT373" s="221"/>
      <c r="AU373" s="221"/>
      <c r="AV373" s="221"/>
      <c r="AW373" s="221"/>
      <c r="AX373" s="221"/>
      <c r="AY373" s="221"/>
      <c r="AZ373" s="221"/>
    </row>
    <row r="374" spans="1:52" x14ac:dyDescent="0.15">
      <c r="A374" s="275"/>
      <c r="B374" s="274"/>
      <c r="C374" s="111"/>
      <c r="D374" s="111">
        <v>0</v>
      </c>
      <c r="E374" s="105">
        <v>0</v>
      </c>
      <c r="F374" s="105">
        <v>13.246532918117209</v>
      </c>
      <c r="G374" s="105">
        <v>13.432881932225131</v>
      </c>
      <c r="H374" s="105">
        <v>0</v>
      </c>
      <c r="I374" s="105">
        <v>0</v>
      </c>
      <c r="J374" s="105"/>
      <c r="L374" s="25"/>
      <c r="M374" s="105">
        <f t="shared" si="47"/>
        <v>0</v>
      </c>
      <c r="N374" s="105">
        <f t="shared" si="48"/>
        <v>-0.18634901410792182</v>
      </c>
      <c r="O374" s="105">
        <f t="shared" si="49"/>
        <v>0</v>
      </c>
      <c r="P374" s="25"/>
      <c r="Q374" s="105"/>
      <c r="R374" s="105"/>
      <c r="S374" s="284"/>
      <c r="U374" s="25"/>
      <c r="V374" s="112">
        <f t="shared" si="50"/>
        <v>0</v>
      </c>
      <c r="W374" s="112">
        <f t="shared" si="51"/>
        <v>0</v>
      </c>
      <c r="X374" s="112">
        <f t="shared" si="52"/>
        <v>0</v>
      </c>
      <c r="Z374" s="102">
        <f t="shared" si="53"/>
        <v>1</v>
      </c>
      <c r="AA374" s="102">
        <f t="shared" si="54"/>
        <v>1</v>
      </c>
      <c r="AH374" s="221"/>
      <c r="AI374" s="270"/>
      <c r="AJ374" s="221"/>
      <c r="AK374" s="221"/>
      <c r="AL374" s="221"/>
      <c r="AM374" s="221"/>
      <c r="AN374" s="221"/>
      <c r="AO374" s="221"/>
      <c r="AP374" s="221"/>
      <c r="AQ374" s="274"/>
      <c r="AR374" s="274"/>
      <c r="AS374" s="221"/>
      <c r="AT374" s="221"/>
      <c r="AU374" s="221"/>
      <c r="AV374" s="221"/>
      <c r="AW374" s="221"/>
      <c r="AX374" s="221"/>
      <c r="AY374" s="221"/>
      <c r="AZ374" s="221"/>
    </row>
    <row r="375" spans="1:52" x14ac:dyDescent="0.15">
      <c r="A375" s="275"/>
      <c r="B375" s="274"/>
      <c r="C375" s="111"/>
      <c r="D375" s="111">
        <v>0</v>
      </c>
      <c r="E375" s="105">
        <v>0</v>
      </c>
      <c r="F375" s="105">
        <v>13.246532918117209</v>
      </c>
      <c r="G375" s="105">
        <v>13.432881932225131</v>
      </c>
      <c r="H375" s="105">
        <v>0</v>
      </c>
      <c r="I375" s="105">
        <v>0</v>
      </c>
      <c r="J375" s="105"/>
      <c r="L375" s="25"/>
      <c r="M375" s="105">
        <f t="shared" si="47"/>
        <v>0</v>
      </c>
      <c r="N375" s="105">
        <f t="shared" si="48"/>
        <v>-0.18634901410792182</v>
      </c>
      <c r="O375" s="105">
        <f t="shared" si="49"/>
        <v>0</v>
      </c>
      <c r="P375" s="25"/>
      <c r="Q375" s="105"/>
      <c r="R375" s="105"/>
      <c r="S375" s="284"/>
      <c r="U375" s="25"/>
      <c r="V375" s="112">
        <f t="shared" si="50"/>
        <v>0</v>
      </c>
      <c r="W375" s="112">
        <f t="shared" si="51"/>
        <v>0</v>
      </c>
      <c r="X375" s="112">
        <f t="shared" si="52"/>
        <v>0</v>
      </c>
      <c r="Z375" s="102">
        <f t="shared" si="53"/>
        <v>1</v>
      </c>
      <c r="AA375" s="102">
        <f t="shared" si="54"/>
        <v>1</v>
      </c>
      <c r="AH375" s="221"/>
      <c r="AI375" s="270"/>
      <c r="AJ375" s="221"/>
      <c r="AK375" s="221"/>
      <c r="AL375" s="221"/>
      <c r="AM375" s="221"/>
      <c r="AN375" s="221"/>
      <c r="AO375" s="221"/>
      <c r="AP375" s="221"/>
      <c r="AQ375" s="274"/>
      <c r="AR375" s="274"/>
      <c r="AS375" s="221"/>
      <c r="AT375" s="221"/>
      <c r="AU375" s="221"/>
      <c r="AV375" s="221"/>
      <c r="AW375" s="221"/>
      <c r="AX375" s="221"/>
      <c r="AY375" s="221"/>
      <c r="AZ375" s="221"/>
    </row>
    <row r="376" spans="1:52" x14ac:dyDescent="0.15">
      <c r="A376" s="275"/>
      <c r="B376" s="274"/>
      <c r="C376" s="111"/>
      <c r="D376" s="111">
        <v>0</v>
      </c>
      <c r="E376" s="105">
        <v>0</v>
      </c>
      <c r="F376" s="105">
        <v>13.246532918117209</v>
      </c>
      <c r="G376" s="105">
        <v>13.432881932225131</v>
      </c>
      <c r="H376" s="105">
        <v>0</v>
      </c>
      <c r="I376" s="105">
        <v>0</v>
      </c>
      <c r="J376" s="105"/>
      <c r="L376" s="25"/>
      <c r="M376" s="105">
        <f t="shared" si="47"/>
        <v>0</v>
      </c>
      <c r="N376" s="105">
        <f t="shared" si="48"/>
        <v>-0.18634901410792182</v>
      </c>
      <c r="O376" s="105">
        <f t="shared" si="49"/>
        <v>0</v>
      </c>
      <c r="P376" s="25"/>
      <c r="Q376" s="105"/>
      <c r="R376" s="105"/>
      <c r="S376" s="284"/>
      <c r="U376" s="25"/>
      <c r="V376" s="112">
        <f t="shared" si="50"/>
        <v>0</v>
      </c>
      <c r="W376" s="112">
        <f t="shared" si="51"/>
        <v>0</v>
      </c>
      <c r="X376" s="112">
        <f t="shared" si="52"/>
        <v>0</v>
      </c>
      <c r="Z376" s="102">
        <f t="shared" si="53"/>
        <v>1</v>
      </c>
      <c r="AA376" s="102">
        <f t="shared" si="54"/>
        <v>1</v>
      </c>
      <c r="AH376" s="221"/>
      <c r="AI376" s="270"/>
      <c r="AJ376" s="221"/>
      <c r="AK376" s="221"/>
      <c r="AL376" s="221"/>
      <c r="AM376" s="221"/>
      <c r="AN376" s="221"/>
      <c r="AO376" s="221"/>
      <c r="AP376" s="221"/>
      <c r="AQ376" s="274"/>
      <c r="AR376" s="274"/>
      <c r="AS376" s="221"/>
      <c r="AT376" s="221"/>
      <c r="AU376" s="221"/>
      <c r="AV376" s="221"/>
      <c r="AW376" s="221"/>
      <c r="AX376" s="221"/>
      <c r="AY376" s="221"/>
      <c r="AZ376" s="221"/>
    </row>
    <row r="377" spans="1:52" x14ac:dyDescent="0.15">
      <c r="A377" s="275"/>
      <c r="B377" s="274"/>
      <c r="C377" s="111"/>
      <c r="D377" s="111">
        <v>0</v>
      </c>
      <c r="E377" s="105">
        <v>0</v>
      </c>
      <c r="F377" s="105">
        <v>13.246532918117209</v>
      </c>
      <c r="G377" s="105">
        <v>13.432881932225131</v>
      </c>
      <c r="H377" s="105">
        <v>0</v>
      </c>
      <c r="I377" s="105">
        <v>0</v>
      </c>
      <c r="J377" s="105"/>
      <c r="L377" s="25"/>
      <c r="M377" s="105">
        <f t="shared" si="47"/>
        <v>0</v>
      </c>
      <c r="N377" s="105">
        <f t="shared" si="48"/>
        <v>-0.18634901410792182</v>
      </c>
      <c r="O377" s="105">
        <f t="shared" si="49"/>
        <v>0</v>
      </c>
      <c r="P377" s="25"/>
      <c r="Q377" s="105"/>
      <c r="R377" s="105"/>
      <c r="S377" s="284"/>
      <c r="U377" s="25"/>
      <c r="V377" s="112">
        <f t="shared" si="50"/>
        <v>0</v>
      </c>
      <c r="W377" s="112">
        <f t="shared" si="51"/>
        <v>0</v>
      </c>
      <c r="X377" s="112">
        <f t="shared" si="52"/>
        <v>0</v>
      </c>
      <c r="Z377" s="102">
        <f t="shared" si="53"/>
        <v>1</v>
      </c>
      <c r="AA377" s="102">
        <f t="shared" si="54"/>
        <v>1</v>
      </c>
      <c r="AH377" s="221"/>
      <c r="AI377" s="270"/>
      <c r="AJ377" s="221"/>
      <c r="AK377" s="221"/>
      <c r="AL377" s="221"/>
      <c r="AM377" s="221"/>
      <c r="AN377" s="221"/>
      <c r="AO377" s="221"/>
      <c r="AP377" s="221"/>
      <c r="AQ377" s="274"/>
      <c r="AR377" s="274"/>
      <c r="AS377" s="221"/>
      <c r="AT377" s="221"/>
      <c r="AU377" s="221"/>
      <c r="AV377" s="221"/>
      <c r="AW377" s="221"/>
      <c r="AX377" s="221"/>
      <c r="AY377" s="221"/>
      <c r="AZ377" s="221"/>
    </row>
    <row r="378" spans="1:52" x14ac:dyDescent="0.15">
      <c r="A378" s="275"/>
      <c r="B378" s="274"/>
      <c r="C378" s="111"/>
      <c r="D378" s="111">
        <v>0</v>
      </c>
      <c r="E378" s="105">
        <v>0</v>
      </c>
      <c r="F378" s="105">
        <v>13.246532918117209</v>
      </c>
      <c r="G378" s="105">
        <v>13.432881932225131</v>
      </c>
      <c r="H378" s="105">
        <v>0</v>
      </c>
      <c r="I378" s="105">
        <v>0</v>
      </c>
      <c r="J378" s="105"/>
      <c r="L378" s="25"/>
      <c r="M378" s="105">
        <f t="shared" si="47"/>
        <v>0</v>
      </c>
      <c r="N378" s="105">
        <f t="shared" si="48"/>
        <v>-0.18634901410792182</v>
      </c>
      <c r="O378" s="105">
        <f t="shared" si="49"/>
        <v>0</v>
      </c>
      <c r="P378" s="25"/>
      <c r="Q378" s="105"/>
      <c r="R378" s="105"/>
      <c r="S378" s="284"/>
      <c r="U378" s="25"/>
      <c r="V378" s="112">
        <f t="shared" si="50"/>
        <v>0</v>
      </c>
      <c r="W378" s="112">
        <f t="shared" si="51"/>
        <v>0</v>
      </c>
      <c r="X378" s="112">
        <f t="shared" si="52"/>
        <v>0</v>
      </c>
      <c r="Z378" s="102">
        <f t="shared" si="53"/>
        <v>1</v>
      </c>
      <c r="AA378" s="102">
        <f t="shared" si="54"/>
        <v>1</v>
      </c>
      <c r="AH378" s="221"/>
      <c r="AI378" s="270"/>
      <c r="AJ378" s="221"/>
      <c r="AK378" s="221"/>
      <c r="AL378" s="221"/>
      <c r="AM378" s="221"/>
      <c r="AN378" s="221"/>
      <c r="AO378" s="221"/>
      <c r="AP378" s="221"/>
      <c r="AQ378" s="274"/>
      <c r="AR378" s="274"/>
      <c r="AS378" s="221"/>
      <c r="AT378" s="221"/>
      <c r="AU378" s="221"/>
      <c r="AV378" s="221"/>
      <c r="AW378" s="221"/>
      <c r="AX378" s="221"/>
      <c r="AY378" s="221"/>
      <c r="AZ378" s="221"/>
    </row>
    <row r="379" spans="1:52" x14ac:dyDescent="0.15">
      <c r="A379" s="275"/>
      <c r="B379" s="274"/>
      <c r="C379" s="111"/>
      <c r="D379" s="111">
        <v>0</v>
      </c>
      <c r="E379" s="105">
        <v>0</v>
      </c>
      <c r="F379" s="105">
        <v>13.246532918117209</v>
      </c>
      <c r="G379" s="105">
        <v>13.432881932225131</v>
      </c>
      <c r="H379" s="105">
        <v>0</v>
      </c>
      <c r="I379" s="105">
        <v>0</v>
      </c>
      <c r="J379" s="105"/>
      <c r="L379" s="25"/>
      <c r="M379" s="105">
        <f t="shared" si="47"/>
        <v>0</v>
      </c>
      <c r="N379" s="105">
        <f t="shared" si="48"/>
        <v>-0.18634901410792182</v>
      </c>
      <c r="O379" s="105">
        <f t="shared" si="49"/>
        <v>0</v>
      </c>
      <c r="P379" s="25"/>
      <c r="Q379" s="105"/>
      <c r="R379" s="105"/>
      <c r="S379" s="284"/>
      <c r="U379" s="25"/>
      <c r="V379" s="112">
        <f t="shared" si="50"/>
        <v>0</v>
      </c>
      <c r="W379" s="112">
        <f t="shared" si="51"/>
        <v>0</v>
      </c>
      <c r="X379" s="112">
        <f t="shared" si="52"/>
        <v>0</v>
      </c>
      <c r="Z379" s="102">
        <f t="shared" si="53"/>
        <v>1</v>
      </c>
      <c r="AA379" s="102">
        <f t="shared" si="54"/>
        <v>1</v>
      </c>
      <c r="AH379" s="221"/>
      <c r="AI379" s="270"/>
      <c r="AJ379" s="221"/>
      <c r="AK379" s="221"/>
      <c r="AL379" s="221"/>
      <c r="AM379" s="221"/>
      <c r="AN379" s="221"/>
      <c r="AO379" s="221"/>
      <c r="AP379" s="221"/>
      <c r="AQ379" s="274"/>
      <c r="AR379" s="274"/>
      <c r="AS379" s="221"/>
      <c r="AT379" s="221"/>
      <c r="AU379" s="221"/>
      <c r="AV379" s="221"/>
      <c r="AW379" s="221"/>
      <c r="AX379" s="221"/>
      <c r="AY379" s="221"/>
      <c r="AZ379" s="221"/>
    </row>
    <row r="380" spans="1:52" x14ac:dyDescent="0.15">
      <c r="A380" s="275"/>
      <c r="B380" s="274"/>
      <c r="C380" s="111"/>
      <c r="D380" s="111">
        <v>0</v>
      </c>
      <c r="E380" s="105">
        <v>0</v>
      </c>
      <c r="F380" s="105">
        <v>13.246532918117209</v>
      </c>
      <c r="G380" s="105">
        <v>13.432881932225131</v>
      </c>
      <c r="H380" s="105">
        <v>0</v>
      </c>
      <c r="I380" s="105">
        <v>0</v>
      </c>
      <c r="J380" s="105"/>
      <c r="L380" s="25"/>
      <c r="M380" s="105">
        <f t="shared" si="47"/>
        <v>0</v>
      </c>
      <c r="N380" s="105">
        <f t="shared" si="48"/>
        <v>-0.18634901410792182</v>
      </c>
      <c r="O380" s="105">
        <f t="shared" si="49"/>
        <v>0</v>
      </c>
      <c r="P380" s="25"/>
      <c r="Q380" s="105"/>
      <c r="R380" s="105"/>
      <c r="S380" s="284"/>
      <c r="U380" s="25"/>
      <c r="V380" s="112">
        <f t="shared" si="50"/>
        <v>0</v>
      </c>
      <c r="W380" s="112">
        <f t="shared" si="51"/>
        <v>0</v>
      </c>
      <c r="X380" s="112">
        <f t="shared" si="52"/>
        <v>0</v>
      </c>
      <c r="Z380" s="102">
        <f t="shared" si="53"/>
        <v>1</v>
      </c>
      <c r="AA380" s="102">
        <f t="shared" si="54"/>
        <v>1</v>
      </c>
      <c r="AH380" s="221"/>
      <c r="AI380" s="270"/>
      <c r="AJ380" s="221"/>
      <c r="AK380" s="221"/>
      <c r="AL380" s="221"/>
      <c r="AM380" s="221"/>
      <c r="AN380" s="221"/>
      <c r="AO380" s="221"/>
      <c r="AP380" s="221"/>
      <c r="AQ380" s="274"/>
      <c r="AR380" s="274"/>
      <c r="AS380" s="221"/>
      <c r="AT380" s="221"/>
      <c r="AU380" s="221"/>
      <c r="AV380" s="221"/>
      <c r="AW380" s="221"/>
      <c r="AX380" s="221"/>
      <c r="AY380" s="221"/>
      <c r="AZ380" s="221"/>
    </row>
    <row r="381" spans="1:52" x14ac:dyDescent="0.15">
      <c r="A381" s="275"/>
      <c r="B381" s="274"/>
      <c r="C381" s="111"/>
      <c r="D381" s="111">
        <v>0</v>
      </c>
      <c r="E381" s="105">
        <v>0</v>
      </c>
      <c r="F381" s="105">
        <v>13.246532918117209</v>
      </c>
      <c r="G381" s="105">
        <v>13.432881932225131</v>
      </c>
      <c r="H381" s="105">
        <v>0</v>
      </c>
      <c r="I381" s="105">
        <v>0</v>
      </c>
      <c r="J381" s="105"/>
      <c r="L381" s="25"/>
      <c r="M381" s="105">
        <f t="shared" si="47"/>
        <v>0</v>
      </c>
      <c r="N381" s="105">
        <f t="shared" si="48"/>
        <v>-0.18634901410792182</v>
      </c>
      <c r="O381" s="105">
        <f t="shared" si="49"/>
        <v>0</v>
      </c>
      <c r="P381" s="25"/>
      <c r="Q381" s="105"/>
      <c r="R381" s="105"/>
      <c r="S381" s="284"/>
      <c r="U381" s="25"/>
      <c r="V381" s="112">
        <f t="shared" si="50"/>
        <v>0</v>
      </c>
      <c r="W381" s="112">
        <f t="shared" si="51"/>
        <v>0</v>
      </c>
      <c r="X381" s="112">
        <f t="shared" si="52"/>
        <v>0</v>
      </c>
      <c r="Z381" s="102">
        <f t="shared" si="53"/>
        <v>1</v>
      </c>
      <c r="AA381" s="102">
        <f t="shared" si="54"/>
        <v>1</v>
      </c>
      <c r="AH381" s="221"/>
      <c r="AI381" s="270"/>
      <c r="AJ381" s="221"/>
      <c r="AK381" s="221"/>
      <c r="AL381" s="221"/>
      <c r="AM381" s="221"/>
      <c r="AN381" s="221"/>
      <c r="AO381" s="221"/>
      <c r="AP381" s="221"/>
      <c r="AQ381" s="274"/>
      <c r="AR381" s="274"/>
      <c r="AS381" s="221"/>
      <c r="AT381" s="221"/>
      <c r="AU381" s="221"/>
      <c r="AV381" s="221"/>
      <c r="AW381" s="221"/>
      <c r="AX381" s="221"/>
      <c r="AY381" s="221"/>
      <c r="AZ381" s="221"/>
    </row>
    <row r="382" spans="1:52" x14ac:dyDescent="0.15">
      <c r="A382" s="275"/>
      <c r="B382" s="274"/>
      <c r="C382" s="111"/>
      <c r="D382" s="111">
        <v>0</v>
      </c>
      <c r="E382" s="105">
        <v>0</v>
      </c>
      <c r="F382" s="105">
        <v>13.246532918117209</v>
      </c>
      <c r="G382" s="105">
        <v>13.432881932225131</v>
      </c>
      <c r="H382" s="105">
        <v>0</v>
      </c>
      <c r="I382" s="105">
        <v>0</v>
      </c>
      <c r="J382" s="105"/>
      <c r="L382" s="25"/>
      <c r="M382" s="105">
        <f t="shared" si="47"/>
        <v>0</v>
      </c>
      <c r="N382" s="105">
        <f t="shared" si="48"/>
        <v>-0.18634901410792182</v>
      </c>
      <c r="O382" s="105">
        <f t="shared" si="49"/>
        <v>0</v>
      </c>
      <c r="P382" s="25"/>
      <c r="Q382" s="105"/>
      <c r="R382" s="105"/>
      <c r="S382" s="284"/>
      <c r="U382" s="25"/>
      <c r="V382" s="112">
        <f t="shared" si="50"/>
        <v>0</v>
      </c>
      <c r="W382" s="112">
        <f t="shared" si="51"/>
        <v>0</v>
      </c>
      <c r="X382" s="112">
        <f t="shared" si="52"/>
        <v>0</v>
      </c>
      <c r="Z382" s="102">
        <f t="shared" si="53"/>
        <v>1</v>
      </c>
      <c r="AA382" s="102">
        <f t="shared" si="54"/>
        <v>1</v>
      </c>
      <c r="AH382" s="221"/>
      <c r="AI382" s="270"/>
      <c r="AJ382" s="221"/>
      <c r="AK382" s="221"/>
      <c r="AL382" s="221"/>
      <c r="AM382" s="221"/>
      <c r="AN382" s="221"/>
      <c r="AO382" s="221"/>
      <c r="AP382" s="221"/>
      <c r="AQ382" s="274"/>
      <c r="AR382" s="274"/>
      <c r="AS382" s="221"/>
      <c r="AT382" s="221"/>
      <c r="AU382" s="221"/>
      <c r="AV382" s="221"/>
      <c r="AW382" s="221"/>
      <c r="AX382" s="221"/>
      <c r="AY382" s="221"/>
      <c r="AZ382" s="221"/>
    </row>
    <row r="383" spans="1:52" x14ac:dyDescent="0.15">
      <c r="A383" s="275"/>
      <c r="B383" s="274"/>
      <c r="C383" s="111"/>
      <c r="D383" s="111">
        <v>0</v>
      </c>
      <c r="E383" s="105">
        <v>0</v>
      </c>
      <c r="F383" s="105">
        <v>13.246532918117209</v>
      </c>
      <c r="G383" s="105">
        <v>13.432881932225131</v>
      </c>
      <c r="H383" s="105">
        <v>0</v>
      </c>
      <c r="I383" s="105">
        <v>0</v>
      </c>
      <c r="J383" s="105"/>
      <c r="L383" s="25"/>
      <c r="M383" s="105">
        <f t="shared" si="47"/>
        <v>0</v>
      </c>
      <c r="N383" s="105">
        <f t="shared" si="48"/>
        <v>-0.18634901410792182</v>
      </c>
      <c r="O383" s="105">
        <f t="shared" si="49"/>
        <v>0</v>
      </c>
      <c r="P383" s="25"/>
      <c r="Q383" s="105"/>
      <c r="R383" s="105"/>
      <c r="S383" s="284"/>
      <c r="U383" s="25"/>
      <c r="V383" s="112">
        <f t="shared" si="50"/>
        <v>0</v>
      </c>
      <c r="W383" s="112">
        <f t="shared" si="51"/>
        <v>0</v>
      </c>
      <c r="X383" s="112">
        <f t="shared" si="52"/>
        <v>0</v>
      </c>
      <c r="Z383" s="102">
        <f t="shared" si="53"/>
        <v>1</v>
      </c>
      <c r="AA383" s="102">
        <f t="shared" si="54"/>
        <v>1</v>
      </c>
      <c r="AH383" s="221"/>
      <c r="AI383" s="270"/>
      <c r="AJ383" s="221"/>
      <c r="AK383" s="221"/>
      <c r="AL383" s="221"/>
      <c r="AM383" s="221"/>
      <c r="AN383" s="221"/>
      <c r="AO383" s="221"/>
      <c r="AP383" s="221"/>
      <c r="AQ383" s="274"/>
      <c r="AR383" s="274"/>
      <c r="AS383" s="221"/>
      <c r="AT383" s="221"/>
      <c r="AU383" s="221"/>
      <c r="AV383" s="221"/>
      <c r="AW383" s="221"/>
      <c r="AX383" s="221"/>
      <c r="AY383" s="221"/>
      <c r="AZ383" s="221"/>
    </row>
    <row r="384" spans="1:52" x14ac:dyDescent="0.15">
      <c r="A384" s="275"/>
      <c r="B384" s="274"/>
      <c r="C384" s="111"/>
      <c r="D384" s="111">
        <v>0</v>
      </c>
      <c r="E384" s="105">
        <v>0</v>
      </c>
      <c r="F384" s="105">
        <v>13.246532918117209</v>
      </c>
      <c r="G384" s="105">
        <v>13.432881932225131</v>
      </c>
      <c r="H384" s="105">
        <v>0</v>
      </c>
      <c r="I384" s="105">
        <v>0</v>
      </c>
      <c r="J384" s="105"/>
      <c r="L384" s="25"/>
      <c r="M384" s="105">
        <f t="shared" si="47"/>
        <v>0</v>
      </c>
      <c r="N384" s="105">
        <f t="shared" si="48"/>
        <v>-0.18634901410792182</v>
      </c>
      <c r="O384" s="105">
        <f t="shared" si="49"/>
        <v>0</v>
      </c>
      <c r="P384" s="25"/>
      <c r="Q384" s="105"/>
      <c r="R384" s="105"/>
      <c r="S384" s="284"/>
      <c r="U384" s="25"/>
      <c r="V384" s="112">
        <f t="shared" si="50"/>
        <v>0</v>
      </c>
      <c r="W384" s="112">
        <f t="shared" si="51"/>
        <v>0</v>
      </c>
      <c r="X384" s="112">
        <f t="shared" si="52"/>
        <v>0</v>
      </c>
      <c r="Z384" s="102">
        <f t="shared" si="53"/>
        <v>1</v>
      </c>
      <c r="AA384" s="102">
        <f t="shared" si="54"/>
        <v>1</v>
      </c>
      <c r="AH384" s="221"/>
      <c r="AI384" s="270"/>
      <c r="AJ384" s="221"/>
      <c r="AK384" s="221"/>
      <c r="AL384" s="221"/>
      <c r="AM384" s="221"/>
      <c r="AN384" s="221"/>
      <c r="AO384" s="221"/>
      <c r="AP384" s="221"/>
      <c r="AQ384" s="274"/>
      <c r="AR384" s="274"/>
      <c r="AS384" s="221"/>
      <c r="AT384" s="221"/>
      <c r="AU384" s="221"/>
      <c r="AV384" s="221"/>
      <c r="AW384" s="221"/>
      <c r="AX384" s="221"/>
      <c r="AY384" s="221"/>
      <c r="AZ384" s="221"/>
    </row>
    <row r="385" spans="1:52" x14ac:dyDescent="0.15">
      <c r="A385" s="275"/>
      <c r="B385" s="274"/>
      <c r="C385" s="111"/>
      <c r="D385" s="111">
        <v>0</v>
      </c>
      <c r="E385" s="105">
        <v>0</v>
      </c>
      <c r="F385" s="105">
        <v>13.246532918117209</v>
      </c>
      <c r="G385" s="105">
        <v>13.432881932225131</v>
      </c>
      <c r="H385" s="105">
        <v>0</v>
      </c>
      <c r="I385" s="105">
        <v>0</v>
      </c>
      <c r="J385" s="105"/>
      <c r="L385" s="25"/>
      <c r="M385" s="105">
        <f t="shared" si="47"/>
        <v>0</v>
      </c>
      <c r="N385" s="105">
        <f t="shared" si="48"/>
        <v>-0.18634901410792182</v>
      </c>
      <c r="O385" s="105">
        <f t="shared" si="49"/>
        <v>0</v>
      </c>
      <c r="P385" s="25"/>
      <c r="Q385" s="105"/>
      <c r="R385" s="105"/>
      <c r="S385" s="284"/>
      <c r="U385" s="25"/>
      <c r="V385" s="112">
        <f t="shared" si="50"/>
        <v>0</v>
      </c>
      <c r="W385" s="112">
        <f t="shared" si="51"/>
        <v>0</v>
      </c>
      <c r="X385" s="112">
        <f t="shared" si="52"/>
        <v>0</v>
      </c>
      <c r="Z385" s="102">
        <f t="shared" si="53"/>
        <v>1</v>
      </c>
      <c r="AA385" s="102">
        <f t="shared" si="54"/>
        <v>1</v>
      </c>
      <c r="AH385" s="221"/>
      <c r="AI385" s="270"/>
      <c r="AJ385" s="221"/>
      <c r="AK385" s="221"/>
      <c r="AL385" s="221"/>
      <c r="AM385" s="221"/>
      <c r="AN385" s="221"/>
      <c r="AO385" s="221"/>
      <c r="AP385" s="221"/>
      <c r="AQ385" s="274"/>
      <c r="AR385" s="274"/>
      <c r="AS385" s="221"/>
      <c r="AT385" s="221"/>
      <c r="AU385" s="221"/>
      <c r="AV385" s="221"/>
      <c r="AW385" s="221"/>
      <c r="AX385" s="221"/>
      <c r="AY385" s="221"/>
      <c r="AZ385" s="221"/>
    </row>
    <row r="386" spans="1:52" x14ac:dyDescent="0.15">
      <c r="A386" s="275"/>
      <c r="B386" s="274"/>
      <c r="C386" s="111"/>
      <c r="D386" s="111">
        <v>0</v>
      </c>
      <c r="E386" s="105">
        <v>0</v>
      </c>
      <c r="F386" s="105">
        <v>13.246532918117209</v>
      </c>
      <c r="G386" s="105">
        <v>13.432881932225131</v>
      </c>
      <c r="H386" s="105">
        <v>0</v>
      </c>
      <c r="I386" s="105">
        <v>0</v>
      </c>
      <c r="J386" s="105"/>
      <c r="L386" s="25"/>
      <c r="M386" s="105">
        <f t="shared" si="47"/>
        <v>0</v>
      </c>
      <c r="N386" s="105">
        <f t="shared" si="48"/>
        <v>-0.18634901410792182</v>
      </c>
      <c r="O386" s="105">
        <f t="shared" si="49"/>
        <v>0</v>
      </c>
      <c r="P386" s="25"/>
      <c r="Q386" s="105"/>
      <c r="R386" s="105"/>
      <c r="S386" s="284"/>
      <c r="U386" s="25"/>
      <c r="V386" s="112">
        <f t="shared" si="50"/>
        <v>0</v>
      </c>
      <c r="W386" s="112">
        <f t="shared" si="51"/>
        <v>0</v>
      </c>
      <c r="X386" s="112">
        <f t="shared" si="52"/>
        <v>0</v>
      </c>
      <c r="Z386" s="102">
        <f t="shared" si="53"/>
        <v>1</v>
      </c>
      <c r="AA386" s="102">
        <f t="shared" si="54"/>
        <v>1</v>
      </c>
      <c r="AH386" s="221"/>
      <c r="AI386" s="270"/>
      <c r="AJ386" s="221"/>
      <c r="AK386" s="221"/>
      <c r="AL386" s="221"/>
      <c r="AM386" s="221"/>
      <c r="AN386" s="221"/>
      <c r="AO386" s="221"/>
      <c r="AP386" s="221"/>
      <c r="AQ386" s="274"/>
      <c r="AR386" s="274"/>
      <c r="AS386" s="221"/>
      <c r="AT386" s="221"/>
      <c r="AU386" s="221"/>
      <c r="AV386" s="221"/>
      <c r="AW386" s="221"/>
      <c r="AX386" s="221"/>
      <c r="AY386" s="221"/>
      <c r="AZ386" s="221"/>
    </row>
    <row r="387" spans="1:52" x14ac:dyDescent="0.15">
      <c r="A387" s="275"/>
      <c r="B387" s="274"/>
      <c r="C387" s="111"/>
      <c r="D387" s="111">
        <v>0</v>
      </c>
      <c r="E387" s="105">
        <v>0</v>
      </c>
      <c r="F387" s="105">
        <v>13.246532918117209</v>
      </c>
      <c r="G387" s="105">
        <v>13.432881932225131</v>
      </c>
      <c r="H387" s="105">
        <v>0</v>
      </c>
      <c r="I387" s="105">
        <v>0</v>
      </c>
      <c r="J387" s="105"/>
      <c r="L387" s="25"/>
      <c r="M387" s="105">
        <f t="shared" si="47"/>
        <v>0</v>
      </c>
      <c r="N387" s="105">
        <f t="shared" si="48"/>
        <v>-0.18634901410792182</v>
      </c>
      <c r="O387" s="105">
        <f t="shared" si="49"/>
        <v>0</v>
      </c>
      <c r="P387" s="25"/>
      <c r="Q387" s="105"/>
      <c r="R387" s="105"/>
      <c r="S387" s="284"/>
      <c r="U387" s="25"/>
      <c r="V387" s="112">
        <f t="shared" si="50"/>
        <v>0</v>
      </c>
      <c r="W387" s="112">
        <f t="shared" si="51"/>
        <v>0</v>
      </c>
      <c r="X387" s="112">
        <f t="shared" si="52"/>
        <v>0</v>
      </c>
      <c r="Z387" s="102">
        <f t="shared" si="53"/>
        <v>1</v>
      </c>
      <c r="AA387" s="102">
        <f t="shared" si="54"/>
        <v>1</v>
      </c>
      <c r="AH387" s="221"/>
      <c r="AI387" s="270"/>
      <c r="AJ387" s="221"/>
      <c r="AK387" s="221"/>
      <c r="AL387" s="221"/>
      <c r="AM387" s="221"/>
      <c r="AN387" s="221"/>
      <c r="AO387" s="221"/>
      <c r="AP387" s="221"/>
      <c r="AQ387" s="274"/>
      <c r="AR387" s="274"/>
      <c r="AS387" s="221"/>
      <c r="AT387" s="221"/>
      <c r="AU387" s="221"/>
      <c r="AV387" s="221"/>
      <c r="AW387" s="221"/>
      <c r="AX387" s="221"/>
      <c r="AY387" s="221"/>
      <c r="AZ387" s="221"/>
    </row>
    <row r="388" spans="1:52" x14ac:dyDescent="0.15">
      <c r="A388" s="275"/>
      <c r="B388" s="274"/>
      <c r="C388" s="111"/>
      <c r="D388" s="111">
        <v>0</v>
      </c>
      <c r="E388" s="105">
        <v>0</v>
      </c>
      <c r="F388" s="105">
        <v>13.246532918117209</v>
      </c>
      <c r="G388" s="105">
        <v>13.432881932225131</v>
      </c>
      <c r="H388" s="105">
        <v>0</v>
      </c>
      <c r="I388" s="105">
        <v>0</v>
      </c>
      <c r="J388" s="105"/>
      <c r="L388" s="25"/>
      <c r="M388" s="105">
        <f t="shared" si="47"/>
        <v>0</v>
      </c>
      <c r="N388" s="105">
        <f t="shared" si="48"/>
        <v>-0.18634901410792182</v>
      </c>
      <c r="O388" s="105">
        <f t="shared" si="49"/>
        <v>0</v>
      </c>
      <c r="P388" s="25"/>
      <c r="Q388" s="105"/>
      <c r="R388" s="105"/>
      <c r="S388" s="284"/>
      <c r="U388" s="25"/>
      <c r="V388" s="112">
        <f t="shared" si="50"/>
        <v>0</v>
      </c>
      <c r="W388" s="112">
        <f t="shared" si="51"/>
        <v>0</v>
      </c>
      <c r="X388" s="112">
        <f t="shared" si="52"/>
        <v>0</v>
      </c>
      <c r="Z388" s="102">
        <f t="shared" si="53"/>
        <v>1</v>
      </c>
      <c r="AA388" s="102">
        <f t="shared" si="54"/>
        <v>1</v>
      </c>
      <c r="AH388" s="221"/>
      <c r="AI388" s="270"/>
      <c r="AJ388" s="221"/>
      <c r="AK388" s="221"/>
      <c r="AL388" s="221"/>
      <c r="AM388" s="221"/>
      <c r="AN388" s="221"/>
      <c r="AO388" s="221"/>
      <c r="AP388" s="221"/>
      <c r="AQ388" s="274"/>
      <c r="AR388" s="274"/>
      <c r="AS388" s="221"/>
      <c r="AT388" s="221"/>
      <c r="AU388" s="221"/>
      <c r="AV388" s="221"/>
      <c r="AW388" s="221"/>
      <c r="AX388" s="221"/>
      <c r="AY388" s="221"/>
      <c r="AZ388" s="221"/>
    </row>
    <row r="389" spans="1:52" x14ac:dyDescent="0.15">
      <c r="A389" s="275"/>
      <c r="B389" s="274"/>
      <c r="C389" s="111"/>
      <c r="D389" s="111">
        <v>0</v>
      </c>
      <c r="E389" s="105">
        <v>0</v>
      </c>
      <c r="F389" s="105">
        <v>13.246532918117209</v>
      </c>
      <c r="G389" s="105">
        <v>13.432881932225131</v>
      </c>
      <c r="H389" s="105">
        <v>0</v>
      </c>
      <c r="I389" s="105">
        <v>0</v>
      </c>
      <c r="J389" s="105"/>
      <c r="L389" s="25"/>
      <c r="M389" s="105">
        <f t="shared" si="47"/>
        <v>0</v>
      </c>
      <c r="N389" s="105">
        <f t="shared" si="48"/>
        <v>-0.18634901410792182</v>
      </c>
      <c r="O389" s="105">
        <f t="shared" si="49"/>
        <v>0</v>
      </c>
      <c r="P389" s="25"/>
      <c r="Q389" s="105"/>
      <c r="R389" s="105"/>
      <c r="S389" s="284"/>
      <c r="U389" s="25"/>
      <c r="V389" s="112">
        <f t="shared" si="50"/>
        <v>0</v>
      </c>
      <c r="W389" s="112">
        <f t="shared" si="51"/>
        <v>0</v>
      </c>
      <c r="X389" s="112">
        <f t="shared" si="52"/>
        <v>0</v>
      </c>
      <c r="Z389" s="102">
        <f t="shared" si="53"/>
        <v>1</v>
      </c>
      <c r="AA389" s="102">
        <f t="shared" si="54"/>
        <v>1</v>
      </c>
      <c r="AH389" s="221"/>
      <c r="AI389" s="270"/>
      <c r="AJ389" s="221"/>
      <c r="AK389" s="221"/>
      <c r="AL389" s="221"/>
      <c r="AM389" s="221"/>
      <c r="AN389" s="221"/>
      <c r="AO389" s="221"/>
      <c r="AP389" s="221"/>
      <c r="AQ389" s="274"/>
      <c r="AR389" s="274"/>
      <c r="AS389" s="221"/>
      <c r="AT389" s="221"/>
      <c r="AU389" s="221"/>
      <c r="AV389" s="221"/>
      <c r="AW389" s="221"/>
      <c r="AX389" s="221"/>
      <c r="AY389" s="221"/>
      <c r="AZ389" s="221"/>
    </row>
    <row r="390" spans="1:52" x14ac:dyDescent="0.15">
      <c r="A390" s="275"/>
      <c r="B390" s="274"/>
      <c r="C390" s="111"/>
      <c r="D390" s="111">
        <v>0</v>
      </c>
      <c r="E390" s="105">
        <v>0</v>
      </c>
      <c r="F390" s="105">
        <v>13.246532918117209</v>
      </c>
      <c r="G390" s="105">
        <v>13.432881932225131</v>
      </c>
      <c r="H390" s="105">
        <v>0</v>
      </c>
      <c r="I390" s="105">
        <v>0</v>
      </c>
      <c r="J390" s="105"/>
      <c r="L390" s="25"/>
      <c r="M390" s="105">
        <f t="shared" si="47"/>
        <v>0</v>
      </c>
      <c r="N390" s="105">
        <f t="shared" si="48"/>
        <v>-0.18634901410792182</v>
      </c>
      <c r="O390" s="105">
        <f t="shared" si="49"/>
        <v>0</v>
      </c>
      <c r="P390" s="25"/>
      <c r="Q390" s="105"/>
      <c r="R390" s="105"/>
      <c r="S390" s="284"/>
      <c r="U390" s="25"/>
      <c r="V390" s="112">
        <f t="shared" si="50"/>
        <v>0</v>
      </c>
      <c r="W390" s="112">
        <f t="shared" si="51"/>
        <v>0</v>
      </c>
      <c r="X390" s="112">
        <f t="shared" si="52"/>
        <v>0</v>
      </c>
      <c r="Z390" s="102">
        <f t="shared" si="53"/>
        <v>1</v>
      </c>
      <c r="AA390" s="102">
        <f t="shared" si="54"/>
        <v>1</v>
      </c>
      <c r="AH390" s="221"/>
      <c r="AI390" s="270"/>
      <c r="AJ390" s="221"/>
      <c r="AK390" s="221"/>
      <c r="AL390" s="221"/>
      <c r="AM390" s="221"/>
      <c r="AN390" s="221"/>
      <c r="AO390" s="221"/>
      <c r="AP390" s="221"/>
      <c r="AQ390" s="274"/>
      <c r="AR390" s="274"/>
      <c r="AS390" s="221"/>
      <c r="AT390" s="221"/>
      <c r="AU390" s="221"/>
      <c r="AV390" s="221"/>
      <c r="AW390" s="221"/>
      <c r="AX390" s="221"/>
      <c r="AY390" s="221"/>
      <c r="AZ390" s="221"/>
    </row>
    <row r="391" spans="1:52" x14ac:dyDescent="0.15">
      <c r="A391" s="275"/>
      <c r="B391" s="274"/>
      <c r="C391" s="111"/>
      <c r="D391" s="111">
        <v>0</v>
      </c>
      <c r="E391" s="105">
        <v>0</v>
      </c>
      <c r="F391" s="105">
        <v>13.246532918117209</v>
      </c>
      <c r="G391" s="105">
        <v>13.432881932225131</v>
      </c>
      <c r="H391" s="105">
        <v>0</v>
      </c>
      <c r="I391" s="105">
        <v>0</v>
      </c>
      <c r="J391" s="105"/>
      <c r="L391" s="25"/>
      <c r="M391" s="105">
        <f t="shared" si="47"/>
        <v>0</v>
      </c>
      <c r="N391" s="105">
        <f t="shared" si="48"/>
        <v>-0.18634901410792182</v>
      </c>
      <c r="O391" s="105">
        <f t="shared" si="49"/>
        <v>0</v>
      </c>
      <c r="P391" s="25"/>
      <c r="Q391" s="105"/>
      <c r="R391" s="105"/>
      <c r="S391" s="284"/>
      <c r="U391" s="25"/>
      <c r="V391" s="112">
        <f t="shared" si="50"/>
        <v>0</v>
      </c>
      <c r="W391" s="112">
        <f t="shared" si="51"/>
        <v>0</v>
      </c>
      <c r="X391" s="112">
        <f t="shared" si="52"/>
        <v>0</v>
      </c>
      <c r="Z391" s="102">
        <f t="shared" si="53"/>
        <v>1</v>
      </c>
      <c r="AA391" s="102">
        <f t="shared" si="54"/>
        <v>1</v>
      </c>
      <c r="AH391" s="221"/>
      <c r="AI391" s="270"/>
      <c r="AJ391" s="221"/>
      <c r="AK391" s="221"/>
      <c r="AL391" s="221"/>
      <c r="AM391" s="221"/>
      <c r="AN391" s="221"/>
      <c r="AO391" s="221"/>
      <c r="AP391" s="221"/>
      <c r="AQ391" s="274"/>
      <c r="AR391" s="274"/>
      <c r="AS391" s="221"/>
      <c r="AT391" s="221"/>
      <c r="AU391" s="221"/>
      <c r="AV391" s="221"/>
      <c r="AW391" s="221"/>
      <c r="AX391" s="221"/>
      <c r="AY391" s="221"/>
      <c r="AZ391" s="221"/>
    </row>
    <row r="392" spans="1:52" x14ac:dyDescent="0.15">
      <c r="A392" s="275"/>
      <c r="B392" s="274"/>
      <c r="C392" s="111"/>
      <c r="D392" s="111">
        <v>0</v>
      </c>
      <c r="E392" s="105">
        <v>0</v>
      </c>
      <c r="F392" s="105">
        <v>13.246532918117209</v>
      </c>
      <c r="G392" s="105">
        <v>13.432881932225131</v>
      </c>
      <c r="H392" s="105">
        <v>0</v>
      </c>
      <c r="I392" s="105">
        <v>0</v>
      </c>
      <c r="J392" s="105"/>
      <c r="L392" s="25"/>
      <c r="M392" s="105">
        <f t="shared" si="47"/>
        <v>0</v>
      </c>
      <c r="N392" s="105">
        <f t="shared" si="48"/>
        <v>-0.18634901410792182</v>
      </c>
      <c r="O392" s="105">
        <f t="shared" si="49"/>
        <v>0</v>
      </c>
      <c r="P392" s="25"/>
      <c r="Q392" s="105"/>
      <c r="R392" s="105"/>
      <c r="S392" s="284"/>
      <c r="U392" s="25"/>
      <c r="V392" s="112">
        <f t="shared" si="50"/>
        <v>0</v>
      </c>
      <c r="W392" s="112">
        <f t="shared" si="51"/>
        <v>0</v>
      </c>
      <c r="X392" s="112">
        <f t="shared" si="52"/>
        <v>0</v>
      </c>
      <c r="Z392" s="102">
        <f t="shared" si="53"/>
        <v>1</v>
      </c>
      <c r="AA392" s="102">
        <f t="shared" si="54"/>
        <v>1</v>
      </c>
      <c r="AH392" s="221"/>
      <c r="AI392" s="270"/>
      <c r="AJ392" s="221"/>
      <c r="AK392" s="221"/>
      <c r="AL392" s="221"/>
      <c r="AM392" s="221"/>
      <c r="AN392" s="221"/>
      <c r="AO392" s="221"/>
      <c r="AP392" s="221"/>
      <c r="AQ392" s="274"/>
      <c r="AR392" s="274"/>
      <c r="AS392" s="221"/>
      <c r="AT392" s="221"/>
      <c r="AU392" s="221"/>
      <c r="AV392" s="221"/>
      <c r="AW392" s="221"/>
      <c r="AX392" s="221"/>
      <c r="AY392" s="221"/>
      <c r="AZ392" s="221"/>
    </row>
    <row r="393" spans="1:52" x14ac:dyDescent="0.15">
      <c r="A393" s="275"/>
      <c r="B393" s="274"/>
      <c r="C393" s="111"/>
      <c r="D393" s="111">
        <v>0</v>
      </c>
      <c r="E393" s="105">
        <v>0</v>
      </c>
      <c r="F393" s="105">
        <v>13.246532918117209</v>
      </c>
      <c r="G393" s="105">
        <v>13.432881932225131</v>
      </c>
      <c r="H393" s="105">
        <v>0</v>
      </c>
      <c r="I393" s="105">
        <v>0</v>
      </c>
      <c r="J393" s="105"/>
      <c r="L393" s="25"/>
      <c r="M393" s="105">
        <f t="shared" si="47"/>
        <v>0</v>
      </c>
      <c r="N393" s="105">
        <f t="shared" si="48"/>
        <v>-0.18634901410792182</v>
      </c>
      <c r="O393" s="105">
        <f t="shared" si="49"/>
        <v>0</v>
      </c>
      <c r="P393" s="25"/>
      <c r="Q393" s="105"/>
      <c r="R393" s="105"/>
      <c r="S393" s="284"/>
      <c r="U393" s="25"/>
      <c r="V393" s="112">
        <f t="shared" si="50"/>
        <v>0</v>
      </c>
      <c r="W393" s="112">
        <f t="shared" si="51"/>
        <v>0</v>
      </c>
      <c r="X393" s="112">
        <f t="shared" si="52"/>
        <v>0</v>
      </c>
      <c r="Z393" s="102">
        <f t="shared" si="53"/>
        <v>1</v>
      </c>
      <c r="AA393" s="102">
        <f t="shared" si="54"/>
        <v>1</v>
      </c>
      <c r="AH393" s="221"/>
      <c r="AI393" s="270"/>
      <c r="AJ393" s="221"/>
      <c r="AK393" s="221"/>
      <c r="AL393" s="221"/>
      <c r="AM393" s="221"/>
      <c r="AN393" s="221"/>
      <c r="AO393" s="221"/>
      <c r="AP393" s="221"/>
      <c r="AQ393" s="274"/>
      <c r="AR393" s="274"/>
      <c r="AS393" s="221"/>
      <c r="AT393" s="221"/>
      <c r="AU393" s="221"/>
      <c r="AV393" s="221"/>
      <c r="AW393" s="221"/>
      <c r="AX393" s="221"/>
      <c r="AY393" s="221"/>
      <c r="AZ393" s="221"/>
    </row>
    <row r="394" spans="1:52" x14ac:dyDescent="0.15">
      <c r="A394" s="275"/>
      <c r="B394" s="274"/>
      <c r="C394" s="111"/>
      <c r="D394" s="111">
        <v>0</v>
      </c>
      <c r="E394" s="105">
        <v>0</v>
      </c>
      <c r="F394" s="105">
        <v>13.246532918117209</v>
      </c>
      <c r="G394" s="105">
        <v>13.432881932225131</v>
      </c>
      <c r="H394" s="105">
        <v>0</v>
      </c>
      <c r="I394" s="105">
        <v>0</v>
      </c>
      <c r="J394" s="105"/>
      <c r="L394" s="25"/>
      <c r="M394" s="105">
        <f t="shared" si="47"/>
        <v>0</v>
      </c>
      <c r="N394" s="105">
        <f t="shared" si="48"/>
        <v>-0.18634901410792182</v>
      </c>
      <c r="O394" s="105">
        <f t="shared" si="49"/>
        <v>0</v>
      </c>
      <c r="P394" s="25"/>
      <c r="Q394" s="105"/>
      <c r="R394" s="105"/>
      <c r="S394" s="284"/>
      <c r="U394" s="25"/>
      <c r="V394" s="112">
        <f t="shared" si="50"/>
        <v>0</v>
      </c>
      <c r="W394" s="112">
        <f t="shared" si="51"/>
        <v>0</v>
      </c>
      <c r="X394" s="112">
        <f t="shared" si="52"/>
        <v>0</v>
      </c>
      <c r="Z394" s="102">
        <f t="shared" si="53"/>
        <v>1</v>
      </c>
      <c r="AA394" s="102">
        <f t="shared" si="54"/>
        <v>1</v>
      </c>
      <c r="AH394" s="221"/>
      <c r="AI394" s="270"/>
      <c r="AJ394" s="221"/>
      <c r="AK394" s="221"/>
      <c r="AL394" s="221"/>
      <c r="AM394" s="221"/>
      <c r="AN394" s="221"/>
      <c r="AO394" s="221"/>
      <c r="AP394" s="221"/>
      <c r="AQ394" s="274"/>
      <c r="AR394" s="274"/>
      <c r="AS394" s="221"/>
      <c r="AT394" s="221"/>
      <c r="AU394" s="221"/>
      <c r="AV394" s="221"/>
      <c r="AW394" s="221"/>
      <c r="AX394" s="221"/>
      <c r="AY394" s="221"/>
      <c r="AZ394" s="221"/>
    </row>
    <row r="395" spans="1:52" x14ac:dyDescent="0.15">
      <c r="A395" s="275"/>
      <c r="B395" s="274"/>
      <c r="C395" s="111"/>
      <c r="D395" s="111">
        <v>0</v>
      </c>
      <c r="E395" s="105">
        <v>0</v>
      </c>
      <c r="F395" s="105">
        <v>13.246532918117209</v>
      </c>
      <c r="G395" s="105">
        <v>13.432881932225131</v>
      </c>
      <c r="H395" s="105">
        <v>0</v>
      </c>
      <c r="I395" s="105">
        <v>0</v>
      </c>
      <c r="J395" s="105"/>
      <c r="L395" s="25"/>
      <c r="M395" s="105">
        <f t="shared" si="47"/>
        <v>0</v>
      </c>
      <c r="N395" s="105">
        <f t="shared" si="48"/>
        <v>-0.18634901410792182</v>
      </c>
      <c r="O395" s="105">
        <f t="shared" si="49"/>
        <v>0</v>
      </c>
      <c r="P395" s="25"/>
      <c r="Q395" s="105"/>
      <c r="R395" s="105"/>
      <c r="S395" s="284"/>
      <c r="U395" s="25"/>
      <c r="V395" s="112">
        <f t="shared" si="50"/>
        <v>0</v>
      </c>
      <c r="W395" s="112">
        <f t="shared" si="51"/>
        <v>0</v>
      </c>
      <c r="X395" s="112">
        <f t="shared" si="52"/>
        <v>0</v>
      </c>
      <c r="Z395" s="102">
        <f t="shared" si="53"/>
        <v>1</v>
      </c>
      <c r="AA395" s="102">
        <f t="shared" si="54"/>
        <v>1</v>
      </c>
      <c r="AH395" s="221"/>
      <c r="AI395" s="270"/>
      <c r="AJ395" s="221"/>
      <c r="AK395" s="221"/>
      <c r="AL395" s="221"/>
      <c r="AM395" s="221"/>
      <c r="AN395" s="221"/>
      <c r="AO395" s="221"/>
      <c r="AP395" s="221"/>
      <c r="AQ395" s="274"/>
      <c r="AR395" s="274"/>
      <c r="AS395" s="221"/>
      <c r="AT395" s="221"/>
      <c r="AU395" s="221"/>
      <c r="AV395" s="221"/>
      <c r="AW395" s="221"/>
      <c r="AX395" s="221"/>
      <c r="AY395" s="221"/>
      <c r="AZ395" s="221"/>
    </row>
    <row r="396" spans="1:52" x14ac:dyDescent="0.15">
      <c r="A396" s="275"/>
      <c r="B396" s="274"/>
      <c r="C396" s="111"/>
      <c r="D396" s="111">
        <v>0</v>
      </c>
      <c r="E396" s="105">
        <v>0</v>
      </c>
      <c r="F396" s="105">
        <v>13.246532918117209</v>
      </c>
      <c r="G396" s="105">
        <v>13.432881932225131</v>
      </c>
      <c r="H396" s="105">
        <v>0</v>
      </c>
      <c r="I396" s="105">
        <v>0</v>
      </c>
      <c r="J396" s="105"/>
      <c r="L396" s="25"/>
      <c r="M396" s="105">
        <f t="shared" si="47"/>
        <v>0</v>
      </c>
      <c r="N396" s="105">
        <f t="shared" si="48"/>
        <v>-0.18634901410792182</v>
      </c>
      <c r="O396" s="105">
        <f t="shared" si="49"/>
        <v>0</v>
      </c>
      <c r="P396" s="25"/>
      <c r="Q396" s="105"/>
      <c r="R396" s="105"/>
      <c r="S396" s="284"/>
      <c r="U396" s="25"/>
      <c r="V396" s="112">
        <f t="shared" si="50"/>
        <v>0</v>
      </c>
      <c r="W396" s="112">
        <f t="shared" si="51"/>
        <v>0</v>
      </c>
      <c r="X396" s="112">
        <f t="shared" si="52"/>
        <v>0</v>
      </c>
      <c r="Z396" s="102">
        <f t="shared" si="53"/>
        <v>1</v>
      </c>
      <c r="AA396" s="102">
        <f t="shared" si="54"/>
        <v>1</v>
      </c>
      <c r="AH396" s="221"/>
      <c r="AI396" s="270"/>
      <c r="AJ396" s="221"/>
      <c r="AK396" s="221"/>
      <c r="AL396" s="221"/>
      <c r="AM396" s="221"/>
      <c r="AN396" s="221"/>
      <c r="AO396" s="221"/>
      <c r="AP396" s="221"/>
      <c r="AQ396" s="274"/>
      <c r="AR396" s="274"/>
      <c r="AS396" s="221"/>
      <c r="AT396" s="221"/>
      <c r="AU396" s="221"/>
      <c r="AV396" s="221"/>
      <c r="AW396" s="221"/>
      <c r="AX396" s="221"/>
      <c r="AY396" s="221"/>
      <c r="AZ396" s="221"/>
    </row>
    <row r="397" spans="1:52" x14ac:dyDescent="0.15">
      <c r="A397" s="275"/>
      <c r="B397" s="274"/>
      <c r="C397" s="111"/>
      <c r="D397" s="111">
        <v>0</v>
      </c>
      <c r="E397" s="105">
        <v>0</v>
      </c>
      <c r="F397" s="105">
        <v>13.246532918117209</v>
      </c>
      <c r="G397" s="105">
        <v>13.432881932225131</v>
      </c>
      <c r="H397" s="105">
        <v>0</v>
      </c>
      <c r="I397" s="105">
        <v>0</v>
      </c>
      <c r="J397" s="105"/>
      <c r="L397" s="25"/>
      <c r="M397" s="105">
        <f t="shared" si="47"/>
        <v>0</v>
      </c>
      <c r="N397" s="105">
        <f t="shared" si="48"/>
        <v>-0.18634901410792182</v>
      </c>
      <c r="O397" s="105">
        <f t="shared" si="49"/>
        <v>0</v>
      </c>
      <c r="P397" s="25"/>
      <c r="Q397" s="105"/>
      <c r="R397" s="105"/>
      <c r="S397" s="284"/>
      <c r="U397" s="25"/>
      <c r="V397" s="112">
        <f t="shared" si="50"/>
        <v>0</v>
      </c>
      <c r="W397" s="112">
        <f t="shared" si="51"/>
        <v>0</v>
      </c>
      <c r="X397" s="112">
        <f t="shared" si="52"/>
        <v>0</v>
      </c>
      <c r="Z397" s="102">
        <f t="shared" si="53"/>
        <v>1</v>
      </c>
      <c r="AA397" s="102">
        <f t="shared" si="54"/>
        <v>1</v>
      </c>
      <c r="AH397" s="221"/>
      <c r="AI397" s="270"/>
      <c r="AJ397" s="221"/>
      <c r="AK397" s="221"/>
      <c r="AL397" s="221"/>
      <c r="AM397" s="221"/>
      <c r="AN397" s="221"/>
      <c r="AO397" s="221"/>
      <c r="AP397" s="221"/>
      <c r="AQ397" s="274"/>
      <c r="AR397" s="274"/>
      <c r="AS397" s="221"/>
      <c r="AT397" s="221"/>
      <c r="AU397" s="221"/>
      <c r="AV397" s="221"/>
      <c r="AW397" s="221"/>
      <c r="AX397" s="221"/>
      <c r="AY397" s="221"/>
      <c r="AZ397" s="221"/>
    </row>
    <row r="398" spans="1:52" x14ac:dyDescent="0.15">
      <c r="A398" s="275"/>
      <c r="B398" s="274"/>
      <c r="C398" s="111"/>
      <c r="D398" s="111">
        <v>0</v>
      </c>
      <c r="E398" s="105">
        <v>0</v>
      </c>
      <c r="F398" s="105">
        <v>13.246532918117209</v>
      </c>
      <c r="G398" s="105">
        <v>13.432881932225131</v>
      </c>
      <c r="H398" s="105">
        <v>0</v>
      </c>
      <c r="I398" s="105">
        <v>0</v>
      </c>
      <c r="J398" s="105"/>
      <c r="L398" s="25"/>
      <c r="M398" s="105">
        <f t="shared" si="47"/>
        <v>0</v>
      </c>
      <c r="N398" s="105">
        <f t="shared" si="48"/>
        <v>-0.18634901410792182</v>
      </c>
      <c r="O398" s="105">
        <f t="shared" si="49"/>
        <v>0</v>
      </c>
      <c r="P398" s="25"/>
      <c r="Q398" s="105"/>
      <c r="R398" s="105"/>
      <c r="S398" s="284"/>
      <c r="U398" s="25"/>
      <c r="V398" s="112">
        <f t="shared" si="50"/>
        <v>0</v>
      </c>
      <c r="W398" s="112">
        <f t="shared" si="51"/>
        <v>0</v>
      </c>
      <c r="X398" s="112">
        <f t="shared" si="52"/>
        <v>0</v>
      </c>
      <c r="Z398" s="102">
        <f t="shared" si="53"/>
        <v>1</v>
      </c>
      <c r="AA398" s="102">
        <f t="shared" si="54"/>
        <v>1</v>
      </c>
      <c r="AH398" s="221"/>
      <c r="AI398" s="270"/>
      <c r="AJ398" s="221"/>
      <c r="AK398" s="221"/>
      <c r="AL398" s="221"/>
      <c r="AM398" s="221"/>
      <c r="AN398" s="221"/>
      <c r="AO398" s="221"/>
      <c r="AP398" s="221"/>
      <c r="AQ398" s="274"/>
      <c r="AR398" s="274"/>
      <c r="AS398" s="221"/>
      <c r="AT398" s="221"/>
      <c r="AU398" s="221"/>
      <c r="AV398" s="221"/>
      <c r="AW398" s="221"/>
      <c r="AX398" s="221"/>
      <c r="AY398" s="221"/>
      <c r="AZ398" s="221"/>
    </row>
    <row r="399" spans="1:52" x14ac:dyDescent="0.15">
      <c r="A399" s="275"/>
      <c r="B399" s="274"/>
      <c r="C399" s="111"/>
      <c r="D399" s="111">
        <v>0</v>
      </c>
      <c r="E399" s="105">
        <v>0</v>
      </c>
      <c r="F399" s="105">
        <v>13.246532918117209</v>
      </c>
      <c r="G399" s="105">
        <v>13.432881932225131</v>
      </c>
      <c r="H399" s="105">
        <v>0</v>
      </c>
      <c r="I399" s="105">
        <v>0</v>
      </c>
      <c r="J399" s="105"/>
      <c r="L399" s="25"/>
      <c r="M399" s="105">
        <f t="shared" si="47"/>
        <v>0</v>
      </c>
      <c r="N399" s="105">
        <f t="shared" si="48"/>
        <v>-0.18634901410792182</v>
      </c>
      <c r="O399" s="105">
        <f t="shared" si="49"/>
        <v>0</v>
      </c>
      <c r="P399" s="25"/>
      <c r="Q399" s="105"/>
      <c r="R399" s="105"/>
      <c r="S399" s="284"/>
      <c r="U399" s="25"/>
      <c r="V399" s="112">
        <f t="shared" si="50"/>
        <v>0</v>
      </c>
      <c r="W399" s="112">
        <f t="shared" si="51"/>
        <v>0</v>
      </c>
      <c r="X399" s="112">
        <f t="shared" si="52"/>
        <v>0</v>
      </c>
      <c r="Z399" s="102">
        <f t="shared" si="53"/>
        <v>1</v>
      </c>
      <c r="AA399" s="102">
        <f t="shared" si="54"/>
        <v>1</v>
      </c>
      <c r="AH399" s="221"/>
      <c r="AI399" s="270"/>
      <c r="AJ399" s="221"/>
      <c r="AK399" s="221"/>
      <c r="AL399" s="221"/>
      <c r="AM399" s="221"/>
      <c r="AN399" s="221"/>
      <c r="AO399" s="221"/>
      <c r="AP399" s="221"/>
      <c r="AQ399" s="274"/>
      <c r="AR399" s="274"/>
      <c r="AS399" s="221"/>
      <c r="AT399" s="221"/>
      <c r="AU399" s="221"/>
      <c r="AV399" s="221"/>
      <c r="AW399" s="221"/>
      <c r="AX399" s="221"/>
      <c r="AY399" s="221"/>
      <c r="AZ399" s="221"/>
    </row>
    <row r="400" spans="1:52" x14ac:dyDescent="0.15">
      <c r="A400" s="275"/>
      <c r="B400" s="274"/>
      <c r="C400" s="111"/>
      <c r="D400" s="111">
        <v>0</v>
      </c>
      <c r="E400" s="105">
        <v>0</v>
      </c>
      <c r="F400" s="105">
        <v>13.246532918117209</v>
      </c>
      <c r="G400" s="105">
        <v>13.432881932225131</v>
      </c>
      <c r="H400" s="105">
        <v>0</v>
      </c>
      <c r="I400" s="105">
        <v>0</v>
      </c>
      <c r="J400" s="105"/>
      <c r="L400" s="25"/>
      <c r="M400" s="105">
        <f t="shared" si="47"/>
        <v>0</v>
      </c>
      <c r="N400" s="105">
        <f t="shared" si="48"/>
        <v>-0.18634901410792182</v>
      </c>
      <c r="O400" s="105">
        <f t="shared" si="49"/>
        <v>0</v>
      </c>
      <c r="P400" s="25"/>
      <c r="Q400" s="105"/>
      <c r="R400" s="105"/>
      <c r="S400" s="284"/>
      <c r="U400" s="25"/>
      <c r="V400" s="112">
        <f t="shared" si="50"/>
        <v>0</v>
      </c>
      <c r="W400" s="112">
        <f t="shared" si="51"/>
        <v>0</v>
      </c>
      <c r="X400" s="112">
        <f t="shared" si="52"/>
        <v>0</v>
      </c>
      <c r="Z400" s="102">
        <f t="shared" si="53"/>
        <v>1</v>
      </c>
      <c r="AA400" s="102">
        <f t="shared" si="54"/>
        <v>1</v>
      </c>
      <c r="AH400" s="221"/>
      <c r="AI400" s="270"/>
      <c r="AJ400" s="221"/>
      <c r="AK400" s="221"/>
      <c r="AL400" s="221"/>
      <c r="AM400" s="221"/>
      <c r="AN400" s="221"/>
      <c r="AO400" s="221"/>
      <c r="AP400" s="221"/>
      <c r="AQ400" s="274"/>
      <c r="AR400" s="274"/>
      <c r="AS400" s="221"/>
      <c r="AT400" s="221"/>
      <c r="AU400" s="221"/>
      <c r="AV400" s="221"/>
      <c r="AW400" s="221"/>
      <c r="AX400" s="221"/>
      <c r="AY400" s="221"/>
      <c r="AZ400" s="221"/>
    </row>
    <row r="401" spans="1:52" x14ac:dyDescent="0.15">
      <c r="A401" s="275"/>
      <c r="B401" s="274"/>
      <c r="C401" s="111"/>
      <c r="D401" s="111">
        <v>0</v>
      </c>
      <c r="E401" s="105">
        <v>0</v>
      </c>
      <c r="F401" s="105">
        <v>13.246532918117209</v>
      </c>
      <c r="G401" s="105">
        <v>13.432881932225131</v>
      </c>
      <c r="H401" s="105">
        <v>0</v>
      </c>
      <c r="I401" s="105">
        <v>0</v>
      </c>
      <c r="J401" s="105"/>
      <c r="L401" s="25"/>
      <c r="M401" s="105">
        <f t="shared" si="47"/>
        <v>0</v>
      </c>
      <c r="N401" s="105">
        <f t="shared" si="48"/>
        <v>-0.18634901410792182</v>
      </c>
      <c r="O401" s="105">
        <f t="shared" si="49"/>
        <v>0</v>
      </c>
      <c r="P401" s="25"/>
      <c r="Q401" s="105"/>
      <c r="R401" s="105"/>
      <c r="S401" s="284"/>
      <c r="U401" s="25"/>
      <c r="V401" s="112">
        <f t="shared" si="50"/>
        <v>0</v>
      </c>
      <c r="W401" s="112">
        <f t="shared" si="51"/>
        <v>0</v>
      </c>
      <c r="X401" s="112">
        <f t="shared" si="52"/>
        <v>0</v>
      </c>
      <c r="Z401" s="102">
        <f t="shared" si="53"/>
        <v>1</v>
      </c>
      <c r="AA401" s="102">
        <f t="shared" si="54"/>
        <v>1</v>
      </c>
      <c r="AH401" s="221"/>
      <c r="AI401" s="270"/>
      <c r="AJ401" s="221"/>
      <c r="AK401" s="221"/>
      <c r="AL401" s="221"/>
      <c r="AM401" s="221"/>
      <c r="AN401" s="221"/>
      <c r="AO401" s="221"/>
      <c r="AP401" s="221"/>
      <c r="AQ401" s="274"/>
      <c r="AR401" s="274"/>
      <c r="AS401" s="221"/>
      <c r="AT401" s="221"/>
      <c r="AU401" s="221"/>
      <c r="AV401" s="221"/>
      <c r="AW401" s="221"/>
      <c r="AX401" s="221"/>
      <c r="AY401" s="221"/>
      <c r="AZ401" s="221"/>
    </row>
    <row r="402" spans="1:52" x14ac:dyDescent="0.15">
      <c r="A402" s="275"/>
      <c r="B402" s="274"/>
      <c r="C402" s="111"/>
      <c r="D402" s="111">
        <v>0</v>
      </c>
      <c r="E402" s="105">
        <v>0</v>
      </c>
      <c r="F402" s="105">
        <v>13.246532918117209</v>
      </c>
      <c r="G402" s="105">
        <v>13.432881932225131</v>
      </c>
      <c r="H402" s="105">
        <v>0</v>
      </c>
      <c r="I402" s="105">
        <v>0</v>
      </c>
      <c r="J402" s="105"/>
      <c r="L402" s="25"/>
      <c r="M402" s="105">
        <f t="shared" ref="M402:M465" si="55">+D402-E402</f>
        <v>0</v>
      </c>
      <c r="N402" s="105">
        <f t="shared" ref="N402:N465" si="56">+F402-G402</f>
        <v>-0.18634901410792182</v>
      </c>
      <c r="O402" s="105">
        <f t="shared" ref="O402:O465" si="57">+H402-I402</f>
        <v>0</v>
      </c>
      <c r="P402" s="25"/>
      <c r="Q402" s="105"/>
      <c r="R402" s="105"/>
      <c r="S402" s="284"/>
      <c r="U402" s="25"/>
      <c r="V402" s="112">
        <f t="shared" si="50"/>
        <v>0</v>
      </c>
      <c r="W402" s="112">
        <f t="shared" si="51"/>
        <v>0</v>
      </c>
      <c r="X402" s="112">
        <f t="shared" si="52"/>
        <v>0</v>
      </c>
      <c r="Z402" s="102">
        <f t="shared" si="53"/>
        <v>1</v>
      </c>
      <c r="AA402" s="102">
        <f t="shared" si="54"/>
        <v>1</v>
      </c>
      <c r="AH402" s="221"/>
      <c r="AI402" s="270"/>
      <c r="AJ402" s="221"/>
      <c r="AK402" s="221"/>
      <c r="AL402" s="221"/>
      <c r="AM402" s="221"/>
      <c r="AN402" s="221"/>
      <c r="AO402" s="221"/>
      <c r="AP402" s="221"/>
      <c r="AQ402" s="274"/>
      <c r="AR402" s="274"/>
      <c r="AS402" s="221"/>
      <c r="AT402" s="221"/>
      <c r="AU402" s="221"/>
      <c r="AV402" s="221"/>
      <c r="AW402" s="221"/>
      <c r="AX402" s="221"/>
      <c r="AY402" s="221"/>
      <c r="AZ402" s="221"/>
    </row>
    <row r="403" spans="1:52" x14ac:dyDescent="0.15">
      <c r="A403" s="275"/>
      <c r="B403" s="274"/>
      <c r="C403" s="111"/>
      <c r="D403" s="111">
        <v>0</v>
      </c>
      <c r="E403" s="105">
        <v>0</v>
      </c>
      <c r="F403" s="105">
        <v>13.246532918117209</v>
      </c>
      <c r="G403" s="105">
        <v>13.432881932225131</v>
      </c>
      <c r="H403" s="105">
        <v>0</v>
      </c>
      <c r="I403" s="105">
        <v>0</v>
      </c>
      <c r="J403" s="105"/>
      <c r="L403" s="25"/>
      <c r="M403" s="105">
        <f t="shared" si="55"/>
        <v>0</v>
      </c>
      <c r="N403" s="105">
        <f t="shared" si="56"/>
        <v>-0.18634901410792182</v>
      </c>
      <c r="O403" s="105">
        <f t="shared" si="57"/>
        <v>0</v>
      </c>
      <c r="P403" s="25"/>
      <c r="Q403" s="105"/>
      <c r="R403" s="105"/>
      <c r="S403" s="284"/>
      <c r="U403" s="25"/>
      <c r="V403" s="112">
        <f t="shared" ref="V403:V466" si="58">+H403*cratio-D403</f>
        <v>0</v>
      </c>
      <c r="W403" s="112">
        <f t="shared" ref="W403:W466" si="59">+I403*cratio-E403</f>
        <v>0</v>
      </c>
      <c r="X403" s="112">
        <f t="shared" ref="X403:X466" si="60">+V403-W403</f>
        <v>0</v>
      </c>
      <c r="Z403" s="102">
        <f t="shared" ref="Z403:Z466" si="61">IF(V403=MAX(V403:W403),1,0)</f>
        <v>1</v>
      </c>
      <c r="AA403" s="102">
        <f t="shared" ref="AA403:AA466" si="62">IF(W403=MAX(V403:W403),1,0)</f>
        <v>1</v>
      </c>
      <c r="AH403" s="221"/>
      <c r="AI403" s="270"/>
      <c r="AJ403" s="221"/>
      <c r="AK403" s="221"/>
      <c r="AL403" s="221"/>
      <c r="AM403" s="221"/>
      <c r="AN403" s="221"/>
      <c r="AO403" s="221"/>
      <c r="AP403" s="221"/>
      <c r="AQ403" s="274"/>
      <c r="AR403" s="274"/>
      <c r="AS403" s="221"/>
      <c r="AT403" s="221"/>
      <c r="AU403" s="221"/>
      <c r="AV403" s="221"/>
      <c r="AW403" s="221"/>
      <c r="AX403" s="221"/>
      <c r="AY403" s="221"/>
      <c r="AZ403" s="221"/>
    </row>
    <row r="404" spans="1:52" x14ac:dyDescent="0.15">
      <c r="A404" s="275"/>
      <c r="B404" s="274"/>
      <c r="C404" s="111"/>
      <c r="D404" s="111">
        <v>0</v>
      </c>
      <c r="E404" s="105">
        <v>0</v>
      </c>
      <c r="F404" s="105">
        <v>13.246532918117209</v>
      </c>
      <c r="G404" s="105">
        <v>13.432881932225131</v>
      </c>
      <c r="H404" s="105">
        <v>0</v>
      </c>
      <c r="I404" s="105">
        <v>0</v>
      </c>
      <c r="J404" s="105"/>
      <c r="L404" s="25"/>
      <c r="M404" s="105">
        <f t="shared" si="55"/>
        <v>0</v>
      </c>
      <c r="N404" s="105">
        <f t="shared" si="56"/>
        <v>-0.18634901410792182</v>
      </c>
      <c r="O404" s="105">
        <f t="shared" si="57"/>
        <v>0</v>
      </c>
      <c r="P404" s="25"/>
      <c r="Q404" s="105"/>
      <c r="R404" s="105"/>
      <c r="S404" s="284"/>
      <c r="U404" s="25"/>
      <c r="V404" s="112">
        <f t="shared" si="58"/>
        <v>0</v>
      </c>
      <c r="W404" s="112">
        <f t="shared" si="59"/>
        <v>0</v>
      </c>
      <c r="X404" s="112">
        <f t="shared" si="60"/>
        <v>0</v>
      </c>
      <c r="Z404" s="102">
        <f t="shared" si="61"/>
        <v>1</v>
      </c>
      <c r="AA404" s="102">
        <f t="shared" si="62"/>
        <v>1</v>
      </c>
      <c r="AH404" s="221"/>
      <c r="AI404" s="270"/>
      <c r="AJ404" s="221"/>
      <c r="AK404" s="221"/>
      <c r="AL404" s="221"/>
      <c r="AM404" s="221"/>
      <c r="AN404" s="221"/>
      <c r="AO404" s="221"/>
      <c r="AP404" s="221"/>
      <c r="AQ404" s="274"/>
      <c r="AR404" s="274"/>
      <c r="AS404" s="221"/>
      <c r="AT404" s="221"/>
      <c r="AU404" s="221"/>
      <c r="AV404" s="221"/>
      <c r="AW404" s="221"/>
      <c r="AX404" s="221"/>
      <c r="AY404" s="221"/>
      <c r="AZ404" s="221"/>
    </row>
    <row r="405" spans="1:52" x14ac:dyDescent="0.15">
      <c r="A405" s="275"/>
      <c r="B405" s="274"/>
      <c r="C405" s="111"/>
      <c r="D405" s="111">
        <v>0</v>
      </c>
      <c r="E405" s="105">
        <v>0</v>
      </c>
      <c r="F405" s="105">
        <v>13.246532918117209</v>
      </c>
      <c r="G405" s="105">
        <v>13.432881932225131</v>
      </c>
      <c r="H405" s="105">
        <v>0</v>
      </c>
      <c r="I405" s="105">
        <v>0</v>
      </c>
      <c r="J405" s="105"/>
      <c r="L405" s="25"/>
      <c r="M405" s="105">
        <f t="shared" si="55"/>
        <v>0</v>
      </c>
      <c r="N405" s="105">
        <f t="shared" si="56"/>
        <v>-0.18634901410792182</v>
      </c>
      <c r="O405" s="105">
        <f t="shared" si="57"/>
        <v>0</v>
      </c>
      <c r="P405" s="25"/>
      <c r="Q405" s="105"/>
      <c r="R405" s="105"/>
      <c r="S405" s="284"/>
      <c r="U405" s="25"/>
      <c r="V405" s="112">
        <f t="shared" si="58"/>
        <v>0</v>
      </c>
      <c r="W405" s="112">
        <f t="shared" si="59"/>
        <v>0</v>
      </c>
      <c r="X405" s="112">
        <f t="shared" si="60"/>
        <v>0</v>
      </c>
      <c r="Z405" s="102">
        <f t="shared" si="61"/>
        <v>1</v>
      </c>
      <c r="AA405" s="102">
        <f t="shared" si="62"/>
        <v>1</v>
      </c>
      <c r="AH405" s="221"/>
      <c r="AI405" s="270"/>
      <c r="AJ405" s="221"/>
      <c r="AK405" s="221"/>
      <c r="AL405" s="221"/>
      <c r="AM405" s="221"/>
      <c r="AN405" s="221"/>
      <c r="AO405" s="221"/>
      <c r="AP405" s="221"/>
      <c r="AQ405" s="274"/>
      <c r="AR405" s="274"/>
      <c r="AS405" s="221"/>
      <c r="AT405" s="221"/>
      <c r="AU405" s="221"/>
      <c r="AV405" s="221"/>
      <c r="AW405" s="221"/>
      <c r="AX405" s="221"/>
      <c r="AY405" s="221"/>
      <c r="AZ405" s="221"/>
    </row>
    <row r="406" spans="1:52" x14ac:dyDescent="0.15">
      <c r="A406" s="275"/>
      <c r="B406" s="274"/>
      <c r="C406" s="111"/>
      <c r="D406" s="111">
        <v>0</v>
      </c>
      <c r="E406" s="105">
        <v>0</v>
      </c>
      <c r="F406" s="105">
        <v>13.246532918117209</v>
      </c>
      <c r="G406" s="105">
        <v>13.432881932225131</v>
      </c>
      <c r="H406" s="105">
        <v>0</v>
      </c>
      <c r="I406" s="105">
        <v>0</v>
      </c>
      <c r="J406" s="105"/>
      <c r="L406" s="25"/>
      <c r="M406" s="105">
        <f t="shared" si="55"/>
        <v>0</v>
      </c>
      <c r="N406" s="105">
        <f t="shared" si="56"/>
        <v>-0.18634901410792182</v>
      </c>
      <c r="O406" s="105">
        <f t="shared" si="57"/>
        <v>0</v>
      </c>
      <c r="P406" s="25"/>
      <c r="Q406" s="105"/>
      <c r="R406" s="105"/>
      <c r="S406" s="284"/>
      <c r="U406" s="25"/>
      <c r="V406" s="112">
        <f t="shared" si="58"/>
        <v>0</v>
      </c>
      <c r="W406" s="112">
        <f t="shared" si="59"/>
        <v>0</v>
      </c>
      <c r="X406" s="112">
        <f t="shared" si="60"/>
        <v>0</v>
      </c>
      <c r="Z406" s="102">
        <f t="shared" si="61"/>
        <v>1</v>
      </c>
      <c r="AA406" s="102">
        <f t="shared" si="62"/>
        <v>1</v>
      </c>
      <c r="AH406" s="221"/>
      <c r="AI406" s="270"/>
      <c r="AJ406" s="221"/>
      <c r="AK406" s="221"/>
      <c r="AL406" s="221"/>
      <c r="AM406" s="221"/>
      <c r="AN406" s="221"/>
      <c r="AO406" s="221"/>
      <c r="AP406" s="221"/>
      <c r="AQ406" s="274"/>
      <c r="AR406" s="274"/>
      <c r="AS406" s="221"/>
      <c r="AT406" s="221"/>
      <c r="AU406" s="221"/>
      <c r="AV406" s="221"/>
      <c r="AW406" s="221"/>
      <c r="AX406" s="221"/>
      <c r="AY406" s="221"/>
      <c r="AZ406" s="221"/>
    </row>
    <row r="407" spans="1:52" x14ac:dyDescent="0.15">
      <c r="A407" s="275"/>
      <c r="B407" s="274"/>
      <c r="C407" s="111"/>
      <c r="D407" s="111">
        <v>0</v>
      </c>
      <c r="E407" s="105">
        <v>0</v>
      </c>
      <c r="F407" s="105">
        <v>13.246532918117209</v>
      </c>
      <c r="G407" s="105">
        <v>13.432881932225131</v>
      </c>
      <c r="H407" s="105">
        <v>0</v>
      </c>
      <c r="I407" s="105">
        <v>0</v>
      </c>
      <c r="J407" s="105"/>
      <c r="L407" s="25"/>
      <c r="M407" s="105">
        <f t="shared" si="55"/>
        <v>0</v>
      </c>
      <c r="N407" s="105">
        <f t="shared" si="56"/>
        <v>-0.18634901410792182</v>
      </c>
      <c r="O407" s="105">
        <f t="shared" si="57"/>
        <v>0</v>
      </c>
      <c r="P407" s="25"/>
      <c r="Q407" s="105"/>
      <c r="R407" s="105"/>
      <c r="S407" s="284"/>
      <c r="U407" s="25"/>
      <c r="V407" s="112">
        <f t="shared" si="58"/>
        <v>0</v>
      </c>
      <c r="W407" s="112">
        <f t="shared" si="59"/>
        <v>0</v>
      </c>
      <c r="X407" s="112">
        <f t="shared" si="60"/>
        <v>0</v>
      </c>
      <c r="Z407" s="102">
        <f t="shared" si="61"/>
        <v>1</v>
      </c>
      <c r="AA407" s="102">
        <f t="shared" si="62"/>
        <v>1</v>
      </c>
      <c r="AH407" s="221"/>
      <c r="AI407" s="270"/>
      <c r="AJ407" s="221"/>
      <c r="AK407" s="221"/>
      <c r="AL407" s="221"/>
      <c r="AM407" s="221"/>
      <c r="AN407" s="221"/>
      <c r="AO407" s="221"/>
      <c r="AP407" s="221"/>
      <c r="AQ407" s="274"/>
      <c r="AR407" s="274"/>
      <c r="AS407" s="221"/>
      <c r="AT407" s="221"/>
      <c r="AU407" s="221"/>
      <c r="AV407" s="221"/>
      <c r="AW407" s="221"/>
      <c r="AX407" s="221"/>
      <c r="AY407" s="221"/>
      <c r="AZ407" s="221"/>
    </row>
    <row r="408" spans="1:52" x14ac:dyDescent="0.15">
      <c r="A408" s="275"/>
      <c r="B408" s="274"/>
      <c r="C408" s="111"/>
      <c r="D408" s="111">
        <v>0</v>
      </c>
      <c r="E408" s="105">
        <v>0</v>
      </c>
      <c r="F408" s="105">
        <v>13.246532918117209</v>
      </c>
      <c r="G408" s="105">
        <v>13.432881932225131</v>
      </c>
      <c r="H408" s="105">
        <v>0</v>
      </c>
      <c r="I408" s="105">
        <v>0</v>
      </c>
      <c r="J408" s="105"/>
      <c r="L408" s="25"/>
      <c r="M408" s="105">
        <f t="shared" si="55"/>
        <v>0</v>
      </c>
      <c r="N408" s="105">
        <f t="shared" si="56"/>
        <v>-0.18634901410792182</v>
      </c>
      <c r="O408" s="105">
        <f t="shared" si="57"/>
        <v>0</v>
      </c>
      <c r="P408" s="25"/>
      <c r="Q408" s="105"/>
      <c r="R408" s="105"/>
      <c r="S408" s="284"/>
      <c r="U408" s="25"/>
      <c r="V408" s="112">
        <f t="shared" si="58"/>
        <v>0</v>
      </c>
      <c r="W408" s="112">
        <f t="shared" si="59"/>
        <v>0</v>
      </c>
      <c r="X408" s="112">
        <f t="shared" si="60"/>
        <v>0</v>
      </c>
      <c r="Z408" s="102">
        <f t="shared" si="61"/>
        <v>1</v>
      </c>
      <c r="AA408" s="102">
        <f t="shared" si="62"/>
        <v>1</v>
      </c>
      <c r="AH408" s="221"/>
      <c r="AI408" s="270"/>
      <c r="AJ408" s="221"/>
      <c r="AK408" s="221"/>
      <c r="AL408" s="221"/>
      <c r="AM408" s="221"/>
      <c r="AN408" s="221"/>
      <c r="AO408" s="221"/>
      <c r="AP408" s="221"/>
      <c r="AQ408" s="274"/>
      <c r="AR408" s="274"/>
      <c r="AS408" s="221"/>
      <c r="AT408" s="221"/>
      <c r="AU408" s="221"/>
      <c r="AV408" s="221"/>
      <c r="AW408" s="221"/>
      <c r="AX408" s="221"/>
      <c r="AY408" s="221"/>
      <c r="AZ408" s="221"/>
    </row>
    <row r="409" spans="1:52" x14ac:dyDescent="0.15">
      <c r="A409" s="275"/>
      <c r="B409" s="274"/>
      <c r="C409" s="111"/>
      <c r="D409" s="111">
        <v>0</v>
      </c>
      <c r="E409" s="105">
        <v>0</v>
      </c>
      <c r="F409" s="105">
        <v>13.246532918117209</v>
      </c>
      <c r="G409" s="105">
        <v>13.432881932225131</v>
      </c>
      <c r="H409" s="105">
        <v>0</v>
      </c>
      <c r="I409" s="105">
        <v>0</v>
      </c>
      <c r="J409" s="105"/>
      <c r="L409" s="25"/>
      <c r="M409" s="105">
        <f t="shared" si="55"/>
        <v>0</v>
      </c>
      <c r="N409" s="105">
        <f t="shared" si="56"/>
        <v>-0.18634901410792182</v>
      </c>
      <c r="O409" s="105">
        <f t="shared" si="57"/>
        <v>0</v>
      </c>
      <c r="P409" s="25"/>
      <c r="Q409" s="105"/>
      <c r="R409" s="105"/>
      <c r="S409" s="284"/>
      <c r="U409" s="25"/>
      <c r="V409" s="112">
        <f t="shared" si="58"/>
        <v>0</v>
      </c>
      <c r="W409" s="112">
        <f t="shared" si="59"/>
        <v>0</v>
      </c>
      <c r="X409" s="112">
        <f t="shared" si="60"/>
        <v>0</v>
      </c>
      <c r="Z409" s="102">
        <f t="shared" si="61"/>
        <v>1</v>
      </c>
      <c r="AA409" s="102">
        <f t="shared" si="62"/>
        <v>1</v>
      </c>
      <c r="AH409" s="221"/>
      <c r="AI409" s="270"/>
      <c r="AJ409" s="221"/>
      <c r="AK409" s="221"/>
      <c r="AL409" s="221"/>
      <c r="AM409" s="221"/>
      <c r="AN409" s="221"/>
      <c r="AO409" s="221"/>
      <c r="AP409" s="221"/>
      <c r="AQ409" s="274"/>
      <c r="AR409" s="274"/>
      <c r="AS409" s="221"/>
      <c r="AT409" s="221"/>
      <c r="AU409" s="221"/>
      <c r="AV409" s="221"/>
      <c r="AW409" s="221"/>
      <c r="AX409" s="221"/>
      <c r="AY409" s="221"/>
      <c r="AZ409" s="221"/>
    </row>
    <row r="410" spans="1:52" x14ac:dyDescent="0.15">
      <c r="A410" s="275"/>
      <c r="B410" s="274"/>
      <c r="C410" s="111"/>
      <c r="D410" s="111">
        <v>0</v>
      </c>
      <c r="E410" s="105">
        <v>0</v>
      </c>
      <c r="F410" s="105">
        <v>13.246532918117209</v>
      </c>
      <c r="G410" s="105">
        <v>13.432881932225131</v>
      </c>
      <c r="H410" s="105">
        <v>0</v>
      </c>
      <c r="I410" s="105">
        <v>0</v>
      </c>
      <c r="J410" s="105"/>
      <c r="L410" s="25"/>
      <c r="M410" s="105">
        <f t="shared" si="55"/>
        <v>0</v>
      </c>
      <c r="N410" s="105">
        <f t="shared" si="56"/>
        <v>-0.18634901410792182</v>
      </c>
      <c r="O410" s="105">
        <f t="shared" si="57"/>
        <v>0</v>
      </c>
      <c r="P410" s="25"/>
      <c r="Q410" s="105"/>
      <c r="R410" s="105"/>
      <c r="S410" s="284"/>
      <c r="U410" s="25"/>
      <c r="V410" s="112">
        <f t="shared" si="58"/>
        <v>0</v>
      </c>
      <c r="W410" s="112">
        <f t="shared" si="59"/>
        <v>0</v>
      </c>
      <c r="X410" s="112">
        <f t="shared" si="60"/>
        <v>0</v>
      </c>
      <c r="Z410" s="102">
        <f t="shared" si="61"/>
        <v>1</v>
      </c>
      <c r="AA410" s="102">
        <f t="shared" si="62"/>
        <v>1</v>
      </c>
      <c r="AH410" s="221"/>
      <c r="AI410" s="270"/>
      <c r="AJ410" s="221"/>
      <c r="AK410" s="221"/>
      <c r="AL410" s="221"/>
      <c r="AM410" s="221"/>
      <c r="AN410" s="221"/>
      <c r="AO410" s="221"/>
      <c r="AP410" s="221"/>
      <c r="AQ410" s="274"/>
      <c r="AR410" s="274"/>
      <c r="AS410" s="221"/>
      <c r="AT410" s="221"/>
      <c r="AU410" s="221"/>
      <c r="AV410" s="221"/>
      <c r="AW410" s="221"/>
      <c r="AX410" s="221"/>
      <c r="AY410" s="221"/>
      <c r="AZ410" s="221"/>
    </row>
    <row r="411" spans="1:52" x14ac:dyDescent="0.15">
      <c r="A411" s="275"/>
      <c r="B411" s="274"/>
      <c r="C411" s="111"/>
      <c r="D411" s="111">
        <v>0</v>
      </c>
      <c r="E411" s="105">
        <v>0</v>
      </c>
      <c r="F411" s="105">
        <v>13.246532918117209</v>
      </c>
      <c r="G411" s="105">
        <v>13.432881932225131</v>
      </c>
      <c r="H411" s="105">
        <v>0</v>
      </c>
      <c r="I411" s="105">
        <v>0</v>
      </c>
      <c r="J411" s="105"/>
      <c r="L411" s="25"/>
      <c r="M411" s="105">
        <f t="shared" si="55"/>
        <v>0</v>
      </c>
      <c r="N411" s="105">
        <f t="shared" si="56"/>
        <v>-0.18634901410792182</v>
      </c>
      <c r="O411" s="105">
        <f t="shared" si="57"/>
        <v>0</v>
      </c>
      <c r="P411" s="25"/>
      <c r="Q411" s="105"/>
      <c r="R411" s="105"/>
      <c r="S411" s="284"/>
      <c r="U411" s="25"/>
      <c r="V411" s="112">
        <f t="shared" si="58"/>
        <v>0</v>
      </c>
      <c r="W411" s="112">
        <f t="shared" si="59"/>
        <v>0</v>
      </c>
      <c r="X411" s="112">
        <f t="shared" si="60"/>
        <v>0</v>
      </c>
      <c r="Z411" s="102">
        <f t="shared" si="61"/>
        <v>1</v>
      </c>
      <c r="AA411" s="102">
        <f t="shared" si="62"/>
        <v>1</v>
      </c>
      <c r="AH411" s="221"/>
      <c r="AI411" s="270"/>
      <c r="AJ411" s="221"/>
      <c r="AK411" s="221"/>
      <c r="AL411" s="221"/>
      <c r="AM411" s="221"/>
      <c r="AN411" s="221"/>
      <c r="AO411" s="221"/>
      <c r="AP411" s="221"/>
      <c r="AQ411" s="274"/>
      <c r="AR411" s="274"/>
      <c r="AS411" s="221"/>
      <c r="AT411" s="221"/>
      <c r="AU411" s="221"/>
      <c r="AV411" s="221"/>
      <c r="AW411" s="221"/>
      <c r="AX411" s="221"/>
      <c r="AY411" s="221"/>
      <c r="AZ411" s="221"/>
    </row>
    <row r="412" spans="1:52" x14ac:dyDescent="0.15">
      <c r="A412" s="275"/>
      <c r="B412" s="274"/>
      <c r="C412" s="111"/>
      <c r="D412" s="111">
        <v>0</v>
      </c>
      <c r="E412" s="105">
        <v>0</v>
      </c>
      <c r="F412" s="105">
        <v>13.246532918117209</v>
      </c>
      <c r="G412" s="105">
        <v>13.432881932225131</v>
      </c>
      <c r="H412" s="105">
        <v>0</v>
      </c>
      <c r="I412" s="105">
        <v>0</v>
      </c>
      <c r="J412" s="105"/>
      <c r="L412" s="25"/>
      <c r="M412" s="105">
        <f t="shared" si="55"/>
        <v>0</v>
      </c>
      <c r="N412" s="105">
        <f t="shared" si="56"/>
        <v>-0.18634901410792182</v>
      </c>
      <c r="O412" s="105">
        <f t="shared" si="57"/>
        <v>0</v>
      </c>
      <c r="P412" s="25"/>
      <c r="Q412" s="105"/>
      <c r="R412" s="105"/>
      <c r="S412" s="284"/>
      <c r="U412" s="25"/>
      <c r="V412" s="112">
        <f t="shared" si="58"/>
        <v>0</v>
      </c>
      <c r="W412" s="112">
        <f t="shared" si="59"/>
        <v>0</v>
      </c>
      <c r="X412" s="112">
        <f t="shared" si="60"/>
        <v>0</v>
      </c>
      <c r="Z412" s="102">
        <f t="shared" si="61"/>
        <v>1</v>
      </c>
      <c r="AA412" s="102">
        <f t="shared" si="62"/>
        <v>1</v>
      </c>
      <c r="AH412" s="221"/>
      <c r="AI412" s="270"/>
      <c r="AJ412" s="221"/>
      <c r="AK412" s="221"/>
      <c r="AL412" s="221"/>
      <c r="AM412" s="221"/>
      <c r="AN412" s="221"/>
      <c r="AO412" s="221"/>
      <c r="AP412" s="221"/>
      <c r="AQ412" s="274"/>
      <c r="AR412" s="274"/>
      <c r="AS412" s="221"/>
      <c r="AT412" s="221"/>
      <c r="AU412" s="221"/>
      <c r="AV412" s="221"/>
      <c r="AW412" s="221"/>
      <c r="AX412" s="221"/>
      <c r="AY412" s="221"/>
      <c r="AZ412" s="221"/>
    </row>
    <row r="413" spans="1:52" x14ac:dyDescent="0.15">
      <c r="A413" s="275"/>
      <c r="B413" s="274"/>
      <c r="C413" s="111"/>
      <c r="D413" s="111">
        <v>0</v>
      </c>
      <c r="E413" s="105">
        <v>0</v>
      </c>
      <c r="F413" s="105">
        <v>13.246532918117209</v>
      </c>
      <c r="G413" s="105">
        <v>13.432881932225131</v>
      </c>
      <c r="H413" s="105">
        <v>0</v>
      </c>
      <c r="I413" s="105">
        <v>0</v>
      </c>
      <c r="J413" s="105"/>
      <c r="L413" s="25"/>
      <c r="M413" s="105">
        <f t="shared" si="55"/>
        <v>0</v>
      </c>
      <c r="N413" s="105">
        <f t="shared" si="56"/>
        <v>-0.18634901410792182</v>
      </c>
      <c r="O413" s="105">
        <f t="shared" si="57"/>
        <v>0</v>
      </c>
      <c r="P413" s="25"/>
      <c r="Q413" s="105"/>
      <c r="R413" s="105"/>
      <c r="S413" s="284"/>
      <c r="U413" s="25"/>
      <c r="V413" s="112">
        <f t="shared" si="58"/>
        <v>0</v>
      </c>
      <c r="W413" s="112">
        <f t="shared" si="59"/>
        <v>0</v>
      </c>
      <c r="X413" s="112">
        <f t="shared" si="60"/>
        <v>0</v>
      </c>
      <c r="Z413" s="102">
        <f t="shared" si="61"/>
        <v>1</v>
      </c>
      <c r="AA413" s="102">
        <f t="shared" si="62"/>
        <v>1</v>
      </c>
      <c r="AH413" s="221"/>
      <c r="AI413" s="270"/>
      <c r="AJ413" s="221"/>
      <c r="AK413" s="221"/>
      <c r="AL413" s="221"/>
      <c r="AM413" s="221"/>
      <c r="AN413" s="221"/>
      <c r="AO413" s="221"/>
      <c r="AP413" s="221"/>
      <c r="AQ413" s="274"/>
      <c r="AR413" s="274"/>
      <c r="AS413" s="221"/>
      <c r="AT413" s="221"/>
      <c r="AU413" s="221"/>
      <c r="AV413" s="221"/>
      <c r="AW413" s="221"/>
      <c r="AX413" s="221"/>
      <c r="AY413" s="221"/>
      <c r="AZ413" s="221"/>
    </row>
    <row r="414" spans="1:52" x14ac:dyDescent="0.15">
      <c r="A414" s="275"/>
      <c r="B414" s="274"/>
      <c r="C414" s="111"/>
      <c r="D414" s="111">
        <v>0</v>
      </c>
      <c r="E414" s="105">
        <v>0</v>
      </c>
      <c r="F414" s="105">
        <v>13.246532918117209</v>
      </c>
      <c r="G414" s="105">
        <v>13.432881932225131</v>
      </c>
      <c r="H414" s="105">
        <v>0</v>
      </c>
      <c r="I414" s="105">
        <v>0</v>
      </c>
      <c r="J414" s="105"/>
      <c r="L414" s="25"/>
      <c r="M414" s="105">
        <f t="shared" si="55"/>
        <v>0</v>
      </c>
      <c r="N414" s="105">
        <f t="shared" si="56"/>
        <v>-0.18634901410792182</v>
      </c>
      <c r="O414" s="105">
        <f t="shared" si="57"/>
        <v>0</v>
      </c>
      <c r="P414" s="25"/>
      <c r="Q414" s="105"/>
      <c r="R414" s="105"/>
      <c r="S414" s="284"/>
      <c r="U414" s="25"/>
      <c r="V414" s="112">
        <f t="shared" si="58"/>
        <v>0</v>
      </c>
      <c r="W414" s="112">
        <f t="shared" si="59"/>
        <v>0</v>
      </c>
      <c r="X414" s="112">
        <f t="shared" si="60"/>
        <v>0</v>
      </c>
      <c r="Z414" s="102">
        <f t="shared" si="61"/>
        <v>1</v>
      </c>
      <c r="AA414" s="102">
        <f t="shared" si="62"/>
        <v>1</v>
      </c>
      <c r="AH414" s="221"/>
      <c r="AI414" s="270"/>
      <c r="AJ414" s="221"/>
      <c r="AK414" s="221"/>
      <c r="AL414" s="221"/>
      <c r="AM414" s="221"/>
      <c r="AN414" s="221"/>
      <c r="AO414" s="221"/>
      <c r="AP414" s="221"/>
      <c r="AQ414" s="274"/>
      <c r="AR414" s="274"/>
      <c r="AS414" s="221"/>
      <c r="AT414" s="221"/>
      <c r="AU414" s="221"/>
      <c r="AV414" s="221"/>
      <c r="AW414" s="221"/>
      <c r="AX414" s="221"/>
      <c r="AY414" s="221"/>
      <c r="AZ414" s="221"/>
    </row>
    <row r="415" spans="1:52" x14ac:dyDescent="0.15">
      <c r="A415" s="275"/>
      <c r="B415" s="274"/>
      <c r="C415" s="111"/>
      <c r="D415" s="111">
        <v>0</v>
      </c>
      <c r="E415" s="105">
        <v>0</v>
      </c>
      <c r="F415" s="105">
        <v>13.246532918117209</v>
      </c>
      <c r="G415" s="105">
        <v>13.432881932225131</v>
      </c>
      <c r="H415" s="105">
        <v>0</v>
      </c>
      <c r="I415" s="105">
        <v>0</v>
      </c>
      <c r="J415" s="105"/>
      <c r="L415" s="25"/>
      <c r="M415" s="105">
        <f t="shared" si="55"/>
        <v>0</v>
      </c>
      <c r="N415" s="105">
        <f t="shared" si="56"/>
        <v>-0.18634901410792182</v>
      </c>
      <c r="O415" s="105">
        <f t="shared" si="57"/>
        <v>0</v>
      </c>
      <c r="P415" s="25"/>
      <c r="Q415" s="105"/>
      <c r="R415" s="105"/>
      <c r="S415" s="284"/>
      <c r="U415" s="25"/>
      <c r="V415" s="112">
        <f t="shared" si="58"/>
        <v>0</v>
      </c>
      <c r="W415" s="112">
        <f t="shared" si="59"/>
        <v>0</v>
      </c>
      <c r="X415" s="112">
        <f t="shared" si="60"/>
        <v>0</v>
      </c>
      <c r="Z415" s="102">
        <f t="shared" si="61"/>
        <v>1</v>
      </c>
      <c r="AA415" s="102">
        <f t="shared" si="62"/>
        <v>1</v>
      </c>
      <c r="AH415" s="221"/>
      <c r="AI415" s="270"/>
      <c r="AJ415" s="221"/>
      <c r="AK415" s="221"/>
      <c r="AL415" s="221"/>
      <c r="AM415" s="221"/>
      <c r="AN415" s="221"/>
      <c r="AO415" s="221"/>
      <c r="AP415" s="221"/>
      <c r="AQ415" s="274"/>
      <c r="AR415" s="274"/>
      <c r="AS415" s="221"/>
      <c r="AT415" s="221"/>
      <c r="AU415" s="221"/>
      <c r="AV415" s="221"/>
      <c r="AW415" s="221"/>
      <c r="AX415" s="221"/>
      <c r="AY415" s="221"/>
      <c r="AZ415" s="221"/>
    </row>
    <row r="416" spans="1:52" x14ac:dyDescent="0.15">
      <c r="A416" s="275"/>
      <c r="B416" s="274"/>
      <c r="C416" s="111"/>
      <c r="D416" s="111">
        <v>0</v>
      </c>
      <c r="E416" s="105">
        <v>0</v>
      </c>
      <c r="F416" s="105">
        <v>13.246532918117209</v>
      </c>
      <c r="G416" s="105">
        <v>13.432881932225131</v>
      </c>
      <c r="H416" s="105">
        <v>0</v>
      </c>
      <c r="I416" s="105">
        <v>0</v>
      </c>
      <c r="J416" s="105"/>
      <c r="L416" s="25"/>
      <c r="M416" s="105">
        <f t="shared" si="55"/>
        <v>0</v>
      </c>
      <c r="N416" s="105">
        <f t="shared" si="56"/>
        <v>-0.18634901410792182</v>
      </c>
      <c r="O416" s="105">
        <f t="shared" si="57"/>
        <v>0</v>
      </c>
      <c r="P416" s="25"/>
      <c r="Q416" s="105"/>
      <c r="R416" s="105"/>
      <c r="S416" s="284"/>
      <c r="U416" s="25"/>
      <c r="V416" s="112">
        <f t="shared" si="58"/>
        <v>0</v>
      </c>
      <c r="W416" s="112">
        <f t="shared" si="59"/>
        <v>0</v>
      </c>
      <c r="X416" s="112">
        <f t="shared" si="60"/>
        <v>0</v>
      </c>
      <c r="Z416" s="102">
        <f t="shared" si="61"/>
        <v>1</v>
      </c>
      <c r="AA416" s="102">
        <f t="shared" si="62"/>
        <v>1</v>
      </c>
      <c r="AH416" s="221"/>
      <c r="AI416" s="270"/>
      <c r="AJ416" s="221"/>
      <c r="AK416" s="221"/>
      <c r="AL416" s="221"/>
      <c r="AM416" s="221"/>
      <c r="AN416" s="221"/>
      <c r="AO416" s="221"/>
      <c r="AP416" s="221"/>
      <c r="AQ416" s="274"/>
      <c r="AR416" s="274"/>
      <c r="AS416" s="221"/>
      <c r="AT416" s="221"/>
      <c r="AU416" s="221"/>
      <c r="AV416" s="221"/>
      <c r="AW416" s="221"/>
      <c r="AX416" s="221"/>
      <c r="AY416" s="221"/>
      <c r="AZ416" s="221"/>
    </row>
    <row r="417" spans="1:52" x14ac:dyDescent="0.15">
      <c r="A417" s="275"/>
      <c r="B417" s="274"/>
      <c r="C417" s="111"/>
      <c r="D417" s="111">
        <v>0</v>
      </c>
      <c r="E417" s="105">
        <v>0</v>
      </c>
      <c r="F417" s="105">
        <v>13.246532918117209</v>
      </c>
      <c r="G417" s="105">
        <v>13.432881932225131</v>
      </c>
      <c r="H417" s="105">
        <v>0</v>
      </c>
      <c r="I417" s="105">
        <v>0</v>
      </c>
      <c r="J417" s="105"/>
      <c r="L417" s="25"/>
      <c r="M417" s="105">
        <f t="shared" si="55"/>
        <v>0</v>
      </c>
      <c r="N417" s="105">
        <f t="shared" si="56"/>
        <v>-0.18634901410792182</v>
      </c>
      <c r="O417" s="105">
        <f t="shared" si="57"/>
        <v>0</v>
      </c>
      <c r="P417" s="25"/>
      <c r="Q417" s="105"/>
      <c r="R417" s="105"/>
      <c r="S417" s="284"/>
      <c r="U417" s="25"/>
      <c r="V417" s="112">
        <f t="shared" si="58"/>
        <v>0</v>
      </c>
      <c r="W417" s="112">
        <f t="shared" si="59"/>
        <v>0</v>
      </c>
      <c r="X417" s="112">
        <f t="shared" si="60"/>
        <v>0</v>
      </c>
      <c r="Z417" s="102">
        <f t="shared" si="61"/>
        <v>1</v>
      </c>
      <c r="AA417" s="102">
        <f t="shared" si="62"/>
        <v>1</v>
      </c>
      <c r="AH417" s="221"/>
      <c r="AI417" s="270"/>
      <c r="AJ417" s="221"/>
      <c r="AK417" s="221"/>
      <c r="AL417" s="221"/>
      <c r="AM417" s="221"/>
      <c r="AN417" s="221"/>
      <c r="AO417" s="221"/>
      <c r="AP417" s="221"/>
      <c r="AQ417" s="274"/>
      <c r="AR417" s="274"/>
      <c r="AS417" s="221"/>
      <c r="AT417" s="221"/>
      <c r="AU417" s="221"/>
      <c r="AV417" s="221"/>
      <c r="AW417" s="221"/>
      <c r="AX417" s="221"/>
      <c r="AY417" s="221"/>
      <c r="AZ417" s="221"/>
    </row>
    <row r="418" spans="1:52" x14ac:dyDescent="0.15">
      <c r="A418" s="275"/>
      <c r="B418" s="274"/>
      <c r="C418" s="111"/>
      <c r="D418" s="111">
        <v>0</v>
      </c>
      <c r="E418" s="105">
        <v>0</v>
      </c>
      <c r="F418" s="105">
        <v>13.246532918117209</v>
      </c>
      <c r="G418" s="105">
        <v>13.432881932225131</v>
      </c>
      <c r="H418" s="105">
        <v>0</v>
      </c>
      <c r="I418" s="105">
        <v>0</v>
      </c>
      <c r="J418" s="105"/>
      <c r="L418" s="25"/>
      <c r="M418" s="105">
        <f t="shared" si="55"/>
        <v>0</v>
      </c>
      <c r="N418" s="105">
        <f t="shared" si="56"/>
        <v>-0.18634901410792182</v>
      </c>
      <c r="O418" s="105">
        <f t="shared" si="57"/>
        <v>0</v>
      </c>
      <c r="P418" s="25"/>
      <c r="Q418" s="105"/>
      <c r="R418" s="105"/>
      <c r="S418" s="284"/>
      <c r="U418" s="25"/>
      <c r="V418" s="112">
        <f t="shared" si="58"/>
        <v>0</v>
      </c>
      <c r="W418" s="112">
        <f t="shared" si="59"/>
        <v>0</v>
      </c>
      <c r="X418" s="112">
        <f t="shared" si="60"/>
        <v>0</v>
      </c>
      <c r="Z418" s="102">
        <f t="shared" si="61"/>
        <v>1</v>
      </c>
      <c r="AA418" s="102">
        <f t="shared" si="62"/>
        <v>1</v>
      </c>
      <c r="AH418" s="221"/>
      <c r="AI418" s="270"/>
      <c r="AJ418" s="221"/>
      <c r="AK418" s="221"/>
      <c r="AL418" s="221"/>
      <c r="AM418" s="221"/>
      <c r="AN418" s="221"/>
      <c r="AO418" s="221"/>
      <c r="AP418" s="221"/>
      <c r="AQ418" s="274"/>
      <c r="AR418" s="274"/>
      <c r="AS418" s="221"/>
      <c r="AT418" s="221"/>
      <c r="AU418" s="221"/>
      <c r="AV418" s="221"/>
      <c r="AW418" s="221"/>
      <c r="AX418" s="221"/>
      <c r="AY418" s="221"/>
      <c r="AZ418" s="221"/>
    </row>
    <row r="419" spans="1:52" x14ac:dyDescent="0.15">
      <c r="A419" s="275"/>
      <c r="B419" s="274"/>
      <c r="C419" s="111"/>
      <c r="D419" s="111">
        <v>0</v>
      </c>
      <c r="E419" s="105">
        <v>0</v>
      </c>
      <c r="F419" s="105">
        <v>13.246532918117209</v>
      </c>
      <c r="G419" s="105">
        <v>13.432881932225131</v>
      </c>
      <c r="H419" s="105">
        <v>0</v>
      </c>
      <c r="I419" s="105">
        <v>0</v>
      </c>
      <c r="J419" s="105"/>
      <c r="L419" s="25"/>
      <c r="M419" s="105">
        <f t="shared" si="55"/>
        <v>0</v>
      </c>
      <c r="N419" s="105">
        <f t="shared" si="56"/>
        <v>-0.18634901410792182</v>
      </c>
      <c r="O419" s="105">
        <f t="shared" si="57"/>
        <v>0</v>
      </c>
      <c r="P419" s="25"/>
      <c r="Q419" s="105"/>
      <c r="R419" s="105"/>
      <c r="S419" s="284"/>
      <c r="U419" s="25"/>
      <c r="V419" s="112">
        <f t="shared" si="58"/>
        <v>0</v>
      </c>
      <c r="W419" s="112">
        <f t="shared" si="59"/>
        <v>0</v>
      </c>
      <c r="X419" s="112">
        <f t="shared" si="60"/>
        <v>0</v>
      </c>
      <c r="Z419" s="102">
        <f t="shared" si="61"/>
        <v>1</v>
      </c>
      <c r="AA419" s="102">
        <f t="shared" si="62"/>
        <v>1</v>
      </c>
      <c r="AH419" s="221"/>
      <c r="AI419" s="270"/>
      <c r="AJ419" s="221"/>
      <c r="AK419" s="221"/>
      <c r="AL419" s="221"/>
      <c r="AM419" s="221"/>
      <c r="AN419" s="221"/>
      <c r="AO419" s="221"/>
      <c r="AP419" s="221"/>
      <c r="AQ419" s="274"/>
      <c r="AR419" s="274"/>
      <c r="AS419" s="221"/>
      <c r="AT419" s="221"/>
      <c r="AU419" s="221"/>
      <c r="AV419" s="221"/>
      <c r="AW419" s="221"/>
      <c r="AX419" s="221"/>
      <c r="AY419" s="221"/>
      <c r="AZ419" s="221"/>
    </row>
    <row r="420" spans="1:52" x14ac:dyDescent="0.15">
      <c r="A420" s="275"/>
      <c r="B420" s="274"/>
      <c r="C420" s="111"/>
      <c r="D420" s="111">
        <v>0</v>
      </c>
      <c r="E420" s="105">
        <v>0</v>
      </c>
      <c r="F420" s="105">
        <v>13.246532918117209</v>
      </c>
      <c r="G420" s="105">
        <v>13.432881932225131</v>
      </c>
      <c r="H420" s="105">
        <v>0</v>
      </c>
      <c r="I420" s="105">
        <v>0</v>
      </c>
      <c r="J420" s="105"/>
      <c r="L420" s="25"/>
      <c r="M420" s="105">
        <f t="shared" si="55"/>
        <v>0</v>
      </c>
      <c r="N420" s="105">
        <f t="shared" si="56"/>
        <v>-0.18634901410792182</v>
      </c>
      <c r="O420" s="105">
        <f t="shared" si="57"/>
        <v>0</v>
      </c>
      <c r="P420" s="25"/>
      <c r="Q420" s="105"/>
      <c r="R420" s="105"/>
      <c r="S420" s="284"/>
      <c r="U420" s="25"/>
      <c r="V420" s="112">
        <f t="shared" si="58"/>
        <v>0</v>
      </c>
      <c r="W420" s="112">
        <f t="shared" si="59"/>
        <v>0</v>
      </c>
      <c r="X420" s="112">
        <f t="shared" si="60"/>
        <v>0</v>
      </c>
      <c r="Z420" s="102">
        <f t="shared" si="61"/>
        <v>1</v>
      </c>
      <c r="AA420" s="102">
        <f t="shared" si="62"/>
        <v>1</v>
      </c>
      <c r="AH420" s="221"/>
      <c r="AI420" s="270"/>
      <c r="AJ420" s="221"/>
      <c r="AK420" s="221"/>
      <c r="AL420" s="221"/>
      <c r="AM420" s="221"/>
      <c r="AN420" s="221"/>
      <c r="AO420" s="221"/>
      <c r="AP420" s="221"/>
      <c r="AQ420" s="274"/>
      <c r="AR420" s="274"/>
      <c r="AS420" s="221"/>
      <c r="AT420" s="221"/>
      <c r="AU420" s="221"/>
      <c r="AV420" s="221"/>
      <c r="AW420" s="221"/>
      <c r="AX420" s="221"/>
      <c r="AY420" s="221"/>
      <c r="AZ420" s="221"/>
    </row>
    <row r="421" spans="1:52" x14ac:dyDescent="0.15">
      <c r="A421" s="275"/>
      <c r="B421" s="274"/>
      <c r="C421" s="111"/>
      <c r="D421" s="111">
        <v>0</v>
      </c>
      <c r="E421" s="105">
        <v>0</v>
      </c>
      <c r="F421" s="105">
        <v>13.246532918117209</v>
      </c>
      <c r="G421" s="105">
        <v>13.432881932225131</v>
      </c>
      <c r="H421" s="105">
        <v>0</v>
      </c>
      <c r="I421" s="105">
        <v>0</v>
      </c>
      <c r="J421" s="105"/>
      <c r="L421" s="25"/>
      <c r="M421" s="105">
        <f t="shared" si="55"/>
        <v>0</v>
      </c>
      <c r="N421" s="105">
        <f t="shared" si="56"/>
        <v>-0.18634901410792182</v>
      </c>
      <c r="O421" s="105">
        <f t="shared" si="57"/>
        <v>0</v>
      </c>
      <c r="P421" s="25"/>
      <c r="Q421" s="105"/>
      <c r="R421" s="105"/>
      <c r="S421" s="284"/>
      <c r="U421" s="25"/>
      <c r="V421" s="112">
        <f t="shared" si="58"/>
        <v>0</v>
      </c>
      <c r="W421" s="112">
        <f t="shared" si="59"/>
        <v>0</v>
      </c>
      <c r="X421" s="112">
        <f t="shared" si="60"/>
        <v>0</v>
      </c>
      <c r="Z421" s="102">
        <f t="shared" si="61"/>
        <v>1</v>
      </c>
      <c r="AA421" s="102">
        <f t="shared" si="62"/>
        <v>1</v>
      </c>
      <c r="AH421" s="221"/>
      <c r="AI421" s="270"/>
      <c r="AJ421" s="221"/>
      <c r="AK421" s="221"/>
      <c r="AL421" s="221"/>
      <c r="AM421" s="221"/>
      <c r="AN421" s="221"/>
      <c r="AO421" s="221"/>
      <c r="AP421" s="221"/>
      <c r="AQ421" s="274"/>
      <c r="AR421" s="274"/>
      <c r="AS421" s="221"/>
      <c r="AT421" s="221"/>
      <c r="AU421" s="221"/>
      <c r="AV421" s="221"/>
      <c r="AW421" s="221"/>
      <c r="AX421" s="221"/>
      <c r="AY421" s="221"/>
      <c r="AZ421" s="221"/>
    </row>
    <row r="422" spans="1:52" x14ac:dyDescent="0.15">
      <c r="A422" s="275"/>
      <c r="B422" s="274"/>
      <c r="C422" s="111"/>
      <c r="D422" s="111">
        <v>0</v>
      </c>
      <c r="E422" s="105">
        <v>0</v>
      </c>
      <c r="F422" s="105">
        <v>13.246532918117209</v>
      </c>
      <c r="G422" s="105">
        <v>13.432881932225131</v>
      </c>
      <c r="H422" s="105">
        <v>0</v>
      </c>
      <c r="I422" s="105">
        <v>0</v>
      </c>
      <c r="J422" s="105"/>
      <c r="L422" s="25"/>
      <c r="M422" s="105">
        <f t="shared" si="55"/>
        <v>0</v>
      </c>
      <c r="N422" s="105">
        <f t="shared" si="56"/>
        <v>-0.18634901410792182</v>
      </c>
      <c r="O422" s="105">
        <f t="shared" si="57"/>
        <v>0</v>
      </c>
      <c r="P422" s="25"/>
      <c r="Q422" s="105"/>
      <c r="R422" s="105"/>
      <c r="S422" s="284"/>
      <c r="U422" s="25"/>
      <c r="V422" s="112">
        <f t="shared" si="58"/>
        <v>0</v>
      </c>
      <c r="W422" s="112">
        <f t="shared" si="59"/>
        <v>0</v>
      </c>
      <c r="X422" s="112">
        <f t="shared" si="60"/>
        <v>0</v>
      </c>
      <c r="Z422" s="102">
        <f t="shared" si="61"/>
        <v>1</v>
      </c>
      <c r="AA422" s="102">
        <f t="shared" si="62"/>
        <v>1</v>
      </c>
      <c r="AH422" s="221"/>
      <c r="AI422" s="270"/>
      <c r="AJ422" s="221"/>
      <c r="AK422" s="221"/>
      <c r="AL422" s="221"/>
      <c r="AM422" s="221"/>
      <c r="AN422" s="221"/>
      <c r="AO422" s="221"/>
      <c r="AP422" s="221"/>
      <c r="AQ422" s="274"/>
      <c r="AR422" s="274"/>
      <c r="AS422" s="221"/>
      <c r="AT422" s="221"/>
      <c r="AU422" s="221"/>
      <c r="AV422" s="221"/>
      <c r="AW422" s="221"/>
      <c r="AX422" s="221"/>
      <c r="AY422" s="221"/>
      <c r="AZ422" s="221"/>
    </row>
    <row r="423" spans="1:52" x14ac:dyDescent="0.15">
      <c r="A423" s="275"/>
      <c r="B423" s="274"/>
      <c r="C423" s="111"/>
      <c r="D423" s="111">
        <v>0</v>
      </c>
      <c r="E423" s="105">
        <v>0</v>
      </c>
      <c r="F423" s="105">
        <v>13.246532918117209</v>
      </c>
      <c r="G423" s="105">
        <v>13.432881932225131</v>
      </c>
      <c r="H423" s="105">
        <v>0</v>
      </c>
      <c r="I423" s="105">
        <v>0</v>
      </c>
      <c r="J423" s="105"/>
      <c r="L423" s="25"/>
      <c r="M423" s="105">
        <f t="shared" si="55"/>
        <v>0</v>
      </c>
      <c r="N423" s="105">
        <f t="shared" si="56"/>
        <v>-0.18634901410792182</v>
      </c>
      <c r="O423" s="105">
        <f t="shared" si="57"/>
        <v>0</v>
      </c>
      <c r="P423" s="25"/>
      <c r="Q423" s="105"/>
      <c r="R423" s="105"/>
      <c r="S423" s="284"/>
      <c r="U423" s="25"/>
      <c r="V423" s="112">
        <f t="shared" si="58"/>
        <v>0</v>
      </c>
      <c r="W423" s="112">
        <f t="shared" si="59"/>
        <v>0</v>
      </c>
      <c r="X423" s="112">
        <f t="shared" si="60"/>
        <v>0</v>
      </c>
      <c r="Z423" s="102">
        <f t="shared" si="61"/>
        <v>1</v>
      </c>
      <c r="AA423" s="102">
        <f t="shared" si="62"/>
        <v>1</v>
      </c>
      <c r="AH423" s="221"/>
      <c r="AI423" s="270"/>
      <c r="AJ423" s="221"/>
      <c r="AK423" s="221"/>
      <c r="AL423" s="221"/>
      <c r="AM423" s="221"/>
      <c r="AN423" s="221"/>
      <c r="AO423" s="221"/>
      <c r="AP423" s="221"/>
      <c r="AQ423" s="274"/>
      <c r="AR423" s="274"/>
      <c r="AS423" s="221"/>
      <c r="AT423" s="221"/>
      <c r="AU423" s="221"/>
      <c r="AV423" s="221"/>
      <c r="AW423" s="221"/>
      <c r="AX423" s="221"/>
      <c r="AY423" s="221"/>
      <c r="AZ423" s="221"/>
    </row>
    <row r="424" spans="1:52" x14ac:dyDescent="0.15">
      <c r="A424" s="275"/>
      <c r="B424" s="274"/>
      <c r="C424" s="111"/>
      <c r="D424" s="111">
        <v>0</v>
      </c>
      <c r="E424" s="105">
        <v>0</v>
      </c>
      <c r="F424" s="105">
        <v>13.246532918117209</v>
      </c>
      <c r="G424" s="105">
        <v>13.432881932225131</v>
      </c>
      <c r="H424" s="105">
        <v>0</v>
      </c>
      <c r="I424" s="105">
        <v>0</v>
      </c>
      <c r="J424" s="105"/>
      <c r="L424" s="25"/>
      <c r="M424" s="105">
        <f t="shared" si="55"/>
        <v>0</v>
      </c>
      <c r="N424" s="105">
        <f t="shared" si="56"/>
        <v>-0.18634901410792182</v>
      </c>
      <c r="O424" s="105">
        <f t="shared" si="57"/>
        <v>0</v>
      </c>
      <c r="P424" s="25"/>
      <c r="Q424" s="105"/>
      <c r="R424" s="105"/>
      <c r="S424" s="284"/>
      <c r="U424" s="25"/>
      <c r="V424" s="112">
        <f t="shared" si="58"/>
        <v>0</v>
      </c>
      <c r="W424" s="112">
        <f t="shared" si="59"/>
        <v>0</v>
      </c>
      <c r="X424" s="112">
        <f t="shared" si="60"/>
        <v>0</v>
      </c>
      <c r="Z424" s="102">
        <f t="shared" si="61"/>
        <v>1</v>
      </c>
      <c r="AA424" s="102">
        <f t="shared" si="62"/>
        <v>1</v>
      </c>
      <c r="AH424" s="221"/>
      <c r="AI424" s="270"/>
      <c r="AJ424" s="221"/>
      <c r="AK424" s="221"/>
      <c r="AL424" s="221"/>
      <c r="AM424" s="221"/>
      <c r="AN424" s="221"/>
      <c r="AO424" s="221"/>
      <c r="AP424" s="221"/>
      <c r="AQ424" s="274"/>
      <c r="AR424" s="274"/>
      <c r="AS424" s="221"/>
      <c r="AT424" s="221"/>
      <c r="AU424" s="221"/>
      <c r="AV424" s="221"/>
      <c r="AW424" s="221"/>
      <c r="AX424" s="221"/>
      <c r="AY424" s="221"/>
      <c r="AZ424" s="221"/>
    </row>
    <row r="425" spans="1:52" x14ac:dyDescent="0.15">
      <c r="A425" s="275"/>
      <c r="B425" s="274"/>
      <c r="C425" s="111"/>
      <c r="D425" s="111">
        <v>0</v>
      </c>
      <c r="E425" s="105">
        <v>0</v>
      </c>
      <c r="F425" s="105">
        <v>13.246532918117209</v>
      </c>
      <c r="G425" s="105">
        <v>13.432881932225131</v>
      </c>
      <c r="H425" s="105">
        <v>0</v>
      </c>
      <c r="I425" s="105">
        <v>0</v>
      </c>
      <c r="J425" s="105"/>
      <c r="L425" s="25"/>
      <c r="M425" s="105">
        <f t="shared" si="55"/>
        <v>0</v>
      </c>
      <c r="N425" s="105">
        <f t="shared" si="56"/>
        <v>-0.18634901410792182</v>
      </c>
      <c r="O425" s="105">
        <f t="shared" si="57"/>
        <v>0</v>
      </c>
      <c r="P425" s="25"/>
      <c r="Q425" s="105"/>
      <c r="R425" s="105"/>
      <c r="S425" s="284"/>
      <c r="U425" s="25"/>
      <c r="V425" s="112">
        <f t="shared" si="58"/>
        <v>0</v>
      </c>
      <c r="W425" s="112">
        <f t="shared" si="59"/>
        <v>0</v>
      </c>
      <c r="X425" s="112">
        <f t="shared" si="60"/>
        <v>0</v>
      </c>
      <c r="Z425" s="102">
        <f t="shared" si="61"/>
        <v>1</v>
      </c>
      <c r="AA425" s="102">
        <f t="shared" si="62"/>
        <v>1</v>
      </c>
      <c r="AH425" s="221"/>
      <c r="AI425" s="270"/>
      <c r="AJ425" s="221"/>
      <c r="AK425" s="221"/>
      <c r="AL425" s="221"/>
      <c r="AM425" s="221"/>
      <c r="AN425" s="221"/>
      <c r="AO425" s="221"/>
      <c r="AP425" s="221"/>
      <c r="AQ425" s="274"/>
      <c r="AR425" s="274"/>
      <c r="AS425" s="221"/>
      <c r="AT425" s="221"/>
      <c r="AU425" s="221"/>
      <c r="AV425" s="221"/>
      <c r="AW425" s="221"/>
      <c r="AX425" s="221"/>
      <c r="AY425" s="221"/>
      <c r="AZ425" s="221"/>
    </row>
    <row r="426" spans="1:52" x14ac:dyDescent="0.15">
      <c r="A426" s="275"/>
      <c r="B426" s="274"/>
      <c r="C426" s="111"/>
      <c r="D426" s="111">
        <v>0</v>
      </c>
      <c r="E426" s="105">
        <v>0</v>
      </c>
      <c r="F426" s="105">
        <v>13.246532918117209</v>
      </c>
      <c r="G426" s="105">
        <v>13.432881932225131</v>
      </c>
      <c r="H426" s="105">
        <v>0</v>
      </c>
      <c r="I426" s="105">
        <v>0</v>
      </c>
      <c r="J426" s="105"/>
      <c r="L426" s="25"/>
      <c r="M426" s="105">
        <f t="shared" si="55"/>
        <v>0</v>
      </c>
      <c r="N426" s="105">
        <f t="shared" si="56"/>
        <v>-0.18634901410792182</v>
      </c>
      <c r="O426" s="105">
        <f t="shared" si="57"/>
        <v>0</v>
      </c>
      <c r="P426" s="25"/>
      <c r="Q426" s="105"/>
      <c r="R426" s="105"/>
      <c r="S426" s="284"/>
      <c r="U426" s="25"/>
      <c r="V426" s="112">
        <f t="shared" si="58"/>
        <v>0</v>
      </c>
      <c r="W426" s="112">
        <f t="shared" si="59"/>
        <v>0</v>
      </c>
      <c r="X426" s="112">
        <f t="shared" si="60"/>
        <v>0</v>
      </c>
      <c r="Z426" s="102">
        <f t="shared" si="61"/>
        <v>1</v>
      </c>
      <c r="AA426" s="102">
        <f t="shared" si="62"/>
        <v>1</v>
      </c>
      <c r="AH426" s="221"/>
      <c r="AI426" s="270"/>
      <c r="AJ426" s="221"/>
      <c r="AK426" s="221"/>
      <c r="AL426" s="221"/>
      <c r="AM426" s="221"/>
      <c r="AN426" s="221"/>
      <c r="AO426" s="221"/>
      <c r="AP426" s="221"/>
      <c r="AQ426" s="274"/>
      <c r="AR426" s="274"/>
      <c r="AS426" s="221"/>
      <c r="AT426" s="221"/>
      <c r="AU426" s="221"/>
      <c r="AV426" s="221"/>
      <c r="AW426" s="221"/>
      <c r="AX426" s="221"/>
      <c r="AY426" s="221"/>
      <c r="AZ426" s="221"/>
    </row>
    <row r="427" spans="1:52" x14ac:dyDescent="0.15">
      <c r="A427" s="275"/>
      <c r="B427" s="274"/>
      <c r="C427" s="111"/>
      <c r="D427" s="111">
        <v>0</v>
      </c>
      <c r="E427" s="105">
        <v>0</v>
      </c>
      <c r="F427" s="105">
        <v>13.246532918117209</v>
      </c>
      <c r="G427" s="105">
        <v>13.432881932225131</v>
      </c>
      <c r="H427" s="105">
        <v>0</v>
      </c>
      <c r="I427" s="105">
        <v>0</v>
      </c>
      <c r="J427" s="105"/>
      <c r="L427" s="25"/>
      <c r="M427" s="105">
        <f t="shared" si="55"/>
        <v>0</v>
      </c>
      <c r="N427" s="105">
        <f t="shared" si="56"/>
        <v>-0.18634901410792182</v>
      </c>
      <c r="O427" s="105">
        <f t="shared" si="57"/>
        <v>0</v>
      </c>
      <c r="P427" s="25"/>
      <c r="Q427" s="105"/>
      <c r="R427" s="105"/>
      <c r="S427" s="284"/>
      <c r="U427" s="25"/>
      <c r="V427" s="112">
        <f t="shared" si="58"/>
        <v>0</v>
      </c>
      <c r="W427" s="112">
        <f t="shared" si="59"/>
        <v>0</v>
      </c>
      <c r="X427" s="112">
        <f t="shared" si="60"/>
        <v>0</v>
      </c>
      <c r="Z427" s="102">
        <f t="shared" si="61"/>
        <v>1</v>
      </c>
      <c r="AA427" s="102">
        <f t="shared" si="62"/>
        <v>1</v>
      </c>
      <c r="AH427" s="221"/>
      <c r="AI427" s="270"/>
      <c r="AJ427" s="221"/>
      <c r="AK427" s="221"/>
      <c r="AL427" s="221"/>
      <c r="AM427" s="221"/>
      <c r="AN427" s="221"/>
      <c r="AO427" s="221"/>
      <c r="AP427" s="221"/>
      <c r="AQ427" s="274"/>
      <c r="AR427" s="274"/>
      <c r="AS427" s="221"/>
      <c r="AT427" s="221"/>
      <c r="AU427" s="221"/>
      <c r="AV427" s="221"/>
      <c r="AW427" s="221"/>
      <c r="AX427" s="221"/>
      <c r="AY427" s="221"/>
      <c r="AZ427" s="221"/>
    </row>
    <row r="428" spans="1:52" x14ac:dyDescent="0.15">
      <c r="A428" s="275"/>
      <c r="B428" s="274"/>
      <c r="C428" s="111"/>
      <c r="D428" s="111">
        <v>0</v>
      </c>
      <c r="E428" s="105">
        <v>0</v>
      </c>
      <c r="F428" s="105">
        <v>13.246532918117209</v>
      </c>
      <c r="G428" s="105">
        <v>13.432881932225131</v>
      </c>
      <c r="H428" s="105">
        <v>0</v>
      </c>
      <c r="I428" s="105">
        <v>0</v>
      </c>
      <c r="J428" s="105"/>
      <c r="L428" s="25"/>
      <c r="M428" s="105">
        <f t="shared" si="55"/>
        <v>0</v>
      </c>
      <c r="N428" s="105">
        <f t="shared" si="56"/>
        <v>-0.18634901410792182</v>
      </c>
      <c r="O428" s="105">
        <f t="shared" si="57"/>
        <v>0</v>
      </c>
      <c r="P428" s="25"/>
      <c r="Q428" s="105"/>
      <c r="R428" s="105"/>
      <c r="S428" s="284"/>
      <c r="U428" s="25"/>
      <c r="V428" s="112">
        <f t="shared" si="58"/>
        <v>0</v>
      </c>
      <c r="W428" s="112">
        <f t="shared" si="59"/>
        <v>0</v>
      </c>
      <c r="X428" s="112">
        <f t="shared" si="60"/>
        <v>0</v>
      </c>
      <c r="Z428" s="102">
        <f t="shared" si="61"/>
        <v>1</v>
      </c>
      <c r="AA428" s="102">
        <f t="shared" si="62"/>
        <v>1</v>
      </c>
      <c r="AH428" s="221"/>
      <c r="AI428" s="270"/>
      <c r="AJ428" s="221"/>
      <c r="AK428" s="221"/>
      <c r="AL428" s="221"/>
      <c r="AM428" s="221"/>
      <c r="AN428" s="221"/>
      <c r="AO428" s="221"/>
      <c r="AP428" s="221"/>
      <c r="AQ428" s="274"/>
      <c r="AR428" s="274"/>
      <c r="AS428" s="221"/>
      <c r="AT428" s="221"/>
      <c r="AU428" s="221"/>
      <c r="AV428" s="221"/>
      <c r="AW428" s="221"/>
      <c r="AX428" s="221"/>
      <c r="AY428" s="221"/>
      <c r="AZ428" s="221"/>
    </row>
    <row r="429" spans="1:52" x14ac:dyDescent="0.15">
      <c r="A429" s="275"/>
      <c r="B429" s="274"/>
      <c r="C429" s="111"/>
      <c r="D429" s="111">
        <v>0</v>
      </c>
      <c r="E429" s="105">
        <v>0</v>
      </c>
      <c r="F429" s="105">
        <v>13.246532918117209</v>
      </c>
      <c r="G429" s="105">
        <v>13.432881932225131</v>
      </c>
      <c r="H429" s="105">
        <v>0</v>
      </c>
      <c r="I429" s="105">
        <v>0</v>
      </c>
      <c r="J429" s="105"/>
      <c r="L429" s="25"/>
      <c r="M429" s="105">
        <f t="shared" si="55"/>
        <v>0</v>
      </c>
      <c r="N429" s="105">
        <f t="shared" si="56"/>
        <v>-0.18634901410792182</v>
      </c>
      <c r="O429" s="105">
        <f t="shared" si="57"/>
        <v>0</v>
      </c>
      <c r="P429" s="25"/>
      <c r="Q429" s="105"/>
      <c r="R429" s="105"/>
      <c r="S429" s="284"/>
      <c r="U429" s="25"/>
      <c r="V429" s="112">
        <f t="shared" si="58"/>
        <v>0</v>
      </c>
      <c r="W429" s="112">
        <f t="shared" si="59"/>
        <v>0</v>
      </c>
      <c r="X429" s="112">
        <f t="shared" si="60"/>
        <v>0</v>
      </c>
      <c r="Z429" s="102">
        <f t="shared" si="61"/>
        <v>1</v>
      </c>
      <c r="AA429" s="102">
        <f t="shared" si="62"/>
        <v>1</v>
      </c>
      <c r="AH429" s="221"/>
      <c r="AI429" s="270"/>
      <c r="AJ429" s="221"/>
      <c r="AK429" s="221"/>
      <c r="AL429" s="221"/>
      <c r="AM429" s="221"/>
      <c r="AN429" s="221"/>
      <c r="AO429" s="221"/>
      <c r="AP429" s="221"/>
      <c r="AQ429" s="274"/>
      <c r="AR429" s="274"/>
      <c r="AS429" s="221"/>
      <c r="AT429" s="221"/>
      <c r="AU429" s="221"/>
      <c r="AV429" s="221"/>
      <c r="AW429" s="221"/>
      <c r="AX429" s="221"/>
      <c r="AY429" s="221"/>
      <c r="AZ429" s="221"/>
    </row>
    <row r="430" spans="1:52" x14ac:dyDescent="0.15">
      <c r="A430" s="275"/>
      <c r="B430" s="274"/>
      <c r="C430" s="111"/>
      <c r="D430" s="111">
        <v>0</v>
      </c>
      <c r="E430" s="105">
        <v>0</v>
      </c>
      <c r="F430" s="105">
        <v>13.246532918117209</v>
      </c>
      <c r="G430" s="105">
        <v>13.432881932225131</v>
      </c>
      <c r="H430" s="105">
        <v>0</v>
      </c>
      <c r="I430" s="105">
        <v>0</v>
      </c>
      <c r="J430" s="105"/>
      <c r="L430" s="25"/>
      <c r="M430" s="105">
        <f t="shared" si="55"/>
        <v>0</v>
      </c>
      <c r="N430" s="105">
        <f t="shared" si="56"/>
        <v>-0.18634901410792182</v>
      </c>
      <c r="O430" s="105">
        <f t="shared" si="57"/>
        <v>0</v>
      </c>
      <c r="P430" s="25"/>
      <c r="Q430" s="105"/>
      <c r="R430" s="105"/>
      <c r="S430" s="284"/>
      <c r="U430" s="25"/>
      <c r="V430" s="112">
        <f t="shared" si="58"/>
        <v>0</v>
      </c>
      <c r="W430" s="112">
        <f t="shared" si="59"/>
        <v>0</v>
      </c>
      <c r="X430" s="112">
        <f t="shared" si="60"/>
        <v>0</v>
      </c>
      <c r="Z430" s="102">
        <f t="shared" si="61"/>
        <v>1</v>
      </c>
      <c r="AA430" s="102">
        <f t="shared" si="62"/>
        <v>1</v>
      </c>
      <c r="AH430" s="221"/>
      <c r="AI430" s="270"/>
      <c r="AJ430" s="221"/>
      <c r="AK430" s="221"/>
      <c r="AL430" s="221"/>
      <c r="AM430" s="221"/>
      <c r="AN430" s="221"/>
      <c r="AO430" s="221"/>
      <c r="AP430" s="221"/>
      <c r="AQ430" s="274"/>
      <c r="AR430" s="274"/>
      <c r="AS430" s="221"/>
      <c r="AT430" s="221"/>
      <c r="AU430" s="221"/>
      <c r="AV430" s="221"/>
      <c r="AW430" s="221"/>
      <c r="AX430" s="221"/>
      <c r="AY430" s="221"/>
      <c r="AZ430" s="221"/>
    </row>
    <row r="431" spans="1:52" x14ac:dyDescent="0.15">
      <c r="A431" s="275"/>
      <c r="B431" s="274"/>
      <c r="C431" s="111"/>
      <c r="D431" s="111">
        <v>0</v>
      </c>
      <c r="E431" s="105">
        <v>0</v>
      </c>
      <c r="F431" s="105">
        <v>13.246532918117209</v>
      </c>
      <c r="G431" s="105">
        <v>13.432881932225131</v>
      </c>
      <c r="H431" s="105">
        <v>0</v>
      </c>
      <c r="I431" s="105">
        <v>0</v>
      </c>
      <c r="J431" s="105"/>
      <c r="L431" s="25"/>
      <c r="M431" s="105">
        <f t="shared" si="55"/>
        <v>0</v>
      </c>
      <c r="N431" s="105">
        <f t="shared" si="56"/>
        <v>-0.18634901410792182</v>
      </c>
      <c r="O431" s="105">
        <f t="shared" si="57"/>
        <v>0</v>
      </c>
      <c r="P431" s="25"/>
      <c r="Q431" s="105"/>
      <c r="R431" s="105"/>
      <c r="S431" s="284"/>
      <c r="U431" s="25"/>
      <c r="V431" s="112">
        <f t="shared" si="58"/>
        <v>0</v>
      </c>
      <c r="W431" s="112">
        <f t="shared" si="59"/>
        <v>0</v>
      </c>
      <c r="X431" s="112">
        <f t="shared" si="60"/>
        <v>0</v>
      </c>
      <c r="Z431" s="102">
        <f t="shared" si="61"/>
        <v>1</v>
      </c>
      <c r="AA431" s="102">
        <f t="shared" si="62"/>
        <v>1</v>
      </c>
      <c r="AH431" s="221"/>
      <c r="AI431" s="270"/>
      <c r="AJ431" s="221"/>
      <c r="AK431" s="221"/>
      <c r="AL431" s="221"/>
      <c r="AM431" s="221"/>
      <c r="AN431" s="221"/>
      <c r="AO431" s="221"/>
      <c r="AP431" s="221"/>
      <c r="AQ431" s="274"/>
      <c r="AR431" s="274"/>
      <c r="AS431" s="221"/>
      <c r="AT431" s="221"/>
      <c r="AU431" s="221"/>
      <c r="AV431" s="221"/>
      <c r="AW431" s="221"/>
      <c r="AX431" s="221"/>
      <c r="AY431" s="221"/>
      <c r="AZ431" s="221"/>
    </row>
    <row r="432" spans="1:52" x14ac:dyDescent="0.15">
      <c r="A432" s="275"/>
      <c r="B432" s="274"/>
      <c r="C432" s="111"/>
      <c r="D432" s="111">
        <v>0</v>
      </c>
      <c r="E432" s="105">
        <v>0</v>
      </c>
      <c r="F432" s="105">
        <v>13.246532918117209</v>
      </c>
      <c r="G432" s="105">
        <v>13.432881932225131</v>
      </c>
      <c r="H432" s="105">
        <v>0</v>
      </c>
      <c r="I432" s="105">
        <v>0</v>
      </c>
      <c r="J432" s="105"/>
      <c r="L432" s="25"/>
      <c r="M432" s="105">
        <f t="shared" si="55"/>
        <v>0</v>
      </c>
      <c r="N432" s="105">
        <f t="shared" si="56"/>
        <v>-0.18634901410792182</v>
      </c>
      <c r="O432" s="105">
        <f t="shared" si="57"/>
        <v>0</v>
      </c>
      <c r="P432" s="25"/>
      <c r="Q432" s="105"/>
      <c r="R432" s="105"/>
      <c r="S432" s="284"/>
      <c r="U432" s="25"/>
      <c r="V432" s="112">
        <f t="shared" si="58"/>
        <v>0</v>
      </c>
      <c r="W432" s="112">
        <f t="shared" si="59"/>
        <v>0</v>
      </c>
      <c r="X432" s="112">
        <f t="shared" si="60"/>
        <v>0</v>
      </c>
      <c r="Z432" s="102">
        <f t="shared" si="61"/>
        <v>1</v>
      </c>
      <c r="AA432" s="102">
        <f t="shared" si="62"/>
        <v>1</v>
      </c>
      <c r="AH432" s="221"/>
      <c r="AI432" s="270"/>
      <c r="AJ432" s="221"/>
      <c r="AK432" s="221"/>
      <c r="AL432" s="221"/>
      <c r="AM432" s="221"/>
      <c r="AN432" s="221"/>
      <c r="AO432" s="221"/>
      <c r="AP432" s="221"/>
      <c r="AQ432" s="274"/>
      <c r="AR432" s="274"/>
      <c r="AS432" s="221"/>
      <c r="AT432" s="221"/>
      <c r="AU432" s="221"/>
      <c r="AV432" s="221"/>
      <c r="AW432" s="221"/>
      <c r="AX432" s="221"/>
      <c r="AY432" s="221"/>
      <c r="AZ432" s="221"/>
    </row>
    <row r="433" spans="1:52" x14ac:dyDescent="0.15">
      <c r="A433" s="275"/>
      <c r="B433" s="274"/>
      <c r="C433" s="111"/>
      <c r="D433" s="111">
        <v>0</v>
      </c>
      <c r="E433" s="105">
        <v>0</v>
      </c>
      <c r="F433" s="105">
        <v>13.246532918117209</v>
      </c>
      <c r="G433" s="105">
        <v>13.432881932225131</v>
      </c>
      <c r="H433" s="105">
        <v>0</v>
      </c>
      <c r="I433" s="105">
        <v>0</v>
      </c>
      <c r="J433" s="105"/>
      <c r="L433" s="25"/>
      <c r="M433" s="105">
        <f t="shared" si="55"/>
        <v>0</v>
      </c>
      <c r="N433" s="105">
        <f t="shared" si="56"/>
        <v>-0.18634901410792182</v>
      </c>
      <c r="O433" s="105">
        <f t="shared" si="57"/>
        <v>0</v>
      </c>
      <c r="P433" s="25"/>
      <c r="Q433" s="105"/>
      <c r="R433" s="105"/>
      <c r="S433" s="284"/>
      <c r="U433" s="25"/>
      <c r="V433" s="112">
        <f t="shared" si="58"/>
        <v>0</v>
      </c>
      <c r="W433" s="112">
        <f t="shared" si="59"/>
        <v>0</v>
      </c>
      <c r="X433" s="112">
        <f t="shared" si="60"/>
        <v>0</v>
      </c>
      <c r="Z433" s="102">
        <f t="shared" si="61"/>
        <v>1</v>
      </c>
      <c r="AA433" s="102">
        <f t="shared" si="62"/>
        <v>1</v>
      </c>
      <c r="AH433" s="221"/>
      <c r="AI433" s="270"/>
      <c r="AJ433" s="221"/>
      <c r="AK433" s="221"/>
      <c r="AL433" s="221"/>
      <c r="AM433" s="221"/>
      <c r="AN433" s="221"/>
      <c r="AO433" s="221"/>
      <c r="AP433" s="221"/>
      <c r="AQ433" s="274"/>
      <c r="AR433" s="274"/>
      <c r="AS433" s="221"/>
      <c r="AT433" s="221"/>
      <c r="AU433" s="221"/>
      <c r="AV433" s="221"/>
      <c r="AW433" s="221"/>
      <c r="AX433" s="221"/>
      <c r="AY433" s="221"/>
      <c r="AZ433" s="221"/>
    </row>
    <row r="434" spans="1:52" x14ac:dyDescent="0.15">
      <c r="A434" s="275"/>
      <c r="B434" s="274"/>
      <c r="C434" s="111"/>
      <c r="D434" s="111">
        <v>0</v>
      </c>
      <c r="E434" s="105">
        <v>0</v>
      </c>
      <c r="F434" s="105">
        <v>13.246532918117209</v>
      </c>
      <c r="G434" s="105">
        <v>13.432881932225131</v>
      </c>
      <c r="H434" s="105">
        <v>0</v>
      </c>
      <c r="I434" s="105">
        <v>0</v>
      </c>
      <c r="J434" s="105"/>
      <c r="L434" s="25"/>
      <c r="M434" s="105">
        <f t="shared" si="55"/>
        <v>0</v>
      </c>
      <c r="N434" s="105">
        <f t="shared" si="56"/>
        <v>-0.18634901410792182</v>
      </c>
      <c r="O434" s="105">
        <f t="shared" si="57"/>
        <v>0</v>
      </c>
      <c r="P434" s="25"/>
      <c r="Q434" s="105"/>
      <c r="R434" s="105"/>
      <c r="S434" s="284"/>
      <c r="U434" s="25"/>
      <c r="V434" s="112">
        <f t="shared" si="58"/>
        <v>0</v>
      </c>
      <c r="W434" s="112">
        <f t="shared" si="59"/>
        <v>0</v>
      </c>
      <c r="X434" s="112">
        <f t="shared" si="60"/>
        <v>0</v>
      </c>
      <c r="Z434" s="102">
        <f t="shared" si="61"/>
        <v>1</v>
      </c>
      <c r="AA434" s="102">
        <f t="shared" si="62"/>
        <v>1</v>
      </c>
      <c r="AH434" s="221"/>
      <c r="AI434" s="270"/>
      <c r="AJ434" s="221"/>
      <c r="AK434" s="221"/>
      <c r="AL434" s="221"/>
      <c r="AM434" s="221"/>
      <c r="AN434" s="221"/>
      <c r="AO434" s="221"/>
      <c r="AP434" s="221"/>
      <c r="AQ434" s="274"/>
      <c r="AR434" s="274"/>
      <c r="AS434" s="221"/>
      <c r="AT434" s="221"/>
      <c r="AU434" s="221"/>
      <c r="AV434" s="221"/>
      <c r="AW434" s="221"/>
      <c r="AX434" s="221"/>
      <c r="AY434" s="221"/>
      <c r="AZ434" s="221"/>
    </row>
    <row r="435" spans="1:52" x14ac:dyDescent="0.15">
      <c r="A435" s="275"/>
      <c r="B435" s="274"/>
      <c r="C435" s="111"/>
      <c r="D435" s="111">
        <v>0</v>
      </c>
      <c r="E435" s="105">
        <v>0</v>
      </c>
      <c r="F435" s="105">
        <v>13.246532918117209</v>
      </c>
      <c r="G435" s="105">
        <v>13.432881932225131</v>
      </c>
      <c r="H435" s="105">
        <v>0</v>
      </c>
      <c r="I435" s="105">
        <v>0</v>
      </c>
      <c r="J435" s="105"/>
      <c r="L435" s="25"/>
      <c r="M435" s="105">
        <f t="shared" si="55"/>
        <v>0</v>
      </c>
      <c r="N435" s="105">
        <f t="shared" si="56"/>
        <v>-0.18634901410792182</v>
      </c>
      <c r="O435" s="105">
        <f t="shared" si="57"/>
        <v>0</v>
      </c>
      <c r="P435" s="25"/>
      <c r="Q435" s="105"/>
      <c r="R435" s="105"/>
      <c r="S435" s="284"/>
      <c r="U435" s="25"/>
      <c r="V435" s="112">
        <f t="shared" si="58"/>
        <v>0</v>
      </c>
      <c r="W435" s="112">
        <f t="shared" si="59"/>
        <v>0</v>
      </c>
      <c r="X435" s="112">
        <f t="shared" si="60"/>
        <v>0</v>
      </c>
      <c r="Z435" s="102">
        <f t="shared" si="61"/>
        <v>1</v>
      </c>
      <c r="AA435" s="102">
        <f t="shared" si="62"/>
        <v>1</v>
      </c>
      <c r="AH435" s="221"/>
      <c r="AI435" s="270"/>
      <c r="AJ435" s="221"/>
      <c r="AK435" s="221"/>
      <c r="AL435" s="221"/>
      <c r="AM435" s="221"/>
      <c r="AN435" s="221"/>
      <c r="AO435" s="221"/>
      <c r="AP435" s="221"/>
      <c r="AQ435" s="274"/>
      <c r="AR435" s="274"/>
      <c r="AS435" s="221"/>
      <c r="AT435" s="221"/>
      <c r="AU435" s="221"/>
      <c r="AV435" s="221"/>
      <c r="AW435" s="221"/>
      <c r="AX435" s="221"/>
      <c r="AY435" s="221"/>
      <c r="AZ435" s="221"/>
    </row>
    <row r="436" spans="1:52" x14ac:dyDescent="0.15">
      <c r="A436" s="275"/>
      <c r="B436" s="274"/>
      <c r="C436" s="111"/>
      <c r="D436" s="111">
        <v>0</v>
      </c>
      <c r="E436" s="105">
        <v>0</v>
      </c>
      <c r="F436" s="105">
        <v>13.246532918117209</v>
      </c>
      <c r="G436" s="105">
        <v>13.432881932225131</v>
      </c>
      <c r="H436" s="105">
        <v>0</v>
      </c>
      <c r="I436" s="105">
        <v>0</v>
      </c>
      <c r="J436" s="105"/>
      <c r="L436" s="25"/>
      <c r="M436" s="105">
        <f t="shared" si="55"/>
        <v>0</v>
      </c>
      <c r="N436" s="105">
        <f t="shared" si="56"/>
        <v>-0.18634901410792182</v>
      </c>
      <c r="O436" s="105">
        <f t="shared" si="57"/>
        <v>0</v>
      </c>
      <c r="P436" s="25"/>
      <c r="Q436" s="105"/>
      <c r="R436" s="105"/>
      <c r="S436" s="284"/>
      <c r="U436" s="25"/>
      <c r="V436" s="112">
        <f t="shared" si="58"/>
        <v>0</v>
      </c>
      <c r="W436" s="112">
        <f t="shared" si="59"/>
        <v>0</v>
      </c>
      <c r="X436" s="112">
        <f t="shared" si="60"/>
        <v>0</v>
      </c>
      <c r="Z436" s="102">
        <f t="shared" si="61"/>
        <v>1</v>
      </c>
      <c r="AA436" s="102">
        <f t="shared" si="62"/>
        <v>1</v>
      </c>
      <c r="AH436" s="221"/>
      <c r="AI436" s="270"/>
      <c r="AJ436" s="221"/>
      <c r="AK436" s="221"/>
      <c r="AL436" s="221"/>
      <c r="AM436" s="221"/>
      <c r="AN436" s="221"/>
      <c r="AO436" s="221"/>
      <c r="AP436" s="221"/>
      <c r="AQ436" s="274"/>
      <c r="AR436" s="274"/>
      <c r="AS436" s="221"/>
      <c r="AT436" s="221"/>
      <c r="AU436" s="221"/>
      <c r="AV436" s="221"/>
      <c r="AW436" s="221"/>
      <c r="AX436" s="221"/>
      <c r="AY436" s="221"/>
      <c r="AZ436" s="221"/>
    </row>
    <row r="437" spans="1:52" x14ac:dyDescent="0.15">
      <c r="A437" s="275"/>
      <c r="B437" s="274"/>
      <c r="C437" s="111"/>
      <c r="D437" s="111">
        <v>0</v>
      </c>
      <c r="E437" s="105">
        <v>0</v>
      </c>
      <c r="F437" s="105">
        <v>13.246532918117209</v>
      </c>
      <c r="G437" s="105">
        <v>13.432881932225131</v>
      </c>
      <c r="H437" s="105">
        <v>0</v>
      </c>
      <c r="I437" s="105">
        <v>0</v>
      </c>
      <c r="J437" s="105"/>
      <c r="L437" s="25"/>
      <c r="M437" s="105">
        <f t="shared" si="55"/>
        <v>0</v>
      </c>
      <c r="N437" s="105">
        <f t="shared" si="56"/>
        <v>-0.18634901410792182</v>
      </c>
      <c r="O437" s="105">
        <f t="shared" si="57"/>
        <v>0</v>
      </c>
      <c r="P437" s="25"/>
      <c r="Q437" s="105"/>
      <c r="R437" s="105"/>
      <c r="S437" s="284"/>
      <c r="U437" s="25"/>
      <c r="V437" s="112">
        <f t="shared" si="58"/>
        <v>0</v>
      </c>
      <c r="W437" s="112">
        <f t="shared" si="59"/>
        <v>0</v>
      </c>
      <c r="X437" s="112">
        <f t="shared" si="60"/>
        <v>0</v>
      </c>
      <c r="Z437" s="102">
        <f t="shared" si="61"/>
        <v>1</v>
      </c>
      <c r="AA437" s="102">
        <f t="shared" si="62"/>
        <v>1</v>
      </c>
      <c r="AH437" s="221"/>
      <c r="AI437" s="270"/>
      <c r="AJ437" s="221"/>
      <c r="AK437" s="221"/>
      <c r="AL437" s="221"/>
      <c r="AM437" s="221"/>
      <c r="AN437" s="221"/>
      <c r="AO437" s="221"/>
      <c r="AP437" s="221"/>
      <c r="AQ437" s="274"/>
      <c r="AR437" s="274"/>
      <c r="AS437" s="221"/>
      <c r="AT437" s="221"/>
      <c r="AU437" s="221"/>
      <c r="AV437" s="221"/>
      <c r="AW437" s="221"/>
      <c r="AX437" s="221"/>
      <c r="AY437" s="221"/>
      <c r="AZ437" s="221"/>
    </row>
    <row r="438" spans="1:52" x14ac:dyDescent="0.15">
      <c r="A438" s="275"/>
      <c r="B438" s="274"/>
      <c r="C438" s="111"/>
      <c r="D438" s="111">
        <v>0</v>
      </c>
      <c r="E438" s="105">
        <v>0</v>
      </c>
      <c r="F438" s="105">
        <v>13.246532918117209</v>
      </c>
      <c r="G438" s="105">
        <v>13.432881932225131</v>
      </c>
      <c r="H438" s="105">
        <v>0</v>
      </c>
      <c r="I438" s="105">
        <v>0</v>
      </c>
      <c r="J438" s="105"/>
      <c r="L438" s="25"/>
      <c r="M438" s="105">
        <f t="shared" si="55"/>
        <v>0</v>
      </c>
      <c r="N438" s="105">
        <f t="shared" si="56"/>
        <v>-0.18634901410792182</v>
      </c>
      <c r="O438" s="105">
        <f t="shared" si="57"/>
        <v>0</v>
      </c>
      <c r="P438" s="25"/>
      <c r="Q438" s="105"/>
      <c r="R438" s="105"/>
      <c r="S438" s="284"/>
      <c r="U438" s="25"/>
      <c r="V438" s="112">
        <f t="shared" si="58"/>
        <v>0</v>
      </c>
      <c r="W438" s="112">
        <f t="shared" si="59"/>
        <v>0</v>
      </c>
      <c r="X438" s="112">
        <f t="shared" si="60"/>
        <v>0</v>
      </c>
      <c r="Z438" s="102">
        <f t="shared" si="61"/>
        <v>1</v>
      </c>
      <c r="AA438" s="102">
        <f t="shared" si="62"/>
        <v>1</v>
      </c>
      <c r="AH438" s="221"/>
      <c r="AI438" s="270"/>
      <c r="AJ438" s="221"/>
      <c r="AK438" s="221"/>
      <c r="AL438" s="221"/>
      <c r="AM438" s="221"/>
      <c r="AN438" s="221"/>
      <c r="AO438" s="221"/>
      <c r="AP438" s="221"/>
      <c r="AQ438" s="274"/>
      <c r="AR438" s="274"/>
      <c r="AS438" s="221"/>
      <c r="AT438" s="221"/>
      <c r="AU438" s="221"/>
      <c r="AV438" s="221"/>
      <c r="AW438" s="221"/>
      <c r="AX438" s="221"/>
      <c r="AY438" s="221"/>
      <c r="AZ438" s="221"/>
    </row>
    <row r="439" spans="1:52" x14ac:dyDescent="0.15">
      <c r="A439" s="275"/>
      <c r="B439" s="274"/>
      <c r="C439" s="111"/>
      <c r="D439" s="111">
        <v>0</v>
      </c>
      <c r="E439" s="105">
        <v>0</v>
      </c>
      <c r="F439" s="105">
        <v>13.246532918117209</v>
      </c>
      <c r="G439" s="105">
        <v>13.432881932225131</v>
      </c>
      <c r="H439" s="105">
        <v>0</v>
      </c>
      <c r="I439" s="105">
        <v>0</v>
      </c>
      <c r="J439" s="105"/>
      <c r="L439" s="25"/>
      <c r="M439" s="105">
        <f t="shared" si="55"/>
        <v>0</v>
      </c>
      <c r="N439" s="105">
        <f t="shared" si="56"/>
        <v>-0.18634901410792182</v>
      </c>
      <c r="O439" s="105">
        <f t="shared" si="57"/>
        <v>0</v>
      </c>
      <c r="P439" s="25"/>
      <c r="Q439" s="105"/>
      <c r="R439" s="105"/>
      <c r="S439" s="284"/>
      <c r="U439" s="25"/>
      <c r="V439" s="112">
        <f t="shared" si="58"/>
        <v>0</v>
      </c>
      <c r="W439" s="112">
        <f t="shared" si="59"/>
        <v>0</v>
      </c>
      <c r="X439" s="112">
        <f t="shared" si="60"/>
        <v>0</v>
      </c>
      <c r="Z439" s="102">
        <f t="shared" si="61"/>
        <v>1</v>
      </c>
      <c r="AA439" s="102">
        <f t="shared" si="62"/>
        <v>1</v>
      </c>
      <c r="AH439" s="221"/>
      <c r="AI439" s="270"/>
      <c r="AJ439" s="221"/>
      <c r="AK439" s="221"/>
      <c r="AL439" s="221"/>
      <c r="AM439" s="221"/>
      <c r="AN439" s="221"/>
      <c r="AO439" s="221"/>
      <c r="AP439" s="221"/>
      <c r="AQ439" s="274"/>
      <c r="AR439" s="274"/>
      <c r="AS439" s="221"/>
      <c r="AT439" s="221"/>
      <c r="AU439" s="221"/>
      <c r="AV439" s="221"/>
      <c r="AW439" s="221"/>
      <c r="AX439" s="221"/>
      <c r="AY439" s="221"/>
      <c r="AZ439" s="221"/>
    </row>
    <row r="440" spans="1:52" x14ac:dyDescent="0.15">
      <c r="A440" s="275"/>
      <c r="B440" s="274"/>
      <c r="C440" s="111"/>
      <c r="D440" s="111">
        <v>0</v>
      </c>
      <c r="E440" s="105">
        <v>0</v>
      </c>
      <c r="F440" s="105">
        <v>13.246532918117209</v>
      </c>
      <c r="G440" s="105">
        <v>13.432881932225131</v>
      </c>
      <c r="H440" s="105">
        <v>0</v>
      </c>
      <c r="I440" s="105">
        <v>0</v>
      </c>
      <c r="J440" s="105"/>
      <c r="L440" s="25"/>
      <c r="M440" s="105">
        <f t="shared" si="55"/>
        <v>0</v>
      </c>
      <c r="N440" s="105">
        <f t="shared" si="56"/>
        <v>-0.18634901410792182</v>
      </c>
      <c r="O440" s="105">
        <f t="shared" si="57"/>
        <v>0</v>
      </c>
      <c r="P440" s="25"/>
      <c r="Q440" s="105"/>
      <c r="R440" s="105"/>
      <c r="S440" s="284"/>
      <c r="U440" s="25"/>
      <c r="V440" s="112">
        <f t="shared" si="58"/>
        <v>0</v>
      </c>
      <c r="W440" s="112">
        <f t="shared" si="59"/>
        <v>0</v>
      </c>
      <c r="X440" s="112">
        <f t="shared" si="60"/>
        <v>0</v>
      </c>
      <c r="Z440" s="102">
        <f t="shared" si="61"/>
        <v>1</v>
      </c>
      <c r="AA440" s="102">
        <f t="shared" si="62"/>
        <v>1</v>
      </c>
      <c r="AH440" s="221"/>
      <c r="AI440" s="270"/>
      <c r="AJ440" s="221"/>
      <c r="AK440" s="221"/>
      <c r="AL440" s="221"/>
      <c r="AM440" s="221"/>
      <c r="AN440" s="221"/>
      <c r="AO440" s="221"/>
      <c r="AP440" s="221"/>
      <c r="AQ440" s="274"/>
      <c r="AR440" s="274"/>
      <c r="AS440" s="221"/>
      <c r="AT440" s="221"/>
      <c r="AU440" s="221"/>
      <c r="AV440" s="221"/>
      <c r="AW440" s="221"/>
      <c r="AX440" s="221"/>
      <c r="AY440" s="221"/>
      <c r="AZ440" s="221"/>
    </row>
    <row r="441" spans="1:52" x14ac:dyDescent="0.15">
      <c r="A441" s="275"/>
      <c r="B441" s="274"/>
      <c r="C441" s="111"/>
      <c r="D441" s="111">
        <v>0</v>
      </c>
      <c r="E441" s="105">
        <v>0</v>
      </c>
      <c r="F441" s="105">
        <v>13.246532918117209</v>
      </c>
      <c r="G441" s="105">
        <v>13.432881932225131</v>
      </c>
      <c r="H441" s="105">
        <v>0</v>
      </c>
      <c r="I441" s="105">
        <v>0</v>
      </c>
      <c r="J441" s="105"/>
      <c r="L441" s="25"/>
      <c r="M441" s="105">
        <f t="shared" si="55"/>
        <v>0</v>
      </c>
      <c r="N441" s="105">
        <f t="shared" si="56"/>
        <v>-0.18634901410792182</v>
      </c>
      <c r="O441" s="105">
        <f t="shared" si="57"/>
        <v>0</v>
      </c>
      <c r="P441" s="25"/>
      <c r="Q441" s="105"/>
      <c r="R441" s="105"/>
      <c r="S441" s="284"/>
      <c r="U441" s="25"/>
      <c r="V441" s="112">
        <f t="shared" si="58"/>
        <v>0</v>
      </c>
      <c r="W441" s="112">
        <f t="shared" si="59"/>
        <v>0</v>
      </c>
      <c r="X441" s="112">
        <f t="shared" si="60"/>
        <v>0</v>
      </c>
      <c r="Z441" s="102">
        <f t="shared" si="61"/>
        <v>1</v>
      </c>
      <c r="AA441" s="102">
        <f t="shared" si="62"/>
        <v>1</v>
      </c>
      <c r="AH441" s="221"/>
      <c r="AI441" s="270"/>
      <c r="AJ441" s="221"/>
      <c r="AK441" s="221"/>
      <c r="AL441" s="221"/>
      <c r="AM441" s="221"/>
      <c r="AN441" s="221"/>
      <c r="AO441" s="221"/>
      <c r="AP441" s="221"/>
      <c r="AQ441" s="274"/>
      <c r="AR441" s="274"/>
      <c r="AS441" s="221"/>
      <c r="AT441" s="221"/>
      <c r="AU441" s="221"/>
      <c r="AV441" s="221"/>
      <c r="AW441" s="221"/>
      <c r="AX441" s="221"/>
      <c r="AY441" s="221"/>
      <c r="AZ441" s="221"/>
    </row>
    <row r="442" spans="1:52" x14ac:dyDescent="0.15">
      <c r="A442" s="275"/>
      <c r="B442" s="274"/>
      <c r="C442" s="111"/>
      <c r="D442" s="111">
        <v>0</v>
      </c>
      <c r="E442" s="105">
        <v>0</v>
      </c>
      <c r="F442" s="105">
        <v>13.246532918117209</v>
      </c>
      <c r="G442" s="105">
        <v>13.432881932225131</v>
      </c>
      <c r="H442" s="105">
        <v>0</v>
      </c>
      <c r="I442" s="105">
        <v>0</v>
      </c>
      <c r="J442" s="105"/>
      <c r="L442" s="25"/>
      <c r="M442" s="105">
        <f t="shared" si="55"/>
        <v>0</v>
      </c>
      <c r="N442" s="105">
        <f t="shared" si="56"/>
        <v>-0.18634901410792182</v>
      </c>
      <c r="O442" s="105">
        <f t="shared" si="57"/>
        <v>0</v>
      </c>
      <c r="P442" s="25"/>
      <c r="Q442" s="105"/>
      <c r="R442" s="105"/>
      <c r="S442" s="284"/>
      <c r="U442" s="25"/>
      <c r="V442" s="112">
        <f t="shared" si="58"/>
        <v>0</v>
      </c>
      <c r="W442" s="112">
        <f t="shared" si="59"/>
        <v>0</v>
      </c>
      <c r="X442" s="112">
        <f t="shared" si="60"/>
        <v>0</v>
      </c>
      <c r="Z442" s="102">
        <f t="shared" si="61"/>
        <v>1</v>
      </c>
      <c r="AA442" s="102">
        <f t="shared" si="62"/>
        <v>1</v>
      </c>
      <c r="AH442" s="221"/>
      <c r="AI442" s="270"/>
      <c r="AJ442" s="221"/>
      <c r="AK442" s="221"/>
      <c r="AL442" s="221"/>
      <c r="AM442" s="221"/>
      <c r="AN442" s="221"/>
      <c r="AO442" s="221"/>
      <c r="AP442" s="221"/>
      <c r="AQ442" s="274"/>
      <c r="AR442" s="274"/>
      <c r="AS442" s="221"/>
      <c r="AT442" s="221"/>
      <c r="AU442" s="221"/>
      <c r="AV442" s="221"/>
      <c r="AW442" s="221"/>
      <c r="AX442" s="221"/>
      <c r="AY442" s="221"/>
      <c r="AZ442" s="221"/>
    </row>
    <row r="443" spans="1:52" x14ac:dyDescent="0.15">
      <c r="A443" s="275"/>
      <c r="B443" s="274"/>
      <c r="C443" s="111"/>
      <c r="D443" s="111">
        <v>0</v>
      </c>
      <c r="E443" s="105">
        <v>0</v>
      </c>
      <c r="F443" s="105">
        <v>13.246532918117209</v>
      </c>
      <c r="G443" s="105">
        <v>13.432881932225131</v>
      </c>
      <c r="H443" s="105">
        <v>0</v>
      </c>
      <c r="I443" s="105">
        <v>0</v>
      </c>
      <c r="J443" s="105"/>
      <c r="L443" s="25"/>
      <c r="M443" s="105">
        <f t="shared" si="55"/>
        <v>0</v>
      </c>
      <c r="N443" s="105">
        <f t="shared" si="56"/>
        <v>-0.18634901410792182</v>
      </c>
      <c r="O443" s="105">
        <f t="shared" si="57"/>
        <v>0</v>
      </c>
      <c r="P443" s="25"/>
      <c r="Q443" s="105"/>
      <c r="R443" s="105"/>
      <c r="S443" s="284"/>
      <c r="U443" s="25"/>
      <c r="V443" s="112">
        <f t="shared" si="58"/>
        <v>0</v>
      </c>
      <c r="W443" s="112">
        <f t="shared" si="59"/>
        <v>0</v>
      </c>
      <c r="X443" s="112">
        <f t="shared" si="60"/>
        <v>0</v>
      </c>
      <c r="Z443" s="102">
        <f t="shared" si="61"/>
        <v>1</v>
      </c>
      <c r="AA443" s="102">
        <f t="shared" si="62"/>
        <v>1</v>
      </c>
      <c r="AH443" s="221"/>
      <c r="AI443" s="270"/>
      <c r="AJ443" s="221"/>
      <c r="AK443" s="221"/>
      <c r="AL443" s="221"/>
      <c r="AM443" s="221"/>
      <c r="AN443" s="221"/>
      <c r="AO443" s="221"/>
      <c r="AP443" s="221"/>
      <c r="AQ443" s="274"/>
      <c r="AR443" s="274"/>
      <c r="AS443" s="221"/>
      <c r="AT443" s="221"/>
      <c r="AU443" s="221"/>
      <c r="AV443" s="221"/>
      <c r="AW443" s="221"/>
      <c r="AX443" s="221"/>
      <c r="AY443" s="221"/>
      <c r="AZ443" s="221"/>
    </row>
    <row r="444" spans="1:52" x14ac:dyDescent="0.15">
      <c r="A444" s="275"/>
      <c r="B444" s="274"/>
      <c r="C444" s="111"/>
      <c r="D444" s="111">
        <v>0</v>
      </c>
      <c r="E444" s="105">
        <v>0</v>
      </c>
      <c r="F444" s="105">
        <v>13.246532918117209</v>
      </c>
      <c r="G444" s="105">
        <v>13.432881932225131</v>
      </c>
      <c r="H444" s="105">
        <v>0</v>
      </c>
      <c r="I444" s="105">
        <v>0</v>
      </c>
      <c r="J444" s="105"/>
      <c r="L444" s="25"/>
      <c r="M444" s="105">
        <f t="shared" si="55"/>
        <v>0</v>
      </c>
      <c r="N444" s="105">
        <f t="shared" si="56"/>
        <v>-0.18634901410792182</v>
      </c>
      <c r="O444" s="105">
        <f t="shared" si="57"/>
        <v>0</v>
      </c>
      <c r="P444" s="25"/>
      <c r="Q444" s="105"/>
      <c r="R444" s="105"/>
      <c r="S444" s="284"/>
      <c r="U444" s="25"/>
      <c r="V444" s="112">
        <f t="shared" si="58"/>
        <v>0</v>
      </c>
      <c r="W444" s="112">
        <f t="shared" si="59"/>
        <v>0</v>
      </c>
      <c r="X444" s="112">
        <f t="shared" si="60"/>
        <v>0</v>
      </c>
      <c r="Z444" s="102">
        <f t="shared" si="61"/>
        <v>1</v>
      </c>
      <c r="AA444" s="102">
        <f t="shared" si="62"/>
        <v>1</v>
      </c>
      <c r="AH444" s="221"/>
      <c r="AI444" s="270"/>
      <c r="AJ444" s="221"/>
      <c r="AK444" s="221"/>
      <c r="AL444" s="221"/>
      <c r="AM444" s="221"/>
      <c r="AN444" s="221"/>
      <c r="AO444" s="221"/>
      <c r="AP444" s="221"/>
      <c r="AQ444" s="274"/>
      <c r="AR444" s="274"/>
      <c r="AS444" s="221"/>
      <c r="AT444" s="221"/>
      <c r="AU444" s="221"/>
      <c r="AV444" s="221"/>
      <c r="AW444" s="221"/>
      <c r="AX444" s="221"/>
      <c r="AY444" s="221"/>
      <c r="AZ444" s="221"/>
    </row>
    <row r="445" spans="1:52" x14ac:dyDescent="0.15">
      <c r="A445" s="275"/>
      <c r="B445" s="274"/>
      <c r="C445" s="111"/>
      <c r="D445" s="111">
        <v>0</v>
      </c>
      <c r="E445" s="105">
        <v>0</v>
      </c>
      <c r="F445" s="105">
        <v>13.246532918117209</v>
      </c>
      <c r="G445" s="105">
        <v>13.432881932225131</v>
      </c>
      <c r="H445" s="105">
        <v>0</v>
      </c>
      <c r="I445" s="105">
        <v>0</v>
      </c>
      <c r="J445" s="105"/>
      <c r="L445" s="25"/>
      <c r="M445" s="105">
        <f t="shared" si="55"/>
        <v>0</v>
      </c>
      <c r="N445" s="105">
        <f t="shared" si="56"/>
        <v>-0.18634901410792182</v>
      </c>
      <c r="O445" s="105">
        <f t="shared" si="57"/>
        <v>0</v>
      </c>
      <c r="P445" s="25"/>
      <c r="Q445" s="105"/>
      <c r="R445" s="105"/>
      <c r="S445" s="284"/>
      <c r="U445" s="25"/>
      <c r="V445" s="112">
        <f t="shared" si="58"/>
        <v>0</v>
      </c>
      <c r="W445" s="112">
        <f t="shared" si="59"/>
        <v>0</v>
      </c>
      <c r="X445" s="112">
        <f t="shared" si="60"/>
        <v>0</v>
      </c>
      <c r="Z445" s="102">
        <f t="shared" si="61"/>
        <v>1</v>
      </c>
      <c r="AA445" s="102">
        <f t="shared" si="62"/>
        <v>1</v>
      </c>
      <c r="AH445" s="221"/>
      <c r="AI445" s="270"/>
      <c r="AJ445" s="221"/>
      <c r="AK445" s="221"/>
      <c r="AL445" s="221"/>
      <c r="AM445" s="221"/>
      <c r="AN445" s="221"/>
      <c r="AO445" s="221"/>
      <c r="AP445" s="221"/>
      <c r="AQ445" s="274"/>
      <c r="AR445" s="274"/>
      <c r="AS445" s="221"/>
      <c r="AT445" s="221"/>
      <c r="AU445" s="221"/>
      <c r="AV445" s="221"/>
      <c r="AW445" s="221"/>
      <c r="AX445" s="221"/>
      <c r="AY445" s="221"/>
      <c r="AZ445" s="221"/>
    </row>
    <row r="446" spans="1:52" x14ac:dyDescent="0.15">
      <c r="A446" s="275"/>
      <c r="B446" s="274"/>
      <c r="C446" s="111"/>
      <c r="D446" s="111">
        <v>0</v>
      </c>
      <c r="E446" s="105">
        <v>0</v>
      </c>
      <c r="F446" s="105">
        <v>13.246532918117209</v>
      </c>
      <c r="G446" s="105">
        <v>13.432881932225131</v>
      </c>
      <c r="H446" s="105">
        <v>0</v>
      </c>
      <c r="I446" s="105">
        <v>0</v>
      </c>
      <c r="J446" s="105"/>
      <c r="L446" s="25"/>
      <c r="M446" s="105">
        <f t="shared" si="55"/>
        <v>0</v>
      </c>
      <c r="N446" s="105">
        <f t="shared" si="56"/>
        <v>-0.18634901410792182</v>
      </c>
      <c r="O446" s="105">
        <f t="shared" si="57"/>
        <v>0</v>
      </c>
      <c r="P446" s="25"/>
      <c r="Q446" s="105"/>
      <c r="R446" s="105"/>
      <c r="S446" s="284"/>
      <c r="U446" s="25"/>
      <c r="V446" s="112">
        <f t="shared" si="58"/>
        <v>0</v>
      </c>
      <c r="W446" s="112">
        <f t="shared" si="59"/>
        <v>0</v>
      </c>
      <c r="X446" s="112">
        <f t="shared" si="60"/>
        <v>0</v>
      </c>
      <c r="Z446" s="102">
        <f t="shared" si="61"/>
        <v>1</v>
      </c>
      <c r="AA446" s="102">
        <f t="shared" si="62"/>
        <v>1</v>
      </c>
      <c r="AH446" s="221"/>
      <c r="AI446" s="270"/>
      <c r="AJ446" s="221"/>
      <c r="AK446" s="221"/>
      <c r="AL446" s="221"/>
      <c r="AM446" s="221"/>
      <c r="AN446" s="221"/>
      <c r="AO446" s="221"/>
      <c r="AP446" s="221"/>
      <c r="AQ446" s="274"/>
      <c r="AR446" s="274"/>
      <c r="AS446" s="221"/>
      <c r="AT446" s="221"/>
      <c r="AU446" s="221"/>
      <c r="AV446" s="221"/>
      <c r="AW446" s="221"/>
      <c r="AX446" s="221"/>
      <c r="AY446" s="221"/>
      <c r="AZ446" s="221"/>
    </row>
    <row r="447" spans="1:52" x14ac:dyDescent="0.15">
      <c r="A447" s="275"/>
      <c r="B447" s="274"/>
      <c r="C447" s="111"/>
      <c r="D447" s="111">
        <v>0</v>
      </c>
      <c r="E447" s="105">
        <v>0</v>
      </c>
      <c r="F447" s="105">
        <v>13.246532918117209</v>
      </c>
      <c r="G447" s="105">
        <v>13.432881932225131</v>
      </c>
      <c r="H447" s="105">
        <v>0</v>
      </c>
      <c r="I447" s="105">
        <v>0</v>
      </c>
      <c r="J447" s="105"/>
      <c r="L447" s="25"/>
      <c r="M447" s="105">
        <f t="shared" si="55"/>
        <v>0</v>
      </c>
      <c r="N447" s="105">
        <f t="shared" si="56"/>
        <v>-0.18634901410792182</v>
      </c>
      <c r="O447" s="105">
        <f t="shared" si="57"/>
        <v>0</v>
      </c>
      <c r="P447" s="25"/>
      <c r="Q447" s="105"/>
      <c r="R447" s="105"/>
      <c r="S447" s="284"/>
      <c r="U447" s="25"/>
      <c r="V447" s="112">
        <f t="shared" si="58"/>
        <v>0</v>
      </c>
      <c r="W447" s="112">
        <f t="shared" si="59"/>
        <v>0</v>
      </c>
      <c r="X447" s="112">
        <f t="shared" si="60"/>
        <v>0</v>
      </c>
      <c r="Z447" s="102">
        <f t="shared" si="61"/>
        <v>1</v>
      </c>
      <c r="AA447" s="102">
        <f t="shared" si="62"/>
        <v>1</v>
      </c>
      <c r="AH447" s="221"/>
      <c r="AI447" s="270"/>
      <c r="AJ447" s="221"/>
      <c r="AK447" s="221"/>
      <c r="AL447" s="221"/>
      <c r="AM447" s="221"/>
      <c r="AN447" s="221"/>
      <c r="AO447" s="221"/>
      <c r="AP447" s="221"/>
      <c r="AQ447" s="274"/>
      <c r="AR447" s="274"/>
      <c r="AS447" s="221"/>
      <c r="AT447" s="221"/>
      <c r="AU447" s="221"/>
      <c r="AV447" s="221"/>
      <c r="AW447" s="221"/>
      <c r="AX447" s="221"/>
      <c r="AY447" s="221"/>
      <c r="AZ447" s="221"/>
    </row>
    <row r="448" spans="1:52" x14ac:dyDescent="0.15">
      <c r="A448" s="275"/>
      <c r="B448" s="274"/>
      <c r="C448" s="111"/>
      <c r="D448" s="111">
        <v>0</v>
      </c>
      <c r="E448" s="105">
        <v>0</v>
      </c>
      <c r="F448" s="105">
        <v>13.246532918117209</v>
      </c>
      <c r="G448" s="105">
        <v>13.432881932225131</v>
      </c>
      <c r="H448" s="105">
        <v>0</v>
      </c>
      <c r="I448" s="105">
        <v>0</v>
      </c>
      <c r="J448" s="105"/>
      <c r="L448" s="25"/>
      <c r="M448" s="105">
        <f t="shared" si="55"/>
        <v>0</v>
      </c>
      <c r="N448" s="105">
        <f t="shared" si="56"/>
        <v>-0.18634901410792182</v>
      </c>
      <c r="O448" s="105">
        <f t="shared" si="57"/>
        <v>0</v>
      </c>
      <c r="P448" s="25"/>
      <c r="Q448" s="105"/>
      <c r="R448" s="105"/>
      <c r="S448" s="284"/>
      <c r="U448" s="25"/>
      <c r="V448" s="112">
        <f t="shared" si="58"/>
        <v>0</v>
      </c>
      <c r="W448" s="112">
        <f t="shared" si="59"/>
        <v>0</v>
      </c>
      <c r="X448" s="112">
        <f t="shared" si="60"/>
        <v>0</v>
      </c>
      <c r="Z448" s="102">
        <f t="shared" si="61"/>
        <v>1</v>
      </c>
      <c r="AA448" s="102">
        <f t="shared" si="62"/>
        <v>1</v>
      </c>
      <c r="AH448" s="221"/>
      <c r="AI448" s="270"/>
      <c r="AJ448" s="221"/>
      <c r="AK448" s="221"/>
      <c r="AL448" s="221"/>
      <c r="AM448" s="221"/>
      <c r="AN448" s="221"/>
      <c r="AO448" s="221"/>
      <c r="AP448" s="221"/>
      <c r="AQ448" s="274"/>
      <c r="AR448" s="274"/>
      <c r="AS448" s="221"/>
      <c r="AT448" s="221"/>
      <c r="AU448" s="221"/>
      <c r="AV448" s="221"/>
      <c r="AW448" s="221"/>
      <c r="AX448" s="221"/>
      <c r="AY448" s="221"/>
      <c r="AZ448" s="221"/>
    </row>
    <row r="449" spans="1:52" x14ac:dyDescent="0.15">
      <c r="A449" s="275"/>
      <c r="B449" s="274"/>
      <c r="C449" s="111"/>
      <c r="D449" s="111">
        <v>0</v>
      </c>
      <c r="E449" s="105">
        <v>0</v>
      </c>
      <c r="F449" s="105">
        <v>13.246532918117209</v>
      </c>
      <c r="G449" s="105">
        <v>13.432881932225131</v>
      </c>
      <c r="H449" s="105">
        <v>0</v>
      </c>
      <c r="I449" s="105">
        <v>0</v>
      </c>
      <c r="J449" s="105"/>
      <c r="L449" s="25"/>
      <c r="M449" s="105">
        <f t="shared" si="55"/>
        <v>0</v>
      </c>
      <c r="N449" s="105">
        <f t="shared" si="56"/>
        <v>-0.18634901410792182</v>
      </c>
      <c r="O449" s="105">
        <f t="shared" si="57"/>
        <v>0</v>
      </c>
      <c r="P449" s="25"/>
      <c r="Q449" s="105"/>
      <c r="R449" s="105"/>
      <c r="S449" s="284"/>
      <c r="U449" s="25"/>
      <c r="V449" s="112">
        <f t="shared" si="58"/>
        <v>0</v>
      </c>
      <c r="W449" s="112">
        <f t="shared" si="59"/>
        <v>0</v>
      </c>
      <c r="X449" s="112">
        <f t="shared" si="60"/>
        <v>0</v>
      </c>
      <c r="Z449" s="102">
        <f t="shared" si="61"/>
        <v>1</v>
      </c>
      <c r="AA449" s="102">
        <f t="shared" si="62"/>
        <v>1</v>
      </c>
      <c r="AH449" s="221"/>
      <c r="AI449" s="270"/>
      <c r="AJ449" s="221"/>
      <c r="AK449" s="221"/>
      <c r="AL449" s="221"/>
      <c r="AM449" s="221"/>
      <c r="AN449" s="221"/>
      <c r="AO449" s="221"/>
      <c r="AP449" s="221"/>
      <c r="AQ449" s="274"/>
      <c r="AR449" s="274"/>
      <c r="AS449" s="221"/>
      <c r="AT449" s="221"/>
      <c r="AU449" s="221"/>
      <c r="AV449" s="221"/>
      <c r="AW449" s="221"/>
      <c r="AX449" s="221"/>
      <c r="AY449" s="221"/>
      <c r="AZ449" s="221"/>
    </row>
    <row r="450" spans="1:52" x14ac:dyDescent="0.15">
      <c r="A450" s="275"/>
      <c r="B450" s="274"/>
      <c r="C450" s="111"/>
      <c r="D450" s="111">
        <v>0</v>
      </c>
      <c r="E450" s="105">
        <v>0</v>
      </c>
      <c r="F450" s="105">
        <v>13.246532918117209</v>
      </c>
      <c r="G450" s="105">
        <v>13.432881932225131</v>
      </c>
      <c r="H450" s="105">
        <v>0</v>
      </c>
      <c r="I450" s="105">
        <v>0</v>
      </c>
      <c r="J450" s="105"/>
      <c r="L450" s="25"/>
      <c r="M450" s="105">
        <f t="shared" si="55"/>
        <v>0</v>
      </c>
      <c r="N450" s="105">
        <f t="shared" si="56"/>
        <v>-0.18634901410792182</v>
      </c>
      <c r="O450" s="105">
        <f t="shared" si="57"/>
        <v>0</v>
      </c>
      <c r="P450" s="25"/>
      <c r="Q450" s="105"/>
      <c r="R450" s="105"/>
      <c r="S450" s="284"/>
      <c r="U450" s="25"/>
      <c r="V450" s="112">
        <f t="shared" si="58"/>
        <v>0</v>
      </c>
      <c r="W450" s="112">
        <f t="shared" si="59"/>
        <v>0</v>
      </c>
      <c r="X450" s="112">
        <f t="shared" si="60"/>
        <v>0</v>
      </c>
      <c r="Z450" s="102">
        <f t="shared" si="61"/>
        <v>1</v>
      </c>
      <c r="AA450" s="102">
        <f t="shared" si="62"/>
        <v>1</v>
      </c>
      <c r="AH450" s="221"/>
      <c r="AI450" s="270"/>
      <c r="AJ450" s="221"/>
      <c r="AK450" s="221"/>
      <c r="AL450" s="221"/>
      <c r="AM450" s="221"/>
      <c r="AN450" s="221"/>
      <c r="AO450" s="221"/>
      <c r="AP450" s="221"/>
      <c r="AQ450" s="274"/>
      <c r="AR450" s="274"/>
      <c r="AS450" s="221"/>
      <c r="AT450" s="221"/>
      <c r="AU450" s="221"/>
      <c r="AV450" s="221"/>
      <c r="AW450" s="221"/>
      <c r="AX450" s="221"/>
      <c r="AY450" s="221"/>
      <c r="AZ450" s="221"/>
    </row>
    <row r="451" spans="1:52" x14ac:dyDescent="0.15">
      <c r="A451" s="275"/>
      <c r="B451" s="274"/>
      <c r="C451" s="111"/>
      <c r="D451" s="111">
        <v>0</v>
      </c>
      <c r="E451" s="105">
        <v>0</v>
      </c>
      <c r="F451" s="105">
        <v>13.246532918117209</v>
      </c>
      <c r="G451" s="105">
        <v>13.432881932225131</v>
      </c>
      <c r="H451" s="105">
        <v>0</v>
      </c>
      <c r="I451" s="105">
        <v>0</v>
      </c>
      <c r="J451" s="105"/>
      <c r="L451" s="25"/>
      <c r="M451" s="105">
        <f t="shared" si="55"/>
        <v>0</v>
      </c>
      <c r="N451" s="105">
        <f t="shared" si="56"/>
        <v>-0.18634901410792182</v>
      </c>
      <c r="O451" s="105">
        <f t="shared" si="57"/>
        <v>0</v>
      </c>
      <c r="P451" s="25"/>
      <c r="Q451" s="105"/>
      <c r="R451" s="105"/>
      <c r="S451" s="284"/>
      <c r="U451" s="25"/>
      <c r="V451" s="112">
        <f t="shared" si="58"/>
        <v>0</v>
      </c>
      <c r="W451" s="112">
        <f t="shared" si="59"/>
        <v>0</v>
      </c>
      <c r="X451" s="112">
        <f t="shared" si="60"/>
        <v>0</v>
      </c>
      <c r="Z451" s="102">
        <f t="shared" si="61"/>
        <v>1</v>
      </c>
      <c r="AA451" s="102">
        <f t="shared" si="62"/>
        <v>1</v>
      </c>
      <c r="AH451" s="221"/>
      <c r="AI451" s="270"/>
      <c r="AJ451" s="221"/>
      <c r="AK451" s="221"/>
      <c r="AL451" s="221"/>
      <c r="AM451" s="221"/>
      <c r="AN451" s="221"/>
      <c r="AO451" s="221"/>
      <c r="AP451" s="221"/>
      <c r="AQ451" s="274"/>
      <c r="AR451" s="274"/>
      <c r="AS451" s="221"/>
      <c r="AT451" s="221"/>
      <c r="AU451" s="221"/>
      <c r="AV451" s="221"/>
      <c r="AW451" s="221"/>
      <c r="AX451" s="221"/>
      <c r="AY451" s="221"/>
      <c r="AZ451" s="221"/>
    </row>
    <row r="452" spans="1:52" x14ac:dyDescent="0.15">
      <c r="A452" s="275"/>
      <c r="B452" s="274"/>
      <c r="C452" s="111"/>
      <c r="D452" s="111">
        <v>0</v>
      </c>
      <c r="E452" s="105">
        <v>0</v>
      </c>
      <c r="F452" s="105">
        <v>13.246532918117209</v>
      </c>
      <c r="G452" s="105">
        <v>13.432881932225131</v>
      </c>
      <c r="H452" s="105">
        <v>0</v>
      </c>
      <c r="I452" s="105">
        <v>0</v>
      </c>
      <c r="J452" s="105"/>
      <c r="L452" s="25"/>
      <c r="M452" s="105">
        <f t="shared" si="55"/>
        <v>0</v>
      </c>
      <c r="N452" s="105">
        <f t="shared" si="56"/>
        <v>-0.18634901410792182</v>
      </c>
      <c r="O452" s="105">
        <f t="shared" si="57"/>
        <v>0</v>
      </c>
      <c r="P452" s="25"/>
      <c r="Q452" s="105"/>
      <c r="R452" s="105"/>
      <c r="S452" s="284"/>
      <c r="U452" s="25"/>
      <c r="V452" s="112">
        <f t="shared" si="58"/>
        <v>0</v>
      </c>
      <c r="W452" s="112">
        <f t="shared" si="59"/>
        <v>0</v>
      </c>
      <c r="X452" s="112">
        <f t="shared" si="60"/>
        <v>0</v>
      </c>
      <c r="Z452" s="102">
        <f t="shared" si="61"/>
        <v>1</v>
      </c>
      <c r="AA452" s="102">
        <f t="shared" si="62"/>
        <v>1</v>
      </c>
      <c r="AH452" s="221"/>
      <c r="AI452" s="270"/>
      <c r="AJ452" s="221"/>
      <c r="AK452" s="221"/>
      <c r="AL452" s="221"/>
      <c r="AM452" s="221"/>
      <c r="AN452" s="221"/>
      <c r="AO452" s="221"/>
      <c r="AP452" s="221"/>
      <c r="AQ452" s="274"/>
      <c r="AR452" s="274"/>
      <c r="AS452" s="221"/>
      <c r="AT452" s="221"/>
      <c r="AU452" s="221"/>
      <c r="AV452" s="221"/>
      <c r="AW452" s="221"/>
      <c r="AX452" s="221"/>
      <c r="AY452" s="221"/>
      <c r="AZ452" s="221"/>
    </row>
    <row r="453" spans="1:52" x14ac:dyDescent="0.15">
      <c r="A453" s="275"/>
      <c r="B453" s="274"/>
      <c r="C453" s="111"/>
      <c r="D453" s="111">
        <v>0</v>
      </c>
      <c r="E453" s="105">
        <v>0</v>
      </c>
      <c r="F453" s="105">
        <v>13.246532918117209</v>
      </c>
      <c r="G453" s="105">
        <v>13.432881932225131</v>
      </c>
      <c r="H453" s="105">
        <v>0</v>
      </c>
      <c r="I453" s="105">
        <v>0</v>
      </c>
      <c r="J453" s="105"/>
      <c r="L453" s="25"/>
      <c r="M453" s="105">
        <f t="shared" si="55"/>
        <v>0</v>
      </c>
      <c r="N453" s="105">
        <f t="shared" si="56"/>
        <v>-0.18634901410792182</v>
      </c>
      <c r="O453" s="105">
        <f t="shared" si="57"/>
        <v>0</v>
      </c>
      <c r="P453" s="25"/>
      <c r="Q453" s="105"/>
      <c r="R453" s="105"/>
      <c r="S453" s="284"/>
      <c r="U453" s="25"/>
      <c r="V453" s="112">
        <f t="shared" si="58"/>
        <v>0</v>
      </c>
      <c r="W453" s="112">
        <f t="shared" si="59"/>
        <v>0</v>
      </c>
      <c r="X453" s="112">
        <f t="shared" si="60"/>
        <v>0</v>
      </c>
      <c r="Z453" s="102">
        <f t="shared" si="61"/>
        <v>1</v>
      </c>
      <c r="AA453" s="102">
        <f t="shared" si="62"/>
        <v>1</v>
      </c>
      <c r="AH453" s="221"/>
      <c r="AI453" s="270"/>
      <c r="AJ453" s="221"/>
      <c r="AK453" s="221"/>
      <c r="AL453" s="221"/>
      <c r="AM453" s="221"/>
      <c r="AN453" s="221"/>
      <c r="AO453" s="221"/>
      <c r="AP453" s="221"/>
      <c r="AQ453" s="274"/>
      <c r="AR453" s="274"/>
      <c r="AS453" s="221"/>
      <c r="AT453" s="221"/>
      <c r="AU453" s="221"/>
      <c r="AV453" s="221"/>
      <c r="AW453" s="221"/>
      <c r="AX453" s="221"/>
      <c r="AY453" s="221"/>
      <c r="AZ453" s="221"/>
    </row>
    <row r="454" spans="1:52" x14ac:dyDescent="0.15">
      <c r="A454" s="275"/>
      <c r="B454" s="274"/>
      <c r="C454" s="111"/>
      <c r="D454" s="111">
        <v>0</v>
      </c>
      <c r="E454" s="105">
        <v>0</v>
      </c>
      <c r="F454" s="105">
        <v>13.246532918117209</v>
      </c>
      <c r="G454" s="105">
        <v>13.432881932225131</v>
      </c>
      <c r="H454" s="105">
        <v>0</v>
      </c>
      <c r="I454" s="105">
        <v>0</v>
      </c>
      <c r="J454" s="105"/>
      <c r="L454" s="25"/>
      <c r="M454" s="105">
        <f t="shared" si="55"/>
        <v>0</v>
      </c>
      <c r="N454" s="105">
        <f t="shared" si="56"/>
        <v>-0.18634901410792182</v>
      </c>
      <c r="O454" s="105">
        <f t="shared" si="57"/>
        <v>0</v>
      </c>
      <c r="P454" s="25"/>
      <c r="Q454" s="105"/>
      <c r="R454" s="105"/>
      <c r="S454" s="284"/>
      <c r="U454" s="25"/>
      <c r="V454" s="112">
        <f t="shared" si="58"/>
        <v>0</v>
      </c>
      <c r="W454" s="112">
        <f t="shared" si="59"/>
        <v>0</v>
      </c>
      <c r="X454" s="112">
        <f t="shared" si="60"/>
        <v>0</v>
      </c>
      <c r="Z454" s="102">
        <f t="shared" si="61"/>
        <v>1</v>
      </c>
      <c r="AA454" s="102">
        <f t="shared" si="62"/>
        <v>1</v>
      </c>
      <c r="AH454" s="221"/>
      <c r="AI454" s="270"/>
      <c r="AJ454" s="221"/>
      <c r="AK454" s="221"/>
      <c r="AL454" s="221"/>
      <c r="AM454" s="221"/>
      <c r="AN454" s="221"/>
      <c r="AO454" s="221"/>
      <c r="AP454" s="221"/>
      <c r="AQ454" s="274"/>
      <c r="AR454" s="274"/>
      <c r="AS454" s="221"/>
      <c r="AT454" s="221"/>
      <c r="AU454" s="221"/>
      <c r="AV454" s="221"/>
      <c r="AW454" s="221"/>
      <c r="AX454" s="221"/>
      <c r="AY454" s="221"/>
      <c r="AZ454" s="221"/>
    </row>
    <row r="455" spans="1:52" x14ac:dyDescent="0.15">
      <c r="A455" s="275"/>
      <c r="B455" s="274"/>
      <c r="C455" s="111"/>
      <c r="D455" s="111">
        <v>0</v>
      </c>
      <c r="E455" s="105">
        <v>0</v>
      </c>
      <c r="F455" s="105">
        <v>13.246532918117209</v>
      </c>
      <c r="G455" s="105">
        <v>13.432881932225131</v>
      </c>
      <c r="H455" s="105">
        <v>0</v>
      </c>
      <c r="I455" s="105">
        <v>0</v>
      </c>
      <c r="J455" s="105"/>
      <c r="L455" s="25"/>
      <c r="M455" s="105">
        <f t="shared" si="55"/>
        <v>0</v>
      </c>
      <c r="N455" s="105">
        <f t="shared" si="56"/>
        <v>-0.18634901410792182</v>
      </c>
      <c r="O455" s="105">
        <f t="shared" si="57"/>
        <v>0</v>
      </c>
      <c r="P455" s="25"/>
      <c r="Q455" s="105"/>
      <c r="R455" s="105"/>
      <c r="S455" s="284"/>
      <c r="U455" s="25"/>
      <c r="V455" s="112">
        <f t="shared" si="58"/>
        <v>0</v>
      </c>
      <c r="W455" s="112">
        <f t="shared" si="59"/>
        <v>0</v>
      </c>
      <c r="X455" s="112">
        <f t="shared" si="60"/>
        <v>0</v>
      </c>
      <c r="Z455" s="102">
        <f t="shared" si="61"/>
        <v>1</v>
      </c>
      <c r="AA455" s="102">
        <f t="shared" si="62"/>
        <v>1</v>
      </c>
      <c r="AH455" s="221"/>
      <c r="AI455" s="270"/>
      <c r="AJ455" s="221"/>
      <c r="AK455" s="221"/>
      <c r="AL455" s="221"/>
      <c r="AM455" s="221"/>
      <c r="AN455" s="221"/>
      <c r="AO455" s="221"/>
      <c r="AP455" s="221"/>
      <c r="AQ455" s="274"/>
      <c r="AR455" s="274"/>
      <c r="AS455" s="221"/>
      <c r="AT455" s="221"/>
      <c r="AU455" s="221"/>
      <c r="AV455" s="221"/>
      <c r="AW455" s="221"/>
      <c r="AX455" s="221"/>
      <c r="AY455" s="221"/>
      <c r="AZ455" s="221"/>
    </row>
    <row r="456" spans="1:52" x14ac:dyDescent="0.15">
      <c r="A456" s="275"/>
      <c r="B456" s="274"/>
      <c r="C456" s="111"/>
      <c r="D456" s="111">
        <v>0</v>
      </c>
      <c r="E456" s="105">
        <v>0</v>
      </c>
      <c r="F456" s="105">
        <v>13.246532918117209</v>
      </c>
      <c r="G456" s="105">
        <v>13.432881932225131</v>
      </c>
      <c r="H456" s="105">
        <v>0</v>
      </c>
      <c r="I456" s="105">
        <v>0</v>
      </c>
      <c r="J456" s="105"/>
      <c r="L456" s="25"/>
      <c r="M456" s="105">
        <f t="shared" si="55"/>
        <v>0</v>
      </c>
      <c r="N456" s="105">
        <f t="shared" si="56"/>
        <v>-0.18634901410792182</v>
      </c>
      <c r="O456" s="105">
        <f t="shared" si="57"/>
        <v>0</v>
      </c>
      <c r="P456" s="25"/>
      <c r="Q456" s="105"/>
      <c r="R456" s="105"/>
      <c r="S456" s="284"/>
      <c r="U456" s="25"/>
      <c r="V456" s="112">
        <f t="shared" si="58"/>
        <v>0</v>
      </c>
      <c r="W456" s="112">
        <f t="shared" si="59"/>
        <v>0</v>
      </c>
      <c r="X456" s="112">
        <f t="shared" si="60"/>
        <v>0</v>
      </c>
      <c r="Z456" s="102">
        <f t="shared" si="61"/>
        <v>1</v>
      </c>
      <c r="AA456" s="102">
        <f t="shared" si="62"/>
        <v>1</v>
      </c>
      <c r="AH456" s="221"/>
      <c r="AI456" s="270"/>
      <c r="AJ456" s="221"/>
      <c r="AK456" s="221"/>
      <c r="AL456" s="221"/>
      <c r="AM456" s="221"/>
      <c r="AN456" s="221"/>
      <c r="AO456" s="221"/>
      <c r="AP456" s="221"/>
      <c r="AQ456" s="274"/>
      <c r="AR456" s="274"/>
      <c r="AS456" s="221"/>
      <c r="AT456" s="221"/>
      <c r="AU456" s="221"/>
      <c r="AV456" s="221"/>
      <c r="AW456" s="221"/>
      <c r="AX456" s="221"/>
      <c r="AY456" s="221"/>
      <c r="AZ456" s="221"/>
    </row>
    <row r="457" spans="1:52" x14ac:dyDescent="0.15">
      <c r="A457" s="275"/>
      <c r="B457" s="274"/>
      <c r="C457" s="111"/>
      <c r="D457" s="111">
        <v>0</v>
      </c>
      <c r="E457" s="105">
        <v>0</v>
      </c>
      <c r="F457" s="105">
        <v>13.246532918117209</v>
      </c>
      <c r="G457" s="105">
        <v>13.432881932225131</v>
      </c>
      <c r="H457" s="105">
        <v>0</v>
      </c>
      <c r="I457" s="105">
        <v>0</v>
      </c>
      <c r="J457" s="105"/>
      <c r="L457" s="25"/>
      <c r="M457" s="105">
        <f t="shared" si="55"/>
        <v>0</v>
      </c>
      <c r="N457" s="105">
        <f t="shared" si="56"/>
        <v>-0.18634901410792182</v>
      </c>
      <c r="O457" s="105">
        <f t="shared" si="57"/>
        <v>0</v>
      </c>
      <c r="P457" s="25"/>
      <c r="Q457" s="105"/>
      <c r="R457" s="105"/>
      <c r="S457" s="284"/>
      <c r="U457" s="25"/>
      <c r="V457" s="112">
        <f t="shared" si="58"/>
        <v>0</v>
      </c>
      <c r="W457" s="112">
        <f t="shared" si="59"/>
        <v>0</v>
      </c>
      <c r="X457" s="112">
        <f t="shared" si="60"/>
        <v>0</v>
      </c>
      <c r="Z457" s="102">
        <f t="shared" si="61"/>
        <v>1</v>
      </c>
      <c r="AA457" s="102">
        <f t="shared" si="62"/>
        <v>1</v>
      </c>
      <c r="AH457" s="221"/>
      <c r="AI457" s="270"/>
      <c r="AJ457" s="221"/>
      <c r="AK457" s="221"/>
      <c r="AL457" s="221"/>
      <c r="AM457" s="221"/>
      <c r="AN457" s="221"/>
      <c r="AO457" s="221"/>
      <c r="AP457" s="221"/>
      <c r="AQ457" s="274"/>
      <c r="AR457" s="274"/>
      <c r="AS457" s="221"/>
      <c r="AT457" s="221"/>
      <c r="AU457" s="221"/>
      <c r="AV457" s="221"/>
      <c r="AW457" s="221"/>
      <c r="AX457" s="221"/>
      <c r="AY457" s="221"/>
      <c r="AZ457" s="221"/>
    </row>
    <row r="458" spans="1:52" x14ac:dyDescent="0.15">
      <c r="A458" s="275"/>
      <c r="B458" s="274"/>
      <c r="C458" s="111"/>
      <c r="D458" s="111">
        <v>0</v>
      </c>
      <c r="E458" s="105">
        <v>0</v>
      </c>
      <c r="F458" s="105">
        <v>13.246532918117209</v>
      </c>
      <c r="G458" s="105">
        <v>13.432881932225131</v>
      </c>
      <c r="H458" s="105">
        <v>0</v>
      </c>
      <c r="I458" s="105">
        <v>0</v>
      </c>
      <c r="J458" s="105"/>
      <c r="L458" s="25"/>
      <c r="M458" s="105">
        <f t="shared" si="55"/>
        <v>0</v>
      </c>
      <c r="N458" s="105">
        <f t="shared" si="56"/>
        <v>-0.18634901410792182</v>
      </c>
      <c r="O458" s="105">
        <f t="shared" si="57"/>
        <v>0</v>
      </c>
      <c r="P458" s="25"/>
      <c r="Q458" s="105"/>
      <c r="R458" s="105"/>
      <c r="S458" s="284"/>
      <c r="U458" s="25"/>
      <c r="V458" s="112">
        <f t="shared" si="58"/>
        <v>0</v>
      </c>
      <c r="W458" s="112">
        <f t="shared" si="59"/>
        <v>0</v>
      </c>
      <c r="X458" s="112">
        <f t="shared" si="60"/>
        <v>0</v>
      </c>
      <c r="Z458" s="102">
        <f t="shared" si="61"/>
        <v>1</v>
      </c>
      <c r="AA458" s="102">
        <f t="shared" si="62"/>
        <v>1</v>
      </c>
      <c r="AH458" s="221"/>
      <c r="AI458" s="270"/>
      <c r="AJ458" s="221"/>
      <c r="AK458" s="221"/>
      <c r="AL458" s="221"/>
      <c r="AM458" s="221"/>
      <c r="AN458" s="221"/>
      <c r="AO458" s="221"/>
      <c r="AP458" s="221"/>
      <c r="AQ458" s="274"/>
      <c r="AR458" s="274"/>
      <c r="AS458" s="221"/>
      <c r="AT458" s="221"/>
      <c r="AU458" s="221"/>
      <c r="AV458" s="221"/>
      <c r="AW458" s="221"/>
      <c r="AX458" s="221"/>
      <c r="AY458" s="221"/>
      <c r="AZ458" s="221"/>
    </row>
    <row r="459" spans="1:52" x14ac:dyDescent="0.15">
      <c r="A459" s="275"/>
      <c r="B459" s="274"/>
      <c r="C459" s="111"/>
      <c r="D459" s="111">
        <v>0</v>
      </c>
      <c r="E459" s="105">
        <v>0</v>
      </c>
      <c r="F459" s="105">
        <v>13.246532918117209</v>
      </c>
      <c r="G459" s="105">
        <v>13.432881932225131</v>
      </c>
      <c r="H459" s="105">
        <v>0</v>
      </c>
      <c r="I459" s="105">
        <v>0</v>
      </c>
      <c r="J459" s="105"/>
      <c r="L459" s="25"/>
      <c r="M459" s="105">
        <f t="shared" si="55"/>
        <v>0</v>
      </c>
      <c r="N459" s="105">
        <f t="shared" si="56"/>
        <v>-0.18634901410792182</v>
      </c>
      <c r="O459" s="105">
        <f t="shared" si="57"/>
        <v>0</v>
      </c>
      <c r="P459" s="25"/>
      <c r="Q459" s="105"/>
      <c r="R459" s="105"/>
      <c r="S459" s="284"/>
      <c r="U459" s="25"/>
      <c r="V459" s="112">
        <f t="shared" si="58"/>
        <v>0</v>
      </c>
      <c r="W459" s="112">
        <f t="shared" si="59"/>
        <v>0</v>
      </c>
      <c r="X459" s="112">
        <f t="shared" si="60"/>
        <v>0</v>
      </c>
      <c r="Z459" s="102">
        <f t="shared" si="61"/>
        <v>1</v>
      </c>
      <c r="AA459" s="102">
        <f t="shared" si="62"/>
        <v>1</v>
      </c>
      <c r="AH459" s="221"/>
      <c r="AI459" s="270"/>
      <c r="AJ459" s="221"/>
      <c r="AK459" s="221"/>
      <c r="AL459" s="221"/>
      <c r="AM459" s="221"/>
      <c r="AN459" s="221"/>
      <c r="AO459" s="221"/>
      <c r="AP459" s="221"/>
      <c r="AQ459" s="274"/>
      <c r="AR459" s="274"/>
      <c r="AS459" s="221"/>
      <c r="AT459" s="221"/>
      <c r="AU459" s="221"/>
      <c r="AV459" s="221"/>
      <c r="AW459" s="221"/>
      <c r="AX459" s="221"/>
      <c r="AY459" s="221"/>
      <c r="AZ459" s="221"/>
    </row>
    <row r="460" spans="1:52" x14ac:dyDescent="0.15">
      <c r="A460" s="275"/>
      <c r="B460" s="274"/>
      <c r="C460" s="111"/>
      <c r="D460" s="111">
        <v>0</v>
      </c>
      <c r="E460" s="105">
        <v>0</v>
      </c>
      <c r="F460" s="105">
        <v>13.246532918117209</v>
      </c>
      <c r="G460" s="105">
        <v>13.432881932225131</v>
      </c>
      <c r="H460" s="105">
        <v>0</v>
      </c>
      <c r="I460" s="105">
        <v>0</v>
      </c>
      <c r="J460" s="105"/>
      <c r="L460" s="25"/>
      <c r="M460" s="105">
        <f t="shared" si="55"/>
        <v>0</v>
      </c>
      <c r="N460" s="105">
        <f t="shared" si="56"/>
        <v>-0.18634901410792182</v>
      </c>
      <c r="O460" s="105">
        <f t="shared" si="57"/>
        <v>0</v>
      </c>
      <c r="P460" s="25"/>
      <c r="Q460" s="105"/>
      <c r="R460" s="105"/>
      <c r="S460" s="284"/>
      <c r="U460" s="25"/>
      <c r="V460" s="112">
        <f t="shared" si="58"/>
        <v>0</v>
      </c>
      <c r="W460" s="112">
        <f t="shared" si="59"/>
        <v>0</v>
      </c>
      <c r="X460" s="112">
        <f t="shared" si="60"/>
        <v>0</v>
      </c>
      <c r="Z460" s="102">
        <f t="shared" si="61"/>
        <v>1</v>
      </c>
      <c r="AA460" s="102">
        <f t="shared" si="62"/>
        <v>1</v>
      </c>
      <c r="AH460" s="221"/>
      <c r="AI460" s="270"/>
      <c r="AJ460" s="221"/>
      <c r="AK460" s="221"/>
      <c r="AL460" s="221"/>
      <c r="AM460" s="221"/>
      <c r="AN460" s="221"/>
      <c r="AO460" s="221"/>
      <c r="AP460" s="221"/>
      <c r="AQ460" s="274"/>
      <c r="AR460" s="274"/>
      <c r="AS460" s="221"/>
      <c r="AT460" s="221"/>
      <c r="AU460" s="221"/>
      <c r="AV460" s="221"/>
      <c r="AW460" s="221"/>
      <c r="AX460" s="221"/>
      <c r="AY460" s="221"/>
      <c r="AZ460" s="221"/>
    </row>
    <row r="461" spans="1:52" x14ac:dyDescent="0.15">
      <c r="A461" s="275"/>
      <c r="B461" s="274"/>
      <c r="C461" s="111"/>
      <c r="D461" s="111">
        <v>0</v>
      </c>
      <c r="E461" s="105">
        <v>0</v>
      </c>
      <c r="F461" s="105">
        <v>13.246532918117209</v>
      </c>
      <c r="G461" s="105">
        <v>13.432881932225131</v>
      </c>
      <c r="H461" s="105">
        <v>0</v>
      </c>
      <c r="I461" s="105">
        <v>0</v>
      </c>
      <c r="J461" s="105"/>
      <c r="L461" s="25"/>
      <c r="M461" s="105">
        <f t="shared" si="55"/>
        <v>0</v>
      </c>
      <c r="N461" s="105">
        <f t="shared" si="56"/>
        <v>-0.18634901410792182</v>
      </c>
      <c r="O461" s="105">
        <f t="shared" si="57"/>
        <v>0</v>
      </c>
      <c r="P461" s="25"/>
      <c r="Q461" s="105"/>
      <c r="R461" s="105"/>
      <c r="S461" s="284"/>
      <c r="U461" s="25"/>
      <c r="V461" s="112">
        <f t="shared" si="58"/>
        <v>0</v>
      </c>
      <c r="W461" s="112">
        <f t="shared" si="59"/>
        <v>0</v>
      </c>
      <c r="X461" s="112">
        <f t="shared" si="60"/>
        <v>0</v>
      </c>
      <c r="Z461" s="102">
        <f t="shared" si="61"/>
        <v>1</v>
      </c>
      <c r="AA461" s="102">
        <f t="shared" si="62"/>
        <v>1</v>
      </c>
      <c r="AH461" s="221"/>
      <c r="AI461" s="270"/>
      <c r="AJ461" s="221"/>
      <c r="AK461" s="221"/>
      <c r="AL461" s="221"/>
      <c r="AM461" s="221"/>
      <c r="AN461" s="221"/>
      <c r="AO461" s="221"/>
      <c r="AP461" s="221"/>
      <c r="AQ461" s="274"/>
      <c r="AR461" s="274"/>
      <c r="AS461" s="221"/>
      <c r="AT461" s="221"/>
      <c r="AU461" s="221"/>
      <c r="AV461" s="221"/>
      <c r="AW461" s="221"/>
      <c r="AX461" s="221"/>
      <c r="AY461" s="221"/>
      <c r="AZ461" s="221"/>
    </row>
    <row r="462" spans="1:52" x14ac:dyDescent="0.15">
      <c r="A462" s="275"/>
      <c r="B462" s="274"/>
      <c r="C462" s="111"/>
      <c r="D462" s="111">
        <v>0</v>
      </c>
      <c r="E462" s="105">
        <v>0</v>
      </c>
      <c r="F462" s="105">
        <v>13.246532918117209</v>
      </c>
      <c r="G462" s="105">
        <v>13.432881932225131</v>
      </c>
      <c r="H462" s="105">
        <v>0</v>
      </c>
      <c r="I462" s="105">
        <v>0</v>
      </c>
      <c r="J462" s="105"/>
      <c r="L462" s="25"/>
      <c r="M462" s="105">
        <f t="shared" si="55"/>
        <v>0</v>
      </c>
      <c r="N462" s="105">
        <f t="shared" si="56"/>
        <v>-0.18634901410792182</v>
      </c>
      <c r="O462" s="105">
        <f t="shared" si="57"/>
        <v>0</v>
      </c>
      <c r="P462" s="25"/>
      <c r="Q462" s="105"/>
      <c r="R462" s="105"/>
      <c r="S462" s="284"/>
      <c r="U462" s="25"/>
      <c r="V462" s="112">
        <f t="shared" si="58"/>
        <v>0</v>
      </c>
      <c r="W462" s="112">
        <f t="shared" si="59"/>
        <v>0</v>
      </c>
      <c r="X462" s="112">
        <f t="shared" si="60"/>
        <v>0</v>
      </c>
      <c r="Z462" s="102">
        <f t="shared" si="61"/>
        <v>1</v>
      </c>
      <c r="AA462" s="102">
        <f t="shared" si="62"/>
        <v>1</v>
      </c>
      <c r="AH462" s="221"/>
      <c r="AI462" s="270"/>
      <c r="AJ462" s="221"/>
      <c r="AK462" s="221"/>
      <c r="AL462" s="221"/>
      <c r="AM462" s="221"/>
      <c r="AN462" s="221"/>
      <c r="AO462" s="221"/>
      <c r="AP462" s="221"/>
      <c r="AQ462" s="274"/>
      <c r="AR462" s="274"/>
      <c r="AS462" s="221"/>
      <c r="AT462" s="221"/>
      <c r="AU462" s="221"/>
      <c r="AV462" s="221"/>
      <c r="AW462" s="221"/>
      <c r="AX462" s="221"/>
      <c r="AY462" s="221"/>
      <c r="AZ462" s="221"/>
    </row>
    <row r="463" spans="1:52" x14ac:dyDescent="0.15">
      <c r="A463" s="275"/>
      <c r="B463" s="274"/>
      <c r="C463" s="111"/>
      <c r="D463" s="111">
        <v>0</v>
      </c>
      <c r="E463" s="105">
        <v>0</v>
      </c>
      <c r="F463" s="105">
        <v>13.246532918117209</v>
      </c>
      <c r="G463" s="105">
        <v>13.432881932225131</v>
      </c>
      <c r="H463" s="105">
        <v>0</v>
      </c>
      <c r="I463" s="105">
        <v>0</v>
      </c>
      <c r="J463" s="105"/>
      <c r="L463" s="25"/>
      <c r="M463" s="105">
        <f t="shared" si="55"/>
        <v>0</v>
      </c>
      <c r="N463" s="105">
        <f t="shared" si="56"/>
        <v>-0.18634901410792182</v>
      </c>
      <c r="O463" s="105">
        <f t="shared" si="57"/>
        <v>0</v>
      </c>
      <c r="P463" s="25"/>
      <c r="Q463" s="105"/>
      <c r="R463" s="105"/>
      <c r="S463" s="284"/>
      <c r="U463" s="25"/>
      <c r="V463" s="112">
        <f t="shared" si="58"/>
        <v>0</v>
      </c>
      <c r="W463" s="112">
        <f t="shared" si="59"/>
        <v>0</v>
      </c>
      <c r="X463" s="112">
        <f t="shared" si="60"/>
        <v>0</v>
      </c>
      <c r="Z463" s="102">
        <f t="shared" si="61"/>
        <v>1</v>
      </c>
      <c r="AA463" s="102">
        <f t="shared" si="62"/>
        <v>1</v>
      </c>
      <c r="AH463" s="221"/>
      <c r="AI463" s="270"/>
      <c r="AJ463" s="221"/>
      <c r="AK463" s="221"/>
      <c r="AL463" s="221"/>
      <c r="AM463" s="221"/>
      <c r="AN463" s="221"/>
      <c r="AO463" s="221"/>
      <c r="AP463" s="221"/>
      <c r="AQ463" s="274"/>
      <c r="AR463" s="274"/>
      <c r="AS463" s="221"/>
      <c r="AT463" s="221"/>
      <c r="AU463" s="221"/>
      <c r="AV463" s="221"/>
      <c r="AW463" s="221"/>
      <c r="AX463" s="221"/>
      <c r="AY463" s="221"/>
      <c r="AZ463" s="221"/>
    </row>
    <row r="464" spans="1:52" x14ac:dyDescent="0.15">
      <c r="A464" s="275"/>
      <c r="B464" s="274"/>
      <c r="C464" s="111"/>
      <c r="D464" s="111">
        <v>0</v>
      </c>
      <c r="E464" s="105">
        <v>0</v>
      </c>
      <c r="F464" s="105">
        <v>13.246532918117209</v>
      </c>
      <c r="G464" s="105">
        <v>13.432881932225131</v>
      </c>
      <c r="H464" s="105">
        <v>0</v>
      </c>
      <c r="I464" s="105">
        <v>0</v>
      </c>
      <c r="J464" s="105"/>
      <c r="L464" s="25"/>
      <c r="M464" s="105">
        <f t="shared" si="55"/>
        <v>0</v>
      </c>
      <c r="N464" s="105">
        <f t="shared" si="56"/>
        <v>-0.18634901410792182</v>
      </c>
      <c r="O464" s="105">
        <f t="shared" si="57"/>
        <v>0</v>
      </c>
      <c r="P464" s="25"/>
      <c r="Q464" s="105"/>
      <c r="R464" s="105"/>
      <c r="S464" s="284"/>
      <c r="U464" s="25"/>
      <c r="V464" s="112">
        <f t="shared" si="58"/>
        <v>0</v>
      </c>
      <c r="W464" s="112">
        <f t="shared" si="59"/>
        <v>0</v>
      </c>
      <c r="X464" s="112">
        <f t="shared" si="60"/>
        <v>0</v>
      </c>
      <c r="Z464" s="102">
        <f t="shared" si="61"/>
        <v>1</v>
      </c>
      <c r="AA464" s="102">
        <f t="shared" si="62"/>
        <v>1</v>
      </c>
      <c r="AH464" s="221"/>
      <c r="AI464" s="270"/>
      <c r="AJ464" s="221"/>
      <c r="AK464" s="221"/>
      <c r="AL464" s="221"/>
      <c r="AM464" s="221"/>
      <c r="AN464" s="221"/>
      <c r="AO464" s="221"/>
      <c r="AP464" s="221"/>
      <c r="AQ464" s="274"/>
      <c r="AR464" s="274"/>
      <c r="AS464" s="221"/>
      <c r="AT464" s="221"/>
      <c r="AU464" s="221"/>
      <c r="AV464" s="221"/>
      <c r="AW464" s="221"/>
      <c r="AX464" s="221"/>
      <c r="AY464" s="221"/>
      <c r="AZ464" s="221"/>
    </row>
    <row r="465" spans="1:52" x14ac:dyDescent="0.15">
      <c r="A465" s="275"/>
      <c r="B465" s="274"/>
      <c r="C465" s="111"/>
      <c r="D465" s="111">
        <v>0</v>
      </c>
      <c r="E465" s="105">
        <v>0</v>
      </c>
      <c r="F465" s="105">
        <v>13.246532918117209</v>
      </c>
      <c r="G465" s="105">
        <v>13.432881932225131</v>
      </c>
      <c r="H465" s="105">
        <v>0</v>
      </c>
      <c r="I465" s="105">
        <v>0</v>
      </c>
      <c r="J465" s="105"/>
      <c r="L465" s="25"/>
      <c r="M465" s="105">
        <f t="shared" si="55"/>
        <v>0</v>
      </c>
      <c r="N465" s="105">
        <f t="shared" si="56"/>
        <v>-0.18634901410792182</v>
      </c>
      <c r="O465" s="105">
        <f t="shared" si="57"/>
        <v>0</v>
      </c>
      <c r="P465" s="25"/>
      <c r="Q465" s="105"/>
      <c r="R465" s="105"/>
      <c r="S465" s="284"/>
      <c r="U465" s="25"/>
      <c r="V465" s="112">
        <f t="shared" si="58"/>
        <v>0</v>
      </c>
      <c r="W465" s="112">
        <f t="shared" si="59"/>
        <v>0</v>
      </c>
      <c r="X465" s="112">
        <f t="shared" si="60"/>
        <v>0</v>
      </c>
      <c r="Z465" s="102">
        <f t="shared" si="61"/>
        <v>1</v>
      </c>
      <c r="AA465" s="102">
        <f t="shared" si="62"/>
        <v>1</v>
      </c>
      <c r="AH465" s="221"/>
      <c r="AI465" s="270"/>
      <c r="AJ465" s="221"/>
      <c r="AK465" s="221"/>
      <c r="AL465" s="221"/>
      <c r="AM465" s="221"/>
      <c r="AN465" s="221"/>
      <c r="AO465" s="221"/>
      <c r="AP465" s="221"/>
      <c r="AQ465" s="274"/>
      <c r="AR465" s="274"/>
      <c r="AS465" s="221"/>
      <c r="AT465" s="221"/>
      <c r="AU465" s="221"/>
      <c r="AV465" s="221"/>
      <c r="AW465" s="221"/>
      <c r="AX465" s="221"/>
      <c r="AY465" s="221"/>
      <c r="AZ465" s="221"/>
    </row>
    <row r="466" spans="1:52" x14ac:dyDescent="0.15">
      <c r="A466" s="275"/>
      <c r="B466" s="274"/>
      <c r="C466" s="111"/>
      <c r="D466" s="111">
        <v>0</v>
      </c>
      <c r="E466" s="105">
        <v>0</v>
      </c>
      <c r="F466" s="105">
        <v>13.246532918117209</v>
      </c>
      <c r="G466" s="105">
        <v>13.432881932225131</v>
      </c>
      <c r="H466" s="105">
        <v>0</v>
      </c>
      <c r="I466" s="105">
        <v>0</v>
      </c>
      <c r="J466" s="105"/>
      <c r="L466" s="25"/>
      <c r="M466" s="105">
        <f t="shared" ref="M466:M529" si="63">+D466-E466</f>
        <v>0</v>
      </c>
      <c r="N466" s="105">
        <f t="shared" ref="N466:N529" si="64">+F466-G466</f>
        <v>-0.18634901410792182</v>
      </c>
      <c r="O466" s="105">
        <f t="shared" ref="O466:O529" si="65">+H466-I466</f>
        <v>0</v>
      </c>
      <c r="P466" s="25"/>
      <c r="Q466" s="105"/>
      <c r="R466" s="105"/>
      <c r="S466" s="284"/>
      <c r="U466" s="25"/>
      <c r="V466" s="112">
        <f t="shared" si="58"/>
        <v>0</v>
      </c>
      <c r="W466" s="112">
        <f t="shared" si="59"/>
        <v>0</v>
      </c>
      <c r="X466" s="112">
        <f t="shared" si="60"/>
        <v>0</v>
      </c>
      <c r="Z466" s="102">
        <f t="shared" si="61"/>
        <v>1</v>
      </c>
      <c r="AA466" s="102">
        <f t="shared" si="62"/>
        <v>1</v>
      </c>
      <c r="AH466" s="221"/>
      <c r="AI466" s="270"/>
      <c r="AJ466" s="221"/>
      <c r="AK466" s="221"/>
      <c r="AL466" s="221"/>
      <c r="AM466" s="221"/>
      <c r="AN466" s="221"/>
      <c r="AO466" s="221"/>
      <c r="AP466" s="221"/>
      <c r="AQ466" s="274"/>
      <c r="AR466" s="274"/>
      <c r="AS466" s="221"/>
      <c r="AT466" s="221"/>
      <c r="AU466" s="221"/>
      <c r="AV466" s="221"/>
      <c r="AW466" s="221"/>
      <c r="AX466" s="221"/>
      <c r="AY466" s="221"/>
      <c r="AZ466" s="221"/>
    </row>
    <row r="467" spans="1:52" x14ac:dyDescent="0.15">
      <c r="A467" s="275"/>
      <c r="B467" s="274"/>
      <c r="C467" s="111"/>
      <c r="D467" s="111">
        <v>0</v>
      </c>
      <c r="E467" s="105">
        <v>0</v>
      </c>
      <c r="F467" s="105">
        <v>13.246532918117209</v>
      </c>
      <c r="G467" s="105">
        <v>13.432881932225131</v>
      </c>
      <c r="H467" s="105">
        <v>0</v>
      </c>
      <c r="I467" s="105">
        <v>0</v>
      </c>
      <c r="J467" s="105"/>
      <c r="L467" s="25"/>
      <c r="M467" s="105">
        <f t="shared" si="63"/>
        <v>0</v>
      </c>
      <c r="N467" s="105">
        <f t="shared" si="64"/>
        <v>-0.18634901410792182</v>
      </c>
      <c r="O467" s="105">
        <f t="shared" si="65"/>
        <v>0</v>
      </c>
      <c r="P467" s="25"/>
      <c r="Q467" s="105"/>
      <c r="R467" s="105"/>
      <c r="S467" s="284"/>
      <c r="U467" s="25"/>
      <c r="V467" s="112">
        <f t="shared" ref="V467:V530" si="66">+H467*cratio-D467</f>
        <v>0</v>
      </c>
      <c r="W467" s="112">
        <f t="shared" ref="W467:W530" si="67">+I467*cratio-E467</f>
        <v>0</v>
      </c>
      <c r="X467" s="112">
        <f t="shared" ref="X467:X530" si="68">+V467-W467</f>
        <v>0</v>
      </c>
      <c r="Z467" s="102">
        <f t="shared" ref="Z467:Z530" si="69">IF(V467=MAX(V467:W467),1,0)</f>
        <v>1</v>
      </c>
      <c r="AA467" s="102">
        <f t="shared" ref="AA467:AA530" si="70">IF(W467=MAX(V467:W467),1,0)</f>
        <v>1</v>
      </c>
      <c r="AH467" s="221"/>
      <c r="AI467" s="270"/>
      <c r="AJ467" s="221"/>
      <c r="AK467" s="221"/>
      <c r="AL467" s="221"/>
      <c r="AM467" s="221"/>
      <c r="AN467" s="221"/>
      <c r="AO467" s="221"/>
      <c r="AP467" s="221"/>
      <c r="AQ467" s="274"/>
      <c r="AR467" s="274"/>
      <c r="AS467" s="221"/>
      <c r="AT467" s="221"/>
      <c r="AU467" s="221"/>
      <c r="AV467" s="221"/>
      <c r="AW467" s="221"/>
      <c r="AX467" s="221"/>
      <c r="AY467" s="221"/>
      <c r="AZ467" s="221"/>
    </row>
    <row r="468" spans="1:52" x14ac:dyDescent="0.15">
      <c r="A468" s="275"/>
      <c r="B468" s="274"/>
      <c r="C468" s="111"/>
      <c r="D468" s="111">
        <v>0</v>
      </c>
      <c r="E468" s="105">
        <v>0</v>
      </c>
      <c r="F468" s="105">
        <v>13.246532918117209</v>
      </c>
      <c r="G468" s="105">
        <v>13.432881932225131</v>
      </c>
      <c r="H468" s="105">
        <v>0</v>
      </c>
      <c r="I468" s="105">
        <v>0</v>
      </c>
      <c r="J468" s="105"/>
      <c r="L468" s="25"/>
      <c r="M468" s="105">
        <f t="shared" si="63"/>
        <v>0</v>
      </c>
      <c r="N468" s="105">
        <f t="shared" si="64"/>
        <v>-0.18634901410792182</v>
      </c>
      <c r="O468" s="105">
        <f t="shared" si="65"/>
        <v>0</v>
      </c>
      <c r="P468" s="25"/>
      <c r="Q468" s="105"/>
      <c r="R468" s="105"/>
      <c r="S468" s="284"/>
      <c r="U468" s="25"/>
      <c r="V468" s="112">
        <f t="shared" si="66"/>
        <v>0</v>
      </c>
      <c r="W468" s="112">
        <f t="shared" si="67"/>
        <v>0</v>
      </c>
      <c r="X468" s="112">
        <f t="shared" si="68"/>
        <v>0</v>
      </c>
      <c r="Z468" s="102">
        <f t="shared" si="69"/>
        <v>1</v>
      </c>
      <c r="AA468" s="102">
        <f t="shared" si="70"/>
        <v>1</v>
      </c>
      <c r="AH468" s="221"/>
      <c r="AI468" s="270"/>
      <c r="AJ468" s="221"/>
      <c r="AK468" s="221"/>
      <c r="AL468" s="221"/>
      <c r="AM468" s="221"/>
      <c r="AN468" s="221"/>
      <c r="AO468" s="221"/>
      <c r="AP468" s="221"/>
      <c r="AQ468" s="274"/>
      <c r="AR468" s="274"/>
      <c r="AS468" s="221"/>
      <c r="AT468" s="221"/>
      <c r="AU468" s="221"/>
      <c r="AV468" s="221"/>
      <c r="AW468" s="221"/>
      <c r="AX468" s="221"/>
      <c r="AY468" s="221"/>
      <c r="AZ468" s="221"/>
    </row>
    <row r="469" spans="1:52" x14ac:dyDescent="0.15">
      <c r="A469" s="275"/>
      <c r="B469" s="274"/>
      <c r="C469" s="111"/>
      <c r="D469" s="111">
        <v>0</v>
      </c>
      <c r="E469" s="105">
        <v>0</v>
      </c>
      <c r="F469" s="105">
        <v>13.246532918117209</v>
      </c>
      <c r="G469" s="105">
        <v>13.432881932225131</v>
      </c>
      <c r="H469" s="105">
        <v>0</v>
      </c>
      <c r="I469" s="105">
        <v>0</v>
      </c>
      <c r="J469" s="105"/>
      <c r="L469" s="25"/>
      <c r="M469" s="105">
        <f t="shared" si="63"/>
        <v>0</v>
      </c>
      <c r="N469" s="105">
        <f t="shared" si="64"/>
        <v>-0.18634901410792182</v>
      </c>
      <c r="O469" s="105">
        <f t="shared" si="65"/>
        <v>0</v>
      </c>
      <c r="P469" s="25"/>
      <c r="Q469" s="105"/>
      <c r="R469" s="105"/>
      <c r="S469" s="284"/>
      <c r="U469" s="25"/>
      <c r="V469" s="112">
        <f t="shared" si="66"/>
        <v>0</v>
      </c>
      <c r="W469" s="112">
        <f t="shared" si="67"/>
        <v>0</v>
      </c>
      <c r="X469" s="112">
        <f t="shared" si="68"/>
        <v>0</v>
      </c>
      <c r="Z469" s="102">
        <f t="shared" si="69"/>
        <v>1</v>
      </c>
      <c r="AA469" s="102">
        <f t="shared" si="70"/>
        <v>1</v>
      </c>
      <c r="AH469" s="221"/>
      <c r="AI469" s="270"/>
      <c r="AJ469" s="221"/>
      <c r="AK469" s="221"/>
      <c r="AL469" s="221"/>
      <c r="AM469" s="221"/>
      <c r="AN469" s="221"/>
      <c r="AO469" s="221"/>
      <c r="AP469" s="221"/>
      <c r="AQ469" s="274"/>
      <c r="AR469" s="274"/>
      <c r="AS469" s="221"/>
      <c r="AT469" s="221"/>
      <c r="AU469" s="221"/>
      <c r="AV469" s="221"/>
      <c r="AW469" s="221"/>
      <c r="AX469" s="221"/>
      <c r="AY469" s="221"/>
      <c r="AZ469" s="221"/>
    </row>
    <row r="470" spans="1:52" x14ac:dyDescent="0.15">
      <c r="A470" s="275"/>
      <c r="B470" s="274"/>
      <c r="C470" s="111"/>
      <c r="D470" s="111">
        <v>0</v>
      </c>
      <c r="E470" s="105">
        <v>0</v>
      </c>
      <c r="F470" s="105">
        <v>13.246532918117209</v>
      </c>
      <c r="G470" s="105">
        <v>13.432881932225131</v>
      </c>
      <c r="H470" s="105">
        <v>0</v>
      </c>
      <c r="I470" s="105">
        <v>0</v>
      </c>
      <c r="J470" s="105"/>
      <c r="L470" s="25"/>
      <c r="M470" s="105">
        <f t="shared" si="63"/>
        <v>0</v>
      </c>
      <c r="N470" s="105">
        <f t="shared" si="64"/>
        <v>-0.18634901410792182</v>
      </c>
      <c r="O470" s="105">
        <f t="shared" si="65"/>
        <v>0</v>
      </c>
      <c r="P470" s="25"/>
      <c r="Q470" s="105"/>
      <c r="R470" s="105"/>
      <c r="S470" s="284"/>
      <c r="U470" s="25"/>
      <c r="V470" s="112">
        <f t="shared" si="66"/>
        <v>0</v>
      </c>
      <c r="W470" s="112">
        <f t="shared" si="67"/>
        <v>0</v>
      </c>
      <c r="X470" s="112">
        <f t="shared" si="68"/>
        <v>0</v>
      </c>
      <c r="Z470" s="102">
        <f t="shared" si="69"/>
        <v>1</v>
      </c>
      <c r="AA470" s="102">
        <f t="shared" si="70"/>
        <v>1</v>
      </c>
      <c r="AH470" s="221"/>
      <c r="AI470" s="270"/>
      <c r="AJ470" s="221"/>
      <c r="AK470" s="221"/>
      <c r="AL470" s="221"/>
      <c r="AM470" s="221"/>
      <c r="AN470" s="221"/>
      <c r="AO470" s="221"/>
      <c r="AP470" s="221"/>
      <c r="AQ470" s="274"/>
      <c r="AR470" s="274"/>
      <c r="AS470" s="221"/>
      <c r="AT470" s="221"/>
      <c r="AU470" s="221"/>
      <c r="AV470" s="221"/>
      <c r="AW470" s="221"/>
      <c r="AX470" s="221"/>
      <c r="AY470" s="221"/>
      <c r="AZ470" s="221"/>
    </row>
    <row r="471" spans="1:52" x14ac:dyDescent="0.15">
      <c r="A471" s="275"/>
      <c r="B471" s="274"/>
      <c r="C471" s="111"/>
      <c r="D471" s="111">
        <v>0</v>
      </c>
      <c r="E471" s="105">
        <v>0</v>
      </c>
      <c r="F471" s="105">
        <v>13.246532918117209</v>
      </c>
      <c r="G471" s="105">
        <v>13.432881932225131</v>
      </c>
      <c r="H471" s="105">
        <v>0</v>
      </c>
      <c r="I471" s="105">
        <v>0</v>
      </c>
      <c r="J471" s="105"/>
      <c r="L471" s="25"/>
      <c r="M471" s="105">
        <f t="shared" si="63"/>
        <v>0</v>
      </c>
      <c r="N471" s="105">
        <f t="shared" si="64"/>
        <v>-0.18634901410792182</v>
      </c>
      <c r="O471" s="105">
        <f t="shared" si="65"/>
        <v>0</v>
      </c>
      <c r="P471" s="25"/>
      <c r="Q471" s="105"/>
      <c r="R471" s="105"/>
      <c r="S471" s="284"/>
      <c r="U471" s="25"/>
      <c r="V471" s="112">
        <f t="shared" si="66"/>
        <v>0</v>
      </c>
      <c r="W471" s="112">
        <f t="shared" si="67"/>
        <v>0</v>
      </c>
      <c r="X471" s="112">
        <f t="shared" si="68"/>
        <v>0</v>
      </c>
      <c r="Z471" s="102">
        <f t="shared" si="69"/>
        <v>1</v>
      </c>
      <c r="AA471" s="102">
        <f t="shared" si="70"/>
        <v>1</v>
      </c>
      <c r="AH471" s="221"/>
      <c r="AI471" s="270"/>
      <c r="AJ471" s="221"/>
      <c r="AK471" s="221"/>
      <c r="AL471" s="221"/>
      <c r="AM471" s="221"/>
      <c r="AN471" s="221"/>
      <c r="AO471" s="221"/>
      <c r="AP471" s="221"/>
      <c r="AQ471" s="274"/>
      <c r="AR471" s="274"/>
      <c r="AS471" s="221"/>
      <c r="AT471" s="221"/>
      <c r="AU471" s="221"/>
      <c r="AV471" s="221"/>
      <c r="AW471" s="221"/>
      <c r="AX471" s="221"/>
      <c r="AY471" s="221"/>
      <c r="AZ471" s="221"/>
    </row>
    <row r="472" spans="1:52" x14ac:dyDescent="0.15">
      <c r="A472" s="275"/>
      <c r="B472" s="274"/>
      <c r="C472" s="111"/>
      <c r="D472" s="111">
        <v>0</v>
      </c>
      <c r="E472" s="105">
        <v>0</v>
      </c>
      <c r="F472" s="105">
        <v>13.246532918117209</v>
      </c>
      <c r="G472" s="105">
        <v>13.432881932225131</v>
      </c>
      <c r="H472" s="105">
        <v>0</v>
      </c>
      <c r="I472" s="105">
        <v>0</v>
      </c>
      <c r="J472" s="105"/>
      <c r="L472" s="25"/>
      <c r="M472" s="105">
        <f t="shared" si="63"/>
        <v>0</v>
      </c>
      <c r="N472" s="105">
        <f t="shared" si="64"/>
        <v>-0.18634901410792182</v>
      </c>
      <c r="O472" s="105">
        <f t="shared" si="65"/>
        <v>0</v>
      </c>
      <c r="P472" s="25"/>
      <c r="Q472" s="105"/>
      <c r="R472" s="105"/>
      <c r="S472" s="284"/>
      <c r="U472" s="25"/>
      <c r="V472" s="112">
        <f t="shared" si="66"/>
        <v>0</v>
      </c>
      <c r="W472" s="112">
        <f t="shared" si="67"/>
        <v>0</v>
      </c>
      <c r="X472" s="112">
        <f t="shared" si="68"/>
        <v>0</v>
      </c>
      <c r="Z472" s="102">
        <f t="shared" si="69"/>
        <v>1</v>
      </c>
      <c r="AA472" s="102">
        <f t="shared" si="70"/>
        <v>1</v>
      </c>
      <c r="AH472" s="221"/>
      <c r="AI472" s="270"/>
      <c r="AJ472" s="221"/>
      <c r="AK472" s="221"/>
      <c r="AL472" s="221"/>
      <c r="AM472" s="221"/>
      <c r="AN472" s="221"/>
      <c r="AO472" s="221"/>
      <c r="AP472" s="221"/>
      <c r="AQ472" s="274"/>
      <c r="AR472" s="274"/>
      <c r="AS472" s="221"/>
      <c r="AT472" s="221"/>
      <c r="AU472" s="221"/>
      <c r="AV472" s="221"/>
      <c r="AW472" s="221"/>
      <c r="AX472" s="221"/>
      <c r="AY472" s="221"/>
      <c r="AZ472" s="221"/>
    </row>
    <row r="473" spans="1:52" x14ac:dyDescent="0.15">
      <c r="A473" s="275"/>
      <c r="B473" s="274"/>
      <c r="C473" s="111"/>
      <c r="D473" s="111">
        <v>0</v>
      </c>
      <c r="E473" s="105">
        <v>0</v>
      </c>
      <c r="F473" s="105">
        <v>13.246532918117209</v>
      </c>
      <c r="G473" s="105">
        <v>13.432881932225131</v>
      </c>
      <c r="H473" s="105">
        <v>0</v>
      </c>
      <c r="I473" s="105">
        <v>0</v>
      </c>
      <c r="J473" s="105"/>
      <c r="L473" s="25"/>
      <c r="M473" s="105">
        <f t="shared" si="63"/>
        <v>0</v>
      </c>
      <c r="N473" s="105">
        <f t="shared" si="64"/>
        <v>-0.18634901410792182</v>
      </c>
      <c r="O473" s="105">
        <f t="shared" si="65"/>
        <v>0</v>
      </c>
      <c r="P473" s="25"/>
      <c r="Q473" s="105"/>
      <c r="R473" s="105"/>
      <c r="S473" s="284"/>
      <c r="U473" s="25"/>
      <c r="V473" s="112">
        <f t="shared" si="66"/>
        <v>0</v>
      </c>
      <c r="W473" s="112">
        <f t="shared" si="67"/>
        <v>0</v>
      </c>
      <c r="X473" s="112">
        <f t="shared" si="68"/>
        <v>0</v>
      </c>
      <c r="Z473" s="102">
        <f t="shared" si="69"/>
        <v>1</v>
      </c>
      <c r="AA473" s="102">
        <f t="shared" si="70"/>
        <v>1</v>
      </c>
      <c r="AH473" s="221"/>
      <c r="AI473" s="270"/>
      <c r="AJ473" s="221"/>
      <c r="AK473" s="221"/>
      <c r="AL473" s="221"/>
      <c r="AM473" s="221"/>
      <c r="AN473" s="221"/>
      <c r="AO473" s="221"/>
      <c r="AP473" s="221"/>
      <c r="AQ473" s="274"/>
      <c r="AR473" s="274"/>
      <c r="AS473" s="221"/>
      <c r="AT473" s="221"/>
      <c r="AU473" s="221"/>
      <c r="AV473" s="221"/>
      <c r="AW473" s="221"/>
      <c r="AX473" s="221"/>
      <c r="AY473" s="221"/>
      <c r="AZ473" s="221"/>
    </row>
    <row r="474" spans="1:52" x14ac:dyDescent="0.15">
      <c r="A474" s="275"/>
      <c r="B474" s="274"/>
      <c r="C474" s="111"/>
      <c r="D474" s="111">
        <v>0</v>
      </c>
      <c r="E474" s="105">
        <v>0</v>
      </c>
      <c r="F474" s="105">
        <v>13.246532918117209</v>
      </c>
      <c r="G474" s="105">
        <v>13.432881932225131</v>
      </c>
      <c r="H474" s="105">
        <v>0</v>
      </c>
      <c r="I474" s="105">
        <v>0</v>
      </c>
      <c r="J474" s="105"/>
      <c r="L474" s="25"/>
      <c r="M474" s="105">
        <f t="shared" si="63"/>
        <v>0</v>
      </c>
      <c r="N474" s="105">
        <f t="shared" si="64"/>
        <v>-0.18634901410792182</v>
      </c>
      <c r="O474" s="105">
        <f t="shared" si="65"/>
        <v>0</v>
      </c>
      <c r="P474" s="25"/>
      <c r="Q474" s="105"/>
      <c r="R474" s="105"/>
      <c r="S474" s="284"/>
      <c r="U474" s="25"/>
      <c r="V474" s="112">
        <f t="shared" si="66"/>
        <v>0</v>
      </c>
      <c r="W474" s="112">
        <f t="shared" si="67"/>
        <v>0</v>
      </c>
      <c r="X474" s="112">
        <f t="shared" si="68"/>
        <v>0</v>
      </c>
      <c r="Z474" s="102">
        <f t="shared" si="69"/>
        <v>1</v>
      </c>
      <c r="AA474" s="102">
        <f t="shared" si="70"/>
        <v>1</v>
      </c>
      <c r="AH474" s="221"/>
      <c r="AI474" s="270"/>
      <c r="AJ474" s="221"/>
      <c r="AK474" s="221"/>
      <c r="AL474" s="221"/>
      <c r="AM474" s="221"/>
      <c r="AN474" s="221"/>
      <c r="AO474" s="221"/>
      <c r="AP474" s="221"/>
      <c r="AQ474" s="274"/>
      <c r="AR474" s="274"/>
      <c r="AS474" s="221"/>
      <c r="AT474" s="221"/>
      <c r="AU474" s="221"/>
      <c r="AV474" s="221"/>
      <c r="AW474" s="221"/>
      <c r="AX474" s="221"/>
      <c r="AY474" s="221"/>
      <c r="AZ474" s="221"/>
    </row>
    <row r="475" spans="1:52" x14ac:dyDescent="0.15">
      <c r="A475" s="275"/>
      <c r="B475" s="274"/>
      <c r="C475" s="111"/>
      <c r="D475" s="111">
        <v>0</v>
      </c>
      <c r="E475" s="105">
        <v>0</v>
      </c>
      <c r="F475" s="105">
        <v>13.246532918117209</v>
      </c>
      <c r="G475" s="105">
        <v>13.432881932225131</v>
      </c>
      <c r="H475" s="105">
        <v>0</v>
      </c>
      <c r="I475" s="105">
        <v>0</v>
      </c>
      <c r="J475" s="105"/>
      <c r="L475" s="25"/>
      <c r="M475" s="105">
        <f t="shared" si="63"/>
        <v>0</v>
      </c>
      <c r="N475" s="105">
        <f t="shared" si="64"/>
        <v>-0.18634901410792182</v>
      </c>
      <c r="O475" s="105">
        <f t="shared" si="65"/>
        <v>0</v>
      </c>
      <c r="P475" s="25"/>
      <c r="Q475" s="105"/>
      <c r="R475" s="105"/>
      <c r="S475" s="284"/>
      <c r="U475" s="25"/>
      <c r="V475" s="112">
        <f t="shared" si="66"/>
        <v>0</v>
      </c>
      <c r="W475" s="112">
        <f t="shared" si="67"/>
        <v>0</v>
      </c>
      <c r="X475" s="112">
        <f t="shared" si="68"/>
        <v>0</v>
      </c>
      <c r="Z475" s="102">
        <f t="shared" si="69"/>
        <v>1</v>
      </c>
      <c r="AA475" s="102">
        <f t="shared" si="70"/>
        <v>1</v>
      </c>
      <c r="AH475" s="221"/>
      <c r="AI475" s="270"/>
      <c r="AJ475" s="221"/>
      <c r="AK475" s="221"/>
      <c r="AL475" s="221"/>
      <c r="AM475" s="221"/>
      <c r="AN475" s="221"/>
      <c r="AO475" s="221"/>
      <c r="AP475" s="221"/>
      <c r="AQ475" s="274"/>
      <c r="AR475" s="274"/>
      <c r="AS475" s="221"/>
      <c r="AT475" s="221"/>
      <c r="AU475" s="221"/>
      <c r="AV475" s="221"/>
      <c r="AW475" s="221"/>
      <c r="AX475" s="221"/>
      <c r="AY475" s="221"/>
      <c r="AZ475" s="221"/>
    </row>
    <row r="476" spans="1:52" x14ac:dyDescent="0.15">
      <c r="A476" s="275"/>
      <c r="B476" s="274"/>
      <c r="C476" s="111"/>
      <c r="D476" s="111">
        <v>0</v>
      </c>
      <c r="E476" s="105">
        <v>0</v>
      </c>
      <c r="F476" s="105">
        <v>13.246532918117209</v>
      </c>
      <c r="G476" s="105">
        <v>13.432881932225131</v>
      </c>
      <c r="H476" s="105">
        <v>0</v>
      </c>
      <c r="I476" s="105">
        <v>0</v>
      </c>
      <c r="J476" s="105"/>
      <c r="L476" s="25"/>
      <c r="M476" s="105">
        <f t="shared" si="63"/>
        <v>0</v>
      </c>
      <c r="N476" s="105">
        <f t="shared" si="64"/>
        <v>-0.18634901410792182</v>
      </c>
      <c r="O476" s="105">
        <f t="shared" si="65"/>
        <v>0</v>
      </c>
      <c r="P476" s="25"/>
      <c r="Q476" s="105"/>
      <c r="R476" s="105"/>
      <c r="S476" s="284"/>
      <c r="U476" s="25"/>
      <c r="V476" s="112">
        <f t="shared" si="66"/>
        <v>0</v>
      </c>
      <c r="W476" s="112">
        <f t="shared" si="67"/>
        <v>0</v>
      </c>
      <c r="X476" s="112">
        <f t="shared" si="68"/>
        <v>0</v>
      </c>
      <c r="Z476" s="102">
        <f t="shared" si="69"/>
        <v>1</v>
      </c>
      <c r="AA476" s="102">
        <f t="shared" si="70"/>
        <v>1</v>
      </c>
      <c r="AH476" s="221"/>
      <c r="AI476" s="270"/>
      <c r="AJ476" s="221"/>
      <c r="AK476" s="221"/>
      <c r="AL476" s="221"/>
      <c r="AM476" s="221"/>
      <c r="AN476" s="221"/>
      <c r="AO476" s="221"/>
      <c r="AP476" s="221"/>
      <c r="AQ476" s="274"/>
      <c r="AR476" s="274"/>
      <c r="AS476" s="221"/>
      <c r="AT476" s="221"/>
      <c r="AU476" s="221"/>
      <c r="AV476" s="221"/>
      <c r="AW476" s="221"/>
      <c r="AX476" s="221"/>
      <c r="AY476" s="221"/>
      <c r="AZ476" s="221"/>
    </row>
    <row r="477" spans="1:52" x14ac:dyDescent="0.15">
      <c r="A477" s="275"/>
      <c r="B477" s="274"/>
      <c r="C477" s="111"/>
      <c r="D477" s="111">
        <v>0</v>
      </c>
      <c r="E477" s="105">
        <v>0</v>
      </c>
      <c r="F477" s="105">
        <v>13.246532918117209</v>
      </c>
      <c r="G477" s="105">
        <v>13.432881932225131</v>
      </c>
      <c r="H477" s="105">
        <v>0</v>
      </c>
      <c r="I477" s="105">
        <v>0</v>
      </c>
      <c r="J477" s="105"/>
      <c r="L477" s="25"/>
      <c r="M477" s="105">
        <f t="shared" si="63"/>
        <v>0</v>
      </c>
      <c r="N477" s="105">
        <f t="shared" si="64"/>
        <v>-0.18634901410792182</v>
      </c>
      <c r="O477" s="105">
        <f t="shared" si="65"/>
        <v>0</v>
      </c>
      <c r="P477" s="25"/>
      <c r="Q477" s="105"/>
      <c r="R477" s="105"/>
      <c r="S477" s="284"/>
      <c r="U477" s="25"/>
      <c r="V477" s="112">
        <f t="shared" si="66"/>
        <v>0</v>
      </c>
      <c r="W477" s="112">
        <f t="shared" si="67"/>
        <v>0</v>
      </c>
      <c r="X477" s="112">
        <f t="shared" si="68"/>
        <v>0</v>
      </c>
      <c r="Z477" s="102">
        <f t="shared" si="69"/>
        <v>1</v>
      </c>
      <c r="AA477" s="102">
        <f t="shared" si="70"/>
        <v>1</v>
      </c>
      <c r="AH477" s="221"/>
      <c r="AI477" s="270"/>
      <c r="AJ477" s="221"/>
      <c r="AK477" s="221"/>
      <c r="AL477" s="221"/>
      <c r="AM477" s="221"/>
      <c r="AN477" s="221"/>
      <c r="AO477" s="221"/>
      <c r="AP477" s="221"/>
      <c r="AQ477" s="274"/>
      <c r="AR477" s="274"/>
      <c r="AS477" s="221"/>
      <c r="AT477" s="221"/>
      <c r="AU477" s="221"/>
      <c r="AV477" s="221"/>
      <c r="AW477" s="221"/>
      <c r="AX477" s="221"/>
      <c r="AY477" s="221"/>
      <c r="AZ477" s="221"/>
    </row>
    <row r="478" spans="1:52" x14ac:dyDescent="0.15">
      <c r="A478" s="275"/>
      <c r="B478" s="274"/>
      <c r="C478" s="111"/>
      <c r="D478" s="111">
        <v>0</v>
      </c>
      <c r="E478" s="105">
        <v>0</v>
      </c>
      <c r="F478" s="105">
        <v>13.246532918117209</v>
      </c>
      <c r="G478" s="105">
        <v>13.432881932225131</v>
      </c>
      <c r="H478" s="105">
        <v>0</v>
      </c>
      <c r="I478" s="105">
        <v>0</v>
      </c>
      <c r="J478" s="105"/>
      <c r="L478" s="25"/>
      <c r="M478" s="105">
        <f t="shared" si="63"/>
        <v>0</v>
      </c>
      <c r="N478" s="105">
        <f t="shared" si="64"/>
        <v>-0.18634901410792182</v>
      </c>
      <c r="O478" s="105">
        <f t="shared" si="65"/>
        <v>0</v>
      </c>
      <c r="P478" s="25"/>
      <c r="Q478" s="105"/>
      <c r="R478" s="105"/>
      <c r="S478" s="284"/>
      <c r="U478" s="25"/>
      <c r="V478" s="112">
        <f t="shared" si="66"/>
        <v>0</v>
      </c>
      <c r="W478" s="112">
        <f t="shared" si="67"/>
        <v>0</v>
      </c>
      <c r="X478" s="112">
        <f t="shared" si="68"/>
        <v>0</v>
      </c>
      <c r="Z478" s="102">
        <f t="shared" si="69"/>
        <v>1</v>
      </c>
      <c r="AA478" s="102">
        <f t="shared" si="70"/>
        <v>1</v>
      </c>
      <c r="AH478" s="221"/>
      <c r="AI478" s="270"/>
      <c r="AJ478" s="221"/>
      <c r="AK478" s="221"/>
      <c r="AL478" s="221"/>
      <c r="AM478" s="221"/>
      <c r="AN478" s="221"/>
      <c r="AO478" s="221"/>
      <c r="AP478" s="221"/>
      <c r="AQ478" s="274"/>
      <c r="AR478" s="274"/>
      <c r="AS478" s="221"/>
      <c r="AT478" s="221"/>
      <c r="AU478" s="221"/>
      <c r="AV478" s="221"/>
      <c r="AW478" s="221"/>
      <c r="AX478" s="221"/>
      <c r="AY478" s="221"/>
      <c r="AZ478" s="221"/>
    </row>
    <row r="479" spans="1:52" x14ac:dyDescent="0.15">
      <c r="A479" s="275"/>
      <c r="B479" s="274"/>
      <c r="C479" s="111"/>
      <c r="D479" s="111">
        <v>0</v>
      </c>
      <c r="E479" s="105">
        <v>0</v>
      </c>
      <c r="F479" s="105">
        <v>13.246532918117209</v>
      </c>
      <c r="G479" s="105">
        <v>13.432881932225131</v>
      </c>
      <c r="H479" s="105">
        <v>0</v>
      </c>
      <c r="I479" s="105">
        <v>0</v>
      </c>
      <c r="J479" s="105"/>
      <c r="L479" s="25"/>
      <c r="M479" s="105">
        <f t="shared" si="63"/>
        <v>0</v>
      </c>
      <c r="N479" s="105">
        <f t="shared" si="64"/>
        <v>-0.18634901410792182</v>
      </c>
      <c r="O479" s="105">
        <f t="shared" si="65"/>
        <v>0</v>
      </c>
      <c r="P479" s="25"/>
      <c r="Q479" s="105"/>
      <c r="R479" s="105"/>
      <c r="S479" s="284"/>
      <c r="U479" s="25"/>
      <c r="V479" s="112">
        <f t="shared" si="66"/>
        <v>0</v>
      </c>
      <c r="W479" s="112">
        <f t="shared" si="67"/>
        <v>0</v>
      </c>
      <c r="X479" s="112">
        <f t="shared" si="68"/>
        <v>0</v>
      </c>
      <c r="Z479" s="102">
        <f t="shared" si="69"/>
        <v>1</v>
      </c>
      <c r="AA479" s="102">
        <f t="shared" si="70"/>
        <v>1</v>
      </c>
      <c r="AH479" s="221"/>
      <c r="AI479" s="270"/>
      <c r="AJ479" s="221"/>
      <c r="AK479" s="221"/>
      <c r="AL479" s="221"/>
      <c r="AM479" s="221"/>
      <c r="AN479" s="221"/>
      <c r="AO479" s="221"/>
      <c r="AP479" s="221"/>
      <c r="AQ479" s="274"/>
      <c r="AR479" s="274"/>
      <c r="AS479" s="221"/>
      <c r="AT479" s="221"/>
      <c r="AU479" s="221"/>
      <c r="AV479" s="221"/>
      <c r="AW479" s="221"/>
      <c r="AX479" s="221"/>
      <c r="AY479" s="221"/>
      <c r="AZ479" s="221"/>
    </row>
    <row r="480" spans="1:52" x14ac:dyDescent="0.15">
      <c r="A480" s="275"/>
      <c r="B480" s="274"/>
      <c r="C480" s="111"/>
      <c r="D480" s="111">
        <v>0</v>
      </c>
      <c r="E480" s="105">
        <v>0</v>
      </c>
      <c r="F480" s="105">
        <v>13.246532918117209</v>
      </c>
      <c r="G480" s="105">
        <v>13.432881932225131</v>
      </c>
      <c r="H480" s="105">
        <v>0</v>
      </c>
      <c r="I480" s="105">
        <v>0</v>
      </c>
      <c r="J480" s="105"/>
      <c r="L480" s="25"/>
      <c r="M480" s="105">
        <f t="shared" si="63"/>
        <v>0</v>
      </c>
      <c r="N480" s="105">
        <f t="shared" si="64"/>
        <v>-0.18634901410792182</v>
      </c>
      <c r="O480" s="105">
        <f t="shared" si="65"/>
        <v>0</v>
      </c>
      <c r="P480" s="25"/>
      <c r="Q480" s="105"/>
      <c r="R480" s="105"/>
      <c r="S480" s="284"/>
      <c r="U480" s="25"/>
      <c r="V480" s="112">
        <f t="shared" si="66"/>
        <v>0</v>
      </c>
      <c r="W480" s="112">
        <f t="shared" si="67"/>
        <v>0</v>
      </c>
      <c r="X480" s="112">
        <f t="shared" si="68"/>
        <v>0</v>
      </c>
      <c r="Z480" s="102">
        <f t="shared" si="69"/>
        <v>1</v>
      </c>
      <c r="AA480" s="102">
        <f t="shared" si="70"/>
        <v>1</v>
      </c>
      <c r="AH480" s="221"/>
      <c r="AI480" s="270"/>
      <c r="AJ480" s="221"/>
      <c r="AK480" s="221"/>
      <c r="AL480" s="221"/>
      <c r="AM480" s="221"/>
      <c r="AN480" s="221"/>
      <c r="AO480" s="221"/>
      <c r="AP480" s="221"/>
      <c r="AQ480" s="274"/>
      <c r="AR480" s="274"/>
      <c r="AS480" s="221"/>
      <c r="AT480" s="221"/>
      <c r="AU480" s="221"/>
      <c r="AV480" s="221"/>
      <c r="AW480" s="221"/>
      <c r="AX480" s="221"/>
      <c r="AY480" s="221"/>
      <c r="AZ480" s="221"/>
    </row>
    <row r="481" spans="1:52" x14ac:dyDescent="0.15">
      <c r="A481" s="275"/>
      <c r="B481" s="274"/>
      <c r="C481" s="111"/>
      <c r="D481" s="111">
        <v>0</v>
      </c>
      <c r="E481" s="105">
        <v>0</v>
      </c>
      <c r="F481" s="105">
        <v>13.246532918117209</v>
      </c>
      <c r="G481" s="105">
        <v>13.432881932225131</v>
      </c>
      <c r="H481" s="105">
        <v>0</v>
      </c>
      <c r="I481" s="105">
        <v>0</v>
      </c>
      <c r="J481" s="105"/>
      <c r="L481" s="25"/>
      <c r="M481" s="105">
        <f t="shared" si="63"/>
        <v>0</v>
      </c>
      <c r="N481" s="105">
        <f t="shared" si="64"/>
        <v>-0.18634901410792182</v>
      </c>
      <c r="O481" s="105">
        <f t="shared" si="65"/>
        <v>0</v>
      </c>
      <c r="P481" s="25"/>
      <c r="Q481" s="105"/>
      <c r="R481" s="105"/>
      <c r="S481" s="284"/>
      <c r="U481" s="25"/>
      <c r="V481" s="112">
        <f t="shared" si="66"/>
        <v>0</v>
      </c>
      <c r="W481" s="112">
        <f t="shared" si="67"/>
        <v>0</v>
      </c>
      <c r="X481" s="112">
        <f t="shared" si="68"/>
        <v>0</v>
      </c>
      <c r="Z481" s="102">
        <f t="shared" si="69"/>
        <v>1</v>
      </c>
      <c r="AA481" s="102">
        <f t="shared" si="70"/>
        <v>1</v>
      </c>
      <c r="AH481" s="221"/>
      <c r="AI481" s="270"/>
      <c r="AJ481" s="221"/>
      <c r="AK481" s="221"/>
      <c r="AL481" s="221"/>
      <c r="AM481" s="221"/>
      <c r="AN481" s="221"/>
      <c r="AO481" s="221"/>
      <c r="AP481" s="221"/>
      <c r="AQ481" s="274"/>
      <c r="AR481" s="274"/>
      <c r="AS481" s="221"/>
      <c r="AT481" s="221"/>
      <c r="AU481" s="221"/>
      <c r="AV481" s="221"/>
      <c r="AW481" s="221"/>
      <c r="AX481" s="221"/>
      <c r="AY481" s="221"/>
      <c r="AZ481" s="221"/>
    </row>
    <row r="482" spans="1:52" x14ac:dyDescent="0.15">
      <c r="A482" s="275"/>
      <c r="B482" s="274"/>
      <c r="C482" s="111"/>
      <c r="D482" s="111">
        <v>0</v>
      </c>
      <c r="E482" s="105">
        <v>0</v>
      </c>
      <c r="F482" s="105">
        <v>13.246532918117209</v>
      </c>
      <c r="G482" s="105">
        <v>13.432881932225131</v>
      </c>
      <c r="H482" s="105">
        <v>0</v>
      </c>
      <c r="I482" s="105">
        <v>0</v>
      </c>
      <c r="J482" s="105"/>
      <c r="L482" s="25"/>
      <c r="M482" s="105">
        <f t="shared" si="63"/>
        <v>0</v>
      </c>
      <c r="N482" s="105">
        <f t="shared" si="64"/>
        <v>-0.18634901410792182</v>
      </c>
      <c r="O482" s="105">
        <f t="shared" si="65"/>
        <v>0</v>
      </c>
      <c r="P482" s="25"/>
      <c r="Q482" s="105"/>
      <c r="R482" s="105"/>
      <c r="S482" s="284"/>
      <c r="U482" s="25"/>
      <c r="V482" s="112">
        <f t="shared" si="66"/>
        <v>0</v>
      </c>
      <c r="W482" s="112">
        <f t="shared" si="67"/>
        <v>0</v>
      </c>
      <c r="X482" s="112">
        <f t="shared" si="68"/>
        <v>0</v>
      </c>
      <c r="Z482" s="102">
        <f t="shared" si="69"/>
        <v>1</v>
      </c>
      <c r="AA482" s="102">
        <f t="shared" si="70"/>
        <v>1</v>
      </c>
      <c r="AH482" s="221"/>
      <c r="AI482" s="270"/>
      <c r="AJ482" s="221"/>
      <c r="AK482" s="221"/>
      <c r="AL482" s="221"/>
      <c r="AM482" s="221"/>
      <c r="AN482" s="221"/>
      <c r="AO482" s="221"/>
      <c r="AP482" s="221"/>
      <c r="AQ482" s="274"/>
      <c r="AR482" s="274"/>
      <c r="AS482" s="221"/>
      <c r="AT482" s="221"/>
      <c r="AU482" s="221"/>
      <c r="AV482" s="221"/>
      <c r="AW482" s="221"/>
      <c r="AX482" s="221"/>
      <c r="AY482" s="221"/>
      <c r="AZ482" s="221"/>
    </row>
    <row r="483" spans="1:52" x14ac:dyDescent="0.15">
      <c r="A483" s="275"/>
      <c r="B483" s="274"/>
      <c r="C483" s="111"/>
      <c r="D483" s="111">
        <v>0</v>
      </c>
      <c r="E483" s="105">
        <v>0</v>
      </c>
      <c r="F483" s="105">
        <v>13.246532918117209</v>
      </c>
      <c r="G483" s="105">
        <v>13.432881932225131</v>
      </c>
      <c r="H483" s="105">
        <v>0</v>
      </c>
      <c r="I483" s="105">
        <v>0</v>
      </c>
      <c r="J483" s="105"/>
      <c r="L483" s="25"/>
      <c r="M483" s="105">
        <f t="shared" si="63"/>
        <v>0</v>
      </c>
      <c r="N483" s="105">
        <f t="shared" si="64"/>
        <v>-0.18634901410792182</v>
      </c>
      <c r="O483" s="105">
        <f t="shared" si="65"/>
        <v>0</v>
      </c>
      <c r="P483" s="25"/>
      <c r="Q483" s="105"/>
      <c r="R483" s="105"/>
      <c r="S483" s="284"/>
      <c r="U483" s="25"/>
      <c r="V483" s="112">
        <f t="shared" si="66"/>
        <v>0</v>
      </c>
      <c r="W483" s="112">
        <f t="shared" si="67"/>
        <v>0</v>
      </c>
      <c r="X483" s="112">
        <f t="shared" si="68"/>
        <v>0</v>
      </c>
      <c r="Z483" s="102">
        <f t="shared" si="69"/>
        <v>1</v>
      </c>
      <c r="AA483" s="102">
        <f t="shared" si="70"/>
        <v>1</v>
      </c>
      <c r="AH483" s="221"/>
      <c r="AI483" s="270"/>
      <c r="AJ483" s="221"/>
      <c r="AK483" s="221"/>
      <c r="AL483" s="221"/>
      <c r="AM483" s="221"/>
      <c r="AN483" s="221"/>
      <c r="AO483" s="221"/>
      <c r="AP483" s="221"/>
      <c r="AQ483" s="274"/>
      <c r="AR483" s="274"/>
      <c r="AS483" s="221"/>
      <c r="AT483" s="221"/>
      <c r="AU483" s="221"/>
      <c r="AV483" s="221"/>
      <c r="AW483" s="221"/>
      <c r="AX483" s="221"/>
      <c r="AY483" s="221"/>
      <c r="AZ483" s="221"/>
    </row>
    <row r="484" spans="1:52" x14ac:dyDescent="0.15">
      <c r="A484" s="275"/>
      <c r="B484" s="274"/>
      <c r="C484" s="111"/>
      <c r="D484" s="111">
        <v>0</v>
      </c>
      <c r="E484" s="105">
        <v>0</v>
      </c>
      <c r="F484" s="105">
        <v>13.246532918117209</v>
      </c>
      <c r="G484" s="105">
        <v>13.432881932225131</v>
      </c>
      <c r="H484" s="105">
        <v>0</v>
      </c>
      <c r="I484" s="105">
        <v>0</v>
      </c>
      <c r="J484" s="105"/>
      <c r="L484" s="25"/>
      <c r="M484" s="105">
        <f t="shared" si="63"/>
        <v>0</v>
      </c>
      <c r="N484" s="105">
        <f t="shared" si="64"/>
        <v>-0.18634901410792182</v>
      </c>
      <c r="O484" s="105">
        <f t="shared" si="65"/>
        <v>0</v>
      </c>
      <c r="P484" s="25"/>
      <c r="Q484" s="105"/>
      <c r="R484" s="105"/>
      <c r="S484" s="284"/>
      <c r="U484" s="25"/>
      <c r="V484" s="112">
        <f t="shared" si="66"/>
        <v>0</v>
      </c>
      <c r="W484" s="112">
        <f t="shared" si="67"/>
        <v>0</v>
      </c>
      <c r="X484" s="112">
        <f t="shared" si="68"/>
        <v>0</v>
      </c>
      <c r="Z484" s="102">
        <f t="shared" si="69"/>
        <v>1</v>
      </c>
      <c r="AA484" s="102">
        <f t="shared" si="70"/>
        <v>1</v>
      </c>
      <c r="AH484" s="221"/>
      <c r="AI484" s="270"/>
      <c r="AJ484" s="221"/>
      <c r="AK484" s="221"/>
      <c r="AL484" s="221"/>
      <c r="AM484" s="221"/>
      <c r="AN484" s="221"/>
      <c r="AO484" s="221"/>
      <c r="AP484" s="221"/>
      <c r="AQ484" s="274"/>
      <c r="AR484" s="274"/>
      <c r="AS484" s="221"/>
      <c r="AT484" s="221"/>
      <c r="AU484" s="221"/>
      <c r="AV484" s="221"/>
      <c r="AW484" s="221"/>
      <c r="AX484" s="221"/>
      <c r="AY484" s="221"/>
      <c r="AZ484" s="221"/>
    </row>
    <row r="485" spans="1:52" x14ac:dyDescent="0.15">
      <c r="A485" s="275"/>
      <c r="B485" s="274"/>
      <c r="C485" s="111"/>
      <c r="D485" s="111">
        <v>0</v>
      </c>
      <c r="E485" s="105">
        <v>0</v>
      </c>
      <c r="F485" s="105">
        <v>13.246532918117209</v>
      </c>
      <c r="G485" s="105">
        <v>13.432881932225131</v>
      </c>
      <c r="H485" s="105">
        <v>0</v>
      </c>
      <c r="I485" s="105">
        <v>0</v>
      </c>
      <c r="J485" s="105"/>
      <c r="L485" s="25"/>
      <c r="M485" s="105">
        <f t="shared" si="63"/>
        <v>0</v>
      </c>
      <c r="N485" s="105">
        <f t="shared" si="64"/>
        <v>-0.18634901410792182</v>
      </c>
      <c r="O485" s="105">
        <f t="shared" si="65"/>
        <v>0</v>
      </c>
      <c r="P485" s="25"/>
      <c r="Q485" s="105"/>
      <c r="R485" s="105"/>
      <c r="S485" s="284"/>
      <c r="U485" s="25"/>
      <c r="V485" s="112">
        <f t="shared" si="66"/>
        <v>0</v>
      </c>
      <c r="W485" s="112">
        <f t="shared" si="67"/>
        <v>0</v>
      </c>
      <c r="X485" s="112">
        <f t="shared" si="68"/>
        <v>0</v>
      </c>
      <c r="Z485" s="102">
        <f t="shared" si="69"/>
        <v>1</v>
      </c>
      <c r="AA485" s="102">
        <f t="shared" si="70"/>
        <v>1</v>
      </c>
      <c r="AH485" s="221"/>
      <c r="AI485" s="270"/>
      <c r="AJ485" s="221"/>
      <c r="AK485" s="221"/>
      <c r="AL485" s="221"/>
      <c r="AM485" s="221"/>
      <c r="AN485" s="221"/>
      <c r="AO485" s="221"/>
      <c r="AP485" s="221"/>
      <c r="AQ485" s="274"/>
      <c r="AR485" s="274"/>
      <c r="AS485" s="221"/>
      <c r="AT485" s="221"/>
      <c r="AU485" s="221"/>
      <c r="AV485" s="221"/>
      <c r="AW485" s="221"/>
      <c r="AX485" s="221"/>
      <c r="AY485" s="221"/>
      <c r="AZ485" s="221"/>
    </row>
    <row r="486" spans="1:52" x14ac:dyDescent="0.15">
      <c r="A486" s="275"/>
      <c r="B486" s="274"/>
      <c r="C486" s="111"/>
      <c r="D486" s="111">
        <v>0</v>
      </c>
      <c r="E486" s="105">
        <v>0</v>
      </c>
      <c r="F486" s="105">
        <v>13.246532918117209</v>
      </c>
      <c r="G486" s="105">
        <v>13.432881932225131</v>
      </c>
      <c r="H486" s="105">
        <v>0</v>
      </c>
      <c r="I486" s="105">
        <v>0</v>
      </c>
      <c r="J486" s="105"/>
      <c r="L486" s="25"/>
      <c r="M486" s="105">
        <f t="shared" si="63"/>
        <v>0</v>
      </c>
      <c r="N486" s="105">
        <f t="shared" si="64"/>
        <v>-0.18634901410792182</v>
      </c>
      <c r="O486" s="105">
        <f t="shared" si="65"/>
        <v>0</v>
      </c>
      <c r="P486" s="25"/>
      <c r="Q486" s="105"/>
      <c r="R486" s="105"/>
      <c r="S486" s="284"/>
      <c r="U486" s="25"/>
      <c r="V486" s="112">
        <f t="shared" si="66"/>
        <v>0</v>
      </c>
      <c r="W486" s="112">
        <f t="shared" si="67"/>
        <v>0</v>
      </c>
      <c r="X486" s="112">
        <f t="shared" si="68"/>
        <v>0</v>
      </c>
      <c r="Z486" s="102">
        <f t="shared" si="69"/>
        <v>1</v>
      </c>
      <c r="AA486" s="102">
        <f t="shared" si="70"/>
        <v>1</v>
      </c>
      <c r="AH486" s="221"/>
      <c r="AI486" s="270"/>
      <c r="AJ486" s="221"/>
      <c r="AK486" s="221"/>
      <c r="AL486" s="221"/>
      <c r="AM486" s="221"/>
      <c r="AN486" s="221"/>
      <c r="AO486" s="221"/>
      <c r="AP486" s="221"/>
      <c r="AQ486" s="274"/>
      <c r="AR486" s="274"/>
      <c r="AS486" s="221"/>
      <c r="AT486" s="221"/>
      <c r="AU486" s="221"/>
      <c r="AV486" s="221"/>
      <c r="AW486" s="221"/>
      <c r="AX486" s="221"/>
      <c r="AY486" s="221"/>
      <c r="AZ486" s="221"/>
    </row>
    <row r="487" spans="1:52" x14ac:dyDescent="0.15">
      <c r="A487" s="275"/>
      <c r="B487" s="274"/>
      <c r="C487" s="111"/>
      <c r="D487" s="111">
        <v>0</v>
      </c>
      <c r="E487" s="105">
        <v>0</v>
      </c>
      <c r="F487" s="105">
        <v>13.246532918117209</v>
      </c>
      <c r="G487" s="105">
        <v>13.432881932225131</v>
      </c>
      <c r="H487" s="105">
        <v>0</v>
      </c>
      <c r="I487" s="105">
        <v>0</v>
      </c>
      <c r="J487" s="105"/>
      <c r="L487" s="25"/>
      <c r="M487" s="105">
        <f t="shared" si="63"/>
        <v>0</v>
      </c>
      <c r="N487" s="105">
        <f t="shared" si="64"/>
        <v>-0.18634901410792182</v>
      </c>
      <c r="O487" s="105">
        <f t="shared" si="65"/>
        <v>0</v>
      </c>
      <c r="P487" s="25"/>
      <c r="Q487" s="105"/>
      <c r="R487" s="105"/>
      <c r="S487" s="284"/>
      <c r="U487" s="25"/>
      <c r="V487" s="112">
        <f t="shared" si="66"/>
        <v>0</v>
      </c>
      <c r="W487" s="112">
        <f t="shared" si="67"/>
        <v>0</v>
      </c>
      <c r="X487" s="112">
        <f t="shared" si="68"/>
        <v>0</v>
      </c>
      <c r="Z487" s="102">
        <f t="shared" si="69"/>
        <v>1</v>
      </c>
      <c r="AA487" s="102">
        <f t="shared" si="70"/>
        <v>1</v>
      </c>
      <c r="AH487" s="221"/>
      <c r="AI487" s="270"/>
      <c r="AJ487" s="221"/>
      <c r="AK487" s="221"/>
      <c r="AL487" s="221"/>
      <c r="AM487" s="221"/>
      <c r="AN487" s="221"/>
      <c r="AO487" s="221"/>
      <c r="AP487" s="221"/>
      <c r="AQ487" s="274"/>
      <c r="AR487" s="274"/>
      <c r="AS487" s="221"/>
      <c r="AT487" s="221"/>
      <c r="AU487" s="221"/>
      <c r="AV487" s="221"/>
      <c r="AW487" s="221"/>
      <c r="AX487" s="221"/>
      <c r="AY487" s="221"/>
      <c r="AZ487" s="221"/>
    </row>
    <row r="488" spans="1:52" x14ac:dyDescent="0.15">
      <c r="A488" s="275"/>
      <c r="B488" s="274"/>
      <c r="C488" s="111"/>
      <c r="D488" s="111">
        <v>0</v>
      </c>
      <c r="E488" s="105">
        <v>0</v>
      </c>
      <c r="F488" s="105">
        <v>13.246532918117209</v>
      </c>
      <c r="G488" s="105">
        <v>13.432881932225131</v>
      </c>
      <c r="H488" s="105">
        <v>0</v>
      </c>
      <c r="I488" s="105">
        <v>0</v>
      </c>
      <c r="J488" s="105"/>
      <c r="L488" s="25"/>
      <c r="M488" s="105">
        <f t="shared" si="63"/>
        <v>0</v>
      </c>
      <c r="N488" s="105">
        <f t="shared" si="64"/>
        <v>-0.18634901410792182</v>
      </c>
      <c r="O488" s="105">
        <f t="shared" si="65"/>
        <v>0</v>
      </c>
      <c r="P488" s="25"/>
      <c r="Q488" s="105"/>
      <c r="R488" s="105"/>
      <c r="S488" s="284"/>
      <c r="U488" s="25"/>
      <c r="V488" s="112">
        <f t="shared" si="66"/>
        <v>0</v>
      </c>
      <c r="W488" s="112">
        <f t="shared" si="67"/>
        <v>0</v>
      </c>
      <c r="X488" s="112">
        <f t="shared" si="68"/>
        <v>0</v>
      </c>
      <c r="Z488" s="102">
        <f t="shared" si="69"/>
        <v>1</v>
      </c>
      <c r="AA488" s="102">
        <f t="shared" si="70"/>
        <v>1</v>
      </c>
      <c r="AH488" s="221"/>
      <c r="AI488" s="270"/>
      <c r="AJ488" s="221"/>
      <c r="AK488" s="221"/>
      <c r="AL488" s="221"/>
      <c r="AM488" s="221"/>
      <c r="AN488" s="221"/>
      <c r="AO488" s="221"/>
      <c r="AP488" s="221"/>
      <c r="AQ488" s="274"/>
      <c r="AR488" s="274"/>
      <c r="AS488" s="221"/>
      <c r="AT488" s="221"/>
      <c r="AU488" s="221"/>
      <c r="AV488" s="221"/>
      <c r="AW488" s="221"/>
      <c r="AX488" s="221"/>
      <c r="AY488" s="221"/>
      <c r="AZ488" s="221"/>
    </row>
    <row r="489" spans="1:52" x14ac:dyDescent="0.15">
      <c r="A489" s="275"/>
      <c r="B489" s="274"/>
      <c r="C489" s="111"/>
      <c r="D489" s="111">
        <v>0</v>
      </c>
      <c r="E489" s="105">
        <v>0</v>
      </c>
      <c r="F489" s="105">
        <v>13.246532918117209</v>
      </c>
      <c r="G489" s="105">
        <v>13.432881932225131</v>
      </c>
      <c r="H489" s="105">
        <v>0</v>
      </c>
      <c r="I489" s="105">
        <v>0</v>
      </c>
      <c r="J489" s="105"/>
      <c r="L489" s="25"/>
      <c r="M489" s="105">
        <f t="shared" si="63"/>
        <v>0</v>
      </c>
      <c r="N489" s="105">
        <f t="shared" si="64"/>
        <v>-0.18634901410792182</v>
      </c>
      <c r="O489" s="105">
        <f t="shared" si="65"/>
        <v>0</v>
      </c>
      <c r="P489" s="25"/>
      <c r="Q489" s="105"/>
      <c r="R489" s="105"/>
      <c r="S489" s="284"/>
      <c r="U489" s="25"/>
      <c r="V489" s="112">
        <f t="shared" si="66"/>
        <v>0</v>
      </c>
      <c r="W489" s="112">
        <f t="shared" si="67"/>
        <v>0</v>
      </c>
      <c r="X489" s="112">
        <f t="shared" si="68"/>
        <v>0</v>
      </c>
      <c r="Z489" s="102">
        <f t="shared" si="69"/>
        <v>1</v>
      </c>
      <c r="AA489" s="102">
        <f t="shared" si="70"/>
        <v>1</v>
      </c>
      <c r="AH489" s="221"/>
      <c r="AI489" s="270"/>
      <c r="AJ489" s="221"/>
      <c r="AK489" s="221"/>
      <c r="AL489" s="221"/>
      <c r="AM489" s="221"/>
      <c r="AN489" s="221"/>
      <c r="AO489" s="221"/>
      <c r="AP489" s="221"/>
      <c r="AQ489" s="274"/>
      <c r="AR489" s="274"/>
      <c r="AS489" s="221"/>
      <c r="AT489" s="221"/>
      <c r="AU489" s="221"/>
      <c r="AV489" s="221"/>
      <c r="AW489" s="221"/>
      <c r="AX489" s="221"/>
      <c r="AY489" s="221"/>
      <c r="AZ489" s="221"/>
    </row>
    <row r="490" spans="1:52" x14ac:dyDescent="0.15">
      <c r="A490" s="275"/>
      <c r="B490" s="274"/>
      <c r="C490" s="111"/>
      <c r="D490" s="111">
        <v>0</v>
      </c>
      <c r="E490" s="105">
        <v>0</v>
      </c>
      <c r="F490" s="105">
        <v>13.246532918117209</v>
      </c>
      <c r="G490" s="105">
        <v>13.432881932225131</v>
      </c>
      <c r="H490" s="105">
        <v>0</v>
      </c>
      <c r="I490" s="105">
        <v>0</v>
      </c>
      <c r="J490" s="105"/>
      <c r="L490" s="25"/>
      <c r="M490" s="105">
        <f t="shared" si="63"/>
        <v>0</v>
      </c>
      <c r="N490" s="105">
        <f t="shared" si="64"/>
        <v>-0.18634901410792182</v>
      </c>
      <c r="O490" s="105">
        <f t="shared" si="65"/>
        <v>0</v>
      </c>
      <c r="P490" s="25"/>
      <c r="Q490" s="105"/>
      <c r="R490" s="105"/>
      <c r="S490" s="284"/>
      <c r="U490" s="25"/>
      <c r="V490" s="112">
        <f t="shared" si="66"/>
        <v>0</v>
      </c>
      <c r="W490" s="112">
        <f t="shared" si="67"/>
        <v>0</v>
      </c>
      <c r="X490" s="112">
        <f t="shared" si="68"/>
        <v>0</v>
      </c>
      <c r="Z490" s="102">
        <f t="shared" si="69"/>
        <v>1</v>
      </c>
      <c r="AA490" s="102">
        <f t="shared" si="70"/>
        <v>1</v>
      </c>
      <c r="AH490" s="221"/>
      <c r="AI490" s="270"/>
      <c r="AJ490" s="221"/>
      <c r="AK490" s="221"/>
      <c r="AL490" s="221"/>
      <c r="AM490" s="221"/>
      <c r="AN490" s="221"/>
      <c r="AO490" s="221"/>
      <c r="AP490" s="221"/>
      <c r="AQ490" s="274"/>
      <c r="AR490" s="274"/>
      <c r="AS490" s="221"/>
      <c r="AT490" s="221"/>
      <c r="AU490" s="221"/>
      <c r="AV490" s="221"/>
      <c r="AW490" s="221"/>
      <c r="AX490" s="221"/>
      <c r="AY490" s="221"/>
      <c r="AZ490" s="221"/>
    </row>
    <row r="491" spans="1:52" x14ac:dyDescent="0.15">
      <c r="A491" s="275"/>
      <c r="B491" s="274"/>
      <c r="C491" s="111"/>
      <c r="D491" s="111">
        <v>0</v>
      </c>
      <c r="E491" s="105">
        <v>0</v>
      </c>
      <c r="F491" s="105">
        <v>13.246532918117209</v>
      </c>
      <c r="G491" s="105">
        <v>13.432881932225131</v>
      </c>
      <c r="H491" s="105">
        <v>0</v>
      </c>
      <c r="I491" s="105">
        <v>0</v>
      </c>
      <c r="J491" s="105"/>
      <c r="L491" s="25"/>
      <c r="M491" s="105">
        <f t="shared" si="63"/>
        <v>0</v>
      </c>
      <c r="N491" s="105">
        <f t="shared" si="64"/>
        <v>-0.18634901410792182</v>
      </c>
      <c r="O491" s="105">
        <f t="shared" si="65"/>
        <v>0</v>
      </c>
      <c r="P491" s="25"/>
      <c r="Q491" s="105"/>
      <c r="R491" s="105"/>
      <c r="S491" s="284"/>
      <c r="U491" s="25"/>
      <c r="V491" s="112">
        <f t="shared" si="66"/>
        <v>0</v>
      </c>
      <c r="W491" s="112">
        <f t="shared" si="67"/>
        <v>0</v>
      </c>
      <c r="X491" s="112">
        <f t="shared" si="68"/>
        <v>0</v>
      </c>
      <c r="Z491" s="102">
        <f t="shared" si="69"/>
        <v>1</v>
      </c>
      <c r="AA491" s="102">
        <f t="shared" si="70"/>
        <v>1</v>
      </c>
      <c r="AH491" s="221"/>
      <c r="AI491" s="270"/>
      <c r="AJ491" s="221"/>
      <c r="AK491" s="221"/>
      <c r="AL491" s="221"/>
      <c r="AM491" s="221"/>
      <c r="AN491" s="221"/>
      <c r="AO491" s="221"/>
      <c r="AP491" s="221"/>
      <c r="AQ491" s="274"/>
      <c r="AR491" s="274"/>
      <c r="AS491" s="221"/>
      <c r="AT491" s="221"/>
      <c r="AU491" s="221"/>
      <c r="AV491" s="221"/>
      <c r="AW491" s="221"/>
      <c r="AX491" s="221"/>
      <c r="AY491" s="221"/>
      <c r="AZ491" s="221"/>
    </row>
    <row r="492" spans="1:52" x14ac:dyDescent="0.15">
      <c r="A492" s="275"/>
      <c r="B492" s="274"/>
      <c r="C492" s="111"/>
      <c r="D492" s="111">
        <v>0</v>
      </c>
      <c r="E492" s="105">
        <v>0</v>
      </c>
      <c r="F492" s="105">
        <v>13.246532918117209</v>
      </c>
      <c r="G492" s="105">
        <v>13.432881932225131</v>
      </c>
      <c r="H492" s="105">
        <v>0</v>
      </c>
      <c r="I492" s="105">
        <v>0</v>
      </c>
      <c r="J492" s="105"/>
      <c r="L492" s="25"/>
      <c r="M492" s="105">
        <f t="shared" si="63"/>
        <v>0</v>
      </c>
      <c r="N492" s="105">
        <f t="shared" si="64"/>
        <v>-0.18634901410792182</v>
      </c>
      <c r="O492" s="105">
        <f t="shared" si="65"/>
        <v>0</v>
      </c>
      <c r="P492" s="25"/>
      <c r="Q492" s="105"/>
      <c r="R492" s="105"/>
      <c r="S492" s="284"/>
      <c r="U492" s="25"/>
      <c r="V492" s="112">
        <f t="shared" si="66"/>
        <v>0</v>
      </c>
      <c r="W492" s="112">
        <f t="shared" si="67"/>
        <v>0</v>
      </c>
      <c r="X492" s="112">
        <f t="shared" si="68"/>
        <v>0</v>
      </c>
      <c r="Z492" s="102">
        <f t="shared" si="69"/>
        <v>1</v>
      </c>
      <c r="AA492" s="102">
        <f t="shared" si="70"/>
        <v>1</v>
      </c>
      <c r="AH492" s="221"/>
      <c r="AI492" s="270"/>
      <c r="AJ492" s="221"/>
      <c r="AK492" s="221"/>
      <c r="AL492" s="221"/>
      <c r="AM492" s="221"/>
      <c r="AN492" s="221"/>
      <c r="AO492" s="221"/>
      <c r="AP492" s="221"/>
      <c r="AQ492" s="274"/>
      <c r="AR492" s="274"/>
      <c r="AS492" s="221"/>
      <c r="AT492" s="221"/>
      <c r="AU492" s="221"/>
      <c r="AV492" s="221"/>
      <c r="AW492" s="221"/>
      <c r="AX492" s="221"/>
      <c r="AY492" s="221"/>
      <c r="AZ492" s="221"/>
    </row>
    <row r="493" spans="1:52" x14ac:dyDescent="0.15">
      <c r="A493" s="275"/>
      <c r="B493" s="274"/>
      <c r="C493" s="111"/>
      <c r="D493" s="111">
        <v>0</v>
      </c>
      <c r="E493" s="105">
        <v>0</v>
      </c>
      <c r="F493" s="105">
        <v>13.246532918117209</v>
      </c>
      <c r="G493" s="105">
        <v>13.432881932225131</v>
      </c>
      <c r="H493" s="105">
        <v>0</v>
      </c>
      <c r="I493" s="105">
        <v>0</v>
      </c>
      <c r="J493" s="105"/>
      <c r="L493" s="25"/>
      <c r="M493" s="105">
        <f t="shared" si="63"/>
        <v>0</v>
      </c>
      <c r="N493" s="105">
        <f t="shared" si="64"/>
        <v>-0.18634901410792182</v>
      </c>
      <c r="O493" s="105">
        <f t="shared" si="65"/>
        <v>0</v>
      </c>
      <c r="P493" s="25"/>
      <c r="Q493" s="105"/>
      <c r="R493" s="105"/>
      <c r="S493" s="284"/>
      <c r="U493" s="25"/>
      <c r="V493" s="112">
        <f t="shared" si="66"/>
        <v>0</v>
      </c>
      <c r="W493" s="112">
        <f t="shared" si="67"/>
        <v>0</v>
      </c>
      <c r="X493" s="112">
        <f t="shared" si="68"/>
        <v>0</v>
      </c>
      <c r="Z493" s="102">
        <f t="shared" si="69"/>
        <v>1</v>
      </c>
      <c r="AA493" s="102">
        <f t="shared" si="70"/>
        <v>1</v>
      </c>
      <c r="AH493" s="221"/>
      <c r="AI493" s="270"/>
      <c r="AJ493" s="221"/>
      <c r="AK493" s="221"/>
      <c r="AL493" s="221"/>
      <c r="AM493" s="221"/>
      <c r="AN493" s="221"/>
      <c r="AO493" s="221"/>
      <c r="AP493" s="221"/>
      <c r="AQ493" s="274"/>
      <c r="AR493" s="274"/>
      <c r="AS493" s="221"/>
      <c r="AT493" s="221"/>
      <c r="AU493" s="221"/>
      <c r="AV493" s="221"/>
      <c r="AW493" s="221"/>
      <c r="AX493" s="221"/>
      <c r="AY493" s="221"/>
      <c r="AZ493" s="221"/>
    </row>
    <row r="494" spans="1:52" x14ac:dyDescent="0.15">
      <c r="A494" s="275"/>
      <c r="B494" s="274"/>
      <c r="C494" s="111"/>
      <c r="D494" s="111">
        <v>0</v>
      </c>
      <c r="E494" s="105">
        <v>0</v>
      </c>
      <c r="F494" s="105">
        <v>13.246532918117209</v>
      </c>
      <c r="G494" s="105">
        <v>13.432881932225131</v>
      </c>
      <c r="H494" s="105">
        <v>0</v>
      </c>
      <c r="I494" s="105">
        <v>0</v>
      </c>
      <c r="J494" s="105"/>
      <c r="L494" s="25"/>
      <c r="M494" s="105">
        <f t="shared" si="63"/>
        <v>0</v>
      </c>
      <c r="N494" s="105">
        <f t="shared" si="64"/>
        <v>-0.18634901410792182</v>
      </c>
      <c r="O494" s="105">
        <f t="shared" si="65"/>
        <v>0</v>
      </c>
      <c r="P494" s="25"/>
      <c r="Q494" s="105"/>
      <c r="R494" s="105"/>
      <c r="S494" s="284"/>
      <c r="U494" s="25"/>
      <c r="V494" s="112">
        <f t="shared" si="66"/>
        <v>0</v>
      </c>
      <c r="W494" s="112">
        <f t="shared" si="67"/>
        <v>0</v>
      </c>
      <c r="X494" s="112">
        <f t="shared" si="68"/>
        <v>0</v>
      </c>
      <c r="Z494" s="102">
        <f t="shared" si="69"/>
        <v>1</v>
      </c>
      <c r="AA494" s="102">
        <f t="shared" si="70"/>
        <v>1</v>
      </c>
      <c r="AH494" s="221"/>
      <c r="AI494" s="270"/>
      <c r="AJ494" s="221"/>
      <c r="AK494" s="221"/>
      <c r="AL494" s="221"/>
      <c r="AM494" s="221"/>
      <c r="AN494" s="221"/>
      <c r="AO494" s="221"/>
      <c r="AP494" s="221"/>
      <c r="AQ494" s="274"/>
      <c r="AR494" s="274"/>
      <c r="AS494" s="221"/>
      <c r="AT494" s="221"/>
      <c r="AU494" s="221"/>
      <c r="AV494" s="221"/>
      <c r="AW494" s="221"/>
      <c r="AX494" s="221"/>
      <c r="AY494" s="221"/>
      <c r="AZ494" s="221"/>
    </row>
    <row r="495" spans="1:52" x14ac:dyDescent="0.15">
      <c r="A495" s="275"/>
      <c r="B495" s="274"/>
      <c r="C495" s="111"/>
      <c r="D495" s="111">
        <v>0</v>
      </c>
      <c r="E495" s="105">
        <v>0</v>
      </c>
      <c r="F495" s="105">
        <v>13.246532918117209</v>
      </c>
      <c r="G495" s="105">
        <v>13.432881932225131</v>
      </c>
      <c r="H495" s="105">
        <v>0</v>
      </c>
      <c r="I495" s="105">
        <v>0</v>
      </c>
      <c r="J495" s="105"/>
      <c r="L495" s="25"/>
      <c r="M495" s="105">
        <f t="shared" si="63"/>
        <v>0</v>
      </c>
      <c r="N495" s="105">
        <f t="shared" si="64"/>
        <v>-0.18634901410792182</v>
      </c>
      <c r="O495" s="105">
        <f t="shared" si="65"/>
        <v>0</v>
      </c>
      <c r="P495" s="25"/>
      <c r="Q495" s="105"/>
      <c r="R495" s="105"/>
      <c r="S495" s="284"/>
      <c r="U495" s="25"/>
      <c r="V495" s="112">
        <f t="shared" si="66"/>
        <v>0</v>
      </c>
      <c r="W495" s="112">
        <f t="shared" si="67"/>
        <v>0</v>
      </c>
      <c r="X495" s="112">
        <f t="shared" si="68"/>
        <v>0</v>
      </c>
      <c r="Z495" s="102">
        <f t="shared" si="69"/>
        <v>1</v>
      </c>
      <c r="AA495" s="102">
        <f t="shared" si="70"/>
        <v>1</v>
      </c>
      <c r="AH495" s="221"/>
      <c r="AI495" s="270"/>
      <c r="AJ495" s="221"/>
      <c r="AK495" s="221"/>
      <c r="AL495" s="221"/>
      <c r="AM495" s="221"/>
      <c r="AN495" s="221"/>
      <c r="AO495" s="221"/>
      <c r="AP495" s="221"/>
      <c r="AQ495" s="274"/>
      <c r="AR495" s="274"/>
      <c r="AS495" s="221"/>
      <c r="AT495" s="221"/>
      <c r="AU495" s="221"/>
      <c r="AV495" s="221"/>
      <c r="AW495" s="221"/>
      <c r="AX495" s="221"/>
      <c r="AY495" s="221"/>
      <c r="AZ495" s="221"/>
    </row>
    <row r="496" spans="1:52" x14ac:dyDescent="0.15">
      <c r="A496" s="275"/>
      <c r="B496" s="274"/>
      <c r="C496" s="111"/>
      <c r="D496" s="111">
        <v>0</v>
      </c>
      <c r="E496" s="105">
        <v>0</v>
      </c>
      <c r="F496" s="105">
        <v>13.246532918117209</v>
      </c>
      <c r="G496" s="105">
        <v>13.432881932225131</v>
      </c>
      <c r="H496" s="105">
        <v>0</v>
      </c>
      <c r="I496" s="105">
        <v>0</v>
      </c>
      <c r="J496" s="105"/>
      <c r="L496" s="25"/>
      <c r="M496" s="105">
        <f t="shared" si="63"/>
        <v>0</v>
      </c>
      <c r="N496" s="105">
        <f t="shared" si="64"/>
        <v>-0.18634901410792182</v>
      </c>
      <c r="O496" s="105">
        <f t="shared" si="65"/>
        <v>0</v>
      </c>
      <c r="P496" s="25"/>
      <c r="Q496" s="105"/>
      <c r="R496" s="105"/>
      <c r="S496" s="284"/>
      <c r="U496" s="25"/>
      <c r="V496" s="112">
        <f t="shared" si="66"/>
        <v>0</v>
      </c>
      <c r="W496" s="112">
        <f t="shared" si="67"/>
        <v>0</v>
      </c>
      <c r="X496" s="112">
        <f t="shared" si="68"/>
        <v>0</v>
      </c>
      <c r="Z496" s="102">
        <f t="shared" si="69"/>
        <v>1</v>
      </c>
      <c r="AA496" s="102">
        <f t="shared" si="70"/>
        <v>1</v>
      </c>
      <c r="AH496" s="221"/>
      <c r="AI496" s="270"/>
      <c r="AJ496" s="221"/>
      <c r="AK496" s="221"/>
      <c r="AL496" s="221"/>
      <c r="AM496" s="221"/>
      <c r="AN496" s="221"/>
      <c r="AO496" s="221"/>
      <c r="AP496" s="221"/>
      <c r="AQ496" s="274"/>
      <c r="AR496" s="274"/>
      <c r="AS496" s="221"/>
      <c r="AT496" s="221"/>
      <c r="AU496" s="221"/>
      <c r="AV496" s="221"/>
      <c r="AW496" s="221"/>
      <c r="AX496" s="221"/>
      <c r="AY496" s="221"/>
      <c r="AZ496" s="221"/>
    </row>
    <row r="497" spans="1:52" x14ac:dyDescent="0.15">
      <c r="A497" s="275"/>
      <c r="B497" s="274"/>
      <c r="C497" s="111"/>
      <c r="D497" s="111">
        <v>0</v>
      </c>
      <c r="E497" s="105">
        <v>0</v>
      </c>
      <c r="F497" s="105">
        <v>13.246532918117209</v>
      </c>
      <c r="G497" s="105">
        <v>13.432881932225131</v>
      </c>
      <c r="H497" s="105">
        <v>0</v>
      </c>
      <c r="I497" s="105">
        <v>0</v>
      </c>
      <c r="J497" s="105"/>
      <c r="L497" s="25"/>
      <c r="M497" s="105">
        <f t="shared" si="63"/>
        <v>0</v>
      </c>
      <c r="N497" s="105">
        <f t="shared" si="64"/>
        <v>-0.18634901410792182</v>
      </c>
      <c r="O497" s="105">
        <f t="shared" si="65"/>
        <v>0</v>
      </c>
      <c r="P497" s="25"/>
      <c r="Q497" s="105"/>
      <c r="R497" s="105"/>
      <c r="S497" s="284"/>
      <c r="U497" s="25"/>
      <c r="V497" s="112">
        <f t="shared" si="66"/>
        <v>0</v>
      </c>
      <c r="W497" s="112">
        <f t="shared" si="67"/>
        <v>0</v>
      </c>
      <c r="X497" s="112">
        <f t="shared" si="68"/>
        <v>0</v>
      </c>
      <c r="Z497" s="102">
        <f t="shared" si="69"/>
        <v>1</v>
      </c>
      <c r="AA497" s="102">
        <f t="shared" si="70"/>
        <v>1</v>
      </c>
      <c r="AH497" s="221"/>
      <c r="AI497" s="270"/>
      <c r="AJ497" s="221"/>
      <c r="AK497" s="221"/>
      <c r="AL497" s="221"/>
      <c r="AM497" s="221"/>
      <c r="AN497" s="221"/>
      <c r="AO497" s="221"/>
      <c r="AP497" s="221"/>
      <c r="AQ497" s="274"/>
      <c r="AR497" s="274"/>
      <c r="AS497" s="221"/>
      <c r="AT497" s="221"/>
      <c r="AU497" s="221"/>
      <c r="AV497" s="221"/>
      <c r="AW497" s="221"/>
      <c r="AX497" s="221"/>
      <c r="AY497" s="221"/>
      <c r="AZ497" s="221"/>
    </row>
    <row r="498" spans="1:52" x14ac:dyDescent="0.15">
      <c r="A498" s="275"/>
      <c r="B498" s="274"/>
      <c r="C498" s="111"/>
      <c r="D498" s="111">
        <v>0</v>
      </c>
      <c r="E498" s="105">
        <v>0</v>
      </c>
      <c r="F498" s="105">
        <v>13.246532918117209</v>
      </c>
      <c r="G498" s="105">
        <v>13.432881932225131</v>
      </c>
      <c r="H498" s="105">
        <v>0</v>
      </c>
      <c r="I498" s="105">
        <v>0</v>
      </c>
      <c r="J498" s="105"/>
      <c r="L498" s="25"/>
      <c r="M498" s="105">
        <f t="shared" si="63"/>
        <v>0</v>
      </c>
      <c r="N498" s="105">
        <f t="shared" si="64"/>
        <v>-0.18634901410792182</v>
      </c>
      <c r="O498" s="105">
        <f t="shared" si="65"/>
        <v>0</v>
      </c>
      <c r="P498" s="25"/>
      <c r="Q498" s="105"/>
      <c r="R498" s="105"/>
      <c r="S498" s="284"/>
      <c r="U498" s="25"/>
      <c r="V498" s="112">
        <f t="shared" si="66"/>
        <v>0</v>
      </c>
      <c r="W498" s="112">
        <f t="shared" si="67"/>
        <v>0</v>
      </c>
      <c r="X498" s="112">
        <f t="shared" si="68"/>
        <v>0</v>
      </c>
      <c r="Z498" s="102">
        <f t="shared" si="69"/>
        <v>1</v>
      </c>
      <c r="AA498" s="102">
        <f t="shared" si="70"/>
        <v>1</v>
      </c>
      <c r="AH498" s="221"/>
      <c r="AI498" s="270"/>
      <c r="AJ498" s="221"/>
      <c r="AK498" s="221"/>
      <c r="AL498" s="221"/>
      <c r="AM498" s="221"/>
      <c r="AN498" s="221"/>
      <c r="AO498" s="221"/>
      <c r="AP498" s="221"/>
      <c r="AQ498" s="274"/>
      <c r="AR498" s="274"/>
      <c r="AS498" s="221"/>
      <c r="AT498" s="221"/>
      <c r="AU498" s="221"/>
      <c r="AV498" s="221"/>
      <c r="AW498" s="221"/>
      <c r="AX498" s="221"/>
      <c r="AY498" s="221"/>
      <c r="AZ498" s="221"/>
    </row>
    <row r="499" spans="1:52" x14ac:dyDescent="0.15">
      <c r="A499" s="275"/>
      <c r="B499" s="274"/>
      <c r="C499" s="111"/>
      <c r="D499" s="111">
        <v>0</v>
      </c>
      <c r="E499" s="105">
        <v>0</v>
      </c>
      <c r="F499" s="105">
        <v>13.246532918117209</v>
      </c>
      <c r="G499" s="105">
        <v>13.432881932225131</v>
      </c>
      <c r="H499" s="105">
        <v>0</v>
      </c>
      <c r="I499" s="105">
        <v>0</v>
      </c>
      <c r="J499" s="105"/>
      <c r="L499" s="25"/>
      <c r="M499" s="105">
        <f t="shared" si="63"/>
        <v>0</v>
      </c>
      <c r="N499" s="105">
        <f t="shared" si="64"/>
        <v>-0.18634901410792182</v>
      </c>
      <c r="O499" s="105">
        <f t="shared" si="65"/>
        <v>0</v>
      </c>
      <c r="P499" s="25"/>
      <c r="Q499" s="105"/>
      <c r="R499" s="105"/>
      <c r="S499" s="284"/>
      <c r="U499" s="25"/>
      <c r="V499" s="112">
        <f t="shared" si="66"/>
        <v>0</v>
      </c>
      <c r="W499" s="112">
        <f t="shared" si="67"/>
        <v>0</v>
      </c>
      <c r="X499" s="112">
        <f t="shared" si="68"/>
        <v>0</v>
      </c>
      <c r="Z499" s="102">
        <f t="shared" si="69"/>
        <v>1</v>
      </c>
      <c r="AA499" s="102">
        <f t="shared" si="70"/>
        <v>1</v>
      </c>
      <c r="AH499" s="221"/>
      <c r="AI499" s="270"/>
      <c r="AJ499" s="221"/>
      <c r="AK499" s="221"/>
      <c r="AL499" s="221"/>
      <c r="AM499" s="221"/>
      <c r="AN499" s="221"/>
      <c r="AO499" s="221"/>
      <c r="AP499" s="221"/>
      <c r="AQ499" s="274"/>
      <c r="AR499" s="274"/>
      <c r="AS499" s="221"/>
      <c r="AT499" s="221"/>
      <c r="AU499" s="221"/>
      <c r="AV499" s="221"/>
      <c r="AW499" s="221"/>
      <c r="AX499" s="221"/>
      <c r="AY499" s="221"/>
      <c r="AZ499" s="221"/>
    </row>
    <row r="500" spans="1:52" x14ac:dyDescent="0.15">
      <c r="A500" s="275"/>
      <c r="B500" s="274"/>
      <c r="C500" s="111"/>
      <c r="D500" s="111">
        <v>0</v>
      </c>
      <c r="E500" s="105">
        <v>0</v>
      </c>
      <c r="F500" s="105">
        <v>13.246532918117209</v>
      </c>
      <c r="G500" s="105">
        <v>13.432881932225131</v>
      </c>
      <c r="H500" s="105">
        <v>0</v>
      </c>
      <c r="I500" s="105">
        <v>0</v>
      </c>
      <c r="J500" s="105"/>
      <c r="L500" s="25"/>
      <c r="M500" s="105">
        <f t="shared" si="63"/>
        <v>0</v>
      </c>
      <c r="N500" s="105">
        <f t="shared" si="64"/>
        <v>-0.18634901410792182</v>
      </c>
      <c r="O500" s="105">
        <f t="shared" si="65"/>
        <v>0</v>
      </c>
      <c r="P500" s="25"/>
      <c r="Q500" s="105"/>
      <c r="R500" s="105"/>
      <c r="S500" s="284"/>
      <c r="U500" s="25"/>
      <c r="V500" s="112">
        <f t="shared" si="66"/>
        <v>0</v>
      </c>
      <c r="W500" s="112">
        <f t="shared" si="67"/>
        <v>0</v>
      </c>
      <c r="X500" s="112">
        <f t="shared" si="68"/>
        <v>0</v>
      </c>
      <c r="Z500" s="102">
        <f t="shared" si="69"/>
        <v>1</v>
      </c>
      <c r="AA500" s="102">
        <f t="shared" si="70"/>
        <v>1</v>
      </c>
      <c r="AH500" s="221"/>
      <c r="AI500" s="270"/>
      <c r="AJ500" s="221"/>
      <c r="AK500" s="221"/>
      <c r="AL500" s="221"/>
      <c r="AM500" s="221"/>
      <c r="AN500" s="221"/>
      <c r="AO500" s="221"/>
      <c r="AP500" s="221"/>
      <c r="AQ500" s="274"/>
      <c r="AR500" s="274"/>
      <c r="AS500" s="221"/>
      <c r="AT500" s="221"/>
      <c r="AU500" s="221"/>
      <c r="AV500" s="221"/>
      <c r="AW500" s="221"/>
      <c r="AX500" s="221"/>
      <c r="AY500" s="221"/>
      <c r="AZ500" s="221"/>
    </row>
    <row r="501" spans="1:52" x14ac:dyDescent="0.15">
      <c r="A501" s="275"/>
      <c r="B501" s="274"/>
      <c r="C501" s="111"/>
      <c r="D501" s="111">
        <v>0</v>
      </c>
      <c r="E501" s="105">
        <v>0</v>
      </c>
      <c r="F501" s="105">
        <v>13.246532918117209</v>
      </c>
      <c r="G501" s="105">
        <v>13.432881932225131</v>
      </c>
      <c r="H501" s="105">
        <v>0</v>
      </c>
      <c r="I501" s="105">
        <v>0</v>
      </c>
      <c r="J501" s="105"/>
      <c r="L501" s="25"/>
      <c r="M501" s="105">
        <f t="shared" si="63"/>
        <v>0</v>
      </c>
      <c r="N501" s="105">
        <f t="shared" si="64"/>
        <v>-0.18634901410792182</v>
      </c>
      <c r="O501" s="105">
        <f t="shared" si="65"/>
        <v>0</v>
      </c>
      <c r="P501" s="25"/>
      <c r="Q501" s="105"/>
      <c r="R501" s="105"/>
      <c r="S501" s="284"/>
      <c r="U501" s="25"/>
      <c r="V501" s="112">
        <f t="shared" si="66"/>
        <v>0</v>
      </c>
      <c r="W501" s="112">
        <f t="shared" si="67"/>
        <v>0</v>
      </c>
      <c r="X501" s="112">
        <f t="shared" si="68"/>
        <v>0</v>
      </c>
      <c r="Z501" s="102">
        <f t="shared" si="69"/>
        <v>1</v>
      </c>
      <c r="AA501" s="102">
        <f t="shared" si="70"/>
        <v>1</v>
      </c>
      <c r="AH501" s="221"/>
      <c r="AI501" s="270"/>
      <c r="AJ501" s="221"/>
      <c r="AK501" s="221"/>
      <c r="AL501" s="221"/>
      <c r="AM501" s="221"/>
      <c r="AN501" s="221"/>
      <c r="AO501" s="221"/>
      <c r="AP501" s="221"/>
      <c r="AQ501" s="274"/>
      <c r="AR501" s="274"/>
      <c r="AS501" s="221"/>
      <c r="AT501" s="221"/>
      <c r="AU501" s="221"/>
      <c r="AV501" s="221"/>
      <c r="AW501" s="221"/>
      <c r="AX501" s="221"/>
      <c r="AY501" s="221"/>
      <c r="AZ501" s="221"/>
    </row>
    <row r="502" spans="1:52" x14ac:dyDescent="0.15">
      <c r="A502" s="275"/>
      <c r="B502" s="274"/>
      <c r="C502" s="111"/>
      <c r="D502" s="111">
        <v>0</v>
      </c>
      <c r="E502" s="105">
        <v>0</v>
      </c>
      <c r="F502" s="105">
        <v>13.246532918117209</v>
      </c>
      <c r="G502" s="105">
        <v>13.432881932225131</v>
      </c>
      <c r="H502" s="105">
        <v>0</v>
      </c>
      <c r="I502" s="105">
        <v>0</v>
      </c>
      <c r="J502" s="105"/>
      <c r="L502" s="25"/>
      <c r="M502" s="105">
        <f t="shared" si="63"/>
        <v>0</v>
      </c>
      <c r="N502" s="105">
        <f t="shared" si="64"/>
        <v>-0.18634901410792182</v>
      </c>
      <c r="O502" s="105">
        <f t="shared" si="65"/>
        <v>0</v>
      </c>
      <c r="P502" s="25"/>
      <c r="Q502" s="105"/>
      <c r="R502" s="105"/>
      <c r="S502" s="284"/>
      <c r="U502" s="25"/>
      <c r="V502" s="112">
        <f t="shared" si="66"/>
        <v>0</v>
      </c>
      <c r="W502" s="112">
        <f t="shared" si="67"/>
        <v>0</v>
      </c>
      <c r="X502" s="112">
        <f t="shared" si="68"/>
        <v>0</v>
      </c>
      <c r="Z502" s="102">
        <f t="shared" si="69"/>
        <v>1</v>
      </c>
      <c r="AA502" s="102">
        <f t="shared" si="70"/>
        <v>1</v>
      </c>
      <c r="AH502" s="221"/>
      <c r="AI502" s="270"/>
      <c r="AJ502" s="221"/>
      <c r="AK502" s="221"/>
      <c r="AL502" s="221"/>
      <c r="AM502" s="221"/>
      <c r="AN502" s="221"/>
      <c r="AO502" s="221"/>
      <c r="AP502" s="221"/>
      <c r="AQ502" s="274"/>
      <c r="AR502" s="274"/>
      <c r="AS502" s="221"/>
      <c r="AT502" s="221"/>
      <c r="AU502" s="221"/>
      <c r="AV502" s="221"/>
      <c r="AW502" s="221"/>
      <c r="AX502" s="221"/>
      <c r="AY502" s="221"/>
      <c r="AZ502" s="221"/>
    </row>
    <row r="503" spans="1:52" x14ac:dyDescent="0.15">
      <c r="A503" s="275"/>
      <c r="B503" s="274"/>
      <c r="C503" s="111"/>
      <c r="D503" s="111">
        <v>0</v>
      </c>
      <c r="E503" s="105">
        <v>0</v>
      </c>
      <c r="F503" s="105">
        <v>13.246532918117209</v>
      </c>
      <c r="G503" s="105">
        <v>13.432881932225131</v>
      </c>
      <c r="H503" s="105">
        <v>0</v>
      </c>
      <c r="I503" s="105">
        <v>0</v>
      </c>
      <c r="J503" s="105"/>
      <c r="L503" s="25"/>
      <c r="M503" s="105">
        <f t="shared" si="63"/>
        <v>0</v>
      </c>
      <c r="N503" s="105">
        <f t="shared" si="64"/>
        <v>-0.18634901410792182</v>
      </c>
      <c r="O503" s="105">
        <f t="shared" si="65"/>
        <v>0</v>
      </c>
      <c r="P503" s="25"/>
      <c r="Q503" s="105"/>
      <c r="R503" s="105"/>
      <c r="S503" s="284"/>
      <c r="U503" s="25"/>
      <c r="V503" s="112">
        <f t="shared" si="66"/>
        <v>0</v>
      </c>
      <c r="W503" s="112">
        <f t="shared" si="67"/>
        <v>0</v>
      </c>
      <c r="X503" s="112">
        <f t="shared" si="68"/>
        <v>0</v>
      </c>
      <c r="Z503" s="102">
        <f t="shared" si="69"/>
        <v>1</v>
      </c>
      <c r="AA503" s="102">
        <f t="shared" si="70"/>
        <v>1</v>
      </c>
      <c r="AH503" s="221"/>
      <c r="AI503" s="270"/>
      <c r="AJ503" s="221"/>
      <c r="AK503" s="221"/>
      <c r="AL503" s="221"/>
      <c r="AM503" s="221"/>
      <c r="AN503" s="221"/>
      <c r="AO503" s="221"/>
      <c r="AP503" s="221"/>
      <c r="AQ503" s="274"/>
      <c r="AR503" s="274"/>
      <c r="AS503" s="221"/>
      <c r="AT503" s="221"/>
      <c r="AU503" s="221"/>
      <c r="AV503" s="221"/>
      <c r="AW503" s="221"/>
      <c r="AX503" s="221"/>
      <c r="AY503" s="221"/>
      <c r="AZ503" s="221"/>
    </row>
    <row r="504" spans="1:52" x14ac:dyDescent="0.15">
      <c r="A504" s="275"/>
      <c r="B504" s="274"/>
      <c r="C504" s="111"/>
      <c r="D504" s="111">
        <v>0</v>
      </c>
      <c r="E504" s="105">
        <v>0</v>
      </c>
      <c r="F504" s="105">
        <v>13.246532918117209</v>
      </c>
      <c r="G504" s="105">
        <v>13.432881932225131</v>
      </c>
      <c r="H504" s="105">
        <v>0</v>
      </c>
      <c r="I504" s="105">
        <v>0</v>
      </c>
      <c r="J504" s="105"/>
      <c r="L504" s="25"/>
      <c r="M504" s="105">
        <f t="shared" si="63"/>
        <v>0</v>
      </c>
      <c r="N504" s="105">
        <f t="shared" si="64"/>
        <v>-0.18634901410792182</v>
      </c>
      <c r="O504" s="105">
        <f t="shared" si="65"/>
        <v>0</v>
      </c>
      <c r="P504" s="25"/>
      <c r="Q504" s="105"/>
      <c r="R504" s="105"/>
      <c r="S504" s="284"/>
      <c r="U504" s="25"/>
      <c r="V504" s="112">
        <f t="shared" si="66"/>
        <v>0</v>
      </c>
      <c r="W504" s="112">
        <f t="shared" si="67"/>
        <v>0</v>
      </c>
      <c r="X504" s="112">
        <f t="shared" si="68"/>
        <v>0</v>
      </c>
      <c r="Z504" s="102">
        <f t="shared" si="69"/>
        <v>1</v>
      </c>
      <c r="AA504" s="102">
        <f t="shared" si="70"/>
        <v>1</v>
      </c>
      <c r="AH504" s="221"/>
      <c r="AI504" s="270"/>
      <c r="AJ504" s="221"/>
      <c r="AK504" s="221"/>
      <c r="AL504" s="221"/>
      <c r="AM504" s="221"/>
      <c r="AN504" s="221"/>
      <c r="AO504" s="221"/>
      <c r="AP504" s="221"/>
      <c r="AQ504" s="274"/>
      <c r="AR504" s="274"/>
      <c r="AS504" s="221"/>
      <c r="AT504" s="221"/>
      <c r="AU504" s="221"/>
      <c r="AV504" s="221"/>
      <c r="AW504" s="221"/>
      <c r="AX504" s="221"/>
      <c r="AY504" s="221"/>
      <c r="AZ504" s="221"/>
    </row>
    <row r="505" spans="1:52" x14ac:dyDescent="0.15">
      <c r="A505" s="275"/>
      <c r="B505" s="274"/>
      <c r="C505" s="111"/>
      <c r="D505" s="111">
        <v>0</v>
      </c>
      <c r="E505" s="105">
        <v>0</v>
      </c>
      <c r="F505" s="105">
        <v>13.246532918117209</v>
      </c>
      <c r="G505" s="105">
        <v>13.432881932225131</v>
      </c>
      <c r="H505" s="105">
        <v>0</v>
      </c>
      <c r="I505" s="105">
        <v>0</v>
      </c>
      <c r="J505" s="105"/>
      <c r="L505" s="25"/>
      <c r="M505" s="105">
        <f t="shared" si="63"/>
        <v>0</v>
      </c>
      <c r="N505" s="105">
        <f t="shared" si="64"/>
        <v>-0.18634901410792182</v>
      </c>
      <c r="O505" s="105">
        <f t="shared" si="65"/>
        <v>0</v>
      </c>
      <c r="P505" s="25"/>
      <c r="Q505" s="105"/>
      <c r="R505" s="105"/>
      <c r="S505" s="284"/>
      <c r="U505" s="25"/>
      <c r="V505" s="112">
        <f t="shared" si="66"/>
        <v>0</v>
      </c>
      <c r="W505" s="112">
        <f t="shared" si="67"/>
        <v>0</v>
      </c>
      <c r="X505" s="112">
        <f t="shared" si="68"/>
        <v>0</v>
      </c>
      <c r="Z505" s="102">
        <f t="shared" si="69"/>
        <v>1</v>
      </c>
      <c r="AA505" s="102">
        <f t="shared" si="70"/>
        <v>1</v>
      </c>
      <c r="AH505" s="221"/>
      <c r="AI505" s="270"/>
      <c r="AJ505" s="221"/>
      <c r="AK505" s="221"/>
      <c r="AL505" s="221"/>
      <c r="AM505" s="221"/>
      <c r="AN505" s="221"/>
      <c r="AO505" s="221"/>
      <c r="AP505" s="221"/>
      <c r="AQ505" s="274"/>
      <c r="AR505" s="274"/>
      <c r="AS505" s="221"/>
      <c r="AT505" s="221"/>
      <c r="AU505" s="221"/>
      <c r="AV505" s="221"/>
      <c r="AW505" s="221"/>
      <c r="AX505" s="221"/>
      <c r="AY505" s="221"/>
      <c r="AZ505" s="221"/>
    </row>
    <row r="506" spans="1:52" x14ac:dyDescent="0.15">
      <c r="A506" s="275"/>
      <c r="B506" s="274"/>
      <c r="C506" s="111"/>
      <c r="D506" s="111">
        <v>0</v>
      </c>
      <c r="E506" s="105">
        <v>0</v>
      </c>
      <c r="F506" s="105">
        <v>13.246532918117209</v>
      </c>
      <c r="G506" s="105">
        <v>13.432881932225131</v>
      </c>
      <c r="H506" s="105">
        <v>0</v>
      </c>
      <c r="I506" s="105">
        <v>0</v>
      </c>
      <c r="J506" s="105"/>
      <c r="L506" s="25"/>
      <c r="M506" s="105">
        <f t="shared" si="63"/>
        <v>0</v>
      </c>
      <c r="N506" s="105">
        <f t="shared" si="64"/>
        <v>-0.18634901410792182</v>
      </c>
      <c r="O506" s="105">
        <f t="shared" si="65"/>
        <v>0</v>
      </c>
      <c r="P506" s="25"/>
      <c r="Q506" s="105"/>
      <c r="R506" s="105"/>
      <c r="S506" s="284"/>
      <c r="U506" s="25"/>
      <c r="V506" s="112">
        <f t="shared" si="66"/>
        <v>0</v>
      </c>
      <c r="W506" s="112">
        <f t="shared" si="67"/>
        <v>0</v>
      </c>
      <c r="X506" s="112">
        <f t="shared" si="68"/>
        <v>0</v>
      </c>
      <c r="Z506" s="102">
        <f t="shared" si="69"/>
        <v>1</v>
      </c>
      <c r="AA506" s="102">
        <f t="shared" si="70"/>
        <v>1</v>
      </c>
      <c r="AH506" s="221"/>
      <c r="AI506" s="270"/>
      <c r="AJ506" s="221"/>
      <c r="AK506" s="221"/>
      <c r="AL506" s="221"/>
      <c r="AM506" s="221"/>
      <c r="AN506" s="221"/>
      <c r="AO506" s="221"/>
      <c r="AP506" s="221"/>
      <c r="AQ506" s="274"/>
      <c r="AR506" s="274"/>
      <c r="AS506" s="221"/>
      <c r="AT506" s="221"/>
      <c r="AU506" s="221"/>
      <c r="AV506" s="221"/>
      <c r="AW506" s="221"/>
      <c r="AX506" s="221"/>
      <c r="AY506" s="221"/>
      <c r="AZ506" s="221"/>
    </row>
    <row r="507" spans="1:52" x14ac:dyDescent="0.15">
      <c r="A507" s="275"/>
      <c r="B507" s="274"/>
      <c r="C507" s="111"/>
      <c r="D507" s="111">
        <v>0</v>
      </c>
      <c r="E507" s="105">
        <v>0</v>
      </c>
      <c r="F507" s="105">
        <v>13.246532918117209</v>
      </c>
      <c r="G507" s="105">
        <v>13.432881932225131</v>
      </c>
      <c r="H507" s="105">
        <v>0</v>
      </c>
      <c r="I507" s="105">
        <v>0</v>
      </c>
      <c r="J507" s="105"/>
      <c r="L507" s="25"/>
      <c r="M507" s="105">
        <f t="shared" si="63"/>
        <v>0</v>
      </c>
      <c r="N507" s="105">
        <f t="shared" si="64"/>
        <v>-0.18634901410792182</v>
      </c>
      <c r="O507" s="105">
        <f t="shared" si="65"/>
        <v>0</v>
      </c>
      <c r="P507" s="25"/>
      <c r="Q507" s="105"/>
      <c r="R507" s="105"/>
      <c r="S507" s="284"/>
      <c r="U507" s="25"/>
      <c r="V507" s="112">
        <f t="shared" si="66"/>
        <v>0</v>
      </c>
      <c r="W507" s="112">
        <f t="shared" si="67"/>
        <v>0</v>
      </c>
      <c r="X507" s="112">
        <f t="shared" si="68"/>
        <v>0</v>
      </c>
      <c r="Z507" s="102">
        <f t="shared" si="69"/>
        <v>1</v>
      </c>
      <c r="AA507" s="102">
        <f t="shared" si="70"/>
        <v>1</v>
      </c>
      <c r="AH507" s="221"/>
      <c r="AI507" s="270"/>
      <c r="AJ507" s="221"/>
      <c r="AK507" s="221"/>
      <c r="AL507" s="221"/>
      <c r="AM507" s="221"/>
      <c r="AN507" s="221"/>
      <c r="AO507" s="221"/>
      <c r="AP507" s="221"/>
      <c r="AQ507" s="274"/>
      <c r="AR507" s="274"/>
      <c r="AS507" s="221"/>
      <c r="AT507" s="221"/>
      <c r="AU507" s="221"/>
      <c r="AV507" s="221"/>
      <c r="AW507" s="221"/>
      <c r="AX507" s="221"/>
      <c r="AY507" s="221"/>
      <c r="AZ507" s="221"/>
    </row>
    <row r="508" spans="1:52" x14ac:dyDescent="0.15">
      <c r="A508" s="275"/>
      <c r="B508" s="274"/>
      <c r="C508" s="111"/>
      <c r="D508" s="111">
        <v>0</v>
      </c>
      <c r="E508" s="105">
        <v>0</v>
      </c>
      <c r="F508" s="105">
        <v>13.246532918117209</v>
      </c>
      <c r="G508" s="105">
        <v>13.432881932225131</v>
      </c>
      <c r="H508" s="105">
        <v>0</v>
      </c>
      <c r="I508" s="105">
        <v>0</v>
      </c>
      <c r="J508" s="105"/>
      <c r="L508" s="25"/>
      <c r="M508" s="105">
        <f t="shared" si="63"/>
        <v>0</v>
      </c>
      <c r="N508" s="105">
        <f t="shared" si="64"/>
        <v>-0.18634901410792182</v>
      </c>
      <c r="O508" s="105">
        <f t="shared" si="65"/>
        <v>0</v>
      </c>
      <c r="P508" s="25"/>
      <c r="Q508" s="105"/>
      <c r="R508" s="105"/>
      <c r="S508" s="284"/>
      <c r="U508" s="25"/>
      <c r="V508" s="112">
        <f t="shared" si="66"/>
        <v>0</v>
      </c>
      <c r="W508" s="112">
        <f t="shared" si="67"/>
        <v>0</v>
      </c>
      <c r="X508" s="112">
        <f t="shared" si="68"/>
        <v>0</v>
      </c>
      <c r="Z508" s="102">
        <f t="shared" si="69"/>
        <v>1</v>
      </c>
      <c r="AA508" s="102">
        <f t="shared" si="70"/>
        <v>1</v>
      </c>
      <c r="AH508" s="221"/>
      <c r="AI508" s="270"/>
      <c r="AJ508" s="221"/>
      <c r="AK508" s="221"/>
      <c r="AL508" s="221"/>
      <c r="AM508" s="221"/>
      <c r="AN508" s="221"/>
      <c r="AO508" s="221"/>
      <c r="AP508" s="221"/>
      <c r="AQ508" s="274"/>
      <c r="AR508" s="274"/>
      <c r="AS508" s="221"/>
      <c r="AT508" s="221"/>
      <c r="AU508" s="221"/>
      <c r="AV508" s="221"/>
      <c r="AW508" s="221"/>
      <c r="AX508" s="221"/>
      <c r="AY508" s="221"/>
      <c r="AZ508" s="221"/>
    </row>
    <row r="509" spans="1:52" x14ac:dyDescent="0.15">
      <c r="A509" s="275"/>
      <c r="B509" s="274"/>
      <c r="C509" s="111"/>
      <c r="D509" s="111">
        <v>0</v>
      </c>
      <c r="E509" s="105">
        <v>0</v>
      </c>
      <c r="F509" s="105">
        <v>13.246532918117209</v>
      </c>
      <c r="G509" s="105">
        <v>13.432881932225131</v>
      </c>
      <c r="H509" s="105">
        <v>0</v>
      </c>
      <c r="I509" s="105">
        <v>0</v>
      </c>
      <c r="J509" s="105"/>
      <c r="L509" s="25"/>
      <c r="M509" s="105">
        <f t="shared" si="63"/>
        <v>0</v>
      </c>
      <c r="N509" s="105">
        <f t="shared" si="64"/>
        <v>-0.18634901410792182</v>
      </c>
      <c r="O509" s="105">
        <f t="shared" si="65"/>
        <v>0</v>
      </c>
      <c r="P509" s="25"/>
      <c r="Q509" s="105"/>
      <c r="R509" s="105"/>
      <c r="S509" s="284"/>
      <c r="U509" s="25"/>
      <c r="V509" s="112">
        <f t="shared" si="66"/>
        <v>0</v>
      </c>
      <c r="W509" s="112">
        <f t="shared" si="67"/>
        <v>0</v>
      </c>
      <c r="X509" s="112">
        <f t="shared" si="68"/>
        <v>0</v>
      </c>
      <c r="Z509" s="102">
        <f t="shared" si="69"/>
        <v>1</v>
      </c>
      <c r="AA509" s="102">
        <f t="shared" si="70"/>
        <v>1</v>
      </c>
      <c r="AH509" s="221"/>
      <c r="AI509" s="270"/>
      <c r="AJ509" s="221"/>
      <c r="AK509" s="221"/>
      <c r="AL509" s="221"/>
      <c r="AM509" s="221"/>
      <c r="AN509" s="221"/>
      <c r="AO509" s="221"/>
      <c r="AP509" s="221"/>
      <c r="AQ509" s="274"/>
      <c r="AR509" s="274"/>
      <c r="AS509" s="221"/>
      <c r="AT509" s="221"/>
      <c r="AU509" s="221"/>
      <c r="AV509" s="221"/>
      <c r="AW509" s="221"/>
      <c r="AX509" s="221"/>
      <c r="AY509" s="221"/>
      <c r="AZ509" s="221"/>
    </row>
    <row r="510" spans="1:52" x14ac:dyDescent="0.15">
      <c r="A510" s="275"/>
      <c r="B510" s="274"/>
      <c r="C510" s="111"/>
      <c r="D510" s="111">
        <v>0</v>
      </c>
      <c r="E510" s="105">
        <v>0</v>
      </c>
      <c r="F510" s="105">
        <v>13.246532918117209</v>
      </c>
      <c r="G510" s="105">
        <v>13.432881932225131</v>
      </c>
      <c r="H510" s="105">
        <v>0</v>
      </c>
      <c r="I510" s="105">
        <v>0</v>
      </c>
      <c r="J510" s="105"/>
      <c r="L510" s="25"/>
      <c r="M510" s="105">
        <f t="shared" si="63"/>
        <v>0</v>
      </c>
      <c r="N510" s="105">
        <f t="shared" si="64"/>
        <v>-0.18634901410792182</v>
      </c>
      <c r="O510" s="105">
        <f t="shared" si="65"/>
        <v>0</v>
      </c>
      <c r="P510" s="25"/>
      <c r="Q510" s="105"/>
      <c r="R510" s="105"/>
      <c r="S510" s="284"/>
      <c r="U510" s="25"/>
      <c r="V510" s="112">
        <f t="shared" si="66"/>
        <v>0</v>
      </c>
      <c r="W510" s="112">
        <f t="shared" si="67"/>
        <v>0</v>
      </c>
      <c r="X510" s="112">
        <f t="shared" si="68"/>
        <v>0</v>
      </c>
      <c r="Z510" s="102">
        <f t="shared" si="69"/>
        <v>1</v>
      </c>
      <c r="AA510" s="102">
        <f t="shared" si="70"/>
        <v>1</v>
      </c>
      <c r="AH510" s="221"/>
      <c r="AI510" s="270"/>
      <c r="AJ510" s="221"/>
      <c r="AK510" s="221"/>
      <c r="AL510" s="221"/>
      <c r="AM510" s="221"/>
      <c r="AN510" s="221"/>
      <c r="AO510" s="221"/>
      <c r="AP510" s="221"/>
      <c r="AQ510" s="274"/>
      <c r="AR510" s="274"/>
      <c r="AS510" s="221"/>
      <c r="AT510" s="221"/>
      <c r="AU510" s="221"/>
      <c r="AV510" s="221"/>
      <c r="AW510" s="221"/>
      <c r="AX510" s="221"/>
      <c r="AY510" s="221"/>
      <c r="AZ510" s="221"/>
    </row>
    <row r="511" spans="1:52" x14ac:dyDescent="0.15">
      <c r="A511" s="275"/>
      <c r="B511" s="274"/>
      <c r="C511" s="111"/>
      <c r="D511" s="111">
        <v>0</v>
      </c>
      <c r="E511" s="105">
        <v>0</v>
      </c>
      <c r="F511" s="105">
        <v>13.246532918117209</v>
      </c>
      <c r="G511" s="105">
        <v>13.432881932225131</v>
      </c>
      <c r="H511" s="105">
        <v>0</v>
      </c>
      <c r="I511" s="105">
        <v>0</v>
      </c>
      <c r="J511" s="105"/>
      <c r="L511" s="25"/>
      <c r="M511" s="105">
        <f t="shared" si="63"/>
        <v>0</v>
      </c>
      <c r="N511" s="105">
        <f t="shared" si="64"/>
        <v>-0.18634901410792182</v>
      </c>
      <c r="O511" s="105">
        <f t="shared" si="65"/>
        <v>0</v>
      </c>
      <c r="P511" s="25"/>
      <c r="Q511" s="105"/>
      <c r="R511" s="105"/>
      <c r="S511" s="284"/>
      <c r="U511" s="25"/>
      <c r="V511" s="112">
        <f t="shared" si="66"/>
        <v>0</v>
      </c>
      <c r="W511" s="112">
        <f t="shared" si="67"/>
        <v>0</v>
      </c>
      <c r="X511" s="112">
        <f t="shared" si="68"/>
        <v>0</v>
      </c>
      <c r="Z511" s="102">
        <f t="shared" si="69"/>
        <v>1</v>
      </c>
      <c r="AA511" s="102">
        <f t="shared" si="70"/>
        <v>1</v>
      </c>
      <c r="AH511" s="221"/>
      <c r="AI511" s="270"/>
      <c r="AJ511" s="221"/>
      <c r="AK511" s="221"/>
      <c r="AL511" s="221"/>
      <c r="AM511" s="221"/>
      <c r="AN511" s="221"/>
      <c r="AO511" s="221"/>
      <c r="AP511" s="221"/>
      <c r="AQ511" s="274"/>
      <c r="AR511" s="274"/>
      <c r="AS511" s="221"/>
      <c r="AT511" s="221"/>
      <c r="AU511" s="221"/>
      <c r="AV511" s="221"/>
      <c r="AW511" s="221"/>
      <c r="AX511" s="221"/>
      <c r="AY511" s="221"/>
      <c r="AZ511" s="221"/>
    </row>
    <row r="512" spans="1:52" x14ac:dyDescent="0.15">
      <c r="A512" s="275"/>
      <c r="B512" s="274"/>
      <c r="C512" s="111"/>
      <c r="D512" s="111">
        <v>0</v>
      </c>
      <c r="E512" s="105">
        <v>0</v>
      </c>
      <c r="F512" s="105">
        <v>13.246532918117209</v>
      </c>
      <c r="G512" s="105">
        <v>13.432881932225131</v>
      </c>
      <c r="H512" s="105">
        <v>0</v>
      </c>
      <c r="I512" s="105">
        <v>0</v>
      </c>
      <c r="J512" s="105"/>
      <c r="L512" s="25"/>
      <c r="M512" s="105">
        <f t="shared" si="63"/>
        <v>0</v>
      </c>
      <c r="N512" s="105">
        <f t="shared" si="64"/>
        <v>-0.18634901410792182</v>
      </c>
      <c r="O512" s="105">
        <f t="shared" si="65"/>
        <v>0</v>
      </c>
      <c r="P512" s="25"/>
      <c r="Q512" s="105"/>
      <c r="R512" s="105"/>
      <c r="S512" s="284"/>
      <c r="U512" s="25"/>
      <c r="V512" s="112">
        <f t="shared" si="66"/>
        <v>0</v>
      </c>
      <c r="W512" s="112">
        <f t="shared" si="67"/>
        <v>0</v>
      </c>
      <c r="X512" s="112">
        <f t="shared" si="68"/>
        <v>0</v>
      </c>
      <c r="Z512" s="102">
        <f t="shared" si="69"/>
        <v>1</v>
      </c>
      <c r="AA512" s="102">
        <f t="shared" si="70"/>
        <v>1</v>
      </c>
      <c r="AH512" s="221"/>
      <c r="AI512" s="270"/>
      <c r="AJ512" s="221"/>
      <c r="AK512" s="221"/>
      <c r="AL512" s="221"/>
      <c r="AM512" s="221"/>
      <c r="AN512" s="221"/>
      <c r="AO512" s="221"/>
      <c r="AP512" s="221"/>
      <c r="AQ512" s="274"/>
      <c r="AR512" s="274"/>
      <c r="AS512" s="221"/>
      <c r="AT512" s="221"/>
      <c r="AU512" s="221"/>
      <c r="AV512" s="221"/>
      <c r="AW512" s="221"/>
      <c r="AX512" s="221"/>
      <c r="AY512" s="221"/>
      <c r="AZ512" s="221"/>
    </row>
    <row r="513" spans="1:52" x14ac:dyDescent="0.15">
      <c r="A513" s="275"/>
      <c r="B513" s="274"/>
      <c r="C513" s="111"/>
      <c r="D513" s="111">
        <v>0</v>
      </c>
      <c r="E513" s="105">
        <v>0</v>
      </c>
      <c r="F513" s="105">
        <v>13.246532918117209</v>
      </c>
      <c r="G513" s="105">
        <v>13.432881932225131</v>
      </c>
      <c r="H513" s="105">
        <v>0</v>
      </c>
      <c r="I513" s="105">
        <v>0</v>
      </c>
      <c r="J513" s="105"/>
      <c r="L513" s="25"/>
      <c r="M513" s="105">
        <f t="shared" si="63"/>
        <v>0</v>
      </c>
      <c r="N513" s="105">
        <f t="shared" si="64"/>
        <v>-0.18634901410792182</v>
      </c>
      <c r="O513" s="105">
        <f t="shared" si="65"/>
        <v>0</v>
      </c>
      <c r="P513" s="25"/>
      <c r="Q513" s="105"/>
      <c r="R513" s="105"/>
      <c r="S513" s="284"/>
      <c r="U513" s="25"/>
      <c r="V513" s="112">
        <f t="shared" si="66"/>
        <v>0</v>
      </c>
      <c r="W513" s="112">
        <f t="shared" si="67"/>
        <v>0</v>
      </c>
      <c r="X513" s="112">
        <f t="shared" si="68"/>
        <v>0</v>
      </c>
      <c r="Z513" s="102">
        <f t="shared" si="69"/>
        <v>1</v>
      </c>
      <c r="AA513" s="102">
        <f t="shared" si="70"/>
        <v>1</v>
      </c>
      <c r="AH513" s="221"/>
      <c r="AI513" s="270"/>
      <c r="AJ513" s="221"/>
      <c r="AK513" s="221"/>
      <c r="AL513" s="221"/>
      <c r="AM513" s="221"/>
      <c r="AN513" s="221"/>
      <c r="AO513" s="221"/>
      <c r="AP513" s="221"/>
      <c r="AQ513" s="274"/>
      <c r="AR513" s="274"/>
      <c r="AS513" s="221"/>
      <c r="AT513" s="221"/>
      <c r="AU513" s="221"/>
      <c r="AV513" s="221"/>
      <c r="AW513" s="221"/>
      <c r="AX513" s="221"/>
      <c r="AY513" s="221"/>
      <c r="AZ513" s="221"/>
    </row>
    <row r="514" spans="1:52" x14ac:dyDescent="0.15">
      <c r="A514" s="275"/>
      <c r="B514" s="274"/>
      <c r="C514" s="111"/>
      <c r="D514" s="111">
        <v>0</v>
      </c>
      <c r="E514" s="105">
        <v>0</v>
      </c>
      <c r="F514" s="105">
        <v>13.246532918117209</v>
      </c>
      <c r="G514" s="105">
        <v>13.432881932225131</v>
      </c>
      <c r="H514" s="105">
        <v>0</v>
      </c>
      <c r="I514" s="105">
        <v>0</v>
      </c>
      <c r="J514" s="105"/>
      <c r="L514" s="25"/>
      <c r="M514" s="105">
        <f t="shared" si="63"/>
        <v>0</v>
      </c>
      <c r="N514" s="105">
        <f t="shared" si="64"/>
        <v>-0.18634901410792182</v>
      </c>
      <c r="O514" s="105">
        <f t="shared" si="65"/>
        <v>0</v>
      </c>
      <c r="P514" s="25"/>
      <c r="Q514" s="105"/>
      <c r="R514" s="105"/>
      <c r="S514" s="284"/>
      <c r="U514" s="25"/>
      <c r="V514" s="112">
        <f t="shared" si="66"/>
        <v>0</v>
      </c>
      <c r="W514" s="112">
        <f t="shared" si="67"/>
        <v>0</v>
      </c>
      <c r="X514" s="112">
        <f t="shared" si="68"/>
        <v>0</v>
      </c>
      <c r="Z514" s="102">
        <f t="shared" si="69"/>
        <v>1</v>
      </c>
      <c r="AA514" s="102">
        <f t="shared" si="70"/>
        <v>1</v>
      </c>
      <c r="AH514" s="221"/>
      <c r="AI514" s="270"/>
      <c r="AJ514" s="221"/>
      <c r="AK514" s="221"/>
      <c r="AL514" s="221"/>
      <c r="AM514" s="221"/>
      <c r="AN514" s="221"/>
      <c r="AO514" s="221"/>
      <c r="AP514" s="221"/>
      <c r="AQ514" s="274"/>
      <c r="AR514" s="274"/>
      <c r="AS514" s="221"/>
      <c r="AT514" s="221"/>
      <c r="AU514" s="221"/>
      <c r="AV514" s="221"/>
      <c r="AW514" s="221"/>
      <c r="AX514" s="221"/>
      <c r="AY514" s="221"/>
      <c r="AZ514" s="221"/>
    </row>
    <row r="515" spans="1:52" x14ac:dyDescent="0.15">
      <c r="A515" s="275"/>
      <c r="B515" s="274"/>
      <c r="C515" s="111"/>
      <c r="D515" s="111">
        <v>0</v>
      </c>
      <c r="E515" s="105">
        <v>0</v>
      </c>
      <c r="F515" s="105">
        <v>13.246532918117209</v>
      </c>
      <c r="G515" s="105">
        <v>13.432881932225131</v>
      </c>
      <c r="H515" s="105">
        <v>0</v>
      </c>
      <c r="I515" s="105">
        <v>0</v>
      </c>
      <c r="J515" s="105"/>
      <c r="L515" s="25"/>
      <c r="M515" s="105">
        <f t="shared" si="63"/>
        <v>0</v>
      </c>
      <c r="N515" s="105">
        <f t="shared" si="64"/>
        <v>-0.18634901410792182</v>
      </c>
      <c r="O515" s="105">
        <f t="shared" si="65"/>
        <v>0</v>
      </c>
      <c r="P515" s="25"/>
      <c r="Q515" s="105"/>
      <c r="R515" s="105"/>
      <c r="S515" s="284"/>
      <c r="U515" s="25"/>
      <c r="V515" s="112">
        <f t="shared" si="66"/>
        <v>0</v>
      </c>
      <c r="W515" s="112">
        <f t="shared" si="67"/>
        <v>0</v>
      </c>
      <c r="X515" s="112">
        <f t="shared" si="68"/>
        <v>0</v>
      </c>
      <c r="Z515" s="102">
        <f t="shared" si="69"/>
        <v>1</v>
      </c>
      <c r="AA515" s="102">
        <f t="shared" si="70"/>
        <v>1</v>
      </c>
      <c r="AH515" s="221"/>
      <c r="AI515" s="270"/>
      <c r="AJ515" s="221"/>
      <c r="AK515" s="221"/>
      <c r="AL515" s="221"/>
      <c r="AM515" s="221"/>
      <c r="AN515" s="221"/>
      <c r="AO515" s="221"/>
      <c r="AP515" s="221"/>
      <c r="AQ515" s="274"/>
      <c r="AR515" s="274"/>
      <c r="AS515" s="221"/>
      <c r="AT515" s="221"/>
      <c r="AU515" s="221"/>
      <c r="AV515" s="221"/>
      <c r="AW515" s="221"/>
      <c r="AX515" s="221"/>
      <c r="AY515" s="221"/>
      <c r="AZ515" s="221"/>
    </row>
    <row r="516" spans="1:52" x14ac:dyDescent="0.15">
      <c r="A516" s="275"/>
      <c r="B516" s="274"/>
      <c r="C516" s="111"/>
      <c r="D516" s="111">
        <v>0</v>
      </c>
      <c r="E516" s="105">
        <v>0</v>
      </c>
      <c r="F516" s="105">
        <v>13.246532918117209</v>
      </c>
      <c r="G516" s="105">
        <v>13.432881932225131</v>
      </c>
      <c r="H516" s="105">
        <v>0</v>
      </c>
      <c r="I516" s="105">
        <v>0</v>
      </c>
      <c r="J516" s="105"/>
      <c r="L516" s="25"/>
      <c r="M516" s="105">
        <f t="shared" si="63"/>
        <v>0</v>
      </c>
      <c r="N516" s="105">
        <f t="shared" si="64"/>
        <v>-0.18634901410792182</v>
      </c>
      <c r="O516" s="105">
        <f t="shared" si="65"/>
        <v>0</v>
      </c>
      <c r="P516" s="25"/>
      <c r="Q516" s="105"/>
      <c r="R516" s="105"/>
      <c r="S516" s="284"/>
      <c r="U516" s="25"/>
      <c r="V516" s="112">
        <f t="shared" si="66"/>
        <v>0</v>
      </c>
      <c r="W516" s="112">
        <f t="shared" si="67"/>
        <v>0</v>
      </c>
      <c r="X516" s="112">
        <f t="shared" si="68"/>
        <v>0</v>
      </c>
      <c r="Z516" s="102">
        <f t="shared" si="69"/>
        <v>1</v>
      </c>
      <c r="AA516" s="102">
        <f t="shared" si="70"/>
        <v>1</v>
      </c>
      <c r="AH516" s="221"/>
      <c r="AI516" s="270"/>
      <c r="AJ516" s="221"/>
      <c r="AK516" s="221"/>
      <c r="AL516" s="221"/>
      <c r="AM516" s="221"/>
      <c r="AN516" s="221"/>
      <c r="AO516" s="221"/>
      <c r="AP516" s="221"/>
      <c r="AQ516" s="274"/>
      <c r="AR516" s="274"/>
      <c r="AS516" s="221"/>
      <c r="AT516" s="221"/>
      <c r="AU516" s="221"/>
      <c r="AV516" s="221"/>
      <c r="AW516" s="221"/>
      <c r="AX516" s="221"/>
      <c r="AY516" s="221"/>
      <c r="AZ516" s="221"/>
    </row>
    <row r="517" spans="1:52" x14ac:dyDescent="0.15">
      <c r="A517" s="275"/>
      <c r="B517" s="274"/>
      <c r="C517" s="111"/>
      <c r="D517" s="111">
        <v>0</v>
      </c>
      <c r="E517" s="105">
        <v>0</v>
      </c>
      <c r="F517" s="105">
        <v>13.246532918117209</v>
      </c>
      <c r="G517" s="105">
        <v>13.432881932225131</v>
      </c>
      <c r="H517" s="105">
        <v>0</v>
      </c>
      <c r="I517" s="105">
        <v>0</v>
      </c>
      <c r="J517" s="105"/>
      <c r="L517" s="25"/>
      <c r="M517" s="105">
        <f t="shared" si="63"/>
        <v>0</v>
      </c>
      <c r="N517" s="105">
        <f t="shared" si="64"/>
        <v>-0.18634901410792182</v>
      </c>
      <c r="O517" s="105">
        <f t="shared" si="65"/>
        <v>0</v>
      </c>
      <c r="P517" s="25"/>
      <c r="Q517" s="105"/>
      <c r="R517" s="105"/>
      <c r="S517" s="284"/>
      <c r="U517" s="25"/>
      <c r="V517" s="112">
        <f t="shared" si="66"/>
        <v>0</v>
      </c>
      <c r="W517" s="112">
        <f t="shared" si="67"/>
        <v>0</v>
      </c>
      <c r="X517" s="112">
        <f t="shared" si="68"/>
        <v>0</v>
      </c>
      <c r="Z517" s="102">
        <f t="shared" si="69"/>
        <v>1</v>
      </c>
      <c r="AA517" s="102">
        <f t="shared" si="70"/>
        <v>1</v>
      </c>
      <c r="AH517" s="221"/>
      <c r="AI517" s="270"/>
      <c r="AJ517" s="221"/>
      <c r="AK517" s="221"/>
      <c r="AL517" s="221"/>
      <c r="AM517" s="221"/>
      <c r="AN517" s="221"/>
      <c r="AO517" s="221"/>
      <c r="AP517" s="221"/>
      <c r="AQ517" s="274"/>
      <c r="AR517" s="274"/>
      <c r="AS517" s="221"/>
      <c r="AT517" s="221"/>
      <c r="AU517" s="221"/>
      <c r="AV517" s="221"/>
      <c r="AW517" s="221"/>
      <c r="AX517" s="221"/>
      <c r="AY517" s="221"/>
      <c r="AZ517" s="221"/>
    </row>
    <row r="518" spans="1:52" x14ac:dyDescent="0.15">
      <c r="A518" s="275"/>
      <c r="B518" s="274"/>
      <c r="C518" s="111"/>
      <c r="D518" s="111">
        <v>0</v>
      </c>
      <c r="E518" s="105">
        <v>0</v>
      </c>
      <c r="F518" s="105">
        <v>13.246532918117209</v>
      </c>
      <c r="G518" s="105">
        <v>13.432881932225131</v>
      </c>
      <c r="H518" s="105">
        <v>0</v>
      </c>
      <c r="I518" s="105">
        <v>0</v>
      </c>
      <c r="J518" s="105"/>
      <c r="L518" s="25"/>
      <c r="M518" s="105">
        <f t="shared" si="63"/>
        <v>0</v>
      </c>
      <c r="N518" s="105">
        <f t="shared" si="64"/>
        <v>-0.18634901410792182</v>
      </c>
      <c r="O518" s="105">
        <f t="shared" si="65"/>
        <v>0</v>
      </c>
      <c r="P518" s="25"/>
      <c r="Q518" s="105"/>
      <c r="R518" s="105"/>
      <c r="S518" s="284"/>
      <c r="U518" s="25"/>
      <c r="V518" s="112">
        <f t="shared" si="66"/>
        <v>0</v>
      </c>
      <c r="W518" s="112">
        <f t="shared" si="67"/>
        <v>0</v>
      </c>
      <c r="X518" s="112">
        <f t="shared" si="68"/>
        <v>0</v>
      </c>
      <c r="Z518" s="102">
        <f t="shared" si="69"/>
        <v>1</v>
      </c>
      <c r="AA518" s="102">
        <f t="shared" si="70"/>
        <v>1</v>
      </c>
      <c r="AH518" s="221"/>
      <c r="AI518" s="270"/>
      <c r="AJ518" s="221"/>
      <c r="AK518" s="221"/>
      <c r="AL518" s="221"/>
      <c r="AM518" s="221"/>
      <c r="AN518" s="221"/>
      <c r="AO518" s="221"/>
      <c r="AP518" s="221"/>
      <c r="AQ518" s="274"/>
      <c r="AR518" s="274"/>
      <c r="AS518" s="221"/>
      <c r="AT518" s="221"/>
      <c r="AU518" s="221"/>
      <c r="AV518" s="221"/>
      <c r="AW518" s="221"/>
      <c r="AX518" s="221"/>
      <c r="AY518" s="221"/>
      <c r="AZ518" s="221"/>
    </row>
    <row r="519" spans="1:52" x14ac:dyDescent="0.15">
      <c r="A519" s="275"/>
      <c r="B519" s="274"/>
      <c r="C519" s="111"/>
      <c r="D519" s="111">
        <v>0</v>
      </c>
      <c r="E519" s="105">
        <v>0</v>
      </c>
      <c r="F519" s="105">
        <v>13.246532918117209</v>
      </c>
      <c r="G519" s="105">
        <v>13.432881932225131</v>
      </c>
      <c r="H519" s="105">
        <v>0</v>
      </c>
      <c r="I519" s="105">
        <v>0</v>
      </c>
      <c r="J519" s="105"/>
      <c r="L519" s="25"/>
      <c r="M519" s="105">
        <f t="shared" si="63"/>
        <v>0</v>
      </c>
      <c r="N519" s="105">
        <f t="shared" si="64"/>
        <v>-0.18634901410792182</v>
      </c>
      <c r="O519" s="105">
        <f t="shared" si="65"/>
        <v>0</v>
      </c>
      <c r="P519" s="25"/>
      <c r="Q519" s="105"/>
      <c r="R519" s="105"/>
      <c r="S519" s="284"/>
      <c r="U519" s="25"/>
      <c r="V519" s="112">
        <f t="shared" si="66"/>
        <v>0</v>
      </c>
      <c r="W519" s="112">
        <f t="shared" si="67"/>
        <v>0</v>
      </c>
      <c r="X519" s="112">
        <f t="shared" si="68"/>
        <v>0</v>
      </c>
      <c r="Z519" s="102">
        <f t="shared" si="69"/>
        <v>1</v>
      </c>
      <c r="AA519" s="102">
        <f t="shared" si="70"/>
        <v>1</v>
      </c>
      <c r="AH519" s="221"/>
      <c r="AI519" s="270"/>
      <c r="AJ519" s="221"/>
      <c r="AK519" s="221"/>
      <c r="AL519" s="221"/>
      <c r="AM519" s="221"/>
      <c r="AN519" s="221"/>
      <c r="AO519" s="221"/>
      <c r="AP519" s="221"/>
      <c r="AQ519" s="274"/>
      <c r="AR519" s="274"/>
      <c r="AS519" s="221"/>
      <c r="AT519" s="221"/>
      <c r="AU519" s="221"/>
      <c r="AV519" s="221"/>
      <c r="AW519" s="221"/>
      <c r="AX519" s="221"/>
      <c r="AY519" s="221"/>
      <c r="AZ519" s="221"/>
    </row>
    <row r="520" spans="1:52" x14ac:dyDescent="0.15">
      <c r="A520" s="275"/>
      <c r="B520" s="274"/>
      <c r="C520" s="111"/>
      <c r="D520" s="111">
        <v>0</v>
      </c>
      <c r="E520" s="105">
        <v>0</v>
      </c>
      <c r="F520" s="105">
        <v>13.246532918117209</v>
      </c>
      <c r="G520" s="105">
        <v>13.432881932225131</v>
      </c>
      <c r="H520" s="105">
        <v>0</v>
      </c>
      <c r="I520" s="105">
        <v>0</v>
      </c>
      <c r="J520" s="105"/>
      <c r="L520" s="25"/>
      <c r="M520" s="105">
        <f t="shared" si="63"/>
        <v>0</v>
      </c>
      <c r="N520" s="105">
        <f t="shared" si="64"/>
        <v>-0.18634901410792182</v>
      </c>
      <c r="O520" s="105">
        <f t="shared" si="65"/>
        <v>0</v>
      </c>
      <c r="P520" s="25"/>
      <c r="Q520" s="105"/>
      <c r="R520" s="105"/>
      <c r="S520" s="284"/>
      <c r="U520" s="25"/>
      <c r="V520" s="112">
        <f t="shared" si="66"/>
        <v>0</v>
      </c>
      <c r="W520" s="112">
        <f t="shared" si="67"/>
        <v>0</v>
      </c>
      <c r="X520" s="112">
        <f t="shared" si="68"/>
        <v>0</v>
      </c>
      <c r="Z520" s="102">
        <f t="shared" si="69"/>
        <v>1</v>
      </c>
      <c r="AA520" s="102">
        <f t="shared" si="70"/>
        <v>1</v>
      </c>
      <c r="AH520" s="221"/>
      <c r="AI520" s="270"/>
      <c r="AJ520" s="221"/>
      <c r="AK520" s="221"/>
      <c r="AL520" s="221"/>
      <c r="AM520" s="221"/>
      <c r="AN520" s="221"/>
      <c r="AO520" s="221"/>
      <c r="AP520" s="221"/>
      <c r="AQ520" s="274"/>
      <c r="AR520" s="274"/>
      <c r="AS520" s="221"/>
      <c r="AT520" s="221"/>
      <c r="AU520" s="221"/>
      <c r="AV520" s="221"/>
      <c r="AW520" s="221"/>
      <c r="AX520" s="221"/>
      <c r="AY520" s="221"/>
      <c r="AZ520" s="221"/>
    </row>
    <row r="521" spans="1:52" x14ac:dyDescent="0.15">
      <c r="A521" s="275"/>
      <c r="B521" s="274"/>
      <c r="C521" s="111"/>
      <c r="D521" s="111">
        <v>0</v>
      </c>
      <c r="E521" s="105">
        <v>0</v>
      </c>
      <c r="F521" s="105">
        <v>13.246532918117209</v>
      </c>
      <c r="G521" s="105">
        <v>13.432881932225131</v>
      </c>
      <c r="H521" s="105">
        <v>0</v>
      </c>
      <c r="I521" s="105">
        <v>0</v>
      </c>
      <c r="J521" s="105"/>
      <c r="L521" s="25"/>
      <c r="M521" s="105">
        <f t="shared" si="63"/>
        <v>0</v>
      </c>
      <c r="N521" s="105">
        <f t="shared" si="64"/>
        <v>-0.18634901410792182</v>
      </c>
      <c r="O521" s="105">
        <f t="shared" si="65"/>
        <v>0</v>
      </c>
      <c r="P521" s="25"/>
      <c r="Q521" s="105"/>
      <c r="R521" s="105"/>
      <c r="S521" s="284"/>
      <c r="U521" s="25"/>
      <c r="V521" s="112">
        <f t="shared" si="66"/>
        <v>0</v>
      </c>
      <c r="W521" s="112">
        <f t="shared" si="67"/>
        <v>0</v>
      </c>
      <c r="X521" s="112">
        <f t="shared" si="68"/>
        <v>0</v>
      </c>
      <c r="Z521" s="102">
        <f t="shared" si="69"/>
        <v>1</v>
      </c>
      <c r="AA521" s="102">
        <f t="shared" si="70"/>
        <v>1</v>
      </c>
      <c r="AH521" s="221"/>
      <c r="AI521" s="270"/>
      <c r="AJ521" s="221"/>
      <c r="AK521" s="221"/>
      <c r="AL521" s="221"/>
      <c r="AM521" s="221"/>
      <c r="AN521" s="221"/>
      <c r="AO521" s="221"/>
      <c r="AP521" s="221"/>
      <c r="AQ521" s="274"/>
      <c r="AR521" s="274"/>
      <c r="AS521" s="221"/>
      <c r="AT521" s="221"/>
      <c r="AU521" s="221"/>
      <c r="AV521" s="221"/>
      <c r="AW521" s="221"/>
      <c r="AX521" s="221"/>
      <c r="AY521" s="221"/>
      <c r="AZ521" s="221"/>
    </row>
    <row r="522" spans="1:52" x14ac:dyDescent="0.15">
      <c r="A522" s="275"/>
      <c r="B522" s="274"/>
      <c r="C522" s="111"/>
      <c r="D522" s="111">
        <v>0</v>
      </c>
      <c r="E522" s="105">
        <v>0</v>
      </c>
      <c r="F522" s="105">
        <v>13.246532918117209</v>
      </c>
      <c r="G522" s="105">
        <v>13.432881932225131</v>
      </c>
      <c r="H522" s="105">
        <v>0</v>
      </c>
      <c r="I522" s="105">
        <v>0</v>
      </c>
      <c r="J522" s="105"/>
      <c r="L522" s="25"/>
      <c r="M522" s="105">
        <f t="shared" si="63"/>
        <v>0</v>
      </c>
      <c r="N522" s="105">
        <f t="shared" si="64"/>
        <v>-0.18634901410792182</v>
      </c>
      <c r="O522" s="105">
        <f t="shared" si="65"/>
        <v>0</v>
      </c>
      <c r="P522" s="25"/>
      <c r="Q522" s="105"/>
      <c r="R522" s="105"/>
      <c r="S522" s="284"/>
      <c r="U522" s="25"/>
      <c r="V522" s="112">
        <f t="shared" si="66"/>
        <v>0</v>
      </c>
      <c r="W522" s="112">
        <f t="shared" si="67"/>
        <v>0</v>
      </c>
      <c r="X522" s="112">
        <f t="shared" si="68"/>
        <v>0</v>
      </c>
      <c r="Z522" s="102">
        <f t="shared" si="69"/>
        <v>1</v>
      </c>
      <c r="AA522" s="102">
        <f t="shared" si="70"/>
        <v>1</v>
      </c>
      <c r="AH522" s="221"/>
      <c r="AI522" s="270"/>
      <c r="AJ522" s="221"/>
      <c r="AK522" s="221"/>
      <c r="AL522" s="221"/>
      <c r="AM522" s="221"/>
      <c r="AN522" s="221"/>
      <c r="AO522" s="221"/>
      <c r="AP522" s="221"/>
      <c r="AQ522" s="274"/>
      <c r="AR522" s="274"/>
      <c r="AS522" s="221"/>
      <c r="AT522" s="221"/>
      <c r="AU522" s="221"/>
      <c r="AV522" s="221"/>
      <c r="AW522" s="221"/>
      <c r="AX522" s="221"/>
      <c r="AY522" s="221"/>
      <c r="AZ522" s="221"/>
    </row>
    <row r="523" spans="1:52" x14ac:dyDescent="0.15">
      <c r="A523" s="275"/>
      <c r="B523" s="274"/>
      <c r="C523" s="111"/>
      <c r="D523" s="111">
        <v>0</v>
      </c>
      <c r="E523" s="105">
        <v>0</v>
      </c>
      <c r="F523" s="105">
        <v>13.246532918117209</v>
      </c>
      <c r="G523" s="105">
        <v>13.432881932225131</v>
      </c>
      <c r="H523" s="105">
        <v>0</v>
      </c>
      <c r="I523" s="105">
        <v>0</v>
      </c>
      <c r="J523" s="105"/>
      <c r="L523" s="25"/>
      <c r="M523" s="105">
        <f t="shared" si="63"/>
        <v>0</v>
      </c>
      <c r="N523" s="105">
        <f t="shared" si="64"/>
        <v>-0.18634901410792182</v>
      </c>
      <c r="O523" s="105">
        <f t="shared" si="65"/>
        <v>0</v>
      </c>
      <c r="P523" s="25"/>
      <c r="Q523" s="105"/>
      <c r="R523" s="105"/>
      <c r="S523" s="284"/>
      <c r="U523" s="25"/>
      <c r="V523" s="112">
        <f t="shared" si="66"/>
        <v>0</v>
      </c>
      <c r="W523" s="112">
        <f t="shared" si="67"/>
        <v>0</v>
      </c>
      <c r="X523" s="112">
        <f t="shared" si="68"/>
        <v>0</v>
      </c>
      <c r="Z523" s="102">
        <f t="shared" si="69"/>
        <v>1</v>
      </c>
      <c r="AA523" s="102">
        <f t="shared" si="70"/>
        <v>1</v>
      </c>
      <c r="AH523" s="221"/>
      <c r="AI523" s="270"/>
      <c r="AJ523" s="221"/>
      <c r="AK523" s="221"/>
      <c r="AL523" s="221"/>
      <c r="AM523" s="221"/>
      <c r="AN523" s="221"/>
      <c r="AO523" s="221"/>
      <c r="AP523" s="221"/>
      <c r="AQ523" s="274"/>
      <c r="AR523" s="274"/>
      <c r="AS523" s="221"/>
      <c r="AT523" s="221"/>
      <c r="AU523" s="221"/>
      <c r="AV523" s="221"/>
      <c r="AW523" s="221"/>
      <c r="AX523" s="221"/>
      <c r="AY523" s="221"/>
      <c r="AZ523" s="221"/>
    </row>
    <row r="524" spans="1:52" x14ac:dyDescent="0.15">
      <c r="A524" s="275"/>
      <c r="B524" s="274"/>
      <c r="C524" s="111"/>
      <c r="D524" s="111">
        <v>0</v>
      </c>
      <c r="E524" s="105">
        <v>0</v>
      </c>
      <c r="F524" s="105">
        <v>13.246532918117209</v>
      </c>
      <c r="G524" s="105">
        <v>13.432881932225131</v>
      </c>
      <c r="H524" s="105">
        <v>0</v>
      </c>
      <c r="I524" s="105">
        <v>0</v>
      </c>
      <c r="J524" s="105"/>
      <c r="L524" s="25"/>
      <c r="M524" s="105">
        <f t="shared" si="63"/>
        <v>0</v>
      </c>
      <c r="N524" s="105">
        <f t="shared" si="64"/>
        <v>-0.18634901410792182</v>
      </c>
      <c r="O524" s="105">
        <f t="shared" si="65"/>
        <v>0</v>
      </c>
      <c r="P524" s="25"/>
      <c r="Q524" s="105"/>
      <c r="R524" s="105"/>
      <c r="S524" s="284"/>
      <c r="U524" s="25"/>
      <c r="V524" s="112">
        <f t="shared" si="66"/>
        <v>0</v>
      </c>
      <c r="W524" s="112">
        <f t="shared" si="67"/>
        <v>0</v>
      </c>
      <c r="X524" s="112">
        <f t="shared" si="68"/>
        <v>0</v>
      </c>
      <c r="Z524" s="102">
        <f t="shared" si="69"/>
        <v>1</v>
      </c>
      <c r="AA524" s="102">
        <f t="shared" si="70"/>
        <v>1</v>
      </c>
      <c r="AH524" s="221"/>
      <c r="AI524" s="270"/>
      <c r="AJ524" s="221"/>
      <c r="AK524" s="221"/>
      <c r="AL524" s="221"/>
      <c r="AM524" s="221"/>
      <c r="AN524" s="221"/>
      <c r="AO524" s="221"/>
      <c r="AP524" s="221"/>
      <c r="AQ524" s="274"/>
      <c r="AR524" s="274"/>
      <c r="AS524" s="221"/>
      <c r="AT524" s="221"/>
      <c r="AU524" s="221"/>
      <c r="AV524" s="221"/>
      <c r="AW524" s="221"/>
      <c r="AX524" s="221"/>
      <c r="AY524" s="221"/>
      <c r="AZ524" s="221"/>
    </row>
    <row r="525" spans="1:52" x14ac:dyDescent="0.15">
      <c r="A525" s="275"/>
      <c r="B525" s="274"/>
      <c r="C525" s="111"/>
      <c r="D525" s="111">
        <v>0</v>
      </c>
      <c r="E525" s="105">
        <v>0</v>
      </c>
      <c r="F525" s="105">
        <v>13.246532918117209</v>
      </c>
      <c r="G525" s="105">
        <v>13.432881932225131</v>
      </c>
      <c r="H525" s="105">
        <v>0</v>
      </c>
      <c r="I525" s="105">
        <v>0</v>
      </c>
      <c r="J525" s="105"/>
      <c r="L525" s="25"/>
      <c r="M525" s="105">
        <f t="shared" si="63"/>
        <v>0</v>
      </c>
      <c r="N525" s="105">
        <f t="shared" si="64"/>
        <v>-0.18634901410792182</v>
      </c>
      <c r="O525" s="105">
        <f t="shared" si="65"/>
        <v>0</v>
      </c>
      <c r="P525" s="25"/>
      <c r="Q525" s="105"/>
      <c r="R525" s="105"/>
      <c r="S525" s="284"/>
      <c r="U525" s="25"/>
      <c r="V525" s="112">
        <f t="shared" si="66"/>
        <v>0</v>
      </c>
      <c r="W525" s="112">
        <f t="shared" si="67"/>
        <v>0</v>
      </c>
      <c r="X525" s="112">
        <f t="shared" si="68"/>
        <v>0</v>
      </c>
      <c r="Z525" s="102">
        <f t="shared" si="69"/>
        <v>1</v>
      </c>
      <c r="AA525" s="102">
        <f t="shared" si="70"/>
        <v>1</v>
      </c>
      <c r="AH525" s="221"/>
      <c r="AI525" s="270"/>
      <c r="AJ525" s="221"/>
      <c r="AK525" s="221"/>
      <c r="AL525" s="221"/>
      <c r="AM525" s="221"/>
      <c r="AN525" s="221"/>
      <c r="AO525" s="221"/>
      <c r="AP525" s="221"/>
      <c r="AQ525" s="274"/>
      <c r="AR525" s="274"/>
      <c r="AS525" s="221"/>
      <c r="AT525" s="221"/>
      <c r="AU525" s="221"/>
      <c r="AV525" s="221"/>
      <c r="AW525" s="221"/>
      <c r="AX525" s="221"/>
      <c r="AY525" s="221"/>
      <c r="AZ525" s="221"/>
    </row>
    <row r="526" spans="1:52" x14ac:dyDescent="0.15">
      <c r="A526" s="275"/>
      <c r="B526" s="274"/>
      <c r="C526" s="111"/>
      <c r="D526" s="111">
        <v>0</v>
      </c>
      <c r="E526" s="105">
        <v>0</v>
      </c>
      <c r="F526" s="105">
        <v>13.246532918117209</v>
      </c>
      <c r="G526" s="105">
        <v>13.432881932225131</v>
      </c>
      <c r="H526" s="105">
        <v>0</v>
      </c>
      <c r="I526" s="105">
        <v>0</v>
      </c>
      <c r="J526" s="105"/>
      <c r="L526" s="25"/>
      <c r="M526" s="105">
        <f t="shared" si="63"/>
        <v>0</v>
      </c>
      <c r="N526" s="105">
        <f t="shared" si="64"/>
        <v>-0.18634901410792182</v>
      </c>
      <c r="O526" s="105">
        <f t="shared" si="65"/>
        <v>0</v>
      </c>
      <c r="P526" s="25"/>
      <c r="Q526" s="105"/>
      <c r="R526" s="105"/>
      <c r="S526" s="284"/>
      <c r="U526" s="25"/>
      <c r="V526" s="112">
        <f t="shared" si="66"/>
        <v>0</v>
      </c>
      <c r="W526" s="112">
        <f t="shared" si="67"/>
        <v>0</v>
      </c>
      <c r="X526" s="112">
        <f t="shared" si="68"/>
        <v>0</v>
      </c>
      <c r="Z526" s="102">
        <f t="shared" si="69"/>
        <v>1</v>
      </c>
      <c r="AA526" s="102">
        <f t="shared" si="70"/>
        <v>1</v>
      </c>
      <c r="AH526" s="221"/>
      <c r="AI526" s="270"/>
      <c r="AJ526" s="221"/>
      <c r="AK526" s="221"/>
      <c r="AL526" s="221"/>
      <c r="AM526" s="221"/>
      <c r="AN526" s="221"/>
      <c r="AO526" s="221"/>
      <c r="AP526" s="221"/>
      <c r="AQ526" s="274"/>
      <c r="AR526" s="274"/>
      <c r="AS526" s="221"/>
      <c r="AT526" s="221"/>
      <c r="AU526" s="221"/>
      <c r="AV526" s="221"/>
      <c r="AW526" s="221"/>
      <c r="AX526" s="221"/>
      <c r="AY526" s="221"/>
      <c r="AZ526" s="221"/>
    </row>
    <row r="527" spans="1:52" x14ac:dyDescent="0.15">
      <c r="A527" s="275"/>
      <c r="B527" s="274"/>
      <c r="C527" s="111"/>
      <c r="D527" s="111">
        <v>0</v>
      </c>
      <c r="E527" s="105">
        <v>0</v>
      </c>
      <c r="F527" s="105">
        <v>13.246532918117209</v>
      </c>
      <c r="G527" s="105">
        <v>13.432881932225131</v>
      </c>
      <c r="H527" s="105">
        <v>0</v>
      </c>
      <c r="I527" s="105">
        <v>0</v>
      </c>
      <c r="J527" s="105"/>
      <c r="L527" s="25"/>
      <c r="M527" s="105">
        <f t="shared" si="63"/>
        <v>0</v>
      </c>
      <c r="N527" s="105">
        <f t="shared" si="64"/>
        <v>-0.18634901410792182</v>
      </c>
      <c r="O527" s="105">
        <f t="shared" si="65"/>
        <v>0</v>
      </c>
      <c r="P527" s="25"/>
      <c r="Q527" s="105"/>
      <c r="R527" s="105"/>
      <c r="S527" s="284"/>
      <c r="U527" s="25"/>
      <c r="V527" s="112">
        <f t="shared" si="66"/>
        <v>0</v>
      </c>
      <c r="W527" s="112">
        <f t="shared" si="67"/>
        <v>0</v>
      </c>
      <c r="X527" s="112">
        <f t="shared" si="68"/>
        <v>0</v>
      </c>
      <c r="Z527" s="102">
        <f t="shared" si="69"/>
        <v>1</v>
      </c>
      <c r="AA527" s="102">
        <f t="shared" si="70"/>
        <v>1</v>
      </c>
      <c r="AH527" s="221"/>
      <c r="AI527" s="270"/>
      <c r="AJ527" s="221"/>
      <c r="AK527" s="221"/>
      <c r="AL527" s="221"/>
      <c r="AM527" s="221"/>
      <c r="AN527" s="221"/>
      <c r="AO527" s="221"/>
      <c r="AP527" s="221"/>
      <c r="AQ527" s="274"/>
      <c r="AR527" s="274"/>
      <c r="AS527" s="221"/>
      <c r="AT527" s="221"/>
      <c r="AU527" s="221"/>
      <c r="AV527" s="221"/>
      <c r="AW527" s="221"/>
      <c r="AX527" s="221"/>
      <c r="AY527" s="221"/>
      <c r="AZ527" s="221"/>
    </row>
    <row r="528" spans="1:52" x14ac:dyDescent="0.15">
      <c r="A528" s="275"/>
      <c r="B528" s="274"/>
      <c r="C528" s="111"/>
      <c r="D528" s="111">
        <v>0</v>
      </c>
      <c r="E528" s="105">
        <v>0</v>
      </c>
      <c r="F528" s="105">
        <v>13.246532918117209</v>
      </c>
      <c r="G528" s="105">
        <v>13.432881932225131</v>
      </c>
      <c r="H528" s="105">
        <v>0</v>
      </c>
      <c r="I528" s="105">
        <v>0</v>
      </c>
      <c r="J528" s="105"/>
      <c r="L528" s="25"/>
      <c r="M528" s="105">
        <f t="shared" si="63"/>
        <v>0</v>
      </c>
      <c r="N528" s="105">
        <f t="shared" si="64"/>
        <v>-0.18634901410792182</v>
      </c>
      <c r="O528" s="105">
        <f t="shared" si="65"/>
        <v>0</v>
      </c>
      <c r="P528" s="25"/>
      <c r="Q528" s="105"/>
      <c r="R528" s="105"/>
      <c r="S528" s="284"/>
      <c r="U528" s="25"/>
      <c r="V528" s="112">
        <f t="shared" si="66"/>
        <v>0</v>
      </c>
      <c r="W528" s="112">
        <f t="shared" si="67"/>
        <v>0</v>
      </c>
      <c r="X528" s="112">
        <f t="shared" si="68"/>
        <v>0</v>
      </c>
      <c r="Z528" s="102">
        <f t="shared" si="69"/>
        <v>1</v>
      </c>
      <c r="AA528" s="102">
        <f t="shared" si="70"/>
        <v>1</v>
      </c>
      <c r="AH528" s="221"/>
      <c r="AI528" s="270"/>
      <c r="AJ528" s="221"/>
      <c r="AK528" s="221"/>
      <c r="AL528" s="221"/>
      <c r="AM528" s="221"/>
      <c r="AN528" s="221"/>
      <c r="AO528" s="221"/>
      <c r="AP528" s="221"/>
      <c r="AQ528" s="274"/>
      <c r="AR528" s="274"/>
      <c r="AS528" s="221"/>
      <c r="AT528" s="221"/>
      <c r="AU528" s="221"/>
      <c r="AV528" s="221"/>
      <c r="AW528" s="221"/>
      <c r="AX528" s="221"/>
      <c r="AY528" s="221"/>
      <c r="AZ528" s="221"/>
    </row>
    <row r="529" spans="1:52" x14ac:dyDescent="0.15">
      <c r="A529" s="275"/>
      <c r="B529" s="274"/>
      <c r="C529" s="111"/>
      <c r="D529" s="111">
        <v>0</v>
      </c>
      <c r="E529" s="105">
        <v>0</v>
      </c>
      <c r="F529" s="105">
        <v>13.246532918117209</v>
      </c>
      <c r="G529" s="105">
        <v>13.432881932225131</v>
      </c>
      <c r="H529" s="105">
        <v>0</v>
      </c>
      <c r="I529" s="105">
        <v>0</v>
      </c>
      <c r="J529" s="105"/>
      <c r="L529" s="25"/>
      <c r="M529" s="105">
        <f t="shared" si="63"/>
        <v>0</v>
      </c>
      <c r="N529" s="105">
        <f t="shared" si="64"/>
        <v>-0.18634901410792182</v>
      </c>
      <c r="O529" s="105">
        <f t="shared" si="65"/>
        <v>0</v>
      </c>
      <c r="P529" s="25"/>
      <c r="Q529" s="105"/>
      <c r="R529" s="105"/>
      <c r="S529" s="284"/>
      <c r="U529" s="25"/>
      <c r="V529" s="112">
        <f t="shared" si="66"/>
        <v>0</v>
      </c>
      <c r="W529" s="112">
        <f t="shared" si="67"/>
        <v>0</v>
      </c>
      <c r="X529" s="112">
        <f t="shared" si="68"/>
        <v>0</v>
      </c>
      <c r="Z529" s="102">
        <f t="shared" si="69"/>
        <v>1</v>
      </c>
      <c r="AA529" s="102">
        <f t="shared" si="70"/>
        <v>1</v>
      </c>
      <c r="AH529" s="221"/>
      <c r="AI529" s="270"/>
      <c r="AJ529" s="221"/>
      <c r="AK529" s="221"/>
      <c r="AL529" s="221"/>
      <c r="AM529" s="221"/>
      <c r="AN529" s="221"/>
      <c r="AO529" s="221"/>
      <c r="AP529" s="221"/>
      <c r="AQ529" s="274"/>
      <c r="AR529" s="274"/>
      <c r="AS529" s="221"/>
      <c r="AT529" s="221"/>
      <c r="AU529" s="221"/>
      <c r="AV529" s="221"/>
      <c r="AW529" s="221"/>
      <c r="AX529" s="221"/>
      <c r="AY529" s="221"/>
      <c r="AZ529" s="221"/>
    </row>
    <row r="530" spans="1:52" x14ac:dyDescent="0.15">
      <c r="A530" s="275"/>
      <c r="B530" s="274"/>
      <c r="C530" s="111"/>
      <c r="D530" s="111">
        <v>0</v>
      </c>
      <c r="E530" s="105">
        <v>0</v>
      </c>
      <c r="F530" s="105">
        <v>13.246532918117209</v>
      </c>
      <c r="G530" s="105">
        <v>13.432881932225131</v>
      </c>
      <c r="H530" s="105">
        <v>0</v>
      </c>
      <c r="I530" s="105">
        <v>0</v>
      </c>
      <c r="J530" s="105"/>
      <c r="L530" s="25"/>
      <c r="M530" s="105">
        <f t="shared" ref="M530:M593" si="71">+D530-E530</f>
        <v>0</v>
      </c>
      <c r="N530" s="105">
        <f t="shared" ref="N530:N593" si="72">+F530-G530</f>
        <v>-0.18634901410792182</v>
      </c>
      <c r="O530" s="105">
        <f t="shared" ref="O530:O593" si="73">+H530-I530</f>
        <v>0</v>
      </c>
      <c r="P530" s="25"/>
      <c r="Q530" s="105"/>
      <c r="R530" s="105"/>
      <c r="S530" s="284"/>
      <c r="U530" s="25"/>
      <c r="V530" s="112">
        <f t="shared" si="66"/>
        <v>0</v>
      </c>
      <c r="W530" s="112">
        <f t="shared" si="67"/>
        <v>0</v>
      </c>
      <c r="X530" s="112">
        <f t="shared" si="68"/>
        <v>0</v>
      </c>
      <c r="Z530" s="102">
        <f t="shared" si="69"/>
        <v>1</v>
      </c>
      <c r="AA530" s="102">
        <f t="shared" si="70"/>
        <v>1</v>
      </c>
      <c r="AH530" s="221"/>
      <c r="AI530" s="270"/>
      <c r="AJ530" s="221"/>
      <c r="AK530" s="221"/>
      <c r="AL530" s="221"/>
      <c r="AM530" s="221"/>
      <c r="AN530" s="221"/>
      <c r="AO530" s="221"/>
      <c r="AP530" s="221"/>
      <c r="AQ530" s="274"/>
      <c r="AR530" s="274"/>
      <c r="AS530" s="221"/>
      <c r="AT530" s="221"/>
      <c r="AU530" s="221"/>
      <c r="AV530" s="221"/>
      <c r="AW530" s="221"/>
      <c r="AX530" s="221"/>
      <c r="AY530" s="221"/>
      <c r="AZ530" s="221"/>
    </row>
    <row r="531" spans="1:52" x14ac:dyDescent="0.15">
      <c r="A531" s="275"/>
      <c r="B531" s="274"/>
      <c r="C531" s="111"/>
      <c r="D531" s="111">
        <v>0</v>
      </c>
      <c r="E531" s="105">
        <v>0</v>
      </c>
      <c r="F531" s="105">
        <v>13.246532918117209</v>
      </c>
      <c r="G531" s="105">
        <v>13.432881932225131</v>
      </c>
      <c r="H531" s="105">
        <v>0</v>
      </c>
      <c r="I531" s="105">
        <v>0</v>
      </c>
      <c r="J531" s="105"/>
      <c r="L531" s="25"/>
      <c r="M531" s="105">
        <f t="shared" si="71"/>
        <v>0</v>
      </c>
      <c r="N531" s="105">
        <f t="shared" si="72"/>
        <v>-0.18634901410792182</v>
      </c>
      <c r="O531" s="105">
        <f t="shared" si="73"/>
        <v>0</v>
      </c>
      <c r="P531" s="25"/>
      <c r="Q531" s="105"/>
      <c r="R531" s="105"/>
      <c r="S531" s="284"/>
      <c r="U531" s="25"/>
      <c r="V531" s="112">
        <f t="shared" ref="V531:V594" si="74">+H531*cratio-D531</f>
        <v>0</v>
      </c>
      <c r="W531" s="112">
        <f t="shared" ref="W531:W594" si="75">+I531*cratio-E531</f>
        <v>0</v>
      </c>
      <c r="X531" s="112">
        <f t="shared" ref="X531:X594" si="76">+V531-W531</f>
        <v>0</v>
      </c>
      <c r="Z531" s="102">
        <f t="shared" ref="Z531:Z594" si="77">IF(V531=MAX(V531:W531),1,0)</f>
        <v>1</v>
      </c>
      <c r="AA531" s="102">
        <f t="shared" ref="AA531:AA594" si="78">IF(W531=MAX(V531:W531),1,0)</f>
        <v>1</v>
      </c>
      <c r="AH531" s="221"/>
      <c r="AI531" s="270"/>
      <c r="AJ531" s="221"/>
      <c r="AK531" s="221"/>
      <c r="AL531" s="221"/>
      <c r="AM531" s="221"/>
      <c r="AN531" s="221"/>
      <c r="AO531" s="221"/>
      <c r="AP531" s="221"/>
      <c r="AQ531" s="274"/>
      <c r="AR531" s="274"/>
      <c r="AS531" s="221"/>
      <c r="AT531" s="221"/>
      <c r="AU531" s="221"/>
      <c r="AV531" s="221"/>
      <c r="AW531" s="221"/>
      <c r="AX531" s="221"/>
      <c r="AY531" s="221"/>
      <c r="AZ531" s="221"/>
    </row>
    <row r="532" spans="1:52" x14ac:dyDescent="0.15">
      <c r="A532" s="275"/>
      <c r="B532" s="274"/>
      <c r="C532" s="111"/>
      <c r="D532" s="111">
        <v>0</v>
      </c>
      <c r="E532" s="105">
        <v>0</v>
      </c>
      <c r="F532" s="105">
        <v>13.246532918117209</v>
      </c>
      <c r="G532" s="105">
        <v>13.432881932225131</v>
      </c>
      <c r="H532" s="105">
        <v>0</v>
      </c>
      <c r="I532" s="105">
        <v>0</v>
      </c>
      <c r="J532" s="105"/>
      <c r="L532" s="25"/>
      <c r="M532" s="105">
        <f t="shared" si="71"/>
        <v>0</v>
      </c>
      <c r="N532" s="105">
        <f t="shared" si="72"/>
        <v>-0.18634901410792182</v>
      </c>
      <c r="O532" s="105">
        <f t="shared" si="73"/>
        <v>0</v>
      </c>
      <c r="P532" s="25"/>
      <c r="Q532" s="105"/>
      <c r="R532" s="105"/>
      <c r="S532" s="284"/>
      <c r="U532" s="25"/>
      <c r="V532" s="112">
        <f t="shared" si="74"/>
        <v>0</v>
      </c>
      <c r="W532" s="112">
        <f t="shared" si="75"/>
        <v>0</v>
      </c>
      <c r="X532" s="112">
        <f t="shared" si="76"/>
        <v>0</v>
      </c>
      <c r="Z532" s="102">
        <f t="shared" si="77"/>
        <v>1</v>
      </c>
      <c r="AA532" s="102">
        <f t="shared" si="78"/>
        <v>1</v>
      </c>
      <c r="AH532" s="221"/>
      <c r="AI532" s="270"/>
      <c r="AJ532" s="221"/>
      <c r="AK532" s="221"/>
      <c r="AL532" s="221"/>
      <c r="AM532" s="221"/>
      <c r="AN532" s="221"/>
      <c r="AO532" s="221"/>
      <c r="AP532" s="221"/>
      <c r="AQ532" s="274"/>
      <c r="AR532" s="274"/>
      <c r="AS532" s="221"/>
      <c r="AT532" s="221"/>
      <c r="AU532" s="221"/>
      <c r="AV532" s="221"/>
      <c r="AW532" s="221"/>
      <c r="AX532" s="221"/>
      <c r="AY532" s="221"/>
      <c r="AZ532" s="221"/>
    </row>
    <row r="533" spans="1:52" x14ac:dyDescent="0.15">
      <c r="A533" s="275"/>
      <c r="B533" s="274"/>
      <c r="C533" s="111"/>
      <c r="D533" s="111">
        <v>0</v>
      </c>
      <c r="E533" s="105">
        <v>0</v>
      </c>
      <c r="F533" s="105">
        <v>13.246532918117209</v>
      </c>
      <c r="G533" s="105">
        <v>13.432881932225131</v>
      </c>
      <c r="H533" s="105">
        <v>0</v>
      </c>
      <c r="I533" s="105">
        <v>0</v>
      </c>
      <c r="J533" s="105"/>
      <c r="L533" s="25"/>
      <c r="M533" s="105">
        <f t="shared" si="71"/>
        <v>0</v>
      </c>
      <c r="N533" s="105">
        <f t="shared" si="72"/>
        <v>-0.18634901410792182</v>
      </c>
      <c r="O533" s="105">
        <f t="shared" si="73"/>
        <v>0</v>
      </c>
      <c r="P533" s="25"/>
      <c r="Q533" s="105"/>
      <c r="R533" s="105"/>
      <c r="S533" s="284"/>
      <c r="U533" s="25"/>
      <c r="V533" s="112">
        <f t="shared" si="74"/>
        <v>0</v>
      </c>
      <c r="W533" s="112">
        <f t="shared" si="75"/>
        <v>0</v>
      </c>
      <c r="X533" s="112">
        <f t="shared" si="76"/>
        <v>0</v>
      </c>
      <c r="Z533" s="102">
        <f t="shared" si="77"/>
        <v>1</v>
      </c>
      <c r="AA533" s="102">
        <f t="shared" si="78"/>
        <v>1</v>
      </c>
      <c r="AH533" s="221"/>
      <c r="AI533" s="270"/>
      <c r="AJ533" s="221"/>
      <c r="AK533" s="221"/>
      <c r="AL533" s="221"/>
      <c r="AM533" s="221"/>
      <c r="AN533" s="221"/>
      <c r="AO533" s="221"/>
      <c r="AP533" s="221"/>
      <c r="AQ533" s="274"/>
      <c r="AR533" s="274"/>
      <c r="AS533" s="221"/>
      <c r="AT533" s="221"/>
      <c r="AU533" s="221"/>
      <c r="AV533" s="221"/>
      <c r="AW533" s="221"/>
      <c r="AX533" s="221"/>
      <c r="AY533" s="221"/>
      <c r="AZ533" s="221"/>
    </row>
    <row r="534" spans="1:52" x14ac:dyDescent="0.15">
      <c r="A534" s="275"/>
      <c r="B534" s="274"/>
      <c r="C534" s="111"/>
      <c r="D534" s="111">
        <v>0</v>
      </c>
      <c r="E534" s="105">
        <v>0</v>
      </c>
      <c r="F534" s="105">
        <v>13.246532918117209</v>
      </c>
      <c r="G534" s="105">
        <v>13.432881932225131</v>
      </c>
      <c r="H534" s="105">
        <v>0</v>
      </c>
      <c r="I534" s="105">
        <v>0</v>
      </c>
      <c r="J534" s="105"/>
      <c r="L534" s="25"/>
      <c r="M534" s="105">
        <f t="shared" si="71"/>
        <v>0</v>
      </c>
      <c r="N534" s="105">
        <f t="shared" si="72"/>
        <v>-0.18634901410792182</v>
      </c>
      <c r="O534" s="105">
        <f t="shared" si="73"/>
        <v>0</v>
      </c>
      <c r="P534" s="25"/>
      <c r="Q534" s="105"/>
      <c r="R534" s="105"/>
      <c r="S534" s="284"/>
      <c r="U534" s="25"/>
      <c r="V534" s="112">
        <f t="shared" si="74"/>
        <v>0</v>
      </c>
      <c r="W534" s="112">
        <f t="shared" si="75"/>
        <v>0</v>
      </c>
      <c r="X534" s="112">
        <f t="shared" si="76"/>
        <v>0</v>
      </c>
      <c r="Z534" s="102">
        <f t="shared" si="77"/>
        <v>1</v>
      </c>
      <c r="AA534" s="102">
        <f t="shared" si="78"/>
        <v>1</v>
      </c>
      <c r="AH534" s="221"/>
      <c r="AI534" s="270"/>
      <c r="AJ534" s="221"/>
      <c r="AK534" s="221"/>
      <c r="AL534" s="221"/>
      <c r="AM534" s="221"/>
      <c r="AN534" s="221"/>
      <c r="AO534" s="221"/>
      <c r="AP534" s="221"/>
      <c r="AQ534" s="274"/>
      <c r="AR534" s="274"/>
      <c r="AS534" s="221"/>
      <c r="AT534" s="221"/>
      <c r="AU534" s="221"/>
      <c r="AV534" s="221"/>
      <c r="AW534" s="221"/>
      <c r="AX534" s="221"/>
      <c r="AY534" s="221"/>
      <c r="AZ534" s="221"/>
    </row>
    <row r="535" spans="1:52" x14ac:dyDescent="0.15">
      <c r="A535" s="275"/>
      <c r="B535" s="274"/>
      <c r="C535" s="111"/>
      <c r="D535" s="111">
        <v>0</v>
      </c>
      <c r="E535" s="105">
        <v>0</v>
      </c>
      <c r="F535" s="105">
        <v>13.246532918117209</v>
      </c>
      <c r="G535" s="105">
        <v>13.432881932225131</v>
      </c>
      <c r="H535" s="105">
        <v>0</v>
      </c>
      <c r="I535" s="105">
        <v>0</v>
      </c>
      <c r="J535" s="105"/>
      <c r="L535" s="25"/>
      <c r="M535" s="105">
        <f t="shared" si="71"/>
        <v>0</v>
      </c>
      <c r="N535" s="105">
        <f t="shared" si="72"/>
        <v>-0.18634901410792182</v>
      </c>
      <c r="O535" s="105">
        <f t="shared" si="73"/>
        <v>0</v>
      </c>
      <c r="P535" s="25"/>
      <c r="Q535" s="105"/>
      <c r="R535" s="105"/>
      <c r="S535" s="284"/>
      <c r="U535" s="25"/>
      <c r="V535" s="112">
        <f t="shared" si="74"/>
        <v>0</v>
      </c>
      <c r="W535" s="112">
        <f t="shared" si="75"/>
        <v>0</v>
      </c>
      <c r="X535" s="112">
        <f t="shared" si="76"/>
        <v>0</v>
      </c>
      <c r="Z535" s="102">
        <f t="shared" si="77"/>
        <v>1</v>
      </c>
      <c r="AA535" s="102">
        <f t="shared" si="78"/>
        <v>1</v>
      </c>
      <c r="AH535" s="221"/>
      <c r="AI535" s="270"/>
      <c r="AJ535" s="221"/>
      <c r="AK535" s="221"/>
      <c r="AL535" s="221"/>
      <c r="AM535" s="221"/>
      <c r="AN535" s="221"/>
      <c r="AO535" s="221"/>
      <c r="AP535" s="221"/>
      <c r="AQ535" s="274"/>
      <c r="AR535" s="274"/>
      <c r="AS535" s="221"/>
      <c r="AT535" s="221"/>
      <c r="AU535" s="221"/>
      <c r="AV535" s="221"/>
      <c r="AW535" s="221"/>
      <c r="AX535" s="221"/>
      <c r="AY535" s="221"/>
      <c r="AZ535" s="221"/>
    </row>
    <row r="536" spans="1:52" x14ac:dyDescent="0.15">
      <c r="A536" s="275"/>
      <c r="B536" s="274"/>
      <c r="C536" s="111"/>
      <c r="D536" s="111">
        <v>0</v>
      </c>
      <c r="E536" s="105">
        <v>0</v>
      </c>
      <c r="F536" s="105">
        <v>13.246532918117209</v>
      </c>
      <c r="G536" s="105">
        <v>13.432881932225131</v>
      </c>
      <c r="H536" s="105">
        <v>0</v>
      </c>
      <c r="I536" s="105">
        <v>0</v>
      </c>
      <c r="J536" s="105"/>
      <c r="L536" s="25"/>
      <c r="M536" s="105">
        <f t="shared" si="71"/>
        <v>0</v>
      </c>
      <c r="N536" s="105">
        <f t="shared" si="72"/>
        <v>-0.18634901410792182</v>
      </c>
      <c r="O536" s="105">
        <f t="shared" si="73"/>
        <v>0</v>
      </c>
      <c r="P536" s="25"/>
      <c r="Q536" s="105"/>
      <c r="R536" s="105"/>
      <c r="S536" s="284"/>
      <c r="U536" s="25"/>
      <c r="V536" s="112">
        <f t="shared" si="74"/>
        <v>0</v>
      </c>
      <c r="W536" s="112">
        <f t="shared" si="75"/>
        <v>0</v>
      </c>
      <c r="X536" s="112">
        <f t="shared" si="76"/>
        <v>0</v>
      </c>
      <c r="Z536" s="102">
        <f t="shared" si="77"/>
        <v>1</v>
      </c>
      <c r="AA536" s="102">
        <f t="shared" si="78"/>
        <v>1</v>
      </c>
      <c r="AH536" s="221"/>
      <c r="AI536" s="270"/>
      <c r="AJ536" s="221"/>
      <c r="AK536" s="221"/>
      <c r="AL536" s="221"/>
      <c r="AM536" s="221"/>
      <c r="AN536" s="221"/>
      <c r="AO536" s="221"/>
      <c r="AP536" s="221"/>
      <c r="AQ536" s="274"/>
      <c r="AR536" s="274"/>
      <c r="AS536" s="221"/>
      <c r="AT536" s="221"/>
      <c r="AU536" s="221"/>
      <c r="AV536" s="221"/>
      <c r="AW536" s="221"/>
      <c r="AX536" s="221"/>
      <c r="AY536" s="221"/>
      <c r="AZ536" s="221"/>
    </row>
    <row r="537" spans="1:52" x14ac:dyDescent="0.15">
      <c r="A537" s="275"/>
      <c r="B537" s="274"/>
      <c r="C537" s="111"/>
      <c r="D537" s="111">
        <v>0</v>
      </c>
      <c r="E537" s="105">
        <v>0</v>
      </c>
      <c r="F537" s="105">
        <v>13.246532918117209</v>
      </c>
      <c r="G537" s="105">
        <v>13.432881932225131</v>
      </c>
      <c r="H537" s="105">
        <v>0</v>
      </c>
      <c r="I537" s="105">
        <v>0</v>
      </c>
      <c r="J537" s="105"/>
      <c r="L537" s="25"/>
      <c r="M537" s="105">
        <f t="shared" si="71"/>
        <v>0</v>
      </c>
      <c r="N537" s="105">
        <f t="shared" si="72"/>
        <v>-0.18634901410792182</v>
      </c>
      <c r="O537" s="105">
        <f t="shared" si="73"/>
        <v>0</v>
      </c>
      <c r="P537" s="25"/>
      <c r="Q537" s="105"/>
      <c r="R537" s="105"/>
      <c r="S537" s="284"/>
      <c r="U537" s="25"/>
      <c r="V537" s="112">
        <f t="shared" si="74"/>
        <v>0</v>
      </c>
      <c r="W537" s="112">
        <f t="shared" si="75"/>
        <v>0</v>
      </c>
      <c r="X537" s="112">
        <f t="shared" si="76"/>
        <v>0</v>
      </c>
      <c r="Z537" s="102">
        <f t="shared" si="77"/>
        <v>1</v>
      </c>
      <c r="AA537" s="102">
        <f t="shared" si="78"/>
        <v>1</v>
      </c>
      <c r="AH537" s="221"/>
      <c r="AI537" s="270"/>
      <c r="AJ537" s="221"/>
      <c r="AK537" s="221"/>
      <c r="AL537" s="221"/>
      <c r="AM537" s="221"/>
      <c r="AN537" s="221"/>
      <c r="AO537" s="221"/>
      <c r="AP537" s="221"/>
      <c r="AQ537" s="274"/>
      <c r="AR537" s="274"/>
      <c r="AS537" s="221"/>
      <c r="AT537" s="221"/>
      <c r="AU537" s="221"/>
      <c r="AV537" s="221"/>
      <c r="AW537" s="221"/>
      <c r="AX537" s="221"/>
      <c r="AY537" s="221"/>
      <c r="AZ537" s="221"/>
    </row>
    <row r="538" spans="1:52" x14ac:dyDescent="0.15">
      <c r="A538" s="275"/>
      <c r="B538" s="274"/>
      <c r="C538" s="111"/>
      <c r="D538" s="111">
        <v>0</v>
      </c>
      <c r="E538" s="105">
        <v>0</v>
      </c>
      <c r="F538" s="105">
        <v>13.246532918117209</v>
      </c>
      <c r="G538" s="105">
        <v>13.432881932225131</v>
      </c>
      <c r="H538" s="105">
        <v>0</v>
      </c>
      <c r="I538" s="105">
        <v>0</v>
      </c>
      <c r="J538" s="105"/>
      <c r="L538" s="25"/>
      <c r="M538" s="105">
        <f t="shared" si="71"/>
        <v>0</v>
      </c>
      <c r="N538" s="105">
        <f t="shared" si="72"/>
        <v>-0.18634901410792182</v>
      </c>
      <c r="O538" s="105">
        <f t="shared" si="73"/>
        <v>0</v>
      </c>
      <c r="P538" s="25"/>
      <c r="Q538" s="105"/>
      <c r="R538" s="105"/>
      <c r="S538" s="284"/>
      <c r="U538" s="25"/>
      <c r="V538" s="112">
        <f t="shared" si="74"/>
        <v>0</v>
      </c>
      <c r="W538" s="112">
        <f t="shared" si="75"/>
        <v>0</v>
      </c>
      <c r="X538" s="112">
        <f t="shared" si="76"/>
        <v>0</v>
      </c>
      <c r="Z538" s="102">
        <f t="shared" si="77"/>
        <v>1</v>
      </c>
      <c r="AA538" s="102">
        <f t="shared" si="78"/>
        <v>1</v>
      </c>
      <c r="AH538" s="221"/>
      <c r="AI538" s="270"/>
      <c r="AJ538" s="221"/>
      <c r="AK538" s="221"/>
      <c r="AL538" s="221"/>
      <c r="AM538" s="221"/>
      <c r="AN538" s="221"/>
      <c r="AO538" s="221"/>
      <c r="AP538" s="221"/>
      <c r="AQ538" s="274"/>
      <c r="AR538" s="274"/>
      <c r="AS538" s="221"/>
      <c r="AT538" s="221"/>
      <c r="AU538" s="221"/>
      <c r="AV538" s="221"/>
      <c r="AW538" s="221"/>
      <c r="AX538" s="221"/>
      <c r="AY538" s="221"/>
      <c r="AZ538" s="221"/>
    </row>
    <row r="539" spans="1:52" x14ac:dyDescent="0.15">
      <c r="A539" s="275"/>
      <c r="B539" s="274"/>
      <c r="C539" s="111"/>
      <c r="D539" s="111">
        <v>0</v>
      </c>
      <c r="E539" s="105">
        <v>0</v>
      </c>
      <c r="F539" s="105">
        <v>13.246532918117209</v>
      </c>
      <c r="G539" s="105">
        <v>13.432881932225131</v>
      </c>
      <c r="H539" s="105">
        <v>0</v>
      </c>
      <c r="I539" s="105">
        <v>0</v>
      </c>
      <c r="J539" s="105"/>
      <c r="L539" s="25"/>
      <c r="M539" s="105">
        <f t="shared" si="71"/>
        <v>0</v>
      </c>
      <c r="N539" s="105">
        <f t="shared" si="72"/>
        <v>-0.18634901410792182</v>
      </c>
      <c r="O539" s="105">
        <f t="shared" si="73"/>
        <v>0</v>
      </c>
      <c r="P539" s="25"/>
      <c r="Q539" s="105"/>
      <c r="R539" s="105"/>
      <c r="S539" s="284"/>
      <c r="U539" s="25"/>
      <c r="V539" s="112">
        <f t="shared" si="74"/>
        <v>0</v>
      </c>
      <c r="W539" s="112">
        <f t="shared" si="75"/>
        <v>0</v>
      </c>
      <c r="X539" s="112">
        <f t="shared" si="76"/>
        <v>0</v>
      </c>
      <c r="Z539" s="102">
        <f t="shared" si="77"/>
        <v>1</v>
      </c>
      <c r="AA539" s="102">
        <f t="shared" si="78"/>
        <v>1</v>
      </c>
      <c r="AH539" s="221"/>
      <c r="AI539" s="270"/>
      <c r="AJ539" s="221"/>
      <c r="AK539" s="221"/>
      <c r="AL539" s="221"/>
      <c r="AM539" s="221"/>
      <c r="AN539" s="221"/>
      <c r="AO539" s="221"/>
      <c r="AP539" s="221"/>
      <c r="AQ539" s="274"/>
      <c r="AR539" s="274"/>
      <c r="AS539" s="221"/>
      <c r="AT539" s="221"/>
      <c r="AU539" s="221"/>
      <c r="AV539" s="221"/>
      <c r="AW539" s="221"/>
      <c r="AX539" s="221"/>
      <c r="AY539" s="221"/>
      <c r="AZ539" s="221"/>
    </row>
    <row r="540" spans="1:52" x14ac:dyDescent="0.15">
      <c r="A540" s="275"/>
      <c r="B540" s="274"/>
      <c r="C540" s="111"/>
      <c r="D540" s="111">
        <v>0</v>
      </c>
      <c r="E540" s="105">
        <v>0</v>
      </c>
      <c r="F540" s="105">
        <v>13.246532918117209</v>
      </c>
      <c r="G540" s="105">
        <v>13.432881932225131</v>
      </c>
      <c r="H540" s="105">
        <v>0</v>
      </c>
      <c r="I540" s="105">
        <v>0</v>
      </c>
      <c r="J540" s="105"/>
      <c r="L540" s="25"/>
      <c r="M540" s="105">
        <f t="shared" si="71"/>
        <v>0</v>
      </c>
      <c r="N540" s="105">
        <f t="shared" si="72"/>
        <v>-0.18634901410792182</v>
      </c>
      <c r="O540" s="105">
        <f t="shared" si="73"/>
        <v>0</v>
      </c>
      <c r="P540" s="25"/>
      <c r="Q540" s="105"/>
      <c r="R540" s="105"/>
      <c r="S540" s="284"/>
      <c r="U540" s="25"/>
      <c r="V540" s="112">
        <f t="shared" si="74"/>
        <v>0</v>
      </c>
      <c r="W540" s="112">
        <f t="shared" si="75"/>
        <v>0</v>
      </c>
      <c r="X540" s="112">
        <f t="shared" si="76"/>
        <v>0</v>
      </c>
      <c r="Z540" s="102">
        <f t="shared" si="77"/>
        <v>1</v>
      </c>
      <c r="AA540" s="102">
        <f t="shared" si="78"/>
        <v>1</v>
      </c>
      <c r="AH540" s="221"/>
      <c r="AI540" s="270"/>
      <c r="AJ540" s="221"/>
      <c r="AK540" s="221"/>
      <c r="AL540" s="221"/>
      <c r="AM540" s="221"/>
      <c r="AN540" s="221"/>
      <c r="AO540" s="221"/>
      <c r="AP540" s="221"/>
      <c r="AQ540" s="274"/>
      <c r="AR540" s="274"/>
      <c r="AS540" s="221"/>
      <c r="AT540" s="221"/>
      <c r="AU540" s="221"/>
      <c r="AV540" s="221"/>
      <c r="AW540" s="221"/>
      <c r="AX540" s="221"/>
      <c r="AY540" s="221"/>
      <c r="AZ540" s="221"/>
    </row>
    <row r="541" spans="1:52" x14ac:dyDescent="0.15">
      <c r="A541" s="275"/>
      <c r="B541" s="274"/>
      <c r="C541" s="111"/>
      <c r="D541" s="111">
        <v>0</v>
      </c>
      <c r="E541" s="105">
        <v>0</v>
      </c>
      <c r="F541" s="105">
        <v>13.246532918117209</v>
      </c>
      <c r="G541" s="105">
        <v>13.432881932225131</v>
      </c>
      <c r="H541" s="105">
        <v>0</v>
      </c>
      <c r="I541" s="105">
        <v>0</v>
      </c>
      <c r="J541" s="105"/>
      <c r="L541" s="25"/>
      <c r="M541" s="105">
        <f t="shared" si="71"/>
        <v>0</v>
      </c>
      <c r="N541" s="105">
        <f t="shared" si="72"/>
        <v>-0.18634901410792182</v>
      </c>
      <c r="O541" s="105">
        <f t="shared" si="73"/>
        <v>0</v>
      </c>
      <c r="P541" s="25"/>
      <c r="Q541" s="105"/>
      <c r="R541" s="105"/>
      <c r="S541" s="284"/>
      <c r="U541" s="25"/>
      <c r="V541" s="112">
        <f t="shared" si="74"/>
        <v>0</v>
      </c>
      <c r="W541" s="112">
        <f t="shared" si="75"/>
        <v>0</v>
      </c>
      <c r="X541" s="112">
        <f t="shared" si="76"/>
        <v>0</v>
      </c>
      <c r="Z541" s="102">
        <f t="shared" si="77"/>
        <v>1</v>
      </c>
      <c r="AA541" s="102">
        <f t="shared" si="78"/>
        <v>1</v>
      </c>
      <c r="AH541" s="221"/>
      <c r="AI541" s="270"/>
      <c r="AJ541" s="221"/>
      <c r="AK541" s="221"/>
      <c r="AL541" s="221"/>
      <c r="AM541" s="221"/>
      <c r="AN541" s="221"/>
      <c r="AO541" s="221"/>
      <c r="AP541" s="221"/>
      <c r="AQ541" s="274"/>
      <c r="AR541" s="274"/>
      <c r="AS541" s="221"/>
      <c r="AT541" s="221"/>
      <c r="AU541" s="221"/>
      <c r="AV541" s="221"/>
      <c r="AW541" s="221"/>
      <c r="AX541" s="221"/>
      <c r="AY541" s="221"/>
      <c r="AZ541" s="221"/>
    </row>
    <row r="542" spans="1:52" x14ac:dyDescent="0.15">
      <c r="A542" s="275"/>
      <c r="B542" s="274"/>
      <c r="C542" s="111"/>
      <c r="D542" s="111">
        <v>0</v>
      </c>
      <c r="E542" s="105">
        <v>0</v>
      </c>
      <c r="F542" s="105">
        <v>13.246532918117209</v>
      </c>
      <c r="G542" s="105">
        <v>13.432881932225131</v>
      </c>
      <c r="H542" s="105">
        <v>0</v>
      </c>
      <c r="I542" s="105">
        <v>0</v>
      </c>
      <c r="J542" s="105"/>
      <c r="L542" s="25"/>
      <c r="M542" s="105">
        <f t="shared" si="71"/>
        <v>0</v>
      </c>
      <c r="N542" s="105">
        <f t="shared" si="72"/>
        <v>-0.18634901410792182</v>
      </c>
      <c r="O542" s="105">
        <f t="shared" si="73"/>
        <v>0</v>
      </c>
      <c r="P542" s="25"/>
      <c r="Q542" s="105"/>
      <c r="R542" s="105"/>
      <c r="S542" s="284"/>
      <c r="U542" s="25"/>
      <c r="V542" s="112">
        <f t="shared" si="74"/>
        <v>0</v>
      </c>
      <c r="W542" s="112">
        <f t="shared" si="75"/>
        <v>0</v>
      </c>
      <c r="X542" s="112">
        <f t="shared" si="76"/>
        <v>0</v>
      </c>
      <c r="Z542" s="102">
        <f t="shared" si="77"/>
        <v>1</v>
      </c>
      <c r="AA542" s="102">
        <f t="shared" si="78"/>
        <v>1</v>
      </c>
      <c r="AH542" s="221"/>
      <c r="AI542" s="270"/>
      <c r="AJ542" s="221"/>
      <c r="AK542" s="221"/>
      <c r="AL542" s="221"/>
      <c r="AM542" s="221"/>
      <c r="AN542" s="221"/>
      <c r="AO542" s="221"/>
      <c r="AP542" s="221"/>
      <c r="AQ542" s="274"/>
      <c r="AR542" s="274"/>
      <c r="AS542" s="221"/>
      <c r="AT542" s="221"/>
      <c r="AU542" s="221"/>
      <c r="AV542" s="221"/>
      <c r="AW542" s="221"/>
      <c r="AX542" s="221"/>
      <c r="AY542" s="221"/>
      <c r="AZ542" s="221"/>
    </row>
    <row r="543" spans="1:52" x14ac:dyDescent="0.15">
      <c r="A543" s="275"/>
      <c r="B543" s="274"/>
      <c r="C543" s="111"/>
      <c r="D543" s="111">
        <v>0</v>
      </c>
      <c r="E543" s="105">
        <v>0</v>
      </c>
      <c r="F543" s="105">
        <v>13.246532918117209</v>
      </c>
      <c r="G543" s="105">
        <v>13.432881932225131</v>
      </c>
      <c r="H543" s="105">
        <v>0</v>
      </c>
      <c r="I543" s="105">
        <v>0</v>
      </c>
      <c r="J543" s="105"/>
      <c r="L543" s="25"/>
      <c r="M543" s="105">
        <f t="shared" si="71"/>
        <v>0</v>
      </c>
      <c r="N543" s="105">
        <f t="shared" si="72"/>
        <v>-0.18634901410792182</v>
      </c>
      <c r="O543" s="105">
        <f t="shared" si="73"/>
        <v>0</v>
      </c>
      <c r="P543" s="25"/>
      <c r="Q543" s="105"/>
      <c r="R543" s="105"/>
      <c r="S543" s="284"/>
      <c r="U543" s="25"/>
      <c r="V543" s="112">
        <f t="shared" si="74"/>
        <v>0</v>
      </c>
      <c r="W543" s="112">
        <f t="shared" si="75"/>
        <v>0</v>
      </c>
      <c r="X543" s="112">
        <f t="shared" si="76"/>
        <v>0</v>
      </c>
      <c r="Z543" s="102">
        <f t="shared" si="77"/>
        <v>1</v>
      </c>
      <c r="AA543" s="102">
        <f t="shared" si="78"/>
        <v>1</v>
      </c>
      <c r="AH543" s="221"/>
      <c r="AI543" s="270"/>
      <c r="AJ543" s="221"/>
      <c r="AK543" s="221"/>
      <c r="AL543" s="221"/>
      <c r="AM543" s="221"/>
      <c r="AN543" s="221"/>
      <c r="AO543" s="221"/>
      <c r="AP543" s="221"/>
      <c r="AQ543" s="274"/>
      <c r="AR543" s="274"/>
      <c r="AS543" s="221"/>
      <c r="AT543" s="221"/>
      <c r="AU543" s="221"/>
      <c r="AV543" s="221"/>
      <c r="AW543" s="221"/>
      <c r="AX543" s="221"/>
      <c r="AY543" s="221"/>
      <c r="AZ543" s="221"/>
    </row>
    <row r="544" spans="1:52" x14ac:dyDescent="0.15">
      <c r="A544" s="275"/>
      <c r="B544" s="274"/>
      <c r="C544" s="111"/>
      <c r="D544" s="111">
        <v>0</v>
      </c>
      <c r="E544" s="105">
        <v>0</v>
      </c>
      <c r="F544" s="105">
        <v>13.246532918117209</v>
      </c>
      <c r="G544" s="105">
        <v>13.432881932225131</v>
      </c>
      <c r="H544" s="105">
        <v>0</v>
      </c>
      <c r="I544" s="105">
        <v>0</v>
      </c>
      <c r="J544" s="105"/>
      <c r="L544" s="25"/>
      <c r="M544" s="105">
        <f t="shared" si="71"/>
        <v>0</v>
      </c>
      <c r="N544" s="105">
        <f t="shared" si="72"/>
        <v>-0.18634901410792182</v>
      </c>
      <c r="O544" s="105">
        <f t="shared" si="73"/>
        <v>0</v>
      </c>
      <c r="P544" s="25"/>
      <c r="Q544" s="105"/>
      <c r="R544" s="105"/>
      <c r="S544" s="284"/>
      <c r="U544" s="25"/>
      <c r="V544" s="112">
        <f t="shared" si="74"/>
        <v>0</v>
      </c>
      <c r="W544" s="112">
        <f t="shared" si="75"/>
        <v>0</v>
      </c>
      <c r="X544" s="112">
        <f t="shared" si="76"/>
        <v>0</v>
      </c>
      <c r="Z544" s="102">
        <f t="shared" si="77"/>
        <v>1</v>
      </c>
      <c r="AA544" s="102">
        <f t="shared" si="78"/>
        <v>1</v>
      </c>
      <c r="AH544" s="221"/>
      <c r="AI544" s="270"/>
      <c r="AJ544" s="221"/>
      <c r="AK544" s="221"/>
      <c r="AL544" s="221"/>
      <c r="AM544" s="221"/>
      <c r="AN544" s="221"/>
      <c r="AO544" s="221"/>
      <c r="AP544" s="221"/>
      <c r="AQ544" s="274"/>
      <c r="AR544" s="274"/>
      <c r="AS544" s="221"/>
      <c r="AT544" s="221"/>
      <c r="AU544" s="221"/>
      <c r="AV544" s="221"/>
      <c r="AW544" s="221"/>
      <c r="AX544" s="221"/>
      <c r="AY544" s="221"/>
      <c r="AZ544" s="221"/>
    </row>
    <row r="545" spans="1:52" x14ac:dyDescent="0.15">
      <c r="A545" s="275"/>
      <c r="B545" s="274"/>
      <c r="C545" s="111"/>
      <c r="D545" s="111">
        <v>0</v>
      </c>
      <c r="E545" s="105">
        <v>0</v>
      </c>
      <c r="F545" s="105">
        <v>13.246532918117209</v>
      </c>
      <c r="G545" s="105">
        <v>13.432881932225131</v>
      </c>
      <c r="H545" s="105">
        <v>0</v>
      </c>
      <c r="I545" s="105">
        <v>0</v>
      </c>
      <c r="J545" s="105"/>
      <c r="L545" s="25"/>
      <c r="M545" s="105">
        <f t="shared" si="71"/>
        <v>0</v>
      </c>
      <c r="N545" s="105">
        <f t="shared" si="72"/>
        <v>-0.18634901410792182</v>
      </c>
      <c r="O545" s="105">
        <f t="shared" si="73"/>
        <v>0</v>
      </c>
      <c r="P545" s="25"/>
      <c r="Q545" s="105"/>
      <c r="R545" s="105"/>
      <c r="S545" s="284"/>
      <c r="U545" s="25"/>
      <c r="V545" s="112">
        <f t="shared" si="74"/>
        <v>0</v>
      </c>
      <c r="W545" s="112">
        <f t="shared" si="75"/>
        <v>0</v>
      </c>
      <c r="X545" s="112">
        <f t="shared" si="76"/>
        <v>0</v>
      </c>
      <c r="Z545" s="102">
        <f t="shared" si="77"/>
        <v>1</v>
      </c>
      <c r="AA545" s="102">
        <f t="shared" si="78"/>
        <v>1</v>
      </c>
      <c r="AH545" s="221"/>
      <c r="AI545" s="270"/>
      <c r="AJ545" s="221"/>
      <c r="AK545" s="221"/>
      <c r="AL545" s="221"/>
      <c r="AM545" s="221"/>
      <c r="AN545" s="221"/>
      <c r="AO545" s="221"/>
      <c r="AP545" s="221"/>
      <c r="AQ545" s="274"/>
      <c r="AR545" s="274"/>
      <c r="AS545" s="221"/>
      <c r="AT545" s="221"/>
      <c r="AU545" s="221"/>
      <c r="AV545" s="221"/>
      <c r="AW545" s="221"/>
      <c r="AX545" s="221"/>
      <c r="AY545" s="221"/>
      <c r="AZ545" s="221"/>
    </row>
    <row r="546" spans="1:52" x14ac:dyDescent="0.15">
      <c r="A546" s="275"/>
      <c r="B546" s="274"/>
      <c r="C546" s="111"/>
      <c r="D546" s="111">
        <v>0</v>
      </c>
      <c r="E546" s="105">
        <v>0</v>
      </c>
      <c r="F546" s="105">
        <v>13.246532918117209</v>
      </c>
      <c r="G546" s="105">
        <v>13.432881932225131</v>
      </c>
      <c r="H546" s="105">
        <v>0</v>
      </c>
      <c r="I546" s="105">
        <v>0</v>
      </c>
      <c r="J546" s="105"/>
      <c r="L546" s="25"/>
      <c r="M546" s="105">
        <f t="shared" si="71"/>
        <v>0</v>
      </c>
      <c r="N546" s="105">
        <f t="shared" si="72"/>
        <v>-0.18634901410792182</v>
      </c>
      <c r="O546" s="105">
        <f t="shared" si="73"/>
        <v>0</v>
      </c>
      <c r="P546" s="25"/>
      <c r="Q546" s="105"/>
      <c r="R546" s="105"/>
      <c r="S546" s="284"/>
      <c r="U546" s="25"/>
      <c r="V546" s="112">
        <f t="shared" si="74"/>
        <v>0</v>
      </c>
      <c r="W546" s="112">
        <f t="shared" si="75"/>
        <v>0</v>
      </c>
      <c r="X546" s="112">
        <f t="shared" si="76"/>
        <v>0</v>
      </c>
      <c r="Z546" s="102">
        <f t="shared" si="77"/>
        <v>1</v>
      </c>
      <c r="AA546" s="102">
        <f t="shared" si="78"/>
        <v>1</v>
      </c>
      <c r="AH546" s="221"/>
      <c r="AI546" s="270"/>
      <c r="AJ546" s="221"/>
      <c r="AK546" s="221"/>
      <c r="AL546" s="221"/>
      <c r="AM546" s="221"/>
      <c r="AN546" s="221"/>
      <c r="AO546" s="221"/>
      <c r="AP546" s="221"/>
      <c r="AQ546" s="274"/>
      <c r="AR546" s="274"/>
      <c r="AS546" s="221"/>
      <c r="AT546" s="221"/>
      <c r="AU546" s="221"/>
      <c r="AV546" s="221"/>
      <c r="AW546" s="221"/>
      <c r="AX546" s="221"/>
      <c r="AY546" s="221"/>
      <c r="AZ546" s="221"/>
    </row>
    <row r="547" spans="1:52" x14ac:dyDescent="0.15">
      <c r="A547" s="275"/>
      <c r="B547" s="274"/>
      <c r="C547" s="111"/>
      <c r="D547" s="111">
        <v>0</v>
      </c>
      <c r="E547" s="105">
        <v>0</v>
      </c>
      <c r="F547" s="105">
        <v>13.246532918117209</v>
      </c>
      <c r="G547" s="105">
        <v>13.432881932225131</v>
      </c>
      <c r="H547" s="105">
        <v>0</v>
      </c>
      <c r="I547" s="105">
        <v>0</v>
      </c>
      <c r="J547" s="105"/>
      <c r="L547" s="25"/>
      <c r="M547" s="105">
        <f t="shared" si="71"/>
        <v>0</v>
      </c>
      <c r="N547" s="105">
        <f t="shared" si="72"/>
        <v>-0.18634901410792182</v>
      </c>
      <c r="O547" s="105">
        <f t="shared" si="73"/>
        <v>0</v>
      </c>
      <c r="P547" s="25"/>
      <c r="Q547" s="105"/>
      <c r="R547" s="105"/>
      <c r="S547" s="284"/>
      <c r="U547" s="25"/>
      <c r="V547" s="112">
        <f t="shared" si="74"/>
        <v>0</v>
      </c>
      <c r="W547" s="112">
        <f t="shared" si="75"/>
        <v>0</v>
      </c>
      <c r="X547" s="112">
        <f t="shared" si="76"/>
        <v>0</v>
      </c>
      <c r="Z547" s="102">
        <f t="shared" si="77"/>
        <v>1</v>
      </c>
      <c r="AA547" s="102">
        <f t="shared" si="78"/>
        <v>1</v>
      </c>
      <c r="AH547" s="221"/>
      <c r="AI547" s="270"/>
      <c r="AJ547" s="221"/>
      <c r="AK547" s="221"/>
      <c r="AL547" s="221"/>
      <c r="AM547" s="221"/>
      <c r="AN547" s="221"/>
      <c r="AO547" s="221"/>
      <c r="AP547" s="221"/>
      <c r="AQ547" s="274"/>
      <c r="AR547" s="274"/>
      <c r="AS547" s="221"/>
      <c r="AT547" s="221"/>
      <c r="AU547" s="221"/>
      <c r="AV547" s="221"/>
      <c r="AW547" s="221"/>
      <c r="AX547" s="221"/>
      <c r="AY547" s="221"/>
      <c r="AZ547" s="221"/>
    </row>
    <row r="548" spans="1:52" x14ac:dyDescent="0.15">
      <c r="A548" s="275"/>
      <c r="B548" s="274"/>
      <c r="C548" s="111"/>
      <c r="D548" s="111">
        <v>0</v>
      </c>
      <c r="E548" s="105">
        <v>0</v>
      </c>
      <c r="F548" s="105">
        <v>13.246532918117209</v>
      </c>
      <c r="G548" s="105">
        <v>13.432881932225131</v>
      </c>
      <c r="H548" s="105">
        <v>0</v>
      </c>
      <c r="I548" s="105">
        <v>0</v>
      </c>
      <c r="J548" s="105"/>
      <c r="L548" s="25"/>
      <c r="M548" s="105">
        <f t="shared" si="71"/>
        <v>0</v>
      </c>
      <c r="N548" s="105">
        <f t="shared" si="72"/>
        <v>-0.18634901410792182</v>
      </c>
      <c r="O548" s="105">
        <f t="shared" si="73"/>
        <v>0</v>
      </c>
      <c r="P548" s="25"/>
      <c r="Q548" s="105"/>
      <c r="R548" s="105"/>
      <c r="S548" s="284"/>
      <c r="U548" s="25"/>
      <c r="V548" s="112">
        <f t="shared" si="74"/>
        <v>0</v>
      </c>
      <c r="W548" s="112">
        <f t="shared" si="75"/>
        <v>0</v>
      </c>
      <c r="X548" s="112">
        <f t="shared" si="76"/>
        <v>0</v>
      </c>
      <c r="Z548" s="102">
        <f t="shared" si="77"/>
        <v>1</v>
      </c>
      <c r="AA548" s="102">
        <f t="shared" si="78"/>
        <v>1</v>
      </c>
      <c r="AH548" s="221"/>
      <c r="AI548" s="270"/>
      <c r="AJ548" s="221"/>
      <c r="AK548" s="221"/>
      <c r="AL548" s="221"/>
      <c r="AM548" s="221"/>
      <c r="AN548" s="221"/>
      <c r="AO548" s="221"/>
      <c r="AP548" s="221"/>
      <c r="AQ548" s="274"/>
      <c r="AR548" s="274"/>
      <c r="AS548" s="221"/>
      <c r="AT548" s="221"/>
      <c r="AU548" s="221"/>
      <c r="AV548" s="221"/>
      <c r="AW548" s="221"/>
      <c r="AX548" s="221"/>
      <c r="AY548" s="221"/>
      <c r="AZ548" s="221"/>
    </row>
    <row r="549" spans="1:52" x14ac:dyDescent="0.15">
      <c r="A549" s="275"/>
      <c r="B549" s="274"/>
      <c r="C549" s="111"/>
      <c r="D549" s="111">
        <v>0</v>
      </c>
      <c r="E549" s="105">
        <v>0</v>
      </c>
      <c r="F549" s="105">
        <v>13.246532918117209</v>
      </c>
      <c r="G549" s="105">
        <v>13.432881932225131</v>
      </c>
      <c r="H549" s="105">
        <v>0</v>
      </c>
      <c r="I549" s="105">
        <v>0</v>
      </c>
      <c r="J549" s="105"/>
      <c r="L549" s="25"/>
      <c r="M549" s="105">
        <f t="shared" si="71"/>
        <v>0</v>
      </c>
      <c r="N549" s="105">
        <f t="shared" si="72"/>
        <v>-0.18634901410792182</v>
      </c>
      <c r="O549" s="105">
        <f t="shared" si="73"/>
        <v>0</v>
      </c>
      <c r="P549" s="25"/>
      <c r="Q549" s="105"/>
      <c r="R549" s="105"/>
      <c r="S549" s="284"/>
      <c r="U549" s="25"/>
      <c r="V549" s="112">
        <f t="shared" si="74"/>
        <v>0</v>
      </c>
      <c r="W549" s="112">
        <f t="shared" si="75"/>
        <v>0</v>
      </c>
      <c r="X549" s="112">
        <f t="shared" si="76"/>
        <v>0</v>
      </c>
      <c r="Z549" s="102">
        <f t="shared" si="77"/>
        <v>1</v>
      </c>
      <c r="AA549" s="102">
        <f t="shared" si="78"/>
        <v>1</v>
      </c>
      <c r="AH549" s="221"/>
      <c r="AI549" s="270"/>
      <c r="AJ549" s="221"/>
      <c r="AK549" s="221"/>
      <c r="AL549" s="221"/>
      <c r="AM549" s="221"/>
      <c r="AN549" s="221"/>
      <c r="AO549" s="221"/>
      <c r="AP549" s="221"/>
      <c r="AQ549" s="274"/>
      <c r="AR549" s="274"/>
      <c r="AS549" s="221"/>
      <c r="AT549" s="221"/>
      <c r="AU549" s="221"/>
      <c r="AV549" s="221"/>
      <c r="AW549" s="221"/>
      <c r="AX549" s="221"/>
      <c r="AY549" s="221"/>
      <c r="AZ549" s="221"/>
    </row>
    <row r="550" spans="1:52" x14ac:dyDescent="0.15">
      <c r="A550" s="275"/>
      <c r="B550" s="274"/>
      <c r="C550" s="111"/>
      <c r="D550" s="111">
        <v>0</v>
      </c>
      <c r="E550" s="105">
        <v>0</v>
      </c>
      <c r="F550" s="105">
        <v>13.246532918117209</v>
      </c>
      <c r="G550" s="105">
        <v>13.432881932225131</v>
      </c>
      <c r="H550" s="105">
        <v>0</v>
      </c>
      <c r="I550" s="105">
        <v>0</v>
      </c>
      <c r="J550" s="105"/>
      <c r="L550" s="25"/>
      <c r="M550" s="105">
        <f t="shared" si="71"/>
        <v>0</v>
      </c>
      <c r="N550" s="105">
        <f t="shared" si="72"/>
        <v>-0.18634901410792182</v>
      </c>
      <c r="O550" s="105">
        <f t="shared" si="73"/>
        <v>0</v>
      </c>
      <c r="P550" s="25"/>
      <c r="Q550" s="105"/>
      <c r="R550" s="105"/>
      <c r="S550" s="284"/>
      <c r="U550" s="25"/>
      <c r="V550" s="112">
        <f t="shared" si="74"/>
        <v>0</v>
      </c>
      <c r="W550" s="112">
        <f t="shared" si="75"/>
        <v>0</v>
      </c>
      <c r="X550" s="112">
        <f t="shared" si="76"/>
        <v>0</v>
      </c>
      <c r="Z550" s="102">
        <f t="shared" si="77"/>
        <v>1</v>
      </c>
      <c r="AA550" s="102">
        <f t="shared" si="78"/>
        <v>1</v>
      </c>
      <c r="AH550" s="221"/>
      <c r="AI550" s="270"/>
      <c r="AJ550" s="221"/>
      <c r="AK550" s="221"/>
      <c r="AL550" s="221"/>
      <c r="AM550" s="221"/>
      <c r="AN550" s="221"/>
      <c r="AO550" s="221"/>
      <c r="AP550" s="221"/>
      <c r="AQ550" s="274"/>
      <c r="AR550" s="274"/>
      <c r="AS550" s="221"/>
      <c r="AT550" s="221"/>
      <c r="AU550" s="221"/>
      <c r="AV550" s="221"/>
      <c r="AW550" s="221"/>
      <c r="AX550" s="221"/>
      <c r="AY550" s="221"/>
      <c r="AZ550" s="221"/>
    </row>
    <row r="551" spans="1:52" x14ac:dyDescent="0.15">
      <c r="A551" s="275"/>
      <c r="B551" s="274"/>
      <c r="C551" s="111"/>
      <c r="D551" s="111">
        <v>0</v>
      </c>
      <c r="E551" s="105">
        <v>0</v>
      </c>
      <c r="F551" s="105">
        <v>13.246532918117209</v>
      </c>
      <c r="G551" s="105">
        <v>13.432881932225131</v>
      </c>
      <c r="H551" s="105">
        <v>0</v>
      </c>
      <c r="I551" s="105">
        <v>0</v>
      </c>
      <c r="J551" s="105"/>
      <c r="L551" s="25"/>
      <c r="M551" s="105">
        <f t="shared" si="71"/>
        <v>0</v>
      </c>
      <c r="N551" s="105">
        <f t="shared" si="72"/>
        <v>-0.18634901410792182</v>
      </c>
      <c r="O551" s="105">
        <f t="shared" si="73"/>
        <v>0</v>
      </c>
      <c r="P551" s="25"/>
      <c r="Q551" s="105"/>
      <c r="R551" s="105"/>
      <c r="S551" s="284"/>
      <c r="U551" s="25"/>
      <c r="V551" s="112">
        <f t="shared" si="74"/>
        <v>0</v>
      </c>
      <c r="W551" s="112">
        <f t="shared" si="75"/>
        <v>0</v>
      </c>
      <c r="X551" s="112">
        <f t="shared" si="76"/>
        <v>0</v>
      </c>
      <c r="Z551" s="102">
        <f t="shared" si="77"/>
        <v>1</v>
      </c>
      <c r="AA551" s="102">
        <f t="shared" si="78"/>
        <v>1</v>
      </c>
      <c r="AH551" s="221"/>
      <c r="AI551" s="270"/>
      <c r="AJ551" s="221"/>
      <c r="AK551" s="221"/>
      <c r="AL551" s="221"/>
      <c r="AM551" s="221"/>
      <c r="AN551" s="221"/>
      <c r="AO551" s="221"/>
      <c r="AP551" s="221"/>
      <c r="AQ551" s="274"/>
      <c r="AR551" s="274"/>
      <c r="AS551" s="221"/>
      <c r="AT551" s="221"/>
      <c r="AU551" s="221"/>
      <c r="AV551" s="221"/>
      <c r="AW551" s="221"/>
      <c r="AX551" s="221"/>
      <c r="AY551" s="221"/>
      <c r="AZ551" s="221"/>
    </row>
    <row r="552" spans="1:52" x14ac:dyDescent="0.15">
      <c r="A552" s="275"/>
      <c r="B552" s="274"/>
      <c r="C552" s="111"/>
      <c r="D552" s="111">
        <v>0</v>
      </c>
      <c r="E552" s="105">
        <v>0</v>
      </c>
      <c r="F552" s="105">
        <v>13.246532918117209</v>
      </c>
      <c r="G552" s="105">
        <v>13.432881932225131</v>
      </c>
      <c r="H552" s="105">
        <v>0</v>
      </c>
      <c r="I552" s="105">
        <v>0</v>
      </c>
      <c r="J552" s="105"/>
      <c r="L552" s="25"/>
      <c r="M552" s="105">
        <f t="shared" si="71"/>
        <v>0</v>
      </c>
      <c r="N552" s="105">
        <f t="shared" si="72"/>
        <v>-0.18634901410792182</v>
      </c>
      <c r="O552" s="105">
        <f t="shared" si="73"/>
        <v>0</v>
      </c>
      <c r="P552" s="25"/>
      <c r="Q552" s="105"/>
      <c r="R552" s="105"/>
      <c r="S552" s="284"/>
      <c r="U552" s="25"/>
      <c r="V552" s="112">
        <f t="shared" si="74"/>
        <v>0</v>
      </c>
      <c r="W552" s="112">
        <f t="shared" si="75"/>
        <v>0</v>
      </c>
      <c r="X552" s="112">
        <f t="shared" si="76"/>
        <v>0</v>
      </c>
      <c r="Z552" s="102">
        <f t="shared" si="77"/>
        <v>1</v>
      </c>
      <c r="AA552" s="102">
        <f t="shared" si="78"/>
        <v>1</v>
      </c>
      <c r="AH552" s="221"/>
      <c r="AI552" s="270"/>
      <c r="AJ552" s="221"/>
      <c r="AK552" s="221"/>
      <c r="AL552" s="221"/>
      <c r="AM552" s="221"/>
      <c r="AN552" s="221"/>
      <c r="AO552" s="221"/>
      <c r="AP552" s="221"/>
      <c r="AQ552" s="274"/>
      <c r="AR552" s="274"/>
      <c r="AS552" s="221"/>
      <c r="AT552" s="221"/>
      <c r="AU552" s="221"/>
      <c r="AV552" s="221"/>
      <c r="AW552" s="221"/>
      <c r="AX552" s="221"/>
      <c r="AY552" s="221"/>
      <c r="AZ552" s="221"/>
    </row>
    <row r="553" spans="1:52" x14ac:dyDescent="0.15">
      <c r="A553" s="275"/>
      <c r="B553" s="274"/>
      <c r="C553" s="111"/>
      <c r="D553" s="111">
        <v>0</v>
      </c>
      <c r="E553" s="105">
        <v>0</v>
      </c>
      <c r="F553" s="105">
        <v>13.246532918117209</v>
      </c>
      <c r="G553" s="105">
        <v>13.432881932225131</v>
      </c>
      <c r="H553" s="105">
        <v>0</v>
      </c>
      <c r="I553" s="105">
        <v>0</v>
      </c>
      <c r="J553" s="105"/>
      <c r="L553" s="25"/>
      <c r="M553" s="105">
        <f t="shared" si="71"/>
        <v>0</v>
      </c>
      <c r="N553" s="105">
        <f t="shared" si="72"/>
        <v>-0.18634901410792182</v>
      </c>
      <c r="O553" s="105">
        <f t="shared" si="73"/>
        <v>0</v>
      </c>
      <c r="P553" s="25"/>
      <c r="Q553" s="105"/>
      <c r="R553" s="105"/>
      <c r="S553" s="284"/>
      <c r="U553" s="25"/>
      <c r="V553" s="112">
        <f t="shared" si="74"/>
        <v>0</v>
      </c>
      <c r="W553" s="112">
        <f t="shared" si="75"/>
        <v>0</v>
      </c>
      <c r="X553" s="112">
        <f t="shared" si="76"/>
        <v>0</v>
      </c>
      <c r="Z553" s="102">
        <f t="shared" si="77"/>
        <v>1</v>
      </c>
      <c r="AA553" s="102">
        <f t="shared" si="78"/>
        <v>1</v>
      </c>
      <c r="AH553" s="221"/>
      <c r="AI553" s="270"/>
      <c r="AJ553" s="221"/>
      <c r="AK553" s="221"/>
      <c r="AL553" s="221"/>
      <c r="AM553" s="221"/>
      <c r="AN553" s="221"/>
      <c r="AO553" s="221"/>
      <c r="AP553" s="221"/>
      <c r="AQ553" s="274"/>
      <c r="AR553" s="274"/>
      <c r="AS553" s="221"/>
      <c r="AT553" s="221"/>
      <c r="AU553" s="221"/>
      <c r="AV553" s="221"/>
      <c r="AW553" s="221"/>
      <c r="AX553" s="221"/>
      <c r="AY553" s="221"/>
      <c r="AZ553" s="221"/>
    </row>
    <row r="554" spans="1:52" x14ac:dyDescent="0.15">
      <c r="A554" s="275"/>
      <c r="B554" s="274"/>
      <c r="C554" s="111"/>
      <c r="D554" s="111">
        <v>0</v>
      </c>
      <c r="E554" s="105">
        <v>0</v>
      </c>
      <c r="F554" s="105">
        <v>13.246532918117209</v>
      </c>
      <c r="G554" s="105">
        <v>13.432881932225131</v>
      </c>
      <c r="H554" s="105">
        <v>0</v>
      </c>
      <c r="I554" s="105">
        <v>0</v>
      </c>
      <c r="J554" s="105"/>
      <c r="L554" s="25"/>
      <c r="M554" s="105">
        <f t="shared" si="71"/>
        <v>0</v>
      </c>
      <c r="N554" s="105">
        <f t="shared" si="72"/>
        <v>-0.18634901410792182</v>
      </c>
      <c r="O554" s="105">
        <f t="shared" si="73"/>
        <v>0</v>
      </c>
      <c r="P554" s="25"/>
      <c r="Q554" s="105"/>
      <c r="R554" s="105"/>
      <c r="S554" s="284"/>
      <c r="U554" s="25"/>
      <c r="V554" s="112">
        <f t="shared" si="74"/>
        <v>0</v>
      </c>
      <c r="W554" s="112">
        <f t="shared" si="75"/>
        <v>0</v>
      </c>
      <c r="X554" s="112">
        <f t="shared" si="76"/>
        <v>0</v>
      </c>
      <c r="Z554" s="102">
        <f t="shared" si="77"/>
        <v>1</v>
      </c>
      <c r="AA554" s="102">
        <f t="shared" si="78"/>
        <v>1</v>
      </c>
      <c r="AH554" s="221"/>
      <c r="AI554" s="270"/>
      <c r="AJ554" s="221"/>
      <c r="AK554" s="221"/>
      <c r="AL554" s="221"/>
      <c r="AM554" s="221"/>
      <c r="AN554" s="221"/>
      <c r="AO554" s="221"/>
      <c r="AP554" s="221"/>
      <c r="AQ554" s="274"/>
      <c r="AR554" s="274"/>
      <c r="AS554" s="221"/>
      <c r="AT554" s="221"/>
      <c r="AU554" s="221"/>
      <c r="AV554" s="221"/>
      <c r="AW554" s="221"/>
      <c r="AX554" s="221"/>
      <c r="AY554" s="221"/>
      <c r="AZ554" s="221"/>
    </row>
    <row r="555" spans="1:52" x14ac:dyDescent="0.15">
      <c r="A555" s="275"/>
      <c r="B555" s="274"/>
      <c r="C555" s="111"/>
      <c r="D555" s="111">
        <v>0</v>
      </c>
      <c r="E555" s="105">
        <v>0</v>
      </c>
      <c r="F555" s="105">
        <v>13.246532918117209</v>
      </c>
      <c r="G555" s="105">
        <v>13.432881932225131</v>
      </c>
      <c r="H555" s="105">
        <v>0</v>
      </c>
      <c r="I555" s="105">
        <v>0</v>
      </c>
      <c r="J555" s="105"/>
      <c r="L555" s="25"/>
      <c r="M555" s="105">
        <f t="shared" si="71"/>
        <v>0</v>
      </c>
      <c r="N555" s="105">
        <f t="shared" si="72"/>
        <v>-0.18634901410792182</v>
      </c>
      <c r="O555" s="105">
        <f t="shared" si="73"/>
        <v>0</v>
      </c>
      <c r="P555" s="25"/>
      <c r="Q555" s="105"/>
      <c r="R555" s="105"/>
      <c r="S555" s="284"/>
      <c r="U555" s="25"/>
      <c r="V555" s="112">
        <f t="shared" si="74"/>
        <v>0</v>
      </c>
      <c r="W555" s="112">
        <f t="shared" si="75"/>
        <v>0</v>
      </c>
      <c r="X555" s="112">
        <f t="shared" si="76"/>
        <v>0</v>
      </c>
      <c r="Z555" s="102">
        <f t="shared" si="77"/>
        <v>1</v>
      </c>
      <c r="AA555" s="102">
        <f t="shared" si="78"/>
        <v>1</v>
      </c>
      <c r="AH555" s="221"/>
      <c r="AI555" s="270"/>
      <c r="AJ555" s="221"/>
      <c r="AK555" s="221"/>
      <c r="AL555" s="221"/>
      <c r="AM555" s="221"/>
      <c r="AN555" s="221"/>
      <c r="AO555" s="221"/>
      <c r="AP555" s="221"/>
      <c r="AQ555" s="274"/>
      <c r="AR555" s="274"/>
      <c r="AS555" s="221"/>
      <c r="AT555" s="221"/>
      <c r="AU555" s="221"/>
      <c r="AV555" s="221"/>
      <c r="AW555" s="221"/>
      <c r="AX555" s="221"/>
      <c r="AY555" s="221"/>
      <c r="AZ555" s="221"/>
    </row>
    <row r="556" spans="1:52" x14ac:dyDescent="0.15">
      <c r="A556" s="275"/>
      <c r="B556" s="274"/>
      <c r="C556" s="111"/>
      <c r="D556" s="111">
        <v>0</v>
      </c>
      <c r="E556" s="105">
        <v>0</v>
      </c>
      <c r="F556" s="105">
        <v>13.246532918117209</v>
      </c>
      <c r="G556" s="105">
        <v>13.432881932225131</v>
      </c>
      <c r="H556" s="105">
        <v>0</v>
      </c>
      <c r="I556" s="105">
        <v>0</v>
      </c>
      <c r="J556" s="105"/>
      <c r="L556" s="25"/>
      <c r="M556" s="105">
        <f t="shared" si="71"/>
        <v>0</v>
      </c>
      <c r="N556" s="105">
        <f t="shared" si="72"/>
        <v>-0.18634901410792182</v>
      </c>
      <c r="O556" s="105">
        <f t="shared" si="73"/>
        <v>0</v>
      </c>
      <c r="P556" s="25"/>
      <c r="Q556" s="105"/>
      <c r="R556" s="105"/>
      <c r="S556" s="284"/>
      <c r="U556" s="25"/>
      <c r="V556" s="112">
        <f t="shared" si="74"/>
        <v>0</v>
      </c>
      <c r="W556" s="112">
        <f t="shared" si="75"/>
        <v>0</v>
      </c>
      <c r="X556" s="112">
        <f t="shared" si="76"/>
        <v>0</v>
      </c>
      <c r="Z556" s="102">
        <f t="shared" si="77"/>
        <v>1</v>
      </c>
      <c r="AA556" s="102">
        <f t="shared" si="78"/>
        <v>1</v>
      </c>
      <c r="AH556" s="221"/>
      <c r="AI556" s="270"/>
      <c r="AJ556" s="221"/>
      <c r="AK556" s="221"/>
      <c r="AL556" s="221"/>
      <c r="AM556" s="221"/>
      <c r="AN556" s="221"/>
      <c r="AO556" s="221"/>
      <c r="AP556" s="221"/>
      <c r="AQ556" s="274"/>
      <c r="AR556" s="274"/>
      <c r="AS556" s="221"/>
      <c r="AT556" s="221"/>
      <c r="AU556" s="221"/>
      <c r="AV556" s="221"/>
      <c r="AW556" s="221"/>
      <c r="AX556" s="221"/>
      <c r="AY556" s="221"/>
      <c r="AZ556" s="221"/>
    </row>
    <row r="557" spans="1:52" x14ac:dyDescent="0.15">
      <c r="A557" s="275"/>
      <c r="B557" s="274"/>
      <c r="C557" s="111"/>
      <c r="D557" s="111">
        <v>0</v>
      </c>
      <c r="E557" s="105">
        <v>0</v>
      </c>
      <c r="F557" s="105">
        <v>13.246532918117209</v>
      </c>
      <c r="G557" s="105">
        <v>13.432881932225131</v>
      </c>
      <c r="H557" s="105">
        <v>0</v>
      </c>
      <c r="I557" s="105">
        <v>0</v>
      </c>
      <c r="J557" s="105"/>
      <c r="L557" s="25"/>
      <c r="M557" s="105">
        <f t="shared" si="71"/>
        <v>0</v>
      </c>
      <c r="N557" s="105">
        <f t="shared" si="72"/>
        <v>-0.18634901410792182</v>
      </c>
      <c r="O557" s="105">
        <f t="shared" si="73"/>
        <v>0</v>
      </c>
      <c r="P557" s="25"/>
      <c r="Q557" s="105"/>
      <c r="R557" s="105"/>
      <c r="S557" s="284"/>
      <c r="U557" s="25"/>
      <c r="V557" s="112">
        <f t="shared" si="74"/>
        <v>0</v>
      </c>
      <c r="W557" s="112">
        <f t="shared" si="75"/>
        <v>0</v>
      </c>
      <c r="X557" s="112">
        <f t="shared" si="76"/>
        <v>0</v>
      </c>
      <c r="Z557" s="102">
        <f t="shared" si="77"/>
        <v>1</v>
      </c>
      <c r="AA557" s="102">
        <f t="shared" si="78"/>
        <v>1</v>
      </c>
      <c r="AH557" s="221"/>
      <c r="AI557" s="270"/>
      <c r="AJ557" s="221"/>
      <c r="AK557" s="221"/>
      <c r="AL557" s="221"/>
      <c r="AM557" s="221"/>
      <c r="AN557" s="221"/>
      <c r="AO557" s="221"/>
      <c r="AP557" s="221"/>
      <c r="AQ557" s="274"/>
      <c r="AR557" s="274"/>
      <c r="AS557" s="221"/>
      <c r="AT557" s="221"/>
      <c r="AU557" s="221"/>
      <c r="AV557" s="221"/>
      <c r="AW557" s="221"/>
      <c r="AX557" s="221"/>
      <c r="AY557" s="221"/>
      <c r="AZ557" s="221"/>
    </row>
    <row r="558" spans="1:52" x14ac:dyDescent="0.15">
      <c r="A558" s="275"/>
      <c r="B558" s="274"/>
      <c r="C558" s="111"/>
      <c r="D558" s="111">
        <v>0</v>
      </c>
      <c r="E558" s="105">
        <v>0</v>
      </c>
      <c r="F558" s="105">
        <v>13.246532918117209</v>
      </c>
      <c r="G558" s="105">
        <v>13.432881932225131</v>
      </c>
      <c r="H558" s="105">
        <v>0</v>
      </c>
      <c r="I558" s="105">
        <v>0</v>
      </c>
      <c r="J558" s="105"/>
      <c r="L558" s="25"/>
      <c r="M558" s="105">
        <f t="shared" si="71"/>
        <v>0</v>
      </c>
      <c r="N558" s="105">
        <f t="shared" si="72"/>
        <v>-0.18634901410792182</v>
      </c>
      <c r="O558" s="105">
        <f t="shared" si="73"/>
        <v>0</v>
      </c>
      <c r="P558" s="25"/>
      <c r="Q558" s="105"/>
      <c r="R558" s="105"/>
      <c r="S558" s="284"/>
      <c r="U558" s="25"/>
      <c r="V558" s="112">
        <f t="shared" si="74"/>
        <v>0</v>
      </c>
      <c r="W558" s="112">
        <f t="shared" si="75"/>
        <v>0</v>
      </c>
      <c r="X558" s="112">
        <f t="shared" si="76"/>
        <v>0</v>
      </c>
      <c r="Z558" s="102">
        <f t="shared" si="77"/>
        <v>1</v>
      </c>
      <c r="AA558" s="102">
        <f t="shared" si="78"/>
        <v>1</v>
      </c>
      <c r="AH558" s="221"/>
      <c r="AI558" s="270"/>
      <c r="AJ558" s="221"/>
      <c r="AK558" s="221"/>
      <c r="AL558" s="221"/>
      <c r="AM558" s="221"/>
      <c r="AN558" s="221"/>
      <c r="AO558" s="221"/>
      <c r="AP558" s="221"/>
      <c r="AQ558" s="274"/>
      <c r="AR558" s="274"/>
      <c r="AS558" s="221"/>
      <c r="AT558" s="221"/>
      <c r="AU558" s="221"/>
      <c r="AV558" s="221"/>
      <c r="AW558" s="221"/>
      <c r="AX558" s="221"/>
      <c r="AY558" s="221"/>
      <c r="AZ558" s="221"/>
    </row>
    <row r="559" spans="1:52" x14ac:dyDescent="0.15">
      <c r="A559" s="275"/>
      <c r="B559" s="274"/>
      <c r="C559" s="111"/>
      <c r="D559" s="111">
        <v>0</v>
      </c>
      <c r="E559" s="105">
        <v>0</v>
      </c>
      <c r="F559" s="105">
        <v>13.246532918117209</v>
      </c>
      <c r="G559" s="105">
        <v>13.432881932225131</v>
      </c>
      <c r="H559" s="105">
        <v>0</v>
      </c>
      <c r="I559" s="105">
        <v>0</v>
      </c>
      <c r="J559" s="105"/>
      <c r="L559" s="25"/>
      <c r="M559" s="105">
        <f t="shared" si="71"/>
        <v>0</v>
      </c>
      <c r="N559" s="105">
        <f t="shared" si="72"/>
        <v>-0.18634901410792182</v>
      </c>
      <c r="O559" s="105">
        <f t="shared" si="73"/>
        <v>0</v>
      </c>
      <c r="P559" s="25"/>
      <c r="Q559" s="105"/>
      <c r="R559" s="105"/>
      <c r="S559" s="284"/>
      <c r="U559" s="25"/>
      <c r="V559" s="112">
        <f t="shared" si="74"/>
        <v>0</v>
      </c>
      <c r="W559" s="112">
        <f t="shared" si="75"/>
        <v>0</v>
      </c>
      <c r="X559" s="112">
        <f t="shared" si="76"/>
        <v>0</v>
      </c>
      <c r="Z559" s="102">
        <f t="shared" si="77"/>
        <v>1</v>
      </c>
      <c r="AA559" s="102">
        <f t="shared" si="78"/>
        <v>1</v>
      </c>
      <c r="AH559" s="221"/>
      <c r="AI559" s="270"/>
      <c r="AJ559" s="221"/>
      <c r="AK559" s="221"/>
      <c r="AL559" s="221"/>
      <c r="AM559" s="221"/>
      <c r="AN559" s="221"/>
      <c r="AO559" s="221"/>
      <c r="AP559" s="221"/>
      <c r="AQ559" s="274"/>
      <c r="AR559" s="274"/>
      <c r="AS559" s="221"/>
      <c r="AT559" s="221"/>
      <c r="AU559" s="221"/>
      <c r="AV559" s="221"/>
      <c r="AW559" s="221"/>
      <c r="AX559" s="221"/>
      <c r="AY559" s="221"/>
      <c r="AZ559" s="221"/>
    </row>
    <row r="560" spans="1:52" x14ac:dyDescent="0.15">
      <c r="A560" s="275"/>
      <c r="B560" s="274"/>
      <c r="C560" s="111"/>
      <c r="D560" s="111">
        <v>0</v>
      </c>
      <c r="E560" s="105">
        <v>0</v>
      </c>
      <c r="F560" s="105">
        <v>13.246532918117209</v>
      </c>
      <c r="G560" s="105">
        <v>13.432881932225131</v>
      </c>
      <c r="H560" s="105">
        <v>0</v>
      </c>
      <c r="I560" s="105">
        <v>0</v>
      </c>
      <c r="J560" s="105"/>
      <c r="L560" s="25"/>
      <c r="M560" s="105">
        <f t="shared" si="71"/>
        <v>0</v>
      </c>
      <c r="N560" s="105">
        <f t="shared" si="72"/>
        <v>-0.18634901410792182</v>
      </c>
      <c r="O560" s="105">
        <f t="shared" si="73"/>
        <v>0</v>
      </c>
      <c r="P560" s="25"/>
      <c r="Q560" s="105"/>
      <c r="R560" s="105"/>
      <c r="S560" s="284"/>
      <c r="U560" s="25"/>
      <c r="V560" s="112">
        <f t="shared" si="74"/>
        <v>0</v>
      </c>
      <c r="W560" s="112">
        <f t="shared" si="75"/>
        <v>0</v>
      </c>
      <c r="X560" s="112">
        <f t="shared" si="76"/>
        <v>0</v>
      </c>
      <c r="Z560" s="102">
        <f t="shared" si="77"/>
        <v>1</v>
      </c>
      <c r="AA560" s="102">
        <f t="shared" si="78"/>
        <v>1</v>
      </c>
      <c r="AH560" s="221"/>
      <c r="AI560" s="270"/>
      <c r="AJ560" s="221"/>
      <c r="AK560" s="221"/>
      <c r="AL560" s="221"/>
      <c r="AM560" s="221"/>
      <c r="AN560" s="221"/>
      <c r="AO560" s="221"/>
      <c r="AP560" s="221"/>
      <c r="AQ560" s="274"/>
      <c r="AR560" s="274"/>
      <c r="AS560" s="221"/>
      <c r="AT560" s="221"/>
      <c r="AU560" s="221"/>
      <c r="AV560" s="221"/>
      <c r="AW560" s="221"/>
      <c r="AX560" s="221"/>
      <c r="AY560" s="221"/>
      <c r="AZ560" s="221"/>
    </row>
    <row r="561" spans="1:52" x14ac:dyDescent="0.15">
      <c r="A561" s="275"/>
      <c r="B561" s="274"/>
      <c r="C561" s="111"/>
      <c r="D561" s="111">
        <v>0</v>
      </c>
      <c r="E561" s="105">
        <v>0</v>
      </c>
      <c r="F561" s="105">
        <v>13.246532918117209</v>
      </c>
      <c r="G561" s="105">
        <v>13.432881932225131</v>
      </c>
      <c r="H561" s="105">
        <v>0</v>
      </c>
      <c r="I561" s="105">
        <v>0</v>
      </c>
      <c r="J561" s="105"/>
      <c r="L561" s="25"/>
      <c r="M561" s="105">
        <f t="shared" si="71"/>
        <v>0</v>
      </c>
      <c r="N561" s="105">
        <f t="shared" si="72"/>
        <v>-0.18634901410792182</v>
      </c>
      <c r="O561" s="105">
        <f t="shared" si="73"/>
        <v>0</v>
      </c>
      <c r="P561" s="25"/>
      <c r="Q561" s="105"/>
      <c r="R561" s="105"/>
      <c r="S561" s="284"/>
      <c r="U561" s="25"/>
      <c r="V561" s="112">
        <f t="shared" si="74"/>
        <v>0</v>
      </c>
      <c r="W561" s="112">
        <f t="shared" si="75"/>
        <v>0</v>
      </c>
      <c r="X561" s="112">
        <f t="shared" si="76"/>
        <v>0</v>
      </c>
      <c r="Z561" s="102">
        <f t="shared" si="77"/>
        <v>1</v>
      </c>
      <c r="AA561" s="102">
        <f t="shared" si="78"/>
        <v>1</v>
      </c>
      <c r="AH561" s="221"/>
      <c r="AI561" s="270"/>
      <c r="AJ561" s="221"/>
      <c r="AK561" s="221"/>
      <c r="AL561" s="221"/>
      <c r="AM561" s="221"/>
      <c r="AN561" s="221"/>
      <c r="AO561" s="221"/>
      <c r="AP561" s="221"/>
      <c r="AQ561" s="274"/>
      <c r="AR561" s="274"/>
      <c r="AS561" s="221"/>
      <c r="AT561" s="221"/>
      <c r="AU561" s="221"/>
      <c r="AV561" s="221"/>
      <c r="AW561" s="221"/>
      <c r="AX561" s="221"/>
      <c r="AY561" s="221"/>
      <c r="AZ561" s="221"/>
    </row>
    <row r="562" spans="1:52" x14ac:dyDescent="0.15">
      <c r="A562" s="275"/>
      <c r="B562" s="274"/>
      <c r="C562" s="111"/>
      <c r="D562" s="111">
        <v>0</v>
      </c>
      <c r="E562" s="105">
        <v>0</v>
      </c>
      <c r="F562" s="105">
        <v>13.246532918117209</v>
      </c>
      <c r="G562" s="105">
        <v>13.432881932225131</v>
      </c>
      <c r="H562" s="105">
        <v>0</v>
      </c>
      <c r="I562" s="105">
        <v>0</v>
      </c>
      <c r="J562" s="105"/>
      <c r="L562" s="25"/>
      <c r="M562" s="105">
        <f t="shared" si="71"/>
        <v>0</v>
      </c>
      <c r="N562" s="105">
        <f t="shared" si="72"/>
        <v>-0.18634901410792182</v>
      </c>
      <c r="O562" s="105">
        <f t="shared" si="73"/>
        <v>0</v>
      </c>
      <c r="P562" s="25"/>
      <c r="Q562" s="105"/>
      <c r="R562" s="105"/>
      <c r="S562" s="284"/>
      <c r="U562" s="25"/>
      <c r="V562" s="112">
        <f t="shared" si="74"/>
        <v>0</v>
      </c>
      <c r="W562" s="112">
        <f t="shared" si="75"/>
        <v>0</v>
      </c>
      <c r="X562" s="112">
        <f t="shared" si="76"/>
        <v>0</v>
      </c>
      <c r="Z562" s="102">
        <f t="shared" si="77"/>
        <v>1</v>
      </c>
      <c r="AA562" s="102">
        <f t="shared" si="78"/>
        <v>1</v>
      </c>
      <c r="AH562" s="221"/>
      <c r="AI562" s="270"/>
      <c r="AJ562" s="221"/>
      <c r="AK562" s="221"/>
      <c r="AL562" s="221"/>
      <c r="AM562" s="221"/>
      <c r="AN562" s="221"/>
      <c r="AO562" s="221"/>
      <c r="AP562" s="221"/>
      <c r="AQ562" s="274"/>
      <c r="AR562" s="274"/>
      <c r="AS562" s="221"/>
      <c r="AT562" s="221"/>
      <c r="AU562" s="221"/>
      <c r="AV562" s="221"/>
      <c r="AW562" s="221"/>
      <c r="AX562" s="221"/>
      <c r="AY562" s="221"/>
      <c r="AZ562" s="221"/>
    </row>
    <row r="563" spans="1:52" x14ac:dyDescent="0.15">
      <c r="A563" s="275"/>
      <c r="B563" s="274"/>
      <c r="C563" s="111"/>
      <c r="D563" s="111">
        <v>0</v>
      </c>
      <c r="E563" s="105">
        <v>0</v>
      </c>
      <c r="F563" s="105">
        <v>13.246532918117209</v>
      </c>
      <c r="G563" s="105">
        <v>13.432881932225131</v>
      </c>
      <c r="H563" s="105">
        <v>0</v>
      </c>
      <c r="I563" s="105">
        <v>0</v>
      </c>
      <c r="J563" s="105"/>
      <c r="L563" s="25"/>
      <c r="M563" s="105">
        <f t="shared" si="71"/>
        <v>0</v>
      </c>
      <c r="N563" s="105">
        <f t="shared" si="72"/>
        <v>-0.18634901410792182</v>
      </c>
      <c r="O563" s="105">
        <f t="shared" si="73"/>
        <v>0</v>
      </c>
      <c r="P563" s="25"/>
      <c r="Q563" s="105"/>
      <c r="R563" s="105"/>
      <c r="S563" s="284"/>
      <c r="U563" s="25"/>
      <c r="V563" s="112">
        <f t="shared" si="74"/>
        <v>0</v>
      </c>
      <c r="W563" s="112">
        <f t="shared" si="75"/>
        <v>0</v>
      </c>
      <c r="X563" s="112">
        <f t="shared" si="76"/>
        <v>0</v>
      </c>
      <c r="Z563" s="102">
        <f t="shared" si="77"/>
        <v>1</v>
      </c>
      <c r="AA563" s="102">
        <f t="shared" si="78"/>
        <v>1</v>
      </c>
      <c r="AH563" s="221"/>
      <c r="AI563" s="270"/>
      <c r="AJ563" s="221"/>
      <c r="AK563" s="221"/>
      <c r="AL563" s="221"/>
      <c r="AM563" s="221"/>
      <c r="AN563" s="221"/>
      <c r="AO563" s="221"/>
      <c r="AP563" s="221"/>
      <c r="AQ563" s="274"/>
      <c r="AR563" s="274"/>
      <c r="AS563" s="221"/>
      <c r="AT563" s="221"/>
      <c r="AU563" s="221"/>
      <c r="AV563" s="221"/>
      <c r="AW563" s="221"/>
      <c r="AX563" s="221"/>
      <c r="AY563" s="221"/>
      <c r="AZ563" s="221"/>
    </row>
    <row r="564" spans="1:52" x14ac:dyDescent="0.15">
      <c r="A564" s="275"/>
      <c r="B564" s="274"/>
      <c r="C564" s="111"/>
      <c r="D564" s="111">
        <v>0</v>
      </c>
      <c r="E564" s="105">
        <v>0</v>
      </c>
      <c r="F564" s="105">
        <v>13.246532918117209</v>
      </c>
      <c r="G564" s="105">
        <v>13.432881932225131</v>
      </c>
      <c r="H564" s="105">
        <v>0</v>
      </c>
      <c r="I564" s="105">
        <v>0</v>
      </c>
      <c r="J564" s="105"/>
      <c r="L564" s="25"/>
      <c r="M564" s="105">
        <f t="shared" si="71"/>
        <v>0</v>
      </c>
      <c r="N564" s="105">
        <f t="shared" si="72"/>
        <v>-0.18634901410792182</v>
      </c>
      <c r="O564" s="105">
        <f t="shared" si="73"/>
        <v>0</v>
      </c>
      <c r="P564" s="25"/>
      <c r="Q564" s="105"/>
      <c r="R564" s="105"/>
      <c r="S564" s="284"/>
      <c r="U564" s="25"/>
      <c r="V564" s="112">
        <f t="shared" si="74"/>
        <v>0</v>
      </c>
      <c r="W564" s="112">
        <f t="shared" si="75"/>
        <v>0</v>
      </c>
      <c r="X564" s="112">
        <f t="shared" si="76"/>
        <v>0</v>
      </c>
      <c r="Z564" s="102">
        <f t="shared" si="77"/>
        <v>1</v>
      </c>
      <c r="AA564" s="102">
        <f t="shared" si="78"/>
        <v>1</v>
      </c>
      <c r="AH564" s="221"/>
      <c r="AI564" s="270"/>
      <c r="AJ564" s="221"/>
      <c r="AK564" s="221"/>
      <c r="AL564" s="221"/>
      <c r="AM564" s="221"/>
      <c r="AN564" s="221"/>
      <c r="AO564" s="221"/>
      <c r="AP564" s="221"/>
      <c r="AQ564" s="274"/>
      <c r="AR564" s="274"/>
      <c r="AS564" s="221"/>
      <c r="AT564" s="221"/>
      <c r="AU564" s="221"/>
      <c r="AV564" s="221"/>
      <c r="AW564" s="221"/>
      <c r="AX564" s="221"/>
      <c r="AY564" s="221"/>
      <c r="AZ564" s="221"/>
    </row>
    <row r="565" spans="1:52" x14ac:dyDescent="0.15">
      <c r="A565" s="275"/>
      <c r="B565" s="274"/>
      <c r="C565" s="111"/>
      <c r="D565" s="111">
        <v>0</v>
      </c>
      <c r="E565" s="105">
        <v>0</v>
      </c>
      <c r="F565" s="105">
        <v>13.246532918117209</v>
      </c>
      <c r="G565" s="105">
        <v>13.432881932225131</v>
      </c>
      <c r="H565" s="105">
        <v>0</v>
      </c>
      <c r="I565" s="105">
        <v>0</v>
      </c>
      <c r="J565" s="105"/>
      <c r="L565" s="25"/>
      <c r="M565" s="105">
        <f t="shared" si="71"/>
        <v>0</v>
      </c>
      <c r="N565" s="105">
        <f t="shared" si="72"/>
        <v>-0.18634901410792182</v>
      </c>
      <c r="O565" s="105">
        <f t="shared" si="73"/>
        <v>0</v>
      </c>
      <c r="P565" s="25"/>
      <c r="Q565" s="105"/>
      <c r="R565" s="105"/>
      <c r="S565" s="284"/>
      <c r="U565" s="25"/>
      <c r="V565" s="112">
        <f t="shared" si="74"/>
        <v>0</v>
      </c>
      <c r="W565" s="112">
        <f t="shared" si="75"/>
        <v>0</v>
      </c>
      <c r="X565" s="112">
        <f t="shared" si="76"/>
        <v>0</v>
      </c>
      <c r="Z565" s="102">
        <f t="shared" si="77"/>
        <v>1</v>
      </c>
      <c r="AA565" s="102">
        <f t="shared" si="78"/>
        <v>1</v>
      </c>
      <c r="AH565" s="221"/>
      <c r="AI565" s="270"/>
      <c r="AJ565" s="221"/>
      <c r="AK565" s="221"/>
      <c r="AL565" s="221"/>
      <c r="AM565" s="221"/>
      <c r="AN565" s="221"/>
      <c r="AO565" s="221"/>
      <c r="AP565" s="221"/>
      <c r="AQ565" s="274"/>
      <c r="AR565" s="274"/>
      <c r="AS565" s="221"/>
      <c r="AT565" s="221"/>
      <c r="AU565" s="221"/>
      <c r="AV565" s="221"/>
      <c r="AW565" s="221"/>
      <c r="AX565" s="221"/>
      <c r="AY565" s="221"/>
      <c r="AZ565" s="221"/>
    </row>
    <row r="566" spans="1:52" x14ac:dyDescent="0.15">
      <c r="A566" s="275"/>
      <c r="B566" s="274"/>
      <c r="C566" s="111"/>
      <c r="D566" s="111">
        <v>0</v>
      </c>
      <c r="E566" s="105">
        <v>0</v>
      </c>
      <c r="F566" s="105">
        <v>13.246532918117209</v>
      </c>
      <c r="G566" s="105">
        <v>13.432881932225131</v>
      </c>
      <c r="H566" s="105">
        <v>0</v>
      </c>
      <c r="I566" s="105">
        <v>0</v>
      </c>
      <c r="J566" s="105"/>
      <c r="L566" s="25"/>
      <c r="M566" s="105">
        <f t="shared" si="71"/>
        <v>0</v>
      </c>
      <c r="N566" s="105">
        <f t="shared" si="72"/>
        <v>-0.18634901410792182</v>
      </c>
      <c r="O566" s="105">
        <f t="shared" si="73"/>
        <v>0</v>
      </c>
      <c r="P566" s="25"/>
      <c r="Q566" s="105"/>
      <c r="R566" s="105"/>
      <c r="S566" s="284"/>
      <c r="U566" s="25"/>
      <c r="V566" s="112">
        <f t="shared" si="74"/>
        <v>0</v>
      </c>
      <c r="W566" s="112">
        <f t="shared" si="75"/>
        <v>0</v>
      </c>
      <c r="X566" s="112">
        <f t="shared" si="76"/>
        <v>0</v>
      </c>
      <c r="Z566" s="102">
        <f t="shared" si="77"/>
        <v>1</v>
      </c>
      <c r="AA566" s="102">
        <f t="shared" si="78"/>
        <v>1</v>
      </c>
      <c r="AH566" s="221"/>
      <c r="AI566" s="270"/>
      <c r="AJ566" s="221"/>
      <c r="AK566" s="221"/>
      <c r="AL566" s="221"/>
      <c r="AM566" s="221"/>
      <c r="AN566" s="221"/>
      <c r="AO566" s="221"/>
      <c r="AP566" s="221"/>
      <c r="AQ566" s="274"/>
      <c r="AR566" s="274"/>
      <c r="AS566" s="221"/>
      <c r="AT566" s="221"/>
      <c r="AU566" s="221"/>
      <c r="AV566" s="221"/>
      <c r="AW566" s="221"/>
      <c r="AX566" s="221"/>
      <c r="AY566" s="221"/>
      <c r="AZ566" s="221"/>
    </row>
    <row r="567" spans="1:52" x14ac:dyDescent="0.15">
      <c r="A567" s="275"/>
      <c r="B567" s="274"/>
      <c r="C567" s="111"/>
      <c r="D567" s="111">
        <v>0</v>
      </c>
      <c r="E567" s="105">
        <v>0</v>
      </c>
      <c r="F567" s="105">
        <v>13.246532918117209</v>
      </c>
      <c r="G567" s="105">
        <v>13.432881932225131</v>
      </c>
      <c r="H567" s="105">
        <v>0</v>
      </c>
      <c r="I567" s="105">
        <v>0</v>
      </c>
      <c r="J567" s="105"/>
      <c r="L567" s="25"/>
      <c r="M567" s="105">
        <f t="shared" si="71"/>
        <v>0</v>
      </c>
      <c r="N567" s="105">
        <f t="shared" si="72"/>
        <v>-0.18634901410792182</v>
      </c>
      <c r="O567" s="105">
        <f t="shared" si="73"/>
        <v>0</v>
      </c>
      <c r="P567" s="25"/>
      <c r="Q567" s="105"/>
      <c r="R567" s="105"/>
      <c r="S567" s="284"/>
      <c r="U567" s="25"/>
      <c r="V567" s="112">
        <f t="shared" si="74"/>
        <v>0</v>
      </c>
      <c r="W567" s="112">
        <f t="shared" si="75"/>
        <v>0</v>
      </c>
      <c r="X567" s="112">
        <f t="shared" si="76"/>
        <v>0</v>
      </c>
      <c r="Z567" s="102">
        <f t="shared" si="77"/>
        <v>1</v>
      </c>
      <c r="AA567" s="102">
        <f t="shared" si="78"/>
        <v>1</v>
      </c>
      <c r="AH567" s="221"/>
      <c r="AI567" s="270"/>
      <c r="AJ567" s="221"/>
      <c r="AK567" s="221"/>
      <c r="AL567" s="221"/>
      <c r="AM567" s="221"/>
      <c r="AN567" s="221"/>
      <c r="AO567" s="221"/>
      <c r="AP567" s="221"/>
      <c r="AQ567" s="274"/>
      <c r="AR567" s="274"/>
      <c r="AS567" s="221"/>
      <c r="AT567" s="221"/>
      <c r="AU567" s="221"/>
      <c r="AV567" s="221"/>
      <c r="AW567" s="221"/>
      <c r="AX567" s="221"/>
      <c r="AY567" s="221"/>
      <c r="AZ567" s="221"/>
    </row>
    <row r="568" spans="1:52" x14ac:dyDescent="0.15">
      <c r="A568" s="275"/>
      <c r="B568" s="274"/>
      <c r="C568" s="111"/>
      <c r="D568" s="111">
        <v>0</v>
      </c>
      <c r="E568" s="105">
        <v>0</v>
      </c>
      <c r="F568" s="105">
        <v>13.246532918117209</v>
      </c>
      <c r="G568" s="105">
        <v>13.432881932225131</v>
      </c>
      <c r="H568" s="105">
        <v>0</v>
      </c>
      <c r="I568" s="105">
        <v>0</v>
      </c>
      <c r="J568" s="105"/>
      <c r="L568" s="25"/>
      <c r="M568" s="105">
        <f t="shared" si="71"/>
        <v>0</v>
      </c>
      <c r="N568" s="105">
        <f t="shared" si="72"/>
        <v>-0.18634901410792182</v>
      </c>
      <c r="O568" s="105">
        <f t="shared" si="73"/>
        <v>0</v>
      </c>
      <c r="P568" s="25"/>
      <c r="Q568" s="105"/>
      <c r="R568" s="105"/>
      <c r="S568" s="284"/>
      <c r="U568" s="25"/>
      <c r="V568" s="112">
        <f t="shared" si="74"/>
        <v>0</v>
      </c>
      <c r="W568" s="112">
        <f t="shared" si="75"/>
        <v>0</v>
      </c>
      <c r="X568" s="112">
        <f t="shared" si="76"/>
        <v>0</v>
      </c>
      <c r="Z568" s="102">
        <f t="shared" si="77"/>
        <v>1</v>
      </c>
      <c r="AA568" s="102">
        <f t="shared" si="78"/>
        <v>1</v>
      </c>
      <c r="AH568" s="221"/>
      <c r="AI568" s="270"/>
      <c r="AJ568" s="221"/>
      <c r="AK568" s="221"/>
      <c r="AL568" s="221"/>
      <c r="AM568" s="221"/>
      <c r="AN568" s="221"/>
      <c r="AO568" s="221"/>
      <c r="AP568" s="221"/>
      <c r="AQ568" s="274"/>
      <c r="AR568" s="274"/>
      <c r="AS568" s="221"/>
      <c r="AT568" s="221"/>
      <c r="AU568" s="221"/>
      <c r="AV568" s="221"/>
      <c r="AW568" s="221"/>
      <c r="AX568" s="221"/>
      <c r="AY568" s="221"/>
      <c r="AZ568" s="221"/>
    </row>
    <row r="569" spans="1:52" x14ac:dyDescent="0.15">
      <c r="A569" s="275"/>
      <c r="B569" s="274"/>
      <c r="C569" s="111"/>
      <c r="D569" s="111">
        <v>0</v>
      </c>
      <c r="E569" s="105">
        <v>0</v>
      </c>
      <c r="F569" s="105">
        <v>13.246532918117209</v>
      </c>
      <c r="G569" s="105">
        <v>13.432881932225131</v>
      </c>
      <c r="H569" s="105">
        <v>0</v>
      </c>
      <c r="I569" s="105">
        <v>0</v>
      </c>
      <c r="J569" s="105"/>
      <c r="L569" s="25"/>
      <c r="M569" s="105">
        <f t="shared" si="71"/>
        <v>0</v>
      </c>
      <c r="N569" s="105">
        <f t="shared" si="72"/>
        <v>-0.18634901410792182</v>
      </c>
      <c r="O569" s="105">
        <f t="shared" si="73"/>
        <v>0</v>
      </c>
      <c r="P569" s="25"/>
      <c r="Q569" s="105"/>
      <c r="R569" s="105"/>
      <c r="S569" s="284"/>
      <c r="U569" s="25"/>
      <c r="V569" s="112">
        <f t="shared" si="74"/>
        <v>0</v>
      </c>
      <c r="W569" s="112">
        <f t="shared" si="75"/>
        <v>0</v>
      </c>
      <c r="X569" s="112">
        <f t="shared" si="76"/>
        <v>0</v>
      </c>
      <c r="Z569" s="102">
        <f t="shared" si="77"/>
        <v>1</v>
      </c>
      <c r="AA569" s="102">
        <f t="shared" si="78"/>
        <v>1</v>
      </c>
      <c r="AH569" s="221"/>
      <c r="AI569" s="270"/>
      <c r="AJ569" s="221"/>
      <c r="AK569" s="221"/>
      <c r="AL569" s="221"/>
      <c r="AM569" s="221"/>
      <c r="AN569" s="221"/>
      <c r="AO569" s="221"/>
      <c r="AP569" s="221"/>
      <c r="AQ569" s="274"/>
      <c r="AR569" s="274"/>
      <c r="AS569" s="221"/>
      <c r="AT569" s="221"/>
      <c r="AU569" s="221"/>
      <c r="AV569" s="221"/>
      <c r="AW569" s="221"/>
      <c r="AX569" s="221"/>
      <c r="AY569" s="221"/>
      <c r="AZ569" s="221"/>
    </row>
    <row r="570" spans="1:52" x14ac:dyDescent="0.15">
      <c r="A570" s="275"/>
      <c r="B570" s="274"/>
      <c r="C570" s="111"/>
      <c r="D570" s="111">
        <v>0</v>
      </c>
      <c r="E570" s="105">
        <v>0</v>
      </c>
      <c r="F570" s="105">
        <v>13.246532918117209</v>
      </c>
      <c r="G570" s="105">
        <v>13.432881932225131</v>
      </c>
      <c r="H570" s="105">
        <v>0</v>
      </c>
      <c r="I570" s="105">
        <v>0</v>
      </c>
      <c r="J570" s="105"/>
      <c r="L570" s="25"/>
      <c r="M570" s="105">
        <f t="shared" si="71"/>
        <v>0</v>
      </c>
      <c r="N570" s="105">
        <f t="shared" si="72"/>
        <v>-0.18634901410792182</v>
      </c>
      <c r="O570" s="105">
        <f t="shared" si="73"/>
        <v>0</v>
      </c>
      <c r="P570" s="25"/>
      <c r="Q570" s="105"/>
      <c r="R570" s="105"/>
      <c r="S570" s="284"/>
      <c r="U570" s="25"/>
      <c r="V570" s="112">
        <f t="shared" si="74"/>
        <v>0</v>
      </c>
      <c r="W570" s="112">
        <f t="shared" si="75"/>
        <v>0</v>
      </c>
      <c r="X570" s="112">
        <f t="shared" si="76"/>
        <v>0</v>
      </c>
      <c r="Z570" s="102">
        <f t="shared" si="77"/>
        <v>1</v>
      </c>
      <c r="AA570" s="102">
        <f t="shared" si="78"/>
        <v>1</v>
      </c>
      <c r="AH570" s="221"/>
      <c r="AI570" s="270"/>
      <c r="AJ570" s="221"/>
      <c r="AK570" s="221"/>
      <c r="AL570" s="221"/>
      <c r="AM570" s="221"/>
      <c r="AN570" s="221"/>
      <c r="AO570" s="221"/>
      <c r="AP570" s="221"/>
      <c r="AQ570" s="274"/>
      <c r="AR570" s="274"/>
      <c r="AS570" s="221"/>
      <c r="AT570" s="221"/>
      <c r="AU570" s="221"/>
      <c r="AV570" s="221"/>
      <c r="AW570" s="221"/>
      <c r="AX570" s="221"/>
      <c r="AY570" s="221"/>
      <c r="AZ570" s="221"/>
    </row>
    <row r="571" spans="1:52" x14ac:dyDescent="0.15">
      <c r="A571" s="275"/>
      <c r="B571" s="274"/>
      <c r="C571" s="111"/>
      <c r="D571" s="111">
        <v>0</v>
      </c>
      <c r="E571" s="105">
        <v>0</v>
      </c>
      <c r="F571" s="105">
        <v>13.246532918117209</v>
      </c>
      <c r="G571" s="105">
        <v>13.432881932225131</v>
      </c>
      <c r="H571" s="105">
        <v>0</v>
      </c>
      <c r="I571" s="105">
        <v>0</v>
      </c>
      <c r="J571" s="105"/>
      <c r="L571" s="25"/>
      <c r="M571" s="105">
        <f t="shared" si="71"/>
        <v>0</v>
      </c>
      <c r="N571" s="105">
        <f t="shared" si="72"/>
        <v>-0.18634901410792182</v>
      </c>
      <c r="O571" s="105">
        <f t="shared" si="73"/>
        <v>0</v>
      </c>
      <c r="P571" s="25"/>
      <c r="Q571" s="105"/>
      <c r="R571" s="105"/>
      <c r="S571" s="284"/>
      <c r="U571" s="25"/>
      <c r="V571" s="112">
        <f t="shared" si="74"/>
        <v>0</v>
      </c>
      <c r="W571" s="112">
        <f t="shared" si="75"/>
        <v>0</v>
      </c>
      <c r="X571" s="112">
        <f t="shared" si="76"/>
        <v>0</v>
      </c>
      <c r="Z571" s="102">
        <f t="shared" si="77"/>
        <v>1</v>
      </c>
      <c r="AA571" s="102">
        <f t="shared" si="78"/>
        <v>1</v>
      </c>
      <c r="AH571" s="221"/>
      <c r="AI571" s="270"/>
      <c r="AJ571" s="221"/>
      <c r="AK571" s="221"/>
      <c r="AL571" s="221"/>
      <c r="AM571" s="221"/>
      <c r="AN571" s="221"/>
      <c r="AO571" s="221"/>
      <c r="AP571" s="221"/>
      <c r="AQ571" s="274"/>
      <c r="AR571" s="274"/>
      <c r="AS571" s="221"/>
      <c r="AT571" s="221"/>
      <c r="AU571" s="221"/>
      <c r="AV571" s="221"/>
      <c r="AW571" s="221"/>
      <c r="AX571" s="221"/>
      <c r="AY571" s="221"/>
      <c r="AZ571" s="221"/>
    </row>
    <row r="572" spans="1:52" x14ac:dyDescent="0.15">
      <c r="A572" s="275"/>
      <c r="B572" s="274"/>
      <c r="C572" s="111"/>
      <c r="D572" s="111">
        <v>0</v>
      </c>
      <c r="E572" s="105">
        <v>0</v>
      </c>
      <c r="F572" s="105">
        <v>13.246532918117209</v>
      </c>
      <c r="G572" s="105">
        <v>13.432881932225131</v>
      </c>
      <c r="H572" s="105">
        <v>0</v>
      </c>
      <c r="I572" s="105">
        <v>0</v>
      </c>
      <c r="J572" s="105"/>
      <c r="L572" s="25"/>
      <c r="M572" s="105">
        <f t="shared" si="71"/>
        <v>0</v>
      </c>
      <c r="N572" s="105">
        <f t="shared" si="72"/>
        <v>-0.18634901410792182</v>
      </c>
      <c r="O572" s="105">
        <f t="shared" si="73"/>
        <v>0</v>
      </c>
      <c r="P572" s="25"/>
      <c r="Q572" s="105"/>
      <c r="R572" s="105"/>
      <c r="S572" s="284"/>
      <c r="U572" s="25"/>
      <c r="V572" s="112">
        <f t="shared" si="74"/>
        <v>0</v>
      </c>
      <c r="W572" s="112">
        <f t="shared" si="75"/>
        <v>0</v>
      </c>
      <c r="X572" s="112">
        <f t="shared" si="76"/>
        <v>0</v>
      </c>
      <c r="Z572" s="102">
        <f t="shared" si="77"/>
        <v>1</v>
      </c>
      <c r="AA572" s="102">
        <f t="shared" si="78"/>
        <v>1</v>
      </c>
      <c r="AH572" s="221"/>
      <c r="AI572" s="270"/>
      <c r="AJ572" s="221"/>
      <c r="AK572" s="221"/>
      <c r="AL572" s="221"/>
      <c r="AM572" s="221"/>
      <c r="AN572" s="221"/>
      <c r="AO572" s="221"/>
      <c r="AP572" s="221"/>
      <c r="AQ572" s="274"/>
      <c r="AR572" s="274"/>
      <c r="AS572" s="221"/>
      <c r="AT572" s="221"/>
      <c r="AU572" s="221"/>
      <c r="AV572" s="221"/>
      <c r="AW572" s="221"/>
      <c r="AX572" s="221"/>
      <c r="AY572" s="221"/>
      <c r="AZ572" s="221"/>
    </row>
    <row r="573" spans="1:52" x14ac:dyDescent="0.15">
      <c r="A573" s="275"/>
      <c r="B573" s="274"/>
      <c r="C573" s="111"/>
      <c r="D573" s="111">
        <v>0</v>
      </c>
      <c r="E573" s="105">
        <v>0</v>
      </c>
      <c r="F573" s="105">
        <v>13.246532918117209</v>
      </c>
      <c r="G573" s="105">
        <v>13.432881932225131</v>
      </c>
      <c r="H573" s="105">
        <v>0</v>
      </c>
      <c r="I573" s="105">
        <v>0</v>
      </c>
      <c r="J573" s="105"/>
      <c r="L573" s="25"/>
      <c r="M573" s="105">
        <f t="shared" si="71"/>
        <v>0</v>
      </c>
      <c r="N573" s="105">
        <f t="shared" si="72"/>
        <v>-0.18634901410792182</v>
      </c>
      <c r="O573" s="105">
        <f t="shared" si="73"/>
        <v>0</v>
      </c>
      <c r="P573" s="25"/>
      <c r="Q573" s="105"/>
      <c r="R573" s="105"/>
      <c r="S573" s="284"/>
      <c r="U573" s="25"/>
      <c r="V573" s="112">
        <f t="shared" si="74"/>
        <v>0</v>
      </c>
      <c r="W573" s="112">
        <f t="shared" si="75"/>
        <v>0</v>
      </c>
      <c r="X573" s="112">
        <f t="shared" si="76"/>
        <v>0</v>
      </c>
      <c r="Z573" s="102">
        <f t="shared" si="77"/>
        <v>1</v>
      </c>
      <c r="AA573" s="102">
        <f t="shared" si="78"/>
        <v>1</v>
      </c>
      <c r="AH573" s="221"/>
      <c r="AI573" s="270"/>
      <c r="AJ573" s="221"/>
      <c r="AK573" s="221"/>
      <c r="AL573" s="221"/>
      <c r="AM573" s="221"/>
      <c r="AN573" s="221"/>
      <c r="AO573" s="221"/>
      <c r="AP573" s="221"/>
      <c r="AQ573" s="274"/>
      <c r="AR573" s="274"/>
      <c r="AS573" s="221"/>
      <c r="AT573" s="221"/>
      <c r="AU573" s="221"/>
      <c r="AV573" s="221"/>
      <c r="AW573" s="221"/>
      <c r="AX573" s="221"/>
      <c r="AY573" s="221"/>
      <c r="AZ573" s="221"/>
    </row>
    <row r="574" spans="1:52" x14ac:dyDescent="0.15">
      <c r="A574" s="275"/>
      <c r="B574" s="274"/>
      <c r="C574" s="111"/>
      <c r="D574" s="111">
        <v>0</v>
      </c>
      <c r="E574" s="105">
        <v>0</v>
      </c>
      <c r="F574" s="105">
        <v>13.246532918117209</v>
      </c>
      <c r="G574" s="105">
        <v>13.432881932225131</v>
      </c>
      <c r="H574" s="105">
        <v>0</v>
      </c>
      <c r="I574" s="105">
        <v>0</v>
      </c>
      <c r="J574" s="105"/>
      <c r="L574" s="25"/>
      <c r="M574" s="105">
        <f t="shared" si="71"/>
        <v>0</v>
      </c>
      <c r="N574" s="105">
        <f t="shared" si="72"/>
        <v>-0.18634901410792182</v>
      </c>
      <c r="O574" s="105">
        <f t="shared" si="73"/>
        <v>0</v>
      </c>
      <c r="P574" s="25"/>
      <c r="Q574" s="105"/>
      <c r="R574" s="105"/>
      <c r="S574" s="284"/>
      <c r="U574" s="25"/>
      <c r="V574" s="112">
        <f t="shared" si="74"/>
        <v>0</v>
      </c>
      <c r="W574" s="112">
        <f t="shared" si="75"/>
        <v>0</v>
      </c>
      <c r="X574" s="112">
        <f t="shared" si="76"/>
        <v>0</v>
      </c>
      <c r="Z574" s="102">
        <f t="shared" si="77"/>
        <v>1</v>
      </c>
      <c r="AA574" s="102">
        <f t="shared" si="78"/>
        <v>1</v>
      </c>
      <c r="AH574" s="221"/>
      <c r="AI574" s="270"/>
      <c r="AJ574" s="221"/>
      <c r="AK574" s="221"/>
      <c r="AL574" s="221"/>
      <c r="AM574" s="221"/>
      <c r="AN574" s="221"/>
      <c r="AO574" s="221"/>
      <c r="AP574" s="221"/>
      <c r="AQ574" s="274"/>
      <c r="AR574" s="274"/>
      <c r="AS574" s="221"/>
      <c r="AT574" s="221"/>
      <c r="AU574" s="221"/>
      <c r="AV574" s="221"/>
      <c r="AW574" s="221"/>
      <c r="AX574" s="221"/>
      <c r="AY574" s="221"/>
      <c r="AZ574" s="221"/>
    </row>
    <row r="575" spans="1:52" x14ac:dyDescent="0.15">
      <c r="A575" s="275"/>
      <c r="B575" s="274"/>
      <c r="C575" s="111"/>
      <c r="D575" s="111">
        <v>0</v>
      </c>
      <c r="E575" s="105">
        <v>0</v>
      </c>
      <c r="F575" s="105">
        <v>13.246532918117209</v>
      </c>
      <c r="G575" s="105">
        <v>13.432881932225131</v>
      </c>
      <c r="H575" s="105">
        <v>0</v>
      </c>
      <c r="I575" s="105">
        <v>0</v>
      </c>
      <c r="J575" s="105"/>
      <c r="L575" s="25"/>
      <c r="M575" s="105">
        <f t="shared" si="71"/>
        <v>0</v>
      </c>
      <c r="N575" s="105">
        <f t="shared" si="72"/>
        <v>-0.18634901410792182</v>
      </c>
      <c r="O575" s="105">
        <f t="shared" si="73"/>
        <v>0</v>
      </c>
      <c r="P575" s="25"/>
      <c r="Q575" s="105"/>
      <c r="R575" s="105"/>
      <c r="S575" s="284"/>
      <c r="U575" s="25"/>
      <c r="V575" s="112">
        <f t="shared" si="74"/>
        <v>0</v>
      </c>
      <c r="W575" s="112">
        <f t="shared" si="75"/>
        <v>0</v>
      </c>
      <c r="X575" s="112">
        <f t="shared" si="76"/>
        <v>0</v>
      </c>
      <c r="Z575" s="102">
        <f t="shared" si="77"/>
        <v>1</v>
      </c>
      <c r="AA575" s="102">
        <f t="shared" si="78"/>
        <v>1</v>
      </c>
      <c r="AH575" s="221"/>
      <c r="AI575" s="270"/>
      <c r="AJ575" s="221"/>
      <c r="AK575" s="221"/>
      <c r="AL575" s="221"/>
      <c r="AM575" s="221"/>
      <c r="AN575" s="221"/>
      <c r="AO575" s="221"/>
      <c r="AP575" s="221"/>
      <c r="AQ575" s="274"/>
      <c r="AR575" s="274"/>
      <c r="AS575" s="221"/>
      <c r="AT575" s="221"/>
      <c r="AU575" s="221"/>
      <c r="AV575" s="221"/>
      <c r="AW575" s="221"/>
      <c r="AX575" s="221"/>
      <c r="AY575" s="221"/>
      <c r="AZ575" s="221"/>
    </row>
    <row r="576" spans="1:52" x14ac:dyDescent="0.15">
      <c r="A576" s="275"/>
      <c r="B576" s="274"/>
      <c r="C576" s="111"/>
      <c r="D576" s="111">
        <v>0</v>
      </c>
      <c r="E576" s="105">
        <v>0</v>
      </c>
      <c r="F576" s="105">
        <v>13.246532918117209</v>
      </c>
      <c r="G576" s="105">
        <v>13.432881932225131</v>
      </c>
      <c r="H576" s="105">
        <v>0</v>
      </c>
      <c r="I576" s="105">
        <v>0</v>
      </c>
      <c r="J576" s="105"/>
      <c r="L576" s="25"/>
      <c r="M576" s="105">
        <f t="shared" si="71"/>
        <v>0</v>
      </c>
      <c r="N576" s="105">
        <f t="shared" si="72"/>
        <v>-0.18634901410792182</v>
      </c>
      <c r="O576" s="105">
        <f t="shared" si="73"/>
        <v>0</v>
      </c>
      <c r="P576" s="25"/>
      <c r="Q576" s="105"/>
      <c r="R576" s="105"/>
      <c r="S576" s="284"/>
      <c r="U576" s="25"/>
      <c r="V576" s="112">
        <f t="shared" si="74"/>
        <v>0</v>
      </c>
      <c r="W576" s="112">
        <f t="shared" si="75"/>
        <v>0</v>
      </c>
      <c r="X576" s="112">
        <f t="shared" si="76"/>
        <v>0</v>
      </c>
      <c r="Z576" s="102">
        <f t="shared" si="77"/>
        <v>1</v>
      </c>
      <c r="AA576" s="102">
        <f t="shared" si="78"/>
        <v>1</v>
      </c>
      <c r="AH576" s="221"/>
      <c r="AI576" s="270"/>
      <c r="AJ576" s="221"/>
      <c r="AK576" s="221"/>
      <c r="AL576" s="221"/>
      <c r="AM576" s="221"/>
      <c r="AN576" s="221"/>
      <c r="AO576" s="221"/>
      <c r="AP576" s="221"/>
      <c r="AQ576" s="274"/>
      <c r="AR576" s="274"/>
      <c r="AS576" s="221"/>
      <c r="AT576" s="221"/>
      <c r="AU576" s="221"/>
      <c r="AV576" s="221"/>
      <c r="AW576" s="221"/>
      <c r="AX576" s="221"/>
      <c r="AY576" s="221"/>
      <c r="AZ576" s="221"/>
    </row>
    <row r="577" spans="1:52" x14ac:dyDescent="0.15">
      <c r="A577" s="275"/>
      <c r="B577" s="274"/>
      <c r="C577" s="111"/>
      <c r="D577" s="111">
        <v>0</v>
      </c>
      <c r="E577" s="105">
        <v>0</v>
      </c>
      <c r="F577" s="105">
        <v>13.246532918117209</v>
      </c>
      <c r="G577" s="105">
        <v>13.432881932225131</v>
      </c>
      <c r="H577" s="105">
        <v>0</v>
      </c>
      <c r="I577" s="105">
        <v>0</v>
      </c>
      <c r="J577" s="105"/>
      <c r="L577" s="25"/>
      <c r="M577" s="105">
        <f t="shared" si="71"/>
        <v>0</v>
      </c>
      <c r="N577" s="105">
        <f t="shared" si="72"/>
        <v>-0.18634901410792182</v>
      </c>
      <c r="O577" s="105">
        <f t="shared" si="73"/>
        <v>0</v>
      </c>
      <c r="P577" s="25"/>
      <c r="Q577" s="105"/>
      <c r="R577" s="105"/>
      <c r="S577" s="284"/>
      <c r="U577" s="25"/>
      <c r="V577" s="112">
        <f t="shared" si="74"/>
        <v>0</v>
      </c>
      <c r="W577" s="112">
        <f t="shared" si="75"/>
        <v>0</v>
      </c>
      <c r="X577" s="112">
        <f t="shared" si="76"/>
        <v>0</v>
      </c>
      <c r="Z577" s="102">
        <f t="shared" si="77"/>
        <v>1</v>
      </c>
      <c r="AA577" s="102">
        <f t="shared" si="78"/>
        <v>1</v>
      </c>
      <c r="AH577" s="221"/>
      <c r="AI577" s="270"/>
      <c r="AJ577" s="221"/>
      <c r="AK577" s="221"/>
      <c r="AL577" s="221"/>
      <c r="AM577" s="221"/>
      <c r="AN577" s="221"/>
      <c r="AO577" s="221"/>
      <c r="AP577" s="221"/>
      <c r="AQ577" s="274"/>
      <c r="AR577" s="274"/>
      <c r="AS577" s="221"/>
      <c r="AT577" s="221"/>
      <c r="AU577" s="221"/>
      <c r="AV577" s="221"/>
      <c r="AW577" s="221"/>
      <c r="AX577" s="221"/>
      <c r="AY577" s="221"/>
      <c r="AZ577" s="221"/>
    </row>
    <row r="578" spans="1:52" x14ac:dyDescent="0.15">
      <c r="A578" s="275"/>
      <c r="B578" s="274"/>
      <c r="C578" s="111"/>
      <c r="D578" s="111">
        <v>0</v>
      </c>
      <c r="E578" s="105">
        <v>0</v>
      </c>
      <c r="F578" s="105">
        <v>13.246532918117209</v>
      </c>
      <c r="G578" s="105">
        <v>13.432881932225131</v>
      </c>
      <c r="H578" s="105">
        <v>0</v>
      </c>
      <c r="I578" s="105">
        <v>0</v>
      </c>
      <c r="J578" s="105"/>
      <c r="L578" s="25"/>
      <c r="M578" s="105">
        <f t="shared" si="71"/>
        <v>0</v>
      </c>
      <c r="N578" s="105">
        <f t="shared" si="72"/>
        <v>-0.18634901410792182</v>
      </c>
      <c r="O578" s="105">
        <f t="shared" si="73"/>
        <v>0</v>
      </c>
      <c r="P578" s="25"/>
      <c r="Q578" s="105"/>
      <c r="R578" s="105"/>
      <c r="S578" s="284"/>
      <c r="U578" s="25"/>
      <c r="V578" s="112">
        <f t="shared" si="74"/>
        <v>0</v>
      </c>
      <c r="W578" s="112">
        <f t="shared" si="75"/>
        <v>0</v>
      </c>
      <c r="X578" s="112">
        <f t="shared" si="76"/>
        <v>0</v>
      </c>
      <c r="Z578" s="102">
        <f t="shared" si="77"/>
        <v>1</v>
      </c>
      <c r="AA578" s="102">
        <f t="shared" si="78"/>
        <v>1</v>
      </c>
      <c r="AH578" s="221"/>
      <c r="AI578" s="270"/>
      <c r="AJ578" s="221"/>
      <c r="AK578" s="221"/>
      <c r="AL578" s="221"/>
      <c r="AM578" s="221"/>
      <c r="AN578" s="221"/>
      <c r="AO578" s="221"/>
      <c r="AP578" s="221"/>
      <c r="AQ578" s="274"/>
      <c r="AR578" s="274"/>
      <c r="AS578" s="221"/>
      <c r="AT578" s="221"/>
      <c r="AU578" s="221"/>
      <c r="AV578" s="221"/>
      <c r="AW578" s="221"/>
      <c r="AX578" s="221"/>
      <c r="AY578" s="221"/>
      <c r="AZ578" s="221"/>
    </row>
    <row r="579" spans="1:52" x14ac:dyDescent="0.15">
      <c r="A579" s="275"/>
      <c r="B579" s="274"/>
      <c r="C579" s="111"/>
      <c r="D579" s="111">
        <v>0</v>
      </c>
      <c r="E579" s="105">
        <v>0</v>
      </c>
      <c r="F579" s="105">
        <v>13.246532918117209</v>
      </c>
      <c r="G579" s="105">
        <v>13.432881932225131</v>
      </c>
      <c r="H579" s="105">
        <v>0</v>
      </c>
      <c r="I579" s="105">
        <v>0</v>
      </c>
      <c r="J579" s="105"/>
      <c r="L579" s="25"/>
      <c r="M579" s="105">
        <f t="shared" si="71"/>
        <v>0</v>
      </c>
      <c r="N579" s="105">
        <f t="shared" si="72"/>
        <v>-0.18634901410792182</v>
      </c>
      <c r="O579" s="105">
        <f t="shared" si="73"/>
        <v>0</v>
      </c>
      <c r="P579" s="25"/>
      <c r="Q579" s="105"/>
      <c r="R579" s="105"/>
      <c r="S579" s="284"/>
      <c r="U579" s="25"/>
      <c r="V579" s="112">
        <f t="shared" si="74"/>
        <v>0</v>
      </c>
      <c r="W579" s="112">
        <f t="shared" si="75"/>
        <v>0</v>
      </c>
      <c r="X579" s="112">
        <f t="shared" si="76"/>
        <v>0</v>
      </c>
      <c r="Z579" s="102">
        <f t="shared" si="77"/>
        <v>1</v>
      </c>
      <c r="AA579" s="102">
        <f t="shared" si="78"/>
        <v>1</v>
      </c>
      <c r="AH579" s="221"/>
      <c r="AI579" s="270"/>
      <c r="AJ579" s="221"/>
      <c r="AK579" s="221"/>
      <c r="AL579" s="221"/>
      <c r="AM579" s="221"/>
      <c r="AN579" s="221"/>
      <c r="AO579" s="221"/>
      <c r="AP579" s="221"/>
      <c r="AQ579" s="274"/>
      <c r="AR579" s="274"/>
      <c r="AS579" s="221"/>
      <c r="AT579" s="221"/>
      <c r="AU579" s="221"/>
      <c r="AV579" s="221"/>
      <c r="AW579" s="221"/>
      <c r="AX579" s="221"/>
      <c r="AY579" s="221"/>
      <c r="AZ579" s="221"/>
    </row>
    <row r="580" spans="1:52" x14ac:dyDescent="0.15">
      <c r="A580" s="275"/>
      <c r="B580" s="274"/>
      <c r="C580" s="111"/>
      <c r="D580" s="111">
        <v>0</v>
      </c>
      <c r="E580" s="105">
        <v>0</v>
      </c>
      <c r="F580" s="105">
        <v>13.246532918117209</v>
      </c>
      <c r="G580" s="105">
        <v>13.432881932225131</v>
      </c>
      <c r="H580" s="105">
        <v>0</v>
      </c>
      <c r="I580" s="105">
        <v>0</v>
      </c>
      <c r="J580" s="105"/>
      <c r="L580" s="25"/>
      <c r="M580" s="105">
        <f t="shared" si="71"/>
        <v>0</v>
      </c>
      <c r="N580" s="105">
        <f t="shared" si="72"/>
        <v>-0.18634901410792182</v>
      </c>
      <c r="O580" s="105">
        <f t="shared" si="73"/>
        <v>0</v>
      </c>
      <c r="P580" s="25"/>
      <c r="Q580" s="105"/>
      <c r="R580" s="105"/>
      <c r="S580" s="284"/>
      <c r="U580" s="25"/>
      <c r="V580" s="112">
        <f t="shared" si="74"/>
        <v>0</v>
      </c>
      <c r="W580" s="112">
        <f t="shared" si="75"/>
        <v>0</v>
      </c>
      <c r="X580" s="112">
        <f t="shared" si="76"/>
        <v>0</v>
      </c>
      <c r="Z580" s="102">
        <f t="shared" si="77"/>
        <v>1</v>
      </c>
      <c r="AA580" s="102">
        <f t="shared" si="78"/>
        <v>1</v>
      </c>
      <c r="AH580" s="221"/>
      <c r="AI580" s="270"/>
      <c r="AJ580" s="221"/>
      <c r="AK580" s="221"/>
      <c r="AL580" s="221"/>
      <c r="AM580" s="221"/>
      <c r="AN580" s="221"/>
      <c r="AO580" s="221"/>
      <c r="AP580" s="221"/>
      <c r="AQ580" s="274"/>
      <c r="AR580" s="274"/>
      <c r="AS580" s="221"/>
      <c r="AT580" s="221"/>
      <c r="AU580" s="221"/>
      <c r="AV580" s="221"/>
      <c r="AW580" s="221"/>
      <c r="AX580" s="221"/>
      <c r="AY580" s="221"/>
      <c r="AZ580" s="221"/>
    </row>
    <row r="581" spans="1:52" x14ac:dyDescent="0.15">
      <c r="A581" s="275"/>
      <c r="B581" s="274"/>
      <c r="C581" s="111"/>
      <c r="D581" s="111">
        <v>0</v>
      </c>
      <c r="E581" s="105">
        <v>0</v>
      </c>
      <c r="F581" s="105">
        <v>13.246532918117209</v>
      </c>
      <c r="G581" s="105">
        <v>13.432881932225131</v>
      </c>
      <c r="H581" s="105">
        <v>0</v>
      </c>
      <c r="I581" s="105">
        <v>0</v>
      </c>
      <c r="J581" s="105"/>
      <c r="L581" s="25"/>
      <c r="M581" s="105">
        <f t="shared" si="71"/>
        <v>0</v>
      </c>
      <c r="N581" s="105">
        <f t="shared" si="72"/>
        <v>-0.18634901410792182</v>
      </c>
      <c r="O581" s="105">
        <f t="shared" si="73"/>
        <v>0</v>
      </c>
      <c r="P581" s="25"/>
      <c r="Q581" s="105"/>
      <c r="R581" s="105"/>
      <c r="S581" s="284"/>
      <c r="U581" s="25"/>
      <c r="V581" s="112">
        <f t="shared" si="74"/>
        <v>0</v>
      </c>
      <c r="W581" s="112">
        <f t="shared" si="75"/>
        <v>0</v>
      </c>
      <c r="X581" s="112">
        <f t="shared" si="76"/>
        <v>0</v>
      </c>
      <c r="Z581" s="102">
        <f t="shared" si="77"/>
        <v>1</v>
      </c>
      <c r="AA581" s="102">
        <f t="shared" si="78"/>
        <v>1</v>
      </c>
      <c r="AH581" s="221"/>
      <c r="AI581" s="270"/>
      <c r="AJ581" s="221"/>
      <c r="AK581" s="221"/>
      <c r="AL581" s="221"/>
      <c r="AM581" s="221"/>
      <c r="AN581" s="221"/>
      <c r="AO581" s="221"/>
      <c r="AP581" s="221"/>
      <c r="AQ581" s="274"/>
      <c r="AR581" s="274"/>
      <c r="AS581" s="221"/>
      <c r="AT581" s="221"/>
      <c r="AU581" s="221"/>
      <c r="AV581" s="221"/>
      <c r="AW581" s="221"/>
      <c r="AX581" s="221"/>
      <c r="AY581" s="221"/>
      <c r="AZ581" s="221"/>
    </row>
    <row r="582" spans="1:52" x14ac:dyDescent="0.15">
      <c r="A582" s="275"/>
      <c r="B582" s="274"/>
      <c r="C582" s="111"/>
      <c r="D582" s="111">
        <v>0</v>
      </c>
      <c r="E582" s="105">
        <v>0</v>
      </c>
      <c r="F582" s="105">
        <v>13.246532918117209</v>
      </c>
      <c r="G582" s="105">
        <v>13.432881932225131</v>
      </c>
      <c r="H582" s="105">
        <v>0</v>
      </c>
      <c r="I582" s="105">
        <v>0</v>
      </c>
      <c r="J582" s="105"/>
      <c r="L582" s="25"/>
      <c r="M582" s="105">
        <f t="shared" si="71"/>
        <v>0</v>
      </c>
      <c r="N582" s="105">
        <f t="shared" si="72"/>
        <v>-0.18634901410792182</v>
      </c>
      <c r="O582" s="105">
        <f t="shared" si="73"/>
        <v>0</v>
      </c>
      <c r="P582" s="25"/>
      <c r="Q582" s="105"/>
      <c r="R582" s="105"/>
      <c r="S582" s="284"/>
      <c r="U582" s="25"/>
      <c r="V582" s="112">
        <f t="shared" si="74"/>
        <v>0</v>
      </c>
      <c r="W582" s="112">
        <f t="shared" si="75"/>
        <v>0</v>
      </c>
      <c r="X582" s="112">
        <f t="shared" si="76"/>
        <v>0</v>
      </c>
      <c r="Z582" s="102">
        <f t="shared" si="77"/>
        <v>1</v>
      </c>
      <c r="AA582" s="102">
        <f t="shared" si="78"/>
        <v>1</v>
      </c>
      <c r="AH582" s="221"/>
      <c r="AI582" s="270"/>
      <c r="AJ582" s="221"/>
      <c r="AK582" s="221"/>
      <c r="AL582" s="221"/>
      <c r="AM582" s="221"/>
      <c r="AN582" s="221"/>
      <c r="AO582" s="221"/>
      <c r="AP582" s="221"/>
      <c r="AQ582" s="274"/>
      <c r="AR582" s="274"/>
      <c r="AS582" s="221"/>
      <c r="AT582" s="221"/>
      <c r="AU582" s="221"/>
      <c r="AV582" s="221"/>
      <c r="AW582" s="221"/>
      <c r="AX582" s="221"/>
      <c r="AY582" s="221"/>
      <c r="AZ582" s="221"/>
    </row>
    <row r="583" spans="1:52" x14ac:dyDescent="0.15">
      <c r="A583" s="275"/>
      <c r="B583" s="274"/>
      <c r="C583" s="111"/>
      <c r="D583" s="111">
        <v>0</v>
      </c>
      <c r="E583" s="105">
        <v>0</v>
      </c>
      <c r="F583" s="105">
        <v>13.246532918117209</v>
      </c>
      <c r="G583" s="105">
        <v>13.432881932225131</v>
      </c>
      <c r="H583" s="105">
        <v>0</v>
      </c>
      <c r="I583" s="105">
        <v>0</v>
      </c>
      <c r="J583" s="105"/>
      <c r="L583" s="25"/>
      <c r="M583" s="105">
        <f t="shared" si="71"/>
        <v>0</v>
      </c>
      <c r="N583" s="105">
        <f t="shared" si="72"/>
        <v>-0.18634901410792182</v>
      </c>
      <c r="O583" s="105">
        <f t="shared" si="73"/>
        <v>0</v>
      </c>
      <c r="P583" s="25"/>
      <c r="Q583" s="105"/>
      <c r="R583" s="105"/>
      <c r="S583" s="284"/>
      <c r="U583" s="25"/>
      <c r="V583" s="112">
        <f t="shared" si="74"/>
        <v>0</v>
      </c>
      <c r="W583" s="112">
        <f t="shared" si="75"/>
        <v>0</v>
      </c>
      <c r="X583" s="112">
        <f t="shared" si="76"/>
        <v>0</v>
      </c>
      <c r="Z583" s="102">
        <f t="shared" si="77"/>
        <v>1</v>
      </c>
      <c r="AA583" s="102">
        <f t="shared" si="78"/>
        <v>1</v>
      </c>
      <c r="AH583" s="221"/>
      <c r="AI583" s="270"/>
      <c r="AJ583" s="221"/>
      <c r="AK583" s="221"/>
      <c r="AL583" s="221"/>
      <c r="AM583" s="221"/>
      <c r="AN583" s="221"/>
      <c r="AO583" s="221"/>
      <c r="AP583" s="221"/>
      <c r="AQ583" s="274"/>
      <c r="AR583" s="274"/>
      <c r="AS583" s="221"/>
      <c r="AT583" s="221"/>
      <c r="AU583" s="221"/>
      <c r="AV583" s="221"/>
      <c r="AW583" s="221"/>
      <c r="AX583" s="221"/>
      <c r="AY583" s="221"/>
      <c r="AZ583" s="221"/>
    </row>
    <row r="584" spans="1:52" x14ac:dyDescent="0.15">
      <c r="A584" s="275"/>
      <c r="B584" s="274"/>
      <c r="C584" s="111"/>
      <c r="D584" s="111">
        <v>0</v>
      </c>
      <c r="E584" s="105">
        <v>0</v>
      </c>
      <c r="F584" s="105">
        <v>13.246532918117209</v>
      </c>
      <c r="G584" s="105">
        <v>13.432881932225131</v>
      </c>
      <c r="H584" s="105">
        <v>0</v>
      </c>
      <c r="I584" s="105">
        <v>0</v>
      </c>
      <c r="J584" s="105"/>
      <c r="L584" s="25"/>
      <c r="M584" s="105">
        <f t="shared" si="71"/>
        <v>0</v>
      </c>
      <c r="N584" s="105">
        <f t="shared" si="72"/>
        <v>-0.18634901410792182</v>
      </c>
      <c r="O584" s="105">
        <f t="shared" si="73"/>
        <v>0</v>
      </c>
      <c r="P584" s="25"/>
      <c r="Q584" s="105"/>
      <c r="R584" s="105"/>
      <c r="S584" s="284"/>
      <c r="U584" s="25"/>
      <c r="V584" s="112">
        <f t="shared" si="74"/>
        <v>0</v>
      </c>
      <c r="W584" s="112">
        <f t="shared" si="75"/>
        <v>0</v>
      </c>
      <c r="X584" s="112">
        <f t="shared" si="76"/>
        <v>0</v>
      </c>
      <c r="Z584" s="102">
        <f t="shared" si="77"/>
        <v>1</v>
      </c>
      <c r="AA584" s="102">
        <f t="shared" si="78"/>
        <v>1</v>
      </c>
      <c r="AH584" s="221"/>
      <c r="AI584" s="270"/>
      <c r="AJ584" s="221"/>
      <c r="AK584" s="221"/>
      <c r="AL584" s="221"/>
      <c r="AM584" s="221"/>
      <c r="AN584" s="221"/>
      <c r="AO584" s="221"/>
      <c r="AP584" s="221"/>
      <c r="AQ584" s="274"/>
      <c r="AR584" s="274"/>
      <c r="AS584" s="221"/>
      <c r="AT584" s="221"/>
      <c r="AU584" s="221"/>
      <c r="AV584" s="221"/>
      <c r="AW584" s="221"/>
      <c r="AX584" s="221"/>
      <c r="AY584" s="221"/>
      <c r="AZ584" s="221"/>
    </row>
    <row r="585" spans="1:52" x14ac:dyDescent="0.15">
      <c r="A585" s="275"/>
      <c r="B585" s="274"/>
      <c r="C585" s="111"/>
      <c r="D585" s="111">
        <v>0</v>
      </c>
      <c r="E585" s="105">
        <v>0</v>
      </c>
      <c r="F585" s="105">
        <v>13.246532918117209</v>
      </c>
      <c r="G585" s="105">
        <v>13.432881932225131</v>
      </c>
      <c r="H585" s="105">
        <v>0</v>
      </c>
      <c r="I585" s="105">
        <v>0</v>
      </c>
      <c r="J585" s="105"/>
      <c r="L585" s="25"/>
      <c r="M585" s="105">
        <f t="shared" si="71"/>
        <v>0</v>
      </c>
      <c r="N585" s="105">
        <f t="shared" si="72"/>
        <v>-0.18634901410792182</v>
      </c>
      <c r="O585" s="105">
        <f t="shared" si="73"/>
        <v>0</v>
      </c>
      <c r="P585" s="25"/>
      <c r="Q585" s="105"/>
      <c r="R585" s="105"/>
      <c r="S585" s="284"/>
      <c r="U585" s="25"/>
      <c r="V585" s="112">
        <f t="shared" si="74"/>
        <v>0</v>
      </c>
      <c r="W585" s="112">
        <f t="shared" si="75"/>
        <v>0</v>
      </c>
      <c r="X585" s="112">
        <f t="shared" si="76"/>
        <v>0</v>
      </c>
      <c r="Z585" s="102">
        <f t="shared" si="77"/>
        <v>1</v>
      </c>
      <c r="AA585" s="102">
        <f t="shared" si="78"/>
        <v>1</v>
      </c>
      <c r="AH585" s="221"/>
      <c r="AI585" s="270"/>
      <c r="AJ585" s="221"/>
      <c r="AK585" s="221"/>
      <c r="AL585" s="221"/>
      <c r="AM585" s="221"/>
      <c r="AN585" s="221"/>
      <c r="AO585" s="221"/>
      <c r="AP585" s="221"/>
      <c r="AQ585" s="274"/>
      <c r="AR585" s="274"/>
      <c r="AS585" s="221"/>
      <c r="AT585" s="221"/>
      <c r="AU585" s="221"/>
      <c r="AV585" s="221"/>
      <c r="AW585" s="221"/>
      <c r="AX585" s="221"/>
      <c r="AY585" s="221"/>
      <c r="AZ585" s="221"/>
    </row>
    <row r="586" spans="1:52" x14ac:dyDescent="0.15">
      <c r="A586" s="275"/>
      <c r="B586" s="274"/>
      <c r="C586" s="111"/>
      <c r="D586" s="111">
        <v>0</v>
      </c>
      <c r="E586" s="105">
        <v>0</v>
      </c>
      <c r="F586" s="105">
        <v>13.246532918117209</v>
      </c>
      <c r="G586" s="105">
        <v>13.432881932225131</v>
      </c>
      <c r="H586" s="105">
        <v>0</v>
      </c>
      <c r="I586" s="105">
        <v>0</v>
      </c>
      <c r="J586" s="105"/>
      <c r="L586" s="25"/>
      <c r="M586" s="105">
        <f t="shared" si="71"/>
        <v>0</v>
      </c>
      <c r="N586" s="105">
        <f t="shared" si="72"/>
        <v>-0.18634901410792182</v>
      </c>
      <c r="O586" s="105">
        <f t="shared" si="73"/>
        <v>0</v>
      </c>
      <c r="P586" s="25"/>
      <c r="Q586" s="105"/>
      <c r="R586" s="105"/>
      <c r="S586" s="284"/>
      <c r="U586" s="25"/>
      <c r="V586" s="112">
        <f t="shared" si="74"/>
        <v>0</v>
      </c>
      <c r="W586" s="112">
        <f t="shared" si="75"/>
        <v>0</v>
      </c>
      <c r="X586" s="112">
        <f t="shared" si="76"/>
        <v>0</v>
      </c>
      <c r="Z586" s="102">
        <f t="shared" si="77"/>
        <v>1</v>
      </c>
      <c r="AA586" s="102">
        <f t="shared" si="78"/>
        <v>1</v>
      </c>
      <c r="AH586" s="221"/>
      <c r="AI586" s="270"/>
      <c r="AJ586" s="221"/>
      <c r="AK586" s="221"/>
      <c r="AL586" s="221"/>
      <c r="AM586" s="221"/>
      <c r="AN586" s="221"/>
      <c r="AO586" s="221"/>
      <c r="AP586" s="221"/>
      <c r="AQ586" s="274"/>
      <c r="AR586" s="274"/>
      <c r="AS586" s="221"/>
      <c r="AT586" s="221"/>
      <c r="AU586" s="221"/>
      <c r="AV586" s="221"/>
      <c r="AW586" s="221"/>
      <c r="AX586" s="221"/>
      <c r="AY586" s="221"/>
      <c r="AZ586" s="221"/>
    </row>
    <row r="587" spans="1:52" x14ac:dyDescent="0.15">
      <c r="A587" s="275"/>
      <c r="B587" s="274"/>
      <c r="C587" s="111"/>
      <c r="D587" s="111">
        <v>0</v>
      </c>
      <c r="E587" s="105">
        <v>0</v>
      </c>
      <c r="F587" s="105">
        <v>13.246532918117209</v>
      </c>
      <c r="G587" s="105">
        <v>13.432881932225131</v>
      </c>
      <c r="H587" s="105">
        <v>0</v>
      </c>
      <c r="I587" s="105">
        <v>0</v>
      </c>
      <c r="J587" s="105"/>
      <c r="L587" s="25"/>
      <c r="M587" s="105">
        <f t="shared" si="71"/>
        <v>0</v>
      </c>
      <c r="N587" s="105">
        <f t="shared" si="72"/>
        <v>-0.18634901410792182</v>
      </c>
      <c r="O587" s="105">
        <f t="shared" si="73"/>
        <v>0</v>
      </c>
      <c r="P587" s="25"/>
      <c r="Q587" s="105"/>
      <c r="R587" s="105"/>
      <c r="S587" s="284"/>
      <c r="U587" s="25"/>
      <c r="V587" s="112">
        <f t="shared" si="74"/>
        <v>0</v>
      </c>
      <c r="W587" s="112">
        <f t="shared" si="75"/>
        <v>0</v>
      </c>
      <c r="X587" s="112">
        <f t="shared" si="76"/>
        <v>0</v>
      </c>
      <c r="Z587" s="102">
        <f t="shared" si="77"/>
        <v>1</v>
      </c>
      <c r="AA587" s="102">
        <f t="shared" si="78"/>
        <v>1</v>
      </c>
      <c r="AH587" s="221"/>
      <c r="AI587" s="270"/>
      <c r="AJ587" s="221"/>
      <c r="AK587" s="221"/>
      <c r="AL587" s="221"/>
      <c r="AM587" s="221"/>
      <c r="AN587" s="221"/>
      <c r="AO587" s="221"/>
      <c r="AP587" s="221"/>
      <c r="AQ587" s="274"/>
      <c r="AR587" s="274"/>
      <c r="AS587" s="221"/>
      <c r="AT587" s="221"/>
      <c r="AU587" s="221"/>
      <c r="AV587" s="221"/>
      <c r="AW587" s="221"/>
      <c r="AX587" s="221"/>
      <c r="AY587" s="221"/>
      <c r="AZ587" s="221"/>
    </row>
    <row r="588" spans="1:52" x14ac:dyDescent="0.15">
      <c r="A588" s="275"/>
      <c r="B588" s="274"/>
      <c r="C588" s="111"/>
      <c r="D588" s="111">
        <v>0</v>
      </c>
      <c r="E588" s="105">
        <v>0</v>
      </c>
      <c r="F588" s="105">
        <v>13.246532918117209</v>
      </c>
      <c r="G588" s="105">
        <v>13.432881932225131</v>
      </c>
      <c r="H588" s="105">
        <v>0</v>
      </c>
      <c r="I588" s="105">
        <v>0</v>
      </c>
      <c r="J588" s="105"/>
      <c r="L588" s="25"/>
      <c r="M588" s="105">
        <f t="shared" si="71"/>
        <v>0</v>
      </c>
      <c r="N588" s="105">
        <f t="shared" si="72"/>
        <v>-0.18634901410792182</v>
      </c>
      <c r="O588" s="105">
        <f t="shared" si="73"/>
        <v>0</v>
      </c>
      <c r="P588" s="25"/>
      <c r="Q588" s="105"/>
      <c r="R588" s="105"/>
      <c r="S588" s="284"/>
      <c r="U588" s="25"/>
      <c r="V588" s="112">
        <f t="shared" si="74"/>
        <v>0</v>
      </c>
      <c r="W588" s="112">
        <f t="shared" si="75"/>
        <v>0</v>
      </c>
      <c r="X588" s="112">
        <f t="shared" si="76"/>
        <v>0</v>
      </c>
      <c r="Z588" s="102">
        <f t="shared" si="77"/>
        <v>1</v>
      </c>
      <c r="AA588" s="102">
        <f t="shared" si="78"/>
        <v>1</v>
      </c>
      <c r="AH588" s="221"/>
      <c r="AI588" s="270"/>
      <c r="AJ588" s="221"/>
      <c r="AK588" s="221"/>
      <c r="AL588" s="221"/>
      <c r="AM588" s="221"/>
      <c r="AN588" s="221"/>
      <c r="AO588" s="221"/>
      <c r="AP588" s="221"/>
      <c r="AQ588" s="274"/>
      <c r="AR588" s="274"/>
      <c r="AS588" s="221"/>
      <c r="AT588" s="221"/>
      <c r="AU588" s="221"/>
      <c r="AV588" s="221"/>
      <c r="AW588" s="221"/>
      <c r="AX588" s="221"/>
      <c r="AY588" s="221"/>
      <c r="AZ588" s="221"/>
    </row>
    <row r="589" spans="1:52" x14ac:dyDescent="0.15">
      <c r="A589" s="275"/>
      <c r="B589" s="274"/>
      <c r="C589" s="111"/>
      <c r="D589" s="111">
        <v>0</v>
      </c>
      <c r="E589" s="105">
        <v>0</v>
      </c>
      <c r="F589" s="105">
        <v>13.246532918117209</v>
      </c>
      <c r="G589" s="105">
        <v>13.432881932225131</v>
      </c>
      <c r="H589" s="105">
        <v>0</v>
      </c>
      <c r="I589" s="105">
        <v>0</v>
      </c>
      <c r="J589" s="105"/>
      <c r="L589" s="25"/>
      <c r="M589" s="105">
        <f t="shared" si="71"/>
        <v>0</v>
      </c>
      <c r="N589" s="105">
        <f t="shared" si="72"/>
        <v>-0.18634901410792182</v>
      </c>
      <c r="O589" s="105">
        <f t="shared" si="73"/>
        <v>0</v>
      </c>
      <c r="P589" s="25"/>
      <c r="Q589" s="105"/>
      <c r="R589" s="105"/>
      <c r="S589" s="284"/>
      <c r="U589" s="25"/>
      <c r="V589" s="112">
        <f t="shared" si="74"/>
        <v>0</v>
      </c>
      <c r="W589" s="112">
        <f t="shared" si="75"/>
        <v>0</v>
      </c>
      <c r="X589" s="112">
        <f t="shared" si="76"/>
        <v>0</v>
      </c>
      <c r="Z589" s="102">
        <f t="shared" si="77"/>
        <v>1</v>
      </c>
      <c r="AA589" s="102">
        <f t="shared" si="78"/>
        <v>1</v>
      </c>
      <c r="AH589" s="221"/>
      <c r="AI589" s="270"/>
      <c r="AJ589" s="221"/>
      <c r="AK589" s="221"/>
      <c r="AL589" s="221"/>
      <c r="AM589" s="221"/>
      <c r="AN589" s="221"/>
      <c r="AO589" s="221"/>
      <c r="AP589" s="221"/>
      <c r="AQ589" s="274"/>
      <c r="AR589" s="274"/>
      <c r="AS589" s="221"/>
      <c r="AT589" s="221"/>
      <c r="AU589" s="221"/>
      <c r="AV589" s="221"/>
      <c r="AW589" s="221"/>
      <c r="AX589" s="221"/>
      <c r="AY589" s="221"/>
      <c r="AZ589" s="221"/>
    </row>
    <row r="590" spans="1:52" x14ac:dyDescent="0.15">
      <c r="A590" s="275"/>
      <c r="B590" s="274"/>
      <c r="C590" s="111"/>
      <c r="D590" s="111">
        <v>0</v>
      </c>
      <c r="E590" s="105">
        <v>0</v>
      </c>
      <c r="F590" s="105">
        <v>13.246532918117209</v>
      </c>
      <c r="G590" s="105">
        <v>13.432881932225131</v>
      </c>
      <c r="H590" s="105">
        <v>0</v>
      </c>
      <c r="I590" s="105">
        <v>0</v>
      </c>
      <c r="J590" s="105"/>
      <c r="L590" s="25"/>
      <c r="M590" s="105">
        <f t="shared" si="71"/>
        <v>0</v>
      </c>
      <c r="N590" s="105">
        <f t="shared" si="72"/>
        <v>-0.18634901410792182</v>
      </c>
      <c r="O590" s="105">
        <f t="shared" si="73"/>
        <v>0</v>
      </c>
      <c r="P590" s="25"/>
      <c r="Q590" s="105"/>
      <c r="R590" s="105"/>
      <c r="S590" s="284"/>
      <c r="U590" s="25"/>
      <c r="V590" s="112">
        <f t="shared" si="74"/>
        <v>0</v>
      </c>
      <c r="W590" s="112">
        <f t="shared" si="75"/>
        <v>0</v>
      </c>
      <c r="X590" s="112">
        <f t="shared" si="76"/>
        <v>0</v>
      </c>
      <c r="Z590" s="102">
        <f t="shared" si="77"/>
        <v>1</v>
      </c>
      <c r="AA590" s="102">
        <f t="shared" si="78"/>
        <v>1</v>
      </c>
      <c r="AH590" s="221"/>
      <c r="AI590" s="270"/>
      <c r="AJ590" s="221"/>
      <c r="AK590" s="221"/>
      <c r="AL590" s="221"/>
      <c r="AM590" s="221"/>
      <c r="AN590" s="221"/>
      <c r="AO590" s="221"/>
      <c r="AP590" s="221"/>
      <c r="AQ590" s="274"/>
      <c r="AR590" s="274"/>
      <c r="AS590" s="221"/>
      <c r="AT590" s="221"/>
      <c r="AU590" s="221"/>
      <c r="AV590" s="221"/>
      <c r="AW590" s="221"/>
      <c r="AX590" s="221"/>
      <c r="AY590" s="221"/>
      <c r="AZ590" s="221"/>
    </row>
    <row r="591" spans="1:52" x14ac:dyDescent="0.15">
      <c r="A591" s="275"/>
      <c r="B591" s="274"/>
      <c r="C591" s="111"/>
      <c r="D591" s="111">
        <v>0</v>
      </c>
      <c r="E591" s="105">
        <v>0</v>
      </c>
      <c r="F591" s="105">
        <v>13.246532918117209</v>
      </c>
      <c r="G591" s="105">
        <v>13.432881932225131</v>
      </c>
      <c r="H591" s="105">
        <v>0</v>
      </c>
      <c r="I591" s="105">
        <v>0</v>
      </c>
      <c r="J591" s="105"/>
      <c r="L591" s="25"/>
      <c r="M591" s="105">
        <f t="shared" si="71"/>
        <v>0</v>
      </c>
      <c r="N591" s="105">
        <f t="shared" si="72"/>
        <v>-0.18634901410792182</v>
      </c>
      <c r="O591" s="105">
        <f t="shared" si="73"/>
        <v>0</v>
      </c>
      <c r="P591" s="25"/>
      <c r="Q591" s="105"/>
      <c r="R591" s="105"/>
      <c r="S591" s="284"/>
      <c r="U591" s="25"/>
      <c r="V591" s="112">
        <f t="shared" si="74"/>
        <v>0</v>
      </c>
      <c r="W591" s="112">
        <f t="shared" si="75"/>
        <v>0</v>
      </c>
      <c r="X591" s="112">
        <f t="shared" si="76"/>
        <v>0</v>
      </c>
      <c r="Z591" s="102">
        <f t="shared" si="77"/>
        <v>1</v>
      </c>
      <c r="AA591" s="102">
        <f t="shared" si="78"/>
        <v>1</v>
      </c>
      <c r="AH591" s="221"/>
      <c r="AI591" s="270"/>
      <c r="AJ591" s="221"/>
      <c r="AK591" s="221"/>
      <c r="AL591" s="221"/>
      <c r="AM591" s="221"/>
      <c r="AN591" s="221"/>
      <c r="AO591" s="221"/>
      <c r="AP591" s="221"/>
      <c r="AQ591" s="274"/>
      <c r="AR591" s="274"/>
      <c r="AS591" s="221"/>
      <c r="AT591" s="221"/>
      <c r="AU591" s="221"/>
      <c r="AV591" s="221"/>
      <c r="AW591" s="221"/>
      <c r="AX591" s="221"/>
      <c r="AY591" s="221"/>
      <c r="AZ591" s="221"/>
    </row>
    <row r="592" spans="1:52" x14ac:dyDescent="0.15">
      <c r="A592" s="275"/>
      <c r="B592" s="274"/>
      <c r="C592" s="111"/>
      <c r="D592" s="111">
        <v>0</v>
      </c>
      <c r="E592" s="105">
        <v>0</v>
      </c>
      <c r="F592" s="105">
        <v>13.246532918117209</v>
      </c>
      <c r="G592" s="105">
        <v>13.432881932225131</v>
      </c>
      <c r="H592" s="105">
        <v>0</v>
      </c>
      <c r="I592" s="105">
        <v>0</v>
      </c>
      <c r="J592" s="105"/>
      <c r="L592" s="25"/>
      <c r="M592" s="105">
        <f t="shared" si="71"/>
        <v>0</v>
      </c>
      <c r="N592" s="105">
        <f t="shared" si="72"/>
        <v>-0.18634901410792182</v>
      </c>
      <c r="O592" s="105">
        <f t="shared" si="73"/>
        <v>0</v>
      </c>
      <c r="P592" s="25"/>
      <c r="Q592" s="105"/>
      <c r="R592" s="105"/>
      <c r="S592" s="284"/>
      <c r="U592" s="25"/>
      <c r="V592" s="112">
        <f t="shared" si="74"/>
        <v>0</v>
      </c>
      <c r="W592" s="112">
        <f t="shared" si="75"/>
        <v>0</v>
      </c>
      <c r="X592" s="112">
        <f t="shared" si="76"/>
        <v>0</v>
      </c>
      <c r="Z592" s="102">
        <f t="shared" si="77"/>
        <v>1</v>
      </c>
      <c r="AA592" s="102">
        <f t="shared" si="78"/>
        <v>1</v>
      </c>
      <c r="AH592" s="221"/>
      <c r="AI592" s="270"/>
      <c r="AJ592" s="221"/>
      <c r="AK592" s="221"/>
      <c r="AL592" s="221"/>
      <c r="AM592" s="221"/>
      <c r="AN592" s="221"/>
      <c r="AO592" s="221"/>
      <c r="AP592" s="221"/>
      <c r="AQ592" s="274"/>
      <c r="AR592" s="274"/>
      <c r="AS592" s="221"/>
      <c r="AT592" s="221"/>
      <c r="AU592" s="221"/>
      <c r="AV592" s="221"/>
      <c r="AW592" s="221"/>
      <c r="AX592" s="221"/>
      <c r="AY592" s="221"/>
      <c r="AZ592" s="221"/>
    </row>
    <row r="593" spans="1:52" x14ac:dyDescent="0.15">
      <c r="A593" s="275"/>
      <c r="B593" s="274"/>
      <c r="C593" s="111"/>
      <c r="D593" s="111">
        <v>0</v>
      </c>
      <c r="E593" s="105">
        <v>0</v>
      </c>
      <c r="F593" s="105">
        <v>13.246532918117209</v>
      </c>
      <c r="G593" s="105">
        <v>13.432881932225131</v>
      </c>
      <c r="H593" s="105">
        <v>0</v>
      </c>
      <c r="I593" s="105">
        <v>0</v>
      </c>
      <c r="J593" s="105"/>
      <c r="L593" s="25"/>
      <c r="M593" s="105">
        <f t="shared" si="71"/>
        <v>0</v>
      </c>
      <c r="N593" s="105">
        <f t="shared" si="72"/>
        <v>-0.18634901410792182</v>
      </c>
      <c r="O593" s="105">
        <f t="shared" si="73"/>
        <v>0</v>
      </c>
      <c r="P593" s="25"/>
      <c r="Q593" s="105"/>
      <c r="R593" s="105"/>
      <c r="S593" s="284"/>
      <c r="U593" s="25"/>
      <c r="V593" s="112">
        <f t="shared" si="74"/>
        <v>0</v>
      </c>
      <c r="W593" s="112">
        <f t="shared" si="75"/>
        <v>0</v>
      </c>
      <c r="X593" s="112">
        <f t="shared" si="76"/>
        <v>0</v>
      </c>
      <c r="Z593" s="102">
        <f t="shared" si="77"/>
        <v>1</v>
      </c>
      <c r="AA593" s="102">
        <f t="shared" si="78"/>
        <v>1</v>
      </c>
      <c r="AH593" s="221"/>
      <c r="AI593" s="270"/>
      <c r="AJ593" s="221"/>
      <c r="AK593" s="221"/>
      <c r="AL593" s="221"/>
      <c r="AM593" s="221"/>
      <c r="AN593" s="221"/>
      <c r="AO593" s="221"/>
      <c r="AP593" s="221"/>
      <c r="AQ593" s="274"/>
      <c r="AR593" s="274"/>
      <c r="AS593" s="221"/>
      <c r="AT593" s="221"/>
      <c r="AU593" s="221"/>
      <c r="AV593" s="221"/>
      <c r="AW593" s="221"/>
      <c r="AX593" s="221"/>
      <c r="AY593" s="221"/>
      <c r="AZ593" s="221"/>
    </row>
    <row r="594" spans="1:52" x14ac:dyDescent="0.15">
      <c r="A594" s="275"/>
      <c r="B594" s="274"/>
      <c r="C594" s="111"/>
      <c r="D594" s="111">
        <v>0</v>
      </c>
      <c r="E594" s="105">
        <v>0</v>
      </c>
      <c r="F594" s="105">
        <v>13.246532918117209</v>
      </c>
      <c r="G594" s="105">
        <v>13.432881932225131</v>
      </c>
      <c r="H594" s="105">
        <v>0</v>
      </c>
      <c r="I594" s="105">
        <v>0</v>
      </c>
      <c r="J594" s="105"/>
      <c r="L594" s="25"/>
      <c r="M594" s="105">
        <f t="shared" ref="M594:M657" si="79">+D594-E594</f>
        <v>0</v>
      </c>
      <c r="N594" s="105">
        <f t="shared" ref="N594:N657" si="80">+F594-G594</f>
        <v>-0.18634901410792182</v>
      </c>
      <c r="O594" s="105">
        <f t="shared" ref="O594:O657" si="81">+H594-I594</f>
        <v>0</v>
      </c>
      <c r="P594" s="25"/>
      <c r="Q594" s="105"/>
      <c r="R594" s="105"/>
      <c r="S594" s="284"/>
      <c r="U594" s="25"/>
      <c r="V594" s="112">
        <f t="shared" si="74"/>
        <v>0</v>
      </c>
      <c r="W594" s="112">
        <f t="shared" si="75"/>
        <v>0</v>
      </c>
      <c r="X594" s="112">
        <f t="shared" si="76"/>
        <v>0</v>
      </c>
      <c r="Z594" s="102">
        <f t="shared" si="77"/>
        <v>1</v>
      </c>
      <c r="AA594" s="102">
        <f t="shared" si="78"/>
        <v>1</v>
      </c>
      <c r="AH594" s="221"/>
      <c r="AI594" s="270"/>
      <c r="AJ594" s="221"/>
      <c r="AK594" s="221"/>
      <c r="AL594" s="221"/>
      <c r="AM594" s="221"/>
      <c r="AN594" s="221"/>
      <c r="AO594" s="221"/>
      <c r="AP594" s="221"/>
      <c r="AQ594" s="274"/>
      <c r="AR594" s="274"/>
      <c r="AS594" s="221"/>
      <c r="AT594" s="221"/>
      <c r="AU594" s="221"/>
      <c r="AV594" s="221"/>
      <c r="AW594" s="221"/>
      <c r="AX594" s="221"/>
      <c r="AY594" s="221"/>
      <c r="AZ594" s="221"/>
    </row>
    <row r="595" spans="1:52" x14ac:dyDescent="0.15">
      <c r="A595" s="275"/>
      <c r="B595" s="274"/>
      <c r="C595" s="111"/>
      <c r="D595" s="111">
        <v>0</v>
      </c>
      <c r="E595" s="105">
        <v>0</v>
      </c>
      <c r="F595" s="105">
        <v>13.246532918117209</v>
      </c>
      <c r="G595" s="105">
        <v>13.432881932225131</v>
      </c>
      <c r="H595" s="105">
        <v>0</v>
      </c>
      <c r="I595" s="105">
        <v>0</v>
      </c>
      <c r="J595" s="105"/>
      <c r="L595" s="25"/>
      <c r="M595" s="105">
        <f t="shared" si="79"/>
        <v>0</v>
      </c>
      <c r="N595" s="105">
        <f t="shared" si="80"/>
        <v>-0.18634901410792182</v>
      </c>
      <c r="O595" s="105">
        <f t="shared" si="81"/>
        <v>0</v>
      </c>
      <c r="P595" s="25"/>
      <c r="Q595" s="105"/>
      <c r="R595" s="105"/>
      <c r="S595" s="284"/>
      <c r="U595" s="25"/>
      <c r="V595" s="112">
        <f t="shared" ref="V595:V658" si="82">+H595*cratio-D595</f>
        <v>0</v>
      </c>
      <c r="W595" s="112">
        <f t="shared" ref="W595:W658" si="83">+I595*cratio-E595</f>
        <v>0</v>
      </c>
      <c r="X595" s="112">
        <f t="shared" ref="X595:X658" si="84">+V595-W595</f>
        <v>0</v>
      </c>
      <c r="Z595" s="102">
        <f t="shared" ref="Z595:Z658" si="85">IF(V595=MAX(V595:W595),1,0)</f>
        <v>1</v>
      </c>
      <c r="AA595" s="102">
        <f t="shared" ref="AA595:AA658" si="86">IF(W595=MAX(V595:W595),1,0)</f>
        <v>1</v>
      </c>
      <c r="AH595" s="221"/>
      <c r="AI595" s="270"/>
      <c r="AJ595" s="221"/>
      <c r="AK595" s="221"/>
      <c r="AL595" s="221"/>
      <c r="AM595" s="221"/>
      <c r="AN595" s="221"/>
      <c r="AO595" s="221"/>
      <c r="AP595" s="221"/>
      <c r="AQ595" s="274"/>
      <c r="AR595" s="274"/>
      <c r="AS595" s="221"/>
      <c r="AT595" s="221"/>
      <c r="AU595" s="221"/>
      <c r="AV595" s="221"/>
      <c r="AW595" s="221"/>
      <c r="AX595" s="221"/>
      <c r="AY595" s="221"/>
      <c r="AZ595" s="221"/>
    </row>
    <row r="596" spans="1:52" x14ac:dyDescent="0.15">
      <c r="A596" s="275"/>
      <c r="B596" s="274"/>
      <c r="C596" s="111"/>
      <c r="D596" s="111">
        <v>0</v>
      </c>
      <c r="E596" s="105">
        <v>0</v>
      </c>
      <c r="F596" s="105">
        <v>13.246532918117209</v>
      </c>
      <c r="G596" s="105">
        <v>13.432881932225131</v>
      </c>
      <c r="H596" s="105">
        <v>0</v>
      </c>
      <c r="I596" s="105">
        <v>0</v>
      </c>
      <c r="J596" s="105"/>
      <c r="L596" s="25"/>
      <c r="M596" s="105">
        <f t="shared" si="79"/>
        <v>0</v>
      </c>
      <c r="N596" s="105">
        <f t="shared" si="80"/>
        <v>-0.18634901410792182</v>
      </c>
      <c r="O596" s="105">
        <f t="shared" si="81"/>
        <v>0</v>
      </c>
      <c r="P596" s="25"/>
      <c r="Q596" s="105"/>
      <c r="R596" s="105"/>
      <c r="S596" s="284"/>
      <c r="U596" s="25"/>
      <c r="V596" s="112">
        <f t="shared" si="82"/>
        <v>0</v>
      </c>
      <c r="W596" s="112">
        <f t="shared" si="83"/>
        <v>0</v>
      </c>
      <c r="X596" s="112">
        <f t="shared" si="84"/>
        <v>0</v>
      </c>
      <c r="Z596" s="102">
        <f t="shared" si="85"/>
        <v>1</v>
      </c>
      <c r="AA596" s="102">
        <f t="shared" si="86"/>
        <v>1</v>
      </c>
      <c r="AH596" s="221"/>
      <c r="AI596" s="270"/>
      <c r="AJ596" s="221"/>
      <c r="AK596" s="221"/>
      <c r="AL596" s="221"/>
      <c r="AM596" s="221"/>
      <c r="AN596" s="221"/>
      <c r="AO596" s="221"/>
      <c r="AP596" s="221"/>
      <c r="AQ596" s="274"/>
      <c r="AR596" s="274"/>
      <c r="AS596" s="221"/>
      <c r="AT596" s="221"/>
      <c r="AU596" s="221"/>
      <c r="AV596" s="221"/>
      <c r="AW596" s="221"/>
      <c r="AX596" s="221"/>
      <c r="AY596" s="221"/>
      <c r="AZ596" s="221"/>
    </row>
    <row r="597" spans="1:52" x14ac:dyDescent="0.15">
      <c r="A597" s="275"/>
      <c r="B597" s="274"/>
      <c r="C597" s="111"/>
      <c r="D597" s="111">
        <v>0</v>
      </c>
      <c r="E597" s="105">
        <v>0</v>
      </c>
      <c r="F597" s="105">
        <v>13.246532918117209</v>
      </c>
      <c r="G597" s="105">
        <v>13.432881932225131</v>
      </c>
      <c r="H597" s="105">
        <v>0</v>
      </c>
      <c r="I597" s="105">
        <v>0</v>
      </c>
      <c r="J597" s="105"/>
      <c r="L597" s="25"/>
      <c r="M597" s="105">
        <f t="shared" si="79"/>
        <v>0</v>
      </c>
      <c r="N597" s="105">
        <f t="shared" si="80"/>
        <v>-0.18634901410792182</v>
      </c>
      <c r="O597" s="105">
        <f t="shared" si="81"/>
        <v>0</v>
      </c>
      <c r="P597" s="25"/>
      <c r="Q597" s="105"/>
      <c r="R597" s="105"/>
      <c r="S597" s="284"/>
      <c r="U597" s="25"/>
      <c r="V597" s="112">
        <f t="shared" si="82"/>
        <v>0</v>
      </c>
      <c r="W597" s="112">
        <f t="shared" si="83"/>
        <v>0</v>
      </c>
      <c r="X597" s="112">
        <f t="shared" si="84"/>
        <v>0</v>
      </c>
      <c r="Z597" s="102">
        <f t="shared" si="85"/>
        <v>1</v>
      </c>
      <c r="AA597" s="102">
        <f t="shared" si="86"/>
        <v>1</v>
      </c>
      <c r="AH597" s="221"/>
      <c r="AI597" s="270"/>
      <c r="AJ597" s="221"/>
      <c r="AK597" s="221"/>
      <c r="AL597" s="221"/>
      <c r="AM597" s="221"/>
      <c r="AN597" s="221"/>
      <c r="AO597" s="221"/>
      <c r="AP597" s="221"/>
      <c r="AQ597" s="274"/>
      <c r="AR597" s="274"/>
      <c r="AS597" s="221"/>
      <c r="AT597" s="221"/>
      <c r="AU597" s="221"/>
      <c r="AV597" s="221"/>
      <c r="AW597" s="221"/>
      <c r="AX597" s="221"/>
      <c r="AY597" s="221"/>
      <c r="AZ597" s="221"/>
    </row>
    <row r="598" spans="1:52" x14ac:dyDescent="0.15">
      <c r="A598" s="275"/>
      <c r="B598" s="274"/>
      <c r="C598" s="111"/>
      <c r="D598" s="111">
        <v>0</v>
      </c>
      <c r="E598" s="105">
        <v>0</v>
      </c>
      <c r="F598" s="105">
        <v>13.246532918117209</v>
      </c>
      <c r="G598" s="105">
        <v>13.432881932225131</v>
      </c>
      <c r="H598" s="105">
        <v>0</v>
      </c>
      <c r="I598" s="105">
        <v>0</v>
      </c>
      <c r="J598" s="105"/>
      <c r="L598" s="25"/>
      <c r="M598" s="105">
        <f t="shared" si="79"/>
        <v>0</v>
      </c>
      <c r="N598" s="105">
        <f t="shared" si="80"/>
        <v>-0.18634901410792182</v>
      </c>
      <c r="O598" s="105">
        <f t="shared" si="81"/>
        <v>0</v>
      </c>
      <c r="P598" s="25"/>
      <c r="Q598" s="105"/>
      <c r="R598" s="105"/>
      <c r="S598" s="284"/>
      <c r="U598" s="25"/>
      <c r="V598" s="112">
        <f t="shared" si="82"/>
        <v>0</v>
      </c>
      <c r="W598" s="112">
        <f t="shared" si="83"/>
        <v>0</v>
      </c>
      <c r="X598" s="112">
        <f t="shared" si="84"/>
        <v>0</v>
      </c>
      <c r="Z598" s="102">
        <f t="shared" si="85"/>
        <v>1</v>
      </c>
      <c r="AA598" s="102">
        <f t="shared" si="86"/>
        <v>1</v>
      </c>
      <c r="AH598" s="221"/>
      <c r="AI598" s="270"/>
      <c r="AJ598" s="221"/>
      <c r="AK598" s="221"/>
      <c r="AL598" s="221"/>
      <c r="AM598" s="221"/>
      <c r="AN598" s="221"/>
      <c r="AO598" s="221"/>
      <c r="AP598" s="221"/>
      <c r="AQ598" s="274"/>
      <c r="AR598" s="274"/>
      <c r="AS598" s="221"/>
      <c r="AT598" s="221"/>
      <c r="AU598" s="221"/>
      <c r="AV598" s="221"/>
      <c r="AW598" s="221"/>
      <c r="AX598" s="221"/>
      <c r="AY598" s="221"/>
      <c r="AZ598" s="221"/>
    </row>
    <row r="599" spans="1:52" x14ac:dyDescent="0.15">
      <c r="A599" s="275"/>
      <c r="B599" s="274"/>
      <c r="C599" s="111"/>
      <c r="D599" s="111">
        <v>0</v>
      </c>
      <c r="E599" s="105">
        <v>0</v>
      </c>
      <c r="F599" s="105">
        <v>13.246532918117209</v>
      </c>
      <c r="G599" s="105">
        <v>13.432881932225131</v>
      </c>
      <c r="H599" s="105">
        <v>0</v>
      </c>
      <c r="I599" s="105">
        <v>0</v>
      </c>
      <c r="J599" s="105"/>
      <c r="L599" s="25"/>
      <c r="M599" s="105">
        <f t="shared" si="79"/>
        <v>0</v>
      </c>
      <c r="N599" s="105">
        <f t="shared" si="80"/>
        <v>-0.18634901410792182</v>
      </c>
      <c r="O599" s="105">
        <f t="shared" si="81"/>
        <v>0</v>
      </c>
      <c r="P599" s="25"/>
      <c r="Q599" s="105"/>
      <c r="R599" s="105"/>
      <c r="S599" s="284"/>
      <c r="U599" s="25"/>
      <c r="V599" s="112">
        <f t="shared" si="82"/>
        <v>0</v>
      </c>
      <c r="W599" s="112">
        <f t="shared" si="83"/>
        <v>0</v>
      </c>
      <c r="X599" s="112">
        <f t="shared" si="84"/>
        <v>0</v>
      </c>
      <c r="Z599" s="102">
        <f t="shared" si="85"/>
        <v>1</v>
      </c>
      <c r="AA599" s="102">
        <f t="shared" si="86"/>
        <v>1</v>
      </c>
      <c r="AH599" s="221"/>
      <c r="AI599" s="270"/>
      <c r="AJ599" s="221"/>
      <c r="AK599" s="221"/>
      <c r="AL599" s="221"/>
      <c r="AM599" s="221"/>
      <c r="AN599" s="221"/>
      <c r="AO599" s="221"/>
      <c r="AP599" s="221"/>
      <c r="AQ599" s="274"/>
      <c r="AR599" s="274"/>
      <c r="AS599" s="221"/>
      <c r="AT599" s="221"/>
      <c r="AU599" s="221"/>
      <c r="AV599" s="221"/>
      <c r="AW599" s="221"/>
      <c r="AX599" s="221"/>
      <c r="AY599" s="221"/>
      <c r="AZ599" s="221"/>
    </row>
    <row r="600" spans="1:52" x14ac:dyDescent="0.15">
      <c r="A600" s="275"/>
      <c r="B600" s="274"/>
      <c r="C600" s="111"/>
      <c r="D600" s="111">
        <v>0</v>
      </c>
      <c r="E600" s="105">
        <v>0</v>
      </c>
      <c r="F600" s="105">
        <v>13.246532918117209</v>
      </c>
      <c r="G600" s="105">
        <v>13.432881932225131</v>
      </c>
      <c r="H600" s="105">
        <v>0</v>
      </c>
      <c r="I600" s="105">
        <v>0</v>
      </c>
      <c r="J600" s="105"/>
      <c r="L600" s="25"/>
      <c r="M600" s="105">
        <f t="shared" si="79"/>
        <v>0</v>
      </c>
      <c r="N600" s="105">
        <f t="shared" si="80"/>
        <v>-0.18634901410792182</v>
      </c>
      <c r="O600" s="105">
        <f t="shared" si="81"/>
        <v>0</v>
      </c>
      <c r="P600" s="25"/>
      <c r="Q600" s="105"/>
      <c r="R600" s="105"/>
      <c r="S600" s="284"/>
      <c r="U600" s="25"/>
      <c r="V600" s="112">
        <f t="shared" si="82"/>
        <v>0</v>
      </c>
      <c r="W600" s="112">
        <f t="shared" si="83"/>
        <v>0</v>
      </c>
      <c r="X600" s="112">
        <f t="shared" si="84"/>
        <v>0</v>
      </c>
      <c r="Z600" s="102">
        <f t="shared" si="85"/>
        <v>1</v>
      </c>
      <c r="AA600" s="102">
        <f t="shared" si="86"/>
        <v>1</v>
      </c>
      <c r="AH600" s="221"/>
      <c r="AI600" s="270"/>
      <c r="AJ600" s="221"/>
      <c r="AK600" s="221"/>
      <c r="AL600" s="221"/>
      <c r="AM600" s="221"/>
      <c r="AN600" s="221"/>
      <c r="AO600" s="221"/>
      <c r="AP600" s="221"/>
      <c r="AQ600" s="274"/>
      <c r="AR600" s="274"/>
      <c r="AS600" s="221"/>
      <c r="AT600" s="221"/>
      <c r="AU600" s="221"/>
      <c r="AV600" s="221"/>
      <c r="AW600" s="221"/>
      <c r="AX600" s="221"/>
      <c r="AY600" s="221"/>
      <c r="AZ600" s="221"/>
    </row>
    <row r="601" spans="1:52" x14ac:dyDescent="0.15">
      <c r="A601" s="275"/>
      <c r="B601" s="274"/>
      <c r="C601" s="111"/>
      <c r="D601" s="111">
        <v>0</v>
      </c>
      <c r="E601" s="105">
        <v>0</v>
      </c>
      <c r="F601" s="105">
        <v>13.246532918117209</v>
      </c>
      <c r="G601" s="105">
        <v>13.432881932225131</v>
      </c>
      <c r="H601" s="105">
        <v>0</v>
      </c>
      <c r="I601" s="105">
        <v>0</v>
      </c>
      <c r="J601" s="105"/>
      <c r="L601" s="25"/>
      <c r="M601" s="105">
        <f t="shared" si="79"/>
        <v>0</v>
      </c>
      <c r="N601" s="105">
        <f t="shared" si="80"/>
        <v>-0.18634901410792182</v>
      </c>
      <c r="O601" s="105">
        <f t="shared" si="81"/>
        <v>0</v>
      </c>
      <c r="P601" s="25"/>
      <c r="Q601" s="105"/>
      <c r="R601" s="105"/>
      <c r="S601" s="284"/>
      <c r="U601" s="25"/>
      <c r="V601" s="112">
        <f t="shared" si="82"/>
        <v>0</v>
      </c>
      <c r="W601" s="112">
        <f t="shared" si="83"/>
        <v>0</v>
      </c>
      <c r="X601" s="112">
        <f t="shared" si="84"/>
        <v>0</v>
      </c>
      <c r="Z601" s="102">
        <f t="shared" si="85"/>
        <v>1</v>
      </c>
      <c r="AA601" s="102">
        <f t="shared" si="86"/>
        <v>1</v>
      </c>
      <c r="AH601" s="221"/>
      <c r="AI601" s="270"/>
      <c r="AJ601" s="221"/>
      <c r="AK601" s="221"/>
      <c r="AL601" s="221"/>
      <c r="AM601" s="221"/>
      <c r="AN601" s="221"/>
      <c r="AO601" s="221"/>
      <c r="AP601" s="221"/>
      <c r="AQ601" s="274"/>
      <c r="AR601" s="274"/>
      <c r="AS601" s="221"/>
      <c r="AT601" s="221"/>
      <c r="AU601" s="221"/>
      <c r="AV601" s="221"/>
      <c r="AW601" s="221"/>
      <c r="AX601" s="221"/>
      <c r="AY601" s="221"/>
      <c r="AZ601" s="221"/>
    </row>
    <row r="602" spans="1:52" x14ac:dyDescent="0.15">
      <c r="A602" s="275"/>
      <c r="B602" s="274"/>
      <c r="C602" s="111"/>
      <c r="D602" s="111">
        <v>0</v>
      </c>
      <c r="E602" s="105">
        <v>0</v>
      </c>
      <c r="F602" s="105">
        <v>13.246532918117209</v>
      </c>
      <c r="G602" s="105">
        <v>13.432881932225131</v>
      </c>
      <c r="H602" s="105">
        <v>0</v>
      </c>
      <c r="I602" s="105">
        <v>0</v>
      </c>
      <c r="J602" s="105"/>
      <c r="L602" s="25"/>
      <c r="M602" s="105">
        <f t="shared" si="79"/>
        <v>0</v>
      </c>
      <c r="N602" s="105">
        <f t="shared" si="80"/>
        <v>-0.18634901410792182</v>
      </c>
      <c r="O602" s="105">
        <f t="shared" si="81"/>
        <v>0</v>
      </c>
      <c r="P602" s="25"/>
      <c r="Q602" s="105"/>
      <c r="R602" s="105"/>
      <c r="S602" s="284"/>
      <c r="U602" s="25"/>
      <c r="V602" s="112">
        <f t="shared" si="82"/>
        <v>0</v>
      </c>
      <c r="W602" s="112">
        <f t="shared" si="83"/>
        <v>0</v>
      </c>
      <c r="X602" s="112">
        <f t="shared" si="84"/>
        <v>0</v>
      </c>
      <c r="Z602" s="102">
        <f t="shared" si="85"/>
        <v>1</v>
      </c>
      <c r="AA602" s="102">
        <f t="shared" si="86"/>
        <v>1</v>
      </c>
      <c r="AH602" s="221"/>
      <c r="AI602" s="270"/>
      <c r="AJ602" s="221"/>
      <c r="AK602" s="221"/>
      <c r="AL602" s="221"/>
      <c r="AM602" s="221"/>
      <c r="AN602" s="221"/>
      <c r="AO602" s="221"/>
      <c r="AP602" s="221"/>
      <c r="AQ602" s="274"/>
      <c r="AR602" s="274"/>
      <c r="AS602" s="221"/>
      <c r="AT602" s="221"/>
      <c r="AU602" s="221"/>
      <c r="AV602" s="221"/>
      <c r="AW602" s="221"/>
      <c r="AX602" s="221"/>
      <c r="AY602" s="221"/>
      <c r="AZ602" s="221"/>
    </row>
    <row r="603" spans="1:52" x14ac:dyDescent="0.15">
      <c r="A603" s="275"/>
      <c r="B603" s="274"/>
      <c r="C603" s="111"/>
      <c r="D603" s="111">
        <v>0</v>
      </c>
      <c r="E603" s="105">
        <v>0</v>
      </c>
      <c r="F603" s="105">
        <v>13.246532918117209</v>
      </c>
      <c r="G603" s="105">
        <v>13.432881932225131</v>
      </c>
      <c r="H603" s="105">
        <v>0</v>
      </c>
      <c r="I603" s="105">
        <v>0</v>
      </c>
      <c r="J603" s="105"/>
      <c r="L603" s="25"/>
      <c r="M603" s="105">
        <f t="shared" si="79"/>
        <v>0</v>
      </c>
      <c r="N603" s="105">
        <f t="shared" si="80"/>
        <v>-0.18634901410792182</v>
      </c>
      <c r="O603" s="105">
        <f t="shared" si="81"/>
        <v>0</v>
      </c>
      <c r="P603" s="25"/>
      <c r="Q603" s="105"/>
      <c r="R603" s="105"/>
      <c r="S603" s="284"/>
      <c r="U603" s="25"/>
      <c r="V603" s="112">
        <f t="shared" si="82"/>
        <v>0</v>
      </c>
      <c r="W603" s="112">
        <f t="shared" si="83"/>
        <v>0</v>
      </c>
      <c r="X603" s="112">
        <f t="shared" si="84"/>
        <v>0</v>
      </c>
      <c r="Z603" s="102">
        <f t="shared" si="85"/>
        <v>1</v>
      </c>
      <c r="AA603" s="102">
        <f t="shared" si="86"/>
        <v>1</v>
      </c>
      <c r="AH603" s="221"/>
      <c r="AI603" s="270"/>
      <c r="AJ603" s="221"/>
      <c r="AK603" s="221"/>
      <c r="AL603" s="221"/>
      <c r="AM603" s="221"/>
      <c r="AN603" s="221"/>
      <c r="AO603" s="221"/>
      <c r="AP603" s="221"/>
      <c r="AQ603" s="274"/>
      <c r="AR603" s="274"/>
      <c r="AS603" s="221"/>
      <c r="AT603" s="221"/>
      <c r="AU603" s="221"/>
      <c r="AV603" s="221"/>
      <c r="AW603" s="221"/>
      <c r="AX603" s="221"/>
      <c r="AY603" s="221"/>
      <c r="AZ603" s="221"/>
    </row>
    <row r="604" spans="1:52" x14ac:dyDescent="0.15">
      <c r="A604" s="275"/>
      <c r="B604" s="274"/>
      <c r="C604" s="111"/>
      <c r="D604" s="111">
        <v>0</v>
      </c>
      <c r="E604" s="105">
        <v>0</v>
      </c>
      <c r="F604" s="105">
        <v>13.246532918117209</v>
      </c>
      <c r="G604" s="105">
        <v>13.432881932225131</v>
      </c>
      <c r="H604" s="105">
        <v>0</v>
      </c>
      <c r="I604" s="105">
        <v>0</v>
      </c>
      <c r="J604" s="105"/>
      <c r="L604" s="25"/>
      <c r="M604" s="105">
        <f t="shared" si="79"/>
        <v>0</v>
      </c>
      <c r="N604" s="105">
        <f t="shared" si="80"/>
        <v>-0.18634901410792182</v>
      </c>
      <c r="O604" s="105">
        <f t="shared" si="81"/>
        <v>0</v>
      </c>
      <c r="P604" s="25"/>
      <c r="Q604" s="105"/>
      <c r="R604" s="105"/>
      <c r="S604" s="284"/>
      <c r="U604" s="25"/>
      <c r="V604" s="112">
        <f t="shared" si="82"/>
        <v>0</v>
      </c>
      <c r="W604" s="112">
        <f t="shared" si="83"/>
        <v>0</v>
      </c>
      <c r="X604" s="112">
        <f t="shared" si="84"/>
        <v>0</v>
      </c>
      <c r="Z604" s="102">
        <f t="shared" si="85"/>
        <v>1</v>
      </c>
      <c r="AA604" s="102">
        <f t="shared" si="86"/>
        <v>1</v>
      </c>
      <c r="AH604" s="221"/>
      <c r="AI604" s="270"/>
      <c r="AJ604" s="221"/>
      <c r="AK604" s="221"/>
      <c r="AL604" s="221"/>
      <c r="AM604" s="221"/>
      <c r="AN604" s="221"/>
      <c r="AO604" s="221"/>
      <c r="AP604" s="221"/>
      <c r="AQ604" s="274"/>
      <c r="AR604" s="274"/>
      <c r="AS604" s="221"/>
      <c r="AT604" s="221"/>
      <c r="AU604" s="221"/>
      <c r="AV604" s="221"/>
      <c r="AW604" s="221"/>
      <c r="AX604" s="221"/>
      <c r="AY604" s="221"/>
      <c r="AZ604" s="221"/>
    </row>
    <row r="605" spans="1:52" x14ac:dyDescent="0.15">
      <c r="A605" s="275"/>
      <c r="B605" s="274"/>
      <c r="C605" s="111"/>
      <c r="D605" s="111">
        <v>0</v>
      </c>
      <c r="E605" s="105">
        <v>0</v>
      </c>
      <c r="F605" s="105">
        <v>13.246532918117209</v>
      </c>
      <c r="G605" s="105">
        <v>13.432881932225131</v>
      </c>
      <c r="H605" s="105">
        <v>0</v>
      </c>
      <c r="I605" s="105">
        <v>0</v>
      </c>
      <c r="J605" s="105"/>
      <c r="L605" s="25"/>
      <c r="M605" s="105">
        <f t="shared" si="79"/>
        <v>0</v>
      </c>
      <c r="N605" s="105">
        <f t="shared" si="80"/>
        <v>-0.18634901410792182</v>
      </c>
      <c r="O605" s="105">
        <f t="shared" si="81"/>
        <v>0</v>
      </c>
      <c r="P605" s="25"/>
      <c r="Q605" s="105"/>
      <c r="R605" s="105"/>
      <c r="S605" s="284"/>
      <c r="U605" s="25"/>
      <c r="V605" s="112">
        <f t="shared" si="82"/>
        <v>0</v>
      </c>
      <c r="W605" s="112">
        <f t="shared" si="83"/>
        <v>0</v>
      </c>
      <c r="X605" s="112">
        <f t="shared" si="84"/>
        <v>0</v>
      </c>
      <c r="Z605" s="102">
        <f t="shared" si="85"/>
        <v>1</v>
      </c>
      <c r="AA605" s="102">
        <f t="shared" si="86"/>
        <v>1</v>
      </c>
      <c r="AH605" s="221"/>
      <c r="AI605" s="270"/>
      <c r="AJ605" s="221"/>
      <c r="AK605" s="221"/>
      <c r="AL605" s="221"/>
      <c r="AM605" s="221"/>
      <c r="AN605" s="221"/>
      <c r="AO605" s="221"/>
      <c r="AP605" s="221"/>
      <c r="AQ605" s="274"/>
      <c r="AR605" s="274"/>
      <c r="AS605" s="221"/>
      <c r="AT605" s="221"/>
      <c r="AU605" s="221"/>
      <c r="AV605" s="221"/>
      <c r="AW605" s="221"/>
      <c r="AX605" s="221"/>
      <c r="AY605" s="221"/>
      <c r="AZ605" s="221"/>
    </row>
    <row r="606" spans="1:52" x14ac:dyDescent="0.15">
      <c r="A606" s="275"/>
      <c r="B606" s="274"/>
      <c r="C606" s="111"/>
      <c r="D606" s="111">
        <v>0</v>
      </c>
      <c r="E606" s="105">
        <v>0</v>
      </c>
      <c r="F606" s="105">
        <v>13.246532918117209</v>
      </c>
      <c r="G606" s="105">
        <v>13.432881932225131</v>
      </c>
      <c r="H606" s="105">
        <v>0</v>
      </c>
      <c r="I606" s="105">
        <v>0</v>
      </c>
      <c r="J606" s="105"/>
      <c r="L606" s="25"/>
      <c r="M606" s="105">
        <f t="shared" si="79"/>
        <v>0</v>
      </c>
      <c r="N606" s="105">
        <f t="shared" si="80"/>
        <v>-0.18634901410792182</v>
      </c>
      <c r="O606" s="105">
        <f t="shared" si="81"/>
        <v>0</v>
      </c>
      <c r="P606" s="25"/>
      <c r="Q606" s="105"/>
      <c r="R606" s="105"/>
      <c r="S606" s="284"/>
      <c r="U606" s="25"/>
      <c r="V606" s="112">
        <f t="shared" si="82"/>
        <v>0</v>
      </c>
      <c r="W606" s="112">
        <f t="shared" si="83"/>
        <v>0</v>
      </c>
      <c r="X606" s="112">
        <f t="shared" si="84"/>
        <v>0</v>
      </c>
      <c r="Z606" s="102">
        <f t="shared" si="85"/>
        <v>1</v>
      </c>
      <c r="AA606" s="102">
        <f t="shared" si="86"/>
        <v>1</v>
      </c>
      <c r="AH606" s="221"/>
      <c r="AI606" s="270"/>
      <c r="AJ606" s="221"/>
      <c r="AK606" s="221"/>
      <c r="AL606" s="221"/>
      <c r="AM606" s="221"/>
      <c r="AN606" s="221"/>
      <c r="AO606" s="221"/>
      <c r="AP606" s="221"/>
      <c r="AQ606" s="274"/>
      <c r="AR606" s="274"/>
      <c r="AS606" s="221"/>
      <c r="AT606" s="221"/>
      <c r="AU606" s="221"/>
      <c r="AV606" s="221"/>
      <c r="AW606" s="221"/>
      <c r="AX606" s="221"/>
      <c r="AY606" s="221"/>
      <c r="AZ606" s="221"/>
    </row>
    <row r="607" spans="1:52" x14ac:dyDescent="0.15">
      <c r="A607" s="275"/>
      <c r="B607" s="274"/>
      <c r="C607" s="111"/>
      <c r="D607" s="111">
        <v>0</v>
      </c>
      <c r="E607" s="105">
        <v>0</v>
      </c>
      <c r="F607" s="105">
        <v>13.246532918117209</v>
      </c>
      <c r="G607" s="105">
        <v>13.432881932225131</v>
      </c>
      <c r="H607" s="105">
        <v>0</v>
      </c>
      <c r="I607" s="105">
        <v>0</v>
      </c>
      <c r="J607" s="105"/>
      <c r="L607" s="25"/>
      <c r="M607" s="105">
        <f t="shared" si="79"/>
        <v>0</v>
      </c>
      <c r="N607" s="105">
        <f t="shared" si="80"/>
        <v>-0.18634901410792182</v>
      </c>
      <c r="O607" s="105">
        <f t="shared" si="81"/>
        <v>0</v>
      </c>
      <c r="P607" s="25"/>
      <c r="Q607" s="105"/>
      <c r="R607" s="105"/>
      <c r="S607" s="284"/>
      <c r="U607" s="25"/>
      <c r="V607" s="112">
        <f t="shared" si="82"/>
        <v>0</v>
      </c>
      <c r="W607" s="112">
        <f t="shared" si="83"/>
        <v>0</v>
      </c>
      <c r="X607" s="112">
        <f t="shared" si="84"/>
        <v>0</v>
      </c>
      <c r="Z607" s="102">
        <f t="shared" si="85"/>
        <v>1</v>
      </c>
      <c r="AA607" s="102">
        <f t="shared" si="86"/>
        <v>1</v>
      </c>
      <c r="AH607" s="221"/>
      <c r="AI607" s="270"/>
      <c r="AJ607" s="221"/>
      <c r="AK607" s="221"/>
      <c r="AL607" s="221"/>
      <c r="AM607" s="221"/>
      <c r="AN607" s="221"/>
      <c r="AO607" s="221"/>
      <c r="AP607" s="221"/>
      <c r="AQ607" s="274"/>
      <c r="AR607" s="274"/>
      <c r="AS607" s="221"/>
      <c r="AT607" s="221"/>
      <c r="AU607" s="221"/>
      <c r="AV607" s="221"/>
      <c r="AW607" s="221"/>
      <c r="AX607" s="221"/>
      <c r="AY607" s="221"/>
      <c r="AZ607" s="221"/>
    </row>
    <row r="608" spans="1:52" x14ac:dyDescent="0.15">
      <c r="A608" s="275"/>
      <c r="B608" s="274"/>
      <c r="C608" s="111"/>
      <c r="D608" s="111">
        <v>0</v>
      </c>
      <c r="E608" s="105">
        <v>0</v>
      </c>
      <c r="F608" s="105">
        <v>13.246532918117209</v>
      </c>
      <c r="G608" s="105">
        <v>13.432881932225131</v>
      </c>
      <c r="H608" s="105">
        <v>0</v>
      </c>
      <c r="I608" s="105">
        <v>0</v>
      </c>
      <c r="J608" s="105"/>
      <c r="L608" s="25"/>
      <c r="M608" s="105">
        <f t="shared" si="79"/>
        <v>0</v>
      </c>
      <c r="N608" s="105">
        <f t="shared" si="80"/>
        <v>-0.18634901410792182</v>
      </c>
      <c r="O608" s="105">
        <f t="shared" si="81"/>
        <v>0</v>
      </c>
      <c r="P608" s="25"/>
      <c r="Q608" s="105"/>
      <c r="R608" s="105"/>
      <c r="S608" s="284"/>
      <c r="U608" s="25"/>
      <c r="V608" s="112">
        <f t="shared" si="82"/>
        <v>0</v>
      </c>
      <c r="W608" s="112">
        <f t="shared" si="83"/>
        <v>0</v>
      </c>
      <c r="X608" s="112">
        <f t="shared" si="84"/>
        <v>0</v>
      </c>
      <c r="Z608" s="102">
        <f t="shared" si="85"/>
        <v>1</v>
      </c>
      <c r="AA608" s="102">
        <f t="shared" si="86"/>
        <v>1</v>
      </c>
      <c r="AH608" s="221"/>
      <c r="AI608" s="270"/>
      <c r="AJ608" s="221"/>
      <c r="AK608" s="221"/>
      <c r="AL608" s="221"/>
      <c r="AM608" s="221"/>
      <c r="AN608" s="221"/>
      <c r="AO608" s="221"/>
      <c r="AP608" s="221"/>
      <c r="AQ608" s="274"/>
      <c r="AR608" s="274"/>
      <c r="AS608" s="221"/>
      <c r="AT608" s="221"/>
      <c r="AU608" s="221"/>
      <c r="AV608" s="221"/>
      <c r="AW608" s="221"/>
      <c r="AX608" s="221"/>
      <c r="AY608" s="221"/>
      <c r="AZ608" s="221"/>
    </row>
    <row r="609" spans="1:52" x14ac:dyDescent="0.15">
      <c r="A609" s="275"/>
      <c r="B609" s="274"/>
      <c r="C609" s="111"/>
      <c r="D609" s="111">
        <v>0</v>
      </c>
      <c r="E609" s="105">
        <v>0</v>
      </c>
      <c r="F609" s="105">
        <v>13.246532918117209</v>
      </c>
      <c r="G609" s="105">
        <v>13.432881932225131</v>
      </c>
      <c r="H609" s="105">
        <v>0</v>
      </c>
      <c r="I609" s="105">
        <v>0</v>
      </c>
      <c r="J609" s="105"/>
      <c r="L609" s="25"/>
      <c r="M609" s="105">
        <f t="shared" si="79"/>
        <v>0</v>
      </c>
      <c r="N609" s="105">
        <f t="shared" si="80"/>
        <v>-0.18634901410792182</v>
      </c>
      <c r="O609" s="105">
        <f t="shared" si="81"/>
        <v>0</v>
      </c>
      <c r="P609" s="25"/>
      <c r="Q609" s="105"/>
      <c r="R609" s="105"/>
      <c r="S609" s="284"/>
      <c r="U609" s="25"/>
      <c r="V609" s="112">
        <f t="shared" si="82"/>
        <v>0</v>
      </c>
      <c r="W609" s="112">
        <f t="shared" si="83"/>
        <v>0</v>
      </c>
      <c r="X609" s="112">
        <f t="shared" si="84"/>
        <v>0</v>
      </c>
      <c r="Z609" s="102">
        <f t="shared" si="85"/>
        <v>1</v>
      </c>
      <c r="AA609" s="102">
        <f t="shared" si="86"/>
        <v>1</v>
      </c>
      <c r="AH609" s="221"/>
      <c r="AI609" s="270"/>
      <c r="AJ609" s="221"/>
      <c r="AK609" s="221"/>
      <c r="AL609" s="221"/>
      <c r="AM609" s="221"/>
      <c r="AN609" s="221"/>
      <c r="AO609" s="221"/>
      <c r="AP609" s="221"/>
      <c r="AQ609" s="274"/>
      <c r="AR609" s="274"/>
      <c r="AS609" s="221"/>
      <c r="AT609" s="221"/>
      <c r="AU609" s="221"/>
      <c r="AV609" s="221"/>
      <c r="AW609" s="221"/>
      <c r="AX609" s="221"/>
      <c r="AY609" s="221"/>
      <c r="AZ609" s="221"/>
    </row>
    <row r="610" spans="1:52" x14ac:dyDescent="0.15">
      <c r="A610" s="275"/>
      <c r="B610" s="274"/>
      <c r="C610" s="111"/>
      <c r="D610" s="111">
        <v>0</v>
      </c>
      <c r="E610" s="105">
        <v>0</v>
      </c>
      <c r="F610" s="105">
        <v>13.246532918117209</v>
      </c>
      <c r="G610" s="105">
        <v>13.432881932225131</v>
      </c>
      <c r="H610" s="105">
        <v>0</v>
      </c>
      <c r="I610" s="105">
        <v>0</v>
      </c>
      <c r="J610" s="105"/>
      <c r="L610" s="25"/>
      <c r="M610" s="105">
        <f t="shared" si="79"/>
        <v>0</v>
      </c>
      <c r="N610" s="105">
        <f t="shared" si="80"/>
        <v>-0.18634901410792182</v>
      </c>
      <c r="O610" s="105">
        <f t="shared" si="81"/>
        <v>0</v>
      </c>
      <c r="P610" s="25"/>
      <c r="Q610" s="105"/>
      <c r="R610" s="105"/>
      <c r="S610" s="284"/>
      <c r="U610" s="25"/>
      <c r="V610" s="112">
        <f t="shared" si="82"/>
        <v>0</v>
      </c>
      <c r="W610" s="112">
        <f t="shared" si="83"/>
        <v>0</v>
      </c>
      <c r="X610" s="112">
        <f t="shared" si="84"/>
        <v>0</v>
      </c>
      <c r="Z610" s="102">
        <f t="shared" si="85"/>
        <v>1</v>
      </c>
      <c r="AA610" s="102">
        <f t="shared" si="86"/>
        <v>1</v>
      </c>
      <c r="AH610" s="221"/>
      <c r="AI610" s="270"/>
      <c r="AJ610" s="221"/>
      <c r="AK610" s="221"/>
      <c r="AL610" s="221"/>
      <c r="AM610" s="221"/>
      <c r="AN610" s="221"/>
      <c r="AO610" s="221"/>
      <c r="AP610" s="221"/>
      <c r="AQ610" s="274"/>
      <c r="AR610" s="274"/>
      <c r="AS610" s="221"/>
      <c r="AT610" s="221"/>
      <c r="AU610" s="221"/>
      <c r="AV610" s="221"/>
      <c r="AW610" s="221"/>
      <c r="AX610" s="221"/>
      <c r="AY610" s="221"/>
      <c r="AZ610" s="221"/>
    </row>
    <row r="611" spans="1:52" x14ac:dyDescent="0.15">
      <c r="A611" s="275"/>
      <c r="B611" s="274"/>
      <c r="C611" s="111"/>
      <c r="D611" s="111">
        <v>0</v>
      </c>
      <c r="E611" s="105">
        <v>0</v>
      </c>
      <c r="F611" s="105">
        <v>13.246532918117209</v>
      </c>
      <c r="G611" s="105">
        <v>13.432881932225131</v>
      </c>
      <c r="H611" s="105">
        <v>0</v>
      </c>
      <c r="I611" s="105">
        <v>0</v>
      </c>
      <c r="J611" s="105"/>
      <c r="L611" s="25"/>
      <c r="M611" s="105">
        <f t="shared" si="79"/>
        <v>0</v>
      </c>
      <c r="N611" s="105">
        <f t="shared" si="80"/>
        <v>-0.18634901410792182</v>
      </c>
      <c r="O611" s="105">
        <f t="shared" si="81"/>
        <v>0</v>
      </c>
      <c r="P611" s="25"/>
      <c r="Q611" s="105"/>
      <c r="R611" s="105"/>
      <c r="S611" s="284"/>
      <c r="U611" s="25"/>
      <c r="V611" s="112">
        <f t="shared" si="82"/>
        <v>0</v>
      </c>
      <c r="W611" s="112">
        <f t="shared" si="83"/>
        <v>0</v>
      </c>
      <c r="X611" s="112">
        <f t="shared" si="84"/>
        <v>0</v>
      </c>
      <c r="Z611" s="102">
        <f t="shared" si="85"/>
        <v>1</v>
      </c>
      <c r="AA611" s="102">
        <f t="shared" si="86"/>
        <v>1</v>
      </c>
      <c r="AH611" s="221"/>
      <c r="AI611" s="270"/>
      <c r="AJ611" s="221"/>
      <c r="AK611" s="221"/>
      <c r="AL611" s="221"/>
      <c r="AM611" s="221"/>
      <c r="AN611" s="221"/>
      <c r="AO611" s="221"/>
      <c r="AP611" s="221"/>
      <c r="AQ611" s="274"/>
      <c r="AR611" s="274"/>
      <c r="AS611" s="221"/>
      <c r="AT611" s="221"/>
      <c r="AU611" s="221"/>
      <c r="AV611" s="221"/>
      <c r="AW611" s="221"/>
      <c r="AX611" s="221"/>
      <c r="AY611" s="221"/>
      <c r="AZ611" s="221"/>
    </row>
    <row r="612" spans="1:52" x14ac:dyDescent="0.15">
      <c r="A612" s="275"/>
      <c r="B612" s="274"/>
      <c r="C612" s="111"/>
      <c r="D612" s="111">
        <v>0</v>
      </c>
      <c r="E612" s="105">
        <v>0</v>
      </c>
      <c r="F612" s="105">
        <v>13.246532918117209</v>
      </c>
      <c r="G612" s="105">
        <v>13.432881932225131</v>
      </c>
      <c r="H612" s="105">
        <v>0</v>
      </c>
      <c r="I612" s="105">
        <v>0</v>
      </c>
      <c r="J612" s="105"/>
      <c r="L612" s="25"/>
      <c r="M612" s="105">
        <f t="shared" si="79"/>
        <v>0</v>
      </c>
      <c r="N612" s="105">
        <f t="shared" si="80"/>
        <v>-0.18634901410792182</v>
      </c>
      <c r="O612" s="105">
        <f t="shared" si="81"/>
        <v>0</v>
      </c>
      <c r="P612" s="25"/>
      <c r="Q612" s="105"/>
      <c r="R612" s="105"/>
      <c r="S612" s="284"/>
      <c r="U612" s="25"/>
      <c r="V612" s="112">
        <f t="shared" si="82"/>
        <v>0</v>
      </c>
      <c r="W612" s="112">
        <f t="shared" si="83"/>
        <v>0</v>
      </c>
      <c r="X612" s="112">
        <f t="shared" si="84"/>
        <v>0</v>
      </c>
      <c r="Z612" s="102">
        <f t="shared" si="85"/>
        <v>1</v>
      </c>
      <c r="AA612" s="102">
        <f t="shared" si="86"/>
        <v>1</v>
      </c>
      <c r="AH612" s="221"/>
      <c r="AI612" s="270"/>
      <c r="AJ612" s="221"/>
      <c r="AK612" s="221"/>
      <c r="AL612" s="221"/>
      <c r="AM612" s="221"/>
      <c r="AN612" s="221"/>
      <c r="AO612" s="221"/>
      <c r="AP612" s="221"/>
      <c r="AQ612" s="274"/>
      <c r="AR612" s="274"/>
      <c r="AS612" s="221"/>
      <c r="AT612" s="221"/>
      <c r="AU612" s="221"/>
      <c r="AV612" s="221"/>
      <c r="AW612" s="221"/>
      <c r="AX612" s="221"/>
      <c r="AY612" s="221"/>
      <c r="AZ612" s="221"/>
    </row>
    <row r="613" spans="1:52" x14ac:dyDescent="0.15">
      <c r="A613" s="275"/>
      <c r="B613" s="274"/>
      <c r="C613" s="111"/>
      <c r="D613" s="111">
        <v>0</v>
      </c>
      <c r="E613" s="105">
        <v>0</v>
      </c>
      <c r="F613" s="105">
        <v>13.246532918117209</v>
      </c>
      <c r="G613" s="105">
        <v>13.432881932225131</v>
      </c>
      <c r="H613" s="105">
        <v>0</v>
      </c>
      <c r="I613" s="105">
        <v>0</v>
      </c>
      <c r="J613" s="105"/>
      <c r="L613" s="25"/>
      <c r="M613" s="105">
        <f t="shared" si="79"/>
        <v>0</v>
      </c>
      <c r="N613" s="105">
        <f t="shared" si="80"/>
        <v>-0.18634901410792182</v>
      </c>
      <c r="O613" s="105">
        <f t="shared" si="81"/>
        <v>0</v>
      </c>
      <c r="P613" s="25"/>
      <c r="Q613" s="105"/>
      <c r="R613" s="105"/>
      <c r="S613" s="284"/>
      <c r="U613" s="25"/>
      <c r="V613" s="112">
        <f t="shared" si="82"/>
        <v>0</v>
      </c>
      <c r="W613" s="112">
        <f t="shared" si="83"/>
        <v>0</v>
      </c>
      <c r="X613" s="112">
        <f t="shared" si="84"/>
        <v>0</v>
      </c>
      <c r="Z613" s="102">
        <f t="shared" si="85"/>
        <v>1</v>
      </c>
      <c r="AA613" s="102">
        <f t="shared" si="86"/>
        <v>1</v>
      </c>
      <c r="AH613" s="221"/>
      <c r="AI613" s="270"/>
      <c r="AJ613" s="221"/>
      <c r="AK613" s="221"/>
      <c r="AL613" s="221"/>
      <c r="AM613" s="221"/>
      <c r="AN613" s="221"/>
      <c r="AO613" s="221"/>
      <c r="AP613" s="221"/>
      <c r="AQ613" s="274"/>
      <c r="AR613" s="274"/>
      <c r="AS613" s="221"/>
      <c r="AT613" s="221"/>
      <c r="AU613" s="221"/>
      <c r="AV613" s="221"/>
      <c r="AW613" s="221"/>
      <c r="AX613" s="221"/>
      <c r="AY613" s="221"/>
      <c r="AZ613" s="221"/>
    </row>
    <row r="614" spans="1:52" x14ac:dyDescent="0.15">
      <c r="A614" s="275"/>
      <c r="B614" s="274"/>
      <c r="C614" s="111"/>
      <c r="D614" s="111">
        <v>0</v>
      </c>
      <c r="E614" s="105">
        <v>0</v>
      </c>
      <c r="F614" s="105">
        <v>13.246532918117209</v>
      </c>
      <c r="G614" s="105">
        <v>13.432881932225131</v>
      </c>
      <c r="H614" s="105">
        <v>0</v>
      </c>
      <c r="I614" s="105">
        <v>0</v>
      </c>
      <c r="J614" s="105"/>
      <c r="L614" s="25"/>
      <c r="M614" s="105">
        <f t="shared" si="79"/>
        <v>0</v>
      </c>
      <c r="N614" s="105">
        <f t="shared" si="80"/>
        <v>-0.18634901410792182</v>
      </c>
      <c r="O614" s="105">
        <f t="shared" si="81"/>
        <v>0</v>
      </c>
      <c r="P614" s="25"/>
      <c r="Q614" s="105"/>
      <c r="R614" s="105"/>
      <c r="S614" s="284"/>
      <c r="U614" s="25"/>
      <c r="V614" s="112">
        <f t="shared" si="82"/>
        <v>0</v>
      </c>
      <c r="W614" s="112">
        <f t="shared" si="83"/>
        <v>0</v>
      </c>
      <c r="X614" s="112">
        <f t="shared" si="84"/>
        <v>0</v>
      </c>
      <c r="Z614" s="102">
        <f t="shared" si="85"/>
        <v>1</v>
      </c>
      <c r="AA614" s="102">
        <f t="shared" si="86"/>
        <v>1</v>
      </c>
      <c r="AH614" s="221"/>
      <c r="AI614" s="270"/>
      <c r="AJ614" s="221"/>
      <c r="AK614" s="221"/>
      <c r="AL614" s="221"/>
      <c r="AM614" s="221"/>
      <c r="AN614" s="221"/>
      <c r="AO614" s="221"/>
      <c r="AP614" s="221"/>
      <c r="AQ614" s="274"/>
      <c r="AR614" s="274"/>
      <c r="AS614" s="221"/>
      <c r="AT614" s="221"/>
      <c r="AU614" s="221"/>
      <c r="AV614" s="221"/>
      <c r="AW614" s="221"/>
      <c r="AX614" s="221"/>
      <c r="AY614" s="221"/>
      <c r="AZ614" s="221"/>
    </row>
    <row r="615" spans="1:52" x14ac:dyDescent="0.15">
      <c r="A615" s="275"/>
      <c r="B615" s="274"/>
      <c r="C615" s="111"/>
      <c r="D615" s="111">
        <v>0</v>
      </c>
      <c r="E615" s="105">
        <v>0</v>
      </c>
      <c r="F615" s="105">
        <v>13.246532918117209</v>
      </c>
      <c r="G615" s="105">
        <v>13.432881932225131</v>
      </c>
      <c r="H615" s="105">
        <v>0</v>
      </c>
      <c r="I615" s="105">
        <v>0</v>
      </c>
      <c r="J615" s="105"/>
      <c r="L615" s="25"/>
      <c r="M615" s="105">
        <f t="shared" si="79"/>
        <v>0</v>
      </c>
      <c r="N615" s="105">
        <f t="shared" si="80"/>
        <v>-0.18634901410792182</v>
      </c>
      <c r="O615" s="105">
        <f t="shared" si="81"/>
        <v>0</v>
      </c>
      <c r="P615" s="25"/>
      <c r="Q615" s="105"/>
      <c r="R615" s="105"/>
      <c r="S615" s="284"/>
      <c r="U615" s="25"/>
      <c r="V615" s="112">
        <f t="shared" si="82"/>
        <v>0</v>
      </c>
      <c r="W615" s="112">
        <f t="shared" si="83"/>
        <v>0</v>
      </c>
      <c r="X615" s="112">
        <f t="shared" si="84"/>
        <v>0</v>
      </c>
      <c r="Z615" s="102">
        <f t="shared" si="85"/>
        <v>1</v>
      </c>
      <c r="AA615" s="102">
        <f t="shared" si="86"/>
        <v>1</v>
      </c>
      <c r="AH615" s="221"/>
      <c r="AI615" s="270"/>
      <c r="AJ615" s="221"/>
      <c r="AK615" s="221"/>
      <c r="AL615" s="221"/>
      <c r="AM615" s="221"/>
      <c r="AN615" s="221"/>
      <c r="AO615" s="221"/>
      <c r="AP615" s="221"/>
      <c r="AQ615" s="274"/>
      <c r="AR615" s="274"/>
      <c r="AS615" s="221"/>
      <c r="AT615" s="221"/>
      <c r="AU615" s="221"/>
      <c r="AV615" s="221"/>
      <c r="AW615" s="221"/>
      <c r="AX615" s="221"/>
      <c r="AY615" s="221"/>
      <c r="AZ615" s="221"/>
    </row>
    <row r="616" spans="1:52" x14ac:dyDescent="0.15">
      <c r="A616" s="275"/>
      <c r="B616" s="274"/>
      <c r="C616" s="111"/>
      <c r="D616" s="111">
        <v>0</v>
      </c>
      <c r="E616" s="105">
        <v>0</v>
      </c>
      <c r="F616" s="105">
        <v>13.246532918117209</v>
      </c>
      <c r="G616" s="105">
        <v>13.432881932225131</v>
      </c>
      <c r="H616" s="105">
        <v>0</v>
      </c>
      <c r="I616" s="105">
        <v>0</v>
      </c>
      <c r="J616" s="105"/>
      <c r="L616" s="25"/>
      <c r="M616" s="105">
        <f t="shared" si="79"/>
        <v>0</v>
      </c>
      <c r="N616" s="105">
        <f t="shared" si="80"/>
        <v>-0.18634901410792182</v>
      </c>
      <c r="O616" s="105">
        <f t="shared" si="81"/>
        <v>0</v>
      </c>
      <c r="P616" s="25"/>
      <c r="Q616" s="105"/>
      <c r="R616" s="105"/>
      <c r="S616" s="284"/>
      <c r="U616" s="25"/>
      <c r="V616" s="112">
        <f t="shared" si="82"/>
        <v>0</v>
      </c>
      <c r="W616" s="112">
        <f t="shared" si="83"/>
        <v>0</v>
      </c>
      <c r="X616" s="112">
        <f t="shared" si="84"/>
        <v>0</v>
      </c>
      <c r="Z616" s="102">
        <f t="shared" si="85"/>
        <v>1</v>
      </c>
      <c r="AA616" s="102">
        <f t="shared" si="86"/>
        <v>1</v>
      </c>
      <c r="AH616" s="221"/>
      <c r="AI616" s="270"/>
      <c r="AJ616" s="221"/>
      <c r="AK616" s="221"/>
      <c r="AL616" s="221"/>
      <c r="AM616" s="221"/>
      <c r="AN616" s="221"/>
      <c r="AO616" s="221"/>
      <c r="AP616" s="221"/>
      <c r="AQ616" s="274"/>
      <c r="AR616" s="274"/>
      <c r="AS616" s="221"/>
      <c r="AT616" s="221"/>
      <c r="AU616" s="221"/>
      <c r="AV616" s="221"/>
      <c r="AW616" s="221"/>
      <c r="AX616" s="221"/>
      <c r="AY616" s="221"/>
      <c r="AZ616" s="221"/>
    </row>
    <row r="617" spans="1:52" x14ac:dyDescent="0.15">
      <c r="A617" s="275"/>
      <c r="B617" s="274"/>
      <c r="C617" s="111"/>
      <c r="D617" s="111">
        <v>0</v>
      </c>
      <c r="E617" s="105">
        <v>0</v>
      </c>
      <c r="F617" s="105">
        <v>13.246532918117209</v>
      </c>
      <c r="G617" s="105">
        <v>13.432881932225131</v>
      </c>
      <c r="H617" s="105">
        <v>0</v>
      </c>
      <c r="I617" s="105">
        <v>0</v>
      </c>
      <c r="J617" s="105"/>
      <c r="L617" s="25"/>
      <c r="M617" s="105">
        <f t="shared" si="79"/>
        <v>0</v>
      </c>
      <c r="N617" s="105">
        <f t="shared" si="80"/>
        <v>-0.18634901410792182</v>
      </c>
      <c r="O617" s="105">
        <f t="shared" si="81"/>
        <v>0</v>
      </c>
      <c r="P617" s="25"/>
      <c r="Q617" s="105"/>
      <c r="R617" s="105"/>
      <c r="S617" s="284"/>
      <c r="U617" s="25"/>
      <c r="V617" s="112">
        <f t="shared" si="82"/>
        <v>0</v>
      </c>
      <c r="W617" s="112">
        <f t="shared" si="83"/>
        <v>0</v>
      </c>
      <c r="X617" s="112">
        <f t="shared" si="84"/>
        <v>0</v>
      </c>
      <c r="Z617" s="102">
        <f t="shared" si="85"/>
        <v>1</v>
      </c>
      <c r="AA617" s="102">
        <f t="shared" si="86"/>
        <v>1</v>
      </c>
      <c r="AH617" s="221"/>
      <c r="AI617" s="270"/>
      <c r="AJ617" s="221"/>
      <c r="AK617" s="221"/>
      <c r="AL617" s="221"/>
      <c r="AM617" s="221"/>
      <c r="AN617" s="221"/>
      <c r="AO617" s="221"/>
      <c r="AP617" s="221"/>
      <c r="AQ617" s="274"/>
      <c r="AR617" s="274"/>
      <c r="AS617" s="221"/>
      <c r="AT617" s="221"/>
      <c r="AU617" s="221"/>
      <c r="AV617" s="221"/>
      <c r="AW617" s="221"/>
      <c r="AX617" s="221"/>
      <c r="AY617" s="221"/>
      <c r="AZ617" s="221"/>
    </row>
    <row r="618" spans="1:52" x14ac:dyDescent="0.15">
      <c r="A618" s="275"/>
      <c r="B618" s="274"/>
      <c r="C618" s="111"/>
      <c r="D618" s="111">
        <v>0</v>
      </c>
      <c r="E618" s="105">
        <v>0</v>
      </c>
      <c r="F618" s="105">
        <v>13.246532918117209</v>
      </c>
      <c r="G618" s="105">
        <v>13.432881932225131</v>
      </c>
      <c r="H618" s="105">
        <v>0</v>
      </c>
      <c r="I618" s="105">
        <v>0</v>
      </c>
      <c r="J618" s="105"/>
      <c r="L618" s="25"/>
      <c r="M618" s="105">
        <f t="shared" si="79"/>
        <v>0</v>
      </c>
      <c r="N618" s="105">
        <f t="shared" si="80"/>
        <v>-0.18634901410792182</v>
      </c>
      <c r="O618" s="105">
        <f t="shared" si="81"/>
        <v>0</v>
      </c>
      <c r="P618" s="25"/>
      <c r="Q618" s="105"/>
      <c r="R618" s="105"/>
      <c r="S618" s="284"/>
      <c r="U618" s="25"/>
      <c r="V618" s="112">
        <f t="shared" si="82"/>
        <v>0</v>
      </c>
      <c r="W618" s="112">
        <f t="shared" si="83"/>
        <v>0</v>
      </c>
      <c r="X618" s="112">
        <f t="shared" si="84"/>
        <v>0</v>
      </c>
      <c r="Z618" s="102">
        <f t="shared" si="85"/>
        <v>1</v>
      </c>
      <c r="AA618" s="102">
        <f t="shared" si="86"/>
        <v>1</v>
      </c>
      <c r="AH618" s="221"/>
      <c r="AI618" s="270"/>
      <c r="AJ618" s="221"/>
      <c r="AK618" s="221"/>
      <c r="AL618" s="221"/>
      <c r="AM618" s="221"/>
      <c r="AN618" s="221"/>
      <c r="AO618" s="221"/>
      <c r="AP618" s="221"/>
      <c r="AQ618" s="274"/>
      <c r="AR618" s="274"/>
      <c r="AS618" s="221"/>
      <c r="AT618" s="221"/>
      <c r="AU618" s="221"/>
      <c r="AV618" s="221"/>
      <c r="AW618" s="221"/>
      <c r="AX618" s="221"/>
      <c r="AY618" s="221"/>
      <c r="AZ618" s="221"/>
    </row>
    <row r="619" spans="1:52" x14ac:dyDescent="0.15">
      <c r="A619" s="275"/>
      <c r="B619" s="274"/>
      <c r="C619" s="111"/>
      <c r="D619" s="111">
        <v>0</v>
      </c>
      <c r="E619" s="105">
        <v>0</v>
      </c>
      <c r="F619" s="105">
        <v>13.246532918117209</v>
      </c>
      <c r="G619" s="105">
        <v>13.432881932225131</v>
      </c>
      <c r="H619" s="105">
        <v>0</v>
      </c>
      <c r="I619" s="105">
        <v>0</v>
      </c>
      <c r="J619" s="105"/>
      <c r="L619" s="25"/>
      <c r="M619" s="105">
        <f t="shared" si="79"/>
        <v>0</v>
      </c>
      <c r="N619" s="105">
        <f t="shared" si="80"/>
        <v>-0.18634901410792182</v>
      </c>
      <c r="O619" s="105">
        <f t="shared" si="81"/>
        <v>0</v>
      </c>
      <c r="P619" s="25"/>
      <c r="Q619" s="105"/>
      <c r="R619" s="105"/>
      <c r="S619" s="284"/>
      <c r="U619" s="25"/>
      <c r="V619" s="112">
        <f t="shared" si="82"/>
        <v>0</v>
      </c>
      <c r="W619" s="112">
        <f t="shared" si="83"/>
        <v>0</v>
      </c>
      <c r="X619" s="112">
        <f t="shared" si="84"/>
        <v>0</v>
      </c>
      <c r="Z619" s="102">
        <f t="shared" si="85"/>
        <v>1</v>
      </c>
      <c r="AA619" s="102">
        <f t="shared" si="86"/>
        <v>1</v>
      </c>
      <c r="AH619" s="221"/>
      <c r="AI619" s="270"/>
      <c r="AJ619" s="221"/>
      <c r="AK619" s="221"/>
      <c r="AL619" s="221"/>
      <c r="AM619" s="221"/>
      <c r="AN619" s="221"/>
      <c r="AO619" s="221"/>
      <c r="AP619" s="221"/>
      <c r="AQ619" s="274"/>
      <c r="AR619" s="274"/>
      <c r="AS619" s="221"/>
      <c r="AT619" s="221"/>
      <c r="AU619" s="221"/>
      <c r="AV619" s="221"/>
      <c r="AW619" s="221"/>
      <c r="AX619" s="221"/>
      <c r="AY619" s="221"/>
      <c r="AZ619" s="221"/>
    </row>
    <row r="620" spans="1:52" x14ac:dyDescent="0.15">
      <c r="A620" s="275"/>
      <c r="B620" s="274"/>
      <c r="C620" s="111"/>
      <c r="D620" s="111">
        <v>0</v>
      </c>
      <c r="E620" s="105">
        <v>0</v>
      </c>
      <c r="F620" s="105">
        <v>13.246532918117209</v>
      </c>
      <c r="G620" s="105">
        <v>13.432881932225131</v>
      </c>
      <c r="H620" s="105">
        <v>0</v>
      </c>
      <c r="I620" s="105">
        <v>0</v>
      </c>
      <c r="J620" s="105"/>
      <c r="L620" s="25"/>
      <c r="M620" s="105">
        <f t="shared" si="79"/>
        <v>0</v>
      </c>
      <c r="N620" s="105">
        <f t="shared" si="80"/>
        <v>-0.18634901410792182</v>
      </c>
      <c r="O620" s="105">
        <f t="shared" si="81"/>
        <v>0</v>
      </c>
      <c r="P620" s="25"/>
      <c r="Q620" s="105"/>
      <c r="R620" s="105"/>
      <c r="S620" s="284"/>
      <c r="U620" s="25"/>
      <c r="V620" s="112">
        <f t="shared" si="82"/>
        <v>0</v>
      </c>
      <c r="W620" s="112">
        <f t="shared" si="83"/>
        <v>0</v>
      </c>
      <c r="X620" s="112">
        <f t="shared" si="84"/>
        <v>0</v>
      </c>
      <c r="Z620" s="102">
        <f t="shared" si="85"/>
        <v>1</v>
      </c>
      <c r="AA620" s="102">
        <f t="shared" si="86"/>
        <v>1</v>
      </c>
      <c r="AH620" s="221"/>
      <c r="AI620" s="270"/>
      <c r="AJ620" s="221"/>
      <c r="AK620" s="221"/>
      <c r="AL620" s="221"/>
      <c r="AM620" s="221"/>
      <c r="AN620" s="221"/>
      <c r="AO620" s="221"/>
      <c r="AP620" s="221"/>
      <c r="AQ620" s="274"/>
      <c r="AR620" s="274"/>
      <c r="AS620" s="221"/>
      <c r="AT620" s="221"/>
      <c r="AU620" s="221"/>
      <c r="AV620" s="221"/>
      <c r="AW620" s="221"/>
      <c r="AX620" s="221"/>
      <c r="AY620" s="221"/>
      <c r="AZ620" s="221"/>
    </row>
    <row r="621" spans="1:52" x14ac:dyDescent="0.15">
      <c r="A621" s="275"/>
      <c r="B621" s="274"/>
      <c r="C621" s="111"/>
      <c r="D621" s="111">
        <v>0</v>
      </c>
      <c r="E621" s="105">
        <v>0</v>
      </c>
      <c r="F621" s="105">
        <v>13.246532918117209</v>
      </c>
      <c r="G621" s="105">
        <v>13.432881932225131</v>
      </c>
      <c r="H621" s="105">
        <v>0</v>
      </c>
      <c r="I621" s="105">
        <v>0</v>
      </c>
      <c r="J621" s="105"/>
      <c r="L621" s="25"/>
      <c r="M621" s="105">
        <f t="shared" si="79"/>
        <v>0</v>
      </c>
      <c r="N621" s="105">
        <f t="shared" si="80"/>
        <v>-0.18634901410792182</v>
      </c>
      <c r="O621" s="105">
        <f t="shared" si="81"/>
        <v>0</v>
      </c>
      <c r="P621" s="25"/>
      <c r="Q621" s="105"/>
      <c r="R621" s="105"/>
      <c r="S621" s="284"/>
      <c r="U621" s="25"/>
      <c r="V621" s="112">
        <f t="shared" si="82"/>
        <v>0</v>
      </c>
      <c r="W621" s="112">
        <f t="shared" si="83"/>
        <v>0</v>
      </c>
      <c r="X621" s="112">
        <f t="shared" si="84"/>
        <v>0</v>
      </c>
      <c r="Z621" s="102">
        <f t="shared" si="85"/>
        <v>1</v>
      </c>
      <c r="AA621" s="102">
        <f t="shared" si="86"/>
        <v>1</v>
      </c>
      <c r="AH621" s="221"/>
      <c r="AI621" s="270"/>
      <c r="AJ621" s="221"/>
      <c r="AK621" s="221"/>
      <c r="AL621" s="221"/>
      <c r="AM621" s="221"/>
      <c r="AN621" s="221"/>
      <c r="AO621" s="221"/>
      <c r="AP621" s="221"/>
      <c r="AQ621" s="274"/>
      <c r="AR621" s="274"/>
      <c r="AS621" s="221"/>
      <c r="AT621" s="221"/>
      <c r="AU621" s="221"/>
      <c r="AV621" s="221"/>
      <c r="AW621" s="221"/>
      <c r="AX621" s="221"/>
      <c r="AY621" s="221"/>
      <c r="AZ621" s="221"/>
    </row>
    <row r="622" spans="1:52" x14ac:dyDescent="0.15">
      <c r="A622" s="275"/>
      <c r="B622" s="274"/>
      <c r="C622" s="111"/>
      <c r="D622" s="111">
        <v>0</v>
      </c>
      <c r="E622" s="105">
        <v>0</v>
      </c>
      <c r="F622" s="105">
        <v>13.246532918117209</v>
      </c>
      <c r="G622" s="105">
        <v>13.432881932225131</v>
      </c>
      <c r="H622" s="105">
        <v>0</v>
      </c>
      <c r="I622" s="105">
        <v>0</v>
      </c>
      <c r="J622" s="105"/>
      <c r="L622" s="25"/>
      <c r="M622" s="105">
        <f t="shared" si="79"/>
        <v>0</v>
      </c>
      <c r="N622" s="105">
        <f t="shared" si="80"/>
        <v>-0.18634901410792182</v>
      </c>
      <c r="O622" s="105">
        <f t="shared" si="81"/>
        <v>0</v>
      </c>
      <c r="P622" s="25"/>
      <c r="Q622" s="105"/>
      <c r="R622" s="105"/>
      <c r="S622" s="284"/>
      <c r="U622" s="25"/>
      <c r="V622" s="112">
        <f t="shared" si="82"/>
        <v>0</v>
      </c>
      <c r="W622" s="112">
        <f t="shared" si="83"/>
        <v>0</v>
      </c>
      <c r="X622" s="112">
        <f t="shared" si="84"/>
        <v>0</v>
      </c>
      <c r="Z622" s="102">
        <f t="shared" si="85"/>
        <v>1</v>
      </c>
      <c r="AA622" s="102">
        <f t="shared" si="86"/>
        <v>1</v>
      </c>
      <c r="AH622" s="221"/>
      <c r="AI622" s="270"/>
      <c r="AJ622" s="221"/>
      <c r="AK622" s="221"/>
      <c r="AL622" s="221"/>
      <c r="AM622" s="221"/>
      <c r="AN622" s="221"/>
      <c r="AO622" s="221"/>
      <c r="AP622" s="221"/>
      <c r="AQ622" s="274"/>
      <c r="AR622" s="274"/>
      <c r="AS622" s="221"/>
      <c r="AT622" s="221"/>
      <c r="AU622" s="221"/>
      <c r="AV622" s="221"/>
      <c r="AW622" s="221"/>
      <c r="AX622" s="221"/>
      <c r="AY622" s="221"/>
      <c r="AZ622" s="221"/>
    </row>
    <row r="623" spans="1:52" x14ac:dyDescent="0.15">
      <c r="A623" s="275"/>
      <c r="B623" s="274"/>
      <c r="C623" s="111"/>
      <c r="D623" s="111">
        <v>0</v>
      </c>
      <c r="E623" s="105">
        <v>0</v>
      </c>
      <c r="F623" s="105">
        <v>13.246532918117209</v>
      </c>
      <c r="G623" s="105">
        <v>13.432881932225131</v>
      </c>
      <c r="H623" s="105">
        <v>0</v>
      </c>
      <c r="I623" s="105">
        <v>0</v>
      </c>
      <c r="J623" s="105"/>
      <c r="L623" s="25"/>
      <c r="M623" s="105">
        <f t="shared" si="79"/>
        <v>0</v>
      </c>
      <c r="N623" s="105">
        <f t="shared" si="80"/>
        <v>-0.18634901410792182</v>
      </c>
      <c r="O623" s="105">
        <f t="shared" si="81"/>
        <v>0</v>
      </c>
      <c r="P623" s="25"/>
      <c r="Q623" s="105"/>
      <c r="R623" s="105"/>
      <c r="S623" s="284"/>
      <c r="U623" s="25"/>
      <c r="V623" s="112">
        <f t="shared" si="82"/>
        <v>0</v>
      </c>
      <c r="W623" s="112">
        <f t="shared" si="83"/>
        <v>0</v>
      </c>
      <c r="X623" s="112">
        <f t="shared" si="84"/>
        <v>0</v>
      </c>
      <c r="Z623" s="102">
        <f t="shared" si="85"/>
        <v>1</v>
      </c>
      <c r="AA623" s="102">
        <f t="shared" si="86"/>
        <v>1</v>
      </c>
      <c r="AH623" s="221"/>
      <c r="AI623" s="270"/>
      <c r="AJ623" s="221"/>
      <c r="AK623" s="221"/>
      <c r="AL623" s="221"/>
      <c r="AM623" s="221"/>
      <c r="AN623" s="221"/>
      <c r="AO623" s="221"/>
      <c r="AP623" s="221"/>
      <c r="AQ623" s="274"/>
      <c r="AR623" s="274"/>
      <c r="AS623" s="221"/>
      <c r="AT623" s="221"/>
      <c r="AU623" s="221"/>
      <c r="AV623" s="221"/>
      <c r="AW623" s="221"/>
      <c r="AX623" s="221"/>
      <c r="AY623" s="221"/>
      <c r="AZ623" s="221"/>
    </row>
    <row r="624" spans="1:52" x14ac:dyDescent="0.15">
      <c r="A624" s="275"/>
      <c r="B624" s="274"/>
      <c r="C624" s="111"/>
      <c r="D624" s="111">
        <v>0</v>
      </c>
      <c r="E624" s="105">
        <v>0</v>
      </c>
      <c r="F624" s="105">
        <v>13.246532918117209</v>
      </c>
      <c r="G624" s="105">
        <v>13.432881932225131</v>
      </c>
      <c r="H624" s="105">
        <v>0</v>
      </c>
      <c r="I624" s="105">
        <v>0</v>
      </c>
      <c r="J624" s="105"/>
      <c r="L624" s="25"/>
      <c r="M624" s="105">
        <f t="shared" si="79"/>
        <v>0</v>
      </c>
      <c r="N624" s="105">
        <f t="shared" si="80"/>
        <v>-0.18634901410792182</v>
      </c>
      <c r="O624" s="105">
        <f t="shared" si="81"/>
        <v>0</v>
      </c>
      <c r="P624" s="25"/>
      <c r="Q624" s="105"/>
      <c r="R624" s="105"/>
      <c r="S624" s="284"/>
      <c r="U624" s="25"/>
      <c r="V624" s="112">
        <f t="shared" si="82"/>
        <v>0</v>
      </c>
      <c r="W624" s="112">
        <f t="shared" si="83"/>
        <v>0</v>
      </c>
      <c r="X624" s="112">
        <f t="shared" si="84"/>
        <v>0</v>
      </c>
      <c r="Z624" s="102">
        <f t="shared" si="85"/>
        <v>1</v>
      </c>
      <c r="AA624" s="102">
        <f t="shared" si="86"/>
        <v>1</v>
      </c>
      <c r="AH624" s="221"/>
      <c r="AI624" s="270"/>
      <c r="AJ624" s="221"/>
      <c r="AK624" s="221"/>
      <c r="AL624" s="221"/>
      <c r="AM624" s="221"/>
      <c r="AN624" s="221"/>
      <c r="AO624" s="221"/>
      <c r="AP624" s="221"/>
      <c r="AQ624" s="274"/>
      <c r="AR624" s="274"/>
      <c r="AS624" s="221"/>
      <c r="AT624" s="221"/>
      <c r="AU624" s="221"/>
      <c r="AV624" s="221"/>
      <c r="AW624" s="221"/>
      <c r="AX624" s="221"/>
      <c r="AY624" s="221"/>
      <c r="AZ624" s="221"/>
    </row>
    <row r="625" spans="1:52" x14ac:dyDescent="0.15">
      <c r="A625" s="275"/>
      <c r="B625" s="274"/>
      <c r="C625" s="111"/>
      <c r="D625" s="111">
        <v>0</v>
      </c>
      <c r="E625" s="105">
        <v>0</v>
      </c>
      <c r="F625" s="105">
        <v>13.246532918117209</v>
      </c>
      <c r="G625" s="105">
        <v>13.432881932225131</v>
      </c>
      <c r="H625" s="105">
        <v>0</v>
      </c>
      <c r="I625" s="105">
        <v>0</v>
      </c>
      <c r="J625" s="105"/>
      <c r="L625" s="25"/>
      <c r="M625" s="105">
        <f t="shared" si="79"/>
        <v>0</v>
      </c>
      <c r="N625" s="105">
        <f t="shared" si="80"/>
        <v>-0.18634901410792182</v>
      </c>
      <c r="O625" s="105">
        <f t="shared" si="81"/>
        <v>0</v>
      </c>
      <c r="P625" s="25"/>
      <c r="Q625" s="105"/>
      <c r="R625" s="105"/>
      <c r="S625" s="284"/>
      <c r="U625" s="25"/>
      <c r="V625" s="112">
        <f t="shared" si="82"/>
        <v>0</v>
      </c>
      <c r="W625" s="112">
        <f t="shared" si="83"/>
        <v>0</v>
      </c>
      <c r="X625" s="112">
        <f t="shared" si="84"/>
        <v>0</v>
      </c>
      <c r="Z625" s="102">
        <f t="shared" si="85"/>
        <v>1</v>
      </c>
      <c r="AA625" s="102">
        <f t="shared" si="86"/>
        <v>1</v>
      </c>
      <c r="AH625" s="221"/>
      <c r="AI625" s="270"/>
      <c r="AJ625" s="221"/>
      <c r="AK625" s="221"/>
      <c r="AL625" s="221"/>
      <c r="AM625" s="221"/>
      <c r="AN625" s="221"/>
      <c r="AO625" s="221"/>
      <c r="AP625" s="221"/>
      <c r="AQ625" s="274"/>
      <c r="AR625" s="274"/>
      <c r="AS625" s="221"/>
      <c r="AT625" s="221"/>
      <c r="AU625" s="221"/>
      <c r="AV625" s="221"/>
      <c r="AW625" s="221"/>
      <c r="AX625" s="221"/>
      <c r="AY625" s="221"/>
      <c r="AZ625" s="221"/>
    </row>
    <row r="626" spans="1:52" x14ac:dyDescent="0.15">
      <c r="A626" s="275"/>
      <c r="B626" s="274"/>
      <c r="C626" s="111"/>
      <c r="D626" s="111">
        <v>0</v>
      </c>
      <c r="E626" s="105">
        <v>0</v>
      </c>
      <c r="F626" s="105">
        <v>13.246532918117209</v>
      </c>
      <c r="G626" s="105">
        <v>13.432881932225131</v>
      </c>
      <c r="H626" s="105">
        <v>0</v>
      </c>
      <c r="I626" s="105">
        <v>0</v>
      </c>
      <c r="J626" s="105"/>
      <c r="L626" s="25"/>
      <c r="M626" s="105">
        <f t="shared" si="79"/>
        <v>0</v>
      </c>
      <c r="N626" s="105">
        <f t="shared" si="80"/>
        <v>-0.18634901410792182</v>
      </c>
      <c r="O626" s="105">
        <f t="shared" si="81"/>
        <v>0</v>
      </c>
      <c r="P626" s="25"/>
      <c r="Q626" s="105"/>
      <c r="R626" s="105"/>
      <c r="S626" s="284"/>
      <c r="U626" s="25"/>
      <c r="V626" s="112">
        <f t="shared" si="82"/>
        <v>0</v>
      </c>
      <c r="W626" s="112">
        <f t="shared" si="83"/>
        <v>0</v>
      </c>
      <c r="X626" s="112">
        <f t="shared" si="84"/>
        <v>0</v>
      </c>
      <c r="Z626" s="102">
        <f t="shared" si="85"/>
        <v>1</v>
      </c>
      <c r="AA626" s="102">
        <f t="shared" si="86"/>
        <v>1</v>
      </c>
      <c r="AH626" s="221"/>
      <c r="AI626" s="270"/>
      <c r="AJ626" s="221"/>
      <c r="AK626" s="221"/>
      <c r="AL626" s="221"/>
      <c r="AM626" s="221"/>
      <c r="AN626" s="221"/>
      <c r="AO626" s="221"/>
      <c r="AP626" s="221"/>
      <c r="AQ626" s="274"/>
      <c r="AR626" s="274"/>
      <c r="AS626" s="221"/>
      <c r="AT626" s="221"/>
      <c r="AU626" s="221"/>
      <c r="AV626" s="221"/>
      <c r="AW626" s="221"/>
      <c r="AX626" s="221"/>
      <c r="AY626" s="221"/>
      <c r="AZ626" s="221"/>
    </row>
    <row r="627" spans="1:52" x14ac:dyDescent="0.15">
      <c r="A627" s="275"/>
      <c r="B627" s="274"/>
      <c r="C627" s="111"/>
      <c r="D627" s="111">
        <v>0</v>
      </c>
      <c r="E627" s="105">
        <v>0</v>
      </c>
      <c r="F627" s="105">
        <v>13.246532918117209</v>
      </c>
      <c r="G627" s="105">
        <v>13.432881932225131</v>
      </c>
      <c r="H627" s="105">
        <v>0</v>
      </c>
      <c r="I627" s="105">
        <v>0</v>
      </c>
      <c r="J627" s="105"/>
      <c r="L627" s="25"/>
      <c r="M627" s="105">
        <f t="shared" si="79"/>
        <v>0</v>
      </c>
      <c r="N627" s="105">
        <f t="shared" si="80"/>
        <v>-0.18634901410792182</v>
      </c>
      <c r="O627" s="105">
        <f t="shared" si="81"/>
        <v>0</v>
      </c>
      <c r="P627" s="25"/>
      <c r="Q627" s="105"/>
      <c r="R627" s="105"/>
      <c r="S627" s="284"/>
      <c r="U627" s="25"/>
      <c r="V627" s="112">
        <f t="shared" si="82"/>
        <v>0</v>
      </c>
      <c r="W627" s="112">
        <f t="shared" si="83"/>
        <v>0</v>
      </c>
      <c r="X627" s="112">
        <f t="shared" si="84"/>
        <v>0</v>
      </c>
      <c r="Z627" s="102">
        <f t="shared" si="85"/>
        <v>1</v>
      </c>
      <c r="AA627" s="102">
        <f t="shared" si="86"/>
        <v>1</v>
      </c>
      <c r="AH627" s="221"/>
      <c r="AI627" s="270"/>
      <c r="AJ627" s="221"/>
      <c r="AK627" s="221"/>
      <c r="AL627" s="221"/>
      <c r="AM627" s="221"/>
      <c r="AN627" s="221"/>
      <c r="AO627" s="221"/>
      <c r="AP627" s="221"/>
      <c r="AQ627" s="274"/>
      <c r="AR627" s="274"/>
      <c r="AS627" s="221"/>
      <c r="AT627" s="221"/>
      <c r="AU627" s="221"/>
      <c r="AV627" s="221"/>
      <c r="AW627" s="221"/>
      <c r="AX627" s="221"/>
      <c r="AY627" s="221"/>
      <c r="AZ627" s="221"/>
    </row>
    <row r="628" spans="1:52" x14ac:dyDescent="0.15">
      <c r="A628" s="275"/>
      <c r="B628" s="274"/>
      <c r="C628" s="111"/>
      <c r="D628" s="111">
        <v>0</v>
      </c>
      <c r="E628" s="105">
        <v>0</v>
      </c>
      <c r="F628" s="105">
        <v>13.246532918117209</v>
      </c>
      <c r="G628" s="105">
        <v>13.432881932225131</v>
      </c>
      <c r="H628" s="105">
        <v>0</v>
      </c>
      <c r="I628" s="105">
        <v>0</v>
      </c>
      <c r="J628" s="105"/>
      <c r="L628" s="25"/>
      <c r="M628" s="105">
        <f t="shared" si="79"/>
        <v>0</v>
      </c>
      <c r="N628" s="105">
        <f t="shared" si="80"/>
        <v>-0.18634901410792182</v>
      </c>
      <c r="O628" s="105">
        <f t="shared" si="81"/>
        <v>0</v>
      </c>
      <c r="P628" s="25"/>
      <c r="Q628" s="105"/>
      <c r="R628" s="105"/>
      <c r="S628" s="284"/>
      <c r="U628" s="25"/>
      <c r="V628" s="112">
        <f t="shared" si="82"/>
        <v>0</v>
      </c>
      <c r="W628" s="112">
        <f t="shared" si="83"/>
        <v>0</v>
      </c>
      <c r="X628" s="112">
        <f t="shared" si="84"/>
        <v>0</v>
      </c>
      <c r="Z628" s="102">
        <f t="shared" si="85"/>
        <v>1</v>
      </c>
      <c r="AA628" s="102">
        <f t="shared" si="86"/>
        <v>1</v>
      </c>
      <c r="AH628" s="221"/>
      <c r="AI628" s="270"/>
      <c r="AJ628" s="221"/>
      <c r="AK628" s="221"/>
      <c r="AL628" s="221"/>
      <c r="AM628" s="221"/>
      <c r="AN628" s="221"/>
      <c r="AO628" s="221"/>
      <c r="AP628" s="221"/>
      <c r="AQ628" s="274"/>
      <c r="AR628" s="274"/>
      <c r="AS628" s="221"/>
      <c r="AT628" s="221"/>
      <c r="AU628" s="221"/>
      <c r="AV628" s="221"/>
      <c r="AW628" s="221"/>
      <c r="AX628" s="221"/>
      <c r="AY628" s="221"/>
      <c r="AZ628" s="221"/>
    </row>
    <row r="629" spans="1:52" x14ac:dyDescent="0.15">
      <c r="A629" s="275"/>
      <c r="B629" s="274"/>
      <c r="C629" s="111"/>
      <c r="D629" s="111">
        <v>0</v>
      </c>
      <c r="E629" s="105">
        <v>0</v>
      </c>
      <c r="F629" s="105">
        <v>13.246532918117209</v>
      </c>
      <c r="G629" s="105">
        <v>13.432881932225131</v>
      </c>
      <c r="H629" s="105">
        <v>0</v>
      </c>
      <c r="I629" s="105">
        <v>0</v>
      </c>
      <c r="J629" s="105"/>
      <c r="L629" s="25"/>
      <c r="M629" s="105">
        <f t="shared" si="79"/>
        <v>0</v>
      </c>
      <c r="N629" s="105">
        <f t="shared" si="80"/>
        <v>-0.18634901410792182</v>
      </c>
      <c r="O629" s="105">
        <f t="shared" si="81"/>
        <v>0</v>
      </c>
      <c r="P629" s="25"/>
      <c r="Q629" s="105"/>
      <c r="R629" s="105"/>
      <c r="S629" s="284"/>
      <c r="U629" s="25"/>
      <c r="V629" s="112">
        <f t="shared" si="82"/>
        <v>0</v>
      </c>
      <c r="W629" s="112">
        <f t="shared" si="83"/>
        <v>0</v>
      </c>
      <c r="X629" s="112">
        <f t="shared" si="84"/>
        <v>0</v>
      </c>
      <c r="Z629" s="102">
        <f t="shared" si="85"/>
        <v>1</v>
      </c>
      <c r="AA629" s="102">
        <f t="shared" si="86"/>
        <v>1</v>
      </c>
      <c r="AH629" s="221"/>
      <c r="AI629" s="270"/>
      <c r="AJ629" s="221"/>
      <c r="AK629" s="221"/>
      <c r="AL629" s="221"/>
      <c r="AM629" s="221"/>
      <c r="AN629" s="221"/>
      <c r="AO629" s="221"/>
      <c r="AP629" s="221"/>
      <c r="AQ629" s="274"/>
      <c r="AR629" s="274"/>
      <c r="AS629" s="221"/>
      <c r="AT629" s="221"/>
      <c r="AU629" s="221"/>
      <c r="AV629" s="221"/>
      <c r="AW629" s="221"/>
      <c r="AX629" s="221"/>
      <c r="AY629" s="221"/>
      <c r="AZ629" s="221"/>
    </row>
    <row r="630" spans="1:52" x14ac:dyDescent="0.15">
      <c r="A630" s="275"/>
      <c r="B630" s="274"/>
      <c r="C630" s="111"/>
      <c r="D630" s="111">
        <v>0</v>
      </c>
      <c r="E630" s="105">
        <v>0</v>
      </c>
      <c r="F630" s="105">
        <v>13.246532918117209</v>
      </c>
      <c r="G630" s="105">
        <v>13.432881932225131</v>
      </c>
      <c r="H630" s="105">
        <v>0</v>
      </c>
      <c r="I630" s="105">
        <v>0</v>
      </c>
      <c r="J630" s="105"/>
      <c r="L630" s="25"/>
      <c r="M630" s="105">
        <f t="shared" si="79"/>
        <v>0</v>
      </c>
      <c r="N630" s="105">
        <f t="shared" si="80"/>
        <v>-0.18634901410792182</v>
      </c>
      <c r="O630" s="105">
        <f t="shared" si="81"/>
        <v>0</v>
      </c>
      <c r="P630" s="25"/>
      <c r="Q630" s="105"/>
      <c r="R630" s="105"/>
      <c r="S630" s="284"/>
      <c r="U630" s="25"/>
      <c r="V630" s="112">
        <f t="shared" si="82"/>
        <v>0</v>
      </c>
      <c r="W630" s="112">
        <f t="shared" si="83"/>
        <v>0</v>
      </c>
      <c r="X630" s="112">
        <f t="shared" si="84"/>
        <v>0</v>
      </c>
      <c r="Z630" s="102">
        <f t="shared" si="85"/>
        <v>1</v>
      </c>
      <c r="AA630" s="102">
        <f t="shared" si="86"/>
        <v>1</v>
      </c>
      <c r="AH630" s="221"/>
      <c r="AI630" s="270"/>
      <c r="AJ630" s="221"/>
      <c r="AK630" s="221"/>
      <c r="AL630" s="221"/>
      <c r="AM630" s="221"/>
      <c r="AN630" s="221"/>
      <c r="AO630" s="221"/>
      <c r="AP630" s="221"/>
      <c r="AQ630" s="274"/>
      <c r="AR630" s="274"/>
      <c r="AS630" s="221"/>
      <c r="AT630" s="221"/>
      <c r="AU630" s="221"/>
      <c r="AV630" s="221"/>
      <c r="AW630" s="221"/>
      <c r="AX630" s="221"/>
      <c r="AY630" s="221"/>
      <c r="AZ630" s="221"/>
    </row>
    <row r="631" spans="1:52" x14ac:dyDescent="0.15">
      <c r="A631" s="275"/>
      <c r="B631" s="274"/>
      <c r="C631" s="111"/>
      <c r="D631" s="111">
        <v>0</v>
      </c>
      <c r="E631" s="105">
        <v>0</v>
      </c>
      <c r="F631" s="105">
        <v>13.246532918117209</v>
      </c>
      <c r="G631" s="105">
        <v>13.432881932225131</v>
      </c>
      <c r="H631" s="105">
        <v>0</v>
      </c>
      <c r="I631" s="105">
        <v>0</v>
      </c>
      <c r="J631" s="105"/>
      <c r="L631" s="25"/>
      <c r="M631" s="105">
        <f t="shared" si="79"/>
        <v>0</v>
      </c>
      <c r="N631" s="105">
        <f t="shared" si="80"/>
        <v>-0.18634901410792182</v>
      </c>
      <c r="O631" s="105">
        <f t="shared" si="81"/>
        <v>0</v>
      </c>
      <c r="P631" s="25"/>
      <c r="Q631" s="105"/>
      <c r="R631" s="105"/>
      <c r="S631" s="284"/>
      <c r="U631" s="25"/>
      <c r="V631" s="112">
        <f t="shared" si="82"/>
        <v>0</v>
      </c>
      <c r="W631" s="112">
        <f t="shared" si="83"/>
        <v>0</v>
      </c>
      <c r="X631" s="112">
        <f t="shared" si="84"/>
        <v>0</v>
      </c>
      <c r="Z631" s="102">
        <f t="shared" si="85"/>
        <v>1</v>
      </c>
      <c r="AA631" s="102">
        <f t="shared" si="86"/>
        <v>1</v>
      </c>
      <c r="AH631" s="221"/>
      <c r="AI631" s="270"/>
      <c r="AJ631" s="221"/>
      <c r="AK631" s="221"/>
      <c r="AL631" s="221"/>
      <c r="AM631" s="221"/>
      <c r="AN631" s="221"/>
      <c r="AO631" s="221"/>
      <c r="AP631" s="221"/>
      <c r="AQ631" s="274"/>
      <c r="AR631" s="274"/>
      <c r="AS631" s="221"/>
      <c r="AT631" s="221"/>
      <c r="AU631" s="221"/>
      <c r="AV631" s="221"/>
      <c r="AW631" s="221"/>
      <c r="AX631" s="221"/>
      <c r="AY631" s="221"/>
      <c r="AZ631" s="221"/>
    </row>
    <row r="632" spans="1:52" x14ac:dyDescent="0.15">
      <c r="A632" s="275"/>
      <c r="B632" s="274"/>
      <c r="C632" s="111"/>
      <c r="D632" s="111">
        <v>0</v>
      </c>
      <c r="E632" s="105">
        <v>0</v>
      </c>
      <c r="F632" s="105">
        <v>13.246532918117209</v>
      </c>
      <c r="G632" s="105">
        <v>13.432881932225131</v>
      </c>
      <c r="H632" s="105">
        <v>0</v>
      </c>
      <c r="I632" s="105">
        <v>0</v>
      </c>
      <c r="J632" s="105"/>
      <c r="L632" s="25"/>
      <c r="M632" s="105">
        <f t="shared" si="79"/>
        <v>0</v>
      </c>
      <c r="N632" s="105">
        <f t="shared" si="80"/>
        <v>-0.18634901410792182</v>
      </c>
      <c r="O632" s="105">
        <f t="shared" si="81"/>
        <v>0</v>
      </c>
      <c r="P632" s="25"/>
      <c r="Q632" s="105"/>
      <c r="R632" s="105"/>
      <c r="S632" s="284"/>
      <c r="U632" s="25"/>
      <c r="V632" s="112">
        <f t="shared" si="82"/>
        <v>0</v>
      </c>
      <c r="W632" s="112">
        <f t="shared" si="83"/>
        <v>0</v>
      </c>
      <c r="X632" s="112">
        <f t="shared" si="84"/>
        <v>0</v>
      </c>
      <c r="Z632" s="102">
        <f t="shared" si="85"/>
        <v>1</v>
      </c>
      <c r="AA632" s="102">
        <f t="shared" si="86"/>
        <v>1</v>
      </c>
      <c r="AH632" s="221"/>
      <c r="AI632" s="270"/>
      <c r="AJ632" s="221"/>
      <c r="AK632" s="221"/>
      <c r="AL632" s="221"/>
      <c r="AM632" s="221"/>
      <c r="AN632" s="221"/>
      <c r="AO632" s="221"/>
      <c r="AP632" s="221"/>
      <c r="AQ632" s="274"/>
      <c r="AR632" s="274"/>
      <c r="AS632" s="221"/>
      <c r="AT632" s="221"/>
      <c r="AU632" s="221"/>
      <c r="AV632" s="221"/>
      <c r="AW632" s="221"/>
      <c r="AX632" s="221"/>
      <c r="AY632" s="221"/>
      <c r="AZ632" s="221"/>
    </row>
    <row r="633" spans="1:52" x14ac:dyDescent="0.15">
      <c r="A633" s="275"/>
      <c r="B633" s="274"/>
      <c r="C633" s="111"/>
      <c r="D633" s="111">
        <v>0</v>
      </c>
      <c r="E633" s="105">
        <v>0</v>
      </c>
      <c r="F633" s="105">
        <v>13.246532918117209</v>
      </c>
      <c r="G633" s="105">
        <v>13.432881932225131</v>
      </c>
      <c r="H633" s="105">
        <v>0</v>
      </c>
      <c r="I633" s="105">
        <v>0</v>
      </c>
      <c r="J633" s="105"/>
      <c r="L633" s="25"/>
      <c r="M633" s="105">
        <f t="shared" si="79"/>
        <v>0</v>
      </c>
      <c r="N633" s="105">
        <f t="shared" si="80"/>
        <v>-0.18634901410792182</v>
      </c>
      <c r="O633" s="105">
        <f t="shared" si="81"/>
        <v>0</v>
      </c>
      <c r="P633" s="25"/>
      <c r="Q633" s="105"/>
      <c r="R633" s="105"/>
      <c r="S633" s="284"/>
      <c r="U633" s="25"/>
      <c r="V633" s="112">
        <f t="shared" si="82"/>
        <v>0</v>
      </c>
      <c r="W633" s="112">
        <f t="shared" si="83"/>
        <v>0</v>
      </c>
      <c r="X633" s="112">
        <f t="shared" si="84"/>
        <v>0</v>
      </c>
      <c r="Z633" s="102">
        <f t="shared" si="85"/>
        <v>1</v>
      </c>
      <c r="AA633" s="102">
        <f t="shared" si="86"/>
        <v>1</v>
      </c>
      <c r="AH633" s="221"/>
      <c r="AI633" s="270"/>
      <c r="AJ633" s="221"/>
      <c r="AK633" s="221"/>
      <c r="AL633" s="221"/>
      <c r="AM633" s="221"/>
      <c r="AN633" s="221"/>
      <c r="AO633" s="221"/>
      <c r="AP633" s="221"/>
      <c r="AQ633" s="274"/>
      <c r="AR633" s="274"/>
      <c r="AS633" s="221"/>
      <c r="AT633" s="221"/>
      <c r="AU633" s="221"/>
      <c r="AV633" s="221"/>
      <c r="AW633" s="221"/>
      <c r="AX633" s="221"/>
      <c r="AY633" s="221"/>
      <c r="AZ633" s="221"/>
    </row>
    <row r="634" spans="1:52" x14ac:dyDescent="0.15">
      <c r="A634" s="275"/>
      <c r="B634" s="274"/>
      <c r="C634" s="111"/>
      <c r="D634" s="111">
        <v>0</v>
      </c>
      <c r="E634" s="105">
        <v>0</v>
      </c>
      <c r="F634" s="105">
        <v>13.246532918117209</v>
      </c>
      <c r="G634" s="105">
        <v>13.432881932225131</v>
      </c>
      <c r="H634" s="105">
        <v>0</v>
      </c>
      <c r="I634" s="105">
        <v>0</v>
      </c>
      <c r="J634" s="105"/>
      <c r="L634" s="25"/>
      <c r="M634" s="105">
        <f t="shared" si="79"/>
        <v>0</v>
      </c>
      <c r="N634" s="105">
        <f t="shared" si="80"/>
        <v>-0.18634901410792182</v>
      </c>
      <c r="O634" s="105">
        <f t="shared" si="81"/>
        <v>0</v>
      </c>
      <c r="P634" s="25"/>
      <c r="Q634" s="105"/>
      <c r="R634" s="105"/>
      <c r="S634" s="284"/>
      <c r="U634" s="25"/>
      <c r="V634" s="112">
        <f t="shared" si="82"/>
        <v>0</v>
      </c>
      <c r="W634" s="112">
        <f t="shared" si="83"/>
        <v>0</v>
      </c>
      <c r="X634" s="112">
        <f t="shared" si="84"/>
        <v>0</v>
      </c>
      <c r="Z634" s="102">
        <f t="shared" si="85"/>
        <v>1</v>
      </c>
      <c r="AA634" s="102">
        <f t="shared" si="86"/>
        <v>1</v>
      </c>
      <c r="AH634" s="221"/>
      <c r="AI634" s="270"/>
      <c r="AJ634" s="221"/>
      <c r="AK634" s="221"/>
      <c r="AL634" s="221"/>
      <c r="AM634" s="221"/>
      <c r="AN634" s="221"/>
      <c r="AO634" s="221"/>
      <c r="AP634" s="221"/>
      <c r="AQ634" s="274"/>
      <c r="AR634" s="274"/>
      <c r="AS634" s="221"/>
      <c r="AT634" s="221"/>
      <c r="AU634" s="221"/>
      <c r="AV634" s="221"/>
      <c r="AW634" s="221"/>
      <c r="AX634" s="221"/>
      <c r="AY634" s="221"/>
      <c r="AZ634" s="221"/>
    </row>
    <row r="635" spans="1:52" x14ac:dyDescent="0.15">
      <c r="A635" s="275"/>
      <c r="B635" s="274"/>
      <c r="C635" s="111"/>
      <c r="D635" s="111">
        <v>0</v>
      </c>
      <c r="E635" s="105">
        <v>0</v>
      </c>
      <c r="F635" s="105">
        <v>13.246532918117209</v>
      </c>
      <c r="G635" s="105">
        <v>13.432881932225131</v>
      </c>
      <c r="H635" s="105">
        <v>0</v>
      </c>
      <c r="I635" s="105">
        <v>0</v>
      </c>
      <c r="J635" s="105"/>
      <c r="L635" s="25"/>
      <c r="M635" s="105">
        <f t="shared" si="79"/>
        <v>0</v>
      </c>
      <c r="N635" s="105">
        <f t="shared" si="80"/>
        <v>-0.18634901410792182</v>
      </c>
      <c r="O635" s="105">
        <f t="shared" si="81"/>
        <v>0</v>
      </c>
      <c r="P635" s="25"/>
      <c r="Q635" s="105"/>
      <c r="R635" s="105"/>
      <c r="S635" s="284"/>
      <c r="U635" s="25"/>
      <c r="V635" s="112">
        <f t="shared" si="82"/>
        <v>0</v>
      </c>
      <c r="W635" s="112">
        <f t="shared" si="83"/>
        <v>0</v>
      </c>
      <c r="X635" s="112">
        <f t="shared" si="84"/>
        <v>0</v>
      </c>
      <c r="Z635" s="102">
        <f t="shared" si="85"/>
        <v>1</v>
      </c>
      <c r="AA635" s="102">
        <f t="shared" si="86"/>
        <v>1</v>
      </c>
      <c r="AH635" s="221"/>
      <c r="AI635" s="270"/>
      <c r="AJ635" s="221"/>
      <c r="AK635" s="221"/>
      <c r="AL635" s="221"/>
      <c r="AM635" s="221"/>
      <c r="AN635" s="221"/>
      <c r="AO635" s="221"/>
      <c r="AP635" s="221"/>
      <c r="AQ635" s="274"/>
      <c r="AR635" s="274"/>
      <c r="AS635" s="221"/>
      <c r="AT635" s="221"/>
      <c r="AU635" s="221"/>
      <c r="AV635" s="221"/>
      <c r="AW635" s="221"/>
      <c r="AX635" s="221"/>
      <c r="AY635" s="221"/>
      <c r="AZ635" s="221"/>
    </row>
    <row r="636" spans="1:52" x14ac:dyDescent="0.15">
      <c r="A636" s="275"/>
      <c r="B636" s="274"/>
      <c r="C636" s="111"/>
      <c r="D636" s="111">
        <v>0</v>
      </c>
      <c r="E636" s="105">
        <v>0</v>
      </c>
      <c r="F636" s="105">
        <v>13.246532918117209</v>
      </c>
      <c r="G636" s="105">
        <v>13.432881932225131</v>
      </c>
      <c r="H636" s="105">
        <v>0</v>
      </c>
      <c r="I636" s="105">
        <v>0</v>
      </c>
      <c r="J636" s="105"/>
      <c r="L636" s="25"/>
      <c r="M636" s="105">
        <f t="shared" si="79"/>
        <v>0</v>
      </c>
      <c r="N636" s="105">
        <f t="shared" si="80"/>
        <v>-0.18634901410792182</v>
      </c>
      <c r="O636" s="105">
        <f t="shared" si="81"/>
        <v>0</v>
      </c>
      <c r="P636" s="25"/>
      <c r="Q636" s="105"/>
      <c r="R636" s="105"/>
      <c r="S636" s="284"/>
      <c r="U636" s="25"/>
      <c r="V636" s="112">
        <f t="shared" si="82"/>
        <v>0</v>
      </c>
      <c r="W636" s="112">
        <f t="shared" si="83"/>
        <v>0</v>
      </c>
      <c r="X636" s="112">
        <f t="shared" si="84"/>
        <v>0</v>
      </c>
      <c r="Z636" s="102">
        <f t="shared" si="85"/>
        <v>1</v>
      </c>
      <c r="AA636" s="102">
        <f t="shared" si="86"/>
        <v>1</v>
      </c>
      <c r="AH636" s="221"/>
      <c r="AI636" s="270"/>
      <c r="AJ636" s="221"/>
      <c r="AK636" s="221"/>
      <c r="AL636" s="221"/>
      <c r="AM636" s="221"/>
      <c r="AN636" s="221"/>
      <c r="AO636" s="221"/>
      <c r="AP636" s="221"/>
      <c r="AQ636" s="274"/>
      <c r="AR636" s="274"/>
      <c r="AS636" s="221"/>
      <c r="AT636" s="221"/>
      <c r="AU636" s="221"/>
      <c r="AV636" s="221"/>
      <c r="AW636" s="221"/>
      <c r="AX636" s="221"/>
      <c r="AY636" s="221"/>
      <c r="AZ636" s="221"/>
    </row>
    <row r="637" spans="1:52" x14ac:dyDescent="0.15">
      <c r="A637" s="275"/>
      <c r="B637" s="274"/>
      <c r="C637" s="111"/>
      <c r="D637" s="111">
        <v>0</v>
      </c>
      <c r="E637" s="105">
        <v>0</v>
      </c>
      <c r="F637" s="105">
        <v>13.246532918117209</v>
      </c>
      <c r="G637" s="105">
        <v>13.432881932225131</v>
      </c>
      <c r="H637" s="105">
        <v>0</v>
      </c>
      <c r="I637" s="105">
        <v>0</v>
      </c>
      <c r="J637" s="105"/>
      <c r="L637" s="25"/>
      <c r="M637" s="105">
        <f t="shared" si="79"/>
        <v>0</v>
      </c>
      <c r="N637" s="105">
        <f t="shared" si="80"/>
        <v>-0.18634901410792182</v>
      </c>
      <c r="O637" s="105">
        <f t="shared" si="81"/>
        <v>0</v>
      </c>
      <c r="P637" s="25"/>
      <c r="Q637" s="105"/>
      <c r="R637" s="105"/>
      <c r="S637" s="284"/>
      <c r="U637" s="25"/>
      <c r="V637" s="112">
        <f t="shared" si="82"/>
        <v>0</v>
      </c>
      <c r="W637" s="112">
        <f t="shared" si="83"/>
        <v>0</v>
      </c>
      <c r="X637" s="112">
        <f t="shared" si="84"/>
        <v>0</v>
      </c>
      <c r="Z637" s="102">
        <f t="shared" si="85"/>
        <v>1</v>
      </c>
      <c r="AA637" s="102">
        <f t="shared" si="86"/>
        <v>1</v>
      </c>
      <c r="AH637" s="221"/>
      <c r="AI637" s="270"/>
      <c r="AJ637" s="221"/>
      <c r="AK637" s="221"/>
      <c r="AL637" s="221"/>
      <c r="AM637" s="221"/>
      <c r="AN637" s="221"/>
      <c r="AO637" s="221"/>
      <c r="AP637" s="221"/>
      <c r="AQ637" s="274"/>
      <c r="AR637" s="274"/>
      <c r="AS637" s="221"/>
      <c r="AT637" s="221"/>
      <c r="AU637" s="221"/>
      <c r="AV637" s="221"/>
      <c r="AW637" s="221"/>
      <c r="AX637" s="221"/>
      <c r="AY637" s="221"/>
      <c r="AZ637" s="221"/>
    </row>
    <row r="638" spans="1:52" x14ac:dyDescent="0.15">
      <c r="A638" s="275"/>
      <c r="B638" s="274"/>
      <c r="C638" s="111"/>
      <c r="D638" s="111">
        <v>0</v>
      </c>
      <c r="E638" s="105">
        <v>0</v>
      </c>
      <c r="F638" s="105">
        <v>13.246532918117209</v>
      </c>
      <c r="G638" s="105">
        <v>13.432881932225131</v>
      </c>
      <c r="H638" s="105">
        <v>0</v>
      </c>
      <c r="I638" s="105">
        <v>0</v>
      </c>
      <c r="J638" s="105"/>
      <c r="L638" s="25"/>
      <c r="M638" s="105">
        <f t="shared" si="79"/>
        <v>0</v>
      </c>
      <c r="N638" s="105">
        <f t="shared" si="80"/>
        <v>-0.18634901410792182</v>
      </c>
      <c r="O638" s="105">
        <f t="shared" si="81"/>
        <v>0</v>
      </c>
      <c r="P638" s="25"/>
      <c r="Q638" s="105"/>
      <c r="R638" s="105"/>
      <c r="S638" s="284"/>
      <c r="U638" s="25"/>
      <c r="V638" s="112">
        <f t="shared" si="82"/>
        <v>0</v>
      </c>
      <c r="W638" s="112">
        <f t="shared" si="83"/>
        <v>0</v>
      </c>
      <c r="X638" s="112">
        <f t="shared" si="84"/>
        <v>0</v>
      </c>
      <c r="Z638" s="102">
        <f t="shared" si="85"/>
        <v>1</v>
      </c>
      <c r="AA638" s="102">
        <f t="shared" si="86"/>
        <v>1</v>
      </c>
      <c r="AH638" s="221"/>
      <c r="AI638" s="270"/>
      <c r="AJ638" s="221"/>
      <c r="AK638" s="221"/>
      <c r="AL638" s="221"/>
      <c r="AM638" s="221"/>
      <c r="AN638" s="221"/>
      <c r="AO638" s="221"/>
      <c r="AP638" s="221"/>
      <c r="AQ638" s="274"/>
      <c r="AR638" s="274"/>
      <c r="AS638" s="221"/>
      <c r="AT638" s="221"/>
      <c r="AU638" s="221"/>
      <c r="AV638" s="221"/>
      <c r="AW638" s="221"/>
      <c r="AX638" s="221"/>
      <c r="AY638" s="221"/>
      <c r="AZ638" s="221"/>
    </row>
    <row r="639" spans="1:52" x14ac:dyDescent="0.15">
      <c r="A639" s="275"/>
      <c r="B639" s="274"/>
      <c r="C639" s="111"/>
      <c r="D639" s="111">
        <v>0</v>
      </c>
      <c r="E639" s="105">
        <v>0</v>
      </c>
      <c r="F639" s="105">
        <v>13.246532918117209</v>
      </c>
      <c r="G639" s="105">
        <v>13.432881932225131</v>
      </c>
      <c r="H639" s="105">
        <v>0</v>
      </c>
      <c r="I639" s="105">
        <v>0</v>
      </c>
      <c r="J639" s="105"/>
      <c r="L639" s="25"/>
      <c r="M639" s="105">
        <f t="shared" si="79"/>
        <v>0</v>
      </c>
      <c r="N639" s="105">
        <f t="shared" si="80"/>
        <v>-0.18634901410792182</v>
      </c>
      <c r="O639" s="105">
        <f t="shared" si="81"/>
        <v>0</v>
      </c>
      <c r="P639" s="25"/>
      <c r="Q639" s="105"/>
      <c r="R639" s="105"/>
      <c r="S639" s="284"/>
      <c r="U639" s="25"/>
      <c r="V639" s="112">
        <f t="shared" si="82"/>
        <v>0</v>
      </c>
      <c r="W639" s="112">
        <f t="shared" si="83"/>
        <v>0</v>
      </c>
      <c r="X639" s="112">
        <f t="shared" si="84"/>
        <v>0</v>
      </c>
      <c r="Z639" s="102">
        <f t="shared" si="85"/>
        <v>1</v>
      </c>
      <c r="AA639" s="102">
        <f t="shared" si="86"/>
        <v>1</v>
      </c>
      <c r="AH639" s="221"/>
      <c r="AI639" s="270"/>
      <c r="AJ639" s="221"/>
      <c r="AK639" s="221"/>
      <c r="AL639" s="221"/>
      <c r="AM639" s="221"/>
      <c r="AN639" s="221"/>
      <c r="AO639" s="221"/>
      <c r="AP639" s="221"/>
      <c r="AQ639" s="274"/>
      <c r="AR639" s="274"/>
      <c r="AS639" s="221"/>
      <c r="AT639" s="221"/>
      <c r="AU639" s="221"/>
      <c r="AV639" s="221"/>
      <c r="AW639" s="221"/>
      <c r="AX639" s="221"/>
      <c r="AY639" s="221"/>
      <c r="AZ639" s="221"/>
    </row>
    <row r="640" spans="1:52" x14ac:dyDescent="0.15">
      <c r="A640" s="275"/>
      <c r="B640" s="274"/>
      <c r="C640" s="111"/>
      <c r="D640" s="111">
        <v>0</v>
      </c>
      <c r="E640" s="105">
        <v>0</v>
      </c>
      <c r="F640" s="105">
        <v>13.246532918117209</v>
      </c>
      <c r="G640" s="105">
        <v>13.432881932225131</v>
      </c>
      <c r="H640" s="105">
        <v>0</v>
      </c>
      <c r="I640" s="105">
        <v>0</v>
      </c>
      <c r="J640" s="105"/>
      <c r="L640" s="25"/>
      <c r="M640" s="105">
        <f t="shared" si="79"/>
        <v>0</v>
      </c>
      <c r="N640" s="105">
        <f t="shared" si="80"/>
        <v>-0.18634901410792182</v>
      </c>
      <c r="O640" s="105">
        <f t="shared" si="81"/>
        <v>0</v>
      </c>
      <c r="P640" s="25"/>
      <c r="Q640" s="105"/>
      <c r="R640" s="105"/>
      <c r="S640" s="284"/>
      <c r="U640" s="25"/>
      <c r="V640" s="112">
        <f t="shared" si="82"/>
        <v>0</v>
      </c>
      <c r="W640" s="112">
        <f t="shared" si="83"/>
        <v>0</v>
      </c>
      <c r="X640" s="112">
        <f t="shared" si="84"/>
        <v>0</v>
      </c>
      <c r="Z640" s="102">
        <f t="shared" si="85"/>
        <v>1</v>
      </c>
      <c r="AA640" s="102">
        <f t="shared" si="86"/>
        <v>1</v>
      </c>
      <c r="AH640" s="221"/>
      <c r="AI640" s="270"/>
      <c r="AJ640" s="221"/>
      <c r="AK640" s="221"/>
      <c r="AL640" s="221"/>
      <c r="AM640" s="221"/>
      <c r="AN640" s="221"/>
      <c r="AO640" s="221"/>
      <c r="AP640" s="221"/>
      <c r="AQ640" s="274"/>
      <c r="AR640" s="274"/>
      <c r="AS640" s="221"/>
      <c r="AT640" s="221"/>
      <c r="AU640" s="221"/>
      <c r="AV640" s="221"/>
      <c r="AW640" s="221"/>
      <c r="AX640" s="221"/>
      <c r="AY640" s="221"/>
      <c r="AZ640" s="221"/>
    </row>
    <row r="641" spans="1:52" x14ac:dyDescent="0.15">
      <c r="A641" s="275"/>
      <c r="B641" s="274"/>
      <c r="C641" s="111"/>
      <c r="D641" s="111">
        <v>0</v>
      </c>
      <c r="E641" s="105">
        <v>0</v>
      </c>
      <c r="F641" s="105">
        <v>13.246532918117209</v>
      </c>
      <c r="G641" s="105">
        <v>13.432881932225131</v>
      </c>
      <c r="H641" s="105">
        <v>0</v>
      </c>
      <c r="I641" s="105">
        <v>0</v>
      </c>
      <c r="J641" s="105"/>
      <c r="L641" s="25"/>
      <c r="M641" s="105">
        <f t="shared" si="79"/>
        <v>0</v>
      </c>
      <c r="N641" s="105">
        <f t="shared" si="80"/>
        <v>-0.18634901410792182</v>
      </c>
      <c r="O641" s="105">
        <f t="shared" si="81"/>
        <v>0</v>
      </c>
      <c r="P641" s="25"/>
      <c r="Q641" s="105"/>
      <c r="R641" s="105"/>
      <c r="S641" s="284"/>
      <c r="U641" s="25"/>
      <c r="V641" s="112">
        <f t="shared" si="82"/>
        <v>0</v>
      </c>
      <c r="W641" s="112">
        <f t="shared" si="83"/>
        <v>0</v>
      </c>
      <c r="X641" s="112">
        <f t="shared" si="84"/>
        <v>0</v>
      </c>
      <c r="Z641" s="102">
        <f t="shared" si="85"/>
        <v>1</v>
      </c>
      <c r="AA641" s="102">
        <f t="shared" si="86"/>
        <v>1</v>
      </c>
      <c r="AH641" s="221"/>
      <c r="AI641" s="270"/>
      <c r="AJ641" s="221"/>
      <c r="AK641" s="221"/>
      <c r="AL641" s="221"/>
      <c r="AM641" s="221"/>
      <c r="AN641" s="221"/>
      <c r="AO641" s="221"/>
      <c r="AP641" s="221"/>
      <c r="AQ641" s="274"/>
      <c r="AR641" s="274"/>
      <c r="AS641" s="221"/>
      <c r="AT641" s="221"/>
      <c r="AU641" s="221"/>
      <c r="AV641" s="221"/>
      <c r="AW641" s="221"/>
      <c r="AX641" s="221"/>
      <c r="AY641" s="221"/>
      <c r="AZ641" s="221"/>
    </row>
    <row r="642" spans="1:52" x14ac:dyDescent="0.15">
      <c r="A642" s="275"/>
      <c r="B642" s="274"/>
      <c r="C642" s="111"/>
      <c r="D642" s="111">
        <v>0</v>
      </c>
      <c r="E642" s="105">
        <v>0</v>
      </c>
      <c r="F642" s="105">
        <v>13.246532918117209</v>
      </c>
      <c r="G642" s="105">
        <v>13.432881932225131</v>
      </c>
      <c r="H642" s="105">
        <v>0</v>
      </c>
      <c r="I642" s="105">
        <v>0</v>
      </c>
      <c r="J642" s="105"/>
      <c r="L642" s="25"/>
      <c r="M642" s="105">
        <f t="shared" si="79"/>
        <v>0</v>
      </c>
      <c r="N642" s="105">
        <f t="shared" si="80"/>
        <v>-0.18634901410792182</v>
      </c>
      <c r="O642" s="105">
        <f t="shared" si="81"/>
        <v>0</v>
      </c>
      <c r="P642" s="25"/>
      <c r="Q642" s="105"/>
      <c r="R642" s="105"/>
      <c r="S642" s="284"/>
      <c r="U642" s="25"/>
      <c r="V642" s="112">
        <f t="shared" si="82"/>
        <v>0</v>
      </c>
      <c r="W642" s="112">
        <f t="shared" si="83"/>
        <v>0</v>
      </c>
      <c r="X642" s="112">
        <f t="shared" si="84"/>
        <v>0</v>
      </c>
      <c r="Z642" s="102">
        <f t="shared" si="85"/>
        <v>1</v>
      </c>
      <c r="AA642" s="102">
        <f t="shared" si="86"/>
        <v>1</v>
      </c>
      <c r="AH642" s="221"/>
      <c r="AI642" s="270"/>
      <c r="AJ642" s="221"/>
      <c r="AK642" s="221"/>
      <c r="AL642" s="221"/>
      <c r="AM642" s="221"/>
      <c r="AN642" s="221"/>
      <c r="AO642" s="221"/>
      <c r="AP642" s="221"/>
      <c r="AQ642" s="274"/>
      <c r="AR642" s="274"/>
      <c r="AS642" s="221"/>
      <c r="AT642" s="221"/>
      <c r="AU642" s="221"/>
      <c r="AV642" s="221"/>
      <c r="AW642" s="221"/>
      <c r="AX642" s="221"/>
      <c r="AY642" s="221"/>
      <c r="AZ642" s="221"/>
    </row>
    <row r="643" spans="1:52" x14ac:dyDescent="0.15">
      <c r="A643" s="275"/>
      <c r="B643" s="274"/>
      <c r="C643" s="111"/>
      <c r="D643" s="111">
        <v>0</v>
      </c>
      <c r="E643" s="105">
        <v>0</v>
      </c>
      <c r="F643" s="105">
        <v>13.246532918117209</v>
      </c>
      <c r="G643" s="105">
        <v>13.432881932225131</v>
      </c>
      <c r="H643" s="105">
        <v>0</v>
      </c>
      <c r="I643" s="105">
        <v>0</v>
      </c>
      <c r="J643" s="105"/>
      <c r="L643" s="25"/>
      <c r="M643" s="105">
        <f t="shared" si="79"/>
        <v>0</v>
      </c>
      <c r="N643" s="105">
        <f t="shared" si="80"/>
        <v>-0.18634901410792182</v>
      </c>
      <c r="O643" s="105">
        <f t="shared" si="81"/>
        <v>0</v>
      </c>
      <c r="P643" s="25"/>
      <c r="Q643" s="105"/>
      <c r="R643" s="105"/>
      <c r="S643" s="284"/>
      <c r="U643" s="25"/>
      <c r="V643" s="112">
        <f t="shared" si="82"/>
        <v>0</v>
      </c>
      <c r="W643" s="112">
        <f t="shared" si="83"/>
        <v>0</v>
      </c>
      <c r="X643" s="112">
        <f t="shared" si="84"/>
        <v>0</v>
      </c>
      <c r="Z643" s="102">
        <f t="shared" si="85"/>
        <v>1</v>
      </c>
      <c r="AA643" s="102">
        <f t="shared" si="86"/>
        <v>1</v>
      </c>
      <c r="AH643" s="221"/>
      <c r="AI643" s="270"/>
      <c r="AJ643" s="221"/>
      <c r="AK643" s="221"/>
      <c r="AL643" s="221"/>
      <c r="AM643" s="221"/>
      <c r="AN643" s="221"/>
      <c r="AO643" s="221"/>
      <c r="AP643" s="221"/>
      <c r="AQ643" s="274"/>
      <c r="AR643" s="274"/>
      <c r="AS643" s="221"/>
      <c r="AT643" s="221"/>
      <c r="AU643" s="221"/>
      <c r="AV643" s="221"/>
      <c r="AW643" s="221"/>
      <c r="AX643" s="221"/>
      <c r="AY643" s="221"/>
      <c r="AZ643" s="221"/>
    </row>
    <row r="644" spans="1:52" x14ac:dyDescent="0.15">
      <c r="A644" s="275"/>
      <c r="B644" s="274"/>
      <c r="C644" s="111"/>
      <c r="D644" s="111">
        <v>0</v>
      </c>
      <c r="E644" s="105">
        <v>0</v>
      </c>
      <c r="F644" s="105">
        <v>13.246532918117209</v>
      </c>
      <c r="G644" s="105">
        <v>13.432881932225131</v>
      </c>
      <c r="H644" s="105">
        <v>0</v>
      </c>
      <c r="I644" s="105">
        <v>0</v>
      </c>
      <c r="J644" s="105"/>
      <c r="L644" s="25"/>
      <c r="M644" s="105">
        <f t="shared" si="79"/>
        <v>0</v>
      </c>
      <c r="N644" s="105">
        <f t="shared" si="80"/>
        <v>-0.18634901410792182</v>
      </c>
      <c r="O644" s="105">
        <f t="shared" si="81"/>
        <v>0</v>
      </c>
      <c r="P644" s="25"/>
      <c r="Q644" s="105"/>
      <c r="R644" s="105"/>
      <c r="S644" s="284"/>
      <c r="U644" s="25"/>
      <c r="V644" s="112">
        <f t="shared" si="82"/>
        <v>0</v>
      </c>
      <c r="W644" s="112">
        <f t="shared" si="83"/>
        <v>0</v>
      </c>
      <c r="X644" s="112">
        <f t="shared" si="84"/>
        <v>0</v>
      </c>
      <c r="Z644" s="102">
        <f t="shared" si="85"/>
        <v>1</v>
      </c>
      <c r="AA644" s="102">
        <f t="shared" si="86"/>
        <v>1</v>
      </c>
      <c r="AH644" s="221"/>
      <c r="AI644" s="270"/>
      <c r="AJ644" s="221"/>
      <c r="AK644" s="221"/>
      <c r="AL644" s="221"/>
      <c r="AM644" s="221"/>
      <c r="AN644" s="221"/>
      <c r="AO644" s="221"/>
      <c r="AP644" s="221"/>
      <c r="AQ644" s="274"/>
      <c r="AR644" s="274"/>
      <c r="AS644" s="221"/>
      <c r="AT644" s="221"/>
      <c r="AU644" s="221"/>
      <c r="AV644" s="221"/>
      <c r="AW644" s="221"/>
      <c r="AX644" s="221"/>
      <c r="AY644" s="221"/>
      <c r="AZ644" s="221"/>
    </row>
    <row r="645" spans="1:52" x14ac:dyDescent="0.15">
      <c r="A645" s="275"/>
      <c r="B645" s="274"/>
      <c r="C645" s="111"/>
      <c r="D645" s="111">
        <v>0</v>
      </c>
      <c r="E645" s="105">
        <v>0</v>
      </c>
      <c r="F645" s="105">
        <v>13.246532918117209</v>
      </c>
      <c r="G645" s="105">
        <v>13.432881932225131</v>
      </c>
      <c r="H645" s="105">
        <v>0</v>
      </c>
      <c r="I645" s="105">
        <v>0</v>
      </c>
      <c r="J645" s="105"/>
      <c r="L645" s="25"/>
      <c r="M645" s="105">
        <f t="shared" si="79"/>
        <v>0</v>
      </c>
      <c r="N645" s="105">
        <f t="shared" si="80"/>
        <v>-0.18634901410792182</v>
      </c>
      <c r="O645" s="105">
        <f t="shared" si="81"/>
        <v>0</v>
      </c>
      <c r="P645" s="25"/>
      <c r="Q645" s="105"/>
      <c r="R645" s="105"/>
      <c r="S645" s="284"/>
      <c r="U645" s="25"/>
      <c r="V645" s="112">
        <f t="shared" si="82"/>
        <v>0</v>
      </c>
      <c r="W645" s="112">
        <f t="shared" si="83"/>
        <v>0</v>
      </c>
      <c r="X645" s="112">
        <f t="shared" si="84"/>
        <v>0</v>
      </c>
      <c r="Z645" s="102">
        <f t="shared" si="85"/>
        <v>1</v>
      </c>
      <c r="AA645" s="102">
        <f t="shared" si="86"/>
        <v>1</v>
      </c>
      <c r="AH645" s="221"/>
      <c r="AI645" s="270"/>
      <c r="AJ645" s="221"/>
      <c r="AK645" s="221"/>
      <c r="AL645" s="221"/>
      <c r="AM645" s="221"/>
      <c r="AN645" s="221"/>
      <c r="AO645" s="221"/>
      <c r="AP645" s="221"/>
      <c r="AQ645" s="274"/>
      <c r="AR645" s="274"/>
      <c r="AS645" s="221"/>
      <c r="AT645" s="221"/>
      <c r="AU645" s="221"/>
      <c r="AV645" s="221"/>
      <c r="AW645" s="221"/>
      <c r="AX645" s="221"/>
      <c r="AY645" s="221"/>
      <c r="AZ645" s="221"/>
    </row>
    <row r="646" spans="1:52" x14ac:dyDescent="0.15">
      <c r="A646" s="275"/>
      <c r="B646" s="274"/>
      <c r="C646" s="111"/>
      <c r="D646" s="111">
        <v>0</v>
      </c>
      <c r="E646" s="105">
        <v>0</v>
      </c>
      <c r="F646" s="105">
        <v>13.246532918117209</v>
      </c>
      <c r="G646" s="105">
        <v>13.432881932225131</v>
      </c>
      <c r="H646" s="105">
        <v>0</v>
      </c>
      <c r="I646" s="105">
        <v>0</v>
      </c>
      <c r="J646" s="105"/>
      <c r="L646" s="25"/>
      <c r="M646" s="105">
        <f t="shared" si="79"/>
        <v>0</v>
      </c>
      <c r="N646" s="105">
        <f t="shared" si="80"/>
        <v>-0.18634901410792182</v>
      </c>
      <c r="O646" s="105">
        <f t="shared" si="81"/>
        <v>0</v>
      </c>
      <c r="P646" s="25"/>
      <c r="Q646" s="105"/>
      <c r="R646" s="105"/>
      <c r="S646" s="284"/>
      <c r="U646" s="25"/>
      <c r="V646" s="112">
        <f t="shared" si="82"/>
        <v>0</v>
      </c>
      <c r="W646" s="112">
        <f t="shared" si="83"/>
        <v>0</v>
      </c>
      <c r="X646" s="112">
        <f t="shared" si="84"/>
        <v>0</v>
      </c>
      <c r="Z646" s="102">
        <f t="shared" si="85"/>
        <v>1</v>
      </c>
      <c r="AA646" s="102">
        <f t="shared" si="86"/>
        <v>1</v>
      </c>
      <c r="AH646" s="221"/>
      <c r="AI646" s="270"/>
      <c r="AJ646" s="221"/>
      <c r="AK646" s="221"/>
      <c r="AL646" s="221"/>
      <c r="AM646" s="221"/>
      <c r="AN646" s="221"/>
      <c r="AO646" s="221"/>
      <c r="AP646" s="221"/>
      <c r="AQ646" s="274"/>
      <c r="AR646" s="274"/>
      <c r="AS646" s="221"/>
      <c r="AT646" s="221"/>
      <c r="AU646" s="221"/>
      <c r="AV646" s="221"/>
      <c r="AW646" s="221"/>
      <c r="AX646" s="221"/>
      <c r="AY646" s="221"/>
      <c r="AZ646" s="221"/>
    </row>
    <row r="647" spans="1:52" x14ac:dyDescent="0.15">
      <c r="A647" s="275"/>
      <c r="B647" s="274"/>
      <c r="C647" s="111"/>
      <c r="D647" s="111">
        <v>0</v>
      </c>
      <c r="E647" s="105">
        <v>0</v>
      </c>
      <c r="F647" s="105">
        <v>13.246532918117209</v>
      </c>
      <c r="G647" s="105">
        <v>13.432881932225131</v>
      </c>
      <c r="H647" s="105">
        <v>0</v>
      </c>
      <c r="I647" s="105">
        <v>0</v>
      </c>
      <c r="J647" s="105"/>
      <c r="L647" s="25"/>
      <c r="M647" s="105">
        <f t="shared" si="79"/>
        <v>0</v>
      </c>
      <c r="N647" s="105">
        <f t="shared" si="80"/>
        <v>-0.18634901410792182</v>
      </c>
      <c r="O647" s="105">
        <f t="shared" si="81"/>
        <v>0</v>
      </c>
      <c r="P647" s="25"/>
      <c r="Q647" s="105"/>
      <c r="R647" s="105"/>
      <c r="S647" s="284"/>
      <c r="U647" s="25"/>
      <c r="V647" s="112">
        <f t="shared" si="82"/>
        <v>0</v>
      </c>
      <c r="W647" s="112">
        <f t="shared" si="83"/>
        <v>0</v>
      </c>
      <c r="X647" s="112">
        <f t="shared" si="84"/>
        <v>0</v>
      </c>
      <c r="Z647" s="102">
        <f t="shared" si="85"/>
        <v>1</v>
      </c>
      <c r="AA647" s="102">
        <f t="shared" si="86"/>
        <v>1</v>
      </c>
      <c r="AH647" s="221"/>
      <c r="AI647" s="270"/>
      <c r="AJ647" s="221"/>
      <c r="AK647" s="221"/>
      <c r="AL647" s="221"/>
      <c r="AM647" s="221"/>
      <c r="AN647" s="221"/>
      <c r="AO647" s="221"/>
      <c r="AP647" s="221"/>
      <c r="AQ647" s="274"/>
      <c r="AR647" s="274"/>
      <c r="AS647" s="221"/>
      <c r="AT647" s="221"/>
      <c r="AU647" s="221"/>
      <c r="AV647" s="221"/>
      <c r="AW647" s="221"/>
      <c r="AX647" s="221"/>
      <c r="AY647" s="221"/>
      <c r="AZ647" s="221"/>
    </row>
    <row r="648" spans="1:52" x14ac:dyDescent="0.15">
      <c r="A648" s="275"/>
      <c r="B648" s="274"/>
      <c r="C648" s="111"/>
      <c r="D648" s="111">
        <v>0</v>
      </c>
      <c r="E648" s="105">
        <v>0</v>
      </c>
      <c r="F648" s="105">
        <v>13.246532918117209</v>
      </c>
      <c r="G648" s="105">
        <v>13.432881932225131</v>
      </c>
      <c r="H648" s="105">
        <v>0</v>
      </c>
      <c r="I648" s="105">
        <v>0</v>
      </c>
      <c r="J648" s="105"/>
      <c r="L648" s="25"/>
      <c r="M648" s="105">
        <f t="shared" si="79"/>
        <v>0</v>
      </c>
      <c r="N648" s="105">
        <f t="shared" si="80"/>
        <v>-0.18634901410792182</v>
      </c>
      <c r="O648" s="105">
        <f t="shared" si="81"/>
        <v>0</v>
      </c>
      <c r="P648" s="25"/>
      <c r="Q648" s="105"/>
      <c r="R648" s="105"/>
      <c r="S648" s="284"/>
      <c r="U648" s="25"/>
      <c r="V648" s="112">
        <f t="shared" si="82"/>
        <v>0</v>
      </c>
      <c r="W648" s="112">
        <f t="shared" si="83"/>
        <v>0</v>
      </c>
      <c r="X648" s="112">
        <f t="shared" si="84"/>
        <v>0</v>
      </c>
      <c r="Z648" s="102">
        <f t="shared" si="85"/>
        <v>1</v>
      </c>
      <c r="AA648" s="102">
        <f t="shared" si="86"/>
        <v>1</v>
      </c>
      <c r="AH648" s="221"/>
      <c r="AI648" s="270"/>
      <c r="AJ648" s="221"/>
      <c r="AK648" s="221"/>
      <c r="AL648" s="221"/>
      <c r="AM648" s="221"/>
      <c r="AN648" s="221"/>
      <c r="AO648" s="221"/>
      <c r="AP648" s="221"/>
      <c r="AQ648" s="274"/>
      <c r="AR648" s="274"/>
      <c r="AS648" s="221"/>
      <c r="AT648" s="221"/>
      <c r="AU648" s="221"/>
      <c r="AV648" s="221"/>
      <c r="AW648" s="221"/>
      <c r="AX648" s="221"/>
      <c r="AY648" s="221"/>
      <c r="AZ648" s="221"/>
    </row>
    <row r="649" spans="1:52" x14ac:dyDescent="0.15">
      <c r="A649" s="275"/>
      <c r="B649" s="274"/>
      <c r="C649" s="111"/>
      <c r="D649" s="111">
        <v>0</v>
      </c>
      <c r="E649" s="105">
        <v>0</v>
      </c>
      <c r="F649" s="105">
        <v>13.246532918117209</v>
      </c>
      <c r="G649" s="105">
        <v>13.432881932225131</v>
      </c>
      <c r="H649" s="105">
        <v>0</v>
      </c>
      <c r="I649" s="105">
        <v>0</v>
      </c>
      <c r="J649" s="105"/>
      <c r="L649" s="25"/>
      <c r="M649" s="105">
        <f t="shared" si="79"/>
        <v>0</v>
      </c>
      <c r="N649" s="105">
        <f t="shared" si="80"/>
        <v>-0.18634901410792182</v>
      </c>
      <c r="O649" s="105">
        <f t="shared" si="81"/>
        <v>0</v>
      </c>
      <c r="P649" s="25"/>
      <c r="Q649" s="105"/>
      <c r="R649" s="105"/>
      <c r="S649" s="284"/>
      <c r="U649" s="25"/>
      <c r="V649" s="112">
        <f t="shared" si="82"/>
        <v>0</v>
      </c>
      <c r="W649" s="112">
        <f t="shared" si="83"/>
        <v>0</v>
      </c>
      <c r="X649" s="112">
        <f t="shared" si="84"/>
        <v>0</v>
      </c>
      <c r="Z649" s="102">
        <f t="shared" si="85"/>
        <v>1</v>
      </c>
      <c r="AA649" s="102">
        <f t="shared" si="86"/>
        <v>1</v>
      </c>
      <c r="AH649" s="221"/>
      <c r="AI649" s="270"/>
      <c r="AJ649" s="221"/>
      <c r="AK649" s="221"/>
      <c r="AL649" s="221"/>
      <c r="AM649" s="221"/>
      <c r="AN649" s="221"/>
      <c r="AO649" s="221"/>
      <c r="AP649" s="221"/>
      <c r="AQ649" s="274"/>
      <c r="AR649" s="274"/>
      <c r="AS649" s="221"/>
      <c r="AT649" s="221"/>
      <c r="AU649" s="221"/>
      <c r="AV649" s="221"/>
      <c r="AW649" s="221"/>
      <c r="AX649" s="221"/>
      <c r="AY649" s="221"/>
      <c r="AZ649" s="221"/>
    </row>
    <row r="650" spans="1:52" x14ac:dyDescent="0.15">
      <c r="A650" s="275"/>
      <c r="B650" s="274"/>
      <c r="C650" s="111"/>
      <c r="D650" s="111">
        <v>0</v>
      </c>
      <c r="E650" s="105">
        <v>0</v>
      </c>
      <c r="F650" s="105">
        <v>13.246532918117209</v>
      </c>
      <c r="G650" s="105">
        <v>13.432881932225131</v>
      </c>
      <c r="H650" s="105">
        <v>0</v>
      </c>
      <c r="I650" s="105">
        <v>0</v>
      </c>
      <c r="J650" s="105"/>
      <c r="L650" s="25"/>
      <c r="M650" s="105">
        <f t="shared" si="79"/>
        <v>0</v>
      </c>
      <c r="N650" s="105">
        <f t="shared" si="80"/>
        <v>-0.18634901410792182</v>
      </c>
      <c r="O650" s="105">
        <f t="shared" si="81"/>
        <v>0</v>
      </c>
      <c r="P650" s="25"/>
      <c r="Q650" s="105"/>
      <c r="R650" s="105"/>
      <c r="S650" s="284"/>
      <c r="U650" s="25"/>
      <c r="V650" s="112">
        <f t="shared" si="82"/>
        <v>0</v>
      </c>
      <c r="W650" s="112">
        <f t="shared" si="83"/>
        <v>0</v>
      </c>
      <c r="X650" s="112">
        <f t="shared" si="84"/>
        <v>0</v>
      </c>
      <c r="Z650" s="102">
        <f t="shared" si="85"/>
        <v>1</v>
      </c>
      <c r="AA650" s="102">
        <f t="shared" si="86"/>
        <v>1</v>
      </c>
      <c r="AH650" s="221"/>
      <c r="AI650" s="270"/>
      <c r="AJ650" s="221"/>
      <c r="AK650" s="221"/>
      <c r="AL650" s="221"/>
      <c r="AM650" s="221"/>
      <c r="AN650" s="221"/>
      <c r="AO650" s="221"/>
      <c r="AP650" s="221"/>
      <c r="AQ650" s="274"/>
      <c r="AR650" s="274"/>
      <c r="AS650" s="221"/>
      <c r="AT650" s="221"/>
      <c r="AU650" s="221"/>
      <c r="AV650" s="221"/>
      <c r="AW650" s="221"/>
      <c r="AX650" s="221"/>
      <c r="AY650" s="221"/>
      <c r="AZ650" s="221"/>
    </row>
    <row r="651" spans="1:52" x14ac:dyDescent="0.15">
      <c r="A651" s="275"/>
      <c r="B651" s="274"/>
      <c r="C651" s="111"/>
      <c r="D651" s="111">
        <v>0</v>
      </c>
      <c r="E651" s="105">
        <v>0</v>
      </c>
      <c r="F651" s="105">
        <v>13.246532918117209</v>
      </c>
      <c r="G651" s="105">
        <v>13.432881932225131</v>
      </c>
      <c r="H651" s="105">
        <v>0</v>
      </c>
      <c r="I651" s="105">
        <v>0</v>
      </c>
      <c r="J651" s="105"/>
      <c r="L651" s="25"/>
      <c r="M651" s="105">
        <f t="shared" si="79"/>
        <v>0</v>
      </c>
      <c r="N651" s="105">
        <f t="shared" si="80"/>
        <v>-0.18634901410792182</v>
      </c>
      <c r="O651" s="105">
        <f t="shared" si="81"/>
        <v>0</v>
      </c>
      <c r="P651" s="25"/>
      <c r="Q651" s="105"/>
      <c r="R651" s="105"/>
      <c r="S651" s="284"/>
      <c r="U651" s="25"/>
      <c r="V651" s="112">
        <f t="shared" si="82"/>
        <v>0</v>
      </c>
      <c r="W651" s="112">
        <f t="shared" si="83"/>
        <v>0</v>
      </c>
      <c r="X651" s="112">
        <f t="shared" si="84"/>
        <v>0</v>
      </c>
      <c r="Z651" s="102">
        <f t="shared" si="85"/>
        <v>1</v>
      </c>
      <c r="AA651" s="102">
        <f t="shared" si="86"/>
        <v>1</v>
      </c>
      <c r="AH651" s="221"/>
      <c r="AI651" s="270"/>
      <c r="AJ651" s="221"/>
      <c r="AK651" s="221"/>
      <c r="AL651" s="221"/>
      <c r="AM651" s="221"/>
      <c r="AN651" s="221"/>
      <c r="AO651" s="221"/>
      <c r="AP651" s="221"/>
      <c r="AQ651" s="274"/>
      <c r="AR651" s="274"/>
      <c r="AS651" s="221"/>
      <c r="AT651" s="221"/>
      <c r="AU651" s="221"/>
      <c r="AV651" s="221"/>
      <c r="AW651" s="221"/>
      <c r="AX651" s="221"/>
      <c r="AY651" s="221"/>
      <c r="AZ651" s="221"/>
    </row>
    <row r="652" spans="1:52" x14ac:dyDescent="0.15">
      <c r="A652" s="275"/>
      <c r="B652" s="274"/>
      <c r="C652" s="111"/>
      <c r="D652" s="111">
        <v>0</v>
      </c>
      <c r="E652" s="105">
        <v>0</v>
      </c>
      <c r="F652" s="105">
        <v>13.246532918117209</v>
      </c>
      <c r="G652" s="105">
        <v>13.432881932225131</v>
      </c>
      <c r="H652" s="105">
        <v>0</v>
      </c>
      <c r="I652" s="105">
        <v>0</v>
      </c>
      <c r="J652" s="105"/>
      <c r="L652" s="25"/>
      <c r="M652" s="105">
        <f t="shared" si="79"/>
        <v>0</v>
      </c>
      <c r="N652" s="105">
        <f t="shared" si="80"/>
        <v>-0.18634901410792182</v>
      </c>
      <c r="O652" s="105">
        <f t="shared" si="81"/>
        <v>0</v>
      </c>
      <c r="P652" s="25"/>
      <c r="Q652" s="105"/>
      <c r="R652" s="105"/>
      <c r="S652" s="284"/>
      <c r="U652" s="25"/>
      <c r="V652" s="112">
        <f t="shared" si="82"/>
        <v>0</v>
      </c>
      <c r="W652" s="112">
        <f t="shared" si="83"/>
        <v>0</v>
      </c>
      <c r="X652" s="112">
        <f t="shared" si="84"/>
        <v>0</v>
      </c>
      <c r="Z652" s="102">
        <f t="shared" si="85"/>
        <v>1</v>
      </c>
      <c r="AA652" s="102">
        <f t="shared" si="86"/>
        <v>1</v>
      </c>
      <c r="AH652" s="221"/>
      <c r="AI652" s="270"/>
      <c r="AJ652" s="221"/>
      <c r="AK652" s="221"/>
      <c r="AL652" s="221"/>
      <c r="AM652" s="221"/>
      <c r="AN652" s="221"/>
      <c r="AO652" s="221"/>
      <c r="AP652" s="221"/>
      <c r="AQ652" s="274"/>
      <c r="AR652" s="274"/>
      <c r="AS652" s="221"/>
      <c r="AT652" s="221"/>
      <c r="AU652" s="221"/>
      <c r="AV652" s="221"/>
      <c r="AW652" s="221"/>
      <c r="AX652" s="221"/>
      <c r="AY652" s="221"/>
      <c r="AZ652" s="221"/>
    </row>
    <row r="653" spans="1:52" x14ac:dyDescent="0.15">
      <c r="A653" s="275"/>
      <c r="B653" s="274"/>
      <c r="C653" s="111"/>
      <c r="D653" s="111">
        <v>0</v>
      </c>
      <c r="E653" s="105">
        <v>0</v>
      </c>
      <c r="F653" s="105">
        <v>13.246532918117209</v>
      </c>
      <c r="G653" s="105">
        <v>13.432881932225131</v>
      </c>
      <c r="H653" s="105">
        <v>0</v>
      </c>
      <c r="I653" s="105">
        <v>0</v>
      </c>
      <c r="J653" s="105"/>
      <c r="L653" s="25"/>
      <c r="M653" s="105">
        <f t="shared" si="79"/>
        <v>0</v>
      </c>
      <c r="N653" s="105">
        <f t="shared" si="80"/>
        <v>-0.18634901410792182</v>
      </c>
      <c r="O653" s="105">
        <f t="shared" si="81"/>
        <v>0</v>
      </c>
      <c r="P653" s="25"/>
      <c r="Q653" s="105"/>
      <c r="R653" s="105"/>
      <c r="S653" s="284"/>
      <c r="U653" s="25"/>
      <c r="V653" s="112">
        <f t="shared" si="82"/>
        <v>0</v>
      </c>
      <c r="W653" s="112">
        <f t="shared" si="83"/>
        <v>0</v>
      </c>
      <c r="X653" s="112">
        <f t="shared" si="84"/>
        <v>0</v>
      </c>
      <c r="Z653" s="102">
        <f t="shared" si="85"/>
        <v>1</v>
      </c>
      <c r="AA653" s="102">
        <f t="shared" si="86"/>
        <v>1</v>
      </c>
      <c r="AH653" s="221"/>
      <c r="AI653" s="270"/>
      <c r="AJ653" s="221"/>
      <c r="AK653" s="221"/>
      <c r="AL653" s="221"/>
      <c r="AM653" s="221"/>
      <c r="AN653" s="221"/>
      <c r="AO653" s="221"/>
      <c r="AP653" s="221"/>
      <c r="AQ653" s="274"/>
      <c r="AR653" s="274"/>
      <c r="AS653" s="221"/>
      <c r="AT653" s="221"/>
      <c r="AU653" s="221"/>
      <c r="AV653" s="221"/>
      <c r="AW653" s="221"/>
      <c r="AX653" s="221"/>
      <c r="AY653" s="221"/>
      <c r="AZ653" s="221"/>
    </row>
    <row r="654" spans="1:52" x14ac:dyDescent="0.15">
      <c r="A654" s="275"/>
      <c r="B654" s="274"/>
      <c r="C654" s="111"/>
      <c r="D654" s="111">
        <v>0</v>
      </c>
      <c r="E654" s="105">
        <v>0</v>
      </c>
      <c r="F654" s="105">
        <v>13.246532918117209</v>
      </c>
      <c r="G654" s="105">
        <v>13.432881932225131</v>
      </c>
      <c r="H654" s="105">
        <v>0</v>
      </c>
      <c r="I654" s="105">
        <v>0</v>
      </c>
      <c r="J654" s="105"/>
      <c r="L654" s="25"/>
      <c r="M654" s="105">
        <f t="shared" si="79"/>
        <v>0</v>
      </c>
      <c r="N654" s="105">
        <f t="shared" si="80"/>
        <v>-0.18634901410792182</v>
      </c>
      <c r="O654" s="105">
        <f t="shared" si="81"/>
        <v>0</v>
      </c>
      <c r="P654" s="25"/>
      <c r="Q654" s="105"/>
      <c r="R654" s="105"/>
      <c r="S654" s="284"/>
      <c r="U654" s="25"/>
      <c r="V654" s="112">
        <f t="shared" si="82"/>
        <v>0</v>
      </c>
      <c r="W654" s="112">
        <f t="shared" si="83"/>
        <v>0</v>
      </c>
      <c r="X654" s="112">
        <f t="shared" si="84"/>
        <v>0</v>
      </c>
      <c r="Z654" s="102">
        <f t="shared" si="85"/>
        <v>1</v>
      </c>
      <c r="AA654" s="102">
        <f t="shared" si="86"/>
        <v>1</v>
      </c>
      <c r="AH654" s="221"/>
      <c r="AI654" s="270"/>
      <c r="AJ654" s="221"/>
      <c r="AK654" s="221"/>
      <c r="AL654" s="221"/>
      <c r="AM654" s="221"/>
      <c r="AN654" s="221"/>
      <c r="AO654" s="221"/>
      <c r="AP654" s="221"/>
      <c r="AQ654" s="274"/>
      <c r="AR654" s="274"/>
      <c r="AS654" s="221"/>
      <c r="AT654" s="221"/>
      <c r="AU654" s="221"/>
      <c r="AV654" s="221"/>
      <c r="AW654" s="221"/>
      <c r="AX654" s="221"/>
      <c r="AY654" s="221"/>
      <c r="AZ654" s="221"/>
    </row>
    <row r="655" spans="1:52" x14ac:dyDescent="0.15">
      <c r="A655" s="275"/>
      <c r="B655" s="274"/>
      <c r="C655" s="111"/>
      <c r="D655" s="111">
        <v>0</v>
      </c>
      <c r="E655" s="105">
        <v>0</v>
      </c>
      <c r="F655" s="105">
        <v>13.246532918117209</v>
      </c>
      <c r="G655" s="105">
        <v>13.432881932225131</v>
      </c>
      <c r="H655" s="105">
        <v>0</v>
      </c>
      <c r="I655" s="105">
        <v>0</v>
      </c>
      <c r="J655" s="105"/>
      <c r="L655" s="25"/>
      <c r="M655" s="105">
        <f t="shared" si="79"/>
        <v>0</v>
      </c>
      <c r="N655" s="105">
        <f t="shared" si="80"/>
        <v>-0.18634901410792182</v>
      </c>
      <c r="O655" s="105">
        <f t="shared" si="81"/>
        <v>0</v>
      </c>
      <c r="P655" s="25"/>
      <c r="Q655" s="105"/>
      <c r="R655" s="105"/>
      <c r="S655" s="284"/>
      <c r="U655" s="25"/>
      <c r="V655" s="112">
        <f t="shared" si="82"/>
        <v>0</v>
      </c>
      <c r="W655" s="112">
        <f t="shared" si="83"/>
        <v>0</v>
      </c>
      <c r="X655" s="112">
        <f t="shared" si="84"/>
        <v>0</v>
      </c>
      <c r="Z655" s="102">
        <f t="shared" si="85"/>
        <v>1</v>
      </c>
      <c r="AA655" s="102">
        <f t="shared" si="86"/>
        <v>1</v>
      </c>
      <c r="AH655" s="221"/>
      <c r="AI655" s="270"/>
      <c r="AJ655" s="221"/>
      <c r="AK655" s="221"/>
      <c r="AL655" s="221"/>
      <c r="AM655" s="221"/>
      <c r="AN655" s="221"/>
      <c r="AO655" s="221"/>
      <c r="AP655" s="221"/>
      <c r="AQ655" s="274"/>
      <c r="AR655" s="274"/>
      <c r="AS655" s="221"/>
      <c r="AT655" s="221"/>
      <c r="AU655" s="221"/>
      <c r="AV655" s="221"/>
      <c r="AW655" s="221"/>
      <c r="AX655" s="221"/>
      <c r="AY655" s="221"/>
      <c r="AZ655" s="221"/>
    </row>
    <row r="656" spans="1:52" x14ac:dyDescent="0.15">
      <c r="A656" s="275"/>
      <c r="B656" s="274"/>
      <c r="C656" s="111"/>
      <c r="D656" s="111">
        <v>0</v>
      </c>
      <c r="E656" s="105">
        <v>0</v>
      </c>
      <c r="F656" s="105">
        <v>13.246532918117209</v>
      </c>
      <c r="G656" s="105">
        <v>13.432881932225131</v>
      </c>
      <c r="H656" s="105">
        <v>0</v>
      </c>
      <c r="I656" s="105">
        <v>0</v>
      </c>
      <c r="J656" s="105"/>
      <c r="L656" s="25"/>
      <c r="M656" s="105">
        <f t="shared" si="79"/>
        <v>0</v>
      </c>
      <c r="N656" s="105">
        <f t="shared" si="80"/>
        <v>-0.18634901410792182</v>
      </c>
      <c r="O656" s="105">
        <f t="shared" si="81"/>
        <v>0</v>
      </c>
      <c r="P656" s="25"/>
      <c r="Q656" s="105"/>
      <c r="R656" s="105"/>
      <c r="S656" s="284"/>
      <c r="U656" s="25"/>
      <c r="V656" s="112">
        <f t="shared" si="82"/>
        <v>0</v>
      </c>
      <c r="W656" s="112">
        <f t="shared" si="83"/>
        <v>0</v>
      </c>
      <c r="X656" s="112">
        <f t="shared" si="84"/>
        <v>0</v>
      </c>
      <c r="Z656" s="102">
        <f t="shared" si="85"/>
        <v>1</v>
      </c>
      <c r="AA656" s="102">
        <f t="shared" si="86"/>
        <v>1</v>
      </c>
      <c r="AH656" s="221"/>
      <c r="AI656" s="270"/>
      <c r="AJ656" s="221"/>
      <c r="AK656" s="221"/>
      <c r="AL656" s="221"/>
      <c r="AM656" s="221"/>
      <c r="AN656" s="221"/>
      <c r="AO656" s="221"/>
      <c r="AP656" s="221"/>
      <c r="AQ656" s="274"/>
      <c r="AR656" s="274"/>
      <c r="AS656" s="221"/>
      <c r="AT656" s="221"/>
      <c r="AU656" s="221"/>
      <c r="AV656" s="221"/>
      <c r="AW656" s="221"/>
      <c r="AX656" s="221"/>
      <c r="AY656" s="221"/>
      <c r="AZ656" s="221"/>
    </row>
    <row r="657" spans="1:52" x14ac:dyDescent="0.15">
      <c r="A657" s="275"/>
      <c r="B657" s="274"/>
      <c r="C657" s="111"/>
      <c r="D657" s="111">
        <v>0</v>
      </c>
      <c r="E657" s="105">
        <v>0</v>
      </c>
      <c r="F657" s="105">
        <v>13.246532918117209</v>
      </c>
      <c r="G657" s="105">
        <v>13.432881932225131</v>
      </c>
      <c r="H657" s="105">
        <v>0</v>
      </c>
      <c r="I657" s="105">
        <v>0</v>
      </c>
      <c r="J657" s="105"/>
      <c r="L657" s="25"/>
      <c r="M657" s="105">
        <f t="shared" si="79"/>
        <v>0</v>
      </c>
      <c r="N657" s="105">
        <f t="shared" si="80"/>
        <v>-0.18634901410792182</v>
      </c>
      <c r="O657" s="105">
        <f t="shared" si="81"/>
        <v>0</v>
      </c>
      <c r="P657" s="25"/>
      <c r="Q657" s="105"/>
      <c r="R657" s="105"/>
      <c r="S657" s="284"/>
      <c r="U657" s="25"/>
      <c r="V657" s="112">
        <f t="shared" si="82"/>
        <v>0</v>
      </c>
      <c r="W657" s="112">
        <f t="shared" si="83"/>
        <v>0</v>
      </c>
      <c r="X657" s="112">
        <f t="shared" si="84"/>
        <v>0</v>
      </c>
      <c r="Z657" s="102">
        <f t="shared" si="85"/>
        <v>1</v>
      </c>
      <c r="AA657" s="102">
        <f t="shared" si="86"/>
        <v>1</v>
      </c>
      <c r="AH657" s="221"/>
      <c r="AI657" s="270"/>
      <c r="AJ657" s="221"/>
      <c r="AK657" s="221"/>
      <c r="AL657" s="221"/>
      <c r="AM657" s="221"/>
      <c r="AN657" s="221"/>
      <c r="AO657" s="221"/>
      <c r="AP657" s="221"/>
      <c r="AQ657" s="274"/>
      <c r="AR657" s="274"/>
      <c r="AS657" s="221"/>
      <c r="AT657" s="221"/>
      <c r="AU657" s="221"/>
      <c r="AV657" s="221"/>
      <c r="AW657" s="221"/>
      <c r="AX657" s="221"/>
      <c r="AY657" s="221"/>
      <c r="AZ657" s="221"/>
    </row>
    <row r="658" spans="1:52" x14ac:dyDescent="0.15">
      <c r="A658" s="275"/>
      <c r="B658" s="274"/>
      <c r="C658" s="111"/>
      <c r="D658" s="111">
        <v>0</v>
      </c>
      <c r="E658" s="105">
        <v>0</v>
      </c>
      <c r="F658" s="105">
        <v>13.246532918117209</v>
      </c>
      <c r="G658" s="105">
        <v>13.432881932225131</v>
      </c>
      <c r="H658" s="105">
        <v>0</v>
      </c>
      <c r="I658" s="105">
        <v>0</v>
      </c>
      <c r="J658" s="105"/>
      <c r="L658" s="25"/>
      <c r="M658" s="105">
        <f t="shared" ref="M658:M721" si="87">+D658-E658</f>
        <v>0</v>
      </c>
      <c r="N658" s="105">
        <f t="shared" ref="N658:N721" si="88">+F658-G658</f>
        <v>-0.18634901410792182</v>
      </c>
      <c r="O658" s="105">
        <f t="shared" ref="O658:O721" si="89">+H658-I658</f>
        <v>0</v>
      </c>
      <c r="P658" s="25"/>
      <c r="Q658" s="105"/>
      <c r="R658" s="105"/>
      <c r="S658" s="284"/>
      <c r="U658" s="25"/>
      <c r="V658" s="112">
        <f t="shared" si="82"/>
        <v>0</v>
      </c>
      <c r="W658" s="112">
        <f t="shared" si="83"/>
        <v>0</v>
      </c>
      <c r="X658" s="112">
        <f t="shared" si="84"/>
        <v>0</v>
      </c>
      <c r="Z658" s="102">
        <f t="shared" si="85"/>
        <v>1</v>
      </c>
      <c r="AA658" s="102">
        <f t="shared" si="86"/>
        <v>1</v>
      </c>
      <c r="AH658" s="221"/>
      <c r="AI658" s="270"/>
      <c r="AJ658" s="221"/>
      <c r="AK658" s="221"/>
      <c r="AL658" s="221"/>
      <c r="AM658" s="221"/>
      <c r="AN658" s="221"/>
      <c r="AO658" s="221"/>
      <c r="AP658" s="221"/>
      <c r="AQ658" s="274"/>
      <c r="AR658" s="274"/>
      <c r="AS658" s="221"/>
      <c r="AT658" s="221"/>
      <c r="AU658" s="221"/>
      <c r="AV658" s="221"/>
      <c r="AW658" s="221"/>
      <c r="AX658" s="221"/>
      <c r="AY658" s="221"/>
      <c r="AZ658" s="221"/>
    </row>
    <row r="659" spans="1:52" x14ac:dyDescent="0.15">
      <c r="A659" s="275"/>
      <c r="B659" s="274"/>
      <c r="C659" s="111"/>
      <c r="D659" s="111">
        <v>0</v>
      </c>
      <c r="E659" s="105">
        <v>0</v>
      </c>
      <c r="F659" s="105">
        <v>13.246532918117209</v>
      </c>
      <c r="G659" s="105">
        <v>13.432881932225131</v>
      </c>
      <c r="H659" s="105">
        <v>0</v>
      </c>
      <c r="I659" s="105">
        <v>0</v>
      </c>
      <c r="J659" s="105"/>
      <c r="L659" s="25"/>
      <c r="M659" s="105">
        <f t="shared" si="87"/>
        <v>0</v>
      </c>
      <c r="N659" s="105">
        <f t="shared" si="88"/>
        <v>-0.18634901410792182</v>
      </c>
      <c r="O659" s="105">
        <f t="shared" si="89"/>
        <v>0</v>
      </c>
      <c r="P659" s="25"/>
      <c r="Q659" s="105"/>
      <c r="R659" s="105"/>
      <c r="S659" s="284"/>
      <c r="U659" s="25"/>
      <c r="V659" s="112">
        <f t="shared" ref="V659:V722" si="90">+H659*cratio-D659</f>
        <v>0</v>
      </c>
      <c r="W659" s="112">
        <f t="shared" ref="W659:W722" si="91">+I659*cratio-E659</f>
        <v>0</v>
      </c>
      <c r="X659" s="112">
        <f t="shared" ref="X659:X722" si="92">+V659-W659</f>
        <v>0</v>
      </c>
      <c r="Z659" s="102">
        <f t="shared" ref="Z659:Z722" si="93">IF(V659=MAX(V659:W659),1,0)</f>
        <v>1</v>
      </c>
      <c r="AA659" s="102">
        <f t="shared" ref="AA659:AA722" si="94">IF(W659=MAX(V659:W659),1,0)</f>
        <v>1</v>
      </c>
      <c r="AH659" s="221"/>
      <c r="AI659" s="270"/>
      <c r="AJ659" s="221"/>
      <c r="AK659" s="221"/>
      <c r="AL659" s="221"/>
      <c r="AM659" s="221"/>
      <c r="AN659" s="221"/>
      <c r="AO659" s="221"/>
      <c r="AP659" s="221"/>
      <c r="AQ659" s="274"/>
      <c r="AR659" s="274"/>
      <c r="AS659" s="221"/>
      <c r="AT659" s="221"/>
      <c r="AU659" s="221"/>
      <c r="AV659" s="221"/>
      <c r="AW659" s="221"/>
      <c r="AX659" s="221"/>
      <c r="AY659" s="221"/>
      <c r="AZ659" s="221"/>
    </row>
    <row r="660" spans="1:52" x14ac:dyDescent="0.15">
      <c r="A660" s="275"/>
      <c r="B660" s="274"/>
      <c r="C660" s="111"/>
      <c r="D660" s="111">
        <v>0</v>
      </c>
      <c r="E660" s="105">
        <v>0</v>
      </c>
      <c r="F660" s="105">
        <v>13.246532918117209</v>
      </c>
      <c r="G660" s="105">
        <v>13.432881932225131</v>
      </c>
      <c r="H660" s="105">
        <v>0</v>
      </c>
      <c r="I660" s="105">
        <v>0</v>
      </c>
      <c r="J660" s="105"/>
      <c r="L660" s="25"/>
      <c r="M660" s="105">
        <f t="shared" si="87"/>
        <v>0</v>
      </c>
      <c r="N660" s="105">
        <f t="shared" si="88"/>
        <v>-0.18634901410792182</v>
      </c>
      <c r="O660" s="105">
        <f t="shared" si="89"/>
        <v>0</v>
      </c>
      <c r="P660" s="25"/>
      <c r="Q660" s="105"/>
      <c r="R660" s="105"/>
      <c r="S660" s="284"/>
      <c r="U660" s="25"/>
      <c r="V660" s="112">
        <f t="shared" si="90"/>
        <v>0</v>
      </c>
      <c r="W660" s="112">
        <f t="shared" si="91"/>
        <v>0</v>
      </c>
      <c r="X660" s="112">
        <f t="shared" si="92"/>
        <v>0</v>
      </c>
      <c r="Z660" s="102">
        <f t="shared" si="93"/>
        <v>1</v>
      </c>
      <c r="AA660" s="102">
        <f t="shared" si="94"/>
        <v>1</v>
      </c>
      <c r="AH660" s="221"/>
      <c r="AI660" s="270"/>
      <c r="AJ660" s="221"/>
      <c r="AK660" s="221"/>
      <c r="AL660" s="221"/>
      <c r="AM660" s="221"/>
      <c r="AN660" s="221"/>
      <c r="AO660" s="221"/>
      <c r="AP660" s="221"/>
      <c r="AQ660" s="274"/>
      <c r="AR660" s="274"/>
      <c r="AS660" s="221"/>
      <c r="AT660" s="221"/>
      <c r="AU660" s="221"/>
      <c r="AV660" s="221"/>
      <c r="AW660" s="221"/>
      <c r="AX660" s="221"/>
      <c r="AY660" s="221"/>
      <c r="AZ660" s="221"/>
    </row>
    <row r="661" spans="1:52" x14ac:dyDescent="0.15">
      <c r="A661" s="275"/>
      <c r="B661" s="274"/>
      <c r="C661" s="111"/>
      <c r="D661" s="111">
        <v>0</v>
      </c>
      <c r="E661" s="105">
        <v>0</v>
      </c>
      <c r="F661" s="105">
        <v>13.246532918117209</v>
      </c>
      <c r="G661" s="105">
        <v>13.432881932225131</v>
      </c>
      <c r="H661" s="105">
        <v>0</v>
      </c>
      <c r="I661" s="105">
        <v>0</v>
      </c>
      <c r="J661" s="105"/>
      <c r="L661" s="25"/>
      <c r="M661" s="105">
        <f t="shared" si="87"/>
        <v>0</v>
      </c>
      <c r="N661" s="105">
        <f t="shared" si="88"/>
        <v>-0.18634901410792182</v>
      </c>
      <c r="O661" s="105">
        <f t="shared" si="89"/>
        <v>0</v>
      </c>
      <c r="P661" s="25"/>
      <c r="Q661" s="105"/>
      <c r="R661" s="105"/>
      <c r="S661" s="284"/>
      <c r="U661" s="25"/>
      <c r="V661" s="112">
        <f t="shared" si="90"/>
        <v>0</v>
      </c>
      <c r="W661" s="112">
        <f t="shared" si="91"/>
        <v>0</v>
      </c>
      <c r="X661" s="112">
        <f t="shared" si="92"/>
        <v>0</v>
      </c>
      <c r="Z661" s="102">
        <f t="shared" si="93"/>
        <v>1</v>
      </c>
      <c r="AA661" s="102">
        <f t="shared" si="94"/>
        <v>1</v>
      </c>
      <c r="AH661" s="221"/>
      <c r="AI661" s="270"/>
      <c r="AJ661" s="221"/>
      <c r="AK661" s="221"/>
      <c r="AL661" s="221"/>
      <c r="AM661" s="221"/>
      <c r="AN661" s="221"/>
      <c r="AO661" s="221"/>
      <c r="AP661" s="221"/>
      <c r="AQ661" s="274"/>
      <c r="AR661" s="274"/>
      <c r="AS661" s="221"/>
      <c r="AT661" s="221"/>
      <c r="AU661" s="221"/>
      <c r="AV661" s="221"/>
      <c r="AW661" s="221"/>
      <c r="AX661" s="221"/>
      <c r="AY661" s="221"/>
      <c r="AZ661" s="221"/>
    </row>
    <row r="662" spans="1:52" x14ac:dyDescent="0.15">
      <c r="A662" s="275"/>
      <c r="B662" s="274"/>
      <c r="C662" s="111"/>
      <c r="D662" s="111">
        <v>0</v>
      </c>
      <c r="E662" s="105">
        <v>0</v>
      </c>
      <c r="F662" s="105">
        <v>13.246532918117209</v>
      </c>
      <c r="G662" s="105">
        <v>13.432881932225131</v>
      </c>
      <c r="H662" s="105">
        <v>0</v>
      </c>
      <c r="I662" s="105">
        <v>0</v>
      </c>
      <c r="J662" s="105"/>
      <c r="L662" s="25"/>
      <c r="M662" s="105">
        <f t="shared" si="87"/>
        <v>0</v>
      </c>
      <c r="N662" s="105">
        <f t="shared" si="88"/>
        <v>-0.18634901410792182</v>
      </c>
      <c r="O662" s="105">
        <f t="shared" si="89"/>
        <v>0</v>
      </c>
      <c r="P662" s="25"/>
      <c r="Q662" s="105"/>
      <c r="R662" s="105"/>
      <c r="S662" s="284"/>
      <c r="U662" s="25"/>
      <c r="V662" s="112">
        <f t="shared" si="90"/>
        <v>0</v>
      </c>
      <c r="W662" s="112">
        <f t="shared" si="91"/>
        <v>0</v>
      </c>
      <c r="X662" s="112">
        <f t="shared" si="92"/>
        <v>0</v>
      </c>
      <c r="Z662" s="102">
        <f t="shared" si="93"/>
        <v>1</v>
      </c>
      <c r="AA662" s="102">
        <f t="shared" si="94"/>
        <v>1</v>
      </c>
      <c r="AH662" s="221"/>
      <c r="AI662" s="270"/>
      <c r="AJ662" s="221"/>
      <c r="AK662" s="221"/>
      <c r="AL662" s="221"/>
      <c r="AM662" s="221"/>
      <c r="AN662" s="221"/>
      <c r="AO662" s="221"/>
      <c r="AP662" s="221"/>
      <c r="AQ662" s="274"/>
      <c r="AR662" s="274"/>
      <c r="AS662" s="221"/>
      <c r="AT662" s="221"/>
      <c r="AU662" s="221"/>
      <c r="AV662" s="221"/>
      <c r="AW662" s="221"/>
      <c r="AX662" s="221"/>
      <c r="AY662" s="221"/>
      <c r="AZ662" s="221"/>
    </row>
    <row r="663" spans="1:52" x14ac:dyDescent="0.15">
      <c r="A663" s="275"/>
      <c r="B663" s="274"/>
      <c r="C663" s="111"/>
      <c r="D663" s="111">
        <v>0</v>
      </c>
      <c r="E663" s="105">
        <v>0</v>
      </c>
      <c r="F663" s="105">
        <v>13.246532918117209</v>
      </c>
      <c r="G663" s="105">
        <v>13.432881932225131</v>
      </c>
      <c r="H663" s="105">
        <v>0</v>
      </c>
      <c r="I663" s="105">
        <v>0</v>
      </c>
      <c r="J663" s="105"/>
      <c r="L663" s="25"/>
      <c r="M663" s="105">
        <f t="shared" si="87"/>
        <v>0</v>
      </c>
      <c r="N663" s="105">
        <f t="shared" si="88"/>
        <v>-0.18634901410792182</v>
      </c>
      <c r="O663" s="105">
        <f t="shared" si="89"/>
        <v>0</v>
      </c>
      <c r="P663" s="25"/>
      <c r="Q663" s="105"/>
      <c r="R663" s="105"/>
      <c r="S663" s="284"/>
      <c r="U663" s="25"/>
      <c r="V663" s="112">
        <f t="shared" si="90"/>
        <v>0</v>
      </c>
      <c r="W663" s="112">
        <f t="shared" si="91"/>
        <v>0</v>
      </c>
      <c r="X663" s="112">
        <f t="shared" si="92"/>
        <v>0</v>
      </c>
      <c r="Z663" s="102">
        <f t="shared" si="93"/>
        <v>1</v>
      </c>
      <c r="AA663" s="102">
        <f t="shared" si="94"/>
        <v>1</v>
      </c>
      <c r="AH663" s="221"/>
      <c r="AI663" s="270"/>
      <c r="AJ663" s="221"/>
      <c r="AK663" s="221"/>
      <c r="AL663" s="221"/>
      <c r="AM663" s="221"/>
      <c r="AN663" s="221"/>
      <c r="AO663" s="221"/>
      <c r="AP663" s="221"/>
      <c r="AQ663" s="274"/>
      <c r="AR663" s="274"/>
      <c r="AS663" s="221"/>
      <c r="AT663" s="221"/>
      <c r="AU663" s="221"/>
      <c r="AV663" s="221"/>
      <c r="AW663" s="221"/>
      <c r="AX663" s="221"/>
      <c r="AY663" s="221"/>
      <c r="AZ663" s="221"/>
    </row>
    <row r="664" spans="1:52" x14ac:dyDescent="0.15">
      <c r="A664" s="275"/>
      <c r="B664" s="274"/>
      <c r="C664" s="111"/>
      <c r="D664" s="111">
        <v>0</v>
      </c>
      <c r="E664" s="105">
        <v>0</v>
      </c>
      <c r="F664" s="105">
        <v>13.246532918117209</v>
      </c>
      <c r="G664" s="105">
        <v>13.432881932225131</v>
      </c>
      <c r="H664" s="105">
        <v>0</v>
      </c>
      <c r="I664" s="105">
        <v>0</v>
      </c>
      <c r="J664" s="105"/>
      <c r="L664" s="25"/>
      <c r="M664" s="105">
        <f t="shared" si="87"/>
        <v>0</v>
      </c>
      <c r="N664" s="105">
        <f t="shared" si="88"/>
        <v>-0.18634901410792182</v>
      </c>
      <c r="O664" s="105">
        <f t="shared" si="89"/>
        <v>0</v>
      </c>
      <c r="P664" s="25"/>
      <c r="Q664" s="105"/>
      <c r="R664" s="105"/>
      <c r="S664" s="284"/>
      <c r="U664" s="25"/>
      <c r="V664" s="112">
        <f t="shared" si="90"/>
        <v>0</v>
      </c>
      <c r="W664" s="112">
        <f t="shared" si="91"/>
        <v>0</v>
      </c>
      <c r="X664" s="112">
        <f t="shared" si="92"/>
        <v>0</v>
      </c>
      <c r="Z664" s="102">
        <f t="shared" si="93"/>
        <v>1</v>
      </c>
      <c r="AA664" s="102">
        <f t="shared" si="94"/>
        <v>1</v>
      </c>
      <c r="AH664" s="221"/>
      <c r="AI664" s="270"/>
      <c r="AJ664" s="221"/>
      <c r="AK664" s="221"/>
      <c r="AL664" s="221"/>
      <c r="AM664" s="221"/>
      <c r="AN664" s="221"/>
      <c r="AO664" s="221"/>
      <c r="AP664" s="221"/>
      <c r="AQ664" s="274"/>
      <c r="AR664" s="274"/>
      <c r="AS664" s="221"/>
      <c r="AT664" s="221"/>
      <c r="AU664" s="221"/>
      <c r="AV664" s="221"/>
      <c r="AW664" s="221"/>
      <c r="AX664" s="221"/>
      <c r="AY664" s="221"/>
      <c r="AZ664" s="221"/>
    </row>
    <row r="665" spans="1:52" x14ac:dyDescent="0.15">
      <c r="A665" s="275"/>
      <c r="B665" s="274"/>
      <c r="C665" s="111"/>
      <c r="D665" s="111">
        <v>0</v>
      </c>
      <c r="E665" s="105">
        <v>0</v>
      </c>
      <c r="F665" s="105">
        <v>13.246532918117209</v>
      </c>
      <c r="G665" s="105">
        <v>13.432881932225131</v>
      </c>
      <c r="H665" s="105">
        <v>0</v>
      </c>
      <c r="I665" s="105">
        <v>0</v>
      </c>
      <c r="J665" s="105"/>
      <c r="L665" s="25"/>
      <c r="M665" s="105">
        <f t="shared" si="87"/>
        <v>0</v>
      </c>
      <c r="N665" s="105">
        <f t="shared" si="88"/>
        <v>-0.18634901410792182</v>
      </c>
      <c r="O665" s="105">
        <f t="shared" si="89"/>
        <v>0</v>
      </c>
      <c r="P665" s="25"/>
      <c r="Q665" s="105"/>
      <c r="R665" s="105"/>
      <c r="S665" s="284"/>
      <c r="U665" s="25"/>
      <c r="V665" s="112">
        <f t="shared" si="90"/>
        <v>0</v>
      </c>
      <c r="W665" s="112">
        <f t="shared" si="91"/>
        <v>0</v>
      </c>
      <c r="X665" s="112">
        <f t="shared" si="92"/>
        <v>0</v>
      </c>
      <c r="Z665" s="102">
        <f t="shared" si="93"/>
        <v>1</v>
      </c>
      <c r="AA665" s="102">
        <f t="shared" si="94"/>
        <v>1</v>
      </c>
      <c r="AH665" s="221"/>
      <c r="AI665" s="270"/>
      <c r="AJ665" s="221"/>
      <c r="AK665" s="221"/>
      <c r="AL665" s="221"/>
      <c r="AM665" s="221"/>
      <c r="AN665" s="221"/>
      <c r="AO665" s="221"/>
      <c r="AP665" s="221"/>
      <c r="AQ665" s="274"/>
      <c r="AR665" s="274"/>
      <c r="AS665" s="221"/>
      <c r="AT665" s="221"/>
      <c r="AU665" s="221"/>
      <c r="AV665" s="221"/>
      <c r="AW665" s="221"/>
      <c r="AX665" s="221"/>
      <c r="AY665" s="221"/>
      <c r="AZ665" s="221"/>
    </row>
    <row r="666" spans="1:52" x14ac:dyDescent="0.15">
      <c r="A666" s="275"/>
      <c r="B666" s="274"/>
      <c r="C666" s="111"/>
      <c r="D666" s="111">
        <v>0</v>
      </c>
      <c r="E666" s="105">
        <v>0</v>
      </c>
      <c r="F666" s="105">
        <v>13.246532918117209</v>
      </c>
      <c r="G666" s="105">
        <v>13.432881932225131</v>
      </c>
      <c r="H666" s="105">
        <v>0</v>
      </c>
      <c r="I666" s="105">
        <v>0</v>
      </c>
      <c r="J666" s="105"/>
      <c r="L666" s="25"/>
      <c r="M666" s="105">
        <f t="shared" si="87"/>
        <v>0</v>
      </c>
      <c r="N666" s="105">
        <f t="shared" si="88"/>
        <v>-0.18634901410792182</v>
      </c>
      <c r="O666" s="105">
        <f t="shared" si="89"/>
        <v>0</v>
      </c>
      <c r="P666" s="25"/>
      <c r="Q666" s="105"/>
      <c r="R666" s="105"/>
      <c r="S666" s="284"/>
      <c r="U666" s="25"/>
      <c r="V666" s="112">
        <f t="shared" si="90"/>
        <v>0</v>
      </c>
      <c r="W666" s="112">
        <f t="shared" si="91"/>
        <v>0</v>
      </c>
      <c r="X666" s="112">
        <f t="shared" si="92"/>
        <v>0</v>
      </c>
      <c r="Z666" s="102">
        <f t="shared" si="93"/>
        <v>1</v>
      </c>
      <c r="AA666" s="102">
        <f t="shared" si="94"/>
        <v>1</v>
      </c>
      <c r="AH666" s="221"/>
      <c r="AI666" s="270"/>
      <c r="AJ666" s="221"/>
      <c r="AK666" s="221"/>
      <c r="AL666" s="221"/>
      <c r="AM666" s="221"/>
      <c r="AN666" s="221"/>
      <c r="AO666" s="221"/>
      <c r="AP666" s="221"/>
      <c r="AQ666" s="274"/>
      <c r="AR666" s="274"/>
      <c r="AS666" s="221"/>
      <c r="AT666" s="221"/>
      <c r="AU666" s="221"/>
      <c r="AV666" s="221"/>
      <c r="AW666" s="221"/>
      <c r="AX666" s="221"/>
      <c r="AY666" s="221"/>
      <c r="AZ666" s="221"/>
    </row>
    <row r="667" spans="1:52" x14ac:dyDescent="0.15">
      <c r="A667" s="275"/>
      <c r="B667" s="274"/>
      <c r="C667" s="111"/>
      <c r="D667" s="111">
        <v>0</v>
      </c>
      <c r="E667" s="105">
        <v>0</v>
      </c>
      <c r="F667" s="105">
        <v>13.246532918117209</v>
      </c>
      <c r="G667" s="105">
        <v>13.432881932225131</v>
      </c>
      <c r="H667" s="105">
        <v>0</v>
      </c>
      <c r="I667" s="105">
        <v>0</v>
      </c>
      <c r="J667" s="105"/>
      <c r="L667" s="25"/>
      <c r="M667" s="105">
        <f t="shared" si="87"/>
        <v>0</v>
      </c>
      <c r="N667" s="105">
        <f t="shared" si="88"/>
        <v>-0.18634901410792182</v>
      </c>
      <c r="O667" s="105">
        <f t="shared" si="89"/>
        <v>0</v>
      </c>
      <c r="P667" s="25"/>
      <c r="Q667" s="105"/>
      <c r="R667" s="105"/>
      <c r="S667" s="284"/>
      <c r="U667" s="25"/>
      <c r="V667" s="112">
        <f t="shared" si="90"/>
        <v>0</v>
      </c>
      <c r="W667" s="112">
        <f t="shared" si="91"/>
        <v>0</v>
      </c>
      <c r="X667" s="112">
        <f t="shared" si="92"/>
        <v>0</v>
      </c>
      <c r="Z667" s="102">
        <f t="shared" si="93"/>
        <v>1</v>
      </c>
      <c r="AA667" s="102">
        <f t="shared" si="94"/>
        <v>1</v>
      </c>
      <c r="AH667" s="221"/>
      <c r="AI667" s="270"/>
      <c r="AJ667" s="221"/>
      <c r="AK667" s="221"/>
      <c r="AL667" s="221"/>
      <c r="AM667" s="221"/>
      <c r="AN667" s="221"/>
      <c r="AO667" s="221"/>
      <c r="AP667" s="221"/>
      <c r="AQ667" s="274"/>
      <c r="AR667" s="274"/>
      <c r="AS667" s="221"/>
      <c r="AT667" s="221"/>
      <c r="AU667" s="221"/>
      <c r="AV667" s="221"/>
      <c r="AW667" s="221"/>
      <c r="AX667" s="221"/>
      <c r="AY667" s="221"/>
      <c r="AZ667" s="221"/>
    </row>
    <row r="668" spans="1:52" x14ac:dyDescent="0.15">
      <c r="A668" s="275"/>
      <c r="B668" s="274"/>
      <c r="C668" s="111"/>
      <c r="D668" s="111">
        <v>0</v>
      </c>
      <c r="E668" s="105">
        <v>0</v>
      </c>
      <c r="F668" s="105">
        <v>13.246532918117209</v>
      </c>
      <c r="G668" s="105">
        <v>13.432881932225131</v>
      </c>
      <c r="H668" s="105">
        <v>0</v>
      </c>
      <c r="I668" s="105">
        <v>0</v>
      </c>
      <c r="J668" s="105"/>
      <c r="L668" s="25"/>
      <c r="M668" s="105">
        <f t="shared" si="87"/>
        <v>0</v>
      </c>
      <c r="N668" s="105">
        <f t="shared" si="88"/>
        <v>-0.18634901410792182</v>
      </c>
      <c r="O668" s="105">
        <f t="shared" si="89"/>
        <v>0</v>
      </c>
      <c r="P668" s="25"/>
      <c r="Q668" s="105"/>
      <c r="R668" s="105"/>
      <c r="S668" s="284"/>
      <c r="U668" s="25"/>
      <c r="V668" s="112">
        <f t="shared" si="90"/>
        <v>0</v>
      </c>
      <c r="W668" s="112">
        <f t="shared" si="91"/>
        <v>0</v>
      </c>
      <c r="X668" s="112">
        <f t="shared" si="92"/>
        <v>0</v>
      </c>
      <c r="Z668" s="102">
        <f t="shared" si="93"/>
        <v>1</v>
      </c>
      <c r="AA668" s="102">
        <f t="shared" si="94"/>
        <v>1</v>
      </c>
      <c r="AH668" s="221"/>
      <c r="AI668" s="270"/>
      <c r="AJ668" s="221"/>
      <c r="AK668" s="221"/>
      <c r="AL668" s="221"/>
      <c r="AM668" s="221"/>
      <c r="AN668" s="221"/>
      <c r="AO668" s="221"/>
      <c r="AP668" s="221"/>
      <c r="AQ668" s="274"/>
      <c r="AR668" s="274"/>
      <c r="AS668" s="221"/>
      <c r="AT668" s="221"/>
      <c r="AU668" s="221"/>
      <c r="AV668" s="221"/>
      <c r="AW668" s="221"/>
      <c r="AX668" s="221"/>
      <c r="AY668" s="221"/>
      <c r="AZ668" s="221"/>
    </row>
    <row r="669" spans="1:52" x14ac:dyDescent="0.15">
      <c r="A669" s="275"/>
      <c r="B669" s="274"/>
      <c r="C669" s="111"/>
      <c r="D669" s="111">
        <v>0</v>
      </c>
      <c r="E669" s="105">
        <v>0</v>
      </c>
      <c r="F669" s="105">
        <v>13.246532918117209</v>
      </c>
      <c r="G669" s="105">
        <v>13.432881932225131</v>
      </c>
      <c r="H669" s="105">
        <v>0</v>
      </c>
      <c r="I669" s="105">
        <v>0</v>
      </c>
      <c r="J669" s="105"/>
      <c r="L669" s="25"/>
      <c r="M669" s="105">
        <f t="shared" si="87"/>
        <v>0</v>
      </c>
      <c r="N669" s="105">
        <f t="shared" si="88"/>
        <v>-0.18634901410792182</v>
      </c>
      <c r="O669" s="105">
        <f t="shared" si="89"/>
        <v>0</v>
      </c>
      <c r="P669" s="25"/>
      <c r="Q669" s="105"/>
      <c r="R669" s="105"/>
      <c r="S669" s="284"/>
      <c r="U669" s="25"/>
      <c r="V669" s="112">
        <f t="shared" si="90"/>
        <v>0</v>
      </c>
      <c r="W669" s="112">
        <f t="shared" si="91"/>
        <v>0</v>
      </c>
      <c r="X669" s="112">
        <f t="shared" si="92"/>
        <v>0</v>
      </c>
      <c r="Z669" s="102">
        <f t="shared" si="93"/>
        <v>1</v>
      </c>
      <c r="AA669" s="102">
        <f t="shared" si="94"/>
        <v>1</v>
      </c>
      <c r="AH669" s="221"/>
      <c r="AI669" s="270"/>
      <c r="AJ669" s="221"/>
      <c r="AK669" s="221"/>
      <c r="AL669" s="221"/>
      <c r="AM669" s="221"/>
      <c r="AN669" s="221"/>
      <c r="AO669" s="221"/>
      <c r="AP669" s="221"/>
      <c r="AQ669" s="274"/>
      <c r="AR669" s="274"/>
      <c r="AS669" s="221"/>
      <c r="AT669" s="221"/>
      <c r="AU669" s="221"/>
      <c r="AV669" s="221"/>
      <c r="AW669" s="221"/>
      <c r="AX669" s="221"/>
      <c r="AY669" s="221"/>
      <c r="AZ669" s="221"/>
    </row>
    <row r="670" spans="1:52" x14ac:dyDescent="0.15">
      <c r="A670" s="275"/>
      <c r="B670" s="274"/>
      <c r="C670" s="111"/>
      <c r="D670" s="111">
        <v>0</v>
      </c>
      <c r="E670" s="105">
        <v>0</v>
      </c>
      <c r="F670" s="105">
        <v>13.246532918117209</v>
      </c>
      <c r="G670" s="105">
        <v>13.432881932225131</v>
      </c>
      <c r="H670" s="105">
        <v>0</v>
      </c>
      <c r="I670" s="105">
        <v>0</v>
      </c>
      <c r="J670" s="105"/>
      <c r="L670" s="25"/>
      <c r="M670" s="105">
        <f t="shared" si="87"/>
        <v>0</v>
      </c>
      <c r="N670" s="105">
        <f t="shared" si="88"/>
        <v>-0.18634901410792182</v>
      </c>
      <c r="O670" s="105">
        <f t="shared" si="89"/>
        <v>0</v>
      </c>
      <c r="P670" s="25"/>
      <c r="Q670" s="105"/>
      <c r="R670" s="105"/>
      <c r="S670" s="284"/>
      <c r="U670" s="25"/>
      <c r="V670" s="112">
        <f t="shared" si="90"/>
        <v>0</v>
      </c>
      <c r="W670" s="112">
        <f t="shared" si="91"/>
        <v>0</v>
      </c>
      <c r="X670" s="112">
        <f t="shared" si="92"/>
        <v>0</v>
      </c>
      <c r="Z670" s="102">
        <f t="shared" si="93"/>
        <v>1</v>
      </c>
      <c r="AA670" s="102">
        <f t="shared" si="94"/>
        <v>1</v>
      </c>
      <c r="AH670" s="221"/>
      <c r="AI670" s="270"/>
      <c r="AJ670" s="221"/>
      <c r="AK670" s="221"/>
      <c r="AL670" s="221"/>
      <c r="AM670" s="221"/>
      <c r="AN670" s="221"/>
      <c r="AO670" s="221"/>
      <c r="AP670" s="221"/>
      <c r="AQ670" s="274"/>
      <c r="AR670" s="274"/>
      <c r="AS670" s="221"/>
      <c r="AT670" s="221"/>
      <c r="AU670" s="221"/>
      <c r="AV670" s="221"/>
      <c r="AW670" s="221"/>
      <c r="AX670" s="221"/>
      <c r="AY670" s="221"/>
      <c r="AZ670" s="221"/>
    </row>
    <row r="671" spans="1:52" x14ac:dyDescent="0.15">
      <c r="A671" s="275"/>
      <c r="B671" s="274"/>
      <c r="C671" s="111"/>
      <c r="D671" s="111">
        <v>0</v>
      </c>
      <c r="E671" s="105">
        <v>0</v>
      </c>
      <c r="F671" s="105">
        <v>13.246532918117209</v>
      </c>
      <c r="G671" s="105">
        <v>13.432881932225131</v>
      </c>
      <c r="H671" s="105">
        <v>0</v>
      </c>
      <c r="I671" s="105">
        <v>0</v>
      </c>
      <c r="J671" s="105"/>
      <c r="L671" s="25"/>
      <c r="M671" s="105">
        <f t="shared" si="87"/>
        <v>0</v>
      </c>
      <c r="N671" s="105">
        <f t="shared" si="88"/>
        <v>-0.18634901410792182</v>
      </c>
      <c r="O671" s="105">
        <f t="shared" si="89"/>
        <v>0</v>
      </c>
      <c r="P671" s="25"/>
      <c r="Q671" s="105"/>
      <c r="R671" s="105"/>
      <c r="S671" s="284"/>
      <c r="U671" s="25"/>
      <c r="V671" s="112">
        <f t="shared" si="90"/>
        <v>0</v>
      </c>
      <c r="W671" s="112">
        <f t="shared" si="91"/>
        <v>0</v>
      </c>
      <c r="X671" s="112">
        <f t="shared" si="92"/>
        <v>0</v>
      </c>
      <c r="Z671" s="102">
        <f t="shared" si="93"/>
        <v>1</v>
      </c>
      <c r="AA671" s="102">
        <f t="shared" si="94"/>
        <v>1</v>
      </c>
      <c r="AH671" s="221"/>
      <c r="AI671" s="270"/>
      <c r="AJ671" s="221"/>
      <c r="AK671" s="221"/>
      <c r="AL671" s="221"/>
      <c r="AM671" s="221"/>
      <c r="AN671" s="221"/>
      <c r="AO671" s="221"/>
      <c r="AP671" s="221"/>
      <c r="AQ671" s="274"/>
      <c r="AR671" s="274"/>
      <c r="AS671" s="221"/>
      <c r="AT671" s="221"/>
      <c r="AU671" s="221"/>
      <c r="AV671" s="221"/>
      <c r="AW671" s="221"/>
      <c r="AX671" s="221"/>
      <c r="AY671" s="221"/>
      <c r="AZ671" s="221"/>
    </row>
    <row r="672" spans="1:52" x14ac:dyDescent="0.15">
      <c r="A672" s="275"/>
      <c r="B672" s="274"/>
      <c r="C672" s="111"/>
      <c r="D672" s="111">
        <v>0</v>
      </c>
      <c r="E672" s="105">
        <v>0</v>
      </c>
      <c r="F672" s="105">
        <v>13.246532918117209</v>
      </c>
      <c r="G672" s="105">
        <v>13.432881932225131</v>
      </c>
      <c r="H672" s="105">
        <v>0</v>
      </c>
      <c r="I672" s="105">
        <v>0</v>
      </c>
      <c r="J672" s="105"/>
      <c r="L672" s="25"/>
      <c r="M672" s="105">
        <f t="shared" si="87"/>
        <v>0</v>
      </c>
      <c r="N672" s="105">
        <f t="shared" si="88"/>
        <v>-0.18634901410792182</v>
      </c>
      <c r="O672" s="105">
        <f t="shared" si="89"/>
        <v>0</v>
      </c>
      <c r="P672" s="25"/>
      <c r="Q672" s="105"/>
      <c r="R672" s="105"/>
      <c r="S672" s="284"/>
      <c r="U672" s="25"/>
      <c r="V672" s="112">
        <f t="shared" si="90"/>
        <v>0</v>
      </c>
      <c r="W672" s="112">
        <f t="shared" si="91"/>
        <v>0</v>
      </c>
      <c r="X672" s="112">
        <f t="shared" si="92"/>
        <v>0</v>
      </c>
      <c r="Z672" s="102">
        <f t="shared" si="93"/>
        <v>1</v>
      </c>
      <c r="AA672" s="102">
        <f t="shared" si="94"/>
        <v>1</v>
      </c>
      <c r="AH672" s="221"/>
      <c r="AI672" s="270"/>
      <c r="AJ672" s="221"/>
      <c r="AK672" s="221"/>
      <c r="AL672" s="221"/>
      <c r="AM672" s="221"/>
      <c r="AN672" s="221"/>
      <c r="AO672" s="221"/>
      <c r="AP672" s="221"/>
      <c r="AQ672" s="274"/>
      <c r="AR672" s="274"/>
      <c r="AS672" s="221"/>
      <c r="AT672" s="221"/>
      <c r="AU672" s="221"/>
      <c r="AV672" s="221"/>
      <c r="AW672" s="221"/>
      <c r="AX672" s="221"/>
      <c r="AY672" s="221"/>
      <c r="AZ672" s="221"/>
    </row>
    <row r="673" spans="1:52" x14ac:dyDescent="0.15">
      <c r="A673" s="275"/>
      <c r="B673" s="274"/>
      <c r="C673" s="111"/>
      <c r="D673" s="111">
        <v>0</v>
      </c>
      <c r="E673" s="105">
        <v>0</v>
      </c>
      <c r="F673" s="105">
        <v>13.246532918117209</v>
      </c>
      <c r="G673" s="105">
        <v>13.432881932225131</v>
      </c>
      <c r="H673" s="105">
        <v>0</v>
      </c>
      <c r="I673" s="105">
        <v>0</v>
      </c>
      <c r="J673" s="105"/>
      <c r="L673" s="25"/>
      <c r="M673" s="105">
        <f t="shared" si="87"/>
        <v>0</v>
      </c>
      <c r="N673" s="105">
        <f t="shared" si="88"/>
        <v>-0.18634901410792182</v>
      </c>
      <c r="O673" s="105">
        <f t="shared" si="89"/>
        <v>0</v>
      </c>
      <c r="P673" s="25"/>
      <c r="Q673" s="105"/>
      <c r="R673" s="105"/>
      <c r="S673" s="284"/>
      <c r="U673" s="25"/>
      <c r="V673" s="112">
        <f t="shared" si="90"/>
        <v>0</v>
      </c>
      <c r="W673" s="112">
        <f t="shared" si="91"/>
        <v>0</v>
      </c>
      <c r="X673" s="112">
        <f t="shared" si="92"/>
        <v>0</v>
      </c>
      <c r="Z673" s="102">
        <f t="shared" si="93"/>
        <v>1</v>
      </c>
      <c r="AA673" s="102">
        <f t="shared" si="94"/>
        <v>1</v>
      </c>
      <c r="AH673" s="221"/>
      <c r="AI673" s="270"/>
      <c r="AJ673" s="221"/>
      <c r="AK673" s="221"/>
      <c r="AL673" s="221"/>
      <c r="AM673" s="221"/>
      <c r="AN673" s="221"/>
      <c r="AO673" s="221"/>
      <c r="AP673" s="221"/>
      <c r="AQ673" s="274"/>
      <c r="AR673" s="274"/>
      <c r="AS673" s="221"/>
      <c r="AT673" s="221"/>
      <c r="AU673" s="221"/>
      <c r="AV673" s="221"/>
      <c r="AW673" s="221"/>
      <c r="AX673" s="221"/>
      <c r="AY673" s="221"/>
      <c r="AZ673" s="221"/>
    </row>
    <row r="674" spans="1:52" x14ac:dyDescent="0.15">
      <c r="A674" s="275"/>
      <c r="B674" s="274"/>
      <c r="C674" s="111"/>
      <c r="D674" s="111">
        <v>0</v>
      </c>
      <c r="E674" s="105">
        <v>0</v>
      </c>
      <c r="F674" s="105">
        <v>13.246532918117209</v>
      </c>
      <c r="G674" s="105">
        <v>13.432881932225131</v>
      </c>
      <c r="H674" s="105">
        <v>0</v>
      </c>
      <c r="I674" s="105">
        <v>0</v>
      </c>
      <c r="J674" s="105"/>
      <c r="L674" s="25"/>
      <c r="M674" s="105">
        <f t="shared" si="87"/>
        <v>0</v>
      </c>
      <c r="N674" s="105">
        <f t="shared" si="88"/>
        <v>-0.18634901410792182</v>
      </c>
      <c r="O674" s="105">
        <f t="shared" si="89"/>
        <v>0</v>
      </c>
      <c r="P674" s="25"/>
      <c r="Q674" s="105"/>
      <c r="R674" s="105"/>
      <c r="S674" s="284"/>
      <c r="U674" s="25"/>
      <c r="V674" s="112">
        <f t="shared" si="90"/>
        <v>0</v>
      </c>
      <c r="W674" s="112">
        <f t="shared" si="91"/>
        <v>0</v>
      </c>
      <c r="X674" s="112">
        <f t="shared" si="92"/>
        <v>0</v>
      </c>
      <c r="Z674" s="102">
        <f t="shared" si="93"/>
        <v>1</v>
      </c>
      <c r="AA674" s="102">
        <f t="shared" si="94"/>
        <v>1</v>
      </c>
      <c r="AH674" s="221"/>
      <c r="AI674" s="270"/>
      <c r="AJ674" s="221"/>
      <c r="AK674" s="221"/>
      <c r="AL674" s="221"/>
      <c r="AM674" s="221"/>
      <c r="AN674" s="221"/>
      <c r="AO674" s="221"/>
      <c r="AP674" s="221"/>
      <c r="AQ674" s="274"/>
      <c r="AR674" s="274"/>
      <c r="AS674" s="221"/>
      <c r="AT674" s="221"/>
      <c r="AU674" s="221"/>
      <c r="AV674" s="221"/>
      <c r="AW674" s="221"/>
      <c r="AX674" s="221"/>
      <c r="AY674" s="221"/>
      <c r="AZ674" s="221"/>
    </row>
    <row r="675" spans="1:52" x14ac:dyDescent="0.15">
      <c r="A675" s="275"/>
      <c r="B675" s="274"/>
      <c r="C675" s="111"/>
      <c r="D675" s="111">
        <v>0</v>
      </c>
      <c r="E675" s="105">
        <v>0</v>
      </c>
      <c r="F675" s="105">
        <v>13.246532918117209</v>
      </c>
      <c r="G675" s="105">
        <v>13.432881932225131</v>
      </c>
      <c r="H675" s="105">
        <v>0</v>
      </c>
      <c r="I675" s="105">
        <v>0</v>
      </c>
      <c r="J675" s="105"/>
      <c r="L675" s="25"/>
      <c r="M675" s="105">
        <f t="shared" si="87"/>
        <v>0</v>
      </c>
      <c r="N675" s="105">
        <f t="shared" si="88"/>
        <v>-0.18634901410792182</v>
      </c>
      <c r="O675" s="105">
        <f t="shared" si="89"/>
        <v>0</v>
      </c>
      <c r="P675" s="25"/>
      <c r="Q675" s="105"/>
      <c r="R675" s="105"/>
      <c r="S675" s="284"/>
      <c r="U675" s="25"/>
      <c r="V675" s="112">
        <f t="shared" si="90"/>
        <v>0</v>
      </c>
      <c r="W675" s="112">
        <f t="shared" si="91"/>
        <v>0</v>
      </c>
      <c r="X675" s="112">
        <f t="shared" si="92"/>
        <v>0</v>
      </c>
      <c r="Z675" s="102">
        <f t="shared" si="93"/>
        <v>1</v>
      </c>
      <c r="AA675" s="102">
        <f t="shared" si="94"/>
        <v>1</v>
      </c>
      <c r="AH675" s="221"/>
      <c r="AI675" s="270"/>
      <c r="AJ675" s="221"/>
      <c r="AK675" s="221"/>
      <c r="AL675" s="221"/>
      <c r="AM675" s="221"/>
      <c r="AN675" s="221"/>
      <c r="AO675" s="221"/>
      <c r="AP675" s="221"/>
      <c r="AQ675" s="274"/>
      <c r="AR675" s="274"/>
      <c r="AS675" s="221"/>
      <c r="AT675" s="221"/>
      <c r="AU675" s="221"/>
      <c r="AV675" s="221"/>
      <c r="AW675" s="221"/>
      <c r="AX675" s="221"/>
      <c r="AY675" s="221"/>
      <c r="AZ675" s="221"/>
    </row>
    <row r="676" spans="1:52" x14ac:dyDescent="0.15">
      <c r="A676" s="275"/>
      <c r="B676" s="274"/>
      <c r="C676" s="111"/>
      <c r="D676" s="111">
        <v>0</v>
      </c>
      <c r="E676" s="105">
        <v>0</v>
      </c>
      <c r="F676" s="105">
        <v>13.246532918117209</v>
      </c>
      <c r="G676" s="105">
        <v>13.432881932225131</v>
      </c>
      <c r="H676" s="105">
        <v>0</v>
      </c>
      <c r="I676" s="105">
        <v>0</v>
      </c>
      <c r="J676" s="105"/>
      <c r="L676" s="25"/>
      <c r="M676" s="105">
        <f t="shared" si="87"/>
        <v>0</v>
      </c>
      <c r="N676" s="105">
        <f t="shared" si="88"/>
        <v>-0.18634901410792182</v>
      </c>
      <c r="O676" s="105">
        <f t="shared" si="89"/>
        <v>0</v>
      </c>
      <c r="P676" s="25"/>
      <c r="Q676" s="105"/>
      <c r="R676" s="105"/>
      <c r="S676" s="284"/>
      <c r="U676" s="25"/>
      <c r="V676" s="112">
        <f t="shared" si="90"/>
        <v>0</v>
      </c>
      <c r="W676" s="112">
        <f t="shared" si="91"/>
        <v>0</v>
      </c>
      <c r="X676" s="112">
        <f t="shared" si="92"/>
        <v>0</v>
      </c>
      <c r="Z676" s="102">
        <f t="shared" si="93"/>
        <v>1</v>
      </c>
      <c r="AA676" s="102">
        <f t="shared" si="94"/>
        <v>1</v>
      </c>
      <c r="AH676" s="221"/>
      <c r="AI676" s="270"/>
      <c r="AJ676" s="221"/>
      <c r="AK676" s="221"/>
      <c r="AL676" s="221"/>
      <c r="AM676" s="221"/>
      <c r="AN676" s="221"/>
      <c r="AO676" s="221"/>
      <c r="AP676" s="221"/>
      <c r="AQ676" s="274"/>
      <c r="AR676" s="274"/>
      <c r="AS676" s="221"/>
      <c r="AT676" s="221"/>
      <c r="AU676" s="221"/>
      <c r="AV676" s="221"/>
      <c r="AW676" s="221"/>
      <c r="AX676" s="221"/>
      <c r="AY676" s="221"/>
      <c r="AZ676" s="221"/>
    </row>
    <row r="677" spans="1:52" x14ac:dyDescent="0.15">
      <c r="A677" s="275"/>
      <c r="B677" s="274"/>
      <c r="C677" s="111"/>
      <c r="D677" s="111">
        <v>0</v>
      </c>
      <c r="E677" s="105">
        <v>0</v>
      </c>
      <c r="F677" s="105">
        <v>13.246532918117209</v>
      </c>
      <c r="G677" s="105">
        <v>13.432881932225131</v>
      </c>
      <c r="H677" s="105">
        <v>0</v>
      </c>
      <c r="I677" s="105">
        <v>0</v>
      </c>
      <c r="J677" s="105"/>
      <c r="L677" s="25"/>
      <c r="M677" s="105">
        <f t="shared" si="87"/>
        <v>0</v>
      </c>
      <c r="N677" s="105">
        <f t="shared" si="88"/>
        <v>-0.18634901410792182</v>
      </c>
      <c r="O677" s="105">
        <f t="shared" si="89"/>
        <v>0</v>
      </c>
      <c r="P677" s="25"/>
      <c r="Q677" s="105"/>
      <c r="R677" s="105"/>
      <c r="S677" s="284"/>
      <c r="U677" s="25"/>
      <c r="V677" s="112">
        <f t="shared" si="90"/>
        <v>0</v>
      </c>
      <c r="W677" s="112">
        <f t="shared" si="91"/>
        <v>0</v>
      </c>
      <c r="X677" s="112">
        <f t="shared" si="92"/>
        <v>0</v>
      </c>
      <c r="Z677" s="102">
        <f t="shared" si="93"/>
        <v>1</v>
      </c>
      <c r="AA677" s="102">
        <f t="shared" si="94"/>
        <v>1</v>
      </c>
      <c r="AH677" s="221"/>
      <c r="AI677" s="270"/>
      <c r="AJ677" s="221"/>
      <c r="AK677" s="221"/>
      <c r="AL677" s="221"/>
      <c r="AM677" s="221"/>
      <c r="AN677" s="221"/>
      <c r="AO677" s="221"/>
      <c r="AP677" s="221"/>
      <c r="AQ677" s="274"/>
      <c r="AR677" s="274"/>
      <c r="AS677" s="221"/>
      <c r="AT677" s="221"/>
      <c r="AU677" s="221"/>
      <c r="AV677" s="221"/>
      <c r="AW677" s="221"/>
      <c r="AX677" s="221"/>
      <c r="AY677" s="221"/>
      <c r="AZ677" s="221"/>
    </row>
    <row r="678" spans="1:52" x14ac:dyDescent="0.15">
      <c r="A678" s="275"/>
      <c r="B678" s="274"/>
      <c r="C678" s="111"/>
      <c r="D678" s="111">
        <v>0</v>
      </c>
      <c r="E678" s="105">
        <v>0</v>
      </c>
      <c r="F678" s="105">
        <v>13.246532918117209</v>
      </c>
      <c r="G678" s="105">
        <v>13.432881932225131</v>
      </c>
      <c r="H678" s="105">
        <v>0</v>
      </c>
      <c r="I678" s="105">
        <v>0</v>
      </c>
      <c r="J678" s="105"/>
      <c r="L678" s="25"/>
      <c r="M678" s="105">
        <f t="shared" si="87"/>
        <v>0</v>
      </c>
      <c r="N678" s="105">
        <f t="shared" si="88"/>
        <v>-0.18634901410792182</v>
      </c>
      <c r="O678" s="105">
        <f t="shared" si="89"/>
        <v>0</v>
      </c>
      <c r="P678" s="25"/>
      <c r="Q678" s="105"/>
      <c r="R678" s="105"/>
      <c r="S678" s="284"/>
      <c r="U678" s="25"/>
      <c r="V678" s="112">
        <f t="shared" si="90"/>
        <v>0</v>
      </c>
      <c r="W678" s="112">
        <f t="shared" si="91"/>
        <v>0</v>
      </c>
      <c r="X678" s="112">
        <f t="shared" si="92"/>
        <v>0</v>
      </c>
      <c r="Z678" s="102">
        <f t="shared" si="93"/>
        <v>1</v>
      </c>
      <c r="AA678" s="102">
        <f t="shared" si="94"/>
        <v>1</v>
      </c>
      <c r="AH678" s="221"/>
      <c r="AI678" s="270"/>
      <c r="AJ678" s="221"/>
      <c r="AK678" s="221"/>
      <c r="AL678" s="221"/>
      <c r="AM678" s="221"/>
      <c r="AN678" s="221"/>
      <c r="AO678" s="221"/>
      <c r="AP678" s="221"/>
      <c r="AQ678" s="274"/>
      <c r="AR678" s="274"/>
      <c r="AS678" s="221"/>
      <c r="AT678" s="221"/>
      <c r="AU678" s="221"/>
      <c r="AV678" s="221"/>
      <c r="AW678" s="221"/>
      <c r="AX678" s="221"/>
      <c r="AY678" s="221"/>
      <c r="AZ678" s="221"/>
    </row>
    <row r="679" spans="1:52" x14ac:dyDescent="0.15">
      <c r="A679" s="275"/>
      <c r="B679" s="274"/>
      <c r="C679" s="111"/>
      <c r="D679" s="111">
        <v>0</v>
      </c>
      <c r="E679" s="105">
        <v>0</v>
      </c>
      <c r="F679" s="105">
        <v>13.246532918117209</v>
      </c>
      <c r="G679" s="105">
        <v>13.432881932225131</v>
      </c>
      <c r="H679" s="105">
        <v>0</v>
      </c>
      <c r="I679" s="105">
        <v>0</v>
      </c>
      <c r="J679" s="105"/>
      <c r="L679" s="25"/>
      <c r="M679" s="105">
        <f t="shared" si="87"/>
        <v>0</v>
      </c>
      <c r="N679" s="105">
        <f t="shared" si="88"/>
        <v>-0.18634901410792182</v>
      </c>
      <c r="O679" s="105">
        <f t="shared" si="89"/>
        <v>0</v>
      </c>
      <c r="P679" s="25"/>
      <c r="Q679" s="105"/>
      <c r="R679" s="105"/>
      <c r="S679" s="284"/>
      <c r="U679" s="25"/>
      <c r="V679" s="112">
        <f t="shared" si="90"/>
        <v>0</v>
      </c>
      <c r="W679" s="112">
        <f t="shared" si="91"/>
        <v>0</v>
      </c>
      <c r="X679" s="112">
        <f t="shared" si="92"/>
        <v>0</v>
      </c>
      <c r="Z679" s="102">
        <f t="shared" si="93"/>
        <v>1</v>
      </c>
      <c r="AA679" s="102">
        <f t="shared" si="94"/>
        <v>1</v>
      </c>
      <c r="AH679" s="221"/>
      <c r="AI679" s="270"/>
      <c r="AJ679" s="221"/>
      <c r="AK679" s="221"/>
      <c r="AL679" s="221"/>
      <c r="AM679" s="221"/>
      <c r="AN679" s="221"/>
      <c r="AO679" s="221"/>
      <c r="AP679" s="221"/>
      <c r="AQ679" s="274"/>
      <c r="AR679" s="274"/>
      <c r="AS679" s="221"/>
      <c r="AT679" s="221"/>
      <c r="AU679" s="221"/>
      <c r="AV679" s="221"/>
      <c r="AW679" s="221"/>
      <c r="AX679" s="221"/>
      <c r="AY679" s="221"/>
      <c r="AZ679" s="221"/>
    </row>
    <row r="680" spans="1:52" x14ac:dyDescent="0.15">
      <c r="A680" s="275"/>
      <c r="B680" s="274"/>
      <c r="C680" s="111"/>
      <c r="D680" s="111">
        <v>0</v>
      </c>
      <c r="E680" s="105">
        <v>0</v>
      </c>
      <c r="F680" s="105">
        <v>13.246532918117209</v>
      </c>
      <c r="G680" s="105">
        <v>13.432881932225131</v>
      </c>
      <c r="H680" s="105">
        <v>0</v>
      </c>
      <c r="I680" s="105">
        <v>0</v>
      </c>
      <c r="J680" s="105"/>
      <c r="L680" s="25"/>
      <c r="M680" s="105">
        <f t="shared" si="87"/>
        <v>0</v>
      </c>
      <c r="N680" s="105">
        <f t="shared" si="88"/>
        <v>-0.18634901410792182</v>
      </c>
      <c r="O680" s="105">
        <f t="shared" si="89"/>
        <v>0</v>
      </c>
      <c r="P680" s="25"/>
      <c r="Q680" s="105"/>
      <c r="R680" s="105"/>
      <c r="S680" s="284"/>
      <c r="U680" s="25"/>
      <c r="V680" s="112">
        <f t="shared" si="90"/>
        <v>0</v>
      </c>
      <c r="W680" s="112">
        <f t="shared" si="91"/>
        <v>0</v>
      </c>
      <c r="X680" s="112">
        <f t="shared" si="92"/>
        <v>0</v>
      </c>
      <c r="Z680" s="102">
        <f t="shared" si="93"/>
        <v>1</v>
      </c>
      <c r="AA680" s="102">
        <f t="shared" si="94"/>
        <v>1</v>
      </c>
      <c r="AH680" s="221"/>
      <c r="AI680" s="270"/>
      <c r="AJ680" s="221"/>
      <c r="AK680" s="221"/>
      <c r="AL680" s="221"/>
      <c r="AM680" s="221"/>
      <c r="AN680" s="221"/>
      <c r="AO680" s="221"/>
      <c r="AP680" s="221"/>
      <c r="AQ680" s="274"/>
      <c r="AR680" s="274"/>
      <c r="AS680" s="221"/>
      <c r="AT680" s="221"/>
      <c r="AU680" s="221"/>
      <c r="AV680" s="221"/>
      <c r="AW680" s="221"/>
      <c r="AX680" s="221"/>
      <c r="AY680" s="221"/>
      <c r="AZ680" s="221"/>
    </row>
    <row r="681" spans="1:52" x14ac:dyDescent="0.15">
      <c r="A681" s="275"/>
      <c r="B681" s="274"/>
      <c r="C681" s="111"/>
      <c r="D681" s="111">
        <v>0</v>
      </c>
      <c r="E681" s="105">
        <v>0</v>
      </c>
      <c r="F681" s="105">
        <v>13.246532918117209</v>
      </c>
      <c r="G681" s="105">
        <v>13.432881932225131</v>
      </c>
      <c r="H681" s="105">
        <v>0</v>
      </c>
      <c r="I681" s="105">
        <v>0</v>
      </c>
      <c r="J681" s="105"/>
      <c r="L681" s="25"/>
      <c r="M681" s="105">
        <f t="shared" si="87"/>
        <v>0</v>
      </c>
      <c r="N681" s="105">
        <f t="shared" si="88"/>
        <v>-0.18634901410792182</v>
      </c>
      <c r="O681" s="105">
        <f t="shared" si="89"/>
        <v>0</v>
      </c>
      <c r="P681" s="25"/>
      <c r="Q681" s="105"/>
      <c r="R681" s="105"/>
      <c r="S681" s="284"/>
      <c r="U681" s="25"/>
      <c r="V681" s="112">
        <f t="shared" si="90"/>
        <v>0</v>
      </c>
      <c r="W681" s="112">
        <f t="shared" si="91"/>
        <v>0</v>
      </c>
      <c r="X681" s="112">
        <f t="shared" si="92"/>
        <v>0</v>
      </c>
      <c r="Z681" s="102">
        <f t="shared" si="93"/>
        <v>1</v>
      </c>
      <c r="AA681" s="102">
        <f t="shared" si="94"/>
        <v>1</v>
      </c>
      <c r="AH681" s="221"/>
      <c r="AI681" s="270"/>
      <c r="AJ681" s="221"/>
      <c r="AK681" s="221"/>
      <c r="AL681" s="221"/>
      <c r="AM681" s="221"/>
      <c r="AN681" s="221"/>
      <c r="AO681" s="221"/>
      <c r="AP681" s="221"/>
      <c r="AQ681" s="274"/>
      <c r="AR681" s="274"/>
      <c r="AS681" s="221"/>
      <c r="AT681" s="221"/>
      <c r="AU681" s="221"/>
      <c r="AV681" s="221"/>
      <c r="AW681" s="221"/>
      <c r="AX681" s="221"/>
      <c r="AY681" s="221"/>
      <c r="AZ681" s="221"/>
    </row>
    <row r="682" spans="1:52" x14ac:dyDescent="0.15">
      <c r="A682" s="275"/>
      <c r="B682" s="274"/>
      <c r="C682" s="111"/>
      <c r="D682" s="111">
        <v>0</v>
      </c>
      <c r="E682" s="105">
        <v>0</v>
      </c>
      <c r="F682" s="105">
        <v>13.246532918117209</v>
      </c>
      <c r="G682" s="105">
        <v>13.432881932225131</v>
      </c>
      <c r="H682" s="105">
        <v>0</v>
      </c>
      <c r="I682" s="105">
        <v>0</v>
      </c>
      <c r="J682" s="105"/>
      <c r="L682" s="25"/>
      <c r="M682" s="105">
        <f t="shared" si="87"/>
        <v>0</v>
      </c>
      <c r="N682" s="105">
        <f t="shared" si="88"/>
        <v>-0.18634901410792182</v>
      </c>
      <c r="O682" s="105">
        <f t="shared" si="89"/>
        <v>0</v>
      </c>
      <c r="P682" s="25"/>
      <c r="Q682" s="105"/>
      <c r="R682" s="105"/>
      <c r="S682" s="284"/>
      <c r="U682" s="25"/>
      <c r="V682" s="112">
        <f t="shared" si="90"/>
        <v>0</v>
      </c>
      <c r="W682" s="112">
        <f t="shared" si="91"/>
        <v>0</v>
      </c>
      <c r="X682" s="112">
        <f t="shared" si="92"/>
        <v>0</v>
      </c>
      <c r="Z682" s="102">
        <f t="shared" si="93"/>
        <v>1</v>
      </c>
      <c r="AA682" s="102">
        <f t="shared" si="94"/>
        <v>1</v>
      </c>
      <c r="AH682" s="221"/>
      <c r="AI682" s="270"/>
      <c r="AJ682" s="221"/>
      <c r="AK682" s="221"/>
      <c r="AL682" s="221"/>
      <c r="AM682" s="221"/>
      <c r="AN682" s="221"/>
      <c r="AO682" s="221"/>
      <c r="AP682" s="221"/>
      <c r="AQ682" s="274"/>
      <c r="AR682" s="274"/>
      <c r="AS682" s="221"/>
      <c r="AT682" s="221"/>
      <c r="AU682" s="221"/>
      <c r="AV682" s="221"/>
      <c r="AW682" s="221"/>
      <c r="AX682" s="221"/>
      <c r="AY682" s="221"/>
      <c r="AZ682" s="221"/>
    </row>
    <row r="683" spans="1:52" x14ac:dyDescent="0.15">
      <c r="A683" s="275"/>
      <c r="B683" s="274"/>
      <c r="C683" s="111"/>
      <c r="D683" s="111">
        <v>0</v>
      </c>
      <c r="E683" s="105">
        <v>0</v>
      </c>
      <c r="F683" s="105">
        <v>13.246532918117209</v>
      </c>
      <c r="G683" s="105">
        <v>13.432881932225131</v>
      </c>
      <c r="H683" s="105">
        <v>0</v>
      </c>
      <c r="I683" s="105">
        <v>0</v>
      </c>
      <c r="J683" s="105"/>
      <c r="L683" s="25"/>
      <c r="M683" s="105">
        <f t="shared" si="87"/>
        <v>0</v>
      </c>
      <c r="N683" s="105">
        <f t="shared" si="88"/>
        <v>-0.18634901410792182</v>
      </c>
      <c r="O683" s="105">
        <f t="shared" si="89"/>
        <v>0</v>
      </c>
      <c r="P683" s="25"/>
      <c r="Q683" s="105"/>
      <c r="R683" s="105"/>
      <c r="S683" s="284"/>
      <c r="U683" s="25"/>
      <c r="V683" s="112">
        <f t="shared" si="90"/>
        <v>0</v>
      </c>
      <c r="W683" s="112">
        <f t="shared" si="91"/>
        <v>0</v>
      </c>
      <c r="X683" s="112">
        <f t="shared" si="92"/>
        <v>0</v>
      </c>
      <c r="Z683" s="102">
        <f t="shared" si="93"/>
        <v>1</v>
      </c>
      <c r="AA683" s="102">
        <f t="shared" si="94"/>
        <v>1</v>
      </c>
      <c r="AH683" s="221"/>
      <c r="AI683" s="270"/>
      <c r="AJ683" s="221"/>
      <c r="AK683" s="221"/>
      <c r="AL683" s="221"/>
      <c r="AM683" s="221"/>
      <c r="AN683" s="221"/>
      <c r="AO683" s="221"/>
      <c r="AP683" s="221"/>
      <c r="AQ683" s="274"/>
      <c r="AR683" s="274"/>
      <c r="AS683" s="221"/>
      <c r="AT683" s="221"/>
      <c r="AU683" s="221"/>
      <c r="AV683" s="221"/>
      <c r="AW683" s="221"/>
      <c r="AX683" s="221"/>
      <c r="AY683" s="221"/>
      <c r="AZ683" s="221"/>
    </row>
    <row r="684" spans="1:52" x14ac:dyDescent="0.15">
      <c r="A684" s="275"/>
      <c r="B684" s="274"/>
      <c r="C684" s="111"/>
      <c r="D684" s="111">
        <v>0</v>
      </c>
      <c r="E684" s="105">
        <v>0</v>
      </c>
      <c r="F684" s="105">
        <v>13.246532918117209</v>
      </c>
      <c r="G684" s="105">
        <v>13.432881932225131</v>
      </c>
      <c r="H684" s="105">
        <v>0</v>
      </c>
      <c r="I684" s="105">
        <v>0</v>
      </c>
      <c r="J684" s="105"/>
      <c r="L684" s="25"/>
      <c r="M684" s="105">
        <f t="shared" si="87"/>
        <v>0</v>
      </c>
      <c r="N684" s="105">
        <f t="shared" si="88"/>
        <v>-0.18634901410792182</v>
      </c>
      <c r="O684" s="105">
        <f t="shared" si="89"/>
        <v>0</v>
      </c>
      <c r="P684" s="25"/>
      <c r="Q684" s="105"/>
      <c r="R684" s="105"/>
      <c r="S684" s="284"/>
      <c r="U684" s="25"/>
      <c r="V684" s="112">
        <f t="shared" si="90"/>
        <v>0</v>
      </c>
      <c r="W684" s="112">
        <f t="shared" si="91"/>
        <v>0</v>
      </c>
      <c r="X684" s="112">
        <f t="shared" si="92"/>
        <v>0</v>
      </c>
      <c r="Z684" s="102">
        <f t="shared" si="93"/>
        <v>1</v>
      </c>
      <c r="AA684" s="102">
        <f t="shared" si="94"/>
        <v>1</v>
      </c>
      <c r="AH684" s="221"/>
      <c r="AI684" s="270"/>
      <c r="AJ684" s="221"/>
      <c r="AK684" s="221"/>
      <c r="AL684" s="221"/>
      <c r="AM684" s="221"/>
      <c r="AN684" s="221"/>
      <c r="AO684" s="221"/>
      <c r="AP684" s="221"/>
      <c r="AQ684" s="274"/>
      <c r="AR684" s="274"/>
      <c r="AS684" s="221"/>
      <c r="AT684" s="221"/>
      <c r="AU684" s="221"/>
      <c r="AV684" s="221"/>
      <c r="AW684" s="221"/>
      <c r="AX684" s="221"/>
      <c r="AY684" s="221"/>
      <c r="AZ684" s="221"/>
    </row>
    <row r="685" spans="1:52" x14ac:dyDescent="0.15">
      <c r="A685" s="275"/>
      <c r="B685" s="274"/>
      <c r="C685" s="111"/>
      <c r="D685" s="111">
        <v>0</v>
      </c>
      <c r="E685" s="105">
        <v>0</v>
      </c>
      <c r="F685" s="105">
        <v>13.246532918117209</v>
      </c>
      <c r="G685" s="105">
        <v>13.432881932225131</v>
      </c>
      <c r="H685" s="105">
        <v>0</v>
      </c>
      <c r="I685" s="105">
        <v>0</v>
      </c>
      <c r="J685" s="105"/>
      <c r="L685" s="25"/>
      <c r="M685" s="105">
        <f t="shared" si="87"/>
        <v>0</v>
      </c>
      <c r="N685" s="105">
        <f t="shared" si="88"/>
        <v>-0.18634901410792182</v>
      </c>
      <c r="O685" s="105">
        <f t="shared" si="89"/>
        <v>0</v>
      </c>
      <c r="P685" s="25"/>
      <c r="Q685" s="105"/>
      <c r="R685" s="105"/>
      <c r="S685" s="284"/>
      <c r="U685" s="25"/>
      <c r="V685" s="112">
        <f t="shared" si="90"/>
        <v>0</v>
      </c>
      <c r="W685" s="112">
        <f t="shared" si="91"/>
        <v>0</v>
      </c>
      <c r="X685" s="112">
        <f t="shared" si="92"/>
        <v>0</v>
      </c>
      <c r="Z685" s="102">
        <f t="shared" si="93"/>
        <v>1</v>
      </c>
      <c r="AA685" s="102">
        <f t="shared" si="94"/>
        <v>1</v>
      </c>
      <c r="AH685" s="221"/>
      <c r="AI685" s="270"/>
      <c r="AJ685" s="221"/>
      <c r="AK685" s="221"/>
      <c r="AL685" s="221"/>
      <c r="AM685" s="221"/>
      <c r="AN685" s="221"/>
      <c r="AO685" s="221"/>
      <c r="AP685" s="221"/>
      <c r="AQ685" s="274"/>
      <c r="AR685" s="274"/>
      <c r="AS685" s="221"/>
      <c r="AT685" s="221"/>
      <c r="AU685" s="221"/>
      <c r="AV685" s="221"/>
      <c r="AW685" s="221"/>
      <c r="AX685" s="221"/>
      <c r="AY685" s="221"/>
      <c r="AZ685" s="221"/>
    </row>
    <row r="686" spans="1:52" x14ac:dyDescent="0.15">
      <c r="A686" s="275"/>
      <c r="B686" s="274"/>
      <c r="C686" s="111"/>
      <c r="D686" s="111">
        <v>0</v>
      </c>
      <c r="E686" s="105">
        <v>0</v>
      </c>
      <c r="F686" s="105">
        <v>13.246532918117209</v>
      </c>
      <c r="G686" s="105">
        <v>13.432881932225131</v>
      </c>
      <c r="H686" s="105">
        <v>0</v>
      </c>
      <c r="I686" s="105">
        <v>0</v>
      </c>
      <c r="J686" s="105"/>
      <c r="L686" s="25"/>
      <c r="M686" s="105">
        <f t="shared" si="87"/>
        <v>0</v>
      </c>
      <c r="N686" s="105">
        <f t="shared" si="88"/>
        <v>-0.18634901410792182</v>
      </c>
      <c r="O686" s="105">
        <f t="shared" si="89"/>
        <v>0</v>
      </c>
      <c r="P686" s="25"/>
      <c r="Q686" s="105"/>
      <c r="R686" s="105"/>
      <c r="S686" s="284"/>
      <c r="U686" s="25"/>
      <c r="V686" s="112">
        <f t="shared" si="90"/>
        <v>0</v>
      </c>
      <c r="W686" s="112">
        <f t="shared" si="91"/>
        <v>0</v>
      </c>
      <c r="X686" s="112">
        <f t="shared" si="92"/>
        <v>0</v>
      </c>
      <c r="Z686" s="102">
        <f t="shared" si="93"/>
        <v>1</v>
      </c>
      <c r="AA686" s="102">
        <f t="shared" si="94"/>
        <v>1</v>
      </c>
      <c r="AH686" s="221"/>
      <c r="AI686" s="270"/>
      <c r="AJ686" s="221"/>
      <c r="AK686" s="221"/>
      <c r="AL686" s="221"/>
      <c r="AM686" s="221"/>
      <c r="AN686" s="221"/>
      <c r="AO686" s="221"/>
      <c r="AP686" s="221"/>
      <c r="AQ686" s="274"/>
      <c r="AR686" s="274"/>
      <c r="AS686" s="221"/>
      <c r="AT686" s="221"/>
      <c r="AU686" s="221"/>
      <c r="AV686" s="221"/>
      <c r="AW686" s="221"/>
      <c r="AX686" s="221"/>
      <c r="AY686" s="221"/>
      <c r="AZ686" s="221"/>
    </row>
    <row r="687" spans="1:52" x14ac:dyDescent="0.15">
      <c r="A687" s="275"/>
      <c r="B687" s="274"/>
      <c r="C687" s="111"/>
      <c r="D687" s="111">
        <v>0</v>
      </c>
      <c r="E687" s="105">
        <v>0</v>
      </c>
      <c r="F687" s="105">
        <v>13.246532918117209</v>
      </c>
      <c r="G687" s="105">
        <v>13.432881932225131</v>
      </c>
      <c r="H687" s="105">
        <v>0</v>
      </c>
      <c r="I687" s="105">
        <v>0</v>
      </c>
      <c r="J687" s="105"/>
      <c r="L687" s="25"/>
      <c r="M687" s="105">
        <f t="shared" si="87"/>
        <v>0</v>
      </c>
      <c r="N687" s="105">
        <f t="shared" si="88"/>
        <v>-0.18634901410792182</v>
      </c>
      <c r="O687" s="105">
        <f t="shared" si="89"/>
        <v>0</v>
      </c>
      <c r="P687" s="25"/>
      <c r="Q687" s="105"/>
      <c r="R687" s="105"/>
      <c r="S687" s="284"/>
      <c r="U687" s="25"/>
      <c r="V687" s="112">
        <f t="shared" si="90"/>
        <v>0</v>
      </c>
      <c r="W687" s="112">
        <f t="shared" si="91"/>
        <v>0</v>
      </c>
      <c r="X687" s="112">
        <f t="shared" si="92"/>
        <v>0</v>
      </c>
      <c r="Z687" s="102">
        <f t="shared" si="93"/>
        <v>1</v>
      </c>
      <c r="AA687" s="102">
        <f t="shared" si="94"/>
        <v>1</v>
      </c>
      <c r="AH687" s="221"/>
      <c r="AI687" s="270"/>
      <c r="AJ687" s="221"/>
      <c r="AK687" s="221"/>
      <c r="AL687" s="221"/>
      <c r="AM687" s="221"/>
      <c r="AN687" s="221"/>
      <c r="AO687" s="221"/>
      <c r="AP687" s="221"/>
      <c r="AQ687" s="274"/>
      <c r="AR687" s="274"/>
      <c r="AS687" s="221"/>
      <c r="AT687" s="221"/>
      <c r="AU687" s="221"/>
      <c r="AV687" s="221"/>
      <c r="AW687" s="221"/>
      <c r="AX687" s="221"/>
      <c r="AY687" s="221"/>
      <c r="AZ687" s="221"/>
    </row>
    <row r="688" spans="1:52" x14ac:dyDescent="0.15">
      <c r="A688" s="275"/>
      <c r="B688" s="274"/>
      <c r="C688" s="111"/>
      <c r="D688" s="111">
        <v>0</v>
      </c>
      <c r="E688" s="105">
        <v>0</v>
      </c>
      <c r="F688" s="105">
        <v>13.246532918117209</v>
      </c>
      <c r="G688" s="105">
        <v>13.432881932225131</v>
      </c>
      <c r="H688" s="105">
        <v>0</v>
      </c>
      <c r="I688" s="105">
        <v>0</v>
      </c>
      <c r="J688" s="105"/>
      <c r="L688" s="25"/>
      <c r="M688" s="105">
        <f t="shared" si="87"/>
        <v>0</v>
      </c>
      <c r="N688" s="105">
        <f t="shared" si="88"/>
        <v>-0.18634901410792182</v>
      </c>
      <c r="O688" s="105">
        <f t="shared" si="89"/>
        <v>0</v>
      </c>
      <c r="P688" s="25"/>
      <c r="Q688" s="105"/>
      <c r="R688" s="105"/>
      <c r="S688" s="284"/>
      <c r="U688" s="25"/>
      <c r="V688" s="112">
        <f t="shared" si="90"/>
        <v>0</v>
      </c>
      <c r="W688" s="112">
        <f t="shared" si="91"/>
        <v>0</v>
      </c>
      <c r="X688" s="112">
        <f t="shared" si="92"/>
        <v>0</v>
      </c>
      <c r="Z688" s="102">
        <f t="shared" si="93"/>
        <v>1</v>
      </c>
      <c r="AA688" s="102">
        <f t="shared" si="94"/>
        <v>1</v>
      </c>
      <c r="AH688" s="221"/>
      <c r="AI688" s="270"/>
      <c r="AJ688" s="221"/>
      <c r="AK688" s="221"/>
      <c r="AL688" s="221"/>
      <c r="AM688" s="221"/>
      <c r="AN688" s="221"/>
      <c r="AO688" s="221"/>
      <c r="AP688" s="221"/>
      <c r="AQ688" s="274"/>
      <c r="AR688" s="274"/>
      <c r="AS688" s="221"/>
      <c r="AT688" s="221"/>
      <c r="AU688" s="221"/>
      <c r="AV688" s="221"/>
      <c r="AW688" s="221"/>
      <c r="AX688" s="221"/>
      <c r="AY688" s="221"/>
      <c r="AZ688" s="221"/>
    </row>
    <row r="689" spans="1:52" x14ac:dyDescent="0.15">
      <c r="A689" s="275"/>
      <c r="B689" s="274"/>
      <c r="C689" s="111"/>
      <c r="D689" s="111">
        <v>0</v>
      </c>
      <c r="E689" s="105">
        <v>0</v>
      </c>
      <c r="F689" s="105">
        <v>13.246532918117209</v>
      </c>
      <c r="G689" s="105">
        <v>13.432881932225131</v>
      </c>
      <c r="H689" s="105">
        <v>0</v>
      </c>
      <c r="I689" s="105">
        <v>0</v>
      </c>
      <c r="J689" s="105"/>
      <c r="L689" s="25"/>
      <c r="M689" s="105">
        <f t="shared" si="87"/>
        <v>0</v>
      </c>
      <c r="N689" s="105">
        <f t="shared" si="88"/>
        <v>-0.18634901410792182</v>
      </c>
      <c r="O689" s="105">
        <f t="shared" si="89"/>
        <v>0</v>
      </c>
      <c r="P689" s="25"/>
      <c r="Q689" s="105"/>
      <c r="R689" s="105"/>
      <c r="S689" s="284"/>
      <c r="U689" s="25"/>
      <c r="V689" s="112">
        <f t="shared" si="90"/>
        <v>0</v>
      </c>
      <c r="W689" s="112">
        <f t="shared" si="91"/>
        <v>0</v>
      </c>
      <c r="X689" s="112">
        <f t="shared" si="92"/>
        <v>0</v>
      </c>
      <c r="Z689" s="102">
        <f t="shared" si="93"/>
        <v>1</v>
      </c>
      <c r="AA689" s="102">
        <f t="shared" si="94"/>
        <v>1</v>
      </c>
      <c r="AH689" s="221"/>
      <c r="AI689" s="270"/>
      <c r="AJ689" s="221"/>
      <c r="AK689" s="221"/>
      <c r="AL689" s="221"/>
      <c r="AM689" s="221"/>
      <c r="AN689" s="221"/>
      <c r="AO689" s="221"/>
      <c r="AP689" s="221"/>
      <c r="AQ689" s="274"/>
      <c r="AR689" s="274"/>
      <c r="AS689" s="221"/>
      <c r="AT689" s="221"/>
      <c r="AU689" s="221"/>
      <c r="AV689" s="221"/>
      <c r="AW689" s="221"/>
      <c r="AX689" s="221"/>
      <c r="AY689" s="221"/>
      <c r="AZ689" s="221"/>
    </row>
    <row r="690" spans="1:52" x14ac:dyDescent="0.15">
      <c r="A690" s="275"/>
      <c r="B690" s="274"/>
      <c r="C690" s="111"/>
      <c r="D690" s="111">
        <v>0</v>
      </c>
      <c r="E690" s="105">
        <v>0</v>
      </c>
      <c r="F690" s="105">
        <v>13.246532918117209</v>
      </c>
      <c r="G690" s="105">
        <v>13.432881932225131</v>
      </c>
      <c r="H690" s="105">
        <v>0</v>
      </c>
      <c r="I690" s="105">
        <v>0</v>
      </c>
      <c r="J690" s="105"/>
      <c r="L690" s="25"/>
      <c r="M690" s="105">
        <f t="shared" si="87"/>
        <v>0</v>
      </c>
      <c r="N690" s="105">
        <f t="shared" si="88"/>
        <v>-0.18634901410792182</v>
      </c>
      <c r="O690" s="105">
        <f t="shared" si="89"/>
        <v>0</v>
      </c>
      <c r="P690" s="25"/>
      <c r="Q690" s="105"/>
      <c r="R690" s="105"/>
      <c r="S690" s="284"/>
      <c r="U690" s="25"/>
      <c r="V690" s="112">
        <f t="shared" si="90"/>
        <v>0</v>
      </c>
      <c r="W690" s="112">
        <f t="shared" si="91"/>
        <v>0</v>
      </c>
      <c r="X690" s="112">
        <f t="shared" si="92"/>
        <v>0</v>
      </c>
      <c r="Z690" s="102">
        <f t="shared" si="93"/>
        <v>1</v>
      </c>
      <c r="AA690" s="102">
        <f t="shared" si="94"/>
        <v>1</v>
      </c>
      <c r="AH690" s="221"/>
      <c r="AI690" s="270"/>
      <c r="AJ690" s="221"/>
      <c r="AK690" s="221"/>
      <c r="AL690" s="221"/>
      <c r="AM690" s="221"/>
      <c r="AN690" s="221"/>
      <c r="AO690" s="221"/>
      <c r="AP690" s="221"/>
      <c r="AQ690" s="274"/>
      <c r="AR690" s="274"/>
      <c r="AS690" s="221"/>
      <c r="AT690" s="221"/>
      <c r="AU690" s="221"/>
      <c r="AV690" s="221"/>
      <c r="AW690" s="221"/>
      <c r="AX690" s="221"/>
      <c r="AY690" s="221"/>
      <c r="AZ690" s="221"/>
    </row>
    <row r="691" spans="1:52" x14ac:dyDescent="0.15">
      <c r="A691" s="275"/>
      <c r="B691" s="274"/>
      <c r="C691" s="111"/>
      <c r="D691" s="111">
        <v>0</v>
      </c>
      <c r="E691" s="105">
        <v>0</v>
      </c>
      <c r="F691" s="105">
        <v>13.246532918117209</v>
      </c>
      <c r="G691" s="105">
        <v>13.432881932225131</v>
      </c>
      <c r="H691" s="105">
        <v>0</v>
      </c>
      <c r="I691" s="105">
        <v>0</v>
      </c>
      <c r="J691" s="105"/>
      <c r="L691" s="25"/>
      <c r="M691" s="105">
        <f t="shared" si="87"/>
        <v>0</v>
      </c>
      <c r="N691" s="105">
        <f t="shared" si="88"/>
        <v>-0.18634901410792182</v>
      </c>
      <c r="O691" s="105">
        <f t="shared" si="89"/>
        <v>0</v>
      </c>
      <c r="P691" s="25"/>
      <c r="Q691" s="105"/>
      <c r="R691" s="105"/>
      <c r="S691" s="284"/>
      <c r="U691" s="25"/>
      <c r="V691" s="112">
        <f t="shared" si="90"/>
        <v>0</v>
      </c>
      <c r="W691" s="112">
        <f t="shared" si="91"/>
        <v>0</v>
      </c>
      <c r="X691" s="112">
        <f t="shared" si="92"/>
        <v>0</v>
      </c>
      <c r="Z691" s="102">
        <f t="shared" si="93"/>
        <v>1</v>
      </c>
      <c r="AA691" s="102">
        <f t="shared" si="94"/>
        <v>1</v>
      </c>
      <c r="AH691" s="221"/>
      <c r="AI691" s="270"/>
      <c r="AJ691" s="221"/>
      <c r="AK691" s="221"/>
      <c r="AL691" s="221"/>
      <c r="AM691" s="221"/>
      <c r="AN691" s="221"/>
      <c r="AO691" s="221"/>
      <c r="AP691" s="221"/>
      <c r="AQ691" s="274"/>
      <c r="AR691" s="274"/>
      <c r="AS691" s="221"/>
      <c r="AT691" s="221"/>
      <c r="AU691" s="221"/>
      <c r="AV691" s="221"/>
      <c r="AW691" s="221"/>
      <c r="AX691" s="221"/>
      <c r="AY691" s="221"/>
      <c r="AZ691" s="221"/>
    </row>
    <row r="692" spans="1:52" x14ac:dyDescent="0.15">
      <c r="A692" s="275"/>
      <c r="B692" s="274"/>
      <c r="C692" s="111"/>
      <c r="D692" s="111">
        <v>0</v>
      </c>
      <c r="E692" s="105">
        <v>0</v>
      </c>
      <c r="F692" s="105">
        <v>13.246532918117209</v>
      </c>
      <c r="G692" s="105">
        <v>13.432881932225131</v>
      </c>
      <c r="H692" s="105">
        <v>0</v>
      </c>
      <c r="I692" s="105">
        <v>0</v>
      </c>
      <c r="J692" s="105"/>
      <c r="L692" s="25"/>
      <c r="M692" s="105">
        <f t="shared" si="87"/>
        <v>0</v>
      </c>
      <c r="N692" s="105">
        <f t="shared" si="88"/>
        <v>-0.18634901410792182</v>
      </c>
      <c r="O692" s="105">
        <f t="shared" si="89"/>
        <v>0</v>
      </c>
      <c r="P692" s="25"/>
      <c r="Q692" s="105"/>
      <c r="R692" s="105"/>
      <c r="S692" s="284"/>
      <c r="U692" s="25"/>
      <c r="V692" s="112">
        <f t="shared" si="90"/>
        <v>0</v>
      </c>
      <c r="W692" s="112">
        <f t="shared" si="91"/>
        <v>0</v>
      </c>
      <c r="X692" s="112">
        <f t="shared" si="92"/>
        <v>0</v>
      </c>
      <c r="Z692" s="102">
        <f t="shared" si="93"/>
        <v>1</v>
      </c>
      <c r="AA692" s="102">
        <f t="shared" si="94"/>
        <v>1</v>
      </c>
      <c r="AH692" s="221"/>
      <c r="AI692" s="270"/>
      <c r="AJ692" s="221"/>
      <c r="AK692" s="221"/>
      <c r="AL692" s="221"/>
      <c r="AM692" s="221"/>
      <c r="AN692" s="221"/>
      <c r="AO692" s="221"/>
      <c r="AP692" s="221"/>
      <c r="AQ692" s="274"/>
      <c r="AR692" s="274"/>
      <c r="AS692" s="221"/>
      <c r="AT692" s="221"/>
      <c r="AU692" s="221"/>
      <c r="AV692" s="221"/>
      <c r="AW692" s="221"/>
      <c r="AX692" s="221"/>
      <c r="AY692" s="221"/>
      <c r="AZ692" s="221"/>
    </row>
    <row r="693" spans="1:52" x14ac:dyDescent="0.15">
      <c r="A693" s="275"/>
      <c r="B693" s="274"/>
      <c r="C693" s="111"/>
      <c r="D693" s="111">
        <v>0</v>
      </c>
      <c r="E693" s="105">
        <v>0</v>
      </c>
      <c r="F693" s="105">
        <v>13.246532918117209</v>
      </c>
      <c r="G693" s="105">
        <v>13.432881932225131</v>
      </c>
      <c r="H693" s="105">
        <v>0</v>
      </c>
      <c r="I693" s="105">
        <v>0</v>
      </c>
      <c r="J693" s="105"/>
      <c r="L693" s="25"/>
      <c r="M693" s="105">
        <f t="shared" si="87"/>
        <v>0</v>
      </c>
      <c r="N693" s="105">
        <f t="shared" si="88"/>
        <v>-0.18634901410792182</v>
      </c>
      <c r="O693" s="105">
        <f t="shared" si="89"/>
        <v>0</v>
      </c>
      <c r="P693" s="25"/>
      <c r="Q693" s="105"/>
      <c r="R693" s="105"/>
      <c r="S693" s="284"/>
      <c r="U693" s="25"/>
      <c r="V693" s="112">
        <f t="shared" si="90"/>
        <v>0</v>
      </c>
      <c r="W693" s="112">
        <f t="shared" si="91"/>
        <v>0</v>
      </c>
      <c r="X693" s="112">
        <f t="shared" si="92"/>
        <v>0</v>
      </c>
      <c r="Z693" s="102">
        <f t="shared" si="93"/>
        <v>1</v>
      </c>
      <c r="AA693" s="102">
        <f t="shared" si="94"/>
        <v>1</v>
      </c>
      <c r="AH693" s="221"/>
      <c r="AI693" s="270"/>
      <c r="AJ693" s="221"/>
      <c r="AK693" s="221"/>
      <c r="AL693" s="221"/>
      <c r="AM693" s="221"/>
      <c r="AN693" s="221"/>
      <c r="AO693" s="221"/>
      <c r="AP693" s="221"/>
      <c r="AQ693" s="274"/>
      <c r="AR693" s="274"/>
      <c r="AS693" s="221"/>
      <c r="AT693" s="221"/>
      <c r="AU693" s="221"/>
      <c r="AV693" s="221"/>
      <c r="AW693" s="221"/>
      <c r="AX693" s="221"/>
      <c r="AY693" s="221"/>
      <c r="AZ693" s="221"/>
    </row>
    <row r="694" spans="1:52" x14ac:dyDescent="0.15">
      <c r="A694" s="275"/>
      <c r="B694" s="274"/>
      <c r="C694" s="111"/>
      <c r="D694" s="111">
        <v>0</v>
      </c>
      <c r="E694" s="105">
        <v>0</v>
      </c>
      <c r="F694" s="105">
        <v>13.246532918117209</v>
      </c>
      <c r="G694" s="105">
        <v>13.432881932225131</v>
      </c>
      <c r="H694" s="105">
        <v>0</v>
      </c>
      <c r="I694" s="105">
        <v>0</v>
      </c>
      <c r="J694" s="105"/>
      <c r="L694" s="25"/>
      <c r="M694" s="105">
        <f t="shared" si="87"/>
        <v>0</v>
      </c>
      <c r="N694" s="105">
        <f t="shared" si="88"/>
        <v>-0.18634901410792182</v>
      </c>
      <c r="O694" s="105">
        <f t="shared" si="89"/>
        <v>0</v>
      </c>
      <c r="P694" s="25"/>
      <c r="Q694" s="105"/>
      <c r="R694" s="105"/>
      <c r="S694" s="284"/>
      <c r="U694" s="25"/>
      <c r="V694" s="112">
        <f t="shared" si="90"/>
        <v>0</v>
      </c>
      <c r="W694" s="112">
        <f t="shared" si="91"/>
        <v>0</v>
      </c>
      <c r="X694" s="112">
        <f t="shared" si="92"/>
        <v>0</v>
      </c>
      <c r="Z694" s="102">
        <f t="shared" si="93"/>
        <v>1</v>
      </c>
      <c r="AA694" s="102">
        <f t="shared" si="94"/>
        <v>1</v>
      </c>
      <c r="AH694" s="221"/>
      <c r="AI694" s="270"/>
      <c r="AJ694" s="221"/>
      <c r="AK694" s="221"/>
      <c r="AL694" s="221"/>
      <c r="AM694" s="221"/>
      <c r="AN694" s="221"/>
      <c r="AO694" s="221"/>
      <c r="AP694" s="221"/>
      <c r="AQ694" s="274"/>
      <c r="AR694" s="274"/>
      <c r="AS694" s="221"/>
      <c r="AT694" s="221"/>
      <c r="AU694" s="221"/>
      <c r="AV694" s="221"/>
      <c r="AW694" s="221"/>
      <c r="AX694" s="221"/>
      <c r="AY694" s="221"/>
      <c r="AZ694" s="221"/>
    </row>
    <row r="695" spans="1:52" x14ac:dyDescent="0.15">
      <c r="A695" s="275"/>
      <c r="B695" s="274"/>
      <c r="C695" s="111"/>
      <c r="D695" s="111">
        <v>0</v>
      </c>
      <c r="E695" s="105">
        <v>0</v>
      </c>
      <c r="F695" s="105">
        <v>13.246532918117209</v>
      </c>
      <c r="G695" s="105">
        <v>13.432881932225131</v>
      </c>
      <c r="H695" s="105">
        <v>0</v>
      </c>
      <c r="I695" s="105">
        <v>0</v>
      </c>
      <c r="J695" s="105"/>
      <c r="L695" s="25"/>
      <c r="M695" s="105">
        <f t="shared" si="87"/>
        <v>0</v>
      </c>
      <c r="N695" s="105">
        <f t="shared" si="88"/>
        <v>-0.18634901410792182</v>
      </c>
      <c r="O695" s="105">
        <f t="shared" si="89"/>
        <v>0</v>
      </c>
      <c r="P695" s="25"/>
      <c r="Q695" s="105"/>
      <c r="R695" s="105"/>
      <c r="S695" s="284"/>
      <c r="U695" s="25"/>
      <c r="V695" s="112">
        <f t="shared" si="90"/>
        <v>0</v>
      </c>
      <c r="W695" s="112">
        <f t="shared" si="91"/>
        <v>0</v>
      </c>
      <c r="X695" s="112">
        <f t="shared" si="92"/>
        <v>0</v>
      </c>
      <c r="Z695" s="102">
        <f t="shared" si="93"/>
        <v>1</v>
      </c>
      <c r="AA695" s="102">
        <f t="shared" si="94"/>
        <v>1</v>
      </c>
      <c r="AH695" s="221"/>
      <c r="AI695" s="270"/>
      <c r="AJ695" s="221"/>
      <c r="AK695" s="221"/>
      <c r="AL695" s="221"/>
      <c r="AM695" s="221"/>
      <c r="AN695" s="221"/>
      <c r="AO695" s="221"/>
      <c r="AP695" s="221"/>
      <c r="AQ695" s="274"/>
      <c r="AR695" s="274"/>
      <c r="AS695" s="221"/>
      <c r="AT695" s="221"/>
      <c r="AU695" s="221"/>
      <c r="AV695" s="221"/>
      <c r="AW695" s="221"/>
      <c r="AX695" s="221"/>
      <c r="AY695" s="221"/>
      <c r="AZ695" s="221"/>
    </row>
    <row r="696" spans="1:52" x14ac:dyDescent="0.15">
      <c r="A696" s="275"/>
      <c r="B696" s="274"/>
      <c r="C696" s="111"/>
      <c r="D696" s="111">
        <v>0</v>
      </c>
      <c r="E696" s="105">
        <v>0</v>
      </c>
      <c r="F696" s="105">
        <v>13.246532918117209</v>
      </c>
      <c r="G696" s="105">
        <v>13.432881932225131</v>
      </c>
      <c r="H696" s="105">
        <v>0</v>
      </c>
      <c r="I696" s="105">
        <v>0</v>
      </c>
      <c r="J696" s="105"/>
      <c r="L696" s="25"/>
      <c r="M696" s="105">
        <f t="shared" si="87"/>
        <v>0</v>
      </c>
      <c r="N696" s="105">
        <f t="shared" si="88"/>
        <v>-0.18634901410792182</v>
      </c>
      <c r="O696" s="105">
        <f t="shared" si="89"/>
        <v>0</v>
      </c>
      <c r="P696" s="25"/>
      <c r="Q696" s="105"/>
      <c r="R696" s="105"/>
      <c r="S696" s="284"/>
      <c r="U696" s="25"/>
      <c r="V696" s="112">
        <f t="shared" si="90"/>
        <v>0</v>
      </c>
      <c r="W696" s="112">
        <f t="shared" si="91"/>
        <v>0</v>
      </c>
      <c r="X696" s="112">
        <f t="shared" si="92"/>
        <v>0</v>
      </c>
      <c r="Z696" s="102">
        <f t="shared" si="93"/>
        <v>1</v>
      </c>
      <c r="AA696" s="102">
        <f t="shared" si="94"/>
        <v>1</v>
      </c>
      <c r="AH696" s="221"/>
      <c r="AI696" s="270"/>
      <c r="AJ696" s="221"/>
      <c r="AK696" s="221"/>
      <c r="AL696" s="221"/>
      <c r="AM696" s="221"/>
      <c r="AN696" s="221"/>
      <c r="AO696" s="221"/>
      <c r="AP696" s="221"/>
      <c r="AQ696" s="274"/>
      <c r="AR696" s="274"/>
      <c r="AS696" s="221"/>
      <c r="AT696" s="221"/>
      <c r="AU696" s="221"/>
      <c r="AV696" s="221"/>
      <c r="AW696" s="221"/>
      <c r="AX696" s="221"/>
      <c r="AY696" s="221"/>
      <c r="AZ696" s="221"/>
    </row>
    <row r="697" spans="1:52" x14ac:dyDescent="0.15">
      <c r="A697" s="275"/>
      <c r="B697" s="274"/>
      <c r="C697" s="111"/>
      <c r="D697" s="111">
        <v>0</v>
      </c>
      <c r="E697" s="105">
        <v>0</v>
      </c>
      <c r="F697" s="105">
        <v>13.246532918117209</v>
      </c>
      <c r="G697" s="105">
        <v>13.432881932225131</v>
      </c>
      <c r="H697" s="105">
        <v>0</v>
      </c>
      <c r="I697" s="105">
        <v>0</v>
      </c>
      <c r="J697" s="105"/>
      <c r="L697" s="25"/>
      <c r="M697" s="105">
        <f t="shared" si="87"/>
        <v>0</v>
      </c>
      <c r="N697" s="105">
        <f t="shared" si="88"/>
        <v>-0.18634901410792182</v>
      </c>
      <c r="O697" s="105">
        <f t="shared" si="89"/>
        <v>0</v>
      </c>
      <c r="P697" s="25"/>
      <c r="Q697" s="105"/>
      <c r="R697" s="105"/>
      <c r="S697" s="284"/>
      <c r="U697" s="25"/>
      <c r="V697" s="112">
        <f t="shared" si="90"/>
        <v>0</v>
      </c>
      <c r="W697" s="112">
        <f t="shared" si="91"/>
        <v>0</v>
      </c>
      <c r="X697" s="112">
        <f t="shared" si="92"/>
        <v>0</v>
      </c>
      <c r="Z697" s="102">
        <f t="shared" si="93"/>
        <v>1</v>
      </c>
      <c r="AA697" s="102">
        <f t="shared" si="94"/>
        <v>1</v>
      </c>
      <c r="AH697" s="221"/>
      <c r="AI697" s="270"/>
      <c r="AJ697" s="221"/>
      <c r="AK697" s="221"/>
      <c r="AL697" s="221"/>
      <c r="AM697" s="221"/>
      <c r="AN697" s="221"/>
      <c r="AO697" s="221"/>
      <c r="AP697" s="221"/>
      <c r="AQ697" s="274"/>
      <c r="AR697" s="274"/>
      <c r="AS697" s="221"/>
      <c r="AT697" s="221"/>
      <c r="AU697" s="221"/>
      <c r="AV697" s="221"/>
      <c r="AW697" s="221"/>
      <c r="AX697" s="221"/>
      <c r="AY697" s="221"/>
      <c r="AZ697" s="221"/>
    </row>
    <row r="698" spans="1:52" x14ac:dyDescent="0.15">
      <c r="A698" s="275"/>
      <c r="B698" s="274"/>
      <c r="C698" s="111"/>
      <c r="D698" s="111">
        <v>0</v>
      </c>
      <c r="E698" s="105">
        <v>0</v>
      </c>
      <c r="F698" s="105">
        <v>13.246532918117209</v>
      </c>
      <c r="G698" s="105">
        <v>13.432881932225131</v>
      </c>
      <c r="H698" s="105">
        <v>0</v>
      </c>
      <c r="I698" s="105">
        <v>0</v>
      </c>
      <c r="J698" s="105"/>
      <c r="L698" s="25"/>
      <c r="M698" s="105">
        <f t="shared" si="87"/>
        <v>0</v>
      </c>
      <c r="N698" s="105">
        <f t="shared" si="88"/>
        <v>-0.18634901410792182</v>
      </c>
      <c r="O698" s="105">
        <f t="shared" si="89"/>
        <v>0</v>
      </c>
      <c r="P698" s="25"/>
      <c r="Q698" s="105"/>
      <c r="R698" s="105"/>
      <c r="S698" s="284"/>
      <c r="U698" s="25"/>
      <c r="V698" s="112">
        <f t="shared" si="90"/>
        <v>0</v>
      </c>
      <c r="W698" s="112">
        <f t="shared" si="91"/>
        <v>0</v>
      </c>
      <c r="X698" s="112">
        <f t="shared" si="92"/>
        <v>0</v>
      </c>
      <c r="Z698" s="102">
        <f t="shared" si="93"/>
        <v>1</v>
      </c>
      <c r="AA698" s="102">
        <f t="shared" si="94"/>
        <v>1</v>
      </c>
      <c r="AH698" s="221"/>
      <c r="AI698" s="270"/>
      <c r="AJ698" s="221"/>
      <c r="AK698" s="221"/>
      <c r="AL698" s="221"/>
      <c r="AM698" s="221"/>
      <c r="AN698" s="221"/>
      <c r="AO698" s="221"/>
      <c r="AP698" s="221"/>
      <c r="AQ698" s="274"/>
      <c r="AR698" s="274"/>
      <c r="AS698" s="221"/>
      <c r="AT698" s="221"/>
      <c r="AU698" s="221"/>
      <c r="AV698" s="221"/>
      <c r="AW698" s="221"/>
      <c r="AX698" s="221"/>
      <c r="AY698" s="221"/>
      <c r="AZ698" s="221"/>
    </row>
    <row r="699" spans="1:52" x14ac:dyDescent="0.15">
      <c r="A699" s="275"/>
      <c r="B699" s="274"/>
      <c r="C699" s="111"/>
      <c r="D699" s="111">
        <v>0</v>
      </c>
      <c r="E699" s="105">
        <v>0</v>
      </c>
      <c r="F699" s="105">
        <v>13.246532918117209</v>
      </c>
      <c r="G699" s="105">
        <v>13.432881932225131</v>
      </c>
      <c r="H699" s="105">
        <v>0</v>
      </c>
      <c r="I699" s="105">
        <v>0</v>
      </c>
      <c r="J699" s="105"/>
      <c r="L699" s="25"/>
      <c r="M699" s="105">
        <f t="shared" si="87"/>
        <v>0</v>
      </c>
      <c r="N699" s="105">
        <f t="shared" si="88"/>
        <v>-0.18634901410792182</v>
      </c>
      <c r="O699" s="105">
        <f t="shared" si="89"/>
        <v>0</v>
      </c>
      <c r="P699" s="25"/>
      <c r="Q699" s="105"/>
      <c r="R699" s="105"/>
      <c r="S699" s="284"/>
      <c r="U699" s="25"/>
      <c r="V699" s="112">
        <f t="shared" si="90"/>
        <v>0</v>
      </c>
      <c r="W699" s="112">
        <f t="shared" si="91"/>
        <v>0</v>
      </c>
      <c r="X699" s="112">
        <f t="shared" si="92"/>
        <v>0</v>
      </c>
      <c r="Z699" s="102">
        <f t="shared" si="93"/>
        <v>1</v>
      </c>
      <c r="AA699" s="102">
        <f t="shared" si="94"/>
        <v>1</v>
      </c>
      <c r="AH699" s="221"/>
      <c r="AI699" s="270"/>
      <c r="AJ699" s="221"/>
      <c r="AK699" s="221"/>
      <c r="AL699" s="221"/>
      <c r="AM699" s="221"/>
      <c r="AN699" s="221"/>
      <c r="AO699" s="221"/>
      <c r="AP699" s="221"/>
      <c r="AQ699" s="274"/>
      <c r="AR699" s="274"/>
      <c r="AS699" s="221"/>
      <c r="AT699" s="221"/>
      <c r="AU699" s="221"/>
      <c r="AV699" s="221"/>
      <c r="AW699" s="221"/>
      <c r="AX699" s="221"/>
      <c r="AY699" s="221"/>
      <c r="AZ699" s="221"/>
    </row>
    <row r="700" spans="1:52" x14ac:dyDescent="0.15">
      <c r="A700" s="275"/>
      <c r="B700" s="274"/>
      <c r="C700" s="111"/>
      <c r="D700" s="111">
        <v>0</v>
      </c>
      <c r="E700" s="105">
        <v>0</v>
      </c>
      <c r="F700" s="105">
        <v>13.246532918117209</v>
      </c>
      <c r="G700" s="105">
        <v>13.432881932225131</v>
      </c>
      <c r="H700" s="105">
        <v>0</v>
      </c>
      <c r="I700" s="105">
        <v>0</v>
      </c>
      <c r="J700" s="105"/>
      <c r="L700" s="25"/>
      <c r="M700" s="105">
        <f t="shared" si="87"/>
        <v>0</v>
      </c>
      <c r="N700" s="105">
        <f t="shared" si="88"/>
        <v>-0.18634901410792182</v>
      </c>
      <c r="O700" s="105">
        <f t="shared" si="89"/>
        <v>0</v>
      </c>
      <c r="P700" s="25"/>
      <c r="Q700" s="105"/>
      <c r="R700" s="105"/>
      <c r="S700" s="284"/>
      <c r="U700" s="25"/>
      <c r="V700" s="112">
        <f t="shared" si="90"/>
        <v>0</v>
      </c>
      <c r="W700" s="112">
        <f t="shared" si="91"/>
        <v>0</v>
      </c>
      <c r="X700" s="112">
        <f t="shared" si="92"/>
        <v>0</v>
      </c>
      <c r="Z700" s="102">
        <f t="shared" si="93"/>
        <v>1</v>
      </c>
      <c r="AA700" s="102">
        <f t="shared" si="94"/>
        <v>1</v>
      </c>
      <c r="AH700" s="221"/>
      <c r="AI700" s="270"/>
      <c r="AJ700" s="221"/>
      <c r="AK700" s="221"/>
      <c r="AL700" s="221"/>
      <c r="AM700" s="221"/>
      <c r="AN700" s="221"/>
      <c r="AO700" s="221"/>
      <c r="AP700" s="221"/>
      <c r="AQ700" s="274"/>
      <c r="AR700" s="274"/>
      <c r="AS700" s="221"/>
      <c r="AT700" s="221"/>
      <c r="AU700" s="221"/>
      <c r="AV700" s="221"/>
      <c r="AW700" s="221"/>
      <c r="AX700" s="221"/>
      <c r="AY700" s="221"/>
      <c r="AZ700" s="221"/>
    </row>
    <row r="701" spans="1:52" x14ac:dyDescent="0.15">
      <c r="A701" s="275"/>
      <c r="B701" s="274"/>
      <c r="C701" s="111"/>
      <c r="D701" s="111">
        <v>0</v>
      </c>
      <c r="E701" s="105">
        <v>0</v>
      </c>
      <c r="F701" s="105">
        <v>13.246532918117209</v>
      </c>
      <c r="G701" s="105">
        <v>13.432881932225131</v>
      </c>
      <c r="H701" s="105">
        <v>0</v>
      </c>
      <c r="I701" s="105">
        <v>0</v>
      </c>
      <c r="J701" s="105"/>
      <c r="L701" s="25"/>
      <c r="M701" s="105">
        <f t="shared" si="87"/>
        <v>0</v>
      </c>
      <c r="N701" s="105">
        <f t="shared" si="88"/>
        <v>-0.18634901410792182</v>
      </c>
      <c r="O701" s="105">
        <f t="shared" si="89"/>
        <v>0</v>
      </c>
      <c r="P701" s="25"/>
      <c r="Q701" s="105"/>
      <c r="R701" s="105"/>
      <c r="S701" s="284"/>
      <c r="U701" s="25"/>
      <c r="V701" s="112">
        <f t="shared" si="90"/>
        <v>0</v>
      </c>
      <c r="W701" s="112">
        <f t="shared" si="91"/>
        <v>0</v>
      </c>
      <c r="X701" s="112">
        <f t="shared" si="92"/>
        <v>0</v>
      </c>
      <c r="Z701" s="102">
        <f t="shared" si="93"/>
        <v>1</v>
      </c>
      <c r="AA701" s="102">
        <f t="shared" si="94"/>
        <v>1</v>
      </c>
      <c r="AH701" s="221"/>
      <c r="AI701" s="270"/>
      <c r="AJ701" s="221"/>
      <c r="AK701" s="221"/>
      <c r="AL701" s="221"/>
      <c r="AM701" s="221"/>
      <c r="AN701" s="221"/>
      <c r="AO701" s="221"/>
      <c r="AP701" s="221"/>
      <c r="AQ701" s="274"/>
      <c r="AR701" s="274"/>
      <c r="AS701" s="221"/>
      <c r="AT701" s="221"/>
      <c r="AU701" s="221"/>
      <c r="AV701" s="221"/>
      <c r="AW701" s="221"/>
      <c r="AX701" s="221"/>
      <c r="AY701" s="221"/>
      <c r="AZ701" s="221"/>
    </row>
    <row r="702" spans="1:52" x14ac:dyDescent="0.15">
      <c r="A702" s="275"/>
      <c r="B702" s="274"/>
      <c r="C702" s="111"/>
      <c r="D702" s="111">
        <v>0</v>
      </c>
      <c r="E702" s="105">
        <v>0</v>
      </c>
      <c r="F702" s="105">
        <v>13.246532918117209</v>
      </c>
      <c r="G702" s="105">
        <v>13.432881932225131</v>
      </c>
      <c r="H702" s="105">
        <v>0</v>
      </c>
      <c r="I702" s="105">
        <v>0</v>
      </c>
      <c r="J702" s="105"/>
      <c r="L702" s="25"/>
      <c r="M702" s="105">
        <f t="shared" si="87"/>
        <v>0</v>
      </c>
      <c r="N702" s="105">
        <f t="shared" si="88"/>
        <v>-0.18634901410792182</v>
      </c>
      <c r="O702" s="105">
        <f t="shared" si="89"/>
        <v>0</v>
      </c>
      <c r="P702" s="25"/>
      <c r="Q702" s="105"/>
      <c r="R702" s="105"/>
      <c r="S702" s="284"/>
      <c r="U702" s="25"/>
      <c r="V702" s="112">
        <f t="shared" si="90"/>
        <v>0</v>
      </c>
      <c r="W702" s="112">
        <f t="shared" si="91"/>
        <v>0</v>
      </c>
      <c r="X702" s="112">
        <f t="shared" si="92"/>
        <v>0</v>
      </c>
      <c r="Z702" s="102">
        <f t="shared" si="93"/>
        <v>1</v>
      </c>
      <c r="AA702" s="102">
        <f t="shared" si="94"/>
        <v>1</v>
      </c>
      <c r="AH702" s="221"/>
      <c r="AI702" s="270"/>
      <c r="AJ702" s="221"/>
      <c r="AK702" s="221"/>
      <c r="AL702" s="221"/>
      <c r="AM702" s="221"/>
      <c r="AN702" s="221"/>
      <c r="AO702" s="221"/>
      <c r="AP702" s="221"/>
      <c r="AQ702" s="274"/>
      <c r="AR702" s="274"/>
      <c r="AS702" s="221"/>
      <c r="AT702" s="221"/>
      <c r="AU702" s="221"/>
      <c r="AV702" s="221"/>
      <c r="AW702" s="221"/>
      <c r="AX702" s="221"/>
      <c r="AY702" s="221"/>
      <c r="AZ702" s="221"/>
    </row>
    <row r="703" spans="1:52" x14ac:dyDescent="0.15">
      <c r="A703" s="275"/>
      <c r="B703" s="274"/>
      <c r="C703" s="111"/>
      <c r="D703" s="111">
        <v>0</v>
      </c>
      <c r="E703" s="105">
        <v>0</v>
      </c>
      <c r="F703" s="105">
        <v>13.246532918117209</v>
      </c>
      <c r="G703" s="105">
        <v>13.432881932225131</v>
      </c>
      <c r="H703" s="105">
        <v>0</v>
      </c>
      <c r="I703" s="105">
        <v>0</v>
      </c>
      <c r="J703" s="105"/>
      <c r="L703" s="25"/>
      <c r="M703" s="105">
        <f t="shared" si="87"/>
        <v>0</v>
      </c>
      <c r="N703" s="105">
        <f t="shared" si="88"/>
        <v>-0.18634901410792182</v>
      </c>
      <c r="O703" s="105">
        <f t="shared" si="89"/>
        <v>0</v>
      </c>
      <c r="P703" s="25"/>
      <c r="Q703" s="105"/>
      <c r="R703" s="105"/>
      <c r="S703" s="284"/>
      <c r="U703" s="25"/>
      <c r="V703" s="112">
        <f t="shared" si="90"/>
        <v>0</v>
      </c>
      <c r="W703" s="112">
        <f t="shared" si="91"/>
        <v>0</v>
      </c>
      <c r="X703" s="112">
        <f t="shared" si="92"/>
        <v>0</v>
      </c>
      <c r="Z703" s="102">
        <f t="shared" si="93"/>
        <v>1</v>
      </c>
      <c r="AA703" s="102">
        <f t="shared" si="94"/>
        <v>1</v>
      </c>
      <c r="AH703" s="221"/>
      <c r="AI703" s="270"/>
      <c r="AJ703" s="221"/>
      <c r="AK703" s="221"/>
      <c r="AL703" s="221"/>
      <c r="AM703" s="221"/>
      <c r="AN703" s="221"/>
      <c r="AO703" s="221"/>
      <c r="AP703" s="221"/>
      <c r="AQ703" s="274"/>
      <c r="AR703" s="274"/>
      <c r="AS703" s="221"/>
      <c r="AT703" s="221"/>
      <c r="AU703" s="221"/>
      <c r="AV703" s="221"/>
      <c r="AW703" s="221"/>
      <c r="AX703" s="221"/>
      <c r="AY703" s="221"/>
      <c r="AZ703" s="221"/>
    </row>
    <row r="704" spans="1:52" x14ac:dyDescent="0.15">
      <c r="A704" s="275"/>
      <c r="B704" s="274"/>
      <c r="C704" s="111"/>
      <c r="D704" s="111">
        <v>0</v>
      </c>
      <c r="E704" s="105">
        <v>0</v>
      </c>
      <c r="F704" s="105">
        <v>13.246532918117209</v>
      </c>
      <c r="G704" s="105">
        <v>13.432881932225131</v>
      </c>
      <c r="H704" s="105">
        <v>0</v>
      </c>
      <c r="I704" s="105">
        <v>0</v>
      </c>
      <c r="J704" s="105"/>
      <c r="L704" s="25"/>
      <c r="M704" s="105">
        <f t="shared" si="87"/>
        <v>0</v>
      </c>
      <c r="N704" s="105">
        <f t="shared" si="88"/>
        <v>-0.18634901410792182</v>
      </c>
      <c r="O704" s="105">
        <f t="shared" si="89"/>
        <v>0</v>
      </c>
      <c r="P704" s="25"/>
      <c r="Q704" s="105"/>
      <c r="R704" s="105"/>
      <c r="S704" s="284"/>
      <c r="U704" s="25"/>
      <c r="V704" s="112">
        <f t="shared" si="90"/>
        <v>0</v>
      </c>
      <c r="W704" s="112">
        <f t="shared" si="91"/>
        <v>0</v>
      </c>
      <c r="X704" s="112">
        <f t="shared" si="92"/>
        <v>0</v>
      </c>
      <c r="Z704" s="102">
        <f t="shared" si="93"/>
        <v>1</v>
      </c>
      <c r="AA704" s="102">
        <f t="shared" si="94"/>
        <v>1</v>
      </c>
      <c r="AH704" s="221"/>
      <c r="AI704" s="270"/>
      <c r="AJ704" s="221"/>
      <c r="AK704" s="221"/>
      <c r="AL704" s="221"/>
      <c r="AM704" s="221"/>
      <c r="AN704" s="221"/>
      <c r="AO704" s="221"/>
      <c r="AP704" s="221"/>
      <c r="AQ704" s="274"/>
      <c r="AR704" s="274"/>
      <c r="AS704" s="221"/>
      <c r="AT704" s="221"/>
      <c r="AU704" s="221"/>
      <c r="AV704" s="221"/>
      <c r="AW704" s="221"/>
      <c r="AX704" s="221"/>
      <c r="AY704" s="221"/>
      <c r="AZ704" s="221"/>
    </row>
    <row r="705" spans="1:52" x14ac:dyDescent="0.15">
      <c r="A705" s="275"/>
      <c r="B705" s="274"/>
      <c r="C705" s="111"/>
      <c r="D705" s="111">
        <v>0</v>
      </c>
      <c r="E705" s="105">
        <v>0</v>
      </c>
      <c r="F705" s="105">
        <v>13.246532918117209</v>
      </c>
      <c r="G705" s="105">
        <v>13.432881932225131</v>
      </c>
      <c r="H705" s="105">
        <v>0</v>
      </c>
      <c r="I705" s="105">
        <v>0</v>
      </c>
      <c r="J705" s="105"/>
      <c r="L705" s="25"/>
      <c r="M705" s="105">
        <f t="shared" si="87"/>
        <v>0</v>
      </c>
      <c r="N705" s="105">
        <f t="shared" si="88"/>
        <v>-0.18634901410792182</v>
      </c>
      <c r="O705" s="105">
        <f t="shared" si="89"/>
        <v>0</v>
      </c>
      <c r="P705" s="25"/>
      <c r="Q705" s="105"/>
      <c r="R705" s="105"/>
      <c r="S705" s="284"/>
      <c r="U705" s="25"/>
      <c r="V705" s="112">
        <f t="shared" si="90"/>
        <v>0</v>
      </c>
      <c r="W705" s="112">
        <f t="shared" si="91"/>
        <v>0</v>
      </c>
      <c r="X705" s="112">
        <f t="shared" si="92"/>
        <v>0</v>
      </c>
      <c r="Z705" s="102">
        <f t="shared" si="93"/>
        <v>1</v>
      </c>
      <c r="AA705" s="102">
        <f t="shared" si="94"/>
        <v>1</v>
      </c>
      <c r="AH705" s="221"/>
      <c r="AI705" s="270"/>
      <c r="AJ705" s="221"/>
      <c r="AK705" s="221"/>
      <c r="AL705" s="221"/>
      <c r="AM705" s="221"/>
      <c r="AN705" s="221"/>
      <c r="AO705" s="221"/>
      <c r="AP705" s="221"/>
      <c r="AQ705" s="274"/>
      <c r="AR705" s="274"/>
      <c r="AS705" s="221"/>
      <c r="AT705" s="221"/>
      <c r="AU705" s="221"/>
      <c r="AV705" s="221"/>
      <c r="AW705" s="221"/>
      <c r="AX705" s="221"/>
      <c r="AY705" s="221"/>
      <c r="AZ705" s="221"/>
    </row>
    <row r="706" spans="1:52" x14ac:dyDescent="0.15">
      <c r="A706" s="275"/>
      <c r="B706" s="274"/>
      <c r="C706" s="111"/>
      <c r="D706" s="111">
        <v>0</v>
      </c>
      <c r="E706" s="105">
        <v>0</v>
      </c>
      <c r="F706" s="105">
        <v>13.246532918117209</v>
      </c>
      <c r="G706" s="105">
        <v>13.432881932225131</v>
      </c>
      <c r="H706" s="105">
        <v>0</v>
      </c>
      <c r="I706" s="105">
        <v>0</v>
      </c>
      <c r="J706" s="105"/>
      <c r="L706" s="25"/>
      <c r="M706" s="105">
        <f t="shared" si="87"/>
        <v>0</v>
      </c>
      <c r="N706" s="105">
        <f t="shared" si="88"/>
        <v>-0.18634901410792182</v>
      </c>
      <c r="O706" s="105">
        <f t="shared" si="89"/>
        <v>0</v>
      </c>
      <c r="P706" s="25"/>
      <c r="Q706" s="105"/>
      <c r="R706" s="105"/>
      <c r="S706" s="284"/>
      <c r="U706" s="25"/>
      <c r="V706" s="112">
        <f t="shared" si="90"/>
        <v>0</v>
      </c>
      <c r="W706" s="112">
        <f t="shared" si="91"/>
        <v>0</v>
      </c>
      <c r="X706" s="112">
        <f t="shared" si="92"/>
        <v>0</v>
      </c>
      <c r="Z706" s="102">
        <f t="shared" si="93"/>
        <v>1</v>
      </c>
      <c r="AA706" s="102">
        <f t="shared" si="94"/>
        <v>1</v>
      </c>
      <c r="AH706" s="221"/>
      <c r="AI706" s="270"/>
      <c r="AJ706" s="221"/>
      <c r="AK706" s="221"/>
      <c r="AL706" s="221"/>
      <c r="AM706" s="221"/>
      <c r="AN706" s="221"/>
      <c r="AO706" s="221"/>
      <c r="AP706" s="221"/>
      <c r="AQ706" s="274"/>
      <c r="AR706" s="274"/>
      <c r="AS706" s="221"/>
      <c r="AT706" s="221"/>
      <c r="AU706" s="221"/>
      <c r="AV706" s="221"/>
      <c r="AW706" s="221"/>
      <c r="AX706" s="221"/>
      <c r="AY706" s="221"/>
      <c r="AZ706" s="221"/>
    </row>
    <row r="707" spans="1:52" x14ac:dyDescent="0.15">
      <c r="A707" s="275"/>
      <c r="B707" s="274"/>
      <c r="C707" s="111"/>
      <c r="D707" s="111">
        <v>0</v>
      </c>
      <c r="E707" s="105">
        <v>0</v>
      </c>
      <c r="F707" s="105">
        <v>13.246532918117209</v>
      </c>
      <c r="G707" s="105">
        <v>13.432881932225131</v>
      </c>
      <c r="H707" s="105">
        <v>0</v>
      </c>
      <c r="I707" s="105">
        <v>0</v>
      </c>
      <c r="J707" s="105"/>
      <c r="L707" s="25"/>
      <c r="M707" s="105">
        <f t="shared" si="87"/>
        <v>0</v>
      </c>
      <c r="N707" s="105">
        <f t="shared" si="88"/>
        <v>-0.18634901410792182</v>
      </c>
      <c r="O707" s="105">
        <f t="shared" si="89"/>
        <v>0</v>
      </c>
      <c r="P707" s="25"/>
      <c r="Q707" s="105"/>
      <c r="R707" s="105"/>
      <c r="S707" s="284"/>
      <c r="U707" s="25"/>
      <c r="V707" s="112">
        <f t="shared" si="90"/>
        <v>0</v>
      </c>
      <c r="W707" s="112">
        <f t="shared" si="91"/>
        <v>0</v>
      </c>
      <c r="X707" s="112">
        <f t="shared" si="92"/>
        <v>0</v>
      </c>
      <c r="Z707" s="102">
        <f t="shared" si="93"/>
        <v>1</v>
      </c>
      <c r="AA707" s="102">
        <f t="shared" si="94"/>
        <v>1</v>
      </c>
      <c r="AH707" s="221"/>
      <c r="AI707" s="270"/>
      <c r="AJ707" s="221"/>
      <c r="AK707" s="221"/>
      <c r="AL707" s="221"/>
      <c r="AM707" s="221"/>
      <c r="AN707" s="221"/>
      <c r="AO707" s="221"/>
      <c r="AP707" s="221"/>
      <c r="AQ707" s="274"/>
      <c r="AR707" s="274"/>
      <c r="AS707" s="221"/>
      <c r="AT707" s="221"/>
      <c r="AU707" s="221"/>
      <c r="AV707" s="221"/>
      <c r="AW707" s="221"/>
      <c r="AX707" s="221"/>
      <c r="AY707" s="221"/>
      <c r="AZ707" s="221"/>
    </row>
    <row r="708" spans="1:52" x14ac:dyDescent="0.15">
      <c r="A708" s="275"/>
      <c r="B708" s="274"/>
      <c r="C708" s="111"/>
      <c r="D708" s="111">
        <v>0</v>
      </c>
      <c r="E708" s="105">
        <v>0</v>
      </c>
      <c r="F708" s="105">
        <v>13.246532918117209</v>
      </c>
      <c r="G708" s="105">
        <v>13.432881932225131</v>
      </c>
      <c r="H708" s="105">
        <v>0</v>
      </c>
      <c r="I708" s="105">
        <v>0</v>
      </c>
      <c r="J708" s="105"/>
      <c r="L708" s="25"/>
      <c r="M708" s="105">
        <f t="shared" si="87"/>
        <v>0</v>
      </c>
      <c r="N708" s="105">
        <f t="shared" si="88"/>
        <v>-0.18634901410792182</v>
      </c>
      <c r="O708" s="105">
        <f t="shared" si="89"/>
        <v>0</v>
      </c>
      <c r="P708" s="25"/>
      <c r="Q708" s="105"/>
      <c r="R708" s="105"/>
      <c r="S708" s="284"/>
      <c r="U708" s="25"/>
      <c r="V708" s="112">
        <f t="shared" si="90"/>
        <v>0</v>
      </c>
      <c r="W708" s="112">
        <f t="shared" si="91"/>
        <v>0</v>
      </c>
      <c r="X708" s="112">
        <f t="shared" si="92"/>
        <v>0</v>
      </c>
      <c r="Z708" s="102">
        <f t="shared" si="93"/>
        <v>1</v>
      </c>
      <c r="AA708" s="102">
        <f t="shared" si="94"/>
        <v>1</v>
      </c>
      <c r="AH708" s="221"/>
      <c r="AI708" s="270"/>
      <c r="AJ708" s="221"/>
      <c r="AK708" s="221"/>
      <c r="AL708" s="221"/>
      <c r="AM708" s="221"/>
      <c r="AN708" s="221"/>
      <c r="AO708" s="221"/>
      <c r="AP708" s="221"/>
      <c r="AQ708" s="274"/>
      <c r="AR708" s="274"/>
      <c r="AS708" s="221"/>
      <c r="AT708" s="221"/>
      <c r="AU708" s="221"/>
      <c r="AV708" s="221"/>
      <c r="AW708" s="221"/>
      <c r="AX708" s="221"/>
      <c r="AY708" s="221"/>
      <c r="AZ708" s="221"/>
    </row>
    <row r="709" spans="1:52" x14ac:dyDescent="0.15">
      <c r="A709" s="275"/>
      <c r="B709" s="274"/>
      <c r="C709" s="111"/>
      <c r="D709" s="111">
        <v>0</v>
      </c>
      <c r="E709" s="105">
        <v>0</v>
      </c>
      <c r="F709" s="105">
        <v>13.246532918117209</v>
      </c>
      <c r="G709" s="105">
        <v>13.432881932225131</v>
      </c>
      <c r="H709" s="105">
        <v>0</v>
      </c>
      <c r="I709" s="105">
        <v>0</v>
      </c>
      <c r="J709" s="105"/>
      <c r="L709" s="25"/>
      <c r="M709" s="105">
        <f t="shared" si="87"/>
        <v>0</v>
      </c>
      <c r="N709" s="105">
        <f t="shared" si="88"/>
        <v>-0.18634901410792182</v>
      </c>
      <c r="O709" s="105">
        <f t="shared" si="89"/>
        <v>0</v>
      </c>
      <c r="P709" s="25"/>
      <c r="Q709" s="105"/>
      <c r="R709" s="105"/>
      <c r="S709" s="284"/>
      <c r="U709" s="25"/>
      <c r="V709" s="112">
        <f t="shared" si="90"/>
        <v>0</v>
      </c>
      <c r="W709" s="112">
        <f t="shared" si="91"/>
        <v>0</v>
      </c>
      <c r="X709" s="112">
        <f t="shared" si="92"/>
        <v>0</v>
      </c>
      <c r="Z709" s="102">
        <f t="shared" si="93"/>
        <v>1</v>
      </c>
      <c r="AA709" s="102">
        <f t="shared" si="94"/>
        <v>1</v>
      </c>
      <c r="AH709" s="221"/>
      <c r="AI709" s="270"/>
      <c r="AJ709" s="221"/>
      <c r="AK709" s="221"/>
      <c r="AL709" s="221"/>
      <c r="AM709" s="221"/>
      <c r="AN709" s="221"/>
      <c r="AO709" s="221"/>
      <c r="AP709" s="221"/>
      <c r="AQ709" s="274"/>
      <c r="AR709" s="274"/>
      <c r="AS709" s="221"/>
      <c r="AT709" s="221"/>
      <c r="AU709" s="221"/>
      <c r="AV709" s="221"/>
      <c r="AW709" s="221"/>
      <c r="AX709" s="221"/>
      <c r="AY709" s="221"/>
      <c r="AZ709" s="221"/>
    </row>
    <row r="710" spans="1:52" x14ac:dyDescent="0.15">
      <c r="A710" s="275"/>
      <c r="B710" s="274"/>
      <c r="C710" s="111"/>
      <c r="D710" s="111">
        <v>0</v>
      </c>
      <c r="E710" s="105">
        <v>0</v>
      </c>
      <c r="F710" s="105">
        <v>13.246532918117209</v>
      </c>
      <c r="G710" s="105">
        <v>13.432881932225131</v>
      </c>
      <c r="H710" s="105">
        <v>0</v>
      </c>
      <c r="I710" s="105">
        <v>0</v>
      </c>
      <c r="J710" s="105"/>
      <c r="L710" s="25"/>
      <c r="M710" s="105">
        <f t="shared" si="87"/>
        <v>0</v>
      </c>
      <c r="N710" s="105">
        <f t="shared" si="88"/>
        <v>-0.18634901410792182</v>
      </c>
      <c r="O710" s="105">
        <f t="shared" si="89"/>
        <v>0</v>
      </c>
      <c r="P710" s="25"/>
      <c r="Q710" s="105"/>
      <c r="R710" s="105"/>
      <c r="S710" s="284"/>
      <c r="U710" s="25"/>
      <c r="V710" s="112">
        <f t="shared" si="90"/>
        <v>0</v>
      </c>
      <c r="W710" s="112">
        <f t="shared" si="91"/>
        <v>0</v>
      </c>
      <c r="X710" s="112">
        <f t="shared" si="92"/>
        <v>0</v>
      </c>
      <c r="Z710" s="102">
        <f t="shared" si="93"/>
        <v>1</v>
      </c>
      <c r="AA710" s="102">
        <f t="shared" si="94"/>
        <v>1</v>
      </c>
      <c r="AH710" s="221"/>
      <c r="AI710" s="270"/>
      <c r="AJ710" s="221"/>
      <c r="AK710" s="221"/>
      <c r="AL710" s="221"/>
      <c r="AM710" s="221"/>
      <c r="AN710" s="221"/>
      <c r="AO710" s="221"/>
      <c r="AP710" s="221"/>
      <c r="AQ710" s="274"/>
      <c r="AR710" s="274"/>
      <c r="AS710" s="221"/>
      <c r="AT710" s="221"/>
      <c r="AU710" s="221"/>
      <c r="AV710" s="221"/>
      <c r="AW710" s="221"/>
      <c r="AX710" s="221"/>
      <c r="AY710" s="221"/>
      <c r="AZ710" s="221"/>
    </row>
    <row r="711" spans="1:52" x14ac:dyDescent="0.15">
      <c r="A711" s="275"/>
      <c r="B711" s="274"/>
      <c r="C711" s="111"/>
      <c r="D711" s="111">
        <v>0</v>
      </c>
      <c r="E711" s="105">
        <v>0</v>
      </c>
      <c r="F711" s="105">
        <v>13.246532918117209</v>
      </c>
      <c r="G711" s="105">
        <v>13.432881932225131</v>
      </c>
      <c r="H711" s="105">
        <v>0</v>
      </c>
      <c r="I711" s="105">
        <v>0</v>
      </c>
      <c r="J711" s="105"/>
      <c r="L711" s="25"/>
      <c r="M711" s="105">
        <f t="shared" si="87"/>
        <v>0</v>
      </c>
      <c r="N711" s="105">
        <f t="shared" si="88"/>
        <v>-0.18634901410792182</v>
      </c>
      <c r="O711" s="105">
        <f t="shared" si="89"/>
        <v>0</v>
      </c>
      <c r="P711" s="25"/>
      <c r="Q711" s="105"/>
      <c r="R711" s="105"/>
      <c r="S711" s="284"/>
      <c r="U711" s="25"/>
      <c r="V711" s="112">
        <f t="shared" si="90"/>
        <v>0</v>
      </c>
      <c r="W711" s="112">
        <f t="shared" si="91"/>
        <v>0</v>
      </c>
      <c r="X711" s="112">
        <f t="shared" si="92"/>
        <v>0</v>
      </c>
      <c r="Z711" s="102">
        <f t="shared" si="93"/>
        <v>1</v>
      </c>
      <c r="AA711" s="102">
        <f t="shared" si="94"/>
        <v>1</v>
      </c>
      <c r="AH711" s="221"/>
      <c r="AI711" s="270"/>
      <c r="AJ711" s="221"/>
      <c r="AK711" s="221"/>
      <c r="AL711" s="221"/>
      <c r="AM711" s="221"/>
      <c r="AN711" s="221"/>
      <c r="AO711" s="221"/>
      <c r="AP711" s="221"/>
      <c r="AQ711" s="274"/>
      <c r="AR711" s="274"/>
      <c r="AS711" s="221"/>
      <c r="AT711" s="221"/>
      <c r="AU711" s="221"/>
      <c r="AV711" s="221"/>
      <c r="AW711" s="221"/>
      <c r="AX711" s="221"/>
      <c r="AY711" s="221"/>
      <c r="AZ711" s="221"/>
    </row>
    <row r="712" spans="1:52" x14ac:dyDescent="0.15">
      <c r="A712" s="275"/>
      <c r="B712" s="274"/>
      <c r="C712" s="111"/>
      <c r="D712" s="111">
        <v>0</v>
      </c>
      <c r="E712" s="105">
        <v>0</v>
      </c>
      <c r="F712" s="105">
        <v>13.246532918117209</v>
      </c>
      <c r="G712" s="105">
        <v>13.432881932225131</v>
      </c>
      <c r="H712" s="105">
        <v>0</v>
      </c>
      <c r="I712" s="105">
        <v>0</v>
      </c>
      <c r="J712" s="105"/>
      <c r="L712" s="25"/>
      <c r="M712" s="105">
        <f t="shared" si="87"/>
        <v>0</v>
      </c>
      <c r="N712" s="105">
        <f t="shared" si="88"/>
        <v>-0.18634901410792182</v>
      </c>
      <c r="O712" s="105">
        <f t="shared" si="89"/>
        <v>0</v>
      </c>
      <c r="P712" s="25"/>
      <c r="Q712" s="105"/>
      <c r="R712" s="105"/>
      <c r="S712" s="284"/>
      <c r="U712" s="25"/>
      <c r="V712" s="112">
        <f t="shared" si="90"/>
        <v>0</v>
      </c>
      <c r="W712" s="112">
        <f t="shared" si="91"/>
        <v>0</v>
      </c>
      <c r="X712" s="112">
        <f t="shared" si="92"/>
        <v>0</v>
      </c>
      <c r="Z712" s="102">
        <f t="shared" si="93"/>
        <v>1</v>
      </c>
      <c r="AA712" s="102">
        <f t="shared" si="94"/>
        <v>1</v>
      </c>
      <c r="AH712" s="221"/>
      <c r="AI712" s="270"/>
      <c r="AJ712" s="221"/>
      <c r="AK712" s="221"/>
      <c r="AL712" s="221"/>
      <c r="AM712" s="221"/>
      <c r="AN712" s="221"/>
      <c r="AO712" s="221"/>
      <c r="AP712" s="221"/>
      <c r="AQ712" s="274"/>
      <c r="AR712" s="274"/>
      <c r="AS712" s="221"/>
      <c r="AT712" s="221"/>
      <c r="AU712" s="221"/>
      <c r="AV712" s="221"/>
      <c r="AW712" s="221"/>
      <c r="AX712" s="221"/>
      <c r="AY712" s="221"/>
      <c r="AZ712" s="221"/>
    </row>
    <row r="713" spans="1:52" x14ac:dyDescent="0.15">
      <c r="A713" s="275"/>
      <c r="B713" s="274"/>
      <c r="C713" s="111"/>
      <c r="D713" s="111">
        <v>0</v>
      </c>
      <c r="E713" s="105">
        <v>0</v>
      </c>
      <c r="F713" s="105">
        <v>13.246532918117209</v>
      </c>
      <c r="G713" s="105">
        <v>13.432881932225131</v>
      </c>
      <c r="H713" s="105">
        <v>0</v>
      </c>
      <c r="I713" s="105">
        <v>0</v>
      </c>
      <c r="J713" s="105"/>
      <c r="L713" s="25"/>
      <c r="M713" s="105">
        <f t="shared" si="87"/>
        <v>0</v>
      </c>
      <c r="N713" s="105">
        <f t="shared" si="88"/>
        <v>-0.18634901410792182</v>
      </c>
      <c r="O713" s="105">
        <f t="shared" si="89"/>
        <v>0</v>
      </c>
      <c r="P713" s="25"/>
      <c r="Q713" s="105"/>
      <c r="R713" s="105"/>
      <c r="S713" s="284"/>
      <c r="U713" s="25"/>
      <c r="V713" s="112">
        <f t="shared" si="90"/>
        <v>0</v>
      </c>
      <c r="W713" s="112">
        <f t="shared" si="91"/>
        <v>0</v>
      </c>
      <c r="X713" s="112">
        <f t="shared" si="92"/>
        <v>0</v>
      </c>
      <c r="Z713" s="102">
        <f t="shared" si="93"/>
        <v>1</v>
      </c>
      <c r="AA713" s="102">
        <f t="shared" si="94"/>
        <v>1</v>
      </c>
      <c r="AH713" s="221"/>
      <c r="AI713" s="270"/>
      <c r="AJ713" s="221"/>
      <c r="AK713" s="221"/>
      <c r="AL713" s="221"/>
      <c r="AM713" s="221"/>
      <c r="AN713" s="221"/>
      <c r="AO713" s="221"/>
      <c r="AP713" s="221"/>
      <c r="AQ713" s="274"/>
      <c r="AR713" s="274"/>
      <c r="AS713" s="221"/>
      <c r="AT713" s="221"/>
      <c r="AU713" s="221"/>
      <c r="AV713" s="221"/>
      <c r="AW713" s="221"/>
      <c r="AX713" s="221"/>
      <c r="AY713" s="221"/>
      <c r="AZ713" s="221"/>
    </row>
    <row r="714" spans="1:52" x14ac:dyDescent="0.15">
      <c r="A714" s="275"/>
      <c r="B714" s="274"/>
      <c r="C714" s="111"/>
      <c r="D714" s="111">
        <v>0</v>
      </c>
      <c r="E714" s="105">
        <v>0</v>
      </c>
      <c r="F714" s="105">
        <v>13.246532918117209</v>
      </c>
      <c r="G714" s="105">
        <v>13.432881932225131</v>
      </c>
      <c r="H714" s="105">
        <v>0</v>
      </c>
      <c r="I714" s="105">
        <v>0</v>
      </c>
      <c r="J714" s="105"/>
      <c r="L714" s="25"/>
      <c r="M714" s="105">
        <f t="shared" si="87"/>
        <v>0</v>
      </c>
      <c r="N714" s="105">
        <f t="shared" si="88"/>
        <v>-0.18634901410792182</v>
      </c>
      <c r="O714" s="105">
        <f t="shared" si="89"/>
        <v>0</v>
      </c>
      <c r="P714" s="25"/>
      <c r="Q714" s="105"/>
      <c r="R714" s="105"/>
      <c r="S714" s="284"/>
      <c r="U714" s="25"/>
      <c r="V714" s="112">
        <f t="shared" si="90"/>
        <v>0</v>
      </c>
      <c r="W714" s="112">
        <f t="shared" si="91"/>
        <v>0</v>
      </c>
      <c r="X714" s="112">
        <f t="shared" si="92"/>
        <v>0</v>
      </c>
      <c r="Z714" s="102">
        <f t="shared" si="93"/>
        <v>1</v>
      </c>
      <c r="AA714" s="102">
        <f t="shared" si="94"/>
        <v>1</v>
      </c>
      <c r="AH714" s="221"/>
      <c r="AI714" s="270"/>
      <c r="AJ714" s="221"/>
      <c r="AK714" s="221"/>
      <c r="AL714" s="221"/>
      <c r="AM714" s="221"/>
      <c r="AN714" s="221"/>
      <c r="AO714" s="221"/>
      <c r="AP714" s="221"/>
      <c r="AQ714" s="274"/>
      <c r="AR714" s="274"/>
      <c r="AS714" s="221"/>
      <c r="AT714" s="221"/>
      <c r="AU714" s="221"/>
      <c r="AV714" s="221"/>
      <c r="AW714" s="221"/>
      <c r="AX714" s="221"/>
      <c r="AY714" s="221"/>
      <c r="AZ714" s="221"/>
    </row>
    <row r="715" spans="1:52" x14ac:dyDescent="0.15">
      <c r="A715" s="275"/>
      <c r="B715" s="274"/>
      <c r="C715" s="111"/>
      <c r="D715" s="111">
        <v>0</v>
      </c>
      <c r="E715" s="105">
        <v>0</v>
      </c>
      <c r="F715" s="105">
        <v>13.246532918117209</v>
      </c>
      <c r="G715" s="105">
        <v>13.432881932225131</v>
      </c>
      <c r="H715" s="105">
        <v>0</v>
      </c>
      <c r="I715" s="105">
        <v>0</v>
      </c>
      <c r="J715" s="105"/>
      <c r="L715" s="25"/>
      <c r="M715" s="105">
        <f t="shared" si="87"/>
        <v>0</v>
      </c>
      <c r="N715" s="105">
        <f t="shared" si="88"/>
        <v>-0.18634901410792182</v>
      </c>
      <c r="O715" s="105">
        <f t="shared" si="89"/>
        <v>0</v>
      </c>
      <c r="P715" s="25"/>
      <c r="Q715" s="105"/>
      <c r="R715" s="105"/>
      <c r="S715" s="284"/>
      <c r="U715" s="25"/>
      <c r="V715" s="112">
        <f t="shared" si="90"/>
        <v>0</v>
      </c>
      <c r="W715" s="112">
        <f t="shared" si="91"/>
        <v>0</v>
      </c>
      <c r="X715" s="112">
        <f t="shared" si="92"/>
        <v>0</v>
      </c>
      <c r="Z715" s="102">
        <f t="shared" si="93"/>
        <v>1</v>
      </c>
      <c r="AA715" s="102">
        <f t="shared" si="94"/>
        <v>1</v>
      </c>
      <c r="AH715" s="221"/>
      <c r="AI715" s="270"/>
      <c r="AJ715" s="221"/>
      <c r="AK715" s="221"/>
      <c r="AL715" s="221"/>
      <c r="AM715" s="221"/>
      <c r="AN715" s="221"/>
      <c r="AO715" s="221"/>
      <c r="AP715" s="221"/>
      <c r="AQ715" s="274"/>
      <c r="AR715" s="274"/>
      <c r="AS715" s="221"/>
      <c r="AT715" s="221"/>
      <c r="AU715" s="221"/>
      <c r="AV715" s="221"/>
      <c r="AW715" s="221"/>
      <c r="AX715" s="221"/>
      <c r="AY715" s="221"/>
      <c r="AZ715" s="221"/>
    </row>
    <row r="716" spans="1:52" x14ac:dyDescent="0.15">
      <c r="A716" s="275"/>
      <c r="B716" s="274"/>
      <c r="C716" s="111"/>
      <c r="D716" s="111">
        <v>0</v>
      </c>
      <c r="E716" s="105">
        <v>0</v>
      </c>
      <c r="F716" s="105">
        <v>13.246532918117209</v>
      </c>
      <c r="G716" s="105">
        <v>13.432881932225131</v>
      </c>
      <c r="H716" s="105">
        <v>0</v>
      </c>
      <c r="I716" s="105">
        <v>0</v>
      </c>
      <c r="J716" s="105"/>
      <c r="L716" s="25"/>
      <c r="M716" s="105">
        <f t="shared" si="87"/>
        <v>0</v>
      </c>
      <c r="N716" s="105">
        <f t="shared" si="88"/>
        <v>-0.18634901410792182</v>
      </c>
      <c r="O716" s="105">
        <f t="shared" si="89"/>
        <v>0</v>
      </c>
      <c r="P716" s="25"/>
      <c r="Q716" s="105"/>
      <c r="R716" s="105"/>
      <c r="S716" s="284"/>
      <c r="U716" s="25"/>
      <c r="V716" s="112">
        <f t="shared" si="90"/>
        <v>0</v>
      </c>
      <c r="W716" s="112">
        <f t="shared" si="91"/>
        <v>0</v>
      </c>
      <c r="X716" s="112">
        <f t="shared" si="92"/>
        <v>0</v>
      </c>
      <c r="Z716" s="102">
        <f t="shared" si="93"/>
        <v>1</v>
      </c>
      <c r="AA716" s="102">
        <f t="shared" si="94"/>
        <v>1</v>
      </c>
      <c r="AH716" s="221"/>
      <c r="AI716" s="270"/>
      <c r="AJ716" s="221"/>
      <c r="AK716" s="221"/>
      <c r="AL716" s="221"/>
      <c r="AM716" s="221"/>
      <c r="AN716" s="221"/>
      <c r="AO716" s="221"/>
      <c r="AP716" s="221"/>
      <c r="AQ716" s="274"/>
      <c r="AR716" s="274"/>
      <c r="AS716" s="221"/>
      <c r="AT716" s="221"/>
      <c r="AU716" s="221"/>
      <c r="AV716" s="221"/>
      <c r="AW716" s="221"/>
      <c r="AX716" s="221"/>
      <c r="AY716" s="221"/>
      <c r="AZ716" s="221"/>
    </row>
    <row r="717" spans="1:52" x14ac:dyDescent="0.15">
      <c r="A717" s="275"/>
      <c r="B717" s="274"/>
      <c r="C717" s="111"/>
      <c r="D717" s="111">
        <v>0</v>
      </c>
      <c r="E717" s="105">
        <v>0</v>
      </c>
      <c r="F717" s="105">
        <v>13.246532918117209</v>
      </c>
      <c r="G717" s="105">
        <v>13.432881932225131</v>
      </c>
      <c r="H717" s="105">
        <v>0</v>
      </c>
      <c r="I717" s="105">
        <v>0</v>
      </c>
      <c r="J717" s="105"/>
      <c r="L717" s="25"/>
      <c r="M717" s="105">
        <f t="shared" si="87"/>
        <v>0</v>
      </c>
      <c r="N717" s="105">
        <f t="shared" si="88"/>
        <v>-0.18634901410792182</v>
      </c>
      <c r="O717" s="105">
        <f t="shared" si="89"/>
        <v>0</v>
      </c>
      <c r="P717" s="25"/>
      <c r="Q717" s="105"/>
      <c r="R717" s="105"/>
      <c r="S717" s="284"/>
      <c r="U717" s="25"/>
      <c r="V717" s="112">
        <f t="shared" si="90"/>
        <v>0</v>
      </c>
      <c r="W717" s="112">
        <f t="shared" si="91"/>
        <v>0</v>
      </c>
      <c r="X717" s="112">
        <f t="shared" si="92"/>
        <v>0</v>
      </c>
      <c r="Z717" s="102">
        <f t="shared" si="93"/>
        <v>1</v>
      </c>
      <c r="AA717" s="102">
        <f t="shared" si="94"/>
        <v>1</v>
      </c>
      <c r="AH717" s="221"/>
      <c r="AI717" s="270"/>
      <c r="AJ717" s="221"/>
      <c r="AK717" s="221"/>
      <c r="AL717" s="221"/>
      <c r="AM717" s="221"/>
      <c r="AN717" s="221"/>
      <c r="AO717" s="221"/>
      <c r="AP717" s="221"/>
      <c r="AQ717" s="274"/>
      <c r="AR717" s="274"/>
      <c r="AS717" s="221"/>
      <c r="AT717" s="221"/>
      <c r="AU717" s="221"/>
      <c r="AV717" s="221"/>
      <c r="AW717" s="221"/>
      <c r="AX717" s="221"/>
      <c r="AY717" s="221"/>
      <c r="AZ717" s="221"/>
    </row>
    <row r="718" spans="1:52" x14ac:dyDescent="0.15">
      <c r="A718" s="275"/>
      <c r="B718" s="274"/>
      <c r="C718" s="111"/>
      <c r="D718" s="111">
        <v>0</v>
      </c>
      <c r="E718" s="105">
        <v>0</v>
      </c>
      <c r="F718" s="105">
        <v>13.246532918117209</v>
      </c>
      <c r="G718" s="105">
        <v>13.432881932225131</v>
      </c>
      <c r="H718" s="105">
        <v>0</v>
      </c>
      <c r="I718" s="105">
        <v>0</v>
      </c>
      <c r="J718" s="105"/>
      <c r="L718" s="25"/>
      <c r="M718" s="105">
        <f t="shared" si="87"/>
        <v>0</v>
      </c>
      <c r="N718" s="105">
        <f t="shared" si="88"/>
        <v>-0.18634901410792182</v>
      </c>
      <c r="O718" s="105">
        <f t="shared" si="89"/>
        <v>0</v>
      </c>
      <c r="P718" s="25"/>
      <c r="Q718" s="105"/>
      <c r="R718" s="105"/>
      <c r="S718" s="284"/>
      <c r="U718" s="25"/>
      <c r="V718" s="112">
        <f t="shared" si="90"/>
        <v>0</v>
      </c>
      <c r="W718" s="112">
        <f t="shared" si="91"/>
        <v>0</v>
      </c>
      <c r="X718" s="112">
        <f t="shared" si="92"/>
        <v>0</v>
      </c>
      <c r="Z718" s="102">
        <f t="shared" si="93"/>
        <v>1</v>
      </c>
      <c r="AA718" s="102">
        <f t="shared" si="94"/>
        <v>1</v>
      </c>
      <c r="AH718" s="221"/>
      <c r="AI718" s="270"/>
      <c r="AJ718" s="221"/>
      <c r="AK718" s="221"/>
      <c r="AL718" s="221"/>
      <c r="AM718" s="221"/>
      <c r="AN718" s="221"/>
      <c r="AO718" s="221"/>
      <c r="AP718" s="221"/>
      <c r="AQ718" s="274"/>
      <c r="AR718" s="274"/>
      <c r="AS718" s="221"/>
      <c r="AT718" s="221"/>
      <c r="AU718" s="221"/>
      <c r="AV718" s="221"/>
      <c r="AW718" s="221"/>
      <c r="AX718" s="221"/>
      <c r="AY718" s="221"/>
      <c r="AZ718" s="221"/>
    </row>
    <row r="719" spans="1:52" x14ac:dyDescent="0.15">
      <c r="A719" s="275"/>
      <c r="B719" s="274"/>
      <c r="C719" s="111"/>
      <c r="D719" s="111">
        <v>0</v>
      </c>
      <c r="E719" s="105">
        <v>0</v>
      </c>
      <c r="F719" s="105">
        <v>13.246532918117209</v>
      </c>
      <c r="G719" s="105">
        <v>13.432881932225131</v>
      </c>
      <c r="H719" s="105">
        <v>0</v>
      </c>
      <c r="I719" s="105">
        <v>0</v>
      </c>
      <c r="J719" s="105"/>
      <c r="L719" s="25"/>
      <c r="M719" s="105">
        <f t="shared" si="87"/>
        <v>0</v>
      </c>
      <c r="N719" s="105">
        <f t="shared" si="88"/>
        <v>-0.18634901410792182</v>
      </c>
      <c r="O719" s="105">
        <f t="shared" si="89"/>
        <v>0</v>
      </c>
      <c r="P719" s="25"/>
      <c r="Q719" s="105"/>
      <c r="R719" s="105"/>
      <c r="S719" s="284"/>
      <c r="U719" s="25"/>
      <c r="V719" s="112">
        <f t="shared" si="90"/>
        <v>0</v>
      </c>
      <c r="W719" s="112">
        <f t="shared" si="91"/>
        <v>0</v>
      </c>
      <c r="X719" s="112">
        <f t="shared" si="92"/>
        <v>0</v>
      </c>
      <c r="Z719" s="102">
        <f t="shared" si="93"/>
        <v>1</v>
      </c>
      <c r="AA719" s="102">
        <f t="shared" si="94"/>
        <v>1</v>
      </c>
      <c r="AH719" s="221"/>
      <c r="AI719" s="270"/>
      <c r="AJ719" s="221"/>
      <c r="AK719" s="221"/>
      <c r="AL719" s="221"/>
      <c r="AM719" s="221"/>
      <c r="AN719" s="221"/>
      <c r="AO719" s="221"/>
      <c r="AP719" s="221"/>
      <c r="AQ719" s="274"/>
      <c r="AR719" s="274"/>
      <c r="AS719" s="221"/>
      <c r="AT719" s="221"/>
      <c r="AU719" s="221"/>
      <c r="AV719" s="221"/>
      <c r="AW719" s="221"/>
      <c r="AX719" s="221"/>
      <c r="AY719" s="221"/>
      <c r="AZ719" s="221"/>
    </row>
    <row r="720" spans="1:52" x14ac:dyDescent="0.15">
      <c r="A720" s="275"/>
      <c r="B720" s="274"/>
      <c r="C720" s="111"/>
      <c r="D720" s="111">
        <v>0</v>
      </c>
      <c r="E720" s="105">
        <v>0</v>
      </c>
      <c r="F720" s="105">
        <v>13.246532918117209</v>
      </c>
      <c r="G720" s="105">
        <v>13.432881932225131</v>
      </c>
      <c r="H720" s="105">
        <v>0</v>
      </c>
      <c r="I720" s="105">
        <v>0</v>
      </c>
      <c r="J720" s="105"/>
      <c r="L720" s="25"/>
      <c r="M720" s="105">
        <f t="shared" si="87"/>
        <v>0</v>
      </c>
      <c r="N720" s="105">
        <f t="shared" si="88"/>
        <v>-0.18634901410792182</v>
      </c>
      <c r="O720" s="105">
        <f t="shared" si="89"/>
        <v>0</v>
      </c>
      <c r="P720" s="25"/>
      <c r="Q720" s="105"/>
      <c r="R720" s="105"/>
      <c r="S720" s="284"/>
      <c r="U720" s="25"/>
      <c r="V720" s="112">
        <f t="shared" si="90"/>
        <v>0</v>
      </c>
      <c r="W720" s="112">
        <f t="shared" si="91"/>
        <v>0</v>
      </c>
      <c r="X720" s="112">
        <f t="shared" si="92"/>
        <v>0</v>
      </c>
      <c r="Z720" s="102">
        <f t="shared" si="93"/>
        <v>1</v>
      </c>
      <c r="AA720" s="102">
        <f t="shared" si="94"/>
        <v>1</v>
      </c>
      <c r="AH720" s="221"/>
      <c r="AI720" s="270"/>
      <c r="AJ720" s="221"/>
      <c r="AK720" s="221"/>
      <c r="AL720" s="221"/>
      <c r="AM720" s="221"/>
      <c r="AN720" s="221"/>
      <c r="AO720" s="221"/>
      <c r="AP720" s="221"/>
      <c r="AQ720" s="274"/>
      <c r="AR720" s="274"/>
      <c r="AS720" s="221"/>
      <c r="AT720" s="221"/>
      <c r="AU720" s="221"/>
      <c r="AV720" s="221"/>
      <c r="AW720" s="221"/>
      <c r="AX720" s="221"/>
      <c r="AY720" s="221"/>
      <c r="AZ720" s="221"/>
    </row>
    <row r="721" spans="1:52" x14ac:dyDescent="0.15">
      <c r="A721" s="275"/>
      <c r="B721" s="274"/>
      <c r="C721" s="111"/>
      <c r="D721" s="111">
        <v>0</v>
      </c>
      <c r="E721" s="105">
        <v>0</v>
      </c>
      <c r="F721" s="105">
        <v>13.246532918117209</v>
      </c>
      <c r="G721" s="105">
        <v>13.432881932225131</v>
      </c>
      <c r="H721" s="105">
        <v>0</v>
      </c>
      <c r="I721" s="105">
        <v>0</v>
      </c>
      <c r="J721" s="105"/>
      <c r="L721" s="25"/>
      <c r="M721" s="105">
        <f t="shared" si="87"/>
        <v>0</v>
      </c>
      <c r="N721" s="105">
        <f t="shared" si="88"/>
        <v>-0.18634901410792182</v>
      </c>
      <c r="O721" s="105">
        <f t="shared" si="89"/>
        <v>0</v>
      </c>
      <c r="P721" s="25"/>
      <c r="Q721" s="105"/>
      <c r="R721" s="105"/>
      <c r="S721" s="284"/>
      <c r="U721" s="25"/>
      <c r="V721" s="112">
        <f t="shared" si="90"/>
        <v>0</v>
      </c>
      <c r="W721" s="112">
        <f t="shared" si="91"/>
        <v>0</v>
      </c>
      <c r="X721" s="112">
        <f t="shared" si="92"/>
        <v>0</v>
      </c>
      <c r="Z721" s="102">
        <f t="shared" si="93"/>
        <v>1</v>
      </c>
      <c r="AA721" s="102">
        <f t="shared" si="94"/>
        <v>1</v>
      </c>
      <c r="AH721" s="221"/>
      <c r="AI721" s="270"/>
      <c r="AJ721" s="221"/>
      <c r="AK721" s="221"/>
      <c r="AL721" s="221"/>
      <c r="AM721" s="221"/>
      <c r="AN721" s="221"/>
      <c r="AO721" s="221"/>
      <c r="AP721" s="221"/>
      <c r="AQ721" s="274"/>
      <c r="AR721" s="274"/>
      <c r="AS721" s="221"/>
      <c r="AT721" s="221"/>
      <c r="AU721" s="221"/>
      <c r="AV721" s="221"/>
      <c r="AW721" s="221"/>
      <c r="AX721" s="221"/>
      <c r="AY721" s="221"/>
      <c r="AZ721" s="221"/>
    </row>
    <row r="722" spans="1:52" x14ac:dyDescent="0.15">
      <c r="A722" s="275"/>
      <c r="B722" s="274"/>
      <c r="C722" s="111"/>
      <c r="D722" s="111">
        <v>0</v>
      </c>
      <c r="E722" s="105">
        <v>0</v>
      </c>
      <c r="F722" s="105">
        <v>13.246532918117209</v>
      </c>
      <c r="G722" s="105">
        <v>13.432881932225131</v>
      </c>
      <c r="H722" s="105">
        <v>0</v>
      </c>
      <c r="I722" s="105">
        <v>0</v>
      </c>
      <c r="J722" s="105"/>
      <c r="L722" s="25"/>
      <c r="M722" s="105">
        <f t="shared" ref="M722:M785" si="95">+D722-E722</f>
        <v>0</v>
      </c>
      <c r="N722" s="105">
        <f t="shared" ref="N722:N785" si="96">+F722-G722</f>
        <v>-0.18634901410792182</v>
      </c>
      <c r="O722" s="105">
        <f t="shared" ref="O722:O785" si="97">+H722-I722</f>
        <v>0</v>
      </c>
      <c r="P722" s="25"/>
      <c r="Q722" s="105"/>
      <c r="R722" s="105"/>
      <c r="S722" s="284"/>
      <c r="U722" s="25"/>
      <c r="V722" s="112">
        <f t="shared" si="90"/>
        <v>0</v>
      </c>
      <c r="W722" s="112">
        <f t="shared" si="91"/>
        <v>0</v>
      </c>
      <c r="X722" s="112">
        <f t="shared" si="92"/>
        <v>0</v>
      </c>
      <c r="Z722" s="102">
        <f t="shared" si="93"/>
        <v>1</v>
      </c>
      <c r="AA722" s="102">
        <f t="shared" si="94"/>
        <v>1</v>
      </c>
      <c r="AH722" s="221"/>
      <c r="AI722" s="270"/>
      <c r="AJ722" s="221"/>
      <c r="AK722" s="221"/>
      <c r="AL722" s="221"/>
      <c r="AM722" s="221"/>
      <c r="AN722" s="221"/>
      <c r="AO722" s="221"/>
      <c r="AP722" s="221"/>
      <c r="AQ722" s="274"/>
      <c r="AR722" s="274"/>
      <c r="AS722" s="221"/>
      <c r="AT722" s="221"/>
      <c r="AU722" s="221"/>
      <c r="AV722" s="221"/>
      <c r="AW722" s="221"/>
      <c r="AX722" s="221"/>
      <c r="AY722" s="221"/>
      <c r="AZ722" s="221"/>
    </row>
    <row r="723" spans="1:52" x14ac:dyDescent="0.15">
      <c r="A723" s="275"/>
      <c r="B723" s="274"/>
      <c r="C723" s="111"/>
      <c r="D723" s="111">
        <v>0</v>
      </c>
      <c r="E723" s="105">
        <v>0</v>
      </c>
      <c r="F723" s="105">
        <v>13.246532918117209</v>
      </c>
      <c r="G723" s="105">
        <v>13.432881932225131</v>
      </c>
      <c r="H723" s="105">
        <v>0</v>
      </c>
      <c r="I723" s="105">
        <v>0</v>
      </c>
      <c r="J723" s="105"/>
      <c r="L723" s="25"/>
      <c r="M723" s="105">
        <f t="shared" si="95"/>
        <v>0</v>
      </c>
      <c r="N723" s="105">
        <f t="shared" si="96"/>
        <v>-0.18634901410792182</v>
      </c>
      <c r="O723" s="105">
        <f t="shared" si="97"/>
        <v>0</v>
      </c>
      <c r="P723" s="25"/>
      <c r="Q723" s="105"/>
      <c r="R723" s="105"/>
      <c r="S723" s="284"/>
      <c r="U723" s="25"/>
      <c r="V723" s="112">
        <f t="shared" ref="V723:V786" si="98">+H723*cratio-D723</f>
        <v>0</v>
      </c>
      <c r="W723" s="112">
        <f t="shared" ref="W723:W786" si="99">+I723*cratio-E723</f>
        <v>0</v>
      </c>
      <c r="X723" s="112">
        <f t="shared" ref="X723:X786" si="100">+V723-W723</f>
        <v>0</v>
      </c>
      <c r="Z723" s="102">
        <f t="shared" ref="Z723:Z786" si="101">IF(V723=MAX(V723:W723),1,0)</f>
        <v>1</v>
      </c>
      <c r="AA723" s="102">
        <f t="shared" ref="AA723:AA786" si="102">IF(W723=MAX(V723:W723),1,0)</f>
        <v>1</v>
      </c>
      <c r="AH723" s="221"/>
      <c r="AI723" s="270"/>
      <c r="AJ723" s="221"/>
      <c r="AK723" s="221"/>
      <c r="AL723" s="221"/>
      <c r="AM723" s="221"/>
      <c r="AN723" s="221"/>
      <c r="AO723" s="221"/>
      <c r="AP723" s="221"/>
      <c r="AQ723" s="274"/>
      <c r="AR723" s="274"/>
      <c r="AS723" s="221"/>
      <c r="AT723" s="221"/>
      <c r="AU723" s="221"/>
      <c r="AV723" s="221"/>
      <c r="AW723" s="221"/>
      <c r="AX723" s="221"/>
      <c r="AY723" s="221"/>
      <c r="AZ723" s="221"/>
    </row>
    <row r="724" spans="1:52" x14ac:dyDescent="0.15">
      <c r="A724" s="275"/>
      <c r="B724" s="274"/>
      <c r="C724" s="111"/>
      <c r="D724" s="111">
        <v>0</v>
      </c>
      <c r="E724" s="105">
        <v>0</v>
      </c>
      <c r="F724" s="105">
        <v>13.246532918117209</v>
      </c>
      <c r="G724" s="105">
        <v>13.432881932225131</v>
      </c>
      <c r="H724" s="105">
        <v>0</v>
      </c>
      <c r="I724" s="105">
        <v>0</v>
      </c>
      <c r="J724" s="105"/>
      <c r="L724" s="25"/>
      <c r="M724" s="105">
        <f t="shared" si="95"/>
        <v>0</v>
      </c>
      <c r="N724" s="105">
        <f t="shared" si="96"/>
        <v>-0.18634901410792182</v>
      </c>
      <c r="O724" s="105">
        <f t="shared" si="97"/>
        <v>0</v>
      </c>
      <c r="P724" s="25"/>
      <c r="Q724" s="105"/>
      <c r="R724" s="105"/>
      <c r="S724" s="284"/>
      <c r="U724" s="25"/>
      <c r="V724" s="112">
        <f t="shared" si="98"/>
        <v>0</v>
      </c>
      <c r="W724" s="112">
        <f t="shared" si="99"/>
        <v>0</v>
      </c>
      <c r="X724" s="112">
        <f t="shared" si="100"/>
        <v>0</v>
      </c>
      <c r="Z724" s="102">
        <f t="shared" si="101"/>
        <v>1</v>
      </c>
      <c r="AA724" s="102">
        <f t="shared" si="102"/>
        <v>1</v>
      </c>
      <c r="AH724" s="221"/>
      <c r="AI724" s="270"/>
      <c r="AJ724" s="221"/>
      <c r="AK724" s="221"/>
      <c r="AL724" s="221"/>
      <c r="AM724" s="221"/>
      <c r="AN724" s="221"/>
      <c r="AO724" s="221"/>
      <c r="AP724" s="221"/>
      <c r="AQ724" s="274"/>
      <c r="AR724" s="274"/>
      <c r="AS724" s="221"/>
      <c r="AT724" s="221"/>
      <c r="AU724" s="221"/>
      <c r="AV724" s="221"/>
      <c r="AW724" s="221"/>
      <c r="AX724" s="221"/>
      <c r="AY724" s="221"/>
      <c r="AZ724" s="221"/>
    </row>
    <row r="725" spans="1:52" x14ac:dyDescent="0.15">
      <c r="A725" s="275"/>
      <c r="B725" s="274"/>
      <c r="C725" s="111"/>
      <c r="D725" s="111">
        <v>0</v>
      </c>
      <c r="E725" s="105">
        <v>0</v>
      </c>
      <c r="F725" s="105">
        <v>13.246532918117209</v>
      </c>
      <c r="G725" s="105">
        <v>13.432881932225131</v>
      </c>
      <c r="H725" s="105">
        <v>0</v>
      </c>
      <c r="I725" s="105">
        <v>0</v>
      </c>
      <c r="J725" s="105"/>
      <c r="L725" s="25"/>
      <c r="M725" s="105">
        <f t="shared" si="95"/>
        <v>0</v>
      </c>
      <c r="N725" s="105">
        <f t="shared" si="96"/>
        <v>-0.18634901410792182</v>
      </c>
      <c r="O725" s="105">
        <f t="shared" si="97"/>
        <v>0</v>
      </c>
      <c r="P725" s="25"/>
      <c r="Q725" s="105"/>
      <c r="R725" s="105"/>
      <c r="S725" s="284"/>
      <c r="U725" s="25"/>
      <c r="V725" s="112">
        <f t="shared" si="98"/>
        <v>0</v>
      </c>
      <c r="W725" s="112">
        <f t="shared" si="99"/>
        <v>0</v>
      </c>
      <c r="X725" s="112">
        <f t="shared" si="100"/>
        <v>0</v>
      </c>
      <c r="Z725" s="102">
        <f t="shared" si="101"/>
        <v>1</v>
      </c>
      <c r="AA725" s="102">
        <f t="shared" si="102"/>
        <v>1</v>
      </c>
      <c r="AH725" s="221"/>
      <c r="AI725" s="270"/>
      <c r="AJ725" s="221"/>
      <c r="AK725" s="221"/>
      <c r="AL725" s="221"/>
      <c r="AM725" s="221"/>
      <c r="AN725" s="221"/>
      <c r="AO725" s="221"/>
      <c r="AP725" s="221"/>
      <c r="AQ725" s="274"/>
      <c r="AR725" s="274"/>
      <c r="AS725" s="221"/>
      <c r="AT725" s="221"/>
      <c r="AU725" s="221"/>
      <c r="AV725" s="221"/>
      <c r="AW725" s="221"/>
      <c r="AX725" s="221"/>
      <c r="AY725" s="221"/>
      <c r="AZ725" s="221"/>
    </row>
    <row r="726" spans="1:52" x14ac:dyDescent="0.15">
      <c r="A726" s="275"/>
      <c r="B726" s="274"/>
      <c r="C726" s="111"/>
      <c r="D726" s="111">
        <v>0</v>
      </c>
      <c r="E726" s="105">
        <v>0</v>
      </c>
      <c r="F726" s="105">
        <v>13.246532918117209</v>
      </c>
      <c r="G726" s="105">
        <v>13.432881932225131</v>
      </c>
      <c r="H726" s="105">
        <v>0</v>
      </c>
      <c r="I726" s="105">
        <v>0</v>
      </c>
      <c r="J726" s="105"/>
      <c r="L726" s="25"/>
      <c r="M726" s="105">
        <f t="shared" si="95"/>
        <v>0</v>
      </c>
      <c r="N726" s="105">
        <f t="shared" si="96"/>
        <v>-0.18634901410792182</v>
      </c>
      <c r="O726" s="105">
        <f t="shared" si="97"/>
        <v>0</v>
      </c>
      <c r="P726" s="25"/>
      <c r="Q726" s="105"/>
      <c r="R726" s="105"/>
      <c r="S726" s="284"/>
      <c r="U726" s="25"/>
      <c r="V726" s="112">
        <f t="shared" si="98"/>
        <v>0</v>
      </c>
      <c r="W726" s="112">
        <f t="shared" si="99"/>
        <v>0</v>
      </c>
      <c r="X726" s="112">
        <f t="shared" si="100"/>
        <v>0</v>
      </c>
      <c r="Z726" s="102">
        <f t="shared" si="101"/>
        <v>1</v>
      </c>
      <c r="AA726" s="102">
        <f t="shared" si="102"/>
        <v>1</v>
      </c>
      <c r="AH726" s="221"/>
      <c r="AI726" s="270"/>
      <c r="AJ726" s="221"/>
      <c r="AK726" s="221"/>
      <c r="AL726" s="221"/>
      <c r="AM726" s="221"/>
      <c r="AN726" s="221"/>
      <c r="AO726" s="221"/>
      <c r="AP726" s="221"/>
      <c r="AQ726" s="274"/>
      <c r="AR726" s="274"/>
      <c r="AS726" s="221"/>
      <c r="AT726" s="221"/>
      <c r="AU726" s="221"/>
      <c r="AV726" s="221"/>
      <c r="AW726" s="221"/>
      <c r="AX726" s="221"/>
      <c r="AY726" s="221"/>
      <c r="AZ726" s="221"/>
    </row>
    <row r="727" spans="1:52" x14ac:dyDescent="0.15">
      <c r="A727" s="275"/>
      <c r="B727" s="274"/>
      <c r="C727" s="111"/>
      <c r="D727" s="111">
        <v>0</v>
      </c>
      <c r="E727" s="105">
        <v>0</v>
      </c>
      <c r="F727" s="105">
        <v>13.246532918117209</v>
      </c>
      <c r="G727" s="105">
        <v>13.432881932225131</v>
      </c>
      <c r="H727" s="105">
        <v>0</v>
      </c>
      <c r="I727" s="105">
        <v>0</v>
      </c>
      <c r="J727" s="105"/>
      <c r="L727" s="25"/>
      <c r="M727" s="105">
        <f t="shared" si="95"/>
        <v>0</v>
      </c>
      <c r="N727" s="105">
        <f t="shared" si="96"/>
        <v>-0.18634901410792182</v>
      </c>
      <c r="O727" s="105">
        <f t="shared" si="97"/>
        <v>0</v>
      </c>
      <c r="P727" s="25"/>
      <c r="Q727" s="105"/>
      <c r="R727" s="105"/>
      <c r="S727" s="284"/>
      <c r="U727" s="25"/>
      <c r="V727" s="112">
        <f t="shared" si="98"/>
        <v>0</v>
      </c>
      <c r="W727" s="112">
        <f t="shared" si="99"/>
        <v>0</v>
      </c>
      <c r="X727" s="112">
        <f t="shared" si="100"/>
        <v>0</v>
      </c>
      <c r="Z727" s="102">
        <f t="shared" si="101"/>
        <v>1</v>
      </c>
      <c r="AA727" s="102">
        <f t="shared" si="102"/>
        <v>1</v>
      </c>
      <c r="AH727" s="221"/>
      <c r="AI727" s="270"/>
      <c r="AJ727" s="221"/>
      <c r="AK727" s="221"/>
      <c r="AL727" s="221"/>
      <c r="AM727" s="221"/>
      <c r="AN727" s="221"/>
      <c r="AO727" s="221"/>
      <c r="AP727" s="221"/>
      <c r="AQ727" s="274"/>
      <c r="AR727" s="274"/>
      <c r="AS727" s="221"/>
      <c r="AT727" s="221"/>
      <c r="AU727" s="221"/>
      <c r="AV727" s="221"/>
      <c r="AW727" s="221"/>
      <c r="AX727" s="221"/>
      <c r="AY727" s="221"/>
      <c r="AZ727" s="221"/>
    </row>
    <row r="728" spans="1:52" x14ac:dyDescent="0.15">
      <c r="A728" s="275"/>
      <c r="B728" s="274"/>
      <c r="C728" s="111"/>
      <c r="D728" s="111">
        <v>0</v>
      </c>
      <c r="E728" s="105">
        <v>0</v>
      </c>
      <c r="F728" s="105">
        <v>13.246532918117209</v>
      </c>
      <c r="G728" s="105">
        <v>13.432881932225131</v>
      </c>
      <c r="H728" s="105">
        <v>0</v>
      </c>
      <c r="I728" s="105">
        <v>0</v>
      </c>
      <c r="J728" s="105"/>
      <c r="L728" s="25"/>
      <c r="M728" s="105">
        <f t="shared" si="95"/>
        <v>0</v>
      </c>
      <c r="N728" s="105">
        <f t="shared" si="96"/>
        <v>-0.18634901410792182</v>
      </c>
      <c r="O728" s="105">
        <f t="shared" si="97"/>
        <v>0</v>
      </c>
      <c r="P728" s="25"/>
      <c r="Q728" s="105"/>
      <c r="R728" s="105"/>
      <c r="S728" s="284"/>
      <c r="U728" s="25"/>
      <c r="V728" s="112">
        <f t="shared" si="98"/>
        <v>0</v>
      </c>
      <c r="W728" s="112">
        <f t="shared" si="99"/>
        <v>0</v>
      </c>
      <c r="X728" s="112">
        <f t="shared" si="100"/>
        <v>0</v>
      </c>
      <c r="Z728" s="102">
        <f t="shared" si="101"/>
        <v>1</v>
      </c>
      <c r="AA728" s="102">
        <f t="shared" si="102"/>
        <v>1</v>
      </c>
      <c r="AH728" s="221"/>
      <c r="AI728" s="270"/>
      <c r="AJ728" s="221"/>
      <c r="AK728" s="221"/>
      <c r="AL728" s="221"/>
      <c r="AM728" s="221"/>
      <c r="AN728" s="221"/>
      <c r="AO728" s="221"/>
      <c r="AP728" s="221"/>
      <c r="AQ728" s="274"/>
      <c r="AR728" s="274"/>
      <c r="AS728" s="221"/>
      <c r="AT728" s="221"/>
      <c r="AU728" s="221"/>
      <c r="AV728" s="221"/>
      <c r="AW728" s="221"/>
      <c r="AX728" s="221"/>
      <c r="AY728" s="221"/>
      <c r="AZ728" s="221"/>
    </row>
    <row r="729" spans="1:52" x14ac:dyDescent="0.15">
      <c r="A729" s="275"/>
      <c r="B729" s="274"/>
      <c r="C729" s="111"/>
      <c r="D729" s="111">
        <v>0</v>
      </c>
      <c r="E729" s="105">
        <v>0</v>
      </c>
      <c r="F729" s="105">
        <v>13.246532918117209</v>
      </c>
      <c r="G729" s="105">
        <v>13.432881932225131</v>
      </c>
      <c r="H729" s="105">
        <v>0</v>
      </c>
      <c r="I729" s="105">
        <v>0</v>
      </c>
      <c r="J729" s="105"/>
      <c r="L729" s="25"/>
      <c r="M729" s="105">
        <f t="shared" si="95"/>
        <v>0</v>
      </c>
      <c r="N729" s="105">
        <f t="shared" si="96"/>
        <v>-0.18634901410792182</v>
      </c>
      <c r="O729" s="105">
        <f t="shared" si="97"/>
        <v>0</v>
      </c>
      <c r="P729" s="25"/>
      <c r="Q729" s="105"/>
      <c r="R729" s="105"/>
      <c r="S729" s="284"/>
      <c r="U729" s="25"/>
      <c r="V729" s="112">
        <f t="shared" si="98"/>
        <v>0</v>
      </c>
      <c r="W729" s="112">
        <f t="shared" si="99"/>
        <v>0</v>
      </c>
      <c r="X729" s="112">
        <f t="shared" si="100"/>
        <v>0</v>
      </c>
      <c r="Z729" s="102">
        <f t="shared" si="101"/>
        <v>1</v>
      </c>
      <c r="AA729" s="102">
        <f t="shared" si="102"/>
        <v>1</v>
      </c>
      <c r="AH729" s="221"/>
      <c r="AI729" s="270"/>
      <c r="AJ729" s="221"/>
      <c r="AK729" s="221"/>
      <c r="AL729" s="221"/>
      <c r="AM729" s="221"/>
      <c r="AN729" s="221"/>
      <c r="AO729" s="221"/>
      <c r="AP729" s="221"/>
      <c r="AQ729" s="274"/>
      <c r="AR729" s="274"/>
      <c r="AS729" s="221"/>
      <c r="AT729" s="221"/>
      <c r="AU729" s="221"/>
      <c r="AV729" s="221"/>
      <c r="AW729" s="221"/>
      <c r="AX729" s="221"/>
      <c r="AY729" s="221"/>
      <c r="AZ729" s="221"/>
    </row>
    <row r="730" spans="1:52" x14ac:dyDescent="0.15">
      <c r="A730" s="275"/>
      <c r="B730" s="274"/>
      <c r="C730" s="111"/>
      <c r="D730" s="111">
        <v>0</v>
      </c>
      <c r="E730" s="105">
        <v>0</v>
      </c>
      <c r="F730" s="105">
        <v>13.246532918117209</v>
      </c>
      <c r="G730" s="105">
        <v>13.432881932225131</v>
      </c>
      <c r="H730" s="105">
        <v>0</v>
      </c>
      <c r="I730" s="105">
        <v>0</v>
      </c>
      <c r="J730" s="105"/>
      <c r="L730" s="25"/>
      <c r="M730" s="105">
        <f t="shared" si="95"/>
        <v>0</v>
      </c>
      <c r="N730" s="105">
        <f t="shared" si="96"/>
        <v>-0.18634901410792182</v>
      </c>
      <c r="O730" s="105">
        <f t="shared" si="97"/>
        <v>0</v>
      </c>
      <c r="P730" s="25"/>
      <c r="Q730" s="105"/>
      <c r="R730" s="105"/>
      <c r="S730" s="284"/>
      <c r="U730" s="25"/>
      <c r="V730" s="112">
        <f t="shared" si="98"/>
        <v>0</v>
      </c>
      <c r="W730" s="112">
        <f t="shared" si="99"/>
        <v>0</v>
      </c>
      <c r="X730" s="112">
        <f t="shared" si="100"/>
        <v>0</v>
      </c>
      <c r="Z730" s="102">
        <f t="shared" si="101"/>
        <v>1</v>
      </c>
      <c r="AA730" s="102">
        <f t="shared" si="102"/>
        <v>1</v>
      </c>
      <c r="AH730" s="221"/>
      <c r="AI730" s="270"/>
      <c r="AJ730" s="221"/>
      <c r="AK730" s="221"/>
      <c r="AL730" s="221"/>
      <c r="AM730" s="221"/>
      <c r="AN730" s="221"/>
      <c r="AO730" s="221"/>
      <c r="AP730" s="221"/>
      <c r="AQ730" s="274"/>
      <c r="AR730" s="274"/>
      <c r="AS730" s="221"/>
      <c r="AT730" s="221"/>
      <c r="AU730" s="221"/>
      <c r="AV730" s="221"/>
      <c r="AW730" s="221"/>
      <c r="AX730" s="221"/>
      <c r="AY730" s="221"/>
      <c r="AZ730" s="221"/>
    </row>
    <row r="731" spans="1:52" x14ac:dyDescent="0.15">
      <c r="A731" s="275"/>
      <c r="B731" s="274"/>
      <c r="C731" s="111"/>
      <c r="D731" s="111">
        <v>0</v>
      </c>
      <c r="E731" s="105">
        <v>0</v>
      </c>
      <c r="F731" s="105">
        <v>13.246532918117209</v>
      </c>
      <c r="G731" s="105">
        <v>13.432881932225131</v>
      </c>
      <c r="H731" s="105">
        <v>0</v>
      </c>
      <c r="I731" s="105">
        <v>0</v>
      </c>
      <c r="J731" s="105"/>
      <c r="L731" s="25"/>
      <c r="M731" s="105">
        <f t="shared" si="95"/>
        <v>0</v>
      </c>
      <c r="N731" s="105">
        <f t="shared" si="96"/>
        <v>-0.18634901410792182</v>
      </c>
      <c r="O731" s="105">
        <f t="shared" si="97"/>
        <v>0</v>
      </c>
      <c r="P731" s="25"/>
      <c r="Q731" s="105"/>
      <c r="R731" s="105"/>
      <c r="S731" s="284"/>
      <c r="U731" s="25"/>
      <c r="V731" s="112">
        <f t="shared" si="98"/>
        <v>0</v>
      </c>
      <c r="W731" s="112">
        <f t="shared" si="99"/>
        <v>0</v>
      </c>
      <c r="X731" s="112">
        <f t="shared" si="100"/>
        <v>0</v>
      </c>
      <c r="Z731" s="102">
        <f t="shared" si="101"/>
        <v>1</v>
      </c>
      <c r="AA731" s="102">
        <f t="shared" si="102"/>
        <v>1</v>
      </c>
      <c r="AH731" s="221"/>
      <c r="AI731" s="270"/>
      <c r="AJ731" s="221"/>
      <c r="AK731" s="221"/>
      <c r="AL731" s="221"/>
      <c r="AM731" s="221"/>
      <c r="AN731" s="221"/>
      <c r="AO731" s="221"/>
      <c r="AP731" s="221"/>
      <c r="AQ731" s="274"/>
      <c r="AR731" s="274"/>
      <c r="AS731" s="221"/>
      <c r="AT731" s="221"/>
      <c r="AU731" s="221"/>
      <c r="AV731" s="221"/>
      <c r="AW731" s="221"/>
      <c r="AX731" s="221"/>
      <c r="AY731" s="221"/>
      <c r="AZ731" s="221"/>
    </row>
    <row r="732" spans="1:52" x14ac:dyDescent="0.15">
      <c r="A732" s="275"/>
      <c r="B732" s="274"/>
      <c r="C732" s="111"/>
      <c r="D732" s="111">
        <v>0</v>
      </c>
      <c r="E732" s="105">
        <v>0</v>
      </c>
      <c r="F732" s="105">
        <v>13.246532918117209</v>
      </c>
      <c r="G732" s="105">
        <v>13.432881932225131</v>
      </c>
      <c r="H732" s="105">
        <v>0</v>
      </c>
      <c r="I732" s="105">
        <v>0</v>
      </c>
      <c r="J732" s="105"/>
      <c r="L732" s="25"/>
      <c r="M732" s="105">
        <f t="shared" si="95"/>
        <v>0</v>
      </c>
      <c r="N732" s="105">
        <f t="shared" si="96"/>
        <v>-0.18634901410792182</v>
      </c>
      <c r="O732" s="105">
        <f t="shared" si="97"/>
        <v>0</v>
      </c>
      <c r="P732" s="25"/>
      <c r="Q732" s="105"/>
      <c r="R732" s="105"/>
      <c r="S732" s="284"/>
      <c r="U732" s="25"/>
      <c r="V732" s="112">
        <f t="shared" si="98"/>
        <v>0</v>
      </c>
      <c r="W732" s="112">
        <f t="shared" si="99"/>
        <v>0</v>
      </c>
      <c r="X732" s="112">
        <f t="shared" si="100"/>
        <v>0</v>
      </c>
      <c r="Z732" s="102">
        <f t="shared" si="101"/>
        <v>1</v>
      </c>
      <c r="AA732" s="102">
        <f t="shared" si="102"/>
        <v>1</v>
      </c>
      <c r="AH732" s="221"/>
      <c r="AI732" s="270"/>
      <c r="AJ732" s="221"/>
      <c r="AK732" s="221"/>
      <c r="AL732" s="221"/>
      <c r="AM732" s="221"/>
      <c r="AN732" s="221"/>
      <c r="AO732" s="221"/>
      <c r="AP732" s="221"/>
      <c r="AQ732" s="274"/>
      <c r="AR732" s="274"/>
      <c r="AS732" s="221"/>
      <c r="AT732" s="221"/>
      <c r="AU732" s="221"/>
      <c r="AV732" s="221"/>
      <c r="AW732" s="221"/>
      <c r="AX732" s="221"/>
      <c r="AY732" s="221"/>
      <c r="AZ732" s="221"/>
    </row>
    <row r="733" spans="1:52" x14ac:dyDescent="0.15">
      <c r="A733" s="275"/>
      <c r="B733" s="274"/>
      <c r="C733" s="111"/>
      <c r="D733" s="111">
        <v>0</v>
      </c>
      <c r="E733" s="105">
        <v>0</v>
      </c>
      <c r="F733" s="105">
        <v>13.246532918117209</v>
      </c>
      <c r="G733" s="105">
        <v>13.432881932225131</v>
      </c>
      <c r="H733" s="105">
        <v>0</v>
      </c>
      <c r="I733" s="105">
        <v>0</v>
      </c>
      <c r="J733" s="105"/>
      <c r="L733" s="25"/>
      <c r="M733" s="105">
        <f t="shared" si="95"/>
        <v>0</v>
      </c>
      <c r="N733" s="105">
        <f t="shared" si="96"/>
        <v>-0.18634901410792182</v>
      </c>
      <c r="O733" s="105">
        <f t="shared" si="97"/>
        <v>0</v>
      </c>
      <c r="P733" s="25"/>
      <c r="Q733" s="105"/>
      <c r="R733" s="105"/>
      <c r="S733" s="284"/>
      <c r="U733" s="25"/>
      <c r="V733" s="112">
        <f t="shared" si="98"/>
        <v>0</v>
      </c>
      <c r="W733" s="112">
        <f t="shared" si="99"/>
        <v>0</v>
      </c>
      <c r="X733" s="112">
        <f t="shared" si="100"/>
        <v>0</v>
      </c>
      <c r="Z733" s="102">
        <f t="shared" si="101"/>
        <v>1</v>
      </c>
      <c r="AA733" s="102">
        <f t="shared" si="102"/>
        <v>1</v>
      </c>
      <c r="AH733" s="221"/>
      <c r="AI733" s="270"/>
      <c r="AJ733" s="221"/>
      <c r="AK733" s="221"/>
      <c r="AL733" s="221"/>
      <c r="AM733" s="221"/>
      <c r="AN733" s="221"/>
      <c r="AO733" s="221"/>
      <c r="AP733" s="221"/>
      <c r="AQ733" s="274"/>
      <c r="AR733" s="274"/>
      <c r="AS733" s="221"/>
      <c r="AT733" s="221"/>
      <c r="AU733" s="221"/>
      <c r="AV733" s="221"/>
      <c r="AW733" s="221"/>
      <c r="AX733" s="221"/>
      <c r="AY733" s="221"/>
      <c r="AZ733" s="221"/>
    </row>
    <row r="734" spans="1:52" x14ac:dyDescent="0.15">
      <c r="A734" s="275"/>
      <c r="B734" s="274"/>
      <c r="C734" s="111"/>
      <c r="D734" s="111">
        <v>0</v>
      </c>
      <c r="E734" s="105">
        <v>0</v>
      </c>
      <c r="F734" s="105">
        <v>13.246532918117209</v>
      </c>
      <c r="G734" s="105">
        <v>13.432881932225131</v>
      </c>
      <c r="H734" s="105">
        <v>0</v>
      </c>
      <c r="I734" s="105">
        <v>0</v>
      </c>
      <c r="J734" s="105"/>
      <c r="L734" s="25"/>
      <c r="M734" s="105">
        <f t="shared" si="95"/>
        <v>0</v>
      </c>
      <c r="N734" s="105">
        <f t="shared" si="96"/>
        <v>-0.18634901410792182</v>
      </c>
      <c r="O734" s="105">
        <f t="shared" si="97"/>
        <v>0</v>
      </c>
      <c r="P734" s="25"/>
      <c r="Q734" s="105"/>
      <c r="R734" s="105"/>
      <c r="S734" s="284"/>
      <c r="U734" s="25"/>
      <c r="V734" s="112">
        <f t="shared" si="98"/>
        <v>0</v>
      </c>
      <c r="W734" s="112">
        <f t="shared" si="99"/>
        <v>0</v>
      </c>
      <c r="X734" s="112">
        <f t="shared" si="100"/>
        <v>0</v>
      </c>
      <c r="Z734" s="102">
        <f t="shared" si="101"/>
        <v>1</v>
      </c>
      <c r="AA734" s="102">
        <f t="shared" si="102"/>
        <v>1</v>
      </c>
      <c r="AH734" s="221"/>
      <c r="AI734" s="270"/>
      <c r="AJ734" s="221"/>
      <c r="AK734" s="221"/>
      <c r="AL734" s="221"/>
      <c r="AM734" s="221"/>
      <c r="AN734" s="221"/>
      <c r="AO734" s="221"/>
      <c r="AP734" s="221"/>
      <c r="AQ734" s="274"/>
      <c r="AR734" s="274"/>
      <c r="AS734" s="221"/>
      <c r="AT734" s="221"/>
      <c r="AU734" s="221"/>
      <c r="AV734" s="221"/>
      <c r="AW734" s="221"/>
      <c r="AX734" s="221"/>
      <c r="AY734" s="221"/>
      <c r="AZ734" s="221"/>
    </row>
    <row r="735" spans="1:52" x14ac:dyDescent="0.15">
      <c r="A735" s="275"/>
      <c r="B735" s="274"/>
      <c r="C735" s="111"/>
      <c r="D735" s="111">
        <v>0</v>
      </c>
      <c r="E735" s="105">
        <v>0</v>
      </c>
      <c r="F735" s="105">
        <v>13.246532918117209</v>
      </c>
      <c r="G735" s="105">
        <v>13.432881932225131</v>
      </c>
      <c r="H735" s="105">
        <v>0</v>
      </c>
      <c r="I735" s="105">
        <v>0</v>
      </c>
      <c r="J735" s="105"/>
      <c r="L735" s="25"/>
      <c r="M735" s="105">
        <f t="shared" si="95"/>
        <v>0</v>
      </c>
      <c r="N735" s="105">
        <f t="shared" si="96"/>
        <v>-0.18634901410792182</v>
      </c>
      <c r="O735" s="105">
        <f t="shared" si="97"/>
        <v>0</v>
      </c>
      <c r="P735" s="25"/>
      <c r="Q735" s="105"/>
      <c r="R735" s="105"/>
      <c r="S735" s="284"/>
      <c r="U735" s="25"/>
      <c r="V735" s="112">
        <f t="shared" si="98"/>
        <v>0</v>
      </c>
      <c r="W735" s="112">
        <f t="shared" si="99"/>
        <v>0</v>
      </c>
      <c r="X735" s="112">
        <f t="shared" si="100"/>
        <v>0</v>
      </c>
      <c r="Z735" s="102">
        <f t="shared" si="101"/>
        <v>1</v>
      </c>
      <c r="AA735" s="102">
        <f t="shared" si="102"/>
        <v>1</v>
      </c>
      <c r="AH735" s="221"/>
      <c r="AI735" s="270"/>
      <c r="AJ735" s="221"/>
      <c r="AK735" s="221"/>
      <c r="AL735" s="221"/>
      <c r="AM735" s="221"/>
      <c r="AN735" s="221"/>
      <c r="AO735" s="221"/>
      <c r="AP735" s="221"/>
      <c r="AQ735" s="274"/>
      <c r="AR735" s="274"/>
      <c r="AS735" s="221"/>
      <c r="AT735" s="221"/>
      <c r="AU735" s="221"/>
      <c r="AV735" s="221"/>
      <c r="AW735" s="221"/>
      <c r="AX735" s="221"/>
      <c r="AY735" s="221"/>
      <c r="AZ735" s="221"/>
    </row>
    <row r="736" spans="1:52" x14ac:dyDescent="0.15">
      <c r="A736" s="275"/>
      <c r="B736" s="274"/>
      <c r="C736" s="111"/>
      <c r="D736" s="111">
        <v>0</v>
      </c>
      <c r="E736" s="105">
        <v>0</v>
      </c>
      <c r="F736" s="105">
        <v>13.246532918117209</v>
      </c>
      <c r="G736" s="105">
        <v>13.432881932225131</v>
      </c>
      <c r="H736" s="105">
        <v>0</v>
      </c>
      <c r="I736" s="105">
        <v>0</v>
      </c>
      <c r="J736" s="105"/>
      <c r="L736" s="25"/>
      <c r="M736" s="105">
        <f t="shared" si="95"/>
        <v>0</v>
      </c>
      <c r="N736" s="105">
        <f t="shared" si="96"/>
        <v>-0.18634901410792182</v>
      </c>
      <c r="O736" s="105">
        <f t="shared" si="97"/>
        <v>0</v>
      </c>
      <c r="P736" s="25"/>
      <c r="Q736" s="105"/>
      <c r="R736" s="105"/>
      <c r="S736" s="284"/>
      <c r="U736" s="25"/>
      <c r="V736" s="112">
        <f t="shared" si="98"/>
        <v>0</v>
      </c>
      <c r="W736" s="112">
        <f t="shared" si="99"/>
        <v>0</v>
      </c>
      <c r="X736" s="112">
        <f t="shared" si="100"/>
        <v>0</v>
      </c>
      <c r="Z736" s="102">
        <f t="shared" si="101"/>
        <v>1</v>
      </c>
      <c r="AA736" s="102">
        <f t="shared" si="102"/>
        <v>1</v>
      </c>
      <c r="AH736" s="221"/>
      <c r="AI736" s="270"/>
      <c r="AJ736" s="221"/>
      <c r="AK736" s="221"/>
      <c r="AL736" s="221"/>
      <c r="AM736" s="221"/>
      <c r="AN736" s="221"/>
      <c r="AO736" s="221"/>
      <c r="AP736" s="221"/>
      <c r="AQ736" s="274"/>
      <c r="AR736" s="274"/>
      <c r="AS736" s="221"/>
      <c r="AT736" s="221"/>
      <c r="AU736" s="221"/>
      <c r="AV736" s="221"/>
      <c r="AW736" s="221"/>
      <c r="AX736" s="221"/>
      <c r="AY736" s="221"/>
      <c r="AZ736" s="221"/>
    </row>
    <row r="737" spans="1:52" x14ac:dyDescent="0.15">
      <c r="A737" s="275"/>
      <c r="B737" s="274"/>
      <c r="C737" s="111"/>
      <c r="D737" s="111">
        <v>0</v>
      </c>
      <c r="E737" s="105">
        <v>0</v>
      </c>
      <c r="F737" s="105">
        <v>13.246532918117209</v>
      </c>
      <c r="G737" s="105">
        <v>13.432881932225131</v>
      </c>
      <c r="H737" s="105">
        <v>0</v>
      </c>
      <c r="I737" s="105">
        <v>0</v>
      </c>
      <c r="J737" s="105"/>
      <c r="L737" s="25"/>
      <c r="M737" s="105">
        <f t="shared" si="95"/>
        <v>0</v>
      </c>
      <c r="N737" s="105">
        <f t="shared" si="96"/>
        <v>-0.18634901410792182</v>
      </c>
      <c r="O737" s="105">
        <f t="shared" si="97"/>
        <v>0</v>
      </c>
      <c r="P737" s="25"/>
      <c r="Q737" s="105"/>
      <c r="R737" s="105"/>
      <c r="S737" s="284"/>
      <c r="U737" s="25"/>
      <c r="V737" s="112">
        <f t="shared" si="98"/>
        <v>0</v>
      </c>
      <c r="W737" s="112">
        <f t="shared" si="99"/>
        <v>0</v>
      </c>
      <c r="X737" s="112">
        <f t="shared" si="100"/>
        <v>0</v>
      </c>
      <c r="Z737" s="102">
        <f t="shared" si="101"/>
        <v>1</v>
      </c>
      <c r="AA737" s="102">
        <f t="shared" si="102"/>
        <v>1</v>
      </c>
      <c r="AH737" s="221"/>
      <c r="AI737" s="270"/>
      <c r="AJ737" s="221"/>
      <c r="AK737" s="221"/>
      <c r="AL737" s="221"/>
      <c r="AM737" s="221"/>
      <c r="AN737" s="221"/>
      <c r="AO737" s="221"/>
      <c r="AP737" s="221"/>
      <c r="AQ737" s="274"/>
      <c r="AR737" s="274"/>
      <c r="AS737" s="221"/>
      <c r="AT737" s="221"/>
      <c r="AU737" s="221"/>
      <c r="AV737" s="221"/>
      <c r="AW737" s="221"/>
      <c r="AX737" s="221"/>
      <c r="AY737" s="221"/>
      <c r="AZ737" s="221"/>
    </row>
    <row r="738" spans="1:52" x14ac:dyDescent="0.15">
      <c r="A738" s="275"/>
      <c r="B738" s="274"/>
      <c r="C738" s="111"/>
      <c r="D738" s="111">
        <v>0</v>
      </c>
      <c r="E738" s="105">
        <v>0</v>
      </c>
      <c r="F738" s="105">
        <v>13.246532918117209</v>
      </c>
      <c r="G738" s="105">
        <v>13.432881932225131</v>
      </c>
      <c r="H738" s="105">
        <v>0</v>
      </c>
      <c r="I738" s="105">
        <v>0</v>
      </c>
      <c r="J738" s="105"/>
      <c r="L738" s="25"/>
      <c r="M738" s="105">
        <f t="shared" si="95"/>
        <v>0</v>
      </c>
      <c r="N738" s="105">
        <f t="shared" si="96"/>
        <v>-0.18634901410792182</v>
      </c>
      <c r="O738" s="105">
        <f t="shared" si="97"/>
        <v>0</v>
      </c>
      <c r="P738" s="25"/>
      <c r="Q738" s="105"/>
      <c r="R738" s="105"/>
      <c r="S738" s="284"/>
      <c r="U738" s="25"/>
      <c r="V738" s="112">
        <f t="shared" si="98"/>
        <v>0</v>
      </c>
      <c r="W738" s="112">
        <f t="shared" si="99"/>
        <v>0</v>
      </c>
      <c r="X738" s="112">
        <f t="shared" si="100"/>
        <v>0</v>
      </c>
      <c r="Z738" s="102">
        <f t="shared" si="101"/>
        <v>1</v>
      </c>
      <c r="AA738" s="102">
        <f t="shared" si="102"/>
        <v>1</v>
      </c>
      <c r="AH738" s="221"/>
      <c r="AI738" s="270"/>
      <c r="AJ738" s="221"/>
      <c r="AK738" s="221"/>
      <c r="AL738" s="221"/>
      <c r="AM738" s="221"/>
      <c r="AN738" s="221"/>
      <c r="AO738" s="221"/>
      <c r="AP738" s="221"/>
      <c r="AQ738" s="274"/>
      <c r="AR738" s="274"/>
      <c r="AS738" s="221"/>
      <c r="AT738" s="221"/>
      <c r="AU738" s="221"/>
      <c r="AV738" s="221"/>
      <c r="AW738" s="221"/>
      <c r="AX738" s="221"/>
      <c r="AY738" s="221"/>
      <c r="AZ738" s="221"/>
    </row>
    <row r="739" spans="1:52" x14ac:dyDescent="0.15">
      <c r="A739" s="275"/>
      <c r="B739" s="274"/>
      <c r="C739" s="111"/>
      <c r="D739" s="111">
        <v>0</v>
      </c>
      <c r="E739" s="105">
        <v>0</v>
      </c>
      <c r="F739" s="105">
        <v>13.246532918117209</v>
      </c>
      <c r="G739" s="105">
        <v>13.432881932225131</v>
      </c>
      <c r="H739" s="105">
        <v>0</v>
      </c>
      <c r="I739" s="105">
        <v>0</v>
      </c>
      <c r="J739" s="105"/>
      <c r="L739" s="25"/>
      <c r="M739" s="105">
        <f t="shared" si="95"/>
        <v>0</v>
      </c>
      <c r="N739" s="105">
        <f t="shared" si="96"/>
        <v>-0.18634901410792182</v>
      </c>
      <c r="O739" s="105">
        <f t="shared" si="97"/>
        <v>0</v>
      </c>
      <c r="P739" s="25"/>
      <c r="Q739" s="105"/>
      <c r="R739" s="105"/>
      <c r="S739" s="284"/>
      <c r="U739" s="25"/>
      <c r="V739" s="112">
        <f t="shared" si="98"/>
        <v>0</v>
      </c>
      <c r="W739" s="112">
        <f t="shared" si="99"/>
        <v>0</v>
      </c>
      <c r="X739" s="112">
        <f t="shared" si="100"/>
        <v>0</v>
      </c>
      <c r="Z739" s="102">
        <f t="shared" si="101"/>
        <v>1</v>
      </c>
      <c r="AA739" s="102">
        <f t="shared" si="102"/>
        <v>1</v>
      </c>
      <c r="AH739" s="221"/>
      <c r="AI739" s="270"/>
      <c r="AJ739" s="221"/>
      <c r="AK739" s="221"/>
      <c r="AL739" s="221"/>
      <c r="AM739" s="221"/>
      <c r="AN739" s="221"/>
      <c r="AO739" s="221"/>
      <c r="AP739" s="221"/>
      <c r="AQ739" s="274"/>
      <c r="AR739" s="274"/>
      <c r="AS739" s="221"/>
      <c r="AT739" s="221"/>
      <c r="AU739" s="221"/>
      <c r="AV739" s="221"/>
      <c r="AW739" s="221"/>
      <c r="AX739" s="221"/>
      <c r="AY739" s="221"/>
      <c r="AZ739" s="221"/>
    </row>
    <row r="740" spans="1:52" x14ac:dyDescent="0.15">
      <c r="A740" s="275"/>
      <c r="B740" s="274"/>
      <c r="C740" s="111"/>
      <c r="D740" s="111">
        <v>0</v>
      </c>
      <c r="E740" s="105">
        <v>0</v>
      </c>
      <c r="F740" s="105">
        <v>13.246532918117209</v>
      </c>
      <c r="G740" s="105">
        <v>13.432881932225131</v>
      </c>
      <c r="H740" s="105">
        <v>0</v>
      </c>
      <c r="I740" s="105">
        <v>0</v>
      </c>
      <c r="J740" s="105"/>
      <c r="L740" s="25"/>
      <c r="M740" s="105">
        <f t="shared" si="95"/>
        <v>0</v>
      </c>
      <c r="N740" s="105">
        <f t="shared" si="96"/>
        <v>-0.18634901410792182</v>
      </c>
      <c r="O740" s="105">
        <f t="shared" si="97"/>
        <v>0</v>
      </c>
      <c r="P740" s="25"/>
      <c r="Q740" s="105"/>
      <c r="R740" s="105"/>
      <c r="S740" s="284"/>
      <c r="U740" s="25"/>
      <c r="V740" s="112">
        <f t="shared" si="98"/>
        <v>0</v>
      </c>
      <c r="W740" s="112">
        <f t="shared" si="99"/>
        <v>0</v>
      </c>
      <c r="X740" s="112">
        <f t="shared" si="100"/>
        <v>0</v>
      </c>
      <c r="Z740" s="102">
        <f t="shared" si="101"/>
        <v>1</v>
      </c>
      <c r="AA740" s="102">
        <f t="shared" si="102"/>
        <v>1</v>
      </c>
      <c r="AH740" s="221"/>
      <c r="AI740" s="270"/>
      <c r="AJ740" s="221"/>
      <c r="AK740" s="221"/>
      <c r="AL740" s="221"/>
      <c r="AM740" s="221"/>
      <c r="AN740" s="221"/>
      <c r="AO740" s="221"/>
      <c r="AP740" s="221"/>
      <c r="AQ740" s="274"/>
      <c r="AR740" s="274"/>
      <c r="AS740" s="221"/>
      <c r="AT740" s="221"/>
      <c r="AU740" s="221"/>
      <c r="AV740" s="221"/>
      <c r="AW740" s="221"/>
      <c r="AX740" s="221"/>
      <c r="AY740" s="221"/>
      <c r="AZ740" s="221"/>
    </row>
    <row r="741" spans="1:52" x14ac:dyDescent="0.15">
      <c r="A741" s="275"/>
      <c r="B741" s="274"/>
      <c r="C741" s="111"/>
      <c r="D741" s="111">
        <v>0</v>
      </c>
      <c r="E741" s="105">
        <v>0</v>
      </c>
      <c r="F741" s="105">
        <v>13.246532918117209</v>
      </c>
      <c r="G741" s="105">
        <v>13.432881932225131</v>
      </c>
      <c r="H741" s="105">
        <v>0</v>
      </c>
      <c r="I741" s="105">
        <v>0</v>
      </c>
      <c r="J741" s="105"/>
      <c r="L741" s="25"/>
      <c r="M741" s="105">
        <f t="shared" si="95"/>
        <v>0</v>
      </c>
      <c r="N741" s="105">
        <f t="shared" si="96"/>
        <v>-0.18634901410792182</v>
      </c>
      <c r="O741" s="105">
        <f t="shared" si="97"/>
        <v>0</v>
      </c>
      <c r="P741" s="25"/>
      <c r="Q741" s="105"/>
      <c r="R741" s="105"/>
      <c r="S741" s="284"/>
      <c r="U741" s="25"/>
      <c r="V741" s="112">
        <f t="shared" si="98"/>
        <v>0</v>
      </c>
      <c r="W741" s="112">
        <f t="shared" si="99"/>
        <v>0</v>
      </c>
      <c r="X741" s="112">
        <f t="shared" si="100"/>
        <v>0</v>
      </c>
      <c r="Z741" s="102">
        <f t="shared" si="101"/>
        <v>1</v>
      </c>
      <c r="AA741" s="102">
        <f t="shared" si="102"/>
        <v>1</v>
      </c>
      <c r="AH741" s="221"/>
      <c r="AI741" s="270"/>
      <c r="AJ741" s="221"/>
      <c r="AK741" s="221"/>
      <c r="AL741" s="221"/>
      <c r="AM741" s="221"/>
      <c r="AN741" s="221"/>
      <c r="AO741" s="221"/>
      <c r="AP741" s="221"/>
      <c r="AQ741" s="274"/>
      <c r="AR741" s="274"/>
      <c r="AS741" s="221"/>
      <c r="AT741" s="221"/>
      <c r="AU741" s="221"/>
      <c r="AV741" s="221"/>
      <c r="AW741" s="221"/>
      <c r="AX741" s="221"/>
      <c r="AY741" s="221"/>
      <c r="AZ741" s="221"/>
    </row>
    <row r="742" spans="1:52" x14ac:dyDescent="0.15">
      <c r="A742" s="275"/>
      <c r="B742" s="274"/>
      <c r="C742" s="111"/>
      <c r="D742" s="111">
        <v>0</v>
      </c>
      <c r="E742" s="105">
        <v>0</v>
      </c>
      <c r="F742" s="105">
        <v>13.246532918117209</v>
      </c>
      <c r="G742" s="105">
        <v>13.432881932225131</v>
      </c>
      <c r="H742" s="105">
        <v>0</v>
      </c>
      <c r="I742" s="105">
        <v>0</v>
      </c>
      <c r="J742" s="105"/>
      <c r="L742" s="25"/>
      <c r="M742" s="105">
        <f t="shared" si="95"/>
        <v>0</v>
      </c>
      <c r="N742" s="105">
        <f t="shared" si="96"/>
        <v>-0.18634901410792182</v>
      </c>
      <c r="O742" s="105">
        <f t="shared" si="97"/>
        <v>0</v>
      </c>
      <c r="P742" s="25"/>
      <c r="Q742" s="105"/>
      <c r="R742" s="105"/>
      <c r="S742" s="284"/>
      <c r="U742" s="25"/>
      <c r="V742" s="112">
        <f t="shared" si="98"/>
        <v>0</v>
      </c>
      <c r="W742" s="112">
        <f t="shared" si="99"/>
        <v>0</v>
      </c>
      <c r="X742" s="112">
        <f t="shared" si="100"/>
        <v>0</v>
      </c>
      <c r="Z742" s="102">
        <f t="shared" si="101"/>
        <v>1</v>
      </c>
      <c r="AA742" s="102">
        <f t="shared" si="102"/>
        <v>1</v>
      </c>
      <c r="AH742" s="221"/>
      <c r="AI742" s="270"/>
      <c r="AJ742" s="221"/>
      <c r="AK742" s="221"/>
      <c r="AL742" s="221"/>
      <c r="AM742" s="221"/>
      <c r="AN742" s="221"/>
      <c r="AO742" s="221"/>
      <c r="AP742" s="221"/>
      <c r="AQ742" s="274"/>
      <c r="AR742" s="274"/>
      <c r="AS742" s="221"/>
      <c r="AT742" s="221"/>
      <c r="AU742" s="221"/>
      <c r="AV742" s="221"/>
      <c r="AW742" s="221"/>
      <c r="AX742" s="221"/>
      <c r="AY742" s="221"/>
      <c r="AZ742" s="221"/>
    </row>
    <row r="743" spans="1:52" x14ac:dyDescent="0.15">
      <c r="A743" s="275"/>
      <c r="B743" s="274"/>
      <c r="C743" s="111"/>
      <c r="D743" s="111">
        <v>0</v>
      </c>
      <c r="E743" s="105">
        <v>0</v>
      </c>
      <c r="F743" s="105">
        <v>13.246532918117209</v>
      </c>
      <c r="G743" s="105">
        <v>13.432881932225131</v>
      </c>
      <c r="H743" s="105">
        <v>0</v>
      </c>
      <c r="I743" s="105">
        <v>0</v>
      </c>
      <c r="J743" s="105"/>
      <c r="L743" s="25"/>
      <c r="M743" s="105">
        <f t="shared" si="95"/>
        <v>0</v>
      </c>
      <c r="N743" s="105">
        <f t="shared" si="96"/>
        <v>-0.18634901410792182</v>
      </c>
      <c r="O743" s="105">
        <f t="shared" si="97"/>
        <v>0</v>
      </c>
      <c r="P743" s="25"/>
      <c r="Q743" s="105"/>
      <c r="R743" s="105"/>
      <c r="S743" s="284"/>
      <c r="U743" s="25"/>
      <c r="V743" s="112">
        <f t="shared" si="98"/>
        <v>0</v>
      </c>
      <c r="W743" s="112">
        <f t="shared" si="99"/>
        <v>0</v>
      </c>
      <c r="X743" s="112">
        <f t="shared" si="100"/>
        <v>0</v>
      </c>
      <c r="Z743" s="102">
        <f t="shared" si="101"/>
        <v>1</v>
      </c>
      <c r="AA743" s="102">
        <f t="shared" si="102"/>
        <v>1</v>
      </c>
      <c r="AH743" s="221"/>
      <c r="AI743" s="270"/>
      <c r="AJ743" s="221"/>
      <c r="AK743" s="221"/>
      <c r="AL743" s="221"/>
      <c r="AM743" s="221"/>
      <c r="AN743" s="221"/>
      <c r="AO743" s="221"/>
      <c r="AP743" s="221"/>
      <c r="AQ743" s="274"/>
      <c r="AR743" s="274"/>
      <c r="AS743" s="221"/>
      <c r="AT743" s="221"/>
      <c r="AU743" s="221"/>
      <c r="AV743" s="221"/>
      <c r="AW743" s="221"/>
      <c r="AX743" s="221"/>
      <c r="AY743" s="221"/>
      <c r="AZ743" s="221"/>
    </row>
    <row r="744" spans="1:52" x14ac:dyDescent="0.15">
      <c r="A744" s="275"/>
      <c r="B744" s="274"/>
      <c r="C744" s="111"/>
      <c r="D744" s="111">
        <v>0</v>
      </c>
      <c r="E744" s="105">
        <v>0</v>
      </c>
      <c r="F744" s="105">
        <v>13.246532918117209</v>
      </c>
      <c r="G744" s="105">
        <v>13.432881932225131</v>
      </c>
      <c r="H744" s="105">
        <v>0</v>
      </c>
      <c r="I744" s="105">
        <v>0</v>
      </c>
      <c r="J744" s="105"/>
      <c r="L744" s="25"/>
      <c r="M744" s="105">
        <f t="shared" si="95"/>
        <v>0</v>
      </c>
      <c r="N744" s="105">
        <f t="shared" si="96"/>
        <v>-0.18634901410792182</v>
      </c>
      <c r="O744" s="105">
        <f t="shared" si="97"/>
        <v>0</v>
      </c>
      <c r="P744" s="25"/>
      <c r="Q744" s="105"/>
      <c r="R744" s="105"/>
      <c r="S744" s="284"/>
      <c r="U744" s="25"/>
      <c r="V744" s="112">
        <f t="shared" si="98"/>
        <v>0</v>
      </c>
      <c r="W744" s="112">
        <f t="shared" si="99"/>
        <v>0</v>
      </c>
      <c r="X744" s="112">
        <f t="shared" si="100"/>
        <v>0</v>
      </c>
      <c r="Z744" s="102">
        <f t="shared" si="101"/>
        <v>1</v>
      </c>
      <c r="AA744" s="102">
        <f t="shared" si="102"/>
        <v>1</v>
      </c>
      <c r="AH744" s="221"/>
      <c r="AI744" s="270"/>
      <c r="AJ744" s="221"/>
      <c r="AK744" s="221"/>
      <c r="AL744" s="221"/>
      <c r="AM744" s="221"/>
      <c r="AN744" s="221"/>
      <c r="AO744" s="221"/>
      <c r="AP744" s="221"/>
      <c r="AQ744" s="274"/>
      <c r="AR744" s="274"/>
      <c r="AS744" s="221"/>
      <c r="AT744" s="221"/>
      <c r="AU744" s="221"/>
      <c r="AV744" s="221"/>
      <c r="AW744" s="221"/>
      <c r="AX744" s="221"/>
      <c r="AY744" s="221"/>
      <c r="AZ744" s="221"/>
    </row>
    <row r="745" spans="1:52" x14ac:dyDescent="0.15">
      <c r="A745" s="275"/>
      <c r="B745" s="274"/>
      <c r="C745" s="111"/>
      <c r="D745" s="111">
        <v>0</v>
      </c>
      <c r="E745" s="105">
        <v>0</v>
      </c>
      <c r="F745" s="105">
        <v>13.246532918117209</v>
      </c>
      <c r="G745" s="105">
        <v>13.432881932225131</v>
      </c>
      <c r="H745" s="105">
        <v>0</v>
      </c>
      <c r="I745" s="105">
        <v>0</v>
      </c>
      <c r="J745" s="105"/>
      <c r="L745" s="25"/>
      <c r="M745" s="105">
        <f t="shared" si="95"/>
        <v>0</v>
      </c>
      <c r="N745" s="105">
        <f t="shared" si="96"/>
        <v>-0.18634901410792182</v>
      </c>
      <c r="O745" s="105">
        <f t="shared" si="97"/>
        <v>0</v>
      </c>
      <c r="P745" s="25"/>
      <c r="Q745" s="105"/>
      <c r="R745" s="105"/>
      <c r="S745" s="284"/>
      <c r="U745" s="25"/>
      <c r="V745" s="112">
        <f t="shared" si="98"/>
        <v>0</v>
      </c>
      <c r="W745" s="112">
        <f t="shared" si="99"/>
        <v>0</v>
      </c>
      <c r="X745" s="112">
        <f t="shared" si="100"/>
        <v>0</v>
      </c>
      <c r="Z745" s="102">
        <f t="shared" si="101"/>
        <v>1</v>
      </c>
      <c r="AA745" s="102">
        <f t="shared" si="102"/>
        <v>1</v>
      </c>
      <c r="AH745" s="221"/>
      <c r="AI745" s="270"/>
      <c r="AJ745" s="221"/>
      <c r="AK745" s="221"/>
      <c r="AL745" s="221"/>
      <c r="AM745" s="221"/>
      <c r="AN745" s="221"/>
      <c r="AO745" s="221"/>
      <c r="AP745" s="221"/>
      <c r="AQ745" s="274"/>
      <c r="AR745" s="274"/>
      <c r="AS745" s="221"/>
      <c r="AT745" s="221"/>
      <c r="AU745" s="221"/>
      <c r="AV745" s="221"/>
      <c r="AW745" s="221"/>
      <c r="AX745" s="221"/>
      <c r="AY745" s="221"/>
      <c r="AZ745" s="221"/>
    </row>
    <row r="746" spans="1:52" x14ac:dyDescent="0.15">
      <c r="A746" s="275"/>
      <c r="B746" s="274"/>
      <c r="C746" s="111"/>
      <c r="D746" s="111">
        <v>0</v>
      </c>
      <c r="E746" s="105">
        <v>0</v>
      </c>
      <c r="F746" s="105">
        <v>13.246532918117209</v>
      </c>
      <c r="G746" s="105">
        <v>13.432881932225131</v>
      </c>
      <c r="H746" s="105">
        <v>0</v>
      </c>
      <c r="I746" s="105">
        <v>0</v>
      </c>
      <c r="J746" s="105"/>
      <c r="L746" s="25"/>
      <c r="M746" s="105">
        <f t="shared" si="95"/>
        <v>0</v>
      </c>
      <c r="N746" s="105">
        <f t="shared" si="96"/>
        <v>-0.18634901410792182</v>
      </c>
      <c r="O746" s="105">
        <f t="shared" si="97"/>
        <v>0</v>
      </c>
      <c r="P746" s="25"/>
      <c r="Q746" s="105"/>
      <c r="R746" s="105"/>
      <c r="S746" s="284"/>
      <c r="U746" s="25"/>
      <c r="V746" s="112">
        <f t="shared" si="98"/>
        <v>0</v>
      </c>
      <c r="W746" s="112">
        <f t="shared" si="99"/>
        <v>0</v>
      </c>
      <c r="X746" s="112">
        <f t="shared" si="100"/>
        <v>0</v>
      </c>
      <c r="Z746" s="102">
        <f t="shared" si="101"/>
        <v>1</v>
      </c>
      <c r="AA746" s="102">
        <f t="shared" si="102"/>
        <v>1</v>
      </c>
      <c r="AH746" s="221"/>
      <c r="AI746" s="270"/>
      <c r="AJ746" s="221"/>
      <c r="AK746" s="221"/>
      <c r="AL746" s="221"/>
      <c r="AM746" s="221"/>
      <c r="AN746" s="221"/>
      <c r="AO746" s="221"/>
      <c r="AP746" s="221"/>
      <c r="AQ746" s="274"/>
      <c r="AR746" s="274"/>
      <c r="AS746" s="221"/>
      <c r="AT746" s="221"/>
      <c r="AU746" s="221"/>
      <c r="AV746" s="221"/>
      <c r="AW746" s="221"/>
      <c r="AX746" s="221"/>
      <c r="AY746" s="221"/>
      <c r="AZ746" s="221"/>
    </row>
    <row r="747" spans="1:52" x14ac:dyDescent="0.15">
      <c r="A747" s="275"/>
      <c r="B747" s="274"/>
      <c r="C747" s="111"/>
      <c r="D747" s="111">
        <v>0</v>
      </c>
      <c r="E747" s="105">
        <v>0</v>
      </c>
      <c r="F747" s="105">
        <v>13.246532918117209</v>
      </c>
      <c r="G747" s="105">
        <v>13.432881932225131</v>
      </c>
      <c r="H747" s="105">
        <v>0</v>
      </c>
      <c r="I747" s="105">
        <v>0</v>
      </c>
      <c r="J747" s="105"/>
      <c r="L747" s="25"/>
      <c r="M747" s="105">
        <f t="shared" si="95"/>
        <v>0</v>
      </c>
      <c r="N747" s="105">
        <f t="shared" si="96"/>
        <v>-0.18634901410792182</v>
      </c>
      <c r="O747" s="105">
        <f t="shared" si="97"/>
        <v>0</v>
      </c>
      <c r="P747" s="25"/>
      <c r="Q747" s="105"/>
      <c r="R747" s="105"/>
      <c r="S747" s="284"/>
      <c r="U747" s="25"/>
      <c r="V747" s="112">
        <f t="shared" si="98"/>
        <v>0</v>
      </c>
      <c r="W747" s="112">
        <f t="shared" si="99"/>
        <v>0</v>
      </c>
      <c r="X747" s="112">
        <f t="shared" si="100"/>
        <v>0</v>
      </c>
      <c r="Z747" s="102">
        <f t="shared" si="101"/>
        <v>1</v>
      </c>
      <c r="AA747" s="102">
        <f t="shared" si="102"/>
        <v>1</v>
      </c>
      <c r="AH747" s="221"/>
      <c r="AI747" s="270"/>
      <c r="AJ747" s="221"/>
      <c r="AK747" s="221"/>
      <c r="AL747" s="221"/>
      <c r="AM747" s="221"/>
      <c r="AN747" s="221"/>
      <c r="AO747" s="221"/>
      <c r="AP747" s="221"/>
      <c r="AQ747" s="274"/>
      <c r="AR747" s="274"/>
      <c r="AS747" s="221"/>
      <c r="AT747" s="221"/>
      <c r="AU747" s="221"/>
      <c r="AV747" s="221"/>
      <c r="AW747" s="221"/>
      <c r="AX747" s="221"/>
      <c r="AY747" s="221"/>
      <c r="AZ747" s="221"/>
    </row>
    <row r="748" spans="1:52" x14ac:dyDescent="0.15">
      <c r="A748" s="275"/>
      <c r="B748" s="274"/>
      <c r="C748" s="111"/>
      <c r="D748" s="111">
        <v>0</v>
      </c>
      <c r="E748" s="105">
        <v>0</v>
      </c>
      <c r="F748" s="105">
        <v>13.246532918117209</v>
      </c>
      <c r="G748" s="105">
        <v>13.432881932225131</v>
      </c>
      <c r="H748" s="105">
        <v>0</v>
      </c>
      <c r="I748" s="105">
        <v>0</v>
      </c>
      <c r="J748" s="105"/>
      <c r="L748" s="25"/>
      <c r="M748" s="105">
        <f t="shared" si="95"/>
        <v>0</v>
      </c>
      <c r="N748" s="105">
        <f t="shared" si="96"/>
        <v>-0.18634901410792182</v>
      </c>
      <c r="O748" s="105">
        <f t="shared" si="97"/>
        <v>0</v>
      </c>
      <c r="P748" s="25"/>
      <c r="Q748" s="105"/>
      <c r="R748" s="105"/>
      <c r="S748" s="284"/>
      <c r="U748" s="25"/>
      <c r="V748" s="112">
        <f t="shared" si="98"/>
        <v>0</v>
      </c>
      <c r="W748" s="112">
        <f t="shared" si="99"/>
        <v>0</v>
      </c>
      <c r="X748" s="112">
        <f t="shared" si="100"/>
        <v>0</v>
      </c>
      <c r="Z748" s="102">
        <f t="shared" si="101"/>
        <v>1</v>
      </c>
      <c r="AA748" s="102">
        <f t="shared" si="102"/>
        <v>1</v>
      </c>
      <c r="AH748" s="221"/>
      <c r="AI748" s="270"/>
      <c r="AJ748" s="221"/>
      <c r="AK748" s="221"/>
      <c r="AL748" s="221"/>
      <c r="AM748" s="221"/>
      <c r="AN748" s="221"/>
      <c r="AO748" s="221"/>
      <c r="AP748" s="221"/>
      <c r="AQ748" s="274"/>
      <c r="AR748" s="274"/>
      <c r="AS748" s="221"/>
      <c r="AT748" s="221"/>
      <c r="AU748" s="221"/>
      <c r="AV748" s="221"/>
      <c r="AW748" s="221"/>
      <c r="AX748" s="221"/>
      <c r="AY748" s="221"/>
      <c r="AZ748" s="221"/>
    </row>
    <row r="749" spans="1:52" x14ac:dyDescent="0.15">
      <c r="A749" s="275"/>
      <c r="B749" s="274"/>
      <c r="C749" s="111"/>
      <c r="D749" s="111">
        <v>0</v>
      </c>
      <c r="E749" s="105">
        <v>0</v>
      </c>
      <c r="F749" s="105">
        <v>13.246532918117209</v>
      </c>
      <c r="G749" s="105">
        <v>13.432881932225131</v>
      </c>
      <c r="H749" s="105">
        <v>0</v>
      </c>
      <c r="I749" s="105">
        <v>0</v>
      </c>
      <c r="J749" s="105"/>
      <c r="L749" s="25"/>
      <c r="M749" s="105">
        <f t="shared" si="95"/>
        <v>0</v>
      </c>
      <c r="N749" s="105">
        <f t="shared" si="96"/>
        <v>-0.18634901410792182</v>
      </c>
      <c r="O749" s="105">
        <f t="shared" si="97"/>
        <v>0</v>
      </c>
      <c r="P749" s="25"/>
      <c r="Q749" s="105"/>
      <c r="R749" s="105"/>
      <c r="S749" s="284"/>
      <c r="U749" s="25"/>
      <c r="V749" s="112">
        <f t="shared" si="98"/>
        <v>0</v>
      </c>
      <c r="W749" s="112">
        <f t="shared" si="99"/>
        <v>0</v>
      </c>
      <c r="X749" s="112">
        <f t="shared" si="100"/>
        <v>0</v>
      </c>
      <c r="Z749" s="102">
        <f t="shared" si="101"/>
        <v>1</v>
      </c>
      <c r="AA749" s="102">
        <f t="shared" si="102"/>
        <v>1</v>
      </c>
      <c r="AH749" s="221"/>
      <c r="AI749" s="270"/>
      <c r="AJ749" s="221"/>
      <c r="AK749" s="221"/>
      <c r="AL749" s="221"/>
      <c r="AM749" s="221"/>
      <c r="AN749" s="221"/>
      <c r="AO749" s="221"/>
      <c r="AP749" s="221"/>
      <c r="AQ749" s="274"/>
      <c r="AR749" s="274"/>
      <c r="AS749" s="221"/>
      <c r="AT749" s="221"/>
      <c r="AU749" s="221"/>
      <c r="AV749" s="221"/>
      <c r="AW749" s="221"/>
      <c r="AX749" s="221"/>
      <c r="AY749" s="221"/>
      <c r="AZ749" s="221"/>
    </row>
    <row r="750" spans="1:52" x14ac:dyDescent="0.15">
      <c r="A750" s="275"/>
      <c r="B750" s="274"/>
      <c r="C750" s="111"/>
      <c r="D750" s="111">
        <v>0</v>
      </c>
      <c r="E750" s="105">
        <v>0</v>
      </c>
      <c r="F750" s="105">
        <v>13.246532918117209</v>
      </c>
      <c r="G750" s="105">
        <v>13.432881932225131</v>
      </c>
      <c r="H750" s="105">
        <v>0</v>
      </c>
      <c r="I750" s="105">
        <v>0</v>
      </c>
      <c r="J750" s="105"/>
      <c r="L750" s="25"/>
      <c r="M750" s="105">
        <f t="shared" si="95"/>
        <v>0</v>
      </c>
      <c r="N750" s="105">
        <f t="shared" si="96"/>
        <v>-0.18634901410792182</v>
      </c>
      <c r="O750" s="105">
        <f t="shared" si="97"/>
        <v>0</v>
      </c>
      <c r="P750" s="25"/>
      <c r="Q750" s="105"/>
      <c r="R750" s="105"/>
      <c r="S750" s="284"/>
      <c r="U750" s="25"/>
      <c r="V750" s="112">
        <f t="shared" si="98"/>
        <v>0</v>
      </c>
      <c r="W750" s="112">
        <f t="shared" si="99"/>
        <v>0</v>
      </c>
      <c r="X750" s="112">
        <f t="shared" si="100"/>
        <v>0</v>
      </c>
      <c r="Z750" s="102">
        <f t="shared" si="101"/>
        <v>1</v>
      </c>
      <c r="AA750" s="102">
        <f t="shared" si="102"/>
        <v>1</v>
      </c>
      <c r="AH750" s="221"/>
      <c r="AI750" s="270"/>
      <c r="AJ750" s="221"/>
      <c r="AK750" s="221"/>
      <c r="AL750" s="221"/>
      <c r="AM750" s="221"/>
      <c r="AN750" s="221"/>
      <c r="AO750" s="221"/>
      <c r="AP750" s="221"/>
      <c r="AQ750" s="274"/>
      <c r="AR750" s="274"/>
      <c r="AS750" s="221"/>
      <c r="AT750" s="221"/>
      <c r="AU750" s="221"/>
      <c r="AV750" s="221"/>
      <c r="AW750" s="221"/>
      <c r="AX750" s="221"/>
      <c r="AY750" s="221"/>
      <c r="AZ750" s="221"/>
    </row>
    <row r="751" spans="1:52" x14ac:dyDescent="0.15">
      <c r="A751" s="275"/>
      <c r="B751" s="274"/>
      <c r="C751" s="111"/>
      <c r="D751" s="111">
        <v>0</v>
      </c>
      <c r="E751" s="105">
        <v>0</v>
      </c>
      <c r="F751" s="105">
        <v>13.246532918117209</v>
      </c>
      <c r="G751" s="105">
        <v>13.432881932225131</v>
      </c>
      <c r="H751" s="105">
        <v>0</v>
      </c>
      <c r="I751" s="105">
        <v>0</v>
      </c>
      <c r="J751" s="105"/>
      <c r="L751" s="25"/>
      <c r="M751" s="105">
        <f t="shared" si="95"/>
        <v>0</v>
      </c>
      <c r="N751" s="105">
        <f t="shared" si="96"/>
        <v>-0.18634901410792182</v>
      </c>
      <c r="O751" s="105">
        <f t="shared" si="97"/>
        <v>0</v>
      </c>
      <c r="P751" s="25"/>
      <c r="Q751" s="105"/>
      <c r="R751" s="105"/>
      <c r="S751" s="284"/>
      <c r="U751" s="25"/>
      <c r="V751" s="112">
        <f t="shared" si="98"/>
        <v>0</v>
      </c>
      <c r="W751" s="112">
        <f t="shared" si="99"/>
        <v>0</v>
      </c>
      <c r="X751" s="112">
        <f t="shared" si="100"/>
        <v>0</v>
      </c>
      <c r="Z751" s="102">
        <f t="shared" si="101"/>
        <v>1</v>
      </c>
      <c r="AA751" s="102">
        <f t="shared" si="102"/>
        <v>1</v>
      </c>
      <c r="AH751" s="221"/>
      <c r="AI751" s="270"/>
      <c r="AJ751" s="221"/>
      <c r="AK751" s="221"/>
      <c r="AL751" s="221"/>
      <c r="AM751" s="221"/>
      <c r="AN751" s="221"/>
      <c r="AO751" s="221"/>
      <c r="AP751" s="221"/>
      <c r="AQ751" s="274"/>
      <c r="AR751" s="274"/>
      <c r="AS751" s="221"/>
      <c r="AT751" s="221"/>
      <c r="AU751" s="221"/>
      <c r="AV751" s="221"/>
      <c r="AW751" s="221"/>
      <c r="AX751" s="221"/>
      <c r="AY751" s="221"/>
      <c r="AZ751" s="221"/>
    </row>
    <row r="752" spans="1:52" x14ac:dyDescent="0.15">
      <c r="A752" s="275"/>
      <c r="B752" s="274"/>
      <c r="C752" s="111"/>
      <c r="D752" s="111">
        <v>0</v>
      </c>
      <c r="E752" s="105">
        <v>0</v>
      </c>
      <c r="F752" s="105">
        <v>13.246532918117209</v>
      </c>
      <c r="G752" s="105">
        <v>13.432881932225131</v>
      </c>
      <c r="H752" s="105">
        <v>0</v>
      </c>
      <c r="I752" s="105">
        <v>0</v>
      </c>
      <c r="J752" s="105"/>
      <c r="L752" s="25"/>
      <c r="M752" s="105">
        <f t="shared" si="95"/>
        <v>0</v>
      </c>
      <c r="N752" s="105">
        <f t="shared" si="96"/>
        <v>-0.18634901410792182</v>
      </c>
      <c r="O752" s="105">
        <f t="shared" si="97"/>
        <v>0</v>
      </c>
      <c r="P752" s="25"/>
      <c r="Q752" s="105"/>
      <c r="R752" s="105"/>
      <c r="S752" s="284"/>
      <c r="U752" s="25"/>
      <c r="V752" s="112">
        <f t="shared" si="98"/>
        <v>0</v>
      </c>
      <c r="W752" s="112">
        <f t="shared" si="99"/>
        <v>0</v>
      </c>
      <c r="X752" s="112">
        <f t="shared" si="100"/>
        <v>0</v>
      </c>
      <c r="Z752" s="102">
        <f t="shared" si="101"/>
        <v>1</v>
      </c>
      <c r="AA752" s="102">
        <f t="shared" si="102"/>
        <v>1</v>
      </c>
      <c r="AH752" s="221"/>
      <c r="AI752" s="270"/>
      <c r="AJ752" s="221"/>
      <c r="AK752" s="221"/>
      <c r="AL752" s="221"/>
      <c r="AM752" s="221"/>
      <c r="AN752" s="221"/>
      <c r="AO752" s="221"/>
      <c r="AP752" s="221"/>
      <c r="AQ752" s="274"/>
      <c r="AR752" s="274"/>
      <c r="AS752" s="221"/>
      <c r="AT752" s="221"/>
      <c r="AU752" s="221"/>
      <c r="AV752" s="221"/>
      <c r="AW752" s="221"/>
      <c r="AX752" s="221"/>
      <c r="AY752" s="221"/>
      <c r="AZ752" s="221"/>
    </row>
    <row r="753" spans="1:52" x14ac:dyDescent="0.15">
      <c r="A753" s="275"/>
      <c r="B753" s="274"/>
      <c r="C753" s="111"/>
      <c r="D753" s="111">
        <v>0</v>
      </c>
      <c r="E753" s="105">
        <v>0</v>
      </c>
      <c r="F753" s="105">
        <v>13.246532918117209</v>
      </c>
      <c r="G753" s="105">
        <v>13.432881932225131</v>
      </c>
      <c r="H753" s="105">
        <v>0</v>
      </c>
      <c r="I753" s="105">
        <v>0</v>
      </c>
      <c r="J753" s="105"/>
      <c r="L753" s="25"/>
      <c r="M753" s="105">
        <f t="shared" si="95"/>
        <v>0</v>
      </c>
      <c r="N753" s="105">
        <f t="shared" si="96"/>
        <v>-0.18634901410792182</v>
      </c>
      <c r="O753" s="105">
        <f t="shared" si="97"/>
        <v>0</v>
      </c>
      <c r="P753" s="25"/>
      <c r="Q753" s="105"/>
      <c r="R753" s="105"/>
      <c r="S753" s="284"/>
      <c r="U753" s="25"/>
      <c r="V753" s="112">
        <f t="shared" si="98"/>
        <v>0</v>
      </c>
      <c r="W753" s="112">
        <f t="shared" si="99"/>
        <v>0</v>
      </c>
      <c r="X753" s="112">
        <f t="shared" si="100"/>
        <v>0</v>
      </c>
      <c r="Z753" s="102">
        <f t="shared" si="101"/>
        <v>1</v>
      </c>
      <c r="AA753" s="102">
        <f t="shared" si="102"/>
        <v>1</v>
      </c>
      <c r="AH753" s="221"/>
      <c r="AI753" s="270"/>
      <c r="AJ753" s="221"/>
      <c r="AK753" s="221"/>
      <c r="AL753" s="221"/>
      <c r="AM753" s="221"/>
      <c r="AN753" s="221"/>
      <c r="AO753" s="221"/>
      <c r="AP753" s="221"/>
      <c r="AQ753" s="274"/>
      <c r="AR753" s="274"/>
      <c r="AS753" s="221"/>
      <c r="AT753" s="221"/>
      <c r="AU753" s="221"/>
      <c r="AV753" s="221"/>
      <c r="AW753" s="221"/>
      <c r="AX753" s="221"/>
      <c r="AY753" s="221"/>
      <c r="AZ753" s="221"/>
    </row>
    <row r="754" spans="1:52" x14ac:dyDescent="0.15">
      <c r="A754" s="275"/>
      <c r="B754" s="274"/>
      <c r="C754" s="111"/>
      <c r="D754" s="111">
        <v>0</v>
      </c>
      <c r="E754" s="105">
        <v>0</v>
      </c>
      <c r="F754" s="105">
        <v>13.246532918117209</v>
      </c>
      <c r="G754" s="105">
        <v>13.432881932225131</v>
      </c>
      <c r="H754" s="105">
        <v>0</v>
      </c>
      <c r="I754" s="105">
        <v>0</v>
      </c>
      <c r="J754" s="105"/>
      <c r="L754" s="25"/>
      <c r="M754" s="105">
        <f t="shared" si="95"/>
        <v>0</v>
      </c>
      <c r="N754" s="105">
        <f t="shared" si="96"/>
        <v>-0.18634901410792182</v>
      </c>
      <c r="O754" s="105">
        <f t="shared" si="97"/>
        <v>0</v>
      </c>
      <c r="P754" s="25"/>
      <c r="Q754" s="105"/>
      <c r="R754" s="105"/>
      <c r="S754" s="284"/>
      <c r="U754" s="25"/>
      <c r="V754" s="112">
        <f t="shared" si="98"/>
        <v>0</v>
      </c>
      <c r="W754" s="112">
        <f t="shared" si="99"/>
        <v>0</v>
      </c>
      <c r="X754" s="112">
        <f t="shared" si="100"/>
        <v>0</v>
      </c>
      <c r="Z754" s="102">
        <f t="shared" si="101"/>
        <v>1</v>
      </c>
      <c r="AA754" s="102">
        <f t="shared" si="102"/>
        <v>1</v>
      </c>
      <c r="AH754" s="221"/>
      <c r="AI754" s="270"/>
      <c r="AJ754" s="221"/>
      <c r="AK754" s="221"/>
      <c r="AL754" s="221"/>
      <c r="AM754" s="221"/>
      <c r="AN754" s="221"/>
      <c r="AO754" s="221"/>
      <c r="AP754" s="221"/>
      <c r="AQ754" s="274"/>
      <c r="AR754" s="274"/>
      <c r="AS754" s="221"/>
      <c r="AT754" s="221"/>
      <c r="AU754" s="221"/>
      <c r="AV754" s="221"/>
      <c r="AW754" s="221"/>
      <c r="AX754" s="221"/>
      <c r="AY754" s="221"/>
      <c r="AZ754" s="221"/>
    </row>
    <row r="755" spans="1:52" x14ac:dyDescent="0.15">
      <c r="A755" s="275"/>
      <c r="B755" s="274"/>
      <c r="C755" s="111"/>
      <c r="D755" s="111">
        <v>0</v>
      </c>
      <c r="E755" s="105">
        <v>0</v>
      </c>
      <c r="F755" s="105">
        <v>13.246532918117209</v>
      </c>
      <c r="G755" s="105">
        <v>13.432881932225131</v>
      </c>
      <c r="H755" s="105">
        <v>0</v>
      </c>
      <c r="I755" s="105">
        <v>0</v>
      </c>
      <c r="J755" s="105"/>
      <c r="L755" s="25"/>
      <c r="M755" s="105">
        <f t="shared" si="95"/>
        <v>0</v>
      </c>
      <c r="N755" s="105">
        <f t="shared" si="96"/>
        <v>-0.18634901410792182</v>
      </c>
      <c r="O755" s="105">
        <f t="shared" si="97"/>
        <v>0</v>
      </c>
      <c r="P755" s="25"/>
      <c r="Q755" s="105"/>
      <c r="R755" s="105"/>
      <c r="S755" s="284"/>
      <c r="U755" s="25"/>
      <c r="V755" s="112">
        <f t="shared" si="98"/>
        <v>0</v>
      </c>
      <c r="W755" s="112">
        <f t="shared" si="99"/>
        <v>0</v>
      </c>
      <c r="X755" s="112">
        <f t="shared" si="100"/>
        <v>0</v>
      </c>
      <c r="Z755" s="102">
        <f t="shared" si="101"/>
        <v>1</v>
      </c>
      <c r="AA755" s="102">
        <f t="shared" si="102"/>
        <v>1</v>
      </c>
      <c r="AH755" s="221"/>
      <c r="AI755" s="270"/>
      <c r="AJ755" s="221"/>
      <c r="AK755" s="221"/>
      <c r="AL755" s="221"/>
      <c r="AM755" s="221"/>
      <c r="AN755" s="221"/>
      <c r="AO755" s="221"/>
      <c r="AP755" s="221"/>
      <c r="AQ755" s="274"/>
      <c r="AR755" s="274"/>
      <c r="AS755" s="221"/>
      <c r="AT755" s="221"/>
      <c r="AU755" s="221"/>
      <c r="AV755" s="221"/>
      <c r="AW755" s="221"/>
      <c r="AX755" s="221"/>
      <c r="AY755" s="221"/>
      <c r="AZ755" s="221"/>
    </row>
    <row r="756" spans="1:52" x14ac:dyDescent="0.15">
      <c r="A756" s="275"/>
      <c r="B756" s="274"/>
      <c r="C756" s="111"/>
      <c r="D756" s="111">
        <v>0</v>
      </c>
      <c r="E756" s="105">
        <v>0</v>
      </c>
      <c r="F756" s="105">
        <v>13.246532918117209</v>
      </c>
      <c r="G756" s="105">
        <v>13.432881932225131</v>
      </c>
      <c r="H756" s="105">
        <v>0</v>
      </c>
      <c r="I756" s="105">
        <v>0</v>
      </c>
      <c r="J756" s="105"/>
      <c r="L756" s="25"/>
      <c r="M756" s="105">
        <f t="shared" si="95"/>
        <v>0</v>
      </c>
      <c r="N756" s="105">
        <f t="shared" si="96"/>
        <v>-0.18634901410792182</v>
      </c>
      <c r="O756" s="105">
        <f t="shared" si="97"/>
        <v>0</v>
      </c>
      <c r="P756" s="25"/>
      <c r="Q756" s="105"/>
      <c r="R756" s="105"/>
      <c r="S756" s="284"/>
      <c r="U756" s="25"/>
      <c r="V756" s="112">
        <f t="shared" si="98"/>
        <v>0</v>
      </c>
      <c r="W756" s="112">
        <f t="shared" si="99"/>
        <v>0</v>
      </c>
      <c r="X756" s="112">
        <f t="shared" si="100"/>
        <v>0</v>
      </c>
      <c r="Z756" s="102">
        <f t="shared" si="101"/>
        <v>1</v>
      </c>
      <c r="AA756" s="102">
        <f t="shared" si="102"/>
        <v>1</v>
      </c>
      <c r="AH756" s="221"/>
      <c r="AI756" s="270"/>
      <c r="AJ756" s="221"/>
      <c r="AK756" s="221"/>
      <c r="AL756" s="221"/>
      <c r="AM756" s="221"/>
      <c r="AN756" s="221"/>
      <c r="AO756" s="221"/>
      <c r="AP756" s="221"/>
      <c r="AQ756" s="274"/>
      <c r="AR756" s="274"/>
      <c r="AS756" s="221"/>
      <c r="AT756" s="221"/>
      <c r="AU756" s="221"/>
      <c r="AV756" s="221"/>
      <c r="AW756" s="221"/>
      <c r="AX756" s="221"/>
      <c r="AY756" s="221"/>
      <c r="AZ756" s="221"/>
    </row>
    <row r="757" spans="1:52" x14ac:dyDescent="0.15">
      <c r="A757" s="275"/>
      <c r="B757" s="274"/>
      <c r="C757" s="111"/>
      <c r="D757" s="111">
        <v>0</v>
      </c>
      <c r="E757" s="105">
        <v>0</v>
      </c>
      <c r="F757" s="105">
        <v>13.246532918117209</v>
      </c>
      <c r="G757" s="105">
        <v>13.432881932225131</v>
      </c>
      <c r="H757" s="105">
        <v>0</v>
      </c>
      <c r="I757" s="105">
        <v>0</v>
      </c>
      <c r="J757" s="105"/>
      <c r="L757" s="25"/>
      <c r="M757" s="105">
        <f t="shared" si="95"/>
        <v>0</v>
      </c>
      <c r="N757" s="105">
        <f t="shared" si="96"/>
        <v>-0.18634901410792182</v>
      </c>
      <c r="O757" s="105">
        <f t="shared" si="97"/>
        <v>0</v>
      </c>
      <c r="P757" s="25"/>
      <c r="Q757" s="105"/>
      <c r="R757" s="105"/>
      <c r="S757" s="284"/>
      <c r="U757" s="25"/>
      <c r="V757" s="112">
        <f t="shared" si="98"/>
        <v>0</v>
      </c>
      <c r="W757" s="112">
        <f t="shared" si="99"/>
        <v>0</v>
      </c>
      <c r="X757" s="112">
        <f t="shared" si="100"/>
        <v>0</v>
      </c>
      <c r="Z757" s="102">
        <f t="shared" si="101"/>
        <v>1</v>
      </c>
      <c r="AA757" s="102">
        <f t="shared" si="102"/>
        <v>1</v>
      </c>
      <c r="AH757" s="221"/>
      <c r="AI757" s="270"/>
      <c r="AJ757" s="221"/>
      <c r="AK757" s="221"/>
      <c r="AL757" s="221"/>
      <c r="AM757" s="221"/>
      <c r="AN757" s="221"/>
      <c r="AO757" s="221"/>
      <c r="AP757" s="221"/>
      <c r="AQ757" s="274"/>
      <c r="AR757" s="274"/>
      <c r="AS757" s="221"/>
      <c r="AT757" s="221"/>
      <c r="AU757" s="221"/>
      <c r="AV757" s="221"/>
      <c r="AW757" s="221"/>
      <c r="AX757" s="221"/>
      <c r="AY757" s="221"/>
      <c r="AZ757" s="221"/>
    </row>
    <row r="758" spans="1:52" x14ac:dyDescent="0.15">
      <c r="A758" s="275"/>
      <c r="B758" s="274"/>
      <c r="C758" s="111"/>
      <c r="D758" s="111">
        <v>0</v>
      </c>
      <c r="E758" s="105">
        <v>0</v>
      </c>
      <c r="F758" s="105">
        <v>13.246532918117209</v>
      </c>
      <c r="G758" s="105">
        <v>13.432881932225131</v>
      </c>
      <c r="H758" s="105">
        <v>0</v>
      </c>
      <c r="I758" s="105">
        <v>0</v>
      </c>
      <c r="J758" s="105"/>
      <c r="L758" s="25"/>
      <c r="M758" s="105">
        <f t="shared" si="95"/>
        <v>0</v>
      </c>
      <c r="N758" s="105">
        <f t="shared" si="96"/>
        <v>-0.18634901410792182</v>
      </c>
      <c r="O758" s="105">
        <f t="shared" si="97"/>
        <v>0</v>
      </c>
      <c r="P758" s="25"/>
      <c r="Q758" s="105"/>
      <c r="R758" s="105"/>
      <c r="S758" s="284"/>
      <c r="U758" s="25"/>
      <c r="V758" s="112">
        <f t="shared" si="98"/>
        <v>0</v>
      </c>
      <c r="W758" s="112">
        <f t="shared" si="99"/>
        <v>0</v>
      </c>
      <c r="X758" s="112">
        <f t="shared" si="100"/>
        <v>0</v>
      </c>
      <c r="Z758" s="102">
        <f t="shared" si="101"/>
        <v>1</v>
      </c>
      <c r="AA758" s="102">
        <f t="shared" si="102"/>
        <v>1</v>
      </c>
      <c r="AH758" s="221"/>
      <c r="AI758" s="270"/>
      <c r="AJ758" s="221"/>
      <c r="AK758" s="221"/>
      <c r="AL758" s="221"/>
      <c r="AM758" s="221"/>
      <c r="AN758" s="221"/>
      <c r="AO758" s="221"/>
      <c r="AP758" s="221"/>
      <c r="AQ758" s="274"/>
      <c r="AR758" s="274"/>
      <c r="AS758" s="221"/>
      <c r="AT758" s="221"/>
      <c r="AU758" s="221"/>
      <c r="AV758" s="221"/>
      <c r="AW758" s="221"/>
      <c r="AX758" s="221"/>
      <c r="AY758" s="221"/>
      <c r="AZ758" s="221"/>
    </row>
    <row r="759" spans="1:52" x14ac:dyDescent="0.15">
      <c r="A759" s="275"/>
      <c r="B759" s="274"/>
      <c r="C759" s="111"/>
      <c r="D759" s="111">
        <v>0</v>
      </c>
      <c r="E759" s="105">
        <v>0</v>
      </c>
      <c r="F759" s="105">
        <v>13.246532918117209</v>
      </c>
      <c r="G759" s="105">
        <v>13.432881932225131</v>
      </c>
      <c r="H759" s="105">
        <v>0</v>
      </c>
      <c r="I759" s="105">
        <v>0</v>
      </c>
      <c r="J759" s="105"/>
      <c r="L759" s="25"/>
      <c r="M759" s="105">
        <f t="shared" si="95"/>
        <v>0</v>
      </c>
      <c r="N759" s="105">
        <f t="shared" si="96"/>
        <v>-0.18634901410792182</v>
      </c>
      <c r="O759" s="105">
        <f t="shared" si="97"/>
        <v>0</v>
      </c>
      <c r="P759" s="25"/>
      <c r="Q759" s="105"/>
      <c r="R759" s="105"/>
      <c r="S759" s="284"/>
      <c r="U759" s="25"/>
      <c r="V759" s="112">
        <f t="shared" si="98"/>
        <v>0</v>
      </c>
      <c r="W759" s="112">
        <f t="shared" si="99"/>
        <v>0</v>
      </c>
      <c r="X759" s="112">
        <f t="shared" si="100"/>
        <v>0</v>
      </c>
      <c r="Z759" s="102">
        <f t="shared" si="101"/>
        <v>1</v>
      </c>
      <c r="AA759" s="102">
        <f t="shared" si="102"/>
        <v>1</v>
      </c>
      <c r="AH759" s="221"/>
      <c r="AI759" s="270"/>
      <c r="AJ759" s="221"/>
      <c r="AK759" s="221"/>
      <c r="AL759" s="221"/>
      <c r="AM759" s="221"/>
      <c r="AN759" s="221"/>
      <c r="AO759" s="221"/>
      <c r="AP759" s="221"/>
      <c r="AQ759" s="274"/>
      <c r="AR759" s="274"/>
      <c r="AS759" s="221"/>
      <c r="AT759" s="221"/>
      <c r="AU759" s="221"/>
      <c r="AV759" s="221"/>
      <c r="AW759" s="221"/>
      <c r="AX759" s="221"/>
      <c r="AY759" s="221"/>
      <c r="AZ759" s="221"/>
    </row>
    <row r="760" spans="1:52" x14ac:dyDescent="0.15">
      <c r="A760" s="275"/>
      <c r="B760" s="274"/>
      <c r="C760" s="111"/>
      <c r="D760" s="111">
        <v>0</v>
      </c>
      <c r="E760" s="105">
        <v>0</v>
      </c>
      <c r="F760" s="105">
        <v>13.246532918117209</v>
      </c>
      <c r="G760" s="105">
        <v>13.432881932225131</v>
      </c>
      <c r="H760" s="105">
        <v>0</v>
      </c>
      <c r="I760" s="105">
        <v>0</v>
      </c>
      <c r="J760" s="105"/>
      <c r="L760" s="25"/>
      <c r="M760" s="105">
        <f t="shared" si="95"/>
        <v>0</v>
      </c>
      <c r="N760" s="105">
        <f t="shared" si="96"/>
        <v>-0.18634901410792182</v>
      </c>
      <c r="O760" s="105">
        <f t="shared" si="97"/>
        <v>0</v>
      </c>
      <c r="P760" s="25"/>
      <c r="Q760" s="105"/>
      <c r="R760" s="105"/>
      <c r="S760" s="284"/>
      <c r="U760" s="25"/>
      <c r="V760" s="112">
        <f t="shared" si="98"/>
        <v>0</v>
      </c>
      <c r="W760" s="112">
        <f t="shared" si="99"/>
        <v>0</v>
      </c>
      <c r="X760" s="112">
        <f t="shared" si="100"/>
        <v>0</v>
      </c>
      <c r="Z760" s="102">
        <f t="shared" si="101"/>
        <v>1</v>
      </c>
      <c r="AA760" s="102">
        <f t="shared" si="102"/>
        <v>1</v>
      </c>
      <c r="AH760" s="221"/>
      <c r="AI760" s="270"/>
      <c r="AJ760" s="221"/>
      <c r="AK760" s="221"/>
      <c r="AL760" s="221"/>
      <c r="AM760" s="221"/>
      <c r="AN760" s="221"/>
      <c r="AO760" s="221"/>
      <c r="AP760" s="221"/>
      <c r="AQ760" s="274"/>
      <c r="AR760" s="274"/>
      <c r="AS760" s="221"/>
      <c r="AT760" s="221"/>
      <c r="AU760" s="221"/>
      <c r="AV760" s="221"/>
      <c r="AW760" s="221"/>
      <c r="AX760" s="221"/>
      <c r="AY760" s="221"/>
      <c r="AZ760" s="221"/>
    </row>
    <row r="761" spans="1:52" x14ac:dyDescent="0.15">
      <c r="A761" s="275"/>
      <c r="B761" s="274"/>
      <c r="C761" s="111"/>
      <c r="D761" s="111">
        <v>0</v>
      </c>
      <c r="E761" s="105">
        <v>0</v>
      </c>
      <c r="F761" s="105">
        <v>13.246532918117209</v>
      </c>
      <c r="G761" s="105">
        <v>13.432881932225131</v>
      </c>
      <c r="H761" s="105">
        <v>0</v>
      </c>
      <c r="I761" s="105">
        <v>0</v>
      </c>
      <c r="J761" s="105"/>
      <c r="L761" s="25"/>
      <c r="M761" s="105">
        <f t="shared" si="95"/>
        <v>0</v>
      </c>
      <c r="N761" s="105">
        <f t="shared" si="96"/>
        <v>-0.18634901410792182</v>
      </c>
      <c r="O761" s="105">
        <f t="shared" si="97"/>
        <v>0</v>
      </c>
      <c r="P761" s="25"/>
      <c r="Q761" s="105"/>
      <c r="R761" s="105"/>
      <c r="S761" s="284"/>
      <c r="U761" s="25"/>
      <c r="V761" s="112">
        <f t="shared" si="98"/>
        <v>0</v>
      </c>
      <c r="W761" s="112">
        <f t="shared" si="99"/>
        <v>0</v>
      </c>
      <c r="X761" s="112">
        <f t="shared" si="100"/>
        <v>0</v>
      </c>
      <c r="Z761" s="102">
        <f t="shared" si="101"/>
        <v>1</v>
      </c>
      <c r="AA761" s="102">
        <f t="shared" si="102"/>
        <v>1</v>
      </c>
      <c r="AH761" s="221"/>
      <c r="AI761" s="270"/>
      <c r="AJ761" s="221"/>
      <c r="AK761" s="221"/>
      <c r="AL761" s="221"/>
      <c r="AM761" s="221"/>
      <c r="AN761" s="221"/>
      <c r="AO761" s="221"/>
      <c r="AP761" s="221"/>
      <c r="AQ761" s="274"/>
      <c r="AR761" s="274"/>
      <c r="AS761" s="221"/>
      <c r="AT761" s="221"/>
      <c r="AU761" s="221"/>
      <c r="AV761" s="221"/>
      <c r="AW761" s="221"/>
      <c r="AX761" s="221"/>
      <c r="AY761" s="221"/>
      <c r="AZ761" s="221"/>
    </row>
    <row r="762" spans="1:52" x14ac:dyDescent="0.15">
      <c r="A762" s="275"/>
      <c r="B762" s="274"/>
      <c r="C762" s="111"/>
      <c r="D762" s="111">
        <v>0</v>
      </c>
      <c r="E762" s="105">
        <v>0</v>
      </c>
      <c r="F762" s="105">
        <v>13.246532918117209</v>
      </c>
      <c r="G762" s="105">
        <v>13.432881932225131</v>
      </c>
      <c r="H762" s="105">
        <v>0</v>
      </c>
      <c r="I762" s="105">
        <v>0</v>
      </c>
      <c r="J762" s="105"/>
      <c r="L762" s="25"/>
      <c r="M762" s="105">
        <f t="shared" si="95"/>
        <v>0</v>
      </c>
      <c r="N762" s="105">
        <f t="shared" si="96"/>
        <v>-0.18634901410792182</v>
      </c>
      <c r="O762" s="105">
        <f t="shared" si="97"/>
        <v>0</v>
      </c>
      <c r="P762" s="25"/>
      <c r="Q762" s="105"/>
      <c r="R762" s="105"/>
      <c r="S762" s="284"/>
      <c r="U762" s="25"/>
      <c r="V762" s="112">
        <f t="shared" si="98"/>
        <v>0</v>
      </c>
      <c r="W762" s="112">
        <f t="shared" si="99"/>
        <v>0</v>
      </c>
      <c r="X762" s="112">
        <f t="shared" si="100"/>
        <v>0</v>
      </c>
      <c r="Z762" s="102">
        <f t="shared" si="101"/>
        <v>1</v>
      </c>
      <c r="AA762" s="102">
        <f t="shared" si="102"/>
        <v>1</v>
      </c>
      <c r="AH762" s="221"/>
      <c r="AI762" s="270"/>
      <c r="AJ762" s="221"/>
      <c r="AK762" s="221"/>
      <c r="AL762" s="221"/>
      <c r="AM762" s="221"/>
      <c r="AN762" s="221"/>
      <c r="AO762" s="221"/>
      <c r="AP762" s="221"/>
      <c r="AQ762" s="274"/>
      <c r="AR762" s="274"/>
      <c r="AS762" s="221"/>
      <c r="AT762" s="221"/>
      <c r="AU762" s="221"/>
      <c r="AV762" s="221"/>
      <c r="AW762" s="221"/>
      <c r="AX762" s="221"/>
      <c r="AY762" s="221"/>
      <c r="AZ762" s="221"/>
    </row>
    <row r="763" spans="1:52" x14ac:dyDescent="0.15">
      <c r="A763" s="275"/>
      <c r="B763" s="274"/>
      <c r="C763" s="111"/>
      <c r="D763" s="111">
        <v>0</v>
      </c>
      <c r="E763" s="105">
        <v>0</v>
      </c>
      <c r="F763" s="105">
        <v>13.246532918117209</v>
      </c>
      <c r="G763" s="105">
        <v>13.432881932225131</v>
      </c>
      <c r="H763" s="105">
        <v>0</v>
      </c>
      <c r="I763" s="105">
        <v>0</v>
      </c>
      <c r="J763" s="105"/>
      <c r="L763" s="25"/>
      <c r="M763" s="105">
        <f t="shared" si="95"/>
        <v>0</v>
      </c>
      <c r="N763" s="105">
        <f t="shared" si="96"/>
        <v>-0.18634901410792182</v>
      </c>
      <c r="O763" s="105">
        <f t="shared" si="97"/>
        <v>0</v>
      </c>
      <c r="P763" s="25"/>
      <c r="Q763" s="105"/>
      <c r="R763" s="105"/>
      <c r="S763" s="284"/>
      <c r="U763" s="25"/>
      <c r="V763" s="112">
        <f t="shared" si="98"/>
        <v>0</v>
      </c>
      <c r="W763" s="112">
        <f t="shared" si="99"/>
        <v>0</v>
      </c>
      <c r="X763" s="112">
        <f t="shared" si="100"/>
        <v>0</v>
      </c>
      <c r="Z763" s="102">
        <f t="shared" si="101"/>
        <v>1</v>
      </c>
      <c r="AA763" s="102">
        <f t="shared" si="102"/>
        <v>1</v>
      </c>
      <c r="AH763" s="221"/>
      <c r="AI763" s="270"/>
      <c r="AJ763" s="221"/>
      <c r="AK763" s="221"/>
      <c r="AL763" s="221"/>
      <c r="AM763" s="221"/>
      <c r="AN763" s="221"/>
      <c r="AO763" s="221"/>
      <c r="AP763" s="221"/>
      <c r="AQ763" s="274"/>
      <c r="AR763" s="274"/>
      <c r="AS763" s="221"/>
      <c r="AT763" s="221"/>
      <c r="AU763" s="221"/>
      <c r="AV763" s="221"/>
      <c r="AW763" s="221"/>
      <c r="AX763" s="221"/>
      <c r="AY763" s="221"/>
      <c r="AZ763" s="221"/>
    </row>
    <row r="764" spans="1:52" x14ac:dyDescent="0.15">
      <c r="A764" s="275"/>
      <c r="B764" s="274"/>
      <c r="C764" s="111"/>
      <c r="D764" s="111">
        <v>0</v>
      </c>
      <c r="E764" s="105">
        <v>0</v>
      </c>
      <c r="F764" s="105">
        <v>13.246532918117209</v>
      </c>
      <c r="G764" s="105">
        <v>13.432881932225131</v>
      </c>
      <c r="H764" s="105">
        <v>0</v>
      </c>
      <c r="I764" s="105">
        <v>0</v>
      </c>
      <c r="J764" s="105"/>
      <c r="L764" s="25"/>
      <c r="M764" s="105">
        <f t="shared" si="95"/>
        <v>0</v>
      </c>
      <c r="N764" s="105">
        <f t="shared" si="96"/>
        <v>-0.18634901410792182</v>
      </c>
      <c r="O764" s="105">
        <f t="shared" si="97"/>
        <v>0</v>
      </c>
      <c r="P764" s="25"/>
      <c r="Q764" s="105"/>
      <c r="R764" s="105"/>
      <c r="S764" s="284"/>
      <c r="U764" s="25"/>
      <c r="V764" s="112">
        <f t="shared" si="98"/>
        <v>0</v>
      </c>
      <c r="W764" s="112">
        <f t="shared" si="99"/>
        <v>0</v>
      </c>
      <c r="X764" s="112">
        <f t="shared" si="100"/>
        <v>0</v>
      </c>
      <c r="Z764" s="102">
        <f t="shared" si="101"/>
        <v>1</v>
      </c>
      <c r="AA764" s="102">
        <f t="shared" si="102"/>
        <v>1</v>
      </c>
      <c r="AH764" s="221"/>
      <c r="AI764" s="270"/>
      <c r="AJ764" s="221"/>
      <c r="AK764" s="221"/>
      <c r="AL764" s="221"/>
      <c r="AM764" s="221"/>
      <c r="AN764" s="221"/>
      <c r="AO764" s="221"/>
      <c r="AP764" s="221"/>
      <c r="AQ764" s="274"/>
      <c r="AR764" s="274"/>
      <c r="AS764" s="221"/>
      <c r="AT764" s="221"/>
      <c r="AU764" s="221"/>
      <c r="AV764" s="221"/>
      <c r="AW764" s="221"/>
      <c r="AX764" s="221"/>
      <c r="AY764" s="221"/>
      <c r="AZ764" s="221"/>
    </row>
    <row r="765" spans="1:52" x14ac:dyDescent="0.15">
      <c r="A765" s="275"/>
      <c r="B765" s="274"/>
      <c r="C765" s="111"/>
      <c r="D765" s="111">
        <v>0</v>
      </c>
      <c r="E765" s="105">
        <v>0</v>
      </c>
      <c r="F765" s="105">
        <v>13.246532918117209</v>
      </c>
      <c r="G765" s="105">
        <v>13.432881932225131</v>
      </c>
      <c r="H765" s="105">
        <v>0</v>
      </c>
      <c r="I765" s="105">
        <v>0</v>
      </c>
      <c r="J765" s="105"/>
      <c r="L765" s="25"/>
      <c r="M765" s="105">
        <f t="shared" si="95"/>
        <v>0</v>
      </c>
      <c r="N765" s="105">
        <f t="shared" si="96"/>
        <v>-0.18634901410792182</v>
      </c>
      <c r="O765" s="105">
        <f t="shared" si="97"/>
        <v>0</v>
      </c>
      <c r="P765" s="25"/>
      <c r="Q765" s="105"/>
      <c r="R765" s="105"/>
      <c r="S765" s="284"/>
      <c r="U765" s="25"/>
      <c r="V765" s="112">
        <f t="shared" si="98"/>
        <v>0</v>
      </c>
      <c r="W765" s="112">
        <f t="shared" si="99"/>
        <v>0</v>
      </c>
      <c r="X765" s="112">
        <f t="shared" si="100"/>
        <v>0</v>
      </c>
      <c r="Z765" s="102">
        <f t="shared" si="101"/>
        <v>1</v>
      </c>
      <c r="AA765" s="102">
        <f t="shared" si="102"/>
        <v>1</v>
      </c>
      <c r="AH765" s="221"/>
      <c r="AI765" s="270"/>
      <c r="AJ765" s="221"/>
      <c r="AK765" s="221"/>
      <c r="AL765" s="221"/>
      <c r="AM765" s="221"/>
      <c r="AN765" s="221"/>
      <c r="AO765" s="221"/>
      <c r="AP765" s="221"/>
      <c r="AQ765" s="274"/>
      <c r="AR765" s="274"/>
      <c r="AS765" s="221"/>
      <c r="AT765" s="221"/>
      <c r="AU765" s="221"/>
      <c r="AV765" s="221"/>
      <c r="AW765" s="221"/>
      <c r="AX765" s="221"/>
      <c r="AY765" s="221"/>
      <c r="AZ765" s="221"/>
    </row>
    <row r="766" spans="1:52" x14ac:dyDescent="0.15">
      <c r="A766" s="275"/>
      <c r="B766" s="274"/>
      <c r="C766" s="111"/>
      <c r="D766" s="111">
        <v>0</v>
      </c>
      <c r="E766" s="105">
        <v>0</v>
      </c>
      <c r="F766" s="105">
        <v>13.246532918117209</v>
      </c>
      <c r="G766" s="105">
        <v>13.432881932225131</v>
      </c>
      <c r="H766" s="105">
        <v>0</v>
      </c>
      <c r="I766" s="105">
        <v>0</v>
      </c>
      <c r="J766" s="105"/>
      <c r="L766" s="25"/>
      <c r="M766" s="105">
        <f t="shared" si="95"/>
        <v>0</v>
      </c>
      <c r="N766" s="105">
        <f t="shared" si="96"/>
        <v>-0.18634901410792182</v>
      </c>
      <c r="O766" s="105">
        <f t="shared" si="97"/>
        <v>0</v>
      </c>
      <c r="P766" s="25"/>
      <c r="Q766" s="105"/>
      <c r="R766" s="105"/>
      <c r="S766" s="284"/>
      <c r="U766" s="25"/>
      <c r="V766" s="112">
        <f t="shared" si="98"/>
        <v>0</v>
      </c>
      <c r="W766" s="112">
        <f t="shared" si="99"/>
        <v>0</v>
      </c>
      <c r="X766" s="112">
        <f t="shared" si="100"/>
        <v>0</v>
      </c>
      <c r="Z766" s="102">
        <f t="shared" si="101"/>
        <v>1</v>
      </c>
      <c r="AA766" s="102">
        <f t="shared" si="102"/>
        <v>1</v>
      </c>
      <c r="AH766" s="221"/>
      <c r="AI766" s="270"/>
      <c r="AJ766" s="221"/>
      <c r="AK766" s="221"/>
      <c r="AL766" s="221"/>
      <c r="AM766" s="221"/>
      <c r="AN766" s="221"/>
      <c r="AO766" s="221"/>
      <c r="AP766" s="221"/>
      <c r="AQ766" s="274"/>
      <c r="AR766" s="274"/>
      <c r="AS766" s="221"/>
      <c r="AT766" s="221"/>
      <c r="AU766" s="221"/>
      <c r="AV766" s="221"/>
      <c r="AW766" s="221"/>
      <c r="AX766" s="221"/>
      <c r="AY766" s="221"/>
      <c r="AZ766" s="221"/>
    </row>
    <row r="767" spans="1:52" x14ac:dyDescent="0.15">
      <c r="A767" s="275"/>
      <c r="B767" s="274"/>
      <c r="C767" s="111"/>
      <c r="D767" s="111">
        <v>0</v>
      </c>
      <c r="E767" s="105">
        <v>0</v>
      </c>
      <c r="F767" s="105">
        <v>13.246532918117209</v>
      </c>
      <c r="G767" s="105">
        <v>13.432881932225131</v>
      </c>
      <c r="H767" s="105">
        <v>0</v>
      </c>
      <c r="I767" s="105">
        <v>0</v>
      </c>
      <c r="J767" s="105"/>
      <c r="L767" s="25"/>
      <c r="M767" s="105">
        <f t="shared" si="95"/>
        <v>0</v>
      </c>
      <c r="N767" s="105">
        <f t="shared" si="96"/>
        <v>-0.18634901410792182</v>
      </c>
      <c r="O767" s="105">
        <f t="shared" si="97"/>
        <v>0</v>
      </c>
      <c r="P767" s="25"/>
      <c r="Q767" s="105"/>
      <c r="R767" s="105"/>
      <c r="S767" s="284"/>
      <c r="U767" s="25"/>
      <c r="V767" s="112">
        <f t="shared" si="98"/>
        <v>0</v>
      </c>
      <c r="W767" s="112">
        <f t="shared" si="99"/>
        <v>0</v>
      </c>
      <c r="X767" s="112">
        <f t="shared" si="100"/>
        <v>0</v>
      </c>
      <c r="Z767" s="102">
        <f t="shared" si="101"/>
        <v>1</v>
      </c>
      <c r="AA767" s="102">
        <f t="shared" si="102"/>
        <v>1</v>
      </c>
      <c r="AH767" s="221"/>
      <c r="AI767" s="270"/>
      <c r="AJ767" s="221"/>
      <c r="AK767" s="221"/>
      <c r="AL767" s="221"/>
      <c r="AM767" s="221"/>
      <c r="AN767" s="221"/>
      <c r="AO767" s="221"/>
      <c r="AP767" s="221"/>
      <c r="AQ767" s="274"/>
      <c r="AR767" s="274"/>
      <c r="AS767" s="221"/>
      <c r="AT767" s="221"/>
      <c r="AU767" s="221"/>
      <c r="AV767" s="221"/>
      <c r="AW767" s="221"/>
      <c r="AX767" s="221"/>
      <c r="AY767" s="221"/>
      <c r="AZ767" s="221"/>
    </row>
    <row r="768" spans="1:52" x14ac:dyDescent="0.15">
      <c r="A768" s="275"/>
      <c r="B768" s="274"/>
      <c r="C768" s="111"/>
      <c r="D768" s="111">
        <v>0</v>
      </c>
      <c r="E768" s="105">
        <v>0</v>
      </c>
      <c r="F768" s="105">
        <v>13.246532918117209</v>
      </c>
      <c r="G768" s="105">
        <v>13.432881932225131</v>
      </c>
      <c r="H768" s="105">
        <v>0</v>
      </c>
      <c r="I768" s="105">
        <v>0</v>
      </c>
      <c r="J768" s="105"/>
      <c r="L768" s="25"/>
      <c r="M768" s="105">
        <f t="shared" si="95"/>
        <v>0</v>
      </c>
      <c r="N768" s="105">
        <f t="shared" si="96"/>
        <v>-0.18634901410792182</v>
      </c>
      <c r="O768" s="105">
        <f t="shared" si="97"/>
        <v>0</v>
      </c>
      <c r="P768" s="25"/>
      <c r="Q768" s="105"/>
      <c r="R768" s="105"/>
      <c r="S768" s="284"/>
      <c r="U768" s="25"/>
      <c r="V768" s="112">
        <f t="shared" si="98"/>
        <v>0</v>
      </c>
      <c r="W768" s="112">
        <f t="shared" si="99"/>
        <v>0</v>
      </c>
      <c r="X768" s="112">
        <f t="shared" si="100"/>
        <v>0</v>
      </c>
      <c r="Z768" s="102">
        <f t="shared" si="101"/>
        <v>1</v>
      </c>
      <c r="AA768" s="102">
        <f t="shared" si="102"/>
        <v>1</v>
      </c>
      <c r="AH768" s="221"/>
      <c r="AI768" s="270"/>
      <c r="AJ768" s="221"/>
      <c r="AK768" s="221"/>
      <c r="AL768" s="221"/>
      <c r="AM768" s="221"/>
      <c r="AN768" s="221"/>
      <c r="AO768" s="221"/>
      <c r="AP768" s="221"/>
      <c r="AQ768" s="274"/>
      <c r="AR768" s="274"/>
      <c r="AS768" s="221"/>
      <c r="AT768" s="221"/>
      <c r="AU768" s="221"/>
      <c r="AV768" s="221"/>
      <c r="AW768" s="221"/>
      <c r="AX768" s="221"/>
      <c r="AY768" s="221"/>
      <c r="AZ768" s="221"/>
    </row>
    <row r="769" spans="1:52" x14ac:dyDescent="0.15">
      <c r="A769" s="275"/>
      <c r="B769" s="274"/>
      <c r="C769" s="111"/>
      <c r="D769" s="111">
        <v>0</v>
      </c>
      <c r="E769" s="105">
        <v>0</v>
      </c>
      <c r="F769" s="105">
        <v>13.246532918117209</v>
      </c>
      <c r="G769" s="105">
        <v>13.432881932225131</v>
      </c>
      <c r="H769" s="105">
        <v>0</v>
      </c>
      <c r="I769" s="105">
        <v>0</v>
      </c>
      <c r="J769" s="105"/>
      <c r="L769" s="25"/>
      <c r="M769" s="105">
        <f t="shared" si="95"/>
        <v>0</v>
      </c>
      <c r="N769" s="105">
        <f t="shared" si="96"/>
        <v>-0.18634901410792182</v>
      </c>
      <c r="O769" s="105">
        <f t="shared" si="97"/>
        <v>0</v>
      </c>
      <c r="P769" s="25"/>
      <c r="Q769" s="105"/>
      <c r="R769" s="105"/>
      <c r="S769" s="284"/>
      <c r="U769" s="25"/>
      <c r="V769" s="112">
        <f t="shared" si="98"/>
        <v>0</v>
      </c>
      <c r="W769" s="112">
        <f t="shared" si="99"/>
        <v>0</v>
      </c>
      <c r="X769" s="112">
        <f t="shared" si="100"/>
        <v>0</v>
      </c>
      <c r="Z769" s="102">
        <f t="shared" si="101"/>
        <v>1</v>
      </c>
      <c r="AA769" s="102">
        <f t="shared" si="102"/>
        <v>1</v>
      </c>
      <c r="AH769" s="221"/>
      <c r="AI769" s="270"/>
      <c r="AJ769" s="221"/>
      <c r="AK769" s="221"/>
      <c r="AL769" s="221"/>
      <c r="AM769" s="221"/>
      <c r="AN769" s="221"/>
      <c r="AO769" s="221"/>
      <c r="AP769" s="221"/>
      <c r="AQ769" s="274"/>
      <c r="AR769" s="274"/>
      <c r="AS769" s="221"/>
      <c r="AT769" s="221"/>
      <c r="AU769" s="221"/>
      <c r="AV769" s="221"/>
      <c r="AW769" s="221"/>
      <c r="AX769" s="221"/>
      <c r="AY769" s="221"/>
      <c r="AZ769" s="221"/>
    </row>
    <row r="770" spans="1:52" x14ac:dyDescent="0.15">
      <c r="A770" s="275"/>
      <c r="B770" s="274"/>
      <c r="C770" s="111"/>
      <c r="D770" s="111">
        <v>0</v>
      </c>
      <c r="E770" s="105">
        <v>0</v>
      </c>
      <c r="F770" s="105">
        <v>13.246532918117209</v>
      </c>
      <c r="G770" s="105">
        <v>13.432881932225131</v>
      </c>
      <c r="H770" s="105">
        <v>0</v>
      </c>
      <c r="I770" s="105">
        <v>0</v>
      </c>
      <c r="J770" s="105"/>
      <c r="L770" s="25"/>
      <c r="M770" s="105">
        <f t="shared" si="95"/>
        <v>0</v>
      </c>
      <c r="N770" s="105">
        <f t="shared" si="96"/>
        <v>-0.18634901410792182</v>
      </c>
      <c r="O770" s="105">
        <f t="shared" si="97"/>
        <v>0</v>
      </c>
      <c r="P770" s="25"/>
      <c r="Q770" s="105"/>
      <c r="R770" s="105"/>
      <c r="S770" s="284"/>
      <c r="U770" s="25"/>
      <c r="V770" s="112">
        <f t="shared" si="98"/>
        <v>0</v>
      </c>
      <c r="W770" s="112">
        <f t="shared" si="99"/>
        <v>0</v>
      </c>
      <c r="X770" s="112">
        <f t="shared" si="100"/>
        <v>0</v>
      </c>
      <c r="Z770" s="102">
        <f t="shared" si="101"/>
        <v>1</v>
      </c>
      <c r="AA770" s="102">
        <f t="shared" si="102"/>
        <v>1</v>
      </c>
      <c r="AH770" s="221"/>
      <c r="AI770" s="270"/>
      <c r="AJ770" s="221"/>
      <c r="AK770" s="221"/>
      <c r="AL770" s="221"/>
      <c r="AM770" s="221"/>
      <c r="AN770" s="221"/>
      <c r="AO770" s="221"/>
      <c r="AP770" s="221"/>
      <c r="AQ770" s="274"/>
      <c r="AR770" s="274"/>
      <c r="AS770" s="221"/>
      <c r="AT770" s="221"/>
      <c r="AU770" s="221"/>
      <c r="AV770" s="221"/>
      <c r="AW770" s="221"/>
      <c r="AX770" s="221"/>
      <c r="AY770" s="221"/>
      <c r="AZ770" s="221"/>
    </row>
    <row r="771" spans="1:52" x14ac:dyDescent="0.15">
      <c r="A771" s="275"/>
      <c r="B771" s="274"/>
      <c r="C771" s="111"/>
      <c r="D771" s="111">
        <v>0</v>
      </c>
      <c r="E771" s="105">
        <v>0</v>
      </c>
      <c r="F771" s="105">
        <v>13.246532918117209</v>
      </c>
      <c r="G771" s="105">
        <v>13.432881932225131</v>
      </c>
      <c r="H771" s="105">
        <v>0</v>
      </c>
      <c r="I771" s="105">
        <v>0</v>
      </c>
      <c r="J771" s="105"/>
      <c r="L771" s="25"/>
      <c r="M771" s="105">
        <f t="shared" si="95"/>
        <v>0</v>
      </c>
      <c r="N771" s="105">
        <f t="shared" si="96"/>
        <v>-0.18634901410792182</v>
      </c>
      <c r="O771" s="105">
        <f t="shared" si="97"/>
        <v>0</v>
      </c>
      <c r="P771" s="25"/>
      <c r="Q771" s="105"/>
      <c r="R771" s="105"/>
      <c r="S771" s="284"/>
      <c r="U771" s="25"/>
      <c r="V771" s="112">
        <f t="shared" si="98"/>
        <v>0</v>
      </c>
      <c r="W771" s="112">
        <f t="shared" si="99"/>
        <v>0</v>
      </c>
      <c r="X771" s="112">
        <f t="shared" si="100"/>
        <v>0</v>
      </c>
      <c r="Z771" s="102">
        <f t="shared" si="101"/>
        <v>1</v>
      </c>
      <c r="AA771" s="102">
        <f t="shared" si="102"/>
        <v>1</v>
      </c>
      <c r="AH771" s="221"/>
      <c r="AI771" s="270"/>
      <c r="AJ771" s="221"/>
      <c r="AK771" s="221"/>
      <c r="AL771" s="221"/>
      <c r="AM771" s="221"/>
      <c r="AN771" s="221"/>
      <c r="AO771" s="221"/>
      <c r="AP771" s="221"/>
      <c r="AQ771" s="274"/>
      <c r="AR771" s="274"/>
      <c r="AS771" s="221"/>
      <c r="AT771" s="221"/>
      <c r="AU771" s="221"/>
      <c r="AV771" s="221"/>
      <c r="AW771" s="221"/>
      <c r="AX771" s="221"/>
      <c r="AY771" s="221"/>
      <c r="AZ771" s="221"/>
    </row>
    <row r="772" spans="1:52" x14ac:dyDescent="0.15">
      <c r="A772" s="275"/>
      <c r="B772" s="274"/>
      <c r="C772" s="111"/>
      <c r="D772" s="111">
        <v>0</v>
      </c>
      <c r="E772" s="105">
        <v>0</v>
      </c>
      <c r="F772" s="105">
        <v>13.246532918117209</v>
      </c>
      <c r="G772" s="105">
        <v>13.432881932225131</v>
      </c>
      <c r="H772" s="105">
        <v>0</v>
      </c>
      <c r="I772" s="105">
        <v>0</v>
      </c>
      <c r="J772" s="105"/>
      <c r="L772" s="25"/>
      <c r="M772" s="105">
        <f t="shared" si="95"/>
        <v>0</v>
      </c>
      <c r="N772" s="105">
        <f t="shared" si="96"/>
        <v>-0.18634901410792182</v>
      </c>
      <c r="O772" s="105">
        <f t="shared" si="97"/>
        <v>0</v>
      </c>
      <c r="P772" s="25"/>
      <c r="Q772" s="105"/>
      <c r="R772" s="105"/>
      <c r="S772" s="284"/>
      <c r="U772" s="25"/>
      <c r="V772" s="112">
        <f t="shared" si="98"/>
        <v>0</v>
      </c>
      <c r="W772" s="112">
        <f t="shared" si="99"/>
        <v>0</v>
      </c>
      <c r="X772" s="112">
        <f t="shared" si="100"/>
        <v>0</v>
      </c>
      <c r="Z772" s="102">
        <f t="shared" si="101"/>
        <v>1</v>
      </c>
      <c r="AA772" s="102">
        <f t="shared" si="102"/>
        <v>1</v>
      </c>
      <c r="AH772" s="221"/>
      <c r="AI772" s="270"/>
      <c r="AJ772" s="221"/>
      <c r="AK772" s="221"/>
      <c r="AL772" s="221"/>
      <c r="AM772" s="221"/>
      <c r="AN772" s="221"/>
      <c r="AO772" s="221"/>
      <c r="AP772" s="221"/>
      <c r="AQ772" s="274"/>
      <c r="AR772" s="274"/>
      <c r="AS772" s="221"/>
      <c r="AT772" s="221"/>
      <c r="AU772" s="221"/>
      <c r="AV772" s="221"/>
      <c r="AW772" s="221"/>
      <c r="AX772" s="221"/>
      <c r="AY772" s="221"/>
      <c r="AZ772" s="221"/>
    </row>
    <row r="773" spans="1:52" x14ac:dyDescent="0.15">
      <c r="A773" s="275"/>
      <c r="B773" s="274"/>
      <c r="C773" s="111"/>
      <c r="D773" s="111">
        <v>0</v>
      </c>
      <c r="E773" s="105">
        <v>0</v>
      </c>
      <c r="F773" s="105">
        <v>13.246532918117209</v>
      </c>
      <c r="G773" s="105">
        <v>13.432881932225131</v>
      </c>
      <c r="H773" s="105">
        <v>0</v>
      </c>
      <c r="I773" s="105">
        <v>0</v>
      </c>
      <c r="J773" s="105"/>
      <c r="L773" s="25"/>
      <c r="M773" s="105">
        <f t="shared" si="95"/>
        <v>0</v>
      </c>
      <c r="N773" s="105">
        <f t="shared" si="96"/>
        <v>-0.18634901410792182</v>
      </c>
      <c r="O773" s="105">
        <f t="shared" si="97"/>
        <v>0</v>
      </c>
      <c r="P773" s="25"/>
      <c r="Q773" s="105"/>
      <c r="R773" s="105"/>
      <c r="S773" s="284"/>
      <c r="U773" s="25"/>
      <c r="V773" s="112">
        <f t="shared" si="98"/>
        <v>0</v>
      </c>
      <c r="W773" s="112">
        <f t="shared" si="99"/>
        <v>0</v>
      </c>
      <c r="X773" s="112">
        <f t="shared" si="100"/>
        <v>0</v>
      </c>
      <c r="Z773" s="102">
        <f t="shared" si="101"/>
        <v>1</v>
      </c>
      <c r="AA773" s="102">
        <f t="shared" si="102"/>
        <v>1</v>
      </c>
      <c r="AH773" s="221"/>
      <c r="AI773" s="270"/>
      <c r="AJ773" s="221"/>
      <c r="AK773" s="221"/>
      <c r="AL773" s="221"/>
      <c r="AM773" s="221"/>
      <c r="AN773" s="221"/>
      <c r="AO773" s="221"/>
      <c r="AP773" s="221"/>
      <c r="AQ773" s="274"/>
      <c r="AR773" s="274"/>
      <c r="AS773" s="221"/>
      <c r="AT773" s="221"/>
      <c r="AU773" s="221"/>
      <c r="AV773" s="221"/>
      <c r="AW773" s="221"/>
      <c r="AX773" s="221"/>
      <c r="AY773" s="221"/>
      <c r="AZ773" s="221"/>
    </row>
    <row r="774" spans="1:52" x14ac:dyDescent="0.15">
      <c r="A774" s="275"/>
      <c r="B774" s="274"/>
      <c r="C774" s="111"/>
      <c r="D774" s="111">
        <v>0</v>
      </c>
      <c r="E774" s="105">
        <v>0</v>
      </c>
      <c r="F774" s="105">
        <v>13.246532918117209</v>
      </c>
      <c r="G774" s="105">
        <v>13.432881932225131</v>
      </c>
      <c r="H774" s="105">
        <v>0</v>
      </c>
      <c r="I774" s="105">
        <v>0</v>
      </c>
      <c r="J774" s="105"/>
      <c r="L774" s="25"/>
      <c r="M774" s="105">
        <f t="shared" si="95"/>
        <v>0</v>
      </c>
      <c r="N774" s="105">
        <f t="shared" si="96"/>
        <v>-0.18634901410792182</v>
      </c>
      <c r="O774" s="105">
        <f t="shared" si="97"/>
        <v>0</v>
      </c>
      <c r="P774" s="25"/>
      <c r="Q774" s="105"/>
      <c r="R774" s="105"/>
      <c r="S774" s="284"/>
      <c r="U774" s="25"/>
      <c r="V774" s="112">
        <f t="shared" si="98"/>
        <v>0</v>
      </c>
      <c r="W774" s="112">
        <f t="shared" si="99"/>
        <v>0</v>
      </c>
      <c r="X774" s="112">
        <f t="shared" si="100"/>
        <v>0</v>
      </c>
      <c r="Z774" s="102">
        <f t="shared" si="101"/>
        <v>1</v>
      </c>
      <c r="AA774" s="102">
        <f t="shared" si="102"/>
        <v>1</v>
      </c>
      <c r="AH774" s="221"/>
      <c r="AI774" s="270"/>
      <c r="AJ774" s="221"/>
      <c r="AK774" s="221"/>
      <c r="AL774" s="221"/>
      <c r="AM774" s="221"/>
      <c r="AN774" s="221"/>
      <c r="AO774" s="221"/>
      <c r="AP774" s="221"/>
      <c r="AQ774" s="274"/>
      <c r="AR774" s="274"/>
      <c r="AS774" s="221"/>
      <c r="AT774" s="221"/>
      <c r="AU774" s="221"/>
      <c r="AV774" s="221"/>
      <c r="AW774" s="221"/>
      <c r="AX774" s="221"/>
      <c r="AY774" s="221"/>
      <c r="AZ774" s="221"/>
    </row>
    <row r="775" spans="1:52" x14ac:dyDescent="0.15">
      <c r="A775" s="275"/>
      <c r="B775" s="274"/>
      <c r="C775" s="111"/>
      <c r="D775" s="111">
        <v>0</v>
      </c>
      <c r="E775" s="105">
        <v>0</v>
      </c>
      <c r="F775" s="105">
        <v>13.246532918117209</v>
      </c>
      <c r="G775" s="105">
        <v>13.432881932225131</v>
      </c>
      <c r="H775" s="105">
        <v>0</v>
      </c>
      <c r="I775" s="105">
        <v>0</v>
      </c>
      <c r="J775" s="105"/>
      <c r="L775" s="25"/>
      <c r="M775" s="105">
        <f t="shared" si="95"/>
        <v>0</v>
      </c>
      <c r="N775" s="105">
        <f t="shared" si="96"/>
        <v>-0.18634901410792182</v>
      </c>
      <c r="O775" s="105">
        <f t="shared" si="97"/>
        <v>0</v>
      </c>
      <c r="P775" s="25"/>
      <c r="Q775" s="105"/>
      <c r="R775" s="105"/>
      <c r="S775" s="284"/>
      <c r="U775" s="25"/>
      <c r="V775" s="112">
        <f t="shared" si="98"/>
        <v>0</v>
      </c>
      <c r="W775" s="112">
        <f t="shared" si="99"/>
        <v>0</v>
      </c>
      <c r="X775" s="112">
        <f t="shared" si="100"/>
        <v>0</v>
      </c>
      <c r="Z775" s="102">
        <f t="shared" si="101"/>
        <v>1</v>
      </c>
      <c r="AA775" s="102">
        <f t="shared" si="102"/>
        <v>1</v>
      </c>
      <c r="AH775" s="221"/>
      <c r="AI775" s="270"/>
      <c r="AJ775" s="221"/>
      <c r="AK775" s="221"/>
      <c r="AL775" s="221"/>
      <c r="AM775" s="221"/>
      <c r="AN775" s="221"/>
      <c r="AO775" s="221"/>
      <c r="AP775" s="221"/>
      <c r="AQ775" s="274"/>
      <c r="AR775" s="274"/>
      <c r="AS775" s="221"/>
      <c r="AT775" s="221"/>
      <c r="AU775" s="221"/>
      <c r="AV775" s="221"/>
      <c r="AW775" s="221"/>
      <c r="AX775" s="221"/>
      <c r="AY775" s="221"/>
      <c r="AZ775" s="221"/>
    </row>
    <row r="776" spans="1:52" x14ac:dyDescent="0.15">
      <c r="A776" s="275"/>
      <c r="B776" s="274"/>
      <c r="C776" s="111"/>
      <c r="D776" s="111">
        <v>0</v>
      </c>
      <c r="E776" s="105">
        <v>0</v>
      </c>
      <c r="F776" s="105">
        <v>13.246532918117209</v>
      </c>
      <c r="G776" s="105">
        <v>13.432881932225131</v>
      </c>
      <c r="H776" s="105">
        <v>0</v>
      </c>
      <c r="I776" s="105">
        <v>0</v>
      </c>
      <c r="J776" s="105"/>
      <c r="L776" s="25"/>
      <c r="M776" s="105">
        <f t="shared" si="95"/>
        <v>0</v>
      </c>
      <c r="N776" s="105">
        <f t="shared" si="96"/>
        <v>-0.18634901410792182</v>
      </c>
      <c r="O776" s="105">
        <f t="shared" si="97"/>
        <v>0</v>
      </c>
      <c r="P776" s="25"/>
      <c r="Q776" s="105"/>
      <c r="R776" s="105"/>
      <c r="S776" s="284"/>
      <c r="U776" s="25"/>
      <c r="V776" s="112">
        <f t="shared" si="98"/>
        <v>0</v>
      </c>
      <c r="W776" s="112">
        <f t="shared" si="99"/>
        <v>0</v>
      </c>
      <c r="X776" s="112">
        <f t="shared" si="100"/>
        <v>0</v>
      </c>
      <c r="Z776" s="102">
        <f t="shared" si="101"/>
        <v>1</v>
      </c>
      <c r="AA776" s="102">
        <f t="shared" si="102"/>
        <v>1</v>
      </c>
      <c r="AH776" s="221"/>
      <c r="AI776" s="270"/>
      <c r="AJ776" s="221"/>
      <c r="AK776" s="221"/>
      <c r="AL776" s="221"/>
      <c r="AM776" s="221"/>
      <c r="AN776" s="221"/>
      <c r="AO776" s="221"/>
      <c r="AP776" s="221"/>
      <c r="AQ776" s="274"/>
      <c r="AR776" s="274"/>
      <c r="AS776" s="221"/>
      <c r="AT776" s="221"/>
      <c r="AU776" s="221"/>
      <c r="AV776" s="221"/>
      <c r="AW776" s="221"/>
      <c r="AX776" s="221"/>
      <c r="AY776" s="221"/>
      <c r="AZ776" s="221"/>
    </row>
    <row r="777" spans="1:52" x14ac:dyDescent="0.15">
      <c r="A777" s="275"/>
      <c r="B777" s="274"/>
      <c r="C777" s="111"/>
      <c r="D777" s="111">
        <v>0</v>
      </c>
      <c r="E777" s="105">
        <v>0</v>
      </c>
      <c r="F777" s="105">
        <v>13.246532918117209</v>
      </c>
      <c r="G777" s="105">
        <v>13.432881932225131</v>
      </c>
      <c r="H777" s="105">
        <v>0</v>
      </c>
      <c r="I777" s="105">
        <v>0</v>
      </c>
      <c r="J777" s="105"/>
      <c r="L777" s="25"/>
      <c r="M777" s="105">
        <f t="shared" si="95"/>
        <v>0</v>
      </c>
      <c r="N777" s="105">
        <f t="shared" si="96"/>
        <v>-0.18634901410792182</v>
      </c>
      <c r="O777" s="105">
        <f t="shared" si="97"/>
        <v>0</v>
      </c>
      <c r="P777" s="25"/>
      <c r="Q777" s="105"/>
      <c r="R777" s="105"/>
      <c r="S777" s="284"/>
      <c r="U777" s="25"/>
      <c r="V777" s="112">
        <f t="shared" si="98"/>
        <v>0</v>
      </c>
      <c r="W777" s="112">
        <f t="shared" si="99"/>
        <v>0</v>
      </c>
      <c r="X777" s="112">
        <f t="shared" si="100"/>
        <v>0</v>
      </c>
      <c r="Z777" s="102">
        <f t="shared" si="101"/>
        <v>1</v>
      </c>
      <c r="AA777" s="102">
        <f t="shared" si="102"/>
        <v>1</v>
      </c>
      <c r="AH777" s="221"/>
      <c r="AI777" s="270"/>
      <c r="AJ777" s="221"/>
      <c r="AK777" s="221"/>
      <c r="AL777" s="221"/>
      <c r="AM777" s="221"/>
      <c r="AN777" s="221"/>
      <c r="AO777" s="221"/>
      <c r="AP777" s="221"/>
      <c r="AQ777" s="274"/>
      <c r="AR777" s="274"/>
      <c r="AS777" s="221"/>
      <c r="AT777" s="221"/>
      <c r="AU777" s="221"/>
      <c r="AV777" s="221"/>
      <c r="AW777" s="221"/>
      <c r="AX777" s="221"/>
      <c r="AY777" s="221"/>
      <c r="AZ777" s="221"/>
    </row>
    <row r="778" spans="1:52" x14ac:dyDescent="0.15">
      <c r="A778" s="275"/>
      <c r="B778" s="274"/>
      <c r="C778" s="111"/>
      <c r="D778" s="111">
        <v>0</v>
      </c>
      <c r="E778" s="105">
        <v>0</v>
      </c>
      <c r="F778" s="105">
        <v>13.246532918117209</v>
      </c>
      <c r="G778" s="105">
        <v>13.432881932225131</v>
      </c>
      <c r="H778" s="105">
        <v>0</v>
      </c>
      <c r="I778" s="105">
        <v>0</v>
      </c>
      <c r="J778" s="105"/>
      <c r="L778" s="25"/>
      <c r="M778" s="105">
        <f t="shared" si="95"/>
        <v>0</v>
      </c>
      <c r="N778" s="105">
        <f t="shared" si="96"/>
        <v>-0.18634901410792182</v>
      </c>
      <c r="O778" s="105">
        <f t="shared" si="97"/>
        <v>0</v>
      </c>
      <c r="P778" s="25"/>
      <c r="Q778" s="105"/>
      <c r="R778" s="105"/>
      <c r="S778" s="284"/>
      <c r="U778" s="25"/>
      <c r="V778" s="112">
        <f t="shared" si="98"/>
        <v>0</v>
      </c>
      <c r="W778" s="112">
        <f t="shared" si="99"/>
        <v>0</v>
      </c>
      <c r="X778" s="112">
        <f t="shared" si="100"/>
        <v>0</v>
      </c>
      <c r="Z778" s="102">
        <f t="shared" si="101"/>
        <v>1</v>
      </c>
      <c r="AA778" s="102">
        <f t="shared" si="102"/>
        <v>1</v>
      </c>
      <c r="AH778" s="221"/>
      <c r="AI778" s="270"/>
      <c r="AJ778" s="221"/>
      <c r="AK778" s="221"/>
      <c r="AL778" s="221"/>
      <c r="AM778" s="221"/>
      <c r="AN778" s="221"/>
      <c r="AO778" s="221"/>
      <c r="AP778" s="221"/>
      <c r="AQ778" s="274"/>
      <c r="AR778" s="274"/>
      <c r="AS778" s="221"/>
      <c r="AT778" s="221"/>
      <c r="AU778" s="221"/>
      <c r="AV778" s="221"/>
      <c r="AW778" s="221"/>
      <c r="AX778" s="221"/>
      <c r="AY778" s="221"/>
      <c r="AZ778" s="221"/>
    </row>
    <row r="779" spans="1:52" x14ac:dyDescent="0.15">
      <c r="A779" s="275"/>
      <c r="B779" s="274"/>
      <c r="C779" s="111"/>
      <c r="D779" s="111">
        <v>0</v>
      </c>
      <c r="E779" s="105">
        <v>0</v>
      </c>
      <c r="F779" s="105">
        <v>13.246532918117209</v>
      </c>
      <c r="G779" s="105">
        <v>13.432881932225131</v>
      </c>
      <c r="H779" s="105">
        <v>0</v>
      </c>
      <c r="I779" s="105">
        <v>0</v>
      </c>
      <c r="J779" s="105"/>
      <c r="L779" s="25"/>
      <c r="M779" s="105">
        <f t="shared" si="95"/>
        <v>0</v>
      </c>
      <c r="N779" s="105">
        <f t="shared" si="96"/>
        <v>-0.18634901410792182</v>
      </c>
      <c r="O779" s="105">
        <f t="shared" si="97"/>
        <v>0</v>
      </c>
      <c r="P779" s="25"/>
      <c r="Q779" s="105"/>
      <c r="R779" s="105"/>
      <c r="S779" s="284"/>
      <c r="U779" s="25"/>
      <c r="V779" s="112">
        <f t="shared" si="98"/>
        <v>0</v>
      </c>
      <c r="W779" s="112">
        <f t="shared" si="99"/>
        <v>0</v>
      </c>
      <c r="X779" s="112">
        <f t="shared" si="100"/>
        <v>0</v>
      </c>
      <c r="Z779" s="102">
        <f t="shared" si="101"/>
        <v>1</v>
      </c>
      <c r="AA779" s="102">
        <f t="shared" si="102"/>
        <v>1</v>
      </c>
      <c r="AH779" s="221"/>
      <c r="AI779" s="270"/>
      <c r="AJ779" s="221"/>
      <c r="AK779" s="221"/>
      <c r="AL779" s="221"/>
      <c r="AM779" s="221"/>
      <c r="AN779" s="221"/>
      <c r="AO779" s="221"/>
      <c r="AP779" s="221"/>
      <c r="AQ779" s="274"/>
      <c r="AR779" s="274"/>
      <c r="AS779" s="221"/>
      <c r="AT779" s="221"/>
      <c r="AU779" s="221"/>
      <c r="AV779" s="221"/>
      <c r="AW779" s="221"/>
      <c r="AX779" s="221"/>
      <c r="AY779" s="221"/>
      <c r="AZ779" s="221"/>
    </row>
    <row r="780" spans="1:52" x14ac:dyDescent="0.15">
      <c r="A780" s="275"/>
      <c r="B780" s="274"/>
      <c r="C780" s="111"/>
      <c r="D780" s="111">
        <v>0</v>
      </c>
      <c r="E780" s="105">
        <v>0</v>
      </c>
      <c r="F780" s="105">
        <v>13.246532918117209</v>
      </c>
      <c r="G780" s="105">
        <v>13.432881932225131</v>
      </c>
      <c r="H780" s="105">
        <v>0</v>
      </c>
      <c r="I780" s="105">
        <v>0</v>
      </c>
      <c r="J780" s="105"/>
      <c r="L780" s="25"/>
      <c r="M780" s="105">
        <f t="shared" si="95"/>
        <v>0</v>
      </c>
      <c r="N780" s="105">
        <f t="shared" si="96"/>
        <v>-0.18634901410792182</v>
      </c>
      <c r="O780" s="105">
        <f t="shared" si="97"/>
        <v>0</v>
      </c>
      <c r="P780" s="25"/>
      <c r="Q780" s="105"/>
      <c r="R780" s="105"/>
      <c r="S780" s="284"/>
      <c r="U780" s="25"/>
      <c r="V780" s="112">
        <f t="shared" si="98"/>
        <v>0</v>
      </c>
      <c r="W780" s="112">
        <f t="shared" si="99"/>
        <v>0</v>
      </c>
      <c r="X780" s="112">
        <f t="shared" si="100"/>
        <v>0</v>
      </c>
      <c r="Z780" s="102">
        <f t="shared" si="101"/>
        <v>1</v>
      </c>
      <c r="AA780" s="102">
        <f t="shared" si="102"/>
        <v>1</v>
      </c>
      <c r="AH780" s="221"/>
      <c r="AI780" s="270"/>
      <c r="AJ780" s="221"/>
      <c r="AK780" s="221"/>
      <c r="AL780" s="221"/>
      <c r="AM780" s="221"/>
      <c r="AN780" s="221"/>
      <c r="AO780" s="221"/>
      <c r="AP780" s="221"/>
      <c r="AQ780" s="274"/>
      <c r="AR780" s="274"/>
      <c r="AS780" s="221"/>
      <c r="AT780" s="221"/>
      <c r="AU780" s="221"/>
      <c r="AV780" s="221"/>
      <c r="AW780" s="221"/>
      <c r="AX780" s="221"/>
      <c r="AY780" s="221"/>
      <c r="AZ780" s="221"/>
    </row>
    <row r="781" spans="1:52" x14ac:dyDescent="0.15">
      <c r="A781" s="275"/>
      <c r="B781" s="274"/>
      <c r="C781" s="111"/>
      <c r="D781" s="111">
        <v>0</v>
      </c>
      <c r="E781" s="105">
        <v>0</v>
      </c>
      <c r="F781" s="105">
        <v>13.246532918117209</v>
      </c>
      <c r="G781" s="105">
        <v>13.432881932225131</v>
      </c>
      <c r="H781" s="105">
        <v>0</v>
      </c>
      <c r="I781" s="105">
        <v>0</v>
      </c>
      <c r="J781" s="105"/>
      <c r="L781" s="25"/>
      <c r="M781" s="105">
        <f t="shared" si="95"/>
        <v>0</v>
      </c>
      <c r="N781" s="105">
        <f t="shared" si="96"/>
        <v>-0.18634901410792182</v>
      </c>
      <c r="O781" s="105">
        <f t="shared" si="97"/>
        <v>0</v>
      </c>
      <c r="P781" s="25"/>
      <c r="Q781" s="105"/>
      <c r="R781" s="105"/>
      <c r="S781" s="284"/>
      <c r="U781" s="25"/>
      <c r="V781" s="112">
        <f t="shared" si="98"/>
        <v>0</v>
      </c>
      <c r="W781" s="112">
        <f t="shared" si="99"/>
        <v>0</v>
      </c>
      <c r="X781" s="112">
        <f t="shared" si="100"/>
        <v>0</v>
      </c>
      <c r="Z781" s="102">
        <f t="shared" si="101"/>
        <v>1</v>
      </c>
      <c r="AA781" s="102">
        <f t="shared" si="102"/>
        <v>1</v>
      </c>
      <c r="AH781" s="221"/>
      <c r="AI781" s="270"/>
      <c r="AJ781" s="221"/>
      <c r="AK781" s="221"/>
      <c r="AL781" s="221"/>
      <c r="AM781" s="221"/>
      <c r="AN781" s="221"/>
      <c r="AO781" s="221"/>
      <c r="AP781" s="221"/>
      <c r="AQ781" s="274"/>
      <c r="AR781" s="274"/>
      <c r="AS781" s="221"/>
      <c r="AT781" s="221"/>
      <c r="AU781" s="221"/>
      <c r="AV781" s="221"/>
      <c r="AW781" s="221"/>
      <c r="AX781" s="221"/>
      <c r="AY781" s="221"/>
      <c r="AZ781" s="221"/>
    </row>
    <row r="782" spans="1:52" x14ac:dyDescent="0.15">
      <c r="A782" s="275"/>
      <c r="B782" s="274"/>
      <c r="C782" s="111"/>
      <c r="D782" s="111">
        <v>0</v>
      </c>
      <c r="E782" s="105">
        <v>0</v>
      </c>
      <c r="F782" s="105">
        <v>13.246532918117209</v>
      </c>
      <c r="G782" s="105">
        <v>13.432881932225131</v>
      </c>
      <c r="H782" s="105">
        <v>0</v>
      </c>
      <c r="I782" s="105">
        <v>0</v>
      </c>
      <c r="J782" s="105"/>
      <c r="L782" s="25"/>
      <c r="M782" s="105">
        <f t="shared" si="95"/>
        <v>0</v>
      </c>
      <c r="N782" s="105">
        <f t="shared" si="96"/>
        <v>-0.18634901410792182</v>
      </c>
      <c r="O782" s="105">
        <f t="shared" si="97"/>
        <v>0</v>
      </c>
      <c r="P782" s="25"/>
      <c r="Q782" s="105"/>
      <c r="R782" s="105"/>
      <c r="S782" s="284"/>
      <c r="U782" s="25"/>
      <c r="V782" s="112">
        <f t="shared" si="98"/>
        <v>0</v>
      </c>
      <c r="W782" s="112">
        <f t="shared" si="99"/>
        <v>0</v>
      </c>
      <c r="X782" s="112">
        <f t="shared" si="100"/>
        <v>0</v>
      </c>
      <c r="Z782" s="102">
        <f t="shared" si="101"/>
        <v>1</v>
      </c>
      <c r="AA782" s="102">
        <f t="shared" si="102"/>
        <v>1</v>
      </c>
      <c r="AH782" s="221"/>
      <c r="AI782" s="270"/>
      <c r="AJ782" s="221"/>
      <c r="AK782" s="221"/>
      <c r="AL782" s="221"/>
      <c r="AM782" s="221"/>
      <c r="AN782" s="221"/>
      <c r="AO782" s="221"/>
      <c r="AP782" s="221"/>
      <c r="AQ782" s="274"/>
      <c r="AR782" s="274"/>
      <c r="AS782" s="221"/>
      <c r="AT782" s="221"/>
      <c r="AU782" s="221"/>
      <c r="AV782" s="221"/>
      <c r="AW782" s="221"/>
      <c r="AX782" s="221"/>
      <c r="AY782" s="221"/>
      <c r="AZ782" s="221"/>
    </row>
    <row r="783" spans="1:52" x14ac:dyDescent="0.15">
      <c r="A783" s="275"/>
      <c r="B783" s="274"/>
      <c r="C783" s="111"/>
      <c r="D783" s="111">
        <v>0</v>
      </c>
      <c r="E783" s="105">
        <v>0</v>
      </c>
      <c r="F783" s="105">
        <v>13.246532918117209</v>
      </c>
      <c r="G783" s="105">
        <v>13.432881932225131</v>
      </c>
      <c r="H783" s="105">
        <v>0</v>
      </c>
      <c r="I783" s="105">
        <v>0</v>
      </c>
      <c r="J783" s="105"/>
      <c r="L783" s="25"/>
      <c r="M783" s="105">
        <f t="shared" si="95"/>
        <v>0</v>
      </c>
      <c r="N783" s="105">
        <f t="shared" si="96"/>
        <v>-0.18634901410792182</v>
      </c>
      <c r="O783" s="105">
        <f t="shared" si="97"/>
        <v>0</v>
      </c>
      <c r="P783" s="25"/>
      <c r="Q783" s="105"/>
      <c r="R783" s="105"/>
      <c r="S783" s="284"/>
      <c r="U783" s="25"/>
      <c r="V783" s="112">
        <f t="shared" si="98"/>
        <v>0</v>
      </c>
      <c r="W783" s="112">
        <f t="shared" si="99"/>
        <v>0</v>
      </c>
      <c r="X783" s="112">
        <f t="shared" si="100"/>
        <v>0</v>
      </c>
      <c r="Z783" s="102">
        <f t="shared" si="101"/>
        <v>1</v>
      </c>
      <c r="AA783" s="102">
        <f t="shared" si="102"/>
        <v>1</v>
      </c>
      <c r="AH783" s="221"/>
      <c r="AI783" s="270"/>
      <c r="AJ783" s="221"/>
      <c r="AK783" s="221"/>
      <c r="AL783" s="221"/>
      <c r="AM783" s="221"/>
      <c r="AN783" s="221"/>
      <c r="AO783" s="221"/>
      <c r="AP783" s="221"/>
      <c r="AQ783" s="274"/>
      <c r="AR783" s="274"/>
      <c r="AS783" s="221"/>
      <c r="AT783" s="221"/>
      <c r="AU783" s="221"/>
      <c r="AV783" s="221"/>
      <c r="AW783" s="221"/>
      <c r="AX783" s="221"/>
      <c r="AY783" s="221"/>
      <c r="AZ783" s="221"/>
    </row>
    <row r="784" spans="1:52" x14ac:dyDescent="0.15">
      <c r="A784" s="275"/>
      <c r="B784" s="274"/>
      <c r="C784" s="111"/>
      <c r="D784" s="111">
        <v>0</v>
      </c>
      <c r="E784" s="105">
        <v>0</v>
      </c>
      <c r="F784" s="105">
        <v>13.246532918117209</v>
      </c>
      <c r="G784" s="105">
        <v>13.432881932225131</v>
      </c>
      <c r="H784" s="105">
        <v>0</v>
      </c>
      <c r="I784" s="105">
        <v>0</v>
      </c>
      <c r="J784" s="105"/>
      <c r="L784" s="25"/>
      <c r="M784" s="105">
        <f t="shared" si="95"/>
        <v>0</v>
      </c>
      <c r="N784" s="105">
        <f t="shared" si="96"/>
        <v>-0.18634901410792182</v>
      </c>
      <c r="O784" s="105">
        <f t="shared" si="97"/>
        <v>0</v>
      </c>
      <c r="P784" s="25"/>
      <c r="Q784" s="105"/>
      <c r="R784" s="105"/>
      <c r="S784" s="284"/>
      <c r="U784" s="25"/>
      <c r="V784" s="112">
        <f t="shared" si="98"/>
        <v>0</v>
      </c>
      <c r="W784" s="112">
        <f t="shared" si="99"/>
        <v>0</v>
      </c>
      <c r="X784" s="112">
        <f t="shared" si="100"/>
        <v>0</v>
      </c>
      <c r="Z784" s="102">
        <f t="shared" si="101"/>
        <v>1</v>
      </c>
      <c r="AA784" s="102">
        <f t="shared" si="102"/>
        <v>1</v>
      </c>
      <c r="AH784" s="221"/>
      <c r="AI784" s="270"/>
      <c r="AJ784" s="221"/>
      <c r="AK784" s="221"/>
      <c r="AL784" s="221"/>
      <c r="AM784" s="221"/>
      <c r="AN784" s="221"/>
      <c r="AO784" s="221"/>
      <c r="AP784" s="221"/>
      <c r="AQ784" s="274"/>
      <c r="AR784" s="274"/>
      <c r="AS784" s="221"/>
      <c r="AT784" s="221"/>
      <c r="AU784" s="221"/>
      <c r="AV784" s="221"/>
      <c r="AW784" s="221"/>
      <c r="AX784" s="221"/>
      <c r="AY784" s="221"/>
      <c r="AZ784" s="221"/>
    </row>
    <row r="785" spans="1:52" x14ac:dyDescent="0.15">
      <c r="A785" s="275"/>
      <c r="B785" s="274"/>
      <c r="C785" s="111"/>
      <c r="D785" s="111">
        <v>0</v>
      </c>
      <c r="E785" s="105">
        <v>0</v>
      </c>
      <c r="F785" s="105">
        <v>13.246532918117209</v>
      </c>
      <c r="G785" s="105">
        <v>13.432881932225131</v>
      </c>
      <c r="H785" s="105">
        <v>0</v>
      </c>
      <c r="I785" s="105">
        <v>0</v>
      </c>
      <c r="J785" s="105"/>
      <c r="L785" s="25"/>
      <c r="M785" s="105">
        <f t="shared" si="95"/>
        <v>0</v>
      </c>
      <c r="N785" s="105">
        <f t="shared" si="96"/>
        <v>-0.18634901410792182</v>
      </c>
      <c r="O785" s="105">
        <f t="shared" si="97"/>
        <v>0</v>
      </c>
      <c r="P785" s="25"/>
      <c r="Q785" s="105"/>
      <c r="R785" s="105"/>
      <c r="S785" s="284"/>
      <c r="U785" s="25"/>
      <c r="V785" s="112">
        <f t="shared" si="98"/>
        <v>0</v>
      </c>
      <c r="W785" s="112">
        <f t="shared" si="99"/>
        <v>0</v>
      </c>
      <c r="X785" s="112">
        <f t="shared" si="100"/>
        <v>0</v>
      </c>
      <c r="Z785" s="102">
        <f t="shared" si="101"/>
        <v>1</v>
      </c>
      <c r="AA785" s="102">
        <f t="shared" si="102"/>
        <v>1</v>
      </c>
      <c r="AH785" s="221"/>
      <c r="AI785" s="270"/>
      <c r="AJ785" s="221"/>
      <c r="AK785" s="221"/>
      <c r="AL785" s="221"/>
      <c r="AM785" s="221"/>
      <c r="AN785" s="221"/>
      <c r="AO785" s="221"/>
      <c r="AP785" s="221"/>
      <c r="AQ785" s="274"/>
      <c r="AR785" s="274"/>
      <c r="AS785" s="221"/>
      <c r="AT785" s="221"/>
      <c r="AU785" s="221"/>
      <c r="AV785" s="221"/>
      <c r="AW785" s="221"/>
      <c r="AX785" s="221"/>
      <c r="AY785" s="221"/>
      <c r="AZ785" s="221"/>
    </row>
    <row r="786" spans="1:52" x14ac:dyDescent="0.15">
      <c r="A786" s="275"/>
      <c r="B786" s="274"/>
      <c r="C786" s="111"/>
      <c r="D786" s="111">
        <v>0</v>
      </c>
      <c r="E786" s="105">
        <v>0</v>
      </c>
      <c r="F786" s="105">
        <v>13.246532918117209</v>
      </c>
      <c r="G786" s="105">
        <v>13.432881932225131</v>
      </c>
      <c r="H786" s="105">
        <v>0</v>
      </c>
      <c r="I786" s="105">
        <v>0</v>
      </c>
      <c r="J786" s="105"/>
      <c r="L786" s="25"/>
      <c r="M786" s="105">
        <f t="shared" ref="M786:M849" si="103">+D786-E786</f>
        <v>0</v>
      </c>
      <c r="N786" s="105">
        <f t="shared" ref="N786:N849" si="104">+F786-G786</f>
        <v>-0.18634901410792182</v>
      </c>
      <c r="O786" s="105">
        <f t="shared" ref="O786:O849" si="105">+H786-I786</f>
        <v>0</v>
      </c>
      <c r="P786" s="25"/>
      <c r="Q786" s="105"/>
      <c r="R786" s="105"/>
      <c r="S786" s="284"/>
      <c r="U786" s="25"/>
      <c r="V786" s="112">
        <f t="shared" si="98"/>
        <v>0</v>
      </c>
      <c r="W786" s="112">
        <f t="shared" si="99"/>
        <v>0</v>
      </c>
      <c r="X786" s="112">
        <f t="shared" si="100"/>
        <v>0</v>
      </c>
      <c r="Z786" s="102">
        <f t="shared" si="101"/>
        <v>1</v>
      </c>
      <c r="AA786" s="102">
        <f t="shared" si="102"/>
        <v>1</v>
      </c>
      <c r="AH786" s="221"/>
      <c r="AI786" s="270"/>
      <c r="AJ786" s="221"/>
      <c r="AK786" s="221"/>
      <c r="AL786" s="221"/>
      <c r="AM786" s="221"/>
      <c r="AN786" s="221"/>
      <c r="AO786" s="221"/>
      <c r="AP786" s="221"/>
      <c r="AQ786" s="274"/>
      <c r="AR786" s="274"/>
      <c r="AS786" s="221"/>
      <c r="AT786" s="221"/>
      <c r="AU786" s="221"/>
      <c r="AV786" s="221"/>
      <c r="AW786" s="221"/>
      <c r="AX786" s="221"/>
      <c r="AY786" s="221"/>
      <c r="AZ786" s="221"/>
    </row>
    <row r="787" spans="1:52" x14ac:dyDescent="0.15">
      <c r="A787" s="275"/>
      <c r="B787" s="274"/>
      <c r="C787" s="111"/>
      <c r="D787" s="111">
        <v>0</v>
      </c>
      <c r="E787" s="105">
        <v>0</v>
      </c>
      <c r="F787" s="105">
        <v>13.246532918117209</v>
      </c>
      <c r="G787" s="105">
        <v>13.432881932225131</v>
      </c>
      <c r="H787" s="105">
        <v>0</v>
      </c>
      <c r="I787" s="105">
        <v>0</v>
      </c>
      <c r="J787" s="105"/>
      <c r="L787" s="25"/>
      <c r="M787" s="105">
        <f t="shared" si="103"/>
        <v>0</v>
      </c>
      <c r="N787" s="105">
        <f t="shared" si="104"/>
        <v>-0.18634901410792182</v>
      </c>
      <c r="O787" s="105">
        <f t="shared" si="105"/>
        <v>0</v>
      </c>
      <c r="P787" s="25"/>
      <c r="Q787" s="105"/>
      <c r="R787" s="105"/>
      <c r="S787" s="284"/>
      <c r="U787" s="25"/>
      <c r="V787" s="112">
        <f t="shared" ref="V787:V850" si="106">+H787*cratio-D787</f>
        <v>0</v>
      </c>
      <c r="W787" s="112">
        <f t="shared" ref="W787:W850" si="107">+I787*cratio-E787</f>
        <v>0</v>
      </c>
      <c r="X787" s="112">
        <f t="shared" ref="X787:X850" si="108">+V787-W787</f>
        <v>0</v>
      </c>
      <c r="Z787" s="102">
        <f t="shared" ref="Z787:Z850" si="109">IF(V787=MAX(V787:W787),1,0)</f>
        <v>1</v>
      </c>
      <c r="AA787" s="102">
        <f t="shared" ref="AA787:AA850" si="110">IF(W787=MAX(V787:W787),1,0)</f>
        <v>1</v>
      </c>
      <c r="AH787" s="221"/>
      <c r="AI787" s="270"/>
      <c r="AJ787" s="221"/>
      <c r="AK787" s="221"/>
      <c r="AL787" s="221"/>
      <c r="AM787" s="221"/>
      <c r="AN787" s="221"/>
      <c r="AO787" s="221"/>
      <c r="AP787" s="221"/>
      <c r="AQ787" s="274"/>
      <c r="AR787" s="274"/>
      <c r="AS787" s="221"/>
      <c r="AT787" s="221"/>
      <c r="AU787" s="221"/>
      <c r="AV787" s="221"/>
      <c r="AW787" s="221"/>
      <c r="AX787" s="221"/>
      <c r="AY787" s="221"/>
      <c r="AZ787" s="221"/>
    </row>
    <row r="788" spans="1:52" x14ac:dyDescent="0.15">
      <c r="A788" s="275"/>
      <c r="B788" s="274"/>
      <c r="C788" s="111"/>
      <c r="D788" s="111">
        <v>0</v>
      </c>
      <c r="E788" s="105">
        <v>0</v>
      </c>
      <c r="F788" s="105">
        <v>13.246532918117209</v>
      </c>
      <c r="G788" s="105">
        <v>13.432881932225131</v>
      </c>
      <c r="H788" s="105">
        <v>0</v>
      </c>
      <c r="I788" s="105">
        <v>0</v>
      </c>
      <c r="J788" s="105"/>
      <c r="L788" s="25"/>
      <c r="M788" s="105">
        <f t="shared" si="103"/>
        <v>0</v>
      </c>
      <c r="N788" s="105">
        <f t="shared" si="104"/>
        <v>-0.18634901410792182</v>
      </c>
      <c r="O788" s="105">
        <f t="shared" si="105"/>
        <v>0</v>
      </c>
      <c r="P788" s="25"/>
      <c r="Q788" s="105"/>
      <c r="R788" s="105"/>
      <c r="S788" s="284"/>
      <c r="U788" s="25"/>
      <c r="V788" s="112">
        <f t="shared" si="106"/>
        <v>0</v>
      </c>
      <c r="W788" s="112">
        <f t="shared" si="107"/>
        <v>0</v>
      </c>
      <c r="X788" s="112">
        <f t="shared" si="108"/>
        <v>0</v>
      </c>
      <c r="Z788" s="102">
        <f t="shared" si="109"/>
        <v>1</v>
      </c>
      <c r="AA788" s="102">
        <f t="shared" si="110"/>
        <v>1</v>
      </c>
      <c r="AH788" s="221"/>
      <c r="AI788" s="270"/>
      <c r="AJ788" s="221"/>
      <c r="AK788" s="221"/>
      <c r="AL788" s="221"/>
      <c r="AM788" s="221"/>
      <c r="AN788" s="221"/>
      <c r="AO788" s="221"/>
      <c r="AP788" s="221"/>
      <c r="AQ788" s="274"/>
      <c r="AR788" s="274"/>
      <c r="AS788" s="221"/>
      <c r="AT788" s="221"/>
      <c r="AU788" s="221"/>
      <c r="AV788" s="221"/>
      <c r="AW788" s="221"/>
      <c r="AX788" s="221"/>
      <c r="AY788" s="221"/>
      <c r="AZ788" s="221"/>
    </row>
    <row r="789" spans="1:52" x14ac:dyDescent="0.15">
      <c r="A789" s="275"/>
      <c r="B789" s="274"/>
      <c r="C789" s="111"/>
      <c r="D789" s="111">
        <v>0</v>
      </c>
      <c r="E789" s="105">
        <v>0</v>
      </c>
      <c r="F789" s="105">
        <v>13.246532918117209</v>
      </c>
      <c r="G789" s="105">
        <v>13.432881932225131</v>
      </c>
      <c r="H789" s="105">
        <v>0</v>
      </c>
      <c r="I789" s="105">
        <v>0</v>
      </c>
      <c r="J789" s="105"/>
      <c r="L789" s="25"/>
      <c r="M789" s="105">
        <f t="shared" si="103"/>
        <v>0</v>
      </c>
      <c r="N789" s="105">
        <f t="shared" si="104"/>
        <v>-0.18634901410792182</v>
      </c>
      <c r="O789" s="105">
        <f t="shared" si="105"/>
        <v>0</v>
      </c>
      <c r="P789" s="25"/>
      <c r="Q789" s="105"/>
      <c r="R789" s="105"/>
      <c r="S789" s="284"/>
      <c r="U789" s="25"/>
      <c r="V789" s="112">
        <f t="shared" si="106"/>
        <v>0</v>
      </c>
      <c r="W789" s="112">
        <f t="shared" si="107"/>
        <v>0</v>
      </c>
      <c r="X789" s="112">
        <f t="shared" si="108"/>
        <v>0</v>
      </c>
      <c r="Z789" s="102">
        <f t="shared" si="109"/>
        <v>1</v>
      </c>
      <c r="AA789" s="102">
        <f t="shared" si="110"/>
        <v>1</v>
      </c>
      <c r="AH789" s="221"/>
      <c r="AI789" s="270"/>
      <c r="AJ789" s="221"/>
      <c r="AK789" s="221"/>
      <c r="AL789" s="221"/>
      <c r="AM789" s="221"/>
      <c r="AN789" s="221"/>
      <c r="AO789" s="221"/>
      <c r="AP789" s="221"/>
      <c r="AQ789" s="274"/>
      <c r="AR789" s="274"/>
      <c r="AS789" s="221"/>
      <c r="AT789" s="221"/>
      <c r="AU789" s="221"/>
      <c r="AV789" s="221"/>
      <c r="AW789" s="221"/>
      <c r="AX789" s="221"/>
      <c r="AY789" s="221"/>
      <c r="AZ789" s="221"/>
    </row>
    <row r="790" spans="1:52" x14ac:dyDescent="0.15">
      <c r="A790" s="275"/>
      <c r="B790" s="274"/>
      <c r="C790" s="111"/>
      <c r="D790" s="111">
        <v>0</v>
      </c>
      <c r="E790" s="105">
        <v>0</v>
      </c>
      <c r="F790" s="105">
        <v>13.246532918117209</v>
      </c>
      <c r="G790" s="105">
        <v>13.432881932225131</v>
      </c>
      <c r="H790" s="105">
        <v>0</v>
      </c>
      <c r="I790" s="105">
        <v>0</v>
      </c>
      <c r="J790" s="105"/>
      <c r="L790" s="25"/>
      <c r="M790" s="105">
        <f t="shared" si="103"/>
        <v>0</v>
      </c>
      <c r="N790" s="105">
        <f t="shared" si="104"/>
        <v>-0.18634901410792182</v>
      </c>
      <c r="O790" s="105">
        <f t="shared" si="105"/>
        <v>0</v>
      </c>
      <c r="P790" s="25"/>
      <c r="Q790" s="105"/>
      <c r="R790" s="105"/>
      <c r="S790" s="284"/>
      <c r="U790" s="25"/>
      <c r="V790" s="112">
        <f t="shared" si="106"/>
        <v>0</v>
      </c>
      <c r="W790" s="112">
        <f t="shared" si="107"/>
        <v>0</v>
      </c>
      <c r="X790" s="112">
        <f t="shared" si="108"/>
        <v>0</v>
      </c>
      <c r="Z790" s="102">
        <f t="shared" si="109"/>
        <v>1</v>
      </c>
      <c r="AA790" s="102">
        <f t="shared" si="110"/>
        <v>1</v>
      </c>
      <c r="AH790" s="221"/>
      <c r="AI790" s="270"/>
      <c r="AJ790" s="221"/>
      <c r="AK790" s="221"/>
      <c r="AL790" s="221"/>
      <c r="AM790" s="221"/>
      <c r="AN790" s="221"/>
      <c r="AO790" s="221"/>
      <c r="AP790" s="221"/>
      <c r="AQ790" s="274"/>
      <c r="AR790" s="274"/>
      <c r="AS790" s="221"/>
      <c r="AT790" s="221"/>
      <c r="AU790" s="221"/>
      <c r="AV790" s="221"/>
      <c r="AW790" s="221"/>
      <c r="AX790" s="221"/>
      <c r="AY790" s="221"/>
      <c r="AZ790" s="221"/>
    </row>
    <row r="791" spans="1:52" x14ac:dyDescent="0.15">
      <c r="A791" s="275"/>
      <c r="B791" s="274"/>
      <c r="C791" s="111"/>
      <c r="D791" s="111">
        <v>0</v>
      </c>
      <c r="E791" s="105">
        <v>0</v>
      </c>
      <c r="F791" s="105">
        <v>13.246532918117209</v>
      </c>
      <c r="G791" s="105">
        <v>13.432881932225131</v>
      </c>
      <c r="H791" s="105">
        <v>0</v>
      </c>
      <c r="I791" s="105">
        <v>0</v>
      </c>
      <c r="J791" s="105"/>
      <c r="L791" s="25"/>
      <c r="M791" s="105">
        <f t="shared" si="103"/>
        <v>0</v>
      </c>
      <c r="N791" s="105">
        <f t="shared" si="104"/>
        <v>-0.18634901410792182</v>
      </c>
      <c r="O791" s="105">
        <f t="shared" si="105"/>
        <v>0</v>
      </c>
      <c r="P791" s="25"/>
      <c r="Q791" s="105"/>
      <c r="R791" s="105"/>
      <c r="S791" s="284"/>
      <c r="U791" s="25"/>
      <c r="V791" s="112">
        <f t="shared" si="106"/>
        <v>0</v>
      </c>
      <c r="W791" s="112">
        <f t="shared" si="107"/>
        <v>0</v>
      </c>
      <c r="X791" s="112">
        <f t="shared" si="108"/>
        <v>0</v>
      </c>
      <c r="Z791" s="102">
        <f t="shared" si="109"/>
        <v>1</v>
      </c>
      <c r="AA791" s="102">
        <f t="shared" si="110"/>
        <v>1</v>
      </c>
      <c r="AH791" s="221"/>
      <c r="AI791" s="270"/>
      <c r="AJ791" s="221"/>
      <c r="AK791" s="221"/>
      <c r="AL791" s="221"/>
      <c r="AM791" s="221"/>
      <c r="AN791" s="221"/>
      <c r="AO791" s="221"/>
      <c r="AP791" s="221"/>
      <c r="AQ791" s="274"/>
      <c r="AR791" s="274"/>
      <c r="AS791" s="221"/>
      <c r="AT791" s="221"/>
      <c r="AU791" s="221"/>
      <c r="AV791" s="221"/>
      <c r="AW791" s="221"/>
      <c r="AX791" s="221"/>
      <c r="AY791" s="221"/>
      <c r="AZ791" s="221"/>
    </row>
    <row r="792" spans="1:52" x14ac:dyDescent="0.15">
      <c r="A792" s="275"/>
      <c r="B792" s="274"/>
      <c r="C792" s="111"/>
      <c r="D792" s="111">
        <v>0</v>
      </c>
      <c r="E792" s="105">
        <v>0</v>
      </c>
      <c r="F792" s="105">
        <v>13.246532918117209</v>
      </c>
      <c r="G792" s="105">
        <v>13.432881932225131</v>
      </c>
      <c r="H792" s="105">
        <v>0</v>
      </c>
      <c r="I792" s="105">
        <v>0</v>
      </c>
      <c r="J792" s="105"/>
      <c r="L792" s="25"/>
      <c r="M792" s="105">
        <f t="shared" si="103"/>
        <v>0</v>
      </c>
      <c r="N792" s="105">
        <f t="shared" si="104"/>
        <v>-0.18634901410792182</v>
      </c>
      <c r="O792" s="105">
        <f t="shared" si="105"/>
        <v>0</v>
      </c>
      <c r="P792" s="25"/>
      <c r="Q792" s="105"/>
      <c r="R792" s="105"/>
      <c r="S792" s="284"/>
      <c r="U792" s="25"/>
      <c r="V792" s="112">
        <f t="shared" si="106"/>
        <v>0</v>
      </c>
      <c r="W792" s="112">
        <f t="shared" si="107"/>
        <v>0</v>
      </c>
      <c r="X792" s="112">
        <f t="shared" si="108"/>
        <v>0</v>
      </c>
      <c r="Z792" s="102">
        <f t="shared" si="109"/>
        <v>1</v>
      </c>
      <c r="AA792" s="102">
        <f t="shared" si="110"/>
        <v>1</v>
      </c>
      <c r="AH792" s="221"/>
      <c r="AI792" s="270"/>
      <c r="AJ792" s="221"/>
      <c r="AK792" s="221"/>
      <c r="AL792" s="221"/>
      <c r="AM792" s="221"/>
      <c r="AN792" s="221"/>
      <c r="AO792" s="221"/>
      <c r="AP792" s="221"/>
      <c r="AQ792" s="274"/>
      <c r="AR792" s="274"/>
      <c r="AS792" s="221"/>
      <c r="AT792" s="221"/>
      <c r="AU792" s="221"/>
      <c r="AV792" s="221"/>
      <c r="AW792" s="221"/>
      <c r="AX792" s="221"/>
      <c r="AY792" s="221"/>
      <c r="AZ792" s="221"/>
    </row>
    <row r="793" spans="1:52" x14ac:dyDescent="0.15">
      <c r="A793" s="275"/>
      <c r="B793" s="274"/>
      <c r="C793" s="111"/>
      <c r="D793" s="111">
        <v>0</v>
      </c>
      <c r="E793" s="105">
        <v>0</v>
      </c>
      <c r="F793" s="105">
        <v>13.246532918117209</v>
      </c>
      <c r="G793" s="105">
        <v>13.432881932225131</v>
      </c>
      <c r="H793" s="105">
        <v>0</v>
      </c>
      <c r="I793" s="105">
        <v>0</v>
      </c>
      <c r="J793" s="105"/>
      <c r="L793" s="25"/>
      <c r="M793" s="105">
        <f t="shared" si="103"/>
        <v>0</v>
      </c>
      <c r="N793" s="105">
        <f t="shared" si="104"/>
        <v>-0.18634901410792182</v>
      </c>
      <c r="O793" s="105">
        <f t="shared" si="105"/>
        <v>0</v>
      </c>
      <c r="P793" s="25"/>
      <c r="Q793" s="105"/>
      <c r="R793" s="105"/>
      <c r="S793" s="284"/>
      <c r="U793" s="25"/>
      <c r="V793" s="112">
        <f t="shared" si="106"/>
        <v>0</v>
      </c>
      <c r="W793" s="112">
        <f t="shared" si="107"/>
        <v>0</v>
      </c>
      <c r="X793" s="112">
        <f t="shared" si="108"/>
        <v>0</v>
      </c>
      <c r="Z793" s="102">
        <f t="shared" si="109"/>
        <v>1</v>
      </c>
      <c r="AA793" s="102">
        <f t="shared" si="110"/>
        <v>1</v>
      </c>
      <c r="AH793" s="221"/>
      <c r="AI793" s="270"/>
      <c r="AJ793" s="221"/>
      <c r="AK793" s="221"/>
      <c r="AL793" s="221"/>
      <c r="AM793" s="221"/>
      <c r="AN793" s="221"/>
      <c r="AO793" s="221"/>
      <c r="AP793" s="221"/>
      <c r="AQ793" s="274"/>
      <c r="AR793" s="274"/>
      <c r="AS793" s="221"/>
      <c r="AT793" s="221"/>
      <c r="AU793" s="221"/>
      <c r="AV793" s="221"/>
      <c r="AW793" s="221"/>
      <c r="AX793" s="221"/>
      <c r="AY793" s="221"/>
      <c r="AZ793" s="221"/>
    </row>
    <row r="794" spans="1:52" x14ac:dyDescent="0.15">
      <c r="A794" s="275"/>
      <c r="B794" s="274"/>
      <c r="C794" s="111"/>
      <c r="D794" s="111">
        <v>0</v>
      </c>
      <c r="E794" s="105">
        <v>0</v>
      </c>
      <c r="F794" s="105">
        <v>13.246532918117209</v>
      </c>
      <c r="G794" s="105">
        <v>13.432881932225131</v>
      </c>
      <c r="H794" s="105">
        <v>0</v>
      </c>
      <c r="I794" s="105">
        <v>0</v>
      </c>
      <c r="J794" s="105"/>
      <c r="L794" s="25"/>
      <c r="M794" s="105">
        <f t="shared" si="103"/>
        <v>0</v>
      </c>
      <c r="N794" s="105">
        <f t="shared" si="104"/>
        <v>-0.18634901410792182</v>
      </c>
      <c r="O794" s="105">
        <f t="shared" si="105"/>
        <v>0</v>
      </c>
      <c r="P794" s="25"/>
      <c r="Q794" s="105"/>
      <c r="R794" s="105"/>
      <c r="S794" s="284"/>
      <c r="U794" s="25"/>
      <c r="V794" s="112">
        <f t="shared" si="106"/>
        <v>0</v>
      </c>
      <c r="W794" s="112">
        <f t="shared" si="107"/>
        <v>0</v>
      </c>
      <c r="X794" s="112">
        <f t="shared" si="108"/>
        <v>0</v>
      </c>
      <c r="Z794" s="102">
        <f t="shared" si="109"/>
        <v>1</v>
      </c>
      <c r="AA794" s="102">
        <f t="shared" si="110"/>
        <v>1</v>
      </c>
      <c r="AH794" s="221"/>
      <c r="AI794" s="270"/>
      <c r="AJ794" s="221"/>
      <c r="AK794" s="221"/>
      <c r="AL794" s="221"/>
      <c r="AM794" s="221"/>
      <c r="AN794" s="221"/>
      <c r="AO794" s="221"/>
      <c r="AP794" s="221"/>
      <c r="AQ794" s="274"/>
      <c r="AR794" s="274"/>
      <c r="AS794" s="221"/>
      <c r="AT794" s="221"/>
      <c r="AU794" s="221"/>
      <c r="AV794" s="221"/>
      <c r="AW794" s="221"/>
      <c r="AX794" s="221"/>
      <c r="AY794" s="221"/>
      <c r="AZ794" s="221"/>
    </row>
    <row r="795" spans="1:52" x14ac:dyDescent="0.15">
      <c r="A795" s="275"/>
      <c r="B795" s="274"/>
      <c r="C795" s="111"/>
      <c r="D795" s="111">
        <v>0</v>
      </c>
      <c r="E795" s="105">
        <v>0</v>
      </c>
      <c r="F795" s="105">
        <v>13.246532918117209</v>
      </c>
      <c r="G795" s="105">
        <v>13.432881932225131</v>
      </c>
      <c r="H795" s="105">
        <v>0</v>
      </c>
      <c r="I795" s="105">
        <v>0</v>
      </c>
      <c r="J795" s="105"/>
      <c r="L795" s="25"/>
      <c r="M795" s="105">
        <f t="shared" si="103"/>
        <v>0</v>
      </c>
      <c r="N795" s="105">
        <f t="shared" si="104"/>
        <v>-0.18634901410792182</v>
      </c>
      <c r="O795" s="105">
        <f t="shared" si="105"/>
        <v>0</v>
      </c>
      <c r="P795" s="25"/>
      <c r="Q795" s="105"/>
      <c r="R795" s="105"/>
      <c r="S795" s="284"/>
      <c r="U795" s="25"/>
      <c r="V795" s="112">
        <f t="shared" si="106"/>
        <v>0</v>
      </c>
      <c r="W795" s="112">
        <f t="shared" si="107"/>
        <v>0</v>
      </c>
      <c r="X795" s="112">
        <f t="shared" si="108"/>
        <v>0</v>
      </c>
      <c r="Z795" s="102">
        <f t="shared" si="109"/>
        <v>1</v>
      </c>
      <c r="AA795" s="102">
        <f t="shared" si="110"/>
        <v>1</v>
      </c>
      <c r="AH795" s="221"/>
      <c r="AI795" s="270"/>
      <c r="AJ795" s="221"/>
      <c r="AK795" s="221"/>
      <c r="AL795" s="221"/>
      <c r="AM795" s="221"/>
      <c r="AN795" s="221"/>
      <c r="AO795" s="221"/>
      <c r="AP795" s="221"/>
      <c r="AQ795" s="274"/>
      <c r="AR795" s="274"/>
      <c r="AS795" s="221"/>
      <c r="AT795" s="221"/>
      <c r="AU795" s="221"/>
      <c r="AV795" s="221"/>
      <c r="AW795" s="221"/>
      <c r="AX795" s="221"/>
      <c r="AY795" s="221"/>
      <c r="AZ795" s="221"/>
    </row>
    <row r="796" spans="1:52" x14ac:dyDescent="0.15">
      <c r="A796" s="275"/>
      <c r="B796" s="274"/>
      <c r="C796" s="111"/>
      <c r="D796" s="111">
        <v>0</v>
      </c>
      <c r="E796" s="105">
        <v>0</v>
      </c>
      <c r="F796" s="105">
        <v>13.246532918117209</v>
      </c>
      <c r="G796" s="105">
        <v>13.432881932225131</v>
      </c>
      <c r="H796" s="105">
        <v>0</v>
      </c>
      <c r="I796" s="105">
        <v>0</v>
      </c>
      <c r="J796" s="105"/>
      <c r="L796" s="25"/>
      <c r="M796" s="105">
        <f t="shared" si="103"/>
        <v>0</v>
      </c>
      <c r="N796" s="105">
        <f t="shared" si="104"/>
        <v>-0.18634901410792182</v>
      </c>
      <c r="O796" s="105">
        <f t="shared" si="105"/>
        <v>0</v>
      </c>
      <c r="P796" s="25"/>
      <c r="Q796" s="105"/>
      <c r="R796" s="105"/>
      <c r="S796" s="284"/>
      <c r="U796" s="25"/>
      <c r="V796" s="112">
        <f t="shared" si="106"/>
        <v>0</v>
      </c>
      <c r="W796" s="112">
        <f t="shared" si="107"/>
        <v>0</v>
      </c>
      <c r="X796" s="112">
        <f t="shared" si="108"/>
        <v>0</v>
      </c>
      <c r="Z796" s="102">
        <f t="shared" si="109"/>
        <v>1</v>
      </c>
      <c r="AA796" s="102">
        <f t="shared" si="110"/>
        <v>1</v>
      </c>
      <c r="AH796" s="221"/>
      <c r="AI796" s="270"/>
      <c r="AJ796" s="221"/>
      <c r="AK796" s="221"/>
      <c r="AL796" s="221"/>
      <c r="AM796" s="221"/>
      <c r="AN796" s="221"/>
      <c r="AO796" s="221"/>
      <c r="AP796" s="221"/>
      <c r="AQ796" s="274"/>
      <c r="AR796" s="274"/>
      <c r="AS796" s="221"/>
      <c r="AT796" s="221"/>
      <c r="AU796" s="221"/>
      <c r="AV796" s="221"/>
      <c r="AW796" s="221"/>
      <c r="AX796" s="221"/>
      <c r="AY796" s="221"/>
      <c r="AZ796" s="221"/>
    </row>
    <row r="797" spans="1:52" x14ac:dyDescent="0.15">
      <c r="A797" s="275"/>
      <c r="B797" s="274"/>
      <c r="C797" s="111"/>
      <c r="D797" s="111">
        <v>0</v>
      </c>
      <c r="E797" s="105">
        <v>0</v>
      </c>
      <c r="F797" s="105">
        <v>13.246532918117209</v>
      </c>
      <c r="G797" s="105">
        <v>13.432881932225131</v>
      </c>
      <c r="H797" s="105">
        <v>0</v>
      </c>
      <c r="I797" s="105">
        <v>0</v>
      </c>
      <c r="J797" s="105"/>
      <c r="L797" s="25"/>
      <c r="M797" s="105">
        <f t="shared" si="103"/>
        <v>0</v>
      </c>
      <c r="N797" s="105">
        <f t="shared" si="104"/>
        <v>-0.18634901410792182</v>
      </c>
      <c r="O797" s="105">
        <f t="shared" si="105"/>
        <v>0</v>
      </c>
      <c r="P797" s="25"/>
      <c r="Q797" s="105"/>
      <c r="R797" s="105"/>
      <c r="S797" s="284"/>
      <c r="U797" s="25"/>
      <c r="V797" s="112">
        <f t="shared" si="106"/>
        <v>0</v>
      </c>
      <c r="W797" s="112">
        <f t="shared" si="107"/>
        <v>0</v>
      </c>
      <c r="X797" s="112">
        <f t="shared" si="108"/>
        <v>0</v>
      </c>
      <c r="Z797" s="102">
        <f t="shared" si="109"/>
        <v>1</v>
      </c>
      <c r="AA797" s="102">
        <f t="shared" si="110"/>
        <v>1</v>
      </c>
      <c r="AH797" s="221"/>
      <c r="AI797" s="270"/>
      <c r="AJ797" s="221"/>
      <c r="AK797" s="221"/>
      <c r="AL797" s="221"/>
      <c r="AM797" s="221"/>
      <c r="AN797" s="221"/>
      <c r="AO797" s="221"/>
      <c r="AP797" s="221"/>
      <c r="AQ797" s="274"/>
      <c r="AR797" s="274"/>
      <c r="AS797" s="221"/>
      <c r="AT797" s="221"/>
      <c r="AU797" s="221"/>
      <c r="AV797" s="221"/>
      <c r="AW797" s="221"/>
      <c r="AX797" s="221"/>
      <c r="AY797" s="221"/>
      <c r="AZ797" s="221"/>
    </row>
    <row r="798" spans="1:52" x14ac:dyDescent="0.15">
      <c r="A798" s="275"/>
      <c r="B798" s="274"/>
      <c r="C798" s="111"/>
      <c r="D798" s="111">
        <v>0</v>
      </c>
      <c r="E798" s="105">
        <v>0</v>
      </c>
      <c r="F798" s="105">
        <v>13.246532918117209</v>
      </c>
      <c r="G798" s="105">
        <v>13.432881932225131</v>
      </c>
      <c r="H798" s="105">
        <v>0</v>
      </c>
      <c r="I798" s="105">
        <v>0</v>
      </c>
      <c r="J798" s="105"/>
      <c r="L798" s="25"/>
      <c r="M798" s="105">
        <f t="shared" si="103"/>
        <v>0</v>
      </c>
      <c r="N798" s="105">
        <f t="shared" si="104"/>
        <v>-0.18634901410792182</v>
      </c>
      <c r="O798" s="105">
        <f t="shared" si="105"/>
        <v>0</v>
      </c>
      <c r="P798" s="25"/>
      <c r="Q798" s="105"/>
      <c r="R798" s="105"/>
      <c r="S798" s="284"/>
      <c r="U798" s="25"/>
      <c r="V798" s="112">
        <f t="shared" si="106"/>
        <v>0</v>
      </c>
      <c r="W798" s="112">
        <f t="shared" si="107"/>
        <v>0</v>
      </c>
      <c r="X798" s="112">
        <f t="shared" si="108"/>
        <v>0</v>
      </c>
      <c r="Z798" s="102">
        <f t="shared" si="109"/>
        <v>1</v>
      </c>
      <c r="AA798" s="102">
        <f t="shared" si="110"/>
        <v>1</v>
      </c>
      <c r="AH798" s="221"/>
      <c r="AI798" s="270"/>
      <c r="AJ798" s="221"/>
      <c r="AK798" s="221"/>
      <c r="AL798" s="221"/>
      <c r="AM798" s="221"/>
      <c r="AN798" s="221"/>
      <c r="AO798" s="221"/>
      <c r="AP798" s="221"/>
      <c r="AQ798" s="274"/>
      <c r="AR798" s="274"/>
      <c r="AS798" s="221"/>
      <c r="AT798" s="221"/>
      <c r="AU798" s="221"/>
      <c r="AV798" s="221"/>
      <c r="AW798" s="221"/>
      <c r="AX798" s="221"/>
      <c r="AY798" s="221"/>
      <c r="AZ798" s="221"/>
    </row>
    <row r="799" spans="1:52" x14ac:dyDescent="0.15">
      <c r="A799" s="275"/>
      <c r="B799" s="274"/>
      <c r="C799" s="111"/>
      <c r="D799" s="111">
        <v>0</v>
      </c>
      <c r="E799" s="105">
        <v>0</v>
      </c>
      <c r="F799" s="105">
        <v>13.246532918117209</v>
      </c>
      <c r="G799" s="105">
        <v>13.432881932225131</v>
      </c>
      <c r="H799" s="105">
        <v>0</v>
      </c>
      <c r="I799" s="105">
        <v>0</v>
      </c>
      <c r="J799" s="105"/>
      <c r="L799" s="25"/>
      <c r="M799" s="105">
        <f t="shared" si="103"/>
        <v>0</v>
      </c>
      <c r="N799" s="105">
        <f t="shared" si="104"/>
        <v>-0.18634901410792182</v>
      </c>
      <c r="O799" s="105">
        <f t="shared" si="105"/>
        <v>0</v>
      </c>
      <c r="P799" s="25"/>
      <c r="Q799" s="105"/>
      <c r="R799" s="105"/>
      <c r="S799" s="284"/>
      <c r="U799" s="25"/>
      <c r="V799" s="112">
        <f t="shared" si="106"/>
        <v>0</v>
      </c>
      <c r="W799" s="112">
        <f t="shared" si="107"/>
        <v>0</v>
      </c>
      <c r="X799" s="112">
        <f t="shared" si="108"/>
        <v>0</v>
      </c>
      <c r="Z799" s="102">
        <f t="shared" si="109"/>
        <v>1</v>
      </c>
      <c r="AA799" s="102">
        <f t="shared" si="110"/>
        <v>1</v>
      </c>
      <c r="AH799" s="221"/>
      <c r="AI799" s="270"/>
      <c r="AJ799" s="221"/>
      <c r="AK799" s="221"/>
      <c r="AL799" s="221"/>
      <c r="AM799" s="221"/>
      <c r="AN799" s="221"/>
      <c r="AO799" s="221"/>
      <c r="AP799" s="221"/>
      <c r="AQ799" s="274"/>
      <c r="AR799" s="274"/>
      <c r="AS799" s="221"/>
      <c r="AT799" s="221"/>
      <c r="AU799" s="221"/>
      <c r="AV799" s="221"/>
      <c r="AW799" s="221"/>
      <c r="AX799" s="221"/>
      <c r="AY799" s="221"/>
      <c r="AZ799" s="221"/>
    </row>
    <row r="800" spans="1:52" x14ac:dyDescent="0.15">
      <c r="A800" s="275"/>
      <c r="B800" s="274"/>
      <c r="C800" s="111"/>
      <c r="D800" s="111">
        <v>0</v>
      </c>
      <c r="E800" s="105">
        <v>0</v>
      </c>
      <c r="F800" s="105">
        <v>13.246532918117209</v>
      </c>
      <c r="G800" s="105">
        <v>13.432881932225131</v>
      </c>
      <c r="H800" s="105">
        <v>0</v>
      </c>
      <c r="I800" s="105">
        <v>0</v>
      </c>
      <c r="J800" s="105"/>
      <c r="L800" s="25"/>
      <c r="M800" s="105">
        <f t="shared" si="103"/>
        <v>0</v>
      </c>
      <c r="N800" s="105">
        <f t="shared" si="104"/>
        <v>-0.18634901410792182</v>
      </c>
      <c r="O800" s="105">
        <f t="shared" si="105"/>
        <v>0</v>
      </c>
      <c r="P800" s="25"/>
      <c r="Q800" s="105"/>
      <c r="R800" s="105"/>
      <c r="S800" s="284"/>
      <c r="U800" s="25"/>
      <c r="V800" s="112">
        <f t="shared" si="106"/>
        <v>0</v>
      </c>
      <c r="W800" s="112">
        <f t="shared" si="107"/>
        <v>0</v>
      </c>
      <c r="X800" s="112">
        <f t="shared" si="108"/>
        <v>0</v>
      </c>
      <c r="Z800" s="102">
        <f t="shared" si="109"/>
        <v>1</v>
      </c>
      <c r="AA800" s="102">
        <f t="shared" si="110"/>
        <v>1</v>
      </c>
      <c r="AH800" s="221"/>
      <c r="AI800" s="270"/>
      <c r="AJ800" s="221"/>
      <c r="AK800" s="221"/>
      <c r="AL800" s="221"/>
      <c r="AM800" s="221"/>
      <c r="AN800" s="221"/>
      <c r="AO800" s="221"/>
      <c r="AP800" s="221"/>
      <c r="AQ800" s="274"/>
      <c r="AR800" s="274"/>
      <c r="AS800" s="221"/>
      <c r="AT800" s="221"/>
      <c r="AU800" s="221"/>
      <c r="AV800" s="221"/>
      <c r="AW800" s="221"/>
      <c r="AX800" s="221"/>
      <c r="AY800" s="221"/>
      <c r="AZ800" s="221"/>
    </row>
    <row r="801" spans="1:52" x14ac:dyDescent="0.15">
      <c r="A801" s="275"/>
      <c r="B801" s="274"/>
      <c r="C801" s="111"/>
      <c r="D801" s="111">
        <v>0</v>
      </c>
      <c r="E801" s="105">
        <v>0</v>
      </c>
      <c r="F801" s="105">
        <v>13.246532918117209</v>
      </c>
      <c r="G801" s="105">
        <v>13.432881932225131</v>
      </c>
      <c r="H801" s="105">
        <v>0</v>
      </c>
      <c r="I801" s="105">
        <v>0</v>
      </c>
      <c r="J801" s="105"/>
      <c r="L801" s="25"/>
      <c r="M801" s="105">
        <f t="shared" si="103"/>
        <v>0</v>
      </c>
      <c r="N801" s="105">
        <f t="shared" si="104"/>
        <v>-0.18634901410792182</v>
      </c>
      <c r="O801" s="105">
        <f t="shared" si="105"/>
        <v>0</v>
      </c>
      <c r="P801" s="25"/>
      <c r="Q801" s="105"/>
      <c r="R801" s="105"/>
      <c r="S801" s="284"/>
      <c r="U801" s="25"/>
      <c r="V801" s="112">
        <f t="shared" si="106"/>
        <v>0</v>
      </c>
      <c r="W801" s="112">
        <f t="shared" si="107"/>
        <v>0</v>
      </c>
      <c r="X801" s="112">
        <f t="shared" si="108"/>
        <v>0</v>
      </c>
      <c r="Z801" s="102">
        <f t="shared" si="109"/>
        <v>1</v>
      </c>
      <c r="AA801" s="102">
        <f t="shared" si="110"/>
        <v>1</v>
      </c>
      <c r="AH801" s="221"/>
      <c r="AI801" s="270"/>
      <c r="AJ801" s="221"/>
      <c r="AK801" s="221"/>
      <c r="AL801" s="221"/>
      <c r="AM801" s="221"/>
      <c r="AN801" s="221"/>
      <c r="AO801" s="221"/>
      <c r="AP801" s="221"/>
      <c r="AQ801" s="274"/>
      <c r="AR801" s="274"/>
      <c r="AS801" s="221"/>
      <c r="AT801" s="221"/>
      <c r="AU801" s="221"/>
      <c r="AV801" s="221"/>
      <c r="AW801" s="221"/>
      <c r="AX801" s="221"/>
      <c r="AY801" s="221"/>
      <c r="AZ801" s="221"/>
    </row>
    <row r="802" spans="1:52" x14ac:dyDescent="0.15">
      <c r="A802" s="275"/>
      <c r="B802" s="274"/>
      <c r="C802" s="111"/>
      <c r="D802" s="111">
        <v>0</v>
      </c>
      <c r="E802" s="105">
        <v>0</v>
      </c>
      <c r="F802" s="105">
        <v>13.246532918117209</v>
      </c>
      <c r="G802" s="105">
        <v>13.432881932225131</v>
      </c>
      <c r="H802" s="105">
        <v>0</v>
      </c>
      <c r="I802" s="105">
        <v>0</v>
      </c>
      <c r="J802" s="105"/>
      <c r="L802" s="25"/>
      <c r="M802" s="105">
        <f t="shared" si="103"/>
        <v>0</v>
      </c>
      <c r="N802" s="105">
        <f t="shared" si="104"/>
        <v>-0.18634901410792182</v>
      </c>
      <c r="O802" s="105">
        <f t="shared" si="105"/>
        <v>0</v>
      </c>
      <c r="P802" s="25"/>
      <c r="Q802" s="105"/>
      <c r="R802" s="105"/>
      <c r="S802" s="284"/>
      <c r="U802" s="25"/>
      <c r="V802" s="112">
        <f t="shared" si="106"/>
        <v>0</v>
      </c>
      <c r="W802" s="112">
        <f t="shared" si="107"/>
        <v>0</v>
      </c>
      <c r="X802" s="112">
        <f t="shared" si="108"/>
        <v>0</v>
      </c>
      <c r="Z802" s="102">
        <f t="shared" si="109"/>
        <v>1</v>
      </c>
      <c r="AA802" s="102">
        <f t="shared" si="110"/>
        <v>1</v>
      </c>
      <c r="AH802" s="221"/>
      <c r="AI802" s="270"/>
      <c r="AJ802" s="221"/>
      <c r="AK802" s="221"/>
      <c r="AL802" s="221"/>
      <c r="AM802" s="221"/>
      <c r="AN802" s="221"/>
      <c r="AO802" s="221"/>
      <c r="AP802" s="221"/>
      <c r="AQ802" s="274"/>
      <c r="AR802" s="274"/>
      <c r="AS802" s="221"/>
      <c r="AT802" s="221"/>
      <c r="AU802" s="221"/>
      <c r="AV802" s="221"/>
      <c r="AW802" s="221"/>
      <c r="AX802" s="221"/>
      <c r="AY802" s="221"/>
      <c r="AZ802" s="221"/>
    </row>
    <row r="803" spans="1:52" x14ac:dyDescent="0.15">
      <c r="A803" s="275"/>
      <c r="B803" s="274"/>
      <c r="C803" s="111"/>
      <c r="D803" s="111">
        <v>0</v>
      </c>
      <c r="E803" s="105">
        <v>0</v>
      </c>
      <c r="F803" s="105">
        <v>13.246532918117209</v>
      </c>
      <c r="G803" s="105">
        <v>13.432881932225131</v>
      </c>
      <c r="H803" s="105">
        <v>0</v>
      </c>
      <c r="I803" s="105">
        <v>0</v>
      </c>
      <c r="J803" s="105"/>
      <c r="L803" s="25"/>
      <c r="M803" s="105">
        <f t="shared" si="103"/>
        <v>0</v>
      </c>
      <c r="N803" s="105">
        <f t="shared" si="104"/>
        <v>-0.18634901410792182</v>
      </c>
      <c r="O803" s="105">
        <f t="shared" si="105"/>
        <v>0</v>
      </c>
      <c r="P803" s="25"/>
      <c r="Q803" s="105"/>
      <c r="R803" s="105"/>
      <c r="S803" s="284"/>
      <c r="U803" s="25"/>
      <c r="V803" s="112">
        <f t="shared" si="106"/>
        <v>0</v>
      </c>
      <c r="W803" s="112">
        <f t="shared" si="107"/>
        <v>0</v>
      </c>
      <c r="X803" s="112">
        <f t="shared" si="108"/>
        <v>0</v>
      </c>
      <c r="Z803" s="102">
        <f t="shared" si="109"/>
        <v>1</v>
      </c>
      <c r="AA803" s="102">
        <f t="shared" si="110"/>
        <v>1</v>
      </c>
      <c r="AH803" s="221"/>
      <c r="AI803" s="270"/>
      <c r="AJ803" s="221"/>
      <c r="AK803" s="221"/>
      <c r="AL803" s="221"/>
      <c r="AM803" s="221"/>
      <c r="AN803" s="221"/>
      <c r="AO803" s="221"/>
      <c r="AP803" s="221"/>
      <c r="AQ803" s="274"/>
      <c r="AR803" s="274"/>
      <c r="AS803" s="221"/>
      <c r="AT803" s="221"/>
      <c r="AU803" s="221"/>
      <c r="AV803" s="221"/>
      <c r="AW803" s="221"/>
      <c r="AX803" s="221"/>
      <c r="AY803" s="221"/>
      <c r="AZ803" s="221"/>
    </row>
    <row r="804" spans="1:52" x14ac:dyDescent="0.15">
      <c r="A804" s="275"/>
      <c r="B804" s="274"/>
      <c r="C804" s="111"/>
      <c r="D804" s="111">
        <v>0</v>
      </c>
      <c r="E804" s="105">
        <v>0</v>
      </c>
      <c r="F804" s="105">
        <v>13.246532918117209</v>
      </c>
      <c r="G804" s="105">
        <v>13.432881932225131</v>
      </c>
      <c r="H804" s="105">
        <v>0</v>
      </c>
      <c r="I804" s="105">
        <v>0</v>
      </c>
      <c r="J804" s="105"/>
      <c r="L804" s="25"/>
      <c r="M804" s="105">
        <f t="shared" si="103"/>
        <v>0</v>
      </c>
      <c r="N804" s="105">
        <f t="shared" si="104"/>
        <v>-0.18634901410792182</v>
      </c>
      <c r="O804" s="105">
        <f t="shared" si="105"/>
        <v>0</v>
      </c>
      <c r="P804" s="25"/>
      <c r="Q804" s="105"/>
      <c r="R804" s="105"/>
      <c r="S804" s="284"/>
      <c r="U804" s="25"/>
      <c r="V804" s="112">
        <f t="shared" si="106"/>
        <v>0</v>
      </c>
      <c r="W804" s="112">
        <f t="shared" si="107"/>
        <v>0</v>
      </c>
      <c r="X804" s="112">
        <f t="shared" si="108"/>
        <v>0</v>
      </c>
      <c r="Z804" s="102">
        <f t="shared" si="109"/>
        <v>1</v>
      </c>
      <c r="AA804" s="102">
        <f t="shared" si="110"/>
        <v>1</v>
      </c>
      <c r="AH804" s="221"/>
      <c r="AI804" s="270"/>
      <c r="AJ804" s="221"/>
      <c r="AK804" s="221"/>
      <c r="AL804" s="221"/>
      <c r="AM804" s="221"/>
      <c r="AN804" s="221"/>
      <c r="AO804" s="221"/>
      <c r="AP804" s="221"/>
      <c r="AQ804" s="274"/>
      <c r="AR804" s="274"/>
      <c r="AS804" s="221"/>
      <c r="AT804" s="221"/>
      <c r="AU804" s="221"/>
      <c r="AV804" s="221"/>
      <c r="AW804" s="221"/>
      <c r="AX804" s="221"/>
      <c r="AY804" s="221"/>
      <c r="AZ804" s="221"/>
    </row>
    <row r="805" spans="1:52" x14ac:dyDescent="0.15">
      <c r="A805" s="275"/>
      <c r="B805" s="274"/>
      <c r="C805" s="111"/>
      <c r="D805" s="111">
        <v>0</v>
      </c>
      <c r="E805" s="105">
        <v>0</v>
      </c>
      <c r="F805" s="105">
        <v>13.246532918117209</v>
      </c>
      <c r="G805" s="105">
        <v>13.432881932225131</v>
      </c>
      <c r="H805" s="105">
        <v>0</v>
      </c>
      <c r="I805" s="105">
        <v>0</v>
      </c>
      <c r="J805" s="105"/>
      <c r="L805" s="25"/>
      <c r="M805" s="105">
        <f t="shared" si="103"/>
        <v>0</v>
      </c>
      <c r="N805" s="105">
        <f t="shared" si="104"/>
        <v>-0.18634901410792182</v>
      </c>
      <c r="O805" s="105">
        <f t="shared" si="105"/>
        <v>0</v>
      </c>
      <c r="P805" s="25"/>
      <c r="Q805" s="105"/>
      <c r="R805" s="105"/>
      <c r="S805" s="284"/>
      <c r="U805" s="25"/>
      <c r="V805" s="112">
        <f t="shared" si="106"/>
        <v>0</v>
      </c>
      <c r="W805" s="112">
        <f t="shared" si="107"/>
        <v>0</v>
      </c>
      <c r="X805" s="112">
        <f t="shared" si="108"/>
        <v>0</v>
      </c>
      <c r="Z805" s="102">
        <f t="shared" si="109"/>
        <v>1</v>
      </c>
      <c r="AA805" s="102">
        <f t="shared" si="110"/>
        <v>1</v>
      </c>
      <c r="AH805" s="221"/>
      <c r="AI805" s="270"/>
      <c r="AJ805" s="221"/>
      <c r="AK805" s="221"/>
      <c r="AL805" s="221"/>
      <c r="AM805" s="221"/>
      <c r="AN805" s="221"/>
      <c r="AO805" s="221"/>
      <c r="AP805" s="221"/>
      <c r="AQ805" s="274"/>
      <c r="AR805" s="274"/>
      <c r="AS805" s="221"/>
      <c r="AT805" s="221"/>
      <c r="AU805" s="221"/>
      <c r="AV805" s="221"/>
      <c r="AW805" s="221"/>
      <c r="AX805" s="221"/>
      <c r="AY805" s="221"/>
      <c r="AZ805" s="221"/>
    </row>
    <row r="806" spans="1:52" x14ac:dyDescent="0.15">
      <c r="A806" s="275"/>
      <c r="B806" s="274"/>
      <c r="C806" s="111"/>
      <c r="D806" s="111">
        <v>0</v>
      </c>
      <c r="E806" s="105">
        <v>0</v>
      </c>
      <c r="F806" s="105">
        <v>13.246532918117209</v>
      </c>
      <c r="G806" s="105">
        <v>13.432881932225131</v>
      </c>
      <c r="H806" s="105">
        <v>0</v>
      </c>
      <c r="I806" s="105">
        <v>0</v>
      </c>
      <c r="J806" s="105"/>
      <c r="L806" s="25"/>
      <c r="M806" s="105">
        <f t="shared" si="103"/>
        <v>0</v>
      </c>
      <c r="N806" s="105">
        <f t="shared" si="104"/>
        <v>-0.18634901410792182</v>
      </c>
      <c r="O806" s="105">
        <f t="shared" si="105"/>
        <v>0</v>
      </c>
      <c r="P806" s="25"/>
      <c r="Q806" s="105"/>
      <c r="R806" s="105"/>
      <c r="S806" s="284"/>
      <c r="U806" s="25"/>
      <c r="V806" s="112">
        <f t="shared" si="106"/>
        <v>0</v>
      </c>
      <c r="W806" s="112">
        <f t="shared" si="107"/>
        <v>0</v>
      </c>
      <c r="X806" s="112">
        <f t="shared" si="108"/>
        <v>0</v>
      </c>
      <c r="Z806" s="102">
        <f t="shared" si="109"/>
        <v>1</v>
      </c>
      <c r="AA806" s="102">
        <f t="shared" si="110"/>
        <v>1</v>
      </c>
      <c r="AH806" s="221"/>
      <c r="AI806" s="270"/>
      <c r="AJ806" s="221"/>
      <c r="AK806" s="221"/>
      <c r="AL806" s="221"/>
      <c r="AM806" s="221"/>
      <c r="AN806" s="221"/>
      <c r="AO806" s="221"/>
      <c r="AP806" s="221"/>
      <c r="AQ806" s="274"/>
      <c r="AR806" s="274"/>
      <c r="AS806" s="221"/>
      <c r="AT806" s="221"/>
      <c r="AU806" s="221"/>
      <c r="AV806" s="221"/>
      <c r="AW806" s="221"/>
      <c r="AX806" s="221"/>
      <c r="AY806" s="221"/>
      <c r="AZ806" s="221"/>
    </row>
    <row r="807" spans="1:52" x14ac:dyDescent="0.15">
      <c r="A807" s="275"/>
      <c r="B807" s="274"/>
      <c r="C807" s="111"/>
      <c r="D807" s="111">
        <v>0</v>
      </c>
      <c r="E807" s="105">
        <v>0</v>
      </c>
      <c r="F807" s="105">
        <v>13.246532918117209</v>
      </c>
      <c r="G807" s="105">
        <v>13.432881932225131</v>
      </c>
      <c r="H807" s="105">
        <v>0</v>
      </c>
      <c r="I807" s="105">
        <v>0</v>
      </c>
      <c r="J807" s="105"/>
      <c r="L807" s="25"/>
      <c r="M807" s="105">
        <f t="shared" si="103"/>
        <v>0</v>
      </c>
      <c r="N807" s="105">
        <f t="shared" si="104"/>
        <v>-0.18634901410792182</v>
      </c>
      <c r="O807" s="105">
        <f t="shared" si="105"/>
        <v>0</v>
      </c>
      <c r="P807" s="25"/>
      <c r="Q807" s="105"/>
      <c r="R807" s="105"/>
      <c r="S807" s="284"/>
      <c r="U807" s="25"/>
      <c r="V807" s="112">
        <f t="shared" si="106"/>
        <v>0</v>
      </c>
      <c r="W807" s="112">
        <f t="shared" si="107"/>
        <v>0</v>
      </c>
      <c r="X807" s="112">
        <f t="shared" si="108"/>
        <v>0</v>
      </c>
      <c r="Z807" s="102">
        <f t="shared" si="109"/>
        <v>1</v>
      </c>
      <c r="AA807" s="102">
        <f t="shared" si="110"/>
        <v>1</v>
      </c>
      <c r="AH807" s="221"/>
      <c r="AI807" s="270"/>
      <c r="AJ807" s="221"/>
      <c r="AK807" s="221"/>
      <c r="AL807" s="221"/>
      <c r="AM807" s="221"/>
      <c r="AN807" s="221"/>
      <c r="AO807" s="221"/>
      <c r="AP807" s="221"/>
      <c r="AQ807" s="274"/>
      <c r="AR807" s="274"/>
      <c r="AS807" s="221"/>
      <c r="AT807" s="221"/>
      <c r="AU807" s="221"/>
      <c r="AV807" s="221"/>
      <c r="AW807" s="221"/>
      <c r="AX807" s="221"/>
      <c r="AY807" s="221"/>
      <c r="AZ807" s="221"/>
    </row>
    <row r="808" spans="1:52" x14ac:dyDescent="0.15">
      <c r="A808" s="275"/>
      <c r="B808" s="274"/>
      <c r="C808" s="111"/>
      <c r="D808" s="111">
        <v>0</v>
      </c>
      <c r="E808" s="105">
        <v>0</v>
      </c>
      <c r="F808" s="105">
        <v>13.246532918117209</v>
      </c>
      <c r="G808" s="105">
        <v>13.432881932225131</v>
      </c>
      <c r="H808" s="105">
        <v>0</v>
      </c>
      <c r="I808" s="105">
        <v>0</v>
      </c>
      <c r="J808" s="105"/>
      <c r="L808" s="25"/>
      <c r="M808" s="105">
        <f t="shared" si="103"/>
        <v>0</v>
      </c>
      <c r="N808" s="105">
        <f t="shared" si="104"/>
        <v>-0.18634901410792182</v>
      </c>
      <c r="O808" s="105">
        <f t="shared" si="105"/>
        <v>0</v>
      </c>
      <c r="P808" s="25"/>
      <c r="Q808" s="105"/>
      <c r="R808" s="105"/>
      <c r="S808" s="284"/>
      <c r="U808" s="25"/>
      <c r="V808" s="112">
        <f t="shared" si="106"/>
        <v>0</v>
      </c>
      <c r="W808" s="112">
        <f t="shared" si="107"/>
        <v>0</v>
      </c>
      <c r="X808" s="112">
        <f t="shared" si="108"/>
        <v>0</v>
      </c>
      <c r="Z808" s="102">
        <f t="shared" si="109"/>
        <v>1</v>
      </c>
      <c r="AA808" s="102">
        <f t="shared" si="110"/>
        <v>1</v>
      </c>
      <c r="AH808" s="221"/>
      <c r="AI808" s="270"/>
      <c r="AJ808" s="221"/>
      <c r="AK808" s="221"/>
      <c r="AL808" s="221"/>
      <c r="AM808" s="221"/>
      <c r="AN808" s="221"/>
      <c r="AO808" s="221"/>
      <c r="AP808" s="221"/>
      <c r="AQ808" s="274"/>
      <c r="AR808" s="274"/>
      <c r="AS808" s="221"/>
      <c r="AT808" s="221"/>
      <c r="AU808" s="221"/>
      <c r="AV808" s="221"/>
      <c r="AW808" s="221"/>
      <c r="AX808" s="221"/>
      <c r="AY808" s="221"/>
      <c r="AZ808" s="221"/>
    </row>
    <row r="809" spans="1:52" x14ac:dyDescent="0.15">
      <c r="A809" s="275"/>
      <c r="B809" s="274"/>
      <c r="C809" s="111"/>
      <c r="D809" s="111">
        <v>0</v>
      </c>
      <c r="E809" s="105">
        <v>0</v>
      </c>
      <c r="F809" s="105">
        <v>13.246532918117209</v>
      </c>
      <c r="G809" s="105">
        <v>13.432881932225131</v>
      </c>
      <c r="H809" s="105">
        <v>0</v>
      </c>
      <c r="I809" s="105">
        <v>0</v>
      </c>
      <c r="J809" s="105"/>
      <c r="L809" s="25"/>
      <c r="M809" s="105">
        <f t="shared" si="103"/>
        <v>0</v>
      </c>
      <c r="N809" s="105">
        <f t="shared" si="104"/>
        <v>-0.18634901410792182</v>
      </c>
      <c r="O809" s="105">
        <f t="shared" si="105"/>
        <v>0</v>
      </c>
      <c r="P809" s="25"/>
      <c r="Q809" s="105"/>
      <c r="R809" s="105"/>
      <c r="S809" s="284"/>
      <c r="U809" s="25"/>
      <c r="V809" s="112">
        <f t="shared" si="106"/>
        <v>0</v>
      </c>
      <c r="W809" s="112">
        <f t="shared" si="107"/>
        <v>0</v>
      </c>
      <c r="X809" s="112">
        <f t="shared" si="108"/>
        <v>0</v>
      </c>
      <c r="Z809" s="102">
        <f t="shared" si="109"/>
        <v>1</v>
      </c>
      <c r="AA809" s="102">
        <f t="shared" si="110"/>
        <v>1</v>
      </c>
      <c r="AH809" s="221"/>
      <c r="AI809" s="270"/>
      <c r="AJ809" s="221"/>
      <c r="AK809" s="221"/>
      <c r="AL809" s="221"/>
      <c r="AM809" s="221"/>
      <c r="AN809" s="221"/>
      <c r="AO809" s="221"/>
      <c r="AP809" s="221"/>
      <c r="AQ809" s="274"/>
      <c r="AR809" s="274"/>
      <c r="AS809" s="221"/>
      <c r="AT809" s="221"/>
      <c r="AU809" s="221"/>
      <c r="AV809" s="221"/>
      <c r="AW809" s="221"/>
      <c r="AX809" s="221"/>
      <c r="AY809" s="221"/>
      <c r="AZ809" s="221"/>
    </row>
    <row r="810" spans="1:52" x14ac:dyDescent="0.15">
      <c r="A810" s="275"/>
      <c r="B810" s="274"/>
      <c r="C810" s="111"/>
      <c r="D810" s="111">
        <v>0</v>
      </c>
      <c r="E810" s="105">
        <v>0</v>
      </c>
      <c r="F810" s="105">
        <v>13.246532918117209</v>
      </c>
      <c r="G810" s="105">
        <v>13.432881932225131</v>
      </c>
      <c r="H810" s="105">
        <v>0</v>
      </c>
      <c r="I810" s="105">
        <v>0</v>
      </c>
      <c r="J810" s="105"/>
      <c r="L810" s="25"/>
      <c r="M810" s="105">
        <f t="shared" si="103"/>
        <v>0</v>
      </c>
      <c r="N810" s="105">
        <f t="shared" si="104"/>
        <v>-0.18634901410792182</v>
      </c>
      <c r="O810" s="105">
        <f t="shared" si="105"/>
        <v>0</v>
      </c>
      <c r="P810" s="25"/>
      <c r="Q810" s="105"/>
      <c r="R810" s="105"/>
      <c r="S810" s="284"/>
      <c r="U810" s="25"/>
      <c r="V810" s="112">
        <f t="shared" si="106"/>
        <v>0</v>
      </c>
      <c r="W810" s="112">
        <f t="shared" si="107"/>
        <v>0</v>
      </c>
      <c r="X810" s="112">
        <f t="shared" si="108"/>
        <v>0</v>
      </c>
      <c r="Z810" s="102">
        <f t="shared" si="109"/>
        <v>1</v>
      </c>
      <c r="AA810" s="102">
        <f t="shared" si="110"/>
        <v>1</v>
      </c>
      <c r="AH810" s="221"/>
      <c r="AI810" s="270"/>
      <c r="AJ810" s="221"/>
      <c r="AK810" s="221"/>
      <c r="AL810" s="221"/>
      <c r="AM810" s="221"/>
      <c r="AN810" s="221"/>
      <c r="AO810" s="221"/>
      <c r="AP810" s="221"/>
      <c r="AQ810" s="274"/>
      <c r="AR810" s="274"/>
      <c r="AS810" s="221"/>
      <c r="AT810" s="221"/>
      <c r="AU810" s="221"/>
      <c r="AV810" s="221"/>
      <c r="AW810" s="221"/>
      <c r="AX810" s="221"/>
      <c r="AY810" s="221"/>
      <c r="AZ810" s="221"/>
    </row>
    <row r="811" spans="1:52" x14ac:dyDescent="0.15">
      <c r="A811" s="275"/>
      <c r="B811" s="274"/>
      <c r="C811" s="111"/>
      <c r="D811" s="111">
        <v>0</v>
      </c>
      <c r="E811" s="105">
        <v>0</v>
      </c>
      <c r="F811" s="105">
        <v>13.246532918117209</v>
      </c>
      <c r="G811" s="105">
        <v>13.432881932225131</v>
      </c>
      <c r="H811" s="105">
        <v>0</v>
      </c>
      <c r="I811" s="105">
        <v>0</v>
      </c>
      <c r="J811" s="105"/>
      <c r="L811" s="25"/>
      <c r="M811" s="105">
        <f t="shared" si="103"/>
        <v>0</v>
      </c>
      <c r="N811" s="105">
        <f t="shared" si="104"/>
        <v>-0.18634901410792182</v>
      </c>
      <c r="O811" s="105">
        <f t="shared" si="105"/>
        <v>0</v>
      </c>
      <c r="P811" s="25"/>
      <c r="Q811" s="105"/>
      <c r="R811" s="105"/>
      <c r="S811" s="284"/>
      <c r="U811" s="25"/>
      <c r="V811" s="112">
        <f t="shared" si="106"/>
        <v>0</v>
      </c>
      <c r="W811" s="112">
        <f t="shared" si="107"/>
        <v>0</v>
      </c>
      <c r="X811" s="112">
        <f t="shared" si="108"/>
        <v>0</v>
      </c>
      <c r="Z811" s="102">
        <f t="shared" si="109"/>
        <v>1</v>
      </c>
      <c r="AA811" s="102">
        <f t="shared" si="110"/>
        <v>1</v>
      </c>
      <c r="AH811" s="221"/>
      <c r="AI811" s="270"/>
      <c r="AJ811" s="221"/>
      <c r="AK811" s="221"/>
      <c r="AL811" s="221"/>
      <c r="AM811" s="221"/>
      <c r="AN811" s="221"/>
      <c r="AO811" s="221"/>
      <c r="AP811" s="221"/>
      <c r="AQ811" s="274"/>
      <c r="AR811" s="274"/>
      <c r="AS811" s="221"/>
      <c r="AT811" s="221"/>
      <c r="AU811" s="221"/>
      <c r="AV811" s="221"/>
      <c r="AW811" s="221"/>
      <c r="AX811" s="221"/>
      <c r="AY811" s="221"/>
      <c r="AZ811" s="221"/>
    </row>
    <row r="812" spans="1:52" x14ac:dyDescent="0.15">
      <c r="A812" s="275"/>
      <c r="B812" s="274"/>
      <c r="C812" s="111"/>
      <c r="D812" s="111">
        <v>0</v>
      </c>
      <c r="E812" s="105">
        <v>0</v>
      </c>
      <c r="F812" s="105">
        <v>13.246532918117209</v>
      </c>
      <c r="G812" s="105">
        <v>13.432881932225131</v>
      </c>
      <c r="H812" s="105">
        <v>0</v>
      </c>
      <c r="I812" s="105">
        <v>0</v>
      </c>
      <c r="J812" s="105"/>
      <c r="L812" s="25"/>
      <c r="M812" s="105">
        <f t="shared" si="103"/>
        <v>0</v>
      </c>
      <c r="N812" s="105">
        <f t="shared" si="104"/>
        <v>-0.18634901410792182</v>
      </c>
      <c r="O812" s="105">
        <f t="shared" si="105"/>
        <v>0</v>
      </c>
      <c r="P812" s="25"/>
      <c r="Q812" s="105"/>
      <c r="R812" s="105"/>
      <c r="S812" s="284"/>
      <c r="U812" s="25"/>
      <c r="V812" s="112">
        <f t="shared" si="106"/>
        <v>0</v>
      </c>
      <c r="W812" s="112">
        <f t="shared" si="107"/>
        <v>0</v>
      </c>
      <c r="X812" s="112">
        <f t="shared" si="108"/>
        <v>0</v>
      </c>
      <c r="Z812" s="102">
        <f t="shared" si="109"/>
        <v>1</v>
      </c>
      <c r="AA812" s="102">
        <f t="shared" si="110"/>
        <v>1</v>
      </c>
      <c r="AH812" s="221"/>
      <c r="AI812" s="270"/>
      <c r="AJ812" s="221"/>
      <c r="AK812" s="221"/>
      <c r="AL812" s="221"/>
      <c r="AM812" s="221"/>
      <c r="AN812" s="221"/>
      <c r="AO812" s="221"/>
      <c r="AP812" s="221"/>
      <c r="AQ812" s="274"/>
      <c r="AR812" s="274"/>
      <c r="AS812" s="221"/>
      <c r="AT812" s="221"/>
      <c r="AU812" s="221"/>
      <c r="AV812" s="221"/>
      <c r="AW812" s="221"/>
      <c r="AX812" s="221"/>
      <c r="AY812" s="221"/>
      <c r="AZ812" s="221"/>
    </row>
    <row r="813" spans="1:52" x14ac:dyDescent="0.15">
      <c r="A813" s="275"/>
      <c r="B813" s="274"/>
      <c r="C813" s="111"/>
      <c r="D813" s="111">
        <v>0</v>
      </c>
      <c r="E813" s="105">
        <v>0</v>
      </c>
      <c r="F813" s="105">
        <v>13.246532918117209</v>
      </c>
      <c r="G813" s="105">
        <v>13.432881932225131</v>
      </c>
      <c r="H813" s="105">
        <v>0</v>
      </c>
      <c r="I813" s="105">
        <v>0</v>
      </c>
      <c r="J813" s="105"/>
      <c r="L813" s="25"/>
      <c r="M813" s="105">
        <f t="shared" si="103"/>
        <v>0</v>
      </c>
      <c r="N813" s="105">
        <f t="shared" si="104"/>
        <v>-0.18634901410792182</v>
      </c>
      <c r="O813" s="105">
        <f t="shared" si="105"/>
        <v>0</v>
      </c>
      <c r="P813" s="25"/>
      <c r="Q813" s="105"/>
      <c r="R813" s="105"/>
      <c r="S813" s="284"/>
      <c r="U813" s="25"/>
      <c r="V813" s="112">
        <f t="shared" si="106"/>
        <v>0</v>
      </c>
      <c r="W813" s="112">
        <f t="shared" si="107"/>
        <v>0</v>
      </c>
      <c r="X813" s="112">
        <f t="shared" si="108"/>
        <v>0</v>
      </c>
      <c r="Z813" s="102">
        <f t="shared" si="109"/>
        <v>1</v>
      </c>
      <c r="AA813" s="102">
        <f t="shared" si="110"/>
        <v>1</v>
      </c>
      <c r="AH813" s="221"/>
      <c r="AI813" s="270"/>
      <c r="AJ813" s="221"/>
      <c r="AK813" s="221"/>
      <c r="AL813" s="221"/>
      <c r="AM813" s="221"/>
      <c r="AN813" s="221"/>
      <c r="AO813" s="221"/>
      <c r="AP813" s="221"/>
      <c r="AQ813" s="274"/>
      <c r="AR813" s="274"/>
      <c r="AS813" s="221"/>
      <c r="AT813" s="221"/>
      <c r="AU813" s="221"/>
      <c r="AV813" s="221"/>
      <c r="AW813" s="221"/>
      <c r="AX813" s="221"/>
      <c r="AY813" s="221"/>
      <c r="AZ813" s="221"/>
    </row>
    <row r="814" spans="1:52" x14ac:dyDescent="0.15">
      <c r="A814" s="275"/>
      <c r="B814" s="274"/>
      <c r="C814" s="111"/>
      <c r="D814" s="111">
        <v>0</v>
      </c>
      <c r="E814" s="105">
        <v>0</v>
      </c>
      <c r="F814" s="105">
        <v>13.246532918117209</v>
      </c>
      <c r="G814" s="105">
        <v>13.432881932225131</v>
      </c>
      <c r="H814" s="105">
        <v>0</v>
      </c>
      <c r="I814" s="105">
        <v>0</v>
      </c>
      <c r="J814" s="105"/>
      <c r="L814" s="25"/>
      <c r="M814" s="105">
        <f t="shared" si="103"/>
        <v>0</v>
      </c>
      <c r="N814" s="105">
        <f t="shared" si="104"/>
        <v>-0.18634901410792182</v>
      </c>
      <c r="O814" s="105">
        <f t="shared" si="105"/>
        <v>0</v>
      </c>
      <c r="P814" s="25"/>
      <c r="Q814" s="105"/>
      <c r="R814" s="105"/>
      <c r="S814" s="284"/>
      <c r="U814" s="25"/>
      <c r="V814" s="112">
        <f t="shared" si="106"/>
        <v>0</v>
      </c>
      <c r="W814" s="112">
        <f t="shared" si="107"/>
        <v>0</v>
      </c>
      <c r="X814" s="112">
        <f t="shared" si="108"/>
        <v>0</v>
      </c>
      <c r="Z814" s="102">
        <f t="shared" si="109"/>
        <v>1</v>
      </c>
      <c r="AA814" s="102">
        <f t="shared" si="110"/>
        <v>1</v>
      </c>
      <c r="AH814" s="221"/>
      <c r="AI814" s="270"/>
      <c r="AJ814" s="221"/>
      <c r="AK814" s="221"/>
      <c r="AL814" s="221"/>
      <c r="AM814" s="221"/>
      <c r="AN814" s="221"/>
      <c r="AO814" s="221"/>
      <c r="AP814" s="221"/>
      <c r="AQ814" s="274"/>
      <c r="AR814" s="274"/>
      <c r="AS814" s="221"/>
      <c r="AT814" s="221"/>
      <c r="AU814" s="221"/>
      <c r="AV814" s="221"/>
      <c r="AW814" s="221"/>
      <c r="AX814" s="221"/>
      <c r="AY814" s="221"/>
      <c r="AZ814" s="221"/>
    </row>
    <row r="815" spans="1:52" x14ac:dyDescent="0.15">
      <c r="A815" s="275"/>
      <c r="B815" s="274"/>
      <c r="C815" s="111"/>
      <c r="D815" s="111">
        <v>0</v>
      </c>
      <c r="E815" s="105">
        <v>0</v>
      </c>
      <c r="F815" s="105">
        <v>13.246532918117209</v>
      </c>
      <c r="G815" s="105">
        <v>13.432881932225131</v>
      </c>
      <c r="H815" s="105">
        <v>0</v>
      </c>
      <c r="I815" s="105">
        <v>0</v>
      </c>
      <c r="J815" s="105"/>
      <c r="L815" s="25"/>
      <c r="M815" s="105">
        <f t="shared" si="103"/>
        <v>0</v>
      </c>
      <c r="N815" s="105">
        <f t="shared" si="104"/>
        <v>-0.18634901410792182</v>
      </c>
      <c r="O815" s="105">
        <f t="shared" si="105"/>
        <v>0</v>
      </c>
      <c r="P815" s="25"/>
      <c r="Q815" s="105"/>
      <c r="R815" s="105"/>
      <c r="S815" s="284"/>
      <c r="U815" s="25"/>
      <c r="V815" s="112">
        <f t="shared" si="106"/>
        <v>0</v>
      </c>
      <c r="W815" s="112">
        <f t="shared" si="107"/>
        <v>0</v>
      </c>
      <c r="X815" s="112">
        <f t="shared" si="108"/>
        <v>0</v>
      </c>
      <c r="Z815" s="102">
        <f t="shared" si="109"/>
        <v>1</v>
      </c>
      <c r="AA815" s="102">
        <f t="shared" si="110"/>
        <v>1</v>
      </c>
      <c r="AH815" s="221"/>
      <c r="AI815" s="270"/>
      <c r="AJ815" s="221"/>
      <c r="AK815" s="221"/>
      <c r="AL815" s="221"/>
      <c r="AM815" s="221"/>
      <c r="AN815" s="221"/>
      <c r="AO815" s="221"/>
      <c r="AP815" s="221"/>
      <c r="AQ815" s="274"/>
      <c r="AR815" s="274"/>
      <c r="AS815" s="221"/>
      <c r="AT815" s="221"/>
      <c r="AU815" s="221"/>
      <c r="AV815" s="221"/>
      <c r="AW815" s="221"/>
      <c r="AX815" s="221"/>
      <c r="AY815" s="221"/>
      <c r="AZ815" s="221"/>
    </row>
    <row r="816" spans="1:52" x14ac:dyDescent="0.15">
      <c r="A816" s="275"/>
      <c r="B816" s="274"/>
      <c r="C816" s="111"/>
      <c r="D816" s="111">
        <v>0</v>
      </c>
      <c r="E816" s="105">
        <v>0</v>
      </c>
      <c r="F816" s="105">
        <v>13.246532918117209</v>
      </c>
      <c r="G816" s="105">
        <v>13.432881932225131</v>
      </c>
      <c r="H816" s="105">
        <v>0</v>
      </c>
      <c r="I816" s="105">
        <v>0</v>
      </c>
      <c r="J816" s="105"/>
      <c r="L816" s="25"/>
      <c r="M816" s="105">
        <f t="shared" si="103"/>
        <v>0</v>
      </c>
      <c r="N816" s="105">
        <f t="shared" si="104"/>
        <v>-0.18634901410792182</v>
      </c>
      <c r="O816" s="105">
        <f t="shared" si="105"/>
        <v>0</v>
      </c>
      <c r="P816" s="25"/>
      <c r="Q816" s="105"/>
      <c r="R816" s="105"/>
      <c r="S816" s="284"/>
      <c r="U816" s="25"/>
      <c r="V816" s="112">
        <f t="shared" si="106"/>
        <v>0</v>
      </c>
      <c r="W816" s="112">
        <f t="shared" si="107"/>
        <v>0</v>
      </c>
      <c r="X816" s="112">
        <f t="shared" si="108"/>
        <v>0</v>
      </c>
      <c r="Z816" s="102">
        <f t="shared" si="109"/>
        <v>1</v>
      </c>
      <c r="AA816" s="102">
        <f t="shared" si="110"/>
        <v>1</v>
      </c>
      <c r="AH816" s="221"/>
      <c r="AI816" s="270"/>
      <c r="AJ816" s="221"/>
      <c r="AK816" s="221"/>
      <c r="AL816" s="221"/>
      <c r="AM816" s="221"/>
      <c r="AN816" s="221"/>
      <c r="AO816" s="221"/>
      <c r="AP816" s="221"/>
      <c r="AQ816" s="274"/>
      <c r="AR816" s="274"/>
      <c r="AS816" s="221"/>
      <c r="AT816" s="221"/>
      <c r="AU816" s="221"/>
      <c r="AV816" s="221"/>
      <c r="AW816" s="221"/>
      <c r="AX816" s="221"/>
      <c r="AY816" s="221"/>
      <c r="AZ816" s="221"/>
    </row>
    <row r="817" spans="1:52" x14ac:dyDescent="0.15">
      <c r="A817" s="275"/>
      <c r="B817" s="274"/>
      <c r="C817" s="111"/>
      <c r="D817" s="111">
        <v>0</v>
      </c>
      <c r="E817" s="105">
        <v>0</v>
      </c>
      <c r="F817" s="105">
        <v>13.246532918117209</v>
      </c>
      <c r="G817" s="105">
        <v>13.432881932225131</v>
      </c>
      <c r="H817" s="105">
        <v>0</v>
      </c>
      <c r="I817" s="105">
        <v>0</v>
      </c>
      <c r="J817" s="105"/>
      <c r="L817" s="25"/>
      <c r="M817" s="105">
        <f t="shared" si="103"/>
        <v>0</v>
      </c>
      <c r="N817" s="105">
        <f t="shared" si="104"/>
        <v>-0.18634901410792182</v>
      </c>
      <c r="O817" s="105">
        <f t="shared" si="105"/>
        <v>0</v>
      </c>
      <c r="P817" s="25"/>
      <c r="Q817" s="105"/>
      <c r="R817" s="105"/>
      <c r="S817" s="284"/>
      <c r="U817" s="25"/>
      <c r="V817" s="112">
        <f t="shared" si="106"/>
        <v>0</v>
      </c>
      <c r="W817" s="112">
        <f t="shared" si="107"/>
        <v>0</v>
      </c>
      <c r="X817" s="112">
        <f t="shared" si="108"/>
        <v>0</v>
      </c>
      <c r="Z817" s="102">
        <f t="shared" si="109"/>
        <v>1</v>
      </c>
      <c r="AA817" s="102">
        <f t="shared" si="110"/>
        <v>1</v>
      </c>
      <c r="AH817" s="221"/>
      <c r="AI817" s="270"/>
      <c r="AJ817" s="221"/>
      <c r="AK817" s="221"/>
      <c r="AL817" s="221"/>
      <c r="AM817" s="221"/>
      <c r="AN817" s="221"/>
      <c r="AO817" s="221"/>
      <c r="AP817" s="221"/>
      <c r="AQ817" s="274"/>
      <c r="AR817" s="274"/>
      <c r="AS817" s="221"/>
      <c r="AT817" s="221"/>
      <c r="AU817" s="221"/>
      <c r="AV817" s="221"/>
      <c r="AW817" s="221"/>
      <c r="AX817" s="221"/>
      <c r="AY817" s="221"/>
      <c r="AZ817" s="221"/>
    </row>
    <row r="818" spans="1:52" x14ac:dyDescent="0.15">
      <c r="A818" s="275"/>
      <c r="B818" s="274"/>
      <c r="C818" s="111"/>
      <c r="D818" s="111">
        <v>0</v>
      </c>
      <c r="E818" s="105">
        <v>0</v>
      </c>
      <c r="F818" s="105">
        <v>13.246532918117209</v>
      </c>
      <c r="G818" s="105">
        <v>13.432881932225131</v>
      </c>
      <c r="H818" s="105">
        <v>0</v>
      </c>
      <c r="I818" s="105">
        <v>0</v>
      </c>
      <c r="J818" s="105"/>
      <c r="L818" s="25"/>
      <c r="M818" s="105">
        <f t="shared" si="103"/>
        <v>0</v>
      </c>
      <c r="N818" s="105">
        <f t="shared" si="104"/>
        <v>-0.18634901410792182</v>
      </c>
      <c r="O818" s="105">
        <f t="shared" si="105"/>
        <v>0</v>
      </c>
      <c r="P818" s="25"/>
      <c r="Q818" s="105"/>
      <c r="R818" s="105"/>
      <c r="S818" s="284"/>
      <c r="U818" s="25"/>
      <c r="V818" s="112">
        <f t="shared" si="106"/>
        <v>0</v>
      </c>
      <c r="W818" s="112">
        <f t="shared" si="107"/>
        <v>0</v>
      </c>
      <c r="X818" s="112">
        <f t="shared" si="108"/>
        <v>0</v>
      </c>
      <c r="Z818" s="102">
        <f t="shared" si="109"/>
        <v>1</v>
      </c>
      <c r="AA818" s="102">
        <f t="shared" si="110"/>
        <v>1</v>
      </c>
      <c r="AH818" s="221"/>
      <c r="AI818" s="270"/>
      <c r="AJ818" s="221"/>
      <c r="AK818" s="221"/>
      <c r="AL818" s="221"/>
      <c r="AM818" s="221"/>
      <c r="AN818" s="221"/>
      <c r="AO818" s="221"/>
      <c r="AP818" s="221"/>
      <c r="AQ818" s="274"/>
      <c r="AR818" s="274"/>
      <c r="AS818" s="221"/>
      <c r="AT818" s="221"/>
      <c r="AU818" s="221"/>
      <c r="AV818" s="221"/>
      <c r="AW818" s="221"/>
      <c r="AX818" s="221"/>
      <c r="AY818" s="221"/>
      <c r="AZ818" s="221"/>
    </row>
    <row r="819" spans="1:52" x14ac:dyDescent="0.15">
      <c r="A819" s="275"/>
      <c r="B819" s="274"/>
      <c r="C819" s="111"/>
      <c r="D819" s="111">
        <v>0</v>
      </c>
      <c r="E819" s="105">
        <v>0</v>
      </c>
      <c r="F819" s="105">
        <v>13.246532918117209</v>
      </c>
      <c r="G819" s="105">
        <v>13.432881932225131</v>
      </c>
      <c r="H819" s="105">
        <v>0</v>
      </c>
      <c r="I819" s="105">
        <v>0</v>
      </c>
      <c r="J819" s="105"/>
      <c r="L819" s="25"/>
      <c r="M819" s="105">
        <f t="shared" si="103"/>
        <v>0</v>
      </c>
      <c r="N819" s="105">
        <f t="shared" si="104"/>
        <v>-0.18634901410792182</v>
      </c>
      <c r="O819" s="105">
        <f t="shared" si="105"/>
        <v>0</v>
      </c>
      <c r="P819" s="25"/>
      <c r="Q819" s="105"/>
      <c r="R819" s="105"/>
      <c r="S819" s="284"/>
      <c r="U819" s="25"/>
      <c r="V819" s="112">
        <f t="shared" si="106"/>
        <v>0</v>
      </c>
      <c r="W819" s="112">
        <f t="shared" si="107"/>
        <v>0</v>
      </c>
      <c r="X819" s="112">
        <f t="shared" si="108"/>
        <v>0</v>
      </c>
      <c r="Z819" s="102">
        <f t="shared" si="109"/>
        <v>1</v>
      </c>
      <c r="AA819" s="102">
        <f t="shared" si="110"/>
        <v>1</v>
      </c>
      <c r="AH819" s="221"/>
      <c r="AI819" s="270"/>
      <c r="AJ819" s="221"/>
      <c r="AK819" s="221"/>
      <c r="AL819" s="221"/>
      <c r="AM819" s="221"/>
      <c r="AN819" s="221"/>
      <c r="AO819" s="221"/>
      <c r="AP819" s="221"/>
      <c r="AQ819" s="274"/>
      <c r="AR819" s="274"/>
      <c r="AS819" s="221"/>
      <c r="AT819" s="221"/>
      <c r="AU819" s="221"/>
      <c r="AV819" s="221"/>
      <c r="AW819" s="221"/>
      <c r="AX819" s="221"/>
      <c r="AY819" s="221"/>
      <c r="AZ819" s="221"/>
    </row>
    <row r="820" spans="1:52" x14ac:dyDescent="0.15">
      <c r="A820" s="275"/>
      <c r="B820" s="274"/>
      <c r="C820" s="111"/>
      <c r="D820" s="111">
        <v>0</v>
      </c>
      <c r="E820" s="105">
        <v>0</v>
      </c>
      <c r="F820" s="105">
        <v>13.246532918117209</v>
      </c>
      <c r="G820" s="105">
        <v>13.432881932225131</v>
      </c>
      <c r="H820" s="105">
        <v>0</v>
      </c>
      <c r="I820" s="105">
        <v>0</v>
      </c>
      <c r="J820" s="105"/>
      <c r="L820" s="25"/>
      <c r="M820" s="105">
        <f t="shared" si="103"/>
        <v>0</v>
      </c>
      <c r="N820" s="105">
        <f t="shared" si="104"/>
        <v>-0.18634901410792182</v>
      </c>
      <c r="O820" s="105">
        <f t="shared" si="105"/>
        <v>0</v>
      </c>
      <c r="P820" s="25"/>
      <c r="Q820" s="105"/>
      <c r="R820" s="105"/>
      <c r="S820" s="284"/>
      <c r="U820" s="25"/>
      <c r="V820" s="112">
        <f t="shared" si="106"/>
        <v>0</v>
      </c>
      <c r="W820" s="112">
        <f t="shared" si="107"/>
        <v>0</v>
      </c>
      <c r="X820" s="112">
        <f t="shared" si="108"/>
        <v>0</v>
      </c>
      <c r="Z820" s="102">
        <f t="shared" si="109"/>
        <v>1</v>
      </c>
      <c r="AA820" s="102">
        <f t="shared" si="110"/>
        <v>1</v>
      </c>
      <c r="AH820" s="221"/>
      <c r="AI820" s="270"/>
      <c r="AJ820" s="221"/>
      <c r="AK820" s="221"/>
      <c r="AL820" s="221"/>
      <c r="AM820" s="221"/>
      <c r="AN820" s="221"/>
      <c r="AO820" s="221"/>
      <c r="AP820" s="221"/>
      <c r="AQ820" s="274"/>
      <c r="AR820" s="274"/>
      <c r="AS820" s="221"/>
      <c r="AT820" s="221"/>
      <c r="AU820" s="221"/>
      <c r="AV820" s="221"/>
      <c r="AW820" s="221"/>
      <c r="AX820" s="221"/>
      <c r="AY820" s="221"/>
      <c r="AZ820" s="221"/>
    </row>
    <row r="821" spans="1:52" x14ac:dyDescent="0.15">
      <c r="A821" s="275"/>
      <c r="B821" s="274"/>
      <c r="C821" s="111"/>
      <c r="D821" s="111">
        <v>0</v>
      </c>
      <c r="E821" s="105">
        <v>0</v>
      </c>
      <c r="F821" s="105">
        <v>13.246532918117209</v>
      </c>
      <c r="G821" s="105">
        <v>13.432881932225131</v>
      </c>
      <c r="H821" s="105">
        <v>0</v>
      </c>
      <c r="I821" s="105">
        <v>0</v>
      </c>
      <c r="J821" s="105"/>
      <c r="L821" s="25"/>
      <c r="M821" s="105">
        <f t="shared" si="103"/>
        <v>0</v>
      </c>
      <c r="N821" s="105">
        <f t="shared" si="104"/>
        <v>-0.18634901410792182</v>
      </c>
      <c r="O821" s="105">
        <f t="shared" si="105"/>
        <v>0</v>
      </c>
      <c r="P821" s="25"/>
      <c r="Q821" s="105"/>
      <c r="R821" s="105"/>
      <c r="S821" s="284"/>
      <c r="U821" s="25"/>
      <c r="V821" s="112">
        <f t="shared" si="106"/>
        <v>0</v>
      </c>
      <c r="W821" s="112">
        <f t="shared" si="107"/>
        <v>0</v>
      </c>
      <c r="X821" s="112">
        <f t="shared" si="108"/>
        <v>0</v>
      </c>
      <c r="Z821" s="102">
        <f t="shared" si="109"/>
        <v>1</v>
      </c>
      <c r="AA821" s="102">
        <f t="shared" si="110"/>
        <v>1</v>
      </c>
      <c r="AH821" s="221"/>
      <c r="AI821" s="270"/>
      <c r="AJ821" s="221"/>
      <c r="AK821" s="221"/>
      <c r="AL821" s="221"/>
      <c r="AM821" s="221"/>
      <c r="AN821" s="221"/>
      <c r="AO821" s="221"/>
      <c r="AP821" s="221"/>
      <c r="AQ821" s="274"/>
      <c r="AR821" s="274"/>
      <c r="AS821" s="221"/>
      <c r="AT821" s="221"/>
      <c r="AU821" s="221"/>
      <c r="AV821" s="221"/>
      <c r="AW821" s="221"/>
      <c r="AX821" s="221"/>
      <c r="AY821" s="221"/>
      <c r="AZ821" s="221"/>
    </row>
    <row r="822" spans="1:52" x14ac:dyDescent="0.15">
      <c r="A822" s="275"/>
      <c r="B822" s="274"/>
      <c r="C822" s="111"/>
      <c r="D822" s="111">
        <v>0</v>
      </c>
      <c r="E822" s="105">
        <v>0</v>
      </c>
      <c r="F822" s="105">
        <v>13.246532918117209</v>
      </c>
      <c r="G822" s="105">
        <v>13.432881932225131</v>
      </c>
      <c r="H822" s="105">
        <v>0</v>
      </c>
      <c r="I822" s="105">
        <v>0</v>
      </c>
      <c r="J822" s="105"/>
      <c r="L822" s="25"/>
      <c r="M822" s="105">
        <f t="shared" si="103"/>
        <v>0</v>
      </c>
      <c r="N822" s="105">
        <f t="shared" si="104"/>
        <v>-0.18634901410792182</v>
      </c>
      <c r="O822" s="105">
        <f t="shared" si="105"/>
        <v>0</v>
      </c>
      <c r="P822" s="25"/>
      <c r="Q822" s="105"/>
      <c r="R822" s="105"/>
      <c r="S822" s="284"/>
      <c r="U822" s="25"/>
      <c r="V822" s="112">
        <f t="shared" si="106"/>
        <v>0</v>
      </c>
      <c r="W822" s="112">
        <f t="shared" si="107"/>
        <v>0</v>
      </c>
      <c r="X822" s="112">
        <f t="shared" si="108"/>
        <v>0</v>
      </c>
      <c r="Z822" s="102">
        <f t="shared" si="109"/>
        <v>1</v>
      </c>
      <c r="AA822" s="102">
        <f t="shared" si="110"/>
        <v>1</v>
      </c>
      <c r="AH822" s="221"/>
      <c r="AI822" s="270"/>
      <c r="AJ822" s="221"/>
      <c r="AK822" s="221"/>
      <c r="AL822" s="221"/>
      <c r="AM822" s="221"/>
      <c r="AN822" s="221"/>
      <c r="AO822" s="221"/>
      <c r="AP822" s="221"/>
      <c r="AQ822" s="274"/>
      <c r="AR822" s="274"/>
      <c r="AS822" s="221"/>
      <c r="AT822" s="221"/>
      <c r="AU822" s="221"/>
      <c r="AV822" s="221"/>
      <c r="AW822" s="221"/>
      <c r="AX822" s="221"/>
      <c r="AY822" s="221"/>
      <c r="AZ822" s="221"/>
    </row>
    <row r="823" spans="1:52" x14ac:dyDescent="0.15">
      <c r="A823" s="275"/>
      <c r="B823" s="274"/>
      <c r="C823" s="111"/>
      <c r="D823" s="111">
        <v>0</v>
      </c>
      <c r="E823" s="105">
        <v>0</v>
      </c>
      <c r="F823" s="105">
        <v>13.246532918117209</v>
      </c>
      <c r="G823" s="105">
        <v>13.432881932225131</v>
      </c>
      <c r="H823" s="105">
        <v>0</v>
      </c>
      <c r="I823" s="105">
        <v>0</v>
      </c>
      <c r="J823" s="105"/>
      <c r="L823" s="25"/>
      <c r="M823" s="105">
        <f t="shared" si="103"/>
        <v>0</v>
      </c>
      <c r="N823" s="105">
        <f t="shared" si="104"/>
        <v>-0.18634901410792182</v>
      </c>
      <c r="O823" s="105">
        <f t="shared" si="105"/>
        <v>0</v>
      </c>
      <c r="P823" s="25"/>
      <c r="Q823" s="105"/>
      <c r="R823" s="105"/>
      <c r="S823" s="284"/>
      <c r="U823" s="25"/>
      <c r="V823" s="112">
        <f t="shared" si="106"/>
        <v>0</v>
      </c>
      <c r="W823" s="112">
        <f t="shared" si="107"/>
        <v>0</v>
      </c>
      <c r="X823" s="112">
        <f t="shared" si="108"/>
        <v>0</v>
      </c>
      <c r="Z823" s="102">
        <f t="shared" si="109"/>
        <v>1</v>
      </c>
      <c r="AA823" s="102">
        <f t="shared" si="110"/>
        <v>1</v>
      </c>
      <c r="AH823" s="221"/>
      <c r="AI823" s="270"/>
      <c r="AJ823" s="221"/>
      <c r="AK823" s="221"/>
      <c r="AL823" s="221"/>
      <c r="AM823" s="221"/>
      <c r="AN823" s="221"/>
      <c r="AO823" s="221"/>
      <c r="AP823" s="221"/>
      <c r="AQ823" s="274"/>
      <c r="AR823" s="274"/>
      <c r="AS823" s="221"/>
      <c r="AT823" s="221"/>
      <c r="AU823" s="221"/>
      <c r="AV823" s="221"/>
      <c r="AW823" s="221"/>
      <c r="AX823" s="221"/>
      <c r="AY823" s="221"/>
      <c r="AZ823" s="221"/>
    </row>
    <row r="824" spans="1:52" x14ac:dyDescent="0.15">
      <c r="A824" s="275"/>
      <c r="B824" s="274"/>
      <c r="C824" s="111"/>
      <c r="D824" s="111">
        <v>0</v>
      </c>
      <c r="E824" s="105">
        <v>0</v>
      </c>
      <c r="F824" s="105">
        <v>13.246532918117209</v>
      </c>
      <c r="G824" s="105">
        <v>13.432881932225131</v>
      </c>
      <c r="H824" s="105">
        <v>0</v>
      </c>
      <c r="I824" s="105">
        <v>0</v>
      </c>
      <c r="J824" s="105"/>
      <c r="L824" s="25"/>
      <c r="M824" s="105">
        <f t="shared" si="103"/>
        <v>0</v>
      </c>
      <c r="N824" s="105">
        <f t="shared" si="104"/>
        <v>-0.18634901410792182</v>
      </c>
      <c r="O824" s="105">
        <f t="shared" si="105"/>
        <v>0</v>
      </c>
      <c r="P824" s="25"/>
      <c r="Q824" s="105"/>
      <c r="R824" s="105"/>
      <c r="S824" s="284"/>
      <c r="U824" s="25"/>
      <c r="V824" s="112">
        <f t="shared" si="106"/>
        <v>0</v>
      </c>
      <c r="W824" s="112">
        <f t="shared" si="107"/>
        <v>0</v>
      </c>
      <c r="X824" s="112">
        <f t="shared" si="108"/>
        <v>0</v>
      </c>
      <c r="Z824" s="102">
        <f t="shared" si="109"/>
        <v>1</v>
      </c>
      <c r="AA824" s="102">
        <f t="shared" si="110"/>
        <v>1</v>
      </c>
      <c r="AH824" s="221"/>
      <c r="AI824" s="270"/>
      <c r="AJ824" s="221"/>
      <c r="AK824" s="221"/>
      <c r="AL824" s="221"/>
      <c r="AM824" s="221"/>
      <c r="AN824" s="221"/>
      <c r="AO824" s="221"/>
      <c r="AP824" s="221"/>
      <c r="AQ824" s="274"/>
      <c r="AR824" s="274"/>
      <c r="AS824" s="221"/>
      <c r="AT824" s="221"/>
      <c r="AU824" s="221"/>
      <c r="AV824" s="221"/>
      <c r="AW824" s="221"/>
      <c r="AX824" s="221"/>
      <c r="AY824" s="221"/>
      <c r="AZ824" s="221"/>
    </row>
    <row r="825" spans="1:52" x14ac:dyDescent="0.15">
      <c r="A825" s="275"/>
      <c r="B825" s="274"/>
      <c r="C825" s="111"/>
      <c r="D825" s="111">
        <v>0</v>
      </c>
      <c r="E825" s="105">
        <v>0</v>
      </c>
      <c r="F825" s="105">
        <v>13.246532918117209</v>
      </c>
      <c r="G825" s="105">
        <v>13.432881932225131</v>
      </c>
      <c r="H825" s="105">
        <v>0</v>
      </c>
      <c r="I825" s="105">
        <v>0</v>
      </c>
      <c r="J825" s="105"/>
      <c r="L825" s="25"/>
      <c r="M825" s="105">
        <f t="shared" si="103"/>
        <v>0</v>
      </c>
      <c r="N825" s="105">
        <f t="shared" si="104"/>
        <v>-0.18634901410792182</v>
      </c>
      <c r="O825" s="105">
        <f t="shared" si="105"/>
        <v>0</v>
      </c>
      <c r="P825" s="25"/>
      <c r="Q825" s="105"/>
      <c r="R825" s="105"/>
      <c r="S825" s="284"/>
      <c r="U825" s="25"/>
      <c r="V825" s="112">
        <f t="shared" si="106"/>
        <v>0</v>
      </c>
      <c r="W825" s="112">
        <f t="shared" si="107"/>
        <v>0</v>
      </c>
      <c r="X825" s="112">
        <f t="shared" si="108"/>
        <v>0</v>
      </c>
      <c r="Z825" s="102">
        <f t="shared" si="109"/>
        <v>1</v>
      </c>
      <c r="AA825" s="102">
        <f t="shared" si="110"/>
        <v>1</v>
      </c>
      <c r="AH825" s="221"/>
      <c r="AI825" s="270"/>
      <c r="AJ825" s="221"/>
      <c r="AK825" s="221"/>
      <c r="AL825" s="221"/>
      <c r="AM825" s="221"/>
      <c r="AN825" s="221"/>
      <c r="AO825" s="221"/>
      <c r="AP825" s="221"/>
      <c r="AQ825" s="274"/>
      <c r="AR825" s="274"/>
      <c r="AS825" s="221"/>
      <c r="AT825" s="221"/>
      <c r="AU825" s="221"/>
      <c r="AV825" s="221"/>
      <c r="AW825" s="221"/>
      <c r="AX825" s="221"/>
      <c r="AY825" s="221"/>
      <c r="AZ825" s="221"/>
    </row>
    <row r="826" spans="1:52" x14ac:dyDescent="0.15">
      <c r="A826" s="275"/>
      <c r="B826" s="274"/>
      <c r="C826" s="111"/>
      <c r="D826" s="111">
        <v>0</v>
      </c>
      <c r="E826" s="105">
        <v>0</v>
      </c>
      <c r="F826" s="105">
        <v>13.246532918117209</v>
      </c>
      <c r="G826" s="105">
        <v>13.432881932225131</v>
      </c>
      <c r="H826" s="105">
        <v>0</v>
      </c>
      <c r="I826" s="105">
        <v>0</v>
      </c>
      <c r="J826" s="105"/>
      <c r="L826" s="25"/>
      <c r="M826" s="105">
        <f t="shared" si="103"/>
        <v>0</v>
      </c>
      <c r="N826" s="105">
        <f t="shared" si="104"/>
        <v>-0.18634901410792182</v>
      </c>
      <c r="O826" s="105">
        <f t="shared" si="105"/>
        <v>0</v>
      </c>
      <c r="P826" s="25"/>
      <c r="Q826" s="105"/>
      <c r="R826" s="105"/>
      <c r="S826" s="284"/>
      <c r="U826" s="25"/>
      <c r="V826" s="112">
        <f t="shared" si="106"/>
        <v>0</v>
      </c>
      <c r="W826" s="112">
        <f t="shared" si="107"/>
        <v>0</v>
      </c>
      <c r="X826" s="112">
        <f t="shared" si="108"/>
        <v>0</v>
      </c>
      <c r="Z826" s="102">
        <f t="shared" si="109"/>
        <v>1</v>
      </c>
      <c r="AA826" s="102">
        <f t="shared" si="110"/>
        <v>1</v>
      </c>
      <c r="AH826" s="221"/>
      <c r="AI826" s="270"/>
      <c r="AJ826" s="221"/>
      <c r="AK826" s="221"/>
      <c r="AL826" s="221"/>
      <c r="AM826" s="221"/>
      <c r="AN826" s="221"/>
      <c r="AO826" s="221"/>
      <c r="AP826" s="221"/>
      <c r="AQ826" s="274"/>
      <c r="AR826" s="274"/>
      <c r="AS826" s="221"/>
      <c r="AT826" s="221"/>
      <c r="AU826" s="221"/>
      <c r="AV826" s="221"/>
      <c r="AW826" s="221"/>
      <c r="AX826" s="221"/>
      <c r="AY826" s="221"/>
      <c r="AZ826" s="221"/>
    </row>
    <row r="827" spans="1:52" x14ac:dyDescent="0.15">
      <c r="A827" s="275"/>
      <c r="B827" s="274"/>
      <c r="C827" s="111"/>
      <c r="D827" s="111">
        <v>0</v>
      </c>
      <c r="E827" s="105">
        <v>0</v>
      </c>
      <c r="F827" s="105">
        <v>13.246532918117209</v>
      </c>
      <c r="G827" s="105">
        <v>13.432881932225131</v>
      </c>
      <c r="H827" s="105">
        <v>0</v>
      </c>
      <c r="I827" s="105">
        <v>0</v>
      </c>
      <c r="J827" s="105"/>
      <c r="L827" s="25"/>
      <c r="M827" s="105">
        <f t="shared" si="103"/>
        <v>0</v>
      </c>
      <c r="N827" s="105">
        <f t="shared" si="104"/>
        <v>-0.18634901410792182</v>
      </c>
      <c r="O827" s="105">
        <f t="shared" si="105"/>
        <v>0</v>
      </c>
      <c r="P827" s="25"/>
      <c r="Q827" s="105"/>
      <c r="R827" s="105"/>
      <c r="S827" s="284"/>
      <c r="U827" s="25"/>
      <c r="V827" s="112">
        <f t="shared" si="106"/>
        <v>0</v>
      </c>
      <c r="W827" s="112">
        <f t="shared" si="107"/>
        <v>0</v>
      </c>
      <c r="X827" s="112">
        <f t="shared" si="108"/>
        <v>0</v>
      </c>
      <c r="Z827" s="102">
        <f t="shared" si="109"/>
        <v>1</v>
      </c>
      <c r="AA827" s="102">
        <f t="shared" si="110"/>
        <v>1</v>
      </c>
      <c r="AH827" s="221"/>
      <c r="AI827" s="270"/>
      <c r="AJ827" s="221"/>
      <c r="AK827" s="221"/>
      <c r="AL827" s="221"/>
      <c r="AM827" s="221"/>
      <c r="AN827" s="221"/>
      <c r="AO827" s="221"/>
      <c r="AP827" s="221"/>
      <c r="AQ827" s="274"/>
      <c r="AR827" s="274"/>
      <c r="AS827" s="221"/>
      <c r="AT827" s="221"/>
      <c r="AU827" s="221"/>
      <c r="AV827" s="221"/>
      <c r="AW827" s="221"/>
      <c r="AX827" s="221"/>
      <c r="AY827" s="221"/>
      <c r="AZ827" s="221"/>
    </row>
    <row r="828" spans="1:52" x14ac:dyDescent="0.15">
      <c r="A828" s="275"/>
      <c r="B828" s="274"/>
      <c r="C828" s="111"/>
      <c r="D828" s="111">
        <v>0</v>
      </c>
      <c r="E828" s="105">
        <v>0</v>
      </c>
      <c r="F828" s="105">
        <v>13.246532918117209</v>
      </c>
      <c r="G828" s="105">
        <v>13.432881932225131</v>
      </c>
      <c r="H828" s="105">
        <v>0</v>
      </c>
      <c r="I828" s="105">
        <v>0</v>
      </c>
      <c r="J828" s="105"/>
      <c r="L828" s="25"/>
      <c r="M828" s="105">
        <f t="shared" si="103"/>
        <v>0</v>
      </c>
      <c r="N828" s="105">
        <f t="shared" si="104"/>
        <v>-0.18634901410792182</v>
      </c>
      <c r="O828" s="105">
        <f t="shared" si="105"/>
        <v>0</v>
      </c>
      <c r="P828" s="25"/>
      <c r="Q828" s="105"/>
      <c r="R828" s="105"/>
      <c r="S828" s="284"/>
      <c r="U828" s="25"/>
      <c r="V828" s="112">
        <f t="shared" si="106"/>
        <v>0</v>
      </c>
      <c r="W828" s="112">
        <f t="shared" si="107"/>
        <v>0</v>
      </c>
      <c r="X828" s="112">
        <f t="shared" si="108"/>
        <v>0</v>
      </c>
      <c r="Z828" s="102">
        <f t="shared" si="109"/>
        <v>1</v>
      </c>
      <c r="AA828" s="102">
        <f t="shared" si="110"/>
        <v>1</v>
      </c>
      <c r="AH828" s="221"/>
      <c r="AI828" s="270"/>
      <c r="AJ828" s="221"/>
      <c r="AK828" s="221"/>
      <c r="AL828" s="221"/>
      <c r="AM828" s="221"/>
      <c r="AN828" s="221"/>
      <c r="AO828" s="221"/>
      <c r="AP828" s="221"/>
      <c r="AQ828" s="274"/>
      <c r="AR828" s="274"/>
      <c r="AS828" s="221"/>
      <c r="AT828" s="221"/>
      <c r="AU828" s="221"/>
      <c r="AV828" s="221"/>
      <c r="AW828" s="221"/>
      <c r="AX828" s="221"/>
      <c r="AY828" s="221"/>
      <c r="AZ828" s="221"/>
    </row>
    <row r="829" spans="1:52" x14ac:dyDescent="0.15">
      <c r="A829" s="275"/>
      <c r="B829" s="274"/>
      <c r="C829" s="111"/>
      <c r="D829" s="111">
        <v>0</v>
      </c>
      <c r="E829" s="105">
        <v>0</v>
      </c>
      <c r="F829" s="105">
        <v>13.246532918117209</v>
      </c>
      <c r="G829" s="105">
        <v>13.432881932225131</v>
      </c>
      <c r="H829" s="105">
        <v>0</v>
      </c>
      <c r="I829" s="105">
        <v>0</v>
      </c>
      <c r="J829" s="105"/>
      <c r="L829" s="25"/>
      <c r="M829" s="105">
        <f t="shared" si="103"/>
        <v>0</v>
      </c>
      <c r="N829" s="105">
        <f t="shared" si="104"/>
        <v>-0.18634901410792182</v>
      </c>
      <c r="O829" s="105">
        <f t="shared" si="105"/>
        <v>0</v>
      </c>
      <c r="P829" s="25"/>
      <c r="Q829" s="105"/>
      <c r="R829" s="105"/>
      <c r="S829" s="284"/>
      <c r="U829" s="25"/>
      <c r="V829" s="112">
        <f t="shared" si="106"/>
        <v>0</v>
      </c>
      <c r="W829" s="112">
        <f t="shared" si="107"/>
        <v>0</v>
      </c>
      <c r="X829" s="112">
        <f t="shared" si="108"/>
        <v>0</v>
      </c>
      <c r="Z829" s="102">
        <f t="shared" si="109"/>
        <v>1</v>
      </c>
      <c r="AA829" s="102">
        <f t="shared" si="110"/>
        <v>1</v>
      </c>
      <c r="AH829" s="221"/>
      <c r="AI829" s="270"/>
      <c r="AJ829" s="221"/>
      <c r="AK829" s="221"/>
      <c r="AL829" s="221"/>
      <c r="AM829" s="221"/>
      <c r="AN829" s="221"/>
      <c r="AO829" s="221"/>
      <c r="AP829" s="221"/>
      <c r="AQ829" s="274"/>
      <c r="AR829" s="274"/>
      <c r="AS829" s="221"/>
      <c r="AT829" s="221"/>
      <c r="AU829" s="221"/>
      <c r="AV829" s="221"/>
      <c r="AW829" s="221"/>
      <c r="AX829" s="221"/>
      <c r="AY829" s="221"/>
      <c r="AZ829" s="221"/>
    </row>
    <row r="830" spans="1:52" x14ac:dyDescent="0.15">
      <c r="A830" s="275"/>
      <c r="B830" s="274"/>
      <c r="C830" s="111"/>
      <c r="D830" s="111">
        <v>0</v>
      </c>
      <c r="E830" s="105">
        <v>0</v>
      </c>
      <c r="F830" s="105">
        <v>13.246532918117209</v>
      </c>
      <c r="G830" s="105">
        <v>13.432881932225131</v>
      </c>
      <c r="H830" s="105">
        <v>0</v>
      </c>
      <c r="I830" s="105">
        <v>0</v>
      </c>
      <c r="J830" s="105"/>
      <c r="L830" s="25"/>
      <c r="M830" s="105">
        <f t="shared" si="103"/>
        <v>0</v>
      </c>
      <c r="N830" s="105">
        <f t="shared" si="104"/>
        <v>-0.18634901410792182</v>
      </c>
      <c r="O830" s="105">
        <f t="shared" si="105"/>
        <v>0</v>
      </c>
      <c r="P830" s="25"/>
      <c r="Q830" s="105"/>
      <c r="R830" s="105"/>
      <c r="S830" s="284"/>
      <c r="U830" s="25"/>
      <c r="V830" s="112">
        <f t="shared" si="106"/>
        <v>0</v>
      </c>
      <c r="W830" s="112">
        <f t="shared" si="107"/>
        <v>0</v>
      </c>
      <c r="X830" s="112">
        <f t="shared" si="108"/>
        <v>0</v>
      </c>
      <c r="Z830" s="102">
        <f t="shared" si="109"/>
        <v>1</v>
      </c>
      <c r="AA830" s="102">
        <f t="shared" si="110"/>
        <v>1</v>
      </c>
      <c r="AH830" s="221"/>
      <c r="AI830" s="270"/>
      <c r="AJ830" s="221"/>
      <c r="AK830" s="221"/>
      <c r="AL830" s="221"/>
      <c r="AM830" s="221"/>
      <c r="AN830" s="221"/>
      <c r="AO830" s="221"/>
      <c r="AP830" s="221"/>
      <c r="AQ830" s="274"/>
      <c r="AR830" s="274"/>
      <c r="AS830" s="221"/>
      <c r="AT830" s="221"/>
      <c r="AU830" s="221"/>
      <c r="AV830" s="221"/>
      <c r="AW830" s="221"/>
      <c r="AX830" s="221"/>
      <c r="AY830" s="221"/>
      <c r="AZ830" s="221"/>
    </row>
    <row r="831" spans="1:52" x14ac:dyDescent="0.15">
      <c r="A831" s="275"/>
      <c r="B831" s="274"/>
      <c r="C831" s="111"/>
      <c r="D831" s="111">
        <v>0</v>
      </c>
      <c r="E831" s="105">
        <v>0</v>
      </c>
      <c r="F831" s="105">
        <v>13.246532918117209</v>
      </c>
      <c r="G831" s="105">
        <v>13.432881932225131</v>
      </c>
      <c r="H831" s="105">
        <v>0</v>
      </c>
      <c r="I831" s="105">
        <v>0</v>
      </c>
      <c r="J831" s="105"/>
      <c r="L831" s="25"/>
      <c r="M831" s="105">
        <f t="shared" si="103"/>
        <v>0</v>
      </c>
      <c r="N831" s="105">
        <f t="shared" si="104"/>
        <v>-0.18634901410792182</v>
      </c>
      <c r="O831" s="105">
        <f t="shared" si="105"/>
        <v>0</v>
      </c>
      <c r="P831" s="25"/>
      <c r="Q831" s="105"/>
      <c r="R831" s="105"/>
      <c r="S831" s="284"/>
      <c r="U831" s="25"/>
      <c r="V831" s="112">
        <f t="shared" si="106"/>
        <v>0</v>
      </c>
      <c r="W831" s="112">
        <f t="shared" si="107"/>
        <v>0</v>
      </c>
      <c r="X831" s="112">
        <f t="shared" si="108"/>
        <v>0</v>
      </c>
      <c r="Z831" s="102">
        <f t="shared" si="109"/>
        <v>1</v>
      </c>
      <c r="AA831" s="102">
        <f t="shared" si="110"/>
        <v>1</v>
      </c>
      <c r="AH831" s="221"/>
      <c r="AI831" s="270"/>
      <c r="AJ831" s="221"/>
      <c r="AK831" s="221"/>
      <c r="AL831" s="221"/>
      <c r="AM831" s="221"/>
      <c r="AN831" s="221"/>
      <c r="AO831" s="221"/>
      <c r="AP831" s="221"/>
      <c r="AQ831" s="274"/>
      <c r="AR831" s="274"/>
      <c r="AS831" s="221"/>
      <c r="AT831" s="221"/>
      <c r="AU831" s="221"/>
      <c r="AV831" s="221"/>
      <c r="AW831" s="221"/>
      <c r="AX831" s="221"/>
      <c r="AY831" s="221"/>
      <c r="AZ831" s="221"/>
    </row>
    <row r="832" spans="1:52" x14ac:dyDescent="0.15">
      <c r="A832" s="275"/>
      <c r="B832" s="274"/>
      <c r="C832" s="111"/>
      <c r="D832" s="111">
        <v>0</v>
      </c>
      <c r="E832" s="105">
        <v>0</v>
      </c>
      <c r="F832" s="105">
        <v>13.246532918117209</v>
      </c>
      <c r="G832" s="105">
        <v>13.432881932225131</v>
      </c>
      <c r="H832" s="105">
        <v>0</v>
      </c>
      <c r="I832" s="105">
        <v>0</v>
      </c>
      <c r="J832" s="105"/>
      <c r="L832" s="25"/>
      <c r="M832" s="105">
        <f t="shared" si="103"/>
        <v>0</v>
      </c>
      <c r="N832" s="105">
        <f t="shared" si="104"/>
        <v>-0.18634901410792182</v>
      </c>
      <c r="O832" s="105">
        <f t="shared" si="105"/>
        <v>0</v>
      </c>
      <c r="P832" s="25"/>
      <c r="Q832" s="105"/>
      <c r="R832" s="105"/>
      <c r="S832" s="284"/>
      <c r="U832" s="25"/>
      <c r="V832" s="112">
        <f t="shared" si="106"/>
        <v>0</v>
      </c>
      <c r="W832" s="112">
        <f t="shared" si="107"/>
        <v>0</v>
      </c>
      <c r="X832" s="112">
        <f t="shared" si="108"/>
        <v>0</v>
      </c>
      <c r="Z832" s="102">
        <f t="shared" si="109"/>
        <v>1</v>
      </c>
      <c r="AA832" s="102">
        <f t="shared" si="110"/>
        <v>1</v>
      </c>
      <c r="AH832" s="221"/>
      <c r="AI832" s="270"/>
      <c r="AJ832" s="221"/>
      <c r="AK832" s="221"/>
      <c r="AL832" s="221"/>
      <c r="AM832" s="221"/>
      <c r="AN832" s="221"/>
      <c r="AO832" s="221"/>
      <c r="AP832" s="221"/>
      <c r="AQ832" s="274"/>
      <c r="AR832" s="274"/>
      <c r="AS832" s="221"/>
      <c r="AT832" s="221"/>
      <c r="AU832" s="221"/>
      <c r="AV832" s="221"/>
      <c r="AW832" s="221"/>
      <c r="AX832" s="221"/>
      <c r="AY832" s="221"/>
      <c r="AZ832" s="221"/>
    </row>
    <row r="833" spans="1:52" x14ac:dyDescent="0.15">
      <c r="A833" s="275"/>
      <c r="B833" s="274"/>
      <c r="C833" s="111"/>
      <c r="D833" s="111">
        <v>0</v>
      </c>
      <c r="E833" s="105">
        <v>0</v>
      </c>
      <c r="F833" s="105">
        <v>13.246532918117209</v>
      </c>
      <c r="G833" s="105">
        <v>13.432881932225131</v>
      </c>
      <c r="H833" s="105">
        <v>0</v>
      </c>
      <c r="I833" s="105">
        <v>0</v>
      </c>
      <c r="J833" s="105"/>
      <c r="L833" s="25"/>
      <c r="M833" s="105">
        <f t="shared" si="103"/>
        <v>0</v>
      </c>
      <c r="N833" s="105">
        <f t="shared" si="104"/>
        <v>-0.18634901410792182</v>
      </c>
      <c r="O833" s="105">
        <f t="shared" si="105"/>
        <v>0</v>
      </c>
      <c r="P833" s="25"/>
      <c r="Q833" s="105"/>
      <c r="R833" s="105"/>
      <c r="S833" s="284"/>
      <c r="U833" s="25"/>
      <c r="V833" s="112">
        <f t="shared" si="106"/>
        <v>0</v>
      </c>
      <c r="W833" s="112">
        <f t="shared" si="107"/>
        <v>0</v>
      </c>
      <c r="X833" s="112">
        <f t="shared" si="108"/>
        <v>0</v>
      </c>
      <c r="Z833" s="102">
        <f t="shared" si="109"/>
        <v>1</v>
      </c>
      <c r="AA833" s="102">
        <f t="shared" si="110"/>
        <v>1</v>
      </c>
      <c r="AH833" s="221"/>
      <c r="AI833" s="270"/>
      <c r="AJ833" s="221"/>
      <c r="AK833" s="221"/>
      <c r="AL833" s="221"/>
      <c r="AM833" s="221"/>
      <c r="AN833" s="221"/>
      <c r="AO833" s="221"/>
      <c r="AP833" s="221"/>
      <c r="AQ833" s="274"/>
      <c r="AR833" s="274"/>
      <c r="AS833" s="221"/>
      <c r="AT833" s="221"/>
      <c r="AU833" s="221"/>
      <c r="AV833" s="221"/>
      <c r="AW833" s="221"/>
      <c r="AX833" s="221"/>
      <c r="AY833" s="221"/>
      <c r="AZ833" s="221"/>
    </row>
    <row r="834" spans="1:52" x14ac:dyDescent="0.15">
      <c r="A834" s="275"/>
      <c r="B834" s="274"/>
      <c r="C834" s="111"/>
      <c r="D834" s="111">
        <v>0</v>
      </c>
      <c r="E834" s="105">
        <v>0</v>
      </c>
      <c r="F834" s="105">
        <v>13.246532918117209</v>
      </c>
      <c r="G834" s="105">
        <v>13.432881932225131</v>
      </c>
      <c r="H834" s="105">
        <v>0</v>
      </c>
      <c r="I834" s="105">
        <v>0</v>
      </c>
      <c r="J834" s="105"/>
      <c r="L834" s="25"/>
      <c r="M834" s="105">
        <f t="shared" si="103"/>
        <v>0</v>
      </c>
      <c r="N834" s="105">
        <f t="shared" si="104"/>
        <v>-0.18634901410792182</v>
      </c>
      <c r="O834" s="105">
        <f t="shared" si="105"/>
        <v>0</v>
      </c>
      <c r="P834" s="25"/>
      <c r="Q834" s="105"/>
      <c r="R834" s="105"/>
      <c r="S834" s="284"/>
      <c r="U834" s="25"/>
      <c r="V834" s="112">
        <f t="shared" si="106"/>
        <v>0</v>
      </c>
      <c r="W834" s="112">
        <f t="shared" si="107"/>
        <v>0</v>
      </c>
      <c r="X834" s="112">
        <f t="shared" si="108"/>
        <v>0</v>
      </c>
      <c r="Z834" s="102">
        <f t="shared" si="109"/>
        <v>1</v>
      </c>
      <c r="AA834" s="102">
        <f t="shared" si="110"/>
        <v>1</v>
      </c>
      <c r="AH834" s="221"/>
      <c r="AI834" s="270"/>
      <c r="AJ834" s="221"/>
      <c r="AK834" s="221"/>
      <c r="AL834" s="221"/>
      <c r="AM834" s="221"/>
      <c r="AN834" s="221"/>
      <c r="AO834" s="221"/>
      <c r="AP834" s="221"/>
      <c r="AQ834" s="274"/>
      <c r="AR834" s="274"/>
      <c r="AS834" s="221"/>
      <c r="AT834" s="221"/>
      <c r="AU834" s="221"/>
      <c r="AV834" s="221"/>
      <c r="AW834" s="221"/>
      <c r="AX834" s="221"/>
      <c r="AY834" s="221"/>
      <c r="AZ834" s="221"/>
    </row>
    <row r="835" spans="1:52" x14ac:dyDescent="0.15">
      <c r="A835" s="275"/>
      <c r="B835" s="274"/>
      <c r="C835" s="111"/>
      <c r="D835" s="111">
        <v>0</v>
      </c>
      <c r="E835" s="105">
        <v>0</v>
      </c>
      <c r="F835" s="105">
        <v>13.246532918117209</v>
      </c>
      <c r="G835" s="105">
        <v>13.432881932225131</v>
      </c>
      <c r="H835" s="105">
        <v>0</v>
      </c>
      <c r="I835" s="105">
        <v>0</v>
      </c>
      <c r="J835" s="105"/>
      <c r="L835" s="25"/>
      <c r="M835" s="105">
        <f t="shared" si="103"/>
        <v>0</v>
      </c>
      <c r="N835" s="105">
        <f t="shared" si="104"/>
        <v>-0.18634901410792182</v>
      </c>
      <c r="O835" s="105">
        <f t="shared" si="105"/>
        <v>0</v>
      </c>
      <c r="P835" s="25"/>
      <c r="Q835" s="105"/>
      <c r="R835" s="105"/>
      <c r="S835" s="284"/>
      <c r="U835" s="25"/>
      <c r="V835" s="112">
        <f t="shared" si="106"/>
        <v>0</v>
      </c>
      <c r="W835" s="112">
        <f t="shared" si="107"/>
        <v>0</v>
      </c>
      <c r="X835" s="112">
        <f t="shared" si="108"/>
        <v>0</v>
      </c>
      <c r="Z835" s="102">
        <f t="shared" si="109"/>
        <v>1</v>
      </c>
      <c r="AA835" s="102">
        <f t="shared" si="110"/>
        <v>1</v>
      </c>
      <c r="AH835" s="221"/>
      <c r="AI835" s="270"/>
      <c r="AJ835" s="221"/>
      <c r="AK835" s="221"/>
      <c r="AL835" s="221"/>
      <c r="AM835" s="221"/>
      <c r="AN835" s="221"/>
      <c r="AO835" s="221"/>
      <c r="AP835" s="221"/>
      <c r="AQ835" s="274"/>
      <c r="AR835" s="274"/>
      <c r="AS835" s="221"/>
      <c r="AT835" s="221"/>
      <c r="AU835" s="221"/>
      <c r="AV835" s="221"/>
      <c r="AW835" s="221"/>
      <c r="AX835" s="221"/>
      <c r="AY835" s="221"/>
      <c r="AZ835" s="221"/>
    </row>
    <row r="836" spans="1:52" x14ac:dyDescent="0.15">
      <c r="A836" s="275"/>
      <c r="B836" s="274"/>
      <c r="C836" s="111"/>
      <c r="D836" s="111">
        <v>0</v>
      </c>
      <c r="E836" s="105">
        <v>0</v>
      </c>
      <c r="F836" s="105">
        <v>13.246532918117209</v>
      </c>
      <c r="G836" s="105">
        <v>13.432881932225131</v>
      </c>
      <c r="H836" s="105">
        <v>0</v>
      </c>
      <c r="I836" s="105">
        <v>0</v>
      </c>
      <c r="J836" s="105"/>
      <c r="L836" s="25"/>
      <c r="M836" s="105">
        <f t="shared" si="103"/>
        <v>0</v>
      </c>
      <c r="N836" s="105">
        <f t="shared" si="104"/>
        <v>-0.18634901410792182</v>
      </c>
      <c r="O836" s="105">
        <f t="shared" si="105"/>
        <v>0</v>
      </c>
      <c r="P836" s="25"/>
      <c r="Q836" s="105"/>
      <c r="R836" s="105"/>
      <c r="S836" s="284"/>
      <c r="U836" s="25"/>
      <c r="V836" s="112">
        <f t="shared" si="106"/>
        <v>0</v>
      </c>
      <c r="W836" s="112">
        <f t="shared" si="107"/>
        <v>0</v>
      </c>
      <c r="X836" s="112">
        <f t="shared" si="108"/>
        <v>0</v>
      </c>
      <c r="Z836" s="102">
        <f t="shared" si="109"/>
        <v>1</v>
      </c>
      <c r="AA836" s="102">
        <f t="shared" si="110"/>
        <v>1</v>
      </c>
      <c r="AH836" s="221"/>
      <c r="AI836" s="270"/>
      <c r="AJ836" s="221"/>
      <c r="AK836" s="221"/>
      <c r="AL836" s="221"/>
      <c r="AM836" s="221"/>
      <c r="AN836" s="221"/>
      <c r="AO836" s="221"/>
      <c r="AP836" s="221"/>
      <c r="AQ836" s="274"/>
      <c r="AR836" s="274"/>
      <c r="AS836" s="221"/>
      <c r="AT836" s="221"/>
      <c r="AU836" s="221"/>
      <c r="AV836" s="221"/>
      <c r="AW836" s="221"/>
      <c r="AX836" s="221"/>
      <c r="AY836" s="221"/>
      <c r="AZ836" s="221"/>
    </row>
    <row r="837" spans="1:52" x14ac:dyDescent="0.15">
      <c r="A837" s="275"/>
      <c r="B837" s="274"/>
      <c r="C837" s="111"/>
      <c r="D837" s="111">
        <v>0</v>
      </c>
      <c r="E837" s="105">
        <v>0</v>
      </c>
      <c r="F837" s="105">
        <v>13.246532918117209</v>
      </c>
      <c r="G837" s="105">
        <v>13.432881932225131</v>
      </c>
      <c r="H837" s="105">
        <v>0</v>
      </c>
      <c r="I837" s="105">
        <v>0</v>
      </c>
      <c r="J837" s="105"/>
      <c r="L837" s="25"/>
      <c r="M837" s="105">
        <f t="shared" si="103"/>
        <v>0</v>
      </c>
      <c r="N837" s="105">
        <f t="shared" si="104"/>
        <v>-0.18634901410792182</v>
      </c>
      <c r="O837" s="105">
        <f t="shared" si="105"/>
        <v>0</v>
      </c>
      <c r="P837" s="25"/>
      <c r="Q837" s="105"/>
      <c r="R837" s="105"/>
      <c r="S837" s="284"/>
      <c r="U837" s="25"/>
      <c r="V837" s="112">
        <f t="shared" si="106"/>
        <v>0</v>
      </c>
      <c r="W837" s="112">
        <f t="shared" si="107"/>
        <v>0</v>
      </c>
      <c r="X837" s="112">
        <f t="shared" si="108"/>
        <v>0</v>
      </c>
      <c r="Z837" s="102">
        <f t="shared" si="109"/>
        <v>1</v>
      </c>
      <c r="AA837" s="102">
        <f t="shared" si="110"/>
        <v>1</v>
      </c>
      <c r="AH837" s="221"/>
      <c r="AI837" s="270"/>
      <c r="AJ837" s="221"/>
      <c r="AK837" s="221"/>
      <c r="AL837" s="221"/>
      <c r="AM837" s="221"/>
      <c r="AN837" s="221"/>
      <c r="AO837" s="221"/>
      <c r="AP837" s="221"/>
      <c r="AQ837" s="274"/>
      <c r="AR837" s="274"/>
      <c r="AS837" s="221"/>
      <c r="AT837" s="221"/>
      <c r="AU837" s="221"/>
      <c r="AV837" s="221"/>
      <c r="AW837" s="221"/>
      <c r="AX837" s="221"/>
      <c r="AY837" s="221"/>
      <c r="AZ837" s="221"/>
    </row>
    <row r="838" spans="1:52" x14ac:dyDescent="0.15">
      <c r="A838" s="275"/>
      <c r="B838" s="274"/>
      <c r="C838" s="111"/>
      <c r="D838" s="111">
        <v>0</v>
      </c>
      <c r="E838" s="105">
        <v>0</v>
      </c>
      <c r="F838" s="105">
        <v>13.246532918117209</v>
      </c>
      <c r="G838" s="105">
        <v>13.432881932225131</v>
      </c>
      <c r="H838" s="105">
        <v>0</v>
      </c>
      <c r="I838" s="105">
        <v>0</v>
      </c>
      <c r="J838" s="105"/>
      <c r="L838" s="25"/>
      <c r="M838" s="105">
        <f t="shared" si="103"/>
        <v>0</v>
      </c>
      <c r="N838" s="105">
        <f t="shared" si="104"/>
        <v>-0.18634901410792182</v>
      </c>
      <c r="O838" s="105">
        <f t="shared" si="105"/>
        <v>0</v>
      </c>
      <c r="P838" s="25"/>
      <c r="Q838" s="105"/>
      <c r="R838" s="105"/>
      <c r="S838" s="284"/>
      <c r="U838" s="25"/>
      <c r="V838" s="112">
        <f t="shared" si="106"/>
        <v>0</v>
      </c>
      <c r="W838" s="112">
        <f t="shared" si="107"/>
        <v>0</v>
      </c>
      <c r="X838" s="112">
        <f t="shared" si="108"/>
        <v>0</v>
      </c>
      <c r="Z838" s="102">
        <f t="shared" si="109"/>
        <v>1</v>
      </c>
      <c r="AA838" s="102">
        <f t="shared" si="110"/>
        <v>1</v>
      </c>
      <c r="AH838" s="221"/>
      <c r="AI838" s="270"/>
      <c r="AJ838" s="221"/>
      <c r="AK838" s="221"/>
      <c r="AL838" s="221"/>
      <c r="AM838" s="221"/>
      <c r="AN838" s="221"/>
      <c r="AO838" s="221"/>
      <c r="AP838" s="221"/>
      <c r="AQ838" s="274"/>
      <c r="AR838" s="274"/>
      <c r="AS838" s="221"/>
      <c r="AT838" s="221"/>
      <c r="AU838" s="221"/>
      <c r="AV838" s="221"/>
      <c r="AW838" s="221"/>
      <c r="AX838" s="221"/>
      <c r="AY838" s="221"/>
      <c r="AZ838" s="221"/>
    </row>
    <row r="839" spans="1:52" x14ac:dyDescent="0.15">
      <c r="A839" s="275"/>
      <c r="B839" s="274"/>
      <c r="C839" s="111"/>
      <c r="D839" s="111">
        <v>0</v>
      </c>
      <c r="E839" s="105">
        <v>0</v>
      </c>
      <c r="F839" s="105">
        <v>13.246532918117209</v>
      </c>
      <c r="G839" s="105">
        <v>13.432881932225131</v>
      </c>
      <c r="H839" s="105">
        <v>0</v>
      </c>
      <c r="I839" s="105">
        <v>0</v>
      </c>
      <c r="J839" s="105"/>
      <c r="L839" s="25"/>
      <c r="M839" s="105">
        <f t="shared" si="103"/>
        <v>0</v>
      </c>
      <c r="N839" s="105">
        <f t="shared" si="104"/>
        <v>-0.18634901410792182</v>
      </c>
      <c r="O839" s="105">
        <f t="shared" si="105"/>
        <v>0</v>
      </c>
      <c r="P839" s="25"/>
      <c r="Q839" s="105"/>
      <c r="R839" s="105"/>
      <c r="S839" s="284"/>
      <c r="U839" s="25"/>
      <c r="V839" s="112">
        <f t="shared" si="106"/>
        <v>0</v>
      </c>
      <c r="W839" s="112">
        <f t="shared" si="107"/>
        <v>0</v>
      </c>
      <c r="X839" s="112">
        <f t="shared" si="108"/>
        <v>0</v>
      </c>
      <c r="Z839" s="102">
        <f t="shared" si="109"/>
        <v>1</v>
      </c>
      <c r="AA839" s="102">
        <f t="shared" si="110"/>
        <v>1</v>
      </c>
      <c r="AH839" s="221"/>
      <c r="AI839" s="270"/>
      <c r="AJ839" s="221"/>
      <c r="AK839" s="221"/>
      <c r="AL839" s="221"/>
      <c r="AM839" s="221"/>
      <c r="AN839" s="221"/>
      <c r="AO839" s="221"/>
      <c r="AP839" s="221"/>
      <c r="AQ839" s="274"/>
      <c r="AR839" s="274"/>
      <c r="AS839" s="221"/>
      <c r="AT839" s="221"/>
      <c r="AU839" s="221"/>
      <c r="AV839" s="221"/>
      <c r="AW839" s="221"/>
      <c r="AX839" s="221"/>
      <c r="AY839" s="221"/>
      <c r="AZ839" s="221"/>
    </row>
    <row r="840" spans="1:52" x14ac:dyDescent="0.15">
      <c r="A840" s="275"/>
      <c r="B840" s="274"/>
      <c r="C840" s="111"/>
      <c r="D840" s="111">
        <v>0</v>
      </c>
      <c r="E840" s="105">
        <v>0</v>
      </c>
      <c r="F840" s="105">
        <v>13.246532918117209</v>
      </c>
      <c r="G840" s="105">
        <v>13.432881932225131</v>
      </c>
      <c r="H840" s="105">
        <v>0</v>
      </c>
      <c r="I840" s="105">
        <v>0</v>
      </c>
      <c r="J840" s="105"/>
      <c r="L840" s="25"/>
      <c r="M840" s="105">
        <f t="shared" si="103"/>
        <v>0</v>
      </c>
      <c r="N840" s="105">
        <f t="shared" si="104"/>
        <v>-0.18634901410792182</v>
      </c>
      <c r="O840" s="105">
        <f t="shared" si="105"/>
        <v>0</v>
      </c>
      <c r="P840" s="25"/>
      <c r="Q840" s="105"/>
      <c r="R840" s="105"/>
      <c r="S840" s="284"/>
      <c r="U840" s="25"/>
      <c r="V840" s="112">
        <f t="shared" si="106"/>
        <v>0</v>
      </c>
      <c r="W840" s="112">
        <f t="shared" si="107"/>
        <v>0</v>
      </c>
      <c r="X840" s="112">
        <f t="shared" si="108"/>
        <v>0</v>
      </c>
      <c r="Z840" s="102">
        <f t="shared" si="109"/>
        <v>1</v>
      </c>
      <c r="AA840" s="102">
        <f t="shared" si="110"/>
        <v>1</v>
      </c>
      <c r="AH840" s="221"/>
      <c r="AI840" s="270"/>
      <c r="AJ840" s="221"/>
      <c r="AK840" s="221"/>
      <c r="AL840" s="221"/>
      <c r="AM840" s="221"/>
      <c r="AN840" s="221"/>
      <c r="AO840" s="221"/>
      <c r="AP840" s="221"/>
      <c r="AQ840" s="274"/>
      <c r="AR840" s="274"/>
      <c r="AS840" s="221"/>
      <c r="AT840" s="221"/>
      <c r="AU840" s="221"/>
      <c r="AV840" s="221"/>
      <c r="AW840" s="221"/>
      <c r="AX840" s="221"/>
      <c r="AY840" s="221"/>
      <c r="AZ840" s="221"/>
    </row>
    <row r="841" spans="1:52" x14ac:dyDescent="0.15">
      <c r="A841" s="275"/>
      <c r="B841" s="274"/>
      <c r="C841" s="111"/>
      <c r="D841" s="111">
        <v>0</v>
      </c>
      <c r="E841" s="105">
        <v>0</v>
      </c>
      <c r="F841" s="105">
        <v>13.246532918117209</v>
      </c>
      <c r="G841" s="105">
        <v>13.432881932225131</v>
      </c>
      <c r="H841" s="105">
        <v>0</v>
      </c>
      <c r="I841" s="105">
        <v>0</v>
      </c>
      <c r="J841" s="105"/>
      <c r="L841" s="25"/>
      <c r="M841" s="105">
        <f t="shared" si="103"/>
        <v>0</v>
      </c>
      <c r="N841" s="105">
        <f t="shared" si="104"/>
        <v>-0.18634901410792182</v>
      </c>
      <c r="O841" s="105">
        <f t="shared" si="105"/>
        <v>0</v>
      </c>
      <c r="P841" s="25"/>
      <c r="Q841" s="105"/>
      <c r="R841" s="105"/>
      <c r="S841" s="284"/>
      <c r="U841" s="25"/>
      <c r="V841" s="112">
        <f t="shared" si="106"/>
        <v>0</v>
      </c>
      <c r="W841" s="112">
        <f t="shared" si="107"/>
        <v>0</v>
      </c>
      <c r="X841" s="112">
        <f t="shared" si="108"/>
        <v>0</v>
      </c>
      <c r="Z841" s="102">
        <f t="shared" si="109"/>
        <v>1</v>
      </c>
      <c r="AA841" s="102">
        <f t="shared" si="110"/>
        <v>1</v>
      </c>
      <c r="AH841" s="221"/>
      <c r="AI841" s="270"/>
      <c r="AJ841" s="221"/>
      <c r="AK841" s="221"/>
      <c r="AL841" s="221"/>
      <c r="AM841" s="221"/>
      <c r="AN841" s="221"/>
      <c r="AO841" s="221"/>
      <c r="AP841" s="221"/>
      <c r="AQ841" s="274"/>
      <c r="AR841" s="274"/>
      <c r="AS841" s="221"/>
      <c r="AT841" s="221"/>
      <c r="AU841" s="221"/>
      <c r="AV841" s="221"/>
      <c r="AW841" s="221"/>
      <c r="AX841" s="221"/>
      <c r="AY841" s="221"/>
      <c r="AZ841" s="221"/>
    </row>
    <row r="842" spans="1:52" x14ac:dyDescent="0.15">
      <c r="A842" s="275"/>
      <c r="B842" s="274"/>
      <c r="C842" s="111"/>
      <c r="D842" s="111">
        <v>0</v>
      </c>
      <c r="E842" s="105">
        <v>0</v>
      </c>
      <c r="F842" s="105">
        <v>13.246532918117209</v>
      </c>
      <c r="G842" s="105">
        <v>13.432881932225131</v>
      </c>
      <c r="H842" s="105">
        <v>0</v>
      </c>
      <c r="I842" s="105">
        <v>0</v>
      </c>
      <c r="J842" s="105"/>
      <c r="L842" s="25"/>
      <c r="M842" s="105">
        <f t="shared" si="103"/>
        <v>0</v>
      </c>
      <c r="N842" s="105">
        <f t="shared" si="104"/>
        <v>-0.18634901410792182</v>
      </c>
      <c r="O842" s="105">
        <f t="shared" si="105"/>
        <v>0</v>
      </c>
      <c r="P842" s="25"/>
      <c r="Q842" s="105"/>
      <c r="R842" s="105"/>
      <c r="S842" s="284"/>
      <c r="U842" s="25"/>
      <c r="V842" s="112">
        <f t="shared" si="106"/>
        <v>0</v>
      </c>
      <c r="W842" s="112">
        <f t="shared" si="107"/>
        <v>0</v>
      </c>
      <c r="X842" s="112">
        <f t="shared" si="108"/>
        <v>0</v>
      </c>
      <c r="Z842" s="102">
        <f t="shared" si="109"/>
        <v>1</v>
      </c>
      <c r="AA842" s="102">
        <f t="shared" si="110"/>
        <v>1</v>
      </c>
      <c r="AH842" s="221"/>
      <c r="AI842" s="270"/>
      <c r="AJ842" s="221"/>
      <c r="AK842" s="221"/>
      <c r="AL842" s="221"/>
      <c r="AM842" s="221"/>
      <c r="AN842" s="221"/>
      <c r="AO842" s="221"/>
      <c r="AP842" s="221"/>
      <c r="AQ842" s="274"/>
      <c r="AR842" s="274"/>
      <c r="AS842" s="221"/>
      <c r="AT842" s="221"/>
      <c r="AU842" s="221"/>
      <c r="AV842" s="221"/>
      <c r="AW842" s="221"/>
      <c r="AX842" s="221"/>
      <c r="AY842" s="221"/>
      <c r="AZ842" s="221"/>
    </row>
    <row r="843" spans="1:52" x14ac:dyDescent="0.15">
      <c r="A843" s="275"/>
      <c r="B843" s="274"/>
      <c r="C843" s="111"/>
      <c r="D843" s="111">
        <v>0</v>
      </c>
      <c r="E843" s="105">
        <v>0</v>
      </c>
      <c r="F843" s="105">
        <v>13.246532918117209</v>
      </c>
      <c r="G843" s="105">
        <v>13.432881932225131</v>
      </c>
      <c r="H843" s="105">
        <v>0</v>
      </c>
      <c r="I843" s="105">
        <v>0</v>
      </c>
      <c r="J843" s="105"/>
      <c r="L843" s="25"/>
      <c r="M843" s="105">
        <f t="shared" si="103"/>
        <v>0</v>
      </c>
      <c r="N843" s="105">
        <f t="shared" si="104"/>
        <v>-0.18634901410792182</v>
      </c>
      <c r="O843" s="105">
        <f t="shared" si="105"/>
        <v>0</v>
      </c>
      <c r="P843" s="25"/>
      <c r="Q843" s="105"/>
      <c r="R843" s="105"/>
      <c r="S843" s="284"/>
      <c r="U843" s="25"/>
      <c r="V843" s="112">
        <f t="shared" si="106"/>
        <v>0</v>
      </c>
      <c r="W843" s="112">
        <f t="shared" si="107"/>
        <v>0</v>
      </c>
      <c r="X843" s="112">
        <f t="shared" si="108"/>
        <v>0</v>
      </c>
      <c r="Z843" s="102">
        <f t="shared" si="109"/>
        <v>1</v>
      </c>
      <c r="AA843" s="102">
        <f t="shared" si="110"/>
        <v>1</v>
      </c>
      <c r="AH843" s="221"/>
      <c r="AI843" s="270"/>
      <c r="AJ843" s="221"/>
      <c r="AK843" s="221"/>
      <c r="AL843" s="221"/>
      <c r="AM843" s="221"/>
      <c r="AN843" s="221"/>
      <c r="AO843" s="221"/>
      <c r="AP843" s="221"/>
      <c r="AQ843" s="274"/>
      <c r="AR843" s="274"/>
      <c r="AS843" s="221"/>
      <c r="AT843" s="221"/>
      <c r="AU843" s="221"/>
      <c r="AV843" s="221"/>
      <c r="AW843" s="221"/>
      <c r="AX843" s="221"/>
      <c r="AY843" s="221"/>
      <c r="AZ843" s="221"/>
    </row>
    <row r="844" spans="1:52" x14ac:dyDescent="0.15">
      <c r="A844" s="275"/>
      <c r="B844" s="274"/>
      <c r="C844" s="111"/>
      <c r="D844" s="111">
        <v>0</v>
      </c>
      <c r="E844" s="105">
        <v>0</v>
      </c>
      <c r="F844" s="105">
        <v>13.246532918117209</v>
      </c>
      <c r="G844" s="105">
        <v>13.432881932225131</v>
      </c>
      <c r="H844" s="105">
        <v>0</v>
      </c>
      <c r="I844" s="105">
        <v>0</v>
      </c>
      <c r="J844" s="105"/>
      <c r="L844" s="25"/>
      <c r="M844" s="105">
        <f t="shared" si="103"/>
        <v>0</v>
      </c>
      <c r="N844" s="105">
        <f t="shared" si="104"/>
        <v>-0.18634901410792182</v>
      </c>
      <c r="O844" s="105">
        <f t="shared" si="105"/>
        <v>0</v>
      </c>
      <c r="P844" s="25"/>
      <c r="Q844" s="105"/>
      <c r="R844" s="105"/>
      <c r="S844" s="284"/>
      <c r="U844" s="25"/>
      <c r="V844" s="112">
        <f t="shared" si="106"/>
        <v>0</v>
      </c>
      <c r="W844" s="112">
        <f t="shared" si="107"/>
        <v>0</v>
      </c>
      <c r="X844" s="112">
        <f t="shared" si="108"/>
        <v>0</v>
      </c>
      <c r="Z844" s="102">
        <f t="shared" si="109"/>
        <v>1</v>
      </c>
      <c r="AA844" s="102">
        <f t="shared" si="110"/>
        <v>1</v>
      </c>
      <c r="AH844" s="221"/>
      <c r="AI844" s="270"/>
      <c r="AJ844" s="221"/>
      <c r="AK844" s="221"/>
      <c r="AL844" s="221"/>
      <c r="AM844" s="221"/>
      <c r="AN844" s="221"/>
      <c r="AO844" s="221"/>
      <c r="AP844" s="221"/>
      <c r="AQ844" s="274"/>
      <c r="AR844" s="274"/>
      <c r="AS844" s="221"/>
      <c r="AT844" s="221"/>
      <c r="AU844" s="221"/>
      <c r="AV844" s="221"/>
      <c r="AW844" s="221"/>
      <c r="AX844" s="221"/>
      <c r="AY844" s="221"/>
      <c r="AZ844" s="221"/>
    </row>
    <row r="845" spans="1:52" x14ac:dyDescent="0.15">
      <c r="A845" s="275"/>
      <c r="B845" s="274"/>
      <c r="C845" s="111"/>
      <c r="D845" s="111">
        <v>0</v>
      </c>
      <c r="E845" s="105">
        <v>0</v>
      </c>
      <c r="F845" s="105">
        <v>13.246532918117209</v>
      </c>
      <c r="G845" s="105">
        <v>13.432881932225131</v>
      </c>
      <c r="H845" s="105">
        <v>0</v>
      </c>
      <c r="I845" s="105">
        <v>0</v>
      </c>
      <c r="J845" s="105"/>
      <c r="L845" s="25"/>
      <c r="M845" s="105">
        <f t="shared" si="103"/>
        <v>0</v>
      </c>
      <c r="N845" s="105">
        <f t="shared" si="104"/>
        <v>-0.18634901410792182</v>
      </c>
      <c r="O845" s="105">
        <f t="shared" si="105"/>
        <v>0</v>
      </c>
      <c r="P845" s="25"/>
      <c r="Q845" s="105"/>
      <c r="R845" s="105"/>
      <c r="S845" s="284"/>
      <c r="U845" s="25"/>
      <c r="V845" s="112">
        <f t="shared" si="106"/>
        <v>0</v>
      </c>
      <c r="W845" s="112">
        <f t="shared" si="107"/>
        <v>0</v>
      </c>
      <c r="X845" s="112">
        <f t="shared" si="108"/>
        <v>0</v>
      </c>
      <c r="Z845" s="102">
        <f t="shared" si="109"/>
        <v>1</v>
      </c>
      <c r="AA845" s="102">
        <f t="shared" si="110"/>
        <v>1</v>
      </c>
      <c r="AH845" s="221"/>
      <c r="AI845" s="270"/>
      <c r="AJ845" s="221"/>
      <c r="AK845" s="221"/>
      <c r="AL845" s="221"/>
      <c r="AM845" s="221"/>
      <c r="AN845" s="221"/>
      <c r="AO845" s="221"/>
      <c r="AP845" s="221"/>
      <c r="AQ845" s="274"/>
      <c r="AR845" s="274"/>
      <c r="AS845" s="221"/>
      <c r="AT845" s="221"/>
      <c r="AU845" s="221"/>
      <c r="AV845" s="221"/>
      <c r="AW845" s="221"/>
      <c r="AX845" s="221"/>
      <c r="AY845" s="221"/>
      <c r="AZ845" s="221"/>
    </row>
    <row r="846" spans="1:52" x14ac:dyDescent="0.15">
      <c r="A846" s="275"/>
      <c r="B846" s="274"/>
      <c r="C846" s="111"/>
      <c r="D846" s="111">
        <v>0</v>
      </c>
      <c r="E846" s="105">
        <v>0</v>
      </c>
      <c r="F846" s="105">
        <v>13.246532918117209</v>
      </c>
      <c r="G846" s="105">
        <v>13.432881932225131</v>
      </c>
      <c r="H846" s="105">
        <v>0</v>
      </c>
      <c r="I846" s="105">
        <v>0</v>
      </c>
      <c r="J846" s="105"/>
      <c r="L846" s="25"/>
      <c r="M846" s="105">
        <f t="shared" si="103"/>
        <v>0</v>
      </c>
      <c r="N846" s="105">
        <f t="shared" si="104"/>
        <v>-0.18634901410792182</v>
      </c>
      <c r="O846" s="105">
        <f t="shared" si="105"/>
        <v>0</v>
      </c>
      <c r="P846" s="25"/>
      <c r="Q846" s="105"/>
      <c r="R846" s="105"/>
      <c r="S846" s="284"/>
      <c r="U846" s="25"/>
      <c r="V846" s="112">
        <f t="shared" si="106"/>
        <v>0</v>
      </c>
      <c r="W846" s="112">
        <f t="shared" si="107"/>
        <v>0</v>
      </c>
      <c r="X846" s="112">
        <f t="shared" si="108"/>
        <v>0</v>
      </c>
      <c r="Z846" s="102">
        <f t="shared" si="109"/>
        <v>1</v>
      </c>
      <c r="AA846" s="102">
        <f t="shared" si="110"/>
        <v>1</v>
      </c>
      <c r="AH846" s="221"/>
      <c r="AI846" s="270"/>
      <c r="AJ846" s="221"/>
      <c r="AK846" s="221"/>
      <c r="AL846" s="221"/>
      <c r="AM846" s="221"/>
      <c r="AN846" s="221"/>
      <c r="AO846" s="221"/>
      <c r="AP846" s="221"/>
      <c r="AQ846" s="274"/>
      <c r="AR846" s="274"/>
      <c r="AS846" s="221"/>
      <c r="AT846" s="221"/>
      <c r="AU846" s="221"/>
      <c r="AV846" s="221"/>
      <c r="AW846" s="221"/>
      <c r="AX846" s="221"/>
      <c r="AY846" s="221"/>
      <c r="AZ846" s="221"/>
    </row>
    <row r="847" spans="1:52" x14ac:dyDescent="0.15">
      <c r="A847" s="275"/>
      <c r="B847" s="274"/>
      <c r="C847" s="111"/>
      <c r="D847" s="111">
        <v>0</v>
      </c>
      <c r="E847" s="105">
        <v>0</v>
      </c>
      <c r="F847" s="105">
        <v>13.246532918117209</v>
      </c>
      <c r="G847" s="105">
        <v>13.432881932225131</v>
      </c>
      <c r="H847" s="105">
        <v>0</v>
      </c>
      <c r="I847" s="105">
        <v>0</v>
      </c>
      <c r="J847" s="105"/>
      <c r="L847" s="25"/>
      <c r="M847" s="105">
        <f t="shared" si="103"/>
        <v>0</v>
      </c>
      <c r="N847" s="105">
        <f t="shared" si="104"/>
        <v>-0.18634901410792182</v>
      </c>
      <c r="O847" s="105">
        <f t="shared" si="105"/>
        <v>0</v>
      </c>
      <c r="P847" s="25"/>
      <c r="Q847" s="105"/>
      <c r="R847" s="105"/>
      <c r="S847" s="284"/>
      <c r="U847" s="25"/>
      <c r="V847" s="112">
        <f t="shared" si="106"/>
        <v>0</v>
      </c>
      <c r="W847" s="112">
        <f t="shared" si="107"/>
        <v>0</v>
      </c>
      <c r="X847" s="112">
        <f t="shared" si="108"/>
        <v>0</v>
      </c>
      <c r="Z847" s="102">
        <f t="shared" si="109"/>
        <v>1</v>
      </c>
      <c r="AA847" s="102">
        <f t="shared" si="110"/>
        <v>1</v>
      </c>
      <c r="AH847" s="221"/>
      <c r="AI847" s="270"/>
      <c r="AJ847" s="221"/>
      <c r="AK847" s="221"/>
      <c r="AL847" s="221"/>
      <c r="AM847" s="221"/>
      <c r="AN847" s="221"/>
      <c r="AO847" s="221"/>
      <c r="AP847" s="221"/>
      <c r="AQ847" s="274"/>
      <c r="AR847" s="274"/>
      <c r="AS847" s="221"/>
      <c r="AT847" s="221"/>
      <c r="AU847" s="221"/>
      <c r="AV847" s="221"/>
      <c r="AW847" s="221"/>
      <c r="AX847" s="221"/>
      <c r="AY847" s="221"/>
      <c r="AZ847" s="221"/>
    </row>
    <row r="848" spans="1:52" x14ac:dyDescent="0.15">
      <c r="A848" s="275"/>
      <c r="B848" s="274"/>
      <c r="C848" s="111"/>
      <c r="D848" s="111">
        <v>0</v>
      </c>
      <c r="E848" s="105">
        <v>0</v>
      </c>
      <c r="F848" s="105">
        <v>13.246532918117209</v>
      </c>
      <c r="G848" s="105">
        <v>13.432881932225131</v>
      </c>
      <c r="H848" s="105">
        <v>0</v>
      </c>
      <c r="I848" s="105">
        <v>0</v>
      </c>
      <c r="J848" s="105"/>
      <c r="L848" s="25"/>
      <c r="M848" s="105">
        <f t="shared" si="103"/>
        <v>0</v>
      </c>
      <c r="N848" s="105">
        <f t="shared" si="104"/>
        <v>-0.18634901410792182</v>
      </c>
      <c r="O848" s="105">
        <f t="shared" si="105"/>
        <v>0</v>
      </c>
      <c r="P848" s="25"/>
      <c r="Q848" s="105"/>
      <c r="R848" s="105"/>
      <c r="S848" s="284"/>
      <c r="U848" s="25"/>
      <c r="V848" s="112">
        <f t="shared" si="106"/>
        <v>0</v>
      </c>
      <c r="W848" s="112">
        <f t="shared" si="107"/>
        <v>0</v>
      </c>
      <c r="X848" s="112">
        <f t="shared" si="108"/>
        <v>0</v>
      </c>
      <c r="Z848" s="102">
        <f t="shared" si="109"/>
        <v>1</v>
      </c>
      <c r="AA848" s="102">
        <f t="shared" si="110"/>
        <v>1</v>
      </c>
      <c r="AH848" s="221"/>
      <c r="AI848" s="270"/>
      <c r="AJ848" s="221"/>
      <c r="AK848" s="221"/>
      <c r="AL848" s="221"/>
      <c r="AM848" s="221"/>
      <c r="AN848" s="221"/>
      <c r="AO848" s="221"/>
      <c r="AP848" s="221"/>
      <c r="AQ848" s="274"/>
      <c r="AR848" s="274"/>
      <c r="AS848" s="221"/>
      <c r="AT848" s="221"/>
      <c r="AU848" s="221"/>
      <c r="AV848" s="221"/>
      <c r="AW848" s="221"/>
      <c r="AX848" s="221"/>
      <c r="AY848" s="221"/>
      <c r="AZ848" s="221"/>
    </row>
    <row r="849" spans="1:52" x14ac:dyDescent="0.15">
      <c r="A849" s="275"/>
      <c r="B849" s="274"/>
      <c r="C849" s="111"/>
      <c r="D849" s="111">
        <v>0</v>
      </c>
      <c r="E849" s="105">
        <v>0</v>
      </c>
      <c r="F849" s="105">
        <v>13.246532918117209</v>
      </c>
      <c r="G849" s="105">
        <v>13.432881932225131</v>
      </c>
      <c r="H849" s="105">
        <v>0</v>
      </c>
      <c r="I849" s="105">
        <v>0</v>
      </c>
      <c r="J849" s="105"/>
      <c r="L849" s="25"/>
      <c r="M849" s="105">
        <f t="shared" si="103"/>
        <v>0</v>
      </c>
      <c r="N849" s="105">
        <f t="shared" si="104"/>
        <v>-0.18634901410792182</v>
      </c>
      <c r="O849" s="105">
        <f t="shared" si="105"/>
        <v>0</v>
      </c>
      <c r="P849" s="25"/>
      <c r="Q849" s="105"/>
      <c r="R849" s="105"/>
      <c r="S849" s="284"/>
      <c r="U849" s="25"/>
      <c r="V849" s="112">
        <f t="shared" si="106"/>
        <v>0</v>
      </c>
      <c r="W849" s="112">
        <f t="shared" si="107"/>
        <v>0</v>
      </c>
      <c r="X849" s="112">
        <f t="shared" si="108"/>
        <v>0</v>
      </c>
      <c r="Z849" s="102">
        <f t="shared" si="109"/>
        <v>1</v>
      </c>
      <c r="AA849" s="102">
        <f t="shared" si="110"/>
        <v>1</v>
      </c>
      <c r="AH849" s="221"/>
      <c r="AI849" s="270"/>
      <c r="AJ849" s="221"/>
      <c r="AK849" s="221"/>
      <c r="AL849" s="221"/>
      <c r="AM849" s="221"/>
      <c r="AN849" s="221"/>
      <c r="AO849" s="221"/>
      <c r="AP849" s="221"/>
      <c r="AQ849" s="274"/>
      <c r="AR849" s="274"/>
      <c r="AS849" s="221"/>
      <c r="AT849" s="221"/>
      <c r="AU849" s="221"/>
      <c r="AV849" s="221"/>
      <c r="AW849" s="221"/>
      <c r="AX849" s="221"/>
      <c r="AY849" s="221"/>
      <c r="AZ849" s="221"/>
    </row>
    <row r="850" spans="1:52" x14ac:dyDescent="0.15">
      <c r="A850" s="275"/>
      <c r="B850" s="274"/>
      <c r="C850" s="111"/>
      <c r="D850" s="111">
        <v>0</v>
      </c>
      <c r="E850" s="105">
        <v>0</v>
      </c>
      <c r="F850" s="105">
        <v>13.246532918117209</v>
      </c>
      <c r="G850" s="105">
        <v>13.432881932225131</v>
      </c>
      <c r="H850" s="105">
        <v>0</v>
      </c>
      <c r="I850" s="105">
        <v>0</v>
      </c>
      <c r="J850" s="105"/>
      <c r="L850" s="25"/>
      <c r="M850" s="105">
        <f t="shared" ref="M850:M913" si="111">+D850-E850</f>
        <v>0</v>
      </c>
      <c r="N850" s="105">
        <f t="shared" ref="N850:N913" si="112">+F850-G850</f>
        <v>-0.18634901410792182</v>
      </c>
      <c r="O850" s="105">
        <f t="shared" ref="O850:O913" si="113">+H850-I850</f>
        <v>0</v>
      </c>
      <c r="P850" s="25"/>
      <c r="Q850" s="105"/>
      <c r="R850" s="105"/>
      <c r="S850" s="284"/>
      <c r="U850" s="25"/>
      <c r="V850" s="112">
        <f t="shared" si="106"/>
        <v>0</v>
      </c>
      <c r="W850" s="112">
        <f t="shared" si="107"/>
        <v>0</v>
      </c>
      <c r="X850" s="112">
        <f t="shared" si="108"/>
        <v>0</v>
      </c>
      <c r="Z850" s="102">
        <f t="shared" si="109"/>
        <v>1</v>
      </c>
      <c r="AA850" s="102">
        <f t="shared" si="110"/>
        <v>1</v>
      </c>
      <c r="AH850" s="221"/>
      <c r="AI850" s="270"/>
      <c r="AJ850" s="221"/>
      <c r="AK850" s="221"/>
      <c r="AL850" s="221"/>
      <c r="AM850" s="221"/>
      <c r="AN850" s="221"/>
      <c r="AO850" s="221"/>
      <c r="AP850" s="221"/>
      <c r="AQ850" s="274"/>
      <c r="AR850" s="274"/>
      <c r="AS850" s="221"/>
      <c r="AT850" s="221"/>
      <c r="AU850" s="221"/>
      <c r="AV850" s="221"/>
      <c r="AW850" s="221"/>
      <c r="AX850" s="221"/>
      <c r="AY850" s="221"/>
      <c r="AZ850" s="221"/>
    </row>
    <row r="851" spans="1:52" x14ac:dyDescent="0.15">
      <c r="A851" s="275"/>
      <c r="B851" s="274"/>
      <c r="C851" s="111"/>
      <c r="D851" s="111">
        <v>0</v>
      </c>
      <c r="E851" s="105">
        <v>0</v>
      </c>
      <c r="F851" s="105">
        <v>13.246532918117209</v>
      </c>
      <c r="G851" s="105">
        <v>13.432881932225131</v>
      </c>
      <c r="H851" s="105">
        <v>0</v>
      </c>
      <c r="I851" s="105">
        <v>0</v>
      </c>
      <c r="J851" s="105"/>
      <c r="L851" s="25"/>
      <c r="M851" s="105">
        <f t="shared" si="111"/>
        <v>0</v>
      </c>
      <c r="N851" s="105">
        <f t="shared" si="112"/>
        <v>-0.18634901410792182</v>
      </c>
      <c r="O851" s="105">
        <f t="shared" si="113"/>
        <v>0</v>
      </c>
      <c r="P851" s="25"/>
      <c r="Q851" s="105"/>
      <c r="R851" s="105"/>
      <c r="S851" s="284"/>
      <c r="U851" s="25"/>
      <c r="V851" s="112">
        <f t="shared" ref="V851:V914" si="114">+H851*cratio-D851</f>
        <v>0</v>
      </c>
      <c r="W851" s="112">
        <f t="shared" ref="W851:W914" si="115">+I851*cratio-E851</f>
        <v>0</v>
      </c>
      <c r="X851" s="112">
        <f t="shared" ref="X851:X914" si="116">+V851-W851</f>
        <v>0</v>
      </c>
      <c r="Z851" s="102">
        <f t="shared" ref="Z851:Z914" si="117">IF(V851=MAX(V851:W851),1,0)</f>
        <v>1</v>
      </c>
      <c r="AA851" s="102">
        <f t="shared" ref="AA851:AA914" si="118">IF(W851=MAX(V851:W851),1,0)</f>
        <v>1</v>
      </c>
      <c r="AH851" s="221"/>
      <c r="AI851" s="270"/>
      <c r="AJ851" s="221"/>
      <c r="AK851" s="221"/>
      <c r="AL851" s="221"/>
      <c r="AM851" s="221"/>
      <c r="AN851" s="221"/>
      <c r="AO851" s="221"/>
      <c r="AP851" s="221"/>
      <c r="AQ851" s="274"/>
      <c r="AR851" s="274"/>
      <c r="AS851" s="221"/>
      <c r="AT851" s="221"/>
      <c r="AU851" s="221"/>
      <c r="AV851" s="221"/>
      <c r="AW851" s="221"/>
      <c r="AX851" s="221"/>
      <c r="AY851" s="221"/>
      <c r="AZ851" s="221"/>
    </row>
    <row r="852" spans="1:52" x14ac:dyDescent="0.15">
      <c r="A852" s="275"/>
      <c r="B852" s="274"/>
      <c r="C852" s="111"/>
      <c r="D852" s="111">
        <v>0</v>
      </c>
      <c r="E852" s="105">
        <v>0</v>
      </c>
      <c r="F852" s="105">
        <v>13.246532918117209</v>
      </c>
      <c r="G852" s="105">
        <v>13.432881932225131</v>
      </c>
      <c r="H852" s="105">
        <v>0</v>
      </c>
      <c r="I852" s="105">
        <v>0</v>
      </c>
      <c r="J852" s="105"/>
      <c r="L852" s="25"/>
      <c r="M852" s="105">
        <f t="shared" si="111"/>
        <v>0</v>
      </c>
      <c r="N852" s="105">
        <f t="shared" si="112"/>
        <v>-0.18634901410792182</v>
      </c>
      <c r="O852" s="105">
        <f t="shared" si="113"/>
        <v>0</v>
      </c>
      <c r="P852" s="25"/>
      <c r="Q852" s="105"/>
      <c r="R852" s="105"/>
      <c r="S852" s="284"/>
      <c r="U852" s="25"/>
      <c r="V852" s="112">
        <f t="shared" si="114"/>
        <v>0</v>
      </c>
      <c r="W852" s="112">
        <f t="shared" si="115"/>
        <v>0</v>
      </c>
      <c r="X852" s="112">
        <f t="shared" si="116"/>
        <v>0</v>
      </c>
      <c r="Z852" s="102">
        <f t="shared" si="117"/>
        <v>1</v>
      </c>
      <c r="AA852" s="102">
        <f t="shared" si="118"/>
        <v>1</v>
      </c>
      <c r="AH852" s="221"/>
      <c r="AI852" s="270"/>
      <c r="AJ852" s="221"/>
      <c r="AK852" s="221"/>
      <c r="AL852" s="221"/>
      <c r="AM852" s="221"/>
      <c r="AN852" s="221"/>
      <c r="AO852" s="221"/>
      <c r="AP852" s="221"/>
      <c r="AQ852" s="274"/>
      <c r="AR852" s="274"/>
      <c r="AS852" s="221"/>
      <c r="AT852" s="221"/>
      <c r="AU852" s="221"/>
      <c r="AV852" s="221"/>
      <c r="AW852" s="221"/>
      <c r="AX852" s="221"/>
      <c r="AY852" s="221"/>
      <c r="AZ852" s="221"/>
    </row>
    <row r="853" spans="1:52" x14ac:dyDescent="0.15">
      <c r="A853" s="275"/>
      <c r="B853" s="274"/>
      <c r="C853" s="111"/>
      <c r="D853" s="111">
        <v>0</v>
      </c>
      <c r="E853" s="105">
        <v>0</v>
      </c>
      <c r="F853" s="105">
        <v>13.246532918117209</v>
      </c>
      <c r="G853" s="105">
        <v>13.432881932225131</v>
      </c>
      <c r="H853" s="105">
        <v>0</v>
      </c>
      <c r="I853" s="105">
        <v>0</v>
      </c>
      <c r="J853" s="105"/>
      <c r="L853" s="25"/>
      <c r="M853" s="105">
        <f t="shared" si="111"/>
        <v>0</v>
      </c>
      <c r="N853" s="105">
        <f t="shared" si="112"/>
        <v>-0.18634901410792182</v>
      </c>
      <c r="O853" s="105">
        <f t="shared" si="113"/>
        <v>0</v>
      </c>
      <c r="P853" s="25"/>
      <c r="Q853" s="105"/>
      <c r="R853" s="105"/>
      <c r="S853" s="284"/>
      <c r="U853" s="25"/>
      <c r="V853" s="112">
        <f t="shared" si="114"/>
        <v>0</v>
      </c>
      <c r="W853" s="112">
        <f t="shared" si="115"/>
        <v>0</v>
      </c>
      <c r="X853" s="112">
        <f t="shared" si="116"/>
        <v>0</v>
      </c>
      <c r="Z853" s="102">
        <f t="shared" si="117"/>
        <v>1</v>
      </c>
      <c r="AA853" s="102">
        <f t="shared" si="118"/>
        <v>1</v>
      </c>
      <c r="AH853" s="221"/>
      <c r="AI853" s="270"/>
      <c r="AJ853" s="221"/>
      <c r="AK853" s="221"/>
      <c r="AL853" s="221"/>
      <c r="AM853" s="221"/>
      <c r="AN853" s="221"/>
      <c r="AO853" s="221"/>
      <c r="AP853" s="221"/>
      <c r="AQ853" s="274"/>
      <c r="AR853" s="274"/>
      <c r="AS853" s="221"/>
      <c r="AT853" s="221"/>
      <c r="AU853" s="221"/>
      <c r="AV853" s="221"/>
      <c r="AW853" s="221"/>
      <c r="AX853" s="221"/>
      <c r="AY853" s="221"/>
      <c r="AZ853" s="221"/>
    </row>
    <row r="854" spans="1:52" x14ac:dyDescent="0.15">
      <c r="A854" s="275"/>
      <c r="B854" s="274"/>
      <c r="C854" s="111"/>
      <c r="D854" s="111">
        <v>0</v>
      </c>
      <c r="E854" s="105">
        <v>0</v>
      </c>
      <c r="F854" s="105">
        <v>13.246532918117209</v>
      </c>
      <c r="G854" s="105">
        <v>13.432881932225131</v>
      </c>
      <c r="H854" s="105">
        <v>0</v>
      </c>
      <c r="I854" s="105">
        <v>0</v>
      </c>
      <c r="J854" s="105"/>
      <c r="L854" s="25"/>
      <c r="M854" s="105">
        <f t="shared" si="111"/>
        <v>0</v>
      </c>
      <c r="N854" s="105">
        <f t="shared" si="112"/>
        <v>-0.18634901410792182</v>
      </c>
      <c r="O854" s="105">
        <f t="shared" si="113"/>
        <v>0</v>
      </c>
      <c r="P854" s="25"/>
      <c r="Q854" s="105"/>
      <c r="R854" s="105"/>
      <c r="S854" s="284"/>
      <c r="U854" s="25"/>
      <c r="V854" s="112">
        <f t="shared" si="114"/>
        <v>0</v>
      </c>
      <c r="W854" s="112">
        <f t="shared" si="115"/>
        <v>0</v>
      </c>
      <c r="X854" s="112">
        <f t="shared" si="116"/>
        <v>0</v>
      </c>
      <c r="Z854" s="102">
        <f t="shared" si="117"/>
        <v>1</v>
      </c>
      <c r="AA854" s="102">
        <f t="shared" si="118"/>
        <v>1</v>
      </c>
      <c r="AH854" s="221"/>
      <c r="AI854" s="270"/>
      <c r="AJ854" s="221"/>
      <c r="AK854" s="221"/>
      <c r="AL854" s="221"/>
      <c r="AM854" s="221"/>
      <c r="AN854" s="221"/>
      <c r="AO854" s="221"/>
      <c r="AP854" s="221"/>
      <c r="AQ854" s="274"/>
      <c r="AR854" s="274"/>
      <c r="AS854" s="221"/>
      <c r="AT854" s="221"/>
      <c r="AU854" s="221"/>
      <c r="AV854" s="221"/>
      <c r="AW854" s="221"/>
      <c r="AX854" s="221"/>
      <c r="AY854" s="221"/>
      <c r="AZ854" s="221"/>
    </row>
    <row r="855" spans="1:52" x14ac:dyDescent="0.15">
      <c r="A855" s="275"/>
      <c r="B855" s="274"/>
      <c r="C855" s="111"/>
      <c r="D855" s="111">
        <v>0</v>
      </c>
      <c r="E855" s="105">
        <v>0</v>
      </c>
      <c r="F855" s="105">
        <v>13.246532918117209</v>
      </c>
      <c r="G855" s="105">
        <v>13.432881932225131</v>
      </c>
      <c r="H855" s="105">
        <v>0</v>
      </c>
      <c r="I855" s="105">
        <v>0</v>
      </c>
      <c r="J855" s="105"/>
      <c r="L855" s="25"/>
      <c r="M855" s="105">
        <f t="shared" si="111"/>
        <v>0</v>
      </c>
      <c r="N855" s="105">
        <f t="shared" si="112"/>
        <v>-0.18634901410792182</v>
      </c>
      <c r="O855" s="105">
        <f t="shared" si="113"/>
        <v>0</v>
      </c>
      <c r="P855" s="25"/>
      <c r="Q855" s="105"/>
      <c r="R855" s="105"/>
      <c r="S855" s="284"/>
      <c r="U855" s="25"/>
      <c r="V855" s="112">
        <f t="shared" si="114"/>
        <v>0</v>
      </c>
      <c r="W855" s="112">
        <f t="shared" si="115"/>
        <v>0</v>
      </c>
      <c r="X855" s="112">
        <f t="shared" si="116"/>
        <v>0</v>
      </c>
      <c r="Z855" s="102">
        <f t="shared" si="117"/>
        <v>1</v>
      </c>
      <c r="AA855" s="102">
        <f t="shared" si="118"/>
        <v>1</v>
      </c>
      <c r="AH855" s="221"/>
      <c r="AI855" s="270"/>
      <c r="AJ855" s="221"/>
      <c r="AK855" s="221"/>
      <c r="AL855" s="221"/>
      <c r="AM855" s="221"/>
      <c r="AN855" s="221"/>
      <c r="AO855" s="221"/>
      <c r="AP855" s="221"/>
      <c r="AQ855" s="274"/>
      <c r="AR855" s="274"/>
      <c r="AS855" s="221"/>
      <c r="AT855" s="221"/>
      <c r="AU855" s="221"/>
      <c r="AV855" s="221"/>
      <c r="AW855" s="221"/>
      <c r="AX855" s="221"/>
      <c r="AY855" s="221"/>
      <c r="AZ855" s="221"/>
    </row>
    <row r="856" spans="1:52" x14ac:dyDescent="0.15">
      <c r="A856" s="275"/>
      <c r="B856" s="274"/>
      <c r="C856" s="111"/>
      <c r="D856" s="111">
        <v>0</v>
      </c>
      <c r="E856" s="105">
        <v>0</v>
      </c>
      <c r="F856" s="105">
        <v>13.246532918117209</v>
      </c>
      <c r="G856" s="105">
        <v>13.432881932225131</v>
      </c>
      <c r="H856" s="105">
        <v>0</v>
      </c>
      <c r="I856" s="105">
        <v>0</v>
      </c>
      <c r="J856" s="105"/>
      <c r="L856" s="25"/>
      <c r="M856" s="105">
        <f t="shared" si="111"/>
        <v>0</v>
      </c>
      <c r="N856" s="105">
        <f t="shared" si="112"/>
        <v>-0.18634901410792182</v>
      </c>
      <c r="O856" s="105">
        <f t="shared" si="113"/>
        <v>0</v>
      </c>
      <c r="P856" s="25"/>
      <c r="Q856" s="105"/>
      <c r="R856" s="105"/>
      <c r="S856" s="284"/>
      <c r="U856" s="25"/>
      <c r="V856" s="112">
        <f t="shared" si="114"/>
        <v>0</v>
      </c>
      <c r="W856" s="112">
        <f t="shared" si="115"/>
        <v>0</v>
      </c>
      <c r="X856" s="112">
        <f t="shared" si="116"/>
        <v>0</v>
      </c>
      <c r="Z856" s="102">
        <f t="shared" si="117"/>
        <v>1</v>
      </c>
      <c r="AA856" s="102">
        <f t="shared" si="118"/>
        <v>1</v>
      </c>
      <c r="AH856" s="221"/>
      <c r="AI856" s="270"/>
      <c r="AJ856" s="221"/>
      <c r="AK856" s="221"/>
      <c r="AL856" s="221"/>
      <c r="AM856" s="221"/>
      <c r="AN856" s="221"/>
      <c r="AO856" s="221"/>
      <c r="AP856" s="221"/>
      <c r="AQ856" s="274"/>
      <c r="AR856" s="274"/>
      <c r="AS856" s="221"/>
      <c r="AT856" s="221"/>
      <c r="AU856" s="221"/>
      <c r="AV856" s="221"/>
      <c r="AW856" s="221"/>
      <c r="AX856" s="221"/>
      <c r="AY856" s="221"/>
      <c r="AZ856" s="221"/>
    </row>
    <row r="857" spans="1:52" x14ac:dyDescent="0.15">
      <c r="A857" s="275"/>
      <c r="B857" s="274"/>
      <c r="C857" s="111"/>
      <c r="D857" s="111">
        <v>0</v>
      </c>
      <c r="E857" s="105">
        <v>0</v>
      </c>
      <c r="F857" s="105">
        <v>13.246532918117209</v>
      </c>
      <c r="G857" s="105">
        <v>13.432881932225131</v>
      </c>
      <c r="H857" s="105">
        <v>0</v>
      </c>
      <c r="I857" s="105">
        <v>0</v>
      </c>
      <c r="J857" s="105"/>
      <c r="L857" s="25"/>
      <c r="M857" s="105">
        <f t="shared" si="111"/>
        <v>0</v>
      </c>
      <c r="N857" s="105">
        <f t="shared" si="112"/>
        <v>-0.18634901410792182</v>
      </c>
      <c r="O857" s="105">
        <f t="shared" si="113"/>
        <v>0</v>
      </c>
      <c r="P857" s="25"/>
      <c r="Q857" s="105"/>
      <c r="R857" s="105"/>
      <c r="S857" s="284"/>
      <c r="U857" s="25"/>
      <c r="V857" s="112">
        <f t="shared" si="114"/>
        <v>0</v>
      </c>
      <c r="W857" s="112">
        <f t="shared" si="115"/>
        <v>0</v>
      </c>
      <c r="X857" s="112">
        <f t="shared" si="116"/>
        <v>0</v>
      </c>
      <c r="Z857" s="102">
        <f t="shared" si="117"/>
        <v>1</v>
      </c>
      <c r="AA857" s="102">
        <f t="shared" si="118"/>
        <v>1</v>
      </c>
      <c r="AH857" s="221"/>
      <c r="AI857" s="270"/>
      <c r="AJ857" s="221"/>
      <c r="AK857" s="221"/>
      <c r="AL857" s="221"/>
      <c r="AM857" s="221"/>
      <c r="AN857" s="221"/>
      <c r="AO857" s="221"/>
      <c r="AP857" s="221"/>
      <c r="AQ857" s="274"/>
      <c r="AR857" s="274"/>
      <c r="AS857" s="221"/>
      <c r="AT857" s="221"/>
      <c r="AU857" s="221"/>
      <c r="AV857" s="221"/>
      <c r="AW857" s="221"/>
      <c r="AX857" s="221"/>
      <c r="AY857" s="221"/>
      <c r="AZ857" s="221"/>
    </row>
    <row r="858" spans="1:52" x14ac:dyDescent="0.15">
      <c r="A858" s="275"/>
      <c r="B858" s="274"/>
      <c r="C858" s="111"/>
      <c r="D858" s="111">
        <v>0</v>
      </c>
      <c r="E858" s="105">
        <v>0</v>
      </c>
      <c r="F858" s="105">
        <v>13.246532918117209</v>
      </c>
      <c r="G858" s="105">
        <v>13.432881932225131</v>
      </c>
      <c r="H858" s="105">
        <v>0</v>
      </c>
      <c r="I858" s="105">
        <v>0</v>
      </c>
      <c r="J858" s="105"/>
      <c r="L858" s="25"/>
      <c r="M858" s="105">
        <f t="shared" si="111"/>
        <v>0</v>
      </c>
      <c r="N858" s="105">
        <f t="shared" si="112"/>
        <v>-0.18634901410792182</v>
      </c>
      <c r="O858" s="105">
        <f t="shared" si="113"/>
        <v>0</v>
      </c>
      <c r="P858" s="25"/>
      <c r="Q858" s="105"/>
      <c r="R858" s="105"/>
      <c r="S858" s="284"/>
      <c r="U858" s="25"/>
      <c r="V858" s="112">
        <f t="shared" si="114"/>
        <v>0</v>
      </c>
      <c r="W858" s="112">
        <f t="shared" si="115"/>
        <v>0</v>
      </c>
      <c r="X858" s="112">
        <f t="shared" si="116"/>
        <v>0</v>
      </c>
      <c r="Z858" s="102">
        <f t="shared" si="117"/>
        <v>1</v>
      </c>
      <c r="AA858" s="102">
        <f t="shared" si="118"/>
        <v>1</v>
      </c>
      <c r="AH858" s="221"/>
      <c r="AI858" s="270"/>
      <c r="AJ858" s="221"/>
      <c r="AK858" s="221"/>
      <c r="AL858" s="221"/>
      <c r="AM858" s="221"/>
      <c r="AN858" s="221"/>
      <c r="AO858" s="221"/>
      <c r="AP858" s="221"/>
      <c r="AQ858" s="274"/>
      <c r="AR858" s="274"/>
      <c r="AS858" s="221"/>
      <c r="AT858" s="221"/>
      <c r="AU858" s="221"/>
      <c r="AV858" s="221"/>
      <c r="AW858" s="221"/>
      <c r="AX858" s="221"/>
      <c r="AY858" s="221"/>
      <c r="AZ858" s="221"/>
    </row>
    <row r="859" spans="1:52" x14ac:dyDescent="0.15">
      <c r="A859" s="275"/>
      <c r="B859" s="274"/>
      <c r="C859" s="111"/>
      <c r="D859" s="111">
        <v>0</v>
      </c>
      <c r="E859" s="105">
        <v>0</v>
      </c>
      <c r="F859" s="105">
        <v>13.246532918117209</v>
      </c>
      <c r="G859" s="105">
        <v>13.432881932225131</v>
      </c>
      <c r="H859" s="105">
        <v>0</v>
      </c>
      <c r="I859" s="105">
        <v>0</v>
      </c>
      <c r="J859" s="105"/>
      <c r="L859" s="25"/>
      <c r="M859" s="105">
        <f t="shared" si="111"/>
        <v>0</v>
      </c>
      <c r="N859" s="105">
        <f t="shared" si="112"/>
        <v>-0.18634901410792182</v>
      </c>
      <c r="O859" s="105">
        <f t="shared" si="113"/>
        <v>0</v>
      </c>
      <c r="P859" s="25"/>
      <c r="Q859" s="105"/>
      <c r="R859" s="105"/>
      <c r="S859" s="284"/>
      <c r="U859" s="25"/>
      <c r="V859" s="112">
        <f t="shared" si="114"/>
        <v>0</v>
      </c>
      <c r="W859" s="112">
        <f t="shared" si="115"/>
        <v>0</v>
      </c>
      <c r="X859" s="112">
        <f t="shared" si="116"/>
        <v>0</v>
      </c>
      <c r="Z859" s="102">
        <f t="shared" si="117"/>
        <v>1</v>
      </c>
      <c r="AA859" s="102">
        <f t="shared" si="118"/>
        <v>1</v>
      </c>
      <c r="AH859" s="221"/>
      <c r="AI859" s="270"/>
      <c r="AJ859" s="221"/>
      <c r="AK859" s="221"/>
      <c r="AL859" s="221"/>
      <c r="AM859" s="221"/>
      <c r="AN859" s="221"/>
      <c r="AO859" s="221"/>
      <c r="AP859" s="221"/>
      <c r="AQ859" s="274"/>
      <c r="AR859" s="274"/>
      <c r="AS859" s="221"/>
      <c r="AT859" s="221"/>
      <c r="AU859" s="221"/>
      <c r="AV859" s="221"/>
      <c r="AW859" s="221"/>
      <c r="AX859" s="221"/>
      <c r="AY859" s="221"/>
      <c r="AZ859" s="221"/>
    </row>
    <row r="860" spans="1:52" x14ac:dyDescent="0.15">
      <c r="A860" s="275"/>
      <c r="B860" s="274"/>
      <c r="C860" s="111"/>
      <c r="D860" s="111">
        <v>0</v>
      </c>
      <c r="E860" s="105">
        <v>0</v>
      </c>
      <c r="F860" s="105">
        <v>13.246532918117209</v>
      </c>
      <c r="G860" s="105">
        <v>13.432881932225131</v>
      </c>
      <c r="H860" s="105">
        <v>0</v>
      </c>
      <c r="I860" s="105">
        <v>0</v>
      </c>
      <c r="J860" s="105"/>
      <c r="L860" s="25"/>
      <c r="M860" s="105">
        <f t="shared" si="111"/>
        <v>0</v>
      </c>
      <c r="N860" s="105">
        <f t="shared" si="112"/>
        <v>-0.18634901410792182</v>
      </c>
      <c r="O860" s="105">
        <f t="shared" si="113"/>
        <v>0</v>
      </c>
      <c r="P860" s="25"/>
      <c r="Q860" s="105"/>
      <c r="R860" s="105"/>
      <c r="S860" s="284"/>
      <c r="U860" s="25"/>
      <c r="V860" s="112">
        <f t="shared" si="114"/>
        <v>0</v>
      </c>
      <c r="W860" s="112">
        <f t="shared" si="115"/>
        <v>0</v>
      </c>
      <c r="X860" s="112">
        <f t="shared" si="116"/>
        <v>0</v>
      </c>
      <c r="Z860" s="102">
        <f t="shared" si="117"/>
        <v>1</v>
      </c>
      <c r="AA860" s="102">
        <f t="shared" si="118"/>
        <v>1</v>
      </c>
      <c r="AH860" s="221"/>
      <c r="AI860" s="270"/>
      <c r="AJ860" s="221"/>
      <c r="AK860" s="221"/>
      <c r="AL860" s="221"/>
      <c r="AM860" s="221"/>
      <c r="AN860" s="221"/>
      <c r="AO860" s="221"/>
      <c r="AP860" s="221"/>
      <c r="AQ860" s="274"/>
      <c r="AR860" s="274"/>
      <c r="AS860" s="221"/>
      <c r="AT860" s="221"/>
      <c r="AU860" s="221"/>
      <c r="AV860" s="221"/>
      <c r="AW860" s="221"/>
      <c r="AX860" s="221"/>
      <c r="AY860" s="221"/>
      <c r="AZ860" s="221"/>
    </row>
    <row r="861" spans="1:52" x14ac:dyDescent="0.15">
      <c r="A861" s="275"/>
      <c r="B861" s="274"/>
      <c r="C861" s="111"/>
      <c r="D861" s="111">
        <v>0</v>
      </c>
      <c r="E861" s="105">
        <v>0</v>
      </c>
      <c r="F861" s="105">
        <v>13.246532918117209</v>
      </c>
      <c r="G861" s="105">
        <v>13.432881932225131</v>
      </c>
      <c r="H861" s="105">
        <v>0</v>
      </c>
      <c r="I861" s="105">
        <v>0</v>
      </c>
      <c r="J861" s="105"/>
      <c r="L861" s="25"/>
      <c r="M861" s="105">
        <f t="shared" si="111"/>
        <v>0</v>
      </c>
      <c r="N861" s="105">
        <f t="shared" si="112"/>
        <v>-0.18634901410792182</v>
      </c>
      <c r="O861" s="105">
        <f t="shared" si="113"/>
        <v>0</v>
      </c>
      <c r="P861" s="25"/>
      <c r="Q861" s="105"/>
      <c r="R861" s="105"/>
      <c r="S861" s="284"/>
      <c r="U861" s="25"/>
      <c r="V861" s="112">
        <f t="shared" si="114"/>
        <v>0</v>
      </c>
      <c r="W861" s="112">
        <f t="shared" si="115"/>
        <v>0</v>
      </c>
      <c r="X861" s="112">
        <f t="shared" si="116"/>
        <v>0</v>
      </c>
      <c r="Z861" s="102">
        <f t="shared" si="117"/>
        <v>1</v>
      </c>
      <c r="AA861" s="102">
        <f t="shared" si="118"/>
        <v>1</v>
      </c>
      <c r="AH861" s="221"/>
      <c r="AI861" s="270"/>
      <c r="AJ861" s="221"/>
      <c r="AK861" s="221"/>
      <c r="AL861" s="221"/>
      <c r="AM861" s="221"/>
      <c r="AN861" s="221"/>
      <c r="AO861" s="221"/>
      <c r="AP861" s="221"/>
      <c r="AQ861" s="274"/>
      <c r="AR861" s="274"/>
      <c r="AS861" s="221"/>
      <c r="AT861" s="221"/>
      <c r="AU861" s="221"/>
      <c r="AV861" s="221"/>
      <c r="AW861" s="221"/>
      <c r="AX861" s="221"/>
      <c r="AY861" s="221"/>
      <c r="AZ861" s="221"/>
    </row>
    <row r="862" spans="1:52" x14ac:dyDescent="0.15">
      <c r="A862" s="275"/>
      <c r="B862" s="274"/>
      <c r="C862" s="111"/>
      <c r="D862" s="111">
        <v>0</v>
      </c>
      <c r="E862" s="105">
        <v>0</v>
      </c>
      <c r="F862" s="105">
        <v>13.246532918117209</v>
      </c>
      <c r="G862" s="105">
        <v>13.432881932225131</v>
      </c>
      <c r="H862" s="105">
        <v>0</v>
      </c>
      <c r="I862" s="105">
        <v>0</v>
      </c>
      <c r="J862" s="105"/>
      <c r="L862" s="25"/>
      <c r="M862" s="105">
        <f t="shared" si="111"/>
        <v>0</v>
      </c>
      <c r="N862" s="105">
        <f t="shared" si="112"/>
        <v>-0.18634901410792182</v>
      </c>
      <c r="O862" s="105">
        <f t="shared" si="113"/>
        <v>0</v>
      </c>
      <c r="P862" s="25"/>
      <c r="Q862" s="105"/>
      <c r="R862" s="105"/>
      <c r="S862" s="284"/>
      <c r="U862" s="25"/>
      <c r="V862" s="112">
        <f t="shared" si="114"/>
        <v>0</v>
      </c>
      <c r="W862" s="112">
        <f t="shared" si="115"/>
        <v>0</v>
      </c>
      <c r="X862" s="112">
        <f t="shared" si="116"/>
        <v>0</v>
      </c>
      <c r="Z862" s="102">
        <f t="shared" si="117"/>
        <v>1</v>
      </c>
      <c r="AA862" s="102">
        <f t="shared" si="118"/>
        <v>1</v>
      </c>
      <c r="AH862" s="221"/>
      <c r="AI862" s="270"/>
      <c r="AJ862" s="221"/>
      <c r="AK862" s="221"/>
      <c r="AL862" s="221"/>
      <c r="AM862" s="221"/>
      <c r="AN862" s="221"/>
      <c r="AO862" s="221"/>
      <c r="AP862" s="221"/>
      <c r="AQ862" s="274"/>
      <c r="AR862" s="274"/>
      <c r="AS862" s="221"/>
      <c r="AT862" s="221"/>
      <c r="AU862" s="221"/>
      <c r="AV862" s="221"/>
      <c r="AW862" s="221"/>
      <c r="AX862" s="221"/>
      <c r="AY862" s="221"/>
      <c r="AZ862" s="221"/>
    </row>
    <row r="863" spans="1:52" x14ac:dyDescent="0.15">
      <c r="A863" s="275"/>
      <c r="B863" s="274"/>
      <c r="C863" s="111"/>
      <c r="D863" s="111">
        <v>0</v>
      </c>
      <c r="E863" s="105">
        <v>0</v>
      </c>
      <c r="F863" s="105">
        <v>13.246532918117209</v>
      </c>
      <c r="G863" s="105">
        <v>13.432881932225131</v>
      </c>
      <c r="H863" s="105">
        <v>0</v>
      </c>
      <c r="I863" s="105">
        <v>0</v>
      </c>
      <c r="J863" s="105"/>
      <c r="L863" s="25"/>
      <c r="M863" s="105">
        <f t="shared" si="111"/>
        <v>0</v>
      </c>
      <c r="N863" s="105">
        <f t="shared" si="112"/>
        <v>-0.18634901410792182</v>
      </c>
      <c r="O863" s="105">
        <f t="shared" si="113"/>
        <v>0</v>
      </c>
      <c r="P863" s="25"/>
      <c r="Q863" s="105"/>
      <c r="R863" s="105"/>
      <c r="S863" s="284"/>
      <c r="U863" s="25"/>
      <c r="V863" s="112">
        <f t="shared" si="114"/>
        <v>0</v>
      </c>
      <c r="W863" s="112">
        <f t="shared" si="115"/>
        <v>0</v>
      </c>
      <c r="X863" s="112">
        <f t="shared" si="116"/>
        <v>0</v>
      </c>
      <c r="Z863" s="102">
        <f t="shared" si="117"/>
        <v>1</v>
      </c>
      <c r="AA863" s="102">
        <f t="shared" si="118"/>
        <v>1</v>
      </c>
      <c r="AH863" s="221"/>
      <c r="AI863" s="270"/>
      <c r="AJ863" s="221"/>
      <c r="AK863" s="221"/>
      <c r="AL863" s="221"/>
      <c r="AM863" s="221"/>
      <c r="AN863" s="221"/>
      <c r="AO863" s="221"/>
      <c r="AP863" s="221"/>
      <c r="AQ863" s="274"/>
      <c r="AR863" s="274"/>
      <c r="AS863" s="221"/>
      <c r="AT863" s="221"/>
      <c r="AU863" s="221"/>
      <c r="AV863" s="221"/>
      <c r="AW863" s="221"/>
      <c r="AX863" s="221"/>
      <c r="AY863" s="221"/>
      <c r="AZ863" s="221"/>
    </row>
    <row r="864" spans="1:52" x14ac:dyDescent="0.15">
      <c r="A864" s="275"/>
      <c r="B864" s="274"/>
      <c r="C864" s="111"/>
      <c r="D864" s="111">
        <v>0</v>
      </c>
      <c r="E864" s="105">
        <v>0</v>
      </c>
      <c r="F864" s="105">
        <v>13.246532918117209</v>
      </c>
      <c r="G864" s="105">
        <v>13.432881932225131</v>
      </c>
      <c r="H864" s="105">
        <v>0</v>
      </c>
      <c r="I864" s="105">
        <v>0</v>
      </c>
      <c r="J864" s="105"/>
      <c r="L864" s="25"/>
      <c r="M864" s="105">
        <f t="shared" si="111"/>
        <v>0</v>
      </c>
      <c r="N864" s="105">
        <f t="shared" si="112"/>
        <v>-0.18634901410792182</v>
      </c>
      <c r="O864" s="105">
        <f t="shared" si="113"/>
        <v>0</v>
      </c>
      <c r="P864" s="25"/>
      <c r="Q864" s="105"/>
      <c r="R864" s="105"/>
      <c r="S864" s="284"/>
      <c r="U864" s="25"/>
      <c r="V864" s="112">
        <f t="shared" si="114"/>
        <v>0</v>
      </c>
      <c r="W864" s="112">
        <f t="shared" si="115"/>
        <v>0</v>
      </c>
      <c r="X864" s="112">
        <f t="shared" si="116"/>
        <v>0</v>
      </c>
      <c r="Z864" s="102">
        <f t="shared" si="117"/>
        <v>1</v>
      </c>
      <c r="AA864" s="102">
        <f t="shared" si="118"/>
        <v>1</v>
      </c>
      <c r="AH864" s="221"/>
      <c r="AI864" s="270"/>
      <c r="AJ864" s="221"/>
      <c r="AK864" s="221"/>
      <c r="AL864" s="221"/>
      <c r="AM864" s="221"/>
      <c r="AN864" s="221"/>
      <c r="AO864" s="221"/>
      <c r="AP864" s="221"/>
      <c r="AQ864" s="274"/>
      <c r="AR864" s="274"/>
      <c r="AS864" s="221"/>
      <c r="AT864" s="221"/>
      <c r="AU864" s="221"/>
      <c r="AV864" s="221"/>
      <c r="AW864" s="221"/>
      <c r="AX864" s="221"/>
      <c r="AY864" s="221"/>
      <c r="AZ864" s="221"/>
    </row>
    <row r="865" spans="1:52" x14ac:dyDescent="0.15">
      <c r="A865" s="275"/>
      <c r="B865" s="274"/>
      <c r="C865" s="111"/>
      <c r="D865" s="111">
        <v>0</v>
      </c>
      <c r="E865" s="105">
        <v>0</v>
      </c>
      <c r="F865" s="105">
        <v>13.246532918117209</v>
      </c>
      <c r="G865" s="105">
        <v>13.432881932225131</v>
      </c>
      <c r="H865" s="105">
        <v>0</v>
      </c>
      <c r="I865" s="105">
        <v>0</v>
      </c>
      <c r="J865" s="105"/>
      <c r="L865" s="25"/>
      <c r="M865" s="105">
        <f t="shared" si="111"/>
        <v>0</v>
      </c>
      <c r="N865" s="105">
        <f t="shared" si="112"/>
        <v>-0.18634901410792182</v>
      </c>
      <c r="O865" s="105">
        <f t="shared" si="113"/>
        <v>0</v>
      </c>
      <c r="P865" s="25"/>
      <c r="Q865" s="105"/>
      <c r="R865" s="105"/>
      <c r="S865" s="284"/>
      <c r="U865" s="25"/>
      <c r="V865" s="112">
        <f t="shared" si="114"/>
        <v>0</v>
      </c>
      <c r="W865" s="112">
        <f t="shared" si="115"/>
        <v>0</v>
      </c>
      <c r="X865" s="112">
        <f t="shared" si="116"/>
        <v>0</v>
      </c>
      <c r="Z865" s="102">
        <f t="shared" si="117"/>
        <v>1</v>
      </c>
      <c r="AA865" s="102">
        <f t="shared" si="118"/>
        <v>1</v>
      </c>
      <c r="AH865" s="221"/>
      <c r="AI865" s="270"/>
      <c r="AJ865" s="221"/>
      <c r="AK865" s="221"/>
      <c r="AL865" s="221"/>
      <c r="AM865" s="221"/>
      <c r="AN865" s="221"/>
      <c r="AO865" s="221"/>
      <c r="AP865" s="221"/>
      <c r="AQ865" s="274"/>
      <c r="AR865" s="274"/>
      <c r="AS865" s="221"/>
      <c r="AT865" s="221"/>
      <c r="AU865" s="221"/>
      <c r="AV865" s="221"/>
      <c r="AW865" s="221"/>
      <c r="AX865" s="221"/>
      <c r="AY865" s="221"/>
      <c r="AZ865" s="221"/>
    </row>
    <row r="866" spans="1:52" x14ac:dyDescent="0.15">
      <c r="A866" s="275"/>
      <c r="B866" s="274"/>
      <c r="C866" s="111"/>
      <c r="D866" s="111">
        <v>0</v>
      </c>
      <c r="E866" s="105">
        <v>0</v>
      </c>
      <c r="F866" s="105">
        <v>13.246532918117209</v>
      </c>
      <c r="G866" s="105">
        <v>13.432881932225131</v>
      </c>
      <c r="H866" s="105">
        <v>0</v>
      </c>
      <c r="I866" s="105">
        <v>0</v>
      </c>
      <c r="J866" s="105"/>
      <c r="L866" s="25"/>
      <c r="M866" s="105">
        <f t="shared" si="111"/>
        <v>0</v>
      </c>
      <c r="N866" s="105">
        <f t="shared" si="112"/>
        <v>-0.18634901410792182</v>
      </c>
      <c r="O866" s="105">
        <f t="shared" si="113"/>
        <v>0</v>
      </c>
      <c r="P866" s="25"/>
      <c r="Q866" s="105"/>
      <c r="R866" s="105"/>
      <c r="S866" s="284"/>
      <c r="U866" s="25"/>
      <c r="V866" s="112">
        <f t="shared" si="114"/>
        <v>0</v>
      </c>
      <c r="W866" s="112">
        <f t="shared" si="115"/>
        <v>0</v>
      </c>
      <c r="X866" s="112">
        <f t="shared" si="116"/>
        <v>0</v>
      </c>
      <c r="Z866" s="102">
        <f t="shared" si="117"/>
        <v>1</v>
      </c>
      <c r="AA866" s="102">
        <f t="shared" si="118"/>
        <v>1</v>
      </c>
      <c r="AH866" s="221"/>
      <c r="AI866" s="270"/>
      <c r="AJ866" s="221"/>
      <c r="AK866" s="221"/>
      <c r="AL866" s="221"/>
      <c r="AM866" s="221"/>
      <c r="AN866" s="221"/>
      <c r="AO866" s="221"/>
      <c r="AP866" s="221"/>
      <c r="AQ866" s="274"/>
      <c r="AR866" s="274"/>
      <c r="AS866" s="221"/>
      <c r="AT866" s="221"/>
      <c r="AU866" s="221"/>
      <c r="AV866" s="221"/>
      <c r="AW866" s="221"/>
      <c r="AX866" s="221"/>
      <c r="AY866" s="221"/>
      <c r="AZ866" s="221"/>
    </row>
    <row r="867" spans="1:52" x14ac:dyDescent="0.15">
      <c r="A867" s="275"/>
      <c r="B867" s="274"/>
      <c r="C867" s="111"/>
      <c r="D867" s="111">
        <v>0</v>
      </c>
      <c r="E867" s="105">
        <v>0</v>
      </c>
      <c r="F867" s="105">
        <v>13.246532918117209</v>
      </c>
      <c r="G867" s="105">
        <v>13.432881932225131</v>
      </c>
      <c r="H867" s="105">
        <v>0</v>
      </c>
      <c r="I867" s="105">
        <v>0</v>
      </c>
      <c r="J867" s="105"/>
      <c r="L867" s="25"/>
      <c r="M867" s="105">
        <f t="shared" si="111"/>
        <v>0</v>
      </c>
      <c r="N867" s="105">
        <f t="shared" si="112"/>
        <v>-0.18634901410792182</v>
      </c>
      <c r="O867" s="105">
        <f t="shared" si="113"/>
        <v>0</v>
      </c>
      <c r="P867" s="25"/>
      <c r="Q867" s="105"/>
      <c r="R867" s="105"/>
      <c r="S867" s="284"/>
      <c r="U867" s="25"/>
      <c r="V867" s="112">
        <f t="shared" si="114"/>
        <v>0</v>
      </c>
      <c r="W867" s="112">
        <f t="shared" si="115"/>
        <v>0</v>
      </c>
      <c r="X867" s="112">
        <f t="shared" si="116"/>
        <v>0</v>
      </c>
      <c r="Z867" s="102">
        <f t="shared" si="117"/>
        <v>1</v>
      </c>
      <c r="AA867" s="102">
        <f t="shared" si="118"/>
        <v>1</v>
      </c>
      <c r="AH867" s="221"/>
      <c r="AI867" s="270"/>
      <c r="AJ867" s="221"/>
      <c r="AK867" s="221"/>
      <c r="AL867" s="221"/>
      <c r="AM867" s="221"/>
      <c r="AN867" s="221"/>
      <c r="AO867" s="221"/>
      <c r="AP867" s="221"/>
      <c r="AQ867" s="274"/>
      <c r="AR867" s="274"/>
      <c r="AS867" s="221"/>
      <c r="AT867" s="221"/>
      <c r="AU867" s="221"/>
      <c r="AV867" s="221"/>
      <c r="AW867" s="221"/>
      <c r="AX867" s="221"/>
      <c r="AY867" s="221"/>
      <c r="AZ867" s="221"/>
    </row>
    <row r="868" spans="1:52" x14ac:dyDescent="0.15">
      <c r="A868" s="275"/>
      <c r="B868" s="274"/>
      <c r="C868" s="111"/>
      <c r="D868" s="111">
        <v>0</v>
      </c>
      <c r="E868" s="105">
        <v>0</v>
      </c>
      <c r="F868" s="105">
        <v>13.246532918117209</v>
      </c>
      <c r="G868" s="105">
        <v>13.432881932225131</v>
      </c>
      <c r="H868" s="105">
        <v>0</v>
      </c>
      <c r="I868" s="105">
        <v>0</v>
      </c>
      <c r="J868" s="105"/>
      <c r="L868" s="25"/>
      <c r="M868" s="105">
        <f t="shared" si="111"/>
        <v>0</v>
      </c>
      <c r="N868" s="105">
        <f t="shared" si="112"/>
        <v>-0.18634901410792182</v>
      </c>
      <c r="O868" s="105">
        <f t="shared" si="113"/>
        <v>0</v>
      </c>
      <c r="P868" s="25"/>
      <c r="Q868" s="105"/>
      <c r="R868" s="105"/>
      <c r="S868" s="284"/>
      <c r="U868" s="25"/>
      <c r="V868" s="112">
        <f t="shared" si="114"/>
        <v>0</v>
      </c>
      <c r="W868" s="112">
        <f t="shared" si="115"/>
        <v>0</v>
      </c>
      <c r="X868" s="112">
        <f t="shared" si="116"/>
        <v>0</v>
      </c>
      <c r="Z868" s="102">
        <f t="shared" si="117"/>
        <v>1</v>
      </c>
      <c r="AA868" s="102">
        <f t="shared" si="118"/>
        <v>1</v>
      </c>
      <c r="AH868" s="221"/>
      <c r="AI868" s="270"/>
      <c r="AJ868" s="221"/>
      <c r="AK868" s="221"/>
      <c r="AL868" s="221"/>
      <c r="AM868" s="221"/>
      <c r="AN868" s="221"/>
      <c r="AO868" s="221"/>
      <c r="AP868" s="221"/>
      <c r="AQ868" s="274"/>
      <c r="AR868" s="274"/>
      <c r="AS868" s="221"/>
      <c r="AT868" s="221"/>
      <c r="AU868" s="221"/>
      <c r="AV868" s="221"/>
      <c r="AW868" s="221"/>
      <c r="AX868" s="221"/>
      <c r="AY868" s="221"/>
      <c r="AZ868" s="221"/>
    </row>
    <row r="869" spans="1:52" x14ac:dyDescent="0.15">
      <c r="A869" s="275"/>
      <c r="B869" s="274"/>
      <c r="C869" s="111"/>
      <c r="D869" s="111">
        <v>0</v>
      </c>
      <c r="E869" s="105">
        <v>0</v>
      </c>
      <c r="F869" s="105">
        <v>13.246532918117209</v>
      </c>
      <c r="G869" s="105">
        <v>13.432881932225131</v>
      </c>
      <c r="H869" s="105">
        <v>0</v>
      </c>
      <c r="I869" s="105">
        <v>0</v>
      </c>
      <c r="J869" s="105"/>
      <c r="L869" s="25"/>
      <c r="M869" s="105">
        <f t="shared" si="111"/>
        <v>0</v>
      </c>
      <c r="N869" s="105">
        <f t="shared" si="112"/>
        <v>-0.18634901410792182</v>
      </c>
      <c r="O869" s="105">
        <f t="shared" si="113"/>
        <v>0</v>
      </c>
      <c r="P869" s="25"/>
      <c r="Q869" s="105"/>
      <c r="R869" s="105"/>
      <c r="S869" s="284"/>
      <c r="U869" s="25"/>
      <c r="V869" s="112">
        <f t="shared" si="114"/>
        <v>0</v>
      </c>
      <c r="W869" s="112">
        <f t="shared" si="115"/>
        <v>0</v>
      </c>
      <c r="X869" s="112">
        <f t="shared" si="116"/>
        <v>0</v>
      </c>
      <c r="Z869" s="102">
        <f t="shared" si="117"/>
        <v>1</v>
      </c>
      <c r="AA869" s="102">
        <f t="shared" si="118"/>
        <v>1</v>
      </c>
      <c r="AH869" s="221"/>
      <c r="AI869" s="270"/>
      <c r="AJ869" s="221"/>
      <c r="AK869" s="221"/>
      <c r="AL869" s="221"/>
      <c r="AM869" s="221"/>
      <c r="AN869" s="221"/>
      <c r="AO869" s="221"/>
      <c r="AP869" s="221"/>
      <c r="AQ869" s="274"/>
      <c r="AR869" s="274"/>
      <c r="AS869" s="221"/>
      <c r="AT869" s="221"/>
      <c r="AU869" s="221"/>
      <c r="AV869" s="221"/>
      <c r="AW869" s="221"/>
      <c r="AX869" s="221"/>
      <c r="AY869" s="221"/>
      <c r="AZ869" s="221"/>
    </row>
    <row r="870" spans="1:52" x14ac:dyDescent="0.15">
      <c r="A870" s="275"/>
      <c r="B870" s="274"/>
      <c r="C870" s="111"/>
      <c r="D870" s="111">
        <v>0</v>
      </c>
      <c r="E870" s="105">
        <v>0</v>
      </c>
      <c r="F870" s="105">
        <v>13.246532918117209</v>
      </c>
      <c r="G870" s="105">
        <v>13.432881932225131</v>
      </c>
      <c r="H870" s="105">
        <v>0</v>
      </c>
      <c r="I870" s="105">
        <v>0</v>
      </c>
      <c r="J870" s="105"/>
      <c r="L870" s="25"/>
      <c r="M870" s="105">
        <f t="shared" si="111"/>
        <v>0</v>
      </c>
      <c r="N870" s="105">
        <f t="shared" si="112"/>
        <v>-0.18634901410792182</v>
      </c>
      <c r="O870" s="105">
        <f t="shared" si="113"/>
        <v>0</v>
      </c>
      <c r="P870" s="25"/>
      <c r="Q870" s="105"/>
      <c r="R870" s="105"/>
      <c r="S870" s="284"/>
      <c r="U870" s="25"/>
      <c r="V870" s="112">
        <f t="shared" si="114"/>
        <v>0</v>
      </c>
      <c r="W870" s="112">
        <f t="shared" si="115"/>
        <v>0</v>
      </c>
      <c r="X870" s="112">
        <f t="shared" si="116"/>
        <v>0</v>
      </c>
      <c r="Z870" s="102">
        <f t="shared" si="117"/>
        <v>1</v>
      </c>
      <c r="AA870" s="102">
        <f t="shared" si="118"/>
        <v>1</v>
      </c>
      <c r="AH870" s="221"/>
      <c r="AI870" s="270"/>
      <c r="AJ870" s="221"/>
      <c r="AK870" s="221"/>
      <c r="AL870" s="221"/>
      <c r="AM870" s="221"/>
      <c r="AN870" s="221"/>
      <c r="AO870" s="221"/>
      <c r="AP870" s="221"/>
      <c r="AQ870" s="274"/>
      <c r="AR870" s="274"/>
      <c r="AS870" s="221"/>
      <c r="AT870" s="221"/>
      <c r="AU870" s="221"/>
      <c r="AV870" s="221"/>
      <c r="AW870" s="221"/>
      <c r="AX870" s="221"/>
      <c r="AY870" s="221"/>
      <c r="AZ870" s="221"/>
    </row>
    <row r="871" spans="1:52" x14ac:dyDescent="0.15">
      <c r="A871" s="275"/>
      <c r="B871" s="274"/>
      <c r="C871" s="111"/>
      <c r="D871" s="111">
        <v>0</v>
      </c>
      <c r="E871" s="105">
        <v>0</v>
      </c>
      <c r="F871" s="105">
        <v>13.246532918117209</v>
      </c>
      <c r="G871" s="105">
        <v>13.432881932225131</v>
      </c>
      <c r="H871" s="105">
        <v>0</v>
      </c>
      <c r="I871" s="105">
        <v>0</v>
      </c>
      <c r="J871" s="105"/>
      <c r="L871" s="25"/>
      <c r="M871" s="105">
        <f t="shared" si="111"/>
        <v>0</v>
      </c>
      <c r="N871" s="105">
        <f t="shared" si="112"/>
        <v>-0.18634901410792182</v>
      </c>
      <c r="O871" s="105">
        <f t="shared" si="113"/>
        <v>0</v>
      </c>
      <c r="P871" s="25"/>
      <c r="Q871" s="105"/>
      <c r="R871" s="105"/>
      <c r="S871" s="284"/>
      <c r="U871" s="25"/>
      <c r="V871" s="112">
        <f t="shared" si="114"/>
        <v>0</v>
      </c>
      <c r="W871" s="112">
        <f t="shared" si="115"/>
        <v>0</v>
      </c>
      <c r="X871" s="112">
        <f t="shared" si="116"/>
        <v>0</v>
      </c>
      <c r="Z871" s="102">
        <f t="shared" si="117"/>
        <v>1</v>
      </c>
      <c r="AA871" s="102">
        <f t="shared" si="118"/>
        <v>1</v>
      </c>
      <c r="AH871" s="221"/>
      <c r="AI871" s="270"/>
      <c r="AJ871" s="221"/>
      <c r="AK871" s="221"/>
      <c r="AL871" s="221"/>
      <c r="AM871" s="221"/>
      <c r="AN871" s="221"/>
      <c r="AO871" s="221"/>
      <c r="AP871" s="221"/>
      <c r="AQ871" s="274"/>
      <c r="AR871" s="274"/>
      <c r="AS871" s="221"/>
      <c r="AT871" s="221"/>
      <c r="AU871" s="221"/>
      <c r="AV871" s="221"/>
      <c r="AW871" s="221"/>
      <c r="AX871" s="221"/>
      <c r="AY871" s="221"/>
      <c r="AZ871" s="221"/>
    </row>
    <row r="872" spans="1:52" x14ac:dyDescent="0.15">
      <c r="A872" s="275"/>
      <c r="B872" s="274"/>
      <c r="C872" s="111"/>
      <c r="D872" s="111">
        <v>0</v>
      </c>
      <c r="E872" s="105">
        <v>0</v>
      </c>
      <c r="F872" s="105">
        <v>13.246532918117209</v>
      </c>
      <c r="G872" s="105">
        <v>13.432881932225131</v>
      </c>
      <c r="H872" s="105">
        <v>0</v>
      </c>
      <c r="I872" s="105">
        <v>0</v>
      </c>
      <c r="J872" s="105"/>
      <c r="L872" s="25"/>
      <c r="M872" s="105">
        <f t="shared" si="111"/>
        <v>0</v>
      </c>
      <c r="N872" s="105">
        <f t="shared" si="112"/>
        <v>-0.18634901410792182</v>
      </c>
      <c r="O872" s="105">
        <f t="shared" si="113"/>
        <v>0</v>
      </c>
      <c r="P872" s="25"/>
      <c r="Q872" s="105"/>
      <c r="R872" s="105"/>
      <c r="S872" s="284"/>
      <c r="U872" s="25"/>
      <c r="V872" s="112">
        <f t="shared" si="114"/>
        <v>0</v>
      </c>
      <c r="W872" s="112">
        <f t="shared" si="115"/>
        <v>0</v>
      </c>
      <c r="X872" s="112">
        <f t="shared" si="116"/>
        <v>0</v>
      </c>
      <c r="Z872" s="102">
        <f t="shared" si="117"/>
        <v>1</v>
      </c>
      <c r="AA872" s="102">
        <f t="shared" si="118"/>
        <v>1</v>
      </c>
      <c r="AH872" s="221"/>
      <c r="AI872" s="270"/>
      <c r="AJ872" s="221"/>
      <c r="AK872" s="221"/>
      <c r="AL872" s="221"/>
      <c r="AM872" s="221"/>
      <c r="AN872" s="221"/>
      <c r="AO872" s="221"/>
      <c r="AP872" s="221"/>
      <c r="AQ872" s="274"/>
      <c r="AR872" s="274"/>
      <c r="AS872" s="221"/>
      <c r="AT872" s="221"/>
      <c r="AU872" s="221"/>
      <c r="AV872" s="221"/>
      <c r="AW872" s="221"/>
      <c r="AX872" s="221"/>
      <c r="AY872" s="221"/>
      <c r="AZ872" s="221"/>
    </row>
    <row r="873" spans="1:52" x14ac:dyDescent="0.15">
      <c r="A873" s="275"/>
      <c r="B873" s="274"/>
      <c r="C873" s="111"/>
      <c r="D873" s="111">
        <v>0</v>
      </c>
      <c r="E873" s="105">
        <v>0</v>
      </c>
      <c r="F873" s="105">
        <v>13.246532918117209</v>
      </c>
      <c r="G873" s="105">
        <v>13.432881932225131</v>
      </c>
      <c r="H873" s="105">
        <v>0</v>
      </c>
      <c r="I873" s="105">
        <v>0</v>
      </c>
      <c r="J873" s="105"/>
      <c r="L873" s="25"/>
      <c r="M873" s="105">
        <f t="shared" si="111"/>
        <v>0</v>
      </c>
      <c r="N873" s="105">
        <f t="shared" si="112"/>
        <v>-0.18634901410792182</v>
      </c>
      <c r="O873" s="105">
        <f t="shared" si="113"/>
        <v>0</v>
      </c>
      <c r="P873" s="25"/>
      <c r="Q873" s="105"/>
      <c r="R873" s="105"/>
      <c r="S873" s="284"/>
      <c r="U873" s="25"/>
      <c r="V873" s="112">
        <f t="shared" si="114"/>
        <v>0</v>
      </c>
      <c r="W873" s="112">
        <f t="shared" si="115"/>
        <v>0</v>
      </c>
      <c r="X873" s="112">
        <f t="shared" si="116"/>
        <v>0</v>
      </c>
      <c r="Z873" s="102">
        <f t="shared" si="117"/>
        <v>1</v>
      </c>
      <c r="AA873" s="102">
        <f t="shared" si="118"/>
        <v>1</v>
      </c>
      <c r="AH873" s="221"/>
      <c r="AI873" s="270"/>
      <c r="AJ873" s="221"/>
      <c r="AK873" s="221"/>
      <c r="AL873" s="221"/>
      <c r="AM873" s="221"/>
      <c r="AN873" s="221"/>
      <c r="AO873" s="221"/>
      <c r="AP873" s="221"/>
      <c r="AQ873" s="274"/>
      <c r="AR873" s="274"/>
      <c r="AS873" s="221"/>
      <c r="AT873" s="221"/>
      <c r="AU873" s="221"/>
      <c r="AV873" s="221"/>
      <c r="AW873" s="221"/>
      <c r="AX873" s="221"/>
      <c r="AY873" s="221"/>
      <c r="AZ873" s="221"/>
    </row>
    <row r="874" spans="1:52" x14ac:dyDescent="0.15">
      <c r="A874" s="275"/>
      <c r="B874" s="274"/>
      <c r="C874" s="111"/>
      <c r="D874" s="111">
        <v>0</v>
      </c>
      <c r="E874" s="105">
        <v>0</v>
      </c>
      <c r="F874" s="105">
        <v>13.246532918117209</v>
      </c>
      <c r="G874" s="105">
        <v>13.432881932225131</v>
      </c>
      <c r="H874" s="105">
        <v>0</v>
      </c>
      <c r="I874" s="105">
        <v>0</v>
      </c>
      <c r="J874" s="105"/>
      <c r="L874" s="25"/>
      <c r="M874" s="105">
        <f t="shared" si="111"/>
        <v>0</v>
      </c>
      <c r="N874" s="105">
        <f t="shared" si="112"/>
        <v>-0.18634901410792182</v>
      </c>
      <c r="O874" s="105">
        <f t="shared" si="113"/>
        <v>0</v>
      </c>
      <c r="P874" s="25"/>
      <c r="Q874" s="105"/>
      <c r="R874" s="105"/>
      <c r="S874" s="284"/>
      <c r="U874" s="25"/>
      <c r="V874" s="112">
        <f t="shared" si="114"/>
        <v>0</v>
      </c>
      <c r="W874" s="112">
        <f t="shared" si="115"/>
        <v>0</v>
      </c>
      <c r="X874" s="112">
        <f t="shared" si="116"/>
        <v>0</v>
      </c>
      <c r="Z874" s="102">
        <f t="shared" si="117"/>
        <v>1</v>
      </c>
      <c r="AA874" s="102">
        <f t="shared" si="118"/>
        <v>1</v>
      </c>
      <c r="AH874" s="221"/>
      <c r="AI874" s="270"/>
      <c r="AJ874" s="221"/>
      <c r="AK874" s="221"/>
      <c r="AL874" s="221"/>
      <c r="AM874" s="221"/>
      <c r="AN874" s="221"/>
      <c r="AO874" s="221"/>
      <c r="AP874" s="221"/>
      <c r="AQ874" s="274"/>
      <c r="AR874" s="274"/>
      <c r="AS874" s="221"/>
      <c r="AT874" s="221"/>
      <c r="AU874" s="221"/>
      <c r="AV874" s="221"/>
      <c r="AW874" s="221"/>
      <c r="AX874" s="221"/>
      <c r="AY874" s="221"/>
      <c r="AZ874" s="221"/>
    </row>
    <row r="875" spans="1:52" x14ac:dyDescent="0.15">
      <c r="A875" s="275"/>
      <c r="B875" s="274"/>
      <c r="C875" s="111"/>
      <c r="D875" s="111">
        <v>0</v>
      </c>
      <c r="E875" s="105">
        <v>0</v>
      </c>
      <c r="F875" s="105">
        <v>13.246532918117209</v>
      </c>
      <c r="G875" s="105">
        <v>13.432881932225131</v>
      </c>
      <c r="H875" s="105">
        <v>0</v>
      </c>
      <c r="I875" s="105">
        <v>0</v>
      </c>
      <c r="J875" s="105"/>
      <c r="L875" s="25"/>
      <c r="M875" s="105">
        <f t="shared" si="111"/>
        <v>0</v>
      </c>
      <c r="N875" s="105">
        <f t="shared" si="112"/>
        <v>-0.18634901410792182</v>
      </c>
      <c r="O875" s="105">
        <f t="shared" si="113"/>
        <v>0</v>
      </c>
      <c r="P875" s="25"/>
      <c r="Q875" s="105"/>
      <c r="R875" s="105"/>
      <c r="S875" s="284"/>
      <c r="U875" s="25"/>
      <c r="V875" s="112">
        <f t="shared" si="114"/>
        <v>0</v>
      </c>
      <c r="W875" s="112">
        <f t="shared" si="115"/>
        <v>0</v>
      </c>
      <c r="X875" s="112">
        <f t="shared" si="116"/>
        <v>0</v>
      </c>
      <c r="Z875" s="102">
        <f t="shared" si="117"/>
        <v>1</v>
      </c>
      <c r="AA875" s="102">
        <f t="shared" si="118"/>
        <v>1</v>
      </c>
      <c r="AH875" s="221"/>
      <c r="AI875" s="270"/>
      <c r="AJ875" s="221"/>
      <c r="AK875" s="221"/>
      <c r="AL875" s="221"/>
      <c r="AM875" s="221"/>
      <c r="AN875" s="221"/>
      <c r="AO875" s="221"/>
      <c r="AP875" s="221"/>
      <c r="AQ875" s="274"/>
      <c r="AR875" s="274"/>
      <c r="AS875" s="221"/>
      <c r="AT875" s="221"/>
      <c r="AU875" s="221"/>
      <c r="AV875" s="221"/>
      <c r="AW875" s="221"/>
      <c r="AX875" s="221"/>
      <c r="AY875" s="221"/>
      <c r="AZ875" s="221"/>
    </row>
    <row r="876" spans="1:52" x14ac:dyDescent="0.15">
      <c r="A876" s="275"/>
      <c r="B876" s="274"/>
      <c r="C876" s="111"/>
      <c r="D876" s="111">
        <v>0</v>
      </c>
      <c r="E876" s="105">
        <v>0</v>
      </c>
      <c r="F876" s="105">
        <v>13.246532918117209</v>
      </c>
      <c r="G876" s="105">
        <v>13.432881932225131</v>
      </c>
      <c r="H876" s="105">
        <v>0</v>
      </c>
      <c r="I876" s="105">
        <v>0</v>
      </c>
      <c r="J876" s="105"/>
      <c r="L876" s="25"/>
      <c r="M876" s="105">
        <f t="shared" si="111"/>
        <v>0</v>
      </c>
      <c r="N876" s="105">
        <f t="shared" si="112"/>
        <v>-0.18634901410792182</v>
      </c>
      <c r="O876" s="105">
        <f t="shared" si="113"/>
        <v>0</v>
      </c>
      <c r="P876" s="25"/>
      <c r="Q876" s="105"/>
      <c r="R876" s="105"/>
      <c r="S876" s="284"/>
      <c r="U876" s="25"/>
      <c r="V876" s="112">
        <f t="shared" si="114"/>
        <v>0</v>
      </c>
      <c r="W876" s="112">
        <f t="shared" si="115"/>
        <v>0</v>
      </c>
      <c r="X876" s="112">
        <f t="shared" si="116"/>
        <v>0</v>
      </c>
      <c r="Z876" s="102">
        <f t="shared" si="117"/>
        <v>1</v>
      </c>
      <c r="AA876" s="102">
        <f t="shared" si="118"/>
        <v>1</v>
      </c>
      <c r="AH876" s="221"/>
      <c r="AI876" s="270"/>
      <c r="AJ876" s="221"/>
      <c r="AK876" s="221"/>
      <c r="AL876" s="221"/>
      <c r="AM876" s="221"/>
      <c r="AN876" s="221"/>
      <c r="AO876" s="221"/>
      <c r="AP876" s="221"/>
      <c r="AQ876" s="274"/>
      <c r="AR876" s="274"/>
      <c r="AS876" s="221"/>
      <c r="AT876" s="221"/>
      <c r="AU876" s="221"/>
      <c r="AV876" s="221"/>
      <c r="AW876" s="221"/>
      <c r="AX876" s="221"/>
      <c r="AY876" s="221"/>
      <c r="AZ876" s="221"/>
    </row>
    <row r="877" spans="1:52" x14ac:dyDescent="0.15">
      <c r="A877" s="275"/>
      <c r="B877" s="274"/>
      <c r="C877" s="111"/>
      <c r="D877" s="111">
        <v>0</v>
      </c>
      <c r="E877" s="105">
        <v>0</v>
      </c>
      <c r="F877" s="105">
        <v>13.246532918117209</v>
      </c>
      <c r="G877" s="105">
        <v>13.432881932225131</v>
      </c>
      <c r="H877" s="105">
        <v>0</v>
      </c>
      <c r="I877" s="105">
        <v>0</v>
      </c>
      <c r="J877" s="105"/>
      <c r="L877" s="25"/>
      <c r="M877" s="105">
        <f t="shared" si="111"/>
        <v>0</v>
      </c>
      <c r="N877" s="105">
        <f t="shared" si="112"/>
        <v>-0.18634901410792182</v>
      </c>
      <c r="O877" s="105">
        <f t="shared" si="113"/>
        <v>0</v>
      </c>
      <c r="P877" s="25"/>
      <c r="Q877" s="105"/>
      <c r="R877" s="105"/>
      <c r="S877" s="284"/>
      <c r="U877" s="25"/>
      <c r="V877" s="112">
        <f t="shared" si="114"/>
        <v>0</v>
      </c>
      <c r="W877" s="112">
        <f t="shared" si="115"/>
        <v>0</v>
      </c>
      <c r="X877" s="112">
        <f t="shared" si="116"/>
        <v>0</v>
      </c>
      <c r="Z877" s="102">
        <f t="shared" si="117"/>
        <v>1</v>
      </c>
      <c r="AA877" s="102">
        <f t="shared" si="118"/>
        <v>1</v>
      </c>
      <c r="AH877" s="221"/>
      <c r="AI877" s="270"/>
      <c r="AJ877" s="221"/>
      <c r="AK877" s="221"/>
      <c r="AL877" s="221"/>
      <c r="AM877" s="221"/>
      <c r="AN877" s="221"/>
      <c r="AO877" s="221"/>
      <c r="AP877" s="221"/>
      <c r="AQ877" s="274"/>
      <c r="AR877" s="274"/>
      <c r="AS877" s="221"/>
      <c r="AT877" s="221"/>
      <c r="AU877" s="221"/>
      <c r="AV877" s="221"/>
      <c r="AW877" s="221"/>
      <c r="AX877" s="221"/>
      <c r="AY877" s="221"/>
      <c r="AZ877" s="221"/>
    </row>
    <row r="878" spans="1:52" x14ac:dyDescent="0.15">
      <c r="A878" s="275"/>
      <c r="B878" s="274"/>
      <c r="C878" s="111"/>
      <c r="D878" s="111">
        <v>0</v>
      </c>
      <c r="E878" s="105">
        <v>0</v>
      </c>
      <c r="F878" s="105">
        <v>13.246532918117209</v>
      </c>
      <c r="G878" s="105">
        <v>13.432881932225131</v>
      </c>
      <c r="H878" s="105">
        <v>0</v>
      </c>
      <c r="I878" s="105">
        <v>0</v>
      </c>
      <c r="J878" s="105"/>
      <c r="L878" s="25"/>
      <c r="M878" s="105">
        <f t="shared" si="111"/>
        <v>0</v>
      </c>
      <c r="N878" s="105">
        <f t="shared" si="112"/>
        <v>-0.18634901410792182</v>
      </c>
      <c r="O878" s="105">
        <f t="shared" si="113"/>
        <v>0</v>
      </c>
      <c r="P878" s="25"/>
      <c r="Q878" s="105"/>
      <c r="R878" s="105"/>
      <c r="S878" s="284"/>
      <c r="U878" s="25"/>
      <c r="V878" s="112">
        <f t="shared" si="114"/>
        <v>0</v>
      </c>
      <c r="W878" s="112">
        <f t="shared" si="115"/>
        <v>0</v>
      </c>
      <c r="X878" s="112">
        <f t="shared" si="116"/>
        <v>0</v>
      </c>
      <c r="Z878" s="102">
        <f t="shared" si="117"/>
        <v>1</v>
      </c>
      <c r="AA878" s="102">
        <f t="shared" si="118"/>
        <v>1</v>
      </c>
      <c r="AH878" s="221"/>
      <c r="AI878" s="270"/>
      <c r="AJ878" s="221"/>
      <c r="AK878" s="221"/>
      <c r="AL878" s="221"/>
      <c r="AM878" s="221"/>
      <c r="AN878" s="221"/>
      <c r="AO878" s="221"/>
      <c r="AP878" s="221"/>
      <c r="AQ878" s="274"/>
      <c r="AR878" s="274"/>
      <c r="AS878" s="221"/>
      <c r="AT878" s="221"/>
      <c r="AU878" s="221"/>
      <c r="AV878" s="221"/>
      <c r="AW878" s="221"/>
      <c r="AX878" s="221"/>
      <c r="AY878" s="221"/>
      <c r="AZ878" s="221"/>
    </row>
    <row r="879" spans="1:52" x14ac:dyDescent="0.15">
      <c r="A879" s="275"/>
      <c r="B879" s="274"/>
      <c r="C879" s="111"/>
      <c r="D879" s="111">
        <v>0</v>
      </c>
      <c r="E879" s="105">
        <v>0</v>
      </c>
      <c r="F879" s="105">
        <v>13.246532918117209</v>
      </c>
      <c r="G879" s="105">
        <v>13.432881932225131</v>
      </c>
      <c r="H879" s="105">
        <v>0</v>
      </c>
      <c r="I879" s="105">
        <v>0</v>
      </c>
      <c r="J879" s="105"/>
      <c r="L879" s="25"/>
      <c r="M879" s="105">
        <f t="shared" si="111"/>
        <v>0</v>
      </c>
      <c r="N879" s="105">
        <f t="shared" si="112"/>
        <v>-0.18634901410792182</v>
      </c>
      <c r="O879" s="105">
        <f t="shared" si="113"/>
        <v>0</v>
      </c>
      <c r="P879" s="25"/>
      <c r="Q879" s="105"/>
      <c r="R879" s="105"/>
      <c r="S879" s="284"/>
      <c r="U879" s="25"/>
      <c r="V879" s="112">
        <f t="shared" si="114"/>
        <v>0</v>
      </c>
      <c r="W879" s="112">
        <f t="shared" si="115"/>
        <v>0</v>
      </c>
      <c r="X879" s="112">
        <f t="shared" si="116"/>
        <v>0</v>
      </c>
      <c r="Z879" s="102">
        <f t="shared" si="117"/>
        <v>1</v>
      </c>
      <c r="AA879" s="102">
        <f t="shared" si="118"/>
        <v>1</v>
      </c>
      <c r="AH879" s="221"/>
      <c r="AI879" s="270"/>
      <c r="AJ879" s="221"/>
      <c r="AK879" s="221"/>
      <c r="AL879" s="221"/>
      <c r="AM879" s="221"/>
      <c r="AN879" s="221"/>
      <c r="AO879" s="221"/>
      <c r="AP879" s="221"/>
      <c r="AQ879" s="274"/>
      <c r="AR879" s="274"/>
      <c r="AS879" s="221"/>
      <c r="AT879" s="221"/>
      <c r="AU879" s="221"/>
      <c r="AV879" s="221"/>
      <c r="AW879" s="221"/>
      <c r="AX879" s="221"/>
      <c r="AY879" s="221"/>
      <c r="AZ879" s="221"/>
    </row>
    <row r="880" spans="1:52" x14ac:dyDescent="0.15">
      <c r="A880" s="275"/>
      <c r="B880" s="274"/>
      <c r="C880" s="111"/>
      <c r="D880" s="111">
        <v>0</v>
      </c>
      <c r="E880" s="105">
        <v>0</v>
      </c>
      <c r="F880" s="105">
        <v>13.246532918117209</v>
      </c>
      <c r="G880" s="105">
        <v>13.432881932225131</v>
      </c>
      <c r="H880" s="105">
        <v>0</v>
      </c>
      <c r="I880" s="105">
        <v>0</v>
      </c>
      <c r="J880" s="105"/>
      <c r="L880" s="25"/>
      <c r="M880" s="105">
        <f t="shared" si="111"/>
        <v>0</v>
      </c>
      <c r="N880" s="105">
        <f t="shared" si="112"/>
        <v>-0.18634901410792182</v>
      </c>
      <c r="O880" s="105">
        <f t="shared" si="113"/>
        <v>0</v>
      </c>
      <c r="P880" s="25"/>
      <c r="Q880" s="105"/>
      <c r="R880" s="105"/>
      <c r="S880" s="284"/>
      <c r="U880" s="25"/>
      <c r="V880" s="112">
        <f t="shared" si="114"/>
        <v>0</v>
      </c>
      <c r="W880" s="112">
        <f t="shared" si="115"/>
        <v>0</v>
      </c>
      <c r="X880" s="112">
        <f t="shared" si="116"/>
        <v>0</v>
      </c>
      <c r="Z880" s="102">
        <f t="shared" si="117"/>
        <v>1</v>
      </c>
      <c r="AA880" s="102">
        <f t="shared" si="118"/>
        <v>1</v>
      </c>
      <c r="AH880" s="221"/>
      <c r="AI880" s="270"/>
      <c r="AJ880" s="221"/>
      <c r="AK880" s="221"/>
      <c r="AL880" s="221"/>
      <c r="AM880" s="221"/>
      <c r="AN880" s="221"/>
      <c r="AO880" s="221"/>
      <c r="AP880" s="221"/>
      <c r="AQ880" s="274"/>
      <c r="AR880" s="274"/>
      <c r="AS880" s="221"/>
      <c r="AT880" s="221"/>
      <c r="AU880" s="221"/>
      <c r="AV880" s="221"/>
      <c r="AW880" s="221"/>
      <c r="AX880" s="221"/>
      <c r="AY880" s="221"/>
      <c r="AZ880" s="221"/>
    </row>
    <row r="881" spans="1:52" x14ac:dyDescent="0.15">
      <c r="A881" s="275"/>
      <c r="B881" s="274"/>
      <c r="C881" s="111"/>
      <c r="D881" s="111">
        <v>0</v>
      </c>
      <c r="E881" s="105">
        <v>0</v>
      </c>
      <c r="F881" s="105">
        <v>13.246532918117209</v>
      </c>
      <c r="G881" s="105">
        <v>13.432881932225131</v>
      </c>
      <c r="H881" s="105">
        <v>0</v>
      </c>
      <c r="I881" s="105">
        <v>0</v>
      </c>
      <c r="J881" s="105"/>
      <c r="L881" s="25"/>
      <c r="M881" s="105">
        <f t="shared" si="111"/>
        <v>0</v>
      </c>
      <c r="N881" s="105">
        <f t="shared" si="112"/>
        <v>-0.18634901410792182</v>
      </c>
      <c r="O881" s="105">
        <f t="shared" si="113"/>
        <v>0</v>
      </c>
      <c r="P881" s="25"/>
      <c r="Q881" s="105"/>
      <c r="R881" s="105"/>
      <c r="S881" s="284"/>
      <c r="U881" s="25"/>
      <c r="V881" s="112">
        <f t="shared" si="114"/>
        <v>0</v>
      </c>
      <c r="W881" s="112">
        <f t="shared" si="115"/>
        <v>0</v>
      </c>
      <c r="X881" s="112">
        <f t="shared" si="116"/>
        <v>0</v>
      </c>
      <c r="Z881" s="102">
        <f t="shared" si="117"/>
        <v>1</v>
      </c>
      <c r="AA881" s="102">
        <f t="shared" si="118"/>
        <v>1</v>
      </c>
      <c r="AH881" s="221"/>
      <c r="AI881" s="270"/>
      <c r="AJ881" s="221"/>
      <c r="AK881" s="221"/>
      <c r="AL881" s="221"/>
      <c r="AM881" s="221"/>
      <c r="AN881" s="221"/>
      <c r="AO881" s="221"/>
      <c r="AP881" s="221"/>
      <c r="AQ881" s="274"/>
      <c r="AR881" s="274"/>
      <c r="AS881" s="221"/>
      <c r="AT881" s="221"/>
      <c r="AU881" s="221"/>
      <c r="AV881" s="221"/>
      <c r="AW881" s="221"/>
      <c r="AX881" s="221"/>
      <c r="AY881" s="221"/>
      <c r="AZ881" s="221"/>
    </row>
    <row r="882" spans="1:52" x14ac:dyDescent="0.15">
      <c r="A882" s="275"/>
      <c r="B882" s="274"/>
      <c r="C882" s="111"/>
      <c r="D882" s="111">
        <v>0</v>
      </c>
      <c r="E882" s="105">
        <v>0</v>
      </c>
      <c r="F882" s="105">
        <v>13.246532918117209</v>
      </c>
      <c r="G882" s="105">
        <v>13.432881932225131</v>
      </c>
      <c r="H882" s="105">
        <v>0</v>
      </c>
      <c r="I882" s="105">
        <v>0</v>
      </c>
      <c r="J882" s="105"/>
      <c r="L882" s="25"/>
      <c r="M882" s="105">
        <f t="shared" si="111"/>
        <v>0</v>
      </c>
      <c r="N882" s="105">
        <f t="shared" si="112"/>
        <v>-0.18634901410792182</v>
      </c>
      <c r="O882" s="105">
        <f t="shared" si="113"/>
        <v>0</v>
      </c>
      <c r="P882" s="25"/>
      <c r="Q882" s="105"/>
      <c r="R882" s="105"/>
      <c r="S882" s="284"/>
      <c r="U882" s="25"/>
      <c r="V882" s="112">
        <f t="shared" si="114"/>
        <v>0</v>
      </c>
      <c r="W882" s="112">
        <f t="shared" si="115"/>
        <v>0</v>
      </c>
      <c r="X882" s="112">
        <f t="shared" si="116"/>
        <v>0</v>
      </c>
      <c r="Z882" s="102">
        <f t="shared" si="117"/>
        <v>1</v>
      </c>
      <c r="AA882" s="102">
        <f t="shared" si="118"/>
        <v>1</v>
      </c>
      <c r="AH882" s="221"/>
      <c r="AI882" s="270"/>
      <c r="AJ882" s="221"/>
      <c r="AK882" s="221"/>
      <c r="AL882" s="221"/>
      <c r="AM882" s="221"/>
      <c r="AN882" s="221"/>
      <c r="AO882" s="221"/>
      <c r="AP882" s="221"/>
      <c r="AQ882" s="274"/>
      <c r="AR882" s="274"/>
      <c r="AS882" s="221"/>
      <c r="AT882" s="221"/>
      <c r="AU882" s="221"/>
      <c r="AV882" s="221"/>
      <c r="AW882" s="221"/>
      <c r="AX882" s="221"/>
      <c r="AY882" s="221"/>
      <c r="AZ882" s="221"/>
    </row>
    <row r="883" spans="1:52" x14ac:dyDescent="0.15">
      <c r="A883" s="275"/>
      <c r="B883" s="274"/>
      <c r="C883" s="111"/>
      <c r="D883" s="111">
        <v>0</v>
      </c>
      <c r="E883" s="105">
        <v>0</v>
      </c>
      <c r="F883" s="105">
        <v>13.246532918117209</v>
      </c>
      <c r="G883" s="105">
        <v>13.432881932225131</v>
      </c>
      <c r="H883" s="105">
        <v>0</v>
      </c>
      <c r="I883" s="105">
        <v>0</v>
      </c>
      <c r="J883" s="105"/>
      <c r="L883" s="25"/>
      <c r="M883" s="105">
        <f t="shared" si="111"/>
        <v>0</v>
      </c>
      <c r="N883" s="105">
        <f t="shared" si="112"/>
        <v>-0.18634901410792182</v>
      </c>
      <c r="O883" s="105">
        <f t="shared" si="113"/>
        <v>0</v>
      </c>
      <c r="P883" s="25"/>
      <c r="Q883" s="105"/>
      <c r="R883" s="105"/>
      <c r="S883" s="284"/>
      <c r="U883" s="25"/>
      <c r="V883" s="112">
        <f t="shared" si="114"/>
        <v>0</v>
      </c>
      <c r="W883" s="112">
        <f t="shared" si="115"/>
        <v>0</v>
      </c>
      <c r="X883" s="112">
        <f t="shared" si="116"/>
        <v>0</v>
      </c>
      <c r="Z883" s="102">
        <f t="shared" si="117"/>
        <v>1</v>
      </c>
      <c r="AA883" s="102">
        <f t="shared" si="118"/>
        <v>1</v>
      </c>
      <c r="AH883" s="221"/>
      <c r="AI883" s="270"/>
      <c r="AJ883" s="221"/>
      <c r="AK883" s="221"/>
      <c r="AL883" s="221"/>
      <c r="AM883" s="221"/>
      <c r="AN883" s="221"/>
      <c r="AO883" s="221"/>
      <c r="AP883" s="221"/>
      <c r="AQ883" s="274"/>
      <c r="AR883" s="274"/>
      <c r="AS883" s="221"/>
      <c r="AT883" s="221"/>
      <c r="AU883" s="221"/>
      <c r="AV883" s="221"/>
      <c r="AW883" s="221"/>
      <c r="AX883" s="221"/>
      <c r="AY883" s="221"/>
      <c r="AZ883" s="221"/>
    </row>
    <row r="884" spans="1:52" x14ac:dyDescent="0.15">
      <c r="A884" s="275"/>
      <c r="B884" s="274"/>
      <c r="C884" s="111"/>
      <c r="D884" s="111">
        <v>0</v>
      </c>
      <c r="E884" s="105">
        <v>0</v>
      </c>
      <c r="F884" s="105">
        <v>13.246532918117209</v>
      </c>
      <c r="G884" s="105">
        <v>13.432881932225131</v>
      </c>
      <c r="H884" s="105">
        <v>0</v>
      </c>
      <c r="I884" s="105">
        <v>0</v>
      </c>
      <c r="J884" s="105"/>
      <c r="L884" s="25"/>
      <c r="M884" s="105">
        <f t="shared" si="111"/>
        <v>0</v>
      </c>
      <c r="N884" s="105">
        <f t="shared" si="112"/>
        <v>-0.18634901410792182</v>
      </c>
      <c r="O884" s="105">
        <f t="shared" si="113"/>
        <v>0</v>
      </c>
      <c r="P884" s="25"/>
      <c r="Q884" s="105"/>
      <c r="R884" s="105"/>
      <c r="S884" s="284"/>
      <c r="U884" s="25"/>
      <c r="V884" s="112">
        <f t="shared" si="114"/>
        <v>0</v>
      </c>
      <c r="W884" s="112">
        <f t="shared" si="115"/>
        <v>0</v>
      </c>
      <c r="X884" s="112">
        <f t="shared" si="116"/>
        <v>0</v>
      </c>
      <c r="Z884" s="102">
        <f t="shared" si="117"/>
        <v>1</v>
      </c>
      <c r="AA884" s="102">
        <f t="shared" si="118"/>
        <v>1</v>
      </c>
      <c r="AH884" s="221"/>
      <c r="AI884" s="270"/>
      <c r="AJ884" s="221"/>
      <c r="AK884" s="221"/>
      <c r="AL884" s="221"/>
      <c r="AM884" s="221"/>
      <c r="AN884" s="221"/>
      <c r="AO884" s="221"/>
      <c r="AP884" s="221"/>
      <c r="AQ884" s="274"/>
      <c r="AR884" s="274"/>
      <c r="AS884" s="221"/>
      <c r="AT884" s="221"/>
      <c r="AU884" s="221"/>
      <c r="AV884" s="221"/>
      <c r="AW884" s="221"/>
      <c r="AX884" s="221"/>
      <c r="AY884" s="221"/>
      <c r="AZ884" s="221"/>
    </row>
    <row r="885" spans="1:52" x14ac:dyDescent="0.15">
      <c r="A885" s="275"/>
      <c r="B885" s="274"/>
      <c r="C885" s="111"/>
      <c r="D885" s="111">
        <v>0</v>
      </c>
      <c r="E885" s="105">
        <v>0</v>
      </c>
      <c r="F885" s="105">
        <v>13.246532918117209</v>
      </c>
      <c r="G885" s="105">
        <v>13.432881932225131</v>
      </c>
      <c r="H885" s="105">
        <v>0</v>
      </c>
      <c r="I885" s="105">
        <v>0</v>
      </c>
      <c r="J885" s="105"/>
      <c r="L885" s="25"/>
      <c r="M885" s="105">
        <f t="shared" si="111"/>
        <v>0</v>
      </c>
      <c r="N885" s="105">
        <f t="shared" si="112"/>
        <v>-0.18634901410792182</v>
      </c>
      <c r="O885" s="105">
        <f t="shared" si="113"/>
        <v>0</v>
      </c>
      <c r="P885" s="25"/>
      <c r="Q885" s="105"/>
      <c r="R885" s="105"/>
      <c r="S885" s="284"/>
      <c r="U885" s="25"/>
      <c r="V885" s="112">
        <f t="shared" si="114"/>
        <v>0</v>
      </c>
      <c r="W885" s="112">
        <f t="shared" si="115"/>
        <v>0</v>
      </c>
      <c r="X885" s="112">
        <f t="shared" si="116"/>
        <v>0</v>
      </c>
      <c r="Z885" s="102">
        <f t="shared" si="117"/>
        <v>1</v>
      </c>
      <c r="AA885" s="102">
        <f t="shared" si="118"/>
        <v>1</v>
      </c>
      <c r="AH885" s="221"/>
      <c r="AI885" s="270"/>
      <c r="AJ885" s="221"/>
      <c r="AK885" s="221"/>
      <c r="AL885" s="221"/>
      <c r="AM885" s="221"/>
      <c r="AN885" s="221"/>
      <c r="AO885" s="221"/>
      <c r="AP885" s="221"/>
      <c r="AQ885" s="274"/>
      <c r="AR885" s="274"/>
      <c r="AS885" s="221"/>
      <c r="AT885" s="221"/>
      <c r="AU885" s="221"/>
      <c r="AV885" s="221"/>
      <c r="AW885" s="221"/>
      <c r="AX885" s="221"/>
      <c r="AY885" s="221"/>
      <c r="AZ885" s="221"/>
    </row>
    <row r="886" spans="1:52" x14ac:dyDescent="0.15">
      <c r="A886" s="275"/>
      <c r="B886" s="274"/>
      <c r="C886" s="111"/>
      <c r="D886" s="111">
        <v>0</v>
      </c>
      <c r="E886" s="105">
        <v>0</v>
      </c>
      <c r="F886" s="105">
        <v>13.246532918117209</v>
      </c>
      <c r="G886" s="105">
        <v>13.432881932225131</v>
      </c>
      <c r="H886" s="105">
        <v>0</v>
      </c>
      <c r="I886" s="105">
        <v>0</v>
      </c>
      <c r="J886" s="105"/>
      <c r="L886" s="25"/>
      <c r="M886" s="105">
        <f t="shared" si="111"/>
        <v>0</v>
      </c>
      <c r="N886" s="105">
        <f t="shared" si="112"/>
        <v>-0.18634901410792182</v>
      </c>
      <c r="O886" s="105">
        <f t="shared" si="113"/>
        <v>0</v>
      </c>
      <c r="P886" s="25"/>
      <c r="Q886" s="105"/>
      <c r="R886" s="105"/>
      <c r="S886" s="284"/>
      <c r="U886" s="25"/>
      <c r="V886" s="112">
        <f t="shared" si="114"/>
        <v>0</v>
      </c>
      <c r="W886" s="112">
        <f t="shared" si="115"/>
        <v>0</v>
      </c>
      <c r="X886" s="112">
        <f t="shared" si="116"/>
        <v>0</v>
      </c>
      <c r="Z886" s="102">
        <f t="shared" si="117"/>
        <v>1</v>
      </c>
      <c r="AA886" s="102">
        <f t="shared" si="118"/>
        <v>1</v>
      </c>
      <c r="AH886" s="221"/>
      <c r="AI886" s="270"/>
      <c r="AJ886" s="221"/>
      <c r="AK886" s="221"/>
      <c r="AL886" s="221"/>
      <c r="AM886" s="221"/>
      <c r="AN886" s="221"/>
      <c r="AO886" s="221"/>
      <c r="AP886" s="221"/>
      <c r="AQ886" s="274"/>
      <c r="AR886" s="274"/>
      <c r="AS886" s="221"/>
      <c r="AT886" s="221"/>
      <c r="AU886" s="221"/>
      <c r="AV886" s="221"/>
      <c r="AW886" s="221"/>
      <c r="AX886" s="221"/>
      <c r="AY886" s="221"/>
      <c r="AZ886" s="221"/>
    </row>
    <row r="887" spans="1:52" x14ac:dyDescent="0.15">
      <c r="A887" s="275"/>
      <c r="B887" s="274"/>
      <c r="C887" s="111"/>
      <c r="D887" s="111">
        <v>0</v>
      </c>
      <c r="E887" s="105">
        <v>0</v>
      </c>
      <c r="F887" s="105">
        <v>13.246532918117209</v>
      </c>
      <c r="G887" s="105">
        <v>13.432881932225131</v>
      </c>
      <c r="H887" s="105">
        <v>0</v>
      </c>
      <c r="I887" s="105">
        <v>0</v>
      </c>
      <c r="J887" s="105"/>
      <c r="L887" s="25"/>
      <c r="M887" s="105">
        <f t="shared" si="111"/>
        <v>0</v>
      </c>
      <c r="N887" s="105">
        <f t="shared" si="112"/>
        <v>-0.18634901410792182</v>
      </c>
      <c r="O887" s="105">
        <f t="shared" si="113"/>
        <v>0</v>
      </c>
      <c r="P887" s="25"/>
      <c r="Q887" s="105"/>
      <c r="R887" s="105"/>
      <c r="S887" s="284"/>
      <c r="U887" s="25"/>
      <c r="V887" s="112">
        <f t="shared" si="114"/>
        <v>0</v>
      </c>
      <c r="W887" s="112">
        <f t="shared" si="115"/>
        <v>0</v>
      </c>
      <c r="X887" s="112">
        <f t="shared" si="116"/>
        <v>0</v>
      </c>
      <c r="Z887" s="102">
        <f t="shared" si="117"/>
        <v>1</v>
      </c>
      <c r="AA887" s="102">
        <f t="shared" si="118"/>
        <v>1</v>
      </c>
      <c r="AH887" s="221"/>
      <c r="AI887" s="270"/>
      <c r="AJ887" s="221"/>
      <c r="AK887" s="221"/>
      <c r="AL887" s="221"/>
      <c r="AM887" s="221"/>
      <c r="AN887" s="221"/>
      <c r="AO887" s="221"/>
      <c r="AP887" s="221"/>
      <c r="AQ887" s="274"/>
      <c r="AR887" s="274"/>
      <c r="AS887" s="221"/>
      <c r="AT887" s="221"/>
      <c r="AU887" s="221"/>
      <c r="AV887" s="221"/>
      <c r="AW887" s="221"/>
      <c r="AX887" s="221"/>
      <c r="AY887" s="221"/>
      <c r="AZ887" s="221"/>
    </row>
    <row r="888" spans="1:52" x14ac:dyDescent="0.15">
      <c r="A888" s="275"/>
      <c r="B888" s="274"/>
      <c r="C888" s="111"/>
      <c r="D888" s="111">
        <v>0</v>
      </c>
      <c r="E888" s="105">
        <v>0</v>
      </c>
      <c r="F888" s="105">
        <v>13.246532918117209</v>
      </c>
      <c r="G888" s="105">
        <v>13.432881932225131</v>
      </c>
      <c r="H888" s="105">
        <v>0</v>
      </c>
      <c r="I888" s="105">
        <v>0</v>
      </c>
      <c r="J888" s="105"/>
      <c r="L888" s="25"/>
      <c r="M888" s="105">
        <f t="shared" si="111"/>
        <v>0</v>
      </c>
      <c r="N888" s="105">
        <f t="shared" si="112"/>
        <v>-0.18634901410792182</v>
      </c>
      <c r="O888" s="105">
        <f t="shared" si="113"/>
        <v>0</v>
      </c>
      <c r="P888" s="25"/>
      <c r="Q888" s="105"/>
      <c r="R888" s="105"/>
      <c r="S888" s="284"/>
      <c r="U888" s="25"/>
      <c r="V888" s="112">
        <f t="shared" si="114"/>
        <v>0</v>
      </c>
      <c r="W888" s="112">
        <f t="shared" si="115"/>
        <v>0</v>
      </c>
      <c r="X888" s="112">
        <f t="shared" si="116"/>
        <v>0</v>
      </c>
      <c r="Z888" s="102">
        <f t="shared" si="117"/>
        <v>1</v>
      </c>
      <c r="AA888" s="102">
        <f t="shared" si="118"/>
        <v>1</v>
      </c>
      <c r="AH888" s="221"/>
      <c r="AI888" s="270"/>
      <c r="AJ888" s="221"/>
      <c r="AK888" s="221"/>
      <c r="AL888" s="221"/>
      <c r="AM888" s="221"/>
      <c r="AN888" s="221"/>
      <c r="AO888" s="221"/>
      <c r="AP888" s="221"/>
      <c r="AQ888" s="274"/>
      <c r="AR888" s="274"/>
      <c r="AS888" s="221"/>
      <c r="AT888" s="221"/>
      <c r="AU888" s="221"/>
      <c r="AV888" s="221"/>
      <c r="AW888" s="221"/>
      <c r="AX888" s="221"/>
      <c r="AY888" s="221"/>
      <c r="AZ888" s="221"/>
    </row>
    <row r="889" spans="1:52" x14ac:dyDescent="0.15">
      <c r="A889" s="275"/>
      <c r="B889" s="274"/>
      <c r="C889" s="111"/>
      <c r="D889" s="111">
        <v>0</v>
      </c>
      <c r="E889" s="105">
        <v>0</v>
      </c>
      <c r="F889" s="105">
        <v>13.246532918117209</v>
      </c>
      <c r="G889" s="105">
        <v>13.432881932225131</v>
      </c>
      <c r="H889" s="105">
        <v>0</v>
      </c>
      <c r="I889" s="105">
        <v>0</v>
      </c>
      <c r="J889" s="105"/>
      <c r="L889" s="25"/>
      <c r="M889" s="105">
        <f t="shared" si="111"/>
        <v>0</v>
      </c>
      <c r="N889" s="105">
        <f t="shared" si="112"/>
        <v>-0.18634901410792182</v>
      </c>
      <c r="O889" s="105">
        <f t="shared" si="113"/>
        <v>0</v>
      </c>
      <c r="P889" s="25"/>
      <c r="Q889" s="105"/>
      <c r="R889" s="105"/>
      <c r="S889" s="284"/>
      <c r="U889" s="25"/>
      <c r="V889" s="112">
        <f t="shared" si="114"/>
        <v>0</v>
      </c>
      <c r="W889" s="112">
        <f t="shared" si="115"/>
        <v>0</v>
      </c>
      <c r="X889" s="112">
        <f t="shared" si="116"/>
        <v>0</v>
      </c>
      <c r="Z889" s="102">
        <f t="shared" si="117"/>
        <v>1</v>
      </c>
      <c r="AA889" s="102">
        <f t="shared" si="118"/>
        <v>1</v>
      </c>
      <c r="AH889" s="221"/>
      <c r="AI889" s="270"/>
      <c r="AJ889" s="221"/>
      <c r="AK889" s="221"/>
      <c r="AL889" s="221"/>
      <c r="AM889" s="221"/>
      <c r="AN889" s="221"/>
      <c r="AO889" s="221"/>
      <c r="AP889" s="221"/>
      <c r="AQ889" s="274"/>
      <c r="AR889" s="274"/>
      <c r="AS889" s="221"/>
      <c r="AT889" s="221"/>
      <c r="AU889" s="221"/>
      <c r="AV889" s="221"/>
      <c r="AW889" s="221"/>
      <c r="AX889" s="221"/>
      <c r="AY889" s="221"/>
      <c r="AZ889" s="221"/>
    </row>
    <row r="890" spans="1:52" x14ac:dyDescent="0.15">
      <c r="A890" s="275"/>
      <c r="B890" s="274"/>
      <c r="C890" s="111"/>
      <c r="D890" s="111">
        <v>0</v>
      </c>
      <c r="E890" s="105">
        <v>0</v>
      </c>
      <c r="F890" s="105">
        <v>13.246532918117209</v>
      </c>
      <c r="G890" s="105">
        <v>13.432881932225131</v>
      </c>
      <c r="H890" s="105">
        <v>0</v>
      </c>
      <c r="I890" s="105">
        <v>0</v>
      </c>
      <c r="J890" s="105"/>
      <c r="L890" s="25"/>
      <c r="M890" s="105">
        <f t="shared" si="111"/>
        <v>0</v>
      </c>
      <c r="N890" s="105">
        <f t="shared" si="112"/>
        <v>-0.18634901410792182</v>
      </c>
      <c r="O890" s="105">
        <f t="shared" si="113"/>
        <v>0</v>
      </c>
      <c r="P890" s="25"/>
      <c r="Q890" s="105"/>
      <c r="R890" s="105"/>
      <c r="S890" s="284"/>
      <c r="U890" s="25"/>
      <c r="V890" s="112">
        <f t="shared" si="114"/>
        <v>0</v>
      </c>
      <c r="W890" s="112">
        <f t="shared" si="115"/>
        <v>0</v>
      </c>
      <c r="X890" s="112">
        <f t="shared" si="116"/>
        <v>0</v>
      </c>
      <c r="Z890" s="102">
        <f t="shared" si="117"/>
        <v>1</v>
      </c>
      <c r="AA890" s="102">
        <f t="shared" si="118"/>
        <v>1</v>
      </c>
      <c r="AH890" s="221"/>
      <c r="AI890" s="270"/>
      <c r="AJ890" s="221"/>
      <c r="AK890" s="221"/>
      <c r="AL890" s="221"/>
      <c r="AM890" s="221"/>
      <c r="AN890" s="221"/>
      <c r="AO890" s="221"/>
      <c r="AP890" s="221"/>
      <c r="AQ890" s="274"/>
      <c r="AR890" s="274"/>
      <c r="AS890" s="221"/>
      <c r="AT890" s="221"/>
      <c r="AU890" s="221"/>
      <c r="AV890" s="221"/>
      <c r="AW890" s="221"/>
      <c r="AX890" s="221"/>
      <c r="AY890" s="221"/>
      <c r="AZ890" s="221"/>
    </row>
    <row r="891" spans="1:52" x14ac:dyDescent="0.15">
      <c r="A891" s="275"/>
      <c r="B891" s="274"/>
      <c r="C891" s="111"/>
      <c r="D891" s="111">
        <v>0</v>
      </c>
      <c r="E891" s="105">
        <v>0</v>
      </c>
      <c r="F891" s="105">
        <v>13.246532918117209</v>
      </c>
      <c r="G891" s="105">
        <v>13.432881932225131</v>
      </c>
      <c r="H891" s="105">
        <v>0</v>
      </c>
      <c r="I891" s="105">
        <v>0</v>
      </c>
      <c r="J891" s="105"/>
      <c r="L891" s="25"/>
      <c r="M891" s="105">
        <f t="shared" si="111"/>
        <v>0</v>
      </c>
      <c r="N891" s="105">
        <f t="shared" si="112"/>
        <v>-0.18634901410792182</v>
      </c>
      <c r="O891" s="105">
        <f t="shared" si="113"/>
        <v>0</v>
      </c>
      <c r="P891" s="25"/>
      <c r="Q891" s="105"/>
      <c r="R891" s="105"/>
      <c r="S891" s="284"/>
      <c r="U891" s="25"/>
      <c r="V891" s="112">
        <f t="shared" si="114"/>
        <v>0</v>
      </c>
      <c r="W891" s="112">
        <f t="shared" si="115"/>
        <v>0</v>
      </c>
      <c r="X891" s="112">
        <f t="shared" si="116"/>
        <v>0</v>
      </c>
      <c r="Z891" s="102">
        <f t="shared" si="117"/>
        <v>1</v>
      </c>
      <c r="AA891" s="102">
        <f t="shared" si="118"/>
        <v>1</v>
      </c>
      <c r="AH891" s="221"/>
      <c r="AI891" s="270"/>
      <c r="AJ891" s="221"/>
      <c r="AK891" s="221"/>
      <c r="AL891" s="221"/>
      <c r="AM891" s="221"/>
      <c r="AN891" s="221"/>
      <c r="AO891" s="221"/>
      <c r="AP891" s="221"/>
      <c r="AQ891" s="274"/>
      <c r="AR891" s="274"/>
      <c r="AS891" s="221"/>
      <c r="AT891" s="221"/>
      <c r="AU891" s="221"/>
      <c r="AV891" s="221"/>
      <c r="AW891" s="221"/>
      <c r="AX891" s="221"/>
      <c r="AY891" s="221"/>
      <c r="AZ891" s="221"/>
    </row>
    <row r="892" spans="1:52" x14ac:dyDescent="0.15">
      <c r="A892" s="275"/>
      <c r="B892" s="274"/>
      <c r="C892" s="111"/>
      <c r="D892" s="111">
        <v>0</v>
      </c>
      <c r="E892" s="105">
        <v>0</v>
      </c>
      <c r="F892" s="105">
        <v>13.246532918117209</v>
      </c>
      <c r="G892" s="105">
        <v>13.432881932225131</v>
      </c>
      <c r="H892" s="105">
        <v>0</v>
      </c>
      <c r="I892" s="105">
        <v>0</v>
      </c>
      <c r="J892" s="105"/>
      <c r="L892" s="25"/>
      <c r="M892" s="105">
        <f t="shared" si="111"/>
        <v>0</v>
      </c>
      <c r="N892" s="105">
        <f t="shared" si="112"/>
        <v>-0.18634901410792182</v>
      </c>
      <c r="O892" s="105">
        <f t="shared" si="113"/>
        <v>0</v>
      </c>
      <c r="P892" s="25"/>
      <c r="Q892" s="105"/>
      <c r="R892" s="105"/>
      <c r="S892" s="284"/>
      <c r="U892" s="25"/>
      <c r="V892" s="112">
        <f t="shared" si="114"/>
        <v>0</v>
      </c>
      <c r="W892" s="112">
        <f t="shared" si="115"/>
        <v>0</v>
      </c>
      <c r="X892" s="112">
        <f t="shared" si="116"/>
        <v>0</v>
      </c>
      <c r="Z892" s="102">
        <f t="shared" si="117"/>
        <v>1</v>
      </c>
      <c r="AA892" s="102">
        <f t="shared" si="118"/>
        <v>1</v>
      </c>
      <c r="AH892" s="221"/>
      <c r="AI892" s="270"/>
      <c r="AJ892" s="221"/>
      <c r="AK892" s="221"/>
      <c r="AL892" s="221"/>
      <c r="AM892" s="221"/>
      <c r="AN892" s="221"/>
      <c r="AO892" s="221"/>
      <c r="AP892" s="221"/>
      <c r="AQ892" s="274"/>
      <c r="AR892" s="274"/>
      <c r="AS892" s="221"/>
      <c r="AT892" s="221"/>
      <c r="AU892" s="221"/>
      <c r="AV892" s="221"/>
      <c r="AW892" s="221"/>
      <c r="AX892" s="221"/>
      <c r="AY892" s="221"/>
      <c r="AZ892" s="221"/>
    </row>
    <row r="893" spans="1:52" x14ac:dyDescent="0.15">
      <c r="A893" s="275"/>
      <c r="B893" s="274"/>
      <c r="C893" s="111"/>
      <c r="D893" s="111">
        <v>0</v>
      </c>
      <c r="E893" s="105">
        <v>0</v>
      </c>
      <c r="F893" s="105">
        <v>13.246532918117209</v>
      </c>
      <c r="G893" s="105">
        <v>13.432881932225131</v>
      </c>
      <c r="H893" s="105">
        <v>0</v>
      </c>
      <c r="I893" s="105">
        <v>0</v>
      </c>
      <c r="J893" s="105"/>
      <c r="L893" s="25"/>
      <c r="M893" s="105">
        <f t="shared" si="111"/>
        <v>0</v>
      </c>
      <c r="N893" s="105">
        <f t="shared" si="112"/>
        <v>-0.18634901410792182</v>
      </c>
      <c r="O893" s="105">
        <f t="shared" si="113"/>
        <v>0</v>
      </c>
      <c r="P893" s="25"/>
      <c r="Q893" s="105"/>
      <c r="R893" s="105"/>
      <c r="S893" s="284"/>
      <c r="U893" s="25"/>
      <c r="V893" s="112">
        <f t="shared" si="114"/>
        <v>0</v>
      </c>
      <c r="W893" s="112">
        <f t="shared" si="115"/>
        <v>0</v>
      </c>
      <c r="X893" s="112">
        <f t="shared" si="116"/>
        <v>0</v>
      </c>
      <c r="Z893" s="102">
        <f t="shared" si="117"/>
        <v>1</v>
      </c>
      <c r="AA893" s="102">
        <f t="shared" si="118"/>
        <v>1</v>
      </c>
      <c r="AH893" s="221"/>
      <c r="AI893" s="270"/>
      <c r="AJ893" s="221"/>
      <c r="AK893" s="221"/>
      <c r="AL893" s="221"/>
      <c r="AM893" s="221"/>
      <c r="AN893" s="221"/>
      <c r="AO893" s="221"/>
      <c r="AP893" s="221"/>
      <c r="AQ893" s="274"/>
      <c r="AR893" s="274"/>
      <c r="AS893" s="221"/>
      <c r="AT893" s="221"/>
      <c r="AU893" s="221"/>
      <c r="AV893" s="221"/>
      <c r="AW893" s="221"/>
      <c r="AX893" s="221"/>
      <c r="AY893" s="221"/>
      <c r="AZ893" s="221"/>
    </row>
    <row r="894" spans="1:52" x14ac:dyDescent="0.15">
      <c r="A894" s="275"/>
      <c r="B894" s="274"/>
      <c r="C894" s="111"/>
      <c r="D894" s="111">
        <v>0</v>
      </c>
      <c r="E894" s="105">
        <v>0</v>
      </c>
      <c r="F894" s="105">
        <v>13.246532918117209</v>
      </c>
      <c r="G894" s="105">
        <v>13.432881932225131</v>
      </c>
      <c r="H894" s="105">
        <v>0</v>
      </c>
      <c r="I894" s="105">
        <v>0</v>
      </c>
      <c r="J894" s="105"/>
      <c r="L894" s="25"/>
      <c r="M894" s="105">
        <f t="shared" si="111"/>
        <v>0</v>
      </c>
      <c r="N894" s="105">
        <f t="shared" si="112"/>
        <v>-0.18634901410792182</v>
      </c>
      <c r="O894" s="105">
        <f t="shared" si="113"/>
        <v>0</v>
      </c>
      <c r="P894" s="25"/>
      <c r="Q894" s="105"/>
      <c r="R894" s="105"/>
      <c r="S894" s="284"/>
      <c r="U894" s="25"/>
      <c r="V894" s="112">
        <f t="shared" si="114"/>
        <v>0</v>
      </c>
      <c r="W894" s="112">
        <f t="shared" si="115"/>
        <v>0</v>
      </c>
      <c r="X894" s="112">
        <f t="shared" si="116"/>
        <v>0</v>
      </c>
      <c r="Z894" s="102">
        <f t="shared" si="117"/>
        <v>1</v>
      </c>
      <c r="AA894" s="102">
        <f t="shared" si="118"/>
        <v>1</v>
      </c>
      <c r="AH894" s="221"/>
      <c r="AI894" s="270"/>
      <c r="AJ894" s="221"/>
      <c r="AK894" s="221"/>
      <c r="AL894" s="221"/>
      <c r="AM894" s="221"/>
      <c r="AN894" s="221"/>
      <c r="AO894" s="221"/>
      <c r="AP894" s="221"/>
      <c r="AQ894" s="274"/>
      <c r="AR894" s="274"/>
      <c r="AS894" s="221"/>
      <c r="AT894" s="221"/>
      <c r="AU894" s="221"/>
      <c r="AV894" s="221"/>
      <c r="AW894" s="221"/>
      <c r="AX894" s="221"/>
      <c r="AY894" s="221"/>
      <c r="AZ894" s="221"/>
    </row>
    <row r="895" spans="1:52" x14ac:dyDescent="0.15">
      <c r="A895" s="275"/>
      <c r="B895" s="274"/>
      <c r="C895" s="111"/>
      <c r="D895" s="111">
        <v>0</v>
      </c>
      <c r="E895" s="105">
        <v>0</v>
      </c>
      <c r="F895" s="105">
        <v>13.246532918117209</v>
      </c>
      <c r="G895" s="105">
        <v>13.432881932225131</v>
      </c>
      <c r="H895" s="105">
        <v>0</v>
      </c>
      <c r="I895" s="105">
        <v>0</v>
      </c>
      <c r="J895" s="105"/>
      <c r="L895" s="25"/>
      <c r="M895" s="105">
        <f t="shared" si="111"/>
        <v>0</v>
      </c>
      <c r="N895" s="105">
        <f t="shared" si="112"/>
        <v>-0.18634901410792182</v>
      </c>
      <c r="O895" s="105">
        <f t="shared" si="113"/>
        <v>0</v>
      </c>
      <c r="P895" s="25"/>
      <c r="Q895" s="105"/>
      <c r="R895" s="105"/>
      <c r="S895" s="284"/>
      <c r="U895" s="25"/>
      <c r="V895" s="112">
        <f t="shared" si="114"/>
        <v>0</v>
      </c>
      <c r="W895" s="112">
        <f t="shared" si="115"/>
        <v>0</v>
      </c>
      <c r="X895" s="112">
        <f t="shared" si="116"/>
        <v>0</v>
      </c>
      <c r="Z895" s="102">
        <f t="shared" si="117"/>
        <v>1</v>
      </c>
      <c r="AA895" s="102">
        <f t="shared" si="118"/>
        <v>1</v>
      </c>
      <c r="AH895" s="221"/>
      <c r="AI895" s="270"/>
      <c r="AJ895" s="221"/>
      <c r="AK895" s="221"/>
      <c r="AL895" s="221"/>
      <c r="AM895" s="221"/>
      <c r="AN895" s="221"/>
      <c r="AO895" s="221"/>
      <c r="AP895" s="221"/>
      <c r="AQ895" s="274"/>
      <c r="AR895" s="274"/>
      <c r="AS895" s="221"/>
      <c r="AT895" s="221"/>
      <c r="AU895" s="221"/>
      <c r="AV895" s="221"/>
      <c r="AW895" s="221"/>
      <c r="AX895" s="221"/>
      <c r="AY895" s="221"/>
      <c r="AZ895" s="221"/>
    </row>
    <row r="896" spans="1:52" x14ac:dyDescent="0.15">
      <c r="A896" s="275"/>
      <c r="B896" s="274"/>
      <c r="C896" s="111"/>
      <c r="D896" s="111">
        <v>0</v>
      </c>
      <c r="E896" s="105">
        <v>0</v>
      </c>
      <c r="F896" s="105">
        <v>13.246532918117209</v>
      </c>
      <c r="G896" s="105">
        <v>13.432881932225131</v>
      </c>
      <c r="H896" s="105">
        <v>0</v>
      </c>
      <c r="I896" s="105">
        <v>0</v>
      </c>
      <c r="J896" s="105"/>
      <c r="L896" s="25"/>
      <c r="M896" s="105">
        <f t="shared" si="111"/>
        <v>0</v>
      </c>
      <c r="N896" s="105">
        <f t="shared" si="112"/>
        <v>-0.18634901410792182</v>
      </c>
      <c r="O896" s="105">
        <f t="shared" si="113"/>
        <v>0</v>
      </c>
      <c r="P896" s="25"/>
      <c r="Q896" s="105"/>
      <c r="R896" s="105"/>
      <c r="S896" s="284"/>
      <c r="U896" s="25"/>
      <c r="V896" s="112">
        <f t="shared" si="114"/>
        <v>0</v>
      </c>
      <c r="W896" s="112">
        <f t="shared" si="115"/>
        <v>0</v>
      </c>
      <c r="X896" s="112">
        <f t="shared" si="116"/>
        <v>0</v>
      </c>
      <c r="Z896" s="102">
        <f t="shared" si="117"/>
        <v>1</v>
      </c>
      <c r="AA896" s="102">
        <f t="shared" si="118"/>
        <v>1</v>
      </c>
      <c r="AH896" s="221"/>
      <c r="AI896" s="270"/>
      <c r="AJ896" s="221"/>
      <c r="AK896" s="221"/>
      <c r="AL896" s="221"/>
      <c r="AM896" s="221"/>
      <c r="AN896" s="221"/>
      <c r="AO896" s="221"/>
      <c r="AP896" s="221"/>
      <c r="AQ896" s="274"/>
      <c r="AR896" s="274"/>
      <c r="AS896" s="221"/>
      <c r="AT896" s="221"/>
      <c r="AU896" s="221"/>
      <c r="AV896" s="221"/>
      <c r="AW896" s="221"/>
      <c r="AX896" s="221"/>
      <c r="AY896" s="221"/>
      <c r="AZ896" s="221"/>
    </row>
    <row r="897" spans="1:52" x14ac:dyDescent="0.15">
      <c r="A897" s="275"/>
      <c r="B897" s="274"/>
      <c r="C897" s="111"/>
      <c r="D897" s="111">
        <v>0</v>
      </c>
      <c r="E897" s="105">
        <v>0</v>
      </c>
      <c r="F897" s="105">
        <v>13.246532918117209</v>
      </c>
      <c r="G897" s="105">
        <v>13.432881932225131</v>
      </c>
      <c r="H897" s="105">
        <v>0</v>
      </c>
      <c r="I897" s="105">
        <v>0</v>
      </c>
      <c r="J897" s="105"/>
      <c r="L897" s="25"/>
      <c r="M897" s="105">
        <f t="shared" si="111"/>
        <v>0</v>
      </c>
      <c r="N897" s="105">
        <f t="shared" si="112"/>
        <v>-0.18634901410792182</v>
      </c>
      <c r="O897" s="105">
        <f t="shared" si="113"/>
        <v>0</v>
      </c>
      <c r="P897" s="25"/>
      <c r="Q897" s="105"/>
      <c r="R897" s="105"/>
      <c r="S897" s="284"/>
      <c r="U897" s="25"/>
      <c r="V897" s="112">
        <f t="shared" si="114"/>
        <v>0</v>
      </c>
      <c r="W897" s="112">
        <f t="shared" si="115"/>
        <v>0</v>
      </c>
      <c r="X897" s="112">
        <f t="shared" si="116"/>
        <v>0</v>
      </c>
      <c r="Z897" s="102">
        <f t="shared" si="117"/>
        <v>1</v>
      </c>
      <c r="AA897" s="102">
        <f t="shared" si="118"/>
        <v>1</v>
      </c>
      <c r="AH897" s="221"/>
      <c r="AI897" s="270"/>
      <c r="AJ897" s="221"/>
      <c r="AK897" s="221"/>
      <c r="AL897" s="221"/>
      <c r="AM897" s="221"/>
      <c r="AN897" s="221"/>
      <c r="AO897" s="221"/>
      <c r="AP897" s="221"/>
      <c r="AQ897" s="274"/>
      <c r="AR897" s="274"/>
      <c r="AS897" s="221"/>
      <c r="AT897" s="221"/>
      <c r="AU897" s="221"/>
      <c r="AV897" s="221"/>
      <c r="AW897" s="221"/>
      <c r="AX897" s="221"/>
      <c r="AY897" s="221"/>
      <c r="AZ897" s="221"/>
    </row>
    <row r="898" spans="1:52" x14ac:dyDescent="0.15">
      <c r="A898" s="275"/>
      <c r="B898" s="274"/>
      <c r="C898" s="111"/>
      <c r="D898" s="111">
        <v>0</v>
      </c>
      <c r="E898" s="105">
        <v>0</v>
      </c>
      <c r="F898" s="105">
        <v>13.246532918117209</v>
      </c>
      <c r="G898" s="105">
        <v>13.432881932225131</v>
      </c>
      <c r="H898" s="105">
        <v>0</v>
      </c>
      <c r="I898" s="105">
        <v>0</v>
      </c>
      <c r="J898" s="105"/>
      <c r="L898" s="25"/>
      <c r="M898" s="105">
        <f t="shared" si="111"/>
        <v>0</v>
      </c>
      <c r="N898" s="105">
        <f t="shared" si="112"/>
        <v>-0.18634901410792182</v>
      </c>
      <c r="O898" s="105">
        <f t="shared" si="113"/>
        <v>0</v>
      </c>
      <c r="P898" s="25"/>
      <c r="Q898" s="105"/>
      <c r="R898" s="105"/>
      <c r="S898" s="284"/>
      <c r="U898" s="25"/>
      <c r="V898" s="112">
        <f t="shared" si="114"/>
        <v>0</v>
      </c>
      <c r="W898" s="112">
        <f t="shared" si="115"/>
        <v>0</v>
      </c>
      <c r="X898" s="112">
        <f t="shared" si="116"/>
        <v>0</v>
      </c>
      <c r="Z898" s="102">
        <f t="shared" si="117"/>
        <v>1</v>
      </c>
      <c r="AA898" s="102">
        <f t="shared" si="118"/>
        <v>1</v>
      </c>
      <c r="AH898" s="221"/>
      <c r="AI898" s="270"/>
      <c r="AJ898" s="221"/>
      <c r="AK898" s="221"/>
      <c r="AL898" s="221"/>
      <c r="AM898" s="221"/>
      <c r="AN898" s="221"/>
      <c r="AO898" s="221"/>
      <c r="AP898" s="221"/>
      <c r="AQ898" s="274"/>
      <c r="AR898" s="274"/>
      <c r="AS898" s="221"/>
      <c r="AT898" s="221"/>
      <c r="AU898" s="221"/>
      <c r="AV898" s="221"/>
      <c r="AW898" s="221"/>
      <c r="AX898" s="221"/>
      <c r="AY898" s="221"/>
      <c r="AZ898" s="221"/>
    </row>
    <row r="899" spans="1:52" x14ac:dyDescent="0.15">
      <c r="A899" s="275"/>
      <c r="B899" s="274"/>
      <c r="C899" s="111"/>
      <c r="D899" s="111">
        <v>0</v>
      </c>
      <c r="E899" s="105">
        <v>0</v>
      </c>
      <c r="F899" s="105">
        <v>13.246532918117209</v>
      </c>
      <c r="G899" s="105">
        <v>13.432881932225131</v>
      </c>
      <c r="H899" s="105">
        <v>0</v>
      </c>
      <c r="I899" s="105">
        <v>0</v>
      </c>
      <c r="J899" s="105"/>
      <c r="L899" s="25"/>
      <c r="M899" s="105">
        <f t="shared" si="111"/>
        <v>0</v>
      </c>
      <c r="N899" s="105">
        <f t="shared" si="112"/>
        <v>-0.18634901410792182</v>
      </c>
      <c r="O899" s="105">
        <f t="shared" si="113"/>
        <v>0</v>
      </c>
      <c r="P899" s="25"/>
      <c r="Q899" s="105"/>
      <c r="R899" s="105"/>
      <c r="S899" s="284"/>
      <c r="U899" s="25"/>
      <c r="V899" s="112">
        <f t="shared" si="114"/>
        <v>0</v>
      </c>
      <c r="W899" s="112">
        <f t="shared" si="115"/>
        <v>0</v>
      </c>
      <c r="X899" s="112">
        <f t="shared" si="116"/>
        <v>0</v>
      </c>
      <c r="Z899" s="102">
        <f t="shared" si="117"/>
        <v>1</v>
      </c>
      <c r="AA899" s="102">
        <f t="shared" si="118"/>
        <v>1</v>
      </c>
      <c r="AH899" s="221"/>
      <c r="AI899" s="270"/>
      <c r="AJ899" s="221"/>
      <c r="AK899" s="221"/>
      <c r="AL899" s="221"/>
      <c r="AM899" s="221"/>
      <c r="AN899" s="221"/>
      <c r="AO899" s="221"/>
      <c r="AP899" s="221"/>
      <c r="AQ899" s="274"/>
      <c r="AR899" s="274"/>
      <c r="AS899" s="221"/>
      <c r="AT899" s="221"/>
      <c r="AU899" s="221"/>
      <c r="AV899" s="221"/>
      <c r="AW899" s="221"/>
      <c r="AX899" s="221"/>
      <c r="AY899" s="221"/>
      <c r="AZ899" s="221"/>
    </row>
    <row r="900" spans="1:52" x14ac:dyDescent="0.15">
      <c r="A900" s="275"/>
      <c r="B900" s="274"/>
      <c r="C900" s="111"/>
      <c r="D900" s="111">
        <v>0</v>
      </c>
      <c r="E900" s="105">
        <v>0</v>
      </c>
      <c r="F900" s="105">
        <v>13.246532918117209</v>
      </c>
      <c r="G900" s="105">
        <v>13.432881932225131</v>
      </c>
      <c r="H900" s="105">
        <v>0</v>
      </c>
      <c r="I900" s="105">
        <v>0</v>
      </c>
      <c r="J900" s="105"/>
      <c r="L900" s="25"/>
      <c r="M900" s="105">
        <f t="shared" si="111"/>
        <v>0</v>
      </c>
      <c r="N900" s="105">
        <f t="shared" si="112"/>
        <v>-0.18634901410792182</v>
      </c>
      <c r="O900" s="105">
        <f t="shared" si="113"/>
        <v>0</v>
      </c>
      <c r="P900" s="25"/>
      <c r="Q900" s="105"/>
      <c r="R900" s="105"/>
      <c r="S900" s="284"/>
      <c r="U900" s="25"/>
      <c r="V900" s="112">
        <f t="shared" si="114"/>
        <v>0</v>
      </c>
      <c r="W900" s="112">
        <f t="shared" si="115"/>
        <v>0</v>
      </c>
      <c r="X900" s="112">
        <f t="shared" si="116"/>
        <v>0</v>
      </c>
      <c r="Z900" s="102">
        <f t="shared" si="117"/>
        <v>1</v>
      </c>
      <c r="AA900" s="102">
        <f t="shared" si="118"/>
        <v>1</v>
      </c>
      <c r="AH900" s="221"/>
      <c r="AI900" s="270"/>
      <c r="AJ900" s="221"/>
      <c r="AK900" s="221"/>
      <c r="AL900" s="221"/>
      <c r="AM900" s="221"/>
      <c r="AN900" s="221"/>
      <c r="AO900" s="221"/>
      <c r="AP900" s="221"/>
      <c r="AQ900" s="274"/>
      <c r="AR900" s="274"/>
      <c r="AS900" s="221"/>
      <c r="AT900" s="221"/>
      <c r="AU900" s="221"/>
      <c r="AV900" s="221"/>
      <c r="AW900" s="221"/>
      <c r="AX900" s="221"/>
      <c r="AY900" s="221"/>
      <c r="AZ900" s="221"/>
    </row>
    <row r="901" spans="1:52" x14ac:dyDescent="0.15">
      <c r="A901" s="275"/>
      <c r="B901" s="274"/>
      <c r="C901" s="111"/>
      <c r="D901" s="111">
        <v>0</v>
      </c>
      <c r="E901" s="105">
        <v>0</v>
      </c>
      <c r="F901" s="105">
        <v>13.246532918117209</v>
      </c>
      <c r="G901" s="105">
        <v>13.432881932225131</v>
      </c>
      <c r="H901" s="105">
        <v>0</v>
      </c>
      <c r="I901" s="105">
        <v>0</v>
      </c>
      <c r="J901" s="105"/>
      <c r="L901" s="25"/>
      <c r="M901" s="105">
        <f t="shared" si="111"/>
        <v>0</v>
      </c>
      <c r="N901" s="105">
        <f t="shared" si="112"/>
        <v>-0.18634901410792182</v>
      </c>
      <c r="O901" s="105">
        <f t="shared" si="113"/>
        <v>0</v>
      </c>
      <c r="P901" s="25"/>
      <c r="Q901" s="105"/>
      <c r="R901" s="105"/>
      <c r="S901" s="284"/>
      <c r="U901" s="25"/>
      <c r="V901" s="112">
        <f t="shared" si="114"/>
        <v>0</v>
      </c>
      <c r="W901" s="112">
        <f t="shared" si="115"/>
        <v>0</v>
      </c>
      <c r="X901" s="112">
        <f t="shared" si="116"/>
        <v>0</v>
      </c>
      <c r="Z901" s="102">
        <f t="shared" si="117"/>
        <v>1</v>
      </c>
      <c r="AA901" s="102">
        <f t="shared" si="118"/>
        <v>1</v>
      </c>
      <c r="AH901" s="221"/>
      <c r="AI901" s="270"/>
      <c r="AJ901" s="221"/>
      <c r="AK901" s="221"/>
      <c r="AL901" s="221"/>
      <c r="AM901" s="221"/>
      <c r="AN901" s="221"/>
      <c r="AO901" s="221"/>
      <c r="AP901" s="221"/>
      <c r="AQ901" s="274"/>
      <c r="AR901" s="274"/>
      <c r="AS901" s="221"/>
      <c r="AT901" s="221"/>
      <c r="AU901" s="221"/>
      <c r="AV901" s="221"/>
      <c r="AW901" s="221"/>
      <c r="AX901" s="221"/>
      <c r="AY901" s="221"/>
      <c r="AZ901" s="221"/>
    </row>
    <row r="902" spans="1:52" x14ac:dyDescent="0.15">
      <c r="A902" s="275"/>
      <c r="B902" s="274"/>
      <c r="C902" s="111"/>
      <c r="D902" s="111">
        <v>0</v>
      </c>
      <c r="E902" s="105">
        <v>0</v>
      </c>
      <c r="F902" s="105">
        <v>13.246532918117209</v>
      </c>
      <c r="G902" s="105">
        <v>13.432881932225131</v>
      </c>
      <c r="H902" s="105">
        <v>0</v>
      </c>
      <c r="I902" s="105">
        <v>0</v>
      </c>
      <c r="J902" s="105"/>
      <c r="L902" s="25"/>
      <c r="M902" s="105">
        <f t="shared" si="111"/>
        <v>0</v>
      </c>
      <c r="N902" s="105">
        <f t="shared" si="112"/>
        <v>-0.18634901410792182</v>
      </c>
      <c r="O902" s="105">
        <f t="shared" si="113"/>
        <v>0</v>
      </c>
      <c r="P902" s="25"/>
      <c r="Q902" s="105"/>
      <c r="R902" s="105"/>
      <c r="S902" s="284"/>
      <c r="U902" s="25"/>
      <c r="V902" s="112">
        <f t="shared" si="114"/>
        <v>0</v>
      </c>
      <c r="W902" s="112">
        <f t="shared" si="115"/>
        <v>0</v>
      </c>
      <c r="X902" s="112">
        <f t="shared" si="116"/>
        <v>0</v>
      </c>
      <c r="Z902" s="102">
        <f t="shared" si="117"/>
        <v>1</v>
      </c>
      <c r="AA902" s="102">
        <f t="shared" si="118"/>
        <v>1</v>
      </c>
      <c r="AH902" s="221"/>
      <c r="AI902" s="270"/>
      <c r="AJ902" s="221"/>
      <c r="AK902" s="221"/>
      <c r="AL902" s="221"/>
      <c r="AM902" s="221"/>
      <c r="AN902" s="221"/>
      <c r="AO902" s="221"/>
      <c r="AP902" s="221"/>
      <c r="AQ902" s="274"/>
      <c r="AR902" s="274"/>
      <c r="AS902" s="221"/>
      <c r="AT902" s="221"/>
      <c r="AU902" s="221"/>
      <c r="AV902" s="221"/>
      <c r="AW902" s="221"/>
      <c r="AX902" s="221"/>
      <c r="AY902" s="221"/>
      <c r="AZ902" s="221"/>
    </row>
    <row r="903" spans="1:52" x14ac:dyDescent="0.15">
      <c r="A903" s="275"/>
      <c r="B903" s="274"/>
      <c r="C903" s="111"/>
      <c r="D903" s="111">
        <v>0</v>
      </c>
      <c r="E903" s="105">
        <v>0</v>
      </c>
      <c r="F903" s="105">
        <v>13.246532918117209</v>
      </c>
      <c r="G903" s="105">
        <v>13.432881932225131</v>
      </c>
      <c r="H903" s="105">
        <v>0</v>
      </c>
      <c r="I903" s="105">
        <v>0</v>
      </c>
      <c r="J903" s="105"/>
      <c r="L903" s="25"/>
      <c r="M903" s="105">
        <f t="shared" si="111"/>
        <v>0</v>
      </c>
      <c r="N903" s="105">
        <f t="shared" si="112"/>
        <v>-0.18634901410792182</v>
      </c>
      <c r="O903" s="105">
        <f t="shared" si="113"/>
        <v>0</v>
      </c>
      <c r="P903" s="25"/>
      <c r="Q903" s="105"/>
      <c r="R903" s="105"/>
      <c r="S903" s="284"/>
      <c r="U903" s="25"/>
      <c r="V903" s="112">
        <f t="shared" si="114"/>
        <v>0</v>
      </c>
      <c r="W903" s="112">
        <f t="shared" si="115"/>
        <v>0</v>
      </c>
      <c r="X903" s="112">
        <f t="shared" si="116"/>
        <v>0</v>
      </c>
      <c r="Z903" s="102">
        <f t="shared" si="117"/>
        <v>1</v>
      </c>
      <c r="AA903" s="102">
        <f t="shared" si="118"/>
        <v>1</v>
      </c>
      <c r="AH903" s="221"/>
      <c r="AI903" s="270"/>
      <c r="AJ903" s="221"/>
      <c r="AK903" s="221"/>
      <c r="AL903" s="221"/>
      <c r="AM903" s="221"/>
      <c r="AN903" s="221"/>
      <c r="AO903" s="221"/>
      <c r="AP903" s="221"/>
      <c r="AQ903" s="274"/>
      <c r="AR903" s="274"/>
      <c r="AS903" s="221"/>
      <c r="AT903" s="221"/>
      <c r="AU903" s="221"/>
      <c r="AV903" s="221"/>
      <c r="AW903" s="221"/>
      <c r="AX903" s="221"/>
      <c r="AY903" s="221"/>
      <c r="AZ903" s="221"/>
    </row>
    <row r="904" spans="1:52" x14ac:dyDescent="0.15">
      <c r="A904" s="275"/>
      <c r="B904" s="274"/>
      <c r="C904" s="111"/>
      <c r="D904" s="111">
        <v>0</v>
      </c>
      <c r="E904" s="105">
        <v>0</v>
      </c>
      <c r="F904" s="105">
        <v>13.246532918117209</v>
      </c>
      <c r="G904" s="105">
        <v>13.432881932225131</v>
      </c>
      <c r="H904" s="105">
        <v>0</v>
      </c>
      <c r="I904" s="105">
        <v>0</v>
      </c>
      <c r="J904" s="105"/>
      <c r="L904" s="25"/>
      <c r="M904" s="105">
        <f t="shared" si="111"/>
        <v>0</v>
      </c>
      <c r="N904" s="105">
        <f t="shared" si="112"/>
        <v>-0.18634901410792182</v>
      </c>
      <c r="O904" s="105">
        <f t="shared" si="113"/>
        <v>0</v>
      </c>
      <c r="P904" s="25"/>
      <c r="Q904" s="105"/>
      <c r="R904" s="105"/>
      <c r="S904" s="284"/>
      <c r="U904" s="25"/>
      <c r="V904" s="112">
        <f t="shared" si="114"/>
        <v>0</v>
      </c>
      <c r="W904" s="112">
        <f t="shared" si="115"/>
        <v>0</v>
      </c>
      <c r="X904" s="112">
        <f t="shared" si="116"/>
        <v>0</v>
      </c>
      <c r="Z904" s="102">
        <f t="shared" si="117"/>
        <v>1</v>
      </c>
      <c r="AA904" s="102">
        <f t="shared" si="118"/>
        <v>1</v>
      </c>
      <c r="AH904" s="221"/>
      <c r="AI904" s="270"/>
      <c r="AJ904" s="221"/>
      <c r="AK904" s="221"/>
      <c r="AL904" s="221"/>
      <c r="AM904" s="221"/>
      <c r="AN904" s="221"/>
      <c r="AO904" s="221"/>
      <c r="AP904" s="221"/>
      <c r="AQ904" s="274"/>
      <c r="AR904" s="274"/>
      <c r="AS904" s="221"/>
      <c r="AT904" s="221"/>
      <c r="AU904" s="221"/>
      <c r="AV904" s="221"/>
      <c r="AW904" s="221"/>
      <c r="AX904" s="221"/>
      <c r="AY904" s="221"/>
      <c r="AZ904" s="221"/>
    </row>
    <row r="905" spans="1:52" x14ac:dyDescent="0.15">
      <c r="A905" s="275"/>
      <c r="B905" s="274"/>
      <c r="C905" s="111"/>
      <c r="D905" s="111">
        <v>0</v>
      </c>
      <c r="E905" s="105">
        <v>0</v>
      </c>
      <c r="F905" s="105">
        <v>13.246532918117209</v>
      </c>
      <c r="G905" s="105">
        <v>13.432881932225131</v>
      </c>
      <c r="H905" s="105">
        <v>0</v>
      </c>
      <c r="I905" s="105">
        <v>0</v>
      </c>
      <c r="J905" s="105"/>
      <c r="L905" s="25"/>
      <c r="M905" s="105">
        <f t="shared" si="111"/>
        <v>0</v>
      </c>
      <c r="N905" s="105">
        <f t="shared" si="112"/>
        <v>-0.18634901410792182</v>
      </c>
      <c r="O905" s="105">
        <f t="shared" si="113"/>
        <v>0</v>
      </c>
      <c r="P905" s="25"/>
      <c r="Q905" s="105"/>
      <c r="R905" s="105"/>
      <c r="S905" s="284"/>
      <c r="U905" s="25"/>
      <c r="V905" s="112">
        <f t="shared" si="114"/>
        <v>0</v>
      </c>
      <c r="W905" s="112">
        <f t="shared" si="115"/>
        <v>0</v>
      </c>
      <c r="X905" s="112">
        <f t="shared" si="116"/>
        <v>0</v>
      </c>
      <c r="Z905" s="102">
        <f t="shared" si="117"/>
        <v>1</v>
      </c>
      <c r="AA905" s="102">
        <f t="shared" si="118"/>
        <v>1</v>
      </c>
      <c r="AH905" s="221"/>
      <c r="AI905" s="270"/>
      <c r="AJ905" s="221"/>
      <c r="AK905" s="221"/>
      <c r="AL905" s="221"/>
      <c r="AM905" s="221"/>
      <c r="AN905" s="221"/>
      <c r="AO905" s="221"/>
      <c r="AP905" s="221"/>
      <c r="AQ905" s="274"/>
      <c r="AR905" s="274"/>
      <c r="AS905" s="221"/>
      <c r="AT905" s="221"/>
      <c r="AU905" s="221"/>
      <c r="AV905" s="221"/>
      <c r="AW905" s="221"/>
      <c r="AX905" s="221"/>
      <c r="AY905" s="221"/>
      <c r="AZ905" s="221"/>
    </row>
    <row r="906" spans="1:52" x14ac:dyDescent="0.15">
      <c r="A906" s="275"/>
      <c r="B906" s="274"/>
      <c r="C906" s="111"/>
      <c r="D906" s="111">
        <v>0</v>
      </c>
      <c r="E906" s="105">
        <v>0</v>
      </c>
      <c r="F906" s="105">
        <v>13.246532918117209</v>
      </c>
      <c r="G906" s="105">
        <v>13.432881932225131</v>
      </c>
      <c r="H906" s="105">
        <v>0</v>
      </c>
      <c r="I906" s="105">
        <v>0</v>
      </c>
      <c r="J906" s="105"/>
      <c r="L906" s="25"/>
      <c r="M906" s="105">
        <f t="shared" si="111"/>
        <v>0</v>
      </c>
      <c r="N906" s="105">
        <f t="shared" si="112"/>
        <v>-0.18634901410792182</v>
      </c>
      <c r="O906" s="105">
        <f t="shared" si="113"/>
        <v>0</v>
      </c>
      <c r="P906" s="25"/>
      <c r="Q906" s="105"/>
      <c r="R906" s="105"/>
      <c r="S906" s="284"/>
      <c r="U906" s="25"/>
      <c r="V906" s="112">
        <f t="shared" si="114"/>
        <v>0</v>
      </c>
      <c r="W906" s="112">
        <f t="shared" si="115"/>
        <v>0</v>
      </c>
      <c r="X906" s="112">
        <f t="shared" si="116"/>
        <v>0</v>
      </c>
      <c r="Z906" s="102">
        <f t="shared" si="117"/>
        <v>1</v>
      </c>
      <c r="AA906" s="102">
        <f t="shared" si="118"/>
        <v>1</v>
      </c>
      <c r="AH906" s="221"/>
      <c r="AI906" s="270"/>
      <c r="AJ906" s="221"/>
      <c r="AK906" s="221"/>
      <c r="AL906" s="221"/>
      <c r="AM906" s="221"/>
      <c r="AN906" s="221"/>
      <c r="AO906" s="221"/>
      <c r="AP906" s="221"/>
      <c r="AQ906" s="274"/>
      <c r="AR906" s="274"/>
      <c r="AS906" s="221"/>
      <c r="AT906" s="221"/>
      <c r="AU906" s="221"/>
      <c r="AV906" s="221"/>
      <c r="AW906" s="221"/>
      <c r="AX906" s="221"/>
      <c r="AY906" s="221"/>
      <c r="AZ906" s="221"/>
    </row>
    <row r="907" spans="1:52" x14ac:dyDescent="0.15">
      <c r="A907" s="275"/>
      <c r="B907" s="274"/>
      <c r="C907" s="111"/>
      <c r="D907" s="111">
        <v>0</v>
      </c>
      <c r="E907" s="105">
        <v>0</v>
      </c>
      <c r="F907" s="105">
        <v>13.246532918117209</v>
      </c>
      <c r="G907" s="105">
        <v>13.432881932225131</v>
      </c>
      <c r="H907" s="105">
        <v>0</v>
      </c>
      <c r="I907" s="105">
        <v>0</v>
      </c>
      <c r="J907" s="105"/>
      <c r="L907" s="25"/>
      <c r="M907" s="105">
        <f t="shared" si="111"/>
        <v>0</v>
      </c>
      <c r="N907" s="105">
        <f t="shared" si="112"/>
        <v>-0.18634901410792182</v>
      </c>
      <c r="O907" s="105">
        <f t="shared" si="113"/>
        <v>0</v>
      </c>
      <c r="P907" s="25"/>
      <c r="Q907" s="105"/>
      <c r="R907" s="105"/>
      <c r="S907" s="284"/>
      <c r="U907" s="25"/>
      <c r="V907" s="112">
        <f t="shared" si="114"/>
        <v>0</v>
      </c>
      <c r="W907" s="112">
        <f t="shared" si="115"/>
        <v>0</v>
      </c>
      <c r="X907" s="112">
        <f t="shared" si="116"/>
        <v>0</v>
      </c>
      <c r="Z907" s="102">
        <f t="shared" si="117"/>
        <v>1</v>
      </c>
      <c r="AA907" s="102">
        <f t="shared" si="118"/>
        <v>1</v>
      </c>
      <c r="AH907" s="221"/>
      <c r="AI907" s="270"/>
      <c r="AJ907" s="221"/>
      <c r="AK907" s="221"/>
      <c r="AL907" s="221"/>
      <c r="AM907" s="221"/>
      <c r="AN907" s="221"/>
      <c r="AO907" s="221"/>
      <c r="AP907" s="221"/>
      <c r="AQ907" s="274"/>
      <c r="AR907" s="274"/>
      <c r="AS907" s="221"/>
      <c r="AT907" s="221"/>
      <c r="AU907" s="221"/>
      <c r="AV907" s="221"/>
      <c r="AW907" s="221"/>
      <c r="AX907" s="221"/>
      <c r="AY907" s="221"/>
      <c r="AZ907" s="221"/>
    </row>
    <row r="908" spans="1:52" x14ac:dyDescent="0.15">
      <c r="A908" s="275"/>
      <c r="B908" s="274"/>
      <c r="C908" s="111"/>
      <c r="D908" s="111">
        <v>0</v>
      </c>
      <c r="E908" s="105">
        <v>0</v>
      </c>
      <c r="F908" s="105">
        <v>13.246532918117209</v>
      </c>
      <c r="G908" s="105">
        <v>13.432881932225131</v>
      </c>
      <c r="H908" s="105">
        <v>0</v>
      </c>
      <c r="I908" s="105">
        <v>0</v>
      </c>
      <c r="J908" s="105"/>
      <c r="L908" s="25"/>
      <c r="M908" s="105">
        <f t="shared" si="111"/>
        <v>0</v>
      </c>
      <c r="N908" s="105">
        <f t="shared" si="112"/>
        <v>-0.18634901410792182</v>
      </c>
      <c r="O908" s="105">
        <f t="shared" si="113"/>
        <v>0</v>
      </c>
      <c r="P908" s="25"/>
      <c r="Q908" s="105"/>
      <c r="R908" s="105"/>
      <c r="S908" s="284"/>
      <c r="U908" s="25"/>
      <c r="V908" s="112">
        <f t="shared" si="114"/>
        <v>0</v>
      </c>
      <c r="W908" s="112">
        <f t="shared" si="115"/>
        <v>0</v>
      </c>
      <c r="X908" s="112">
        <f t="shared" si="116"/>
        <v>0</v>
      </c>
      <c r="Z908" s="102">
        <f t="shared" si="117"/>
        <v>1</v>
      </c>
      <c r="AA908" s="102">
        <f t="shared" si="118"/>
        <v>1</v>
      </c>
      <c r="AH908" s="221"/>
      <c r="AI908" s="270"/>
      <c r="AJ908" s="221"/>
      <c r="AK908" s="221"/>
      <c r="AL908" s="221"/>
      <c r="AM908" s="221"/>
      <c r="AN908" s="221"/>
      <c r="AO908" s="221"/>
      <c r="AP908" s="221"/>
      <c r="AQ908" s="274"/>
      <c r="AR908" s="274"/>
      <c r="AS908" s="221"/>
      <c r="AT908" s="221"/>
      <c r="AU908" s="221"/>
      <c r="AV908" s="221"/>
      <c r="AW908" s="221"/>
      <c r="AX908" s="221"/>
      <c r="AY908" s="221"/>
      <c r="AZ908" s="221"/>
    </row>
    <row r="909" spans="1:52" x14ac:dyDescent="0.15">
      <c r="A909" s="275"/>
      <c r="B909" s="274"/>
      <c r="C909" s="111"/>
      <c r="D909" s="111">
        <v>0</v>
      </c>
      <c r="E909" s="105">
        <v>0</v>
      </c>
      <c r="F909" s="105">
        <v>13.246532918117209</v>
      </c>
      <c r="G909" s="105">
        <v>13.432881932225131</v>
      </c>
      <c r="H909" s="105">
        <v>0</v>
      </c>
      <c r="I909" s="105">
        <v>0</v>
      </c>
      <c r="J909" s="105"/>
      <c r="L909" s="25"/>
      <c r="M909" s="105">
        <f t="shared" si="111"/>
        <v>0</v>
      </c>
      <c r="N909" s="105">
        <f t="shared" si="112"/>
        <v>-0.18634901410792182</v>
      </c>
      <c r="O909" s="105">
        <f t="shared" si="113"/>
        <v>0</v>
      </c>
      <c r="P909" s="25"/>
      <c r="Q909" s="105"/>
      <c r="R909" s="105"/>
      <c r="S909" s="284"/>
      <c r="U909" s="25"/>
      <c r="V909" s="112">
        <f t="shared" si="114"/>
        <v>0</v>
      </c>
      <c r="W909" s="112">
        <f t="shared" si="115"/>
        <v>0</v>
      </c>
      <c r="X909" s="112">
        <f t="shared" si="116"/>
        <v>0</v>
      </c>
      <c r="Z909" s="102">
        <f t="shared" si="117"/>
        <v>1</v>
      </c>
      <c r="AA909" s="102">
        <f t="shared" si="118"/>
        <v>1</v>
      </c>
      <c r="AH909" s="221"/>
      <c r="AI909" s="270"/>
      <c r="AJ909" s="221"/>
      <c r="AK909" s="221"/>
      <c r="AL909" s="221"/>
      <c r="AM909" s="221"/>
      <c r="AN909" s="221"/>
      <c r="AO909" s="221"/>
      <c r="AP909" s="221"/>
      <c r="AQ909" s="274"/>
      <c r="AR909" s="274"/>
      <c r="AS909" s="221"/>
      <c r="AT909" s="221"/>
      <c r="AU909" s="221"/>
      <c r="AV909" s="221"/>
      <c r="AW909" s="221"/>
      <c r="AX909" s="221"/>
      <c r="AY909" s="221"/>
      <c r="AZ909" s="221"/>
    </row>
    <row r="910" spans="1:52" x14ac:dyDescent="0.15">
      <c r="A910" s="275"/>
      <c r="B910" s="274"/>
      <c r="C910" s="111"/>
      <c r="D910" s="111">
        <v>0</v>
      </c>
      <c r="E910" s="105">
        <v>0</v>
      </c>
      <c r="F910" s="105">
        <v>13.246532918117209</v>
      </c>
      <c r="G910" s="105">
        <v>13.432881932225131</v>
      </c>
      <c r="H910" s="105">
        <v>0</v>
      </c>
      <c r="I910" s="105">
        <v>0</v>
      </c>
      <c r="J910" s="105"/>
      <c r="L910" s="25"/>
      <c r="M910" s="105">
        <f t="shared" si="111"/>
        <v>0</v>
      </c>
      <c r="N910" s="105">
        <f t="shared" si="112"/>
        <v>-0.18634901410792182</v>
      </c>
      <c r="O910" s="105">
        <f t="shared" si="113"/>
        <v>0</v>
      </c>
      <c r="P910" s="25"/>
      <c r="Q910" s="105"/>
      <c r="R910" s="105"/>
      <c r="S910" s="284"/>
      <c r="U910" s="25"/>
      <c r="V910" s="112">
        <f t="shared" si="114"/>
        <v>0</v>
      </c>
      <c r="W910" s="112">
        <f t="shared" si="115"/>
        <v>0</v>
      </c>
      <c r="X910" s="112">
        <f t="shared" si="116"/>
        <v>0</v>
      </c>
      <c r="Z910" s="102">
        <f t="shared" si="117"/>
        <v>1</v>
      </c>
      <c r="AA910" s="102">
        <f t="shared" si="118"/>
        <v>1</v>
      </c>
      <c r="AH910" s="221"/>
      <c r="AI910" s="270"/>
      <c r="AJ910" s="221"/>
      <c r="AK910" s="221"/>
      <c r="AL910" s="221"/>
      <c r="AM910" s="221"/>
      <c r="AN910" s="221"/>
      <c r="AO910" s="221"/>
      <c r="AP910" s="221"/>
      <c r="AQ910" s="274"/>
      <c r="AR910" s="274"/>
      <c r="AS910" s="221"/>
      <c r="AT910" s="221"/>
      <c r="AU910" s="221"/>
      <c r="AV910" s="221"/>
      <c r="AW910" s="221"/>
      <c r="AX910" s="221"/>
      <c r="AY910" s="221"/>
      <c r="AZ910" s="221"/>
    </row>
    <row r="911" spans="1:52" x14ac:dyDescent="0.15">
      <c r="A911" s="275"/>
      <c r="B911" s="274"/>
      <c r="C911" s="111"/>
      <c r="D911" s="111">
        <v>0</v>
      </c>
      <c r="E911" s="105">
        <v>0</v>
      </c>
      <c r="F911" s="105">
        <v>13.246532918117209</v>
      </c>
      <c r="G911" s="105">
        <v>13.432881932225131</v>
      </c>
      <c r="H911" s="105">
        <v>0</v>
      </c>
      <c r="I911" s="105">
        <v>0</v>
      </c>
      <c r="J911" s="105"/>
      <c r="L911" s="25"/>
      <c r="M911" s="105">
        <f t="shared" si="111"/>
        <v>0</v>
      </c>
      <c r="N911" s="105">
        <f t="shared" si="112"/>
        <v>-0.18634901410792182</v>
      </c>
      <c r="O911" s="105">
        <f t="shared" si="113"/>
        <v>0</v>
      </c>
      <c r="P911" s="25"/>
      <c r="Q911" s="105"/>
      <c r="R911" s="105"/>
      <c r="S911" s="284"/>
      <c r="U911" s="25"/>
      <c r="V911" s="112">
        <f t="shared" si="114"/>
        <v>0</v>
      </c>
      <c r="W911" s="112">
        <f t="shared" si="115"/>
        <v>0</v>
      </c>
      <c r="X911" s="112">
        <f t="shared" si="116"/>
        <v>0</v>
      </c>
      <c r="Z911" s="102">
        <f t="shared" si="117"/>
        <v>1</v>
      </c>
      <c r="AA911" s="102">
        <f t="shared" si="118"/>
        <v>1</v>
      </c>
      <c r="AH911" s="221"/>
      <c r="AI911" s="270"/>
      <c r="AJ911" s="221"/>
      <c r="AK911" s="221"/>
      <c r="AL911" s="221"/>
      <c r="AM911" s="221"/>
      <c r="AN911" s="221"/>
      <c r="AO911" s="221"/>
      <c r="AP911" s="221"/>
      <c r="AQ911" s="274"/>
      <c r="AR911" s="274"/>
      <c r="AS911" s="221"/>
      <c r="AT911" s="221"/>
      <c r="AU911" s="221"/>
      <c r="AV911" s="221"/>
      <c r="AW911" s="221"/>
      <c r="AX911" s="221"/>
      <c r="AY911" s="221"/>
      <c r="AZ911" s="221"/>
    </row>
    <row r="912" spans="1:52" x14ac:dyDescent="0.15">
      <c r="A912" s="275"/>
      <c r="B912" s="274"/>
      <c r="C912" s="111"/>
      <c r="D912" s="111">
        <v>0</v>
      </c>
      <c r="E912" s="105">
        <v>0</v>
      </c>
      <c r="F912" s="105">
        <v>13.246532918117209</v>
      </c>
      <c r="G912" s="105">
        <v>13.432881932225131</v>
      </c>
      <c r="H912" s="105">
        <v>0</v>
      </c>
      <c r="I912" s="105">
        <v>0</v>
      </c>
      <c r="J912" s="105"/>
      <c r="L912" s="25"/>
      <c r="M912" s="105">
        <f t="shared" si="111"/>
        <v>0</v>
      </c>
      <c r="N912" s="105">
        <f t="shared" si="112"/>
        <v>-0.18634901410792182</v>
      </c>
      <c r="O912" s="105">
        <f t="shared" si="113"/>
        <v>0</v>
      </c>
      <c r="P912" s="25"/>
      <c r="Q912" s="105"/>
      <c r="R912" s="105"/>
      <c r="S912" s="284"/>
      <c r="U912" s="25"/>
      <c r="V912" s="112">
        <f t="shared" si="114"/>
        <v>0</v>
      </c>
      <c r="W912" s="112">
        <f t="shared" si="115"/>
        <v>0</v>
      </c>
      <c r="X912" s="112">
        <f t="shared" si="116"/>
        <v>0</v>
      </c>
      <c r="Z912" s="102">
        <f t="shared" si="117"/>
        <v>1</v>
      </c>
      <c r="AA912" s="102">
        <f t="shared" si="118"/>
        <v>1</v>
      </c>
      <c r="AH912" s="221"/>
      <c r="AI912" s="270"/>
      <c r="AJ912" s="221"/>
      <c r="AK912" s="221"/>
      <c r="AL912" s="221"/>
      <c r="AM912" s="221"/>
      <c r="AN912" s="221"/>
      <c r="AO912" s="221"/>
      <c r="AP912" s="221"/>
      <c r="AQ912" s="274"/>
      <c r="AR912" s="274"/>
      <c r="AS912" s="221"/>
      <c r="AT912" s="221"/>
      <c r="AU912" s="221"/>
      <c r="AV912" s="221"/>
      <c r="AW912" s="221"/>
      <c r="AX912" s="221"/>
      <c r="AY912" s="221"/>
      <c r="AZ912" s="221"/>
    </row>
    <row r="913" spans="1:52" x14ac:dyDescent="0.15">
      <c r="A913" s="275"/>
      <c r="B913" s="274"/>
      <c r="C913" s="111"/>
      <c r="D913" s="111">
        <v>0</v>
      </c>
      <c r="E913" s="105">
        <v>0</v>
      </c>
      <c r="F913" s="105">
        <v>13.246532918117209</v>
      </c>
      <c r="G913" s="105">
        <v>13.432881932225131</v>
      </c>
      <c r="H913" s="105">
        <v>0</v>
      </c>
      <c r="I913" s="105">
        <v>0</v>
      </c>
      <c r="J913" s="105"/>
      <c r="L913" s="25"/>
      <c r="M913" s="105">
        <f t="shared" si="111"/>
        <v>0</v>
      </c>
      <c r="N913" s="105">
        <f t="shared" si="112"/>
        <v>-0.18634901410792182</v>
      </c>
      <c r="O913" s="105">
        <f t="shared" si="113"/>
        <v>0</v>
      </c>
      <c r="P913" s="25"/>
      <c r="Q913" s="105"/>
      <c r="R913" s="105"/>
      <c r="S913" s="284"/>
      <c r="U913" s="25"/>
      <c r="V913" s="112">
        <f t="shared" si="114"/>
        <v>0</v>
      </c>
      <c r="W913" s="112">
        <f t="shared" si="115"/>
        <v>0</v>
      </c>
      <c r="X913" s="112">
        <f t="shared" si="116"/>
        <v>0</v>
      </c>
      <c r="Z913" s="102">
        <f t="shared" si="117"/>
        <v>1</v>
      </c>
      <c r="AA913" s="102">
        <f t="shared" si="118"/>
        <v>1</v>
      </c>
      <c r="AH913" s="221"/>
      <c r="AI913" s="270"/>
      <c r="AJ913" s="221"/>
      <c r="AK913" s="221"/>
      <c r="AL913" s="221"/>
      <c r="AM913" s="221"/>
      <c r="AN913" s="221"/>
      <c r="AO913" s="221"/>
      <c r="AP913" s="221"/>
      <c r="AQ913" s="274"/>
      <c r="AR913" s="274"/>
      <c r="AS913" s="221"/>
      <c r="AT913" s="221"/>
      <c r="AU913" s="221"/>
      <c r="AV913" s="221"/>
      <c r="AW913" s="221"/>
      <c r="AX913" s="221"/>
      <c r="AY913" s="221"/>
      <c r="AZ913" s="221"/>
    </row>
    <row r="914" spans="1:52" x14ac:dyDescent="0.15">
      <c r="A914" s="275"/>
      <c r="B914" s="274"/>
      <c r="C914" s="111"/>
      <c r="D914" s="111">
        <v>0</v>
      </c>
      <c r="E914" s="105">
        <v>0</v>
      </c>
      <c r="F914" s="105">
        <v>13.246532918117209</v>
      </c>
      <c r="G914" s="105">
        <v>13.432881932225131</v>
      </c>
      <c r="H914" s="105">
        <v>0</v>
      </c>
      <c r="I914" s="105">
        <v>0</v>
      </c>
      <c r="J914" s="105"/>
      <c r="L914" s="25"/>
      <c r="M914" s="105">
        <f t="shared" ref="M914:M977" si="119">+D914-E914</f>
        <v>0</v>
      </c>
      <c r="N914" s="105">
        <f t="shared" ref="N914:N977" si="120">+F914-G914</f>
        <v>-0.18634901410792182</v>
      </c>
      <c r="O914" s="105">
        <f t="shared" ref="O914:O977" si="121">+H914-I914</f>
        <v>0</v>
      </c>
      <c r="P914" s="25"/>
      <c r="Q914" s="105"/>
      <c r="R914" s="105"/>
      <c r="S914" s="284"/>
      <c r="U914" s="25"/>
      <c r="V914" s="112">
        <f t="shared" si="114"/>
        <v>0</v>
      </c>
      <c r="W914" s="112">
        <f t="shared" si="115"/>
        <v>0</v>
      </c>
      <c r="X914" s="112">
        <f t="shared" si="116"/>
        <v>0</v>
      </c>
      <c r="Z914" s="102">
        <f t="shared" si="117"/>
        <v>1</v>
      </c>
      <c r="AA914" s="102">
        <f t="shared" si="118"/>
        <v>1</v>
      </c>
      <c r="AH914" s="221"/>
      <c r="AI914" s="270"/>
      <c r="AJ914" s="221"/>
      <c r="AK914" s="221"/>
      <c r="AL914" s="221"/>
      <c r="AM914" s="221"/>
      <c r="AN914" s="221"/>
      <c r="AO914" s="221"/>
      <c r="AP914" s="221"/>
      <c r="AQ914" s="274"/>
      <c r="AR914" s="274"/>
      <c r="AS914" s="221"/>
      <c r="AT914" s="221"/>
      <c r="AU914" s="221"/>
      <c r="AV914" s="221"/>
      <c r="AW914" s="221"/>
      <c r="AX914" s="221"/>
      <c r="AY914" s="221"/>
      <c r="AZ914" s="221"/>
    </row>
    <row r="915" spans="1:52" x14ac:dyDescent="0.15">
      <c r="A915" s="275"/>
      <c r="B915" s="274"/>
      <c r="C915" s="111"/>
      <c r="D915" s="111">
        <v>0</v>
      </c>
      <c r="E915" s="105">
        <v>0</v>
      </c>
      <c r="F915" s="105">
        <v>13.246532918117209</v>
      </c>
      <c r="G915" s="105">
        <v>13.432881932225131</v>
      </c>
      <c r="H915" s="105">
        <v>0</v>
      </c>
      <c r="I915" s="105">
        <v>0</v>
      </c>
      <c r="J915" s="105"/>
      <c r="L915" s="25"/>
      <c r="M915" s="105">
        <f t="shared" si="119"/>
        <v>0</v>
      </c>
      <c r="N915" s="105">
        <f t="shared" si="120"/>
        <v>-0.18634901410792182</v>
      </c>
      <c r="O915" s="105">
        <f t="shared" si="121"/>
        <v>0</v>
      </c>
      <c r="P915" s="25"/>
      <c r="Q915" s="105"/>
      <c r="R915" s="105"/>
      <c r="S915" s="284"/>
      <c r="U915" s="25"/>
      <c r="V915" s="112">
        <f t="shared" ref="V915:V978" si="122">+H915*cratio-D915</f>
        <v>0</v>
      </c>
      <c r="W915" s="112">
        <f t="shared" ref="W915:W978" si="123">+I915*cratio-E915</f>
        <v>0</v>
      </c>
      <c r="X915" s="112">
        <f t="shared" ref="X915:X978" si="124">+V915-W915</f>
        <v>0</v>
      </c>
      <c r="Z915" s="102">
        <f t="shared" ref="Z915:Z978" si="125">IF(V915=MAX(V915:W915),1,0)</f>
        <v>1</v>
      </c>
      <c r="AA915" s="102">
        <f t="shared" ref="AA915:AA978" si="126">IF(W915=MAX(V915:W915),1,0)</f>
        <v>1</v>
      </c>
      <c r="AH915" s="221"/>
      <c r="AI915" s="270"/>
      <c r="AJ915" s="221"/>
      <c r="AK915" s="221"/>
      <c r="AL915" s="221"/>
      <c r="AM915" s="221"/>
      <c r="AN915" s="221"/>
      <c r="AO915" s="221"/>
      <c r="AP915" s="221"/>
      <c r="AQ915" s="274"/>
      <c r="AR915" s="274"/>
      <c r="AS915" s="221"/>
      <c r="AT915" s="221"/>
      <c r="AU915" s="221"/>
      <c r="AV915" s="221"/>
      <c r="AW915" s="221"/>
      <c r="AX915" s="221"/>
      <c r="AY915" s="221"/>
      <c r="AZ915" s="221"/>
    </row>
    <row r="916" spans="1:52" x14ac:dyDescent="0.15">
      <c r="A916" s="275"/>
      <c r="B916" s="274"/>
      <c r="C916" s="111"/>
      <c r="D916" s="111">
        <v>0</v>
      </c>
      <c r="E916" s="105">
        <v>0</v>
      </c>
      <c r="F916" s="105">
        <v>13.246532918117209</v>
      </c>
      <c r="G916" s="105">
        <v>13.432881932225131</v>
      </c>
      <c r="H916" s="105">
        <v>0</v>
      </c>
      <c r="I916" s="105">
        <v>0</v>
      </c>
      <c r="J916" s="105"/>
      <c r="L916" s="25"/>
      <c r="M916" s="105">
        <f t="shared" si="119"/>
        <v>0</v>
      </c>
      <c r="N916" s="105">
        <f t="shared" si="120"/>
        <v>-0.18634901410792182</v>
      </c>
      <c r="O916" s="105">
        <f t="shared" si="121"/>
        <v>0</v>
      </c>
      <c r="P916" s="25"/>
      <c r="Q916" s="105"/>
      <c r="R916" s="105"/>
      <c r="S916" s="284"/>
      <c r="U916" s="25"/>
      <c r="V916" s="112">
        <f t="shared" si="122"/>
        <v>0</v>
      </c>
      <c r="W916" s="112">
        <f t="shared" si="123"/>
        <v>0</v>
      </c>
      <c r="X916" s="112">
        <f t="shared" si="124"/>
        <v>0</v>
      </c>
      <c r="Z916" s="102">
        <f t="shared" si="125"/>
        <v>1</v>
      </c>
      <c r="AA916" s="102">
        <f t="shared" si="126"/>
        <v>1</v>
      </c>
      <c r="AH916" s="221"/>
      <c r="AI916" s="270"/>
      <c r="AJ916" s="221"/>
      <c r="AK916" s="221"/>
      <c r="AL916" s="221"/>
      <c r="AM916" s="221"/>
      <c r="AN916" s="221"/>
      <c r="AO916" s="221"/>
      <c r="AP916" s="221"/>
      <c r="AQ916" s="274"/>
      <c r="AR916" s="274"/>
      <c r="AS916" s="221"/>
      <c r="AT916" s="221"/>
      <c r="AU916" s="221"/>
      <c r="AV916" s="221"/>
      <c r="AW916" s="221"/>
      <c r="AX916" s="221"/>
      <c r="AY916" s="221"/>
      <c r="AZ916" s="221"/>
    </row>
    <row r="917" spans="1:52" x14ac:dyDescent="0.15">
      <c r="A917" s="275"/>
      <c r="B917" s="274"/>
      <c r="C917" s="111"/>
      <c r="D917" s="111">
        <v>0</v>
      </c>
      <c r="E917" s="105">
        <v>0</v>
      </c>
      <c r="F917" s="105">
        <v>13.246532918117209</v>
      </c>
      <c r="G917" s="105">
        <v>13.432881932225131</v>
      </c>
      <c r="H917" s="105">
        <v>0</v>
      </c>
      <c r="I917" s="105">
        <v>0</v>
      </c>
      <c r="J917" s="105"/>
      <c r="L917" s="25"/>
      <c r="M917" s="105">
        <f t="shared" si="119"/>
        <v>0</v>
      </c>
      <c r="N917" s="105">
        <f t="shared" si="120"/>
        <v>-0.18634901410792182</v>
      </c>
      <c r="O917" s="105">
        <f t="shared" si="121"/>
        <v>0</v>
      </c>
      <c r="P917" s="25"/>
      <c r="Q917" s="105"/>
      <c r="R917" s="105"/>
      <c r="S917" s="284"/>
      <c r="U917" s="25"/>
      <c r="V917" s="112">
        <f t="shared" si="122"/>
        <v>0</v>
      </c>
      <c r="W917" s="112">
        <f t="shared" si="123"/>
        <v>0</v>
      </c>
      <c r="X917" s="112">
        <f t="shared" si="124"/>
        <v>0</v>
      </c>
      <c r="Z917" s="102">
        <f t="shared" si="125"/>
        <v>1</v>
      </c>
      <c r="AA917" s="102">
        <f t="shared" si="126"/>
        <v>1</v>
      </c>
      <c r="AH917" s="221"/>
      <c r="AI917" s="270"/>
      <c r="AJ917" s="221"/>
      <c r="AK917" s="221"/>
      <c r="AL917" s="221"/>
      <c r="AM917" s="221"/>
      <c r="AN917" s="221"/>
      <c r="AO917" s="221"/>
      <c r="AP917" s="221"/>
      <c r="AQ917" s="274"/>
      <c r="AR917" s="274"/>
      <c r="AS917" s="221"/>
      <c r="AT917" s="221"/>
      <c r="AU917" s="221"/>
      <c r="AV917" s="221"/>
      <c r="AW917" s="221"/>
      <c r="AX917" s="221"/>
      <c r="AY917" s="221"/>
      <c r="AZ917" s="221"/>
    </row>
    <row r="918" spans="1:52" x14ac:dyDescent="0.15">
      <c r="A918" s="275"/>
      <c r="B918" s="274"/>
      <c r="C918" s="111"/>
      <c r="D918" s="111">
        <v>0</v>
      </c>
      <c r="E918" s="105">
        <v>0</v>
      </c>
      <c r="F918" s="105">
        <v>13.246532918117209</v>
      </c>
      <c r="G918" s="105">
        <v>13.432881932225131</v>
      </c>
      <c r="H918" s="105">
        <v>0</v>
      </c>
      <c r="I918" s="105">
        <v>0</v>
      </c>
      <c r="J918" s="105"/>
      <c r="L918" s="25"/>
      <c r="M918" s="105">
        <f t="shared" si="119"/>
        <v>0</v>
      </c>
      <c r="N918" s="105">
        <f t="shared" si="120"/>
        <v>-0.18634901410792182</v>
      </c>
      <c r="O918" s="105">
        <f t="shared" si="121"/>
        <v>0</v>
      </c>
      <c r="P918" s="25"/>
      <c r="Q918" s="105"/>
      <c r="R918" s="105"/>
      <c r="S918" s="284"/>
      <c r="U918" s="25"/>
      <c r="V918" s="112">
        <f t="shared" si="122"/>
        <v>0</v>
      </c>
      <c r="W918" s="112">
        <f t="shared" si="123"/>
        <v>0</v>
      </c>
      <c r="X918" s="112">
        <f t="shared" si="124"/>
        <v>0</v>
      </c>
      <c r="Z918" s="102">
        <f t="shared" si="125"/>
        <v>1</v>
      </c>
      <c r="AA918" s="102">
        <f t="shared" si="126"/>
        <v>1</v>
      </c>
      <c r="AH918" s="221"/>
      <c r="AI918" s="270"/>
      <c r="AJ918" s="221"/>
      <c r="AK918" s="221"/>
      <c r="AL918" s="221"/>
      <c r="AM918" s="221"/>
      <c r="AN918" s="221"/>
      <c r="AO918" s="221"/>
      <c r="AP918" s="221"/>
      <c r="AQ918" s="274"/>
      <c r="AR918" s="274"/>
      <c r="AS918" s="221"/>
      <c r="AT918" s="221"/>
      <c r="AU918" s="221"/>
      <c r="AV918" s="221"/>
      <c r="AW918" s="221"/>
      <c r="AX918" s="221"/>
      <c r="AY918" s="221"/>
      <c r="AZ918" s="221"/>
    </row>
    <row r="919" spans="1:52" x14ac:dyDescent="0.15">
      <c r="A919" s="275"/>
      <c r="B919" s="274"/>
      <c r="C919" s="111"/>
      <c r="D919" s="111">
        <v>0</v>
      </c>
      <c r="E919" s="105">
        <v>0</v>
      </c>
      <c r="F919" s="105">
        <v>13.246532918117209</v>
      </c>
      <c r="G919" s="105">
        <v>13.432881932225131</v>
      </c>
      <c r="H919" s="105">
        <v>0</v>
      </c>
      <c r="I919" s="105">
        <v>0</v>
      </c>
      <c r="J919" s="105"/>
      <c r="L919" s="25"/>
      <c r="M919" s="105">
        <f t="shared" si="119"/>
        <v>0</v>
      </c>
      <c r="N919" s="105">
        <f t="shared" si="120"/>
        <v>-0.18634901410792182</v>
      </c>
      <c r="O919" s="105">
        <f t="shared" si="121"/>
        <v>0</v>
      </c>
      <c r="P919" s="25"/>
      <c r="Q919" s="105"/>
      <c r="R919" s="105"/>
      <c r="S919" s="284"/>
      <c r="U919" s="25"/>
      <c r="V919" s="112">
        <f t="shared" si="122"/>
        <v>0</v>
      </c>
      <c r="W919" s="112">
        <f t="shared" si="123"/>
        <v>0</v>
      </c>
      <c r="X919" s="112">
        <f t="shared" si="124"/>
        <v>0</v>
      </c>
      <c r="Z919" s="102">
        <f t="shared" si="125"/>
        <v>1</v>
      </c>
      <c r="AA919" s="102">
        <f t="shared" si="126"/>
        <v>1</v>
      </c>
      <c r="AH919" s="221"/>
      <c r="AI919" s="270"/>
      <c r="AJ919" s="221"/>
      <c r="AK919" s="221"/>
      <c r="AL919" s="221"/>
      <c r="AM919" s="221"/>
      <c r="AN919" s="221"/>
      <c r="AO919" s="221"/>
      <c r="AP919" s="221"/>
      <c r="AQ919" s="274"/>
      <c r="AR919" s="274"/>
      <c r="AS919" s="221"/>
      <c r="AT919" s="221"/>
      <c r="AU919" s="221"/>
      <c r="AV919" s="221"/>
      <c r="AW919" s="221"/>
      <c r="AX919" s="221"/>
      <c r="AY919" s="221"/>
      <c r="AZ919" s="221"/>
    </row>
    <row r="920" spans="1:52" x14ac:dyDescent="0.15">
      <c r="A920" s="275"/>
      <c r="B920" s="274"/>
      <c r="C920" s="111"/>
      <c r="D920" s="111">
        <v>0</v>
      </c>
      <c r="E920" s="105">
        <v>0</v>
      </c>
      <c r="F920" s="105">
        <v>13.246532918117209</v>
      </c>
      <c r="G920" s="105">
        <v>13.432881932225131</v>
      </c>
      <c r="H920" s="105">
        <v>0</v>
      </c>
      <c r="I920" s="105">
        <v>0</v>
      </c>
      <c r="J920" s="105"/>
      <c r="L920" s="25"/>
      <c r="M920" s="105">
        <f t="shared" si="119"/>
        <v>0</v>
      </c>
      <c r="N920" s="105">
        <f t="shared" si="120"/>
        <v>-0.18634901410792182</v>
      </c>
      <c r="O920" s="105">
        <f t="shared" si="121"/>
        <v>0</v>
      </c>
      <c r="P920" s="25"/>
      <c r="Q920" s="105"/>
      <c r="R920" s="105"/>
      <c r="S920" s="284"/>
      <c r="U920" s="25"/>
      <c r="V920" s="112">
        <f t="shared" si="122"/>
        <v>0</v>
      </c>
      <c r="W920" s="112">
        <f t="shared" si="123"/>
        <v>0</v>
      </c>
      <c r="X920" s="112">
        <f t="shared" si="124"/>
        <v>0</v>
      </c>
      <c r="Z920" s="102">
        <f t="shared" si="125"/>
        <v>1</v>
      </c>
      <c r="AA920" s="102">
        <f t="shared" si="126"/>
        <v>1</v>
      </c>
      <c r="AH920" s="221"/>
      <c r="AI920" s="270"/>
      <c r="AJ920" s="221"/>
      <c r="AK920" s="221"/>
      <c r="AL920" s="221"/>
      <c r="AM920" s="221"/>
      <c r="AN920" s="221"/>
      <c r="AO920" s="221"/>
      <c r="AP920" s="221"/>
      <c r="AQ920" s="274"/>
      <c r="AR920" s="274"/>
      <c r="AS920" s="221"/>
      <c r="AT920" s="221"/>
      <c r="AU920" s="221"/>
      <c r="AV920" s="221"/>
      <c r="AW920" s="221"/>
      <c r="AX920" s="221"/>
      <c r="AY920" s="221"/>
      <c r="AZ920" s="221"/>
    </row>
    <row r="921" spans="1:52" x14ac:dyDescent="0.15">
      <c r="A921" s="275"/>
      <c r="B921" s="274"/>
      <c r="C921" s="111"/>
      <c r="D921" s="111">
        <v>0</v>
      </c>
      <c r="E921" s="105">
        <v>0</v>
      </c>
      <c r="F921" s="105">
        <v>13.246532918117209</v>
      </c>
      <c r="G921" s="105">
        <v>13.432881932225131</v>
      </c>
      <c r="H921" s="105">
        <v>0</v>
      </c>
      <c r="I921" s="105">
        <v>0</v>
      </c>
      <c r="J921" s="105"/>
      <c r="L921" s="25"/>
      <c r="M921" s="105">
        <f t="shared" si="119"/>
        <v>0</v>
      </c>
      <c r="N921" s="105">
        <f t="shared" si="120"/>
        <v>-0.18634901410792182</v>
      </c>
      <c r="O921" s="105">
        <f t="shared" si="121"/>
        <v>0</v>
      </c>
      <c r="P921" s="25"/>
      <c r="Q921" s="105"/>
      <c r="R921" s="105"/>
      <c r="S921" s="284"/>
      <c r="U921" s="25"/>
      <c r="V921" s="112">
        <f t="shared" si="122"/>
        <v>0</v>
      </c>
      <c r="W921" s="112">
        <f t="shared" si="123"/>
        <v>0</v>
      </c>
      <c r="X921" s="112">
        <f t="shared" si="124"/>
        <v>0</v>
      </c>
      <c r="Z921" s="102">
        <f t="shared" si="125"/>
        <v>1</v>
      </c>
      <c r="AA921" s="102">
        <f t="shared" si="126"/>
        <v>1</v>
      </c>
      <c r="AH921" s="221"/>
      <c r="AI921" s="270"/>
      <c r="AJ921" s="221"/>
      <c r="AK921" s="221"/>
      <c r="AL921" s="221"/>
      <c r="AM921" s="221"/>
      <c r="AN921" s="221"/>
      <c r="AO921" s="221"/>
      <c r="AP921" s="221"/>
      <c r="AQ921" s="274"/>
      <c r="AR921" s="274"/>
      <c r="AS921" s="221"/>
      <c r="AT921" s="221"/>
      <c r="AU921" s="221"/>
      <c r="AV921" s="221"/>
      <c r="AW921" s="221"/>
      <c r="AX921" s="221"/>
      <c r="AY921" s="221"/>
      <c r="AZ921" s="221"/>
    </row>
    <row r="922" spans="1:52" x14ac:dyDescent="0.15">
      <c r="A922" s="275"/>
      <c r="B922" s="274"/>
      <c r="C922" s="111"/>
      <c r="D922" s="111">
        <v>0</v>
      </c>
      <c r="E922" s="105">
        <v>0</v>
      </c>
      <c r="F922" s="105">
        <v>13.246532918117209</v>
      </c>
      <c r="G922" s="105">
        <v>13.432881932225131</v>
      </c>
      <c r="H922" s="105">
        <v>0</v>
      </c>
      <c r="I922" s="105">
        <v>0</v>
      </c>
      <c r="J922" s="105"/>
      <c r="L922" s="25"/>
      <c r="M922" s="105">
        <f t="shared" si="119"/>
        <v>0</v>
      </c>
      <c r="N922" s="105">
        <f t="shared" si="120"/>
        <v>-0.18634901410792182</v>
      </c>
      <c r="O922" s="105">
        <f t="shared" si="121"/>
        <v>0</v>
      </c>
      <c r="P922" s="25"/>
      <c r="Q922" s="105"/>
      <c r="R922" s="105"/>
      <c r="S922" s="284"/>
      <c r="U922" s="25"/>
      <c r="V922" s="112">
        <f t="shared" si="122"/>
        <v>0</v>
      </c>
      <c r="W922" s="112">
        <f t="shared" si="123"/>
        <v>0</v>
      </c>
      <c r="X922" s="112">
        <f t="shared" si="124"/>
        <v>0</v>
      </c>
      <c r="Z922" s="102">
        <f t="shared" si="125"/>
        <v>1</v>
      </c>
      <c r="AA922" s="102">
        <f t="shared" si="126"/>
        <v>1</v>
      </c>
      <c r="AH922" s="221"/>
      <c r="AI922" s="270"/>
      <c r="AJ922" s="221"/>
      <c r="AK922" s="221"/>
      <c r="AL922" s="221"/>
      <c r="AM922" s="221"/>
      <c r="AN922" s="221"/>
      <c r="AO922" s="221"/>
      <c r="AP922" s="221"/>
      <c r="AQ922" s="274"/>
      <c r="AR922" s="274"/>
      <c r="AS922" s="221"/>
      <c r="AT922" s="221"/>
      <c r="AU922" s="221"/>
      <c r="AV922" s="221"/>
      <c r="AW922" s="221"/>
      <c r="AX922" s="221"/>
      <c r="AY922" s="221"/>
      <c r="AZ922" s="221"/>
    </row>
    <row r="923" spans="1:52" x14ac:dyDescent="0.15">
      <c r="A923" s="275"/>
      <c r="B923" s="274"/>
      <c r="C923" s="111"/>
      <c r="D923" s="111">
        <v>0</v>
      </c>
      <c r="E923" s="105">
        <v>0</v>
      </c>
      <c r="F923" s="105">
        <v>13.246532918117209</v>
      </c>
      <c r="G923" s="105">
        <v>13.432881932225131</v>
      </c>
      <c r="H923" s="105">
        <v>0</v>
      </c>
      <c r="I923" s="105">
        <v>0</v>
      </c>
      <c r="J923" s="105"/>
      <c r="L923" s="25"/>
      <c r="M923" s="105">
        <f t="shared" si="119"/>
        <v>0</v>
      </c>
      <c r="N923" s="105">
        <f t="shared" si="120"/>
        <v>-0.18634901410792182</v>
      </c>
      <c r="O923" s="105">
        <f t="shared" si="121"/>
        <v>0</v>
      </c>
      <c r="P923" s="25"/>
      <c r="Q923" s="105"/>
      <c r="R923" s="105"/>
      <c r="S923" s="284"/>
      <c r="U923" s="25"/>
      <c r="V923" s="112">
        <f t="shared" si="122"/>
        <v>0</v>
      </c>
      <c r="W923" s="112">
        <f t="shared" si="123"/>
        <v>0</v>
      </c>
      <c r="X923" s="112">
        <f t="shared" si="124"/>
        <v>0</v>
      </c>
      <c r="Z923" s="102">
        <f t="shared" si="125"/>
        <v>1</v>
      </c>
      <c r="AA923" s="102">
        <f t="shared" si="126"/>
        <v>1</v>
      </c>
      <c r="AH923" s="221"/>
      <c r="AI923" s="270"/>
      <c r="AJ923" s="221"/>
      <c r="AK923" s="221"/>
      <c r="AL923" s="221"/>
      <c r="AM923" s="221"/>
      <c r="AN923" s="221"/>
      <c r="AO923" s="221"/>
      <c r="AP923" s="221"/>
      <c r="AQ923" s="274"/>
      <c r="AR923" s="274"/>
      <c r="AS923" s="221"/>
      <c r="AT923" s="221"/>
      <c r="AU923" s="221"/>
      <c r="AV923" s="221"/>
      <c r="AW923" s="221"/>
      <c r="AX923" s="221"/>
      <c r="AY923" s="221"/>
      <c r="AZ923" s="221"/>
    </row>
    <row r="924" spans="1:52" x14ac:dyDescent="0.15">
      <c r="A924" s="275"/>
      <c r="B924" s="274"/>
      <c r="C924" s="111"/>
      <c r="D924" s="111">
        <v>0</v>
      </c>
      <c r="E924" s="105">
        <v>0</v>
      </c>
      <c r="F924" s="105">
        <v>13.246532918117209</v>
      </c>
      <c r="G924" s="105">
        <v>13.432881932225131</v>
      </c>
      <c r="H924" s="105">
        <v>0</v>
      </c>
      <c r="I924" s="105">
        <v>0</v>
      </c>
      <c r="J924" s="105"/>
      <c r="L924" s="25"/>
      <c r="M924" s="105">
        <f t="shared" si="119"/>
        <v>0</v>
      </c>
      <c r="N924" s="105">
        <f t="shared" si="120"/>
        <v>-0.18634901410792182</v>
      </c>
      <c r="O924" s="105">
        <f t="shared" si="121"/>
        <v>0</v>
      </c>
      <c r="P924" s="25"/>
      <c r="Q924" s="105"/>
      <c r="R924" s="105"/>
      <c r="S924" s="284"/>
      <c r="U924" s="25"/>
      <c r="V924" s="112">
        <f t="shared" si="122"/>
        <v>0</v>
      </c>
      <c r="W924" s="112">
        <f t="shared" si="123"/>
        <v>0</v>
      </c>
      <c r="X924" s="112">
        <f t="shared" si="124"/>
        <v>0</v>
      </c>
      <c r="Z924" s="102">
        <f t="shared" si="125"/>
        <v>1</v>
      </c>
      <c r="AA924" s="102">
        <f t="shared" si="126"/>
        <v>1</v>
      </c>
      <c r="AH924" s="221"/>
      <c r="AI924" s="270"/>
      <c r="AJ924" s="221"/>
      <c r="AK924" s="221"/>
      <c r="AL924" s="221"/>
      <c r="AM924" s="221"/>
      <c r="AN924" s="221"/>
      <c r="AO924" s="221"/>
      <c r="AP924" s="221"/>
      <c r="AQ924" s="274"/>
      <c r="AR924" s="274"/>
      <c r="AS924" s="221"/>
      <c r="AT924" s="221"/>
      <c r="AU924" s="221"/>
      <c r="AV924" s="221"/>
      <c r="AW924" s="221"/>
      <c r="AX924" s="221"/>
      <c r="AY924" s="221"/>
      <c r="AZ924" s="221"/>
    </row>
    <row r="925" spans="1:52" x14ac:dyDescent="0.15">
      <c r="A925" s="275"/>
      <c r="B925" s="274"/>
      <c r="C925" s="111"/>
      <c r="D925" s="111">
        <v>0</v>
      </c>
      <c r="E925" s="105">
        <v>0</v>
      </c>
      <c r="F925" s="105">
        <v>13.246532918117209</v>
      </c>
      <c r="G925" s="105">
        <v>13.432881932225131</v>
      </c>
      <c r="H925" s="105">
        <v>0</v>
      </c>
      <c r="I925" s="105">
        <v>0</v>
      </c>
      <c r="J925" s="105"/>
      <c r="L925" s="25"/>
      <c r="M925" s="105">
        <f t="shared" si="119"/>
        <v>0</v>
      </c>
      <c r="N925" s="105">
        <f t="shared" si="120"/>
        <v>-0.18634901410792182</v>
      </c>
      <c r="O925" s="105">
        <f t="shared" si="121"/>
        <v>0</v>
      </c>
      <c r="P925" s="25"/>
      <c r="Q925" s="105"/>
      <c r="R925" s="105"/>
      <c r="S925" s="284"/>
      <c r="U925" s="25"/>
      <c r="V925" s="112">
        <f t="shared" si="122"/>
        <v>0</v>
      </c>
      <c r="W925" s="112">
        <f t="shared" si="123"/>
        <v>0</v>
      </c>
      <c r="X925" s="112">
        <f t="shared" si="124"/>
        <v>0</v>
      </c>
      <c r="Z925" s="102">
        <f t="shared" si="125"/>
        <v>1</v>
      </c>
      <c r="AA925" s="102">
        <f t="shared" si="126"/>
        <v>1</v>
      </c>
      <c r="AH925" s="221"/>
      <c r="AI925" s="270"/>
      <c r="AJ925" s="221"/>
      <c r="AK925" s="221"/>
      <c r="AL925" s="221"/>
      <c r="AM925" s="221"/>
      <c r="AN925" s="221"/>
      <c r="AO925" s="221"/>
      <c r="AP925" s="221"/>
      <c r="AQ925" s="274"/>
      <c r="AR925" s="274"/>
      <c r="AS925" s="221"/>
      <c r="AT925" s="221"/>
      <c r="AU925" s="221"/>
      <c r="AV925" s="221"/>
      <c r="AW925" s="221"/>
      <c r="AX925" s="221"/>
      <c r="AY925" s="221"/>
      <c r="AZ925" s="221"/>
    </row>
    <row r="926" spans="1:52" x14ac:dyDescent="0.15">
      <c r="A926" s="275"/>
      <c r="B926" s="274"/>
      <c r="C926" s="111"/>
      <c r="D926" s="111">
        <v>0</v>
      </c>
      <c r="E926" s="105">
        <v>0</v>
      </c>
      <c r="F926" s="105">
        <v>13.246532918117209</v>
      </c>
      <c r="G926" s="105">
        <v>13.432881932225131</v>
      </c>
      <c r="H926" s="105">
        <v>0</v>
      </c>
      <c r="I926" s="105">
        <v>0</v>
      </c>
      <c r="J926" s="105"/>
      <c r="L926" s="25"/>
      <c r="M926" s="105">
        <f t="shared" si="119"/>
        <v>0</v>
      </c>
      <c r="N926" s="105">
        <f t="shared" si="120"/>
        <v>-0.18634901410792182</v>
      </c>
      <c r="O926" s="105">
        <f t="shared" si="121"/>
        <v>0</v>
      </c>
      <c r="P926" s="25"/>
      <c r="Q926" s="105"/>
      <c r="R926" s="105"/>
      <c r="S926" s="284"/>
      <c r="U926" s="25"/>
      <c r="V926" s="112">
        <f t="shared" si="122"/>
        <v>0</v>
      </c>
      <c r="W926" s="112">
        <f t="shared" si="123"/>
        <v>0</v>
      </c>
      <c r="X926" s="112">
        <f t="shared" si="124"/>
        <v>0</v>
      </c>
      <c r="Z926" s="102">
        <f t="shared" si="125"/>
        <v>1</v>
      </c>
      <c r="AA926" s="102">
        <f t="shared" si="126"/>
        <v>1</v>
      </c>
      <c r="AH926" s="221"/>
      <c r="AI926" s="270"/>
      <c r="AJ926" s="221"/>
      <c r="AK926" s="221"/>
      <c r="AL926" s="221"/>
      <c r="AM926" s="221"/>
      <c r="AN926" s="221"/>
      <c r="AO926" s="221"/>
      <c r="AP926" s="221"/>
      <c r="AQ926" s="274"/>
      <c r="AR926" s="274"/>
      <c r="AS926" s="221"/>
      <c r="AT926" s="221"/>
      <c r="AU926" s="221"/>
      <c r="AV926" s="221"/>
      <c r="AW926" s="221"/>
      <c r="AX926" s="221"/>
      <c r="AY926" s="221"/>
      <c r="AZ926" s="221"/>
    </row>
    <row r="927" spans="1:52" x14ac:dyDescent="0.15">
      <c r="A927" s="275"/>
      <c r="B927" s="274"/>
      <c r="C927" s="111"/>
      <c r="D927" s="111">
        <v>0</v>
      </c>
      <c r="E927" s="105">
        <v>0</v>
      </c>
      <c r="F927" s="105">
        <v>13.246532918117209</v>
      </c>
      <c r="G927" s="105">
        <v>13.432881932225131</v>
      </c>
      <c r="H927" s="105">
        <v>0</v>
      </c>
      <c r="I927" s="105">
        <v>0</v>
      </c>
      <c r="J927" s="105"/>
      <c r="L927" s="25"/>
      <c r="M927" s="105">
        <f t="shared" si="119"/>
        <v>0</v>
      </c>
      <c r="N927" s="105">
        <f t="shared" si="120"/>
        <v>-0.18634901410792182</v>
      </c>
      <c r="O927" s="105">
        <f t="shared" si="121"/>
        <v>0</v>
      </c>
      <c r="P927" s="25"/>
      <c r="Q927" s="105"/>
      <c r="R927" s="105"/>
      <c r="S927" s="284"/>
      <c r="U927" s="25"/>
      <c r="V927" s="112">
        <f t="shared" si="122"/>
        <v>0</v>
      </c>
      <c r="W927" s="112">
        <f t="shared" si="123"/>
        <v>0</v>
      </c>
      <c r="X927" s="112">
        <f t="shared" si="124"/>
        <v>0</v>
      </c>
      <c r="Z927" s="102">
        <f t="shared" si="125"/>
        <v>1</v>
      </c>
      <c r="AA927" s="102">
        <f t="shared" si="126"/>
        <v>1</v>
      </c>
      <c r="AH927" s="221"/>
      <c r="AI927" s="270"/>
      <c r="AJ927" s="221"/>
      <c r="AK927" s="221"/>
      <c r="AL927" s="221"/>
      <c r="AM927" s="221"/>
      <c r="AN927" s="221"/>
      <c r="AO927" s="221"/>
      <c r="AP927" s="221"/>
      <c r="AQ927" s="274"/>
      <c r="AR927" s="274"/>
      <c r="AS927" s="221"/>
      <c r="AT927" s="221"/>
      <c r="AU927" s="221"/>
      <c r="AV927" s="221"/>
      <c r="AW927" s="221"/>
      <c r="AX927" s="221"/>
      <c r="AY927" s="221"/>
      <c r="AZ927" s="221"/>
    </row>
    <row r="928" spans="1:52" x14ac:dyDescent="0.15">
      <c r="A928" s="275"/>
      <c r="B928" s="274"/>
      <c r="C928" s="111"/>
      <c r="D928" s="111">
        <v>0</v>
      </c>
      <c r="E928" s="105">
        <v>0</v>
      </c>
      <c r="F928" s="105">
        <v>13.246532918117209</v>
      </c>
      <c r="G928" s="105">
        <v>13.432881932225131</v>
      </c>
      <c r="H928" s="105">
        <v>0</v>
      </c>
      <c r="I928" s="105">
        <v>0</v>
      </c>
      <c r="J928" s="105"/>
      <c r="L928" s="25"/>
      <c r="M928" s="105">
        <f t="shared" si="119"/>
        <v>0</v>
      </c>
      <c r="N928" s="105">
        <f t="shared" si="120"/>
        <v>-0.18634901410792182</v>
      </c>
      <c r="O928" s="105">
        <f t="shared" si="121"/>
        <v>0</v>
      </c>
      <c r="P928" s="25"/>
      <c r="Q928" s="105"/>
      <c r="R928" s="105"/>
      <c r="S928" s="284"/>
      <c r="U928" s="25"/>
      <c r="V928" s="112">
        <f t="shared" si="122"/>
        <v>0</v>
      </c>
      <c r="W928" s="112">
        <f t="shared" si="123"/>
        <v>0</v>
      </c>
      <c r="X928" s="112">
        <f t="shared" si="124"/>
        <v>0</v>
      </c>
      <c r="Z928" s="102">
        <f t="shared" si="125"/>
        <v>1</v>
      </c>
      <c r="AA928" s="102">
        <f t="shared" si="126"/>
        <v>1</v>
      </c>
      <c r="AH928" s="221"/>
      <c r="AI928" s="270"/>
      <c r="AJ928" s="221"/>
      <c r="AK928" s="221"/>
      <c r="AL928" s="221"/>
      <c r="AM928" s="221"/>
      <c r="AN928" s="221"/>
      <c r="AO928" s="221"/>
      <c r="AP928" s="221"/>
      <c r="AQ928" s="274"/>
      <c r="AR928" s="274"/>
      <c r="AS928" s="221"/>
      <c r="AT928" s="221"/>
      <c r="AU928" s="221"/>
      <c r="AV928" s="221"/>
      <c r="AW928" s="221"/>
      <c r="AX928" s="221"/>
      <c r="AY928" s="221"/>
      <c r="AZ928" s="221"/>
    </row>
    <row r="929" spans="1:52" x14ac:dyDescent="0.15">
      <c r="A929" s="275"/>
      <c r="B929" s="274"/>
      <c r="C929" s="111"/>
      <c r="D929" s="111">
        <v>0</v>
      </c>
      <c r="E929" s="105">
        <v>0</v>
      </c>
      <c r="F929" s="105">
        <v>13.246532918117209</v>
      </c>
      <c r="G929" s="105">
        <v>13.432881932225131</v>
      </c>
      <c r="H929" s="105">
        <v>0</v>
      </c>
      <c r="I929" s="105">
        <v>0</v>
      </c>
      <c r="J929" s="105"/>
      <c r="L929" s="25"/>
      <c r="M929" s="105">
        <f t="shared" si="119"/>
        <v>0</v>
      </c>
      <c r="N929" s="105">
        <f t="shared" si="120"/>
        <v>-0.18634901410792182</v>
      </c>
      <c r="O929" s="105">
        <f t="shared" si="121"/>
        <v>0</v>
      </c>
      <c r="P929" s="25"/>
      <c r="Q929" s="105"/>
      <c r="R929" s="105"/>
      <c r="S929" s="284"/>
      <c r="U929" s="25"/>
      <c r="V929" s="112">
        <f t="shared" si="122"/>
        <v>0</v>
      </c>
      <c r="W929" s="112">
        <f t="shared" si="123"/>
        <v>0</v>
      </c>
      <c r="X929" s="112">
        <f t="shared" si="124"/>
        <v>0</v>
      </c>
      <c r="Z929" s="102">
        <f t="shared" si="125"/>
        <v>1</v>
      </c>
      <c r="AA929" s="102">
        <f t="shared" si="126"/>
        <v>1</v>
      </c>
      <c r="AH929" s="221"/>
      <c r="AI929" s="270"/>
      <c r="AJ929" s="221"/>
      <c r="AK929" s="221"/>
      <c r="AL929" s="221"/>
      <c r="AM929" s="221"/>
      <c r="AN929" s="221"/>
      <c r="AO929" s="221"/>
      <c r="AP929" s="221"/>
      <c r="AQ929" s="274"/>
      <c r="AR929" s="274"/>
      <c r="AS929" s="221"/>
      <c r="AT929" s="221"/>
      <c r="AU929" s="221"/>
      <c r="AV929" s="221"/>
      <c r="AW929" s="221"/>
      <c r="AX929" s="221"/>
      <c r="AY929" s="221"/>
      <c r="AZ929" s="221"/>
    </row>
    <row r="930" spans="1:52" x14ac:dyDescent="0.15">
      <c r="A930" s="275"/>
      <c r="B930" s="274"/>
      <c r="C930" s="111"/>
      <c r="D930" s="111">
        <v>0</v>
      </c>
      <c r="E930" s="105">
        <v>0</v>
      </c>
      <c r="F930" s="105">
        <v>13.246532918117209</v>
      </c>
      <c r="G930" s="105">
        <v>13.432881932225131</v>
      </c>
      <c r="H930" s="105">
        <v>0</v>
      </c>
      <c r="I930" s="105">
        <v>0</v>
      </c>
      <c r="J930" s="105"/>
      <c r="L930" s="25"/>
      <c r="M930" s="105">
        <f t="shared" si="119"/>
        <v>0</v>
      </c>
      <c r="N930" s="105">
        <f t="shared" si="120"/>
        <v>-0.18634901410792182</v>
      </c>
      <c r="O930" s="105">
        <f t="shared" si="121"/>
        <v>0</v>
      </c>
      <c r="P930" s="25"/>
      <c r="Q930" s="105"/>
      <c r="R930" s="105"/>
      <c r="S930" s="284"/>
      <c r="U930" s="25"/>
      <c r="V930" s="112">
        <f t="shared" si="122"/>
        <v>0</v>
      </c>
      <c r="W930" s="112">
        <f t="shared" si="123"/>
        <v>0</v>
      </c>
      <c r="X930" s="112">
        <f t="shared" si="124"/>
        <v>0</v>
      </c>
      <c r="Z930" s="102">
        <f t="shared" si="125"/>
        <v>1</v>
      </c>
      <c r="AA930" s="102">
        <f t="shared" si="126"/>
        <v>1</v>
      </c>
      <c r="AH930" s="221"/>
      <c r="AI930" s="270"/>
      <c r="AJ930" s="221"/>
      <c r="AK930" s="221"/>
      <c r="AL930" s="221"/>
      <c r="AM930" s="221"/>
      <c r="AN930" s="221"/>
      <c r="AO930" s="221"/>
      <c r="AP930" s="221"/>
      <c r="AQ930" s="274"/>
      <c r="AR930" s="274"/>
      <c r="AS930" s="221"/>
      <c r="AT930" s="221"/>
      <c r="AU930" s="221"/>
      <c r="AV930" s="221"/>
      <c r="AW930" s="221"/>
      <c r="AX930" s="221"/>
      <c r="AY930" s="221"/>
      <c r="AZ930" s="221"/>
    </row>
    <row r="931" spans="1:52" x14ac:dyDescent="0.15">
      <c r="A931" s="275"/>
      <c r="B931" s="274"/>
      <c r="C931" s="111"/>
      <c r="D931" s="111">
        <v>0</v>
      </c>
      <c r="E931" s="105">
        <v>0</v>
      </c>
      <c r="F931" s="105">
        <v>13.246532918117209</v>
      </c>
      <c r="G931" s="105">
        <v>13.432881932225131</v>
      </c>
      <c r="H931" s="105">
        <v>0</v>
      </c>
      <c r="I931" s="105">
        <v>0</v>
      </c>
      <c r="J931" s="105"/>
      <c r="L931" s="25"/>
      <c r="M931" s="105">
        <f t="shared" si="119"/>
        <v>0</v>
      </c>
      <c r="N931" s="105">
        <f t="shared" si="120"/>
        <v>-0.18634901410792182</v>
      </c>
      <c r="O931" s="105">
        <f t="shared" si="121"/>
        <v>0</v>
      </c>
      <c r="P931" s="25"/>
      <c r="Q931" s="105"/>
      <c r="R931" s="105"/>
      <c r="S931" s="284"/>
      <c r="U931" s="25"/>
      <c r="V931" s="112">
        <f t="shared" si="122"/>
        <v>0</v>
      </c>
      <c r="W931" s="112">
        <f t="shared" si="123"/>
        <v>0</v>
      </c>
      <c r="X931" s="112">
        <f t="shared" si="124"/>
        <v>0</v>
      </c>
      <c r="Z931" s="102">
        <f t="shared" si="125"/>
        <v>1</v>
      </c>
      <c r="AA931" s="102">
        <f t="shared" si="126"/>
        <v>1</v>
      </c>
      <c r="AH931" s="221"/>
      <c r="AI931" s="270"/>
      <c r="AJ931" s="221"/>
      <c r="AK931" s="221"/>
      <c r="AL931" s="221"/>
      <c r="AM931" s="221"/>
      <c r="AN931" s="221"/>
      <c r="AO931" s="221"/>
      <c r="AP931" s="221"/>
      <c r="AQ931" s="274"/>
      <c r="AR931" s="274"/>
      <c r="AS931" s="221"/>
      <c r="AT931" s="221"/>
      <c r="AU931" s="221"/>
      <c r="AV931" s="221"/>
      <c r="AW931" s="221"/>
      <c r="AX931" s="221"/>
      <c r="AY931" s="221"/>
      <c r="AZ931" s="221"/>
    </row>
    <row r="932" spans="1:52" x14ac:dyDescent="0.15">
      <c r="A932" s="275"/>
      <c r="B932" s="274"/>
      <c r="C932" s="111"/>
      <c r="D932" s="111">
        <v>0</v>
      </c>
      <c r="E932" s="105">
        <v>0</v>
      </c>
      <c r="F932" s="105">
        <v>13.246532918117209</v>
      </c>
      <c r="G932" s="105">
        <v>13.432881932225131</v>
      </c>
      <c r="H932" s="105">
        <v>0</v>
      </c>
      <c r="I932" s="105">
        <v>0</v>
      </c>
      <c r="J932" s="105"/>
      <c r="L932" s="25"/>
      <c r="M932" s="105">
        <f t="shared" si="119"/>
        <v>0</v>
      </c>
      <c r="N932" s="105">
        <f t="shared" si="120"/>
        <v>-0.18634901410792182</v>
      </c>
      <c r="O932" s="105">
        <f t="shared" si="121"/>
        <v>0</v>
      </c>
      <c r="P932" s="25"/>
      <c r="Q932" s="105"/>
      <c r="R932" s="105"/>
      <c r="S932" s="284"/>
      <c r="U932" s="25"/>
      <c r="V932" s="112">
        <f t="shared" si="122"/>
        <v>0</v>
      </c>
      <c r="W932" s="112">
        <f t="shared" si="123"/>
        <v>0</v>
      </c>
      <c r="X932" s="112">
        <f t="shared" si="124"/>
        <v>0</v>
      </c>
      <c r="Z932" s="102">
        <f t="shared" si="125"/>
        <v>1</v>
      </c>
      <c r="AA932" s="102">
        <f t="shared" si="126"/>
        <v>1</v>
      </c>
      <c r="AH932" s="221"/>
      <c r="AI932" s="270"/>
      <c r="AJ932" s="221"/>
      <c r="AK932" s="221"/>
      <c r="AL932" s="221"/>
      <c r="AM932" s="221"/>
      <c r="AN932" s="221"/>
      <c r="AO932" s="221"/>
      <c r="AP932" s="221"/>
      <c r="AQ932" s="274"/>
      <c r="AR932" s="274"/>
      <c r="AS932" s="221"/>
      <c r="AT932" s="221"/>
      <c r="AU932" s="221"/>
      <c r="AV932" s="221"/>
      <c r="AW932" s="221"/>
      <c r="AX932" s="221"/>
      <c r="AY932" s="221"/>
      <c r="AZ932" s="221"/>
    </row>
    <row r="933" spans="1:52" x14ac:dyDescent="0.15">
      <c r="A933" s="275"/>
      <c r="B933" s="274"/>
      <c r="C933" s="111"/>
      <c r="D933" s="111">
        <v>0</v>
      </c>
      <c r="E933" s="105">
        <v>0</v>
      </c>
      <c r="F933" s="105">
        <v>13.246532918117209</v>
      </c>
      <c r="G933" s="105">
        <v>13.432881932225131</v>
      </c>
      <c r="H933" s="105">
        <v>0</v>
      </c>
      <c r="I933" s="105">
        <v>0</v>
      </c>
      <c r="J933" s="105"/>
      <c r="L933" s="25"/>
      <c r="M933" s="105">
        <f t="shared" si="119"/>
        <v>0</v>
      </c>
      <c r="N933" s="105">
        <f t="shared" si="120"/>
        <v>-0.18634901410792182</v>
      </c>
      <c r="O933" s="105">
        <f t="shared" si="121"/>
        <v>0</v>
      </c>
      <c r="P933" s="25"/>
      <c r="Q933" s="105"/>
      <c r="R933" s="105"/>
      <c r="S933" s="284"/>
      <c r="U933" s="25"/>
      <c r="V933" s="112">
        <f t="shared" si="122"/>
        <v>0</v>
      </c>
      <c r="W933" s="112">
        <f t="shared" si="123"/>
        <v>0</v>
      </c>
      <c r="X933" s="112">
        <f t="shared" si="124"/>
        <v>0</v>
      </c>
      <c r="Z933" s="102">
        <f t="shared" si="125"/>
        <v>1</v>
      </c>
      <c r="AA933" s="102">
        <f t="shared" si="126"/>
        <v>1</v>
      </c>
      <c r="AH933" s="221"/>
      <c r="AI933" s="270"/>
      <c r="AJ933" s="221"/>
      <c r="AK933" s="221"/>
      <c r="AL933" s="221"/>
      <c r="AM933" s="221"/>
      <c r="AN933" s="221"/>
      <c r="AO933" s="221"/>
      <c r="AP933" s="221"/>
      <c r="AQ933" s="274"/>
      <c r="AR933" s="274"/>
      <c r="AS933" s="221"/>
      <c r="AT933" s="221"/>
      <c r="AU933" s="221"/>
      <c r="AV933" s="221"/>
      <c r="AW933" s="221"/>
      <c r="AX933" s="221"/>
      <c r="AY933" s="221"/>
      <c r="AZ933" s="221"/>
    </row>
    <row r="934" spans="1:52" x14ac:dyDescent="0.15">
      <c r="A934" s="275"/>
      <c r="B934" s="274"/>
      <c r="C934" s="111"/>
      <c r="D934" s="111">
        <v>0</v>
      </c>
      <c r="E934" s="105">
        <v>0</v>
      </c>
      <c r="F934" s="105">
        <v>13.246532918117209</v>
      </c>
      <c r="G934" s="105">
        <v>13.432881932225131</v>
      </c>
      <c r="H934" s="105">
        <v>0</v>
      </c>
      <c r="I934" s="105">
        <v>0</v>
      </c>
      <c r="J934" s="105"/>
      <c r="L934" s="25"/>
      <c r="M934" s="105">
        <f t="shared" si="119"/>
        <v>0</v>
      </c>
      <c r="N934" s="105">
        <f t="shared" si="120"/>
        <v>-0.18634901410792182</v>
      </c>
      <c r="O934" s="105">
        <f t="shared" si="121"/>
        <v>0</v>
      </c>
      <c r="P934" s="25"/>
      <c r="Q934" s="105"/>
      <c r="R934" s="105"/>
      <c r="S934" s="284"/>
      <c r="U934" s="25"/>
      <c r="V934" s="112">
        <f t="shared" si="122"/>
        <v>0</v>
      </c>
      <c r="W934" s="112">
        <f t="shared" si="123"/>
        <v>0</v>
      </c>
      <c r="X934" s="112">
        <f t="shared" si="124"/>
        <v>0</v>
      </c>
      <c r="Z934" s="102">
        <f t="shared" si="125"/>
        <v>1</v>
      </c>
      <c r="AA934" s="102">
        <f t="shared" si="126"/>
        <v>1</v>
      </c>
      <c r="AH934" s="221"/>
      <c r="AI934" s="270"/>
      <c r="AJ934" s="221"/>
      <c r="AK934" s="221"/>
      <c r="AL934" s="221"/>
      <c r="AM934" s="221"/>
      <c r="AN934" s="221"/>
      <c r="AO934" s="221"/>
      <c r="AP934" s="221"/>
      <c r="AQ934" s="274"/>
      <c r="AR934" s="274"/>
      <c r="AS934" s="221"/>
      <c r="AT934" s="221"/>
      <c r="AU934" s="221"/>
      <c r="AV934" s="221"/>
      <c r="AW934" s="221"/>
      <c r="AX934" s="221"/>
      <c r="AY934" s="221"/>
      <c r="AZ934" s="221"/>
    </row>
    <row r="935" spans="1:52" x14ac:dyDescent="0.15">
      <c r="A935" s="275"/>
      <c r="B935" s="274"/>
      <c r="C935" s="111"/>
      <c r="D935" s="111">
        <v>0</v>
      </c>
      <c r="E935" s="105">
        <v>0</v>
      </c>
      <c r="F935" s="105">
        <v>13.246532918117209</v>
      </c>
      <c r="G935" s="105">
        <v>13.432881932225131</v>
      </c>
      <c r="H935" s="105">
        <v>0</v>
      </c>
      <c r="I935" s="105">
        <v>0</v>
      </c>
      <c r="J935" s="105"/>
      <c r="L935" s="25"/>
      <c r="M935" s="105">
        <f t="shared" si="119"/>
        <v>0</v>
      </c>
      <c r="N935" s="105">
        <f t="shared" si="120"/>
        <v>-0.18634901410792182</v>
      </c>
      <c r="O935" s="105">
        <f t="shared" si="121"/>
        <v>0</v>
      </c>
      <c r="P935" s="25"/>
      <c r="Q935" s="105"/>
      <c r="R935" s="105"/>
      <c r="S935" s="284"/>
      <c r="U935" s="25"/>
      <c r="V935" s="112">
        <f t="shared" si="122"/>
        <v>0</v>
      </c>
      <c r="W935" s="112">
        <f t="shared" si="123"/>
        <v>0</v>
      </c>
      <c r="X935" s="112">
        <f t="shared" si="124"/>
        <v>0</v>
      </c>
      <c r="Z935" s="102">
        <f t="shared" si="125"/>
        <v>1</v>
      </c>
      <c r="AA935" s="102">
        <f t="shared" si="126"/>
        <v>1</v>
      </c>
      <c r="AH935" s="221"/>
      <c r="AI935" s="270"/>
      <c r="AJ935" s="221"/>
      <c r="AK935" s="221"/>
      <c r="AL935" s="221"/>
      <c r="AM935" s="221"/>
      <c r="AN935" s="221"/>
      <c r="AO935" s="221"/>
      <c r="AP935" s="221"/>
      <c r="AQ935" s="274"/>
      <c r="AR935" s="274"/>
      <c r="AS935" s="221"/>
      <c r="AT935" s="221"/>
      <c r="AU935" s="221"/>
      <c r="AV935" s="221"/>
      <c r="AW935" s="221"/>
      <c r="AX935" s="221"/>
      <c r="AY935" s="221"/>
      <c r="AZ935" s="221"/>
    </row>
    <row r="936" spans="1:52" x14ac:dyDescent="0.15">
      <c r="A936" s="275"/>
      <c r="B936" s="274"/>
      <c r="C936" s="111"/>
      <c r="D936" s="111">
        <v>0</v>
      </c>
      <c r="E936" s="105">
        <v>0</v>
      </c>
      <c r="F936" s="105">
        <v>13.246532918117209</v>
      </c>
      <c r="G936" s="105">
        <v>13.432881932225131</v>
      </c>
      <c r="H936" s="105">
        <v>0</v>
      </c>
      <c r="I936" s="105">
        <v>0</v>
      </c>
      <c r="J936" s="105"/>
      <c r="L936" s="25"/>
      <c r="M936" s="105">
        <f t="shared" si="119"/>
        <v>0</v>
      </c>
      <c r="N936" s="105">
        <f t="shared" si="120"/>
        <v>-0.18634901410792182</v>
      </c>
      <c r="O936" s="105">
        <f t="shared" si="121"/>
        <v>0</v>
      </c>
      <c r="P936" s="25"/>
      <c r="Q936" s="105"/>
      <c r="R936" s="105"/>
      <c r="S936" s="284"/>
      <c r="U936" s="25"/>
      <c r="V936" s="112">
        <f t="shared" si="122"/>
        <v>0</v>
      </c>
      <c r="W936" s="112">
        <f t="shared" si="123"/>
        <v>0</v>
      </c>
      <c r="X936" s="112">
        <f t="shared" si="124"/>
        <v>0</v>
      </c>
      <c r="Z936" s="102">
        <f t="shared" si="125"/>
        <v>1</v>
      </c>
      <c r="AA936" s="102">
        <f t="shared" si="126"/>
        <v>1</v>
      </c>
      <c r="AH936" s="221"/>
      <c r="AI936" s="270"/>
      <c r="AJ936" s="221"/>
      <c r="AK936" s="221"/>
      <c r="AL936" s="221"/>
      <c r="AM936" s="221"/>
      <c r="AN936" s="221"/>
      <c r="AO936" s="221"/>
      <c r="AP936" s="221"/>
      <c r="AQ936" s="274"/>
      <c r="AR936" s="274"/>
      <c r="AS936" s="221"/>
      <c r="AT936" s="221"/>
      <c r="AU936" s="221"/>
      <c r="AV936" s="221"/>
      <c r="AW936" s="221"/>
      <c r="AX936" s="221"/>
      <c r="AY936" s="221"/>
      <c r="AZ936" s="221"/>
    </row>
    <row r="937" spans="1:52" x14ac:dyDescent="0.15">
      <c r="A937" s="275"/>
      <c r="B937" s="274"/>
      <c r="C937" s="111"/>
      <c r="D937" s="111">
        <v>0</v>
      </c>
      <c r="E937" s="105">
        <v>0</v>
      </c>
      <c r="F937" s="105">
        <v>13.246532918117209</v>
      </c>
      <c r="G937" s="105">
        <v>13.432881932225131</v>
      </c>
      <c r="H937" s="105">
        <v>0</v>
      </c>
      <c r="I937" s="105">
        <v>0</v>
      </c>
      <c r="J937" s="105"/>
      <c r="L937" s="25"/>
      <c r="M937" s="105">
        <f t="shared" si="119"/>
        <v>0</v>
      </c>
      <c r="N937" s="105">
        <f t="shared" si="120"/>
        <v>-0.18634901410792182</v>
      </c>
      <c r="O937" s="105">
        <f t="shared" si="121"/>
        <v>0</v>
      </c>
      <c r="P937" s="25"/>
      <c r="Q937" s="105"/>
      <c r="R937" s="105"/>
      <c r="S937" s="284"/>
      <c r="U937" s="25"/>
      <c r="V937" s="112">
        <f t="shared" si="122"/>
        <v>0</v>
      </c>
      <c r="W937" s="112">
        <f t="shared" si="123"/>
        <v>0</v>
      </c>
      <c r="X937" s="112">
        <f t="shared" si="124"/>
        <v>0</v>
      </c>
      <c r="Z937" s="102">
        <f t="shared" si="125"/>
        <v>1</v>
      </c>
      <c r="AA937" s="102">
        <f t="shared" si="126"/>
        <v>1</v>
      </c>
      <c r="AH937" s="221"/>
      <c r="AI937" s="270"/>
      <c r="AJ937" s="221"/>
      <c r="AK937" s="221"/>
      <c r="AL937" s="221"/>
      <c r="AM937" s="221"/>
      <c r="AN937" s="221"/>
      <c r="AO937" s="221"/>
      <c r="AP937" s="221"/>
      <c r="AQ937" s="274"/>
      <c r="AR937" s="274"/>
      <c r="AS937" s="221"/>
      <c r="AT937" s="221"/>
      <c r="AU937" s="221"/>
      <c r="AV937" s="221"/>
      <c r="AW937" s="221"/>
      <c r="AX937" s="221"/>
      <c r="AY937" s="221"/>
      <c r="AZ937" s="221"/>
    </row>
    <row r="938" spans="1:52" x14ac:dyDescent="0.15">
      <c r="A938" s="275"/>
      <c r="B938" s="274"/>
      <c r="C938" s="111"/>
      <c r="D938" s="111">
        <v>0</v>
      </c>
      <c r="E938" s="105">
        <v>0</v>
      </c>
      <c r="F938" s="105">
        <v>13.246532918117209</v>
      </c>
      <c r="G938" s="105">
        <v>13.432881932225131</v>
      </c>
      <c r="H938" s="105">
        <v>0</v>
      </c>
      <c r="I938" s="105">
        <v>0</v>
      </c>
      <c r="J938" s="105"/>
      <c r="L938" s="25"/>
      <c r="M938" s="105">
        <f t="shared" si="119"/>
        <v>0</v>
      </c>
      <c r="N938" s="105">
        <f t="shared" si="120"/>
        <v>-0.18634901410792182</v>
      </c>
      <c r="O938" s="105">
        <f t="shared" si="121"/>
        <v>0</v>
      </c>
      <c r="P938" s="25"/>
      <c r="Q938" s="105"/>
      <c r="R938" s="105"/>
      <c r="S938" s="284"/>
      <c r="U938" s="25"/>
      <c r="V938" s="112">
        <f t="shared" si="122"/>
        <v>0</v>
      </c>
      <c r="W938" s="112">
        <f t="shared" si="123"/>
        <v>0</v>
      </c>
      <c r="X938" s="112">
        <f t="shared" si="124"/>
        <v>0</v>
      </c>
      <c r="Z938" s="102">
        <f t="shared" si="125"/>
        <v>1</v>
      </c>
      <c r="AA938" s="102">
        <f t="shared" si="126"/>
        <v>1</v>
      </c>
      <c r="AH938" s="221"/>
      <c r="AI938" s="270"/>
      <c r="AJ938" s="221"/>
      <c r="AK938" s="221"/>
      <c r="AL938" s="221"/>
      <c r="AM938" s="221"/>
      <c r="AN938" s="221"/>
      <c r="AO938" s="221"/>
      <c r="AP938" s="221"/>
      <c r="AQ938" s="274"/>
      <c r="AR938" s="274"/>
      <c r="AS938" s="221"/>
      <c r="AT938" s="221"/>
      <c r="AU938" s="221"/>
      <c r="AV938" s="221"/>
      <c r="AW938" s="221"/>
      <c r="AX938" s="221"/>
      <c r="AY938" s="221"/>
      <c r="AZ938" s="221"/>
    </row>
    <row r="939" spans="1:52" x14ac:dyDescent="0.15">
      <c r="A939" s="275"/>
      <c r="B939" s="274"/>
      <c r="C939" s="111"/>
      <c r="D939" s="111">
        <v>0</v>
      </c>
      <c r="E939" s="105">
        <v>0</v>
      </c>
      <c r="F939" s="105">
        <v>13.246532918117209</v>
      </c>
      <c r="G939" s="105">
        <v>13.432881932225131</v>
      </c>
      <c r="H939" s="105">
        <v>0</v>
      </c>
      <c r="I939" s="105">
        <v>0</v>
      </c>
      <c r="J939" s="105"/>
      <c r="L939" s="25"/>
      <c r="M939" s="105">
        <f t="shared" si="119"/>
        <v>0</v>
      </c>
      <c r="N939" s="105">
        <f t="shared" si="120"/>
        <v>-0.18634901410792182</v>
      </c>
      <c r="O939" s="105">
        <f t="shared" si="121"/>
        <v>0</v>
      </c>
      <c r="P939" s="25"/>
      <c r="Q939" s="105"/>
      <c r="R939" s="105"/>
      <c r="S939" s="284"/>
      <c r="U939" s="25"/>
      <c r="V939" s="112">
        <f t="shared" si="122"/>
        <v>0</v>
      </c>
      <c r="W939" s="112">
        <f t="shared" si="123"/>
        <v>0</v>
      </c>
      <c r="X939" s="112">
        <f t="shared" si="124"/>
        <v>0</v>
      </c>
      <c r="Z939" s="102">
        <f t="shared" si="125"/>
        <v>1</v>
      </c>
      <c r="AA939" s="102">
        <f t="shared" si="126"/>
        <v>1</v>
      </c>
      <c r="AH939" s="221"/>
      <c r="AI939" s="270"/>
      <c r="AJ939" s="221"/>
      <c r="AK939" s="221"/>
      <c r="AL939" s="221"/>
      <c r="AM939" s="221"/>
      <c r="AN939" s="221"/>
      <c r="AO939" s="221"/>
      <c r="AP939" s="221"/>
      <c r="AQ939" s="274"/>
      <c r="AR939" s="274"/>
      <c r="AS939" s="221"/>
      <c r="AT939" s="221"/>
      <c r="AU939" s="221"/>
      <c r="AV939" s="221"/>
      <c r="AW939" s="221"/>
      <c r="AX939" s="221"/>
      <c r="AY939" s="221"/>
      <c r="AZ939" s="221"/>
    </row>
    <row r="940" spans="1:52" x14ac:dyDescent="0.15">
      <c r="A940" s="275"/>
      <c r="B940" s="274"/>
      <c r="C940" s="111"/>
      <c r="D940" s="111">
        <v>0</v>
      </c>
      <c r="E940" s="105">
        <v>0</v>
      </c>
      <c r="F940" s="105">
        <v>13.246532918117209</v>
      </c>
      <c r="G940" s="105">
        <v>13.432881932225131</v>
      </c>
      <c r="H940" s="105">
        <v>0</v>
      </c>
      <c r="I940" s="105">
        <v>0</v>
      </c>
      <c r="J940" s="105"/>
      <c r="L940" s="25"/>
      <c r="M940" s="105">
        <f t="shared" si="119"/>
        <v>0</v>
      </c>
      <c r="N940" s="105">
        <f t="shared" si="120"/>
        <v>-0.18634901410792182</v>
      </c>
      <c r="O940" s="105">
        <f t="shared" si="121"/>
        <v>0</v>
      </c>
      <c r="P940" s="25"/>
      <c r="Q940" s="105"/>
      <c r="R940" s="105"/>
      <c r="S940" s="284"/>
      <c r="U940" s="25"/>
      <c r="V940" s="112">
        <f t="shared" si="122"/>
        <v>0</v>
      </c>
      <c r="W940" s="112">
        <f t="shared" si="123"/>
        <v>0</v>
      </c>
      <c r="X940" s="112">
        <f t="shared" si="124"/>
        <v>0</v>
      </c>
      <c r="Z940" s="102">
        <f t="shared" si="125"/>
        <v>1</v>
      </c>
      <c r="AA940" s="102">
        <f t="shared" si="126"/>
        <v>1</v>
      </c>
      <c r="AH940" s="221"/>
      <c r="AI940" s="270"/>
      <c r="AJ940" s="221"/>
      <c r="AK940" s="221"/>
      <c r="AL940" s="221"/>
      <c r="AM940" s="221"/>
      <c r="AN940" s="221"/>
      <c r="AO940" s="221"/>
      <c r="AP940" s="221"/>
      <c r="AQ940" s="274"/>
      <c r="AR940" s="274"/>
      <c r="AS940" s="221"/>
      <c r="AT940" s="221"/>
      <c r="AU940" s="221"/>
      <c r="AV940" s="221"/>
      <c r="AW940" s="221"/>
      <c r="AX940" s="221"/>
      <c r="AY940" s="221"/>
      <c r="AZ940" s="221"/>
    </row>
    <row r="941" spans="1:52" x14ac:dyDescent="0.15">
      <c r="A941" s="275"/>
      <c r="B941" s="274"/>
      <c r="C941" s="111"/>
      <c r="D941" s="111">
        <v>0</v>
      </c>
      <c r="E941" s="105">
        <v>0</v>
      </c>
      <c r="F941" s="105">
        <v>13.246532918117209</v>
      </c>
      <c r="G941" s="105">
        <v>13.432881932225131</v>
      </c>
      <c r="H941" s="105">
        <v>0</v>
      </c>
      <c r="I941" s="105">
        <v>0</v>
      </c>
      <c r="J941" s="105"/>
      <c r="L941" s="25"/>
      <c r="M941" s="105">
        <f t="shared" si="119"/>
        <v>0</v>
      </c>
      <c r="N941" s="105">
        <f t="shared" si="120"/>
        <v>-0.18634901410792182</v>
      </c>
      <c r="O941" s="105">
        <f t="shared" si="121"/>
        <v>0</v>
      </c>
      <c r="P941" s="25"/>
      <c r="Q941" s="105"/>
      <c r="R941" s="105"/>
      <c r="S941" s="284"/>
      <c r="U941" s="25"/>
      <c r="V941" s="112">
        <f t="shared" si="122"/>
        <v>0</v>
      </c>
      <c r="W941" s="112">
        <f t="shared" si="123"/>
        <v>0</v>
      </c>
      <c r="X941" s="112">
        <f t="shared" si="124"/>
        <v>0</v>
      </c>
      <c r="Z941" s="102">
        <f t="shared" si="125"/>
        <v>1</v>
      </c>
      <c r="AA941" s="102">
        <f t="shared" si="126"/>
        <v>1</v>
      </c>
      <c r="AH941" s="221"/>
      <c r="AI941" s="270"/>
      <c r="AJ941" s="221"/>
      <c r="AK941" s="221"/>
      <c r="AL941" s="221"/>
      <c r="AM941" s="221"/>
      <c r="AN941" s="221"/>
      <c r="AO941" s="221"/>
      <c r="AP941" s="221"/>
      <c r="AQ941" s="274"/>
      <c r="AR941" s="274"/>
      <c r="AS941" s="221"/>
      <c r="AT941" s="221"/>
      <c r="AU941" s="221"/>
      <c r="AV941" s="221"/>
      <c r="AW941" s="221"/>
      <c r="AX941" s="221"/>
      <c r="AY941" s="221"/>
      <c r="AZ941" s="221"/>
    </row>
    <row r="942" spans="1:52" x14ac:dyDescent="0.15">
      <c r="A942" s="275"/>
      <c r="B942" s="274"/>
      <c r="C942" s="111"/>
      <c r="D942" s="111">
        <v>0</v>
      </c>
      <c r="E942" s="105">
        <v>0</v>
      </c>
      <c r="F942" s="105">
        <v>13.246532918117209</v>
      </c>
      <c r="G942" s="105">
        <v>13.432881932225131</v>
      </c>
      <c r="H942" s="105">
        <v>0</v>
      </c>
      <c r="I942" s="105">
        <v>0</v>
      </c>
      <c r="J942" s="105"/>
      <c r="L942" s="25"/>
      <c r="M942" s="105">
        <f t="shared" si="119"/>
        <v>0</v>
      </c>
      <c r="N942" s="105">
        <f t="shared" si="120"/>
        <v>-0.18634901410792182</v>
      </c>
      <c r="O942" s="105">
        <f t="shared" si="121"/>
        <v>0</v>
      </c>
      <c r="P942" s="25"/>
      <c r="Q942" s="105"/>
      <c r="R942" s="105"/>
      <c r="S942" s="284"/>
      <c r="U942" s="25"/>
      <c r="V942" s="112">
        <f t="shared" si="122"/>
        <v>0</v>
      </c>
      <c r="W942" s="112">
        <f t="shared" si="123"/>
        <v>0</v>
      </c>
      <c r="X942" s="112">
        <f t="shared" si="124"/>
        <v>0</v>
      </c>
      <c r="Z942" s="102">
        <f t="shared" si="125"/>
        <v>1</v>
      </c>
      <c r="AA942" s="102">
        <f t="shared" si="126"/>
        <v>1</v>
      </c>
      <c r="AH942" s="221"/>
      <c r="AI942" s="270"/>
      <c r="AJ942" s="221"/>
      <c r="AK942" s="221"/>
      <c r="AL942" s="221"/>
      <c r="AM942" s="221"/>
      <c r="AN942" s="221"/>
      <c r="AO942" s="221"/>
      <c r="AP942" s="221"/>
      <c r="AQ942" s="274"/>
      <c r="AR942" s="274"/>
      <c r="AS942" s="221"/>
      <c r="AT942" s="221"/>
      <c r="AU942" s="221"/>
      <c r="AV942" s="221"/>
      <c r="AW942" s="221"/>
      <c r="AX942" s="221"/>
      <c r="AY942" s="221"/>
      <c r="AZ942" s="221"/>
    </row>
    <row r="943" spans="1:52" x14ac:dyDescent="0.15">
      <c r="A943" s="275"/>
      <c r="B943" s="274"/>
      <c r="C943" s="111"/>
      <c r="D943" s="111">
        <v>0</v>
      </c>
      <c r="E943" s="105">
        <v>0</v>
      </c>
      <c r="F943" s="105">
        <v>13.246532918117209</v>
      </c>
      <c r="G943" s="105">
        <v>13.432881932225131</v>
      </c>
      <c r="H943" s="105">
        <v>0</v>
      </c>
      <c r="I943" s="105">
        <v>0</v>
      </c>
      <c r="J943" s="105"/>
      <c r="L943" s="25"/>
      <c r="M943" s="105">
        <f t="shared" si="119"/>
        <v>0</v>
      </c>
      <c r="N943" s="105">
        <f t="shared" si="120"/>
        <v>-0.18634901410792182</v>
      </c>
      <c r="O943" s="105">
        <f t="shared" si="121"/>
        <v>0</v>
      </c>
      <c r="P943" s="25"/>
      <c r="Q943" s="105"/>
      <c r="R943" s="105"/>
      <c r="S943" s="284"/>
      <c r="U943" s="25"/>
      <c r="V943" s="112">
        <f t="shared" si="122"/>
        <v>0</v>
      </c>
      <c r="W943" s="112">
        <f t="shared" si="123"/>
        <v>0</v>
      </c>
      <c r="X943" s="112">
        <f t="shared" si="124"/>
        <v>0</v>
      </c>
      <c r="Z943" s="102">
        <f t="shared" si="125"/>
        <v>1</v>
      </c>
      <c r="AA943" s="102">
        <f t="shared" si="126"/>
        <v>1</v>
      </c>
      <c r="AH943" s="221"/>
      <c r="AI943" s="270"/>
      <c r="AJ943" s="221"/>
      <c r="AK943" s="221"/>
      <c r="AL943" s="221"/>
      <c r="AM943" s="221"/>
      <c r="AN943" s="221"/>
      <c r="AO943" s="221"/>
      <c r="AP943" s="221"/>
      <c r="AQ943" s="274"/>
      <c r="AR943" s="274"/>
      <c r="AS943" s="221"/>
      <c r="AT943" s="221"/>
      <c r="AU943" s="221"/>
      <c r="AV943" s="221"/>
      <c r="AW943" s="221"/>
      <c r="AX943" s="221"/>
      <c r="AY943" s="221"/>
      <c r="AZ943" s="221"/>
    </row>
    <row r="944" spans="1:52" x14ac:dyDescent="0.15">
      <c r="A944" s="275"/>
      <c r="B944" s="274"/>
      <c r="C944" s="111"/>
      <c r="D944" s="111">
        <v>0</v>
      </c>
      <c r="E944" s="105">
        <v>0</v>
      </c>
      <c r="F944" s="105">
        <v>13.246532918117209</v>
      </c>
      <c r="G944" s="105">
        <v>13.432881932225131</v>
      </c>
      <c r="H944" s="105">
        <v>0</v>
      </c>
      <c r="I944" s="105">
        <v>0</v>
      </c>
      <c r="J944" s="105"/>
      <c r="L944" s="25"/>
      <c r="M944" s="105">
        <f t="shared" si="119"/>
        <v>0</v>
      </c>
      <c r="N944" s="105">
        <f t="shared" si="120"/>
        <v>-0.18634901410792182</v>
      </c>
      <c r="O944" s="105">
        <f t="shared" si="121"/>
        <v>0</v>
      </c>
      <c r="P944" s="25"/>
      <c r="Q944" s="105"/>
      <c r="R944" s="105"/>
      <c r="S944" s="284"/>
      <c r="U944" s="25"/>
      <c r="V944" s="112">
        <f t="shared" si="122"/>
        <v>0</v>
      </c>
      <c r="W944" s="112">
        <f t="shared" si="123"/>
        <v>0</v>
      </c>
      <c r="X944" s="112">
        <f t="shared" si="124"/>
        <v>0</v>
      </c>
      <c r="Z944" s="102">
        <f t="shared" si="125"/>
        <v>1</v>
      </c>
      <c r="AA944" s="102">
        <f t="shared" si="126"/>
        <v>1</v>
      </c>
      <c r="AH944" s="221"/>
      <c r="AI944" s="270"/>
      <c r="AJ944" s="221"/>
      <c r="AK944" s="221"/>
      <c r="AL944" s="221"/>
      <c r="AM944" s="221"/>
      <c r="AN944" s="221"/>
      <c r="AO944" s="221"/>
      <c r="AP944" s="221"/>
      <c r="AQ944" s="274"/>
      <c r="AR944" s="274"/>
      <c r="AS944" s="221"/>
      <c r="AT944" s="221"/>
      <c r="AU944" s="221"/>
      <c r="AV944" s="221"/>
      <c r="AW944" s="221"/>
      <c r="AX944" s="221"/>
      <c r="AY944" s="221"/>
      <c r="AZ944" s="221"/>
    </row>
    <row r="945" spans="1:52" x14ac:dyDescent="0.15">
      <c r="A945" s="275"/>
      <c r="B945" s="274"/>
      <c r="C945" s="111"/>
      <c r="D945" s="111">
        <v>0</v>
      </c>
      <c r="E945" s="105">
        <v>0</v>
      </c>
      <c r="F945" s="105">
        <v>13.246532918117209</v>
      </c>
      <c r="G945" s="105">
        <v>13.432881932225131</v>
      </c>
      <c r="H945" s="105">
        <v>0</v>
      </c>
      <c r="I945" s="105">
        <v>0</v>
      </c>
      <c r="J945" s="105"/>
      <c r="L945" s="25"/>
      <c r="M945" s="105">
        <f t="shared" si="119"/>
        <v>0</v>
      </c>
      <c r="N945" s="105">
        <f t="shared" si="120"/>
        <v>-0.18634901410792182</v>
      </c>
      <c r="O945" s="105">
        <f t="shared" si="121"/>
        <v>0</v>
      </c>
      <c r="P945" s="25"/>
      <c r="Q945" s="105"/>
      <c r="R945" s="105"/>
      <c r="S945" s="284"/>
      <c r="U945" s="25"/>
      <c r="V945" s="112">
        <f t="shared" si="122"/>
        <v>0</v>
      </c>
      <c r="W945" s="112">
        <f t="shared" si="123"/>
        <v>0</v>
      </c>
      <c r="X945" s="112">
        <f t="shared" si="124"/>
        <v>0</v>
      </c>
      <c r="Z945" s="102">
        <f t="shared" si="125"/>
        <v>1</v>
      </c>
      <c r="AA945" s="102">
        <f t="shared" si="126"/>
        <v>1</v>
      </c>
      <c r="AH945" s="221"/>
      <c r="AI945" s="270"/>
      <c r="AJ945" s="221"/>
      <c r="AK945" s="221"/>
      <c r="AL945" s="221"/>
      <c r="AM945" s="221"/>
      <c r="AN945" s="221"/>
      <c r="AO945" s="221"/>
      <c r="AP945" s="221"/>
      <c r="AQ945" s="274"/>
      <c r="AR945" s="274"/>
      <c r="AS945" s="221"/>
      <c r="AT945" s="221"/>
      <c r="AU945" s="221"/>
      <c r="AV945" s="221"/>
      <c r="AW945" s="221"/>
      <c r="AX945" s="221"/>
      <c r="AY945" s="221"/>
      <c r="AZ945" s="221"/>
    </row>
    <row r="946" spans="1:52" x14ac:dyDescent="0.15">
      <c r="A946" s="275"/>
      <c r="B946" s="274"/>
      <c r="C946" s="111"/>
      <c r="D946" s="111">
        <v>0</v>
      </c>
      <c r="E946" s="105">
        <v>0</v>
      </c>
      <c r="F946" s="105">
        <v>13.246532918117209</v>
      </c>
      <c r="G946" s="105">
        <v>13.432881932225131</v>
      </c>
      <c r="H946" s="105">
        <v>0</v>
      </c>
      <c r="I946" s="105">
        <v>0</v>
      </c>
      <c r="J946" s="105"/>
      <c r="L946" s="25"/>
      <c r="M946" s="105">
        <f t="shared" si="119"/>
        <v>0</v>
      </c>
      <c r="N946" s="105">
        <f t="shared" si="120"/>
        <v>-0.18634901410792182</v>
      </c>
      <c r="O946" s="105">
        <f t="shared" si="121"/>
        <v>0</v>
      </c>
      <c r="P946" s="25"/>
      <c r="Q946" s="105"/>
      <c r="R946" s="105"/>
      <c r="S946" s="284"/>
      <c r="U946" s="25"/>
      <c r="V946" s="112">
        <f t="shared" si="122"/>
        <v>0</v>
      </c>
      <c r="W946" s="112">
        <f t="shared" si="123"/>
        <v>0</v>
      </c>
      <c r="X946" s="112">
        <f t="shared" si="124"/>
        <v>0</v>
      </c>
      <c r="Z946" s="102">
        <f t="shared" si="125"/>
        <v>1</v>
      </c>
      <c r="AA946" s="102">
        <f t="shared" si="126"/>
        <v>1</v>
      </c>
      <c r="AH946" s="221"/>
      <c r="AI946" s="270"/>
      <c r="AJ946" s="221"/>
      <c r="AK946" s="221"/>
      <c r="AL946" s="221"/>
      <c r="AM946" s="221"/>
      <c r="AN946" s="221"/>
      <c r="AO946" s="221"/>
      <c r="AP946" s="221"/>
      <c r="AQ946" s="274"/>
      <c r="AR946" s="274"/>
      <c r="AS946" s="221"/>
      <c r="AT946" s="221"/>
      <c r="AU946" s="221"/>
      <c r="AV946" s="221"/>
      <c r="AW946" s="221"/>
      <c r="AX946" s="221"/>
      <c r="AY946" s="221"/>
      <c r="AZ946" s="221"/>
    </row>
    <row r="947" spans="1:52" x14ac:dyDescent="0.15">
      <c r="A947" s="275"/>
      <c r="B947" s="274"/>
      <c r="C947" s="111"/>
      <c r="D947" s="111">
        <v>0</v>
      </c>
      <c r="E947" s="105">
        <v>0</v>
      </c>
      <c r="F947" s="105">
        <v>13.246532918117209</v>
      </c>
      <c r="G947" s="105">
        <v>13.432881932225131</v>
      </c>
      <c r="H947" s="105">
        <v>0</v>
      </c>
      <c r="I947" s="105">
        <v>0</v>
      </c>
      <c r="J947" s="105"/>
      <c r="L947" s="25"/>
      <c r="M947" s="105">
        <f t="shared" si="119"/>
        <v>0</v>
      </c>
      <c r="N947" s="105">
        <f t="shared" si="120"/>
        <v>-0.18634901410792182</v>
      </c>
      <c r="O947" s="105">
        <f t="shared" si="121"/>
        <v>0</v>
      </c>
      <c r="P947" s="25"/>
      <c r="Q947" s="105"/>
      <c r="R947" s="105"/>
      <c r="S947" s="284"/>
      <c r="U947" s="25"/>
      <c r="V947" s="112">
        <f t="shared" si="122"/>
        <v>0</v>
      </c>
      <c r="W947" s="112">
        <f t="shared" si="123"/>
        <v>0</v>
      </c>
      <c r="X947" s="112">
        <f t="shared" si="124"/>
        <v>0</v>
      </c>
      <c r="Z947" s="102">
        <f t="shared" si="125"/>
        <v>1</v>
      </c>
      <c r="AA947" s="102">
        <f t="shared" si="126"/>
        <v>1</v>
      </c>
      <c r="AH947" s="221"/>
      <c r="AI947" s="270"/>
      <c r="AJ947" s="221"/>
      <c r="AK947" s="221"/>
      <c r="AL947" s="221"/>
      <c r="AM947" s="221"/>
      <c r="AN947" s="221"/>
      <c r="AO947" s="221"/>
      <c r="AP947" s="221"/>
      <c r="AQ947" s="274"/>
      <c r="AR947" s="274"/>
      <c r="AS947" s="221"/>
      <c r="AT947" s="221"/>
      <c r="AU947" s="221"/>
      <c r="AV947" s="221"/>
      <c r="AW947" s="221"/>
      <c r="AX947" s="221"/>
      <c r="AY947" s="221"/>
      <c r="AZ947" s="221"/>
    </row>
    <row r="948" spans="1:52" x14ac:dyDescent="0.15">
      <c r="A948" s="275"/>
      <c r="B948" s="274"/>
      <c r="C948" s="111"/>
      <c r="D948" s="111">
        <v>0</v>
      </c>
      <c r="E948" s="105">
        <v>0</v>
      </c>
      <c r="F948" s="105">
        <v>13.246532918117209</v>
      </c>
      <c r="G948" s="105">
        <v>13.432881932225131</v>
      </c>
      <c r="H948" s="105">
        <v>0</v>
      </c>
      <c r="I948" s="105">
        <v>0</v>
      </c>
      <c r="J948" s="105"/>
      <c r="L948" s="25"/>
      <c r="M948" s="105">
        <f t="shared" si="119"/>
        <v>0</v>
      </c>
      <c r="N948" s="105">
        <f t="shared" si="120"/>
        <v>-0.18634901410792182</v>
      </c>
      <c r="O948" s="105">
        <f t="shared" si="121"/>
        <v>0</v>
      </c>
      <c r="P948" s="25"/>
      <c r="Q948" s="105"/>
      <c r="R948" s="105"/>
      <c r="S948" s="284"/>
      <c r="U948" s="25"/>
      <c r="V948" s="112">
        <f t="shared" si="122"/>
        <v>0</v>
      </c>
      <c r="W948" s="112">
        <f t="shared" si="123"/>
        <v>0</v>
      </c>
      <c r="X948" s="112">
        <f t="shared" si="124"/>
        <v>0</v>
      </c>
      <c r="Z948" s="102">
        <f t="shared" si="125"/>
        <v>1</v>
      </c>
      <c r="AA948" s="102">
        <f t="shared" si="126"/>
        <v>1</v>
      </c>
      <c r="AH948" s="221"/>
      <c r="AI948" s="270"/>
      <c r="AJ948" s="221"/>
      <c r="AK948" s="221"/>
      <c r="AL948" s="221"/>
      <c r="AM948" s="221"/>
      <c r="AN948" s="221"/>
      <c r="AO948" s="221"/>
      <c r="AP948" s="221"/>
      <c r="AQ948" s="274"/>
      <c r="AR948" s="274"/>
      <c r="AS948" s="221"/>
      <c r="AT948" s="221"/>
      <c r="AU948" s="221"/>
      <c r="AV948" s="221"/>
      <c r="AW948" s="221"/>
      <c r="AX948" s="221"/>
      <c r="AY948" s="221"/>
      <c r="AZ948" s="221"/>
    </row>
    <row r="949" spans="1:52" x14ac:dyDescent="0.15">
      <c r="A949" s="275"/>
      <c r="B949" s="274"/>
      <c r="C949" s="111"/>
      <c r="D949" s="111">
        <v>0</v>
      </c>
      <c r="E949" s="105">
        <v>0</v>
      </c>
      <c r="F949" s="105">
        <v>13.246532918117209</v>
      </c>
      <c r="G949" s="105">
        <v>13.432881932225131</v>
      </c>
      <c r="H949" s="105">
        <v>0</v>
      </c>
      <c r="I949" s="105">
        <v>0</v>
      </c>
      <c r="J949" s="105"/>
      <c r="L949" s="25"/>
      <c r="M949" s="105">
        <f t="shared" si="119"/>
        <v>0</v>
      </c>
      <c r="N949" s="105">
        <f t="shared" si="120"/>
        <v>-0.18634901410792182</v>
      </c>
      <c r="O949" s="105">
        <f t="shared" si="121"/>
        <v>0</v>
      </c>
      <c r="P949" s="25"/>
      <c r="Q949" s="105"/>
      <c r="R949" s="105"/>
      <c r="S949" s="284"/>
      <c r="U949" s="25"/>
      <c r="V949" s="112">
        <f t="shared" si="122"/>
        <v>0</v>
      </c>
      <c r="W949" s="112">
        <f t="shared" si="123"/>
        <v>0</v>
      </c>
      <c r="X949" s="112">
        <f t="shared" si="124"/>
        <v>0</v>
      </c>
      <c r="Z949" s="102">
        <f t="shared" si="125"/>
        <v>1</v>
      </c>
      <c r="AA949" s="102">
        <f t="shared" si="126"/>
        <v>1</v>
      </c>
      <c r="AH949" s="221"/>
      <c r="AI949" s="270"/>
      <c r="AJ949" s="221"/>
      <c r="AK949" s="221"/>
      <c r="AL949" s="221"/>
      <c r="AM949" s="221"/>
      <c r="AN949" s="221"/>
      <c r="AO949" s="221"/>
      <c r="AP949" s="221"/>
      <c r="AQ949" s="274"/>
      <c r="AR949" s="274"/>
      <c r="AS949" s="221"/>
      <c r="AT949" s="221"/>
      <c r="AU949" s="221"/>
      <c r="AV949" s="221"/>
      <c r="AW949" s="221"/>
      <c r="AX949" s="221"/>
      <c r="AY949" s="221"/>
      <c r="AZ949" s="221"/>
    </row>
    <row r="950" spans="1:52" x14ac:dyDescent="0.15">
      <c r="A950" s="275"/>
      <c r="B950" s="274"/>
      <c r="C950" s="111"/>
      <c r="D950" s="111">
        <v>0</v>
      </c>
      <c r="E950" s="105">
        <v>0</v>
      </c>
      <c r="F950" s="105">
        <v>13.246532918117209</v>
      </c>
      <c r="G950" s="105">
        <v>13.432881932225131</v>
      </c>
      <c r="H950" s="105">
        <v>0</v>
      </c>
      <c r="I950" s="105">
        <v>0</v>
      </c>
      <c r="J950" s="105"/>
      <c r="L950" s="25"/>
      <c r="M950" s="105">
        <f t="shared" si="119"/>
        <v>0</v>
      </c>
      <c r="N950" s="105">
        <f t="shared" si="120"/>
        <v>-0.18634901410792182</v>
      </c>
      <c r="O950" s="105">
        <f t="shared" si="121"/>
        <v>0</v>
      </c>
      <c r="P950" s="25"/>
      <c r="Q950" s="105"/>
      <c r="R950" s="105"/>
      <c r="S950" s="284"/>
      <c r="U950" s="25"/>
      <c r="V950" s="112">
        <f t="shared" si="122"/>
        <v>0</v>
      </c>
      <c r="W950" s="112">
        <f t="shared" si="123"/>
        <v>0</v>
      </c>
      <c r="X950" s="112">
        <f t="shared" si="124"/>
        <v>0</v>
      </c>
      <c r="Z950" s="102">
        <f t="shared" si="125"/>
        <v>1</v>
      </c>
      <c r="AA950" s="102">
        <f t="shared" si="126"/>
        <v>1</v>
      </c>
      <c r="AH950" s="221"/>
      <c r="AI950" s="270"/>
      <c r="AJ950" s="221"/>
      <c r="AK950" s="221"/>
      <c r="AL950" s="221"/>
      <c r="AM950" s="221"/>
      <c r="AN950" s="221"/>
      <c r="AO950" s="221"/>
      <c r="AP950" s="221"/>
      <c r="AQ950" s="274"/>
      <c r="AR950" s="274"/>
      <c r="AS950" s="221"/>
      <c r="AT950" s="221"/>
      <c r="AU950" s="221"/>
      <c r="AV950" s="221"/>
      <c r="AW950" s="221"/>
      <c r="AX950" s="221"/>
      <c r="AY950" s="221"/>
      <c r="AZ950" s="221"/>
    </row>
    <row r="951" spans="1:52" x14ac:dyDescent="0.15">
      <c r="A951" s="275"/>
      <c r="B951" s="274"/>
      <c r="C951" s="111"/>
      <c r="D951" s="111">
        <v>0</v>
      </c>
      <c r="E951" s="105">
        <v>0</v>
      </c>
      <c r="F951" s="105">
        <v>13.246532918117209</v>
      </c>
      <c r="G951" s="105">
        <v>13.432881932225131</v>
      </c>
      <c r="H951" s="105">
        <v>0</v>
      </c>
      <c r="I951" s="105">
        <v>0</v>
      </c>
      <c r="J951" s="105"/>
      <c r="L951" s="25"/>
      <c r="M951" s="105">
        <f t="shared" si="119"/>
        <v>0</v>
      </c>
      <c r="N951" s="105">
        <f t="shared" si="120"/>
        <v>-0.18634901410792182</v>
      </c>
      <c r="O951" s="105">
        <f t="shared" si="121"/>
        <v>0</v>
      </c>
      <c r="P951" s="25"/>
      <c r="Q951" s="105"/>
      <c r="R951" s="105"/>
      <c r="S951" s="284"/>
      <c r="U951" s="25"/>
      <c r="V951" s="112">
        <f t="shared" si="122"/>
        <v>0</v>
      </c>
      <c r="W951" s="112">
        <f t="shared" si="123"/>
        <v>0</v>
      </c>
      <c r="X951" s="112">
        <f t="shared" si="124"/>
        <v>0</v>
      </c>
      <c r="Z951" s="102">
        <f t="shared" si="125"/>
        <v>1</v>
      </c>
      <c r="AA951" s="102">
        <f t="shared" si="126"/>
        <v>1</v>
      </c>
      <c r="AH951" s="221"/>
      <c r="AI951" s="270"/>
      <c r="AJ951" s="221"/>
      <c r="AK951" s="221"/>
      <c r="AL951" s="221"/>
      <c r="AM951" s="221"/>
      <c r="AN951" s="221"/>
      <c r="AO951" s="221"/>
      <c r="AP951" s="221"/>
      <c r="AQ951" s="274"/>
      <c r="AR951" s="274"/>
      <c r="AS951" s="221"/>
      <c r="AT951" s="221"/>
      <c r="AU951" s="221"/>
      <c r="AV951" s="221"/>
      <c r="AW951" s="221"/>
      <c r="AX951" s="221"/>
      <c r="AY951" s="221"/>
      <c r="AZ951" s="221"/>
    </row>
    <row r="952" spans="1:52" x14ac:dyDescent="0.15">
      <c r="A952" s="275"/>
      <c r="B952" s="274"/>
      <c r="C952" s="111"/>
      <c r="D952" s="111">
        <v>0</v>
      </c>
      <c r="E952" s="105">
        <v>0</v>
      </c>
      <c r="F952" s="105">
        <v>13.246532918117209</v>
      </c>
      <c r="G952" s="105">
        <v>13.432881932225131</v>
      </c>
      <c r="H952" s="105">
        <v>0</v>
      </c>
      <c r="I952" s="105">
        <v>0</v>
      </c>
      <c r="J952" s="105"/>
      <c r="L952" s="25"/>
      <c r="M952" s="105">
        <f t="shared" si="119"/>
        <v>0</v>
      </c>
      <c r="N952" s="105">
        <f t="shared" si="120"/>
        <v>-0.18634901410792182</v>
      </c>
      <c r="O952" s="105">
        <f t="shared" si="121"/>
        <v>0</v>
      </c>
      <c r="P952" s="25"/>
      <c r="Q952" s="105"/>
      <c r="R952" s="105"/>
      <c r="S952" s="284"/>
      <c r="U952" s="25"/>
      <c r="V952" s="112">
        <f t="shared" si="122"/>
        <v>0</v>
      </c>
      <c r="W952" s="112">
        <f t="shared" si="123"/>
        <v>0</v>
      </c>
      <c r="X952" s="112">
        <f t="shared" si="124"/>
        <v>0</v>
      </c>
      <c r="Z952" s="102">
        <f t="shared" si="125"/>
        <v>1</v>
      </c>
      <c r="AA952" s="102">
        <f t="shared" si="126"/>
        <v>1</v>
      </c>
      <c r="AH952" s="221"/>
      <c r="AI952" s="270"/>
      <c r="AJ952" s="221"/>
      <c r="AK952" s="221"/>
      <c r="AL952" s="221"/>
      <c r="AM952" s="221"/>
      <c r="AN952" s="221"/>
      <c r="AO952" s="221"/>
      <c r="AP952" s="221"/>
      <c r="AQ952" s="274"/>
      <c r="AR952" s="274"/>
      <c r="AS952" s="221"/>
      <c r="AT952" s="221"/>
      <c r="AU952" s="221"/>
      <c r="AV952" s="221"/>
      <c r="AW952" s="221"/>
      <c r="AX952" s="221"/>
      <c r="AY952" s="221"/>
      <c r="AZ952" s="221"/>
    </row>
    <row r="953" spans="1:52" x14ac:dyDescent="0.15">
      <c r="A953" s="275"/>
      <c r="B953" s="274"/>
      <c r="C953" s="111"/>
      <c r="D953" s="111">
        <v>0</v>
      </c>
      <c r="E953" s="105">
        <v>0</v>
      </c>
      <c r="F953" s="105">
        <v>13.246532918117209</v>
      </c>
      <c r="G953" s="105">
        <v>13.432881932225131</v>
      </c>
      <c r="H953" s="105">
        <v>0</v>
      </c>
      <c r="I953" s="105">
        <v>0</v>
      </c>
      <c r="J953" s="105"/>
      <c r="L953" s="25"/>
      <c r="M953" s="105">
        <f t="shared" si="119"/>
        <v>0</v>
      </c>
      <c r="N953" s="105">
        <f t="shared" si="120"/>
        <v>-0.18634901410792182</v>
      </c>
      <c r="O953" s="105">
        <f t="shared" si="121"/>
        <v>0</v>
      </c>
      <c r="P953" s="25"/>
      <c r="Q953" s="105"/>
      <c r="R953" s="105"/>
      <c r="S953" s="284"/>
      <c r="U953" s="25"/>
      <c r="V953" s="112">
        <f t="shared" si="122"/>
        <v>0</v>
      </c>
      <c r="W953" s="112">
        <f t="shared" si="123"/>
        <v>0</v>
      </c>
      <c r="X953" s="112">
        <f t="shared" si="124"/>
        <v>0</v>
      </c>
      <c r="Z953" s="102">
        <f t="shared" si="125"/>
        <v>1</v>
      </c>
      <c r="AA953" s="102">
        <f t="shared" si="126"/>
        <v>1</v>
      </c>
      <c r="AH953" s="221"/>
      <c r="AI953" s="270"/>
      <c r="AJ953" s="221"/>
      <c r="AK953" s="221"/>
      <c r="AL953" s="221"/>
      <c r="AM953" s="221"/>
      <c r="AN953" s="221"/>
      <c r="AO953" s="221"/>
      <c r="AP953" s="221"/>
      <c r="AQ953" s="274"/>
      <c r="AR953" s="274"/>
      <c r="AS953" s="221"/>
      <c r="AT953" s="221"/>
      <c r="AU953" s="221"/>
      <c r="AV953" s="221"/>
      <c r="AW953" s="221"/>
      <c r="AX953" s="221"/>
      <c r="AY953" s="221"/>
      <c r="AZ953" s="221"/>
    </row>
    <row r="954" spans="1:52" x14ac:dyDescent="0.15">
      <c r="A954" s="275"/>
      <c r="B954" s="274"/>
      <c r="C954" s="111"/>
      <c r="D954" s="111">
        <v>0</v>
      </c>
      <c r="E954" s="105">
        <v>0</v>
      </c>
      <c r="F954" s="105">
        <v>13.246532918117209</v>
      </c>
      <c r="G954" s="105">
        <v>13.432881932225131</v>
      </c>
      <c r="H954" s="105">
        <v>0</v>
      </c>
      <c r="I954" s="105">
        <v>0</v>
      </c>
      <c r="J954" s="105"/>
      <c r="L954" s="25"/>
      <c r="M954" s="105">
        <f t="shared" si="119"/>
        <v>0</v>
      </c>
      <c r="N954" s="105">
        <f t="shared" si="120"/>
        <v>-0.18634901410792182</v>
      </c>
      <c r="O954" s="105">
        <f t="shared" si="121"/>
        <v>0</v>
      </c>
      <c r="P954" s="25"/>
      <c r="Q954" s="105"/>
      <c r="R954" s="105"/>
      <c r="S954" s="284"/>
      <c r="U954" s="25"/>
      <c r="V954" s="112">
        <f t="shared" si="122"/>
        <v>0</v>
      </c>
      <c r="W954" s="112">
        <f t="shared" si="123"/>
        <v>0</v>
      </c>
      <c r="X954" s="112">
        <f t="shared" si="124"/>
        <v>0</v>
      </c>
      <c r="Z954" s="102">
        <f t="shared" si="125"/>
        <v>1</v>
      </c>
      <c r="AA954" s="102">
        <f t="shared" si="126"/>
        <v>1</v>
      </c>
      <c r="AH954" s="221"/>
      <c r="AI954" s="270"/>
      <c r="AJ954" s="221"/>
      <c r="AK954" s="221"/>
      <c r="AL954" s="221"/>
      <c r="AM954" s="221"/>
      <c r="AN954" s="221"/>
      <c r="AO954" s="221"/>
      <c r="AP954" s="221"/>
      <c r="AQ954" s="274"/>
      <c r="AR954" s="274"/>
      <c r="AS954" s="221"/>
      <c r="AT954" s="221"/>
      <c r="AU954" s="221"/>
      <c r="AV954" s="221"/>
      <c r="AW954" s="221"/>
      <c r="AX954" s="221"/>
      <c r="AY954" s="221"/>
      <c r="AZ954" s="221"/>
    </row>
    <row r="955" spans="1:52" x14ac:dyDescent="0.15">
      <c r="A955" s="275"/>
      <c r="B955" s="274"/>
      <c r="C955" s="111"/>
      <c r="D955" s="111">
        <v>0</v>
      </c>
      <c r="E955" s="105">
        <v>0</v>
      </c>
      <c r="F955" s="105">
        <v>13.246532918117209</v>
      </c>
      <c r="G955" s="105">
        <v>13.432881932225131</v>
      </c>
      <c r="H955" s="105">
        <v>0</v>
      </c>
      <c r="I955" s="105">
        <v>0</v>
      </c>
      <c r="J955" s="105"/>
      <c r="L955" s="25"/>
      <c r="M955" s="105">
        <f t="shared" si="119"/>
        <v>0</v>
      </c>
      <c r="N955" s="105">
        <f t="shared" si="120"/>
        <v>-0.18634901410792182</v>
      </c>
      <c r="O955" s="105">
        <f t="shared" si="121"/>
        <v>0</v>
      </c>
      <c r="P955" s="25"/>
      <c r="Q955" s="105"/>
      <c r="R955" s="105"/>
      <c r="S955" s="284"/>
      <c r="U955" s="25"/>
      <c r="V955" s="112">
        <f t="shared" si="122"/>
        <v>0</v>
      </c>
      <c r="W955" s="112">
        <f t="shared" si="123"/>
        <v>0</v>
      </c>
      <c r="X955" s="112">
        <f t="shared" si="124"/>
        <v>0</v>
      </c>
      <c r="Z955" s="102">
        <f t="shared" si="125"/>
        <v>1</v>
      </c>
      <c r="AA955" s="102">
        <f t="shared" si="126"/>
        <v>1</v>
      </c>
      <c r="AH955" s="221"/>
      <c r="AI955" s="270"/>
      <c r="AJ955" s="221"/>
      <c r="AK955" s="221"/>
      <c r="AL955" s="221"/>
      <c r="AM955" s="221"/>
      <c r="AN955" s="221"/>
      <c r="AO955" s="221"/>
      <c r="AP955" s="221"/>
      <c r="AQ955" s="274"/>
      <c r="AR955" s="274"/>
      <c r="AS955" s="221"/>
      <c r="AT955" s="221"/>
      <c r="AU955" s="221"/>
      <c r="AV955" s="221"/>
      <c r="AW955" s="221"/>
      <c r="AX955" s="221"/>
      <c r="AY955" s="221"/>
      <c r="AZ955" s="221"/>
    </row>
    <row r="956" spans="1:52" x14ac:dyDescent="0.15">
      <c r="A956" s="275"/>
      <c r="B956" s="274"/>
      <c r="C956" s="111"/>
      <c r="D956" s="111">
        <v>0</v>
      </c>
      <c r="E956" s="105">
        <v>0</v>
      </c>
      <c r="F956" s="105">
        <v>13.246532918117209</v>
      </c>
      <c r="G956" s="105">
        <v>13.432881932225131</v>
      </c>
      <c r="H956" s="105">
        <v>0</v>
      </c>
      <c r="I956" s="105">
        <v>0</v>
      </c>
      <c r="J956" s="105"/>
      <c r="L956" s="25"/>
      <c r="M956" s="105">
        <f t="shared" si="119"/>
        <v>0</v>
      </c>
      <c r="N956" s="105">
        <f t="shared" si="120"/>
        <v>-0.18634901410792182</v>
      </c>
      <c r="O956" s="105">
        <f t="shared" si="121"/>
        <v>0</v>
      </c>
      <c r="P956" s="25"/>
      <c r="Q956" s="105"/>
      <c r="R956" s="105"/>
      <c r="S956" s="284"/>
      <c r="U956" s="25"/>
      <c r="V956" s="112">
        <f t="shared" si="122"/>
        <v>0</v>
      </c>
      <c r="W956" s="112">
        <f t="shared" si="123"/>
        <v>0</v>
      </c>
      <c r="X956" s="112">
        <f t="shared" si="124"/>
        <v>0</v>
      </c>
      <c r="Z956" s="102">
        <f t="shared" si="125"/>
        <v>1</v>
      </c>
      <c r="AA956" s="102">
        <f t="shared" si="126"/>
        <v>1</v>
      </c>
      <c r="AH956" s="221"/>
      <c r="AI956" s="270"/>
      <c r="AJ956" s="221"/>
      <c r="AK956" s="221"/>
      <c r="AL956" s="221"/>
      <c r="AM956" s="221"/>
      <c r="AN956" s="221"/>
      <c r="AO956" s="221"/>
      <c r="AP956" s="221"/>
      <c r="AQ956" s="274"/>
      <c r="AR956" s="274"/>
      <c r="AS956" s="221"/>
      <c r="AT956" s="221"/>
      <c r="AU956" s="221"/>
      <c r="AV956" s="221"/>
      <c r="AW956" s="221"/>
      <c r="AX956" s="221"/>
      <c r="AY956" s="221"/>
      <c r="AZ956" s="221"/>
    </row>
    <row r="957" spans="1:52" x14ac:dyDescent="0.15">
      <c r="A957" s="275"/>
      <c r="B957" s="274"/>
      <c r="C957" s="111"/>
      <c r="D957" s="111">
        <v>0</v>
      </c>
      <c r="E957" s="105">
        <v>0</v>
      </c>
      <c r="F957" s="105">
        <v>13.246532918117209</v>
      </c>
      <c r="G957" s="105">
        <v>13.432881932225131</v>
      </c>
      <c r="H957" s="105">
        <v>0</v>
      </c>
      <c r="I957" s="105">
        <v>0</v>
      </c>
      <c r="J957" s="105"/>
      <c r="L957" s="25"/>
      <c r="M957" s="105">
        <f t="shared" si="119"/>
        <v>0</v>
      </c>
      <c r="N957" s="105">
        <f t="shared" si="120"/>
        <v>-0.18634901410792182</v>
      </c>
      <c r="O957" s="105">
        <f t="shared" si="121"/>
        <v>0</v>
      </c>
      <c r="P957" s="25"/>
      <c r="Q957" s="105"/>
      <c r="R957" s="105"/>
      <c r="S957" s="284"/>
      <c r="U957" s="25"/>
      <c r="V957" s="112">
        <f t="shared" si="122"/>
        <v>0</v>
      </c>
      <c r="W957" s="112">
        <f t="shared" si="123"/>
        <v>0</v>
      </c>
      <c r="X957" s="112">
        <f t="shared" si="124"/>
        <v>0</v>
      </c>
      <c r="Z957" s="102">
        <f t="shared" si="125"/>
        <v>1</v>
      </c>
      <c r="AA957" s="102">
        <f t="shared" si="126"/>
        <v>1</v>
      </c>
      <c r="AH957" s="221"/>
      <c r="AI957" s="270"/>
      <c r="AJ957" s="221"/>
      <c r="AK957" s="221"/>
      <c r="AL957" s="221"/>
      <c r="AM957" s="221"/>
      <c r="AN957" s="221"/>
      <c r="AO957" s="221"/>
      <c r="AP957" s="221"/>
      <c r="AQ957" s="274"/>
      <c r="AR957" s="274"/>
      <c r="AS957" s="221"/>
      <c r="AT957" s="221"/>
      <c r="AU957" s="221"/>
      <c r="AV957" s="221"/>
      <c r="AW957" s="221"/>
      <c r="AX957" s="221"/>
      <c r="AY957" s="221"/>
      <c r="AZ957" s="221"/>
    </row>
    <row r="958" spans="1:52" x14ac:dyDescent="0.15">
      <c r="A958" s="275"/>
      <c r="B958" s="274"/>
      <c r="C958" s="111"/>
      <c r="D958" s="111">
        <v>0</v>
      </c>
      <c r="E958" s="105">
        <v>0</v>
      </c>
      <c r="F958" s="105">
        <v>13.246532918117209</v>
      </c>
      <c r="G958" s="105">
        <v>13.432881932225131</v>
      </c>
      <c r="H958" s="105">
        <v>0</v>
      </c>
      <c r="I958" s="105">
        <v>0</v>
      </c>
      <c r="J958" s="105"/>
      <c r="L958" s="25"/>
      <c r="M958" s="105">
        <f t="shared" si="119"/>
        <v>0</v>
      </c>
      <c r="N958" s="105">
        <f t="shared" si="120"/>
        <v>-0.18634901410792182</v>
      </c>
      <c r="O958" s="105">
        <f t="shared" si="121"/>
        <v>0</v>
      </c>
      <c r="P958" s="25"/>
      <c r="Q958" s="105"/>
      <c r="R958" s="105"/>
      <c r="S958" s="284"/>
      <c r="U958" s="25"/>
      <c r="V958" s="112">
        <f t="shared" si="122"/>
        <v>0</v>
      </c>
      <c r="W958" s="112">
        <f t="shared" si="123"/>
        <v>0</v>
      </c>
      <c r="X958" s="112">
        <f t="shared" si="124"/>
        <v>0</v>
      </c>
      <c r="Z958" s="102">
        <f t="shared" si="125"/>
        <v>1</v>
      </c>
      <c r="AA958" s="102">
        <f t="shared" si="126"/>
        <v>1</v>
      </c>
      <c r="AH958" s="221"/>
      <c r="AI958" s="270"/>
      <c r="AJ958" s="221"/>
      <c r="AK958" s="221"/>
      <c r="AL958" s="221"/>
      <c r="AM958" s="221"/>
      <c r="AN958" s="221"/>
      <c r="AO958" s="221"/>
      <c r="AP958" s="221"/>
      <c r="AQ958" s="274"/>
      <c r="AR958" s="274"/>
      <c r="AS958" s="221"/>
      <c r="AT958" s="221"/>
      <c r="AU958" s="221"/>
      <c r="AV958" s="221"/>
      <c r="AW958" s="221"/>
      <c r="AX958" s="221"/>
      <c r="AY958" s="221"/>
      <c r="AZ958" s="221"/>
    </row>
    <row r="959" spans="1:52" x14ac:dyDescent="0.15">
      <c r="A959" s="275"/>
      <c r="B959" s="274"/>
      <c r="C959" s="111"/>
      <c r="D959" s="111">
        <v>0</v>
      </c>
      <c r="E959" s="105">
        <v>0</v>
      </c>
      <c r="F959" s="105">
        <v>13.246532918117209</v>
      </c>
      <c r="G959" s="105">
        <v>13.432881932225131</v>
      </c>
      <c r="H959" s="105">
        <v>0</v>
      </c>
      <c r="I959" s="105">
        <v>0</v>
      </c>
      <c r="J959" s="105"/>
      <c r="L959" s="25"/>
      <c r="M959" s="105">
        <f t="shared" si="119"/>
        <v>0</v>
      </c>
      <c r="N959" s="105">
        <f t="shared" si="120"/>
        <v>-0.18634901410792182</v>
      </c>
      <c r="O959" s="105">
        <f t="shared" si="121"/>
        <v>0</v>
      </c>
      <c r="P959" s="25"/>
      <c r="Q959" s="105"/>
      <c r="R959" s="105"/>
      <c r="S959" s="284"/>
      <c r="U959" s="25"/>
      <c r="V959" s="112">
        <f t="shared" si="122"/>
        <v>0</v>
      </c>
      <c r="W959" s="112">
        <f t="shared" si="123"/>
        <v>0</v>
      </c>
      <c r="X959" s="112">
        <f t="shared" si="124"/>
        <v>0</v>
      </c>
      <c r="Z959" s="102">
        <f t="shared" si="125"/>
        <v>1</v>
      </c>
      <c r="AA959" s="102">
        <f t="shared" si="126"/>
        <v>1</v>
      </c>
      <c r="AH959" s="221"/>
      <c r="AI959" s="270"/>
      <c r="AJ959" s="221"/>
      <c r="AK959" s="221"/>
      <c r="AL959" s="221"/>
      <c r="AM959" s="221"/>
      <c r="AN959" s="221"/>
      <c r="AO959" s="221"/>
      <c r="AP959" s="221"/>
      <c r="AQ959" s="274"/>
      <c r="AR959" s="274"/>
      <c r="AS959" s="221"/>
      <c r="AT959" s="221"/>
      <c r="AU959" s="221"/>
      <c r="AV959" s="221"/>
      <c r="AW959" s="221"/>
      <c r="AX959" s="221"/>
      <c r="AY959" s="221"/>
      <c r="AZ959" s="221"/>
    </row>
    <row r="960" spans="1:52" x14ac:dyDescent="0.15">
      <c r="A960" s="275"/>
      <c r="B960" s="274"/>
      <c r="C960" s="111"/>
      <c r="D960" s="111">
        <v>0</v>
      </c>
      <c r="E960" s="105">
        <v>0</v>
      </c>
      <c r="F960" s="105">
        <v>13.246532918117209</v>
      </c>
      <c r="G960" s="105">
        <v>13.432881932225131</v>
      </c>
      <c r="H960" s="105">
        <v>0</v>
      </c>
      <c r="I960" s="105">
        <v>0</v>
      </c>
      <c r="J960" s="105"/>
      <c r="L960" s="25"/>
      <c r="M960" s="105">
        <f t="shared" si="119"/>
        <v>0</v>
      </c>
      <c r="N960" s="105">
        <f t="shared" si="120"/>
        <v>-0.18634901410792182</v>
      </c>
      <c r="O960" s="105">
        <f t="shared" si="121"/>
        <v>0</v>
      </c>
      <c r="P960" s="25"/>
      <c r="Q960" s="105"/>
      <c r="R960" s="105"/>
      <c r="S960" s="284"/>
      <c r="U960" s="25"/>
      <c r="V960" s="112">
        <f t="shared" si="122"/>
        <v>0</v>
      </c>
      <c r="W960" s="112">
        <f t="shared" si="123"/>
        <v>0</v>
      </c>
      <c r="X960" s="112">
        <f t="shared" si="124"/>
        <v>0</v>
      </c>
      <c r="Z960" s="102">
        <f t="shared" si="125"/>
        <v>1</v>
      </c>
      <c r="AA960" s="102">
        <f t="shared" si="126"/>
        <v>1</v>
      </c>
      <c r="AH960" s="221"/>
      <c r="AI960" s="270"/>
      <c r="AJ960" s="221"/>
      <c r="AK960" s="221"/>
      <c r="AL960" s="221"/>
      <c r="AM960" s="221"/>
      <c r="AN960" s="221"/>
      <c r="AO960" s="221"/>
      <c r="AP960" s="221"/>
      <c r="AQ960" s="274"/>
      <c r="AR960" s="274"/>
      <c r="AS960" s="221"/>
      <c r="AT960" s="221"/>
      <c r="AU960" s="221"/>
      <c r="AV960" s="221"/>
      <c r="AW960" s="221"/>
      <c r="AX960" s="221"/>
      <c r="AY960" s="221"/>
      <c r="AZ960" s="221"/>
    </row>
    <row r="961" spans="1:52" x14ac:dyDescent="0.15">
      <c r="A961" s="275"/>
      <c r="B961" s="274"/>
      <c r="C961" s="111"/>
      <c r="D961" s="111">
        <v>0</v>
      </c>
      <c r="E961" s="105">
        <v>0</v>
      </c>
      <c r="F961" s="105">
        <v>13.246532918117209</v>
      </c>
      <c r="G961" s="105">
        <v>13.432881932225131</v>
      </c>
      <c r="H961" s="105">
        <v>0</v>
      </c>
      <c r="I961" s="105">
        <v>0</v>
      </c>
      <c r="J961" s="105"/>
      <c r="L961" s="25"/>
      <c r="M961" s="105">
        <f t="shared" si="119"/>
        <v>0</v>
      </c>
      <c r="N961" s="105">
        <f t="shared" si="120"/>
        <v>-0.18634901410792182</v>
      </c>
      <c r="O961" s="105">
        <f t="shared" si="121"/>
        <v>0</v>
      </c>
      <c r="P961" s="25"/>
      <c r="Q961" s="105"/>
      <c r="R961" s="105"/>
      <c r="S961" s="284"/>
      <c r="U961" s="25"/>
      <c r="V961" s="112">
        <f t="shared" si="122"/>
        <v>0</v>
      </c>
      <c r="W961" s="112">
        <f t="shared" si="123"/>
        <v>0</v>
      </c>
      <c r="X961" s="112">
        <f t="shared" si="124"/>
        <v>0</v>
      </c>
      <c r="Z961" s="102">
        <f t="shared" si="125"/>
        <v>1</v>
      </c>
      <c r="AA961" s="102">
        <f t="shared" si="126"/>
        <v>1</v>
      </c>
      <c r="AH961" s="221"/>
      <c r="AI961" s="270"/>
      <c r="AJ961" s="221"/>
      <c r="AK961" s="221"/>
      <c r="AL961" s="221"/>
      <c r="AM961" s="221"/>
      <c r="AN961" s="221"/>
      <c r="AO961" s="221"/>
      <c r="AP961" s="221"/>
      <c r="AQ961" s="274"/>
      <c r="AR961" s="274"/>
      <c r="AS961" s="221"/>
      <c r="AT961" s="221"/>
      <c r="AU961" s="221"/>
      <c r="AV961" s="221"/>
      <c r="AW961" s="221"/>
      <c r="AX961" s="221"/>
      <c r="AY961" s="221"/>
      <c r="AZ961" s="221"/>
    </row>
    <row r="962" spans="1:52" x14ac:dyDescent="0.15">
      <c r="A962" s="275"/>
      <c r="B962" s="274"/>
      <c r="C962" s="111"/>
      <c r="D962" s="111">
        <v>0</v>
      </c>
      <c r="E962" s="105">
        <v>0</v>
      </c>
      <c r="F962" s="105">
        <v>13.246532918117209</v>
      </c>
      <c r="G962" s="105">
        <v>13.432881932225131</v>
      </c>
      <c r="H962" s="105">
        <v>0</v>
      </c>
      <c r="I962" s="105">
        <v>0</v>
      </c>
      <c r="J962" s="105"/>
      <c r="L962" s="25"/>
      <c r="M962" s="105">
        <f t="shared" si="119"/>
        <v>0</v>
      </c>
      <c r="N962" s="105">
        <f t="shared" si="120"/>
        <v>-0.18634901410792182</v>
      </c>
      <c r="O962" s="105">
        <f t="shared" si="121"/>
        <v>0</v>
      </c>
      <c r="P962" s="25"/>
      <c r="Q962" s="105"/>
      <c r="R962" s="105"/>
      <c r="S962" s="284"/>
      <c r="U962" s="25"/>
      <c r="V962" s="112">
        <f t="shared" si="122"/>
        <v>0</v>
      </c>
      <c r="W962" s="112">
        <f t="shared" si="123"/>
        <v>0</v>
      </c>
      <c r="X962" s="112">
        <f t="shared" si="124"/>
        <v>0</v>
      </c>
      <c r="Z962" s="102">
        <f t="shared" si="125"/>
        <v>1</v>
      </c>
      <c r="AA962" s="102">
        <f t="shared" si="126"/>
        <v>1</v>
      </c>
      <c r="AH962" s="221"/>
      <c r="AI962" s="270"/>
      <c r="AJ962" s="221"/>
      <c r="AK962" s="221"/>
      <c r="AL962" s="221"/>
      <c r="AM962" s="221"/>
      <c r="AN962" s="221"/>
      <c r="AO962" s="221"/>
      <c r="AP962" s="221"/>
      <c r="AQ962" s="274"/>
      <c r="AR962" s="274"/>
      <c r="AS962" s="221"/>
      <c r="AT962" s="221"/>
      <c r="AU962" s="221"/>
      <c r="AV962" s="221"/>
      <c r="AW962" s="221"/>
      <c r="AX962" s="221"/>
      <c r="AY962" s="221"/>
      <c r="AZ962" s="221"/>
    </row>
    <row r="963" spans="1:52" x14ac:dyDescent="0.15">
      <c r="A963" s="275"/>
      <c r="B963" s="274"/>
      <c r="C963" s="111"/>
      <c r="D963" s="111">
        <v>0</v>
      </c>
      <c r="E963" s="105">
        <v>0</v>
      </c>
      <c r="F963" s="105">
        <v>13.246532918117209</v>
      </c>
      <c r="G963" s="105">
        <v>13.432881932225131</v>
      </c>
      <c r="H963" s="105">
        <v>0</v>
      </c>
      <c r="I963" s="105">
        <v>0</v>
      </c>
      <c r="J963" s="105"/>
      <c r="L963" s="25"/>
      <c r="M963" s="105">
        <f t="shared" si="119"/>
        <v>0</v>
      </c>
      <c r="N963" s="105">
        <f t="shared" si="120"/>
        <v>-0.18634901410792182</v>
      </c>
      <c r="O963" s="105">
        <f t="shared" si="121"/>
        <v>0</v>
      </c>
      <c r="P963" s="25"/>
      <c r="Q963" s="105"/>
      <c r="R963" s="105"/>
      <c r="S963" s="284"/>
      <c r="U963" s="25"/>
      <c r="V963" s="112">
        <f t="shared" si="122"/>
        <v>0</v>
      </c>
      <c r="W963" s="112">
        <f t="shared" si="123"/>
        <v>0</v>
      </c>
      <c r="X963" s="112">
        <f t="shared" si="124"/>
        <v>0</v>
      </c>
      <c r="Z963" s="102">
        <f t="shared" si="125"/>
        <v>1</v>
      </c>
      <c r="AA963" s="102">
        <f t="shared" si="126"/>
        <v>1</v>
      </c>
      <c r="AH963" s="221"/>
      <c r="AI963" s="270"/>
      <c r="AJ963" s="221"/>
      <c r="AK963" s="221"/>
      <c r="AL963" s="221"/>
      <c r="AM963" s="221"/>
      <c r="AN963" s="221"/>
      <c r="AO963" s="221"/>
      <c r="AP963" s="221"/>
      <c r="AQ963" s="274"/>
      <c r="AR963" s="274"/>
      <c r="AS963" s="221"/>
      <c r="AT963" s="221"/>
      <c r="AU963" s="221"/>
      <c r="AV963" s="221"/>
      <c r="AW963" s="221"/>
      <c r="AX963" s="221"/>
      <c r="AY963" s="221"/>
      <c r="AZ963" s="221"/>
    </row>
    <row r="964" spans="1:52" x14ac:dyDescent="0.15">
      <c r="A964" s="275"/>
      <c r="B964" s="274"/>
      <c r="C964" s="111"/>
      <c r="D964" s="111">
        <v>0</v>
      </c>
      <c r="E964" s="105">
        <v>0</v>
      </c>
      <c r="F964" s="105">
        <v>13.246532918117209</v>
      </c>
      <c r="G964" s="105">
        <v>13.432881932225131</v>
      </c>
      <c r="H964" s="105">
        <v>0</v>
      </c>
      <c r="I964" s="105">
        <v>0</v>
      </c>
      <c r="J964" s="105"/>
      <c r="L964" s="25"/>
      <c r="M964" s="105">
        <f t="shared" si="119"/>
        <v>0</v>
      </c>
      <c r="N964" s="105">
        <f t="shared" si="120"/>
        <v>-0.18634901410792182</v>
      </c>
      <c r="O964" s="105">
        <f t="shared" si="121"/>
        <v>0</v>
      </c>
      <c r="P964" s="25"/>
      <c r="Q964" s="105"/>
      <c r="R964" s="105"/>
      <c r="S964" s="284"/>
      <c r="U964" s="25"/>
      <c r="V964" s="112">
        <f t="shared" si="122"/>
        <v>0</v>
      </c>
      <c r="W964" s="112">
        <f t="shared" si="123"/>
        <v>0</v>
      </c>
      <c r="X964" s="112">
        <f t="shared" si="124"/>
        <v>0</v>
      </c>
      <c r="Z964" s="102">
        <f t="shared" si="125"/>
        <v>1</v>
      </c>
      <c r="AA964" s="102">
        <f t="shared" si="126"/>
        <v>1</v>
      </c>
      <c r="AH964" s="221"/>
      <c r="AI964" s="270"/>
      <c r="AJ964" s="221"/>
      <c r="AK964" s="221"/>
      <c r="AL964" s="221"/>
      <c r="AM964" s="221"/>
      <c r="AN964" s="221"/>
      <c r="AO964" s="221"/>
      <c r="AP964" s="221"/>
      <c r="AQ964" s="274"/>
      <c r="AR964" s="274"/>
      <c r="AS964" s="221"/>
      <c r="AT964" s="221"/>
      <c r="AU964" s="221"/>
      <c r="AV964" s="221"/>
      <c r="AW964" s="221"/>
      <c r="AX964" s="221"/>
      <c r="AY964" s="221"/>
      <c r="AZ964" s="221"/>
    </row>
    <row r="965" spans="1:52" x14ac:dyDescent="0.15">
      <c r="A965" s="275"/>
      <c r="B965" s="274"/>
      <c r="C965" s="111"/>
      <c r="D965" s="111">
        <v>0</v>
      </c>
      <c r="E965" s="105">
        <v>0</v>
      </c>
      <c r="F965" s="105">
        <v>13.246532918117209</v>
      </c>
      <c r="G965" s="105">
        <v>13.432881932225131</v>
      </c>
      <c r="H965" s="105">
        <v>0</v>
      </c>
      <c r="I965" s="105">
        <v>0</v>
      </c>
      <c r="J965" s="105"/>
      <c r="L965" s="25"/>
      <c r="M965" s="105">
        <f t="shared" si="119"/>
        <v>0</v>
      </c>
      <c r="N965" s="105">
        <f t="shared" si="120"/>
        <v>-0.18634901410792182</v>
      </c>
      <c r="O965" s="105">
        <f t="shared" si="121"/>
        <v>0</v>
      </c>
      <c r="P965" s="25"/>
      <c r="Q965" s="105"/>
      <c r="R965" s="105"/>
      <c r="S965" s="284"/>
      <c r="U965" s="25"/>
      <c r="V965" s="112">
        <f t="shared" si="122"/>
        <v>0</v>
      </c>
      <c r="W965" s="112">
        <f t="shared" si="123"/>
        <v>0</v>
      </c>
      <c r="X965" s="112">
        <f t="shared" si="124"/>
        <v>0</v>
      </c>
      <c r="Z965" s="102">
        <f t="shared" si="125"/>
        <v>1</v>
      </c>
      <c r="AA965" s="102">
        <f t="shared" si="126"/>
        <v>1</v>
      </c>
      <c r="AH965" s="221"/>
      <c r="AI965" s="270"/>
      <c r="AJ965" s="221"/>
      <c r="AK965" s="221"/>
      <c r="AL965" s="221"/>
      <c r="AM965" s="221"/>
      <c r="AN965" s="221"/>
      <c r="AO965" s="221"/>
      <c r="AP965" s="221"/>
      <c r="AQ965" s="274"/>
      <c r="AR965" s="274"/>
      <c r="AS965" s="221"/>
      <c r="AT965" s="221"/>
      <c r="AU965" s="221"/>
      <c r="AV965" s="221"/>
      <c r="AW965" s="221"/>
      <c r="AX965" s="221"/>
      <c r="AY965" s="221"/>
      <c r="AZ965" s="221"/>
    </row>
    <row r="966" spans="1:52" x14ac:dyDescent="0.15">
      <c r="A966" s="275"/>
      <c r="B966" s="274"/>
      <c r="C966" s="111"/>
      <c r="D966" s="111">
        <v>0</v>
      </c>
      <c r="E966" s="105">
        <v>0</v>
      </c>
      <c r="F966" s="105">
        <v>13.246532918117209</v>
      </c>
      <c r="G966" s="105">
        <v>13.432881932225131</v>
      </c>
      <c r="H966" s="105">
        <v>0</v>
      </c>
      <c r="I966" s="105">
        <v>0</v>
      </c>
      <c r="J966" s="105"/>
      <c r="L966" s="25"/>
      <c r="M966" s="105">
        <f t="shared" si="119"/>
        <v>0</v>
      </c>
      <c r="N966" s="105">
        <f t="shared" si="120"/>
        <v>-0.18634901410792182</v>
      </c>
      <c r="O966" s="105">
        <f t="shared" si="121"/>
        <v>0</v>
      </c>
      <c r="P966" s="25"/>
      <c r="Q966" s="105"/>
      <c r="R966" s="105"/>
      <c r="S966" s="284"/>
      <c r="U966" s="25"/>
      <c r="V966" s="112">
        <f t="shared" si="122"/>
        <v>0</v>
      </c>
      <c r="W966" s="112">
        <f t="shared" si="123"/>
        <v>0</v>
      </c>
      <c r="X966" s="112">
        <f t="shared" si="124"/>
        <v>0</v>
      </c>
      <c r="Z966" s="102">
        <f t="shared" si="125"/>
        <v>1</v>
      </c>
      <c r="AA966" s="102">
        <f t="shared" si="126"/>
        <v>1</v>
      </c>
      <c r="AH966" s="221"/>
      <c r="AI966" s="270"/>
      <c r="AJ966" s="221"/>
      <c r="AK966" s="221"/>
      <c r="AL966" s="221"/>
      <c r="AM966" s="221"/>
      <c r="AN966" s="221"/>
      <c r="AO966" s="221"/>
      <c r="AP966" s="221"/>
      <c r="AQ966" s="274"/>
      <c r="AR966" s="274"/>
      <c r="AS966" s="221"/>
      <c r="AT966" s="221"/>
      <c r="AU966" s="221"/>
      <c r="AV966" s="221"/>
      <c r="AW966" s="221"/>
      <c r="AX966" s="221"/>
      <c r="AY966" s="221"/>
      <c r="AZ966" s="221"/>
    </row>
    <row r="967" spans="1:52" x14ac:dyDescent="0.15">
      <c r="A967" s="275"/>
      <c r="B967" s="274"/>
      <c r="C967" s="111"/>
      <c r="D967" s="111">
        <v>0</v>
      </c>
      <c r="E967" s="105">
        <v>0</v>
      </c>
      <c r="F967" s="105">
        <v>13.246532918117209</v>
      </c>
      <c r="G967" s="105">
        <v>13.432881932225131</v>
      </c>
      <c r="H967" s="105">
        <v>0</v>
      </c>
      <c r="I967" s="105">
        <v>0</v>
      </c>
      <c r="J967" s="105"/>
      <c r="L967" s="25"/>
      <c r="M967" s="105">
        <f t="shared" si="119"/>
        <v>0</v>
      </c>
      <c r="N967" s="105">
        <f t="shared" si="120"/>
        <v>-0.18634901410792182</v>
      </c>
      <c r="O967" s="105">
        <f t="shared" si="121"/>
        <v>0</v>
      </c>
      <c r="P967" s="25"/>
      <c r="Q967" s="105"/>
      <c r="R967" s="105"/>
      <c r="S967" s="284"/>
      <c r="U967" s="25"/>
      <c r="V967" s="112">
        <f t="shared" si="122"/>
        <v>0</v>
      </c>
      <c r="W967" s="112">
        <f t="shared" si="123"/>
        <v>0</v>
      </c>
      <c r="X967" s="112">
        <f t="shared" si="124"/>
        <v>0</v>
      </c>
      <c r="Z967" s="102">
        <f t="shared" si="125"/>
        <v>1</v>
      </c>
      <c r="AA967" s="102">
        <f t="shared" si="126"/>
        <v>1</v>
      </c>
      <c r="AH967" s="221"/>
      <c r="AI967" s="270"/>
      <c r="AJ967" s="221"/>
      <c r="AK967" s="221"/>
      <c r="AL967" s="221"/>
      <c r="AM967" s="221"/>
      <c r="AN967" s="221"/>
      <c r="AO967" s="221"/>
      <c r="AP967" s="221"/>
      <c r="AQ967" s="274"/>
      <c r="AR967" s="274"/>
      <c r="AS967" s="221"/>
      <c r="AT967" s="221"/>
      <c r="AU967" s="221"/>
      <c r="AV967" s="221"/>
      <c r="AW967" s="221"/>
      <c r="AX967" s="221"/>
      <c r="AY967" s="221"/>
      <c r="AZ967" s="221"/>
    </row>
    <row r="968" spans="1:52" x14ac:dyDescent="0.15">
      <c r="A968" s="275"/>
      <c r="B968" s="274"/>
      <c r="C968" s="111"/>
      <c r="D968" s="111">
        <v>0</v>
      </c>
      <c r="E968" s="105">
        <v>0</v>
      </c>
      <c r="F968" s="105">
        <v>13.246532918117209</v>
      </c>
      <c r="G968" s="105">
        <v>13.432881932225131</v>
      </c>
      <c r="H968" s="105">
        <v>0</v>
      </c>
      <c r="I968" s="105">
        <v>0</v>
      </c>
      <c r="J968" s="105"/>
      <c r="L968" s="25"/>
      <c r="M968" s="105">
        <f t="shared" si="119"/>
        <v>0</v>
      </c>
      <c r="N968" s="105">
        <f t="shared" si="120"/>
        <v>-0.18634901410792182</v>
      </c>
      <c r="O968" s="105">
        <f t="shared" si="121"/>
        <v>0</v>
      </c>
      <c r="P968" s="25"/>
      <c r="Q968" s="105"/>
      <c r="R968" s="105"/>
      <c r="S968" s="284"/>
      <c r="U968" s="25"/>
      <c r="V968" s="112">
        <f t="shared" si="122"/>
        <v>0</v>
      </c>
      <c r="W968" s="112">
        <f t="shared" si="123"/>
        <v>0</v>
      </c>
      <c r="X968" s="112">
        <f t="shared" si="124"/>
        <v>0</v>
      </c>
      <c r="Z968" s="102">
        <f t="shared" si="125"/>
        <v>1</v>
      </c>
      <c r="AA968" s="102">
        <f t="shared" si="126"/>
        <v>1</v>
      </c>
      <c r="AH968" s="221"/>
      <c r="AI968" s="270"/>
      <c r="AJ968" s="221"/>
      <c r="AK968" s="221"/>
      <c r="AL968" s="221"/>
      <c r="AM968" s="221"/>
      <c r="AN968" s="221"/>
      <c r="AO968" s="221"/>
      <c r="AP968" s="221"/>
      <c r="AQ968" s="274"/>
      <c r="AR968" s="274"/>
      <c r="AS968" s="221"/>
      <c r="AT968" s="221"/>
      <c r="AU968" s="221"/>
      <c r="AV968" s="221"/>
      <c r="AW968" s="221"/>
      <c r="AX968" s="221"/>
      <c r="AY968" s="221"/>
      <c r="AZ968" s="221"/>
    </row>
    <row r="969" spans="1:52" x14ac:dyDescent="0.15">
      <c r="A969" s="275"/>
      <c r="B969" s="274"/>
      <c r="C969" s="111"/>
      <c r="D969" s="111">
        <v>0</v>
      </c>
      <c r="E969" s="105">
        <v>0</v>
      </c>
      <c r="F969" s="105">
        <v>13.246532918117209</v>
      </c>
      <c r="G969" s="105">
        <v>13.432881932225131</v>
      </c>
      <c r="H969" s="105">
        <v>0</v>
      </c>
      <c r="I969" s="105">
        <v>0</v>
      </c>
      <c r="J969" s="105"/>
      <c r="L969" s="25"/>
      <c r="M969" s="105">
        <f t="shared" si="119"/>
        <v>0</v>
      </c>
      <c r="N969" s="105">
        <f t="shared" si="120"/>
        <v>-0.18634901410792182</v>
      </c>
      <c r="O969" s="105">
        <f t="shared" si="121"/>
        <v>0</v>
      </c>
      <c r="P969" s="25"/>
      <c r="Q969" s="105"/>
      <c r="R969" s="105"/>
      <c r="S969" s="284"/>
      <c r="U969" s="25"/>
      <c r="V969" s="112">
        <f t="shared" si="122"/>
        <v>0</v>
      </c>
      <c r="W969" s="112">
        <f t="shared" si="123"/>
        <v>0</v>
      </c>
      <c r="X969" s="112">
        <f t="shared" si="124"/>
        <v>0</v>
      </c>
      <c r="Z969" s="102">
        <f t="shared" si="125"/>
        <v>1</v>
      </c>
      <c r="AA969" s="102">
        <f t="shared" si="126"/>
        <v>1</v>
      </c>
      <c r="AH969" s="221"/>
      <c r="AI969" s="270"/>
      <c r="AJ969" s="221"/>
      <c r="AK969" s="221"/>
      <c r="AL969" s="221"/>
      <c r="AM969" s="221"/>
      <c r="AN969" s="221"/>
      <c r="AO969" s="221"/>
      <c r="AP969" s="221"/>
      <c r="AQ969" s="274"/>
      <c r="AR969" s="274"/>
      <c r="AS969" s="221"/>
      <c r="AT969" s="221"/>
      <c r="AU969" s="221"/>
      <c r="AV969" s="221"/>
      <c r="AW969" s="221"/>
      <c r="AX969" s="221"/>
      <c r="AY969" s="221"/>
      <c r="AZ969" s="221"/>
    </row>
    <row r="970" spans="1:52" x14ac:dyDescent="0.15">
      <c r="A970" s="275"/>
      <c r="B970" s="274"/>
      <c r="C970" s="111"/>
      <c r="D970" s="111">
        <v>0</v>
      </c>
      <c r="E970" s="105">
        <v>0</v>
      </c>
      <c r="F970" s="105">
        <v>13.246532918117209</v>
      </c>
      <c r="G970" s="105">
        <v>13.432881932225131</v>
      </c>
      <c r="H970" s="105">
        <v>0</v>
      </c>
      <c r="I970" s="105">
        <v>0</v>
      </c>
      <c r="J970" s="105"/>
      <c r="L970" s="25"/>
      <c r="M970" s="105">
        <f t="shared" si="119"/>
        <v>0</v>
      </c>
      <c r="N970" s="105">
        <f t="shared" si="120"/>
        <v>-0.18634901410792182</v>
      </c>
      <c r="O970" s="105">
        <f t="shared" si="121"/>
        <v>0</v>
      </c>
      <c r="P970" s="25"/>
      <c r="Q970" s="105"/>
      <c r="R970" s="105"/>
      <c r="S970" s="284"/>
      <c r="U970" s="25"/>
      <c r="V970" s="112">
        <f t="shared" si="122"/>
        <v>0</v>
      </c>
      <c r="W970" s="112">
        <f t="shared" si="123"/>
        <v>0</v>
      </c>
      <c r="X970" s="112">
        <f t="shared" si="124"/>
        <v>0</v>
      </c>
      <c r="Z970" s="102">
        <f t="shared" si="125"/>
        <v>1</v>
      </c>
      <c r="AA970" s="102">
        <f t="shared" si="126"/>
        <v>1</v>
      </c>
      <c r="AH970" s="221"/>
      <c r="AI970" s="270"/>
      <c r="AJ970" s="221"/>
      <c r="AK970" s="221"/>
      <c r="AL970" s="221"/>
      <c r="AM970" s="221"/>
      <c r="AN970" s="221"/>
      <c r="AO970" s="221"/>
      <c r="AP970" s="221"/>
      <c r="AQ970" s="274"/>
      <c r="AR970" s="274"/>
      <c r="AS970" s="221"/>
      <c r="AT970" s="221"/>
      <c r="AU970" s="221"/>
      <c r="AV970" s="221"/>
      <c r="AW970" s="221"/>
      <c r="AX970" s="221"/>
      <c r="AY970" s="221"/>
      <c r="AZ970" s="221"/>
    </row>
    <row r="971" spans="1:52" x14ac:dyDescent="0.15">
      <c r="A971" s="275"/>
      <c r="B971" s="274"/>
      <c r="C971" s="111"/>
      <c r="D971" s="111">
        <v>0</v>
      </c>
      <c r="E971" s="105">
        <v>0</v>
      </c>
      <c r="F971" s="105">
        <v>13.246532918117209</v>
      </c>
      <c r="G971" s="105">
        <v>13.432881932225131</v>
      </c>
      <c r="H971" s="105">
        <v>0</v>
      </c>
      <c r="I971" s="105">
        <v>0</v>
      </c>
      <c r="J971" s="105"/>
      <c r="L971" s="25"/>
      <c r="M971" s="105">
        <f t="shared" si="119"/>
        <v>0</v>
      </c>
      <c r="N971" s="105">
        <f t="shared" si="120"/>
        <v>-0.18634901410792182</v>
      </c>
      <c r="O971" s="105">
        <f t="shared" si="121"/>
        <v>0</v>
      </c>
      <c r="P971" s="25"/>
      <c r="Q971" s="105"/>
      <c r="R971" s="105"/>
      <c r="S971" s="284"/>
      <c r="U971" s="25"/>
      <c r="V971" s="112">
        <f t="shared" si="122"/>
        <v>0</v>
      </c>
      <c r="W971" s="112">
        <f t="shared" si="123"/>
        <v>0</v>
      </c>
      <c r="X971" s="112">
        <f t="shared" si="124"/>
        <v>0</v>
      </c>
      <c r="Z971" s="102">
        <f t="shared" si="125"/>
        <v>1</v>
      </c>
      <c r="AA971" s="102">
        <f t="shared" si="126"/>
        <v>1</v>
      </c>
      <c r="AH971" s="221"/>
      <c r="AI971" s="270"/>
      <c r="AJ971" s="221"/>
      <c r="AK971" s="221"/>
      <c r="AL971" s="221"/>
      <c r="AM971" s="221"/>
      <c r="AN971" s="221"/>
      <c r="AO971" s="221"/>
      <c r="AP971" s="221"/>
      <c r="AQ971" s="274"/>
      <c r="AR971" s="274"/>
      <c r="AS971" s="221"/>
      <c r="AT971" s="221"/>
      <c r="AU971" s="221"/>
      <c r="AV971" s="221"/>
      <c r="AW971" s="221"/>
      <c r="AX971" s="221"/>
      <c r="AY971" s="221"/>
      <c r="AZ971" s="221"/>
    </row>
    <row r="972" spans="1:52" x14ac:dyDescent="0.15">
      <c r="A972" s="275"/>
      <c r="B972" s="274"/>
      <c r="C972" s="111"/>
      <c r="D972" s="111">
        <v>0</v>
      </c>
      <c r="E972" s="105">
        <v>0</v>
      </c>
      <c r="F972" s="105">
        <v>13.246532918117209</v>
      </c>
      <c r="G972" s="105">
        <v>13.432881932225131</v>
      </c>
      <c r="H972" s="105">
        <v>0</v>
      </c>
      <c r="I972" s="105">
        <v>0</v>
      </c>
      <c r="J972" s="105"/>
      <c r="L972" s="25"/>
      <c r="M972" s="105">
        <f t="shared" si="119"/>
        <v>0</v>
      </c>
      <c r="N972" s="105">
        <f t="shared" si="120"/>
        <v>-0.18634901410792182</v>
      </c>
      <c r="O972" s="105">
        <f t="shared" si="121"/>
        <v>0</v>
      </c>
      <c r="P972" s="25"/>
      <c r="Q972" s="105"/>
      <c r="R972" s="105"/>
      <c r="S972" s="284"/>
      <c r="U972" s="25"/>
      <c r="V972" s="112">
        <f t="shared" si="122"/>
        <v>0</v>
      </c>
      <c r="W972" s="112">
        <f t="shared" si="123"/>
        <v>0</v>
      </c>
      <c r="X972" s="112">
        <f t="shared" si="124"/>
        <v>0</v>
      </c>
      <c r="Z972" s="102">
        <f t="shared" si="125"/>
        <v>1</v>
      </c>
      <c r="AA972" s="102">
        <f t="shared" si="126"/>
        <v>1</v>
      </c>
      <c r="AH972" s="221"/>
      <c r="AI972" s="270"/>
      <c r="AJ972" s="221"/>
      <c r="AK972" s="221"/>
      <c r="AL972" s="221"/>
      <c r="AM972" s="221"/>
      <c r="AN972" s="221"/>
      <c r="AO972" s="221"/>
      <c r="AP972" s="221"/>
      <c r="AQ972" s="274"/>
      <c r="AR972" s="274"/>
      <c r="AS972" s="221"/>
      <c r="AT972" s="221"/>
      <c r="AU972" s="221"/>
      <c r="AV972" s="221"/>
      <c r="AW972" s="221"/>
      <c r="AX972" s="221"/>
      <c r="AY972" s="221"/>
      <c r="AZ972" s="221"/>
    </row>
    <row r="973" spans="1:52" x14ac:dyDescent="0.15">
      <c r="A973" s="275"/>
      <c r="B973" s="274"/>
      <c r="C973" s="111"/>
      <c r="D973" s="111">
        <v>0</v>
      </c>
      <c r="E973" s="105">
        <v>0</v>
      </c>
      <c r="F973" s="105">
        <v>13.246532918117209</v>
      </c>
      <c r="G973" s="105">
        <v>13.432881932225131</v>
      </c>
      <c r="H973" s="105">
        <v>0</v>
      </c>
      <c r="I973" s="105">
        <v>0</v>
      </c>
      <c r="J973" s="105"/>
      <c r="L973" s="25"/>
      <c r="M973" s="105">
        <f t="shared" si="119"/>
        <v>0</v>
      </c>
      <c r="N973" s="105">
        <f t="shared" si="120"/>
        <v>-0.18634901410792182</v>
      </c>
      <c r="O973" s="105">
        <f t="shared" si="121"/>
        <v>0</v>
      </c>
      <c r="P973" s="25"/>
      <c r="Q973" s="105"/>
      <c r="R973" s="105"/>
      <c r="S973" s="284"/>
      <c r="U973" s="25"/>
      <c r="V973" s="112">
        <f t="shared" si="122"/>
        <v>0</v>
      </c>
      <c r="W973" s="112">
        <f t="shared" si="123"/>
        <v>0</v>
      </c>
      <c r="X973" s="112">
        <f t="shared" si="124"/>
        <v>0</v>
      </c>
      <c r="Z973" s="102">
        <f t="shared" si="125"/>
        <v>1</v>
      </c>
      <c r="AA973" s="102">
        <f t="shared" si="126"/>
        <v>1</v>
      </c>
      <c r="AH973" s="221"/>
      <c r="AI973" s="270"/>
      <c r="AJ973" s="221"/>
      <c r="AK973" s="221"/>
      <c r="AL973" s="221"/>
      <c r="AM973" s="221"/>
      <c r="AN973" s="221"/>
      <c r="AO973" s="221"/>
      <c r="AP973" s="221"/>
      <c r="AQ973" s="274"/>
      <c r="AR973" s="274"/>
      <c r="AS973" s="221"/>
      <c r="AT973" s="221"/>
      <c r="AU973" s="221"/>
      <c r="AV973" s="221"/>
      <c r="AW973" s="221"/>
      <c r="AX973" s="221"/>
      <c r="AY973" s="221"/>
      <c r="AZ973" s="221"/>
    </row>
    <row r="974" spans="1:52" x14ac:dyDescent="0.15">
      <c r="A974" s="275"/>
      <c r="B974" s="274"/>
      <c r="C974" s="111"/>
      <c r="D974" s="111">
        <v>0</v>
      </c>
      <c r="E974" s="105">
        <v>0</v>
      </c>
      <c r="F974" s="105">
        <v>13.246532918117209</v>
      </c>
      <c r="G974" s="105">
        <v>13.432881932225131</v>
      </c>
      <c r="H974" s="105">
        <v>0</v>
      </c>
      <c r="I974" s="105">
        <v>0</v>
      </c>
      <c r="J974" s="105"/>
      <c r="L974" s="25"/>
      <c r="M974" s="105">
        <f t="shared" si="119"/>
        <v>0</v>
      </c>
      <c r="N974" s="105">
        <f t="shared" si="120"/>
        <v>-0.18634901410792182</v>
      </c>
      <c r="O974" s="105">
        <f t="shared" si="121"/>
        <v>0</v>
      </c>
      <c r="P974" s="25"/>
      <c r="Q974" s="105"/>
      <c r="R974" s="105"/>
      <c r="S974" s="284"/>
      <c r="U974" s="25"/>
      <c r="V974" s="112">
        <f t="shared" si="122"/>
        <v>0</v>
      </c>
      <c r="W974" s="112">
        <f t="shared" si="123"/>
        <v>0</v>
      </c>
      <c r="X974" s="112">
        <f t="shared" si="124"/>
        <v>0</v>
      </c>
      <c r="Z974" s="102">
        <f t="shared" si="125"/>
        <v>1</v>
      </c>
      <c r="AA974" s="102">
        <f t="shared" si="126"/>
        <v>1</v>
      </c>
      <c r="AH974" s="221"/>
      <c r="AI974" s="270"/>
      <c r="AJ974" s="221"/>
      <c r="AK974" s="221"/>
      <c r="AL974" s="221"/>
      <c r="AM974" s="221"/>
      <c r="AN974" s="221"/>
      <c r="AO974" s="221"/>
      <c r="AP974" s="221"/>
      <c r="AQ974" s="274"/>
      <c r="AR974" s="274"/>
      <c r="AS974" s="221"/>
      <c r="AT974" s="221"/>
      <c r="AU974" s="221"/>
      <c r="AV974" s="221"/>
      <c r="AW974" s="221"/>
      <c r="AX974" s="221"/>
      <c r="AY974" s="221"/>
      <c r="AZ974" s="221"/>
    </row>
    <row r="975" spans="1:52" x14ac:dyDescent="0.15">
      <c r="A975" s="275"/>
      <c r="B975" s="274"/>
      <c r="C975" s="111"/>
      <c r="D975" s="111">
        <v>0</v>
      </c>
      <c r="E975" s="105">
        <v>0</v>
      </c>
      <c r="F975" s="105">
        <v>13.246532918117209</v>
      </c>
      <c r="G975" s="105">
        <v>13.432881932225131</v>
      </c>
      <c r="H975" s="105">
        <v>0</v>
      </c>
      <c r="I975" s="105">
        <v>0</v>
      </c>
      <c r="J975" s="105"/>
      <c r="L975" s="25"/>
      <c r="M975" s="105">
        <f t="shared" si="119"/>
        <v>0</v>
      </c>
      <c r="N975" s="105">
        <f t="shared" si="120"/>
        <v>-0.18634901410792182</v>
      </c>
      <c r="O975" s="105">
        <f t="shared" si="121"/>
        <v>0</v>
      </c>
      <c r="P975" s="25"/>
      <c r="Q975" s="105"/>
      <c r="R975" s="105"/>
      <c r="S975" s="284"/>
      <c r="U975" s="25"/>
      <c r="V975" s="112">
        <f t="shared" si="122"/>
        <v>0</v>
      </c>
      <c r="W975" s="112">
        <f t="shared" si="123"/>
        <v>0</v>
      </c>
      <c r="X975" s="112">
        <f t="shared" si="124"/>
        <v>0</v>
      </c>
      <c r="Z975" s="102">
        <f t="shared" si="125"/>
        <v>1</v>
      </c>
      <c r="AA975" s="102">
        <f t="shared" si="126"/>
        <v>1</v>
      </c>
      <c r="AH975" s="221"/>
      <c r="AI975" s="270"/>
      <c r="AJ975" s="221"/>
      <c r="AK975" s="221"/>
      <c r="AL975" s="221"/>
      <c r="AM975" s="221"/>
      <c r="AN975" s="221"/>
      <c r="AO975" s="221"/>
      <c r="AP975" s="221"/>
      <c r="AQ975" s="274"/>
      <c r="AR975" s="274"/>
      <c r="AS975" s="221"/>
      <c r="AT975" s="221"/>
      <c r="AU975" s="221"/>
      <c r="AV975" s="221"/>
      <c r="AW975" s="221"/>
      <c r="AX975" s="221"/>
      <c r="AY975" s="221"/>
      <c r="AZ975" s="221"/>
    </row>
    <row r="976" spans="1:52" x14ac:dyDescent="0.15">
      <c r="A976" s="275"/>
      <c r="B976" s="274"/>
      <c r="C976" s="111"/>
      <c r="D976" s="111">
        <v>0</v>
      </c>
      <c r="E976" s="105">
        <v>0</v>
      </c>
      <c r="F976" s="105">
        <v>13.246532918117209</v>
      </c>
      <c r="G976" s="105">
        <v>13.432881932225131</v>
      </c>
      <c r="H976" s="105">
        <v>0</v>
      </c>
      <c r="I976" s="105">
        <v>0</v>
      </c>
      <c r="J976" s="105"/>
      <c r="L976" s="25"/>
      <c r="M976" s="105">
        <f t="shared" si="119"/>
        <v>0</v>
      </c>
      <c r="N976" s="105">
        <f t="shared" si="120"/>
        <v>-0.18634901410792182</v>
      </c>
      <c r="O976" s="105">
        <f t="shared" si="121"/>
        <v>0</v>
      </c>
      <c r="P976" s="25"/>
      <c r="Q976" s="105"/>
      <c r="R976" s="105"/>
      <c r="S976" s="284"/>
      <c r="U976" s="25"/>
      <c r="V976" s="112">
        <f t="shared" si="122"/>
        <v>0</v>
      </c>
      <c r="W976" s="112">
        <f t="shared" si="123"/>
        <v>0</v>
      </c>
      <c r="X976" s="112">
        <f t="shared" si="124"/>
        <v>0</v>
      </c>
      <c r="Z976" s="102">
        <f t="shared" si="125"/>
        <v>1</v>
      </c>
      <c r="AA976" s="102">
        <f t="shared" si="126"/>
        <v>1</v>
      </c>
      <c r="AH976" s="221"/>
      <c r="AI976" s="270"/>
      <c r="AJ976" s="221"/>
      <c r="AK976" s="221"/>
      <c r="AL976" s="221"/>
      <c r="AM976" s="221"/>
      <c r="AN976" s="221"/>
      <c r="AO976" s="221"/>
      <c r="AP976" s="221"/>
      <c r="AQ976" s="274"/>
      <c r="AR976" s="274"/>
      <c r="AS976" s="221"/>
      <c r="AT976" s="221"/>
      <c r="AU976" s="221"/>
      <c r="AV976" s="221"/>
      <c r="AW976" s="221"/>
      <c r="AX976" s="221"/>
      <c r="AY976" s="221"/>
      <c r="AZ976" s="221"/>
    </row>
    <row r="977" spans="1:52" x14ac:dyDescent="0.15">
      <c r="A977" s="275"/>
      <c r="B977" s="274"/>
      <c r="C977" s="111"/>
      <c r="D977" s="111">
        <v>0</v>
      </c>
      <c r="E977" s="105">
        <v>0</v>
      </c>
      <c r="F977" s="105">
        <v>13.246532918117209</v>
      </c>
      <c r="G977" s="105">
        <v>13.432881932225131</v>
      </c>
      <c r="H977" s="105">
        <v>0</v>
      </c>
      <c r="I977" s="105">
        <v>0</v>
      </c>
      <c r="J977" s="105"/>
      <c r="L977" s="25"/>
      <c r="M977" s="105">
        <f t="shared" si="119"/>
        <v>0</v>
      </c>
      <c r="N977" s="105">
        <f t="shared" si="120"/>
        <v>-0.18634901410792182</v>
      </c>
      <c r="O977" s="105">
        <f t="shared" si="121"/>
        <v>0</v>
      </c>
      <c r="P977" s="25"/>
      <c r="Q977" s="105"/>
      <c r="R977" s="105"/>
      <c r="S977" s="284"/>
      <c r="U977" s="25"/>
      <c r="V977" s="112">
        <f t="shared" si="122"/>
        <v>0</v>
      </c>
      <c r="W977" s="112">
        <f t="shared" si="123"/>
        <v>0</v>
      </c>
      <c r="X977" s="112">
        <f t="shared" si="124"/>
        <v>0</v>
      </c>
      <c r="Z977" s="102">
        <f t="shared" si="125"/>
        <v>1</v>
      </c>
      <c r="AA977" s="102">
        <f t="shared" si="126"/>
        <v>1</v>
      </c>
      <c r="AH977" s="221"/>
      <c r="AI977" s="270"/>
      <c r="AJ977" s="221"/>
      <c r="AK977" s="221"/>
      <c r="AL977" s="221"/>
      <c r="AM977" s="221"/>
      <c r="AN977" s="221"/>
      <c r="AO977" s="221"/>
      <c r="AP977" s="221"/>
      <c r="AQ977" s="274"/>
      <c r="AR977" s="274"/>
      <c r="AS977" s="221"/>
      <c r="AT977" s="221"/>
      <c r="AU977" s="221"/>
      <c r="AV977" s="221"/>
      <c r="AW977" s="221"/>
      <c r="AX977" s="221"/>
      <c r="AY977" s="221"/>
      <c r="AZ977" s="221"/>
    </row>
    <row r="978" spans="1:52" x14ac:dyDescent="0.15">
      <c r="A978" s="275"/>
      <c r="B978" s="274"/>
      <c r="C978" s="111"/>
      <c r="D978" s="111">
        <v>0</v>
      </c>
      <c r="E978" s="105">
        <v>0</v>
      </c>
      <c r="F978" s="105">
        <v>13.246532918117209</v>
      </c>
      <c r="G978" s="105">
        <v>13.432881932225131</v>
      </c>
      <c r="H978" s="105">
        <v>0</v>
      </c>
      <c r="I978" s="105">
        <v>0</v>
      </c>
      <c r="J978" s="105"/>
      <c r="L978" s="25"/>
      <c r="M978" s="105">
        <f t="shared" ref="M978:M1017" si="127">+D978-E978</f>
        <v>0</v>
      </c>
      <c r="N978" s="105">
        <f t="shared" ref="N978:N1017" si="128">+F978-G978</f>
        <v>-0.18634901410792182</v>
      </c>
      <c r="O978" s="105">
        <f t="shared" ref="O978:O1017" si="129">+H978-I978</f>
        <v>0</v>
      </c>
      <c r="P978" s="25"/>
      <c r="Q978" s="105"/>
      <c r="R978" s="105"/>
      <c r="S978" s="284"/>
      <c r="U978" s="25"/>
      <c r="V978" s="112">
        <f t="shared" si="122"/>
        <v>0</v>
      </c>
      <c r="W978" s="112">
        <f t="shared" si="123"/>
        <v>0</v>
      </c>
      <c r="X978" s="112">
        <f t="shared" si="124"/>
        <v>0</v>
      </c>
      <c r="Z978" s="102">
        <f t="shared" si="125"/>
        <v>1</v>
      </c>
      <c r="AA978" s="102">
        <f t="shared" si="126"/>
        <v>1</v>
      </c>
      <c r="AH978" s="221"/>
      <c r="AI978" s="270"/>
      <c r="AJ978" s="221"/>
      <c r="AK978" s="221"/>
      <c r="AL978" s="221"/>
      <c r="AM978" s="221"/>
      <c r="AN978" s="221"/>
      <c r="AO978" s="221"/>
      <c r="AP978" s="221"/>
      <c r="AQ978" s="274"/>
      <c r="AR978" s="274"/>
      <c r="AS978" s="221"/>
      <c r="AT978" s="221"/>
      <c r="AU978" s="221"/>
      <c r="AV978" s="221"/>
      <c r="AW978" s="221"/>
      <c r="AX978" s="221"/>
      <c r="AY978" s="221"/>
      <c r="AZ978" s="221"/>
    </row>
    <row r="979" spans="1:52" x14ac:dyDescent="0.15">
      <c r="A979" s="275"/>
      <c r="B979" s="274"/>
      <c r="C979" s="111"/>
      <c r="D979" s="111">
        <v>0</v>
      </c>
      <c r="E979" s="105">
        <v>0</v>
      </c>
      <c r="F979" s="105">
        <v>13.246532918117209</v>
      </c>
      <c r="G979" s="105">
        <v>13.432881932225131</v>
      </c>
      <c r="H979" s="105">
        <v>0</v>
      </c>
      <c r="I979" s="105">
        <v>0</v>
      </c>
      <c r="J979" s="105"/>
      <c r="L979" s="25"/>
      <c r="M979" s="105">
        <f t="shared" si="127"/>
        <v>0</v>
      </c>
      <c r="N979" s="105">
        <f t="shared" si="128"/>
        <v>-0.18634901410792182</v>
      </c>
      <c r="O979" s="105">
        <f t="shared" si="129"/>
        <v>0</v>
      </c>
      <c r="P979" s="25"/>
      <c r="Q979" s="105"/>
      <c r="R979" s="105"/>
      <c r="S979" s="284"/>
      <c r="U979" s="25"/>
      <c r="V979" s="112">
        <f t="shared" ref="V979:V1017" si="130">+H979*cratio-D979</f>
        <v>0</v>
      </c>
      <c r="W979" s="112">
        <f t="shared" ref="W979:W1017" si="131">+I979*cratio-E979</f>
        <v>0</v>
      </c>
      <c r="X979" s="112">
        <f t="shared" ref="X979:X1017" si="132">+V979-W979</f>
        <v>0</v>
      </c>
      <c r="Z979" s="102">
        <f t="shared" ref="Z979:Z1017" si="133">IF(V979=MAX(V979:W979),1,0)</f>
        <v>1</v>
      </c>
      <c r="AA979" s="102">
        <f t="shared" ref="AA979:AA1017" si="134">IF(W979=MAX(V979:W979),1,0)</f>
        <v>1</v>
      </c>
      <c r="AH979" s="221"/>
      <c r="AI979" s="270"/>
      <c r="AJ979" s="221"/>
      <c r="AK979" s="221"/>
      <c r="AL979" s="221"/>
      <c r="AM979" s="221"/>
      <c r="AN979" s="221"/>
      <c r="AO979" s="221"/>
      <c r="AP979" s="221"/>
      <c r="AQ979" s="274"/>
      <c r="AR979" s="274"/>
      <c r="AS979" s="221"/>
      <c r="AT979" s="221"/>
      <c r="AU979" s="221"/>
      <c r="AV979" s="221"/>
      <c r="AW979" s="221"/>
      <c r="AX979" s="221"/>
      <c r="AY979" s="221"/>
      <c r="AZ979" s="221"/>
    </row>
    <row r="980" spans="1:52" x14ac:dyDescent="0.15">
      <c r="A980" s="275"/>
      <c r="B980" s="274"/>
      <c r="C980" s="111"/>
      <c r="D980" s="111">
        <v>0</v>
      </c>
      <c r="E980" s="105">
        <v>0</v>
      </c>
      <c r="F980" s="105">
        <v>13.246532918117209</v>
      </c>
      <c r="G980" s="105">
        <v>13.432881932225131</v>
      </c>
      <c r="H980" s="105">
        <v>0</v>
      </c>
      <c r="I980" s="105">
        <v>0</v>
      </c>
      <c r="J980" s="105"/>
      <c r="L980" s="25"/>
      <c r="M980" s="105">
        <f t="shared" si="127"/>
        <v>0</v>
      </c>
      <c r="N980" s="105">
        <f t="shared" si="128"/>
        <v>-0.18634901410792182</v>
      </c>
      <c r="O980" s="105">
        <f t="shared" si="129"/>
        <v>0</v>
      </c>
      <c r="P980" s="25"/>
      <c r="Q980" s="105"/>
      <c r="R980" s="105"/>
      <c r="S980" s="284"/>
      <c r="U980" s="25"/>
      <c r="V980" s="112">
        <f t="shared" si="130"/>
        <v>0</v>
      </c>
      <c r="W980" s="112">
        <f t="shared" si="131"/>
        <v>0</v>
      </c>
      <c r="X980" s="112">
        <f t="shared" si="132"/>
        <v>0</v>
      </c>
      <c r="Z980" s="102">
        <f t="shared" si="133"/>
        <v>1</v>
      </c>
      <c r="AA980" s="102">
        <f t="shared" si="134"/>
        <v>1</v>
      </c>
      <c r="AH980" s="221"/>
      <c r="AI980" s="270"/>
      <c r="AJ980" s="221"/>
      <c r="AK980" s="221"/>
      <c r="AL980" s="221"/>
      <c r="AM980" s="221"/>
      <c r="AN980" s="221"/>
      <c r="AO980" s="221"/>
      <c r="AP980" s="221"/>
      <c r="AQ980" s="274"/>
      <c r="AR980" s="274"/>
      <c r="AS980" s="221"/>
      <c r="AT980" s="221"/>
      <c r="AU980" s="221"/>
      <c r="AV980" s="221"/>
      <c r="AW980" s="221"/>
      <c r="AX980" s="221"/>
      <c r="AY980" s="221"/>
      <c r="AZ980" s="221"/>
    </row>
    <row r="981" spans="1:52" x14ac:dyDescent="0.15">
      <c r="A981" s="275"/>
      <c r="B981" s="274"/>
      <c r="C981" s="111"/>
      <c r="D981" s="111">
        <v>0</v>
      </c>
      <c r="E981" s="105">
        <v>0</v>
      </c>
      <c r="F981" s="105">
        <v>13.246532918117209</v>
      </c>
      <c r="G981" s="105">
        <v>13.432881932225131</v>
      </c>
      <c r="H981" s="105">
        <v>0</v>
      </c>
      <c r="I981" s="105">
        <v>0</v>
      </c>
      <c r="J981" s="105"/>
      <c r="L981" s="25"/>
      <c r="M981" s="105">
        <f t="shared" si="127"/>
        <v>0</v>
      </c>
      <c r="N981" s="105">
        <f t="shared" si="128"/>
        <v>-0.18634901410792182</v>
      </c>
      <c r="O981" s="105">
        <f t="shared" si="129"/>
        <v>0</v>
      </c>
      <c r="P981" s="25"/>
      <c r="Q981" s="105"/>
      <c r="R981" s="105"/>
      <c r="S981" s="284"/>
      <c r="U981" s="25"/>
      <c r="V981" s="112">
        <f t="shared" si="130"/>
        <v>0</v>
      </c>
      <c r="W981" s="112">
        <f t="shared" si="131"/>
        <v>0</v>
      </c>
      <c r="X981" s="112">
        <f t="shared" si="132"/>
        <v>0</v>
      </c>
      <c r="Z981" s="102">
        <f t="shared" si="133"/>
        <v>1</v>
      </c>
      <c r="AA981" s="102">
        <f t="shared" si="134"/>
        <v>1</v>
      </c>
      <c r="AH981" s="221"/>
      <c r="AI981" s="270"/>
      <c r="AJ981" s="221"/>
      <c r="AK981" s="221"/>
      <c r="AL981" s="221"/>
      <c r="AM981" s="221"/>
      <c r="AN981" s="221"/>
      <c r="AO981" s="221"/>
      <c r="AP981" s="221"/>
      <c r="AQ981" s="274"/>
      <c r="AR981" s="274"/>
      <c r="AS981" s="221"/>
      <c r="AT981" s="221"/>
      <c r="AU981" s="221"/>
      <c r="AV981" s="221"/>
      <c r="AW981" s="221"/>
      <c r="AX981" s="221"/>
      <c r="AY981" s="221"/>
      <c r="AZ981" s="221"/>
    </row>
    <row r="982" spans="1:52" x14ac:dyDescent="0.15">
      <c r="A982" s="275"/>
      <c r="B982" s="274"/>
      <c r="C982" s="111"/>
      <c r="D982" s="111">
        <v>0</v>
      </c>
      <c r="E982" s="105">
        <v>0</v>
      </c>
      <c r="F982" s="105">
        <v>13.246532918117209</v>
      </c>
      <c r="G982" s="105">
        <v>13.432881932225131</v>
      </c>
      <c r="H982" s="105">
        <v>0</v>
      </c>
      <c r="I982" s="105">
        <v>0</v>
      </c>
      <c r="J982" s="105"/>
      <c r="L982" s="25"/>
      <c r="M982" s="105">
        <f t="shared" si="127"/>
        <v>0</v>
      </c>
      <c r="N982" s="105">
        <f t="shared" si="128"/>
        <v>-0.18634901410792182</v>
      </c>
      <c r="O982" s="105">
        <f t="shared" si="129"/>
        <v>0</v>
      </c>
      <c r="P982" s="25"/>
      <c r="Q982" s="105"/>
      <c r="R982" s="105"/>
      <c r="S982" s="284"/>
      <c r="U982" s="25"/>
      <c r="V982" s="112">
        <f t="shared" si="130"/>
        <v>0</v>
      </c>
      <c r="W982" s="112">
        <f t="shared" si="131"/>
        <v>0</v>
      </c>
      <c r="X982" s="112">
        <f t="shared" si="132"/>
        <v>0</v>
      </c>
      <c r="Z982" s="102">
        <f t="shared" si="133"/>
        <v>1</v>
      </c>
      <c r="AA982" s="102">
        <f t="shared" si="134"/>
        <v>1</v>
      </c>
      <c r="AH982" s="221"/>
      <c r="AI982" s="270"/>
      <c r="AJ982" s="221"/>
      <c r="AK982" s="221"/>
      <c r="AL982" s="221"/>
      <c r="AM982" s="221"/>
      <c r="AN982" s="221"/>
      <c r="AO982" s="221"/>
      <c r="AP982" s="221"/>
      <c r="AQ982" s="274"/>
      <c r="AR982" s="274"/>
      <c r="AS982" s="221"/>
      <c r="AT982" s="221"/>
      <c r="AU982" s="221"/>
      <c r="AV982" s="221"/>
      <c r="AW982" s="221"/>
      <c r="AX982" s="221"/>
      <c r="AY982" s="221"/>
      <c r="AZ982" s="221"/>
    </row>
    <row r="983" spans="1:52" x14ac:dyDescent="0.15">
      <c r="A983" s="275"/>
      <c r="B983" s="274"/>
      <c r="C983" s="111"/>
      <c r="D983" s="111">
        <v>0</v>
      </c>
      <c r="E983" s="105">
        <v>0</v>
      </c>
      <c r="F983" s="105">
        <v>13.246532918117209</v>
      </c>
      <c r="G983" s="105">
        <v>13.432881932225131</v>
      </c>
      <c r="H983" s="105">
        <v>0</v>
      </c>
      <c r="I983" s="105">
        <v>0</v>
      </c>
      <c r="J983" s="105"/>
      <c r="L983" s="25"/>
      <c r="M983" s="105">
        <f t="shared" si="127"/>
        <v>0</v>
      </c>
      <c r="N983" s="105">
        <f t="shared" si="128"/>
        <v>-0.18634901410792182</v>
      </c>
      <c r="O983" s="105">
        <f t="shared" si="129"/>
        <v>0</v>
      </c>
      <c r="P983" s="25"/>
      <c r="Q983" s="105"/>
      <c r="R983" s="105"/>
      <c r="S983" s="284"/>
      <c r="U983" s="25"/>
      <c r="V983" s="112">
        <f t="shared" si="130"/>
        <v>0</v>
      </c>
      <c r="W983" s="112">
        <f t="shared" si="131"/>
        <v>0</v>
      </c>
      <c r="X983" s="112">
        <f t="shared" si="132"/>
        <v>0</v>
      </c>
      <c r="Z983" s="102">
        <f t="shared" si="133"/>
        <v>1</v>
      </c>
      <c r="AA983" s="102">
        <f t="shared" si="134"/>
        <v>1</v>
      </c>
      <c r="AH983" s="221"/>
      <c r="AI983" s="270"/>
      <c r="AJ983" s="221"/>
      <c r="AK983" s="221"/>
      <c r="AL983" s="221"/>
      <c r="AM983" s="221"/>
      <c r="AN983" s="221"/>
      <c r="AO983" s="221"/>
      <c r="AP983" s="221"/>
      <c r="AQ983" s="274"/>
      <c r="AR983" s="274"/>
      <c r="AS983" s="221"/>
      <c r="AT983" s="221"/>
      <c r="AU983" s="221"/>
      <c r="AV983" s="221"/>
      <c r="AW983" s="221"/>
      <c r="AX983" s="221"/>
      <c r="AY983" s="221"/>
      <c r="AZ983" s="221"/>
    </row>
    <row r="984" spans="1:52" x14ac:dyDescent="0.15">
      <c r="A984" s="275"/>
      <c r="B984" s="274"/>
      <c r="C984" s="111"/>
      <c r="D984" s="111">
        <v>0</v>
      </c>
      <c r="E984" s="105">
        <v>0</v>
      </c>
      <c r="F984" s="105">
        <v>13.246532918117209</v>
      </c>
      <c r="G984" s="105">
        <v>13.432881932225131</v>
      </c>
      <c r="H984" s="105">
        <v>0</v>
      </c>
      <c r="I984" s="105">
        <v>0</v>
      </c>
      <c r="J984" s="105"/>
      <c r="L984" s="25"/>
      <c r="M984" s="105">
        <f t="shared" si="127"/>
        <v>0</v>
      </c>
      <c r="N984" s="105">
        <f t="shared" si="128"/>
        <v>-0.18634901410792182</v>
      </c>
      <c r="O984" s="105">
        <f t="shared" si="129"/>
        <v>0</v>
      </c>
      <c r="P984" s="25"/>
      <c r="Q984" s="105"/>
      <c r="R984" s="105"/>
      <c r="S984" s="284"/>
      <c r="U984" s="25"/>
      <c r="V984" s="112">
        <f t="shared" si="130"/>
        <v>0</v>
      </c>
      <c r="W984" s="112">
        <f t="shared" si="131"/>
        <v>0</v>
      </c>
      <c r="X984" s="112">
        <f t="shared" si="132"/>
        <v>0</v>
      </c>
      <c r="Z984" s="102">
        <f t="shared" si="133"/>
        <v>1</v>
      </c>
      <c r="AA984" s="102">
        <f t="shared" si="134"/>
        <v>1</v>
      </c>
      <c r="AH984" s="221"/>
      <c r="AI984" s="270"/>
      <c r="AJ984" s="221"/>
      <c r="AK984" s="221"/>
      <c r="AL984" s="221"/>
      <c r="AM984" s="221"/>
      <c r="AN984" s="221"/>
      <c r="AO984" s="221"/>
      <c r="AP984" s="221"/>
      <c r="AQ984" s="274"/>
      <c r="AR984" s="274"/>
      <c r="AS984" s="221"/>
      <c r="AT984" s="221"/>
      <c r="AU984" s="221"/>
      <c r="AV984" s="221"/>
      <c r="AW984" s="221"/>
      <c r="AX984" s="221"/>
      <c r="AY984" s="221"/>
      <c r="AZ984" s="221"/>
    </row>
    <row r="985" spans="1:52" x14ac:dyDescent="0.15">
      <c r="A985" s="275"/>
      <c r="B985" s="274"/>
      <c r="C985" s="111"/>
      <c r="D985" s="111">
        <v>0</v>
      </c>
      <c r="E985" s="105">
        <v>0</v>
      </c>
      <c r="F985" s="105">
        <v>13.246532918117209</v>
      </c>
      <c r="G985" s="105">
        <v>13.432881932225131</v>
      </c>
      <c r="H985" s="105">
        <v>0</v>
      </c>
      <c r="I985" s="105">
        <v>0</v>
      </c>
      <c r="J985" s="105"/>
      <c r="L985" s="25"/>
      <c r="M985" s="105">
        <f t="shared" si="127"/>
        <v>0</v>
      </c>
      <c r="N985" s="105">
        <f t="shared" si="128"/>
        <v>-0.18634901410792182</v>
      </c>
      <c r="O985" s="105">
        <f t="shared" si="129"/>
        <v>0</v>
      </c>
      <c r="P985" s="25"/>
      <c r="Q985" s="105"/>
      <c r="R985" s="105"/>
      <c r="S985" s="284"/>
      <c r="U985" s="25"/>
      <c r="V985" s="112">
        <f t="shared" si="130"/>
        <v>0</v>
      </c>
      <c r="W985" s="112">
        <f t="shared" si="131"/>
        <v>0</v>
      </c>
      <c r="X985" s="112">
        <f t="shared" si="132"/>
        <v>0</v>
      </c>
      <c r="Z985" s="102">
        <f t="shared" si="133"/>
        <v>1</v>
      </c>
      <c r="AA985" s="102">
        <f t="shared" si="134"/>
        <v>1</v>
      </c>
      <c r="AH985" s="221"/>
      <c r="AI985" s="270"/>
      <c r="AJ985" s="221"/>
      <c r="AK985" s="221"/>
      <c r="AL985" s="221"/>
      <c r="AM985" s="221"/>
      <c r="AN985" s="221"/>
      <c r="AO985" s="221"/>
      <c r="AP985" s="221"/>
      <c r="AQ985" s="274"/>
      <c r="AR985" s="274"/>
      <c r="AS985" s="221"/>
      <c r="AT985" s="221"/>
      <c r="AU985" s="221"/>
      <c r="AV985" s="221"/>
      <c r="AW985" s="221"/>
      <c r="AX985" s="221"/>
      <c r="AY985" s="221"/>
      <c r="AZ985" s="221"/>
    </row>
    <row r="986" spans="1:52" x14ac:dyDescent="0.15">
      <c r="A986" s="275"/>
      <c r="B986" s="274"/>
      <c r="C986" s="111"/>
      <c r="D986" s="111">
        <v>0</v>
      </c>
      <c r="E986" s="105">
        <v>0</v>
      </c>
      <c r="F986" s="105">
        <v>13.246532918117209</v>
      </c>
      <c r="G986" s="105">
        <v>13.432881932225131</v>
      </c>
      <c r="H986" s="105">
        <v>0</v>
      </c>
      <c r="I986" s="105">
        <v>0</v>
      </c>
      <c r="J986" s="105"/>
      <c r="L986" s="25"/>
      <c r="M986" s="105">
        <f t="shared" si="127"/>
        <v>0</v>
      </c>
      <c r="N986" s="105">
        <f t="shared" si="128"/>
        <v>-0.18634901410792182</v>
      </c>
      <c r="O986" s="105">
        <f t="shared" si="129"/>
        <v>0</v>
      </c>
      <c r="P986" s="25"/>
      <c r="Q986" s="105"/>
      <c r="R986" s="105"/>
      <c r="S986" s="284"/>
      <c r="U986" s="25"/>
      <c r="V986" s="112">
        <f t="shared" si="130"/>
        <v>0</v>
      </c>
      <c r="W986" s="112">
        <f t="shared" si="131"/>
        <v>0</v>
      </c>
      <c r="X986" s="112">
        <f t="shared" si="132"/>
        <v>0</v>
      </c>
      <c r="Z986" s="102">
        <f t="shared" si="133"/>
        <v>1</v>
      </c>
      <c r="AA986" s="102">
        <f t="shared" si="134"/>
        <v>1</v>
      </c>
      <c r="AH986" s="221"/>
      <c r="AI986" s="270"/>
      <c r="AJ986" s="221"/>
      <c r="AK986" s="221"/>
      <c r="AL986" s="221"/>
      <c r="AM986" s="221"/>
      <c r="AN986" s="221"/>
      <c r="AO986" s="221"/>
      <c r="AP986" s="221"/>
      <c r="AQ986" s="274"/>
      <c r="AR986" s="274"/>
      <c r="AS986" s="221"/>
      <c r="AT986" s="221"/>
      <c r="AU986" s="221"/>
      <c r="AV986" s="221"/>
      <c r="AW986" s="221"/>
      <c r="AX986" s="221"/>
      <c r="AY986" s="221"/>
      <c r="AZ986" s="221"/>
    </row>
    <row r="987" spans="1:52" x14ac:dyDescent="0.15">
      <c r="A987" s="275"/>
      <c r="B987" s="274"/>
      <c r="C987" s="111"/>
      <c r="D987" s="111">
        <v>0</v>
      </c>
      <c r="E987" s="105">
        <v>0</v>
      </c>
      <c r="F987" s="105">
        <v>13.246532918117209</v>
      </c>
      <c r="G987" s="105">
        <v>13.432881932225131</v>
      </c>
      <c r="H987" s="105">
        <v>0</v>
      </c>
      <c r="I987" s="105">
        <v>0</v>
      </c>
      <c r="J987" s="105"/>
      <c r="L987" s="25"/>
      <c r="M987" s="105">
        <f t="shared" si="127"/>
        <v>0</v>
      </c>
      <c r="N987" s="105">
        <f t="shared" si="128"/>
        <v>-0.18634901410792182</v>
      </c>
      <c r="O987" s="105">
        <f t="shared" si="129"/>
        <v>0</v>
      </c>
      <c r="P987" s="25"/>
      <c r="Q987" s="105"/>
      <c r="R987" s="105"/>
      <c r="S987" s="284"/>
      <c r="U987" s="25"/>
      <c r="V987" s="112">
        <f t="shared" si="130"/>
        <v>0</v>
      </c>
      <c r="W987" s="112">
        <f t="shared" si="131"/>
        <v>0</v>
      </c>
      <c r="X987" s="112">
        <f t="shared" si="132"/>
        <v>0</v>
      </c>
      <c r="Z987" s="102">
        <f t="shared" si="133"/>
        <v>1</v>
      </c>
      <c r="AA987" s="102">
        <f t="shared" si="134"/>
        <v>1</v>
      </c>
      <c r="AH987" s="221"/>
      <c r="AI987" s="270"/>
      <c r="AJ987" s="221"/>
      <c r="AK987" s="221"/>
      <c r="AL987" s="221"/>
      <c r="AM987" s="221"/>
      <c r="AN987" s="221"/>
      <c r="AO987" s="221"/>
      <c r="AP987" s="221"/>
      <c r="AQ987" s="274"/>
      <c r="AR987" s="274"/>
      <c r="AS987" s="221"/>
      <c r="AT987" s="221"/>
      <c r="AU987" s="221"/>
      <c r="AV987" s="221"/>
      <c r="AW987" s="221"/>
      <c r="AX987" s="221"/>
      <c r="AY987" s="221"/>
      <c r="AZ987" s="221"/>
    </row>
    <row r="988" spans="1:52" x14ac:dyDescent="0.15">
      <c r="A988" s="275"/>
      <c r="B988" s="274"/>
      <c r="C988" s="111"/>
      <c r="D988" s="111">
        <v>0</v>
      </c>
      <c r="E988" s="105">
        <v>0</v>
      </c>
      <c r="F988" s="105">
        <v>13.246532918117209</v>
      </c>
      <c r="G988" s="105">
        <v>13.432881932225131</v>
      </c>
      <c r="H988" s="105">
        <v>0</v>
      </c>
      <c r="I988" s="105">
        <v>0</v>
      </c>
      <c r="J988" s="105"/>
      <c r="L988" s="25"/>
      <c r="M988" s="105">
        <f t="shared" si="127"/>
        <v>0</v>
      </c>
      <c r="N988" s="105">
        <f t="shared" si="128"/>
        <v>-0.18634901410792182</v>
      </c>
      <c r="O988" s="105">
        <f t="shared" si="129"/>
        <v>0</v>
      </c>
      <c r="P988" s="25"/>
      <c r="Q988" s="105"/>
      <c r="R988" s="105"/>
      <c r="S988" s="284"/>
      <c r="U988" s="25"/>
      <c r="V988" s="112">
        <f t="shared" si="130"/>
        <v>0</v>
      </c>
      <c r="W988" s="112">
        <f t="shared" si="131"/>
        <v>0</v>
      </c>
      <c r="X988" s="112">
        <f t="shared" si="132"/>
        <v>0</v>
      </c>
      <c r="Z988" s="102">
        <f t="shared" si="133"/>
        <v>1</v>
      </c>
      <c r="AA988" s="102">
        <f t="shared" si="134"/>
        <v>1</v>
      </c>
      <c r="AH988" s="221"/>
      <c r="AI988" s="270"/>
      <c r="AJ988" s="221"/>
      <c r="AK988" s="221"/>
      <c r="AL988" s="221"/>
      <c r="AM988" s="221"/>
      <c r="AN988" s="221"/>
      <c r="AO988" s="221"/>
      <c r="AP988" s="221"/>
      <c r="AQ988" s="274"/>
      <c r="AR988" s="274"/>
      <c r="AS988" s="221"/>
      <c r="AT988" s="221"/>
      <c r="AU988" s="221"/>
      <c r="AV988" s="221"/>
      <c r="AW988" s="221"/>
      <c r="AX988" s="221"/>
      <c r="AY988" s="221"/>
      <c r="AZ988" s="221"/>
    </row>
    <row r="989" spans="1:52" x14ac:dyDescent="0.15">
      <c r="A989" s="275"/>
      <c r="B989" s="274"/>
      <c r="C989" s="111"/>
      <c r="D989" s="111">
        <v>0</v>
      </c>
      <c r="E989" s="105">
        <v>0</v>
      </c>
      <c r="F989" s="105">
        <v>13.246532918117209</v>
      </c>
      <c r="G989" s="105">
        <v>13.432881932225131</v>
      </c>
      <c r="H989" s="105">
        <v>0</v>
      </c>
      <c r="I989" s="105">
        <v>0</v>
      </c>
      <c r="J989" s="105"/>
      <c r="L989" s="25"/>
      <c r="M989" s="105">
        <f t="shared" si="127"/>
        <v>0</v>
      </c>
      <c r="N989" s="105">
        <f t="shared" si="128"/>
        <v>-0.18634901410792182</v>
      </c>
      <c r="O989" s="105">
        <f t="shared" si="129"/>
        <v>0</v>
      </c>
      <c r="P989" s="25"/>
      <c r="Q989" s="105"/>
      <c r="R989" s="105"/>
      <c r="S989" s="284"/>
      <c r="U989" s="25"/>
      <c r="V989" s="112">
        <f t="shared" si="130"/>
        <v>0</v>
      </c>
      <c r="W989" s="112">
        <f t="shared" si="131"/>
        <v>0</v>
      </c>
      <c r="X989" s="112">
        <f t="shared" si="132"/>
        <v>0</v>
      </c>
      <c r="Z989" s="102">
        <f t="shared" si="133"/>
        <v>1</v>
      </c>
      <c r="AA989" s="102">
        <f t="shared" si="134"/>
        <v>1</v>
      </c>
      <c r="AH989" s="221"/>
      <c r="AI989" s="270"/>
      <c r="AJ989" s="221"/>
      <c r="AK989" s="221"/>
      <c r="AL989" s="221"/>
      <c r="AM989" s="221"/>
      <c r="AN989" s="221"/>
      <c r="AO989" s="221"/>
      <c r="AP989" s="221"/>
      <c r="AQ989" s="274"/>
      <c r="AR989" s="274"/>
      <c r="AS989" s="221"/>
      <c r="AT989" s="221"/>
      <c r="AU989" s="221"/>
      <c r="AV989" s="221"/>
      <c r="AW989" s="221"/>
      <c r="AX989" s="221"/>
      <c r="AY989" s="221"/>
      <c r="AZ989" s="221"/>
    </row>
    <row r="990" spans="1:52" x14ac:dyDescent="0.15">
      <c r="A990" s="275"/>
      <c r="B990" s="274"/>
      <c r="C990" s="111"/>
      <c r="D990" s="111">
        <v>0</v>
      </c>
      <c r="E990" s="105">
        <v>0</v>
      </c>
      <c r="F990" s="105">
        <v>13.246532918117209</v>
      </c>
      <c r="G990" s="105">
        <v>13.432881932225131</v>
      </c>
      <c r="H990" s="105">
        <v>0</v>
      </c>
      <c r="I990" s="105">
        <v>0</v>
      </c>
      <c r="J990" s="105"/>
      <c r="L990" s="25"/>
      <c r="M990" s="105">
        <f t="shared" si="127"/>
        <v>0</v>
      </c>
      <c r="N990" s="105">
        <f t="shared" si="128"/>
        <v>-0.18634901410792182</v>
      </c>
      <c r="O990" s="105">
        <f t="shared" si="129"/>
        <v>0</v>
      </c>
      <c r="P990" s="25"/>
      <c r="Q990" s="105"/>
      <c r="R990" s="105"/>
      <c r="S990" s="284"/>
      <c r="U990" s="25"/>
      <c r="V990" s="112">
        <f t="shared" si="130"/>
        <v>0</v>
      </c>
      <c r="W990" s="112">
        <f t="shared" si="131"/>
        <v>0</v>
      </c>
      <c r="X990" s="112">
        <f t="shared" si="132"/>
        <v>0</v>
      </c>
      <c r="Z990" s="102">
        <f t="shared" si="133"/>
        <v>1</v>
      </c>
      <c r="AA990" s="102">
        <f t="shared" si="134"/>
        <v>1</v>
      </c>
      <c r="AH990" s="221"/>
      <c r="AI990" s="270"/>
      <c r="AJ990" s="221"/>
      <c r="AK990" s="221"/>
      <c r="AL990" s="221"/>
      <c r="AM990" s="221"/>
      <c r="AN990" s="221"/>
      <c r="AO990" s="221"/>
      <c r="AP990" s="221"/>
      <c r="AQ990" s="274"/>
      <c r="AR990" s="274"/>
      <c r="AS990" s="221"/>
      <c r="AT990" s="221"/>
      <c r="AU990" s="221"/>
      <c r="AV990" s="221"/>
      <c r="AW990" s="221"/>
      <c r="AX990" s="221"/>
      <c r="AY990" s="221"/>
      <c r="AZ990" s="221"/>
    </row>
    <row r="991" spans="1:52" x14ac:dyDescent="0.15">
      <c r="A991" s="275"/>
      <c r="B991" s="274"/>
      <c r="C991" s="111"/>
      <c r="D991" s="111">
        <v>0</v>
      </c>
      <c r="E991" s="105">
        <v>0</v>
      </c>
      <c r="F991" s="105">
        <v>13.246532918117209</v>
      </c>
      <c r="G991" s="105">
        <v>13.432881932225131</v>
      </c>
      <c r="H991" s="105">
        <v>0</v>
      </c>
      <c r="I991" s="105">
        <v>0</v>
      </c>
      <c r="J991" s="105"/>
      <c r="L991" s="25"/>
      <c r="M991" s="105">
        <f t="shared" si="127"/>
        <v>0</v>
      </c>
      <c r="N991" s="105">
        <f t="shared" si="128"/>
        <v>-0.18634901410792182</v>
      </c>
      <c r="O991" s="105">
        <f t="shared" si="129"/>
        <v>0</v>
      </c>
      <c r="P991" s="25"/>
      <c r="Q991" s="105"/>
      <c r="R991" s="105"/>
      <c r="S991" s="284"/>
      <c r="U991" s="25"/>
      <c r="V991" s="112">
        <f t="shared" si="130"/>
        <v>0</v>
      </c>
      <c r="W991" s="112">
        <f t="shared" si="131"/>
        <v>0</v>
      </c>
      <c r="X991" s="112">
        <f t="shared" si="132"/>
        <v>0</v>
      </c>
      <c r="Z991" s="102">
        <f t="shared" si="133"/>
        <v>1</v>
      </c>
      <c r="AA991" s="102">
        <f t="shared" si="134"/>
        <v>1</v>
      </c>
      <c r="AH991" s="221"/>
      <c r="AI991" s="270"/>
      <c r="AJ991" s="221"/>
      <c r="AK991" s="221"/>
      <c r="AL991" s="221"/>
      <c r="AM991" s="221"/>
      <c r="AN991" s="221"/>
      <c r="AO991" s="221"/>
      <c r="AP991" s="221"/>
      <c r="AQ991" s="274"/>
      <c r="AR991" s="274"/>
      <c r="AS991" s="221"/>
      <c r="AT991" s="221"/>
      <c r="AU991" s="221"/>
      <c r="AV991" s="221"/>
      <c r="AW991" s="221"/>
      <c r="AX991" s="221"/>
      <c r="AY991" s="221"/>
      <c r="AZ991" s="221"/>
    </row>
    <row r="992" spans="1:52" x14ac:dyDescent="0.15">
      <c r="A992" s="275"/>
      <c r="B992" s="274"/>
      <c r="C992" s="111"/>
      <c r="D992" s="111">
        <v>0</v>
      </c>
      <c r="E992" s="105">
        <v>0</v>
      </c>
      <c r="F992" s="105">
        <v>13.246532918117209</v>
      </c>
      <c r="G992" s="105">
        <v>13.432881932225131</v>
      </c>
      <c r="H992" s="105">
        <v>0</v>
      </c>
      <c r="I992" s="105">
        <v>0</v>
      </c>
      <c r="J992" s="105"/>
      <c r="L992" s="25"/>
      <c r="M992" s="105">
        <f t="shared" si="127"/>
        <v>0</v>
      </c>
      <c r="N992" s="105">
        <f t="shared" si="128"/>
        <v>-0.18634901410792182</v>
      </c>
      <c r="O992" s="105">
        <f t="shared" si="129"/>
        <v>0</v>
      </c>
      <c r="P992" s="25"/>
      <c r="Q992" s="105"/>
      <c r="R992" s="105"/>
      <c r="S992" s="284"/>
      <c r="U992" s="25"/>
      <c r="V992" s="112">
        <f t="shared" si="130"/>
        <v>0</v>
      </c>
      <c r="W992" s="112">
        <f t="shared" si="131"/>
        <v>0</v>
      </c>
      <c r="X992" s="112">
        <f t="shared" si="132"/>
        <v>0</v>
      </c>
      <c r="Z992" s="102">
        <f t="shared" si="133"/>
        <v>1</v>
      </c>
      <c r="AA992" s="102">
        <f t="shared" si="134"/>
        <v>1</v>
      </c>
      <c r="AH992" s="221"/>
      <c r="AI992" s="270"/>
      <c r="AJ992" s="221"/>
      <c r="AK992" s="221"/>
      <c r="AL992" s="221"/>
      <c r="AM992" s="221"/>
      <c r="AN992" s="221"/>
      <c r="AO992" s="221"/>
      <c r="AP992" s="221"/>
      <c r="AQ992" s="274"/>
      <c r="AR992" s="274"/>
      <c r="AS992" s="221"/>
      <c r="AT992" s="221"/>
      <c r="AU992" s="221"/>
      <c r="AV992" s="221"/>
      <c r="AW992" s="221"/>
      <c r="AX992" s="221"/>
      <c r="AY992" s="221"/>
      <c r="AZ992" s="221"/>
    </row>
    <row r="993" spans="1:52" x14ac:dyDescent="0.15">
      <c r="A993" s="275"/>
      <c r="B993" s="274"/>
      <c r="C993" s="111"/>
      <c r="D993" s="111">
        <v>0</v>
      </c>
      <c r="E993" s="105">
        <v>0</v>
      </c>
      <c r="F993" s="105">
        <v>13.246532918117209</v>
      </c>
      <c r="G993" s="105">
        <v>13.432881932225131</v>
      </c>
      <c r="H993" s="105">
        <v>0</v>
      </c>
      <c r="I993" s="105">
        <v>0</v>
      </c>
      <c r="J993" s="105"/>
      <c r="L993" s="25"/>
      <c r="M993" s="105">
        <f t="shared" si="127"/>
        <v>0</v>
      </c>
      <c r="N993" s="105">
        <f t="shared" si="128"/>
        <v>-0.18634901410792182</v>
      </c>
      <c r="O993" s="105">
        <f t="shared" si="129"/>
        <v>0</v>
      </c>
      <c r="P993" s="25"/>
      <c r="Q993" s="105"/>
      <c r="R993" s="105"/>
      <c r="S993" s="284"/>
      <c r="U993" s="25"/>
      <c r="V993" s="112">
        <f t="shared" si="130"/>
        <v>0</v>
      </c>
      <c r="W993" s="112">
        <f t="shared" si="131"/>
        <v>0</v>
      </c>
      <c r="X993" s="112">
        <f t="shared" si="132"/>
        <v>0</v>
      </c>
      <c r="Z993" s="102">
        <f t="shared" si="133"/>
        <v>1</v>
      </c>
      <c r="AA993" s="102">
        <f t="shared" si="134"/>
        <v>1</v>
      </c>
      <c r="AH993" s="221"/>
      <c r="AI993" s="270"/>
      <c r="AJ993" s="221"/>
      <c r="AK993" s="221"/>
      <c r="AL993" s="221"/>
      <c r="AM993" s="221"/>
      <c r="AN993" s="221"/>
      <c r="AO993" s="221"/>
      <c r="AP993" s="221"/>
      <c r="AQ993" s="274"/>
      <c r="AR993" s="274"/>
      <c r="AS993" s="221"/>
      <c r="AT993" s="221"/>
      <c r="AU993" s="221"/>
      <c r="AV993" s="221"/>
      <c r="AW993" s="221"/>
      <c r="AX993" s="221"/>
      <c r="AY993" s="221"/>
      <c r="AZ993" s="221"/>
    </row>
    <row r="994" spans="1:52" x14ac:dyDescent="0.15">
      <c r="A994" s="275"/>
      <c r="B994" s="274"/>
      <c r="C994" s="111"/>
      <c r="D994" s="111">
        <v>0</v>
      </c>
      <c r="E994" s="105">
        <v>0</v>
      </c>
      <c r="F994" s="105">
        <v>13.246532918117209</v>
      </c>
      <c r="G994" s="105">
        <v>13.432881932225131</v>
      </c>
      <c r="H994" s="105">
        <v>0</v>
      </c>
      <c r="I994" s="105">
        <v>0</v>
      </c>
      <c r="J994" s="105"/>
      <c r="L994" s="25"/>
      <c r="M994" s="105">
        <f t="shared" si="127"/>
        <v>0</v>
      </c>
      <c r="N994" s="105">
        <f t="shared" si="128"/>
        <v>-0.18634901410792182</v>
      </c>
      <c r="O994" s="105">
        <f t="shared" si="129"/>
        <v>0</v>
      </c>
      <c r="P994" s="25"/>
      <c r="Q994" s="105"/>
      <c r="R994" s="105"/>
      <c r="S994" s="284"/>
      <c r="U994" s="25"/>
      <c r="V994" s="112">
        <f t="shared" si="130"/>
        <v>0</v>
      </c>
      <c r="W994" s="112">
        <f t="shared" si="131"/>
        <v>0</v>
      </c>
      <c r="X994" s="112">
        <f t="shared" si="132"/>
        <v>0</v>
      </c>
      <c r="Z994" s="102">
        <f t="shared" si="133"/>
        <v>1</v>
      </c>
      <c r="AA994" s="102">
        <f t="shared" si="134"/>
        <v>1</v>
      </c>
      <c r="AH994" s="221"/>
      <c r="AI994" s="270"/>
      <c r="AJ994" s="221"/>
      <c r="AK994" s="221"/>
      <c r="AL994" s="221"/>
      <c r="AM994" s="221"/>
      <c r="AN994" s="221"/>
      <c r="AO994" s="221"/>
      <c r="AP994" s="221"/>
      <c r="AQ994" s="274"/>
      <c r="AR994" s="274"/>
      <c r="AS994" s="221"/>
      <c r="AT994" s="221"/>
      <c r="AU994" s="221"/>
      <c r="AV994" s="221"/>
      <c r="AW994" s="221"/>
      <c r="AX994" s="221"/>
      <c r="AY994" s="221"/>
      <c r="AZ994" s="221"/>
    </row>
    <row r="995" spans="1:52" x14ac:dyDescent="0.15">
      <c r="A995" s="275"/>
      <c r="B995" s="274"/>
      <c r="C995" s="111"/>
      <c r="D995" s="111">
        <v>0</v>
      </c>
      <c r="E995" s="105">
        <v>0</v>
      </c>
      <c r="F995" s="105">
        <v>13.246532918117209</v>
      </c>
      <c r="G995" s="105">
        <v>13.432881932225131</v>
      </c>
      <c r="H995" s="105">
        <v>0</v>
      </c>
      <c r="I995" s="105">
        <v>0</v>
      </c>
      <c r="J995" s="105"/>
      <c r="L995" s="25"/>
      <c r="M995" s="105">
        <f t="shared" si="127"/>
        <v>0</v>
      </c>
      <c r="N995" s="105">
        <f t="shared" si="128"/>
        <v>-0.18634901410792182</v>
      </c>
      <c r="O995" s="105">
        <f t="shared" si="129"/>
        <v>0</v>
      </c>
      <c r="P995" s="25"/>
      <c r="Q995" s="105"/>
      <c r="R995" s="105"/>
      <c r="S995" s="284"/>
      <c r="U995" s="25"/>
      <c r="V995" s="112">
        <f t="shared" si="130"/>
        <v>0</v>
      </c>
      <c r="W995" s="112">
        <f t="shared" si="131"/>
        <v>0</v>
      </c>
      <c r="X995" s="112">
        <f t="shared" si="132"/>
        <v>0</v>
      </c>
      <c r="Z995" s="102">
        <f t="shared" si="133"/>
        <v>1</v>
      </c>
      <c r="AA995" s="102">
        <f t="shared" si="134"/>
        <v>1</v>
      </c>
      <c r="AH995" s="221"/>
      <c r="AI995" s="270"/>
      <c r="AJ995" s="221"/>
      <c r="AK995" s="221"/>
      <c r="AL995" s="221"/>
      <c r="AM995" s="221"/>
      <c r="AN995" s="221"/>
      <c r="AO995" s="221"/>
      <c r="AP995" s="221"/>
      <c r="AQ995" s="274"/>
      <c r="AR995" s="274"/>
      <c r="AS995" s="221"/>
      <c r="AT995" s="221"/>
      <c r="AU995" s="221"/>
      <c r="AV995" s="221"/>
      <c r="AW995" s="221"/>
      <c r="AX995" s="221"/>
      <c r="AY995" s="221"/>
      <c r="AZ995" s="221"/>
    </row>
    <row r="996" spans="1:52" x14ac:dyDescent="0.15">
      <c r="A996" s="275"/>
      <c r="B996" s="274"/>
      <c r="C996" s="111"/>
      <c r="D996" s="111">
        <v>0</v>
      </c>
      <c r="E996" s="105">
        <v>0</v>
      </c>
      <c r="F996" s="105">
        <v>13.246532918117209</v>
      </c>
      <c r="G996" s="105">
        <v>13.432881932225131</v>
      </c>
      <c r="H996" s="105">
        <v>0</v>
      </c>
      <c r="I996" s="105">
        <v>0</v>
      </c>
      <c r="J996" s="105"/>
      <c r="L996" s="25"/>
      <c r="M996" s="105">
        <f t="shared" si="127"/>
        <v>0</v>
      </c>
      <c r="N996" s="105">
        <f t="shared" si="128"/>
        <v>-0.18634901410792182</v>
      </c>
      <c r="O996" s="105">
        <f t="shared" si="129"/>
        <v>0</v>
      </c>
      <c r="P996" s="25"/>
      <c r="Q996" s="105"/>
      <c r="R996" s="105"/>
      <c r="S996" s="284"/>
      <c r="U996" s="25"/>
      <c r="V996" s="112">
        <f t="shared" si="130"/>
        <v>0</v>
      </c>
      <c r="W996" s="112">
        <f t="shared" si="131"/>
        <v>0</v>
      </c>
      <c r="X996" s="112">
        <f t="shared" si="132"/>
        <v>0</v>
      </c>
      <c r="Z996" s="102">
        <f t="shared" si="133"/>
        <v>1</v>
      </c>
      <c r="AA996" s="102">
        <f t="shared" si="134"/>
        <v>1</v>
      </c>
      <c r="AH996" s="221"/>
      <c r="AI996" s="270"/>
      <c r="AJ996" s="221"/>
      <c r="AK996" s="221"/>
      <c r="AL996" s="221"/>
      <c r="AM996" s="221"/>
      <c r="AN996" s="221"/>
      <c r="AO996" s="221"/>
      <c r="AP996" s="221"/>
      <c r="AQ996" s="274"/>
      <c r="AR996" s="274"/>
      <c r="AS996" s="221"/>
      <c r="AT996" s="221"/>
      <c r="AU996" s="221"/>
      <c r="AV996" s="221"/>
      <c r="AW996" s="221"/>
      <c r="AX996" s="221"/>
      <c r="AY996" s="221"/>
      <c r="AZ996" s="221"/>
    </row>
    <row r="997" spans="1:52" x14ac:dyDescent="0.15">
      <c r="A997" s="275"/>
      <c r="B997" s="274"/>
      <c r="C997" s="111"/>
      <c r="D997" s="111">
        <v>0</v>
      </c>
      <c r="E997" s="105">
        <v>0</v>
      </c>
      <c r="F997" s="105">
        <v>13.246532918117209</v>
      </c>
      <c r="G997" s="105">
        <v>13.432881932225131</v>
      </c>
      <c r="H997" s="105">
        <v>0</v>
      </c>
      <c r="I997" s="105">
        <v>0</v>
      </c>
      <c r="J997" s="105"/>
      <c r="L997" s="25"/>
      <c r="M997" s="105">
        <f t="shared" si="127"/>
        <v>0</v>
      </c>
      <c r="N997" s="105">
        <f t="shared" si="128"/>
        <v>-0.18634901410792182</v>
      </c>
      <c r="O997" s="105">
        <f t="shared" si="129"/>
        <v>0</v>
      </c>
      <c r="P997" s="25"/>
      <c r="Q997" s="105"/>
      <c r="R997" s="105"/>
      <c r="S997" s="284"/>
      <c r="U997" s="25"/>
      <c r="V997" s="112">
        <f t="shared" si="130"/>
        <v>0</v>
      </c>
      <c r="W997" s="112">
        <f t="shared" si="131"/>
        <v>0</v>
      </c>
      <c r="X997" s="112">
        <f t="shared" si="132"/>
        <v>0</v>
      </c>
      <c r="Z997" s="102">
        <f t="shared" si="133"/>
        <v>1</v>
      </c>
      <c r="AA997" s="102">
        <f t="shared" si="134"/>
        <v>1</v>
      </c>
      <c r="AH997" s="221"/>
      <c r="AI997" s="270"/>
      <c r="AJ997" s="221"/>
      <c r="AK997" s="221"/>
      <c r="AL997" s="221"/>
      <c r="AM997" s="221"/>
      <c r="AN997" s="221"/>
      <c r="AO997" s="221"/>
      <c r="AP997" s="221"/>
      <c r="AQ997" s="274"/>
      <c r="AR997" s="274"/>
      <c r="AS997" s="221"/>
      <c r="AT997" s="221"/>
      <c r="AU997" s="221"/>
      <c r="AV997" s="221"/>
      <c r="AW997" s="221"/>
      <c r="AX997" s="221"/>
      <c r="AY997" s="221"/>
      <c r="AZ997" s="221"/>
    </row>
    <row r="998" spans="1:52" x14ac:dyDescent="0.15">
      <c r="A998" s="275"/>
      <c r="B998" s="274"/>
      <c r="C998" s="111"/>
      <c r="D998" s="111">
        <v>0</v>
      </c>
      <c r="E998" s="105">
        <v>0</v>
      </c>
      <c r="F998" s="105">
        <v>13.246532918117209</v>
      </c>
      <c r="G998" s="105">
        <v>13.432881932225131</v>
      </c>
      <c r="H998" s="105">
        <v>0</v>
      </c>
      <c r="I998" s="105">
        <v>0</v>
      </c>
      <c r="J998" s="105"/>
      <c r="L998" s="25"/>
      <c r="M998" s="105">
        <f t="shared" si="127"/>
        <v>0</v>
      </c>
      <c r="N998" s="105">
        <f t="shared" si="128"/>
        <v>-0.18634901410792182</v>
      </c>
      <c r="O998" s="105">
        <f t="shared" si="129"/>
        <v>0</v>
      </c>
      <c r="P998" s="25"/>
      <c r="Q998" s="105"/>
      <c r="R998" s="105"/>
      <c r="S998" s="284"/>
      <c r="U998" s="25"/>
      <c r="V998" s="112">
        <f t="shared" si="130"/>
        <v>0</v>
      </c>
      <c r="W998" s="112">
        <f t="shared" si="131"/>
        <v>0</v>
      </c>
      <c r="X998" s="112">
        <f t="shared" si="132"/>
        <v>0</v>
      </c>
      <c r="Z998" s="102">
        <f t="shared" si="133"/>
        <v>1</v>
      </c>
      <c r="AA998" s="102">
        <f t="shared" si="134"/>
        <v>1</v>
      </c>
      <c r="AH998" s="221"/>
      <c r="AI998" s="270"/>
      <c r="AJ998" s="221"/>
      <c r="AK998" s="221"/>
      <c r="AL998" s="221"/>
      <c r="AM998" s="221"/>
      <c r="AN998" s="221"/>
      <c r="AO998" s="221"/>
      <c r="AP998" s="221"/>
      <c r="AQ998" s="274"/>
      <c r="AR998" s="274"/>
      <c r="AS998" s="221"/>
      <c r="AT998" s="221"/>
      <c r="AU998" s="221"/>
      <c r="AV998" s="221"/>
      <c r="AW998" s="221"/>
      <c r="AX998" s="221"/>
      <c r="AY998" s="221"/>
      <c r="AZ998" s="221"/>
    </row>
    <row r="999" spans="1:52" x14ac:dyDescent="0.15">
      <c r="A999" s="275"/>
      <c r="B999" s="274"/>
      <c r="C999" s="111"/>
      <c r="D999" s="111">
        <v>0</v>
      </c>
      <c r="E999" s="105">
        <v>0</v>
      </c>
      <c r="F999" s="105">
        <v>13.246532918117209</v>
      </c>
      <c r="G999" s="105">
        <v>13.432881932225131</v>
      </c>
      <c r="H999" s="105">
        <v>0</v>
      </c>
      <c r="I999" s="105">
        <v>0</v>
      </c>
      <c r="J999" s="105"/>
      <c r="L999" s="25"/>
      <c r="M999" s="105">
        <f t="shared" si="127"/>
        <v>0</v>
      </c>
      <c r="N999" s="105">
        <f t="shared" si="128"/>
        <v>-0.18634901410792182</v>
      </c>
      <c r="O999" s="105">
        <f t="shared" si="129"/>
        <v>0</v>
      </c>
      <c r="P999" s="25"/>
      <c r="Q999" s="105"/>
      <c r="R999" s="105"/>
      <c r="S999" s="284"/>
      <c r="U999" s="25"/>
      <c r="V999" s="112">
        <f t="shared" si="130"/>
        <v>0</v>
      </c>
      <c r="W999" s="112">
        <f t="shared" si="131"/>
        <v>0</v>
      </c>
      <c r="X999" s="112">
        <f t="shared" si="132"/>
        <v>0</v>
      </c>
      <c r="Z999" s="102">
        <f t="shared" si="133"/>
        <v>1</v>
      </c>
      <c r="AA999" s="102">
        <f t="shared" si="134"/>
        <v>1</v>
      </c>
      <c r="AH999" s="221"/>
      <c r="AI999" s="270"/>
      <c r="AJ999" s="221"/>
      <c r="AK999" s="221"/>
      <c r="AL999" s="221"/>
      <c r="AM999" s="221"/>
      <c r="AN999" s="221"/>
      <c r="AO999" s="221"/>
      <c r="AP999" s="221"/>
      <c r="AQ999" s="274"/>
      <c r="AR999" s="274"/>
      <c r="AS999" s="221"/>
      <c r="AT999" s="221"/>
      <c r="AU999" s="221"/>
      <c r="AV999" s="221"/>
      <c r="AW999" s="221"/>
      <c r="AX999" s="221"/>
      <c r="AY999" s="221"/>
      <c r="AZ999" s="221"/>
    </row>
    <row r="1000" spans="1:52" x14ac:dyDescent="0.15">
      <c r="A1000" s="275"/>
      <c r="B1000" s="274"/>
      <c r="C1000" s="111"/>
      <c r="D1000" s="111">
        <v>0</v>
      </c>
      <c r="E1000" s="105">
        <v>0</v>
      </c>
      <c r="F1000" s="105">
        <v>13.246532918117209</v>
      </c>
      <c r="G1000" s="105">
        <v>13.432881932225131</v>
      </c>
      <c r="H1000" s="105">
        <v>0</v>
      </c>
      <c r="I1000" s="105">
        <v>0</v>
      </c>
      <c r="J1000" s="105"/>
      <c r="L1000" s="25"/>
      <c r="M1000" s="105">
        <f t="shared" si="127"/>
        <v>0</v>
      </c>
      <c r="N1000" s="105">
        <f t="shared" si="128"/>
        <v>-0.18634901410792182</v>
      </c>
      <c r="O1000" s="105">
        <f t="shared" si="129"/>
        <v>0</v>
      </c>
      <c r="P1000" s="25"/>
      <c r="Q1000" s="105"/>
      <c r="R1000" s="105"/>
      <c r="S1000" s="284"/>
      <c r="U1000" s="25"/>
      <c r="V1000" s="112">
        <f t="shared" si="130"/>
        <v>0</v>
      </c>
      <c r="W1000" s="112">
        <f t="shared" si="131"/>
        <v>0</v>
      </c>
      <c r="X1000" s="112">
        <f t="shared" si="132"/>
        <v>0</v>
      </c>
      <c r="Z1000" s="102">
        <f t="shared" si="133"/>
        <v>1</v>
      </c>
      <c r="AA1000" s="102">
        <f t="shared" si="134"/>
        <v>1</v>
      </c>
      <c r="AH1000" s="221"/>
      <c r="AI1000" s="270"/>
      <c r="AJ1000" s="221"/>
      <c r="AK1000" s="221"/>
      <c r="AL1000" s="221"/>
      <c r="AM1000" s="221"/>
      <c r="AN1000" s="221"/>
      <c r="AO1000" s="221"/>
      <c r="AP1000" s="221"/>
      <c r="AQ1000" s="274"/>
      <c r="AR1000" s="274"/>
      <c r="AS1000" s="221"/>
      <c r="AT1000" s="221"/>
      <c r="AU1000" s="221"/>
      <c r="AV1000" s="221"/>
      <c r="AW1000" s="221"/>
      <c r="AX1000" s="221"/>
      <c r="AY1000" s="221"/>
      <c r="AZ1000" s="221"/>
    </row>
    <row r="1001" spans="1:52" x14ac:dyDescent="0.15">
      <c r="A1001" s="275"/>
      <c r="B1001" s="274"/>
      <c r="C1001" s="111"/>
      <c r="D1001" s="111">
        <v>0</v>
      </c>
      <c r="E1001" s="105">
        <v>0</v>
      </c>
      <c r="F1001" s="105">
        <v>13.246532918117209</v>
      </c>
      <c r="G1001" s="105">
        <v>13.432881932225131</v>
      </c>
      <c r="H1001" s="105">
        <v>0</v>
      </c>
      <c r="I1001" s="105">
        <v>0</v>
      </c>
      <c r="J1001" s="105"/>
      <c r="L1001" s="25"/>
      <c r="M1001" s="105">
        <f t="shared" si="127"/>
        <v>0</v>
      </c>
      <c r="N1001" s="105">
        <f t="shared" si="128"/>
        <v>-0.18634901410792182</v>
      </c>
      <c r="O1001" s="105">
        <f t="shared" si="129"/>
        <v>0</v>
      </c>
      <c r="P1001" s="25"/>
      <c r="Q1001" s="105"/>
      <c r="R1001" s="105"/>
      <c r="S1001" s="284"/>
      <c r="U1001" s="25"/>
      <c r="V1001" s="112">
        <f t="shared" si="130"/>
        <v>0</v>
      </c>
      <c r="W1001" s="112">
        <f t="shared" si="131"/>
        <v>0</v>
      </c>
      <c r="X1001" s="112">
        <f t="shared" si="132"/>
        <v>0</v>
      </c>
      <c r="Z1001" s="102">
        <f t="shared" si="133"/>
        <v>1</v>
      </c>
      <c r="AA1001" s="102">
        <f t="shared" si="134"/>
        <v>1</v>
      </c>
      <c r="AH1001" s="221"/>
      <c r="AI1001" s="270"/>
      <c r="AJ1001" s="221"/>
      <c r="AK1001" s="221"/>
      <c r="AL1001" s="221"/>
      <c r="AM1001" s="221"/>
      <c r="AN1001" s="221"/>
      <c r="AO1001" s="221"/>
      <c r="AP1001" s="221"/>
      <c r="AQ1001" s="274"/>
      <c r="AR1001" s="274"/>
      <c r="AS1001" s="221"/>
      <c r="AT1001" s="221"/>
      <c r="AU1001" s="221"/>
      <c r="AV1001" s="221"/>
      <c r="AW1001" s="221"/>
      <c r="AX1001" s="221"/>
      <c r="AY1001" s="221"/>
      <c r="AZ1001" s="221"/>
    </row>
    <row r="1002" spans="1:52" x14ac:dyDescent="0.15">
      <c r="A1002" s="275"/>
      <c r="B1002" s="274"/>
      <c r="C1002" s="111"/>
      <c r="D1002" s="111">
        <v>0</v>
      </c>
      <c r="E1002" s="105">
        <v>0</v>
      </c>
      <c r="F1002" s="105">
        <v>13.246532918117209</v>
      </c>
      <c r="G1002" s="105">
        <v>13.432881932225131</v>
      </c>
      <c r="H1002" s="105">
        <v>0</v>
      </c>
      <c r="I1002" s="105">
        <v>0</v>
      </c>
      <c r="J1002" s="105"/>
      <c r="L1002" s="25"/>
      <c r="M1002" s="105">
        <f t="shared" si="127"/>
        <v>0</v>
      </c>
      <c r="N1002" s="105">
        <f t="shared" si="128"/>
        <v>-0.18634901410792182</v>
      </c>
      <c r="O1002" s="105">
        <f t="shared" si="129"/>
        <v>0</v>
      </c>
      <c r="P1002" s="25"/>
      <c r="Q1002" s="105"/>
      <c r="R1002" s="105"/>
      <c r="S1002" s="284"/>
      <c r="U1002" s="25"/>
      <c r="V1002" s="112">
        <f t="shared" si="130"/>
        <v>0</v>
      </c>
      <c r="W1002" s="112">
        <f t="shared" si="131"/>
        <v>0</v>
      </c>
      <c r="X1002" s="112">
        <f t="shared" si="132"/>
        <v>0</v>
      </c>
      <c r="Z1002" s="102">
        <f t="shared" si="133"/>
        <v>1</v>
      </c>
      <c r="AA1002" s="102">
        <f t="shared" si="134"/>
        <v>1</v>
      </c>
      <c r="AH1002" s="221"/>
      <c r="AI1002" s="270"/>
      <c r="AJ1002" s="221"/>
      <c r="AK1002" s="221"/>
      <c r="AL1002" s="221"/>
      <c r="AM1002" s="221"/>
      <c r="AN1002" s="221"/>
      <c r="AO1002" s="221"/>
      <c r="AP1002" s="221"/>
      <c r="AQ1002" s="274"/>
      <c r="AR1002" s="274"/>
      <c r="AS1002" s="221"/>
      <c r="AT1002" s="221"/>
      <c r="AU1002" s="221"/>
      <c r="AV1002" s="221"/>
      <c r="AW1002" s="221"/>
      <c r="AX1002" s="221"/>
      <c r="AY1002" s="221"/>
      <c r="AZ1002" s="221"/>
    </row>
    <row r="1003" spans="1:52" x14ac:dyDescent="0.15">
      <c r="A1003" s="275"/>
      <c r="B1003" s="274"/>
      <c r="C1003" s="111"/>
      <c r="D1003" s="111">
        <v>0</v>
      </c>
      <c r="E1003" s="105">
        <v>0</v>
      </c>
      <c r="F1003" s="105">
        <v>13.246532918117209</v>
      </c>
      <c r="G1003" s="105">
        <v>13.432881932225131</v>
      </c>
      <c r="H1003" s="105">
        <v>0</v>
      </c>
      <c r="I1003" s="105">
        <v>0</v>
      </c>
      <c r="J1003" s="105"/>
      <c r="L1003" s="25"/>
      <c r="M1003" s="105">
        <f t="shared" si="127"/>
        <v>0</v>
      </c>
      <c r="N1003" s="105">
        <f t="shared" si="128"/>
        <v>-0.18634901410792182</v>
      </c>
      <c r="O1003" s="105">
        <f t="shared" si="129"/>
        <v>0</v>
      </c>
      <c r="P1003" s="25"/>
      <c r="Q1003" s="105"/>
      <c r="R1003" s="105"/>
      <c r="S1003" s="284"/>
      <c r="U1003" s="25"/>
      <c r="V1003" s="112">
        <f t="shared" si="130"/>
        <v>0</v>
      </c>
      <c r="W1003" s="112">
        <f t="shared" si="131"/>
        <v>0</v>
      </c>
      <c r="X1003" s="112">
        <f t="shared" si="132"/>
        <v>0</v>
      </c>
      <c r="Z1003" s="102">
        <f t="shared" si="133"/>
        <v>1</v>
      </c>
      <c r="AA1003" s="102">
        <f t="shared" si="134"/>
        <v>1</v>
      </c>
      <c r="AH1003" s="221"/>
      <c r="AI1003" s="270"/>
      <c r="AJ1003" s="221"/>
      <c r="AK1003" s="221"/>
      <c r="AL1003" s="221"/>
      <c r="AM1003" s="221"/>
      <c r="AN1003" s="221"/>
      <c r="AO1003" s="221"/>
      <c r="AP1003" s="221"/>
      <c r="AQ1003" s="274"/>
      <c r="AR1003" s="274"/>
      <c r="AS1003" s="221"/>
      <c r="AT1003" s="221"/>
      <c r="AU1003" s="221"/>
      <c r="AV1003" s="221"/>
      <c r="AW1003" s="221"/>
      <c r="AX1003" s="221"/>
      <c r="AY1003" s="221"/>
      <c r="AZ1003" s="221"/>
    </row>
    <row r="1004" spans="1:52" x14ac:dyDescent="0.15">
      <c r="A1004" s="275"/>
      <c r="B1004" s="274"/>
      <c r="C1004" s="111"/>
      <c r="D1004" s="111">
        <v>0</v>
      </c>
      <c r="E1004" s="105">
        <v>0</v>
      </c>
      <c r="F1004" s="105">
        <v>13.246532918117209</v>
      </c>
      <c r="G1004" s="105">
        <v>13.432881932225131</v>
      </c>
      <c r="H1004" s="105">
        <v>0</v>
      </c>
      <c r="I1004" s="105">
        <v>0</v>
      </c>
      <c r="J1004" s="105"/>
      <c r="L1004" s="25"/>
      <c r="M1004" s="105">
        <f t="shared" si="127"/>
        <v>0</v>
      </c>
      <c r="N1004" s="105">
        <f t="shared" si="128"/>
        <v>-0.18634901410792182</v>
      </c>
      <c r="O1004" s="105">
        <f t="shared" si="129"/>
        <v>0</v>
      </c>
      <c r="P1004" s="25"/>
      <c r="Q1004" s="105"/>
      <c r="R1004" s="105"/>
      <c r="S1004" s="284"/>
      <c r="U1004" s="25"/>
      <c r="V1004" s="112">
        <f t="shared" si="130"/>
        <v>0</v>
      </c>
      <c r="W1004" s="112">
        <f t="shared" si="131"/>
        <v>0</v>
      </c>
      <c r="X1004" s="112">
        <f t="shared" si="132"/>
        <v>0</v>
      </c>
      <c r="Z1004" s="102">
        <f t="shared" si="133"/>
        <v>1</v>
      </c>
      <c r="AA1004" s="102">
        <f t="shared" si="134"/>
        <v>1</v>
      </c>
      <c r="AH1004" s="221"/>
      <c r="AI1004" s="270"/>
      <c r="AJ1004" s="221"/>
      <c r="AK1004" s="221"/>
      <c r="AL1004" s="221"/>
      <c r="AM1004" s="221"/>
      <c r="AN1004" s="221"/>
      <c r="AO1004" s="221"/>
      <c r="AP1004" s="221"/>
      <c r="AQ1004" s="274"/>
      <c r="AR1004" s="274"/>
      <c r="AS1004" s="221"/>
      <c r="AT1004" s="221"/>
      <c r="AU1004" s="221"/>
      <c r="AV1004" s="221"/>
      <c r="AW1004" s="221"/>
      <c r="AX1004" s="221"/>
      <c r="AY1004" s="221"/>
      <c r="AZ1004" s="221"/>
    </row>
    <row r="1005" spans="1:52" x14ac:dyDescent="0.15">
      <c r="A1005" s="275"/>
      <c r="B1005" s="274"/>
      <c r="C1005" s="111"/>
      <c r="D1005" s="111">
        <v>0</v>
      </c>
      <c r="E1005" s="105">
        <v>0</v>
      </c>
      <c r="F1005" s="105">
        <v>13.246532918117209</v>
      </c>
      <c r="G1005" s="105">
        <v>13.432881932225131</v>
      </c>
      <c r="H1005" s="105">
        <v>0</v>
      </c>
      <c r="I1005" s="105">
        <v>0</v>
      </c>
      <c r="J1005" s="105"/>
      <c r="L1005" s="25"/>
      <c r="M1005" s="105">
        <f t="shared" si="127"/>
        <v>0</v>
      </c>
      <c r="N1005" s="105">
        <f t="shared" si="128"/>
        <v>-0.18634901410792182</v>
      </c>
      <c r="O1005" s="105">
        <f t="shared" si="129"/>
        <v>0</v>
      </c>
      <c r="P1005" s="25"/>
      <c r="Q1005" s="105"/>
      <c r="R1005" s="105"/>
      <c r="S1005" s="284"/>
      <c r="U1005" s="25"/>
      <c r="V1005" s="112">
        <f t="shared" si="130"/>
        <v>0</v>
      </c>
      <c r="W1005" s="112">
        <f t="shared" si="131"/>
        <v>0</v>
      </c>
      <c r="X1005" s="112">
        <f t="shared" si="132"/>
        <v>0</v>
      </c>
      <c r="Z1005" s="102">
        <f t="shared" si="133"/>
        <v>1</v>
      </c>
      <c r="AA1005" s="102">
        <f t="shared" si="134"/>
        <v>1</v>
      </c>
      <c r="AH1005" s="221"/>
      <c r="AI1005" s="270"/>
      <c r="AJ1005" s="221"/>
      <c r="AK1005" s="221"/>
      <c r="AL1005" s="221"/>
      <c r="AM1005" s="221"/>
      <c r="AN1005" s="221"/>
      <c r="AO1005" s="221"/>
      <c r="AP1005" s="221"/>
      <c r="AQ1005" s="274"/>
      <c r="AR1005" s="274"/>
      <c r="AS1005" s="221"/>
      <c r="AT1005" s="221"/>
      <c r="AU1005" s="221"/>
      <c r="AV1005" s="221"/>
      <c r="AW1005" s="221"/>
      <c r="AX1005" s="221"/>
      <c r="AY1005" s="221"/>
      <c r="AZ1005" s="221"/>
    </row>
    <row r="1006" spans="1:52" x14ac:dyDescent="0.15">
      <c r="A1006" s="275"/>
      <c r="B1006" s="274"/>
      <c r="C1006" s="111"/>
      <c r="D1006" s="111">
        <v>0</v>
      </c>
      <c r="E1006" s="105">
        <v>0</v>
      </c>
      <c r="F1006" s="105">
        <v>13.246532918117209</v>
      </c>
      <c r="G1006" s="105">
        <v>13.432881932225131</v>
      </c>
      <c r="H1006" s="105">
        <v>0</v>
      </c>
      <c r="I1006" s="105">
        <v>0</v>
      </c>
      <c r="J1006" s="105"/>
      <c r="L1006" s="25"/>
      <c r="M1006" s="105">
        <f t="shared" si="127"/>
        <v>0</v>
      </c>
      <c r="N1006" s="105">
        <f t="shared" si="128"/>
        <v>-0.18634901410792182</v>
      </c>
      <c r="O1006" s="105">
        <f t="shared" si="129"/>
        <v>0</v>
      </c>
      <c r="P1006" s="25"/>
      <c r="Q1006" s="105"/>
      <c r="R1006" s="105"/>
      <c r="S1006" s="284"/>
      <c r="U1006" s="25"/>
      <c r="V1006" s="112">
        <f t="shared" si="130"/>
        <v>0</v>
      </c>
      <c r="W1006" s="112">
        <f t="shared" si="131"/>
        <v>0</v>
      </c>
      <c r="X1006" s="112">
        <f t="shared" si="132"/>
        <v>0</v>
      </c>
      <c r="Z1006" s="102">
        <f t="shared" si="133"/>
        <v>1</v>
      </c>
      <c r="AA1006" s="102">
        <f t="shared" si="134"/>
        <v>1</v>
      </c>
      <c r="AH1006" s="221"/>
      <c r="AI1006" s="270"/>
      <c r="AJ1006" s="221"/>
      <c r="AK1006" s="221"/>
      <c r="AL1006" s="221"/>
      <c r="AM1006" s="221"/>
      <c r="AN1006" s="221"/>
      <c r="AO1006" s="221"/>
      <c r="AP1006" s="221"/>
      <c r="AQ1006" s="274"/>
      <c r="AR1006" s="274"/>
      <c r="AS1006" s="221"/>
      <c r="AT1006" s="221"/>
      <c r="AU1006" s="221"/>
      <c r="AV1006" s="221"/>
      <c r="AW1006" s="221"/>
      <c r="AX1006" s="221"/>
      <c r="AY1006" s="221"/>
      <c r="AZ1006" s="221"/>
    </row>
    <row r="1007" spans="1:52" x14ac:dyDescent="0.15">
      <c r="A1007" s="275"/>
      <c r="B1007" s="274"/>
      <c r="C1007" s="111"/>
      <c r="D1007" s="111">
        <v>0</v>
      </c>
      <c r="E1007" s="105">
        <v>0</v>
      </c>
      <c r="F1007" s="105">
        <v>13.246532918117209</v>
      </c>
      <c r="G1007" s="105">
        <v>13.432881932225131</v>
      </c>
      <c r="H1007" s="105">
        <v>0</v>
      </c>
      <c r="I1007" s="105">
        <v>0</v>
      </c>
      <c r="J1007" s="105"/>
      <c r="L1007" s="25"/>
      <c r="M1007" s="105">
        <f t="shared" si="127"/>
        <v>0</v>
      </c>
      <c r="N1007" s="105">
        <f t="shared" si="128"/>
        <v>-0.18634901410792182</v>
      </c>
      <c r="O1007" s="105">
        <f t="shared" si="129"/>
        <v>0</v>
      </c>
      <c r="P1007" s="25"/>
      <c r="Q1007" s="105"/>
      <c r="R1007" s="105"/>
      <c r="S1007" s="284"/>
      <c r="U1007" s="25"/>
      <c r="V1007" s="112">
        <f t="shared" si="130"/>
        <v>0</v>
      </c>
      <c r="W1007" s="112">
        <f t="shared" si="131"/>
        <v>0</v>
      </c>
      <c r="X1007" s="112">
        <f t="shared" si="132"/>
        <v>0</v>
      </c>
      <c r="Z1007" s="102">
        <f t="shared" si="133"/>
        <v>1</v>
      </c>
      <c r="AA1007" s="102">
        <f t="shared" si="134"/>
        <v>1</v>
      </c>
      <c r="AH1007" s="221"/>
      <c r="AI1007" s="270"/>
      <c r="AJ1007" s="221"/>
      <c r="AK1007" s="221"/>
      <c r="AL1007" s="221"/>
      <c r="AM1007" s="221"/>
      <c r="AN1007" s="221"/>
      <c r="AO1007" s="221"/>
      <c r="AP1007" s="221"/>
      <c r="AQ1007" s="274"/>
      <c r="AR1007" s="274"/>
      <c r="AS1007" s="221"/>
      <c r="AT1007" s="221"/>
      <c r="AU1007" s="221"/>
      <c r="AV1007" s="221"/>
      <c r="AW1007" s="221"/>
      <c r="AX1007" s="221"/>
      <c r="AY1007" s="221"/>
      <c r="AZ1007" s="221"/>
    </row>
    <row r="1008" spans="1:52" x14ac:dyDescent="0.15">
      <c r="A1008" s="275"/>
      <c r="B1008" s="274"/>
      <c r="C1008" s="111"/>
      <c r="D1008" s="111">
        <v>0</v>
      </c>
      <c r="E1008" s="105">
        <v>0</v>
      </c>
      <c r="F1008" s="105">
        <v>13.246532918117209</v>
      </c>
      <c r="G1008" s="105">
        <v>13.432881932225131</v>
      </c>
      <c r="H1008" s="105">
        <v>0</v>
      </c>
      <c r="I1008" s="105">
        <v>0</v>
      </c>
      <c r="J1008" s="105"/>
      <c r="L1008" s="25"/>
      <c r="M1008" s="105">
        <f t="shared" si="127"/>
        <v>0</v>
      </c>
      <c r="N1008" s="105">
        <f t="shared" si="128"/>
        <v>-0.18634901410792182</v>
      </c>
      <c r="O1008" s="105">
        <f t="shared" si="129"/>
        <v>0</v>
      </c>
      <c r="P1008" s="25"/>
      <c r="Q1008" s="105"/>
      <c r="R1008" s="105"/>
      <c r="S1008" s="284"/>
      <c r="U1008" s="25"/>
      <c r="V1008" s="112">
        <f t="shared" si="130"/>
        <v>0</v>
      </c>
      <c r="W1008" s="112">
        <f t="shared" si="131"/>
        <v>0</v>
      </c>
      <c r="X1008" s="112">
        <f t="shared" si="132"/>
        <v>0</v>
      </c>
      <c r="Z1008" s="102">
        <f t="shared" si="133"/>
        <v>1</v>
      </c>
      <c r="AA1008" s="102">
        <f t="shared" si="134"/>
        <v>1</v>
      </c>
      <c r="AH1008" s="221"/>
      <c r="AI1008" s="270"/>
      <c r="AJ1008" s="221"/>
      <c r="AK1008" s="221"/>
      <c r="AL1008" s="221"/>
      <c r="AM1008" s="221"/>
      <c r="AN1008" s="221"/>
      <c r="AO1008" s="221"/>
      <c r="AP1008" s="221"/>
      <c r="AQ1008" s="274"/>
      <c r="AR1008" s="274"/>
      <c r="AS1008" s="221"/>
      <c r="AT1008" s="221"/>
      <c r="AU1008" s="221"/>
      <c r="AV1008" s="221"/>
      <c r="AW1008" s="221"/>
      <c r="AX1008" s="221"/>
      <c r="AY1008" s="221"/>
      <c r="AZ1008" s="221"/>
    </row>
    <row r="1009" spans="1:52" x14ac:dyDescent="0.15">
      <c r="A1009" s="275"/>
      <c r="B1009" s="274"/>
      <c r="C1009" s="111"/>
      <c r="D1009" s="111">
        <v>0</v>
      </c>
      <c r="E1009" s="105">
        <v>0</v>
      </c>
      <c r="F1009" s="105">
        <v>13.246532918117209</v>
      </c>
      <c r="G1009" s="105">
        <v>13.432881932225131</v>
      </c>
      <c r="H1009" s="105">
        <v>0</v>
      </c>
      <c r="I1009" s="105">
        <v>0</v>
      </c>
      <c r="J1009" s="105"/>
      <c r="L1009" s="25"/>
      <c r="M1009" s="105">
        <f t="shared" si="127"/>
        <v>0</v>
      </c>
      <c r="N1009" s="105">
        <f t="shared" si="128"/>
        <v>-0.18634901410792182</v>
      </c>
      <c r="O1009" s="105">
        <f t="shared" si="129"/>
        <v>0</v>
      </c>
      <c r="P1009" s="25"/>
      <c r="Q1009" s="105"/>
      <c r="R1009" s="105"/>
      <c r="S1009" s="284"/>
      <c r="U1009" s="25"/>
      <c r="V1009" s="112">
        <f t="shared" si="130"/>
        <v>0</v>
      </c>
      <c r="W1009" s="112">
        <f t="shared" si="131"/>
        <v>0</v>
      </c>
      <c r="X1009" s="112">
        <f t="shared" si="132"/>
        <v>0</v>
      </c>
      <c r="Z1009" s="102">
        <f t="shared" si="133"/>
        <v>1</v>
      </c>
      <c r="AA1009" s="102">
        <f t="shared" si="134"/>
        <v>1</v>
      </c>
      <c r="AH1009" s="221"/>
      <c r="AI1009" s="270"/>
      <c r="AJ1009" s="221"/>
      <c r="AK1009" s="221"/>
      <c r="AL1009" s="221"/>
      <c r="AM1009" s="221"/>
      <c r="AN1009" s="221"/>
      <c r="AO1009" s="221"/>
      <c r="AP1009" s="221"/>
      <c r="AQ1009" s="274"/>
      <c r="AR1009" s="274"/>
      <c r="AS1009" s="221"/>
      <c r="AT1009" s="221"/>
      <c r="AU1009" s="221"/>
      <c r="AV1009" s="221"/>
      <c r="AW1009" s="221"/>
      <c r="AX1009" s="221"/>
      <c r="AY1009" s="221"/>
      <c r="AZ1009" s="221"/>
    </row>
    <row r="1010" spans="1:52" x14ac:dyDescent="0.15">
      <c r="A1010" s="275"/>
      <c r="B1010" s="274"/>
      <c r="C1010" s="111"/>
      <c r="D1010" s="111">
        <v>0</v>
      </c>
      <c r="E1010" s="105">
        <v>0</v>
      </c>
      <c r="F1010" s="105">
        <v>13.246532918117209</v>
      </c>
      <c r="G1010" s="105">
        <v>13.432881932225131</v>
      </c>
      <c r="H1010" s="105">
        <v>0</v>
      </c>
      <c r="I1010" s="105">
        <v>0</v>
      </c>
      <c r="J1010" s="105"/>
      <c r="L1010" s="25"/>
      <c r="M1010" s="105">
        <f t="shared" si="127"/>
        <v>0</v>
      </c>
      <c r="N1010" s="105">
        <f t="shared" si="128"/>
        <v>-0.18634901410792182</v>
      </c>
      <c r="O1010" s="105">
        <f t="shared" si="129"/>
        <v>0</v>
      </c>
      <c r="P1010" s="25"/>
      <c r="Q1010" s="105"/>
      <c r="R1010" s="105"/>
      <c r="S1010" s="284"/>
      <c r="U1010" s="25"/>
      <c r="V1010" s="112">
        <f t="shared" si="130"/>
        <v>0</v>
      </c>
      <c r="W1010" s="112">
        <f t="shared" si="131"/>
        <v>0</v>
      </c>
      <c r="X1010" s="112">
        <f t="shared" si="132"/>
        <v>0</v>
      </c>
      <c r="Z1010" s="102">
        <f t="shared" si="133"/>
        <v>1</v>
      </c>
      <c r="AA1010" s="102">
        <f t="shared" si="134"/>
        <v>1</v>
      </c>
      <c r="AH1010" s="221"/>
      <c r="AI1010" s="270"/>
      <c r="AJ1010" s="221"/>
      <c r="AK1010" s="221"/>
      <c r="AL1010" s="221"/>
      <c r="AM1010" s="221"/>
      <c r="AN1010" s="221"/>
      <c r="AO1010" s="221"/>
      <c r="AP1010" s="221"/>
      <c r="AQ1010" s="274"/>
      <c r="AR1010" s="274"/>
      <c r="AS1010" s="221"/>
      <c r="AT1010" s="221"/>
      <c r="AU1010" s="221"/>
      <c r="AV1010" s="221"/>
      <c r="AW1010" s="221"/>
      <c r="AX1010" s="221"/>
      <c r="AY1010" s="221"/>
      <c r="AZ1010" s="221"/>
    </row>
    <row r="1011" spans="1:52" x14ac:dyDescent="0.15">
      <c r="A1011" s="275"/>
      <c r="B1011" s="274"/>
      <c r="C1011" s="111"/>
      <c r="D1011" s="111">
        <v>0</v>
      </c>
      <c r="E1011" s="105">
        <v>0</v>
      </c>
      <c r="F1011" s="105">
        <v>13.246532918117209</v>
      </c>
      <c r="G1011" s="105">
        <v>13.432881932225131</v>
      </c>
      <c r="H1011" s="105">
        <v>0</v>
      </c>
      <c r="I1011" s="105">
        <v>0</v>
      </c>
      <c r="J1011" s="105"/>
      <c r="L1011" s="25"/>
      <c r="M1011" s="105">
        <f t="shared" si="127"/>
        <v>0</v>
      </c>
      <c r="N1011" s="105">
        <f t="shared" si="128"/>
        <v>-0.18634901410792182</v>
      </c>
      <c r="O1011" s="105">
        <f t="shared" si="129"/>
        <v>0</v>
      </c>
      <c r="P1011" s="25"/>
      <c r="Q1011" s="105"/>
      <c r="R1011" s="105"/>
      <c r="S1011" s="284"/>
      <c r="U1011" s="25"/>
      <c r="V1011" s="112">
        <f t="shared" si="130"/>
        <v>0</v>
      </c>
      <c r="W1011" s="112">
        <f t="shared" si="131"/>
        <v>0</v>
      </c>
      <c r="X1011" s="112">
        <f t="shared" si="132"/>
        <v>0</v>
      </c>
      <c r="Z1011" s="102">
        <f t="shared" si="133"/>
        <v>1</v>
      </c>
      <c r="AA1011" s="102">
        <f t="shared" si="134"/>
        <v>1</v>
      </c>
      <c r="AH1011" s="221"/>
      <c r="AI1011" s="270"/>
      <c r="AJ1011" s="221"/>
      <c r="AK1011" s="221"/>
      <c r="AL1011" s="221"/>
      <c r="AM1011" s="221"/>
      <c r="AN1011" s="221"/>
      <c r="AO1011" s="221"/>
      <c r="AP1011" s="221"/>
      <c r="AQ1011" s="274"/>
      <c r="AR1011" s="274"/>
      <c r="AS1011" s="221"/>
      <c r="AT1011" s="221"/>
      <c r="AU1011" s="221"/>
      <c r="AV1011" s="221"/>
      <c r="AW1011" s="221"/>
      <c r="AX1011" s="221"/>
      <c r="AY1011" s="221"/>
      <c r="AZ1011" s="221"/>
    </row>
    <row r="1012" spans="1:52" x14ac:dyDescent="0.15">
      <c r="A1012" s="275"/>
      <c r="B1012" s="274"/>
      <c r="C1012" s="111"/>
      <c r="D1012" s="111">
        <v>0</v>
      </c>
      <c r="E1012" s="105">
        <v>0</v>
      </c>
      <c r="F1012" s="105">
        <v>13.246532918117209</v>
      </c>
      <c r="G1012" s="105">
        <v>13.432881932225131</v>
      </c>
      <c r="H1012" s="105">
        <v>0</v>
      </c>
      <c r="I1012" s="105">
        <v>0</v>
      </c>
      <c r="J1012" s="105"/>
      <c r="L1012" s="25"/>
      <c r="M1012" s="105">
        <f t="shared" si="127"/>
        <v>0</v>
      </c>
      <c r="N1012" s="105">
        <f t="shared" si="128"/>
        <v>-0.18634901410792182</v>
      </c>
      <c r="O1012" s="105">
        <f t="shared" si="129"/>
        <v>0</v>
      </c>
      <c r="P1012" s="25"/>
      <c r="Q1012" s="105"/>
      <c r="R1012" s="105"/>
      <c r="S1012" s="284"/>
      <c r="U1012" s="25"/>
      <c r="V1012" s="112">
        <f t="shared" si="130"/>
        <v>0</v>
      </c>
      <c r="W1012" s="112">
        <f t="shared" si="131"/>
        <v>0</v>
      </c>
      <c r="X1012" s="112">
        <f t="shared" si="132"/>
        <v>0</v>
      </c>
      <c r="Z1012" s="102">
        <f t="shared" si="133"/>
        <v>1</v>
      </c>
      <c r="AA1012" s="102">
        <f t="shared" si="134"/>
        <v>1</v>
      </c>
      <c r="AH1012" s="221"/>
      <c r="AI1012" s="270"/>
      <c r="AJ1012" s="221"/>
      <c r="AK1012" s="221"/>
      <c r="AL1012" s="221"/>
      <c r="AM1012" s="221"/>
      <c r="AN1012" s="221"/>
      <c r="AO1012" s="221"/>
      <c r="AP1012" s="221"/>
      <c r="AQ1012" s="274"/>
      <c r="AR1012" s="274"/>
      <c r="AS1012" s="221"/>
      <c r="AT1012" s="221"/>
      <c r="AU1012" s="221"/>
      <c r="AV1012" s="221"/>
      <c r="AW1012" s="221"/>
      <c r="AX1012" s="221"/>
      <c r="AY1012" s="221"/>
      <c r="AZ1012" s="221"/>
    </row>
    <row r="1013" spans="1:52" x14ac:dyDescent="0.15">
      <c r="A1013" s="275"/>
      <c r="B1013" s="274"/>
      <c r="C1013" s="111"/>
      <c r="D1013" s="111">
        <v>0</v>
      </c>
      <c r="E1013" s="105">
        <v>0</v>
      </c>
      <c r="F1013" s="105">
        <v>13.246532918117209</v>
      </c>
      <c r="G1013" s="105">
        <v>13.432881932225131</v>
      </c>
      <c r="H1013" s="105">
        <v>0</v>
      </c>
      <c r="I1013" s="105">
        <v>0</v>
      </c>
      <c r="J1013" s="105"/>
      <c r="L1013" s="25"/>
      <c r="M1013" s="105">
        <f t="shared" si="127"/>
        <v>0</v>
      </c>
      <c r="N1013" s="105">
        <f t="shared" si="128"/>
        <v>-0.18634901410792182</v>
      </c>
      <c r="O1013" s="105">
        <f t="shared" si="129"/>
        <v>0</v>
      </c>
      <c r="P1013" s="25"/>
      <c r="Q1013" s="105"/>
      <c r="R1013" s="105"/>
      <c r="S1013" s="284"/>
      <c r="U1013" s="25"/>
      <c r="V1013" s="112">
        <f t="shared" si="130"/>
        <v>0</v>
      </c>
      <c r="W1013" s="112">
        <f t="shared" si="131"/>
        <v>0</v>
      </c>
      <c r="X1013" s="112">
        <f t="shared" si="132"/>
        <v>0</v>
      </c>
      <c r="Z1013" s="102">
        <f t="shared" si="133"/>
        <v>1</v>
      </c>
      <c r="AA1013" s="102">
        <f t="shared" si="134"/>
        <v>1</v>
      </c>
      <c r="AH1013" s="221"/>
      <c r="AI1013" s="270"/>
      <c r="AJ1013" s="221"/>
      <c r="AK1013" s="221"/>
      <c r="AL1013" s="221"/>
      <c r="AM1013" s="221"/>
      <c r="AN1013" s="221"/>
      <c r="AO1013" s="221"/>
      <c r="AP1013" s="221"/>
      <c r="AQ1013" s="274"/>
      <c r="AR1013" s="274"/>
      <c r="AS1013" s="221"/>
      <c r="AT1013" s="221"/>
      <c r="AU1013" s="221"/>
      <c r="AV1013" s="221"/>
      <c r="AW1013" s="221"/>
      <c r="AX1013" s="221"/>
      <c r="AY1013" s="221"/>
      <c r="AZ1013" s="221"/>
    </row>
    <row r="1014" spans="1:52" x14ac:dyDescent="0.15">
      <c r="A1014" s="275"/>
      <c r="B1014" s="274"/>
      <c r="C1014" s="111"/>
      <c r="D1014" s="111">
        <v>0</v>
      </c>
      <c r="E1014" s="105">
        <v>0</v>
      </c>
      <c r="F1014" s="105">
        <v>13.246532918117209</v>
      </c>
      <c r="G1014" s="105">
        <v>13.432881932225131</v>
      </c>
      <c r="H1014" s="105">
        <v>0</v>
      </c>
      <c r="I1014" s="105">
        <v>0</v>
      </c>
      <c r="J1014" s="105"/>
      <c r="L1014" s="25"/>
      <c r="M1014" s="105">
        <f t="shared" si="127"/>
        <v>0</v>
      </c>
      <c r="N1014" s="105">
        <f t="shared" si="128"/>
        <v>-0.18634901410792182</v>
      </c>
      <c r="O1014" s="105">
        <f t="shared" si="129"/>
        <v>0</v>
      </c>
      <c r="P1014" s="25"/>
      <c r="Q1014" s="105"/>
      <c r="R1014" s="105"/>
      <c r="S1014" s="284"/>
      <c r="U1014" s="25"/>
      <c r="V1014" s="112">
        <f t="shared" si="130"/>
        <v>0</v>
      </c>
      <c r="W1014" s="112">
        <f t="shared" si="131"/>
        <v>0</v>
      </c>
      <c r="X1014" s="112">
        <f t="shared" si="132"/>
        <v>0</v>
      </c>
      <c r="Z1014" s="102">
        <f t="shared" si="133"/>
        <v>1</v>
      </c>
      <c r="AA1014" s="102">
        <f t="shared" si="134"/>
        <v>1</v>
      </c>
      <c r="AH1014" s="221"/>
      <c r="AI1014" s="270"/>
      <c r="AJ1014" s="221"/>
      <c r="AK1014" s="221"/>
      <c r="AL1014" s="221"/>
      <c r="AM1014" s="221"/>
      <c r="AN1014" s="221"/>
      <c r="AO1014" s="221"/>
      <c r="AP1014" s="221"/>
      <c r="AQ1014" s="274"/>
      <c r="AR1014" s="274"/>
      <c r="AS1014" s="221"/>
      <c r="AT1014" s="221"/>
      <c r="AU1014" s="221"/>
      <c r="AV1014" s="221"/>
      <c r="AW1014" s="221"/>
      <c r="AX1014" s="221"/>
      <c r="AY1014" s="221"/>
      <c r="AZ1014" s="221"/>
    </row>
    <row r="1015" spans="1:52" x14ac:dyDescent="0.15">
      <c r="A1015" s="275"/>
      <c r="B1015" s="274"/>
      <c r="C1015" s="111"/>
      <c r="D1015" s="111">
        <v>0</v>
      </c>
      <c r="E1015" s="105">
        <v>0</v>
      </c>
      <c r="F1015" s="105">
        <v>13.246532918117209</v>
      </c>
      <c r="G1015" s="105">
        <v>13.432881932225131</v>
      </c>
      <c r="H1015" s="105">
        <v>0</v>
      </c>
      <c r="I1015" s="105">
        <v>0</v>
      </c>
      <c r="J1015" s="105"/>
      <c r="L1015" s="25"/>
      <c r="M1015" s="105">
        <f t="shared" si="127"/>
        <v>0</v>
      </c>
      <c r="N1015" s="105">
        <f t="shared" si="128"/>
        <v>-0.18634901410792182</v>
      </c>
      <c r="O1015" s="105">
        <f t="shared" si="129"/>
        <v>0</v>
      </c>
      <c r="P1015" s="25"/>
      <c r="Q1015" s="105"/>
      <c r="R1015" s="105"/>
      <c r="S1015" s="284"/>
      <c r="U1015" s="25"/>
      <c r="V1015" s="112">
        <f t="shared" si="130"/>
        <v>0</v>
      </c>
      <c r="W1015" s="112">
        <f t="shared" si="131"/>
        <v>0</v>
      </c>
      <c r="X1015" s="112">
        <f t="shared" si="132"/>
        <v>0</v>
      </c>
      <c r="Z1015" s="102">
        <f t="shared" si="133"/>
        <v>1</v>
      </c>
      <c r="AA1015" s="102">
        <f t="shared" si="134"/>
        <v>1</v>
      </c>
      <c r="AH1015" s="221"/>
      <c r="AI1015" s="270"/>
      <c r="AJ1015" s="221"/>
      <c r="AK1015" s="221"/>
      <c r="AL1015" s="221"/>
      <c r="AM1015" s="221"/>
      <c r="AN1015" s="221"/>
      <c r="AO1015" s="221"/>
      <c r="AP1015" s="221"/>
      <c r="AQ1015" s="274"/>
      <c r="AR1015" s="274"/>
      <c r="AS1015" s="221"/>
      <c r="AT1015" s="221"/>
      <c r="AU1015" s="221"/>
      <c r="AV1015" s="221"/>
      <c r="AW1015" s="221"/>
      <c r="AX1015" s="221"/>
      <c r="AY1015" s="221"/>
      <c r="AZ1015" s="221"/>
    </row>
    <row r="1016" spans="1:52" x14ac:dyDescent="0.15">
      <c r="A1016" s="275"/>
      <c r="B1016" s="274"/>
      <c r="C1016" s="111"/>
      <c r="D1016" s="111">
        <v>0</v>
      </c>
      <c r="E1016" s="105">
        <v>0</v>
      </c>
      <c r="F1016" s="105">
        <v>13.246532918117209</v>
      </c>
      <c r="G1016" s="105">
        <v>13.432881932225131</v>
      </c>
      <c r="H1016" s="105">
        <v>0</v>
      </c>
      <c r="I1016" s="105">
        <v>0</v>
      </c>
      <c r="J1016" s="105"/>
      <c r="L1016" s="25"/>
      <c r="M1016" s="105">
        <f t="shared" si="127"/>
        <v>0</v>
      </c>
      <c r="N1016" s="105">
        <f t="shared" si="128"/>
        <v>-0.18634901410792182</v>
      </c>
      <c r="O1016" s="105">
        <f t="shared" si="129"/>
        <v>0</v>
      </c>
      <c r="P1016" s="25"/>
      <c r="Q1016" s="105"/>
      <c r="R1016" s="105"/>
      <c r="S1016" s="284"/>
      <c r="U1016" s="25"/>
      <c r="V1016" s="112">
        <f t="shared" si="130"/>
        <v>0</v>
      </c>
      <c r="W1016" s="112">
        <f t="shared" si="131"/>
        <v>0</v>
      </c>
      <c r="X1016" s="112">
        <f t="shared" si="132"/>
        <v>0</v>
      </c>
      <c r="Z1016" s="102">
        <f t="shared" si="133"/>
        <v>1</v>
      </c>
      <c r="AA1016" s="102">
        <f t="shared" si="134"/>
        <v>1</v>
      </c>
      <c r="AH1016" s="221"/>
      <c r="AI1016" s="270"/>
      <c r="AJ1016" s="221"/>
      <c r="AK1016" s="221"/>
      <c r="AL1016" s="221"/>
      <c r="AM1016" s="221"/>
      <c r="AN1016" s="221"/>
      <c r="AO1016" s="221"/>
      <c r="AP1016" s="221"/>
      <c r="AQ1016" s="274"/>
      <c r="AR1016" s="274"/>
      <c r="AS1016" s="221"/>
      <c r="AT1016" s="221"/>
      <c r="AU1016" s="221"/>
      <c r="AV1016" s="221"/>
      <c r="AW1016" s="221"/>
      <c r="AX1016" s="221"/>
      <c r="AY1016" s="221"/>
      <c r="AZ1016" s="221"/>
    </row>
    <row r="1017" spans="1:52" x14ac:dyDescent="0.15">
      <c r="A1017" s="275"/>
      <c r="B1017" s="274"/>
      <c r="C1017" s="111"/>
      <c r="D1017" s="111">
        <v>0</v>
      </c>
      <c r="E1017" s="105">
        <v>0</v>
      </c>
      <c r="F1017" s="105">
        <v>13.246532918117209</v>
      </c>
      <c r="G1017" s="105">
        <v>13.432881932225131</v>
      </c>
      <c r="H1017" s="105">
        <v>0</v>
      </c>
      <c r="I1017" s="105">
        <v>0</v>
      </c>
      <c r="J1017" s="105"/>
      <c r="L1017" s="25"/>
      <c r="M1017" s="105">
        <f t="shared" si="127"/>
        <v>0</v>
      </c>
      <c r="N1017" s="105">
        <f t="shared" si="128"/>
        <v>-0.18634901410792182</v>
      </c>
      <c r="O1017" s="105">
        <f t="shared" si="129"/>
        <v>0</v>
      </c>
      <c r="P1017" s="25"/>
      <c r="Q1017" s="105"/>
      <c r="R1017" s="105"/>
      <c r="S1017" s="284"/>
      <c r="U1017" s="25"/>
      <c r="V1017" s="112">
        <f t="shared" si="130"/>
        <v>0</v>
      </c>
      <c r="W1017" s="112">
        <f t="shared" si="131"/>
        <v>0</v>
      </c>
      <c r="X1017" s="112">
        <f t="shared" si="132"/>
        <v>0</v>
      </c>
      <c r="Z1017" s="102">
        <f t="shared" si="133"/>
        <v>1</v>
      </c>
      <c r="AA1017" s="102">
        <f t="shared" si="134"/>
        <v>1</v>
      </c>
      <c r="AH1017" s="221"/>
      <c r="AI1017" s="270"/>
      <c r="AJ1017" s="221"/>
      <c r="AK1017" s="221"/>
      <c r="AL1017" s="221"/>
      <c r="AM1017" s="221"/>
      <c r="AN1017" s="221"/>
      <c r="AO1017" s="221"/>
      <c r="AP1017" s="221"/>
      <c r="AQ1017" s="274"/>
      <c r="AR1017" s="274"/>
      <c r="AS1017" s="221"/>
      <c r="AT1017" s="221"/>
      <c r="AU1017" s="221"/>
      <c r="AV1017" s="221"/>
      <c r="AW1017" s="221"/>
      <c r="AX1017" s="221"/>
      <c r="AY1017" s="221"/>
      <c r="AZ1017" s="221"/>
    </row>
    <row r="1018" spans="1:52" x14ac:dyDescent="0.15">
      <c r="A1018" s="275"/>
      <c r="B1018" s="274"/>
      <c r="C1018" s="340"/>
      <c r="D1018" s="340"/>
      <c r="E1018" s="341"/>
      <c r="F1018" s="341"/>
      <c r="G1018" s="341"/>
      <c r="H1018" s="341"/>
      <c r="I1018" s="341"/>
      <c r="J1018" s="341"/>
      <c r="O1018" s="349"/>
      <c r="AH1018" s="221"/>
      <c r="AI1018" s="221"/>
      <c r="AJ1018" s="221"/>
      <c r="AK1018" s="221"/>
      <c r="AL1018" s="221"/>
      <c r="AM1018" s="221"/>
      <c r="AN1018" s="221"/>
      <c r="AO1018" s="221"/>
      <c r="AP1018" s="221"/>
      <c r="AQ1018" s="219"/>
      <c r="AR1018" s="219"/>
      <c r="AS1018" s="221"/>
      <c r="AT1018" s="221"/>
      <c r="AU1018" s="221"/>
      <c r="AV1018" s="221"/>
      <c r="AW1018" s="221"/>
      <c r="AX1018" s="221"/>
      <c r="AY1018" s="221"/>
      <c r="AZ1018" s="221"/>
    </row>
    <row r="1019" spans="1:52" s="310" customFormat="1" ht="18" x14ac:dyDescent="0.2">
      <c r="A1019" s="275"/>
      <c r="B1019" s="276"/>
      <c r="C1019" s="342"/>
      <c r="D1019" s="342"/>
      <c r="E1019" s="343"/>
      <c r="F1019" s="343"/>
      <c r="G1019" s="343"/>
      <c r="H1019" s="343"/>
      <c r="I1019" s="343"/>
      <c r="J1019" s="343"/>
      <c r="K1019" s="282"/>
      <c r="L1019" s="343"/>
      <c r="M1019" s="350"/>
      <c r="N1019" s="351"/>
      <c r="O1019" s="349"/>
      <c r="P1019" s="343"/>
      <c r="Q1019" s="350"/>
      <c r="R1019" s="351"/>
      <c r="S1019" s="338"/>
      <c r="T1019" s="338"/>
      <c r="U1019" s="343"/>
      <c r="V1019" s="342"/>
      <c r="W1019" s="342"/>
      <c r="X1019" s="343"/>
      <c r="Y1019" s="282"/>
      <c r="Z1019" s="342"/>
      <c r="AA1019" s="342"/>
      <c r="AB1019" s="297"/>
      <c r="AC1019" s="298"/>
      <c r="AD1019" s="282"/>
      <c r="AE1019" s="282"/>
      <c r="AF1019" s="282"/>
      <c r="AG1019" s="282"/>
      <c r="AH1019" s="282"/>
      <c r="AI1019" s="282"/>
      <c r="AJ1019" s="282"/>
      <c r="AK1019" s="282"/>
      <c r="AL1019" s="282"/>
      <c r="AM1019" s="282"/>
      <c r="AN1019" s="282"/>
      <c r="AO1019" s="282"/>
      <c r="AP1019" s="282"/>
      <c r="AQ1019" s="276"/>
      <c r="AR1019" s="276"/>
      <c r="AS1019" s="282"/>
      <c r="AT1019" s="282"/>
      <c r="AU1019" s="282"/>
      <c r="AV1019" s="282"/>
      <c r="AW1019" s="282"/>
      <c r="AX1019" s="282"/>
      <c r="AY1019" s="282"/>
      <c r="AZ1019" s="282"/>
    </row>
    <row r="1020" spans="1:52" ht="18" x14ac:dyDescent="0.2">
      <c r="A1020" s="277"/>
      <c r="B1020" s="274"/>
      <c r="C1020" s="340"/>
      <c r="D1020" s="344"/>
      <c r="E1020" s="344"/>
      <c r="F1020" s="344"/>
      <c r="G1020" s="344"/>
      <c r="H1020" s="344"/>
      <c r="I1020" s="344"/>
      <c r="J1020" s="341"/>
      <c r="M1020" s="352"/>
      <c r="N1020" s="353"/>
      <c r="O1020" s="349"/>
      <c r="Q1020" s="352"/>
      <c r="R1020" s="353"/>
      <c r="S1020" s="339"/>
      <c r="T1020" s="339"/>
      <c r="AH1020" s="221"/>
      <c r="AI1020" s="221"/>
      <c r="AJ1020" s="221"/>
      <c r="AK1020" s="221"/>
      <c r="AL1020" s="221"/>
      <c r="AM1020" s="221"/>
      <c r="AN1020" s="221"/>
      <c r="AO1020" s="221"/>
      <c r="AP1020" s="221"/>
      <c r="AQ1020" s="219"/>
      <c r="AR1020" s="219"/>
      <c r="AS1020" s="221"/>
      <c r="AT1020" s="221"/>
      <c r="AU1020" s="221"/>
      <c r="AV1020" s="221"/>
      <c r="AW1020" s="221"/>
      <c r="AX1020" s="221"/>
      <c r="AY1020" s="221"/>
      <c r="AZ1020" s="221"/>
    </row>
    <row r="1021" spans="1:52" x14ac:dyDescent="0.15">
      <c r="A1021" s="278"/>
      <c r="B1021" s="274"/>
      <c r="C1021" s="340"/>
      <c r="D1021" s="344"/>
      <c r="E1021" s="344"/>
      <c r="F1021" s="344"/>
      <c r="G1021" s="344"/>
      <c r="H1021" s="344"/>
      <c r="I1021" s="344"/>
      <c r="J1021" s="341"/>
      <c r="O1021" s="349"/>
      <c r="AH1021" s="221"/>
      <c r="AI1021" s="221"/>
      <c r="AJ1021" s="221"/>
      <c r="AK1021" s="221"/>
      <c r="AL1021" s="221"/>
      <c r="AM1021" s="221"/>
      <c r="AN1021" s="221"/>
      <c r="AO1021" s="221"/>
      <c r="AP1021" s="221"/>
      <c r="AQ1021" s="219"/>
      <c r="AR1021" s="219"/>
      <c r="AS1021" s="221"/>
      <c r="AT1021" s="221"/>
      <c r="AU1021" s="221"/>
      <c r="AV1021" s="221"/>
      <c r="AW1021" s="221"/>
      <c r="AX1021" s="221"/>
      <c r="AY1021" s="221"/>
      <c r="AZ1021" s="221"/>
    </row>
    <row r="1022" spans="1:52" x14ac:dyDescent="0.15">
      <c r="A1022" s="278"/>
      <c r="B1022" s="274"/>
      <c r="C1022" s="340"/>
      <c r="D1022" s="344"/>
      <c r="E1022" s="344"/>
      <c r="F1022" s="344"/>
      <c r="G1022" s="344"/>
      <c r="H1022" s="344"/>
      <c r="I1022" s="344"/>
      <c r="J1022" s="341"/>
      <c r="O1022" s="349"/>
      <c r="AH1022" s="221"/>
      <c r="AI1022" s="221"/>
      <c r="AJ1022" s="221"/>
      <c r="AK1022" s="221"/>
      <c r="AL1022" s="221"/>
      <c r="AM1022" s="221"/>
      <c r="AN1022" s="221"/>
      <c r="AO1022" s="221"/>
      <c r="AP1022" s="221"/>
      <c r="AQ1022" s="219"/>
      <c r="AR1022" s="219"/>
      <c r="AS1022" s="221"/>
      <c r="AT1022" s="221"/>
      <c r="AU1022" s="221"/>
      <c r="AV1022" s="221"/>
      <c r="AW1022" s="221"/>
      <c r="AX1022" s="221"/>
      <c r="AY1022" s="221"/>
      <c r="AZ1022" s="221"/>
    </row>
    <row r="1023" spans="1:52" x14ac:dyDescent="0.15">
      <c r="A1023" s="278"/>
      <c r="B1023" s="274"/>
      <c r="C1023" s="340"/>
      <c r="D1023" s="344"/>
      <c r="E1023" s="344"/>
      <c r="F1023" s="344"/>
      <c r="G1023" s="344"/>
      <c r="H1023" s="344"/>
      <c r="I1023" s="344"/>
      <c r="J1023" s="341"/>
      <c r="O1023" s="349"/>
      <c r="AH1023" s="221"/>
      <c r="AI1023" s="221"/>
      <c r="AJ1023" s="221"/>
      <c r="AK1023" s="221"/>
      <c r="AL1023" s="221"/>
      <c r="AM1023" s="221"/>
      <c r="AN1023" s="221"/>
      <c r="AO1023" s="221"/>
      <c r="AP1023" s="221"/>
      <c r="AQ1023" s="219"/>
      <c r="AR1023" s="219"/>
      <c r="AS1023" s="221"/>
      <c r="AT1023" s="221"/>
      <c r="AU1023" s="221"/>
      <c r="AV1023" s="221"/>
      <c r="AW1023" s="221"/>
      <c r="AX1023" s="221"/>
      <c r="AY1023" s="221"/>
      <c r="AZ1023" s="221"/>
    </row>
    <row r="1024" spans="1:52" x14ac:dyDescent="0.15">
      <c r="A1024" s="278"/>
      <c r="B1024" s="274"/>
      <c r="C1024" s="340"/>
      <c r="D1024" s="344"/>
      <c r="E1024" s="344"/>
      <c r="F1024" s="344"/>
      <c r="G1024" s="344"/>
      <c r="H1024" s="344"/>
      <c r="I1024" s="344"/>
      <c r="J1024" s="341"/>
      <c r="O1024" s="349"/>
      <c r="AH1024" s="221"/>
      <c r="AI1024" s="221"/>
      <c r="AJ1024" s="221"/>
      <c r="AK1024" s="221"/>
      <c r="AL1024" s="221"/>
      <c r="AM1024" s="221"/>
      <c r="AN1024" s="221"/>
      <c r="AO1024" s="221"/>
      <c r="AP1024" s="221"/>
      <c r="AQ1024" s="219"/>
      <c r="AR1024" s="219"/>
      <c r="AS1024" s="221"/>
      <c r="AT1024" s="221"/>
      <c r="AU1024" s="221"/>
      <c r="AV1024" s="221"/>
      <c r="AW1024" s="221"/>
      <c r="AX1024" s="221"/>
      <c r="AY1024" s="221"/>
      <c r="AZ1024" s="221"/>
    </row>
    <row r="1025" spans="1:52" x14ac:dyDescent="0.15">
      <c r="A1025" s="278"/>
      <c r="B1025" s="274"/>
      <c r="C1025" s="340"/>
      <c r="D1025" s="344"/>
      <c r="E1025" s="344"/>
      <c r="F1025" s="344"/>
      <c r="G1025" s="344"/>
      <c r="H1025" s="344"/>
      <c r="I1025" s="344"/>
      <c r="J1025" s="341"/>
      <c r="O1025" s="349"/>
      <c r="AH1025" s="221"/>
      <c r="AI1025" s="221"/>
      <c r="AJ1025" s="221"/>
      <c r="AK1025" s="221"/>
      <c r="AL1025" s="221"/>
      <c r="AM1025" s="221"/>
      <c r="AN1025" s="221"/>
      <c r="AO1025" s="221"/>
      <c r="AP1025" s="221"/>
      <c r="AQ1025" s="219"/>
      <c r="AR1025" s="219"/>
      <c r="AS1025" s="221"/>
      <c r="AT1025" s="221"/>
      <c r="AU1025" s="221"/>
      <c r="AV1025" s="221"/>
      <c r="AW1025" s="221"/>
      <c r="AX1025" s="221"/>
      <c r="AY1025" s="221"/>
      <c r="AZ1025" s="221"/>
    </row>
    <row r="1026" spans="1:52" x14ac:dyDescent="0.15">
      <c r="A1026" s="278"/>
      <c r="B1026" s="274"/>
      <c r="C1026" s="340"/>
      <c r="D1026" s="344"/>
      <c r="E1026" s="344"/>
      <c r="F1026" s="344"/>
      <c r="G1026" s="344"/>
      <c r="H1026" s="344"/>
      <c r="I1026" s="344"/>
      <c r="J1026" s="341"/>
      <c r="O1026" s="349"/>
      <c r="AH1026" s="221"/>
      <c r="AI1026" s="221"/>
      <c r="AJ1026" s="221"/>
      <c r="AK1026" s="221"/>
      <c r="AL1026" s="221"/>
      <c r="AM1026" s="221"/>
      <c r="AN1026" s="221"/>
      <c r="AO1026" s="221"/>
      <c r="AP1026" s="221"/>
      <c r="AQ1026" s="219"/>
      <c r="AR1026" s="219"/>
      <c r="AS1026" s="221"/>
      <c r="AT1026" s="221"/>
      <c r="AU1026" s="221"/>
      <c r="AV1026" s="221"/>
      <c r="AW1026" s="221"/>
      <c r="AX1026" s="221"/>
      <c r="AY1026" s="221"/>
      <c r="AZ1026" s="221"/>
    </row>
    <row r="1027" spans="1:52" x14ac:dyDescent="0.15">
      <c r="A1027" s="278"/>
      <c r="B1027" s="274"/>
      <c r="C1027" s="340"/>
      <c r="D1027" s="344"/>
      <c r="E1027" s="344"/>
      <c r="F1027" s="344"/>
      <c r="G1027" s="344"/>
      <c r="H1027" s="344"/>
      <c r="I1027" s="344"/>
      <c r="J1027" s="341"/>
      <c r="O1027" s="349"/>
      <c r="AH1027" s="221"/>
      <c r="AI1027" s="221"/>
      <c r="AJ1027" s="221"/>
      <c r="AK1027" s="221"/>
      <c r="AL1027" s="221"/>
      <c r="AM1027" s="221"/>
      <c r="AN1027" s="221"/>
      <c r="AO1027" s="221"/>
      <c r="AP1027" s="221"/>
      <c r="AQ1027" s="219"/>
      <c r="AR1027" s="219"/>
      <c r="AS1027" s="221"/>
      <c r="AT1027" s="221"/>
      <c r="AU1027" s="221"/>
      <c r="AV1027" s="221"/>
      <c r="AW1027" s="221"/>
      <c r="AX1027" s="221"/>
      <c r="AY1027" s="221"/>
      <c r="AZ1027" s="221"/>
    </row>
    <row r="1028" spans="1:52" x14ac:dyDescent="0.15">
      <c r="A1028" s="278"/>
      <c r="B1028" s="274"/>
      <c r="C1028" s="340"/>
      <c r="D1028" s="344"/>
      <c r="E1028" s="344"/>
      <c r="F1028" s="344"/>
      <c r="G1028" s="344"/>
      <c r="H1028" s="344"/>
      <c r="I1028" s="344"/>
      <c r="J1028" s="341"/>
      <c r="O1028" s="349"/>
      <c r="AH1028" s="221"/>
      <c r="AI1028" s="221"/>
      <c r="AJ1028" s="221"/>
      <c r="AK1028" s="221"/>
      <c r="AL1028" s="221"/>
      <c r="AM1028" s="221"/>
      <c r="AN1028" s="221"/>
      <c r="AO1028" s="221"/>
      <c r="AP1028" s="221"/>
      <c r="AQ1028" s="219"/>
      <c r="AR1028" s="219"/>
      <c r="AS1028" s="221"/>
      <c r="AT1028" s="221"/>
      <c r="AU1028" s="221"/>
      <c r="AV1028" s="221"/>
      <c r="AW1028" s="221"/>
      <c r="AX1028" s="221"/>
      <c r="AY1028" s="221"/>
      <c r="AZ1028" s="221"/>
    </row>
    <row r="1029" spans="1:52" x14ac:dyDescent="0.15">
      <c r="A1029" s="278"/>
      <c r="B1029" s="274"/>
      <c r="C1029" s="340"/>
      <c r="D1029" s="344"/>
      <c r="E1029" s="344"/>
      <c r="F1029" s="344"/>
      <c r="G1029" s="344"/>
      <c r="H1029" s="344"/>
      <c r="I1029" s="344"/>
      <c r="J1029" s="341"/>
      <c r="O1029" s="349"/>
      <c r="AH1029" s="221"/>
      <c r="AI1029" s="221"/>
      <c r="AJ1029" s="221"/>
      <c r="AK1029" s="221"/>
      <c r="AL1029" s="221"/>
      <c r="AM1029" s="221"/>
      <c r="AN1029" s="221"/>
      <c r="AO1029" s="221"/>
      <c r="AP1029" s="221"/>
      <c r="AQ1029" s="219"/>
      <c r="AR1029" s="219"/>
      <c r="AS1029" s="221"/>
      <c r="AT1029" s="221"/>
      <c r="AU1029" s="221"/>
      <c r="AV1029" s="221"/>
      <c r="AW1029" s="221"/>
      <c r="AX1029" s="221"/>
      <c r="AY1029" s="221"/>
      <c r="AZ1029" s="221"/>
    </row>
    <row r="1030" spans="1:52" x14ac:dyDescent="0.15">
      <c r="A1030" s="278"/>
      <c r="B1030" s="274"/>
      <c r="C1030" s="340"/>
      <c r="D1030" s="344"/>
      <c r="E1030" s="344"/>
      <c r="F1030" s="344"/>
      <c r="G1030" s="344"/>
      <c r="H1030" s="344"/>
      <c r="I1030" s="344"/>
      <c r="J1030" s="341"/>
      <c r="O1030" s="349"/>
      <c r="AH1030" s="221"/>
      <c r="AI1030" s="221"/>
      <c r="AJ1030" s="221"/>
      <c r="AK1030" s="221"/>
      <c r="AL1030" s="221"/>
      <c r="AM1030" s="221"/>
      <c r="AN1030" s="221"/>
      <c r="AO1030" s="221"/>
      <c r="AP1030" s="221"/>
      <c r="AQ1030" s="219"/>
      <c r="AR1030" s="219"/>
      <c r="AS1030" s="221"/>
      <c r="AT1030" s="221"/>
      <c r="AU1030" s="221"/>
      <c r="AV1030" s="221"/>
      <c r="AW1030" s="221"/>
      <c r="AX1030" s="221"/>
      <c r="AY1030" s="221"/>
      <c r="AZ1030" s="221"/>
    </row>
    <row r="1031" spans="1:52" x14ac:dyDescent="0.15">
      <c r="A1031" s="278"/>
      <c r="B1031" s="274"/>
      <c r="C1031" s="340"/>
      <c r="D1031" s="344"/>
      <c r="E1031" s="344"/>
      <c r="F1031" s="344"/>
      <c r="G1031" s="344"/>
      <c r="H1031" s="344"/>
      <c r="I1031" s="344"/>
      <c r="J1031" s="341"/>
      <c r="O1031" s="349"/>
      <c r="AH1031" s="221"/>
      <c r="AI1031" s="221"/>
      <c r="AJ1031" s="221"/>
      <c r="AK1031" s="221"/>
      <c r="AL1031" s="221"/>
      <c r="AM1031" s="221"/>
      <c r="AN1031" s="221"/>
      <c r="AO1031" s="221"/>
      <c r="AP1031" s="221"/>
      <c r="AQ1031" s="219"/>
      <c r="AR1031" s="219"/>
      <c r="AS1031" s="221"/>
      <c r="AT1031" s="221"/>
      <c r="AU1031" s="221"/>
      <c r="AV1031" s="221"/>
      <c r="AW1031" s="221"/>
      <c r="AX1031" s="221"/>
      <c r="AY1031" s="221"/>
      <c r="AZ1031" s="221"/>
    </row>
    <row r="1032" spans="1:52" x14ac:dyDescent="0.15">
      <c r="A1032" s="278"/>
      <c r="B1032" s="274"/>
      <c r="C1032" s="340"/>
      <c r="D1032" s="344"/>
      <c r="E1032" s="344"/>
      <c r="F1032" s="344"/>
      <c r="G1032" s="344"/>
      <c r="H1032" s="344"/>
      <c r="I1032" s="344"/>
      <c r="J1032" s="341"/>
      <c r="O1032" s="349"/>
      <c r="AH1032" s="221"/>
      <c r="AI1032" s="221"/>
      <c r="AJ1032" s="221"/>
      <c r="AK1032" s="221"/>
      <c r="AL1032" s="221"/>
      <c r="AM1032" s="221"/>
      <c r="AN1032" s="221"/>
      <c r="AO1032" s="221"/>
      <c r="AP1032" s="221"/>
      <c r="AQ1032" s="219"/>
      <c r="AR1032" s="219"/>
      <c r="AS1032" s="221"/>
      <c r="AT1032" s="221"/>
      <c r="AU1032" s="221"/>
      <c r="AV1032" s="221"/>
      <c r="AW1032" s="221"/>
      <c r="AX1032" s="221"/>
      <c r="AY1032" s="221"/>
      <c r="AZ1032" s="221"/>
    </row>
    <row r="1033" spans="1:52" x14ac:dyDescent="0.15">
      <c r="A1033" s="278"/>
      <c r="B1033" s="274"/>
      <c r="C1033" s="340"/>
      <c r="D1033" s="344"/>
      <c r="E1033" s="344"/>
      <c r="F1033" s="344"/>
      <c r="G1033" s="344"/>
      <c r="H1033" s="344"/>
      <c r="I1033" s="344"/>
      <c r="J1033" s="341"/>
      <c r="O1033" s="349"/>
      <c r="AH1033" s="221"/>
      <c r="AI1033" s="221"/>
      <c r="AJ1033" s="221"/>
      <c r="AK1033" s="221"/>
      <c r="AL1033" s="221"/>
      <c r="AM1033" s="221"/>
      <c r="AN1033" s="221"/>
      <c r="AO1033" s="221"/>
      <c r="AP1033" s="221"/>
      <c r="AQ1033" s="219"/>
      <c r="AR1033" s="219"/>
      <c r="AS1033" s="221"/>
      <c r="AT1033" s="221"/>
      <c r="AU1033" s="221"/>
      <c r="AV1033" s="221"/>
      <c r="AW1033" s="221"/>
      <c r="AX1033" s="221"/>
      <c r="AY1033" s="221"/>
      <c r="AZ1033" s="221"/>
    </row>
    <row r="1034" spans="1:52" x14ac:dyDescent="0.15">
      <c r="A1034" s="278"/>
      <c r="B1034" s="274"/>
      <c r="C1034" s="340"/>
      <c r="D1034" s="344"/>
      <c r="E1034" s="344"/>
      <c r="F1034" s="344"/>
      <c r="G1034" s="344"/>
      <c r="H1034" s="344"/>
      <c r="I1034" s="344"/>
      <c r="J1034" s="341"/>
      <c r="O1034" s="349"/>
      <c r="AH1034" s="221"/>
      <c r="AI1034" s="221"/>
      <c r="AJ1034" s="221"/>
      <c r="AK1034" s="221"/>
      <c r="AL1034" s="221"/>
      <c r="AM1034" s="221"/>
      <c r="AN1034" s="221"/>
      <c r="AO1034" s="221"/>
      <c r="AP1034" s="221"/>
      <c r="AQ1034" s="219"/>
      <c r="AR1034" s="219"/>
      <c r="AS1034" s="221"/>
      <c r="AT1034" s="221"/>
      <c r="AU1034" s="221"/>
      <c r="AV1034" s="221"/>
      <c r="AW1034" s="221"/>
      <c r="AX1034" s="221"/>
      <c r="AY1034" s="221"/>
      <c r="AZ1034" s="221"/>
    </row>
    <row r="1035" spans="1:52" x14ac:dyDescent="0.15">
      <c r="A1035" s="278"/>
      <c r="B1035" s="274"/>
      <c r="C1035" s="340"/>
      <c r="D1035" s="344"/>
      <c r="E1035" s="344"/>
      <c r="F1035" s="344"/>
      <c r="G1035" s="344"/>
      <c r="H1035" s="344"/>
      <c r="I1035" s="344"/>
      <c r="J1035" s="341"/>
      <c r="O1035" s="349"/>
      <c r="AH1035" s="221"/>
      <c r="AI1035" s="221"/>
      <c r="AJ1035" s="221"/>
      <c r="AK1035" s="221"/>
      <c r="AL1035" s="221"/>
      <c r="AM1035" s="221"/>
      <c r="AN1035" s="221"/>
      <c r="AO1035" s="221"/>
      <c r="AP1035" s="221"/>
      <c r="AQ1035" s="219"/>
      <c r="AR1035" s="219"/>
      <c r="AS1035" s="221"/>
      <c r="AT1035" s="221"/>
      <c r="AU1035" s="221"/>
      <c r="AV1035" s="221"/>
      <c r="AW1035" s="221"/>
      <c r="AX1035" s="221"/>
      <c r="AY1035" s="221"/>
      <c r="AZ1035" s="221"/>
    </row>
    <row r="1036" spans="1:52" x14ac:dyDescent="0.15">
      <c r="A1036" s="278"/>
      <c r="B1036" s="274"/>
      <c r="C1036" s="340"/>
      <c r="D1036" s="344"/>
      <c r="E1036" s="344"/>
      <c r="F1036" s="344"/>
      <c r="G1036" s="344"/>
      <c r="H1036" s="344"/>
      <c r="I1036" s="344"/>
      <c r="J1036" s="341"/>
      <c r="O1036" s="349"/>
      <c r="AH1036" s="221"/>
      <c r="AI1036" s="221"/>
      <c r="AJ1036" s="221"/>
      <c r="AK1036" s="221"/>
      <c r="AL1036" s="221"/>
      <c r="AM1036" s="221"/>
      <c r="AN1036" s="221"/>
      <c r="AO1036" s="221"/>
      <c r="AP1036" s="221"/>
      <c r="AQ1036" s="219"/>
      <c r="AR1036" s="219"/>
      <c r="AS1036" s="221"/>
      <c r="AT1036" s="221"/>
      <c r="AU1036" s="221"/>
      <c r="AV1036" s="221"/>
      <c r="AW1036" s="221"/>
      <c r="AX1036" s="221"/>
      <c r="AY1036" s="221"/>
      <c r="AZ1036" s="221"/>
    </row>
    <row r="1037" spans="1:52" x14ac:dyDescent="0.15">
      <c r="A1037" s="278"/>
      <c r="B1037" s="274"/>
      <c r="C1037" s="340"/>
      <c r="D1037" s="344"/>
      <c r="E1037" s="344"/>
      <c r="F1037" s="344"/>
      <c r="G1037" s="344"/>
      <c r="H1037" s="344"/>
      <c r="I1037" s="344"/>
      <c r="J1037" s="341"/>
      <c r="O1037" s="349"/>
      <c r="AH1037" s="221"/>
      <c r="AI1037" s="221"/>
      <c r="AJ1037" s="221"/>
      <c r="AK1037" s="221"/>
      <c r="AL1037" s="221"/>
      <c r="AM1037" s="221"/>
      <c r="AN1037" s="221"/>
      <c r="AO1037" s="221"/>
      <c r="AP1037" s="221"/>
      <c r="AQ1037" s="219"/>
      <c r="AR1037" s="219"/>
      <c r="AS1037" s="221"/>
      <c r="AT1037" s="221"/>
      <c r="AU1037" s="221"/>
      <c r="AV1037" s="221"/>
      <c r="AW1037" s="221"/>
      <c r="AX1037" s="221"/>
      <c r="AY1037" s="221"/>
      <c r="AZ1037" s="221"/>
    </row>
    <row r="1038" spans="1:52" x14ac:dyDescent="0.15">
      <c r="A1038" s="278"/>
      <c r="B1038" s="274"/>
      <c r="C1038" s="340"/>
      <c r="D1038" s="344"/>
      <c r="E1038" s="344"/>
      <c r="F1038" s="344"/>
      <c r="G1038" s="344"/>
      <c r="H1038" s="344"/>
      <c r="I1038" s="344"/>
      <c r="J1038" s="341"/>
      <c r="O1038" s="349"/>
      <c r="AH1038" s="221"/>
      <c r="AI1038" s="221"/>
      <c r="AJ1038" s="221"/>
      <c r="AK1038" s="221"/>
      <c r="AL1038" s="221"/>
      <c r="AM1038" s="221"/>
      <c r="AN1038" s="221"/>
      <c r="AO1038" s="221"/>
      <c r="AP1038" s="221"/>
      <c r="AQ1038" s="219"/>
      <c r="AR1038" s="219"/>
      <c r="AS1038" s="221"/>
      <c r="AT1038" s="221"/>
      <c r="AU1038" s="221"/>
      <c r="AV1038" s="221"/>
      <c r="AW1038" s="221"/>
      <c r="AX1038" s="221"/>
      <c r="AY1038" s="221"/>
      <c r="AZ1038" s="221"/>
    </row>
    <row r="1039" spans="1:52" x14ac:dyDescent="0.15">
      <c r="A1039" s="278"/>
      <c r="B1039" s="274"/>
      <c r="C1039" s="340"/>
      <c r="D1039" s="344"/>
      <c r="E1039" s="344"/>
      <c r="F1039" s="344"/>
      <c r="G1039" s="344"/>
      <c r="H1039" s="344"/>
      <c r="I1039" s="344"/>
      <c r="J1039" s="341"/>
      <c r="O1039" s="349"/>
      <c r="AH1039" s="221"/>
      <c r="AI1039" s="221"/>
      <c r="AJ1039" s="221"/>
      <c r="AK1039" s="221"/>
      <c r="AL1039" s="221"/>
      <c r="AM1039" s="221"/>
      <c r="AN1039" s="221"/>
      <c r="AO1039" s="221"/>
      <c r="AP1039" s="221"/>
      <c r="AQ1039" s="219"/>
      <c r="AR1039" s="219"/>
      <c r="AS1039" s="221"/>
      <c r="AT1039" s="221"/>
      <c r="AU1039" s="221"/>
      <c r="AV1039" s="221"/>
      <c r="AW1039" s="221"/>
      <c r="AX1039" s="221"/>
      <c r="AY1039" s="221"/>
      <c r="AZ1039" s="221"/>
    </row>
    <row r="1040" spans="1:52" x14ac:dyDescent="0.15">
      <c r="A1040" s="278"/>
      <c r="B1040" s="274"/>
      <c r="C1040" s="340"/>
      <c r="D1040" s="344"/>
      <c r="E1040" s="344"/>
      <c r="F1040" s="344"/>
      <c r="G1040" s="344"/>
      <c r="H1040" s="344"/>
      <c r="I1040" s="344"/>
      <c r="J1040" s="341"/>
      <c r="O1040" s="349"/>
      <c r="AH1040" s="221"/>
      <c r="AI1040" s="221"/>
      <c r="AJ1040" s="221"/>
      <c r="AK1040" s="221"/>
      <c r="AL1040" s="221"/>
      <c r="AM1040" s="221"/>
      <c r="AN1040" s="221"/>
      <c r="AO1040" s="221"/>
      <c r="AP1040" s="221"/>
      <c r="AQ1040" s="219"/>
      <c r="AR1040" s="219"/>
      <c r="AS1040" s="221"/>
      <c r="AT1040" s="221"/>
      <c r="AU1040" s="221"/>
      <c r="AV1040" s="221"/>
      <c r="AW1040" s="221"/>
      <c r="AX1040" s="221"/>
      <c r="AY1040" s="221"/>
      <c r="AZ1040" s="221"/>
    </row>
    <row r="1041" spans="1:52" x14ac:dyDescent="0.15">
      <c r="A1041" s="278"/>
      <c r="B1041" s="274"/>
      <c r="C1041" s="340"/>
      <c r="D1041" s="344"/>
      <c r="E1041" s="344"/>
      <c r="F1041" s="344"/>
      <c r="G1041" s="344"/>
      <c r="H1041" s="344"/>
      <c r="I1041" s="344"/>
      <c r="J1041" s="341"/>
      <c r="O1041" s="349"/>
      <c r="AH1041" s="221"/>
      <c r="AI1041" s="221"/>
      <c r="AJ1041" s="221"/>
      <c r="AK1041" s="221"/>
      <c r="AL1041" s="221"/>
      <c r="AM1041" s="221"/>
      <c r="AN1041" s="221"/>
      <c r="AO1041" s="221"/>
      <c r="AP1041" s="221"/>
      <c r="AQ1041" s="219"/>
      <c r="AR1041" s="219"/>
      <c r="AS1041" s="221"/>
      <c r="AT1041" s="221"/>
      <c r="AU1041" s="221"/>
      <c r="AV1041" s="221"/>
      <c r="AW1041" s="221"/>
      <c r="AX1041" s="221"/>
      <c r="AY1041" s="221"/>
      <c r="AZ1041" s="221"/>
    </row>
    <row r="1042" spans="1:52" x14ac:dyDescent="0.15">
      <c r="A1042" s="278"/>
      <c r="B1042" s="274"/>
      <c r="C1042" s="340"/>
      <c r="D1042" s="344"/>
      <c r="E1042" s="344"/>
      <c r="F1042" s="344"/>
      <c r="G1042" s="344"/>
      <c r="H1042" s="344"/>
      <c r="I1042" s="344"/>
      <c r="J1042" s="341"/>
      <c r="O1042" s="349"/>
      <c r="AH1042" s="221"/>
      <c r="AI1042" s="221"/>
      <c r="AJ1042" s="221"/>
      <c r="AK1042" s="221"/>
      <c r="AL1042" s="221"/>
      <c r="AM1042" s="221"/>
      <c r="AN1042" s="221"/>
      <c r="AO1042" s="221"/>
      <c r="AP1042" s="221"/>
      <c r="AQ1042" s="219"/>
      <c r="AR1042" s="219"/>
      <c r="AS1042" s="221"/>
      <c r="AT1042" s="221"/>
      <c r="AU1042" s="221"/>
      <c r="AV1042" s="221"/>
      <c r="AW1042" s="221"/>
      <c r="AX1042" s="221"/>
      <c r="AY1042" s="221"/>
      <c r="AZ1042" s="221"/>
    </row>
    <row r="1043" spans="1:52" x14ac:dyDescent="0.15">
      <c r="A1043" s="278"/>
      <c r="B1043" s="274"/>
      <c r="C1043" s="340"/>
      <c r="D1043" s="344"/>
      <c r="E1043" s="344"/>
      <c r="F1043" s="344"/>
      <c r="G1043" s="344"/>
      <c r="H1043" s="344"/>
      <c r="I1043" s="344"/>
      <c r="J1043" s="341"/>
      <c r="O1043" s="349"/>
      <c r="AH1043" s="221"/>
      <c r="AI1043" s="221"/>
      <c r="AJ1043" s="221"/>
      <c r="AK1043" s="221"/>
      <c r="AL1043" s="221"/>
      <c r="AM1043" s="221"/>
      <c r="AN1043" s="221"/>
      <c r="AO1043" s="221"/>
      <c r="AP1043" s="221"/>
      <c r="AQ1043" s="219"/>
      <c r="AR1043" s="219"/>
      <c r="AS1043" s="221"/>
      <c r="AT1043" s="221"/>
      <c r="AU1043" s="221"/>
      <c r="AV1043" s="221"/>
      <c r="AW1043" s="221"/>
      <c r="AX1043" s="221"/>
      <c r="AY1043" s="221"/>
      <c r="AZ1043" s="221"/>
    </row>
    <row r="1044" spans="1:52" x14ac:dyDescent="0.15">
      <c r="A1044" s="278"/>
      <c r="B1044" s="274"/>
      <c r="C1044" s="340"/>
      <c r="D1044" s="344"/>
      <c r="E1044" s="344"/>
      <c r="F1044" s="344"/>
      <c r="G1044" s="344"/>
      <c r="H1044" s="344"/>
      <c r="I1044" s="344"/>
      <c r="J1044" s="341"/>
      <c r="O1044" s="349"/>
      <c r="AH1044" s="221"/>
      <c r="AI1044" s="221"/>
      <c r="AJ1044" s="221"/>
      <c r="AK1044" s="221"/>
      <c r="AL1044" s="221"/>
      <c r="AM1044" s="221"/>
      <c r="AN1044" s="221"/>
      <c r="AO1044" s="221"/>
      <c r="AP1044" s="221"/>
      <c r="AQ1044" s="219"/>
      <c r="AR1044" s="219"/>
      <c r="AS1044" s="221"/>
      <c r="AT1044" s="221"/>
      <c r="AU1044" s="221"/>
      <c r="AV1044" s="221"/>
      <c r="AW1044" s="221"/>
      <c r="AX1044" s="221"/>
      <c r="AY1044" s="221"/>
      <c r="AZ1044" s="221"/>
    </row>
    <row r="1045" spans="1:52" x14ac:dyDescent="0.15">
      <c r="A1045" s="278"/>
      <c r="B1045" s="274"/>
      <c r="C1045" s="340"/>
      <c r="D1045" s="344"/>
      <c r="E1045" s="344"/>
      <c r="F1045" s="344"/>
      <c r="G1045" s="344"/>
      <c r="H1045" s="344"/>
      <c r="I1045" s="344"/>
      <c r="J1045" s="341"/>
      <c r="O1045" s="349"/>
      <c r="AH1045" s="221"/>
      <c r="AI1045" s="221"/>
      <c r="AJ1045" s="221"/>
      <c r="AK1045" s="221"/>
      <c r="AL1045" s="221"/>
      <c r="AM1045" s="221"/>
      <c r="AN1045" s="221"/>
      <c r="AO1045" s="221"/>
      <c r="AP1045" s="221"/>
      <c r="AQ1045" s="219"/>
      <c r="AR1045" s="219"/>
      <c r="AS1045" s="221"/>
      <c r="AT1045" s="221"/>
      <c r="AU1045" s="221"/>
      <c r="AV1045" s="221"/>
      <c r="AW1045" s="221"/>
      <c r="AX1045" s="221"/>
      <c r="AY1045" s="221"/>
      <c r="AZ1045" s="221"/>
    </row>
    <row r="1046" spans="1:52" x14ac:dyDescent="0.15">
      <c r="A1046" s="278"/>
      <c r="B1046" s="274"/>
      <c r="C1046" s="340"/>
      <c r="D1046" s="344"/>
      <c r="E1046" s="344"/>
      <c r="F1046" s="344"/>
      <c r="G1046" s="344"/>
      <c r="H1046" s="344"/>
      <c r="I1046" s="344"/>
      <c r="J1046" s="341"/>
      <c r="O1046" s="349"/>
      <c r="AH1046" s="221"/>
      <c r="AI1046" s="221"/>
      <c r="AJ1046" s="221"/>
      <c r="AK1046" s="221"/>
      <c r="AL1046" s="221"/>
      <c r="AM1046" s="221"/>
      <c r="AN1046" s="221"/>
      <c r="AO1046" s="221"/>
      <c r="AP1046" s="221"/>
      <c r="AQ1046" s="219"/>
      <c r="AR1046" s="219"/>
      <c r="AS1046" s="221"/>
      <c r="AT1046" s="221"/>
      <c r="AU1046" s="221"/>
      <c r="AV1046" s="221"/>
      <c r="AW1046" s="221"/>
      <c r="AX1046" s="221"/>
      <c r="AY1046" s="221"/>
      <c r="AZ1046" s="221"/>
    </row>
    <row r="1047" spans="1:52" x14ac:dyDescent="0.15">
      <c r="A1047" s="278"/>
      <c r="B1047" s="274"/>
      <c r="C1047" s="340"/>
      <c r="D1047" s="344"/>
      <c r="E1047" s="344"/>
      <c r="F1047" s="344"/>
      <c r="G1047" s="344"/>
      <c r="H1047" s="344"/>
      <c r="I1047" s="344"/>
      <c r="J1047" s="341"/>
      <c r="O1047" s="349"/>
      <c r="AH1047" s="221"/>
      <c r="AI1047" s="221"/>
      <c r="AJ1047" s="221"/>
      <c r="AK1047" s="221"/>
      <c r="AL1047" s="221"/>
      <c r="AM1047" s="221"/>
      <c r="AN1047" s="221"/>
      <c r="AO1047" s="221"/>
      <c r="AP1047" s="221"/>
      <c r="AQ1047" s="219"/>
      <c r="AR1047" s="219"/>
      <c r="AS1047" s="221"/>
      <c r="AT1047" s="221"/>
      <c r="AU1047" s="221"/>
      <c r="AV1047" s="221"/>
      <c r="AW1047" s="221"/>
      <c r="AX1047" s="221"/>
      <c r="AY1047" s="221"/>
      <c r="AZ1047" s="221"/>
    </row>
    <row r="1048" spans="1:52" x14ac:dyDescent="0.15">
      <c r="A1048" s="278"/>
      <c r="B1048" s="274"/>
      <c r="C1048" s="340"/>
      <c r="D1048" s="344"/>
      <c r="E1048" s="344"/>
      <c r="F1048" s="344"/>
      <c r="G1048" s="344"/>
      <c r="H1048" s="344"/>
      <c r="I1048" s="344"/>
      <c r="J1048" s="341"/>
      <c r="O1048" s="349"/>
      <c r="AH1048" s="221"/>
      <c r="AI1048" s="221"/>
      <c r="AJ1048" s="221"/>
      <c r="AK1048" s="221"/>
      <c r="AL1048" s="221"/>
      <c r="AM1048" s="221"/>
      <c r="AN1048" s="221"/>
      <c r="AO1048" s="221"/>
      <c r="AP1048" s="221"/>
      <c r="AQ1048" s="219"/>
      <c r="AR1048" s="219"/>
      <c r="AS1048" s="221"/>
      <c r="AT1048" s="221"/>
      <c r="AU1048" s="221"/>
      <c r="AV1048" s="221"/>
      <c r="AW1048" s="221"/>
      <c r="AX1048" s="221"/>
      <c r="AY1048" s="221"/>
      <c r="AZ1048" s="221"/>
    </row>
    <row r="1049" spans="1:52" x14ac:dyDescent="0.15">
      <c r="A1049" s="278"/>
      <c r="B1049" s="274"/>
      <c r="C1049" s="340"/>
      <c r="D1049" s="344"/>
      <c r="E1049" s="344"/>
      <c r="F1049" s="344"/>
      <c r="G1049" s="344"/>
      <c r="H1049" s="344"/>
      <c r="I1049" s="344"/>
      <c r="J1049" s="341"/>
      <c r="O1049" s="349"/>
      <c r="AH1049" s="221"/>
      <c r="AI1049" s="221"/>
      <c r="AJ1049" s="221"/>
      <c r="AK1049" s="221"/>
      <c r="AL1049" s="221"/>
      <c r="AM1049" s="221"/>
      <c r="AN1049" s="221"/>
      <c r="AO1049" s="221"/>
      <c r="AP1049" s="221"/>
      <c r="AQ1049" s="219"/>
      <c r="AR1049" s="219"/>
      <c r="AS1049" s="221"/>
      <c r="AT1049" s="221"/>
      <c r="AU1049" s="221"/>
      <c r="AV1049" s="221"/>
      <c r="AW1049" s="221"/>
      <c r="AX1049" s="221"/>
      <c r="AY1049" s="221"/>
      <c r="AZ1049" s="221"/>
    </row>
    <row r="1050" spans="1:52" x14ac:dyDescent="0.15">
      <c r="A1050" s="278"/>
      <c r="B1050" s="274"/>
      <c r="C1050" s="340"/>
      <c r="D1050" s="344"/>
      <c r="E1050" s="344"/>
      <c r="F1050" s="344"/>
      <c r="G1050" s="344"/>
      <c r="H1050" s="344"/>
      <c r="I1050" s="344"/>
      <c r="J1050" s="341"/>
      <c r="O1050" s="349"/>
      <c r="AH1050" s="221"/>
      <c r="AI1050" s="221"/>
      <c r="AJ1050" s="221"/>
      <c r="AK1050" s="221"/>
      <c r="AL1050" s="221"/>
      <c r="AM1050" s="221"/>
      <c r="AN1050" s="221"/>
      <c r="AO1050" s="221"/>
      <c r="AP1050" s="221"/>
      <c r="AQ1050" s="219"/>
      <c r="AR1050" s="219"/>
      <c r="AS1050" s="221"/>
      <c r="AT1050" s="221"/>
      <c r="AU1050" s="221"/>
      <c r="AV1050" s="221"/>
      <c r="AW1050" s="221"/>
      <c r="AX1050" s="221"/>
      <c r="AY1050" s="221"/>
      <c r="AZ1050" s="221"/>
    </row>
    <row r="1051" spans="1:52" x14ac:dyDescent="0.15">
      <c r="A1051" s="278"/>
      <c r="B1051" s="274"/>
      <c r="C1051" s="340"/>
      <c r="D1051" s="344"/>
      <c r="E1051" s="344"/>
      <c r="F1051" s="344"/>
      <c r="G1051" s="344"/>
      <c r="H1051" s="344"/>
      <c r="I1051" s="344"/>
      <c r="J1051" s="341"/>
      <c r="O1051" s="349"/>
      <c r="AH1051" s="221"/>
      <c r="AI1051" s="221"/>
      <c r="AJ1051" s="221"/>
      <c r="AK1051" s="221"/>
      <c r="AL1051" s="221"/>
      <c r="AM1051" s="221"/>
      <c r="AN1051" s="221"/>
      <c r="AO1051" s="221"/>
      <c r="AP1051" s="221"/>
      <c r="AQ1051" s="219"/>
      <c r="AR1051" s="219"/>
      <c r="AS1051" s="221"/>
      <c r="AT1051" s="221"/>
      <c r="AU1051" s="221"/>
      <c r="AV1051" s="221"/>
      <c r="AW1051" s="221"/>
      <c r="AX1051" s="221"/>
      <c r="AY1051" s="221"/>
      <c r="AZ1051" s="221"/>
    </row>
    <row r="1052" spans="1:52" x14ac:dyDescent="0.15">
      <c r="A1052" s="278"/>
      <c r="B1052" s="274"/>
      <c r="C1052" s="340"/>
      <c r="D1052" s="344"/>
      <c r="E1052" s="344"/>
      <c r="F1052" s="344"/>
      <c r="G1052" s="344"/>
      <c r="H1052" s="344"/>
      <c r="I1052" s="344"/>
      <c r="J1052" s="341"/>
      <c r="O1052" s="349"/>
      <c r="AH1052" s="221"/>
      <c r="AI1052" s="221"/>
      <c r="AJ1052" s="221"/>
      <c r="AK1052" s="221"/>
      <c r="AL1052" s="221"/>
      <c r="AM1052" s="221"/>
      <c r="AN1052" s="221"/>
      <c r="AO1052" s="221"/>
      <c r="AP1052" s="221"/>
      <c r="AQ1052" s="219"/>
      <c r="AR1052" s="219"/>
      <c r="AS1052" s="221"/>
      <c r="AT1052" s="221"/>
      <c r="AU1052" s="221"/>
      <c r="AV1052" s="221"/>
      <c r="AW1052" s="221"/>
      <c r="AX1052" s="221"/>
      <c r="AY1052" s="221"/>
      <c r="AZ1052" s="221"/>
    </row>
    <row r="1053" spans="1:52" x14ac:dyDescent="0.15">
      <c r="A1053" s="278"/>
      <c r="B1053" s="274"/>
      <c r="C1053" s="340"/>
      <c r="D1053" s="344"/>
      <c r="E1053" s="344"/>
      <c r="F1053" s="344"/>
      <c r="G1053" s="344"/>
      <c r="H1053" s="344"/>
      <c r="I1053" s="344"/>
      <c r="J1053" s="341"/>
      <c r="O1053" s="349"/>
      <c r="AH1053" s="221"/>
      <c r="AI1053" s="221"/>
      <c r="AJ1053" s="221"/>
      <c r="AK1053" s="221"/>
      <c r="AL1053" s="221"/>
      <c r="AM1053" s="221"/>
      <c r="AN1053" s="221"/>
      <c r="AO1053" s="221"/>
      <c r="AP1053" s="221"/>
      <c r="AQ1053" s="219"/>
      <c r="AR1053" s="219"/>
      <c r="AS1053" s="221"/>
      <c r="AT1053" s="221"/>
      <c r="AU1053" s="221"/>
      <c r="AV1053" s="221"/>
      <c r="AW1053" s="221"/>
      <c r="AX1053" s="221"/>
      <c r="AY1053" s="221"/>
      <c r="AZ1053" s="221"/>
    </row>
    <row r="1054" spans="1:52" x14ac:dyDescent="0.15">
      <c r="A1054" s="278"/>
      <c r="B1054" s="274"/>
      <c r="C1054" s="340"/>
      <c r="D1054" s="344"/>
      <c r="E1054" s="344"/>
      <c r="F1054" s="344"/>
      <c r="G1054" s="344"/>
      <c r="H1054" s="344"/>
      <c r="I1054" s="344"/>
      <c r="J1054" s="341"/>
      <c r="O1054" s="349"/>
      <c r="AH1054" s="221"/>
      <c r="AI1054" s="221"/>
      <c r="AJ1054" s="221"/>
      <c r="AK1054" s="221"/>
      <c r="AL1054" s="221"/>
      <c r="AM1054" s="221"/>
      <c r="AN1054" s="221"/>
      <c r="AO1054" s="221"/>
      <c r="AP1054" s="221"/>
      <c r="AQ1054" s="219"/>
      <c r="AR1054" s="219"/>
      <c r="AS1054" s="221"/>
      <c r="AT1054" s="221"/>
      <c r="AU1054" s="221"/>
      <c r="AV1054" s="221"/>
      <c r="AW1054" s="221"/>
      <c r="AX1054" s="221"/>
      <c r="AY1054" s="221"/>
      <c r="AZ1054" s="221"/>
    </row>
    <row r="1055" spans="1:52" x14ac:dyDescent="0.15">
      <c r="A1055" s="278"/>
      <c r="B1055" s="274"/>
      <c r="C1055" s="340"/>
      <c r="D1055" s="344"/>
      <c r="E1055" s="344"/>
      <c r="F1055" s="344"/>
      <c r="G1055" s="344"/>
      <c r="H1055" s="344"/>
      <c r="I1055" s="344"/>
      <c r="J1055" s="341"/>
      <c r="O1055" s="349"/>
      <c r="AH1055" s="221"/>
      <c r="AI1055" s="221"/>
      <c r="AJ1055" s="221"/>
      <c r="AK1055" s="221"/>
      <c r="AL1055" s="221"/>
      <c r="AM1055" s="221"/>
      <c r="AN1055" s="221"/>
      <c r="AO1055" s="221"/>
      <c r="AP1055" s="221"/>
      <c r="AQ1055" s="219"/>
      <c r="AR1055" s="219"/>
      <c r="AS1055" s="221"/>
      <c r="AT1055" s="221"/>
      <c r="AU1055" s="221"/>
      <c r="AV1055" s="221"/>
      <c r="AW1055" s="221"/>
      <c r="AX1055" s="221"/>
      <c r="AY1055" s="221"/>
      <c r="AZ1055" s="221"/>
    </row>
    <row r="1056" spans="1:52" x14ac:dyDescent="0.15">
      <c r="A1056" s="278"/>
      <c r="B1056" s="274"/>
      <c r="C1056" s="340"/>
      <c r="D1056" s="344"/>
      <c r="E1056" s="344"/>
      <c r="F1056" s="344"/>
      <c r="G1056" s="344"/>
      <c r="H1056" s="344"/>
      <c r="I1056" s="344"/>
      <c r="J1056" s="341"/>
      <c r="O1056" s="349"/>
      <c r="AH1056" s="221"/>
      <c r="AI1056" s="221"/>
      <c r="AJ1056" s="221"/>
      <c r="AK1056" s="221"/>
      <c r="AL1056" s="221"/>
      <c r="AM1056" s="221"/>
      <c r="AN1056" s="221"/>
      <c r="AO1056" s="221"/>
      <c r="AP1056" s="221"/>
      <c r="AQ1056" s="219"/>
      <c r="AR1056" s="219"/>
      <c r="AS1056" s="221"/>
      <c r="AT1056" s="221"/>
      <c r="AU1056" s="221"/>
      <c r="AV1056" s="221"/>
      <c r="AW1056" s="221"/>
      <c r="AX1056" s="221"/>
      <c r="AY1056" s="221"/>
      <c r="AZ1056" s="221"/>
    </row>
    <row r="1057" spans="1:52" x14ac:dyDescent="0.15">
      <c r="A1057" s="278"/>
      <c r="B1057" s="274"/>
      <c r="C1057" s="340"/>
      <c r="D1057" s="344"/>
      <c r="E1057" s="344"/>
      <c r="F1057" s="344"/>
      <c r="G1057" s="344"/>
      <c r="H1057" s="344"/>
      <c r="I1057" s="344"/>
      <c r="J1057" s="341"/>
      <c r="O1057" s="349"/>
      <c r="AH1057" s="221"/>
      <c r="AI1057" s="221"/>
      <c r="AJ1057" s="221"/>
      <c r="AK1057" s="221"/>
      <c r="AL1057" s="221"/>
      <c r="AM1057" s="221"/>
      <c r="AN1057" s="221"/>
      <c r="AO1057" s="221"/>
      <c r="AP1057" s="221"/>
      <c r="AQ1057" s="219"/>
      <c r="AR1057" s="219"/>
      <c r="AS1057" s="221"/>
      <c r="AT1057" s="221"/>
      <c r="AU1057" s="221"/>
      <c r="AV1057" s="221"/>
      <c r="AW1057" s="221"/>
      <c r="AX1057" s="221"/>
      <c r="AY1057" s="221"/>
      <c r="AZ1057" s="221"/>
    </row>
    <row r="1058" spans="1:52" x14ac:dyDescent="0.15">
      <c r="A1058" s="278"/>
      <c r="B1058" s="274"/>
      <c r="C1058" s="340"/>
      <c r="D1058" s="344"/>
      <c r="E1058" s="344"/>
      <c r="F1058" s="344"/>
      <c r="G1058" s="344"/>
      <c r="H1058" s="344"/>
      <c r="I1058" s="344"/>
      <c r="J1058" s="341"/>
      <c r="O1058" s="349"/>
      <c r="AH1058" s="221"/>
      <c r="AI1058" s="221"/>
      <c r="AJ1058" s="221"/>
      <c r="AK1058" s="221"/>
      <c r="AL1058" s="221"/>
      <c r="AM1058" s="221"/>
      <c r="AN1058" s="221"/>
      <c r="AO1058" s="221"/>
      <c r="AP1058" s="221"/>
      <c r="AQ1058" s="219"/>
      <c r="AR1058" s="219"/>
      <c r="AS1058" s="221"/>
      <c r="AT1058" s="221"/>
      <c r="AU1058" s="221"/>
      <c r="AV1058" s="221"/>
      <c r="AW1058" s="221"/>
      <c r="AX1058" s="221"/>
      <c r="AY1058" s="221"/>
      <c r="AZ1058" s="221"/>
    </row>
    <row r="1059" spans="1:52" x14ac:dyDescent="0.15">
      <c r="A1059" s="278"/>
      <c r="B1059" s="274"/>
      <c r="C1059" s="340"/>
      <c r="D1059" s="344"/>
      <c r="E1059" s="344"/>
      <c r="F1059" s="344"/>
      <c r="G1059" s="344"/>
      <c r="H1059" s="344"/>
      <c r="I1059" s="344"/>
      <c r="J1059" s="341"/>
      <c r="O1059" s="349"/>
      <c r="AH1059" s="221"/>
      <c r="AI1059" s="221"/>
      <c r="AJ1059" s="221"/>
      <c r="AK1059" s="221"/>
      <c r="AL1059" s="221"/>
      <c r="AM1059" s="221"/>
      <c r="AN1059" s="221"/>
      <c r="AO1059" s="221"/>
      <c r="AP1059" s="221"/>
      <c r="AQ1059" s="219"/>
      <c r="AR1059" s="219"/>
      <c r="AS1059" s="221"/>
      <c r="AT1059" s="221"/>
      <c r="AU1059" s="221"/>
      <c r="AV1059" s="221"/>
      <c r="AW1059" s="221"/>
      <c r="AX1059" s="221"/>
      <c r="AY1059" s="221"/>
      <c r="AZ1059" s="221"/>
    </row>
    <row r="1060" spans="1:52" x14ac:dyDescent="0.15">
      <c r="A1060" s="278"/>
      <c r="B1060" s="274"/>
      <c r="C1060" s="340"/>
      <c r="D1060" s="344"/>
      <c r="E1060" s="344"/>
      <c r="F1060" s="344"/>
      <c r="G1060" s="344"/>
      <c r="H1060" s="344"/>
      <c r="I1060" s="344"/>
      <c r="J1060" s="341"/>
      <c r="O1060" s="349"/>
      <c r="AH1060" s="221"/>
      <c r="AI1060" s="221"/>
      <c r="AJ1060" s="221"/>
      <c r="AK1060" s="221"/>
      <c r="AL1060" s="221"/>
      <c r="AM1060" s="221"/>
      <c r="AN1060" s="221"/>
      <c r="AO1060" s="221"/>
      <c r="AP1060" s="221"/>
      <c r="AQ1060" s="219"/>
      <c r="AR1060" s="219"/>
      <c r="AS1060" s="221"/>
      <c r="AT1060" s="221"/>
      <c r="AU1060" s="221"/>
      <c r="AV1060" s="221"/>
      <c r="AW1060" s="221"/>
      <c r="AX1060" s="221"/>
      <c r="AY1060" s="221"/>
      <c r="AZ1060" s="221"/>
    </row>
    <row r="1061" spans="1:52" x14ac:dyDescent="0.15">
      <c r="A1061" s="278"/>
      <c r="B1061" s="274"/>
      <c r="C1061" s="340"/>
      <c r="D1061" s="344"/>
      <c r="E1061" s="344"/>
      <c r="F1061" s="344"/>
      <c r="G1061" s="344"/>
      <c r="H1061" s="344"/>
      <c r="I1061" s="344"/>
      <c r="J1061" s="341"/>
      <c r="O1061" s="349"/>
      <c r="AH1061" s="221"/>
      <c r="AI1061" s="221"/>
      <c r="AJ1061" s="221"/>
      <c r="AK1061" s="221"/>
      <c r="AL1061" s="221"/>
      <c r="AM1061" s="221"/>
      <c r="AN1061" s="221"/>
      <c r="AO1061" s="221"/>
      <c r="AP1061" s="221"/>
      <c r="AQ1061" s="219"/>
      <c r="AR1061" s="219"/>
      <c r="AS1061" s="221"/>
      <c r="AT1061" s="221"/>
      <c r="AU1061" s="221"/>
      <c r="AV1061" s="221"/>
      <c r="AW1061" s="221"/>
      <c r="AX1061" s="221"/>
      <c r="AY1061" s="221"/>
      <c r="AZ1061" s="221"/>
    </row>
    <row r="1062" spans="1:52" x14ac:dyDescent="0.15">
      <c r="A1062" s="278"/>
      <c r="B1062" s="274"/>
      <c r="C1062" s="340"/>
      <c r="D1062" s="344"/>
      <c r="E1062" s="344"/>
      <c r="F1062" s="344"/>
      <c r="G1062" s="344"/>
      <c r="H1062" s="344"/>
      <c r="I1062" s="344"/>
      <c r="J1062" s="341"/>
      <c r="O1062" s="349"/>
      <c r="AH1062" s="221"/>
      <c r="AI1062" s="221"/>
      <c r="AJ1062" s="221"/>
      <c r="AK1062" s="221"/>
      <c r="AL1062" s="221"/>
      <c r="AM1062" s="221"/>
      <c r="AN1062" s="221"/>
      <c r="AO1062" s="221"/>
      <c r="AP1062" s="221"/>
      <c r="AQ1062" s="219"/>
      <c r="AR1062" s="219"/>
      <c r="AS1062" s="221"/>
      <c r="AT1062" s="221"/>
      <c r="AU1062" s="221"/>
      <c r="AV1062" s="221"/>
      <c r="AW1062" s="221"/>
      <c r="AX1062" s="221"/>
      <c r="AY1062" s="221"/>
      <c r="AZ1062" s="221"/>
    </row>
    <row r="1063" spans="1:52" x14ac:dyDescent="0.15">
      <c r="A1063" s="278"/>
      <c r="B1063" s="274"/>
      <c r="C1063" s="340"/>
      <c r="D1063" s="344"/>
      <c r="E1063" s="344"/>
      <c r="F1063" s="344"/>
      <c r="G1063" s="344"/>
      <c r="H1063" s="344"/>
      <c r="I1063" s="344"/>
      <c r="J1063" s="341"/>
      <c r="O1063" s="349"/>
      <c r="AH1063" s="221"/>
      <c r="AI1063" s="221"/>
      <c r="AJ1063" s="221"/>
      <c r="AK1063" s="221"/>
      <c r="AL1063" s="221"/>
      <c r="AM1063" s="221"/>
      <c r="AN1063" s="221"/>
      <c r="AO1063" s="221"/>
      <c r="AP1063" s="221"/>
      <c r="AQ1063" s="219"/>
      <c r="AR1063" s="219"/>
      <c r="AS1063" s="221"/>
      <c r="AT1063" s="221"/>
      <c r="AU1063" s="221"/>
      <c r="AV1063" s="221"/>
      <c r="AW1063" s="221"/>
      <c r="AX1063" s="221"/>
      <c r="AY1063" s="221"/>
      <c r="AZ1063" s="221"/>
    </row>
    <row r="1064" spans="1:52" x14ac:dyDescent="0.15">
      <c r="A1064" s="278"/>
      <c r="B1064" s="274"/>
      <c r="C1064" s="340"/>
      <c r="D1064" s="344"/>
      <c r="E1064" s="344"/>
      <c r="F1064" s="344"/>
      <c r="G1064" s="344"/>
      <c r="H1064" s="344"/>
      <c r="I1064" s="344"/>
      <c r="J1064" s="341"/>
      <c r="O1064" s="349"/>
      <c r="AH1064" s="221"/>
      <c r="AI1064" s="221"/>
      <c r="AJ1064" s="221"/>
      <c r="AK1064" s="221"/>
      <c r="AL1064" s="221"/>
      <c r="AM1064" s="221"/>
      <c r="AN1064" s="221"/>
      <c r="AO1064" s="221"/>
      <c r="AP1064" s="221"/>
      <c r="AQ1064" s="219"/>
      <c r="AR1064" s="219"/>
      <c r="AS1064" s="221"/>
      <c r="AT1064" s="221"/>
      <c r="AU1064" s="221"/>
      <c r="AV1064" s="221"/>
      <c r="AW1064" s="221"/>
      <c r="AX1064" s="221"/>
      <c r="AY1064" s="221"/>
      <c r="AZ1064" s="221"/>
    </row>
    <row r="1065" spans="1:52" x14ac:dyDescent="0.15">
      <c r="A1065" s="278"/>
      <c r="B1065" s="274"/>
      <c r="C1065" s="340"/>
      <c r="D1065" s="344"/>
      <c r="E1065" s="344"/>
      <c r="F1065" s="344"/>
      <c r="G1065" s="344"/>
      <c r="H1065" s="344"/>
      <c r="I1065" s="344"/>
      <c r="J1065" s="341"/>
      <c r="O1065" s="349"/>
      <c r="AH1065" s="221"/>
      <c r="AI1065" s="221"/>
      <c r="AJ1065" s="221"/>
      <c r="AK1065" s="221"/>
      <c r="AL1065" s="221"/>
      <c r="AM1065" s="221"/>
      <c r="AN1065" s="221"/>
      <c r="AO1065" s="221"/>
      <c r="AP1065" s="221"/>
      <c r="AQ1065" s="219"/>
      <c r="AR1065" s="219"/>
      <c r="AS1065" s="221"/>
      <c r="AT1065" s="221"/>
      <c r="AU1065" s="221"/>
      <c r="AV1065" s="221"/>
      <c r="AW1065" s="221"/>
      <c r="AX1065" s="221"/>
      <c r="AY1065" s="221"/>
      <c r="AZ1065" s="221"/>
    </row>
    <row r="1066" spans="1:52" x14ac:dyDescent="0.15">
      <c r="A1066" s="278"/>
      <c r="B1066" s="274"/>
      <c r="C1066" s="340"/>
      <c r="D1066" s="344"/>
      <c r="E1066" s="344"/>
      <c r="F1066" s="344"/>
      <c r="G1066" s="344"/>
      <c r="H1066" s="344"/>
      <c r="I1066" s="344"/>
      <c r="J1066" s="341"/>
      <c r="O1066" s="349"/>
      <c r="AH1066" s="221"/>
      <c r="AI1066" s="221"/>
      <c r="AJ1066" s="221"/>
      <c r="AK1066" s="221"/>
      <c r="AL1066" s="221"/>
      <c r="AM1066" s="221"/>
      <c r="AN1066" s="221"/>
      <c r="AO1066" s="221"/>
      <c r="AP1066" s="221"/>
      <c r="AQ1066" s="219"/>
      <c r="AR1066" s="219"/>
      <c r="AS1066" s="221"/>
      <c r="AT1066" s="221"/>
      <c r="AU1066" s="221"/>
      <c r="AV1066" s="221"/>
      <c r="AW1066" s="221"/>
      <c r="AX1066" s="221"/>
      <c r="AY1066" s="221"/>
      <c r="AZ1066" s="221"/>
    </row>
    <row r="1067" spans="1:52" x14ac:dyDescent="0.15">
      <c r="A1067" s="278"/>
      <c r="B1067" s="274"/>
      <c r="C1067" s="340"/>
      <c r="D1067" s="344"/>
      <c r="E1067" s="344"/>
      <c r="F1067" s="344"/>
      <c r="G1067" s="344"/>
      <c r="H1067" s="344"/>
      <c r="I1067" s="344"/>
      <c r="J1067" s="341"/>
      <c r="O1067" s="349"/>
      <c r="AH1067" s="221"/>
      <c r="AI1067" s="221"/>
      <c r="AJ1067" s="221"/>
      <c r="AK1067" s="221"/>
      <c r="AL1067" s="221"/>
      <c r="AM1067" s="221"/>
      <c r="AN1067" s="221"/>
      <c r="AO1067" s="221"/>
      <c r="AP1067" s="221"/>
      <c r="AQ1067" s="219"/>
      <c r="AR1067" s="219"/>
      <c r="AS1067" s="221"/>
      <c r="AT1067" s="221"/>
      <c r="AU1067" s="221"/>
      <c r="AV1067" s="221"/>
      <c r="AW1067" s="221"/>
      <c r="AX1067" s="221"/>
      <c r="AY1067" s="221"/>
      <c r="AZ1067" s="221"/>
    </row>
    <row r="1068" spans="1:52" x14ac:dyDescent="0.15">
      <c r="A1068" s="278"/>
      <c r="B1068" s="274"/>
      <c r="C1068" s="340"/>
      <c r="D1068" s="344"/>
      <c r="E1068" s="344"/>
      <c r="F1068" s="344"/>
      <c r="G1068" s="344"/>
      <c r="H1068" s="344"/>
      <c r="I1068" s="344"/>
      <c r="J1068" s="341"/>
      <c r="O1068" s="349"/>
      <c r="AH1068" s="221"/>
      <c r="AI1068" s="221"/>
      <c r="AJ1068" s="221"/>
      <c r="AK1068" s="221"/>
      <c r="AL1068" s="221"/>
      <c r="AM1068" s="221"/>
      <c r="AN1068" s="221"/>
      <c r="AO1068" s="221"/>
      <c r="AP1068" s="221"/>
      <c r="AQ1068" s="219"/>
      <c r="AR1068" s="219"/>
      <c r="AS1068" s="221"/>
      <c r="AT1068" s="221"/>
      <c r="AU1068" s="221"/>
      <c r="AV1068" s="221"/>
      <c r="AW1068" s="221"/>
      <c r="AX1068" s="221"/>
      <c r="AY1068" s="221"/>
      <c r="AZ1068" s="221"/>
    </row>
    <row r="1069" spans="1:52" x14ac:dyDescent="0.15">
      <c r="A1069" s="278"/>
      <c r="B1069" s="274"/>
      <c r="C1069" s="340"/>
      <c r="D1069" s="344"/>
      <c r="E1069" s="344"/>
      <c r="F1069" s="344"/>
      <c r="G1069" s="344"/>
      <c r="H1069" s="344"/>
      <c r="I1069" s="344"/>
      <c r="J1069" s="341"/>
      <c r="O1069" s="349"/>
      <c r="AH1069" s="221"/>
      <c r="AI1069" s="221"/>
      <c r="AJ1069" s="221"/>
      <c r="AK1069" s="221"/>
      <c r="AL1069" s="221"/>
      <c r="AM1069" s="221"/>
      <c r="AN1069" s="221"/>
      <c r="AO1069" s="221"/>
      <c r="AP1069" s="221"/>
      <c r="AQ1069" s="219"/>
      <c r="AR1069" s="219"/>
      <c r="AS1069" s="221"/>
      <c r="AT1069" s="221"/>
      <c r="AU1069" s="221"/>
      <c r="AV1069" s="221"/>
      <c r="AW1069" s="221"/>
      <c r="AX1069" s="221"/>
      <c r="AY1069" s="221"/>
      <c r="AZ1069" s="221"/>
    </row>
    <row r="1070" spans="1:52" x14ac:dyDescent="0.15">
      <c r="A1070" s="278"/>
      <c r="B1070" s="274"/>
      <c r="C1070" s="340"/>
      <c r="D1070" s="344"/>
      <c r="E1070" s="344"/>
      <c r="F1070" s="344"/>
      <c r="G1070" s="344"/>
      <c r="H1070" s="344"/>
      <c r="I1070" s="344"/>
      <c r="J1070" s="341"/>
      <c r="O1070" s="349"/>
      <c r="AH1070" s="221"/>
      <c r="AI1070" s="221"/>
      <c r="AJ1070" s="221"/>
      <c r="AK1070" s="221"/>
      <c r="AL1070" s="221"/>
      <c r="AM1070" s="221"/>
      <c r="AN1070" s="221"/>
      <c r="AO1070" s="221"/>
      <c r="AP1070" s="221"/>
      <c r="AQ1070" s="219"/>
      <c r="AR1070" s="219"/>
      <c r="AS1070" s="221"/>
      <c r="AT1070" s="221"/>
      <c r="AU1070" s="221"/>
      <c r="AV1070" s="221"/>
      <c r="AW1070" s="221"/>
      <c r="AX1070" s="221"/>
      <c r="AY1070" s="221"/>
      <c r="AZ1070" s="221"/>
    </row>
    <row r="1071" spans="1:52" x14ac:dyDescent="0.15">
      <c r="A1071" s="278"/>
      <c r="B1071" s="274"/>
      <c r="C1071" s="340"/>
      <c r="D1071" s="344"/>
      <c r="E1071" s="344"/>
      <c r="F1071" s="344"/>
      <c r="G1071" s="344"/>
      <c r="H1071" s="344"/>
      <c r="I1071" s="344"/>
      <c r="J1071" s="341"/>
      <c r="O1071" s="349"/>
      <c r="AH1071" s="221"/>
      <c r="AI1071" s="221"/>
      <c r="AJ1071" s="221"/>
      <c r="AK1071" s="221"/>
      <c r="AL1071" s="221"/>
      <c r="AM1071" s="221"/>
      <c r="AN1071" s="221"/>
      <c r="AO1071" s="221"/>
      <c r="AP1071" s="221"/>
      <c r="AQ1071" s="219"/>
      <c r="AR1071" s="219"/>
      <c r="AS1071" s="221"/>
      <c r="AT1071" s="221"/>
      <c r="AU1071" s="221"/>
      <c r="AV1071" s="221"/>
      <c r="AW1071" s="221"/>
      <c r="AX1071" s="221"/>
      <c r="AY1071" s="221"/>
      <c r="AZ1071" s="221"/>
    </row>
    <row r="1072" spans="1:52" x14ac:dyDescent="0.15">
      <c r="A1072" s="278"/>
      <c r="B1072" s="274"/>
      <c r="C1072" s="340"/>
      <c r="D1072" s="344"/>
      <c r="E1072" s="344"/>
      <c r="F1072" s="344"/>
      <c r="G1072" s="344"/>
      <c r="H1072" s="344"/>
      <c r="I1072" s="344"/>
      <c r="J1072" s="341"/>
      <c r="O1072" s="349"/>
      <c r="AH1072" s="221"/>
      <c r="AI1072" s="221"/>
      <c r="AJ1072" s="221"/>
      <c r="AK1072" s="221"/>
      <c r="AL1072" s="221"/>
      <c r="AM1072" s="221"/>
      <c r="AN1072" s="221"/>
      <c r="AO1072" s="221"/>
      <c r="AP1072" s="221"/>
      <c r="AQ1072" s="219"/>
      <c r="AR1072" s="219"/>
      <c r="AS1072" s="221"/>
      <c r="AT1072" s="221"/>
      <c r="AU1072" s="221"/>
      <c r="AV1072" s="221"/>
      <c r="AW1072" s="221"/>
      <c r="AX1072" s="221"/>
      <c r="AY1072" s="221"/>
      <c r="AZ1072" s="221"/>
    </row>
    <row r="1073" spans="1:52" x14ac:dyDescent="0.15">
      <c r="A1073" s="278"/>
      <c r="B1073" s="274"/>
      <c r="C1073" s="340"/>
      <c r="D1073" s="344"/>
      <c r="E1073" s="344"/>
      <c r="F1073" s="344"/>
      <c r="G1073" s="344"/>
      <c r="H1073" s="344"/>
      <c r="I1073" s="344"/>
      <c r="J1073" s="341"/>
      <c r="O1073" s="349"/>
      <c r="AH1073" s="221"/>
      <c r="AI1073" s="221"/>
      <c r="AJ1073" s="221"/>
      <c r="AK1073" s="221"/>
      <c r="AL1073" s="221"/>
      <c r="AM1073" s="221"/>
      <c r="AN1073" s="221"/>
      <c r="AO1073" s="221"/>
      <c r="AP1073" s="221"/>
      <c r="AQ1073" s="219"/>
      <c r="AR1073" s="219"/>
      <c r="AS1073" s="221"/>
      <c r="AT1073" s="221"/>
      <c r="AU1073" s="221"/>
      <c r="AV1073" s="221"/>
      <c r="AW1073" s="221"/>
      <c r="AX1073" s="221"/>
      <c r="AY1073" s="221"/>
      <c r="AZ1073" s="221"/>
    </row>
    <row r="1074" spans="1:52" x14ac:dyDescent="0.15">
      <c r="A1074" s="278"/>
      <c r="B1074" s="274"/>
      <c r="C1074" s="340"/>
      <c r="D1074" s="344"/>
      <c r="E1074" s="344"/>
      <c r="F1074" s="344"/>
      <c r="G1074" s="344"/>
      <c r="H1074" s="344"/>
      <c r="I1074" s="344"/>
      <c r="J1074" s="341"/>
      <c r="O1074" s="349"/>
      <c r="AH1074" s="221"/>
      <c r="AI1074" s="221"/>
      <c r="AJ1074" s="221"/>
      <c r="AK1074" s="221"/>
      <c r="AL1074" s="221"/>
      <c r="AM1074" s="221"/>
      <c r="AN1074" s="221"/>
      <c r="AO1074" s="221"/>
      <c r="AP1074" s="221"/>
      <c r="AQ1074" s="219"/>
      <c r="AR1074" s="219"/>
      <c r="AS1074" s="221"/>
      <c r="AT1074" s="221"/>
      <c r="AU1074" s="221"/>
      <c r="AV1074" s="221"/>
      <c r="AW1074" s="221"/>
      <c r="AX1074" s="221"/>
      <c r="AY1074" s="221"/>
      <c r="AZ1074" s="221"/>
    </row>
    <row r="1075" spans="1:52" x14ac:dyDescent="0.15">
      <c r="A1075" s="278"/>
      <c r="B1075" s="274"/>
      <c r="C1075" s="340"/>
      <c r="D1075" s="344"/>
      <c r="E1075" s="344"/>
      <c r="F1075" s="344"/>
      <c r="G1075" s="344"/>
      <c r="H1075" s="344"/>
      <c r="I1075" s="344"/>
      <c r="J1075" s="341"/>
      <c r="O1075" s="349"/>
      <c r="AH1075" s="221"/>
      <c r="AI1075" s="221"/>
      <c r="AJ1075" s="221"/>
      <c r="AK1075" s="221"/>
      <c r="AL1075" s="221"/>
      <c r="AM1075" s="221"/>
      <c r="AN1075" s="221"/>
      <c r="AO1075" s="221"/>
      <c r="AP1075" s="221"/>
      <c r="AQ1075" s="219"/>
      <c r="AR1075" s="219"/>
      <c r="AS1075" s="221"/>
      <c r="AT1075" s="221"/>
      <c r="AU1075" s="221"/>
      <c r="AV1075" s="221"/>
      <c r="AW1075" s="221"/>
      <c r="AX1075" s="221"/>
      <c r="AY1075" s="221"/>
      <c r="AZ1075" s="221"/>
    </row>
    <row r="1076" spans="1:52" x14ac:dyDescent="0.15">
      <c r="A1076" s="278"/>
      <c r="B1076" s="274"/>
      <c r="C1076" s="340"/>
      <c r="D1076" s="344"/>
      <c r="E1076" s="344"/>
      <c r="F1076" s="344"/>
      <c r="G1076" s="344"/>
      <c r="H1076" s="344"/>
      <c r="I1076" s="344"/>
      <c r="J1076" s="341"/>
      <c r="O1076" s="349"/>
      <c r="AH1076" s="221"/>
      <c r="AI1076" s="221"/>
      <c r="AJ1076" s="221"/>
      <c r="AK1076" s="221"/>
      <c r="AL1076" s="221"/>
      <c r="AM1076" s="221"/>
      <c r="AN1076" s="221"/>
      <c r="AO1076" s="221"/>
      <c r="AP1076" s="221"/>
      <c r="AQ1076" s="219"/>
      <c r="AR1076" s="219"/>
      <c r="AS1076" s="221"/>
      <c r="AT1076" s="221"/>
      <c r="AU1076" s="221"/>
      <c r="AV1076" s="221"/>
      <c r="AW1076" s="221"/>
      <c r="AX1076" s="221"/>
      <c r="AY1076" s="221"/>
      <c r="AZ1076" s="221"/>
    </row>
    <row r="1077" spans="1:52" x14ac:dyDescent="0.15">
      <c r="A1077" s="278"/>
      <c r="B1077" s="274"/>
      <c r="C1077" s="340"/>
      <c r="D1077" s="344"/>
      <c r="E1077" s="344"/>
      <c r="F1077" s="344"/>
      <c r="G1077" s="344"/>
      <c r="H1077" s="344"/>
      <c r="I1077" s="344"/>
      <c r="J1077" s="341"/>
      <c r="O1077" s="349"/>
      <c r="AH1077" s="221"/>
      <c r="AI1077" s="221"/>
      <c r="AJ1077" s="221"/>
      <c r="AK1077" s="221"/>
      <c r="AL1077" s="221"/>
      <c r="AM1077" s="221"/>
      <c r="AN1077" s="221"/>
      <c r="AO1077" s="221"/>
      <c r="AP1077" s="221"/>
      <c r="AQ1077" s="219"/>
      <c r="AR1077" s="219"/>
      <c r="AS1077" s="221"/>
      <c r="AT1077" s="221"/>
      <c r="AU1077" s="221"/>
      <c r="AV1077" s="221"/>
      <c r="AW1077" s="221"/>
      <c r="AX1077" s="221"/>
      <c r="AY1077" s="221"/>
      <c r="AZ1077" s="221"/>
    </row>
    <row r="1078" spans="1:52" x14ac:dyDescent="0.15">
      <c r="A1078" s="278"/>
      <c r="B1078" s="274"/>
      <c r="C1078" s="340"/>
      <c r="D1078" s="344"/>
      <c r="E1078" s="344"/>
      <c r="F1078" s="344"/>
      <c r="G1078" s="344"/>
      <c r="H1078" s="344"/>
      <c r="I1078" s="344"/>
      <c r="J1078" s="341"/>
      <c r="O1078" s="349"/>
      <c r="AH1078" s="221"/>
      <c r="AI1078" s="221"/>
      <c r="AJ1078" s="221"/>
      <c r="AK1078" s="221"/>
      <c r="AL1078" s="221"/>
      <c r="AM1078" s="221"/>
      <c r="AN1078" s="221"/>
      <c r="AO1078" s="221"/>
      <c r="AP1078" s="221"/>
      <c r="AQ1078" s="219"/>
      <c r="AR1078" s="219"/>
      <c r="AS1078" s="221"/>
      <c r="AT1078" s="221"/>
      <c r="AU1078" s="221"/>
      <c r="AV1078" s="221"/>
      <c r="AW1078" s="221"/>
      <c r="AX1078" s="221"/>
      <c r="AY1078" s="221"/>
      <c r="AZ1078" s="221"/>
    </row>
    <row r="1079" spans="1:52" x14ac:dyDescent="0.15">
      <c r="A1079" s="278"/>
      <c r="B1079" s="274"/>
      <c r="C1079" s="340"/>
      <c r="D1079" s="344"/>
      <c r="E1079" s="344"/>
      <c r="F1079" s="344"/>
      <c r="G1079" s="344"/>
      <c r="H1079" s="344"/>
      <c r="I1079" s="344"/>
      <c r="J1079" s="341"/>
      <c r="O1079" s="349"/>
      <c r="AH1079" s="221"/>
      <c r="AI1079" s="221"/>
      <c r="AJ1079" s="221"/>
      <c r="AK1079" s="221"/>
      <c r="AL1079" s="221"/>
      <c r="AM1079" s="221"/>
      <c r="AN1079" s="221"/>
      <c r="AO1079" s="221"/>
      <c r="AP1079" s="221"/>
      <c r="AQ1079" s="219"/>
      <c r="AR1079" s="219"/>
      <c r="AS1079" s="221"/>
      <c r="AT1079" s="221"/>
      <c r="AU1079" s="221"/>
      <c r="AV1079" s="221"/>
      <c r="AW1079" s="221"/>
      <c r="AX1079" s="221"/>
      <c r="AY1079" s="221"/>
      <c r="AZ1079" s="221"/>
    </row>
    <row r="1080" spans="1:52" x14ac:dyDescent="0.15">
      <c r="A1080" s="278"/>
      <c r="B1080" s="274"/>
      <c r="C1080" s="340"/>
      <c r="D1080" s="344"/>
      <c r="E1080" s="344"/>
      <c r="F1080" s="344"/>
      <c r="G1080" s="344"/>
      <c r="H1080" s="344"/>
      <c r="I1080" s="344"/>
      <c r="J1080" s="341"/>
      <c r="O1080" s="349"/>
      <c r="AH1080" s="221"/>
      <c r="AI1080" s="221"/>
      <c r="AJ1080" s="221"/>
      <c r="AK1080" s="221"/>
      <c r="AL1080" s="221"/>
      <c r="AM1080" s="221"/>
      <c r="AN1080" s="221"/>
      <c r="AO1080" s="221"/>
      <c r="AP1080" s="221"/>
      <c r="AQ1080" s="219"/>
      <c r="AR1080" s="219"/>
      <c r="AS1080" s="221"/>
      <c r="AT1080" s="221"/>
      <c r="AU1080" s="221"/>
      <c r="AV1080" s="221"/>
      <c r="AW1080" s="221"/>
      <c r="AX1080" s="221"/>
      <c r="AY1080" s="221"/>
      <c r="AZ1080" s="221"/>
    </row>
    <row r="1081" spans="1:52" x14ac:dyDescent="0.15">
      <c r="A1081" s="278"/>
      <c r="B1081" s="274"/>
      <c r="C1081" s="340"/>
      <c r="D1081" s="344"/>
      <c r="E1081" s="344"/>
      <c r="F1081" s="344"/>
      <c r="G1081" s="344"/>
      <c r="H1081" s="344"/>
      <c r="I1081" s="344"/>
      <c r="J1081" s="341"/>
      <c r="O1081" s="349"/>
      <c r="AH1081" s="221"/>
      <c r="AI1081" s="221"/>
      <c r="AJ1081" s="221"/>
      <c r="AK1081" s="221"/>
      <c r="AL1081" s="221"/>
      <c r="AM1081" s="221"/>
      <c r="AN1081" s="221"/>
      <c r="AO1081" s="221"/>
      <c r="AP1081" s="221"/>
      <c r="AQ1081" s="219"/>
      <c r="AR1081" s="219"/>
      <c r="AS1081" s="221"/>
      <c r="AT1081" s="221"/>
      <c r="AU1081" s="221"/>
      <c r="AV1081" s="221"/>
      <c r="AW1081" s="221"/>
      <c r="AX1081" s="221"/>
      <c r="AY1081" s="221"/>
      <c r="AZ1081" s="221"/>
    </row>
    <row r="1082" spans="1:52" x14ac:dyDescent="0.15">
      <c r="A1082" s="278"/>
      <c r="B1082" s="274"/>
      <c r="C1082" s="340"/>
      <c r="D1082" s="344"/>
      <c r="E1082" s="344"/>
      <c r="F1082" s="344"/>
      <c r="G1082" s="344"/>
      <c r="H1082" s="344"/>
      <c r="I1082" s="344"/>
      <c r="J1082" s="341"/>
      <c r="O1082" s="349"/>
      <c r="AH1082" s="221"/>
      <c r="AI1082" s="221"/>
      <c r="AJ1082" s="221"/>
      <c r="AK1082" s="221"/>
      <c r="AL1082" s="221"/>
      <c r="AM1082" s="221"/>
      <c r="AN1082" s="221"/>
      <c r="AO1082" s="221"/>
      <c r="AP1082" s="221"/>
      <c r="AQ1082" s="219"/>
      <c r="AR1082" s="219"/>
      <c r="AS1082" s="221"/>
      <c r="AT1082" s="221"/>
      <c r="AU1082" s="221"/>
      <c r="AV1082" s="221"/>
      <c r="AW1082" s="221"/>
      <c r="AX1082" s="221"/>
      <c r="AY1082" s="221"/>
      <c r="AZ1082" s="221"/>
    </row>
    <row r="1083" spans="1:52" x14ac:dyDescent="0.15">
      <c r="A1083" s="278"/>
      <c r="B1083" s="274"/>
      <c r="C1083" s="340"/>
      <c r="D1083" s="344"/>
      <c r="E1083" s="344"/>
      <c r="F1083" s="344"/>
      <c r="G1083" s="344"/>
      <c r="H1083" s="344"/>
      <c r="I1083" s="344"/>
      <c r="J1083" s="341"/>
      <c r="O1083" s="349"/>
      <c r="AH1083" s="221"/>
      <c r="AI1083" s="221"/>
      <c r="AJ1083" s="221"/>
      <c r="AK1083" s="221"/>
      <c r="AL1083" s="221"/>
      <c r="AM1083" s="221"/>
      <c r="AN1083" s="221"/>
      <c r="AO1083" s="221"/>
      <c r="AP1083" s="221"/>
      <c r="AQ1083" s="219"/>
      <c r="AR1083" s="219"/>
      <c r="AS1083" s="221"/>
      <c r="AT1083" s="221"/>
      <c r="AU1083" s="221"/>
      <c r="AV1083" s="221"/>
      <c r="AW1083" s="221"/>
      <c r="AX1083" s="221"/>
      <c r="AY1083" s="221"/>
      <c r="AZ1083" s="221"/>
    </row>
    <row r="1084" spans="1:52" x14ac:dyDescent="0.15">
      <c r="A1084" s="278"/>
      <c r="B1084" s="274"/>
      <c r="C1084" s="340"/>
      <c r="D1084" s="344"/>
      <c r="E1084" s="344"/>
      <c r="F1084" s="344"/>
      <c r="G1084" s="344"/>
      <c r="H1084" s="344"/>
      <c r="I1084" s="344"/>
      <c r="J1084" s="341"/>
      <c r="O1084" s="349"/>
      <c r="AH1084" s="221"/>
      <c r="AI1084" s="221"/>
      <c r="AJ1084" s="221"/>
      <c r="AK1084" s="221"/>
      <c r="AL1084" s="221"/>
      <c r="AM1084" s="221"/>
      <c r="AN1084" s="221"/>
      <c r="AO1084" s="221"/>
      <c r="AP1084" s="221"/>
      <c r="AQ1084" s="219"/>
      <c r="AR1084" s="219"/>
      <c r="AS1084" s="221"/>
      <c r="AT1084" s="221"/>
      <c r="AU1084" s="221"/>
      <c r="AV1084" s="221"/>
      <c r="AW1084" s="221"/>
      <c r="AX1084" s="221"/>
      <c r="AY1084" s="221"/>
      <c r="AZ1084" s="221"/>
    </row>
    <row r="1085" spans="1:52" x14ac:dyDescent="0.15">
      <c r="A1085" s="278"/>
      <c r="B1085" s="274"/>
      <c r="C1085" s="340"/>
      <c r="D1085" s="344"/>
      <c r="E1085" s="344"/>
      <c r="F1085" s="344"/>
      <c r="G1085" s="344"/>
      <c r="H1085" s="344"/>
      <c r="I1085" s="344"/>
      <c r="J1085" s="341"/>
      <c r="O1085" s="349"/>
      <c r="AH1085" s="221"/>
      <c r="AI1085" s="221"/>
      <c r="AJ1085" s="221"/>
      <c r="AK1085" s="221"/>
      <c r="AL1085" s="221"/>
      <c r="AM1085" s="221"/>
      <c r="AN1085" s="221"/>
      <c r="AO1085" s="221"/>
      <c r="AP1085" s="221"/>
      <c r="AQ1085" s="219"/>
      <c r="AR1085" s="219"/>
      <c r="AS1085" s="221"/>
      <c r="AT1085" s="221"/>
      <c r="AU1085" s="221"/>
      <c r="AV1085" s="221"/>
      <c r="AW1085" s="221"/>
      <c r="AX1085" s="221"/>
      <c r="AY1085" s="221"/>
      <c r="AZ1085" s="221"/>
    </row>
    <row r="1086" spans="1:52" x14ac:dyDescent="0.15">
      <c r="A1086" s="278"/>
      <c r="B1086" s="274"/>
      <c r="C1086" s="340"/>
      <c r="D1086" s="344"/>
      <c r="E1086" s="344"/>
      <c r="F1086" s="344"/>
      <c r="G1086" s="344"/>
      <c r="H1086" s="344"/>
      <c r="I1086" s="344"/>
      <c r="J1086" s="341"/>
      <c r="O1086" s="349"/>
      <c r="AH1086" s="221"/>
      <c r="AI1086" s="221"/>
      <c r="AJ1086" s="221"/>
      <c r="AK1086" s="221"/>
      <c r="AL1086" s="221"/>
      <c r="AM1086" s="221"/>
      <c r="AN1086" s="221"/>
      <c r="AO1086" s="221"/>
      <c r="AP1086" s="221"/>
      <c r="AQ1086" s="219"/>
      <c r="AR1086" s="219"/>
      <c r="AS1086" s="221"/>
      <c r="AT1086" s="221"/>
      <c r="AU1086" s="221"/>
      <c r="AV1086" s="221"/>
      <c r="AW1086" s="221"/>
      <c r="AX1086" s="221"/>
      <c r="AY1086" s="221"/>
      <c r="AZ1086" s="221"/>
    </row>
    <row r="1087" spans="1:52" x14ac:dyDescent="0.15">
      <c r="A1087" s="278"/>
      <c r="B1087" s="274"/>
      <c r="C1087" s="340"/>
      <c r="D1087" s="344"/>
      <c r="E1087" s="344"/>
      <c r="F1087" s="344"/>
      <c r="G1087" s="344"/>
      <c r="H1087" s="344"/>
      <c r="I1087" s="344"/>
      <c r="J1087" s="341"/>
      <c r="O1087" s="349"/>
      <c r="AH1087" s="221"/>
      <c r="AI1087" s="221"/>
      <c r="AJ1087" s="221"/>
      <c r="AK1087" s="221"/>
      <c r="AL1087" s="221"/>
      <c r="AM1087" s="221"/>
      <c r="AN1087" s="221"/>
      <c r="AO1087" s="221"/>
      <c r="AP1087" s="221"/>
      <c r="AQ1087" s="219"/>
      <c r="AR1087" s="219"/>
      <c r="AS1087" s="221"/>
      <c r="AT1087" s="221"/>
      <c r="AU1087" s="221"/>
      <c r="AV1087" s="221"/>
      <c r="AW1087" s="221"/>
      <c r="AX1087" s="221"/>
      <c r="AY1087" s="221"/>
      <c r="AZ1087" s="221"/>
    </row>
    <row r="1088" spans="1:52" x14ac:dyDescent="0.15">
      <c r="A1088" s="278"/>
      <c r="B1088" s="274"/>
      <c r="C1088" s="340"/>
      <c r="D1088" s="344"/>
      <c r="E1088" s="344"/>
      <c r="F1088" s="344"/>
      <c r="G1088" s="344"/>
      <c r="H1088" s="344"/>
      <c r="I1088" s="344"/>
      <c r="J1088" s="341"/>
      <c r="O1088" s="349"/>
      <c r="AH1088" s="221"/>
      <c r="AI1088" s="221"/>
      <c r="AJ1088" s="221"/>
      <c r="AK1088" s="221"/>
      <c r="AL1088" s="221"/>
      <c r="AM1088" s="221"/>
      <c r="AN1088" s="221"/>
      <c r="AO1088" s="221"/>
      <c r="AP1088" s="221"/>
      <c r="AQ1088" s="219"/>
      <c r="AR1088" s="219"/>
      <c r="AS1088" s="221"/>
      <c r="AT1088" s="221"/>
      <c r="AU1088" s="221"/>
      <c r="AV1088" s="221"/>
      <c r="AW1088" s="221"/>
      <c r="AX1088" s="221"/>
      <c r="AY1088" s="221"/>
      <c r="AZ1088" s="221"/>
    </row>
    <row r="1089" spans="1:52" x14ac:dyDescent="0.15">
      <c r="A1089" s="278"/>
      <c r="B1089" s="274"/>
      <c r="C1089" s="340"/>
      <c r="D1089" s="344"/>
      <c r="E1089" s="344"/>
      <c r="F1089" s="344"/>
      <c r="G1089" s="344"/>
      <c r="H1089" s="344"/>
      <c r="I1089" s="344"/>
      <c r="J1089" s="341"/>
      <c r="O1089" s="349"/>
      <c r="AH1089" s="221"/>
      <c r="AI1089" s="221"/>
      <c r="AJ1089" s="221"/>
      <c r="AK1089" s="221"/>
      <c r="AL1089" s="221"/>
      <c r="AM1089" s="221"/>
      <c r="AN1089" s="221"/>
      <c r="AO1089" s="221"/>
      <c r="AP1089" s="221"/>
      <c r="AQ1089" s="219"/>
      <c r="AR1089" s="219"/>
      <c r="AS1089" s="221"/>
      <c r="AT1089" s="221"/>
      <c r="AU1089" s="221"/>
      <c r="AV1089" s="221"/>
      <c r="AW1089" s="221"/>
      <c r="AX1089" s="221"/>
      <c r="AY1089" s="221"/>
      <c r="AZ1089" s="221"/>
    </row>
    <row r="1090" spans="1:52" x14ac:dyDescent="0.15">
      <c r="A1090" s="278"/>
      <c r="B1090" s="274"/>
      <c r="C1090" s="340"/>
      <c r="D1090" s="344"/>
      <c r="E1090" s="344"/>
      <c r="F1090" s="344"/>
      <c r="G1090" s="344"/>
      <c r="H1090" s="344"/>
      <c r="I1090" s="344"/>
      <c r="J1090" s="341"/>
      <c r="O1090" s="349"/>
      <c r="AH1090" s="221"/>
      <c r="AI1090" s="221"/>
      <c r="AJ1090" s="221"/>
      <c r="AK1090" s="221"/>
      <c r="AL1090" s="221"/>
      <c r="AM1090" s="221"/>
      <c r="AN1090" s="221"/>
      <c r="AO1090" s="221"/>
      <c r="AP1090" s="221"/>
      <c r="AQ1090" s="219"/>
      <c r="AR1090" s="219"/>
      <c r="AS1090" s="221"/>
      <c r="AT1090" s="221"/>
      <c r="AU1090" s="221"/>
      <c r="AV1090" s="221"/>
      <c r="AW1090" s="221"/>
      <c r="AX1090" s="221"/>
      <c r="AY1090" s="221"/>
      <c r="AZ1090" s="221"/>
    </row>
    <row r="1091" spans="1:52" x14ac:dyDescent="0.15">
      <c r="A1091" s="278"/>
      <c r="B1091" s="274"/>
      <c r="C1091" s="340"/>
      <c r="D1091" s="344"/>
      <c r="E1091" s="344"/>
      <c r="F1091" s="344"/>
      <c r="G1091" s="344"/>
      <c r="H1091" s="344"/>
      <c r="I1091" s="344"/>
      <c r="J1091" s="341"/>
      <c r="O1091" s="349"/>
      <c r="AH1091" s="221"/>
      <c r="AI1091" s="221"/>
      <c r="AJ1091" s="221"/>
      <c r="AK1091" s="221"/>
      <c r="AL1091" s="221"/>
      <c r="AM1091" s="221"/>
      <c r="AN1091" s="221"/>
      <c r="AO1091" s="221"/>
      <c r="AP1091" s="221"/>
      <c r="AQ1091" s="219"/>
      <c r="AR1091" s="219"/>
      <c r="AS1091" s="221"/>
      <c r="AT1091" s="221"/>
      <c r="AU1091" s="221"/>
      <c r="AV1091" s="221"/>
      <c r="AW1091" s="221"/>
      <c r="AX1091" s="221"/>
      <c r="AY1091" s="221"/>
      <c r="AZ1091" s="221"/>
    </row>
    <row r="1092" spans="1:52" x14ac:dyDescent="0.15">
      <c r="A1092" s="278"/>
      <c r="B1092" s="274"/>
      <c r="C1092" s="340"/>
      <c r="D1092" s="344"/>
      <c r="E1092" s="344"/>
      <c r="F1092" s="344"/>
      <c r="G1092" s="344"/>
      <c r="H1092" s="344"/>
      <c r="I1092" s="344"/>
      <c r="J1092" s="341"/>
      <c r="O1092" s="349"/>
      <c r="AH1092" s="221"/>
      <c r="AI1092" s="221"/>
      <c r="AJ1092" s="221"/>
      <c r="AK1092" s="221"/>
      <c r="AL1092" s="221"/>
      <c r="AM1092" s="221"/>
      <c r="AN1092" s="221"/>
      <c r="AO1092" s="221"/>
      <c r="AP1092" s="221"/>
      <c r="AQ1092" s="219"/>
      <c r="AR1092" s="219"/>
      <c r="AS1092" s="221"/>
      <c r="AT1092" s="221"/>
      <c r="AU1092" s="221"/>
      <c r="AV1092" s="221"/>
      <c r="AW1092" s="221"/>
      <c r="AX1092" s="221"/>
      <c r="AY1092" s="221"/>
      <c r="AZ1092" s="221"/>
    </row>
    <row r="1093" spans="1:52" x14ac:dyDescent="0.15">
      <c r="A1093" s="278"/>
      <c r="B1093" s="274"/>
      <c r="C1093" s="340"/>
      <c r="D1093" s="344"/>
      <c r="E1093" s="344"/>
      <c r="F1093" s="344"/>
      <c r="G1093" s="344"/>
      <c r="H1093" s="344"/>
      <c r="I1093" s="344"/>
      <c r="J1093" s="341"/>
      <c r="O1093" s="349"/>
      <c r="AH1093" s="221"/>
      <c r="AI1093" s="221"/>
      <c r="AJ1093" s="221"/>
      <c r="AK1093" s="221"/>
      <c r="AL1093" s="221"/>
      <c r="AM1093" s="221"/>
      <c r="AN1093" s="221"/>
      <c r="AO1093" s="221"/>
      <c r="AP1093" s="221"/>
      <c r="AQ1093" s="219"/>
      <c r="AR1093" s="219"/>
      <c r="AS1093" s="221"/>
      <c r="AT1093" s="221"/>
      <c r="AU1093" s="221"/>
      <c r="AV1093" s="221"/>
      <c r="AW1093" s="221"/>
      <c r="AX1093" s="221"/>
      <c r="AY1093" s="221"/>
      <c r="AZ1093" s="221"/>
    </row>
    <row r="1094" spans="1:52" x14ac:dyDescent="0.15">
      <c r="A1094" s="278"/>
      <c r="B1094" s="274"/>
      <c r="C1094" s="340"/>
      <c r="D1094" s="344"/>
      <c r="E1094" s="344"/>
      <c r="F1094" s="344"/>
      <c r="G1094" s="344"/>
      <c r="H1094" s="344"/>
      <c r="I1094" s="344"/>
      <c r="J1094" s="341"/>
      <c r="O1094" s="349"/>
      <c r="AH1094" s="221"/>
      <c r="AI1094" s="221"/>
      <c r="AJ1094" s="221"/>
      <c r="AK1094" s="221"/>
      <c r="AL1094" s="221"/>
      <c r="AM1094" s="221"/>
      <c r="AN1094" s="221"/>
      <c r="AO1094" s="221"/>
      <c r="AP1094" s="221"/>
      <c r="AQ1094" s="219"/>
      <c r="AR1094" s="219"/>
      <c r="AS1094" s="221"/>
      <c r="AT1094" s="221"/>
      <c r="AU1094" s="221"/>
      <c r="AV1094" s="221"/>
      <c r="AW1094" s="221"/>
      <c r="AX1094" s="221"/>
      <c r="AY1094" s="221"/>
      <c r="AZ1094" s="221"/>
    </row>
    <row r="1095" spans="1:52" x14ac:dyDescent="0.15">
      <c r="A1095" s="278"/>
      <c r="B1095" s="274"/>
      <c r="C1095" s="340"/>
      <c r="D1095" s="344"/>
      <c r="E1095" s="344"/>
      <c r="F1095" s="344"/>
      <c r="G1095" s="344"/>
      <c r="H1095" s="344"/>
      <c r="I1095" s="344"/>
      <c r="J1095" s="341"/>
      <c r="O1095" s="349"/>
      <c r="AH1095" s="221"/>
      <c r="AI1095" s="221"/>
      <c r="AJ1095" s="221"/>
      <c r="AK1095" s="221"/>
      <c r="AL1095" s="221"/>
      <c r="AM1095" s="221"/>
      <c r="AN1095" s="221"/>
      <c r="AO1095" s="221"/>
      <c r="AP1095" s="221"/>
      <c r="AQ1095" s="219"/>
      <c r="AR1095" s="219"/>
      <c r="AS1095" s="221"/>
      <c r="AT1095" s="221"/>
      <c r="AU1095" s="221"/>
      <c r="AV1095" s="221"/>
      <c r="AW1095" s="221"/>
      <c r="AX1095" s="221"/>
      <c r="AY1095" s="221"/>
      <c r="AZ1095" s="221"/>
    </row>
    <row r="1096" spans="1:52" x14ac:dyDescent="0.15">
      <c r="A1096" s="278"/>
      <c r="B1096" s="274"/>
      <c r="C1096" s="340"/>
      <c r="D1096" s="344"/>
      <c r="E1096" s="344"/>
      <c r="F1096" s="344"/>
      <c r="G1096" s="344"/>
      <c r="H1096" s="344"/>
      <c r="I1096" s="344"/>
      <c r="J1096" s="341"/>
      <c r="O1096" s="349"/>
      <c r="AH1096" s="221"/>
      <c r="AI1096" s="221"/>
      <c r="AJ1096" s="221"/>
      <c r="AK1096" s="221"/>
      <c r="AL1096" s="221"/>
      <c r="AM1096" s="221"/>
      <c r="AN1096" s="221"/>
      <c r="AO1096" s="221"/>
      <c r="AP1096" s="221"/>
      <c r="AQ1096" s="219"/>
      <c r="AR1096" s="219"/>
      <c r="AS1096" s="221"/>
      <c r="AT1096" s="221"/>
      <c r="AU1096" s="221"/>
      <c r="AV1096" s="221"/>
      <c r="AW1096" s="221"/>
      <c r="AX1096" s="221"/>
      <c r="AY1096" s="221"/>
      <c r="AZ1096" s="221"/>
    </row>
    <row r="1097" spans="1:52" x14ac:dyDescent="0.15">
      <c r="A1097" s="278"/>
      <c r="B1097" s="274"/>
      <c r="C1097" s="340"/>
      <c r="D1097" s="340"/>
      <c r="E1097" s="341"/>
      <c r="F1097" s="341"/>
      <c r="G1097" s="341"/>
      <c r="H1097" s="341"/>
      <c r="I1097" s="341"/>
      <c r="J1097" s="341"/>
      <c r="O1097" s="349"/>
      <c r="AH1097" s="221"/>
      <c r="AI1097" s="221"/>
      <c r="AJ1097" s="221"/>
      <c r="AK1097" s="221"/>
      <c r="AL1097" s="221"/>
      <c r="AM1097" s="221"/>
      <c r="AN1097" s="221"/>
      <c r="AO1097" s="221"/>
      <c r="AP1097" s="221"/>
      <c r="AQ1097" s="219"/>
      <c r="AR1097" s="219"/>
      <c r="AS1097" s="221"/>
      <c r="AT1097" s="221"/>
      <c r="AU1097" s="221"/>
      <c r="AV1097" s="221"/>
      <c r="AW1097" s="221"/>
      <c r="AX1097" s="221"/>
      <c r="AY1097" s="221"/>
      <c r="AZ1097" s="221"/>
    </row>
    <row r="1098" spans="1:52" x14ac:dyDescent="0.15">
      <c r="A1098" s="278"/>
      <c r="B1098" s="274"/>
      <c r="C1098" s="340"/>
      <c r="D1098" s="340"/>
      <c r="E1098" s="341"/>
      <c r="F1098" s="341"/>
      <c r="G1098" s="341"/>
      <c r="H1098" s="341"/>
      <c r="I1098" s="341"/>
      <c r="J1098" s="341"/>
      <c r="O1098" s="349"/>
      <c r="AH1098" s="221"/>
      <c r="AI1098" s="221"/>
      <c r="AJ1098" s="221"/>
      <c r="AK1098" s="221"/>
      <c r="AL1098" s="221"/>
      <c r="AM1098" s="221"/>
      <c r="AN1098" s="221"/>
      <c r="AO1098" s="221"/>
      <c r="AP1098" s="221"/>
      <c r="AQ1098" s="219"/>
      <c r="AR1098" s="219"/>
      <c r="AS1098" s="221"/>
      <c r="AT1098" s="221"/>
      <c r="AU1098" s="221"/>
      <c r="AV1098" s="221"/>
      <c r="AW1098" s="221"/>
      <c r="AX1098" s="221"/>
      <c r="AY1098" s="221"/>
      <c r="AZ1098" s="221"/>
    </row>
    <row r="1099" spans="1:52" x14ac:dyDescent="0.15">
      <c r="A1099" s="278"/>
      <c r="B1099" s="274"/>
      <c r="C1099" s="340"/>
      <c r="D1099" s="340"/>
      <c r="E1099" s="341"/>
      <c r="F1099" s="341"/>
      <c r="G1099" s="341"/>
      <c r="H1099" s="341"/>
      <c r="I1099" s="341"/>
      <c r="J1099" s="341"/>
      <c r="O1099" s="349"/>
      <c r="AH1099" s="221"/>
      <c r="AI1099" s="221"/>
      <c r="AJ1099" s="221"/>
      <c r="AK1099" s="221"/>
      <c r="AL1099" s="221"/>
      <c r="AM1099" s="221"/>
      <c r="AN1099" s="221"/>
      <c r="AO1099" s="221"/>
      <c r="AP1099" s="221"/>
      <c r="AQ1099" s="219"/>
      <c r="AR1099" s="219"/>
      <c r="AS1099" s="221"/>
      <c r="AT1099" s="221"/>
      <c r="AU1099" s="221"/>
      <c r="AV1099" s="221"/>
      <c r="AW1099" s="221"/>
      <c r="AX1099" s="221"/>
      <c r="AY1099" s="221"/>
      <c r="AZ1099" s="221"/>
    </row>
    <row r="1100" spans="1:52" x14ac:dyDescent="0.15">
      <c r="A1100" s="278"/>
      <c r="B1100" s="274"/>
      <c r="C1100" s="340"/>
      <c r="D1100" s="340"/>
      <c r="E1100" s="341"/>
      <c r="F1100" s="341"/>
      <c r="G1100" s="341"/>
      <c r="H1100" s="341"/>
      <c r="I1100" s="341"/>
      <c r="J1100" s="341"/>
      <c r="O1100" s="349"/>
      <c r="AH1100" s="221"/>
      <c r="AI1100" s="221"/>
      <c r="AJ1100" s="221"/>
      <c r="AK1100" s="221"/>
      <c r="AL1100" s="221"/>
      <c r="AM1100" s="221"/>
      <c r="AN1100" s="221"/>
      <c r="AO1100" s="221"/>
      <c r="AP1100" s="221"/>
      <c r="AQ1100" s="219"/>
      <c r="AR1100" s="219"/>
      <c r="AS1100" s="221"/>
      <c r="AT1100" s="221"/>
      <c r="AU1100" s="221"/>
      <c r="AV1100" s="221"/>
      <c r="AW1100" s="221"/>
      <c r="AX1100" s="221"/>
      <c r="AY1100" s="221"/>
      <c r="AZ1100" s="221"/>
    </row>
    <row r="1101" spans="1:52" x14ac:dyDescent="0.15">
      <c r="A1101" s="278"/>
      <c r="B1101" s="274"/>
      <c r="C1101" s="340"/>
      <c r="D1101" s="340"/>
      <c r="E1101" s="341"/>
      <c r="F1101" s="341"/>
      <c r="G1101" s="341"/>
      <c r="H1101" s="341"/>
      <c r="I1101" s="341"/>
      <c r="J1101" s="341"/>
      <c r="O1101" s="349"/>
      <c r="AH1101" s="221"/>
      <c r="AI1101" s="221"/>
      <c r="AJ1101" s="221"/>
      <c r="AK1101" s="221"/>
      <c r="AL1101" s="221"/>
      <c r="AM1101" s="221"/>
      <c r="AN1101" s="221"/>
      <c r="AO1101" s="221"/>
      <c r="AP1101" s="221"/>
      <c r="AQ1101" s="219"/>
      <c r="AR1101" s="219"/>
      <c r="AS1101" s="221"/>
      <c r="AT1101" s="221"/>
      <c r="AU1101" s="221"/>
      <c r="AV1101" s="221"/>
      <c r="AW1101" s="221"/>
      <c r="AX1101" s="221"/>
      <c r="AY1101" s="221"/>
      <c r="AZ1101" s="221"/>
    </row>
    <row r="1102" spans="1:52" x14ac:dyDescent="0.15">
      <c r="A1102" s="278"/>
      <c r="B1102" s="274"/>
      <c r="C1102" s="340"/>
      <c r="D1102" s="340"/>
      <c r="E1102" s="341"/>
      <c r="F1102" s="341"/>
      <c r="G1102" s="341"/>
      <c r="H1102" s="341"/>
      <c r="I1102" s="341"/>
      <c r="J1102" s="341"/>
      <c r="O1102" s="349"/>
      <c r="AH1102" s="221"/>
      <c r="AI1102" s="221"/>
      <c r="AJ1102" s="221"/>
      <c r="AK1102" s="221"/>
      <c r="AL1102" s="221"/>
      <c r="AM1102" s="221"/>
      <c r="AN1102" s="221"/>
      <c r="AO1102" s="221"/>
      <c r="AP1102" s="221"/>
      <c r="AQ1102" s="219"/>
      <c r="AR1102" s="219"/>
      <c r="AS1102" s="221"/>
      <c r="AT1102" s="221"/>
      <c r="AU1102" s="221"/>
      <c r="AV1102" s="221"/>
      <c r="AW1102" s="221"/>
      <c r="AX1102" s="221"/>
      <c r="AY1102" s="221"/>
      <c r="AZ1102" s="221"/>
    </row>
    <row r="1103" spans="1:52" x14ac:dyDescent="0.15">
      <c r="A1103" s="278"/>
      <c r="B1103" s="274"/>
      <c r="C1103" s="340"/>
      <c r="D1103" s="340"/>
      <c r="E1103" s="341"/>
      <c r="F1103" s="341"/>
      <c r="G1103" s="341"/>
      <c r="H1103" s="341"/>
      <c r="I1103" s="341"/>
      <c r="J1103" s="341"/>
      <c r="O1103" s="349"/>
      <c r="AH1103" s="221"/>
      <c r="AI1103" s="221"/>
      <c r="AJ1103" s="221"/>
      <c r="AK1103" s="221"/>
      <c r="AL1103" s="221"/>
      <c r="AM1103" s="221"/>
      <c r="AN1103" s="221"/>
      <c r="AO1103" s="221"/>
      <c r="AP1103" s="221"/>
      <c r="AQ1103" s="219"/>
      <c r="AR1103" s="219"/>
      <c r="AS1103" s="221"/>
      <c r="AT1103" s="221"/>
      <c r="AU1103" s="221"/>
      <c r="AV1103" s="221"/>
      <c r="AW1103" s="221"/>
      <c r="AX1103" s="221"/>
      <c r="AY1103" s="221"/>
      <c r="AZ1103" s="221"/>
    </row>
    <row r="1104" spans="1:52" x14ac:dyDescent="0.15">
      <c r="A1104" s="278"/>
      <c r="B1104" s="274"/>
      <c r="C1104" s="340"/>
      <c r="D1104" s="340"/>
      <c r="E1104" s="341"/>
      <c r="F1104" s="341"/>
      <c r="G1104" s="341"/>
      <c r="H1104" s="341"/>
      <c r="I1104" s="341"/>
      <c r="J1104" s="341"/>
      <c r="O1104" s="349"/>
      <c r="AH1104" s="221"/>
      <c r="AI1104" s="221"/>
      <c r="AJ1104" s="221"/>
      <c r="AK1104" s="221"/>
      <c r="AL1104" s="221"/>
      <c r="AM1104" s="221"/>
      <c r="AN1104" s="221"/>
      <c r="AO1104" s="221"/>
      <c r="AP1104" s="221"/>
      <c r="AQ1104" s="219"/>
      <c r="AR1104" s="219"/>
      <c r="AS1104" s="221"/>
      <c r="AT1104" s="221"/>
      <c r="AU1104" s="221"/>
      <c r="AV1104" s="221"/>
      <c r="AW1104" s="221"/>
      <c r="AX1104" s="221"/>
      <c r="AY1104" s="221"/>
      <c r="AZ1104" s="221"/>
    </row>
    <row r="1105" spans="1:52" x14ac:dyDescent="0.15">
      <c r="A1105" s="278"/>
      <c r="B1105" s="274"/>
      <c r="C1105" s="340"/>
      <c r="D1105" s="340"/>
      <c r="E1105" s="341"/>
      <c r="F1105" s="341"/>
      <c r="G1105" s="341"/>
      <c r="H1105" s="341"/>
      <c r="I1105" s="341"/>
      <c r="J1105" s="341"/>
      <c r="O1105" s="349"/>
      <c r="AH1105" s="221"/>
      <c r="AI1105" s="221"/>
      <c r="AJ1105" s="221"/>
      <c r="AK1105" s="221"/>
      <c r="AL1105" s="221"/>
      <c r="AM1105" s="221"/>
      <c r="AN1105" s="221"/>
      <c r="AO1105" s="221"/>
      <c r="AP1105" s="221"/>
      <c r="AQ1105" s="219"/>
      <c r="AR1105" s="219"/>
      <c r="AS1105" s="221"/>
      <c r="AT1105" s="221"/>
      <c r="AU1105" s="221"/>
      <c r="AV1105" s="221"/>
      <c r="AW1105" s="221"/>
      <c r="AX1105" s="221"/>
      <c r="AY1105" s="221"/>
      <c r="AZ1105" s="221"/>
    </row>
    <row r="1106" spans="1:52" x14ac:dyDescent="0.15">
      <c r="A1106" s="278"/>
      <c r="B1106" s="274"/>
      <c r="C1106" s="340"/>
      <c r="D1106" s="340"/>
      <c r="E1106" s="341"/>
      <c r="F1106" s="341"/>
      <c r="G1106" s="341"/>
      <c r="H1106" s="341"/>
      <c r="I1106" s="341"/>
      <c r="J1106" s="341"/>
      <c r="O1106" s="349"/>
      <c r="AH1106" s="221"/>
      <c r="AI1106" s="221"/>
      <c r="AJ1106" s="221"/>
      <c r="AK1106" s="221"/>
      <c r="AL1106" s="221"/>
      <c r="AM1106" s="221"/>
      <c r="AN1106" s="221"/>
      <c r="AO1106" s="221"/>
      <c r="AP1106" s="221"/>
      <c r="AQ1106" s="219"/>
      <c r="AR1106" s="219"/>
      <c r="AS1106" s="221"/>
      <c r="AT1106" s="221"/>
      <c r="AU1106" s="221"/>
      <c r="AV1106" s="221"/>
      <c r="AW1106" s="221"/>
      <c r="AX1106" s="221"/>
      <c r="AY1106" s="221"/>
      <c r="AZ1106" s="221"/>
    </row>
    <row r="1107" spans="1:52" x14ac:dyDescent="0.15">
      <c r="A1107" s="278"/>
      <c r="B1107" s="274"/>
      <c r="C1107" s="340"/>
      <c r="D1107" s="340"/>
      <c r="E1107" s="341"/>
      <c r="F1107" s="341"/>
      <c r="G1107" s="341"/>
      <c r="H1107" s="341"/>
      <c r="I1107" s="341"/>
      <c r="J1107" s="341"/>
      <c r="O1107" s="349"/>
      <c r="AH1107" s="221"/>
      <c r="AI1107" s="221"/>
      <c r="AJ1107" s="221"/>
      <c r="AK1107" s="221"/>
      <c r="AL1107" s="221"/>
      <c r="AM1107" s="221"/>
      <c r="AN1107" s="221"/>
      <c r="AO1107" s="221"/>
      <c r="AP1107" s="221"/>
      <c r="AQ1107" s="219"/>
      <c r="AR1107" s="219"/>
      <c r="AS1107" s="221"/>
      <c r="AT1107" s="221"/>
      <c r="AU1107" s="221"/>
      <c r="AV1107" s="221"/>
      <c r="AW1107" s="221"/>
      <c r="AX1107" s="221"/>
      <c r="AY1107" s="221"/>
      <c r="AZ1107" s="221"/>
    </row>
    <row r="1108" spans="1:52" x14ac:dyDescent="0.15">
      <c r="A1108" s="278"/>
      <c r="B1108" s="274"/>
      <c r="C1108" s="340"/>
      <c r="D1108" s="340"/>
      <c r="E1108" s="341"/>
      <c r="F1108" s="341"/>
      <c r="G1108" s="341"/>
      <c r="H1108" s="341"/>
      <c r="I1108" s="341"/>
      <c r="J1108" s="341"/>
      <c r="O1108" s="349"/>
      <c r="AH1108" s="221"/>
      <c r="AI1108" s="221"/>
      <c r="AJ1108" s="221"/>
      <c r="AK1108" s="221"/>
      <c r="AL1108" s="221"/>
      <c r="AM1108" s="221"/>
      <c r="AN1108" s="221"/>
      <c r="AO1108" s="221"/>
      <c r="AP1108" s="221"/>
      <c r="AQ1108" s="219"/>
      <c r="AR1108" s="219"/>
      <c r="AS1108" s="221"/>
      <c r="AT1108" s="221"/>
      <c r="AU1108" s="221"/>
      <c r="AV1108" s="221"/>
      <c r="AW1108" s="221"/>
      <c r="AX1108" s="221"/>
      <c r="AY1108" s="221"/>
      <c r="AZ1108" s="221"/>
    </row>
    <row r="1109" spans="1:52" x14ac:dyDescent="0.15">
      <c r="A1109" s="278"/>
      <c r="B1109" s="274"/>
      <c r="C1109" s="340"/>
      <c r="D1109" s="340"/>
      <c r="E1109" s="341"/>
      <c r="F1109" s="341"/>
      <c r="G1109" s="341"/>
      <c r="H1109" s="341"/>
      <c r="I1109" s="341"/>
      <c r="J1109" s="341"/>
      <c r="O1109" s="349"/>
      <c r="AH1109" s="221"/>
      <c r="AI1109" s="221"/>
      <c r="AJ1109" s="221"/>
      <c r="AK1109" s="221"/>
      <c r="AL1109" s="221"/>
      <c r="AM1109" s="221"/>
      <c r="AN1109" s="221"/>
      <c r="AO1109" s="221"/>
      <c r="AP1109" s="221"/>
      <c r="AQ1109" s="219"/>
      <c r="AR1109" s="219"/>
      <c r="AS1109" s="221"/>
      <c r="AT1109" s="221"/>
      <c r="AU1109" s="221"/>
      <c r="AV1109" s="221"/>
      <c r="AW1109" s="221"/>
      <c r="AX1109" s="221"/>
      <c r="AY1109" s="221"/>
      <c r="AZ1109" s="221"/>
    </row>
    <row r="1110" spans="1:52" x14ac:dyDescent="0.15">
      <c r="A1110" s="278"/>
      <c r="B1110" s="274"/>
      <c r="C1110" s="340"/>
      <c r="D1110" s="340"/>
      <c r="E1110" s="341"/>
      <c r="F1110" s="341"/>
      <c r="G1110" s="341"/>
      <c r="H1110" s="341"/>
      <c r="I1110" s="341"/>
      <c r="J1110" s="341"/>
      <c r="O1110" s="349"/>
      <c r="AH1110" s="221"/>
      <c r="AI1110" s="221"/>
      <c r="AJ1110" s="221"/>
      <c r="AK1110" s="221"/>
      <c r="AL1110" s="221"/>
      <c r="AM1110" s="221"/>
      <c r="AN1110" s="221"/>
      <c r="AO1110" s="221"/>
      <c r="AP1110" s="221"/>
      <c r="AQ1110" s="219"/>
      <c r="AR1110" s="219"/>
      <c r="AS1110" s="221"/>
      <c r="AT1110" s="221"/>
      <c r="AU1110" s="221"/>
      <c r="AV1110" s="221"/>
      <c r="AW1110" s="221"/>
      <c r="AX1110" s="221"/>
      <c r="AY1110" s="221"/>
      <c r="AZ1110" s="221"/>
    </row>
    <row r="1111" spans="1:52" x14ac:dyDescent="0.15">
      <c r="A1111" s="278"/>
      <c r="B1111" s="274"/>
      <c r="C1111" s="340"/>
      <c r="D1111" s="340"/>
      <c r="E1111" s="341"/>
      <c r="F1111" s="341"/>
      <c r="G1111" s="341"/>
      <c r="H1111" s="341"/>
      <c r="I1111" s="341"/>
      <c r="J1111" s="341"/>
      <c r="O1111" s="349"/>
      <c r="AH1111" s="221"/>
      <c r="AI1111" s="221"/>
      <c r="AJ1111" s="221"/>
      <c r="AK1111" s="221"/>
      <c r="AL1111" s="221"/>
      <c r="AM1111" s="221"/>
      <c r="AN1111" s="221"/>
      <c r="AO1111" s="221"/>
      <c r="AP1111" s="221"/>
      <c r="AQ1111" s="219"/>
      <c r="AR1111" s="219"/>
      <c r="AS1111" s="221"/>
      <c r="AT1111" s="221"/>
      <c r="AU1111" s="221"/>
      <c r="AV1111" s="221"/>
      <c r="AW1111" s="221"/>
      <c r="AX1111" s="221"/>
      <c r="AY1111" s="221"/>
      <c r="AZ1111" s="221"/>
    </row>
    <row r="1112" spans="1:52" x14ac:dyDescent="0.15">
      <c r="A1112" s="278"/>
      <c r="B1112" s="274"/>
      <c r="C1112" s="340"/>
      <c r="D1112" s="340"/>
      <c r="E1112" s="341"/>
      <c r="F1112" s="341"/>
      <c r="G1112" s="341"/>
      <c r="H1112" s="341"/>
      <c r="I1112" s="341"/>
      <c r="J1112" s="341"/>
      <c r="O1112" s="349"/>
      <c r="AH1112" s="221"/>
      <c r="AI1112" s="221"/>
      <c r="AJ1112" s="221"/>
      <c r="AK1112" s="221"/>
      <c r="AL1112" s="221"/>
      <c r="AM1112" s="221"/>
      <c r="AN1112" s="221"/>
      <c r="AO1112" s="221"/>
      <c r="AP1112" s="221"/>
      <c r="AQ1112" s="219"/>
      <c r="AR1112" s="219"/>
      <c r="AS1112" s="221"/>
      <c r="AT1112" s="221"/>
      <c r="AU1112" s="221"/>
      <c r="AV1112" s="221"/>
      <c r="AW1112" s="221"/>
      <c r="AX1112" s="221"/>
      <c r="AY1112" s="221"/>
      <c r="AZ1112" s="221"/>
    </row>
    <row r="1113" spans="1:52" x14ac:dyDescent="0.15">
      <c r="A1113" s="278"/>
      <c r="B1113" s="274"/>
      <c r="C1113" s="340"/>
      <c r="D1113" s="340"/>
      <c r="E1113" s="341"/>
      <c r="F1113" s="341"/>
      <c r="G1113" s="341"/>
      <c r="H1113" s="341"/>
      <c r="I1113" s="341"/>
      <c r="J1113" s="341"/>
      <c r="O1113" s="349"/>
      <c r="AH1113" s="221"/>
      <c r="AI1113" s="221"/>
      <c r="AJ1113" s="221"/>
      <c r="AK1113" s="221"/>
      <c r="AL1113" s="221"/>
      <c r="AM1113" s="221"/>
      <c r="AN1113" s="221"/>
      <c r="AO1113" s="221"/>
      <c r="AP1113" s="221"/>
      <c r="AQ1113" s="219"/>
      <c r="AR1113" s="219"/>
      <c r="AS1113" s="221"/>
      <c r="AT1113" s="221"/>
      <c r="AU1113" s="221"/>
      <c r="AV1113" s="221"/>
      <c r="AW1113" s="221"/>
      <c r="AX1113" s="221"/>
      <c r="AY1113" s="221"/>
      <c r="AZ1113" s="221"/>
    </row>
    <row r="1114" spans="1:52" x14ac:dyDescent="0.15">
      <c r="A1114" s="278"/>
      <c r="B1114" s="274"/>
      <c r="C1114" s="340"/>
      <c r="D1114" s="340"/>
      <c r="E1114" s="341"/>
      <c r="F1114" s="341"/>
      <c r="G1114" s="341"/>
      <c r="H1114" s="341"/>
      <c r="I1114" s="341"/>
      <c r="J1114" s="341"/>
      <c r="O1114" s="349"/>
      <c r="AH1114" s="221"/>
      <c r="AI1114" s="221"/>
      <c r="AJ1114" s="221"/>
      <c r="AK1114" s="221"/>
      <c r="AL1114" s="221"/>
      <c r="AM1114" s="221"/>
      <c r="AN1114" s="221"/>
      <c r="AO1114" s="221"/>
      <c r="AP1114" s="221"/>
      <c r="AQ1114" s="219"/>
      <c r="AR1114" s="219"/>
      <c r="AS1114" s="221"/>
      <c r="AT1114" s="221"/>
      <c r="AU1114" s="221"/>
      <c r="AV1114" s="221"/>
      <c r="AW1114" s="221"/>
      <c r="AX1114" s="221"/>
      <c r="AY1114" s="221"/>
      <c r="AZ1114" s="221"/>
    </row>
    <row r="1115" spans="1:52" x14ac:dyDescent="0.15">
      <c r="A1115" s="278"/>
      <c r="B1115" s="274"/>
      <c r="C1115" s="340"/>
      <c r="D1115" s="340"/>
      <c r="E1115" s="341"/>
      <c r="F1115" s="341"/>
      <c r="G1115" s="341"/>
      <c r="H1115" s="341"/>
      <c r="I1115" s="341"/>
      <c r="J1115" s="341"/>
      <c r="O1115" s="349"/>
      <c r="AH1115" s="221"/>
      <c r="AI1115" s="221"/>
      <c r="AJ1115" s="221"/>
      <c r="AK1115" s="221"/>
      <c r="AL1115" s="221"/>
      <c r="AM1115" s="221"/>
      <c r="AN1115" s="221"/>
      <c r="AO1115" s="221"/>
      <c r="AP1115" s="221"/>
      <c r="AQ1115" s="219"/>
      <c r="AR1115" s="219"/>
      <c r="AS1115" s="221"/>
      <c r="AT1115" s="221"/>
      <c r="AU1115" s="221"/>
      <c r="AV1115" s="221"/>
      <c r="AW1115" s="221"/>
      <c r="AX1115" s="221"/>
      <c r="AY1115" s="221"/>
      <c r="AZ1115" s="221"/>
    </row>
    <row r="1116" spans="1:52" x14ac:dyDescent="0.15">
      <c r="A1116" s="278"/>
      <c r="B1116" s="274"/>
      <c r="C1116" s="340"/>
      <c r="D1116" s="340"/>
      <c r="E1116" s="341"/>
      <c r="F1116" s="341"/>
      <c r="G1116" s="341"/>
      <c r="H1116" s="341"/>
      <c r="I1116" s="341"/>
      <c r="J1116" s="341"/>
      <c r="O1116" s="349"/>
      <c r="AH1116" s="221"/>
      <c r="AI1116" s="221"/>
      <c r="AJ1116" s="221"/>
      <c r="AK1116" s="221"/>
      <c r="AL1116" s="221"/>
      <c r="AM1116" s="221"/>
      <c r="AN1116" s="221"/>
      <c r="AO1116" s="221"/>
      <c r="AP1116" s="221"/>
      <c r="AQ1116" s="219"/>
      <c r="AR1116" s="219"/>
      <c r="AS1116" s="221"/>
      <c r="AT1116" s="221"/>
      <c r="AU1116" s="221"/>
      <c r="AV1116" s="221"/>
      <c r="AW1116" s="221"/>
      <c r="AX1116" s="221"/>
      <c r="AY1116" s="221"/>
      <c r="AZ1116" s="221"/>
    </row>
    <row r="1117" spans="1:52" x14ac:dyDescent="0.15">
      <c r="A1117" s="278"/>
      <c r="B1117" s="274"/>
      <c r="C1117" s="340"/>
      <c r="D1117" s="340"/>
      <c r="E1117" s="341"/>
      <c r="F1117" s="341"/>
      <c r="G1117" s="341"/>
      <c r="H1117" s="341"/>
      <c r="I1117" s="341"/>
      <c r="J1117" s="341"/>
      <c r="O1117" s="349"/>
      <c r="AH1117" s="221"/>
      <c r="AI1117" s="221"/>
      <c r="AJ1117" s="221"/>
      <c r="AK1117" s="221"/>
      <c r="AL1117" s="221"/>
      <c r="AM1117" s="221"/>
      <c r="AN1117" s="221"/>
      <c r="AO1117" s="221"/>
      <c r="AP1117" s="221"/>
      <c r="AQ1117" s="219"/>
      <c r="AR1117" s="219"/>
      <c r="AS1117" s="221"/>
      <c r="AT1117" s="221"/>
      <c r="AU1117" s="221"/>
      <c r="AV1117" s="221"/>
      <c r="AW1117" s="221"/>
      <c r="AX1117" s="221"/>
      <c r="AY1117" s="221"/>
      <c r="AZ1117" s="221"/>
    </row>
    <row r="1118" spans="1:52" x14ac:dyDescent="0.15">
      <c r="A1118" s="278"/>
      <c r="B1118" s="274"/>
      <c r="C1118" s="340"/>
      <c r="D1118" s="340"/>
      <c r="E1118" s="341"/>
      <c r="F1118" s="341"/>
      <c r="G1118" s="341"/>
      <c r="H1118" s="341"/>
      <c r="I1118" s="341"/>
      <c r="J1118" s="341"/>
      <c r="O1118" s="349"/>
      <c r="AH1118" s="221"/>
      <c r="AI1118" s="221"/>
      <c r="AJ1118" s="221"/>
      <c r="AK1118" s="221"/>
      <c r="AL1118" s="221"/>
      <c r="AM1118" s="221"/>
      <c r="AN1118" s="221"/>
      <c r="AO1118" s="221"/>
      <c r="AP1118" s="221"/>
      <c r="AQ1118" s="219"/>
      <c r="AR1118" s="219"/>
      <c r="AS1118" s="221"/>
      <c r="AT1118" s="221"/>
      <c r="AU1118" s="221"/>
      <c r="AV1118" s="221"/>
      <c r="AW1118" s="221"/>
      <c r="AX1118" s="221"/>
      <c r="AY1118" s="221"/>
      <c r="AZ1118" s="221"/>
    </row>
    <row r="1119" spans="1:52" x14ac:dyDescent="0.15">
      <c r="A1119" s="278"/>
      <c r="B1119" s="274"/>
      <c r="C1119" s="340"/>
      <c r="D1119" s="340"/>
      <c r="E1119" s="341"/>
      <c r="F1119" s="341"/>
      <c r="G1119" s="341"/>
      <c r="H1119" s="341"/>
      <c r="I1119" s="341"/>
      <c r="J1119" s="341"/>
      <c r="O1119" s="349"/>
      <c r="AH1119" s="221"/>
      <c r="AI1119" s="221"/>
      <c r="AJ1119" s="221"/>
      <c r="AK1119" s="221"/>
      <c r="AL1119" s="221"/>
      <c r="AM1119" s="221"/>
      <c r="AN1119" s="221"/>
      <c r="AO1119" s="221"/>
      <c r="AP1119" s="221"/>
      <c r="AQ1119" s="219"/>
      <c r="AR1119" s="219"/>
      <c r="AS1119" s="221"/>
      <c r="AT1119" s="221"/>
      <c r="AU1119" s="221"/>
      <c r="AV1119" s="221"/>
      <c r="AW1119" s="221"/>
      <c r="AX1119" s="221"/>
      <c r="AY1119" s="221"/>
      <c r="AZ1119" s="221"/>
    </row>
    <row r="1120" spans="1:52" x14ac:dyDescent="0.15">
      <c r="A1120" s="278"/>
      <c r="B1120" s="274"/>
      <c r="C1120" s="340"/>
      <c r="D1120" s="340"/>
      <c r="E1120" s="341"/>
      <c r="F1120" s="341"/>
      <c r="G1120" s="341"/>
      <c r="H1120" s="341"/>
      <c r="I1120" s="341"/>
      <c r="J1120" s="341"/>
      <c r="O1120" s="349"/>
      <c r="AH1120" s="221"/>
      <c r="AI1120" s="221"/>
      <c r="AJ1120" s="221"/>
      <c r="AK1120" s="221"/>
      <c r="AL1120" s="221"/>
      <c r="AM1120" s="221"/>
      <c r="AN1120" s="221"/>
      <c r="AO1120" s="221"/>
      <c r="AP1120" s="221"/>
      <c r="AQ1120" s="219"/>
      <c r="AR1120" s="219"/>
      <c r="AS1120" s="221"/>
      <c r="AT1120" s="221"/>
      <c r="AU1120" s="221"/>
      <c r="AV1120" s="221"/>
      <c r="AW1120" s="221"/>
      <c r="AX1120" s="221"/>
      <c r="AY1120" s="221"/>
      <c r="AZ1120" s="221"/>
    </row>
    <row r="1121" spans="1:52" x14ac:dyDescent="0.15">
      <c r="A1121" s="278"/>
      <c r="B1121" s="274"/>
      <c r="C1121" s="340"/>
      <c r="D1121" s="340"/>
      <c r="E1121" s="341"/>
      <c r="F1121" s="341"/>
      <c r="G1121" s="341"/>
      <c r="H1121" s="341"/>
      <c r="I1121" s="341"/>
      <c r="J1121" s="341"/>
      <c r="O1121" s="349"/>
      <c r="AH1121" s="221"/>
      <c r="AI1121" s="221"/>
      <c r="AJ1121" s="221"/>
      <c r="AK1121" s="221"/>
      <c r="AL1121" s="221"/>
      <c r="AM1121" s="221"/>
      <c r="AN1121" s="221"/>
      <c r="AO1121" s="221"/>
      <c r="AP1121" s="221"/>
      <c r="AQ1121" s="219"/>
      <c r="AR1121" s="219"/>
      <c r="AS1121" s="221"/>
      <c r="AT1121" s="221"/>
      <c r="AU1121" s="221"/>
      <c r="AV1121" s="221"/>
      <c r="AW1121" s="221"/>
      <c r="AX1121" s="221"/>
      <c r="AY1121" s="221"/>
      <c r="AZ1121" s="221"/>
    </row>
    <row r="1122" spans="1:52" x14ac:dyDescent="0.15">
      <c r="A1122" s="278"/>
      <c r="B1122" s="274"/>
      <c r="C1122" s="340"/>
      <c r="D1122" s="340"/>
      <c r="E1122" s="341"/>
      <c r="F1122" s="341"/>
      <c r="G1122" s="341"/>
      <c r="H1122" s="341"/>
      <c r="I1122" s="341"/>
      <c r="J1122" s="341"/>
      <c r="O1122" s="349"/>
      <c r="AH1122" s="221"/>
      <c r="AI1122" s="221"/>
      <c r="AJ1122" s="221"/>
      <c r="AK1122" s="221"/>
      <c r="AL1122" s="221"/>
      <c r="AM1122" s="221"/>
      <c r="AN1122" s="221"/>
      <c r="AO1122" s="221"/>
      <c r="AP1122" s="221"/>
      <c r="AQ1122" s="219"/>
      <c r="AR1122" s="219"/>
      <c r="AS1122" s="221"/>
      <c r="AT1122" s="221"/>
      <c r="AU1122" s="221"/>
      <c r="AV1122" s="221"/>
      <c r="AW1122" s="221"/>
      <c r="AX1122" s="221"/>
      <c r="AY1122" s="221"/>
      <c r="AZ1122" s="221"/>
    </row>
    <row r="1123" spans="1:52" x14ac:dyDescent="0.15">
      <c r="A1123" s="278"/>
      <c r="B1123" s="274"/>
      <c r="C1123" s="340"/>
      <c r="D1123" s="340"/>
      <c r="E1123" s="341"/>
      <c r="F1123" s="341"/>
      <c r="G1123" s="341"/>
      <c r="H1123" s="341"/>
      <c r="I1123" s="341"/>
      <c r="J1123" s="341"/>
      <c r="O1123" s="349"/>
      <c r="AH1123" s="221"/>
      <c r="AI1123" s="221"/>
      <c r="AJ1123" s="221"/>
      <c r="AK1123" s="221"/>
      <c r="AL1123" s="221"/>
      <c r="AM1123" s="221"/>
      <c r="AN1123" s="221"/>
      <c r="AO1123" s="221"/>
      <c r="AP1123" s="221"/>
      <c r="AQ1123" s="219"/>
      <c r="AR1123" s="219"/>
      <c r="AS1123" s="221"/>
      <c r="AT1123" s="221"/>
      <c r="AU1123" s="221"/>
      <c r="AV1123" s="221"/>
      <c r="AW1123" s="221"/>
      <c r="AX1123" s="221"/>
      <c r="AY1123" s="221"/>
      <c r="AZ1123" s="221"/>
    </row>
    <row r="1124" spans="1:52" x14ac:dyDescent="0.15">
      <c r="A1124" s="278"/>
      <c r="B1124" s="274"/>
      <c r="C1124" s="340"/>
      <c r="D1124" s="340"/>
      <c r="E1124" s="341"/>
      <c r="F1124" s="341"/>
      <c r="G1124" s="341"/>
      <c r="H1124" s="341"/>
      <c r="I1124" s="341"/>
      <c r="J1124" s="341"/>
      <c r="O1124" s="349"/>
      <c r="AH1124" s="221"/>
      <c r="AI1124" s="221"/>
      <c r="AJ1124" s="221"/>
      <c r="AK1124" s="221"/>
      <c r="AL1124" s="221"/>
      <c r="AM1124" s="221"/>
      <c r="AN1124" s="221"/>
      <c r="AO1124" s="221"/>
      <c r="AP1124" s="221"/>
      <c r="AQ1124" s="219"/>
      <c r="AR1124" s="219"/>
      <c r="AS1124" s="221"/>
      <c r="AT1124" s="221"/>
      <c r="AU1124" s="221"/>
      <c r="AV1124" s="221"/>
      <c r="AW1124" s="221"/>
      <c r="AX1124" s="221"/>
      <c r="AY1124" s="221"/>
      <c r="AZ1124" s="221"/>
    </row>
    <row r="1125" spans="1:52" x14ac:dyDescent="0.15">
      <c r="A1125" s="278"/>
      <c r="B1125" s="274"/>
      <c r="C1125" s="340"/>
      <c r="D1125" s="340"/>
      <c r="E1125" s="341"/>
      <c r="F1125" s="341"/>
      <c r="G1125" s="341"/>
      <c r="H1125" s="341"/>
      <c r="I1125" s="341"/>
      <c r="J1125" s="341"/>
      <c r="O1125" s="349"/>
      <c r="AH1125" s="221"/>
      <c r="AI1125" s="221"/>
      <c r="AJ1125" s="221"/>
      <c r="AK1125" s="221"/>
      <c r="AL1125" s="221"/>
      <c r="AM1125" s="221"/>
      <c r="AN1125" s="221"/>
      <c r="AO1125" s="221"/>
      <c r="AP1125" s="221"/>
      <c r="AQ1125" s="219"/>
      <c r="AR1125" s="219"/>
      <c r="AS1125" s="221"/>
      <c r="AT1125" s="221"/>
      <c r="AU1125" s="221"/>
      <c r="AV1125" s="221"/>
      <c r="AW1125" s="221"/>
      <c r="AX1125" s="221"/>
      <c r="AY1125" s="221"/>
      <c r="AZ1125" s="221"/>
    </row>
    <row r="1126" spans="1:52" x14ac:dyDescent="0.15">
      <c r="A1126" s="278"/>
      <c r="B1126" s="274"/>
      <c r="C1126" s="340"/>
      <c r="D1126" s="340"/>
      <c r="E1126" s="341"/>
      <c r="F1126" s="341"/>
      <c r="G1126" s="341"/>
      <c r="H1126" s="341"/>
      <c r="I1126" s="341"/>
      <c r="J1126" s="341"/>
      <c r="O1126" s="349"/>
      <c r="AH1126" s="221"/>
      <c r="AI1126" s="221"/>
      <c r="AJ1126" s="221"/>
      <c r="AK1126" s="221"/>
      <c r="AL1126" s="221"/>
      <c r="AM1126" s="221"/>
      <c r="AN1126" s="221"/>
      <c r="AO1126" s="221"/>
      <c r="AP1126" s="221"/>
      <c r="AQ1126" s="219"/>
      <c r="AR1126" s="219"/>
      <c r="AS1126" s="221"/>
      <c r="AT1126" s="221"/>
      <c r="AU1126" s="221"/>
      <c r="AV1126" s="221"/>
      <c r="AW1126" s="221"/>
      <c r="AX1126" s="221"/>
      <c r="AY1126" s="221"/>
      <c r="AZ1126" s="221"/>
    </row>
    <row r="1127" spans="1:52" x14ac:dyDescent="0.15">
      <c r="A1127" s="278"/>
      <c r="B1127" s="274"/>
      <c r="C1127" s="340"/>
      <c r="D1127" s="340"/>
      <c r="E1127" s="341"/>
      <c r="F1127" s="341"/>
      <c r="G1127" s="341"/>
      <c r="H1127" s="341"/>
      <c r="I1127" s="341"/>
      <c r="J1127" s="341"/>
      <c r="O1127" s="349"/>
      <c r="AH1127" s="221"/>
      <c r="AI1127" s="221"/>
      <c r="AJ1127" s="221"/>
      <c r="AK1127" s="221"/>
      <c r="AL1127" s="221"/>
      <c r="AM1127" s="221"/>
      <c r="AN1127" s="221"/>
      <c r="AO1127" s="221"/>
      <c r="AP1127" s="221"/>
      <c r="AQ1127" s="219"/>
      <c r="AR1127" s="219"/>
      <c r="AS1127" s="221"/>
      <c r="AT1127" s="221"/>
      <c r="AU1127" s="221"/>
      <c r="AV1127" s="221"/>
      <c r="AW1127" s="221"/>
      <c r="AX1127" s="221"/>
      <c r="AY1127" s="221"/>
      <c r="AZ1127" s="221"/>
    </row>
    <row r="1128" spans="1:52" x14ac:dyDescent="0.15">
      <c r="A1128" s="278"/>
      <c r="B1128" s="274"/>
      <c r="C1128" s="340"/>
      <c r="D1128" s="340"/>
      <c r="E1128" s="341"/>
      <c r="F1128" s="341"/>
      <c r="G1128" s="341"/>
      <c r="H1128" s="341"/>
      <c r="I1128" s="341"/>
      <c r="J1128" s="341"/>
      <c r="O1128" s="349"/>
      <c r="AH1128" s="221"/>
      <c r="AI1128" s="221"/>
      <c r="AJ1128" s="221"/>
      <c r="AK1128" s="221"/>
      <c r="AL1128" s="221"/>
      <c r="AM1128" s="221"/>
      <c r="AN1128" s="221"/>
      <c r="AO1128" s="221"/>
      <c r="AP1128" s="221"/>
      <c r="AQ1128" s="219"/>
      <c r="AR1128" s="219"/>
      <c r="AS1128" s="221"/>
      <c r="AT1128" s="221"/>
      <c r="AU1128" s="221"/>
      <c r="AV1128" s="221"/>
      <c r="AW1128" s="221"/>
      <c r="AX1128" s="221"/>
      <c r="AY1128" s="221"/>
      <c r="AZ1128" s="221"/>
    </row>
    <row r="1129" spans="1:52" x14ac:dyDescent="0.15">
      <c r="A1129" s="278"/>
      <c r="B1129" s="274"/>
      <c r="C1129" s="340"/>
      <c r="D1129" s="340"/>
      <c r="E1129" s="341"/>
      <c r="F1129" s="341"/>
      <c r="G1129" s="341"/>
      <c r="H1129" s="341"/>
      <c r="I1129" s="341"/>
      <c r="J1129" s="341"/>
      <c r="O1129" s="349"/>
      <c r="AH1129" s="221"/>
      <c r="AI1129" s="221"/>
      <c r="AJ1129" s="221"/>
      <c r="AK1129" s="221"/>
      <c r="AL1129" s="221"/>
      <c r="AM1129" s="221"/>
      <c r="AN1129" s="221"/>
      <c r="AO1129" s="221"/>
      <c r="AP1129" s="221"/>
      <c r="AQ1129" s="219"/>
      <c r="AR1129" s="219"/>
      <c r="AS1129" s="221"/>
      <c r="AT1129" s="221"/>
      <c r="AU1129" s="221"/>
      <c r="AV1129" s="221"/>
      <c r="AW1129" s="221"/>
      <c r="AX1129" s="221"/>
      <c r="AY1129" s="221"/>
      <c r="AZ1129" s="221"/>
    </row>
    <row r="1130" spans="1:52" x14ac:dyDescent="0.15">
      <c r="A1130" s="278"/>
      <c r="B1130" s="274"/>
      <c r="C1130" s="340"/>
      <c r="D1130" s="340"/>
      <c r="E1130" s="341"/>
      <c r="F1130" s="341"/>
      <c r="G1130" s="341"/>
      <c r="H1130" s="341"/>
      <c r="I1130" s="341"/>
      <c r="J1130" s="341"/>
      <c r="O1130" s="349"/>
      <c r="AH1130" s="221"/>
      <c r="AI1130" s="221"/>
      <c r="AJ1130" s="221"/>
      <c r="AK1130" s="221"/>
      <c r="AL1130" s="221"/>
      <c r="AM1130" s="221"/>
      <c r="AN1130" s="221"/>
      <c r="AO1130" s="221"/>
      <c r="AP1130" s="221"/>
      <c r="AQ1130" s="219"/>
      <c r="AR1130" s="219"/>
      <c r="AS1130" s="221"/>
      <c r="AT1130" s="221"/>
      <c r="AU1130" s="221"/>
      <c r="AV1130" s="221"/>
      <c r="AW1130" s="221"/>
      <c r="AX1130" s="221"/>
      <c r="AY1130" s="221"/>
      <c r="AZ1130" s="221"/>
    </row>
    <row r="1131" spans="1:52" x14ac:dyDescent="0.15">
      <c r="A1131" s="278"/>
      <c r="B1131" s="274"/>
      <c r="C1131" s="340"/>
      <c r="D1131" s="340"/>
      <c r="E1131" s="341"/>
      <c r="F1131" s="341"/>
      <c r="G1131" s="341"/>
      <c r="H1131" s="341"/>
      <c r="I1131" s="341"/>
      <c r="J1131" s="341"/>
      <c r="O1131" s="349"/>
      <c r="AH1131" s="221"/>
      <c r="AI1131" s="221"/>
      <c r="AJ1131" s="221"/>
      <c r="AK1131" s="221"/>
      <c r="AL1131" s="221"/>
      <c r="AM1131" s="221"/>
      <c r="AN1131" s="221"/>
      <c r="AO1131" s="221"/>
      <c r="AP1131" s="221"/>
      <c r="AQ1131" s="219"/>
      <c r="AR1131" s="219"/>
      <c r="AS1131" s="221"/>
      <c r="AT1131" s="221"/>
      <c r="AU1131" s="221"/>
      <c r="AV1131" s="221"/>
      <c r="AW1131" s="221"/>
      <c r="AX1131" s="221"/>
      <c r="AY1131" s="221"/>
      <c r="AZ1131" s="221"/>
    </row>
    <row r="1132" spans="1:52" x14ac:dyDescent="0.15">
      <c r="A1132" s="278"/>
      <c r="B1132" s="274"/>
      <c r="C1132" s="340"/>
      <c r="D1132" s="340"/>
      <c r="E1132" s="341"/>
      <c r="F1132" s="341"/>
      <c r="G1132" s="341"/>
      <c r="H1132" s="341"/>
      <c r="I1132" s="341"/>
      <c r="J1132" s="341"/>
      <c r="O1132" s="349"/>
      <c r="AH1132" s="221"/>
      <c r="AI1132" s="221"/>
      <c r="AJ1132" s="221"/>
      <c r="AK1132" s="221"/>
      <c r="AL1132" s="221"/>
      <c r="AM1132" s="221"/>
      <c r="AN1132" s="221"/>
      <c r="AO1132" s="221"/>
      <c r="AP1132" s="221"/>
      <c r="AQ1132" s="219"/>
      <c r="AR1132" s="219"/>
      <c r="AS1132" s="221"/>
      <c r="AT1132" s="221"/>
      <c r="AU1132" s="221"/>
      <c r="AV1132" s="221"/>
      <c r="AW1132" s="221"/>
      <c r="AX1132" s="221"/>
      <c r="AY1132" s="221"/>
      <c r="AZ1132" s="221"/>
    </row>
    <row r="1133" spans="1:52" x14ac:dyDescent="0.15">
      <c r="A1133" s="278"/>
      <c r="B1133" s="274"/>
      <c r="C1133" s="340"/>
      <c r="D1133" s="340"/>
      <c r="E1133" s="341"/>
      <c r="F1133" s="341"/>
      <c r="G1133" s="341"/>
      <c r="H1133" s="341"/>
      <c r="I1133" s="341"/>
      <c r="J1133" s="341"/>
      <c r="O1133" s="349"/>
      <c r="AH1133" s="221"/>
      <c r="AI1133" s="221"/>
      <c r="AJ1133" s="221"/>
      <c r="AK1133" s="221"/>
      <c r="AL1133" s="221"/>
      <c r="AM1133" s="221"/>
      <c r="AN1133" s="221"/>
      <c r="AO1133" s="221"/>
      <c r="AP1133" s="221"/>
      <c r="AQ1133" s="219"/>
      <c r="AR1133" s="219"/>
      <c r="AS1133" s="221"/>
      <c r="AT1133" s="221"/>
      <c r="AU1133" s="221"/>
      <c r="AV1133" s="221"/>
      <c r="AW1133" s="221"/>
      <c r="AX1133" s="221"/>
      <c r="AY1133" s="221"/>
      <c r="AZ1133" s="221"/>
    </row>
    <row r="1134" spans="1:52" x14ac:dyDescent="0.15">
      <c r="A1134" s="278"/>
      <c r="B1134" s="274"/>
      <c r="C1134" s="340"/>
      <c r="D1134" s="340"/>
      <c r="E1134" s="341"/>
      <c r="F1134" s="341"/>
      <c r="G1134" s="341"/>
      <c r="H1134" s="341"/>
      <c r="I1134" s="341"/>
      <c r="J1134" s="341"/>
      <c r="AH1134" s="221"/>
      <c r="AI1134" s="221"/>
      <c r="AJ1134" s="221"/>
      <c r="AK1134" s="221"/>
      <c r="AL1134" s="221"/>
      <c r="AM1134" s="221"/>
      <c r="AN1134" s="221"/>
      <c r="AO1134" s="221"/>
      <c r="AP1134" s="221"/>
      <c r="AQ1134" s="219"/>
      <c r="AR1134" s="219"/>
      <c r="AS1134" s="221"/>
      <c r="AT1134" s="221"/>
      <c r="AU1134" s="221"/>
      <c r="AV1134" s="221"/>
      <c r="AW1134" s="221"/>
      <c r="AX1134" s="221"/>
      <c r="AY1134" s="221"/>
      <c r="AZ1134" s="221"/>
    </row>
    <row r="1135" spans="1:52" x14ac:dyDescent="0.15">
      <c r="A1135" s="278"/>
      <c r="B1135" s="274"/>
      <c r="C1135" s="340"/>
      <c r="D1135" s="340"/>
      <c r="E1135" s="341"/>
      <c r="F1135" s="341"/>
      <c r="G1135" s="341"/>
      <c r="H1135" s="341"/>
      <c r="I1135" s="341"/>
      <c r="J1135" s="341"/>
      <c r="AH1135" s="221"/>
      <c r="AI1135" s="221"/>
      <c r="AJ1135" s="221"/>
      <c r="AK1135" s="221"/>
      <c r="AL1135" s="221"/>
      <c r="AM1135" s="221"/>
      <c r="AN1135" s="221"/>
      <c r="AO1135" s="221"/>
      <c r="AP1135" s="221"/>
      <c r="AQ1135" s="219"/>
      <c r="AR1135" s="219"/>
      <c r="AS1135" s="221"/>
      <c r="AT1135" s="221"/>
      <c r="AU1135" s="221"/>
      <c r="AV1135" s="221"/>
      <c r="AW1135" s="221"/>
      <c r="AX1135" s="221"/>
      <c r="AY1135" s="221"/>
      <c r="AZ1135" s="221"/>
    </row>
    <row r="1136" spans="1:52" x14ac:dyDescent="0.15">
      <c r="A1136" s="278"/>
      <c r="B1136" s="274"/>
      <c r="C1136" s="340"/>
      <c r="D1136" s="340"/>
      <c r="E1136" s="341"/>
      <c r="F1136" s="341"/>
      <c r="G1136" s="341"/>
      <c r="H1136" s="341"/>
      <c r="I1136" s="341"/>
      <c r="J1136" s="341"/>
      <c r="AH1136" s="221"/>
      <c r="AI1136" s="221"/>
      <c r="AJ1136" s="221"/>
      <c r="AK1136" s="221"/>
      <c r="AL1136" s="221"/>
      <c r="AM1136" s="221"/>
      <c r="AN1136" s="221"/>
      <c r="AO1136" s="221"/>
      <c r="AP1136" s="221"/>
      <c r="AQ1136" s="219"/>
      <c r="AR1136" s="219"/>
      <c r="AS1136" s="221"/>
      <c r="AT1136" s="221"/>
      <c r="AU1136" s="221"/>
      <c r="AV1136" s="221"/>
      <c r="AW1136" s="221"/>
      <c r="AX1136" s="221"/>
      <c r="AY1136" s="221"/>
      <c r="AZ1136" s="221"/>
    </row>
    <row r="1137" spans="1:52" x14ac:dyDescent="0.15">
      <c r="A1137" s="278"/>
      <c r="B1137" s="274"/>
      <c r="C1137" s="340"/>
      <c r="D1137" s="340"/>
      <c r="E1137" s="341"/>
      <c r="F1137" s="341"/>
      <c r="G1137" s="341"/>
      <c r="H1137" s="341"/>
      <c r="I1137" s="341"/>
      <c r="J1137" s="341"/>
      <c r="AH1137" s="221"/>
      <c r="AI1137" s="221"/>
      <c r="AJ1137" s="221"/>
      <c r="AK1137" s="221"/>
      <c r="AL1137" s="221"/>
      <c r="AM1137" s="221"/>
      <c r="AN1137" s="221"/>
      <c r="AO1137" s="221"/>
      <c r="AP1137" s="221"/>
      <c r="AQ1137" s="219"/>
      <c r="AR1137" s="219"/>
      <c r="AS1137" s="221"/>
      <c r="AT1137" s="221"/>
      <c r="AU1137" s="221"/>
      <c r="AV1137" s="221"/>
      <c r="AW1137" s="221"/>
      <c r="AX1137" s="221"/>
      <c r="AY1137" s="221"/>
      <c r="AZ1137" s="221"/>
    </row>
    <row r="1138" spans="1:52" x14ac:dyDescent="0.15">
      <c r="A1138" s="278"/>
      <c r="B1138" s="274"/>
      <c r="C1138" s="340"/>
      <c r="D1138" s="340"/>
      <c r="E1138" s="341"/>
      <c r="F1138" s="341"/>
      <c r="G1138" s="341"/>
      <c r="H1138" s="341"/>
      <c r="I1138" s="341"/>
      <c r="J1138" s="341"/>
      <c r="AH1138" s="221"/>
      <c r="AI1138" s="221"/>
      <c r="AJ1138" s="221"/>
      <c r="AK1138" s="221"/>
      <c r="AL1138" s="221"/>
      <c r="AM1138" s="221"/>
      <c r="AN1138" s="221"/>
      <c r="AO1138" s="221"/>
      <c r="AP1138" s="221"/>
      <c r="AQ1138" s="219"/>
      <c r="AR1138" s="219"/>
      <c r="AS1138" s="221"/>
      <c r="AT1138" s="221"/>
      <c r="AU1138" s="221"/>
      <c r="AV1138" s="221"/>
      <c r="AW1138" s="221"/>
      <c r="AX1138" s="221"/>
      <c r="AY1138" s="221"/>
      <c r="AZ1138" s="221"/>
    </row>
    <row r="1139" spans="1:52" x14ac:dyDescent="0.15">
      <c r="A1139" s="278"/>
      <c r="B1139" s="274"/>
      <c r="C1139" s="340"/>
      <c r="D1139" s="340"/>
      <c r="E1139" s="341"/>
      <c r="F1139" s="341"/>
      <c r="G1139" s="341"/>
      <c r="H1139" s="341"/>
      <c r="I1139" s="341"/>
      <c r="J1139" s="341"/>
      <c r="AH1139" s="221"/>
      <c r="AI1139" s="221"/>
      <c r="AJ1139" s="221"/>
      <c r="AK1139" s="221"/>
      <c r="AL1139" s="221"/>
      <c r="AM1139" s="221"/>
      <c r="AN1139" s="221"/>
      <c r="AO1139" s="221"/>
      <c r="AP1139" s="221"/>
      <c r="AQ1139" s="219"/>
      <c r="AR1139" s="219"/>
      <c r="AS1139" s="221"/>
      <c r="AT1139" s="221"/>
      <c r="AU1139" s="221"/>
      <c r="AV1139" s="221"/>
      <c r="AW1139" s="221"/>
      <c r="AX1139" s="221"/>
      <c r="AY1139" s="221"/>
      <c r="AZ1139" s="221"/>
    </row>
    <row r="1140" spans="1:52" x14ac:dyDescent="0.15">
      <c r="A1140" s="278"/>
      <c r="B1140" s="274"/>
      <c r="C1140" s="340"/>
      <c r="D1140" s="340"/>
      <c r="E1140" s="341"/>
      <c r="F1140" s="341"/>
      <c r="G1140" s="341"/>
      <c r="H1140" s="341"/>
      <c r="I1140" s="341"/>
      <c r="J1140" s="341"/>
      <c r="AH1140" s="221"/>
      <c r="AI1140" s="221"/>
      <c r="AJ1140" s="221"/>
      <c r="AK1140" s="221"/>
      <c r="AL1140" s="221"/>
      <c r="AM1140" s="221"/>
      <c r="AN1140" s="221"/>
      <c r="AO1140" s="221"/>
      <c r="AP1140" s="221"/>
      <c r="AQ1140" s="219"/>
      <c r="AR1140" s="219"/>
      <c r="AS1140" s="221"/>
      <c r="AT1140" s="221"/>
      <c r="AU1140" s="221"/>
      <c r="AV1140" s="221"/>
      <c r="AW1140" s="221"/>
      <c r="AX1140" s="221"/>
      <c r="AY1140" s="221"/>
      <c r="AZ1140" s="221"/>
    </row>
    <row r="1141" spans="1:52" x14ac:dyDescent="0.15">
      <c r="A1141" s="278"/>
      <c r="B1141" s="274"/>
      <c r="C1141" s="340"/>
      <c r="D1141" s="340"/>
      <c r="E1141" s="341"/>
      <c r="F1141" s="341"/>
      <c r="G1141" s="341"/>
      <c r="H1141" s="341"/>
      <c r="I1141" s="341"/>
      <c r="J1141" s="341"/>
      <c r="AH1141" s="221"/>
      <c r="AI1141" s="221"/>
      <c r="AJ1141" s="221"/>
      <c r="AK1141" s="221"/>
      <c r="AL1141" s="221"/>
      <c r="AM1141" s="221"/>
      <c r="AN1141" s="221"/>
      <c r="AO1141" s="221"/>
      <c r="AP1141" s="221"/>
      <c r="AQ1141" s="219"/>
      <c r="AR1141" s="219"/>
      <c r="AS1141" s="221"/>
      <c r="AT1141" s="221"/>
      <c r="AU1141" s="221"/>
      <c r="AV1141" s="221"/>
      <c r="AW1141" s="221"/>
      <c r="AX1141" s="221"/>
      <c r="AY1141" s="221"/>
      <c r="AZ1141" s="221"/>
    </row>
    <row r="1142" spans="1:52" x14ac:dyDescent="0.15">
      <c r="A1142" s="278"/>
      <c r="B1142" s="274"/>
      <c r="C1142" s="340"/>
      <c r="D1142" s="340"/>
      <c r="E1142" s="341"/>
      <c r="F1142" s="341"/>
      <c r="G1142" s="341"/>
      <c r="H1142" s="341"/>
      <c r="I1142" s="341"/>
      <c r="J1142" s="341"/>
      <c r="AH1142" s="221"/>
      <c r="AI1142" s="221"/>
      <c r="AJ1142" s="221"/>
      <c r="AK1142" s="221"/>
      <c r="AL1142" s="221"/>
      <c r="AM1142" s="221"/>
      <c r="AN1142" s="221"/>
      <c r="AO1142" s="221"/>
      <c r="AP1142" s="221"/>
      <c r="AQ1142" s="219"/>
      <c r="AR1142" s="219"/>
      <c r="AS1142" s="221"/>
      <c r="AT1142" s="221"/>
      <c r="AU1142" s="221"/>
      <c r="AV1142" s="221"/>
      <c r="AW1142" s="221"/>
      <c r="AX1142" s="221"/>
      <c r="AY1142" s="221"/>
      <c r="AZ1142" s="221"/>
    </row>
    <row r="1143" spans="1:52" x14ac:dyDescent="0.15">
      <c r="A1143" s="278"/>
      <c r="B1143" s="274"/>
      <c r="C1143" s="340"/>
      <c r="D1143" s="340"/>
      <c r="E1143" s="341"/>
      <c r="F1143" s="341"/>
      <c r="G1143" s="341"/>
      <c r="H1143" s="341"/>
      <c r="I1143" s="341"/>
      <c r="J1143" s="341"/>
      <c r="AH1143" s="221"/>
      <c r="AI1143" s="221"/>
      <c r="AJ1143" s="221"/>
      <c r="AK1143" s="221"/>
      <c r="AL1143" s="221"/>
      <c r="AM1143" s="221"/>
      <c r="AN1143" s="221"/>
      <c r="AO1143" s="221"/>
      <c r="AP1143" s="221"/>
      <c r="AQ1143" s="219"/>
      <c r="AR1143" s="219"/>
      <c r="AS1143" s="221"/>
      <c r="AT1143" s="221"/>
      <c r="AU1143" s="221"/>
      <c r="AV1143" s="221"/>
      <c r="AW1143" s="221"/>
      <c r="AX1143" s="221"/>
      <c r="AY1143" s="221"/>
      <c r="AZ1143" s="221"/>
    </row>
    <row r="1144" spans="1:52" x14ac:dyDescent="0.15">
      <c r="A1144" s="278"/>
      <c r="B1144" s="274"/>
      <c r="C1144" s="340"/>
      <c r="D1144" s="340"/>
      <c r="E1144" s="341"/>
      <c r="F1144" s="341"/>
      <c r="G1144" s="341"/>
      <c r="H1144" s="341"/>
      <c r="I1144" s="341"/>
      <c r="J1144" s="341"/>
      <c r="AH1144" s="221"/>
      <c r="AI1144" s="221"/>
      <c r="AJ1144" s="221"/>
      <c r="AK1144" s="221"/>
      <c r="AL1144" s="221"/>
      <c r="AM1144" s="221"/>
      <c r="AN1144" s="221"/>
      <c r="AO1144" s="221"/>
      <c r="AP1144" s="221"/>
      <c r="AQ1144" s="219"/>
      <c r="AR1144" s="219"/>
      <c r="AS1144" s="221"/>
      <c r="AT1144" s="221"/>
      <c r="AU1144" s="221"/>
      <c r="AV1144" s="221"/>
      <c r="AW1144" s="221"/>
      <c r="AX1144" s="221"/>
      <c r="AY1144" s="221"/>
      <c r="AZ1144" s="221"/>
    </row>
    <row r="1145" spans="1:52" x14ac:dyDescent="0.15">
      <c r="A1145" s="278"/>
      <c r="B1145" s="274"/>
      <c r="C1145" s="340"/>
      <c r="D1145" s="340"/>
      <c r="E1145" s="341"/>
      <c r="F1145" s="341"/>
      <c r="G1145" s="341"/>
      <c r="H1145" s="341"/>
      <c r="I1145" s="341"/>
      <c r="J1145" s="341"/>
      <c r="AH1145" s="221"/>
      <c r="AI1145" s="221"/>
      <c r="AJ1145" s="221"/>
      <c r="AK1145" s="221"/>
      <c r="AL1145" s="221"/>
      <c r="AM1145" s="221"/>
      <c r="AN1145" s="221"/>
      <c r="AO1145" s="221"/>
      <c r="AP1145" s="221"/>
      <c r="AQ1145" s="219"/>
      <c r="AR1145" s="219"/>
      <c r="AS1145" s="221"/>
      <c r="AT1145" s="221"/>
      <c r="AU1145" s="221"/>
      <c r="AV1145" s="221"/>
      <c r="AW1145" s="221"/>
      <c r="AX1145" s="221"/>
      <c r="AY1145" s="221"/>
      <c r="AZ1145" s="221"/>
    </row>
    <row r="1146" spans="1:52" x14ac:dyDescent="0.15">
      <c r="A1146" s="278"/>
      <c r="B1146" s="274"/>
      <c r="C1146" s="340"/>
      <c r="D1146" s="340"/>
      <c r="E1146" s="341"/>
      <c r="F1146" s="341"/>
      <c r="G1146" s="341"/>
      <c r="H1146" s="341"/>
      <c r="I1146" s="341"/>
      <c r="J1146" s="341"/>
      <c r="AH1146" s="221"/>
      <c r="AI1146" s="221"/>
      <c r="AJ1146" s="221"/>
      <c r="AK1146" s="221"/>
      <c r="AL1146" s="221"/>
      <c r="AM1146" s="221"/>
      <c r="AN1146" s="221"/>
      <c r="AO1146" s="221"/>
      <c r="AP1146" s="221"/>
      <c r="AQ1146" s="219"/>
      <c r="AR1146" s="219"/>
      <c r="AS1146" s="221"/>
      <c r="AT1146" s="221"/>
      <c r="AU1146" s="221"/>
      <c r="AV1146" s="221"/>
      <c r="AW1146" s="221"/>
      <c r="AX1146" s="221"/>
      <c r="AY1146" s="221"/>
      <c r="AZ1146" s="221"/>
    </row>
    <row r="1147" spans="1:52" x14ac:dyDescent="0.15">
      <c r="A1147" s="278"/>
      <c r="B1147" s="274"/>
      <c r="C1147" s="340"/>
      <c r="D1147" s="340"/>
      <c r="E1147" s="341"/>
      <c r="F1147" s="341"/>
      <c r="G1147" s="341"/>
      <c r="H1147" s="341"/>
      <c r="I1147" s="341"/>
      <c r="J1147" s="341"/>
      <c r="AH1147" s="221"/>
      <c r="AI1147" s="221"/>
      <c r="AJ1147" s="221"/>
      <c r="AK1147" s="221"/>
      <c r="AL1147" s="221"/>
      <c r="AM1147" s="221"/>
      <c r="AN1147" s="221"/>
      <c r="AO1147" s="221"/>
      <c r="AP1147" s="221"/>
      <c r="AQ1147" s="219"/>
      <c r="AR1147" s="219"/>
      <c r="AS1147" s="221"/>
      <c r="AT1147" s="221"/>
      <c r="AU1147" s="221"/>
      <c r="AV1147" s="221"/>
      <c r="AW1147" s="221"/>
      <c r="AX1147" s="221"/>
      <c r="AY1147" s="221"/>
      <c r="AZ1147" s="221"/>
    </row>
    <row r="1148" spans="1:52" x14ac:dyDescent="0.15">
      <c r="A1148" s="278"/>
      <c r="B1148" s="274"/>
      <c r="C1148" s="340"/>
      <c r="D1148" s="340"/>
      <c r="E1148" s="341"/>
      <c r="F1148" s="341"/>
      <c r="G1148" s="341"/>
      <c r="H1148" s="341"/>
      <c r="I1148" s="341"/>
      <c r="J1148" s="341"/>
      <c r="AH1148" s="221"/>
      <c r="AI1148" s="221"/>
      <c r="AJ1148" s="221"/>
      <c r="AK1148" s="221"/>
      <c r="AL1148" s="221"/>
      <c r="AM1148" s="221"/>
      <c r="AN1148" s="221"/>
      <c r="AO1148" s="221"/>
      <c r="AP1148" s="221"/>
      <c r="AQ1148" s="219"/>
      <c r="AR1148" s="219"/>
      <c r="AS1148" s="221"/>
      <c r="AT1148" s="221"/>
      <c r="AU1148" s="221"/>
      <c r="AV1148" s="221"/>
      <c r="AW1148" s="221"/>
      <c r="AX1148" s="221"/>
      <c r="AY1148" s="221"/>
      <c r="AZ1148" s="221"/>
    </row>
    <row r="1149" spans="1:52" x14ac:dyDescent="0.15">
      <c r="A1149" s="278"/>
      <c r="B1149" s="274"/>
      <c r="C1149" s="340"/>
      <c r="D1149" s="340"/>
      <c r="E1149" s="341"/>
      <c r="F1149" s="341"/>
      <c r="G1149" s="341"/>
      <c r="H1149" s="341"/>
      <c r="I1149" s="341"/>
      <c r="J1149" s="341"/>
      <c r="AH1149" s="221"/>
      <c r="AI1149" s="221"/>
      <c r="AJ1149" s="221"/>
      <c r="AK1149" s="221"/>
      <c r="AL1149" s="221"/>
      <c r="AM1149" s="221"/>
      <c r="AN1149" s="221"/>
      <c r="AO1149" s="221"/>
      <c r="AP1149" s="221"/>
      <c r="AQ1149" s="219"/>
      <c r="AR1149" s="219"/>
      <c r="AS1149" s="221"/>
      <c r="AT1149" s="221"/>
      <c r="AU1149" s="221"/>
      <c r="AV1149" s="221"/>
      <c r="AW1149" s="221"/>
      <c r="AX1149" s="221"/>
      <c r="AY1149" s="221"/>
      <c r="AZ1149" s="221"/>
    </row>
    <row r="1150" spans="1:52" x14ac:dyDescent="0.15">
      <c r="A1150" s="278"/>
      <c r="B1150" s="274"/>
      <c r="C1150" s="340"/>
      <c r="D1150" s="340"/>
      <c r="E1150" s="341"/>
      <c r="F1150" s="341"/>
      <c r="G1150" s="341"/>
      <c r="H1150" s="341"/>
      <c r="I1150" s="341"/>
      <c r="J1150" s="341"/>
      <c r="AH1150" s="221"/>
      <c r="AI1150" s="221"/>
      <c r="AJ1150" s="221"/>
      <c r="AK1150" s="221"/>
      <c r="AL1150" s="221"/>
      <c r="AM1150" s="221"/>
      <c r="AN1150" s="221"/>
      <c r="AO1150" s="221"/>
      <c r="AP1150" s="221"/>
      <c r="AQ1150" s="219"/>
      <c r="AR1150" s="219"/>
      <c r="AS1150" s="221"/>
      <c r="AT1150" s="221"/>
      <c r="AU1150" s="221"/>
      <c r="AV1150" s="221"/>
      <c r="AW1150" s="221"/>
      <c r="AX1150" s="221"/>
      <c r="AY1150" s="221"/>
      <c r="AZ1150" s="221"/>
    </row>
    <row r="1151" spans="1:52" x14ac:dyDescent="0.15">
      <c r="A1151" s="278"/>
      <c r="B1151" s="274"/>
      <c r="C1151" s="340"/>
      <c r="D1151" s="340"/>
      <c r="E1151" s="341"/>
      <c r="F1151" s="341"/>
      <c r="G1151" s="341"/>
      <c r="H1151" s="341"/>
      <c r="I1151" s="341"/>
      <c r="J1151" s="341"/>
      <c r="AH1151" s="221"/>
      <c r="AI1151" s="221"/>
      <c r="AJ1151" s="221"/>
      <c r="AK1151" s="221"/>
      <c r="AL1151" s="221"/>
      <c r="AM1151" s="221"/>
      <c r="AN1151" s="221"/>
      <c r="AO1151" s="221"/>
      <c r="AP1151" s="221"/>
      <c r="AQ1151" s="219"/>
      <c r="AR1151" s="219"/>
      <c r="AS1151" s="221"/>
      <c r="AT1151" s="221"/>
      <c r="AU1151" s="221"/>
      <c r="AV1151" s="221"/>
      <c r="AW1151" s="221"/>
      <c r="AX1151" s="221"/>
      <c r="AY1151" s="221"/>
      <c r="AZ1151" s="221"/>
    </row>
    <row r="1152" spans="1:52" x14ac:dyDescent="0.15">
      <c r="A1152" s="278"/>
      <c r="B1152" s="274"/>
      <c r="C1152" s="340"/>
      <c r="D1152" s="340"/>
      <c r="E1152" s="341"/>
      <c r="F1152" s="341"/>
      <c r="G1152" s="341"/>
      <c r="H1152" s="341"/>
      <c r="I1152" s="341"/>
      <c r="J1152" s="341"/>
      <c r="AH1152" s="221"/>
      <c r="AI1152" s="221"/>
      <c r="AJ1152" s="221"/>
      <c r="AK1152" s="221"/>
      <c r="AL1152" s="221"/>
      <c r="AM1152" s="221"/>
      <c r="AN1152" s="221"/>
      <c r="AO1152" s="221"/>
      <c r="AP1152" s="221"/>
      <c r="AQ1152" s="219"/>
      <c r="AR1152" s="219"/>
      <c r="AS1152" s="221"/>
      <c r="AT1152" s="221"/>
      <c r="AU1152" s="221"/>
      <c r="AV1152" s="221"/>
      <c r="AW1152" s="221"/>
      <c r="AX1152" s="221"/>
      <c r="AY1152" s="221"/>
      <c r="AZ1152" s="221"/>
    </row>
    <row r="1153" spans="1:52" x14ac:dyDescent="0.15">
      <c r="A1153" s="278"/>
      <c r="B1153" s="274"/>
      <c r="C1153" s="340"/>
      <c r="D1153" s="340"/>
      <c r="E1153" s="341"/>
      <c r="F1153" s="341"/>
      <c r="G1153" s="341"/>
      <c r="H1153" s="341"/>
      <c r="I1153" s="341"/>
      <c r="J1153" s="341"/>
      <c r="AH1153" s="221"/>
      <c r="AI1153" s="221"/>
      <c r="AJ1153" s="221"/>
      <c r="AK1153" s="221"/>
      <c r="AL1153" s="221"/>
      <c r="AM1153" s="221"/>
      <c r="AN1153" s="221"/>
      <c r="AO1153" s="221"/>
      <c r="AP1153" s="221"/>
      <c r="AQ1153" s="219"/>
      <c r="AR1153" s="219"/>
      <c r="AS1153" s="221"/>
      <c r="AT1153" s="221"/>
      <c r="AU1153" s="221"/>
      <c r="AV1153" s="221"/>
      <c r="AW1153" s="221"/>
      <c r="AX1153" s="221"/>
      <c r="AY1153" s="221"/>
      <c r="AZ1153" s="221"/>
    </row>
    <row r="1154" spans="1:52" x14ac:dyDescent="0.15">
      <c r="A1154" s="278"/>
      <c r="B1154" s="274"/>
      <c r="C1154" s="340"/>
      <c r="D1154" s="340"/>
      <c r="E1154" s="341"/>
      <c r="F1154" s="341"/>
      <c r="G1154" s="341"/>
      <c r="H1154" s="341"/>
      <c r="I1154" s="341"/>
      <c r="J1154" s="341"/>
      <c r="AH1154" s="221"/>
      <c r="AI1154" s="221"/>
      <c r="AJ1154" s="221"/>
      <c r="AK1154" s="221"/>
      <c r="AL1154" s="221"/>
      <c r="AM1154" s="221"/>
      <c r="AN1154" s="221"/>
      <c r="AO1154" s="221"/>
      <c r="AP1154" s="221"/>
      <c r="AQ1154" s="219"/>
      <c r="AR1154" s="219"/>
      <c r="AS1154" s="221"/>
      <c r="AT1154" s="221"/>
      <c r="AU1154" s="221"/>
      <c r="AV1154" s="221"/>
      <c r="AW1154" s="221"/>
      <c r="AX1154" s="221"/>
      <c r="AY1154" s="221"/>
      <c r="AZ1154" s="221"/>
    </row>
    <row r="1155" spans="1:52" x14ac:dyDescent="0.15">
      <c r="A1155" s="278"/>
      <c r="B1155" s="274"/>
      <c r="C1155" s="340"/>
      <c r="D1155" s="340"/>
      <c r="E1155" s="341"/>
      <c r="F1155" s="341"/>
      <c r="G1155" s="341"/>
      <c r="H1155" s="341"/>
      <c r="I1155" s="341"/>
      <c r="J1155" s="341"/>
      <c r="AH1155" s="221"/>
      <c r="AI1155" s="221"/>
      <c r="AJ1155" s="221"/>
      <c r="AK1155" s="221"/>
      <c r="AL1155" s="221"/>
      <c r="AM1155" s="221"/>
      <c r="AN1155" s="221"/>
      <c r="AO1155" s="221"/>
      <c r="AP1155" s="221"/>
      <c r="AQ1155" s="219"/>
      <c r="AR1155" s="219"/>
      <c r="AS1155" s="221"/>
      <c r="AT1155" s="221"/>
      <c r="AU1155" s="221"/>
      <c r="AV1155" s="221"/>
      <c r="AW1155" s="221"/>
      <c r="AX1155" s="221"/>
      <c r="AY1155" s="221"/>
      <c r="AZ1155" s="221"/>
    </row>
    <row r="1156" spans="1:52" x14ac:dyDescent="0.15">
      <c r="A1156" s="278"/>
      <c r="B1156" s="274"/>
      <c r="C1156" s="340"/>
      <c r="D1156" s="340"/>
      <c r="E1156" s="341"/>
      <c r="F1156" s="341"/>
      <c r="G1156" s="341"/>
      <c r="H1156" s="341"/>
      <c r="I1156" s="341"/>
      <c r="J1156" s="341"/>
      <c r="AH1156" s="221"/>
      <c r="AI1156" s="221"/>
      <c r="AJ1156" s="221"/>
      <c r="AK1156" s="221"/>
      <c r="AL1156" s="221"/>
      <c r="AM1156" s="221"/>
      <c r="AN1156" s="221"/>
      <c r="AO1156" s="221"/>
      <c r="AP1156" s="221"/>
      <c r="AQ1156" s="219"/>
      <c r="AR1156" s="219"/>
      <c r="AS1156" s="221"/>
      <c r="AT1156" s="221"/>
      <c r="AU1156" s="221"/>
      <c r="AV1156" s="221"/>
      <c r="AW1156" s="221"/>
      <c r="AX1156" s="221"/>
      <c r="AY1156" s="221"/>
      <c r="AZ1156" s="221"/>
    </row>
    <row r="1157" spans="1:52" x14ac:dyDescent="0.15">
      <c r="A1157" s="278"/>
      <c r="B1157" s="274"/>
      <c r="C1157" s="340"/>
      <c r="D1157" s="340"/>
      <c r="E1157" s="341"/>
      <c r="F1157" s="341"/>
      <c r="G1157" s="341"/>
      <c r="H1157" s="341"/>
      <c r="I1157" s="341"/>
      <c r="J1157" s="341"/>
      <c r="AH1157" s="221"/>
      <c r="AI1157" s="221"/>
      <c r="AJ1157" s="221"/>
      <c r="AK1157" s="221"/>
      <c r="AL1157" s="221"/>
      <c r="AM1157" s="221"/>
      <c r="AN1157" s="221"/>
      <c r="AO1157" s="221"/>
      <c r="AP1157" s="221"/>
      <c r="AQ1157" s="219"/>
      <c r="AR1157" s="219"/>
      <c r="AS1157" s="221"/>
      <c r="AT1157" s="221"/>
      <c r="AU1157" s="221"/>
      <c r="AV1157" s="221"/>
      <c r="AW1157" s="221"/>
      <c r="AX1157" s="221"/>
      <c r="AY1157" s="221"/>
      <c r="AZ1157" s="221"/>
    </row>
    <row r="1158" spans="1:52" x14ac:dyDescent="0.15">
      <c r="A1158" s="278"/>
      <c r="B1158" s="274"/>
      <c r="C1158" s="340"/>
      <c r="D1158" s="340"/>
      <c r="E1158" s="341"/>
      <c r="F1158" s="341"/>
      <c r="G1158" s="341"/>
      <c r="H1158" s="341"/>
      <c r="I1158" s="341"/>
      <c r="J1158" s="341"/>
      <c r="AH1158" s="221"/>
      <c r="AI1158" s="221"/>
      <c r="AJ1158" s="221"/>
      <c r="AK1158" s="221"/>
      <c r="AL1158" s="221"/>
      <c r="AM1158" s="221"/>
      <c r="AN1158" s="221"/>
      <c r="AO1158" s="221"/>
      <c r="AP1158" s="221"/>
      <c r="AQ1158" s="219"/>
      <c r="AR1158" s="219"/>
      <c r="AS1158" s="221"/>
      <c r="AT1158" s="221"/>
      <c r="AU1158" s="221"/>
      <c r="AV1158" s="221"/>
      <c r="AW1158" s="221"/>
      <c r="AX1158" s="221"/>
      <c r="AY1158" s="221"/>
      <c r="AZ1158" s="221"/>
    </row>
    <row r="1159" spans="1:52" x14ac:dyDescent="0.15">
      <c r="A1159" s="278"/>
      <c r="B1159" s="274"/>
      <c r="C1159" s="340"/>
      <c r="D1159" s="340"/>
      <c r="E1159" s="341"/>
      <c r="F1159" s="341"/>
      <c r="G1159" s="341"/>
      <c r="H1159" s="341"/>
      <c r="I1159" s="341"/>
      <c r="J1159" s="341"/>
      <c r="AH1159" s="221"/>
      <c r="AI1159" s="221"/>
      <c r="AJ1159" s="221"/>
      <c r="AK1159" s="221"/>
      <c r="AL1159" s="221"/>
      <c r="AM1159" s="221"/>
      <c r="AN1159" s="221"/>
      <c r="AO1159" s="221"/>
      <c r="AP1159" s="221"/>
      <c r="AQ1159" s="219"/>
      <c r="AR1159" s="219"/>
      <c r="AS1159" s="221"/>
      <c r="AT1159" s="221"/>
      <c r="AU1159" s="221"/>
      <c r="AV1159" s="221"/>
      <c r="AW1159" s="221"/>
      <c r="AX1159" s="221"/>
      <c r="AY1159" s="221"/>
      <c r="AZ1159" s="221"/>
    </row>
    <row r="1160" spans="1:52" x14ac:dyDescent="0.15">
      <c r="A1160" s="278"/>
      <c r="B1160" s="274"/>
      <c r="C1160" s="340"/>
      <c r="D1160" s="340"/>
      <c r="E1160" s="341"/>
      <c r="F1160" s="341"/>
      <c r="G1160" s="341"/>
      <c r="H1160" s="341"/>
      <c r="I1160" s="341"/>
      <c r="J1160" s="341"/>
      <c r="AH1160" s="221"/>
      <c r="AI1160" s="221"/>
      <c r="AJ1160" s="221"/>
      <c r="AK1160" s="221"/>
      <c r="AL1160" s="221"/>
      <c r="AM1160" s="221"/>
      <c r="AN1160" s="221"/>
      <c r="AO1160" s="221"/>
      <c r="AP1160" s="221"/>
      <c r="AQ1160" s="219"/>
      <c r="AR1160" s="219"/>
      <c r="AS1160" s="221"/>
      <c r="AT1160" s="221"/>
      <c r="AU1160" s="221"/>
      <c r="AV1160" s="221"/>
      <c r="AW1160" s="221"/>
      <c r="AX1160" s="221"/>
      <c r="AY1160" s="221"/>
      <c r="AZ1160" s="221"/>
    </row>
    <row r="1161" spans="1:52" x14ac:dyDescent="0.15">
      <c r="A1161" s="278"/>
      <c r="B1161" s="274"/>
      <c r="C1161" s="340"/>
      <c r="D1161" s="340"/>
      <c r="E1161" s="341"/>
      <c r="F1161" s="341"/>
      <c r="G1161" s="341"/>
      <c r="H1161" s="341"/>
      <c r="I1161" s="341"/>
      <c r="J1161" s="341"/>
      <c r="AH1161" s="221"/>
      <c r="AI1161" s="221"/>
      <c r="AJ1161" s="221"/>
      <c r="AK1161" s="221"/>
      <c r="AL1161" s="221"/>
      <c r="AM1161" s="221"/>
      <c r="AN1161" s="221"/>
      <c r="AO1161" s="221"/>
      <c r="AP1161" s="221"/>
      <c r="AQ1161" s="219"/>
      <c r="AR1161" s="219"/>
      <c r="AS1161" s="221"/>
      <c r="AT1161" s="221"/>
      <c r="AU1161" s="221"/>
      <c r="AV1161" s="221"/>
      <c r="AW1161" s="221"/>
      <c r="AX1161" s="221"/>
      <c r="AY1161" s="221"/>
      <c r="AZ1161" s="221"/>
    </row>
    <row r="1162" spans="1:52" x14ac:dyDescent="0.15">
      <c r="A1162" s="278"/>
      <c r="B1162" s="274"/>
      <c r="C1162" s="340"/>
      <c r="D1162" s="340"/>
      <c r="E1162" s="341"/>
      <c r="F1162" s="341"/>
      <c r="G1162" s="341"/>
      <c r="H1162" s="341"/>
      <c r="I1162" s="341"/>
      <c r="J1162" s="341"/>
      <c r="AH1162" s="221"/>
      <c r="AI1162" s="221"/>
      <c r="AJ1162" s="221"/>
      <c r="AK1162" s="221"/>
      <c r="AL1162" s="221"/>
      <c r="AM1162" s="221"/>
      <c r="AN1162" s="221"/>
      <c r="AO1162" s="221"/>
      <c r="AP1162" s="221"/>
      <c r="AQ1162" s="219"/>
      <c r="AR1162" s="219"/>
      <c r="AS1162" s="221"/>
      <c r="AT1162" s="221"/>
      <c r="AU1162" s="221"/>
      <c r="AV1162" s="221"/>
      <c r="AW1162" s="221"/>
      <c r="AX1162" s="221"/>
      <c r="AY1162" s="221"/>
      <c r="AZ1162" s="221"/>
    </row>
    <row r="1163" spans="1:52" x14ac:dyDescent="0.15">
      <c r="A1163" s="278"/>
      <c r="B1163" s="274"/>
      <c r="C1163" s="340"/>
      <c r="D1163" s="340"/>
      <c r="E1163" s="341"/>
      <c r="F1163" s="341"/>
      <c r="G1163" s="341"/>
      <c r="H1163" s="341"/>
      <c r="I1163" s="341"/>
      <c r="J1163" s="341"/>
      <c r="AH1163" s="221"/>
      <c r="AI1163" s="221"/>
      <c r="AJ1163" s="221"/>
      <c r="AK1163" s="221"/>
      <c r="AL1163" s="221"/>
      <c r="AM1163" s="221"/>
      <c r="AN1163" s="221"/>
      <c r="AO1163" s="221"/>
      <c r="AP1163" s="221"/>
      <c r="AQ1163" s="219"/>
      <c r="AR1163" s="219"/>
      <c r="AS1163" s="221"/>
      <c r="AT1163" s="221"/>
      <c r="AU1163" s="221"/>
      <c r="AV1163" s="221"/>
      <c r="AW1163" s="221"/>
      <c r="AX1163" s="221"/>
      <c r="AY1163" s="221"/>
      <c r="AZ1163" s="221"/>
    </row>
    <row r="1164" spans="1:52" x14ac:dyDescent="0.15">
      <c r="A1164" s="278"/>
      <c r="B1164" s="274"/>
      <c r="C1164" s="340"/>
      <c r="D1164" s="340"/>
      <c r="E1164" s="341"/>
      <c r="F1164" s="341"/>
      <c r="G1164" s="341"/>
      <c r="H1164" s="341"/>
      <c r="I1164" s="341"/>
      <c r="J1164" s="341"/>
      <c r="AH1164" s="221"/>
      <c r="AI1164" s="221"/>
      <c r="AJ1164" s="221"/>
      <c r="AK1164" s="221"/>
      <c r="AL1164" s="221"/>
      <c r="AM1164" s="221"/>
      <c r="AN1164" s="221"/>
      <c r="AO1164" s="221"/>
      <c r="AP1164" s="221"/>
      <c r="AQ1164" s="219"/>
      <c r="AR1164" s="219"/>
      <c r="AS1164" s="221"/>
      <c r="AT1164" s="221"/>
      <c r="AU1164" s="221"/>
      <c r="AV1164" s="221"/>
      <c r="AW1164" s="221"/>
      <c r="AX1164" s="221"/>
      <c r="AY1164" s="221"/>
      <c r="AZ1164" s="221"/>
    </row>
    <row r="1165" spans="1:52" x14ac:dyDescent="0.15">
      <c r="A1165" s="278"/>
      <c r="B1165" s="274"/>
      <c r="C1165" s="340"/>
      <c r="D1165" s="340"/>
      <c r="E1165" s="341"/>
      <c r="F1165" s="341"/>
      <c r="G1165" s="341"/>
      <c r="H1165" s="341"/>
      <c r="I1165" s="341"/>
      <c r="J1165" s="341"/>
      <c r="AH1165" s="221"/>
      <c r="AI1165" s="221"/>
      <c r="AJ1165" s="221"/>
      <c r="AK1165" s="221"/>
      <c r="AL1165" s="221"/>
      <c r="AM1165" s="221"/>
      <c r="AN1165" s="221"/>
      <c r="AO1165" s="221"/>
      <c r="AP1165" s="221"/>
      <c r="AQ1165" s="219"/>
      <c r="AR1165" s="219"/>
      <c r="AS1165" s="221"/>
      <c r="AT1165" s="221"/>
      <c r="AU1165" s="221"/>
      <c r="AV1165" s="221"/>
      <c r="AW1165" s="221"/>
      <c r="AX1165" s="221"/>
      <c r="AY1165" s="221"/>
      <c r="AZ1165" s="221"/>
    </row>
    <row r="1166" spans="1:52" x14ac:dyDescent="0.15">
      <c r="A1166" s="278"/>
      <c r="B1166" s="274"/>
      <c r="C1166" s="340"/>
      <c r="D1166" s="340"/>
      <c r="E1166" s="341"/>
      <c r="F1166" s="341"/>
      <c r="G1166" s="341"/>
      <c r="H1166" s="341"/>
      <c r="I1166" s="341"/>
      <c r="J1166" s="341"/>
      <c r="AH1166" s="221"/>
      <c r="AI1166" s="221"/>
      <c r="AJ1166" s="221"/>
      <c r="AK1166" s="221"/>
      <c r="AL1166" s="221"/>
      <c r="AM1166" s="221"/>
      <c r="AN1166" s="221"/>
      <c r="AO1166" s="221"/>
      <c r="AP1166" s="221"/>
      <c r="AQ1166" s="219"/>
      <c r="AR1166" s="219"/>
      <c r="AS1166" s="221"/>
      <c r="AT1166" s="221"/>
      <c r="AU1166" s="221"/>
      <c r="AV1166" s="221"/>
      <c r="AW1166" s="221"/>
      <c r="AX1166" s="221"/>
      <c r="AY1166" s="221"/>
      <c r="AZ1166" s="221"/>
    </row>
    <row r="1167" spans="1:52" x14ac:dyDescent="0.15">
      <c r="A1167" s="278"/>
      <c r="B1167" s="274"/>
      <c r="C1167" s="340"/>
      <c r="D1167" s="340"/>
      <c r="E1167" s="341"/>
      <c r="F1167" s="341"/>
      <c r="G1167" s="341"/>
      <c r="H1167" s="341"/>
      <c r="I1167" s="341"/>
      <c r="J1167" s="341"/>
      <c r="AH1167" s="221"/>
      <c r="AI1167" s="221"/>
      <c r="AJ1167" s="221"/>
      <c r="AK1167" s="221"/>
      <c r="AL1167" s="221"/>
      <c r="AM1167" s="221"/>
      <c r="AN1167" s="221"/>
      <c r="AO1167" s="221"/>
      <c r="AP1167" s="221"/>
      <c r="AQ1167" s="219"/>
      <c r="AR1167" s="219"/>
      <c r="AS1167" s="221"/>
      <c r="AT1167" s="221"/>
      <c r="AU1167" s="221"/>
      <c r="AV1167" s="221"/>
      <c r="AW1167" s="221"/>
      <c r="AX1167" s="221"/>
      <c r="AY1167" s="221"/>
      <c r="AZ1167" s="221"/>
    </row>
    <row r="1168" spans="1:52" x14ac:dyDescent="0.15">
      <c r="A1168" s="278"/>
      <c r="B1168" s="274"/>
      <c r="C1168" s="340"/>
      <c r="D1168" s="340"/>
      <c r="E1168" s="341"/>
      <c r="F1168" s="341"/>
      <c r="G1168" s="341"/>
      <c r="H1168" s="341"/>
      <c r="I1168" s="341"/>
      <c r="J1168" s="341"/>
      <c r="AH1168" s="221"/>
      <c r="AI1168" s="221"/>
      <c r="AJ1168" s="221"/>
      <c r="AK1168" s="221"/>
      <c r="AL1168" s="221"/>
      <c r="AM1168" s="221"/>
      <c r="AN1168" s="221"/>
      <c r="AO1168" s="221"/>
      <c r="AP1168" s="221"/>
      <c r="AQ1168" s="219"/>
      <c r="AR1168" s="219"/>
      <c r="AS1168" s="221"/>
      <c r="AT1168" s="221"/>
      <c r="AU1168" s="221"/>
      <c r="AV1168" s="221"/>
      <c r="AW1168" s="221"/>
      <c r="AX1168" s="221"/>
      <c r="AY1168" s="221"/>
      <c r="AZ1168" s="221"/>
    </row>
    <row r="1169" spans="1:52" x14ac:dyDescent="0.15">
      <c r="A1169" s="278"/>
      <c r="B1169" s="274"/>
      <c r="C1169" s="340"/>
      <c r="D1169" s="340"/>
      <c r="E1169" s="341"/>
      <c r="F1169" s="341"/>
      <c r="G1169" s="341"/>
      <c r="H1169" s="341"/>
      <c r="I1169" s="341"/>
      <c r="J1169" s="341"/>
      <c r="AH1169" s="221"/>
      <c r="AI1169" s="221"/>
      <c r="AJ1169" s="221"/>
      <c r="AK1169" s="221"/>
      <c r="AL1169" s="221"/>
      <c r="AM1169" s="221"/>
      <c r="AN1169" s="221"/>
      <c r="AO1169" s="221"/>
      <c r="AP1169" s="221"/>
      <c r="AQ1169" s="219"/>
      <c r="AR1169" s="219"/>
      <c r="AS1169" s="221"/>
      <c r="AT1169" s="221"/>
      <c r="AU1169" s="221"/>
      <c r="AV1169" s="221"/>
      <c r="AW1169" s="221"/>
      <c r="AX1169" s="221"/>
      <c r="AY1169" s="221"/>
      <c r="AZ1169" s="221"/>
    </row>
    <row r="1170" spans="1:52" x14ac:dyDescent="0.15">
      <c r="A1170" s="278"/>
      <c r="B1170" s="274"/>
      <c r="C1170" s="340"/>
      <c r="D1170" s="340"/>
      <c r="E1170" s="341"/>
      <c r="F1170" s="341"/>
      <c r="G1170" s="341"/>
      <c r="H1170" s="341"/>
      <c r="I1170" s="341"/>
      <c r="J1170" s="341"/>
      <c r="AH1170" s="221"/>
      <c r="AI1170" s="221"/>
      <c r="AJ1170" s="221"/>
      <c r="AK1170" s="221"/>
      <c r="AL1170" s="221"/>
      <c r="AM1170" s="221"/>
      <c r="AN1170" s="221"/>
      <c r="AO1170" s="221"/>
      <c r="AP1170" s="221"/>
      <c r="AQ1170" s="219"/>
      <c r="AR1170" s="219"/>
      <c r="AS1170" s="221"/>
      <c r="AT1170" s="221"/>
      <c r="AU1170" s="221"/>
      <c r="AV1170" s="221"/>
      <c r="AW1170" s="221"/>
      <c r="AX1170" s="221"/>
      <c r="AY1170" s="221"/>
      <c r="AZ1170" s="221"/>
    </row>
    <row r="1171" spans="1:52" x14ac:dyDescent="0.15">
      <c r="A1171" s="278"/>
      <c r="B1171" s="274"/>
      <c r="C1171" s="340"/>
      <c r="D1171" s="340"/>
      <c r="E1171" s="341"/>
      <c r="F1171" s="341"/>
      <c r="G1171" s="341"/>
      <c r="H1171" s="341"/>
      <c r="I1171" s="341"/>
      <c r="J1171" s="341"/>
      <c r="AH1171" s="221"/>
      <c r="AI1171" s="221"/>
      <c r="AJ1171" s="221"/>
      <c r="AK1171" s="221"/>
      <c r="AL1171" s="221"/>
      <c r="AM1171" s="221"/>
      <c r="AN1171" s="221"/>
      <c r="AO1171" s="221"/>
      <c r="AP1171" s="221"/>
      <c r="AQ1171" s="219"/>
      <c r="AR1171" s="219"/>
      <c r="AS1171" s="221"/>
      <c r="AT1171" s="221"/>
      <c r="AU1171" s="221"/>
      <c r="AV1171" s="221"/>
      <c r="AW1171" s="221"/>
      <c r="AX1171" s="221"/>
      <c r="AY1171" s="221"/>
      <c r="AZ1171" s="221"/>
    </row>
    <row r="1172" spans="1:52" x14ac:dyDescent="0.15">
      <c r="A1172" s="278"/>
      <c r="B1172" s="274"/>
      <c r="C1172" s="340"/>
      <c r="D1172" s="340"/>
      <c r="E1172" s="341"/>
      <c r="F1172" s="341"/>
      <c r="G1172" s="341"/>
      <c r="H1172" s="341"/>
      <c r="I1172" s="341"/>
      <c r="J1172" s="341"/>
      <c r="AH1172" s="221"/>
      <c r="AI1172" s="221"/>
      <c r="AJ1172" s="221"/>
      <c r="AK1172" s="221"/>
      <c r="AL1172" s="221"/>
      <c r="AM1172" s="221"/>
      <c r="AN1172" s="221"/>
      <c r="AO1172" s="221"/>
      <c r="AP1172" s="221"/>
      <c r="AQ1172" s="219"/>
      <c r="AR1172" s="219"/>
      <c r="AS1172" s="221"/>
      <c r="AT1172" s="221"/>
      <c r="AU1172" s="221"/>
      <c r="AV1172" s="221"/>
      <c r="AW1172" s="221"/>
      <c r="AX1172" s="221"/>
      <c r="AY1172" s="221"/>
      <c r="AZ1172" s="221"/>
    </row>
    <row r="1173" spans="1:52" x14ac:dyDescent="0.15">
      <c r="A1173" s="278"/>
      <c r="B1173" s="274"/>
      <c r="C1173" s="340"/>
      <c r="D1173" s="340"/>
      <c r="E1173" s="341"/>
      <c r="F1173" s="341"/>
      <c r="G1173" s="341"/>
      <c r="H1173" s="341"/>
      <c r="I1173" s="341"/>
      <c r="J1173" s="341"/>
      <c r="AH1173" s="221"/>
      <c r="AI1173" s="221"/>
      <c r="AJ1173" s="221"/>
      <c r="AK1173" s="221"/>
      <c r="AL1173" s="221"/>
      <c r="AM1173" s="221"/>
      <c r="AN1173" s="221"/>
      <c r="AO1173" s="221"/>
      <c r="AP1173" s="221"/>
      <c r="AQ1173" s="219"/>
      <c r="AR1173" s="219"/>
      <c r="AS1173" s="221"/>
      <c r="AT1173" s="221"/>
      <c r="AU1173" s="221"/>
      <c r="AV1173" s="221"/>
      <c r="AW1173" s="221"/>
      <c r="AX1173" s="221"/>
      <c r="AY1173" s="221"/>
      <c r="AZ1173" s="221"/>
    </row>
    <row r="1174" spans="1:52" x14ac:dyDescent="0.15">
      <c r="A1174" s="278"/>
      <c r="B1174" s="274"/>
      <c r="C1174" s="340"/>
      <c r="D1174" s="340"/>
      <c r="E1174" s="341"/>
      <c r="F1174" s="341"/>
      <c r="G1174" s="341"/>
      <c r="H1174" s="341"/>
      <c r="I1174" s="341"/>
      <c r="J1174" s="341"/>
      <c r="AH1174" s="221"/>
      <c r="AI1174" s="221"/>
      <c r="AJ1174" s="221"/>
      <c r="AK1174" s="221"/>
      <c r="AL1174" s="221"/>
      <c r="AM1174" s="221"/>
      <c r="AN1174" s="221"/>
      <c r="AO1174" s="221"/>
      <c r="AP1174" s="221"/>
      <c r="AQ1174" s="219"/>
      <c r="AR1174" s="219"/>
      <c r="AS1174" s="221"/>
      <c r="AT1174" s="221"/>
      <c r="AU1174" s="221"/>
      <c r="AV1174" s="221"/>
      <c r="AW1174" s="221"/>
      <c r="AX1174" s="221"/>
      <c r="AY1174" s="221"/>
      <c r="AZ1174" s="221"/>
    </row>
    <row r="1175" spans="1:52" x14ac:dyDescent="0.15">
      <c r="A1175" s="278"/>
      <c r="B1175" s="274"/>
      <c r="C1175" s="340"/>
      <c r="D1175" s="340"/>
      <c r="E1175" s="341"/>
      <c r="F1175" s="341"/>
      <c r="G1175" s="341"/>
      <c r="H1175" s="341"/>
      <c r="I1175" s="341"/>
      <c r="J1175" s="341"/>
      <c r="AH1175" s="221"/>
      <c r="AI1175" s="221"/>
      <c r="AJ1175" s="221"/>
      <c r="AK1175" s="221"/>
      <c r="AL1175" s="221"/>
      <c r="AM1175" s="221"/>
      <c r="AN1175" s="221"/>
      <c r="AO1175" s="221"/>
      <c r="AP1175" s="221"/>
      <c r="AQ1175" s="219"/>
      <c r="AR1175" s="219"/>
      <c r="AS1175" s="221"/>
      <c r="AT1175" s="221"/>
      <c r="AU1175" s="221"/>
      <c r="AV1175" s="221"/>
      <c r="AW1175" s="221"/>
      <c r="AX1175" s="221"/>
      <c r="AY1175" s="221"/>
      <c r="AZ1175" s="221"/>
    </row>
    <row r="1176" spans="1:52" x14ac:dyDescent="0.15">
      <c r="A1176" s="278"/>
      <c r="B1176" s="274"/>
      <c r="C1176" s="340"/>
      <c r="D1176" s="340"/>
      <c r="E1176" s="341"/>
      <c r="F1176" s="341"/>
      <c r="G1176" s="341"/>
      <c r="H1176" s="341"/>
      <c r="I1176" s="341"/>
      <c r="J1176" s="341"/>
      <c r="AH1176" s="221"/>
      <c r="AI1176" s="221"/>
      <c r="AJ1176" s="221"/>
      <c r="AK1176" s="221"/>
      <c r="AL1176" s="221"/>
      <c r="AM1176" s="221"/>
      <c r="AN1176" s="221"/>
      <c r="AO1176" s="221"/>
      <c r="AP1176" s="221"/>
      <c r="AQ1176" s="219"/>
      <c r="AR1176" s="219"/>
      <c r="AS1176" s="221"/>
      <c r="AT1176" s="221"/>
      <c r="AU1176" s="221"/>
      <c r="AV1176" s="221"/>
      <c r="AW1176" s="221"/>
      <c r="AX1176" s="221"/>
      <c r="AY1176" s="221"/>
      <c r="AZ1176" s="221"/>
    </row>
    <row r="1177" spans="1:52" x14ac:dyDescent="0.15">
      <c r="A1177" s="278"/>
      <c r="B1177" s="274"/>
      <c r="C1177" s="340"/>
      <c r="D1177" s="340"/>
      <c r="E1177" s="341"/>
      <c r="F1177" s="341"/>
      <c r="G1177" s="341"/>
      <c r="H1177" s="341"/>
      <c r="I1177" s="341"/>
      <c r="J1177" s="341"/>
      <c r="AH1177" s="221"/>
      <c r="AI1177" s="221"/>
      <c r="AJ1177" s="221"/>
      <c r="AK1177" s="221"/>
      <c r="AL1177" s="221"/>
      <c r="AM1177" s="221"/>
      <c r="AN1177" s="221"/>
      <c r="AO1177" s="221"/>
      <c r="AP1177" s="221"/>
      <c r="AQ1177" s="219"/>
      <c r="AR1177" s="219"/>
      <c r="AS1177" s="221"/>
      <c r="AT1177" s="221"/>
      <c r="AU1177" s="221"/>
      <c r="AV1177" s="221"/>
      <c r="AW1177" s="221"/>
      <c r="AX1177" s="221"/>
      <c r="AY1177" s="221"/>
      <c r="AZ1177" s="221"/>
    </row>
    <row r="1178" spans="1:52" x14ac:dyDescent="0.15">
      <c r="A1178" s="278"/>
      <c r="B1178" s="274"/>
      <c r="C1178" s="340"/>
      <c r="D1178" s="340"/>
      <c r="E1178" s="341"/>
      <c r="F1178" s="341"/>
      <c r="G1178" s="341"/>
      <c r="H1178" s="341"/>
      <c r="I1178" s="341"/>
      <c r="J1178" s="341"/>
      <c r="AH1178" s="221"/>
      <c r="AI1178" s="221"/>
      <c r="AJ1178" s="221"/>
      <c r="AK1178" s="221"/>
      <c r="AL1178" s="221"/>
      <c r="AM1178" s="221"/>
      <c r="AN1178" s="221"/>
      <c r="AO1178" s="221"/>
      <c r="AP1178" s="221"/>
      <c r="AQ1178" s="219"/>
      <c r="AR1178" s="219"/>
      <c r="AS1178" s="221"/>
      <c r="AT1178" s="221"/>
      <c r="AU1178" s="221"/>
      <c r="AV1178" s="221"/>
      <c r="AW1178" s="221"/>
      <c r="AX1178" s="221"/>
      <c r="AY1178" s="221"/>
      <c r="AZ1178" s="221"/>
    </row>
    <row r="1179" spans="1:52" x14ac:dyDescent="0.15">
      <c r="A1179" s="278"/>
      <c r="B1179" s="274"/>
      <c r="C1179" s="340"/>
      <c r="D1179" s="340"/>
      <c r="E1179" s="341"/>
      <c r="F1179" s="341"/>
      <c r="G1179" s="341"/>
      <c r="H1179" s="341"/>
      <c r="I1179" s="341"/>
      <c r="J1179" s="341"/>
      <c r="AH1179" s="221"/>
      <c r="AI1179" s="221"/>
      <c r="AJ1179" s="221"/>
      <c r="AK1179" s="221"/>
      <c r="AL1179" s="221"/>
      <c r="AM1179" s="221"/>
      <c r="AN1179" s="221"/>
      <c r="AO1179" s="221"/>
      <c r="AP1179" s="221"/>
      <c r="AQ1179" s="219"/>
      <c r="AR1179" s="219"/>
      <c r="AS1179" s="221"/>
      <c r="AT1179" s="221"/>
      <c r="AU1179" s="221"/>
      <c r="AV1179" s="221"/>
      <c r="AW1179" s="221"/>
      <c r="AX1179" s="221"/>
      <c r="AY1179" s="221"/>
      <c r="AZ1179" s="221"/>
    </row>
    <row r="1180" spans="1:52" x14ac:dyDescent="0.15">
      <c r="A1180" s="278"/>
      <c r="B1180" s="274"/>
      <c r="C1180" s="340"/>
      <c r="D1180" s="340"/>
      <c r="E1180" s="341"/>
      <c r="F1180" s="341"/>
      <c r="G1180" s="341"/>
      <c r="H1180" s="341"/>
      <c r="I1180" s="341"/>
      <c r="J1180" s="341"/>
      <c r="AH1180" s="221"/>
      <c r="AI1180" s="221"/>
      <c r="AJ1180" s="221"/>
      <c r="AK1180" s="221"/>
      <c r="AL1180" s="221"/>
      <c r="AM1180" s="221"/>
      <c r="AN1180" s="221"/>
      <c r="AO1180" s="221"/>
      <c r="AP1180" s="221"/>
      <c r="AQ1180" s="219"/>
      <c r="AR1180" s="219"/>
      <c r="AS1180" s="221"/>
      <c r="AT1180" s="221"/>
      <c r="AU1180" s="221"/>
      <c r="AV1180" s="221"/>
      <c r="AW1180" s="221"/>
      <c r="AX1180" s="221"/>
      <c r="AY1180" s="221"/>
      <c r="AZ1180" s="221"/>
    </row>
    <row r="1181" spans="1:52" x14ac:dyDescent="0.15">
      <c r="A1181" s="278"/>
      <c r="B1181" s="274"/>
      <c r="C1181" s="340"/>
      <c r="D1181" s="340"/>
      <c r="E1181" s="341"/>
      <c r="F1181" s="341"/>
      <c r="G1181" s="341"/>
      <c r="H1181" s="341"/>
      <c r="I1181" s="341"/>
      <c r="J1181" s="341"/>
      <c r="AH1181" s="221"/>
      <c r="AI1181" s="221"/>
      <c r="AJ1181" s="221"/>
      <c r="AK1181" s="221"/>
      <c r="AL1181" s="221"/>
      <c r="AM1181" s="221"/>
      <c r="AN1181" s="221"/>
      <c r="AO1181" s="221"/>
      <c r="AP1181" s="221"/>
      <c r="AQ1181" s="219"/>
      <c r="AR1181" s="219"/>
      <c r="AS1181" s="221"/>
      <c r="AT1181" s="221"/>
      <c r="AU1181" s="221"/>
      <c r="AV1181" s="221"/>
      <c r="AW1181" s="221"/>
      <c r="AX1181" s="221"/>
      <c r="AY1181" s="221"/>
      <c r="AZ1181" s="221"/>
    </row>
    <row r="1182" spans="1:52" x14ac:dyDescent="0.15">
      <c r="A1182" s="278"/>
      <c r="B1182" s="274"/>
      <c r="C1182" s="340"/>
      <c r="D1182" s="340"/>
      <c r="E1182" s="341"/>
      <c r="F1182" s="341"/>
      <c r="G1182" s="341"/>
      <c r="H1182" s="341"/>
      <c r="I1182" s="341"/>
      <c r="J1182" s="341"/>
      <c r="AH1182" s="221"/>
      <c r="AI1182" s="221"/>
      <c r="AJ1182" s="221"/>
      <c r="AK1182" s="221"/>
      <c r="AL1182" s="221"/>
      <c r="AM1182" s="221"/>
      <c r="AN1182" s="221"/>
      <c r="AO1182" s="221"/>
      <c r="AP1182" s="221"/>
      <c r="AQ1182" s="219"/>
      <c r="AR1182" s="219"/>
      <c r="AS1182" s="221"/>
      <c r="AT1182" s="221"/>
      <c r="AU1182" s="221"/>
      <c r="AV1182" s="221"/>
      <c r="AW1182" s="221"/>
      <c r="AX1182" s="221"/>
      <c r="AY1182" s="221"/>
      <c r="AZ1182" s="221"/>
    </row>
    <row r="1183" spans="1:52" x14ac:dyDescent="0.15">
      <c r="A1183" s="278"/>
      <c r="B1183" s="274"/>
      <c r="C1183" s="340"/>
      <c r="D1183" s="340"/>
      <c r="E1183" s="341"/>
      <c r="F1183" s="341"/>
      <c r="G1183" s="341"/>
      <c r="H1183" s="341"/>
      <c r="I1183" s="341"/>
      <c r="J1183" s="341"/>
      <c r="AH1183" s="221"/>
      <c r="AI1183" s="221"/>
      <c r="AJ1183" s="221"/>
      <c r="AK1183" s="221"/>
      <c r="AL1183" s="221"/>
      <c r="AM1183" s="221"/>
      <c r="AN1183" s="221"/>
      <c r="AO1183" s="221"/>
      <c r="AP1183" s="221"/>
      <c r="AQ1183" s="219"/>
      <c r="AR1183" s="219"/>
      <c r="AS1183" s="221"/>
      <c r="AT1183" s="221"/>
      <c r="AU1183" s="221"/>
      <c r="AV1183" s="221"/>
      <c r="AW1183" s="221"/>
      <c r="AX1183" s="221"/>
      <c r="AY1183" s="221"/>
      <c r="AZ1183" s="221"/>
    </row>
    <row r="1184" spans="1:52" x14ac:dyDescent="0.15">
      <c r="A1184" s="278"/>
      <c r="B1184" s="274"/>
      <c r="C1184" s="340"/>
      <c r="D1184" s="340"/>
      <c r="E1184" s="341"/>
      <c r="F1184" s="341"/>
      <c r="G1184" s="341"/>
      <c r="H1184" s="341"/>
      <c r="I1184" s="341"/>
      <c r="J1184" s="341"/>
      <c r="AH1184" s="221"/>
      <c r="AI1184" s="221"/>
      <c r="AJ1184" s="221"/>
      <c r="AK1184" s="221"/>
      <c r="AL1184" s="221"/>
      <c r="AM1184" s="221"/>
      <c r="AN1184" s="221"/>
      <c r="AO1184" s="221"/>
      <c r="AP1184" s="221"/>
      <c r="AQ1184" s="219"/>
      <c r="AR1184" s="219"/>
      <c r="AS1184" s="221"/>
      <c r="AT1184" s="221"/>
      <c r="AU1184" s="221"/>
      <c r="AV1184" s="221"/>
      <c r="AW1184" s="221"/>
      <c r="AX1184" s="221"/>
      <c r="AY1184" s="221"/>
      <c r="AZ1184" s="221"/>
    </row>
    <row r="1185" spans="1:52" x14ac:dyDescent="0.15">
      <c r="A1185" s="278"/>
      <c r="B1185" s="274"/>
      <c r="C1185" s="340"/>
      <c r="D1185" s="340"/>
      <c r="E1185" s="341"/>
      <c r="F1185" s="341"/>
      <c r="G1185" s="341"/>
      <c r="H1185" s="341"/>
      <c r="I1185" s="341"/>
      <c r="J1185" s="341"/>
      <c r="AH1185" s="221"/>
      <c r="AI1185" s="221"/>
      <c r="AJ1185" s="221"/>
      <c r="AK1185" s="221"/>
      <c r="AL1185" s="221"/>
      <c r="AM1185" s="221"/>
      <c r="AN1185" s="221"/>
      <c r="AO1185" s="221"/>
      <c r="AP1185" s="221"/>
      <c r="AQ1185" s="219"/>
      <c r="AR1185" s="219"/>
      <c r="AS1185" s="221"/>
      <c r="AT1185" s="221"/>
      <c r="AU1185" s="221"/>
      <c r="AV1185" s="221"/>
      <c r="AW1185" s="221"/>
      <c r="AX1185" s="221"/>
      <c r="AY1185" s="221"/>
      <c r="AZ1185" s="221"/>
    </row>
    <row r="1186" spans="1:52" x14ac:dyDescent="0.15">
      <c r="A1186" s="278"/>
      <c r="B1186" s="274"/>
      <c r="C1186" s="340"/>
      <c r="D1186" s="340"/>
      <c r="E1186" s="341"/>
      <c r="F1186" s="341"/>
      <c r="G1186" s="341"/>
      <c r="H1186" s="341"/>
      <c r="I1186" s="341"/>
      <c r="J1186" s="341"/>
      <c r="AH1186" s="221"/>
      <c r="AI1186" s="221"/>
      <c r="AJ1186" s="221"/>
      <c r="AK1186" s="221"/>
      <c r="AL1186" s="221"/>
      <c r="AM1186" s="221"/>
      <c r="AN1186" s="221"/>
      <c r="AO1186" s="221"/>
      <c r="AP1186" s="221"/>
      <c r="AQ1186" s="219"/>
      <c r="AR1186" s="219"/>
      <c r="AS1186" s="221"/>
      <c r="AT1186" s="221"/>
      <c r="AU1186" s="221"/>
      <c r="AV1186" s="221"/>
      <c r="AW1186" s="221"/>
      <c r="AX1186" s="221"/>
      <c r="AY1186" s="221"/>
      <c r="AZ1186" s="221"/>
    </row>
    <row r="1187" spans="1:52" x14ac:dyDescent="0.15">
      <c r="A1187" s="278"/>
      <c r="B1187" s="274"/>
      <c r="C1187" s="340"/>
      <c r="D1187" s="340"/>
      <c r="E1187" s="341"/>
      <c r="F1187" s="341"/>
      <c r="G1187" s="341"/>
      <c r="H1187" s="341"/>
      <c r="I1187" s="341"/>
      <c r="J1187" s="341"/>
      <c r="AH1187" s="221"/>
      <c r="AI1187" s="221"/>
      <c r="AJ1187" s="221"/>
      <c r="AK1187" s="221"/>
      <c r="AL1187" s="221"/>
      <c r="AM1187" s="221"/>
      <c r="AN1187" s="221"/>
      <c r="AO1187" s="221"/>
      <c r="AP1187" s="221"/>
      <c r="AQ1187" s="219"/>
      <c r="AR1187" s="219"/>
      <c r="AS1187" s="221"/>
      <c r="AT1187" s="221"/>
      <c r="AU1187" s="221"/>
      <c r="AV1187" s="221"/>
      <c r="AW1187" s="221"/>
      <c r="AX1187" s="221"/>
      <c r="AY1187" s="221"/>
      <c r="AZ1187" s="221"/>
    </row>
    <row r="1188" spans="1:52" x14ac:dyDescent="0.15">
      <c r="A1188" s="278"/>
      <c r="B1188" s="274"/>
      <c r="C1188" s="340"/>
      <c r="D1188" s="340"/>
      <c r="E1188" s="341"/>
      <c r="F1188" s="341"/>
      <c r="G1188" s="341"/>
      <c r="H1188" s="341"/>
      <c r="I1188" s="341"/>
      <c r="J1188" s="341"/>
      <c r="AH1188" s="221"/>
      <c r="AI1188" s="221"/>
      <c r="AJ1188" s="221"/>
      <c r="AK1188" s="221"/>
      <c r="AL1188" s="221"/>
      <c r="AM1188" s="221"/>
      <c r="AN1188" s="221"/>
      <c r="AO1188" s="221"/>
      <c r="AP1188" s="221"/>
      <c r="AQ1188" s="219"/>
      <c r="AR1188" s="219"/>
      <c r="AS1188" s="221"/>
      <c r="AT1188" s="221"/>
      <c r="AU1188" s="221"/>
      <c r="AV1188" s="221"/>
      <c r="AW1188" s="221"/>
      <c r="AX1188" s="221"/>
      <c r="AY1188" s="221"/>
      <c r="AZ1188" s="221"/>
    </row>
    <row r="1189" spans="1:52" x14ac:dyDescent="0.15">
      <c r="A1189" s="278"/>
      <c r="B1189" s="274"/>
      <c r="C1189" s="340"/>
      <c r="D1189" s="340"/>
      <c r="E1189" s="341"/>
      <c r="F1189" s="341"/>
      <c r="G1189" s="341"/>
      <c r="H1189" s="341"/>
      <c r="I1189" s="341"/>
      <c r="J1189" s="341"/>
      <c r="AH1189" s="221"/>
      <c r="AI1189" s="221"/>
      <c r="AJ1189" s="221"/>
      <c r="AK1189" s="221"/>
      <c r="AL1189" s="221"/>
      <c r="AM1189" s="221"/>
      <c r="AN1189" s="221"/>
      <c r="AO1189" s="221"/>
      <c r="AP1189" s="221"/>
      <c r="AQ1189" s="219"/>
      <c r="AR1189" s="219"/>
      <c r="AS1189" s="221"/>
      <c r="AT1189" s="221"/>
      <c r="AU1189" s="221"/>
      <c r="AV1189" s="221"/>
      <c r="AW1189" s="221"/>
      <c r="AX1189" s="221"/>
      <c r="AY1189" s="221"/>
      <c r="AZ1189" s="221"/>
    </row>
    <row r="1190" spans="1:52" x14ac:dyDescent="0.15">
      <c r="A1190" s="278"/>
      <c r="B1190" s="274"/>
      <c r="C1190" s="340"/>
      <c r="D1190" s="340"/>
      <c r="E1190" s="341"/>
      <c r="F1190" s="341"/>
      <c r="G1190" s="341"/>
      <c r="H1190" s="341"/>
      <c r="I1190" s="341"/>
      <c r="J1190" s="341"/>
      <c r="AH1190" s="221"/>
      <c r="AI1190" s="221"/>
      <c r="AJ1190" s="221"/>
      <c r="AK1190" s="221"/>
      <c r="AL1190" s="221"/>
      <c r="AM1190" s="221"/>
      <c r="AN1190" s="221"/>
      <c r="AO1190" s="221"/>
      <c r="AP1190" s="221"/>
      <c r="AQ1190" s="219"/>
      <c r="AR1190" s="219"/>
      <c r="AS1190" s="221"/>
      <c r="AT1190" s="221"/>
      <c r="AU1190" s="221"/>
      <c r="AV1190" s="221"/>
      <c r="AW1190" s="221"/>
      <c r="AX1190" s="221"/>
      <c r="AY1190" s="221"/>
      <c r="AZ1190" s="221"/>
    </row>
    <row r="1191" spans="1:52" x14ac:dyDescent="0.15">
      <c r="A1191" s="278"/>
      <c r="B1191" s="274"/>
      <c r="C1191" s="340"/>
      <c r="D1191" s="340"/>
      <c r="E1191" s="341"/>
      <c r="F1191" s="341"/>
      <c r="G1191" s="341"/>
      <c r="H1191" s="341"/>
      <c r="I1191" s="341"/>
      <c r="J1191" s="341"/>
      <c r="AH1191" s="221"/>
      <c r="AI1191" s="221"/>
      <c r="AJ1191" s="221"/>
      <c r="AK1191" s="221"/>
      <c r="AL1191" s="221"/>
      <c r="AM1191" s="221"/>
      <c r="AN1191" s="221"/>
      <c r="AO1191" s="221"/>
      <c r="AP1191" s="221"/>
      <c r="AQ1191" s="219"/>
      <c r="AR1191" s="219"/>
      <c r="AS1191" s="221"/>
      <c r="AT1191" s="221"/>
      <c r="AU1191" s="221"/>
      <c r="AV1191" s="221"/>
      <c r="AW1191" s="221"/>
      <c r="AX1191" s="221"/>
      <c r="AY1191" s="221"/>
      <c r="AZ1191" s="221"/>
    </row>
    <row r="1192" spans="1:52" x14ac:dyDescent="0.15">
      <c r="A1192" s="278"/>
      <c r="B1192" s="274"/>
      <c r="C1192" s="340"/>
      <c r="D1192" s="340"/>
      <c r="E1192" s="341"/>
      <c r="F1192" s="341"/>
      <c r="G1192" s="341"/>
      <c r="H1192" s="341"/>
      <c r="I1192" s="341"/>
      <c r="J1192" s="341"/>
      <c r="AH1192" s="221"/>
      <c r="AI1192" s="221"/>
      <c r="AJ1192" s="221"/>
      <c r="AK1192" s="221"/>
      <c r="AL1192" s="221"/>
      <c r="AM1192" s="221"/>
      <c r="AN1192" s="221"/>
      <c r="AO1192" s="221"/>
      <c r="AP1192" s="221"/>
      <c r="AQ1192" s="219"/>
      <c r="AR1192" s="219"/>
      <c r="AS1192" s="221"/>
      <c r="AT1192" s="221"/>
      <c r="AU1192" s="221"/>
      <c r="AV1192" s="221"/>
      <c r="AW1192" s="221"/>
      <c r="AX1192" s="221"/>
      <c r="AY1192" s="221"/>
      <c r="AZ1192" s="221"/>
    </row>
    <row r="1193" spans="1:52" x14ac:dyDescent="0.15">
      <c r="A1193" s="278"/>
      <c r="B1193" s="274"/>
      <c r="C1193" s="340"/>
      <c r="D1193" s="340"/>
      <c r="E1193" s="341"/>
      <c r="F1193" s="341"/>
      <c r="G1193" s="341"/>
      <c r="H1193" s="341"/>
      <c r="I1193" s="341"/>
      <c r="J1193" s="341"/>
      <c r="AH1193" s="221"/>
      <c r="AI1193" s="221"/>
      <c r="AJ1193" s="221"/>
      <c r="AK1193" s="221"/>
      <c r="AL1193" s="221"/>
      <c r="AM1193" s="221"/>
      <c r="AN1193" s="221"/>
      <c r="AO1193" s="221"/>
      <c r="AP1193" s="221"/>
      <c r="AQ1193" s="219"/>
      <c r="AR1193" s="219"/>
      <c r="AS1193" s="221"/>
      <c r="AT1193" s="221"/>
      <c r="AU1193" s="221"/>
      <c r="AV1193" s="221"/>
      <c r="AW1193" s="221"/>
      <c r="AX1193" s="221"/>
      <c r="AY1193" s="221"/>
      <c r="AZ1193" s="221"/>
    </row>
    <row r="1194" spans="1:52" x14ac:dyDescent="0.15">
      <c r="A1194" s="278"/>
      <c r="B1194" s="274"/>
      <c r="C1194" s="340"/>
      <c r="D1194" s="340"/>
      <c r="E1194" s="341"/>
      <c r="F1194" s="341"/>
      <c r="G1194" s="341"/>
      <c r="H1194" s="341"/>
      <c r="I1194" s="341"/>
      <c r="J1194" s="341"/>
      <c r="AH1194" s="221"/>
      <c r="AI1194" s="221"/>
      <c r="AJ1194" s="221"/>
      <c r="AK1194" s="221"/>
      <c r="AL1194" s="221"/>
      <c r="AM1194" s="221"/>
      <c r="AN1194" s="221"/>
      <c r="AO1194" s="221"/>
      <c r="AP1194" s="221"/>
      <c r="AQ1194" s="219"/>
      <c r="AR1194" s="219"/>
      <c r="AS1194" s="221"/>
      <c r="AT1194" s="221"/>
      <c r="AU1194" s="221"/>
      <c r="AV1194" s="221"/>
      <c r="AW1194" s="221"/>
      <c r="AX1194" s="221"/>
      <c r="AY1194" s="221"/>
      <c r="AZ1194" s="221"/>
    </row>
    <row r="1195" spans="1:52" x14ac:dyDescent="0.15">
      <c r="A1195" s="278"/>
      <c r="B1195" s="274"/>
      <c r="C1195" s="340"/>
      <c r="D1195" s="340"/>
      <c r="E1195" s="341"/>
      <c r="F1195" s="341"/>
      <c r="G1195" s="341"/>
      <c r="H1195" s="341"/>
      <c r="I1195" s="341"/>
      <c r="J1195" s="341"/>
      <c r="AH1195" s="221"/>
      <c r="AI1195" s="221"/>
      <c r="AJ1195" s="221"/>
      <c r="AK1195" s="221"/>
      <c r="AL1195" s="221"/>
      <c r="AM1195" s="221"/>
      <c r="AN1195" s="221"/>
      <c r="AO1195" s="221"/>
      <c r="AP1195" s="221"/>
      <c r="AQ1195" s="219"/>
      <c r="AR1195" s="219"/>
      <c r="AS1195" s="221"/>
      <c r="AT1195" s="221"/>
      <c r="AU1195" s="221"/>
      <c r="AV1195" s="221"/>
      <c r="AW1195" s="221"/>
      <c r="AX1195" s="221"/>
      <c r="AY1195" s="221"/>
      <c r="AZ1195" s="221"/>
    </row>
    <row r="1196" spans="1:52" x14ac:dyDescent="0.15">
      <c r="A1196" s="278"/>
      <c r="B1196" s="274"/>
      <c r="C1196" s="340"/>
      <c r="D1196" s="340"/>
      <c r="E1196" s="341"/>
      <c r="F1196" s="341"/>
      <c r="G1196" s="341"/>
      <c r="H1196" s="341"/>
      <c r="I1196" s="341"/>
      <c r="J1196" s="341"/>
      <c r="AH1196" s="221"/>
      <c r="AI1196" s="221"/>
      <c r="AJ1196" s="221"/>
      <c r="AK1196" s="221"/>
      <c r="AL1196" s="221"/>
      <c r="AM1196" s="221"/>
      <c r="AN1196" s="221"/>
      <c r="AO1196" s="221"/>
      <c r="AP1196" s="221"/>
      <c r="AQ1196" s="219"/>
      <c r="AR1196" s="219"/>
      <c r="AS1196" s="221"/>
      <c r="AT1196" s="221"/>
      <c r="AU1196" s="221"/>
      <c r="AV1196" s="221"/>
      <c r="AW1196" s="221"/>
      <c r="AX1196" s="221"/>
      <c r="AY1196" s="221"/>
      <c r="AZ1196" s="221"/>
    </row>
    <row r="1197" spans="1:52" x14ac:dyDescent="0.15">
      <c r="A1197" s="278"/>
      <c r="B1197" s="274"/>
      <c r="C1197" s="340"/>
      <c r="D1197" s="340"/>
      <c r="E1197" s="341"/>
      <c r="F1197" s="341"/>
      <c r="G1197" s="341"/>
      <c r="H1197" s="341"/>
      <c r="I1197" s="341"/>
      <c r="J1197" s="341"/>
      <c r="AH1197" s="221"/>
      <c r="AI1197" s="221"/>
      <c r="AJ1197" s="221"/>
      <c r="AK1197" s="221"/>
      <c r="AL1197" s="221"/>
      <c r="AM1197" s="221"/>
      <c r="AN1197" s="221"/>
      <c r="AO1197" s="221"/>
      <c r="AP1197" s="221"/>
      <c r="AQ1197" s="219"/>
      <c r="AR1197" s="219"/>
      <c r="AS1197" s="221"/>
      <c r="AT1197" s="221"/>
      <c r="AU1197" s="221"/>
      <c r="AV1197" s="221"/>
      <c r="AW1197" s="221"/>
      <c r="AX1197" s="221"/>
      <c r="AY1197" s="221"/>
      <c r="AZ1197" s="221"/>
    </row>
    <row r="1198" spans="1:52" x14ac:dyDescent="0.15">
      <c r="A1198" s="278"/>
      <c r="B1198" s="274"/>
      <c r="C1198" s="340"/>
      <c r="D1198" s="340"/>
      <c r="E1198" s="341"/>
      <c r="F1198" s="341"/>
      <c r="G1198" s="341"/>
      <c r="H1198" s="341"/>
      <c r="I1198" s="341"/>
      <c r="J1198" s="341"/>
      <c r="AH1198" s="221"/>
      <c r="AI1198" s="221"/>
      <c r="AJ1198" s="221"/>
      <c r="AK1198" s="221"/>
      <c r="AL1198" s="221"/>
      <c r="AM1198" s="221"/>
      <c r="AN1198" s="221"/>
      <c r="AO1198" s="221"/>
      <c r="AP1198" s="221"/>
      <c r="AQ1198" s="219"/>
      <c r="AR1198" s="219"/>
      <c r="AS1198" s="221"/>
      <c r="AT1198" s="221"/>
      <c r="AU1198" s="221"/>
      <c r="AV1198" s="221"/>
      <c r="AW1198" s="221"/>
      <c r="AX1198" s="221"/>
      <c r="AY1198" s="221"/>
      <c r="AZ1198" s="221"/>
    </row>
    <row r="1199" spans="1:52" x14ac:dyDescent="0.15">
      <c r="A1199" s="278"/>
      <c r="B1199" s="274"/>
      <c r="C1199" s="340"/>
      <c r="D1199" s="340"/>
      <c r="E1199" s="341"/>
      <c r="F1199" s="341"/>
      <c r="G1199" s="341"/>
      <c r="H1199" s="341"/>
      <c r="I1199" s="341"/>
      <c r="J1199" s="341"/>
      <c r="AH1199" s="221"/>
      <c r="AI1199" s="221"/>
      <c r="AJ1199" s="221"/>
      <c r="AK1199" s="221"/>
      <c r="AL1199" s="221"/>
      <c r="AM1199" s="221"/>
      <c r="AN1199" s="221"/>
      <c r="AO1199" s="221"/>
      <c r="AP1199" s="221"/>
      <c r="AQ1199" s="219"/>
      <c r="AR1199" s="219"/>
      <c r="AS1199" s="221"/>
      <c r="AT1199" s="221"/>
      <c r="AU1199" s="221"/>
      <c r="AV1199" s="221"/>
      <c r="AW1199" s="221"/>
      <c r="AX1199" s="221"/>
      <c r="AY1199" s="221"/>
      <c r="AZ1199" s="221"/>
    </row>
    <row r="1200" spans="1:52" x14ac:dyDescent="0.15">
      <c r="A1200" s="278"/>
      <c r="B1200" s="274"/>
      <c r="C1200" s="340"/>
      <c r="D1200" s="340"/>
      <c r="E1200" s="341"/>
      <c r="F1200" s="341"/>
      <c r="G1200" s="341"/>
      <c r="H1200" s="341"/>
      <c r="I1200" s="341"/>
      <c r="J1200" s="341"/>
      <c r="AH1200" s="221"/>
      <c r="AI1200" s="221"/>
      <c r="AJ1200" s="221"/>
      <c r="AK1200" s="221"/>
      <c r="AL1200" s="221"/>
      <c r="AM1200" s="221"/>
      <c r="AN1200" s="221"/>
      <c r="AO1200" s="221"/>
      <c r="AP1200" s="221"/>
      <c r="AQ1200" s="219"/>
      <c r="AR1200" s="219"/>
      <c r="AS1200" s="221"/>
      <c r="AT1200" s="221"/>
      <c r="AU1200" s="221"/>
      <c r="AV1200" s="221"/>
      <c r="AW1200" s="221"/>
      <c r="AX1200" s="221"/>
      <c r="AY1200" s="221"/>
      <c r="AZ1200" s="221"/>
    </row>
    <row r="1201" spans="1:52" x14ac:dyDescent="0.15">
      <c r="A1201" s="278"/>
      <c r="B1201" s="274"/>
      <c r="C1201" s="340"/>
      <c r="D1201" s="340"/>
      <c r="E1201" s="341"/>
      <c r="F1201" s="341"/>
      <c r="G1201" s="341"/>
      <c r="H1201" s="341"/>
      <c r="I1201" s="341"/>
      <c r="J1201" s="341"/>
      <c r="AH1201" s="221"/>
      <c r="AI1201" s="221"/>
      <c r="AJ1201" s="221"/>
      <c r="AK1201" s="221"/>
      <c r="AL1201" s="221"/>
      <c r="AM1201" s="221"/>
      <c r="AN1201" s="221"/>
      <c r="AO1201" s="221"/>
      <c r="AP1201" s="221"/>
      <c r="AQ1201" s="219"/>
      <c r="AR1201" s="219"/>
      <c r="AS1201" s="221"/>
      <c r="AT1201" s="221"/>
      <c r="AU1201" s="221"/>
      <c r="AV1201" s="221"/>
      <c r="AW1201" s="221"/>
      <c r="AX1201" s="221"/>
      <c r="AY1201" s="221"/>
      <c r="AZ1201" s="221"/>
    </row>
    <row r="1202" spans="1:52" x14ac:dyDescent="0.15">
      <c r="A1202" s="278"/>
      <c r="B1202" s="274"/>
      <c r="C1202" s="340"/>
      <c r="D1202" s="340"/>
      <c r="E1202" s="341"/>
      <c r="F1202" s="341"/>
      <c r="G1202" s="341"/>
      <c r="H1202" s="341"/>
      <c r="I1202" s="341"/>
      <c r="J1202" s="341"/>
      <c r="AH1202" s="221"/>
      <c r="AI1202" s="221"/>
      <c r="AJ1202" s="221"/>
      <c r="AK1202" s="221"/>
      <c r="AL1202" s="221"/>
      <c r="AM1202" s="221"/>
      <c r="AN1202" s="221"/>
      <c r="AO1202" s="221"/>
      <c r="AP1202" s="221"/>
      <c r="AQ1202" s="219"/>
      <c r="AR1202" s="219"/>
      <c r="AS1202" s="221"/>
      <c r="AT1202" s="221"/>
      <c r="AU1202" s="221"/>
      <c r="AV1202" s="221"/>
      <c r="AW1202" s="221"/>
      <c r="AX1202" s="221"/>
      <c r="AY1202" s="221"/>
      <c r="AZ1202" s="221"/>
    </row>
    <row r="1203" spans="1:52" x14ac:dyDescent="0.15">
      <c r="A1203" s="278"/>
      <c r="B1203" s="274"/>
      <c r="C1203" s="340"/>
      <c r="D1203" s="340"/>
      <c r="E1203" s="341"/>
      <c r="F1203" s="341"/>
      <c r="G1203" s="341"/>
      <c r="H1203" s="341"/>
      <c r="I1203" s="341"/>
      <c r="J1203" s="341"/>
      <c r="AH1203" s="221"/>
      <c r="AI1203" s="221"/>
      <c r="AJ1203" s="221"/>
      <c r="AK1203" s="221"/>
      <c r="AL1203" s="221"/>
      <c r="AM1203" s="221"/>
      <c r="AN1203" s="221"/>
      <c r="AO1203" s="221"/>
      <c r="AP1203" s="221"/>
      <c r="AQ1203" s="219"/>
      <c r="AR1203" s="219"/>
      <c r="AS1203" s="221"/>
      <c r="AT1203" s="221"/>
      <c r="AU1203" s="221"/>
      <c r="AV1203" s="221"/>
      <c r="AW1203" s="221"/>
      <c r="AX1203" s="221"/>
      <c r="AY1203" s="221"/>
      <c r="AZ1203" s="221"/>
    </row>
    <row r="1204" spans="1:52" x14ac:dyDescent="0.15">
      <c r="A1204" s="278"/>
      <c r="B1204" s="274"/>
      <c r="C1204" s="340"/>
      <c r="D1204" s="340"/>
      <c r="E1204" s="341"/>
      <c r="F1204" s="341"/>
      <c r="G1204" s="341"/>
      <c r="H1204" s="341"/>
      <c r="I1204" s="341"/>
      <c r="J1204" s="341"/>
      <c r="AH1204" s="221"/>
      <c r="AI1204" s="221"/>
      <c r="AJ1204" s="221"/>
      <c r="AK1204" s="221"/>
      <c r="AL1204" s="221"/>
      <c r="AM1204" s="221"/>
      <c r="AN1204" s="221"/>
      <c r="AO1204" s="221"/>
      <c r="AP1204" s="221"/>
      <c r="AQ1204" s="219"/>
      <c r="AR1204" s="219"/>
      <c r="AS1204" s="221"/>
      <c r="AT1204" s="221"/>
      <c r="AU1204" s="221"/>
      <c r="AV1204" s="221"/>
      <c r="AW1204" s="221"/>
      <c r="AX1204" s="221"/>
      <c r="AY1204" s="221"/>
      <c r="AZ1204" s="221"/>
    </row>
    <row r="1205" spans="1:52" x14ac:dyDescent="0.15">
      <c r="A1205" s="278"/>
      <c r="B1205" s="274"/>
      <c r="C1205" s="340"/>
      <c r="D1205" s="340"/>
      <c r="E1205" s="341"/>
      <c r="F1205" s="341"/>
      <c r="G1205" s="341"/>
      <c r="H1205" s="341"/>
      <c r="I1205" s="341"/>
      <c r="J1205" s="341"/>
      <c r="AH1205" s="221"/>
      <c r="AI1205" s="221"/>
      <c r="AJ1205" s="221"/>
      <c r="AK1205" s="221"/>
      <c r="AL1205" s="221"/>
      <c r="AM1205" s="221"/>
      <c r="AN1205" s="221"/>
      <c r="AO1205" s="221"/>
      <c r="AP1205" s="221"/>
      <c r="AQ1205" s="219"/>
      <c r="AR1205" s="219"/>
      <c r="AS1205" s="221"/>
      <c r="AT1205" s="221"/>
      <c r="AU1205" s="221"/>
      <c r="AV1205" s="221"/>
      <c r="AW1205" s="221"/>
      <c r="AX1205" s="221"/>
      <c r="AY1205" s="221"/>
      <c r="AZ1205" s="221"/>
    </row>
    <row r="1206" spans="1:52" x14ac:dyDescent="0.15">
      <c r="A1206" s="278"/>
      <c r="B1206" s="274"/>
      <c r="C1206" s="340"/>
      <c r="D1206" s="340"/>
      <c r="E1206" s="341"/>
      <c r="F1206" s="341"/>
      <c r="G1206" s="341"/>
      <c r="H1206" s="341"/>
      <c r="I1206" s="341"/>
      <c r="J1206" s="341"/>
      <c r="AH1206" s="221"/>
      <c r="AI1206" s="221"/>
      <c r="AJ1206" s="221"/>
      <c r="AK1206" s="221"/>
      <c r="AL1206" s="221"/>
      <c r="AM1206" s="221"/>
      <c r="AN1206" s="221"/>
      <c r="AO1206" s="221"/>
      <c r="AP1206" s="221"/>
      <c r="AQ1206" s="219"/>
      <c r="AR1206" s="219"/>
      <c r="AS1206" s="221"/>
      <c r="AT1206" s="221"/>
      <c r="AU1206" s="221"/>
      <c r="AV1206" s="221"/>
      <c r="AW1206" s="221"/>
      <c r="AX1206" s="221"/>
      <c r="AY1206" s="221"/>
      <c r="AZ1206" s="221"/>
    </row>
    <row r="1207" spans="1:52" x14ac:dyDescent="0.15">
      <c r="A1207" s="278"/>
      <c r="B1207" s="274"/>
      <c r="C1207" s="340"/>
      <c r="D1207" s="340"/>
      <c r="E1207" s="341"/>
      <c r="F1207" s="341"/>
      <c r="G1207" s="341"/>
      <c r="H1207" s="341"/>
      <c r="I1207" s="341"/>
      <c r="J1207" s="341"/>
      <c r="AH1207" s="221"/>
      <c r="AI1207" s="221"/>
      <c r="AJ1207" s="221"/>
      <c r="AK1207" s="221"/>
      <c r="AL1207" s="221"/>
      <c r="AM1207" s="221"/>
      <c r="AN1207" s="221"/>
      <c r="AO1207" s="221"/>
      <c r="AP1207" s="221"/>
      <c r="AQ1207" s="219"/>
      <c r="AR1207" s="219"/>
      <c r="AS1207" s="221"/>
      <c r="AT1207" s="221"/>
      <c r="AU1207" s="221"/>
      <c r="AV1207" s="221"/>
      <c r="AW1207" s="221"/>
      <c r="AX1207" s="221"/>
      <c r="AY1207" s="221"/>
      <c r="AZ1207" s="221"/>
    </row>
    <row r="1208" spans="1:52" x14ac:dyDescent="0.15">
      <c r="A1208" s="278"/>
      <c r="B1208" s="274"/>
      <c r="C1208" s="340"/>
      <c r="D1208" s="340"/>
      <c r="E1208" s="341"/>
      <c r="F1208" s="341"/>
      <c r="G1208" s="341"/>
      <c r="H1208" s="341"/>
      <c r="I1208" s="341"/>
      <c r="J1208" s="341"/>
      <c r="AH1208" s="221"/>
      <c r="AI1208" s="221"/>
      <c r="AJ1208" s="221"/>
      <c r="AK1208" s="221"/>
      <c r="AL1208" s="221"/>
      <c r="AM1208" s="221"/>
      <c r="AN1208" s="221"/>
      <c r="AO1208" s="221"/>
      <c r="AP1208" s="221"/>
      <c r="AQ1208" s="219"/>
      <c r="AR1208" s="219"/>
      <c r="AS1208" s="221"/>
      <c r="AT1208" s="221"/>
      <c r="AU1208" s="221"/>
      <c r="AV1208" s="221"/>
      <c r="AW1208" s="221"/>
      <c r="AX1208" s="221"/>
      <c r="AY1208" s="221"/>
      <c r="AZ1208" s="221"/>
    </row>
    <row r="1209" spans="1:52" x14ac:dyDescent="0.15">
      <c r="A1209" s="278"/>
      <c r="B1209" s="274"/>
      <c r="C1209" s="340"/>
      <c r="D1209" s="340"/>
      <c r="E1209" s="341"/>
      <c r="F1209" s="341"/>
      <c r="G1209" s="341"/>
      <c r="H1209" s="341"/>
      <c r="I1209" s="341"/>
      <c r="J1209" s="341"/>
      <c r="AH1209" s="221"/>
      <c r="AI1209" s="221"/>
      <c r="AJ1209" s="221"/>
      <c r="AK1209" s="221"/>
      <c r="AL1209" s="221"/>
      <c r="AM1209" s="221"/>
      <c r="AN1209" s="221"/>
      <c r="AO1209" s="221"/>
      <c r="AP1209" s="221"/>
      <c r="AQ1209" s="219"/>
      <c r="AR1209" s="219"/>
      <c r="AS1209" s="221"/>
      <c r="AT1209" s="221"/>
      <c r="AU1209" s="221"/>
      <c r="AV1209" s="221"/>
      <c r="AW1209" s="221"/>
      <c r="AX1209" s="221"/>
      <c r="AY1209" s="221"/>
      <c r="AZ1209" s="221"/>
    </row>
    <row r="1210" spans="1:52" x14ac:dyDescent="0.15">
      <c r="A1210" s="278"/>
      <c r="B1210" s="274"/>
      <c r="C1210" s="340"/>
      <c r="D1210" s="340"/>
      <c r="E1210" s="341"/>
      <c r="F1210" s="341"/>
      <c r="G1210" s="341"/>
      <c r="H1210" s="341"/>
      <c r="I1210" s="341"/>
      <c r="J1210" s="341"/>
      <c r="AH1210" s="221"/>
      <c r="AI1210" s="221"/>
      <c r="AJ1210" s="221"/>
      <c r="AK1210" s="221"/>
      <c r="AL1210" s="221"/>
      <c r="AM1210" s="221"/>
      <c r="AN1210" s="221"/>
      <c r="AO1210" s="221"/>
      <c r="AP1210" s="221"/>
      <c r="AQ1210" s="219"/>
      <c r="AR1210" s="219"/>
      <c r="AS1210" s="221"/>
      <c r="AT1210" s="221"/>
      <c r="AU1210" s="221"/>
      <c r="AV1210" s="221"/>
      <c r="AW1210" s="221"/>
      <c r="AX1210" s="221"/>
      <c r="AY1210" s="221"/>
      <c r="AZ1210" s="221"/>
    </row>
    <row r="1211" spans="1:52" x14ac:dyDescent="0.15">
      <c r="A1211" s="278"/>
      <c r="B1211" s="274"/>
      <c r="C1211" s="340"/>
      <c r="D1211" s="340"/>
      <c r="E1211" s="341"/>
      <c r="F1211" s="341"/>
      <c r="G1211" s="341"/>
      <c r="H1211" s="341"/>
      <c r="I1211" s="341"/>
      <c r="J1211" s="341"/>
      <c r="AH1211" s="221"/>
      <c r="AI1211" s="221"/>
      <c r="AJ1211" s="221"/>
      <c r="AK1211" s="221"/>
      <c r="AL1211" s="221"/>
      <c r="AM1211" s="221"/>
      <c r="AN1211" s="221"/>
      <c r="AO1211" s="221"/>
      <c r="AP1211" s="221"/>
      <c r="AQ1211" s="219"/>
      <c r="AR1211" s="219"/>
      <c r="AS1211" s="221"/>
      <c r="AT1211" s="221"/>
      <c r="AU1211" s="221"/>
      <c r="AV1211" s="221"/>
      <c r="AW1211" s="221"/>
      <c r="AX1211" s="221"/>
      <c r="AY1211" s="221"/>
      <c r="AZ1211" s="221"/>
    </row>
    <row r="1212" spans="1:52" x14ac:dyDescent="0.15">
      <c r="A1212" s="278"/>
      <c r="B1212" s="274"/>
      <c r="C1212" s="340"/>
      <c r="D1212" s="340"/>
      <c r="E1212" s="341"/>
      <c r="F1212" s="341"/>
      <c r="G1212" s="341"/>
      <c r="H1212" s="341"/>
      <c r="I1212" s="341"/>
      <c r="J1212" s="341"/>
      <c r="AH1212" s="221"/>
      <c r="AI1212" s="221"/>
      <c r="AJ1212" s="221"/>
      <c r="AK1212" s="221"/>
      <c r="AL1212" s="221"/>
      <c r="AM1212" s="221"/>
      <c r="AN1212" s="221"/>
      <c r="AO1212" s="221"/>
      <c r="AP1212" s="221"/>
      <c r="AQ1212" s="219"/>
      <c r="AR1212" s="219"/>
      <c r="AS1212" s="221"/>
      <c r="AT1212" s="221"/>
      <c r="AU1212" s="221"/>
      <c r="AV1212" s="221"/>
      <c r="AW1212" s="221"/>
      <c r="AX1212" s="221"/>
      <c r="AY1212" s="221"/>
      <c r="AZ1212" s="221"/>
    </row>
    <row r="1213" spans="1:52" x14ac:dyDescent="0.15">
      <c r="A1213" s="278"/>
      <c r="B1213" s="274"/>
      <c r="C1213" s="340"/>
      <c r="D1213" s="340"/>
      <c r="E1213" s="341"/>
      <c r="F1213" s="341"/>
      <c r="G1213" s="341"/>
      <c r="H1213" s="341"/>
      <c r="I1213" s="341"/>
      <c r="J1213" s="341"/>
      <c r="AH1213" s="221"/>
      <c r="AI1213" s="221"/>
      <c r="AJ1213" s="221"/>
      <c r="AK1213" s="221"/>
      <c r="AL1213" s="221"/>
      <c r="AM1213" s="221"/>
      <c r="AN1213" s="221"/>
      <c r="AO1213" s="221"/>
      <c r="AP1213" s="221"/>
      <c r="AQ1213" s="219"/>
      <c r="AR1213" s="219"/>
      <c r="AS1213" s="221"/>
      <c r="AT1213" s="221"/>
      <c r="AU1213" s="221"/>
      <c r="AV1213" s="221"/>
      <c r="AW1213" s="221"/>
      <c r="AX1213" s="221"/>
      <c r="AY1213" s="221"/>
      <c r="AZ1213" s="221"/>
    </row>
    <row r="1214" spans="1:52" x14ac:dyDescent="0.15">
      <c r="A1214" s="278"/>
      <c r="B1214" s="274"/>
      <c r="C1214" s="340"/>
      <c r="D1214" s="340"/>
      <c r="E1214" s="341"/>
      <c r="F1214" s="341"/>
      <c r="G1214" s="341"/>
      <c r="H1214" s="341"/>
      <c r="I1214" s="341"/>
      <c r="J1214" s="341"/>
      <c r="AH1214" s="221"/>
      <c r="AI1214" s="221"/>
      <c r="AJ1214" s="221"/>
      <c r="AK1214" s="221"/>
      <c r="AL1214" s="221"/>
      <c r="AM1214" s="221"/>
      <c r="AN1214" s="221"/>
      <c r="AO1214" s="221"/>
      <c r="AP1214" s="221"/>
      <c r="AQ1214" s="219"/>
      <c r="AR1214" s="219"/>
      <c r="AS1214" s="221"/>
      <c r="AT1214" s="221"/>
      <c r="AU1214" s="221"/>
      <c r="AV1214" s="221"/>
      <c r="AW1214" s="221"/>
      <c r="AX1214" s="221"/>
      <c r="AY1214" s="221"/>
      <c r="AZ1214" s="221"/>
    </row>
    <row r="1215" spans="1:52" x14ac:dyDescent="0.15">
      <c r="A1215" s="278"/>
      <c r="B1215" s="274"/>
      <c r="C1215" s="340"/>
      <c r="D1215" s="340"/>
      <c r="E1215" s="341"/>
      <c r="F1215" s="341"/>
      <c r="G1215" s="341"/>
      <c r="H1215" s="341"/>
      <c r="I1215" s="341"/>
      <c r="J1215" s="341"/>
      <c r="AH1215" s="221"/>
      <c r="AI1215" s="221"/>
      <c r="AJ1215" s="221"/>
      <c r="AK1215" s="221"/>
      <c r="AL1215" s="221"/>
      <c r="AM1215" s="221"/>
      <c r="AN1215" s="221"/>
      <c r="AO1215" s="221"/>
      <c r="AP1215" s="221"/>
      <c r="AQ1215" s="219"/>
      <c r="AR1215" s="219"/>
      <c r="AS1215" s="221"/>
      <c r="AT1215" s="221"/>
      <c r="AU1215" s="221"/>
      <c r="AV1215" s="221"/>
      <c r="AW1215" s="221"/>
      <c r="AX1215" s="221"/>
      <c r="AY1215" s="221"/>
      <c r="AZ1215" s="221"/>
    </row>
    <row r="1216" spans="1:52" x14ac:dyDescent="0.15">
      <c r="A1216" s="278"/>
      <c r="B1216" s="274"/>
      <c r="C1216" s="340"/>
      <c r="D1216" s="340"/>
      <c r="E1216" s="341"/>
      <c r="F1216" s="341"/>
      <c r="G1216" s="341"/>
      <c r="H1216" s="341"/>
      <c r="I1216" s="341"/>
      <c r="J1216" s="341"/>
      <c r="AH1216" s="221"/>
      <c r="AI1216" s="221"/>
      <c r="AJ1216" s="221"/>
      <c r="AK1216" s="221"/>
      <c r="AL1216" s="221"/>
      <c r="AM1216" s="221"/>
      <c r="AN1216" s="221"/>
      <c r="AO1216" s="221"/>
      <c r="AP1216" s="221"/>
      <c r="AQ1216" s="219"/>
      <c r="AR1216" s="219"/>
      <c r="AS1216" s="221"/>
      <c r="AT1216" s="221"/>
      <c r="AU1216" s="221"/>
      <c r="AV1216" s="221"/>
      <c r="AW1216" s="221"/>
      <c r="AX1216" s="221"/>
      <c r="AY1216" s="221"/>
      <c r="AZ1216" s="221"/>
    </row>
    <row r="1217" spans="1:52" x14ac:dyDescent="0.15">
      <c r="A1217" s="278"/>
      <c r="B1217" s="274"/>
      <c r="C1217" s="340"/>
      <c r="D1217" s="340"/>
      <c r="E1217" s="341"/>
      <c r="F1217" s="341"/>
      <c r="G1217" s="341"/>
      <c r="H1217" s="341"/>
      <c r="I1217" s="341"/>
      <c r="J1217" s="341"/>
      <c r="AH1217" s="221"/>
      <c r="AI1217" s="221"/>
      <c r="AJ1217" s="221"/>
      <c r="AK1217" s="221"/>
      <c r="AL1217" s="221"/>
      <c r="AM1217" s="221"/>
      <c r="AN1217" s="221"/>
      <c r="AO1217" s="221"/>
      <c r="AP1217" s="221"/>
      <c r="AQ1217" s="219"/>
      <c r="AR1217" s="219"/>
      <c r="AS1217" s="221"/>
      <c r="AT1217" s="221"/>
      <c r="AU1217" s="221"/>
      <c r="AV1217" s="221"/>
      <c r="AW1217" s="221"/>
      <c r="AX1217" s="221"/>
      <c r="AY1217" s="221"/>
      <c r="AZ1217" s="221"/>
    </row>
    <row r="1218" spans="1:52" x14ac:dyDescent="0.15">
      <c r="A1218" s="278"/>
      <c r="B1218" s="274"/>
      <c r="C1218" s="340"/>
      <c r="D1218" s="340"/>
      <c r="E1218" s="341"/>
      <c r="F1218" s="341"/>
      <c r="G1218" s="341"/>
      <c r="H1218" s="341"/>
      <c r="I1218" s="341"/>
      <c r="J1218" s="341"/>
      <c r="AH1218" s="221"/>
      <c r="AI1218" s="221"/>
      <c r="AJ1218" s="221"/>
      <c r="AK1218" s="221"/>
      <c r="AL1218" s="221"/>
      <c r="AM1218" s="221"/>
      <c r="AN1218" s="221"/>
      <c r="AO1218" s="221"/>
      <c r="AP1218" s="221"/>
      <c r="AQ1218" s="219"/>
      <c r="AR1218" s="219"/>
      <c r="AS1218" s="221"/>
      <c r="AT1218" s="221"/>
      <c r="AU1218" s="221"/>
      <c r="AV1218" s="221"/>
      <c r="AW1218" s="221"/>
      <c r="AX1218" s="221"/>
      <c r="AY1218" s="221"/>
      <c r="AZ1218" s="221"/>
    </row>
    <row r="1219" spans="1:52" x14ac:dyDescent="0.15">
      <c r="A1219" s="278"/>
      <c r="B1219" s="274"/>
      <c r="C1219" s="340"/>
      <c r="D1219" s="340"/>
      <c r="E1219" s="341"/>
      <c r="F1219" s="341"/>
      <c r="G1219" s="341"/>
      <c r="H1219" s="341"/>
      <c r="I1219" s="341"/>
      <c r="J1219" s="341"/>
      <c r="AH1219" s="221"/>
      <c r="AI1219" s="221"/>
      <c r="AJ1219" s="221"/>
      <c r="AK1219" s="221"/>
      <c r="AL1219" s="221"/>
      <c r="AM1219" s="221"/>
      <c r="AN1219" s="221"/>
      <c r="AO1219" s="221"/>
      <c r="AP1219" s="221"/>
      <c r="AQ1219" s="219"/>
      <c r="AR1219" s="219"/>
      <c r="AS1219" s="221"/>
      <c r="AT1219" s="221"/>
      <c r="AU1219" s="221"/>
      <c r="AV1219" s="221"/>
      <c r="AW1219" s="221"/>
      <c r="AX1219" s="221"/>
      <c r="AY1219" s="221"/>
      <c r="AZ1219" s="221"/>
    </row>
    <row r="1220" spans="1:52" x14ac:dyDescent="0.15">
      <c r="A1220" s="278"/>
      <c r="B1220" s="274"/>
      <c r="C1220" s="340"/>
      <c r="D1220" s="340"/>
      <c r="E1220" s="341"/>
      <c r="F1220" s="341"/>
      <c r="G1220" s="341"/>
      <c r="H1220" s="341"/>
      <c r="I1220" s="341"/>
      <c r="J1220" s="341"/>
      <c r="AH1220" s="221"/>
      <c r="AI1220" s="221"/>
      <c r="AJ1220" s="221"/>
      <c r="AK1220" s="221"/>
      <c r="AL1220" s="221"/>
      <c r="AM1220" s="221"/>
      <c r="AN1220" s="221"/>
      <c r="AO1220" s="221"/>
      <c r="AP1220" s="221"/>
      <c r="AQ1220" s="219"/>
      <c r="AR1220" s="219"/>
      <c r="AS1220" s="221"/>
      <c r="AT1220" s="221"/>
      <c r="AU1220" s="221"/>
      <c r="AV1220" s="221"/>
      <c r="AW1220" s="221"/>
      <c r="AX1220" s="221"/>
      <c r="AY1220" s="221"/>
      <c r="AZ1220" s="221"/>
    </row>
    <row r="1221" spans="1:52" x14ac:dyDescent="0.15">
      <c r="A1221" s="278"/>
      <c r="B1221" s="274"/>
      <c r="C1221" s="340"/>
      <c r="D1221" s="340"/>
      <c r="E1221" s="341"/>
      <c r="F1221" s="341"/>
      <c r="G1221" s="341"/>
      <c r="H1221" s="341"/>
      <c r="I1221" s="341"/>
      <c r="J1221" s="341"/>
      <c r="AH1221" s="221"/>
      <c r="AI1221" s="221"/>
      <c r="AJ1221" s="221"/>
      <c r="AK1221" s="221"/>
      <c r="AL1221" s="221"/>
      <c r="AM1221" s="221"/>
      <c r="AN1221" s="221"/>
      <c r="AO1221" s="221"/>
      <c r="AP1221" s="221"/>
      <c r="AQ1221" s="219"/>
      <c r="AR1221" s="219"/>
      <c r="AS1221" s="221"/>
      <c r="AT1221" s="221"/>
      <c r="AU1221" s="221"/>
      <c r="AV1221" s="221"/>
      <c r="AW1221" s="221"/>
      <c r="AX1221" s="221"/>
      <c r="AY1221" s="221"/>
      <c r="AZ1221" s="221"/>
    </row>
    <row r="1222" spans="1:52" x14ac:dyDescent="0.15">
      <c r="A1222" s="278"/>
      <c r="B1222" s="274"/>
      <c r="C1222" s="340"/>
      <c r="D1222" s="340"/>
      <c r="E1222" s="341"/>
      <c r="F1222" s="341"/>
      <c r="G1222" s="341"/>
      <c r="H1222" s="341"/>
      <c r="I1222" s="341"/>
      <c r="J1222" s="341"/>
      <c r="AH1222" s="221"/>
      <c r="AI1222" s="221"/>
      <c r="AJ1222" s="221"/>
      <c r="AK1222" s="221"/>
      <c r="AL1222" s="221"/>
      <c r="AM1222" s="221"/>
      <c r="AN1222" s="221"/>
      <c r="AO1222" s="221"/>
      <c r="AP1222" s="221"/>
      <c r="AQ1222" s="219"/>
      <c r="AR1222" s="219"/>
      <c r="AS1222" s="221"/>
      <c r="AT1222" s="221"/>
      <c r="AU1222" s="221"/>
      <c r="AV1222" s="221"/>
      <c r="AW1222" s="221"/>
      <c r="AX1222" s="221"/>
      <c r="AY1222" s="221"/>
      <c r="AZ1222" s="221"/>
    </row>
    <row r="1223" spans="1:52" x14ac:dyDescent="0.15">
      <c r="A1223" s="278"/>
      <c r="B1223" s="274"/>
      <c r="C1223" s="340"/>
      <c r="D1223" s="340"/>
      <c r="E1223" s="341"/>
      <c r="F1223" s="341"/>
      <c r="G1223" s="341"/>
      <c r="H1223" s="341"/>
      <c r="I1223" s="341"/>
      <c r="J1223" s="341"/>
      <c r="AH1223" s="221"/>
      <c r="AI1223" s="221"/>
      <c r="AJ1223" s="221"/>
      <c r="AK1223" s="221"/>
      <c r="AL1223" s="221"/>
      <c r="AM1223" s="221"/>
      <c r="AN1223" s="221"/>
      <c r="AO1223" s="221"/>
      <c r="AP1223" s="221"/>
      <c r="AQ1223" s="219"/>
      <c r="AR1223" s="219"/>
      <c r="AS1223" s="221"/>
      <c r="AT1223" s="221"/>
      <c r="AU1223" s="221"/>
      <c r="AV1223" s="221"/>
      <c r="AW1223" s="221"/>
      <c r="AX1223" s="221"/>
      <c r="AY1223" s="221"/>
      <c r="AZ1223" s="221"/>
    </row>
    <row r="1224" spans="1:52" x14ac:dyDescent="0.15">
      <c r="A1224" s="278"/>
      <c r="B1224" s="274"/>
      <c r="C1224" s="340"/>
      <c r="D1224" s="340"/>
      <c r="E1224" s="341"/>
      <c r="F1224" s="341"/>
      <c r="G1224" s="341"/>
      <c r="H1224" s="341"/>
      <c r="I1224" s="341"/>
      <c r="J1224" s="341"/>
      <c r="AH1224" s="221"/>
      <c r="AI1224" s="221"/>
      <c r="AJ1224" s="221"/>
      <c r="AK1224" s="221"/>
      <c r="AL1224" s="221"/>
      <c r="AM1224" s="221"/>
      <c r="AN1224" s="221"/>
      <c r="AO1224" s="221"/>
      <c r="AP1224" s="221"/>
      <c r="AQ1224" s="219"/>
      <c r="AR1224" s="219"/>
      <c r="AS1224" s="221"/>
      <c r="AT1224" s="221"/>
      <c r="AU1224" s="221"/>
      <c r="AV1224" s="221"/>
      <c r="AW1224" s="221"/>
      <c r="AX1224" s="221"/>
      <c r="AY1224" s="221"/>
      <c r="AZ1224" s="221"/>
    </row>
    <row r="1225" spans="1:52" x14ac:dyDescent="0.15">
      <c r="A1225" s="278"/>
      <c r="B1225" s="274"/>
      <c r="C1225" s="340"/>
      <c r="D1225" s="340"/>
      <c r="E1225" s="341"/>
      <c r="F1225" s="341"/>
      <c r="G1225" s="341"/>
      <c r="H1225" s="341"/>
      <c r="I1225" s="341"/>
      <c r="J1225" s="341"/>
      <c r="AH1225" s="221"/>
      <c r="AI1225" s="221"/>
      <c r="AJ1225" s="221"/>
      <c r="AK1225" s="221"/>
      <c r="AL1225" s="221"/>
      <c r="AM1225" s="221"/>
      <c r="AN1225" s="221"/>
      <c r="AO1225" s="221"/>
      <c r="AP1225" s="221"/>
      <c r="AQ1225" s="219"/>
      <c r="AR1225" s="219"/>
      <c r="AS1225" s="221"/>
      <c r="AT1225" s="221"/>
      <c r="AU1225" s="221"/>
      <c r="AV1225" s="221"/>
      <c r="AW1225" s="221"/>
      <c r="AX1225" s="221"/>
      <c r="AY1225" s="221"/>
      <c r="AZ1225" s="221"/>
    </row>
    <row r="1226" spans="1:52" x14ac:dyDescent="0.15">
      <c r="A1226" s="278"/>
      <c r="B1226" s="274"/>
      <c r="C1226" s="340"/>
      <c r="D1226" s="340"/>
      <c r="E1226" s="341"/>
      <c r="F1226" s="341"/>
      <c r="G1226" s="341"/>
      <c r="H1226" s="341"/>
      <c r="I1226" s="341"/>
      <c r="J1226" s="341"/>
      <c r="AH1226" s="221"/>
      <c r="AI1226" s="221"/>
      <c r="AJ1226" s="221"/>
      <c r="AK1226" s="221"/>
      <c r="AL1226" s="221"/>
      <c r="AM1226" s="221"/>
      <c r="AN1226" s="221"/>
      <c r="AO1226" s="221"/>
      <c r="AP1226" s="221"/>
      <c r="AQ1226" s="219"/>
      <c r="AR1226" s="219"/>
      <c r="AS1226" s="221"/>
      <c r="AT1226" s="221"/>
      <c r="AU1226" s="221"/>
      <c r="AV1226" s="221"/>
      <c r="AW1226" s="221"/>
      <c r="AX1226" s="221"/>
      <c r="AY1226" s="221"/>
      <c r="AZ1226" s="221"/>
    </row>
    <row r="1227" spans="1:52" x14ac:dyDescent="0.15">
      <c r="A1227" s="278"/>
      <c r="B1227" s="274"/>
      <c r="C1227" s="340"/>
      <c r="D1227" s="340"/>
      <c r="E1227" s="341"/>
      <c r="F1227" s="341"/>
      <c r="G1227" s="341"/>
      <c r="H1227" s="341"/>
      <c r="I1227" s="341"/>
      <c r="J1227" s="341"/>
      <c r="AH1227" s="221"/>
      <c r="AI1227" s="221"/>
      <c r="AJ1227" s="221"/>
      <c r="AK1227" s="221"/>
      <c r="AL1227" s="221"/>
      <c r="AM1227" s="221"/>
      <c r="AN1227" s="221"/>
      <c r="AO1227" s="221"/>
      <c r="AP1227" s="221"/>
      <c r="AQ1227" s="219"/>
      <c r="AR1227" s="219"/>
      <c r="AS1227" s="221"/>
      <c r="AT1227" s="221"/>
      <c r="AU1227" s="221"/>
      <c r="AV1227" s="221"/>
      <c r="AW1227" s="221"/>
      <c r="AX1227" s="221"/>
      <c r="AY1227" s="221"/>
      <c r="AZ1227" s="221"/>
    </row>
    <row r="1228" spans="1:52" x14ac:dyDescent="0.15">
      <c r="A1228" s="278"/>
      <c r="B1228" s="274"/>
      <c r="C1228" s="340"/>
      <c r="D1228" s="340"/>
      <c r="E1228" s="341"/>
      <c r="F1228" s="341"/>
      <c r="G1228" s="341"/>
      <c r="H1228" s="341"/>
      <c r="I1228" s="341"/>
      <c r="J1228" s="341"/>
      <c r="AH1228" s="221"/>
      <c r="AI1228" s="221"/>
      <c r="AJ1228" s="221"/>
      <c r="AK1228" s="221"/>
      <c r="AL1228" s="221"/>
      <c r="AM1228" s="221"/>
      <c r="AN1228" s="221"/>
      <c r="AO1228" s="221"/>
      <c r="AP1228" s="221"/>
      <c r="AQ1228" s="219"/>
      <c r="AR1228" s="219"/>
      <c r="AS1228" s="221"/>
      <c r="AT1228" s="221"/>
      <c r="AU1228" s="221"/>
      <c r="AV1228" s="221"/>
      <c r="AW1228" s="221"/>
      <c r="AX1228" s="221"/>
      <c r="AY1228" s="221"/>
      <c r="AZ1228" s="221"/>
    </row>
    <row r="1229" spans="1:52" x14ac:dyDescent="0.15">
      <c r="A1229" s="278"/>
      <c r="B1229" s="274"/>
      <c r="C1229" s="340"/>
      <c r="D1229" s="340"/>
      <c r="E1229" s="341"/>
      <c r="F1229" s="341"/>
      <c r="G1229" s="341"/>
      <c r="H1229" s="341"/>
      <c r="I1229" s="341"/>
      <c r="J1229" s="341"/>
      <c r="AH1229" s="221"/>
      <c r="AI1229" s="221"/>
      <c r="AJ1229" s="221"/>
      <c r="AK1229" s="221"/>
      <c r="AL1229" s="221"/>
      <c r="AM1229" s="221"/>
      <c r="AN1229" s="221"/>
      <c r="AO1229" s="221"/>
      <c r="AP1229" s="221"/>
      <c r="AQ1229" s="219"/>
      <c r="AR1229" s="219"/>
      <c r="AS1229" s="221"/>
      <c r="AT1229" s="221"/>
      <c r="AU1229" s="221"/>
      <c r="AV1229" s="221"/>
      <c r="AW1229" s="221"/>
      <c r="AX1229" s="221"/>
      <c r="AY1229" s="221"/>
      <c r="AZ1229" s="221"/>
    </row>
    <row r="1230" spans="1:52" x14ac:dyDescent="0.15">
      <c r="A1230" s="278"/>
      <c r="B1230" s="274"/>
      <c r="C1230" s="340"/>
      <c r="D1230" s="340"/>
      <c r="E1230" s="341"/>
      <c r="F1230" s="341"/>
      <c r="G1230" s="341"/>
      <c r="H1230" s="341"/>
      <c r="I1230" s="341"/>
      <c r="J1230" s="341"/>
      <c r="AH1230" s="221"/>
      <c r="AI1230" s="221"/>
      <c r="AJ1230" s="221"/>
      <c r="AK1230" s="221"/>
      <c r="AL1230" s="221"/>
      <c r="AM1230" s="221"/>
      <c r="AN1230" s="221"/>
      <c r="AO1230" s="221"/>
      <c r="AP1230" s="221"/>
      <c r="AQ1230" s="219"/>
      <c r="AR1230" s="219"/>
      <c r="AS1230" s="221"/>
      <c r="AT1230" s="221"/>
      <c r="AU1230" s="221"/>
      <c r="AV1230" s="221"/>
      <c r="AW1230" s="221"/>
      <c r="AX1230" s="221"/>
      <c r="AY1230" s="221"/>
      <c r="AZ1230" s="221"/>
    </row>
    <row r="1231" spans="1:52" x14ac:dyDescent="0.15">
      <c r="A1231" s="278"/>
      <c r="B1231" s="274"/>
      <c r="C1231" s="340"/>
      <c r="D1231" s="340"/>
      <c r="E1231" s="341"/>
      <c r="F1231" s="341"/>
      <c r="G1231" s="341"/>
      <c r="H1231" s="341"/>
      <c r="I1231" s="341"/>
      <c r="J1231" s="341"/>
      <c r="AH1231" s="221"/>
      <c r="AI1231" s="221"/>
      <c r="AJ1231" s="221"/>
      <c r="AK1231" s="221"/>
      <c r="AL1231" s="221"/>
      <c r="AM1231" s="221"/>
      <c r="AN1231" s="221"/>
      <c r="AO1231" s="221"/>
      <c r="AP1231" s="221"/>
      <c r="AQ1231" s="219"/>
      <c r="AR1231" s="219"/>
      <c r="AS1231" s="221"/>
      <c r="AT1231" s="221"/>
      <c r="AU1231" s="221"/>
      <c r="AV1231" s="221"/>
      <c r="AW1231" s="221"/>
      <c r="AX1231" s="221"/>
      <c r="AY1231" s="221"/>
      <c r="AZ1231" s="221"/>
    </row>
    <row r="1232" spans="1:52" x14ac:dyDescent="0.15">
      <c r="A1232" s="278"/>
      <c r="B1232" s="274"/>
      <c r="C1232" s="340"/>
      <c r="D1232" s="340"/>
      <c r="E1232" s="341"/>
      <c r="F1232" s="341"/>
      <c r="G1232" s="341"/>
      <c r="H1232" s="341"/>
      <c r="I1232" s="341"/>
      <c r="J1232" s="341"/>
      <c r="AH1232" s="221"/>
      <c r="AI1232" s="221"/>
      <c r="AJ1232" s="221"/>
      <c r="AK1232" s="221"/>
      <c r="AL1232" s="221"/>
      <c r="AM1232" s="221"/>
      <c r="AN1232" s="221"/>
      <c r="AO1232" s="221"/>
      <c r="AP1232" s="221"/>
      <c r="AQ1232" s="219"/>
      <c r="AR1232" s="219"/>
      <c r="AS1232" s="221"/>
      <c r="AT1232" s="221"/>
      <c r="AU1232" s="221"/>
      <c r="AV1232" s="221"/>
      <c r="AW1232" s="221"/>
      <c r="AX1232" s="221"/>
      <c r="AY1232" s="221"/>
      <c r="AZ1232" s="221"/>
    </row>
    <row r="1233" spans="1:52" x14ac:dyDescent="0.15">
      <c r="A1233" s="278"/>
      <c r="B1233" s="274"/>
      <c r="C1233" s="340"/>
      <c r="D1233" s="340"/>
      <c r="E1233" s="341"/>
      <c r="F1233" s="341"/>
      <c r="G1233" s="341"/>
      <c r="H1233" s="341"/>
      <c r="I1233" s="341"/>
      <c r="J1233" s="341"/>
      <c r="AH1233" s="221"/>
      <c r="AI1233" s="221"/>
      <c r="AJ1233" s="221"/>
      <c r="AK1233" s="221"/>
      <c r="AL1233" s="221"/>
      <c r="AM1233" s="221"/>
      <c r="AN1233" s="221"/>
      <c r="AO1233" s="221"/>
      <c r="AP1233" s="221"/>
      <c r="AQ1233" s="219"/>
      <c r="AR1233" s="219"/>
      <c r="AS1233" s="221"/>
      <c r="AT1233" s="221"/>
      <c r="AU1233" s="221"/>
      <c r="AV1233" s="221"/>
      <c r="AW1233" s="221"/>
      <c r="AX1233" s="221"/>
      <c r="AY1233" s="221"/>
      <c r="AZ1233" s="221"/>
    </row>
    <row r="1234" spans="1:52" x14ac:dyDescent="0.15">
      <c r="A1234" s="278"/>
      <c r="B1234" s="274"/>
      <c r="C1234" s="340"/>
      <c r="D1234" s="340"/>
      <c r="E1234" s="341"/>
      <c r="F1234" s="341"/>
      <c r="G1234" s="341"/>
      <c r="H1234" s="341"/>
      <c r="I1234" s="341"/>
      <c r="J1234" s="341"/>
      <c r="AH1234" s="221"/>
      <c r="AI1234" s="221"/>
      <c r="AJ1234" s="221"/>
      <c r="AK1234" s="221"/>
      <c r="AL1234" s="221"/>
      <c r="AM1234" s="221"/>
      <c r="AN1234" s="221"/>
      <c r="AO1234" s="221"/>
      <c r="AP1234" s="221"/>
      <c r="AQ1234" s="219"/>
      <c r="AR1234" s="219"/>
      <c r="AS1234" s="221"/>
      <c r="AT1234" s="221"/>
      <c r="AU1234" s="221"/>
      <c r="AV1234" s="221"/>
      <c r="AW1234" s="221"/>
      <c r="AX1234" s="221"/>
      <c r="AY1234" s="221"/>
      <c r="AZ1234" s="221"/>
    </row>
    <row r="1235" spans="1:52" x14ac:dyDescent="0.15">
      <c r="A1235" s="278"/>
      <c r="B1235" s="274"/>
      <c r="C1235" s="340"/>
      <c r="D1235" s="340"/>
      <c r="E1235" s="341"/>
      <c r="F1235" s="341"/>
      <c r="G1235" s="341"/>
      <c r="H1235" s="341"/>
      <c r="I1235" s="341"/>
      <c r="J1235" s="341"/>
      <c r="AH1235" s="221"/>
      <c r="AI1235" s="221"/>
      <c r="AJ1235" s="221"/>
      <c r="AK1235" s="221"/>
      <c r="AL1235" s="221"/>
      <c r="AM1235" s="221"/>
      <c r="AN1235" s="221"/>
      <c r="AO1235" s="221"/>
      <c r="AP1235" s="221"/>
      <c r="AQ1235" s="219"/>
      <c r="AR1235" s="219"/>
      <c r="AS1235" s="221"/>
      <c r="AT1235" s="221"/>
      <c r="AU1235" s="221"/>
      <c r="AV1235" s="221"/>
      <c r="AW1235" s="221"/>
      <c r="AX1235" s="221"/>
      <c r="AY1235" s="221"/>
      <c r="AZ1235" s="221"/>
    </row>
    <row r="1236" spans="1:52" x14ac:dyDescent="0.15">
      <c r="A1236" s="278"/>
      <c r="B1236" s="274"/>
      <c r="C1236" s="340"/>
      <c r="D1236" s="340"/>
      <c r="E1236" s="341"/>
      <c r="F1236" s="341"/>
      <c r="G1236" s="341"/>
      <c r="H1236" s="341"/>
      <c r="I1236" s="341"/>
      <c r="J1236" s="341"/>
      <c r="AH1236" s="221"/>
      <c r="AI1236" s="221"/>
      <c r="AJ1236" s="221"/>
      <c r="AK1236" s="221"/>
      <c r="AL1236" s="221"/>
      <c r="AM1236" s="221"/>
      <c r="AN1236" s="221"/>
      <c r="AO1236" s="221"/>
      <c r="AP1236" s="221"/>
      <c r="AQ1236" s="219"/>
      <c r="AR1236" s="219"/>
      <c r="AS1236" s="221"/>
      <c r="AT1236" s="221"/>
      <c r="AU1236" s="221"/>
      <c r="AV1236" s="221"/>
      <c r="AW1236" s="221"/>
      <c r="AX1236" s="221"/>
      <c r="AY1236" s="221"/>
      <c r="AZ1236" s="221"/>
    </row>
    <row r="1237" spans="1:52" x14ac:dyDescent="0.15">
      <c r="A1237" s="278"/>
      <c r="B1237" s="274"/>
      <c r="C1237" s="340"/>
      <c r="D1237" s="340"/>
      <c r="E1237" s="341"/>
      <c r="F1237" s="341"/>
      <c r="G1237" s="341"/>
      <c r="H1237" s="341"/>
      <c r="I1237" s="341"/>
      <c r="J1237" s="341"/>
      <c r="AH1237" s="221"/>
      <c r="AI1237" s="221"/>
      <c r="AJ1237" s="221"/>
      <c r="AK1237" s="221"/>
      <c r="AL1237" s="221"/>
      <c r="AM1237" s="221"/>
      <c r="AN1237" s="221"/>
      <c r="AO1237" s="221"/>
      <c r="AP1237" s="221"/>
      <c r="AQ1237" s="219"/>
      <c r="AR1237" s="219"/>
      <c r="AS1237" s="221"/>
      <c r="AT1237" s="221"/>
      <c r="AU1237" s="221"/>
      <c r="AV1237" s="221"/>
      <c r="AW1237" s="221"/>
      <c r="AX1237" s="221"/>
      <c r="AY1237" s="221"/>
      <c r="AZ1237" s="221"/>
    </row>
    <row r="1238" spans="1:52" x14ac:dyDescent="0.15">
      <c r="A1238" s="278"/>
      <c r="B1238" s="274"/>
      <c r="C1238" s="340"/>
      <c r="D1238" s="340"/>
      <c r="E1238" s="341"/>
      <c r="F1238" s="341"/>
      <c r="G1238" s="341"/>
      <c r="H1238" s="341"/>
      <c r="I1238" s="341"/>
      <c r="J1238" s="341"/>
      <c r="AH1238" s="221"/>
      <c r="AI1238" s="221"/>
      <c r="AJ1238" s="221"/>
      <c r="AK1238" s="221"/>
      <c r="AL1238" s="221"/>
      <c r="AM1238" s="221"/>
      <c r="AN1238" s="221"/>
      <c r="AO1238" s="221"/>
      <c r="AP1238" s="221"/>
      <c r="AQ1238" s="219"/>
      <c r="AR1238" s="219"/>
      <c r="AS1238" s="221"/>
      <c r="AT1238" s="221"/>
      <c r="AU1238" s="221"/>
      <c r="AV1238" s="221"/>
      <c r="AW1238" s="221"/>
      <c r="AX1238" s="221"/>
      <c r="AY1238" s="221"/>
      <c r="AZ1238" s="221"/>
    </row>
    <row r="1239" spans="1:52" x14ac:dyDescent="0.15">
      <c r="A1239" s="278"/>
      <c r="B1239" s="274"/>
      <c r="C1239" s="340"/>
      <c r="D1239" s="340"/>
      <c r="E1239" s="341"/>
      <c r="F1239" s="341"/>
      <c r="G1239" s="341"/>
      <c r="H1239" s="341"/>
      <c r="I1239" s="341"/>
      <c r="J1239" s="341"/>
      <c r="AH1239" s="221"/>
      <c r="AI1239" s="221"/>
      <c r="AJ1239" s="221"/>
      <c r="AK1239" s="221"/>
      <c r="AL1239" s="221"/>
      <c r="AM1239" s="221"/>
      <c r="AN1239" s="221"/>
      <c r="AO1239" s="221"/>
      <c r="AP1239" s="221"/>
      <c r="AQ1239" s="219"/>
      <c r="AR1239" s="219"/>
      <c r="AS1239" s="221"/>
      <c r="AT1239" s="221"/>
      <c r="AU1239" s="221"/>
      <c r="AV1239" s="221"/>
      <c r="AW1239" s="221"/>
      <c r="AX1239" s="221"/>
      <c r="AY1239" s="221"/>
      <c r="AZ1239" s="221"/>
    </row>
    <row r="1240" spans="1:52" x14ac:dyDescent="0.15">
      <c r="A1240" s="278"/>
      <c r="B1240" s="274"/>
      <c r="C1240" s="340"/>
      <c r="D1240" s="340"/>
      <c r="E1240" s="341"/>
      <c r="F1240" s="341"/>
      <c r="G1240" s="341"/>
      <c r="H1240" s="341"/>
      <c r="I1240" s="341"/>
      <c r="J1240" s="341"/>
      <c r="AH1240" s="221"/>
      <c r="AI1240" s="221"/>
      <c r="AJ1240" s="221"/>
      <c r="AK1240" s="221"/>
      <c r="AL1240" s="221"/>
      <c r="AM1240" s="221"/>
      <c r="AN1240" s="221"/>
      <c r="AO1240" s="221"/>
      <c r="AP1240" s="221"/>
      <c r="AQ1240" s="219"/>
      <c r="AR1240" s="219"/>
      <c r="AS1240" s="221"/>
      <c r="AT1240" s="221"/>
      <c r="AU1240" s="221"/>
      <c r="AV1240" s="221"/>
      <c r="AW1240" s="221"/>
      <c r="AX1240" s="221"/>
      <c r="AY1240" s="221"/>
      <c r="AZ1240" s="221"/>
    </row>
    <row r="1241" spans="1:52" x14ac:dyDescent="0.15">
      <c r="A1241" s="278"/>
      <c r="B1241" s="274"/>
      <c r="C1241" s="340"/>
      <c r="D1241" s="340"/>
      <c r="E1241" s="341"/>
      <c r="F1241" s="341"/>
      <c r="G1241" s="341"/>
      <c r="H1241" s="341"/>
      <c r="I1241" s="341"/>
      <c r="J1241" s="341"/>
      <c r="AH1241" s="221"/>
      <c r="AI1241" s="221"/>
      <c r="AJ1241" s="221"/>
      <c r="AK1241" s="221"/>
      <c r="AL1241" s="221"/>
      <c r="AM1241" s="221"/>
      <c r="AN1241" s="221"/>
      <c r="AO1241" s="221"/>
      <c r="AP1241" s="221"/>
      <c r="AQ1241" s="219"/>
      <c r="AR1241" s="219"/>
      <c r="AS1241" s="221"/>
      <c r="AT1241" s="221"/>
      <c r="AU1241" s="221"/>
      <c r="AV1241" s="221"/>
      <c r="AW1241" s="221"/>
      <c r="AX1241" s="221"/>
      <c r="AY1241" s="221"/>
      <c r="AZ1241" s="221"/>
    </row>
    <row r="1242" spans="1:52" x14ac:dyDescent="0.15">
      <c r="A1242" s="278"/>
      <c r="B1242" s="274"/>
      <c r="C1242" s="340"/>
      <c r="D1242" s="340"/>
      <c r="E1242" s="341"/>
      <c r="F1242" s="341"/>
      <c r="G1242" s="341"/>
      <c r="H1242" s="341"/>
      <c r="I1242" s="341"/>
      <c r="J1242" s="341"/>
      <c r="AH1242" s="221"/>
      <c r="AI1242" s="221"/>
      <c r="AJ1242" s="221"/>
      <c r="AK1242" s="221"/>
      <c r="AL1242" s="221"/>
      <c r="AM1242" s="221"/>
      <c r="AN1242" s="221"/>
      <c r="AO1242" s="221"/>
      <c r="AP1242" s="221"/>
      <c r="AQ1242" s="219"/>
      <c r="AR1242" s="219"/>
      <c r="AS1242" s="221"/>
      <c r="AT1242" s="221"/>
      <c r="AU1242" s="221"/>
      <c r="AV1242" s="221"/>
      <c r="AW1242" s="221"/>
      <c r="AX1242" s="221"/>
      <c r="AY1242" s="221"/>
      <c r="AZ1242" s="221"/>
    </row>
    <row r="1243" spans="1:52" x14ac:dyDescent="0.15">
      <c r="A1243" s="278"/>
      <c r="B1243" s="274"/>
      <c r="C1243" s="340"/>
      <c r="D1243" s="340"/>
      <c r="E1243" s="341"/>
      <c r="F1243" s="341"/>
      <c r="G1243" s="341"/>
      <c r="H1243" s="341"/>
      <c r="I1243" s="341"/>
      <c r="J1243" s="341"/>
      <c r="AH1243" s="221"/>
      <c r="AI1243" s="221"/>
      <c r="AJ1243" s="221"/>
      <c r="AK1243" s="221"/>
      <c r="AL1243" s="221"/>
      <c r="AM1243" s="221"/>
      <c r="AN1243" s="221"/>
      <c r="AO1243" s="221"/>
      <c r="AP1243" s="221"/>
      <c r="AQ1243" s="219"/>
      <c r="AR1243" s="219"/>
      <c r="AS1243" s="221"/>
      <c r="AT1243" s="221"/>
      <c r="AU1243" s="221"/>
      <c r="AV1243" s="221"/>
      <c r="AW1243" s="221"/>
      <c r="AX1243" s="221"/>
      <c r="AY1243" s="221"/>
      <c r="AZ1243" s="221"/>
    </row>
    <row r="1244" spans="1:52" x14ac:dyDescent="0.15">
      <c r="A1244" s="278"/>
      <c r="B1244" s="274"/>
      <c r="C1244" s="340"/>
      <c r="D1244" s="340"/>
      <c r="E1244" s="341"/>
      <c r="F1244" s="341"/>
      <c r="G1244" s="341"/>
      <c r="H1244" s="341"/>
      <c r="I1244" s="341"/>
      <c r="J1244" s="341"/>
      <c r="AH1244" s="221"/>
      <c r="AI1244" s="221"/>
      <c r="AJ1244" s="221"/>
      <c r="AK1244" s="221"/>
      <c r="AL1244" s="221"/>
      <c r="AM1244" s="221"/>
      <c r="AN1244" s="221"/>
      <c r="AO1244" s="221"/>
      <c r="AP1244" s="221"/>
      <c r="AQ1244" s="219"/>
      <c r="AR1244" s="219"/>
      <c r="AS1244" s="221"/>
      <c r="AT1244" s="221"/>
      <c r="AU1244" s="221"/>
      <c r="AV1244" s="221"/>
      <c r="AW1244" s="221"/>
      <c r="AX1244" s="221"/>
      <c r="AY1244" s="221"/>
      <c r="AZ1244" s="221"/>
    </row>
    <row r="1245" spans="1:52" x14ac:dyDescent="0.15">
      <c r="A1245" s="278"/>
      <c r="B1245" s="274"/>
      <c r="C1245" s="340"/>
      <c r="D1245" s="340"/>
      <c r="E1245" s="341"/>
      <c r="F1245" s="341"/>
      <c r="G1245" s="341"/>
      <c r="H1245" s="341"/>
      <c r="I1245" s="341"/>
      <c r="J1245" s="341"/>
      <c r="AH1245" s="221"/>
      <c r="AI1245" s="221"/>
      <c r="AJ1245" s="221"/>
      <c r="AK1245" s="221"/>
      <c r="AL1245" s="221"/>
      <c r="AM1245" s="221"/>
      <c r="AN1245" s="221"/>
      <c r="AO1245" s="221"/>
      <c r="AP1245" s="221"/>
      <c r="AQ1245" s="219"/>
      <c r="AR1245" s="219"/>
      <c r="AS1245" s="221"/>
      <c r="AT1245" s="221"/>
      <c r="AU1245" s="221"/>
      <c r="AV1245" s="221"/>
      <c r="AW1245" s="221"/>
      <c r="AX1245" s="221"/>
      <c r="AY1245" s="221"/>
      <c r="AZ1245" s="221"/>
    </row>
    <row r="1246" spans="1:52" x14ac:dyDescent="0.15">
      <c r="A1246" s="278"/>
      <c r="B1246" s="274"/>
      <c r="C1246" s="340"/>
      <c r="D1246" s="340"/>
      <c r="E1246" s="341"/>
      <c r="F1246" s="341"/>
      <c r="G1246" s="341"/>
      <c r="H1246" s="341"/>
      <c r="I1246" s="341"/>
      <c r="J1246" s="341"/>
      <c r="AH1246" s="221"/>
      <c r="AI1246" s="221"/>
      <c r="AJ1246" s="221"/>
      <c r="AK1246" s="221"/>
      <c r="AL1246" s="221"/>
      <c r="AM1246" s="221"/>
      <c r="AN1246" s="221"/>
      <c r="AO1246" s="221"/>
      <c r="AP1246" s="221"/>
      <c r="AQ1246" s="219"/>
      <c r="AR1246" s="219"/>
      <c r="AS1246" s="221"/>
      <c r="AT1246" s="221"/>
      <c r="AU1246" s="221"/>
      <c r="AV1246" s="221"/>
      <c r="AW1246" s="221"/>
      <c r="AX1246" s="221"/>
      <c r="AY1246" s="221"/>
      <c r="AZ1246" s="221"/>
    </row>
    <row r="1247" spans="1:52" x14ac:dyDescent="0.15">
      <c r="A1247" s="278"/>
      <c r="B1247" s="274"/>
      <c r="C1247" s="340"/>
      <c r="D1247" s="340"/>
      <c r="E1247" s="341"/>
      <c r="F1247" s="341"/>
      <c r="G1247" s="341"/>
      <c r="H1247" s="341"/>
      <c r="I1247" s="341"/>
      <c r="J1247" s="341"/>
      <c r="AH1247" s="221"/>
      <c r="AI1247" s="221"/>
      <c r="AJ1247" s="221"/>
      <c r="AK1247" s="221"/>
      <c r="AL1247" s="221"/>
      <c r="AM1247" s="221"/>
      <c r="AN1247" s="221"/>
      <c r="AO1247" s="221"/>
      <c r="AP1247" s="221"/>
      <c r="AQ1247" s="219"/>
      <c r="AR1247" s="219"/>
      <c r="AS1247" s="221"/>
      <c r="AT1247" s="221"/>
      <c r="AU1247" s="221"/>
      <c r="AV1247" s="221"/>
      <c r="AW1247" s="221"/>
      <c r="AX1247" s="221"/>
      <c r="AY1247" s="221"/>
      <c r="AZ1247" s="221"/>
    </row>
    <row r="1248" spans="1:52" x14ac:dyDescent="0.15">
      <c r="A1248" s="278"/>
      <c r="B1248" s="274"/>
      <c r="C1248" s="340"/>
      <c r="D1248" s="340"/>
      <c r="E1248" s="341"/>
      <c r="F1248" s="341"/>
      <c r="G1248" s="341"/>
      <c r="H1248" s="341"/>
      <c r="I1248" s="341"/>
      <c r="J1248" s="341"/>
      <c r="AH1248" s="221"/>
      <c r="AI1248" s="221"/>
      <c r="AJ1248" s="221"/>
      <c r="AK1248" s="221"/>
      <c r="AL1248" s="221"/>
      <c r="AM1248" s="221"/>
      <c r="AN1248" s="221"/>
      <c r="AO1248" s="221"/>
      <c r="AP1248" s="221"/>
      <c r="AQ1248" s="219"/>
      <c r="AR1248" s="219"/>
      <c r="AS1248" s="221"/>
      <c r="AT1248" s="221"/>
      <c r="AU1248" s="221"/>
      <c r="AV1248" s="221"/>
      <c r="AW1248" s="221"/>
      <c r="AX1248" s="221"/>
      <c r="AY1248" s="221"/>
      <c r="AZ1248" s="221"/>
    </row>
    <row r="1249" spans="1:52" x14ac:dyDescent="0.15">
      <c r="A1249" s="278"/>
      <c r="B1249" s="274"/>
      <c r="C1249" s="340"/>
      <c r="D1249" s="340"/>
      <c r="E1249" s="341"/>
      <c r="F1249" s="341"/>
      <c r="G1249" s="341"/>
      <c r="H1249" s="341"/>
      <c r="I1249" s="341"/>
      <c r="J1249" s="341"/>
      <c r="AH1249" s="221"/>
      <c r="AI1249" s="221"/>
      <c r="AJ1249" s="221"/>
      <c r="AK1249" s="221"/>
      <c r="AL1249" s="221"/>
      <c r="AM1249" s="221"/>
      <c r="AN1249" s="221"/>
      <c r="AO1249" s="221"/>
      <c r="AP1249" s="221"/>
      <c r="AQ1249" s="219"/>
      <c r="AR1249" s="219"/>
      <c r="AS1249" s="221"/>
      <c r="AT1249" s="221"/>
      <c r="AU1249" s="221"/>
      <c r="AV1249" s="221"/>
      <c r="AW1249" s="221"/>
      <c r="AX1249" s="221"/>
      <c r="AY1249" s="221"/>
      <c r="AZ1249" s="221"/>
    </row>
    <row r="1250" spans="1:52" x14ac:dyDescent="0.15">
      <c r="A1250" s="278"/>
      <c r="B1250" s="274"/>
      <c r="C1250" s="340"/>
      <c r="D1250" s="340"/>
      <c r="E1250" s="341"/>
      <c r="F1250" s="341"/>
      <c r="G1250" s="341"/>
      <c r="H1250" s="341"/>
      <c r="I1250" s="341"/>
      <c r="J1250" s="341"/>
      <c r="AH1250" s="221"/>
      <c r="AI1250" s="221"/>
      <c r="AJ1250" s="221"/>
      <c r="AK1250" s="221"/>
      <c r="AL1250" s="221"/>
      <c r="AM1250" s="221"/>
      <c r="AN1250" s="221"/>
      <c r="AO1250" s="221"/>
      <c r="AP1250" s="221"/>
      <c r="AQ1250" s="219"/>
      <c r="AR1250" s="219"/>
      <c r="AS1250" s="221"/>
      <c r="AT1250" s="221"/>
      <c r="AU1250" s="221"/>
      <c r="AV1250" s="221"/>
      <c r="AW1250" s="221"/>
      <c r="AX1250" s="221"/>
      <c r="AY1250" s="221"/>
      <c r="AZ1250" s="221"/>
    </row>
    <row r="1251" spans="1:52" x14ac:dyDescent="0.15">
      <c r="A1251" s="278"/>
      <c r="B1251" s="274"/>
      <c r="C1251" s="340"/>
      <c r="D1251" s="340"/>
      <c r="E1251" s="341"/>
      <c r="F1251" s="341"/>
      <c r="G1251" s="341"/>
      <c r="H1251" s="341"/>
      <c r="I1251" s="341"/>
      <c r="J1251" s="341"/>
      <c r="AH1251" s="221"/>
      <c r="AI1251" s="221"/>
      <c r="AJ1251" s="221"/>
      <c r="AK1251" s="221"/>
      <c r="AL1251" s="221"/>
      <c r="AM1251" s="221"/>
      <c r="AN1251" s="221"/>
      <c r="AO1251" s="221"/>
      <c r="AP1251" s="221"/>
      <c r="AQ1251" s="219"/>
      <c r="AR1251" s="219"/>
      <c r="AS1251" s="221"/>
      <c r="AT1251" s="221"/>
      <c r="AU1251" s="221"/>
      <c r="AV1251" s="221"/>
      <c r="AW1251" s="221"/>
      <c r="AX1251" s="221"/>
      <c r="AY1251" s="221"/>
      <c r="AZ1251" s="221"/>
    </row>
    <row r="1252" spans="1:52" x14ac:dyDescent="0.15">
      <c r="A1252" s="278"/>
      <c r="B1252" s="274"/>
      <c r="C1252" s="340"/>
      <c r="D1252" s="340"/>
      <c r="E1252" s="341"/>
      <c r="F1252" s="341"/>
      <c r="G1252" s="341"/>
      <c r="H1252" s="341"/>
      <c r="I1252" s="341"/>
      <c r="J1252" s="341"/>
      <c r="AH1252" s="221"/>
      <c r="AI1252" s="221"/>
      <c r="AJ1252" s="221"/>
      <c r="AK1252" s="221"/>
      <c r="AL1252" s="221"/>
      <c r="AM1252" s="221"/>
      <c r="AN1252" s="221"/>
      <c r="AO1252" s="221"/>
      <c r="AP1252" s="221"/>
      <c r="AQ1252" s="219"/>
      <c r="AR1252" s="219"/>
      <c r="AS1252" s="221"/>
      <c r="AT1252" s="221"/>
      <c r="AU1252" s="221"/>
      <c r="AV1252" s="221"/>
      <c r="AW1252" s="221"/>
      <c r="AX1252" s="221"/>
      <c r="AY1252" s="221"/>
      <c r="AZ1252" s="221"/>
    </row>
    <row r="1253" spans="1:52" x14ac:dyDescent="0.15">
      <c r="A1253" s="278"/>
      <c r="B1253" s="274"/>
      <c r="C1253" s="340"/>
      <c r="D1253" s="340"/>
      <c r="E1253" s="341"/>
      <c r="F1253" s="341"/>
      <c r="G1253" s="341"/>
      <c r="H1253" s="341"/>
      <c r="I1253" s="341"/>
      <c r="J1253" s="341"/>
      <c r="AH1253" s="221"/>
      <c r="AI1253" s="221"/>
      <c r="AJ1253" s="221"/>
      <c r="AK1253" s="221"/>
      <c r="AL1253" s="221"/>
      <c r="AM1253" s="221"/>
      <c r="AN1253" s="221"/>
      <c r="AO1253" s="221"/>
      <c r="AP1253" s="221"/>
      <c r="AQ1253" s="219"/>
      <c r="AR1253" s="219"/>
      <c r="AS1253" s="221"/>
      <c r="AT1253" s="221"/>
      <c r="AU1253" s="221"/>
      <c r="AV1253" s="221"/>
      <c r="AW1253" s="221"/>
      <c r="AX1253" s="221"/>
      <c r="AY1253" s="221"/>
      <c r="AZ1253" s="221"/>
    </row>
    <row r="1254" spans="1:52" x14ac:dyDescent="0.15">
      <c r="A1254" s="278"/>
      <c r="B1254" s="274"/>
      <c r="C1254" s="340"/>
      <c r="D1254" s="340"/>
      <c r="E1254" s="341"/>
      <c r="F1254" s="341"/>
      <c r="G1254" s="341"/>
      <c r="H1254" s="341"/>
      <c r="I1254" s="341"/>
      <c r="J1254" s="341"/>
      <c r="AH1254" s="221"/>
      <c r="AI1254" s="221"/>
      <c r="AJ1254" s="221"/>
      <c r="AK1254" s="221"/>
      <c r="AL1254" s="221"/>
      <c r="AM1254" s="221"/>
      <c r="AN1254" s="221"/>
      <c r="AO1254" s="221"/>
      <c r="AP1254" s="221"/>
      <c r="AQ1254" s="219"/>
      <c r="AR1254" s="219"/>
      <c r="AS1254" s="221"/>
      <c r="AT1254" s="221"/>
      <c r="AU1254" s="221"/>
      <c r="AV1254" s="221"/>
      <c r="AW1254" s="221"/>
      <c r="AX1254" s="221"/>
      <c r="AY1254" s="221"/>
      <c r="AZ1254" s="221"/>
    </row>
    <row r="1255" spans="1:52" x14ac:dyDescent="0.15">
      <c r="A1255" s="278"/>
      <c r="B1255" s="274"/>
      <c r="C1255" s="340"/>
      <c r="D1255" s="340"/>
      <c r="E1255" s="341"/>
      <c r="F1255" s="341"/>
      <c r="G1255" s="341"/>
      <c r="H1255" s="341"/>
      <c r="I1255" s="341"/>
      <c r="J1255" s="341"/>
      <c r="AH1255" s="221"/>
      <c r="AI1255" s="221"/>
      <c r="AJ1255" s="221"/>
      <c r="AK1255" s="221"/>
      <c r="AL1255" s="221"/>
      <c r="AM1255" s="221"/>
      <c r="AN1255" s="221"/>
      <c r="AO1255" s="221"/>
      <c r="AP1255" s="221"/>
      <c r="AQ1255" s="219"/>
      <c r="AR1255" s="219"/>
      <c r="AS1255" s="221"/>
      <c r="AT1255" s="221"/>
      <c r="AU1255" s="221"/>
      <c r="AV1255" s="221"/>
      <c r="AW1255" s="221"/>
      <c r="AX1255" s="221"/>
      <c r="AY1255" s="221"/>
      <c r="AZ1255" s="221"/>
    </row>
    <row r="1256" spans="1:52" x14ac:dyDescent="0.15">
      <c r="A1256" s="278"/>
      <c r="B1256" s="274"/>
      <c r="C1256" s="340"/>
      <c r="D1256" s="340"/>
      <c r="E1256" s="341"/>
      <c r="F1256" s="341"/>
      <c r="G1256" s="341"/>
      <c r="H1256" s="341"/>
      <c r="I1256" s="341"/>
      <c r="J1256" s="341"/>
      <c r="AH1256" s="221"/>
      <c r="AI1256" s="221"/>
      <c r="AJ1256" s="221"/>
      <c r="AK1256" s="221"/>
      <c r="AL1256" s="221"/>
      <c r="AM1256" s="221"/>
      <c r="AN1256" s="221"/>
      <c r="AO1256" s="221"/>
      <c r="AP1256" s="221"/>
      <c r="AQ1256" s="219"/>
      <c r="AR1256" s="219"/>
      <c r="AS1256" s="221"/>
      <c r="AT1256" s="221"/>
      <c r="AU1256" s="221"/>
      <c r="AV1256" s="221"/>
      <c r="AW1256" s="221"/>
      <c r="AX1256" s="221"/>
      <c r="AY1256" s="221"/>
      <c r="AZ1256" s="221"/>
    </row>
    <row r="1257" spans="1:52" x14ac:dyDescent="0.15">
      <c r="A1257" s="278"/>
      <c r="B1257" s="274"/>
      <c r="C1257" s="340"/>
      <c r="D1257" s="340"/>
      <c r="E1257" s="341"/>
      <c r="F1257" s="341"/>
      <c r="G1257" s="341"/>
      <c r="H1257" s="341"/>
      <c r="I1257" s="341"/>
      <c r="J1257" s="341"/>
      <c r="AH1257" s="221"/>
      <c r="AI1257" s="221"/>
      <c r="AJ1257" s="221"/>
      <c r="AK1257" s="221"/>
      <c r="AL1257" s="221"/>
      <c r="AM1257" s="221"/>
      <c r="AN1257" s="221"/>
      <c r="AO1257" s="221"/>
      <c r="AP1257" s="221"/>
      <c r="AQ1257" s="219"/>
      <c r="AR1257" s="219"/>
      <c r="AS1257" s="221"/>
      <c r="AT1257" s="221"/>
      <c r="AU1257" s="221"/>
      <c r="AV1257" s="221"/>
      <c r="AW1257" s="221"/>
      <c r="AX1257" s="221"/>
      <c r="AY1257" s="221"/>
      <c r="AZ1257" s="221"/>
    </row>
    <row r="1258" spans="1:52" x14ac:dyDescent="0.15">
      <c r="A1258" s="278"/>
      <c r="B1258" s="274"/>
      <c r="C1258" s="340"/>
      <c r="D1258" s="340"/>
      <c r="E1258" s="341"/>
      <c r="F1258" s="341"/>
      <c r="G1258" s="341"/>
      <c r="H1258" s="341"/>
      <c r="I1258" s="341"/>
      <c r="J1258" s="341"/>
      <c r="AH1258" s="221"/>
      <c r="AI1258" s="221"/>
      <c r="AJ1258" s="221"/>
      <c r="AK1258" s="221"/>
      <c r="AL1258" s="221"/>
      <c r="AM1258" s="221"/>
      <c r="AN1258" s="221"/>
      <c r="AO1258" s="221"/>
      <c r="AP1258" s="221"/>
      <c r="AQ1258" s="219"/>
      <c r="AR1258" s="219"/>
      <c r="AS1258" s="221"/>
      <c r="AT1258" s="221"/>
      <c r="AU1258" s="221"/>
      <c r="AV1258" s="221"/>
      <c r="AW1258" s="221"/>
      <c r="AX1258" s="221"/>
      <c r="AY1258" s="221"/>
      <c r="AZ1258" s="221"/>
    </row>
    <row r="1259" spans="1:52" x14ac:dyDescent="0.15">
      <c r="A1259" s="278"/>
      <c r="B1259" s="274"/>
      <c r="C1259" s="340"/>
      <c r="D1259" s="340"/>
      <c r="E1259" s="341"/>
      <c r="F1259" s="341"/>
      <c r="G1259" s="341"/>
      <c r="H1259" s="341"/>
      <c r="I1259" s="341"/>
      <c r="J1259" s="341"/>
      <c r="AH1259" s="221"/>
      <c r="AI1259" s="221"/>
      <c r="AJ1259" s="221"/>
      <c r="AK1259" s="221"/>
      <c r="AL1259" s="221"/>
      <c r="AM1259" s="221"/>
      <c r="AN1259" s="221"/>
      <c r="AO1259" s="221"/>
      <c r="AP1259" s="221"/>
      <c r="AQ1259" s="219"/>
      <c r="AR1259" s="219"/>
      <c r="AS1259" s="221"/>
      <c r="AT1259" s="221"/>
      <c r="AU1259" s="221"/>
      <c r="AV1259" s="221"/>
      <c r="AW1259" s="221"/>
      <c r="AX1259" s="221"/>
      <c r="AY1259" s="221"/>
      <c r="AZ1259" s="221"/>
    </row>
    <row r="1260" spans="1:52" x14ac:dyDescent="0.15">
      <c r="A1260" s="278"/>
      <c r="B1260" s="274"/>
      <c r="C1260" s="340"/>
      <c r="D1260" s="340"/>
      <c r="E1260" s="341"/>
      <c r="F1260" s="341"/>
      <c r="G1260" s="341"/>
      <c r="H1260" s="341"/>
      <c r="I1260" s="341"/>
      <c r="J1260" s="341"/>
      <c r="AH1260" s="221"/>
      <c r="AI1260" s="221"/>
      <c r="AJ1260" s="221"/>
      <c r="AK1260" s="221"/>
      <c r="AL1260" s="221"/>
      <c r="AM1260" s="221"/>
      <c r="AN1260" s="221"/>
      <c r="AO1260" s="221"/>
      <c r="AP1260" s="221"/>
      <c r="AQ1260" s="219"/>
      <c r="AR1260" s="219"/>
      <c r="AS1260" s="221"/>
      <c r="AT1260" s="221"/>
      <c r="AU1260" s="221"/>
      <c r="AV1260" s="221"/>
      <c r="AW1260" s="221"/>
      <c r="AX1260" s="221"/>
      <c r="AY1260" s="221"/>
      <c r="AZ1260" s="221"/>
    </row>
    <row r="1261" spans="1:52" x14ac:dyDescent="0.15">
      <c r="A1261" s="278"/>
      <c r="B1261" s="274"/>
      <c r="C1261" s="340"/>
      <c r="D1261" s="340"/>
      <c r="E1261" s="341"/>
      <c r="F1261" s="341"/>
      <c r="G1261" s="341"/>
      <c r="H1261" s="341"/>
      <c r="I1261" s="341"/>
      <c r="J1261" s="341"/>
      <c r="AH1261" s="221"/>
      <c r="AI1261" s="221"/>
      <c r="AJ1261" s="221"/>
      <c r="AK1261" s="221"/>
      <c r="AL1261" s="221"/>
      <c r="AM1261" s="221"/>
      <c r="AN1261" s="221"/>
      <c r="AO1261" s="221"/>
      <c r="AP1261" s="221"/>
      <c r="AQ1261" s="219"/>
      <c r="AR1261" s="219"/>
      <c r="AS1261" s="221"/>
      <c r="AT1261" s="221"/>
      <c r="AU1261" s="221"/>
      <c r="AV1261" s="221"/>
      <c r="AW1261" s="221"/>
      <c r="AX1261" s="221"/>
      <c r="AY1261" s="221"/>
      <c r="AZ1261" s="221"/>
    </row>
    <row r="1262" spans="1:52" x14ac:dyDescent="0.15">
      <c r="A1262" s="278"/>
      <c r="B1262" s="274"/>
      <c r="C1262" s="340"/>
      <c r="D1262" s="340"/>
      <c r="E1262" s="341"/>
      <c r="F1262" s="341"/>
      <c r="G1262" s="341"/>
      <c r="H1262" s="341"/>
      <c r="I1262" s="341"/>
      <c r="J1262" s="341"/>
      <c r="AH1262" s="221"/>
      <c r="AI1262" s="221"/>
      <c r="AJ1262" s="221"/>
      <c r="AK1262" s="221"/>
      <c r="AL1262" s="221"/>
      <c r="AM1262" s="221"/>
      <c r="AN1262" s="221"/>
      <c r="AO1262" s="221"/>
      <c r="AP1262" s="221"/>
      <c r="AQ1262" s="219"/>
      <c r="AR1262" s="219"/>
      <c r="AS1262" s="221"/>
      <c r="AT1262" s="221"/>
      <c r="AU1262" s="221"/>
      <c r="AV1262" s="221"/>
      <c r="AW1262" s="221"/>
      <c r="AX1262" s="221"/>
      <c r="AY1262" s="221"/>
      <c r="AZ1262" s="221"/>
    </row>
    <row r="1263" spans="1:52" x14ac:dyDescent="0.15">
      <c r="A1263" s="278"/>
      <c r="B1263" s="274"/>
      <c r="C1263" s="340"/>
      <c r="D1263" s="340"/>
      <c r="E1263" s="341"/>
      <c r="F1263" s="341"/>
      <c r="G1263" s="341"/>
      <c r="H1263" s="341"/>
      <c r="I1263" s="341"/>
      <c r="J1263" s="341"/>
      <c r="AH1263" s="221"/>
      <c r="AI1263" s="221"/>
      <c r="AJ1263" s="221"/>
      <c r="AK1263" s="221"/>
      <c r="AL1263" s="221"/>
      <c r="AM1263" s="221"/>
      <c r="AN1263" s="221"/>
      <c r="AO1263" s="221"/>
      <c r="AP1263" s="221"/>
      <c r="AQ1263" s="219"/>
      <c r="AR1263" s="219"/>
      <c r="AS1263" s="221"/>
      <c r="AT1263" s="221"/>
      <c r="AU1263" s="221"/>
      <c r="AV1263" s="221"/>
      <c r="AW1263" s="221"/>
      <c r="AX1263" s="221"/>
      <c r="AY1263" s="221"/>
      <c r="AZ1263" s="221"/>
    </row>
    <row r="1264" spans="1:52" x14ac:dyDescent="0.15">
      <c r="A1264" s="278"/>
      <c r="B1264" s="274"/>
      <c r="C1264" s="340"/>
      <c r="D1264" s="340"/>
      <c r="E1264" s="341"/>
      <c r="F1264" s="341"/>
      <c r="G1264" s="341"/>
      <c r="H1264" s="341"/>
      <c r="I1264" s="341"/>
      <c r="J1264" s="341"/>
      <c r="AH1264" s="221"/>
      <c r="AI1264" s="221"/>
      <c r="AJ1264" s="221"/>
      <c r="AK1264" s="221"/>
      <c r="AL1264" s="221"/>
      <c r="AM1264" s="221"/>
      <c r="AN1264" s="221"/>
      <c r="AO1264" s="221"/>
      <c r="AP1264" s="221"/>
      <c r="AQ1264" s="219"/>
      <c r="AR1264" s="219"/>
      <c r="AS1264" s="221"/>
      <c r="AT1264" s="221"/>
      <c r="AU1264" s="221"/>
      <c r="AV1264" s="221"/>
      <c r="AW1264" s="221"/>
      <c r="AX1264" s="221"/>
      <c r="AY1264" s="221"/>
      <c r="AZ1264" s="221"/>
    </row>
    <row r="1265" spans="1:52" x14ac:dyDescent="0.15">
      <c r="A1265" s="278"/>
      <c r="B1265" s="274"/>
      <c r="C1265" s="340"/>
      <c r="D1265" s="340"/>
      <c r="E1265" s="341"/>
      <c r="F1265" s="341"/>
      <c r="G1265" s="341"/>
      <c r="H1265" s="341"/>
      <c r="I1265" s="341"/>
      <c r="J1265" s="341"/>
      <c r="AH1265" s="221"/>
      <c r="AI1265" s="221"/>
      <c r="AJ1265" s="221"/>
      <c r="AK1265" s="221"/>
      <c r="AL1265" s="221"/>
      <c r="AM1265" s="221"/>
      <c r="AN1265" s="221"/>
      <c r="AO1265" s="221"/>
      <c r="AP1265" s="221"/>
      <c r="AQ1265" s="219"/>
      <c r="AR1265" s="219"/>
      <c r="AS1265" s="221"/>
      <c r="AT1265" s="221"/>
      <c r="AU1265" s="221"/>
      <c r="AV1265" s="221"/>
      <c r="AW1265" s="221"/>
      <c r="AX1265" s="221"/>
      <c r="AY1265" s="221"/>
      <c r="AZ1265" s="221"/>
    </row>
    <row r="1266" spans="1:52" x14ac:dyDescent="0.15">
      <c r="A1266" s="278"/>
      <c r="B1266" s="274"/>
      <c r="C1266" s="340"/>
      <c r="D1266" s="340"/>
      <c r="E1266" s="341"/>
      <c r="F1266" s="341"/>
      <c r="G1266" s="341"/>
      <c r="H1266" s="341"/>
      <c r="I1266" s="341"/>
      <c r="J1266" s="341"/>
      <c r="AH1266" s="221"/>
      <c r="AI1266" s="221"/>
      <c r="AJ1266" s="221"/>
      <c r="AK1266" s="221"/>
      <c r="AL1266" s="221"/>
      <c r="AM1266" s="221"/>
      <c r="AN1266" s="221"/>
      <c r="AO1266" s="221"/>
      <c r="AP1266" s="221"/>
      <c r="AQ1266" s="219"/>
      <c r="AR1266" s="219"/>
      <c r="AS1266" s="221"/>
      <c r="AT1266" s="221"/>
      <c r="AU1266" s="221"/>
      <c r="AV1266" s="221"/>
      <c r="AW1266" s="221"/>
      <c r="AX1266" s="221"/>
      <c r="AY1266" s="221"/>
      <c r="AZ1266" s="221"/>
    </row>
    <row r="1267" spans="1:52" x14ac:dyDescent="0.15">
      <c r="A1267" s="278"/>
      <c r="B1267" s="274"/>
      <c r="C1267" s="340"/>
      <c r="D1267" s="340"/>
      <c r="E1267" s="341"/>
      <c r="F1267" s="341"/>
      <c r="G1267" s="341"/>
      <c r="H1267" s="341"/>
      <c r="I1267" s="341"/>
      <c r="J1267" s="341"/>
      <c r="AH1267" s="221"/>
      <c r="AI1267" s="221"/>
      <c r="AJ1267" s="221"/>
      <c r="AK1267" s="221"/>
      <c r="AL1267" s="221"/>
      <c r="AM1267" s="221"/>
      <c r="AN1267" s="221"/>
      <c r="AO1267" s="221"/>
      <c r="AP1267" s="221"/>
      <c r="AQ1267" s="219"/>
      <c r="AR1267" s="219"/>
      <c r="AS1267" s="221"/>
      <c r="AT1267" s="221"/>
      <c r="AU1267" s="221"/>
      <c r="AV1267" s="221"/>
      <c r="AW1267" s="221"/>
      <c r="AX1267" s="221"/>
      <c r="AY1267" s="221"/>
      <c r="AZ1267" s="221"/>
    </row>
    <row r="1268" spans="1:52" x14ac:dyDescent="0.15">
      <c r="A1268" s="278"/>
      <c r="B1268" s="274"/>
      <c r="C1268" s="340"/>
      <c r="D1268" s="340"/>
      <c r="E1268" s="341"/>
      <c r="F1268" s="341"/>
      <c r="G1268" s="341"/>
      <c r="H1268" s="341"/>
      <c r="I1268" s="341"/>
      <c r="J1268" s="341"/>
      <c r="AH1268" s="221"/>
      <c r="AI1268" s="221"/>
      <c r="AJ1268" s="221"/>
      <c r="AK1268" s="221"/>
      <c r="AL1268" s="221"/>
      <c r="AM1268" s="221"/>
      <c r="AN1268" s="221"/>
      <c r="AO1268" s="221"/>
      <c r="AP1268" s="221"/>
      <c r="AQ1268" s="219"/>
      <c r="AR1268" s="219"/>
      <c r="AS1268" s="221"/>
      <c r="AT1268" s="221"/>
      <c r="AU1268" s="221"/>
      <c r="AV1268" s="221"/>
      <c r="AW1268" s="221"/>
      <c r="AX1268" s="221"/>
      <c r="AY1268" s="221"/>
      <c r="AZ1268" s="221"/>
    </row>
    <row r="1269" spans="1:52" x14ac:dyDescent="0.15">
      <c r="A1269" s="278"/>
      <c r="B1269" s="274"/>
      <c r="C1269" s="340"/>
      <c r="D1269" s="340"/>
      <c r="E1269" s="341"/>
      <c r="F1269" s="341"/>
      <c r="G1269" s="341"/>
      <c r="H1269" s="341"/>
      <c r="I1269" s="341"/>
      <c r="J1269" s="341"/>
      <c r="AH1269" s="221"/>
      <c r="AI1269" s="221"/>
      <c r="AJ1269" s="221"/>
      <c r="AK1269" s="221"/>
      <c r="AL1269" s="221"/>
      <c r="AM1269" s="221"/>
      <c r="AN1269" s="221"/>
      <c r="AO1269" s="221"/>
      <c r="AP1269" s="221"/>
      <c r="AQ1269" s="219"/>
      <c r="AR1269" s="219"/>
      <c r="AS1269" s="221"/>
      <c r="AT1269" s="221"/>
      <c r="AU1269" s="221"/>
      <c r="AV1269" s="221"/>
      <c r="AW1269" s="221"/>
      <c r="AX1269" s="221"/>
      <c r="AY1269" s="221"/>
      <c r="AZ1269" s="221"/>
    </row>
    <row r="1270" spans="1:52" x14ac:dyDescent="0.15">
      <c r="A1270" s="278"/>
      <c r="B1270" s="274"/>
      <c r="C1270" s="340"/>
      <c r="D1270" s="340"/>
      <c r="E1270" s="341"/>
      <c r="F1270" s="341"/>
      <c r="G1270" s="341"/>
      <c r="H1270" s="341"/>
      <c r="I1270" s="341"/>
      <c r="J1270" s="341"/>
      <c r="AH1270" s="221"/>
      <c r="AI1270" s="221"/>
      <c r="AJ1270" s="221"/>
      <c r="AK1270" s="221"/>
      <c r="AL1270" s="221"/>
      <c r="AM1270" s="221"/>
      <c r="AN1270" s="221"/>
      <c r="AO1270" s="221"/>
      <c r="AP1270" s="221"/>
      <c r="AQ1270" s="219"/>
      <c r="AR1270" s="219"/>
      <c r="AS1270" s="221"/>
      <c r="AT1270" s="221"/>
      <c r="AU1270" s="221"/>
      <c r="AV1270" s="221"/>
      <c r="AW1270" s="221"/>
      <c r="AX1270" s="221"/>
      <c r="AY1270" s="221"/>
      <c r="AZ1270" s="221"/>
    </row>
    <row r="1271" spans="1:52" x14ac:dyDescent="0.15">
      <c r="A1271" s="278"/>
      <c r="B1271" s="274"/>
      <c r="C1271" s="340"/>
      <c r="D1271" s="340"/>
      <c r="E1271" s="341"/>
      <c r="F1271" s="341"/>
      <c r="G1271" s="341"/>
      <c r="H1271" s="341"/>
      <c r="I1271" s="341"/>
      <c r="J1271" s="341"/>
      <c r="AH1271" s="221"/>
      <c r="AI1271" s="221"/>
      <c r="AJ1271" s="221"/>
      <c r="AK1271" s="221"/>
      <c r="AL1271" s="221"/>
      <c r="AM1271" s="221"/>
      <c r="AN1271" s="221"/>
      <c r="AO1271" s="221"/>
      <c r="AP1271" s="221"/>
      <c r="AQ1271" s="219"/>
      <c r="AR1271" s="219"/>
      <c r="AS1271" s="221"/>
      <c r="AT1271" s="221"/>
      <c r="AU1271" s="221"/>
      <c r="AV1271" s="221"/>
      <c r="AW1271" s="221"/>
      <c r="AX1271" s="221"/>
      <c r="AY1271" s="221"/>
      <c r="AZ1271" s="221"/>
    </row>
    <row r="1272" spans="1:52" x14ac:dyDescent="0.15">
      <c r="A1272" s="278"/>
      <c r="B1272" s="274"/>
      <c r="C1272" s="340"/>
      <c r="D1272" s="340"/>
      <c r="E1272" s="341"/>
      <c r="F1272" s="341"/>
      <c r="G1272" s="341"/>
      <c r="H1272" s="341"/>
      <c r="I1272" s="341"/>
      <c r="J1272" s="341"/>
      <c r="AH1272" s="221"/>
      <c r="AI1272" s="221"/>
      <c r="AJ1272" s="221"/>
      <c r="AK1272" s="221"/>
      <c r="AL1272" s="221"/>
      <c r="AM1272" s="221"/>
      <c r="AN1272" s="221"/>
      <c r="AO1272" s="221"/>
      <c r="AP1272" s="221"/>
      <c r="AQ1272" s="219"/>
      <c r="AR1272" s="219"/>
      <c r="AS1272" s="221"/>
      <c r="AT1272" s="221"/>
      <c r="AU1272" s="221"/>
      <c r="AV1272" s="221"/>
      <c r="AW1272" s="221"/>
      <c r="AX1272" s="221"/>
      <c r="AY1272" s="221"/>
      <c r="AZ1272" s="221"/>
    </row>
    <row r="1273" spans="1:52" x14ac:dyDescent="0.15">
      <c r="A1273" s="278"/>
      <c r="B1273" s="274"/>
      <c r="C1273" s="340"/>
      <c r="D1273" s="340"/>
      <c r="E1273" s="341"/>
      <c r="F1273" s="341"/>
      <c r="G1273" s="341"/>
      <c r="H1273" s="341"/>
      <c r="I1273" s="341"/>
      <c r="J1273" s="341"/>
      <c r="AH1273" s="221"/>
      <c r="AI1273" s="221"/>
      <c r="AJ1273" s="221"/>
      <c r="AK1273" s="221"/>
      <c r="AL1273" s="221"/>
      <c r="AM1273" s="221"/>
      <c r="AN1273" s="221"/>
      <c r="AO1273" s="221"/>
      <c r="AP1273" s="221"/>
      <c r="AQ1273" s="219"/>
      <c r="AR1273" s="219"/>
      <c r="AS1273" s="221"/>
      <c r="AT1273" s="221"/>
      <c r="AU1273" s="221"/>
      <c r="AV1273" s="221"/>
      <c r="AW1273" s="221"/>
      <c r="AX1273" s="221"/>
      <c r="AY1273" s="221"/>
      <c r="AZ1273" s="221"/>
    </row>
    <row r="1274" spans="1:52" x14ac:dyDescent="0.15">
      <c r="A1274" s="278"/>
      <c r="B1274" s="274"/>
      <c r="C1274" s="340"/>
      <c r="D1274" s="340"/>
      <c r="E1274" s="341"/>
      <c r="F1274" s="341"/>
      <c r="G1274" s="341"/>
      <c r="H1274" s="341"/>
      <c r="I1274" s="341"/>
      <c r="J1274" s="341"/>
      <c r="AH1274" s="221"/>
      <c r="AI1274" s="221"/>
      <c r="AJ1274" s="221"/>
      <c r="AK1274" s="221"/>
      <c r="AL1274" s="221"/>
      <c r="AM1274" s="221"/>
      <c r="AN1274" s="221"/>
      <c r="AO1274" s="221"/>
      <c r="AP1274" s="221"/>
      <c r="AQ1274" s="219"/>
      <c r="AR1274" s="219"/>
      <c r="AS1274" s="221"/>
      <c r="AT1274" s="221"/>
      <c r="AU1274" s="221"/>
      <c r="AV1274" s="221"/>
      <c r="AW1274" s="221"/>
      <c r="AX1274" s="221"/>
      <c r="AY1274" s="221"/>
      <c r="AZ1274" s="221"/>
    </row>
    <row r="1275" spans="1:52" x14ac:dyDescent="0.15">
      <c r="A1275" s="278"/>
      <c r="B1275" s="274"/>
      <c r="C1275" s="340"/>
      <c r="D1275" s="340"/>
      <c r="E1275" s="341"/>
      <c r="F1275" s="341"/>
      <c r="G1275" s="341"/>
      <c r="H1275" s="341"/>
      <c r="I1275" s="341"/>
      <c r="J1275" s="341"/>
      <c r="AH1275" s="221"/>
      <c r="AI1275" s="221"/>
      <c r="AJ1275" s="221"/>
      <c r="AK1275" s="221"/>
      <c r="AL1275" s="221"/>
      <c r="AM1275" s="221"/>
      <c r="AN1275" s="221"/>
      <c r="AO1275" s="221"/>
      <c r="AP1275" s="221"/>
      <c r="AQ1275" s="219"/>
      <c r="AR1275" s="219"/>
      <c r="AS1275" s="221"/>
      <c r="AT1275" s="221"/>
      <c r="AU1275" s="221"/>
      <c r="AV1275" s="221"/>
      <c r="AW1275" s="221"/>
      <c r="AX1275" s="221"/>
      <c r="AY1275" s="221"/>
      <c r="AZ1275" s="221"/>
    </row>
    <row r="1276" spans="1:52" x14ac:dyDescent="0.15">
      <c r="A1276" s="278"/>
      <c r="B1276" s="274"/>
      <c r="C1276" s="340"/>
      <c r="D1276" s="340"/>
      <c r="E1276" s="341"/>
      <c r="F1276" s="341"/>
      <c r="G1276" s="341"/>
      <c r="H1276" s="341"/>
      <c r="I1276" s="341"/>
      <c r="J1276" s="341"/>
      <c r="AH1276" s="221"/>
      <c r="AI1276" s="221"/>
      <c r="AJ1276" s="221"/>
      <c r="AK1276" s="221"/>
      <c r="AL1276" s="221"/>
      <c r="AM1276" s="221"/>
      <c r="AN1276" s="221"/>
      <c r="AO1276" s="221"/>
      <c r="AP1276" s="221"/>
      <c r="AQ1276" s="219"/>
      <c r="AR1276" s="219"/>
      <c r="AS1276" s="221"/>
      <c r="AT1276" s="221"/>
      <c r="AU1276" s="221"/>
      <c r="AV1276" s="221"/>
      <c r="AW1276" s="221"/>
      <c r="AX1276" s="221"/>
      <c r="AY1276" s="221"/>
      <c r="AZ1276" s="221"/>
    </row>
    <row r="1277" spans="1:52" x14ac:dyDescent="0.15">
      <c r="A1277" s="278"/>
      <c r="B1277" s="274"/>
      <c r="C1277" s="340"/>
      <c r="D1277" s="340"/>
      <c r="E1277" s="341"/>
      <c r="F1277" s="341"/>
      <c r="G1277" s="341"/>
      <c r="H1277" s="341"/>
      <c r="I1277" s="341"/>
      <c r="J1277" s="341"/>
      <c r="AH1277" s="221"/>
      <c r="AI1277" s="221"/>
      <c r="AJ1277" s="221"/>
      <c r="AK1277" s="221"/>
      <c r="AL1277" s="221"/>
      <c r="AM1277" s="221"/>
      <c r="AN1277" s="221"/>
      <c r="AO1277" s="221"/>
      <c r="AP1277" s="221"/>
      <c r="AQ1277" s="219"/>
      <c r="AR1277" s="219"/>
      <c r="AS1277" s="221"/>
      <c r="AT1277" s="221"/>
      <c r="AU1277" s="221"/>
      <c r="AV1277" s="221"/>
      <c r="AW1277" s="221"/>
      <c r="AX1277" s="221"/>
      <c r="AY1277" s="221"/>
      <c r="AZ1277" s="221"/>
    </row>
    <row r="1278" spans="1:52" x14ac:dyDescent="0.15">
      <c r="A1278" s="278"/>
      <c r="B1278" s="274"/>
      <c r="C1278" s="340"/>
      <c r="D1278" s="340"/>
      <c r="E1278" s="341"/>
      <c r="F1278" s="341"/>
      <c r="G1278" s="341"/>
      <c r="H1278" s="341"/>
      <c r="I1278" s="341"/>
      <c r="J1278" s="341"/>
      <c r="AH1278" s="221"/>
      <c r="AI1278" s="221"/>
      <c r="AJ1278" s="221"/>
      <c r="AK1278" s="221"/>
      <c r="AL1278" s="221"/>
      <c r="AM1278" s="221"/>
      <c r="AN1278" s="221"/>
      <c r="AO1278" s="221"/>
      <c r="AP1278" s="221"/>
      <c r="AQ1278" s="219"/>
      <c r="AR1278" s="219"/>
      <c r="AS1278" s="221"/>
      <c r="AT1278" s="221"/>
      <c r="AU1278" s="221"/>
      <c r="AV1278" s="221"/>
      <c r="AW1278" s="221"/>
      <c r="AX1278" s="221"/>
      <c r="AY1278" s="221"/>
      <c r="AZ1278" s="221"/>
    </row>
    <row r="1279" spans="1:52" x14ac:dyDescent="0.15">
      <c r="A1279" s="278"/>
      <c r="B1279" s="274"/>
      <c r="C1279" s="340"/>
      <c r="D1279" s="340"/>
      <c r="E1279" s="341"/>
      <c r="F1279" s="341"/>
      <c r="G1279" s="341"/>
      <c r="H1279" s="341"/>
      <c r="I1279" s="341"/>
      <c r="J1279" s="341"/>
      <c r="AH1279" s="221"/>
      <c r="AI1279" s="221"/>
      <c r="AJ1279" s="221"/>
      <c r="AK1279" s="221"/>
      <c r="AL1279" s="221"/>
      <c r="AM1279" s="221"/>
      <c r="AN1279" s="221"/>
      <c r="AO1279" s="221"/>
      <c r="AP1279" s="221"/>
      <c r="AQ1279" s="219"/>
      <c r="AR1279" s="219"/>
      <c r="AS1279" s="221"/>
      <c r="AT1279" s="221"/>
      <c r="AU1279" s="221"/>
      <c r="AV1279" s="221"/>
      <c r="AW1279" s="221"/>
      <c r="AX1279" s="221"/>
      <c r="AY1279" s="221"/>
      <c r="AZ1279" s="221"/>
    </row>
    <row r="1280" spans="1:52" x14ac:dyDescent="0.15">
      <c r="A1280" s="278"/>
      <c r="B1280" s="274"/>
      <c r="C1280" s="340"/>
      <c r="D1280" s="340"/>
      <c r="E1280" s="341"/>
      <c r="F1280" s="341"/>
      <c r="G1280" s="341"/>
      <c r="H1280" s="341"/>
      <c r="I1280" s="341"/>
      <c r="J1280" s="341"/>
      <c r="AH1280" s="221"/>
      <c r="AI1280" s="221"/>
      <c r="AJ1280" s="221"/>
      <c r="AK1280" s="221"/>
      <c r="AL1280" s="221"/>
      <c r="AM1280" s="221"/>
      <c r="AN1280" s="221"/>
      <c r="AO1280" s="221"/>
      <c r="AP1280" s="221"/>
      <c r="AQ1280" s="219"/>
      <c r="AR1280" s="219"/>
      <c r="AS1280" s="221"/>
      <c r="AT1280" s="221"/>
      <c r="AU1280" s="221"/>
      <c r="AV1280" s="221"/>
      <c r="AW1280" s="221"/>
      <c r="AX1280" s="221"/>
      <c r="AY1280" s="221"/>
      <c r="AZ1280" s="221"/>
    </row>
    <row r="1281" spans="1:52" x14ac:dyDescent="0.15">
      <c r="A1281" s="278"/>
      <c r="B1281" s="274"/>
      <c r="C1281" s="340"/>
      <c r="D1281" s="340"/>
      <c r="E1281" s="341"/>
      <c r="F1281" s="341"/>
      <c r="G1281" s="341"/>
      <c r="H1281" s="341"/>
      <c r="I1281" s="341"/>
      <c r="J1281" s="341"/>
      <c r="AH1281" s="221"/>
      <c r="AI1281" s="221"/>
      <c r="AJ1281" s="221"/>
      <c r="AK1281" s="221"/>
      <c r="AL1281" s="221"/>
      <c r="AM1281" s="221"/>
      <c r="AN1281" s="221"/>
      <c r="AO1281" s="221"/>
      <c r="AP1281" s="221"/>
      <c r="AQ1281" s="219"/>
      <c r="AR1281" s="219"/>
      <c r="AS1281" s="221"/>
      <c r="AT1281" s="221"/>
      <c r="AU1281" s="221"/>
      <c r="AV1281" s="221"/>
      <c r="AW1281" s="221"/>
      <c r="AX1281" s="221"/>
      <c r="AY1281" s="221"/>
      <c r="AZ1281" s="221"/>
    </row>
    <row r="1282" spans="1:52" x14ac:dyDescent="0.15">
      <c r="A1282" s="278"/>
      <c r="B1282" s="274"/>
      <c r="C1282" s="340"/>
      <c r="D1282" s="340"/>
      <c r="E1282" s="341"/>
      <c r="F1282" s="341"/>
      <c r="G1282" s="341"/>
      <c r="H1282" s="341"/>
      <c r="I1282" s="341"/>
      <c r="J1282" s="341"/>
      <c r="AH1282" s="221"/>
      <c r="AI1282" s="221"/>
      <c r="AJ1282" s="221"/>
      <c r="AK1282" s="221"/>
      <c r="AL1282" s="221"/>
      <c r="AM1282" s="221"/>
      <c r="AN1282" s="221"/>
      <c r="AO1282" s="221"/>
      <c r="AP1282" s="221"/>
      <c r="AQ1282" s="219"/>
      <c r="AR1282" s="219"/>
      <c r="AS1282" s="221"/>
      <c r="AT1282" s="221"/>
      <c r="AU1282" s="221"/>
      <c r="AV1282" s="221"/>
      <c r="AW1282" s="221"/>
      <c r="AX1282" s="221"/>
      <c r="AY1282" s="221"/>
      <c r="AZ1282" s="221"/>
    </row>
    <row r="1283" spans="1:52" x14ac:dyDescent="0.15">
      <c r="A1283" s="278"/>
      <c r="B1283" s="274"/>
      <c r="C1283" s="340"/>
      <c r="D1283" s="340"/>
      <c r="E1283" s="341"/>
      <c r="F1283" s="341"/>
      <c r="G1283" s="341"/>
      <c r="H1283" s="341"/>
      <c r="I1283" s="341"/>
      <c r="J1283" s="341"/>
      <c r="AH1283" s="221"/>
      <c r="AI1283" s="221"/>
      <c r="AJ1283" s="221"/>
      <c r="AK1283" s="221"/>
      <c r="AL1283" s="221"/>
      <c r="AM1283" s="221"/>
      <c r="AN1283" s="221"/>
      <c r="AO1283" s="221"/>
      <c r="AP1283" s="221"/>
      <c r="AQ1283" s="219"/>
      <c r="AR1283" s="219"/>
      <c r="AS1283" s="221"/>
      <c r="AT1283" s="221"/>
      <c r="AU1283" s="221"/>
      <c r="AV1283" s="221"/>
      <c r="AW1283" s="221"/>
      <c r="AX1283" s="221"/>
      <c r="AY1283" s="221"/>
      <c r="AZ1283" s="221"/>
    </row>
    <row r="1284" spans="1:52" x14ac:dyDescent="0.15">
      <c r="A1284" s="278"/>
      <c r="B1284" s="274"/>
      <c r="C1284" s="340"/>
      <c r="D1284" s="340"/>
      <c r="E1284" s="341"/>
      <c r="F1284" s="341"/>
      <c r="G1284" s="341"/>
      <c r="H1284" s="341"/>
      <c r="I1284" s="341"/>
      <c r="J1284" s="341"/>
      <c r="AH1284" s="221"/>
      <c r="AI1284" s="221"/>
      <c r="AJ1284" s="221"/>
      <c r="AK1284" s="221"/>
      <c r="AL1284" s="221"/>
      <c r="AM1284" s="221"/>
      <c r="AN1284" s="221"/>
      <c r="AO1284" s="221"/>
      <c r="AP1284" s="221"/>
      <c r="AQ1284" s="219"/>
      <c r="AR1284" s="219"/>
      <c r="AS1284" s="221"/>
      <c r="AT1284" s="221"/>
      <c r="AU1284" s="221"/>
      <c r="AV1284" s="221"/>
      <c r="AW1284" s="221"/>
      <c r="AX1284" s="221"/>
      <c r="AY1284" s="221"/>
      <c r="AZ1284" s="221"/>
    </row>
    <row r="1285" spans="1:52" x14ac:dyDescent="0.15">
      <c r="A1285" s="278"/>
      <c r="B1285" s="274"/>
      <c r="C1285" s="340"/>
      <c r="D1285" s="340"/>
      <c r="E1285" s="341"/>
      <c r="F1285" s="341"/>
      <c r="G1285" s="341"/>
      <c r="H1285" s="341"/>
      <c r="I1285" s="341"/>
      <c r="J1285" s="341"/>
      <c r="AH1285" s="221"/>
      <c r="AI1285" s="221"/>
      <c r="AJ1285" s="221"/>
      <c r="AK1285" s="221"/>
      <c r="AL1285" s="221"/>
      <c r="AM1285" s="221"/>
      <c r="AN1285" s="221"/>
      <c r="AO1285" s="221"/>
      <c r="AP1285" s="221"/>
      <c r="AQ1285" s="219"/>
      <c r="AR1285" s="219"/>
      <c r="AS1285" s="221"/>
      <c r="AT1285" s="221"/>
      <c r="AU1285" s="221"/>
      <c r="AV1285" s="221"/>
      <c r="AW1285" s="221"/>
      <c r="AX1285" s="221"/>
      <c r="AY1285" s="221"/>
      <c r="AZ1285" s="221"/>
    </row>
    <row r="1286" spans="1:52" x14ac:dyDescent="0.15">
      <c r="A1286" s="278"/>
      <c r="B1286" s="274"/>
      <c r="C1286" s="340"/>
      <c r="D1286" s="340"/>
      <c r="E1286" s="341"/>
      <c r="F1286" s="341"/>
      <c r="G1286" s="341"/>
      <c r="H1286" s="341"/>
      <c r="I1286" s="341"/>
      <c r="J1286" s="341"/>
      <c r="AH1286" s="221"/>
      <c r="AI1286" s="221"/>
      <c r="AJ1286" s="221"/>
      <c r="AK1286" s="221"/>
      <c r="AL1286" s="221"/>
      <c r="AM1286" s="221"/>
      <c r="AN1286" s="221"/>
      <c r="AO1286" s="221"/>
      <c r="AP1286" s="221"/>
      <c r="AQ1286" s="219"/>
      <c r="AR1286" s="219"/>
      <c r="AS1286" s="221"/>
      <c r="AT1286" s="221"/>
      <c r="AU1286" s="221"/>
      <c r="AV1286" s="221"/>
      <c r="AW1286" s="221"/>
      <c r="AX1286" s="221"/>
      <c r="AY1286" s="221"/>
      <c r="AZ1286" s="221"/>
    </row>
    <row r="1287" spans="1:52" x14ac:dyDescent="0.15">
      <c r="A1287" s="278"/>
      <c r="B1287" s="274"/>
      <c r="C1287" s="340"/>
      <c r="D1287" s="340"/>
      <c r="E1287" s="341"/>
      <c r="F1287" s="341"/>
      <c r="G1287" s="341"/>
      <c r="H1287" s="341"/>
      <c r="I1287" s="341"/>
      <c r="J1287" s="341"/>
      <c r="AH1287" s="221"/>
      <c r="AI1287" s="221"/>
      <c r="AJ1287" s="221"/>
      <c r="AK1287" s="221"/>
      <c r="AL1287" s="221"/>
      <c r="AM1287" s="221"/>
      <c r="AN1287" s="221"/>
      <c r="AO1287" s="221"/>
      <c r="AP1287" s="221"/>
      <c r="AQ1287" s="219"/>
      <c r="AR1287" s="219"/>
      <c r="AS1287" s="221"/>
      <c r="AT1287" s="221"/>
      <c r="AU1287" s="221"/>
      <c r="AV1287" s="221"/>
      <c r="AW1287" s="221"/>
      <c r="AX1287" s="221"/>
      <c r="AY1287" s="221"/>
      <c r="AZ1287" s="221"/>
    </row>
    <row r="1288" spans="1:52" x14ac:dyDescent="0.15">
      <c r="A1288" s="278"/>
      <c r="B1288" s="274"/>
      <c r="C1288" s="340"/>
      <c r="D1288" s="340"/>
      <c r="E1288" s="341"/>
      <c r="F1288" s="341"/>
      <c r="G1288" s="341"/>
      <c r="H1288" s="341"/>
      <c r="I1288" s="341"/>
      <c r="J1288" s="341"/>
      <c r="AH1288" s="221"/>
      <c r="AI1288" s="221"/>
      <c r="AJ1288" s="221"/>
      <c r="AK1288" s="221"/>
      <c r="AL1288" s="221"/>
      <c r="AM1288" s="221"/>
      <c r="AN1288" s="221"/>
      <c r="AO1288" s="221"/>
      <c r="AP1288" s="221"/>
      <c r="AQ1288" s="219"/>
      <c r="AR1288" s="219"/>
      <c r="AS1288" s="221"/>
      <c r="AT1288" s="221"/>
      <c r="AU1288" s="221"/>
      <c r="AV1288" s="221"/>
      <c r="AW1288" s="221"/>
      <c r="AX1288" s="221"/>
      <c r="AY1288" s="221"/>
      <c r="AZ1288" s="221"/>
    </row>
    <row r="1289" spans="1:52" x14ac:dyDescent="0.15">
      <c r="A1289" s="278"/>
      <c r="B1289" s="274"/>
      <c r="C1289" s="340"/>
      <c r="D1289" s="340"/>
      <c r="E1289" s="341"/>
      <c r="F1289" s="341"/>
      <c r="G1289" s="341"/>
      <c r="H1289" s="341"/>
      <c r="I1289" s="341"/>
      <c r="J1289" s="341"/>
      <c r="AH1289" s="221"/>
      <c r="AI1289" s="221"/>
      <c r="AJ1289" s="221"/>
      <c r="AK1289" s="221"/>
      <c r="AL1289" s="221"/>
      <c r="AM1289" s="221"/>
      <c r="AN1289" s="221"/>
      <c r="AO1289" s="221"/>
      <c r="AP1289" s="221"/>
      <c r="AQ1289" s="219"/>
      <c r="AR1289" s="219"/>
      <c r="AS1289" s="221"/>
      <c r="AT1289" s="221"/>
      <c r="AU1289" s="221"/>
      <c r="AV1289" s="221"/>
      <c r="AW1289" s="221"/>
      <c r="AX1289" s="221"/>
      <c r="AY1289" s="221"/>
      <c r="AZ1289" s="221"/>
    </row>
    <row r="1290" spans="1:52" x14ac:dyDescent="0.15">
      <c r="A1290" s="278"/>
      <c r="B1290" s="274"/>
      <c r="C1290" s="340"/>
      <c r="D1290" s="340"/>
      <c r="E1290" s="341"/>
      <c r="F1290" s="341"/>
      <c r="G1290" s="341"/>
      <c r="H1290" s="341"/>
      <c r="I1290" s="341"/>
      <c r="J1290" s="341"/>
      <c r="AH1290" s="221"/>
      <c r="AI1290" s="221"/>
      <c r="AJ1290" s="221"/>
      <c r="AK1290" s="221"/>
      <c r="AL1290" s="221"/>
      <c r="AM1290" s="221"/>
      <c r="AN1290" s="221"/>
      <c r="AO1290" s="221"/>
      <c r="AP1290" s="221"/>
      <c r="AQ1290" s="219"/>
      <c r="AR1290" s="219"/>
      <c r="AS1290" s="221"/>
      <c r="AT1290" s="221"/>
      <c r="AU1290" s="221"/>
      <c r="AV1290" s="221"/>
      <c r="AW1290" s="221"/>
      <c r="AX1290" s="221"/>
      <c r="AY1290" s="221"/>
      <c r="AZ1290" s="221"/>
    </row>
    <row r="1291" spans="1:52" x14ac:dyDescent="0.15">
      <c r="A1291" s="278"/>
      <c r="B1291" s="274"/>
      <c r="C1291" s="340"/>
      <c r="D1291" s="340"/>
      <c r="E1291" s="341"/>
      <c r="F1291" s="341"/>
      <c r="G1291" s="341"/>
      <c r="H1291" s="341"/>
      <c r="I1291" s="341"/>
      <c r="J1291" s="341"/>
      <c r="AH1291" s="221"/>
      <c r="AI1291" s="221"/>
      <c r="AJ1291" s="221"/>
      <c r="AK1291" s="221"/>
      <c r="AL1291" s="221"/>
      <c r="AM1291" s="221"/>
      <c r="AN1291" s="221"/>
      <c r="AO1291" s="221"/>
      <c r="AP1291" s="221"/>
      <c r="AQ1291" s="219"/>
      <c r="AR1291" s="219"/>
      <c r="AS1291" s="221"/>
      <c r="AT1291" s="221"/>
      <c r="AU1291" s="221"/>
      <c r="AV1291" s="221"/>
      <c r="AW1291" s="221"/>
      <c r="AX1291" s="221"/>
      <c r="AY1291" s="221"/>
      <c r="AZ1291" s="221"/>
    </row>
    <row r="1292" spans="1:52" x14ac:dyDescent="0.15">
      <c r="A1292" s="278"/>
      <c r="B1292" s="274"/>
      <c r="C1292" s="340"/>
      <c r="D1292" s="340"/>
      <c r="E1292" s="341"/>
      <c r="F1292" s="341"/>
      <c r="G1292" s="341"/>
      <c r="H1292" s="341"/>
      <c r="I1292" s="341"/>
      <c r="J1292" s="341"/>
      <c r="AH1292" s="221"/>
      <c r="AI1292" s="221"/>
      <c r="AJ1292" s="221"/>
      <c r="AK1292" s="221"/>
      <c r="AL1292" s="221"/>
      <c r="AM1292" s="221"/>
      <c r="AN1292" s="221"/>
      <c r="AO1292" s="221"/>
      <c r="AP1292" s="221"/>
      <c r="AQ1292" s="219"/>
      <c r="AR1292" s="219"/>
      <c r="AS1292" s="221"/>
      <c r="AT1292" s="221"/>
      <c r="AU1292" s="221"/>
      <c r="AV1292" s="221"/>
      <c r="AW1292" s="221"/>
      <c r="AX1292" s="221"/>
      <c r="AY1292" s="221"/>
      <c r="AZ1292" s="221"/>
    </row>
    <row r="1293" spans="1:52" x14ac:dyDescent="0.15">
      <c r="A1293" s="278"/>
      <c r="B1293" s="274"/>
      <c r="C1293" s="340"/>
      <c r="D1293" s="340"/>
      <c r="E1293" s="341"/>
      <c r="F1293" s="341"/>
      <c r="G1293" s="341"/>
      <c r="H1293" s="341"/>
      <c r="I1293" s="341"/>
      <c r="J1293" s="341"/>
      <c r="AH1293" s="221"/>
      <c r="AI1293" s="221"/>
      <c r="AJ1293" s="221"/>
      <c r="AK1293" s="221"/>
      <c r="AL1293" s="221"/>
      <c r="AM1293" s="221"/>
      <c r="AN1293" s="221"/>
      <c r="AO1293" s="221"/>
      <c r="AP1293" s="221"/>
      <c r="AQ1293" s="219"/>
      <c r="AR1293" s="219"/>
      <c r="AS1293" s="221"/>
      <c r="AT1293" s="221"/>
      <c r="AU1293" s="221"/>
      <c r="AV1293" s="221"/>
      <c r="AW1293" s="221"/>
      <c r="AX1293" s="221"/>
      <c r="AY1293" s="221"/>
      <c r="AZ1293" s="221"/>
    </row>
    <row r="1294" spans="1:52" x14ac:dyDescent="0.15">
      <c r="A1294" s="278"/>
      <c r="B1294" s="274"/>
      <c r="C1294" s="340"/>
      <c r="D1294" s="340"/>
      <c r="E1294" s="341"/>
      <c r="F1294" s="341"/>
      <c r="G1294" s="341"/>
      <c r="H1294" s="341"/>
      <c r="I1294" s="341"/>
      <c r="J1294" s="341"/>
      <c r="AH1294" s="221"/>
      <c r="AI1294" s="221"/>
      <c r="AJ1294" s="221"/>
      <c r="AK1294" s="221"/>
      <c r="AL1294" s="221"/>
      <c r="AM1294" s="221"/>
      <c r="AN1294" s="221"/>
      <c r="AO1294" s="221"/>
      <c r="AP1294" s="221"/>
      <c r="AQ1294" s="219"/>
      <c r="AR1294" s="219"/>
      <c r="AS1294" s="221"/>
      <c r="AT1294" s="221"/>
      <c r="AU1294" s="221"/>
      <c r="AV1294" s="221"/>
      <c r="AW1294" s="221"/>
      <c r="AX1294" s="221"/>
      <c r="AY1294" s="221"/>
      <c r="AZ1294" s="221"/>
    </row>
    <row r="1295" spans="1:52" x14ac:dyDescent="0.15">
      <c r="A1295" s="278"/>
      <c r="B1295" s="274"/>
      <c r="C1295" s="340"/>
      <c r="D1295" s="340"/>
      <c r="E1295" s="341"/>
      <c r="F1295" s="341"/>
      <c r="G1295" s="341"/>
      <c r="H1295" s="341"/>
      <c r="I1295" s="341"/>
      <c r="J1295" s="341"/>
      <c r="AH1295" s="221"/>
      <c r="AI1295" s="221"/>
      <c r="AJ1295" s="221"/>
      <c r="AK1295" s="221"/>
      <c r="AL1295" s="221"/>
      <c r="AM1295" s="221"/>
      <c r="AN1295" s="221"/>
      <c r="AO1295" s="221"/>
      <c r="AP1295" s="221"/>
      <c r="AQ1295" s="219"/>
      <c r="AR1295" s="219"/>
      <c r="AS1295" s="221"/>
      <c r="AT1295" s="221"/>
      <c r="AU1295" s="221"/>
      <c r="AV1295" s="221"/>
      <c r="AW1295" s="221"/>
      <c r="AX1295" s="221"/>
      <c r="AY1295" s="221"/>
      <c r="AZ1295" s="221"/>
    </row>
    <row r="1296" spans="1:52" x14ac:dyDescent="0.15">
      <c r="A1296" s="278"/>
      <c r="B1296" s="274"/>
      <c r="C1296" s="340"/>
      <c r="D1296" s="340"/>
      <c r="E1296" s="341"/>
      <c r="F1296" s="341"/>
      <c r="G1296" s="341"/>
      <c r="H1296" s="341"/>
      <c r="I1296" s="341"/>
      <c r="J1296" s="341"/>
      <c r="AH1296" s="221"/>
      <c r="AI1296" s="221"/>
      <c r="AJ1296" s="221"/>
      <c r="AK1296" s="221"/>
      <c r="AL1296" s="221"/>
      <c r="AM1296" s="221"/>
      <c r="AN1296" s="221"/>
      <c r="AO1296" s="221"/>
      <c r="AP1296" s="221"/>
      <c r="AQ1296" s="219"/>
      <c r="AR1296" s="219"/>
      <c r="AS1296" s="221"/>
      <c r="AT1296" s="221"/>
      <c r="AU1296" s="221"/>
      <c r="AV1296" s="221"/>
      <c r="AW1296" s="221"/>
      <c r="AX1296" s="221"/>
      <c r="AY1296" s="221"/>
      <c r="AZ1296" s="221"/>
    </row>
    <row r="1297" spans="1:52" x14ac:dyDescent="0.15">
      <c r="A1297" s="278"/>
      <c r="B1297" s="274"/>
      <c r="C1297" s="340"/>
      <c r="D1297" s="340"/>
      <c r="E1297" s="341"/>
      <c r="F1297" s="341"/>
      <c r="G1297" s="341"/>
      <c r="H1297" s="341"/>
      <c r="I1297" s="341"/>
      <c r="J1297" s="341"/>
      <c r="AH1297" s="221"/>
      <c r="AI1297" s="221"/>
      <c r="AJ1297" s="221"/>
      <c r="AK1297" s="221"/>
      <c r="AL1297" s="221"/>
      <c r="AM1297" s="221"/>
      <c r="AN1297" s="221"/>
      <c r="AO1297" s="221"/>
      <c r="AP1297" s="221"/>
      <c r="AQ1297" s="219"/>
      <c r="AR1297" s="219"/>
      <c r="AS1297" s="221"/>
      <c r="AT1297" s="221"/>
      <c r="AU1297" s="221"/>
      <c r="AV1297" s="221"/>
      <c r="AW1297" s="221"/>
      <c r="AX1297" s="221"/>
      <c r="AY1297" s="221"/>
      <c r="AZ1297" s="221"/>
    </row>
    <row r="1298" spans="1:52" x14ac:dyDescent="0.15">
      <c r="A1298" s="278"/>
      <c r="B1298" s="274"/>
      <c r="C1298" s="340"/>
      <c r="D1298" s="340"/>
      <c r="E1298" s="341"/>
      <c r="F1298" s="341"/>
      <c r="G1298" s="341"/>
      <c r="H1298" s="341"/>
      <c r="I1298" s="341"/>
      <c r="J1298" s="341"/>
      <c r="AH1298" s="221"/>
      <c r="AI1298" s="221"/>
      <c r="AJ1298" s="221"/>
      <c r="AK1298" s="221"/>
      <c r="AL1298" s="221"/>
      <c r="AM1298" s="221"/>
      <c r="AN1298" s="221"/>
      <c r="AO1298" s="221"/>
      <c r="AP1298" s="221"/>
      <c r="AQ1298" s="219"/>
      <c r="AR1298" s="219"/>
      <c r="AS1298" s="221"/>
      <c r="AT1298" s="221"/>
      <c r="AU1298" s="221"/>
      <c r="AV1298" s="221"/>
      <c r="AW1298" s="221"/>
      <c r="AX1298" s="221"/>
      <c r="AY1298" s="221"/>
      <c r="AZ1298" s="221"/>
    </row>
    <row r="1299" spans="1:52" x14ac:dyDescent="0.15">
      <c r="A1299" s="278"/>
      <c r="B1299" s="274"/>
      <c r="C1299" s="340"/>
      <c r="D1299" s="340"/>
      <c r="E1299" s="341"/>
      <c r="F1299" s="341"/>
      <c r="G1299" s="341"/>
      <c r="H1299" s="341"/>
      <c r="I1299" s="341"/>
      <c r="J1299" s="341"/>
      <c r="AH1299" s="221"/>
      <c r="AI1299" s="221"/>
      <c r="AJ1299" s="221"/>
      <c r="AK1299" s="221"/>
      <c r="AL1299" s="221"/>
      <c r="AM1299" s="221"/>
      <c r="AN1299" s="221"/>
      <c r="AO1299" s="221"/>
      <c r="AP1299" s="221"/>
      <c r="AQ1299" s="219"/>
      <c r="AR1299" s="219"/>
      <c r="AS1299" s="221"/>
      <c r="AT1299" s="221"/>
      <c r="AU1299" s="221"/>
      <c r="AV1299" s="221"/>
      <c r="AW1299" s="221"/>
      <c r="AX1299" s="221"/>
      <c r="AY1299" s="221"/>
      <c r="AZ1299" s="221"/>
    </row>
    <row r="1300" spans="1:52" x14ac:dyDescent="0.15">
      <c r="A1300" s="278"/>
      <c r="B1300" s="274"/>
      <c r="C1300" s="340"/>
      <c r="D1300" s="340"/>
      <c r="E1300" s="341"/>
      <c r="F1300" s="341"/>
      <c r="G1300" s="341"/>
      <c r="H1300" s="341"/>
      <c r="I1300" s="341"/>
      <c r="J1300" s="341"/>
      <c r="AH1300" s="221"/>
      <c r="AI1300" s="221"/>
      <c r="AJ1300" s="221"/>
      <c r="AK1300" s="221"/>
      <c r="AL1300" s="221"/>
      <c r="AM1300" s="221"/>
      <c r="AN1300" s="221"/>
      <c r="AO1300" s="221"/>
      <c r="AP1300" s="221"/>
      <c r="AQ1300" s="219"/>
      <c r="AR1300" s="219"/>
      <c r="AS1300" s="221"/>
      <c r="AT1300" s="221"/>
      <c r="AU1300" s="221"/>
      <c r="AV1300" s="221"/>
      <c r="AW1300" s="221"/>
      <c r="AX1300" s="221"/>
      <c r="AY1300" s="221"/>
      <c r="AZ1300" s="221"/>
    </row>
    <row r="1301" spans="1:52" x14ac:dyDescent="0.15">
      <c r="A1301" s="278"/>
      <c r="B1301" s="274"/>
      <c r="C1301" s="340"/>
      <c r="D1301" s="340"/>
      <c r="E1301" s="341"/>
      <c r="F1301" s="341"/>
      <c r="G1301" s="341"/>
      <c r="H1301" s="341"/>
      <c r="I1301" s="341"/>
      <c r="J1301" s="341"/>
      <c r="AH1301" s="221"/>
      <c r="AI1301" s="221"/>
      <c r="AJ1301" s="221"/>
      <c r="AK1301" s="221"/>
      <c r="AL1301" s="221"/>
      <c r="AM1301" s="221"/>
      <c r="AN1301" s="221"/>
      <c r="AO1301" s="221"/>
      <c r="AP1301" s="221"/>
      <c r="AQ1301" s="219"/>
      <c r="AR1301" s="219"/>
      <c r="AS1301" s="221"/>
      <c r="AT1301" s="221"/>
      <c r="AU1301" s="221"/>
      <c r="AV1301" s="221"/>
      <c r="AW1301" s="221"/>
      <c r="AX1301" s="221"/>
      <c r="AY1301" s="221"/>
      <c r="AZ1301" s="221"/>
    </row>
    <row r="1302" spans="1:52" x14ac:dyDescent="0.15">
      <c r="A1302" s="278"/>
      <c r="B1302" s="274"/>
      <c r="C1302" s="340"/>
      <c r="D1302" s="340"/>
      <c r="E1302" s="341"/>
      <c r="F1302" s="341"/>
      <c r="G1302" s="341"/>
      <c r="H1302" s="341"/>
      <c r="I1302" s="341"/>
      <c r="J1302" s="341"/>
      <c r="AH1302" s="221"/>
      <c r="AI1302" s="221"/>
      <c r="AJ1302" s="221"/>
      <c r="AK1302" s="221"/>
      <c r="AL1302" s="221"/>
      <c r="AM1302" s="221"/>
      <c r="AN1302" s="221"/>
      <c r="AO1302" s="221"/>
      <c r="AP1302" s="221"/>
      <c r="AQ1302" s="219"/>
      <c r="AR1302" s="219"/>
      <c r="AS1302" s="221"/>
      <c r="AT1302" s="221"/>
      <c r="AU1302" s="221"/>
      <c r="AV1302" s="221"/>
      <c r="AW1302" s="221"/>
      <c r="AX1302" s="221"/>
      <c r="AY1302" s="221"/>
      <c r="AZ1302" s="221"/>
    </row>
    <row r="1303" spans="1:52" x14ac:dyDescent="0.15">
      <c r="A1303" s="278"/>
      <c r="B1303" s="274"/>
      <c r="C1303" s="340"/>
      <c r="D1303" s="340"/>
      <c r="E1303" s="341"/>
      <c r="F1303" s="341"/>
      <c r="G1303" s="341"/>
      <c r="H1303" s="341"/>
      <c r="I1303" s="341"/>
      <c r="J1303" s="341"/>
      <c r="AH1303" s="221"/>
      <c r="AI1303" s="221"/>
      <c r="AJ1303" s="221"/>
      <c r="AK1303" s="221"/>
      <c r="AL1303" s="221"/>
      <c r="AM1303" s="221"/>
      <c r="AN1303" s="221"/>
      <c r="AO1303" s="221"/>
      <c r="AP1303" s="221"/>
      <c r="AQ1303" s="219"/>
      <c r="AR1303" s="219"/>
      <c r="AS1303" s="221"/>
      <c r="AT1303" s="221"/>
      <c r="AU1303" s="221"/>
      <c r="AV1303" s="221"/>
      <c r="AW1303" s="221"/>
      <c r="AX1303" s="221"/>
      <c r="AY1303" s="221"/>
      <c r="AZ1303" s="221"/>
    </row>
    <row r="1304" spans="1:52" x14ac:dyDescent="0.15">
      <c r="A1304" s="278"/>
      <c r="B1304" s="274"/>
      <c r="C1304" s="340"/>
      <c r="D1304" s="340"/>
      <c r="E1304" s="341"/>
      <c r="F1304" s="341"/>
      <c r="G1304" s="341"/>
      <c r="H1304" s="341"/>
      <c r="I1304" s="341"/>
      <c r="J1304" s="341"/>
      <c r="AH1304" s="221"/>
      <c r="AI1304" s="221"/>
      <c r="AJ1304" s="221"/>
      <c r="AK1304" s="221"/>
      <c r="AL1304" s="221"/>
      <c r="AM1304" s="221"/>
      <c r="AN1304" s="221"/>
      <c r="AO1304" s="221"/>
      <c r="AP1304" s="221"/>
      <c r="AQ1304" s="219"/>
      <c r="AR1304" s="219"/>
      <c r="AS1304" s="221"/>
      <c r="AT1304" s="221"/>
      <c r="AU1304" s="221"/>
      <c r="AV1304" s="221"/>
      <c r="AW1304" s="221"/>
      <c r="AX1304" s="221"/>
      <c r="AY1304" s="221"/>
      <c r="AZ1304" s="221"/>
    </row>
    <row r="1305" spans="1:52" x14ac:dyDescent="0.15">
      <c r="A1305" s="278"/>
      <c r="B1305" s="274"/>
      <c r="C1305" s="340"/>
      <c r="D1305" s="340"/>
      <c r="E1305" s="341"/>
      <c r="F1305" s="341"/>
      <c r="G1305" s="341"/>
      <c r="H1305" s="341"/>
      <c r="I1305" s="341"/>
      <c r="J1305" s="341"/>
      <c r="AH1305" s="221"/>
      <c r="AI1305" s="221"/>
      <c r="AJ1305" s="221"/>
      <c r="AK1305" s="221"/>
      <c r="AL1305" s="221"/>
      <c r="AM1305" s="221"/>
      <c r="AN1305" s="221"/>
      <c r="AO1305" s="221"/>
      <c r="AP1305" s="221"/>
      <c r="AQ1305" s="219"/>
      <c r="AR1305" s="219"/>
      <c r="AS1305" s="221"/>
      <c r="AT1305" s="221"/>
      <c r="AU1305" s="221"/>
      <c r="AV1305" s="221"/>
      <c r="AW1305" s="221"/>
      <c r="AX1305" s="221"/>
      <c r="AY1305" s="221"/>
      <c r="AZ1305" s="221"/>
    </row>
    <row r="1306" spans="1:52" x14ac:dyDescent="0.15">
      <c r="A1306" s="278"/>
      <c r="B1306" s="274"/>
      <c r="C1306" s="340"/>
      <c r="D1306" s="340"/>
      <c r="E1306" s="341"/>
      <c r="F1306" s="341"/>
      <c r="G1306" s="341"/>
      <c r="H1306" s="341"/>
      <c r="I1306" s="341"/>
      <c r="J1306" s="341"/>
      <c r="AH1306" s="221"/>
      <c r="AI1306" s="221"/>
      <c r="AJ1306" s="221"/>
      <c r="AK1306" s="221"/>
      <c r="AL1306" s="221"/>
      <c r="AM1306" s="221"/>
      <c r="AN1306" s="221"/>
      <c r="AO1306" s="221"/>
      <c r="AP1306" s="221"/>
      <c r="AQ1306" s="219"/>
      <c r="AR1306" s="219"/>
      <c r="AS1306" s="221"/>
      <c r="AT1306" s="221"/>
      <c r="AU1306" s="221"/>
      <c r="AV1306" s="221"/>
      <c r="AW1306" s="221"/>
      <c r="AX1306" s="221"/>
      <c r="AY1306" s="221"/>
      <c r="AZ1306" s="221"/>
    </row>
    <row r="1307" spans="1:52" x14ac:dyDescent="0.15">
      <c r="A1307" s="278"/>
      <c r="B1307" s="274"/>
      <c r="C1307" s="340"/>
      <c r="D1307" s="340"/>
      <c r="E1307" s="341"/>
      <c r="F1307" s="341"/>
      <c r="G1307" s="341"/>
      <c r="H1307" s="341"/>
      <c r="I1307" s="341"/>
      <c r="J1307" s="341"/>
      <c r="AH1307" s="221"/>
      <c r="AI1307" s="221"/>
      <c r="AJ1307" s="221"/>
      <c r="AK1307" s="221"/>
      <c r="AL1307" s="221"/>
      <c r="AM1307" s="221"/>
      <c r="AN1307" s="221"/>
      <c r="AO1307" s="221"/>
      <c r="AP1307" s="221"/>
      <c r="AQ1307" s="219"/>
      <c r="AR1307" s="219"/>
      <c r="AS1307" s="221"/>
      <c r="AT1307" s="221"/>
      <c r="AU1307" s="221"/>
      <c r="AV1307" s="221"/>
      <c r="AW1307" s="221"/>
      <c r="AX1307" s="221"/>
      <c r="AY1307" s="221"/>
      <c r="AZ1307" s="221"/>
    </row>
    <row r="1308" spans="1:52" x14ac:dyDescent="0.15">
      <c r="A1308" s="278"/>
      <c r="B1308" s="274"/>
      <c r="C1308" s="340"/>
      <c r="D1308" s="340"/>
      <c r="E1308" s="341"/>
      <c r="F1308" s="341"/>
      <c r="G1308" s="341"/>
      <c r="H1308" s="341"/>
      <c r="I1308" s="341"/>
      <c r="J1308" s="341"/>
      <c r="AH1308" s="221"/>
      <c r="AI1308" s="221"/>
      <c r="AJ1308" s="221"/>
      <c r="AK1308" s="221"/>
      <c r="AL1308" s="221"/>
      <c r="AM1308" s="221"/>
      <c r="AN1308" s="221"/>
      <c r="AO1308" s="221"/>
      <c r="AP1308" s="221"/>
      <c r="AQ1308" s="219"/>
      <c r="AR1308" s="219"/>
      <c r="AS1308" s="221"/>
      <c r="AT1308" s="221"/>
      <c r="AU1308" s="221"/>
      <c r="AV1308" s="221"/>
      <c r="AW1308" s="221"/>
      <c r="AX1308" s="221"/>
      <c r="AY1308" s="221"/>
      <c r="AZ1308" s="221"/>
    </row>
    <row r="1309" spans="1:52" x14ac:dyDescent="0.15">
      <c r="A1309" s="278"/>
      <c r="B1309" s="274"/>
      <c r="C1309" s="340"/>
      <c r="D1309" s="340"/>
      <c r="E1309" s="341"/>
      <c r="F1309" s="341"/>
      <c r="G1309" s="341"/>
      <c r="H1309" s="341"/>
      <c r="I1309" s="341"/>
      <c r="J1309" s="341"/>
      <c r="AH1309" s="221"/>
      <c r="AI1309" s="221"/>
      <c r="AJ1309" s="221"/>
      <c r="AK1309" s="221"/>
      <c r="AL1309" s="221"/>
      <c r="AM1309" s="221"/>
      <c r="AN1309" s="221"/>
      <c r="AO1309" s="221"/>
      <c r="AP1309" s="221"/>
      <c r="AQ1309" s="219"/>
      <c r="AR1309" s="219"/>
      <c r="AS1309" s="221"/>
      <c r="AT1309" s="221"/>
      <c r="AU1309" s="221"/>
      <c r="AV1309" s="221"/>
      <c r="AW1309" s="221"/>
      <c r="AX1309" s="221"/>
      <c r="AY1309" s="221"/>
      <c r="AZ1309" s="221"/>
    </row>
    <row r="1310" spans="1:52" x14ac:dyDescent="0.15">
      <c r="A1310" s="278"/>
      <c r="B1310" s="274"/>
      <c r="C1310" s="340"/>
      <c r="D1310" s="340"/>
      <c r="E1310" s="341"/>
      <c r="F1310" s="341"/>
      <c r="G1310" s="341"/>
      <c r="H1310" s="341"/>
      <c r="I1310" s="341"/>
      <c r="J1310" s="341"/>
      <c r="AH1310" s="221"/>
      <c r="AI1310" s="221"/>
      <c r="AJ1310" s="221"/>
      <c r="AK1310" s="221"/>
      <c r="AL1310" s="221"/>
      <c r="AM1310" s="221"/>
      <c r="AN1310" s="221"/>
      <c r="AO1310" s="221"/>
      <c r="AP1310" s="221"/>
      <c r="AQ1310" s="219"/>
      <c r="AR1310" s="219"/>
      <c r="AS1310" s="221"/>
      <c r="AT1310" s="221"/>
      <c r="AU1310" s="221"/>
      <c r="AV1310" s="221"/>
      <c r="AW1310" s="221"/>
      <c r="AX1310" s="221"/>
      <c r="AY1310" s="221"/>
      <c r="AZ1310" s="221"/>
    </row>
    <row r="1311" spans="1:52" x14ac:dyDescent="0.15">
      <c r="A1311" s="278"/>
      <c r="B1311" s="274"/>
      <c r="C1311" s="340"/>
      <c r="D1311" s="340"/>
      <c r="E1311" s="341"/>
      <c r="F1311" s="341"/>
      <c r="G1311" s="341"/>
      <c r="H1311" s="341"/>
      <c r="I1311" s="341"/>
      <c r="J1311" s="341"/>
      <c r="AH1311" s="221"/>
      <c r="AI1311" s="221"/>
      <c r="AJ1311" s="221"/>
      <c r="AK1311" s="221"/>
      <c r="AL1311" s="221"/>
      <c r="AM1311" s="221"/>
      <c r="AN1311" s="221"/>
      <c r="AO1311" s="221"/>
      <c r="AP1311" s="221"/>
      <c r="AQ1311" s="219"/>
      <c r="AR1311" s="219"/>
      <c r="AS1311" s="221"/>
      <c r="AT1311" s="221"/>
      <c r="AU1311" s="221"/>
      <c r="AV1311" s="221"/>
      <c r="AW1311" s="221"/>
      <c r="AX1311" s="221"/>
      <c r="AY1311" s="221"/>
      <c r="AZ1311" s="221"/>
    </row>
    <row r="1312" spans="1:52" x14ac:dyDescent="0.15">
      <c r="A1312" s="278"/>
      <c r="B1312" s="274"/>
      <c r="C1312" s="340"/>
      <c r="D1312" s="340"/>
      <c r="E1312" s="341"/>
      <c r="F1312" s="341"/>
      <c r="G1312" s="341"/>
      <c r="H1312" s="341"/>
      <c r="I1312" s="341"/>
      <c r="J1312" s="341"/>
      <c r="AH1312" s="221"/>
      <c r="AI1312" s="221"/>
      <c r="AJ1312" s="221"/>
      <c r="AK1312" s="221"/>
      <c r="AL1312" s="221"/>
      <c r="AM1312" s="221"/>
      <c r="AN1312" s="221"/>
      <c r="AO1312" s="221"/>
      <c r="AP1312" s="221"/>
      <c r="AQ1312" s="219"/>
      <c r="AR1312" s="219"/>
      <c r="AS1312" s="221"/>
      <c r="AT1312" s="221"/>
      <c r="AU1312" s="221"/>
      <c r="AV1312" s="221"/>
      <c r="AW1312" s="221"/>
      <c r="AX1312" s="221"/>
      <c r="AY1312" s="221"/>
      <c r="AZ1312" s="221"/>
    </row>
    <row r="1313" spans="1:52" x14ac:dyDescent="0.15">
      <c r="A1313" s="278"/>
      <c r="B1313" s="274"/>
      <c r="C1313" s="340"/>
      <c r="D1313" s="340"/>
      <c r="E1313" s="341"/>
      <c r="F1313" s="341"/>
      <c r="G1313" s="341"/>
      <c r="H1313" s="341"/>
      <c r="I1313" s="341"/>
      <c r="J1313" s="341"/>
      <c r="AH1313" s="221"/>
      <c r="AI1313" s="221"/>
      <c r="AJ1313" s="221"/>
      <c r="AK1313" s="221"/>
      <c r="AL1313" s="221"/>
      <c r="AM1313" s="221"/>
      <c r="AN1313" s="221"/>
      <c r="AO1313" s="221"/>
      <c r="AP1313" s="221"/>
      <c r="AQ1313" s="219"/>
      <c r="AR1313" s="219"/>
      <c r="AS1313" s="221"/>
      <c r="AT1313" s="221"/>
      <c r="AU1313" s="221"/>
      <c r="AV1313" s="221"/>
      <c r="AW1313" s="221"/>
      <c r="AX1313" s="221"/>
      <c r="AY1313" s="221"/>
      <c r="AZ1313" s="221"/>
    </row>
    <row r="1314" spans="1:52" x14ac:dyDescent="0.15">
      <c r="A1314" s="278"/>
      <c r="B1314" s="274"/>
      <c r="C1314" s="340"/>
      <c r="D1314" s="340"/>
      <c r="E1314" s="341"/>
      <c r="F1314" s="341"/>
      <c r="G1314" s="341"/>
      <c r="H1314" s="341"/>
      <c r="I1314" s="341"/>
      <c r="J1314" s="341"/>
      <c r="AH1314" s="221"/>
      <c r="AI1314" s="221"/>
      <c r="AJ1314" s="221"/>
      <c r="AK1314" s="221"/>
      <c r="AL1314" s="221"/>
      <c r="AM1314" s="221"/>
      <c r="AN1314" s="221"/>
      <c r="AO1314" s="221"/>
      <c r="AP1314" s="221"/>
      <c r="AQ1314" s="219"/>
      <c r="AR1314" s="219"/>
      <c r="AS1314" s="221"/>
      <c r="AT1314" s="221"/>
      <c r="AU1314" s="221"/>
      <c r="AV1314" s="221"/>
      <c r="AW1314" s="221"/>
      <c r="AX1314" s="221"/>
      <c r="AY1314" s="221"/>
      <c r="AZ1314" s="221"/>
    </row>
    <row r="1315" spans="1:52" x14ac:dyDescent="0.15">
      <c r="A1315" s="278"/>
      <c r="B1315" s="274"/>
      <c r="C1315" s="340"/>
      <c r="D1315" s="340"/>
      <c r="E1315" s="341"/>
      <c r="F1315" s="341"/>
      <c r="G1315" s="341"/>
      <c r="H1315" s="341"/>
      <c r="I1315" s="341"/>
      <c r="J1315" s="341"/>
      <c r="AH1315" s="221"/>
      <c r="AI1315" s="221"/>
      <c r="AJ1315" s="221"/>
      <c r="AK1315" s="221"/>
      <c r="AL1315" s="221"/>
      <c r="AM1315" s="221"/>
      <c r="AN1315" s="221"/>
      <c r="AO1315" s="221"/>
      <c r="AP1315" s="221"/>
      <c r="AQ1315" s="219"/>
      <c r="AR1315" s="219"/>
      <c r="AS1315" s="221"/>
      <c r="AT1315" s="221"/>
      <c r="AU1315" s="221"/>
      <c r="AV1315" s="221"/>
      <c r="AW1315" s="221"/>
      <c r="AX1315" s="221"/>
      <c r="AY1315" s="221"/>
      <c r="AZ1315" s="221"/>
    </row>
    <row r="1316" spans="1:52" x14ac:dyDescent="0.15">
      <c r="A1316" s="278"/>
      <c r="B1316" s="274"/>
      <c r="C1316" s="340"/>
      <c r="D1316" s="340"/>
      <c r="E1316" s="341"/>
      <c r="F1316" s="341"/>
      <c r="G1316" s="341"/>
      <c r="H1316" s="341"/>
      <c r="I1316" s="341"/>
      <c r="J1316" s="341"/>
      <c r="AH1316" s="221"/>
      <c r="AI1316" s="221"/>
      <c r="AJ1316" s="221"/>
      <c r="AK1316" s="221"/>
      <c r="AL1316" s="221"/>
      <c r="AM1316" s="221"/>
      <c r="AN1316" s="221"/>
      <c r="AO1316" s="221"/>
      <c r="AP1316" s="221"/>
      <c r="AQ1316" s="219"/>
      <c r="AR1316" s="219"/>
      <c r="AS1316" s="221"/>
      <c r="AT1316" s="221"/>
      <c r="AU1316" s="221"/>
      <c r="AV1316" s="221"/>
      <c r="AW1316" s="221"/>
      <c r="AX1316" s="221"/>
      <c r="AY1316" s="221"/>
      <c r="AZ1316" s="221"/>
    </row>
    <row r="1317" spans="1:52" x14ac:dyDescent="0.15">
      <c r="A1317" s="278"/>
      <c r="B1317" s="274"/>
      <c r="C1317" s="340"/>
      <c r="D1317" s="340"/>
      <c r="E1317" s="341"/>
      <c r="F1317" s="341"/>
      <c r="G1317" s="341"/>
      <c r="H1317" s="341"/>
      <c r="I1317" s="341"/>
      <c r="J1317" s="341"/>
      <c r="AH1317" s="221"/>
      <c r="AI1317" s="221"/>
      <c r="AJ1317" s="221"/>
      <c r="AK1317" s="221"/>
      <c r="AL1317" s="221"/>
      <c r="AM1317" s="221"/>
      <c r="AN1317" s="221"/>
      <c r="AO1317" s="221"/>
      <c r="AP1317" s="221"/>
      <c r="AQ1317" s="219"/>
      <c r="AR1317" s="219"/>
      <c r="AS1317" s="221"/>
      <c r="AT1317" s="221"/>
      <c r="AU1317" s="221"/>
      <c r="AV1317" s="221"/>
      <c r="AW1317" s="221"/>
      <c r="AX1317" s="221"/>
      <c r="AY1317" s="221"/>
      <c r="AZ1317" s="221"/>
    </row>
    <row r="1318" spans="1:52" x14ac:dyDescent="0.15">
      <c r="A1318" s="278"/>
      <c r="B1318" s="274"/>
      <c r="C1318" s="340"/>
      <c r="D1318" s="340"/>
      <c r="E1318" s="341"/>
      <c r="F1318" s="341"/>
      <c r="G1318" s="341"/>
      <c r="H1318" s="341"/>
      <c r="I1318" s="341"/>
      <c r="J1318" s="341"/>
      <c r="AH1318" s="221"/>
      <c r="AI1318" s="221"/>
      <c r="AJ1318" s="221"/>
      <c r="AK1318" s="221"/>
      <c r="AL1318" s="221"/>
      <c r="AM1318" s="221"/>
      <c r="AN1318" s="221"/>
      <c r="AO1318" s="221"/>
      <c r="AP1318" s="221"/>
      <c r="AQ1318" s="219"/>
      <c r="AR1318" s="219"/>
      <c r="AS1318" s="221"/>
      <c r="AT1318" s="221"/>
      <c r="AU1318" s="221"/>
      <c r="AV1318" s="221"/>
      <c r="AW1318" s="221"/>
      <c r="AX1318" s="221"/>
      <c r="AY1318" s="221"/>
      <c r="AZ1318" s="221"/>
    </row>
    <row r="1319" spans="1:52" x14ac:dyDescent="0.15">
      <c r="A1319" s="278"/>
      <c r="B1319" s="274"/>
      <c r="C1319" s="340"/>
      <c r="D1319" s="340"/>
      <c r="E1319" s="341"/>
      <c r="F1319" s="341"/>
      <c r="G1319" s="341"/>
      <c r="H1319" s="341"/>
      <c r="I1319" s="341"/>
      <c r="J1319" s="341"/>
      <c r="AH1319" s="221"/>
      <c r="AI1319" s="221"/>
      <c r="AJ1319" s="221"/>
      <c r="AK1319" s="221"/>
      <c r="AL1319" s="221"/>
      <c r="AM1319" s="221"/>
      <c r="AN1319" s="221"/>
      <c r="AO1319" s="221"/>
      <c r="AP1319" s="221"/>
      <c r="AQ1319" s="219"/>
      <c r="AR1319" s="219"/>
      <c r="AS1319" s="221"/>
      <c r="AT1319" s="221"/>
      <c r="AU1319" s="221"/>
      <c r="AV1319" s="221"/>
      <c r="AW1319" s="221"/>
      <c r="AX1319" s="221"/>
      <c r="AY1319" s="221"/>
      <c r="AZ1319" s="221"/>
    </row>
    <row r="1320" spans="1:52" x14ac:dyDescent="0.15">
      <c r="A1320" s="278"/>
      <c r="B1320" s="274"/>
      <c r="C1320" s="340"/>
      <c r="D1320" s="340"/>
      <c r="E1320" s="341"/>
      <c r="F1320" s="341"/>
      <c r="G1320" s="341"/>
      <c r="H1320" s="341"/>
      <c r="I1320" s="341"/>
      <c r="J1320" s="341"/>
      <c r="AH1320" s="221"/>
      <c r="AI1320" s="221"/>
      <c r="AJ1320" s="221"/>
      <c r="AK1320" s="221"/>
      <c r="AL1320" s="221"/>
      <c r="AM1320" s="221"/>
      <c r="AN1320" s="221"/>
      <c r="AO1320" s="221"/>
      <c r="AP1320" s="221"/>
      <c r="AQ1320" s="219"/>
      <c r="AR1320" s="219"/>
      <c r="AS1320" s="221"/>
      <c r="AT1320" s="221"/>
      <c r="AU1320" s="221"/>
      <c r="AV1320" s="221"/>
      <c r="AW1320" s="221"/>
      <c r="AX1320" s="221"/>
      <c r="AY1320" s="221"/>
      <c r="AZ1320" s="221"/>
    </row>
    <row r="1321" spans="1:52" x14ac:dyDescent="0.15">
      <c r="A1321" s="278"/>
      <c r="B1321" s="274"/>
      <c r="C1321" s="340"/>
      <c r="D1321" s="340"/>
      <c r="E1321" s="341"/>
      <c r="F1321" s="341"/>
      <c r="G1321" s="341"/>
      <c r="H1321" s="341"/>
      <c r="I1321" s="341"/>
      <c r="J1321" s="341"/>
      <c r="AH1321" s="221"/>
      <c r="AI1321" s="221"/>
      <c r="AJ1321" s="221"/>
      <c r="AK1321" s="221"/>
      <c r="AL1321" s="221"/>
      <c r="AM1321" s="221"/>
      <c r="AN1321" s="221"/>
      <c r="AO1321" s="221"/>
      <c r="AP1321" s="221"/>
      <c r="AQ1321" s="219"/>
      <c r="AR1321" s="219"/>
      <c r="AS1321" s="221"/>
      <c r="AT1321" s="221"/>
      <c r="AU1321" s="221"/>
      <c r="AV1321" s="221"/>
      <c r="AW1321" s="221"/>
      <c r="AX1321" s="221"/>
      <c r="AY1321" s="221"/>
      <c r="AZ1321" s="221"/>
    </row>
    <row r="1322" spans="1:52" x14ac:dyDescent="0.15">
      <c r="A1322" s="278"/>
      <c r="B1322" s="274"/>
      <c r="C1322" s="340"/>
      <c r="D1322" s="340"/>
      <c r="E1322" s="341"/>
      <c r="F1322" s="341"/>
      <c r="G1322" s="341"/>
      <c r="H1322" s="341"/>
      <c r="I1322" s="341"/>
      <c r="J1322" s="341"/>
      <c r="AH1322" s="221"/>
      <c r="AI1322" s="221"/>
      <c r="AJ1322" s="221"/>
      <c r="AK1322" s="221"/>
      <c r="AL1322" s="221"/>
      <c r="AM1322" s="221"/>
      <c r="AN1322" s="221"/>
      <c r="AO1322" s="221"/>
      <c r="AP1322" s="221"/>
      <c r="AQ1322" s="219"/>
      <c r="AR1322" s="219"/>
      <c r="AS1322" s="221"/>
      <c r="AT1322" s="221"/>
      <c r="AU1322" s="221"/>
      <c r="AV1322" s="221"/>
      <c r="AW1322" s="221"/>
      <c r="AX1322" s="221"/>
      <c r="AY1322" s="221"/>
      <c r="AZ1322" s="221"/>
    </row>
    <row r="1323" spans="1:52" x14ac:dyDescent="0.15">
      <c r="A1323" s="278"/>
      <c r="B1323" s="274"/>
      <c r="C1323" s="340"/>
      <c r="D1323" s="340"/>
      <c r="E1323" s="341"/>
      <c r="F1323" s="341"/>
      <c r="G1323" s="341"/>
      <c r="H1323" s="341"/>
      <c r="I1323" s="341"/>
      <c r="J1323" s="341"/>
      <c r="AH1323" s="221"/>
      <c r="AI1323" s="221"/>
      <c r="AJ1323" s="221"/>
      <c r="AK1323" s="221"/>
      <c r="AL1323" s="221"/>
      <c r="AM1323" s="221"/>
      <c r="AN1323" s="221"/>
      <c r="AO1323" s="221"/>
      <c r="AP1323" s="221"/>
      <c r="AQ1323" s="219"/>
      <c r="AR1323" s="219"/>
      <c r="AS1323" s="221"/>
      <c r="AT1323" s="221"/>
      <c r="AU1323" s="221"/>
      <c r="AV1323" s="221"/>
      <c r="AW1323" s="221"/>
      <c r="AX1323" s="221"/>
      <c r="AY1323" s="221"/>
      <c r="AZ1323" s="221"/>
    </row>
    <row r="1324" spans="1:52" x14ac:dyDescent="0.15">
      <c r="A1324" s="278"/>
      <c r="B1324" s="274"/>
      <c r="C1324" s="340"/>
      <c r="D1324" s="340"/>
      <c r="E1324" s="341"/>
      <c r="F1324" s="341"/>
      <c r="G1324" s="341"/>
      <c r="H1324" s="341"/>
      <c r="I1324" s="341"/>
      <c r="J1324" s="341"/>
      <c r="AH1324" s="221"/>
      <c r="AI1324" s="221"/>
      <c r="AJ1324" s="221"/>
      <c r="AK1324" s="221"/>
      <c r="AL1324" s="221"/>
      <c r="AM1324" s="221"/>
      <c r="AN1324" s="221"/>
      <c r="AO1324" s="221"/>
      <c r="AP1324" s="221"/>
      <c r="AQ1324" s="219"/>
      <c r="AR1324" s="219"/>
      <c r="AS1324" s="221"/>
      <c r="AT1324" s="221"/>
      <c r="AU1324" s="221"/>
      <c r="AV1324" s="221"/>
      <c r="AW1324" s="221"/>
      <c r="AX1324" s="221"/>
      <c r="AY1324" s="221"/>
      <c r="AZ1324" s="221"/>
    </row>
    <row r="1325" spans="1:52" x14ac:dyDescent="0.15">
      <c r="A1325" s="278"/>
      <c r="B1325" s="274"/>
      <c r="C1325" s="340"/>
      <c r="D1325" s="340"/>
      <c r="E1325" s="341"/>
      <c r="F1325" s="341"/>
      <c r="G1325" s="341"/>
      <c r="H1325" s="341"/>
      <c r="I1325" s="341"/>
      <c r="J1325" s="341"/>
      <c r="AH1325" s="221"/>
      <c r="AI1325" s="221"/>
      <c r="AJ1325" s="221"/>
      <c r="AK1325" s="221"/>
      <c r="AL1325" s="221"/>
      <c r="AM1325" s="221"/>
      <c r="AN1325" s="221"/>
      <c r="AO1325" s="221"/>
      <c r="AP1325" s="221"/>
      <c r="AQ1325" s="219"/>
      <c r="AR1325" s="219"/>
      <c r="AS1325" s="221"/>
      <c r="AT1325" s="221"/>
      <c r="AU1325" s="221"/>
      <c r="AV1325" s="221"/>
      <c r="AW1325" s="221"/>
      <c r="AX1325" s="221"/>
      <c r="AY1325" s="221"/>
      <c r="AZ1325" s="221"/>
    </row>
    <row r="1326" spans="1:52" x14ac:dyDescent="0.15">
      <c r="A1326" s="278"/>
      <c r="B1326" s="274"/>
      <c r="C1326" s="340"/>
      <c r="D1326" s="340"/>
      <c r="E1326" s="341"/>
      <c r="F1326" s="341"/>
      <c r="G1326" s="341"/>
      <c r="H1326" s="341"/>
      <c r="I1326" s="341"/>
      <c r="J1326" s="341"/>
      <c r="AH1326" s="221"/>
      <c r="AI1326" s="221"/>
      <c r="AJ1326" s="221"/>
      <c r="AK1326" s="221"/>
      <c r="AL1326" s="221"/>
      <c r="AM1326" s="221"/>
      <c r="AN1326" s="221"/>
      <c r="AO1326" s="221"/>
      <c r="AP1326" s="221"/>
      <c r="AQ1326" s="219"/>
      <c r="AR1326" s="219"/>
      <c r="AS1326" s="221"/>
      <c r="AT1326" s="221"/>
      <c r="AU1326" s="221"/>
      <c r="AV1326" s="221"/>
      <c r="AW1326" s="221"/>
      <c r="AX1326" s="221"/>
      <c r="AY1326" s="221"/>
      <c r="AZ1326" s="221"/>
    </row>
    <row r="1327" spans="1:52" x14ac:dyDescent="0.15">
      <c r="A1327" s="278"/>
      <c r="B1327" s="274"/>
      <c r="C1327" s="340"/>
      <c r="D1327" s="340"/>
      <c r="E1327" s="341"/>
      <c r="F1327" s="341"/>
      <c r="G1327" s="341"/>
      <c r="H1327" s="341"/>
      <c r="I1327" s="341"/>
      <c r="J1327" s="341"/>
      <c r="AH1327" s="221"/>
      <c r="AI1327" s="221"/>
      <c r="AJ1327" s="221"/>
      <c r="AK1327" s="221"/>
      <c r="AL1327" s="221"/>
      <c r="AM1327" s="221"/>
      <c r="AN1327" s="221"/>
      <c r="AO1327" s="221"/>
      <c r="AP1327" s="221"/>
      <c r="AQ1327" s="219"/>
      <c r="AR1327" s="219"/>
      <c r="AS1327" s="221"/>
      <c r="AT1327" s="221"/>
      <c r="AU1327" s="221"/>
      <c r="AV1327" s="221"/>
      <c r="AW1327" s="221"/>
      <c r="AX1327" s="221"/>
      <c r="AY1327" s="221"/>
      <c r="AZ1327" s="221"/>
    </row>
    <row r="1328" spans="1:52" x14ac:dyDescent="0.15">
      <c r="A1328" s="278"/>
      <c r="B1328" s="274"/>
      <c r="C1328" s="340"/>
      <c r="D1328" s="340"/>
      <c r="E1328" s="341"/>
      <c r="F1328" s="341"/>
      <c r="G1328" s="341"/>
      <c r="H1328" s="341"/>
      <c r="I1328" s="341"/>
      <c r="J1328" s="341"/>
      <c r="AH1328" s="221"/>
      <c r="AI1328" s="221"/>
      <c r="AJ1328" s="221"/>
      <c r="AK1328" s="221"/>
      <c r="AL1328" s="221"/>
      <c r="AM1328" s="221"/>
      <c r="AN1328" s="221"/>
      <c r="AO1328" s="221"/>
      <c r="AP1328" s="221"/>
      <c r="AQ1328" s="219"/>
      <c r="AR1328" s="219"/>
      <c r="AS1328" s="221"/>
      <c r="AT1328" s="221"/>
      <c r="AU1328" s="221"/>
      <c r="AV1328" s="221"/>
      <c r="AW1328" s="221"/>
      <c r="AX1328" s="221"/>
      <c r="AY1328" s="221"/>
      <c r="AZ1328" s="221"/>
    </row>
    <row r="1329" spans="1:52" x14ac:dyDescent="0.15">
      <c r="A1329" s="278"/>
      <c r="B1329" s="274"/>
      <c r="C1329" s="340"/>
      <c r="D1329" s="340"/>
      <c r="E1329" s="341"/>
      <c r="F1329" s="341"/>
      <c r="G1329" s="341"/>
      <c r="H1329" s="341"/>
      <c r="I1329" s="341"/>
      <c r="J1329" s="341"/>
      <c r="AH1329" s="221"/>
      <c r="AI1329" s="221"/>
      <c r="AJ1329" s="221"/>
      <c r="AK1329" s="221"/>
      <c r="AL1329" s="221"/>
      <c r="AM1329" s="221"/>
      <c r="AN1329" s="221"/>
      <c r="AO1329" s="221"/>
      <c r="AP1329" s="221"/>
      <c r="AQ1329" s="219"/>
      <c r="AR1329" s="219"/>
      <c r="AS1329" s="221"/>
      <c r="AT1329" s="221"/>
      <c r="AU1329" s="221"/>
      <c r="AV1329" s="221"/>
      <c r="AW1329" s="221"/>
      <c r="AX1329" s="221"/>
      <c r="AY1329" s="221"/>
      <c r="AZ1329" s="221"/>
    </row>
    <row r="1330" spans="1:52" x14ac:dyDescent="0.15">
      <c r="A1330" s="278"/>
      <c r="B1330" s="274"/>
      <c r="C1330" s="340"/>
      <c r="D1330" s="340"/>
      <c r="E1330" s="341"/>
      <c r="F1330" s="341"/>
      <c r="G1330" s="341"/>
      <c r="H1330" s="341"/>
      <c r="I1330" s="341"/>
      <c r="J1330" s="341"/>
      <c r="AH1330" s="221"/>
      <c r="AI1330" s="221"/>
      <c r="AJ1330" s="221"/>
      <c r="AK1330" s="221"/>
      <c r="AL1330" s="221"/>
      <c r="AM1330" s="221"/>
      <c r="AN1330" s="221"/>
      <c r="AO1330" s="221"/>
      <c r="AP1330" s="221"/>
      <c r="AQ1330" s="219"/>
      <c r="AR1330" s="219"/>
      <c r="AS1330" s="221"/>
      <c r="AT1330" s="221"/>
      <c r="AU1330" s="221"/>
      <c r="AV1330" s="221"/>
      <c r="AW1330" s="221"/>
      <c r="AX1330" s="221"/>
      <c r="AY1330" s="221"/>
      <c r="AZ1330" s="221"/>
    </row>
    <row r="1331" spans="1:52" x14ac:dyDescent="0.15">
      <c r="A1331" s="278"/>
      <c r="B1331" s="274"/>
      <c r="C1331" s="340"/>
      <c r="D1331" s="340"/>
      <c r="E1331" s="341"/>
      <c r="F1331" s="341"/>
      <c r="G1331" s="341"/>
      <c r="H1331" s="341"/>
      <c r="I1331" s="341"/>
      <c r="J1331" s="341"/>
      <c r="AH1331" s="221"/>
      <c r="AI1331" s="221"/>
      <c r="AJ1331" s="221"/>
      <c r="AK1331" s="221"/>
      <c r="AL1331" s="221"/>
      <c r="AM1331" s="221"/>
      <c r="AN1331" s="221"/>
      <c r="AO1331" s="221"/>
      <c r="AP1331" s="221"/>
      <c r="AQ1331" s="219"/>
      <c r="AR1331" s="219"/>
      <c r="AS1331" s="221"/>
      <c r="AT1331" s="221"/>
      <c r="AU1331" s="221"/>
      <c r="AV1331" s="221"/>
      <c r="AW1331" s="221"/>
      <c r="AX1331" s="221"/>
      <c r="AY1331" s="221"/>
      <c r="AZ1331" s="221"/>
    </row>
    <row r="1332" spans="1:52" x14ac:dyDescent="0.15">
      <c r="A1332" s="278"/>
      <c r="B1332" s="274"/>
      <c r="C1332" s="340"/>
      <c r="D1332" s="340"/>
      <c r="E1332" s="341"/>
      <c r="F1332" s="341"/>
      <c r="G1332" s="341"/>
      <c r="H1332" s="341"/>
      <c r="I1332" s="341"/>
      <c r="J1332" s="341"/>
      <c r="AH1332" s="221"/>
      <c r="AI1332" s="221"/>
      <c r="AJ1332" s="221"/>
      <c r="AK1332" s="221"/>
      <c r="AL1332" s="221"/>
      <c r="AM1332" s="221"/>
      <c r="AN1332" s="221"/>
      <c r="AO1332" s="221"/>
      <c r="AP1332" s="221"/>
      <c r="AQ1332" s="219"/>
      <c r="AR1332" s="219"/>
      <c r="AS1332" s="221"/>
      <c r="AT1332" s="221"/>
      <c r="AU1332" s="221"/>
      <c r="AV1332" s="221"/>
      <c r="AW1332" s="221"/>
      <c r="AX1332" s="221"/>
      <c r="AY1332" s="221"/>
      <c r="AZ1332" s="221"/>
    </row>
    <row r="1333" spans="1:52" x14ac:dyDescent="0.15">
      <c r="A1333" s="278"/>
      <c r="B1333" s="274"/>
      <c r="C1333" s="340"/>
      <c r="D1333" s="340"/>
      <c r="E1333" s="341"/>
      <c r="F1333" s="341"/>
      <c r="G1333" s="341"/>
      <c r="H1333" s="341"/>
      <c r="I1333" s="341"/>
      <c r="J1333" s="341"/>
      <c r="AH1333" s="221"/>
      <c r="AI1333" s="221"/>
      <c r="AJ1333" s="221"/>
      <c r="AK1333" s="221"/>
      <c r="AL1333" s="221"/>
      <c r="AM1333" s="221"/>
      <c r="AN1333" s="221"/>
      <c r="AO1333" s="221"/>
      <c r="AP1333" s="221"/>
      <c r="AQ1333" s="219"/>
      <c r="AR1333" s="219"/>
      <c r="AS1333" s="221"/>
      <c r="AT1333" s="221"/>
      <c r="AU1333" s="221"/>
      <c r="AV1333" s="221"/>
      <c r="AW1333" s="221"/>
      <c r="AX1333" s="221"/>
      <c r="AY1333" s="221"/>
      <c r="AZ1333" s="221"/>
    </row>
    <row r="1334" spans="1:52" x14ac:dyDescent="0.15">
      <c r="A1334" s="278"/>
      <c r="B1334" s="274"/>
      <c r="C1334" s="340"/>
      <c r="D1334" s="340"/>
      <c r="E1334" s="341"/>
      <c r="F1334" s="341"/>
      <c r="G1334" s="341"/>
      <c r="H1334" s="341"/>
      <c r="I1334" s="341"/>
      <c r="J1334" s="341"/>
      <c r="AH1334" s="221"/>
      <c r="AI1334" s="221"/>
      <c r="AJ1334" s="221"/>
      <c r="AK1334" s="221"/>
      <c r="AL1334" s="221"/>
      <c r="AM1334" s="221"/>
      <c r="AN1334" s="221"/>
      <c r="AO1334" s="221"/>
      <c r="AP1334" s="221"/>
      <c r="AQ1334" s="219"/>
      <c r="AR1334" s="219"/>
      <c r="AS1334" s="221"/>
      <c r="AT1334" s="221"/>
      <c r="AU1334" s="221"/>
      <c r="AV1334" s="221"/>
      <c r="AW1334" s="221"/>
      <c r="AX1334" s="221"/>
      <c r="AY1334" s="221"/>
      <c r="AZ1334" s="221"/>
    </row>
    <row r="1335" spans="1:52" x14ac:dyDescent="0.15">
      <c r="A1335" s="278"/>
      <c r="B1335" s="274"/>
      <c r="C1335" s="340"/>
      <c r="D1335" s="340"/>
      <c r="E1335" s="341"/>
      <c r="F1335" s="341"/>
      <c r="G1335" s="341"/>
      <c r="H1335" s="341"/>
      <c r="I1335" s="341"/>
      <c r="J1335" s="341"/>
      <c r="AH1335" s="221"/>
      <c r="AI1335" s="221"/>
      <c r="AJ1335" s="221"/>
      <c r="AK1335" s="221"/>
      <c r="AL1335" s="221"/>
      <c r="AM1335" s="221"/>
      <c r="AN1335" s="221"/>
      <c r="AO1335" s="221"/>
      <c r="AP1335" s="221"/>
      <c r="AQ1335" s="219"/>
      <c r="AR1335" s="219"/>
      <c r="AS1335" s="221"/>
      <c r="AT1335" s="221"/>
      <c r="AU1335" s="221"/>
      <c r="AV1335" s="221"/>
      <c r="AW1335" s="221"/>
      <c r="AX1335" s="221"/>
      <c r="AY1335" s="221"/>
      <c r="AZ1335" s="221"/>
    </row>
    <row r="1336" spans="1:52" x14ac:dyDescent="0.15">
      <c r="A1336" s="278"/>
      <c r="B1336" s="274"/>
      <c r="C1336" s="340"/>
      <c r="D1336" s="340"/>
      <c r="E1336" s="341"/>
      <c r="F1336" s="341"/>
      <c r="G1336" s="341"/>
      <c r="H1336" s="341"/>
      <c r="I1336" s="341"/>
      <c r="J1336" s="341"/>
      <c r="AH1336" s="221"/>
      <c r="AI1336" s="221"/>
      <c r="AJ1336" s="221"/>
      <c r="AK1336" s="221"/>
      <c r="AL1336" s="221"/>
      <c r="AM1336" s="221"/>
      <c r="AN1336" s="221"/>
      <c r="AO1336" s="221"/>
      <c r="AP1336" s="221"/>
      <c r="AQ1336" s="219"/>
      <c r="AR1336" s="219"/>
      <c r="AS1336" s="221"/>
      <c r="AT1336" s="221"/>
      <c r="AU1336" s="221"/>
      <c r="AV1336" s="221"/>
      <c r="AW1336" s="221"/>
      <c r="AX1336" s="221"/>
      <c r="AY1336" s="221"/>
      <c r="AZ1336" s="221"/>
    </row>
    <row r="1337" spans="1:52" x14ac:dyDescent="0.15">
      <c r="A1337" s="278"/>
      <c r="B1337" s="274"/>
      <c r="C1337" s="340"/>
      <c r="D1337" s="340"/>
      <c r="E1337" s="341"/>
      <c r="F1337" s="341"/>
      <c r="G1337" s="341"/>
      <c r="H1337" s="341"/>
      <c r="I1337" s="341"/>
      <c r="J1337" s="341"/>
      <c r="AH1337" s="221"/>
      <c r="AI1337" s="221"/>
      <c r="AJ1337" s="221"/>
      <c r="AK1337" s="221"/>
      <c r="AL1337" s="221"/>
      <c r="AM1337" s="221"/>
      <c r="AN1337" s="221"/>
      <c r="AO1337" s="221"/>
      <c r="AP1337" s="221"/>
      <c r="AQ1337" s="219"/>
      <c r="AR1337" s="219"/>
      <c r="AS1337" s="221"/>
      <c r="AT1337" s="221"/>
      <c r="AU1337" s="221"/>
      <c r="AV1337" s="221"/>
      <c r="AW1337" s="221"/>
      <c r="AX1337" s="221"/>
      <c r="AY1337" s="221"/>
      <c r="AZ1337" s="221"/>
    </row>
    <row r="1338" spans="1:52" x14ac:dyDescent="0.15">
      <c r="A1338" s="278"/>
      <c r="B1338" s="274"/>
      <c r="C1338" s="340"/>
      <c r="D1338" s="340"/>
      <c r="E1338" s="341"/>
      <c r="F1338" s="341"/>
      <c r="G1338" s="341"/>
      <c r="H1338" s="341"/>
      <c r="I1338" s="341"/>
      <c r="J1338" s="341"/>
      <c r="AH1338" s="221"/>
      <c r="AI1338" s="221"/>
      <c r="AJ1338" s="221"/>
      <c r="AK1338" s="221"/>
      <c r="AL1338" s="221"/>
      <c r="AM1338" s="221"/>
      <c r="AN1338" s="221"/>
      <c r="AO1338" s="221"/>
      <c r="AP1338" s="221"/>
      <c r="AQ1338" s="219"/>
      <c r="AR1338" s="219"/>
      <c r="AS1338" s="221"/>
      <c r="AT1338" s="221"/>
      <c r="AU1338" s="221"/>
      <c r="AV1338" s="221"/>
      <c r="AW1338" s="221"/>
      <c r="AX1338" s="221"/>
      <c r="AY1338" s="221"/>
      <c r="AZ1338" s="221"/>
    </row>
    <row r="1339" spans="1:52" x14ac:dyDescent="0.15">
      <c r="A1339" s="278"/>
      <c r="B1339" s="274"/>
      <c r="C1339" s="340"/>
      <c r="D1339" s="340"/>
      <c r="E1339" s="341"/>
      <c r="F1339" s="341"/>
      <c r="G1339" s="341"/>
      <c r="H1339" s="341"/>
      <c r="I1339" s="341"/>
      <c r="J1339" s="341"/>
      <c r="AH1339" s="221"/>
      <c r="AI1339" s="221"/>
      <c r="AJ1339" s="221"/>
      <c r="AK1339" s="221"/>
      <c r="AL1339" s="221"/>
      <c r="AM1339" s="221"/>
      <c r="AN1339" s="221"/>
      <c r="AO1339" s="221"/>
      <c r="AP1339" s="221"/>
      <c r="AQ1339" s="219"/>
      <c r="AR1339" s="219"/>
      <c r="AS1339" s="221"/>
      <c r="AT1339" s="221"/>
      <c r="AU1339" s="221"/>
      <c r="AV1339" s="221"/>
      <c r="AW1339" s="221"/>
      <c r="AX1339" s="221"/>
      <c r="AY1339" s="221"/>
      <c r="AZ1339" s="221"/>
    </row>
    <row r="1340" spans="1:52" x14ac:dyDescent="0.15">
      <c r="A1340" s="278"/>
      <c r="B1340" s="274"/>
      <c r="C1340" s="340"/>
      <c r="D1340" s="340"/>
      <c r="E1340" s="341"/>
      <c r="F1340" s="341"/>
      <c r="G1340" s="341"/>
      <c r="H1340" s="341"/>
      <c r="I1340" s="341"/>
      <c r="J1340" s="341"/>
      <c r="AH1340" s="221"/>
      <c r="AI1340" s="221"/>
      <c r="AJ1340" s="221"/>
      <c r="AK1340" s="221"/>
      <c r="AL1340" s="221"/>
      <c r="AM1340" s="221"/>
      <c r="AN1340" s="221"/>
      <c r="AO1340" s="221"/>
      <c r="AP1340" s="221"/>
      <c r="AQ1340" s="219"/>
      <c r="AR1340" s="219"/>
      <c r="AS1340" s="221"/>
      <c r="AT1340" s="221"/>
      <c r="AU1340" s="221"/>
      <c r="AV1340" s="221"/>
      <c r="AW1340" s="221"/>
      <c r="AX1340" s="221"/>
      <c r="AY1340" s="221"/>
      <c r="AZ1340" s="221"/>
    </row>
    <row r="1341" spans="1:52" x14ac:dyDescent="0.15">
      <c r="A1341" s="278"/>
      <c r="B1341" s="274"/>
      <c r="C1341" s="340"/>
      <c r="D1341" s="340"/>
      <c r="E1341" s="341"/>
      <c r="F1341" s="341"/>
      <c r="G1341" s="341"/>
      <c r="H1341" s="341"/>
      <c r="I1341" s="341"/>
      <c r="J1341" s="341"/>
      <c r="AH1341" s="221"/>
      <c r="AI1341" s="221"/>
      <c r="AJ1341" s="221"/>
      <c r="AK1341" s="221"/>
      <c r="AL1341" s="221"/>
      <c r="AM1341" s="221"/>
      <c r="AN1341" s="221"/>
      <c r="AO1341" s="221"/>
      <c r="AP1341" s="221"/>
      <c r="AQ1341" s="219"/>
      <c r="AR1341" s="219"/>
      <c r="AS1341" s="221"/>
      <c r="AT1341" s="221"/>
      <c r="AU1341" s="221"/>
      <c r="AV1341" s="221"/>
      <c r="AW1341" s="221"/>
      <c r="AX1341" s="221"/>
      <c r="AY1341" s="221"/>
      <c r="AZ1341" s="221"/>
    </row>
    <row r="1342" spans="1:52" x14ac:dyDescent="0.15">
      <c r="A1342" s="278"/>
      <c r="B1342" s="274"/>
      <c r="C1342" s="340"/>
      <c r="D1342" s="340"/>
      <c r="E1342" s="341"/>
      <c r="F1342" s="341"/>
      <c r="G1342" s="341"/>
      <c r="H1342" s="341"/>
      <c r="I1342" s="341"/>
      <c r="J1342" s="341"/>
      <c r="AH1342" s="221"/>
      <c r="AI1342" s="221"/>
      <c r="AJ1342" s="221"/>
      <c r="AK1342" s="221"/>
      <c r="AL1342" s="221"/>
      <c r="AM1342" s="221"/>
      <c r="AN1342" s="221"/>
      <c r="AO1342" s="221"/>
      <c r="AP1342" s="221"/>
      <c r="AQ1342" s="219"/>
      <c r="AR1342" s="219"/>
      <c r="AS1342" s="221"/>
      <c r="AT1342" s="221"/>
      <c r="AU1342" s="221"/>
      <c r="AV1342" s="221"/>
      <c r="AW1342" s="221"/>
      <c r="AX1342" s="221"/>
      <c r="AY1342" s="221"/>
      <c r="AZ1342" s="221"/>
    </row>
    <row r="1343" spans="1:52" x14ac:dyDescent="0.15">
      <c r="A1343" s="278"/>
      <c r="B1343" s="274"/>
      <c r="C1343" s="340"/>
      <c r="D1343" s="340"/>
      <c r="E1343" s="341"/>
      <c r="F1343" s="341"/>
      <c r="G1343" s="341"/>
      <c r="H1343" s="341"/>
      <c r="I1343" s="341"/>
      <c r="J1343" s="341"/>
      <c r="AH1343" s="221"/>
      <c r="AI1343" s="221"/>
      <c r="AJ1343" s="221"/>
      <c r="AK1343" s="221"/>
      <c r="AL1343" s="221"/>
      <c r="AM1343" s="221"/>
      <c r="AN1343" s="221"/>
      <c r="AO1343" s="221"/>
      <c r="AP1343" s="221"/>
      <c r="AQ1343" s="219"/>
      <c r="AR1343" s="219"/>
      <c r="AS1343" s="221"/>
      <c r="AT1343" s="221"/>
      <c r="AU1343" s="221"/>
      <c r="AV1343" s="221"/>
      <c r="AW1343" s="221"/>
      <c r="AX1343" s="221"/>
      <c r="AY1343" s="221"/>
      <c r="AZ1343" s="221"/>
    </row>
    <row r="1344" spans="1:52" x14ac:dyDescent="0.15">
      <c r="A1344" s="278"/>
      <c r="B1344" s="274"/>
      <c r="C1344" s="340"/>
      <c r="D1344" s="340"/>
      <c r="E1344" s="341"/>
      <c r="F1344" s="341"/>
      <c r="G1344" s="341"/>
      <c r="H1344" s="341"/>
      <c r="I1344" s="341"/>
      <c r="J1344" s="341"/>
      <c r="AH1344" s="221"/>
      <c r="AI1344" s="221"/>
      <c r="AJ1344" s="221"/>
      <c r="AK1344" s="221"/>
      <c r="AL1344" s="221"/>
      <c r="AM1344" s="221"/>
      <c r="AN1344" s="221"/>
      <c r="AO1344" s="221"/>
      <c r="AP1344" s="221"/>
      <c r="AQ1344" s="219"/>
      <c r="AR1344" s="219"/>
      <c r="AS1344" s="221"/>
      <c r="AT1344" s="221"/>
      <c r="AU1344" s="221"/>
      <c r="AV1344" s="221"/>
      <c r="AW1344" s="221"/>
      <c r="AX1344" s="221"/>
      <c r="AY1344" s="221"/>
      <c r="AZ1344" s="221"/>
    </row>
    <row r="1345" spans="1:52" x14ac:dyDescent="0.15">
      <c r="A1345" s="278"/>
      <c r="B1345" s="274"/>
      <c r="C1345" s="340"/>
      <c r="D1345" s="340"/>
      <c r="E1345" s="341"/>
      <c r="F1345" s="341"/>
      <c r="G1345" s="341"/>
      <c r="H1345" s="341"/>
      <c r="I1345" s="341"/>
      <c r="J1345" s="341"/>
      <c r="AH1345" s="221"/>
      <c r="AI1345" s="221"/>
      <c r="AJ1345" s="221"/>
      <c r="AK1345" s="221"/>
      <c r="AL1345" s="221"/>
      <c r="AM1345" s="221"/>
      <c r="AN1345" s="221"/>
      <c r="AO1345" s="221"/>
      <c r="AP1345" s="221"/>
      <c r="AQ1345" s="219"/>
      <c r="AR1345" s="219"/>
      <c r="AS1345" s="221"/>
      <c r="AT1345" s="221"/>
      <c r="AU1345" s="221"/>
      <c r="AV1345" s="221"/>
      <c r="AW1345" s="221"/>
      <c r="AX1345" s="221"/>
      <c r="AY1345" s="221"/>
      <c r="AZ1345" s="221"/>
    </row>
    <row r="1346" spans="1:52" x14ac:dyDescent="0.15">
      <c r="A1346" s="278"/>
      <c r="B1346" s="274"/>
      <c r="C1346" s="340"/>
      <c r="D1346" s="340"/>
      <c r="E1346" s="341"/>
      <c r="F1346" s="341"/>
      <c r="G1346" s="341"/>
      <c r="H1346" s="341"/>
      <c r="I1346" s="341"/>
      <c r="J1346" s="341"/>
      <c r="AH1346" s="221"/>
      <c r="AI1346" s="221"/>
      <c r="AJ1346" s="221"/>
      <c r="AK1346" s="221"/>
      <c r="AL1346" s="221"/>
      <c r="AM1346" s="221"/>
      <c r="AN1346" s="221"/>
      <c r="AO1346" s="221"/>
      <c r="AP1346" s="221"/>
      <c r="AQ1346" s="219"/>
      <c r="AR1346" s="219"/>
      <c r="AS1346" s="221"/>
      <c r="AT1346" s="221"/>
      <c r="AU1346" s="221"/>
      <c r="AV1346" s="221"/>
      <c r="AW1346" s="221"/>
      <c r="AX1346" s="221"/>
      <c r="AY1346" s="221"/>
      <c r="AZ1346" s="221"/>
    </row>
    <row r="1347" spans="1:52" x14ac:dyDescent="0.15">
      <c r="A1347" s="278"/>
      <c r="B1347" s="274"/>
      <c r="C1347" s="340"/>
      <c r="D1347" s="340"/>
      <c r="E1347" s="341"/>
      <c r="F1347" s="341"/>
      <c r="G1347" s="341"/>
      <c r="H1347" s="341"/>
      <c r="I1347" s="341"/>
      <c r="J1347" s="341"/>
      <c r="AH1347" s="221"/>
      <c r="AI1347" s="221"/>
      <c r="AJ1347" s="221"/>
      <c r="AK1347" s="221"/>
      <c r="AL1347" s="221"/>
      <c r="AM1347" s="221"/>
      <c r="AN1347" s="221"/>
      <c r="AO1347" s="221"/>
      <c r="AP1347" s="221"/>
      <c r="AQ1347" s="219"/>
      <c r="AR1347" s="219"/>
      <c r="AS1347" s="221"/>
      <c r="AT1347" s="221"/>
      <c r="AU1347" s="221"/>
      <c r="AV1347" s="221"/>
      <c r="AW1347" s="221"/>
      <c r="AX1347" s="221"/>
      <c r="AY1347" s="221"/>
      <c r="AZ1347" s="221"/>
    </row>
    <row r="1348" spans="1:52" x14ac:dyDescent="0.15">
      <c r="A1348" s="278"/>
      <c r="B1348" s="274"/>
      <c r="C1348" s="340"/>
      <c r="D1348" s="340"/>
      <c r="E1348" s="341"/>
      <c r="F1348" s="341"/>
      <c r="G1348" s="341"/>
      <c r="H1348" s="341"/>
      <c r="I1348" s="341"/>
      <c r="J1348" s="341"/>
      <c r="AH1348" s="221"/>
      <c r="AI1348" s="221"/>
      <c r="AJ1348" s="221"/>
      <c r="AK1348" s="221"/>
      <c r="AL1348" s="221"/>
      <c r="AM1348" s="221"/>
      <c r="AN1348" s="221"/>
      <c r="AO1348" s="221"/>
      <c r="AP1348" s="221"/>
      <c r="AQ1348" s="219"/>
      <c r="AR1348" s="219"/>
      <c r="AS1348" s="221"/>
      <c r="AT1348" s="221"/>
      <c r="AU1348" s="221"/>
      <c r="AV1348" s="221"/>
      <c r="AW1348" s="221"/>
      <c r="AX1348" s="221"/>
      <c r="AY1348" s="221"/>
      <c r="AZ1348" s="221"/>
    </row>
    <row r="1349" spans="1:52" x14ac:dyDescent="0.15">
      <c r="A1349" s="278"/>
      <c r="B1349" s="274"/>
      <c r="C1349" s="340"/>
      <c r="D1349" s="340"/>
      <c r="E1349" s="341"/>
      <c r="F1349" s="341"/>
      <c r="G1349" s="341"/>
      <c r="H1349" s="341"/>
      <c r="I1349" s="341"/>
      <c r="J1349" s="341"/>
      <c r="AH1349" s="221"/>
      <c r="AI1349" s="221"/>
      <c r="AJ1349" s="221"/>
      <c r="AK1349" s="221"/>
      <c r="AL1349" s="221"/>
      <c r="AM1349" s="221"/>
      <c r="AN1349" s="221"/>
      <c r="AO1349" s="221"/>
      <c r="AP1349" s="221"/>
      <c r="AQ1349" s="219"/>
      <c r="AR1349" s="219"/>
      <c r="AS1349" s="221"/>
      <c r="AT1349" s="221"/>
      <c r="AU1349" s="221"/>
      <c r="AV1349" s="221"/>
      <c r="AW1349" s="221"/>
      <c r="AX1349" s="221"/>
      <c r="AY1349" s="221"/>
      <c r="AZ1349" s="221"/>
    </row>
    <row r="1350" spans="1:52" x14ac:dyDescent="0.15">
      <c r="A1350" s="278"/>
      <c r="B1350" s="274"/>
      <c r="C1350" s="340"/>
      <c r="D1350" s="340"/>
      <c r="E1350" s="341"/>
      <c r="F1350" s="341"/>
      <c r="G1350" s="341"/>
      <c r="H1350" s="341"/>
      <c r="I1350" s="341"/>
      <c r="J1350" s="341"/>
      <c r="AH1350" s="221"/>
      <c r="AI1350" s="221"/>
      <c r="AJ1350" s="221"/>
      <c r="AK1350" s="221"/>
      <c r="AL1350" s="221"/>
      <c r="AM1350" s="221"/>
      <c r="AN1350" s="221"/>
      <c r="AO1350" s="221"/>
      <c r="AP1350" s="221"/>
      <c r="AQ1350" s="219"/>
      <c r="AR1350" s="219"/>
      <c r="AS1350" s="221"/>
      <c r="AT1350" s="221"/>
      <c r="AU1350" s="221"/>
      <c r="AV1350" s="221"/>
      <c r="AW1350" s="221"/>
      <c r="AX1350" s="221"/>
      <c r="AY1350" s="221"/>
      <c r="AZ1350" s="221"/>
    </row>
    <row r="1351" spans="1:52" x14ac:dyDescent="0.15">
      <c r="A1351" s="278"/>
      <c r="B1351" s="274"/>
      <c r="C1351" s="340"/>
      <c r="D1351" s="340"/>
      <c r="E1351" s="341"/>
      <c r="F1351" s="341"/>
      <c r="G1351" s="341"/>
      <c r="H1351" s="341"/>
      <c r="I1351" s="341"/>
      <c r="J1351" s="341"/>
      <c r="AH1351" s="221"/>
      <c r="AI1351" s="221"/>
      <c r="AJ1351" s="221"/>
      <c r="AK1351" s="221"/>
      <c r="AL1351" s="221"/>
      <c r="AM1351" s="221"/>
      <c r="AN1351" s="221"/>
      <c r="AO1351" s="221"/>
      <c r="AP1351" s="221"/>
      <c r="AQ1351" s="219"/>
      <c r="AR1351" s="219"/>
      <c r="AS1351" s="221"/>
      <c r="AT1351" s="221"/>
      <c r="AU1351" s="221"/>
      <c r="AV1351" s="221"/>
      <c r="AW1351" s="221"/>
      <c r="AX1351" s="221"/>
      <c r="AY1351" s="221"/>
      <c r="AZ1351" s="221"/>
    </row>
    <row r="1352" spans="1:52" x14ac:dyDescent="0.15">
      <c r="A1352" s="278"/>
      <c r="B1352" s="274"/>
      <c r="C1352" s="340"/>
      <c r="D1352" s="340"/>
      <c r="E1352" s="341"/>
      <c r="F1352" s="341"/>
      <c r="G1352" s="341"/>
      <c r="H1352" s="341"/>
      <c r="I1352" s="341"/>
      <c r="J1352" s="341"/>
      <c r="AH1352" s="221"/>
      <c r="AI1352" s="221"/>
      <c r="AJ1352" s="221"/>
      <c r="AK1352" s="221"/>
      <c r="AL1352" s="221"/>
      <c r="AM1352" s="221"/>
      <c r="AN1352" s="221"/>
      <c r="AO1352" s="221"/>
      <c r="AP1352" s="221"/>
      <c r="AQ1352" s="219"/>
      <c r="AR1352" s="219"/>
      <c r="AS1352" s="221"/>
      <c r="AT1352" s="221"/>
      <c r="AU1352" s="221"/>
      <c r="AV1352" s="221"/>
      <c r="AW1352" s="221"/>
      <c r="AX1352" s="221"/>
      <c r="AY1352" s="221"/>
      <c r="AZ1352" s="221"/>
    </row>
    <row r="1353" spans="1:52" x14ac:dyDescent="0.15">
      <c r="A1353" s="278"/>
      <c r="B1353" s="274"/>
      <c r="C1353" s="340"/>
      <c r="D1353" s="340"/>
      <c r="E1353" s="341"/>
      <c r="F1353" s="341"/>
      <c r="G1353" s="341"/>
      <c r="H1353" s="341"/>
      <c r="I1353" s="341"/>
      <c r="J1353" s="341"/>
      <c r="AH1353" s="221"/>
      <c r="AI1353" s="221"/>
      <c r="AJ1353" s="221"/>
      <c r="AK1353" s="221"/>
      <c r="AL1353" s="221"/>
      <c r="AM1353" s="221"/>
      <c r="AN1353" s="221"/>
      <c r="AO1353" s="221"/>
      <c r="AP1353" s="221"/>
      <c r="AQ1353" s="219"/>
      <c r="AR1353" s="219"/>
      <c r="AS1353" s="221"/>
      <c r="AT1353" s="221"/>
      <c r="AU1353" s="221"/>
      <c r="AV1353" s="221"/>
      <c r="AW1353" s="221"/>
      <c r="AX1353" s="221"/>
      <c r="AY1353" s="221"/>
      <c r="AZ1353" s="221"/>
    </row>
    <row r="1354" spans="1:52" x14ac:dyDescent="0.15">
      <c r="A1354" s="278"/>
      <c r="B1354" s="274"/>
      <c r="C1354" s="340"/>
      <c r="D1354" s="340"/>
      <c r="E1354" s="341"/>
      <c r="F1354" s="341"/>
      <c r="G1354" s="341"/>
      <c r="H1354" s="341"/>
      <c r="I1354" s="341"/>
      <c r="J1354" s="341"/>
      <c r="AH1354" s="221"/>
      <c r="AI1354" s="221"/>
      <c r="AJ1354" s="221"/>
      <c r="AK1354" s="221"/>
      <c r="AL1354" s="221"/>
      <c r="AM1354" s="221"/>
      <c r="AN1354" s="221"/>
      <c r="AO1354" s="221"/>
      <c r="AP1354" s="221"/>
      <c r="AQ1354" s="219"/>
      <c r="AR1354" s="219"/>
      <c r="AS1354" s="221"/>
      <c r="AT1354" s="221"/>
      <c r="AU1354" s="221"/>
      <c r="AV1354" s="221"/>
      <c r="AW1354" s="221"/>
      <c r="AX1354" s="221"/>
      <c r="AY1354" s="221"/>
      <c r="AZ1354" s="221"/>
    </row>
    <row r="1355" spans="1:52" x14ac:dyDescent="0.15">
      <c r="A1355" s="278"/>
      <c r="B1355" s="274"/>
      <c r="C1355" s="340"/>
      <c r="D1355" s="340"/>
      <c r="E1355" s="341"/>
      <c r="F1355" s="341"/>
      <c r="G1355" s="341"/>
      <c r="H1355" s="341"/>
      <c r="I1355" s="341"/>
      <c r="J1355" s="341"/>
      <c r="AH1355" s="221"/>
      <c r="AI1355" s="221"/>
      <c r="AJ1355" s="221"/>
      <c r="AK1355" s="221"/>
      <c r="AL1355" s="221"/>
      <c r="AM1355" s="221"/>
      <c r="AN1355" s="221"/>
      <c r="AO1355" s="221"/>
      <c r="AP1355" s="221"/>
      <c r="AQ1355" s="219"/>
      <c r="AR1355" s="219"/>
      <c r="AS1355" s="221"/>
      <c r="AT1355" s="221"/>
      <c r="AU1355" s="221"/>
      <c r="AV1355" s="221"/>
      <c r="AW1355" s="221"/>
      <c r="AX1355" s="221"/>
      <c r="AY1355" s="221"/>
      <c r="AZ1355" s="221"/>
    </row>
    <row r="1356" spans="1:52" x14ac:dyDescent="0.15">
      <c r="A1356" s="278"/>
      <c r="B1356" s="274"/>
      <c r="C1356" s="340"/>
      <c r="D1356" s="340"/>
      <c r="E1356" s="341"/>
      <c r="F1356" s="341"/>
      <c r="G1356" s="341"/>
      <c r="H1356" s="341"/>
      <c r="I1356" s="341"/>
      <c r="J1356" s="341"/>
      <c r="AH1356" s="221"/>
      <c r="AI1356" s="221"/>
      <c r="AJ1356" s="221"/>
      <c r="AK1356" s="221"/>
      <c r="AL1356" s="221"/>
      <c r="AM1356" s="221"/>
      <c r="AN1356" s="221"/>
      <c r="AO1356" s="221"/>
      <c r="AP1356" s="221"/>
      <c r="AQ1356" s="219"/>
      <c r="AR1356" s="219"/>
      <c r="AS1356" s="221"/>
      <c r="AT1356" s="221"/>
      <c r="AU1356" s="221"/>
      <c r="AV1356" s="221"/>
      <c r="AW1356" s="221"/>
      <c r="AX1356" s="221"/>
      <c r="AY1356" s="221"/>
      <c r="AZ1356" s="221"/>
    </row>
    <row r="1357" spans="1:52" x14ac:dyDescent="0.15">
      <c r="A1357" s="278"/>
      <c r="B1357" s="274"/>
      <c r="C1357" s="340"/>
      <c r="D1357" s="340"/>
      <c r="E1357" s="341"/>
      <c r="F1357" s="341"/>
      <c r="G1357" s="341"/>
      <c r="H1357" s="341"/>
      <c r="I1357" s="341"/>
      <c r="J1357" s="341"/>
      <c r="AH1357" s="221"/>
      <c r="AI1357" s="221"/>
      <c r="AJ1357" s="221"/>
      <c r="AK1357" s="221"/>
      <c r="AL1357" s="221"/>
      <c r="AM1357" s="221"/>
      <c r="AN1357" s="221"/>
      <c r="AO1357" s="221"/>
      <c r="AP1357" s="221"/>
      <c r="AQ1357" s="219"/>
      <c r="AR1357" s="219"/>
      <c r="AS1357" s="221"/>
      <c r="AT1357" s="221"/>
      <c r="AU1357" s="221"/>
      <c r="AV1357" s="221"/>
      <c r="AW1357" s="221"/>
      <c r="AX1357" s="221"/>
      <c r="AY1357" s="221"/>
      <c r="AZ1357" s="221"/>
    </row>
    <row r="1358" spans="1:52" x14ac:dyDescent="0.15">
      <c r="A1358" s="278"/>
      <c r="B1358" s="274"/>
      <c r="C1358" s="340"/>
      <c r="D1358" s="340"/>
      <c r="E1358" s="341"/>
      <c r="F1358" s="341"/>
      <c r="G1358" s="341"/>
      <c r="H1358" s="341"/>
      <c r="I1358" s="341"/>
      <c r="J1358" s="341"/>
      <c r="AH1358" s="221"/>
      <c r="AI1358" s="221"/>
      <c r="AJ1358" s="221"/>
      <c r="AK1358" s="221"/>
      <c r="AL1358" s="221"/>
      <c r="AM1358" s="221"/>
      <c r="AN1358" s="221"/>
      <c r="AO1358" s="221"/>
      <c r="AP1358" s="221"/>
      <c r="AQ1358" s="219"/>
      <c r="AR1358" s="219"/>
      <c r="AS1358" s="221"/>
      <c r="AT1358" s="221"/>
      <c r="AU1358" s="221"/>
      <c r="AV1358" s="221"/>
      <c r="AW1358" s="221"/>
      <c r="AX1358" s="221"/>
      <c r="AY1358" s="221"/>
      <c r="AZ1358" s="221"/>
    </row>
    <row r="1359" spans="1:52" x14ac:dyDescent="0.15">
      <c r="A1359" s="278"/>
      <c r="B1359" s="274"/>
      <c r="C1359" s="340"/>
      <c r="D1359" s="340"/>
      <c r="E1359" s="341"/>
      <c r="F1359" s="341"/>
      <c r="G1359" s="341"/>
      <c r="H1359" s="341"/>
      <c r="I1359" s="341"/>
      <c r="J1359" s="341"/>
      <c r="AH1359" s="221"/>
      <c r="AI1359" s="221"/>
      <c r="AJ1359" s="221"/>
      <c r="AK1359" s="221"/>
      <c r="AL1359" s="221"/>
      <c r="AM1359" s="221"/>
      <c r="AN1359" s="221"/>
      <c r="AO1359" s="221"/>
      <c r="AP1359" s="221"/>
      <c r="AQ1359" s="219"/>
      <c r="AR1359" s="219"/>
      <c r="AS1359" s="221"/>
      <c r="AT1359" s="221"/>
      <c r="AU1359" s="221"/>
      <c r="AV1359" s="221"/>
      <c r="AW1359" s="221"/>
      <c r="AX1359" s="221"/>
      <c r="AY1359" s="221"/>
      <c r="AZ1359" s="221"/>
    </row>
    <row r="1360" spans="1:52" x14ac:dyDescent="0.15">
      <c r="A1360" s="278"/>
      <c r="B1360" s="274"/>
      <c r="C1360" s="340"/>
      <c r="D1360" s="340"/>
      <c r="E1360" s="341"/>
      <c r="F1360" s="341"/>
      <c r="G1360" s="341"/>
      <c r="H1360" s="341"/>
      <c r="I1360" s="341"/>
      <c r="J1360" s="341"/>
      <c r="AH1360" s="221"/>
      <c r="AI1360" s="221"/>
      <c r="AJ1360" s="221"/>
      <c r="AK1360" s="221"/>
      <c r="AL1360" s="221"/>
      <c r="AM1360" s="221"/>
      <c r="AN1360" s="221"/>
      <c r="AO1360" s="221"/>
      <c r="AP1360" s="221"/>
      <c r="AQ1360" s="219"/>
      <c r="AR1360" s="219"/>
      <c r="AS1360" s="221"/>
      <c r="AT1360" s="221"/>
      <c r="AU1360" s="221"/>
      <c r="AV1360" s="221"/>
      <c r="AW1360" s="221"/>
      <c r="AX1360" s="221"/>
      <c r="AY1360" s="221"/>
      <c r="AZ1360" s="221"/>
    </row>
    <row r="1361" spans="1:52" x14ac:dyDescent="0.15">
      <c r="A1361" s="278"/>
      <c r="B1361" s="274"/>
      <c r="C1361" s="340"/>
      <c r="D1361" s="340"/>
      <c r="E1361" s="341"/>
      <c r="F1361" s="341"/>
      <c r="G1361" s="341"/>
      <c r="H1361" s="341"/>
      <c r="I1361" s="341"/>
      <c r="J1361" s="341"/>
      <c r="AH1361" s="221"/>
      <c r="AI1361" s="221"/>
      <c r="AJ1361" s="221"/>
      <c r="AK1361" s="221"/>
      <c r="AL1361" s="221"/>
      <c r="AM1361" s="221"/>
      <c r="AN1361" s="221"/>
      <c r="AO1361" s="221"/>
      <c r="AP1361" s="221"/>
      <c r="AQ1361" s="219"/>
      <c r="AR1361" s="219"/>
      <c r="AS1361" s="221"/>
      <c r="AT1361" s="221"/>
      <c r="AU1361" s="221"/>
      <c r="AV1361" s="221"/>
      <c r="AW1361" s="221"/>
      <c r="AX1361" s="221"/>
      <c r="AY1361" s="221"/>
      <c r="AZ1361" s="221"/>
    </row>
    <row r="1362" spans="1:52" x14ac:dyDescent="0.15">
      <c r="A1362" s="278"/>
      <c r="B1362" s="274"/>
      <c r="C1362" s="340"/>
      <c r="D1362" s="340"/>
      <c r="E1362" s="341"/>
      <c r="F1362" s="341"/>
      <c r="G1362" s="341"/>
      <c r="H1362" s="341"/>
      <c r="I1362" s="341"/>
      <c r="J1362" s="341"/>
      <c r="AH1362" s="221"/>
      <c r="AI1362" s="221"/>
      <c r="AJ1362" s="221"/>
      <c r="AK1362" s="221"/>
      <c r="AL1362" s="221"/>
      <c r="AM1362" s="221"/>
      <c r="AN1362" s="221"/>
      <c r="AO1362" s="221"/>
      <c r="AP1362" s="221"/>
      <c r="AQ1362" s="219"/>
      <c r="AR1362" s="219"/>
      <c r="AS1362" s="221"/>
      <c r="AT1362" s="221"/>
      <c r="AU1362" s="221"/>
      <c r="AV1362" s="221"/>
      <c r="AW1362" s="221"/>
      <c r="AX1362" s="221"/>
      <c r="AY1362" s="221"/>
      <c r="AZ1362" s="221"/>
    </row>
    <row r="1363" spans="1:52" x14ac:dyDescent="0.15">
      <c r="A1363" s="278"/>
      <c r="B1363" s="274"/>
      <c r="C1363" s="340"/>
      <c r="D1363" s="340"/>
      <c r="E1363" s="341"/>
      <c r="F1363" s="341"/>
      <c r="G1363" s="341"/>
      <c r="H1363" s="341"/>
      <c r="I1363" s="341"/>
      <c r="J1363" s="341"/>
      <c r="AH1363" s="221"/>
      <c r="AI1363" s="221"/>
      <c r="AJ1363" s="221"/>
      <c r="AK1363" s="221"/>
      <c r="AL1363" s="221"/>
      <c r="AM1363" s="221"/>
      <c r="AN1363" s="221"/>
      <c r="AO1363" s="221"/>
      <c r="AP1363" s="221"/>
      <c r="AQ1363" s="219"/>
      <c r="AR1363" s="219"/>
      <c r="AS1363" s="221"/>
      <c r="AT1363" s="221"/>
      <c r="AU1363" s="221"/>
      <c r="AV1363" s="221"/>
      <c r="AW1363" s="221"/>
      <c r="AX1363" s="221"/>
      <c r="AY1363" s="221"/>
      <c r="AZ1363" s="221"/>
    </row>
    <row r="1364" spans="1:52" x14ac:dyDescent="0.15">
      <c r="A1364" s="278"/>
      <c r="B1364" s="274"/>
      <c r="C1364" s="340"/>
      <c r="D1364" s="340"/>
      <c r="E1364" s="341"/>
      <c r="F1364" s="341"/>
      <c r="G1364" s="341"/>
      <c r="H1364" s="341"/>
      <c r="I1364" s="341"/>
      <c r="J1364" s="341"/>
      <c r="AH1364" s="221"/>
      <c r="AI1364" s="221"/>
      <c r="AJ1364" s="221"/>
      <c r="AK1364" s="221"/>
      <c r="AL1364" s="221"/>
      <c r="AM1364" s="221"/>
      <c r="AN1364" s="221"/>
      <c r="AO1364" s="221"/>
      <c r="AP1364" s="221"/>
      <c r="AQ1364" s="219"/>
      <c r="AR1364" s="219"/>
      <c r="AS1364" s="221"/>
      <c r="AT1364" s="221"/>
      <c r="AU1364" s="221"/>
      <c r="AV1364" s="221"/>
      <c r="AW1364" s="221"/>
      <c r="AX1364" s="221"/>
      <c r="AY1364" s="221"/>
      <c r="AZ1364" s="221"/>
    </row>
    <row r="1365" spans="1:52" x14ac:dyDescent="0.15">
      <c r="A1365" s="278"/>
      <c r="B1365" s="274"/>
      <c r="C1365" s="340"/>
      <c r="D1365" s="340"/>
      <c r="E1365" s="341"/>
      <c r="F1365" s="341"/>
      <c r="G1365" s="341"/>
      <c r="H1365" s="341"/>
      <c r="I1365" s="341"/>
      <c r="J1365" s="341"/>
      <c r="AH1365" s="221"/>
      <c r="AI1365" s="221"/>
      <c r="AJ1365" s="221"/>
      <c r="AK1365" s="221"/>
      <c r="AL1365" s="221"/>
      <c r="AM1365" s="221"/>
      <c r="AN1365" s="221"/>
      <c r="AO1365" s="221"/>
      <c r="AP1365" s="221"/>
      <c r="AQ1365" s="219"/>
      <c r="AR1365" s="219"/>
      <c r="AS1365" s="221"/>
      <c r="AT1365" s="221"/>
      <c r="AU1365" s="221"/>
      <c r="AV1365" s="221"/>
      <c r="AW1365" s="221"/>
      <c r="AX1365" s="221"/>
      <c r="AY1365" s="221"/>
      <c r="AZ1365" s="221"/>
    </row>
    <row r="1366" spans="1:52" x14ac:dyDescent="0.15">
      <c r="A1366" s="278"/>
      <c r="B1366" s="274"/>
      <c r="C1366" s="340"/>
      <c r="D1366" s="340"/>
      <c r="E1366" s="341"/>
      <c r="F1366" s="341"/>
      <c r="G1366" s="341"/>
      <c r="H1366" s="341"/>
      <c r="I1366" s="341"/>
      <c r="J1366" s="341"/>
      <c r="AH1366" s="221"/>
      <c r="AI1366" s="221"/>
      <c r="AJ1366" s="221"/>
      <c r="AK1366" s="221"/>
      <c r="AL1366" s="221"/>
      <c r="AM1366" s="221"/>
      <c r="AN1366" s="221"/>
      <c r="AO1366" s="221"/>
      <c r="AP1366" s="221"/>
      <c r="AQ1366" s="219"/>
      <c r="AR1366" s="219"/>
      <c r="AS1366" s="221"/>
      <c r="AT1366" s="221"/>
      <c r="AU1366" s="221"/>
      <c r="AV1366" s="221"/>
      <c r="AW1366" s="221"/>
      <c r="AX1366" s="221"/>
      <c r="AY1366" s="221"/>
      <c r="AZ1366" s="221"/>
    </row>
    <row r="1367" spans="1:52" x14ac:dyDescent="0.15">
      <c r="A1367" s="278"/>
      <c r="B1367" s="274"/>
      <c r="C1367" s="340"/>
      <c r="D1367" s="340"/>
      <c r="E1367" s="341"/>
      <c r="F1367" s="341"/>
      <c r="G1367" s="341"/>
      <c r="H1367" s="341"/>
      <c r="I1367" s="341"/>
      <c r="J1367" s="341"/>
      <c r="AH1367" s="221"/>
      <c r="AI1367" s="221"/>
      <c r="AJ1367" s="221"/>
      <c r="AK1367" s="221"/>
      <c r="AL1367" s="221"/>
      <c r="AM1367" s="221"/>
      <c r="AN1367" s="221"/>
      <c r="AO1367" s="221"/>
      <c r="AP1367" s="221"/>
      <c r="AQ1367" s="219"/>
      <c r="AR1367" s="219"/>
      <c r="AS1367" s="221"/>
      <c r="AT1367" s="221"/>
      <c r="AU1367" s="221"/>
      <c r="AV1367" s="221"/>
      <c r="AW1367" s="221"/>
      <c r="AX1367" s="221"/>
      <c r="AY1367" s="221"/>
      <c r="AZ1367" s="221"/>
    </row>
    <row r="1368" spans="1:52" x14ac:dyDescent="0.15">
      <c r="A1368" s="278"/>
      <c r="B1368" s="274"/>
      <c r="C1368" s="340"/>
      <c r="D1368" s="340"/>
      <c r="E1368" s="341"/>
      <c r="F1368" s="341"/>
      <c r="G1368" s="341"/>
      <c r="H1368" s="341"/>
      <c r="I1368" s="341"/>
      <c r="J1368" s="341"/>
      <c r="AH1368" s="221"/>
      <c r="AI1368" s="221"/>
      <c r="AJ1368" s="221"/>
      <c r="AK1368" s="221"/>
      <c r="AL1368" s="221"/>
      <c r="AM1368" s="221"/>
      <c r="AN1368" s="221"/>
      <c r="AO1368" s="221"/>
      <c r="AP1368" s="221"/>
      <c r="AQ1368" s="219"/>
      <c r="AR1368" s="219"/>
      <c r="AS1368" s="221"/>
      <c r="AT1368" s="221"/>
      <c r="AU1368" s="221"/>
      <c r="AV1368" s="221"/>
      <c r="AW1368" s="221"/>
      <c r="AX1368" s="221"/>
      <c r="AY1368" s="221"/>
      <c r="AZ1368" s="221"/>
    </row>
    <row r="1369" spans="1:52" x14ac:dyDescent="0.15">
      <c r="A1369" s="278"/>
      <c r="B1369" s="274"/>
      <c r="C1369" s="340"/>
      <c r="D1369" s="340"/>
      <c r="E1369" s="341"/>
      <c r="F1369" s="341"/>
      <c r="G1369" s="341"/>
      <c r="H1369" s="341"/>
      <c r="I1369" s="341"/>
      <c r="J1369" s="341"/>
      <c r="AH1369" s="221"/>
      <c r="AI1369" s="221"/>
      <c r="AJ1369" s="221"/>
      <c r="AK1369" s="221"/>
      <c r="AL1369" s="221"/>
      <c r="AM1369" s="221"/>
      <c r="AN1369" s="221"/>
      <c r="AO1369" s="221"/>
      <c r="AP1369" s="221"/>
      <c r="AQ1369" s="219"/>
      <c r="AR1369" s="219"/>
      <c r="AS1369" s="221"/>
      <c r="AT1369" s="221"/>
      <c r="AU1369" s="221"/>
      <c r="AV1369" s="221"/>
      <c r="AW1369" s="221"/>
      <c r="AX1369" s="221"/>
      <c r="AY1369" s="221"/>
      <c r="AZ1369" s="221"/>
    </row>
    <row r="1370" spans="1:52" x14ac:dyDescent="0.15">
      <c r="A1370" s="278"/>
      <c r="B1370" s="274"/>
      <c r="C1370" s="340"/>
      <c r="D1370" s="340"/>
      <c r="E1370" s="341"/>
      <c r="F1370" s="341"/>
      <c r="G1370" s="341"/>
      <c r="H1370" s="341"/>
      <c r="I1370" s="341"/>
      <c r="J1370" s="341"/>
      <c r="AH1370" s="221"/>
      <c r="AI1370" s="221"/>
      <c r="AJ1370" s="221"/>
      <c r="AK1370" s="221"/>
      <c r="AL1370" s="221"/>
      <c r="AM1370" s="221"/>
      <c r="AN1370" s="221"/>
      <c r="AO1370" s="221"/>
      <c r="AP1370" s="221"/>
      <c r="AQ1370" s="219"/>
      <c r="AR1370" s="219"/>
      <c r="AS1370" s="221"/>
      <c r="AT1370" s="221"/>
      <c r="AU1370" s="221"/>
      <c r="AV1370" s="221"/>
      <c r="AW1370" s="221"/>
      <c r="AX1370" s="221"/>
      <c r="AY1370" s="221"/>
      <c r="AZ1370" s="221"/>
    </row>
    <row r="1371" spans="1:52" x14ac:dyDescent="0.15">
      <c r="A1371" s="278"/>
      <c r="B1371" s="274"/>
      <c r="C1371" s="340"/>
      <c r="D1371" s="340"/>
      <c r="E1371" s="341"/>
      <c r="F1371" s="341"/>
      <c r="G1371" s="341"/>
      <c r="H1371" s="341"/>
      <c r="I1371" s="341"/>
      <c r="J1371" s="341"/>
      <c r="AH1371" s="221"/>
      <c r="AI1371" s="221"/>
      <c r="AJ1371" s="221"/>
      <c r="AK1371" s="221"/>
      <c r="AL1371" s="221"/>
      <c r="AM1371" s="221"/>
      <c r="AN1371" s="221"/>
      <c r="AO1371" s="221"/>
      <c r="AP1371" s="221"/>
      <c r="AQ1371" s="219"/>
      <c r="AR1371" s="219"/>
      <c r="AS1371" s="221"/>
      <c r="AT1371" s="221"/>
      <c r="AU1371" s="221"/>
      <c r="AV1371" s="221"/>
      <c r="AW1371" s="221"/>
      <c r="AX1371" s="221"/>
      <c r="AY1371" s="221"/>
      <c r="AZ1371" s="221"/>
    </row>
    <row r="1372" spans="1:52" x14ac:dyDescent="0.15">
      <c r="A1372" s="278"/>
      <c r="B1372" s="274"/>
      <c r="C1372" s="340"/>
      <c r="D1372" s="340"/>
      <c r="E1372" s="341"/>
      <c r="F1372" s="341"/>
      <c r="G1372" s="341"/>
      <c r="H1372" s="341"/>
      <c r="I1372" s="341"/>
      <c r="J1372" s="341"/>
      <c r="AH1372" s="221"/>
      <c r="AI1372" s="221"/>
      <c r="AJ1372" s="221"/>
      <c r="AK1372" s="221"/>
      <c r="AL1372" s="221"/>
      <c r="AM1372" s="221"/>
      <c r="AN1372" s="221"/>
      <c r="AO1372" s="221"/>
      <c r="AP1372" s="221"/>
      <c r="AQ1372" s="219"/>
      <c r="AR1372" s="219"/>
      <c r="AS1372" s="221"/>
      <c r="AT1372" s="221"/>
      <c r="AU1372" s="221"/>
      <c r="AV1372" s="221"/>
      <c r="AW1372" s="221"/>
      <c r="AX1372" s="221"/>
      <c r="AY1372" s="221"/>
      <c r="AZ1372" s="221"/>
    </row>
    <row r="1373" spans="1:52" x14ac:dyDescent="0.15">
      <c r="A1373" s="278"/>
      <c r="B1373" s="274"/>
      <c r="C1373" s="340"/>
      <c r="D1373" s="340"/>
      <c r="E1373" s="341"/>
      <c r="F1373" s="341"/>
      <c r="G1373" s="341"/>
      <c r="H1373" s="341"/>
      <c r="I1373" s="341"/>
      <c r="J1373" s="341"/>
      <c r="AH1373" s="221"/>
      <c r="AI1373" s="221"/>
      <c r="AJ1373" s="221"/>
      <c r="AK1373" s="221"/>
      <c r="AL1373" s="221"/>
      <c r="AM1373" s="221"/>
      <c r="AN1373" s="221"/>
      <c r="AO1373" s="221"/>
      <c r="AP1373" s="221"/>
      <c r="AQ1373" s="219"/>
      <c r="AR1373" s="219"/>
      <c r="AS1373" s="221"/>
      <c r="AT1373" s="221"/>
      <c r="AU1373" s="221"/>
      <c r="AV1373" s="221"/>
      <c r="AW1373" s="221"/>
      <c r="AX1373" s="221"/>
      <c r="AY1373" s="221"/>
      <c r="AZ1373" s="221"/>
    </row>
    <row r="1374" spans="1:52" x14ac:dyDescent="0.15">
      <c r="A1374" s="278"/>
      <c r="B1374" s="274"/>
      <c r="C1374" s="340"/>
      <c r="D1374" s="340"/>
      <c r="E1374" s="341"/>
      <c r="F1374" s="341"/>
      <c r="G1374" s="341"/>
      <c r="H1374" s="341"/>
      <c r="I1374" s="341"/>
      <c r="J1374" s="341"/>
      <c r="AH1374" s="221"/>
      <c r="AI1374" s="221"/>
      <c r="AJ1374" s="221"/>
      <c r="AK1374" s="221"/>
      <c r="AL1374" s="221"/>
      <c r="AM1374" s="221"/>
      <c r="AN1374" s="221"/>
      <c r="AO1374" s="221"/>
      <c r="AP1374" s="221"/>
      <c r="AQ1374" s="219"/>
      <c r="AR1374" s="219"/>
      <c r="AS1374" s="221"/>
      <c r="AT1374" s="221"/>
      <c r="AU1374" s="221"/>
      <c r="AV1374" s="221"/>
      <c r="AW1374" s="221"/>
      <c r="AX1374" s="221"/>
      <c r="AY1374" s="221"/>
      <c r="AZ1374" s="221"/>
    </row>
    <row r="1375" spans="1:52" x14ac:dyDescent="0.15">
      <c r="A1375" s="278"/>
      <c r="B1375" s="274"/>
      <c r="C1375" s="340"/>
      <c r="D1375" s="340"/>
      <c r="E1375" s="341"/>
      <c r="F1375" s="341"/>
      <c r="G1375" s="341"/>
      <c r="H1375" s="341"/>
      <c r="I1375" s="341"/>
      <c r="J1375" s="341"/>
      <c r="AH1375" s="221"/>
      <c r="AI1375" s="221"/>
      <c r="AJ1375" s="221"/>
      <c r="AK1375" s="221"/>
      <c r="AL1375" s="221"/>
      <c r="AM1375" s="221"/>
      <c r="AN1375" s="221"/>
      <c r="AO1375" s="221"/>
      <c r="AP1375" s="221"/>
      <c r="AQ1375" s="219"/>
      <c r="AR1375" s="219"/>
      <c r="AS1375" s="221"/>
      <c r="AT1375" s="221"/>
      <c r="AU1375" s="221"/>
      <c r="AV1375" s="221"/>
      <c r="AW1375" s="221"/>
      <c r="AX1375" s="221"/>
      <c r="AY1375" s="221"/>
      <c r="AZ1375" s="221"/>
    </row>
    <row r="1376" spans="1:52" x14ac:dyDescent="0.15">
      <c r="A1376" s="278"/>
      <c r="B1376" s="274"/>
      <c r="C1376" s="340"/>
      <c r="D1376" s="340"/>
      <c r="E1376" s="341"/>
      <c r="F1376" s="341"/>
      <c r="G1376" s="341"/>
      <c r="H1376" s="341"/>
      <c r="I1376" s="341"/>
      <c r="J1376" s="341"/>
      <c r="AH1376" s="221"/>
      <c r="AI1376" s="221"/>
      <c r="AJ1376" s="221"/>
      <c r="AK1376" s="221"/>
      <c r="AL1376" s="221"/>
      <c r="AM1376" s="221"/>
      <c r="AN1376" s="221"/>
      <c r="AO1376" s="221"/>
      <c r="AP1376" s="221"/>
      <c r="AQ1376" s="219"/>
      <c r="AR1376" s="219"/>
      <c r="AS1376" s="221"/>
      <c r="AT1376" s="221"/>
      <c r="AU1376" s="221"/>
      <c r="AV1376" s="221"/>
      <c r="AW1376" s="221"/>
      <c r="AX1376" s="221"/>
      <c r="AY1376" s="221"/>
      <c r="AZ1376" s="221"/>
    </row>
    <row r="1377" spans="1:52" x14ac:dyDescent="0.15">
      <c r="A1377" s="278"/>
      <c r="B1377" s="274"/>
      <c r="C1377" s="340"/>
      <c r="D1377" s="340"/>
      <c r="E1377" s="341"/>
      <c r="F1377" s="341"/>
      <c r="G1377" s="341"/>
      <c r="H1377" s="341"/>
      <c r="I1377" s="341"/>
      <c r="J1377" s="341"/>
      <c r="AH1377" s="221"/>
      <c r="AI1377" s="221"/>
      <c r="AJ1377" s="221"/>
      <c r="AK1377" s="221"/>
      <c r="AL1377" s="221"/>
      <c r="AM1377" s="221"/>
      <c r="AN1377" s="221"/>
      <c r="AO1377" s="221"/>
      <c r="AP1377" s="221"/>
      <c r="AQ1377" s="219"/>
      <c r="AR1377" s="219"/>
      <c r="AS1377" s="221"/>
      <c r="AT1377" s="221"/>
      <c r="AU1377" s="221"/>
      <c r="AV1377" s="221"/>
      <c r="AW1377" s="221"/>
      <c r="AX1377" s="221"/>
      <c r="AY1377" s="221"/>
      <c r="AZ1377" s="221"/>
    </row>
    <row r="1378" spans="1:52" x14ac:dyDescent="0.15">
      <c r="A1378" s="278"/>
      <c r="B1378" s="274"/>
      <c r="C1378" s="340"/>
      <c r="D1378" s="340"/>
      <c r="E1378" s="341"/>
      <c r="F1378" s="341"/>
      <c r="G1378" s="341"/>
      <c r="H1378" s="341"/>
      <c r="I1378" s="341"/>
      <c r="J1378" s="341"/>
      <c r="AH1378" s="221"/>
      <c r="AI1378" s="221"/>
      <c r="AJ1378" s="221"/>
      <c r="AK1378" s="221"/>
      <c r="AL1378" s="221"/>
      <c r="AM1378" s="221"/>
      <c r="AN1378" s="221"/>
      <c r="AO1378" s="221"/>
      <c r="AP1378" s="221"/>
      <c r="AQ1378" s="219"/>
      <c r="AR1378" s="219"/>
      <c r="AS1378" s="221"/>
      <c r="AT1378" s="221"/>
      <c r="AU1378" s="221"/>
      <c r="AV1378" s="221"/>
      <c r="AW1378" s="221"/>
      <c r="AX1378" s="221"/>
      <c r="AY1378" s="221"/>
      <c r="AZ1378" s="221"/>
    </row>
    <row r="1379" spans="1:52" x14ac:dyDescent="0.15">
      <c r="A1379" s="278"/>
      <c r="B1379" s="274"/>
      <c r="C1379" s="340"/>
      <c r="D1379" s="340"/>
      <c r="E1379" s="341"/>
      <c r="F1379" s="341"/>
      <c r="G1379" s="341"/>
      <c r="H1379" s="341"/>
      <c r="I1379" s="341"/>
      <c r="J1379" s="341"/>
      <c r="AH1379" s="221"/>
      <c r="AI1379" s="221"/>
      <c r="AJ1379" s="221"/>
      <c r="AK1379" s="221"/>
      <c r="AL1379" s="221"/>
      <c r="AM1379" s="221"/>
      <c r="AN1379" s="221"/>
      <c r="AO1379" s="221"/>
      <c r="AP1379" s="221"/>
      <c r="AQ1379" s="219"/>
      <c r="AR1379" s="219"/>
      <c r="AS1379" s="221"/>
      <c r="AT1379" s="221"/>
      <c r="AU1379" s="221"/>
      <c r="AV1379" s="221"/>
      <c r="AW1379" s="221"/>
      <c r="AX1379" s="221"/>
      <c r="AY1379" s="221"/>
      <c r="AZ1379" s="221"/>
    </row>
    <row r="1380" spans="1:52" x14ac:dyDescent="0.15">
      <c r="A1380" s="278"/>
      <c r="B1380" s="274"/>
      <c r="C1380" s="340"/>
      <c r="D1380" s="340"/>
      <c r="E1380" s="341"/>
      <c r="F1380" s="341"/>
      <c r="G1380" s="341"/>
      <c r="H1380" s="341"/>
      <c r="I1380" s="341"/>
      <c r="J1380" s="341"/>
      <c r="AH1380" s="221"/>
      <c r="AI1380" s="221"/>
      <c r="AJ1380" s="221"/>
      <c r="AK1380" s="221"/>
      <c r="AL1380" s="221"/>
      <c r="AM1380" s="221"/>
      <c r="AN1380" s="221"/>
      <c r="AO1380" s="221"/>
      <c r="AP1380" s="221"/>
      <c r="AQ1380" s="219"/>
      <c r="AR1380" s="219"/>
      <c r="AS1380" s="221"/>
      <c r="AT1380" s="221"/>
      <c r="AU1380" s="221"/>
      <c r="AV1380" s="221"/>
      <c r="AW1380" s="221"/>
      <c r="AX1380" s="221"/>
      <c r="AY1380" s="221"/>
      <c r="AZ1380" s="221"/>
    </row>
    <row r="1381" spans="1:52" x14ac:dyDescent="0.15">
      <c r="A1381" s="278"/>
      <c r="B1381" s="274"/>
      <c r="C1381" s="340"/>
      <c r="D1381" s="340"/>
      <c r="E1381" s="341"/>
      <c r="F1381" s="341"/>
      <c r="G1381" s="341"/>
      <c r="H1381" s="341"/>
      <c r="I1381" s="341"/>
      <c r="J1381" s="341"/>
      <c r="AH1381" s="221"/>
      <c r="AI1381" s="221"/>
      <c r="AJ1381" s="221"/>
      <c r="AK1381" s="221"/>
      <c r="AL1381" s="221"/>
      <c r="AM1381" s="221"/>
      <c r="AN1381" s="221"/>
      <c r="AO1381" s="221"/>
      <c r="AP1381" s="221"/>
      <c r="AQ1381" s="219"/>
      <c r="AR1381" s="219"/>
      <c r="AS1381" s="221"/>
      <c r="AT1381" s="221"/>
      <c r="AU1381" s="221"/>
      <c r="AV1381" s="221"/>
      <c r="AW1381" s="221"/>
      <c r="AX1381" s="221"/>
      <c r="AY1381" s="221"/>
      <c r="AZ1381" s="221"/>
    </row>
    <row r="1382" spans="1:52" x14ac:dyDescent="0.15">
      <c r="A1382" s="278"/>
      <c r="B1382" s="274"/>
      <c r="C1382" s="340"/>
      <c r="D1382" s="340"/>
      <c r="E1382" s="341"/>
      <c r="F1382" s="341"/>
      <c r="G1382" s="341"/>
      <c r="H1382" s="341"/>
      <c r="I1382" s="341"/>
      <c r="J1382" s="341"/>
      <c r="AH1382" s="221"/>
      <c r="AI1382" s="221"/>
      <c r="AJ1382" s="221"/>
      <c r="AK1382" s="221"/>
      <c r="AL1382" s="221"/>
      <c r="AM1382" s="221"/>
      <c r="AN1382" s="221"/>
      <c r="AO1382" s="221"/>
      <c r="AP1382" s="221"/>
      <c r="AQ1382" s="219"/>
      <c r="AR1382" s="219"/>
      <c r="AS1382" s="221"/>
      <c r="AT1382" s="221"/>
      <c r="AU1382" s="221"/>
      <c r="AV1382" s="221"/>
      <c r="AW1382" s="221"/>
      <c r="AX1382" s="221"/>
      <c r="AY1382" s="221"/>
      <c r="AZ1382" s="221"/>
    </row>
    <row r="1383" spans="1:52" x14ac:dyDescent="0.15">
      <c r="A1383" s="278"/>
      <c r="B1383" s="274"/>
      <c r="C1383" s="340"/>
      <c r="D1383" s="340"/>
      <c r="E1383" s="341"/>
      <c r="F1383" s="341"/>
      <c r="G1383" s="341"/>
      <c r="H1383" s="341"/>
      <c r="I1383" s="341"/>
      <c r="J1383" s="341"/>
      <c r="AH1383" s="221"/>
      <c r="AI1383" s="221"/>
      <c r="AJ1383" s="221"/>
      <c r="AK1383" s="221"/>
      <c r="AL1383" s="221"/>
      <c r="AM1383" s="221"/>
      <c r="AN1383" s="221"/>
      <c r="AO1383" s="221"/>
      <c r="AP1383" s="221"/>
      <c r="AQ1383" s="219"/>
      <c r="AR1383" s="219"/>
      <c r="AS1383" s="221"/>
      <c r="AT1383" s="221"/>
      <c r="AU1383" s="221"/>
      <c r="AV1383" s="221"/>
      <c r="AW1383" s="221"/>
      <c r="AX1383" s="221"/>
      <c r="AY1383" s="221"/>
      <c r="AZ1383" s="221"/>
    </row>
    <row r="1384" spans="1:52" x14ac:dyDescent="0.15">
      <c r="A1384" s="278"/>
      <c r="B1384" s="274"/>
      <c r="C1384" s="340"/>
      <c r="D1384" s="340"/>
      <c r="E1384" s="341"/>
      <c r="F1384" s="341"/>
      <c r="G1384" s="341"/>
      <c r="H1384" s="341"/>
      <c r="I1384" s="341"/>
      <c r="J1384" s="341"/>
      <c r="AH1384" s="221"/>
      <c r="AI1384" s="221"/>
      <c r="AJ1384" s="221"/>
      <c r="AK1384" s="221"/>
      <c r="AL1384" s="221"/>
      <c r="AM1384" s="221"/>
      <c r="AN1384" s="221"/>
      <c r="AO1384" s="221"/>
      <c r="AP1384" s="221"/>
      <c r="AQ1384" s="219"/>
      <c r="AR1384" s="219"/>
      <c r="AS1384" s="221"/>
      <c r="AT1384" s="221"/>
      <c r="AU1384" s="221"/>
      <c r="AV1384" s="221"/>
      <c r="AW1384" s="221"/>
      <c r="AX1384" s="221"/>
      <c r="AY1384" s="221"/>
      <c r="AZ1384" s="221"/>
    </row>
    <row r="1385" spans="1:52" x14ac:dyDescent="0.15">
      <c r="A1385" s="278"/>
      <c r="B1385" s="274"/>
      <c r="C1385" s="340"/>
      <c r="D1385" s="340"/>
      <c r="E1385" s="341"/>
      <c r="F1385" s="341"/>
      <c r="G1385" s="341"/>
      <c r="H1385" s="341"/>
      <c r="I1385" s="341"/>
      <c r="J1385" s="341"/>
      <c r="AH1385" s="221"/>
      <c r="AI1385" s="221"/>
      <c r="AJ1385" s="221"/>
      <c r="AK1385" s="221"/>
      <c r="AL1385" s="221"/>
      <c r="AM1385" s="221"/>
      <c r="AN1385" s="221"/>
      <c r="AO1385" s="221"/>
      <c r="AP1385" s="221"/>
      <c r="AQ1385" s="219"/>
      <c r="AR1385" s="219"/>
      <c r="AS1385" s="221"/>
      <c r="AT1385" s="221"/>
      <c r="AU1385" s="221"/>
      <c r="AV1385" s="221"/>
      <c r="AW1385" s="221"/>
      <c r="AX1385" s="221"/>
      <c r="AY1385" s="221"/>
      <c r="AZ1385" s="221"/>
    </row>
    <row r="1386" spans="1:52" x14ac:dyDescent="0.15">
      <c r="A1386" s="278"/>
      <c r="B1386" s="274"/>
      <c r="C1386" s="340"/>
      <c r="D1386" s="340"/>
      <c r="E1386" s="341"/>
      <c r="F1386" s="341"/>
      <c r="G1386" s="341"/>
      <c r="H1386" s="341"/>
      <c r="I1386" s="341"/>
      <c r="J1386" s="341"/>
      <c r="AH1386" s="221"/>
      <c r="AI1386" s="221"/>
      <c r="AJ1386" s="221"/>
      <c r="AK1386" s="221"/>
      <c r="AL1386" s="221"/>
      <c r="AM1386" s="221"/>
      <c r="AN1386" s="221"/>
      <c r="AO1386" s="221"/>
      <c r="AP1386" s="221"/>
      <c r="AQ1386" s="219"/>
      <c r="AR1386" s="219"/>
      <c r="AS1386" s="221"/>
      <c r="AT1386" s="221"/>
      <c r="AU1386" s="221"/>
      <c r="AV1386" s="221"/>
      <c r="AW1386" s="221"/>
      <c r="AX1386" s="221"/>
      <c r="AY1386" s="221"/>
      <c r="AZ1386" s="221"/>
    </row>
    <row r="1387" spans="1:52" x14ac:dyDescent="0.15">
      <c r="A1387" s="278"/>
      <c r="B1387" s="274"/>
      <c r="C1387" s="340"/>
      <c r="D1387" s="340"/>
      <c r="E1387" s="341"/>
      <c r="F1387" s="341"/>
      <c r="G1387" s="341"/>
      <c r="H1387" s="341"/>
      <c r="I1387" s="341"/>
      <c r="J1387" s="341"/>
      <c r="AH1387" s="221"/>
      <c r="AI1387" s="221"/>
      <c r="AJ1387" s="221"/>
      <c r="AK1387" s="221"/>
      <c r="AL1387" s="221"/>
      <c r="AM1387" s="221"/>
      <c r="AN1387" s="221"/>
      <c r="AO1387" s="221"/>
      <c r="AP1387" s="221"/>
      <c r="AQ1387" s="219"/>
      <c r="AR1387" s="219"/>
      <c r="AS1387" s="221"/>
      <c r="AT1387" s="221"/>
      <c r="AU1387" s="221"/>
      <c r="AV1387" s="221"/>
      <c r="AW1387" s="221"/>
      <c r="AX1387" s="221"/>
      <c r="AY1387" s="221"/>
      <c r="AZ1387" s="221"/>
    </row>
    <row r="1388" spans="1:52" x14ac:dyDescent="0.15">
      <c r="A1388" s="278"/>
      <c r="B1388" s="274"/>
      <c r="C1388" s="340"/>
      <c r="D1388" s="340"/>
      <c r="E1388" s="341"/>
      <c r="F1388" s="341"/>
      <c r="G1388" s="341"/>
      <c r="H1388" s="341"/>
      <c r="I1388" s="341"/>
      <c r="J1388" s="341"/>
      <c r="AH1388" s="221"/>
      <c r="AI1388" s="221"/>
      <c r="AJ1388" s="221"/>
      <c r="AK1388" s="221"/>
      <c r="AL1388" s="221"/>
      <c r="AM1388" s="221"/>
      <c r="AN1388" s="221"/>
      <c r="AO1388" s="221"/>
      <c r="AP1388" s="221"/>
      <c r="AQ1388" s="219"/>
      <c r="AR1388" s="219"/>
      <c r="AS1388" s="221"/>
      <c r="AT1388" s="221"/>
      <c r="AU1388" s="221"/>
      <c r="AV1388" s="221"/>
      <c r="AW1388" s="221"/>
      <c r="AX1388" s="221"/>
      <c r="AY1388" s="221"/>
      <c r="AZ1388" s="221"/>
    </row>
    <row r="1389" spans="1:52" x14ac:dyDescent="0.15">
      <c r="A1389" s="278"/>
      <c r="B1389" s="274"/>
      <c r="C1389" s="340"/>
      <c r="D1389" s="340"/>
      <c r="E1389" s="341"/>
      <c r="F1389" s="341"/>
      <c r="G1389" s="341"/>
      <c r="H1389" s="341"/>
      <c r="I1389" s="341"/>
      <c r="J1389" s="341"/>
      <c r="AH1389" s="221"/>
      <c r="AI1389" s="221"/>
      <c r="AJ1389" s="221"/>
      <c r="AK1389" s="221"/>
      <c r="AL1389" s="221"/>
      <c r="AM1389" s="221"/>
      <c r="AN1389" s="221"/>
      <c r="AO1389" s="221"/>
      <c r="AP1389" s="221"/>
      <c r="AQ1389" s="219"/>
      <c r="AR1389" s="219"/>
      <c r="AS1389" s="221"/>
      <c r="AT1389" s="221"/>
      <c r="AU1389" s="221"/>
      <c r="AV1389" s="221"/>
      <c r="AW1389" s="221"/>
      <c r="AX1389" s="221"/>
      <c r="AY1389" s="221"/>
      <c r="AZ1389" s="221"/>
    </row>
    <row r="1390" spans="1:52" x14ac:dyDescent="0.15">
      <c r="A1390" s="278"/>
      <c r="B1390" s="274"/>
      <c r="C1390" s="340"/>
      <c r="D1390" s="340"/>
      <c r="E1390" s="341"/>
      <c r="F1390" s="341"/>
      <c r="G1390" s="341"/>
      <c r="H1390" s="341"/>
      <c r="I1390" s="341"/>
      <c r="J1390" s="341"/>
      <c r="AH1390" s="221"/>
      <c r="AI1390" s="221"/>
      <c r="AJ1390" s="221"/>
      <c r="AK1390" s="221"/>
      <c r="AL1390" s="221"/>
      <c r="AM1390" s="221"/>
      <c r="AN1390" s="221"/>
      <c r="AO1390" s="221"/>
      <c r="AP1390" s="221"/>
      <c r="AQ1390" s="219"/>
      <c r="AR1390" s="219"/>
      <c r="AS1390" s="221"/>
      <c r="AT1390" s="221"/>
      <c r="AU1390" s="221"/>
      <c r="AV1390" s="221"/>
      <c r="AW1390" s="221"/>
      <c r="AX1390" s="221"/>
      <c r="AY1390" s="221"/>
      <c r="AZ1390" s="221"/>
    </row>
    <row r="1391" spans="1:52" x14ac:dyDescent="0.15">
      <c r="A1391" s="278"/>
      <c r="B1391" s="274"/>
      <c r="C1391" s="340"/>
      <c r="D1391" s="340"/>
      <c r="E1391" s="341"/>
      <c r="F1391" s="341"/>
      <c r="G1391" s="341"/>
      <c r="H1391" s="341"/>
      <c r="I1391" s="341"/>
      <c r="J1391" s="341"/>
      <c r="AH1391" s="221"/>
      <c r="AI1391" s="221"/>
      <c r="AJ1391" s="221"/>
      <c r="AK1391" s="221"/>
      <c r="AL1391" s="221"/>
      <c r="AM1391" s="221"/>
      <c r="AN1391" s="221"/>
      <c r="AO1391" s="221"/>
      <c r="AP1391" s="221"/>
      <c r="AQ1391" s="219"/>
      <c r="AR1391" s="219"/>
      <c r="AS1391" s="221"/>
      <c r="AT1391" s="221"/>
      <c r="AU1391" s="221"/>
      <c r="AV1391" s="221"/>
      <c r="AW1391" s="221"/>
      <c r="AX1391" s="221"/>
      <c r="AY1391" s="221"/>
      <c r="AZ1391" s="221"/>
    </row>
    <row r="1392" spans="1:52" x14ac:dyDescent="0.15">
      <c r="A1392" s="278"/>
      <c r="B1392" s="274"/>
      <c r="C1392" s="340"/>
      <c r="D1392" s="340"/>
      <c r="E1392" s="341"/>
      <c r="F1392" s="341"/>
      <c r="G1392" s="341"/>
      <c r="H1392" s="341"/>
      <c r="I1392" s="341"/>
      <c r="J1392" s="341"/>
      <c r="AH1392" s="221"/>
      <c r="AI1392" s="221"/>
      <c r="AJ1392" s="221"/>
      <c r="AK1392" s="221"/>
      <c r="AL1392" s="221"/>
      <c r="AM1392" s="221"/>
      <c r="AN1392" s="221"/>
      <c r="AO1392" s="221"/>
      <c r="AP1392" s="221"/>
      <c r="AQ1392" s="219"/>
      <c r="AR1392" s="219"/>
      <c r="AS1392" s="221"/>
      <c r="AT1392" s="221"/>
      <c r="AU1392" s="221"/>
      <c r="AV1392" s="221"/>
      <c r="AW1392" s="221"/>
      <c r="AX1392" s="221"/>
      <c r="AY1392" s="221"/>
      <c r="AZ1392" s="221"/>
    </row>
    <row r="1393" spans="1:52" x14ac:dyDescent="0.15">
      <c r="A1393" s="278"/>
      <c r="B1393" s="274"/>
      <c r="C1393" s="340"/>
      <c r="D1393" s="340"/>
      <c r="E1393" s="341"/>
      <c r="F1393" s="341"/>
      <c r="G1393" s="341"/>
      <c r="H1393" s="341"/>
      <c r="I1393" s="341"/>
      <c r="J1393" s="341"/>
      <c r="AH1393" s="221"/>
      <c r="AI1393" s="221"/>
      <c r="AJ1393" s="221"/>
      <c r="AK1393" s="221"/>
      <c r="AL1393" s="221"/>
      <c r="AM1393" s="221"/>
      <c r="AN1393" s="221"/>
      <c r="AO1393" s="221"/>
      <c r="AP1393" s="221"/>
      <c r="AQ1393" s="219"/>
      <c r="AR1393" s="219"/>
      <c r="AS1393" s="221"/>
      <c r="AT1393" s="221"/>
      <c r="AU1393" s="221"/>
      <c r="AV1393" s="221"/>
      <c r="AW1393" s="221"/>
      <c r="AX1393" s="221"/>
      <c r="AY1393" s="221"/>
      <c r="AZ1393" s="221"/>
    </row>
    <row r="1394" spans="1:52" x14ac:dyDescent="0.15">
      <c r="A1394" s="278"/>
      <c r="B1394" s="274"/>
      <c r="C1394" s="340"/>
      <c r="D1394" s="340"/>
      <c r="E1394" s="341"/>
      <c r="F1394" s="341"/>
      <c r="G1394" s="341"/>
      <c r="H1394" s="341"/>
      <c r="I1394" s="341"/>
      <c r="J1394" s="341"/>
      <c r="AH1394" s="221"/>
      <c r="AI1394" s="221"/>
      <c r="AJ1394" s="221"/>
      <c r="AK1394" s="221"/>
      <c r="AL1394" s="221"/>
      <c r="AM1394" s="221"/>
      <c r="AN1394" s="221"/>
      <c r="AO1394" s="221"/>
      <c r="AP1394" s="221"/>
      <c r="AQ1394" s="219"/>
      <c r="AR1394" s="219"/>
      <c r="AS1394" s="221"/>
      <c r="AT1394" s="221"/>
      <c r="AU1394" s="221"/>
      <c r="AV1394" s="221"/>
      <c r="AW1394" s="221"/>
      <c r="AX1394" s="221"/>
      <c r="AY1394" s="221"/>
      <c r="AZ1394" s="221"/>
    </row>
    <row r="1395" spans="1:52" x14ac:dyDescent="0.15">
      <c r="A1395" s="278"/>
      <c r="B1395" s="274"/>
      <c r="C1395" s="340"/>
      <c r="D1395" s="340"/>
      <c r="E1395" s="341"/>
      <c r="F1395" s="341"/>
      <c r="G1395" s="341"/>
      <c r="H1395" s="341"/>
      <c r="I1395" s="341"/>
      <c r="J1395" s="341"/>
      <c r="AH1395" s="221"/>
      <c r="AI1395" s="221"/>
      <c r="AJ1395" s="221"/>
      <c r="AK1395" s="221"/>
      <c r="AL1395" s="221"/>
      <c r="AM1395" s="221"/>
      <c r="AN1395" s="221"/>
      <c r="AO1395" s="221"/>
      <c r="AP1395" s="221"/>
      <c r="AQ1395" s="219"/>
      <c r="AR1395" s="219"/>
      <c r="AS1395" s="221"/>
      <c r="AT1395" s="221"/>
      <c r="AU1395" s="221"/>
      <c r="AV1395" s="221"/>
      <c r="AW1395" s="221"/>
      <c r="AX1395" s="221"/>
      <c r="AY1395" s="221"/>
      <c r="AZ1395" s="221"/>
    </row>
    <row r="1396" spans="1:52" x14ac:dyDescent="0.15">
      <c r="A1396" s="278"/>
      <c r="B1396" s="274"/>
      <c r="C1396" s="340"/>
      <c r="D1396" s="340"/>
      <c r="E1396" s="341"/>
      <c r="F1396" s="341"/>
      <c r="G1396" s="341"/>
      <c r="H1396" s="341"/>
      <c r="I1396" s="341"/>
      <c r="J1396" s="341"/>
      <c r="AH1396" s="221"/>
      <c r="AI1396" s="221"/>
      <c r="AJ1396" s="221"/>
      <c r="AK1396" s="221"/>
      <c r="AL1396" s="221"/>
      <c r="AM1396" s="221"/>
      <c r="AN1396" s="221"/>
      <c r="AO1396" s="221"/>
      <c r="AP1396" s="221"/>
      <c r="AQ1396" s="219"/>
      <c r="AR1396" s="219"/>
      <c r="AS1396" s="221"/>
      <c r="AT1396" s="221"/>
      <c r="AU1396" s="221"/>
      <c r="AV1396" s="221"/>
      <c r="AW1396" s="221"/>
      <c r="AX1396" s="221"/>
      <c r="AY1396" s="221"/>
      <c r="AZ1396" s="221"/>
    </row>
    <row r="1397" spans="1:52" x14ac:dyDescent="0.15">
      <c r="A1397" s="278"/>
      <c r="B1397" s="274"/>
      <c r="C1397" s="340"/>
      <c r="D1397" s="340"/>
      <c r="E1397" s="341"/>
      <c r="F1397" s="341"/>
      <c r="G1397" s="341"/>
      <c r="H1397" s="341"/>
      <c r="I1397" s="341"/>
      <c r="J1397" s="341"/>
      <c r="AH1397" s="221"/>
      <c r="AI1397" s="221"/>
      <c r="AJ1397" s="221"/>
      <c r="AK1397" s="221"/>
      <c r="AL1397" s="221"/>
      <c r="AM1397" s="221"/>
      <c r="AN1397" s="221"/>
      <c r="AO1397" s="221"/>
      <c r="AP1397" s="221"/>
      <c r="AQ1397" s="219"/>
      <c r="AR1397" s="219"/>
      <c r="AS1397" s="221"/>
      <c r="AT1397" s="221"/>
      <c r="AU1397" s="221"/>
      <c r="AV1397" s="221"/>
      <c r="AW1397" s="221"/>
      <c r="AX1397" s="221"/>
      <c r="AY1397" s="221"/>
      <c r="AZ1397" s="221"/>
    </row>
    <row r="1398" spans="1:52" x14ac:dyDescent="0.15">
      <c r="A1398" s="278"/>
      <c r="B1398" s="274"/>
      <c r="C1398" s="340"/>
      <c r="D1398" s="340"/>
      <c r="E1398" s="341"/>
      <c r="F1398" s="341"/>
      <c r="G1398" s="341"/>
      <c r="H1398" s="341"/>
      <c r="I1398" s="341"/>
      <c r="J1398" s="341"/>
      <c r="AH1398" s="221"/>
      <c r="AI1398" s="221"/>
      <c r="AJ1398" s="221"/>
      <c r="AK1398" s="221"/>
      <c r="AL1398" s="221"/>
      <c r="AM1398" s="221"/>
      <c r="AN1398" s="221"/>
      <c r="AO1398" s="221"/>
      <c r="AP1398" s="221"/>
      <c r="AQ1398" s="219"/>
      <c r="AR1398" s="219"/>
      <c r="AS1398" s="221"/>
      <c r="AT1398" s="221"/>
      <c r="AU1398" s="221"/>
      <c r="AV1398" s="221"/>
      <c r="AW1398" s="221"/>
      <c r="AX1398" s="221"/>
      <c r="AY1398" s="221"/>
      <c r="AZ1398" s="221"/>
    </row>
    <row r="1399" spans="1:52" x14ac:dyDescent="0.15">
      <c r="A1399" s="278"/>
      <c r="B1399" s="274"/>
      <c r="C1399" s="340"/>
      <c r="D1399" s="340"/>
      <c r="E1399" s="341"/>
      <c r="F1399" s="341"/>
      <c r="G1399" s="341"/>
      <c r="H1399" s="341"/>
      <c r="I1399" s="341"/>
      <c r="J1399" s="341"/>
      <c r="AH1399" s="221"/>
      <c r="AI1399" s="221"/>
      <c r="AJ1399" s="221"/>
      <c r="AK1399" s="221"/>
      <c r="AL1399" s="221"/>
      <c r="AM1399" s="221"/>
      <c r="AN1399" s="221"/>
      <c r="AO1399" s="221"/>
      <c r="AP1399" s="221"/>
      <c r="AQ1399" s="219"/>
      <c r="AR1399" s="219"/>
      <c r="AS1399" s="221"/>
      <c r="AT1399" s="221"/>
      <c r="AU1399" s="221"/>
      <c r="AV1399" s="221"/>
      <c r="AW1399" s="221"/>
      <c r="AX1399" s="221"/>
      <c r="AY1399" s="221"/>
      <c r="AZ1399" s="221"/>
    </row>
    <row r="1400" spans="1:52" x14ac:dyDescent="0.15">
      <c r="A1400" s="278"/>
      <c r="B1400" s="274"/>
      <c r="C1400" s="340"/>
      <c r="D1400" s="340"/>
      <c r="E1400" s="341"/>
      <c r="F1400" s="341"/>
      <c r="G1400" s="341"/>
      <c r="H1400" s="341"/>
      <c r="I1400" s="341"/>
      <c r="J1400" s="341"/>
      <c r="AH1400" s="221"/>
      <c r="AI1400" s="221"/>
      <c r="AJ1400" s="221"/>
      <c r="AK1400" s="221"/>
      <c r="AL1400" s="221"/>
      <c r="AM1400" s="221"/>
      <c r="AN1400" s="221"/>
      <c r="AO1400" s="221"/>
      <c r="AP1400" s="221"/>
      <c r="AQ1400" s="219"/>
      <c r="AR1400" s="219"/>
      <c r="AS1400" s="221"/>
      <c r="AT1400" s="221"/>
      <c r="AU1400" s="221"/>
      <c r="AV1400" s="221"/>
      <c r="AW1400" s="221"/>
      <c r="AX1400" s="221"/>
      <c r="AY1400" s="221"/>
      <c r="AZ1400" s="221"/>
    </row>
    <row r="1401" spans="1:52" x14ac:dyDescent="0.15">
      <c r="A1401" s="278"/>
      <c r="B1401" s="274"/>
      <c r="C1401" s="340"/>
      <c r="D1401" s="340"/>
      <c r="E1401" s="341"/>
      <c r="F1401" s="341"/>
      <c r="G1401" s="341"/>
      <c r="H1401" s="341"/>
      <c r="I1401" s="341"/>
      <c r="J1401" s="341"/>
      <c r="AH1401" s="221"/>
      <c r="AI1401" s="221"/>
      <c r="AJ1401" s="221"/>
      <c r="AK1401" s="221"/>
      <c r="AL1401" s="221"/>
      <c r="AM1401" s="221"/>
      <c r="AN1401" s="221"/>
      <c r="AO1401" s="221"/>
      <c r="AP1401" s="221"/>
      <c r="AQ1401" s="219"/>
      <c r="AR1401" s="219"/>
      <c r="AS1401" s="221"/>
      <c r="AT1401" s="221"/>
      <c r="AU1401" s="221"/>
      <c r="AV1401" s="221"/>
      <c r="AW1401" s="221"/>
      <c r="AX1401" s="221"/>
      <c r="AY1401" s="221"/>
      <c r="AZ1401" s="221"/>
    </row>
    <row r="1402" spans="1:52" x14ac:dyDescent="0.15">
      <c r="A1402" s="278"/>
      <c r="B1402" s="274"/>
      <c r="C1402" s="340"/>
      <c r="D1402" s="340"/>
      <c r="E1402" s="341"/>
      <c r="F1402" s="341"/>
      <c r="G1402" s="341"/>
      <c r="H1402" s="341"/>
      <c r="I1402" s="341"/>
      <c r="J1402" s="341"/>
      <c r="AH1402" s="221"/>
      <c r="AI1402" s="221"/>
      <c r="AJ1402" s="221"/>
      <c r="AK1402" s="221"/>
      <c r="AL1402" s="221"/>
      <c r="AM1402" s="221"/>
      <c r="AN1402" s="221"/>
      <c r="AO1402" s="221"/>
      <c r="AP1402" s="221"/>
      <c r="AQ1402" s="219"/>
      <c r="AR1402" s="219"/>
      <c r="AS1402" s="221"/>
      <c r="AT1402" s="221"/>
      <c r="AU1402" s="221"/>
      <c r="AV1402" s="221"/>
      <c r="AW1402" s="221"/>
      <c r="AX1402" s="221"/>
      <c r="AY1402" s="221"/>
      <c r="AZ1402" s="221"/>
    </row>
    <row r="1403" spans="1:52" x14ac:dyDescent="0.15">
      <c r="A1403" s="278"/>
      <c r="B1403" s="274"/>
      <c r="C1403" s="340"/>
      <c r="D1403" s="340"/>
      <c r="E1403" s="341"/>
      <c r="F1403" s="341"/>
      <c r="G1403" s="341"/>
      <c r="H1403" s="341"/>
      <c r="I1403" s="341"/>
      <c r="J1403" s="341"/>
      <c r="AH1403" s="221"/>
      <c r="AI1403" s="221"/>
      <c r="AJ1403" s="221"/>
      <c r="AK1403" s="221"/>
      <c r="AL1403" s="221"/>
      <c r="AM1403" s="221"/>
      <c r="AN1403" s="221"/>
      <c r="AO1403" s="221"/>
      <c r="AP1403" s="221"/>
      <c r="AQ1403" s="219"/>
      <c r="AR1403" s="219"/>
      <c r="AS1403" s="221"/>
      <c r="AT1403" s="221"/>
      <c r="AU1403" s="221"/>
      <c r="AV1403" s="221"/>
      <c r="AW1403" s="221"/>
      <c r="AX1403" s="221"/>
      <c r="AY1403" s="221"/>
      <c r="AZ1403" s="221"/>
    </row>
    <row r="1404" spans="1:52" x14ac:dyDescent="0.15">
      <c r="A1404" s="278"/>
      <c r="B1404" s="274"/>
      <c r="C1404" s="340"/>
      <c r="D1404" s="340"/>
      <c r="E1404" s="341"/>
      <c r="F1404" s="341"/>
      <c r="G1404" s="341"/>
      <c r="H1404" s="341"/>
      <c r="I1404" s="341"/>
      <c r="J1404" s="341"/>
      <c r="AH1404" s="221"/>
      <c r="AI1404" s="221"/>
      <c r="AJ1404" s="221"/>
      <c r="AK1404" s="221"/>
      <c r="AL1404" s="221"/>
      <c r="AM1404" s="221"/>
      <c r="AN1404" s="221"/>
      <c r="AO1404" s="221"/>
      <c r="AP1404" s="221"/>
      <c r="AQ1404" s="219"/>
      <c r="AR1404" s="219"/>
      <c r="AS1404" s="221"/>
      <c r="AT1404" s="221"/>
      <c r="AU1404" s="221"/>
      <c r="AV1404" s="221"/>
      <c r="AW1404" s="221"/>
      <c r="AX1404" s="221"/>
      <c r="AY1404" s="221"/>
      <c r="AZ1404" s="221"/>
    </row>
    <row r="1405" spans="1:52" x14ac:dyDescent="0.15">
      <c r="A1405" s="278"/>
      <c r="B1405" s="274"/>
      <c r="C1405" s="340"/>
      <c r="D1405" s="340"/>
      <c r="E1405" s="341"/>
      <c r="F1405" s="341"/>
      <c r="G1405" s="341"/>
      <c r="H1405" s="341"/>
      <c r="I1405" s="341"/>
      <c r="J1405" s="341"/>
      <c r="AH1405" s="221"/>
      <c r="AI1405" s="221"/>
      <c r="AJ1405" s="221"/>
      <c r="AK1405" s="221"/>
      <c r="AL1405" s="221"/>
      <c r="AM1405" s="221"/>
      <c r="AN1405" s="221"/>
      <c r="AO1405" s="221"/>
      <c r="AP1405" s="221"/>
      <c r="AQ1405" s="219"/>
      <c r="AR1405" s="219"/>
      <c r="AS1405" s="221"/>
      <c r="AT1405" s="221"/>
      <c r="AU1405" s="221"/>
      <c r="AV1405" s="221"/>
      <c r="AW1405" s="221"/>
      <c r="AX1405" s="221"/>
      <c r="AY1405" s="221"/>
      <c r="AZ1405" s="221"/>
    </row>
    <row r="1406" spans="1:52" x14ac:dyDescent="0.15">
      <c r="A1406" s="278"/>
      <c r="B1406" s="274"/>
      <c r="C1406" s="340"/>
      <c r="D1406" s="340"/>
      <c r="E1406" s="341"/>
      <c r="F1406" s="341"/>
      <c r="G1406" s="341"/>
      <c r="H1406" s="341"/>
      <c r="I1406" s="341"/>
      <c r="J1406" s="341"/>
      <c r="AH1406" s="221"/>
      <c r="AI1406" s="221"/>
      <c r="AJ1406" s="221"/>
      <c r="AK1406" s="221"/>
      <c r="AL1406" s="221"/>
      <c r="AM1406" s="221"/>
      <c r="AN1406" s="221"/>
      <c r="AO1406" s="221"/>
      <c r="AP1406" s="221"/>
      <c r="AQ1406" s="219"/>
      <c r="AR1406" s="219"/>
      <c r="AS1406" s="221"/>
      <c r="AT1406" s="221"/>
      <c r="AU1406" s="221"/>
      <c r="AV1406" s="221"/>
      <c r="AW1406" s="221"/>
      <c r="AX1406" s="221"/>
      <c r="AY1406" s="221"/>
      <c r="AZ1406" s="221"/>
    </row>
    <row r="1407" spans="1:52" x14ac:dyDescent="0.15">
      <c r="A1407" s="278"/>
      <c r="B1407" s="274"/>
      <c r="C1407" s="340"/>
      <c r="D1407" s="340"/>
      <c r="E1407" s="341"/>
      <c r="F1407" s="341"/>
      <c r="G1407" s="341"/>
      <c r="H1407" s="341"/>
      <c r="I1407" s="341"/>
      <c r="J1407" s="341"/>
      <c r="AH1407" s="221"/>
      <c r="AI1407" s="221"/>
      <c r="AJ1407" s="221"/>
      <c r="AK1407" s="221"/>
      <c r="AL1407" s="221"/>
      <c r="AM1407" s="221"/>
      <c r="AN1407" s="221"/>
      <c r="AO1407" s="221"/>
      <c r="AP1407" s="221"/>
      <c r="AQ1407" s="219"/>
      <c r="AR1407" s="219"/>
      <c r="AS1407" s="221"/>
      <c r="AT1407" s="221"/>
      <c r="AU1407" s="221"/>
      <c r="AV1407" s="221"/>
      <c r="AW1407" s="221"/>
      <c r="AX1407" s="221"/>
      <c r="AY1407" s="221"/>
      <c r="AZ1407" s="221"/>
    </row>
    <row r="1408" spans="1:52" x14ac:dyDescent="0.15">
      <c r="A1408" s="278"/>
      <c r="B1408" s="274"/>
      <c r="C1408" s="340"/>
      <c r="D1408" s="340"/>
      <c r="E1408" s="341"/>
      <c r="F1408" s="341"/>
      <c r="G1408" s="341"/>
      <c r="H1408" s="341"/>
      <c r="I1408" s="341"/>
      <c r="J1408" s="341"/>
      <c r="AH1408" s="221"/>
      <c r="AI1408" s="221"/>
      <c r="AJ1408" s="221"/>
      <c r="AK1408" s="221"/>
      <c r="AL1408" s="221"/>
      <c r="AM1408" s="221"/>
      <c r="AN1408" s="221"/>
      <c r="AO1408" s="221"/>
      <c r="AP1408" s="221"/>
      <c r="AQ1408" s="219"/>
      <c r="AR1408" s="219"/>
      <c r="AS1408" s="221"/>
      <c r="AT1408" s="221"/>
      <c r="AU1408" s="221"/>
      <c r="AV1408" s="221"/>
      <c r="AW1408" s="221"/>
      <c r="AX1408" s="221"/>
      <c r="AY1408" s="221"/>
      <c r="AZ1408" s="221"/>
    </row>
    <row r="1409" spans="1:52" x14ac:dyDescent="0.15">
      <c r="A1409" s="278"/>
      <c r="B1409" s="274"/>
      <c r="C1409" s="340"/>
      <c r="D1409" s="340"/>
      <c r="E1409" s="341"/>
      <c r="F1409" s="341"/>
      <c r="G1409" s="341"/>
      <c r="H1409" s="341"/>
      <c r="I1409" s="341"/>
      <c r="J1409" s="341"/>
      <c r="AH1409" s="221"/>
      <c r="AI1409" s="221"/>
      <c r="AJ1409" s="221"/>
      <c r="AK1409" s="221"/>
      <c r="AL1409" s="221"/>
      <c r="AM1409" s="221"/>
      <c r="AN1409" s="221"/>
      <c r="AO1409" s="221"/>
      <c r="AP1409" s="221"/>
      <c r="AQ1409" s="219"/>
      <c r="AR1409" s="219"/>
      <c r="AS1409" s="221"/>
      <c r="AT1409" s="221"/>
      <c r="AU1409" s="221"/>
      <c r="AV1409" s="221"/>
      <c r="AW1409" s="221"/>
      <c r="AX1409" s="221"/>
      <c r="AY1409" s="221"/>
      <c r="AZ1409" s="221"/>
    </row>
    <row r="1410" spans="1:52" x14ac:dyDescent="0.15">
      <c r="A1410" s="278"/>
      <c r="B1410" s="274"/>
      <c r="C1410" s="340"/>
      <c r="D1410" s="340"/>
      <c r="E1410" s="341"/>
      <c r="F1410" s="341"/>
      <c r="G1410" s="341"/>
      <c r="H1410" s="341"/>
      <c r="I1410" s="341"/>
      <c r="J1410" s="341"/>
      <c r="AH1410" s="221"/>
      <c r="AI1410" s="221"/>
      <c r="AJ1410" s="221"/>
      <c r="AK1410" s="221"/>
      <c r="AL1410" s="221"/>
      <c r="AM1410" s="221"/>
      <c r="AN1410" s="221"/>
      <c r="AO1410" s="221"/>
      <c r="AP1410" s="221"/>
      <c r="AQ1410" s="219"/>
      <c r="AR1410" s="219"/>
      <c r="AS1410" s="221"/>
      <c r="AT1410" s="221"/>
      <c r="AU1410" s="221"/>
      <c r="AV1410" s="221"/>
      <c r="AW1410" s="221"/>
      <c r="AX1410" s="221"/>
      <c r="AY1410" s="221"/>
      <c r="AZ1410" s="221"/>
    </row>
    <row r="1411" spans="1:52" x14ac:dyDescent="0.15">
      <c r="A1411" s="278"/>
      <c r="B1411" s="274"/>
      <c r="C1411" s="340"/>
      <c r="D1411" s="340"/>
      <c r="E1411" s="341"/>
      <c r="F1411" s="341"/>
      <c r="G1411" s="341"/>
      <c r="H1411" s="341"/>
      <c r="I1411" s="341"/>
      <c r="J1411" s="341"/>
      <c r="AH1411" s="221"/>
      <c r="AI1411" s="221"/>
      <c r="AJ1411" s="221"/>
      <c r="AK1411" s="221"/>
      <c r="AL1411" s="221"/>
      <c r="AM1411" s="221"/>
      <c r="AN1411" s="221"/>
      <c r="AO1411" s="221"/>
      <c r="AP1411" s="221"/>
      <c r="AQ1411" s="219"/>
      <c r="AR1411" s="219"/>
      <c r="AS1411" s="221"/>
      <c r="AT1411" s="221"/>
      <c r="AU1411" s="221"/>
      <c r="AV1411" s="221"/>
      <c r="AW1411" s="221"/>
      <c r="AX1411" s="221"/>
      <c r="AY1411" s="221"/>
      <c r="AZ1411" s="221"/>
    </row>
    <row r="1412" spans="1:52" x14ac:dyDescent="0.15">
      <c r="A1412" s="278"/>
      <c r="B1412" s="274"/>
      <c r="C1412" s="340"/>
      <c r="D1412" s="340"/>
      <c r="E1412" s="341"/>
      <c r="F1412" s="341"/>
      <c r="G1412" s="341"/>
      <c r="H1412" s="341"/>
      <c r="I1412" s="341"/>
      <c r="J1412" s="341"/>
      <c r="AH1412" s="221"/>
      <c r="AI1412" s="221"/>
      <c r="AJ1412" s="221"/>
      <c r="AK1412" s="221"/>
      <c r="AL1412" s="221"/>
      <c r="AM1412" s="221"/>
      <c r="AN1412" s="221"/>
      <c r="AO1412" s="221"/>
      <c r="AP1412" s="221"/>
      <c r="AQ1412" s="219"/>
      <c r="AR1412" s="219"/>
      <c r="AS1412" s="221"/>
      <c r="AT1412" s="221"/>
      <c r="AU1412" s="221"/>
      <c r="AV1412" s="221"/>
      <c r="AW1412" s="221"/>
      <c r="AX1412" s="221"/>
      <c r="AY1412" s="221"/>
      <c r="AZ1412" s="221"/>
    </row>
    <row r="1413" spans="1:52" x14ac:dyDescent="0.15">
      <c r="A1413" s="278"/>
      <c r="B1413" s="274"/>
      <c r="C1413" s="340"/>
      <c r="D1413" s="340"/>
      <c r="E1413" s="341"/>
      <c r="F1413" s="341"/>
      <c r="G1413" s="341"/>
      <c r="H1413" s="341"/>
      <c r="I1413" s="341"/>
      <c r="J1413" s="341"/>
      <c r="AH1413" s="221"/>
      <c r="AI1413" s="221"/>
      <c r="AJ1413" s="221"/>
      <c r="AK1413" s="221"/>
      <c r="AL1413" s="221"/>
      <c r="AM1413" s="221"/>
      <c r="AN1413" s="221"/>
      <c r="AO1413" s="221"/>
      <c r="AP1413" s="221"/>
      <c r="AQ1413" s="219"/>
      <c r="AR1413" s="219"/>
      <c r="AS1413" s="221"/>
      <c r="AT1413" s="221"/>
      <c r="AU1413" s="221"/>
      <c r="AV1413" s="221"/>
      <c r="AW1413" s="221"/>
      <c r="AX1413" s="221"/>
      <c r="AY1413" s="221"/>
      <c r="AZ1413" s="221"/>
    </row>
    <row r="1414" spans="1:52" x14ac:dyDescent="0.15">
      <c r="A1414" s="278"/>
      <c r="B1414" s="274"/>
      <c r="C1414" s="340"/>
      <c r="D1414" s="340"/>
      <c r="E1414" s="341"/>
      <c r="F1414" s="341"/>
      <c r="G1414" s="341"/>
      <c r="H1414" s="341"/>
      <c r="I1414" s="341"/>
      <c r="J1414" s="341"/>
      <c r="AH1414" s="221"/>
      <c r="AI1414" s="221"/>
      <c r="AJ1414" s="221"/>
      <c r="AK1414" s="221"/>
      <c r="AL1414" s="221"/>
      <c r="AM1414" s="221"/>
      <c r="AN1414" s="221"/>
      <c r="AO1414" s="221"/>
      <c r="AP1414" s="221"/>
      <c r="AQ1414" s="219"/>
      <c r="AR1414" s="219"/>
      <c r="AS1414" s="221"/>
      <c r="AT1414" s="221"/>
      <c r="AU1414" s="221"/>
      <c r="AV1414" s="221"/>
      <c r="AW1414" s="221"/>
      <c r="AX1414" s="221"/>
      <c r="AY1414" s="221"/>
      <c r="AZ1414" s="221"/>
    </row>
    <row r="1415" spans="1:52" x14ac:dyDescent="0.15">
      <c r="A1415" s="278"/>
      <c r="B1415" s="274"/>
      <c r="C1415" s="340"/>
      <c r="D1415" s="340"/>
      <c r="E1415" s="341"/>
      <c r="F1415" s="341"/>
      <c r="G1415" s="341"/>
      <c r="H1415" s="341"/>
      <c r="I1415" s="341"/>
      <c r="J1415" s="341"/>
      <c r="AH1415" s="221"/>
      <c r="AI1415" s="221"/>
      <c r="AJ1415" s="221"/>
      <c r="AK1415" s="221"/>
      <c r="AL1415" s="221"/>
      <c r="AM1415" s="221"/>
      <c r="AN1415" s="221"/>
      <c r="AO1415" s="221"/>
      <c r="AP1415" s="221"/>
      <c r="AQ1415" s="219"/>
      <c r="AR1415" s="219"/>
      <c r="AS1415" s="221"/>
      <c r="AT1415" s="221"/>
      <c r="AU1415" s="221"/>
      <c r="AV1415" s="221"/>
      <c r="AW1415" s="221"/>
      <c r="AX1415" s="221"/>
      <c r="AY1415" s="221"/>
      <c r="AZ1415" s="221"/>
    </row>
    <row r="1416" spans="1:52" x14ac:dyDescent="0.15">
      <c r="A1416" s="278"/>
      <c r="B1416" s="274"/>
      <c r="C1416" s="340"/>
      <c r="D1416" s="340"/>
      <c r="E1416" s="341"/>
      <c r="F1416" s="341"/>
      <c r="G1416" s="341"/>
      <c r="H1416" s="341"/>
      <c r="I1416" s="341"/>
      <c r="J1416" s="341"/>
      <c r="AH1416" s="221"/>
      <c r="AI1416" s="221"/>
      <c r="AJ1416" s="221"/>
      <c r="AK1416" s="221"/>
      <c r="AL1416" s="221"/>
      <c r="AM1416" s="221"/>
      <c r="AN1416" s="221"/>
      <c r="AO1416" s="221"/>
      <c r="AP1416" s="221"/>
      <c r="AQ1416" s="219"/>
      <c r="AR1416" s="219"/>
      <c r="AS1416" s="221"/>
      <c r="AT1416" s="221"/>
      <c r="AU1416" s="221"/>
      <c r="AV1416" s="221"/>
      <c r="AW1416" s="221"/>
      <c r="AX1416" s="221"/>
      <c r="AY1416" s="221"/>
      <c r="AZ1416" s="221"/>
    </row>
    <row r="1417" spans="1:52" x14ac:dyDescent="0.15">
      <c r="A1417" s="278"/>
      <c r="B1417" s="274"/>
      <c r="C1417" s="340"/>
      <c r="D1417" s="340"/>
      <c r="E1417" s="341"/>
      <c r="F1417" s="341"/>
      <c r="G1417" s="341"/>
      <c r="H1417" s="341"/>
      <c r="I1417" s="341"/>
      <c r="J1417" s="341"/>
      <c r="AH1417" s="221"/>
      <c r="AI1417" s="221"/>
      <c r="AJ1417" s="221"/>
      <c r="AK1417" s="221"/>
      <c r="AL1417" s="221"/>
      <c r="AM1417" s="221"/>
      <c r="AN1417" s="221"/>
      <c r="AO1417" s="221"/>
      <c r="AP1417" s="221"/>
      <c r="AQ1417" s="219"/>
      <c r="AR1417" s="219"/>
      <c r="AS1417" s="221"/>
      <c r="AT1417" s="221"/>
      <c r="AU1417" s="221"/>
      <c r="AV1417" s="221"/>
      <c r="AW1417" s="221"/>
      <c r="AX1417" s="221"/>
      <c r="AY1417" s="221"/>
      <c r="AZ1417" s="221"/>
    </row>
    <row r="1418" spans="1:52" x14ac:dyDescent="0.15">
      <c r="A1418" s="278"/>
      <c r="B1418" s="274"/>
      <c r="C1418" s="340"/>
      <c r="D1418" s="340"/>
      <c r="E1418" s="341"/>
      <c r="F1418" s="341"/>
      <c r="G1418" s="341"/>
      <c r="H1418" s="341"/>
      <c r="I1418" s="341"/>
      <c r="J1418" s="341"/>
      <c r="AH1418" s="221"/>
      <c r="AI1418" s="221"/>
      <c r="AJ1418" s="221"/>
      <c r="AK1418" s="221"/>
      <c r="AL1418" s="221"/>
      <c r="AM1418" s="221"/>
      <c r="AN1418" s="221"/>
      <c r="AO1418" s="221"/>
      <c r="AP1418" s="221"/>
      <c r="AQ1418" s="219"/>
      <c r="AR1418" s="219"/>
      <c r="AS1418" s="221"/>
      <c r="AT1418" s="221"/>
      <c r="AU1418" s="221"/>
      <c r="AV1418" s="221"/>
      <c r="AW1418" s="221"/>
      <c r="AX1418" s="221"/>
      <c r="AY1418" s="221"/>
      <c r="AZ1418" s="221"/>
    </row>
    <row r="1419" spans="1:52" x14ac:dyDescent="0.15">
      <c r="A1419" s="278"/>
      <c r="B1419" s="274"/>
      <c r="C1419" s="340"/>
      <c r="D1419" s="340"/>
      <c r="E1419" s="341"/>
      <c r="F1419" s="341"/>
      <c r="G1419" s="341"/>
      <c r="H1419" s="341"/>
      <c r="I1419" s="341"/>
      <c r="J1419" s="341"/>
      <c r="AH1419" s="221"/>
      <c r="AI1419" s="221"/>
      <c r="AJ1419" s="221"/>
      <c r="AK1419" s="221"/>
      <c r="AL1419" s="221"/>
      <c r="AM1419" s="221"/>
      <c r="AN1419" s="221"/>
      <c r="AO1419" s="221"/>
      <c r="AP1419" s="221"/>
      <c r="AQ1419" s="219"/>
      <c r="AR1419" s="219"/>
      <c r="AS1419" s="221"/>
      <c r="AT1419" s="221"/>
      <c r="AU1419" s="221"/>
      <c r="AV1419" s="221"/>
      <c r="AW1419" s="221"/>
      <c r="AX1419" s="221"/>
      <c r="AY1419" s="221"/>
      <c r="AZ1419" s="221"/>
    </row>
    <row r="1420" spans="1:52" x14ac:dyDescent="0.15">
      <c r="A1420" s="278"/>
      <c r="B1420" s="274"/>
      <c r="C1420" s="340"/>
      <c r="D1420" s="340"/>
      <c r="E1420" s="341"/>
      <c r="F1420" s="341"/>
      <c r="G1420" s="341"/>
      <c r="H1420" s="341"/>
      <c r="I1420" s="341"/>
      <c r="J1420" s="341"/>
      <c r="AH1420" s="221"/>
      <c r="AI1420" s="221"/>
      <c r="AJ1420" s="221"/>
      <c r="AK1420" s="221"/>
      <c r="AL1420" s="221"/>
      <c r="AM1420" s="221"/>
      <c r="AN1420" s="221"/>
      <c r="AO1420" s="221"/>
      <c r="AP1420" s="221"/>
      <c r="AQ1420" s="219"/>
      <c r="AR1420" s="219"/>
      <c r="AS1420" s="221"/>
      <c r="AT1420" s="221"/>
      <c r="AU1420" s="221"/>
      <c r="AV1420" s="221"/>
      <c r="AW1420" s="221"/>
      <c r="AX1420" s="221"/>
      <c r="AY1420" s="221"/>
      <c r="AZ1420" s="221"/>
    </row>
    <row r="1421" spans="1:52" x14ac:dyDescent="0.15">
      <c r="A1421" s="278"/>
      <c r="B1421" s="274"/>
      <c r="C1421" s="340"/>
      <c r="D1421" s="340"/>
      <c r="E1421" s="341"/>
      <c r="F1421" s="341"/>
      <c r="G1421" s="341"/>
      <c r="H1421" s="341"/>
      <c r="I1421" s="341"/>
      <c r="J1421" s="341"/>
      <c r="AH1421" s="221"/>
      <c r="AI1421" s="221"/>
      <c r="AJ1421" s="221"/>
      <c r="AK1421" s="221"/>
      <c r="AL1421" s="221"/>
      <c r="AM1421" s="221"/>
      <c r="AN1421" s="221"/>
      <c r="AO1421" s="221"/>
      <c r="AP1421" s="221"/>
      <c r="AQ1421" s="219"/>
      <c r="AR1421" s="219"/>
      <c r="AS1421" s="221"/>
      <c r="AT1421" s="221"/>
      <c r="AU1421" s="221"/>
      <c r="AV1421" s="221"/>
      <c r="AW1421" s="221"/>
      <c r="AX1421" s="221"/>
      <c r="AY1421" s="221"/>
      <c r="AZ1421" s="221"/>
    </row>
    <row r="1422" spans="1:52" x14ac:dyDescent="0.15">
      <c r="A1422" s="278"/>
      <c r="B1422" s="274"/>
      <c r="C1422" s="340"/>
      <c r="D1422" s="340"/>
      <c r="E1422" s="341"/>
      <c r="F1422" s="341"/>
      <c r="G1422" s="341"/>
      <c r="H1422" s="341"/>
      <c r="I1422" s="341"/>
      <c r="J1422" s="341"/>
      <c r="AH1422" s="221"/>
      <c r="AI1422" s="221"/>
      <c r="AJ1422" s="221"/>
      <c r="AK1422" s="221"/>
      <c r="AL1422" s="221"/>
      <c r="AM1422" s="221"/>
      <c r="AN1422" s="221"/>
      <c r="AO1422" s="221"/>
      <c r="AP1422" s="221"/>
      <c r="AQ1422" s="219"/>
      <c r="AR1422" s="219"/>
      <c r="AS1422" s="221"/>
      <c r="AT1422" s="221"/>
      <c r="AU1422" s="221"/>
      <c r="AV1422" s="221"/>
      <c r="AW1422" s="221"/>
      <c r="AX1422" s="221"/>
      <c r="AY1422" s="221"/>
      <c r="AZ1422" s="221"/>
    </row>
    <row r="1423" spans="1:52" x14ac:dyDescent="0.15">
      <c r="A1423" s="278"/>
      <c r="B1423" s="274"/>
      <c r="C1423" s="340"/>
      <c r="D1423" s="340"/>
      <c r="E1423" s="341"/>
      <c r="F1423" s="341"/>
      <c r="G1423" s="341"/>
      <c r="H1423" s="341"/>
      <c r="I1423" s="341"/>
      <c r="J1423" s="341"/>
      <c r="AH1423" s="221"/>
      <c r="AI1423" s="221"/>
      <c r="AJ1423" s="221"/>
      <c r="AK1423" s="221"/>
      <c r="AL1423" s="221"/>
      <c r="AM1423" s="221"/>
      <c r="AN1423" s="221"/>
      <c r="AO1423" s="221"/>
      <c r="AP1423" s="221"/>
      <c r="AQ1423" s="219"/>
      <c r="AR1423" s="219"/>
      <c r="AS1423" s="221"/>
      <c r="AT1423" s="221"/>
      <c r="AU1423" s="221"/>
      <c r="AV1423" s="221"/>
      <c r="AW1423" s="221"/>
      <c r="AX1423" s="221"/>
      <c r="AY1423" s="221"/>
      <c r="AZ1423" s="221"/>
    </row>
    <row r="1424" spans="1:52" x14ac:dyDescent="0.15">
      <c r="A1424" s="278"/>
      <c r="B1424" s="274"/>
      <c r="C1424" s="340"/>
      <c r="D1424" s="340"/>
      <c r="E1424" s="341"/>
      <c r="F1424" s="341"/>
      <c r="G1424" s="341"/>
      <c r="H1424" s="341"/>
      <c r="I1424" s="341"/>
      <c r="J1424" s="341"/>
      <c r="AH1424" s="221"/>
      <c r="AI1424" s="221"/>
      <c r="AJ1424" s="221"/>
      <c r="AK1424" s="221"/>
      <c r="AL1424" s="221"/>
      <c r="AM1424" s="221"/>
      <c r="AN1424" s="221"/>
      <c r="AO1424" s="221"/>
      <c r="AP1424" s="221"/>
      <c r="AQ1424" s="219"/>
      <c r="AR1424" s="219"/>
      <c r="AS1424" s="221"/>
      <c r="AT1424" s="221"/>
      <c r="AU1424" s="221"/>
      <c r="AV1424" s="221"/>
      <c r="AW1424" s="221"/>
      <c r="AX1424" s="221"/>
      <c r="AY1424" s="221"/>
      <c r="AZ1424" s="221"/>
    </row>
    <row r="1425" spans="1:52" x14ac:dyDescent="0.15">
      <c r="A1425" s="278"/>
      <c r="B1425" s="274"/>
      <c r="C1425" s="340"/>
      <c r="D1425" s="340"/>
      <c r="E1425" s="341"/>
      <c r="F1425" s="341"/>
      <c r="G1425" s="341"/>
      <c r="H1425" s="341"/>
      <c r="I1425" s="341"/>
      <c r="J1425" s="341"/>
      <c r="AH1425" s="221"/>
      <c r="AI1425" s="221"/>
      <c r="AJ1425" s="221"/>
      <c r="AK1425" s="221"/>
      <c r="AL1425" s="221"/>
      <c r="AM1425" s="221"/>
      <c r="AN1425" s="221"/>
      <c r="AO1425" s="221"/>
      <c r="AP1425" s="221"/>
      <c r="AQ1425" s="219"/>
      <c r="AR1425" s="219"/>
      <c r="AS1425" s="221"/>
      <c r="AT1425" s="221"/>
      <c r="AU1425" s="221"/>
      <c r="AV1425" s="221"/>
      <c r="AW1425" s="221"/>
      <c r="AX1425" s="221"/>
      <c r="AY1425" s="221"/>
      <c r="AZ1425" s="221"/>
    </row>
    <row r="1426" spans="1:52" x14ac:dyDescent="0.15">
      <c r="A1426" s="278"/>
      <c r="B1426" s="274"/>
      <c r="C1426" s="340"/>
      <c r="D1426" s="340"/>
      <c r="E1426" s="341"/>
      <c r="F1426" s="341"/>
      <c r="G1426" s="341"/>
      <c r="H1426" s="341"/>
      <c r="I1426" s="341"/>
      <c r="J1426" s="341"/>
      <c r="AH1426" s="221"/>
      <c r="AI1426" s="221"/>
      <c r="AJ1426" s="221"/>
      <c r="AK1426" s="221"/>
      <c r="AL1426" s="221"/>
      <c r="AM1426" s="221"/>
      <c r="AN1426" s="221"/>
      <c r="AO1426" s="221"/>
      <c r="AP1426" s="221"/>
      <c r="AQ1426" s="219"/>
      <c r="AR1426" s="219"/>
      <c r="AS1426" s="221"/>
      <c r="AT1426" s="221"/>
      <c r="AU1426" s="221"/>
      <c r="AV1426" s="221"/>
      <c r="AW1426" s="221"/>
      <c r="AX1426" s="221"/>
      <c r="AY1426" s="221"/>
      <c r="AZ1426" s="221"/>
    </row>
    <row r="1427" spans="1:52" x14ac:dyDescent="0.15">
      <c r="A1427" s="278"/>
      <c r="B1427" s="274"/>
      <c r="C1427" s="340"/>
      <c r="D1427" s="340"/>
      <c r="E1427" s="341"/>
      <c r="F1427" s="341"/>
      <c r="G1427" s="341"/>
      <c r="H1427" s="341"/>
      <c r="I1427" s="341"/>
      <c r="J1427" s="341"/>
      <c r="AH1427" s="221"/>
      <c r="AI1427" s="221"/>
      <c r="AJ1427" s="221"/>
      <c r="AK1427" s="221"/>
      <c r="AL1427" s="221"/>
      <c r="AM1427" s="221"/>
      <c r="AN1427" s="221"/>
      <c r="AO1427" s="221"/>
      <c r="AP1427" s="221"/>
      <c r="AQ1427" s="219"/>
      <c r="AR1427" s="219"/>
      <c r="AS1427" s="221"/>
      <c r="AT1427" s="221"/>
      <c r="AU1427" s="221"/>
      <c r="AV1427" s="221"/>
      <c r="AW1427" s="221"/>
      <c r="AX1427" s="221"/>
      <c r="AY1427" s="221"/>
      <c r="AZ1427" s="221"/>
    </row>
    <row r="1428" spans="1:52" x14ac:dyDescent="0.15">
      <c r="A1428" s="278"/>
      <c r="B1428" s="274"/>
      <c r="C1428" s="340"/>
      <c r="D1428" s="340"/>
      <c r="E1428" s="341"/>
      <c r="F1428" s="341"/>
      <c r="G1428" s="341"/>
      <c r="H1428" s="341"/>
      <c r="I1428" s="341"/>
      <c r="J1428" s="341"/>
      <c r="AH1428" s="221"/>
      <c r="AI1428" s="221"/>
      <c r="AJ1428" s="221"/>
      <c r="AK1428" s="221"/>
      <c r="AL1428" s="221"/>
      <c r="AM1428" s="221"/>
      <c r="AN1428" s="221"/>
      <c r="AO1428" s="221"/>
      <c r="AP1428" s="221"/>
      <c r="AQ1428" s="219"/>
      <c r="AR1428" s="219"/>
      <c r="AS1428" s="221"/>
      <c r="AT1428" s="221"/>
      <c r="AU1428" s="221"/>
      <c r="AV1428" s="221"/>
      <c r="AW1428" s="221"/>
      <c r="AX1428" s="221"/>
      <c r="AY1428" s="221"/>
      <c r="AZ1428" s="221"/>
    </row>
    <row r="1429" spans="1:52" x14ac:dyDescent="0.15">
      <c r="A1429" s="278"/>
      <c r="B1429" s="274"/>
      <c r="C1429" s="340"/>
      <c r="D1429" s="340"/>
      <c r="E1429" s="341"/>
      <c r="F1429" s="341"/>
      <c r="G1429" s="341"/>
      <c r="H1429" s="341"/>
      <c r="I1429" s="341"/>
      <c r="J1429" s="341"/>
      <c r="AH1429" s="221"/>
      <c r="AI1429" s="221"/>
      <c r="AJ1429" s="221"/>
      <c r="AK1429" s="221"/>
      <c r="AL1429" s="221"/>
      <c r="AM1429" s="221"/>
      <c r="AN1429" s="221"/>
      <c r="AO1429" s="221"/>
      <c r="AP1429" s="221"/>
      <c r="AQ1429" s="219"/>
      <c r="AR1429" s="219"/>
      <c r="AS1429" s="221"/>
      <c r="AT1429" s="221"/>
      <c r="AU1429" s="221"/>
      <c r="AV1429" s="221"/>
      <c r="AW1429" s="221"/>
      <c r="AX1429" s="221"/>
      <c r="AY1429" s="221"/>
      <c r="AZ1429" s="221"/>
    </row>
    <row r="1430" spans="1:52" x14ac:dyDescent="0.15">
      <c r="A1430" s="278"/>
      <c r="B1430" s="274"/>
      <c r="C1430" s="340"/>
      <c r="D1430" s="340"/>
      <c r="E1430" s="341"/>
      <c r="F1430" s="341"/>
      <c r="G1430" s="341"/>
      <c r="H1430" s="341"/>
      <c r="I1430" s="341"/>
      <c r="J1430" s="341"/>
      <c r="AH1430" s="221"/>
      <c r="AI1430" s="221"/>
      <c r="AJ1430" s="221"/>
      <c r="AK1430" s="221"/>
      <c r="AL1430" s="221"/>
      <c r="AM1430" s="221"/>
      <c r="AN1430" s="221"/>
      <c r="AO1430" s="221"/>
      <c r="AP1430" s="221"/>
      <c r="AQ1430" s="219"/>
      <c r="AR1430" s="219"/>
      <c r="AS1430" s="221"/>
      <c r="AT1430" s="221"/>
      <c r="AU1430" s="221"/>
      <c r="AV1430" s="221"/>
      <c r="AW1430" s="221"/>
      <c r="AX1430" s="221"/>
      <c r="AY1430" s="221"/>
      <c r="AZ1430" s="221"/>
    </row>
    <row r="1431" spans="1:52" x14ac:dyDescent="0.15">
      <c r="A1431" s="278"/>
      <c r="B1431" s="274"/>
      <c r="C1431" s="340"/>
      <c r="D1431" s="340"/>
      <c r="E1431" s="341"/>
      <c r="F1431" s="341"/>
      <c r="G1431" s="341"/>
      <c r="H1431" s="341"/>
      <c r="I1431" s="341"/>
      <c r="J1431" s="341"/>
      <c r="AH1431" s="221"/>
      <c r="AI1431" s="221"/>
      <c r="AJ1431" s="221"/>
      <c r="AK1431" s="221"/>
      <c r="AL1431" s="221"/>
      <c r="AM1431" s="221"/>
      <c r="AN1431" s="221"/>
      <c r="AO1431" s="221"/>
      <c r="AP1431" s="221"/>
      <c r="AQ1431" s="219"/>
      <c r="AR1431" s="219"/>
      <c r="AS1431" s="221"/>
      <c r="AT1431" s="221"/>
      <c r="AU1431" s="221"/>
      <c r="AV1431" s="221"/>
      <c r="AW1431" s="221"/>
      <c r="AX1431" s="221"/>
      <c r="AY1431" s="221"/>
      <c r="AZ1431" s="221"/>
    </row>
    <row r="1432" spans="1:52" x14ac:dyDescent="0.15">
      <c r="A1432" s="278"/>
      <c r="B1432" s="274"/>
      <c r="C1432" s="340"/>
      <c r="D1432" s="340"/>
      <c r="E1432" s="341"/>
      <c r="F1432" s="341"/>
      <c r="G1432" s="341"/>
      <c r="H1432" s="341"/>
      <c r="I1432" s="341"/>
      <c r="J1432" s="341"/>
      <c r="AH1432" s="221"/>
      <c r="AI1432" s="221"/>
      <c r="AJ1432" s="221"/>
      <c r="AK1432" s="221"/>
      <c r="AL1432" s="221"/>
      <c r="AM1432" s="221"/>
      <c r="AN1432" s="221"/>
      <c r="AO1432" s="221"/>
      <c r="AP1432" s="221"/>
      <c r="AQ1432" s="219"/>
      <c r="AR1432" s="219"/>
      <c r="AS1432" s="221"/>
      <c r="AT1432" s="221"/>
      <c r="AU1432" s="221"/>
      <c r="AV1432" s="221"/>
      <c r="AW1432" s="221"/>
      <c r="AX1432" s="221"/>
      <c r="AY1432" s="221"/>
      <c r="AZ1432" s="221"/>
    </row>
    <row r="1433" spans="1:52" x14ac:dyDescent="0.15">
      <c r="A1433" s="278"/>
      <c r="B1433" s="274"/>
      <c r="C1433" s="340"/>
      <c r="D1433" s="340"/>
      <c r="E1433" s="341"/>
      <c r="F1433" s="341"/>
      <c r="G1433" s="341"/>
      <c r="H1433" s="341"/>
      <c r="I1433" s="341"/>
      <c r="J1433" s="341"/>
      <c r="AH1433" s="221"/>
      <c r="AI1433" s="221"/>
      <c r="AJ1433" s="221"/>
      <c r="AK1433" s="221"/>
      <c r="AL1433" s="221"/>
      <c r="AM1433" s="221"/>
      <c r="AN1433" s="221"/>
      <c r="AO1433" s="221"/>
      <c r="AP1433" s="221"/>
      <c r="AQ1433" s="219"/>
      <c r="AR1433" s="219"/>
      <c r="AS1433" s="221"/>
      <c r="AT1433" s="221"/>
      <c r="AU1433" s="221"/>
      <c r="AV1433" s="221"/>
      <c r="AW1433" s="221"/>
      <c r="AX1433" s="221"/>
      <c r="AY1433" s="221"/>
      <c r="AZ1433" s="221"/>
    </row>
    <row r="1434" spans="1:52" x14ac:dyDescent="0.15">
      <c r="A1434" s="278"/>
      <c r="B1434" s="274"/>
      <c r="C1434" s="340"/>
      <c r="D1434" s="340"/>
      <c r="E1434" s="341"/>
      <c r="F1434" s="341"/>
      <c r="G1434" s="341"/>
      <c r="H1434" s="341"/>
      <c r="I1434" s="341"/>
      <c r="J1434" s="341"/>
      <c r="AH1434" s="221"/>
      <c r="AI1434" s="221"/>
      <c r="AJ1434" s="221"/>
      <c r="AK1434" s="221"/>
      <c r="AL1434" s="221"/>
      <c r="AM1434" s="221"/>
      <c r="AN1434" s="221"/>
      <c r="AO1434" s="221"/>
      <c r="AP1434" s="221"/>
      <c r="AQ1434" s="219"/>
      <c r="AR1434" s="219"/>
      <c r="AS1434" s="221"/>
      <c r="AT1434" s="221"/>
      <c r="AU1434" s="221"/>
      <c r="AV1434" s="221"/>
      <c r="AW1434" s="221"/>
      <c r="AX1434" s="221"/>
      <c r="AY1434" s="221"/>
      <c r="AZ1434" s="221"/>
    </row>
    <row r="1435" spans="1:52" x14ac:dyDescent="0.15">
      <c r="A1435" s="278"/>
      <c r="B1435" s="274"/>
      <c r="C1435" s="340"/>
      <c r="D1435" s="340"/>
      <c r="E1435" s="341"/>
      <c r="F1435" s="341"/>
      <c r="G1435" s="341"/>
      <c r="H1435" s="341"/>
      <c r="I1435" s="341"/>
      <c r="J1435" s="341"/>
      <c r="AH1435" s="221"/>
      <c r="AI1435" s="221"/>
      <c r="AJ1435" s="221"/>
      <c r="AK1435" s="221"/>
      <c r="AL1435" s="221"/>
      <c r="AM1435" s="221"/>
      <c r="AN1435" s="221"/>
      <c r="AO1435" s="221"/>
      <c r="AP1435" s="221"/>
      <c r="AQ1435" s="219"/>
      <c r="AR1435" s="219"/>
      <c r="AS1435" s="221"/>
      <c r="AT1435" s="221"/>
      <c r="AU1435" s="221"/>
      <c r="AV1435" s="221"/>
      <c r="AW1435" s="221"/>
      <c r="AX1435" s="221"/>
      <c r="AY1435" s="221"/>
      <c r="AZ1435" s="221"/>
    </row>
    <row r="1436" spans="1:52" x14ac:dyDescent="0.15">
      <c r="A1436" s="278"/>
      <c r="B1436" s="274"/>
      <c r="C1436" s="340"/>
      <c r="D1436" s="340"/>
      <c r="E1436" s="341"/>
      <c r="F1436" s="341"/>
      <c r="G1436" s="341"/>
      <c r="H1436" s="341"/>
      <c r="I1436" s="341"/>
      <c r="J1436" s="341"/>
      <c r="AH1436" s="221"/>
      <c r="AI1436" s="221"/>
      <c r="AJ1436" s="221"/>
      <c r="AK1436" s="221"/>
      <c r="AL1436" s="221"/>
      <c r="AM1436" s="221"/>
      <c r="AN1436" s="221"/>
      <c r="AO1436" s="221"/>
      <c r="AP1436" s="221"/>
      <c r="AQ1436" s="219"/>
      <c r="AR1436" s="219"/>
      <c r="AS1436" s="221"/>
      <c r="AT1436" s="221"/>
      <c r="AU1436" s="221"/>
      <c r="AV1436" s="221"/>
      <c r="AW1436" s="221"/>
      <c r="AX1436" s="221"/>
      <c r="AY1436" s="221"/>
      <c r="AZ1436" s="221"/>
    </row>
    <row r="1437" spans="1:52" x14ac:dyDescent="0.15">
      <c r="A1437" s="278"/>
      <c r="B1437" s="274"/>
      <c r="C1437" s="340"/>
      <c r="D1437" s="340"/>
      <c r="E1437" s="341"/>
      <c r="F1437" s="341"/>
      <c r="G1437" s="341"/>
      <c r="H1437" s="341"/>
      <c r="I1437" s="341"/>
      <c r="J1437" s="341"/>
      <c r="AH1437" s="221"/>
      <c r="AI1437" s="221"/>
      <c r="AJ1437" s="221"/>
      <c r="AK1437" s="221"/>
      <c r="AL1437" s="221"/>
      <c r="AM1437" s="221"/>
      <c r="AN1437" s="221"/>
      <c r="AO1437" s="221"/>
      <c r="AP1437" s="221"/>
      <c r="AQ1437" s="219"/>
      <c r="AR1437" s="219"/>
      <c r="AS1437" s="221"/>
      <c r="AT1437" s="221"/>
      <c r="AU1437" s="221"/>
      <c r="AV1437" s="221"/>
      <c r="AW1437" s="221"/>
      <c r="AX1437" s="221"/>
      <c r="AY1437" s="221"/>
      <c r="AZ1437" s="221"/>
    </row>
    <row r="1438" spans="1:52" x14ac:dyDescent="0.15">
      <c r="A1438" s="278"/>
      <c r="B1438" s="274"/>
      <c r="C1438" s="340"/>
      <c r="D1438" s="340"/>
      <c r="E1438" s="341"/>
      <c r="F1438" s="341"/>
      <c r="G1438" s="341"/>
      <c r="H1438" s="341"/>
      <c r="I1438" s="341"/>
      <c r="J1438" s="341"/>
      <c r="AH1438" s="221"/>
      <c r="AI1438" s="221"/>
      <c r="AJ1438" s="221"/>
      <c r="AK1438" s="221"/>
      <c r="AL1438" s="221"/>
      <c r="AM1438" s="221"/>
      <c r="AN1438" s="221"/>
      <c r="AO1438" s="221"/>
      <c r="AP1438" s="221"/>
      <c r="AQ1438" s="219"/>
      <c r="AR1438" s="219"/>
      <c r="AS1438" s="221"/>
      <c r="AT1438" s="221"/>
      <c r="AU1438" s="221"/>
      <c r="AV1438" s="221"/>
      <c r="AW1438" s="221"/>
      <c r="AX1438" s="221"/>
      <c r="AY1438" s="221"/>
      <c r="AZ1438" s="221"/>
    </row>
    <row r="1439" spans="1:52" x14ac:dyDescent="0.15">
      <c r="A1439" s="278"/>
      <c r="B1439" s="274"/>
      <c r="C1439" s="340"/>
      <c r="D1439" s="340"/>
      <c r="E1439" s="341"/>
      <c r="F1439" s="341"/>
      <c r="G1439" s="341"/>
      <c r="H1439" s="341"/>
      <c r="I1439" s="341"/>
      <c r="J1439" s="341"/>
      <c r="AH1439" s="221"/>
      <c r="AI1439" s="221"/>
      <c r="AJ1439" s="221"/>
      <c r="AK1439" s="221"/>
      <c r="AL1439" s="221"/>
      <c r="AM1439" s="221"/>
      <c r="AN1439" s="221"/>
      <c r="AO1439" s="221"/>
      <c r="AP1439" s="221"/>
      <c r="AQ1439" s="219"/>
      <c r="AR1439" s="219"/>
      <c r="AS1439" s="221"/>
      <c r="AT1439" s="221"/>
      <c r="AU1439" s="221"/>
      <c r="AV1439" s="221"/>
      <c r="AW1439" s="221"/>
      <c r="AX1439" s="221"/>
      <c r="AY1439" s="221"/>
      <c r="AZ1439" s="221"/>
    </row>
    <row r="1440" spans="1:52" x14ac:dyDescent="0.15">
      <c r="A1440" s="278"/>
      <c r="B1440" s="274"/>
      <c r="C1440" s="340"/>
      <c r="D1440" s="340"/>
      <c r="E1440" s="341"/>
      <c r="F1440" s="341"/>
      <c r="G1440" s="341"/>
      <c r="H1440" s="341"/>
      <c r="I1440" s="341"/>
      <c r="J1440" s="341"/>
      <c r="AH1440" s="221"/>
      <c r="AI1440" s="221"/>
      <c r="AJ1440" s="221"/>
      <c r="AK1440" s="221"/>
      <c r="AL1440" s="221"/>
      <c r="AM1440" s="221"/>
      <c r="AN1440" s="221"/>
      <c r="AO1440" s="221"/>
      <c r="AP1440" s="221"/>
      <c r="AQ1440" s="219"/>
      <c r="AR1440" s="219"/>
      <c r="AS1440" s="221"/>
      <c r="AT1440" s="221"/>
      <c r="AU1440" s="221"/>
      <c r="AV1440" s="221"/>
      <c r="AW1440" s="221"/>
      <c r="AX1440" s="221"/>
      <c r="AY1440" s="221"/>
      <c r="AZ1440" s="221"/>
    </row>
    <row r="1441" spans="1:52" x14ac:dyDescent="0.15">
      <c r="A1441" s="278"/>
      <c r="B1441" s="274"/>
      <c r="C1441" s="340"/>
      <c r="D1441" s="340"/>
      <c r="E1441" s="341"/>
      <c r="F1441" s="341"/>
      <c r="G1441" s="341"/>
      <c r="H1441" s="341"/>
      <c r="I1441" s="341"/>
      <c r="J1441" s="341"/>
      <c r="AH1441" s="221"/>
      <c r="AI1441" s="221"/>
      <c r="AJ1441" s="221"/>
      <c r="AK1441" s="221"/>
      <c r="AL1441" s="221"/>
      <c r="AM1441" s="221"/>
      <c r="AN1441" s="221"/>
      <c r="AO1441" s="221"/>
      <c r="AP1441" s="221"/>
      <c r="AQ1441" s="219"/>
      <c r="AR1441" s="219"/>
      <c r="AS1441" s="221"/>
      <c r="AT1441" s="221"/>
      <c r="AU1441" s="221"/>
      <c r="AV1441" s="221"/>
      <c r="AW1441" s="221"/>
      <c r="AX1441" s="221"/>
      <c r="AY1441" s="221"/>
      <c r="AZ1441" s="221"/>
    </row>
    <row r="1442" spans="1:52" x14ac:dyDescent="0.15">
      <c r="A1442" s="278"/>
      <c r="B1442" s="274"/>
      <c r="C1442" s="340"/>
      <c r="D1442" s="340"/>
      <c r="E1442" s="341"/>
      <c r="F1442" s="341"/>
      <c r="G1442" s="341"/>
      <c r="H1442" s="341"/>
      <c r="I1442" s="341"/>
      <c r="J1442" s="341"/>
      <c r="AH1442" s="221"/>
      <c r="AI1442" s="221"/>
      <c r="AJ1442" s="221"/>
      <c r="AK1442" s="221"/>
      <c r="AL1442" s="221"/>
      <c r="AM1442" s="221"/>
      <c r="AN1442" s="221"/>
      <c r="AO1442" s="221"/>
      <c r="AP1442" s="221"/>
      <c r="AQ1442" s="219"/>
      <c r="AR1442" s="219"/>
      <c r="AS1442" s="221"/>
      <c r="AT1442" s="221"/>
      <c r="AU1442" s="221"/>
      <c r="AV1442" s="221"/>
      <c r="AW1442" s="221"/>
      <c r="AX1442" s="221"/>
      <c r="AY1442" s="221"/>
      <c r="AZ1442" s="221"/>
    </row>
    <row r="1443" spans="1:52" x14ac:dyDescent="0.15">
      <c r="A1443" s="278"/>
      <c r="B1443" s="274"/>
      <c r="C1443" s="340"/>
      <c r="D1443" s="340"/>
      <c r="E1443" s="341"/>
      <c r="F1443" s="341"/>
      <c r="G1443" s="341"/>
      <c r="H1443" s="341"/>
      <c r="I1443" s="341"/>
      <c r="J1443" s="341"/>
      <c r="AH1443" s="221"/>
      <c r="AI1443" s="221"/>
      <c r="AJ1443" s="221"/>
      <c r="AK1443" s="221"/>
      <c r="AL1443" s="221"/>
      <c r="AM1443" s="221"/>
      <c r="AN1443" s="221"/>
      <c r="AO1443" s="221"/>
      <c r="AP1443" s="221"/>
      <c r="AQ1443" s="219"/>
      <c r="AR1443" s="219"/>
      <c r="AS1443" s="221"/>
      <c r="AT1443" s="221"/>
      <c r="AU1443" s="221"/>
      <c r="AV1443" s="221"/>
      <c r="AW1443" s="221"/>
      <c r="AX1443" s="221"/>
      <c r="AY1443" s="221"/>
      <c r="AZ1443" s="221"/>
    </row>
    <row r="1444" spans="1:52" x14ac:dyDescent="0.15">
      <c r="A1444" s="278"/>
      <c r="B1444" s="274"/>
      <c r="C1444" s="340"/>
      <c r="D1444" s="340"/>
      <c r="E1444" s="341"/>
      <c r="F1444" s="341"/>
      <c r="G1444" s="341"/>
      <c r="H1444" s="341"/>
      <c r="I1444" s="341"/>
      <c r="J1444" s="341"/>
      <c r="AH1444" s="221"/>
      <c r="AI1444" s="221"/>
      <c r="AJ1444" s="221"/>
      <c r="AK1444" s="221"/>
      <c r="AL1444" s="221"/>
      <c r="AM1444" s="221"/>
      <c r="AN1444" s="221"/>
      <c r="AO1444" s="221"/>
      <c r="AP1444" s="221"/>
      <c r="AQ1444" s="219"/>
      <c r="AR1444" s="219"/>
      <c r="AS1444" s="221"/>
      <c r="AT1444" s="221"/>
      <c r="AU1444" s="221"/>
      <c r="AV1444" s="221"/>
      <c r="AW1444" s="221"/>
      <c r="AX1444" s="221"/>
      <c r="AY1444" s="221"/>
      <c r="AZ1444" s="221"/>
    </row>
    <row r="1445" spans="1:52" x14ac:dyDescent="0.15">
      <c r="A1445" s="278"/>
      <c r="B1445" s="274"/>
      <c r="C1445" s="340"/>
      <c r="D1445" s="340"/>
      <c r="E1445" s="341"/>
      <c r="F1445" s="341"/>
      <c r="G1445" s="341"/>
      <c r="H1445" s="341"/>
      <c r="I1445" s="341"/>
      <c r="J1445" s="341"/>
      <c r="AH1445" s="221"/>
      <c r="AI1445" s="221"/>
      <c r="AJ1445" s="221"/>
      <c r="AK1445" s="221"/>
      <c r="AL1445" s="221"/>
      <c r="AM1445" s="221"/>
      <c r="AN1445" s="221"/>
      <c r="AO1445" s="221"/>
      <c r="AP1445" s="221"/>
      <c r="AQ1445" s="219"/>
      <c r="AR1445" s="219"/>
      <c r="AS1445" s="221"/>
      <c r="AT1445" s="221"/>
      <c r="AU1445" s="221"/>
      <c r="AV1445" s="221"/>
      <c r="AW1445" s="221"/>
      <c r="AX1445" s="221"/>
      <c r="AY1445" s="221"/>
      <c r="AZ1445" s="221"/>
    </row>
    <row r="1446" spans="1:52" x14ac:dyDescent="0.15">
      <c r="A1446" s="278"/>
      <c r="B1446" s="274"/>
      <c r="C1446" s="340"/>
      <c r="D1446" s="340"/>
      <c r="E1446" s="341"/>
      <c r="F1446" s="341"/>
      <c r="G1446" s="341"/>
      <c r="H1446" s="341"/>
      <c r="I1446" s="341"/>
      <c r="J1446" s="341"/>
      <c r="AH1446" s="221"/>
      <c r="AI1446" s="221"/>
      <c r="AJ1446" s="221"/>
      <c r="AK1446" s="221"/>
      <c r="AL1446" s="221"/>
      <c r="AM1446" s="221"/>
      <c r="AN1446" s="221"/>
      <c r="AO1446" s="221"/>
      <c r="AP1446" s="221"/>
      <c r="AQ1446" s="219"/>
      <c r="AR1446" s="219"/>
      <c r="AS1446" s="221"/>
      <c r="AT1446" s="221"/>
      <c r="AU1446" s="221"/>
      <c r="AV1446" s="221"/>
      <c r="AW1446" s="221"/>
      <c r="AX1446" s="221"/>
      <c r="AY1446" s="221"/>
      <c r="AZ1446" s="221"/>
    </row>
    <row r="1447" spans="1:52" x14ac:dyDescent="0.15">
      <c r="A1447" s="278"/>
      <c r="B1447" s="274"/>
      <c r="C1447" s="340"/>
      <c r="D1447" s="340"/>
      <c r="E1447" s="341"/>
      <c r="F1447" s="341"/>
      <c r="G1447" s="341"/>
      <c r="H1447" s="341"/>
      <c r="I1447" s="341"/>
      <c r="J1447" s="341"/>
      <c r="AH1447" s="221"/>
      <c r="AI1447" s="221"/>
      <c r="AJ1447" s="221"/>
      <c r="AK1447" s="221"/>
      <c r="AL1447" s="221"/>
      <c r="AM1447" s="221"/>
      <c r="AN1447" s="221"/>
      <c r="AO1447" s="221"/>
      <c r="AP1447" s="221"/>
      <c r="AQ1447" s="219"/>
      <c r="AR1447" s="219"/>
      <c r="AS1447" s="221"/>
      <c r="AT1447" s="221"/>
      <c r="AU1447" s="221"/>
      <c r="AV1447" s="221"/>
      <c r="AW1447" s="221"/>
      <c r="AX1447" s="221"/>
      <c r="AY1447" s="221"/>
      <c r="AZ1447" s="221"/>
    </row>
    <row r="1448" spans="1:52" x14ac:dyDescent="0.15">
      <c r="A1448" s="278"/>
      <c r="B1448" s="274"/>
      <c r="C1448" s="340"/>
      <c r="D1448" s="340"/>
      <c r="E1448" s="341"/>
      <c r="F1448" s="341"/>
      <c r="G1448" s="341"/>
      <c r="H1448" s="341"/>
      <c r="I1448" s="341"/>
      <c r="J1448" s="341"/>
      <c r="AH1448" s="221"/>
      <c r="AI1448" s="221"/>
      <c r="AJ1448" s="221"/>
      <c r="AK1448" s="221"/>
      <c r="AL1448" s="221"/>
      <c r="AM1448" s="221"/>
      <c r="AN1448" s="221"/>
      <c r="AO1448" s="221"/>
      <c r="AP1448" s="221"/>
      <c r="AQ1448" s="219"/>
      <c r="AR1448" s="219"/>
      <c r="AS1448" s="221"/>
      <c r="AT1448" s="221"/>
      <c r="AU1448" s="221"/>
      <c r="AV1448" s="221"/>
      <c r="AW1448" s="221"/>
      <c r="AX1448" s="221"/>
      <c r="AY1448" s="221"/>
      <c r="AZ1448" s="221"/>
    </row>
    <row r="1449" spans="1:52" x14ac:dyDescent="0.15">
      <c r="A1449" s="278"/>
      <c r="B1449" s="274"/>
      <c r="C1449" s="340"/>
      <c r="D1449" s="340"/>
      <c r="E1449" s="341"/>
      <c r="F1449" s="341"/>
      <c r="G1449" s="341"/>
      <c r="H1449" s="341"/>
      <c r="I1449" s="341"/>
      <c r="J1449" s="341"/>
      <c r="AH1449" s="221"/>
      <c r="AI1449" s="221"/>
      <c r="AJ1449" s="221"/>
      <c r="AK1449" s="221"/>
      <c r="AL1449" s="221"/>
      <c r="AM1449" s="221"/>
      <c r="AN1449" s="221"/>
      <c r="AO1449" s="221"/>
      <c r="AP1449" s="221"/>
      <c r="AQ1449" s="219"/>
      <c r="AR1449" s="219"/>
      <c r="AS1449" s="221"/>
      <c r="AT1449" s="221"/>
      <c r="AU1449" s="221"/>
      <c r="AV1449" s="221"/>
      <c r="AW1449" s="221"/>
      <c r="AX1449" s="221"/>
      <c r="AY1449" s="221"/>
      <c r="AZ1449" s="221"/>
    </row>
    <row r="1450" spans="1:52" x14ac:dyDescent="0.15">
      <c r="A1450" s="278"/>
      <c r="B1450" s="274"/>
      <c r="C1450" s="340"/>
      <c r="D1450" s="340"/>
      <c r="E1450" s="341"/>
      <c r="F1450" s="341"/>
      <c r="G1450" s="341"/>
      <c r="H1450" s="341"/>
      <c r="I1450" s="341"/>
      <c r="J1450" s="341"/>
      <c r="AH1450" s="221"/>
      <c r="AI1450" s="221"/>
      <c r="AJ1450" s="221"/>
      <c r="AK1450" s="221"/>
      <c r="AL1450" s="221"/>
      <c r="AM1450" s="221"/>
      <c r="AN1450" s="221"/>
      <c r="AO1450" s="221"/>
      <c r="AP1450" s="221"/>
      <c r="AQ1450" s="219"/>
      <c r="AR1450" s="219"/>
      <c r="AS1450" s="221"/>
      <c r="AT1450" s="221"/>
      <c r="AU1450" s="221"/>
      <c r="AV1450" s="221"/>
      <c r="AW1450" s="221"/>
      <c r="AX1450" s="221"/>
      <c r="AY1450" s="221"/>
      <c r="AZ1450" s="221"/>
    </row>
    <row r="1451" spans="1:52" x14ac:dyDescent="0.15">
      <c r="A1451" s="278"/>
      <c r="B1451" s="274"/>
      <c r="C1451" s="340"/>
      <c r="D1451" s="340"/>
      <c r="E1451" s="341"/>
      <c r="F1451" s="341"/>
      <c r="G1451" s="341"/>
      <c r="H1451" s="341"/>
      <c r="I1451" s="341"/>
      <c r="J1451" s="341"/>
      <c r="AH1451" s="221"/>
      <c r="AI1451" s="221"/>
      <c r="AJ1451" s="221"/>
      <c r="AK1451" s="221"/>
      <c r="AL1451" s="221"/>
      <c r="AM1451" s="221"/>
      <c r="AN1451" s="221"/>
      <c r="AO1451" s="221"/>
      <c r="AP1451" s="221"/>
      <c r="AQ1451" s="219"/>
      <c r="AR1451" s="219"/>
      <c r="AS1451" s="221"/>
      <c r="AT1451" s="221"/>
      <c r="AU1451" s="221"/>
      <c r="AV1451" s="221"/>
      <c r="AW1451" s="221"/>
      <c r="AX1451" s="221"/>
      <c r="AY1451" s="221"/>
      <c r="AZ1451" s="221"/>
    </row>
    <row r="1452" spans="1:52" x14ac:dyDescent="0.15">
      <c r="A1452" s="278"/>
      <c r="B1452" s="274"/>
      <c r="C1452" s="340"/>
      <c r="D1452" s="340"/>
      <c r="E1452" s="341"/>
      <c r="F1452" s="341"/>
      <c r="G1452" s="341"/>
      <c r="H1452" s="341"/>
      <c r="I1452" s="341"/>
      <c r="J1452" s="341"/>
      <c r="AH1452" s="221"/>
      <c r="AI1452" s="221"/>
      <c r="AJ1452" s="221"/>
      <c r="AK1452" s="221"/>
      <c r="AL1452" s="221"/>
      <c r="AM1452" s="221"/>
      <c r="AN1452" s="221"/>
      <c r="AO1452" s="221"/>
      <c r="AP1452" s="221"/>
      <c r="AQ1452" s="219"/>
      <c r="AR1452" s="219"/>
      <c r="AS1452" s="221"/>
      <c r="AT1452" s="221"/>
      <c r="AU1452" s="221"/>
      <c r="AV1452" s="221"/>
      <c r="AW1452" s="221"/>
      <c r="AX1452" s="221"/>
      <c r="AY1452" s="221"/>
      <c r="AZ1452" s="221"/>
    </row>
    <row r="1453" spans="1:52" x14ac:dyDescent="0.15">
      <c r="A1453" s="278"/>
      <c r="B1453" s="274"/>
      <c r="C1453" s="340"/>
      <c r="D1453" s="340"/>
      <c r="E1453" s="341"/>
      <c r="F1453" s="341"/>
      <c r="G1453" s="341"/>
      <c r="H1453" s="341"/>
      <c r="I1453" s="341"/>
      <c r="J1453" s="341"/>
      <c r="AH1453" s="221"/>
      <c r="AI1453" s="221"/>
      <c r="AJ1453" s="221"/>
      <c r="AK1453" s="221"/>
      <c r="AL1453" s="221"/>
      <c r="AM1453" s="221"/>
      <c r="AN1453" s="221"/>
      <c r="AO1453" s="221"/>
      <c r="AP1453" s="221"/>
      <c r="AQ1453" s="219"/>
      <c r="AR1453" s="219"/>
      <c r="AS1453" s="221"/>
      <c r="AT1453" s="221"/>
      <c r="AU1453" s="221"/>
      <c r="AV1453" s="221"/>
      <c r="AW1453" s="221"/>
      <c r="AX1453" s="221"/>
      <c r="AY1453" s="221"/>
      <c r="AZ1453" s="221"/>
    </row>
    <row r="1454" spans="1:52" x14ac:dyDescent="0.15">
      <c r="A1454" s="278"/>
      <c r="B1454" s="274"/>
      <c r="C1454" s="340"/>
      <c r="D1454" s="340"/>
      <c r="E1454" s="341"/>
      <c r="F1454" s="341"/>
      <c r="G1454" s="341"/>
      <c r="H1454" s="341"/>
      <c r="I1454" s="341"/>
      <c r="J1454" s="341"/>
      <c r="AH1454" s="221"/>
      <c r="AI1454" s="221"/>
      <c r="AJ1454" s="221"/>
      <c r="AK1454" s="221"/>
      <c r="AL1454" s="221"/>
      <c r="AM1454" s="221"/>
      <c r="AN1454" s="221"/>
      <c r="AO1454" s="221"/>
      <c r="AP1454" s="221"/>
      <c r="AQ1454" s="219"/>
      <c r="AR1454" s="219"/>
      <c r="AS1454" s="221"/>
      <c r="AT1454" s="221"/>
      <c r="AU1454" s="221"/>
      <c r="AV1454" s="221"/>
      <c r="AW1454" s="221"/>
      <c r="AX1454" s="221"/>
      <c r="AY1454" s="221"/>
      <c r="AZ1454" s="221"/>
    </row>
    <row r="1455" spans="1:52" x14ac:dyDescent="0.15">
      <c r="A1455" s="278"/>
      <c r="B1455" s="274"/>
      <c r="C1455" s="340"/>
      <c r="D1455" s="340"/>
      <c r="E1455" s="341"/>
      <c r="F1455" s="341"/>
      <c r="G1455" s="341"/>
      <c r="H1455" s="341"/>
      <c r="I1455" s="341"/>
      <c r="J1455" s="341"/>
      <c r="AH1455" s="221"/>
      <c r="AI1455" s="221"/>
      <c r="AJ1455" s="221"/>
      <c r="AK1455" s="221"/>
      <c r="AL1455" s="221"/>
      <c r="AM1455" s="221"/>
      <c r="AN1455" s="221"/>
      <c r="AO1455" s="221"/>
      <c r="AP1455" s="221"/>
      <c r="AQ1455" s="219"/>
      <c r="AR1455" s="219"/>
      <c r="AS1455" s="221"/>
      <c r="AT1455" s="221"/>
      <c r="AU1455" s="221"/>
      <c r="AV1455" s="221"/>
      <c r="AW1455" s="221"/>
      <c r="AX1455" s="221"/>
      <c r="AY1455" s="221"/>
      <c r="AZ1455" s="221"/>
    </row>
    <row r="1456" spans="1:52" x14ac:dyDescent="0.15">
      <c r="A1456" s="278"/>
      <c r="B1456" s="274"/>
      <c r="C1456" s="340"/>
      <c r="D1456" s="340"/>
      <c r="E1456" s="341"/>
      <c r="F1456" s="341"/>
      <c r="G1456" s="341"/>
      <c r="H1456" s="341"/>
      <c r="I1456" s="341"/>
      <c r="J1456" s="341"/>
      <c r="AH1456" s="221"/>
      <c r="AI1456" s="221"/>
      <c r="AJ1456" s="221"/>
      <c r="AK1456" s="221"/>
      <c r="AL1456" s="221"/>
      <c r="AM1456" s="221"/>
      <c r="AN1456" s="221"/>
      <c r="AO1456" s="221"/>
      <c r="AP1456" s="221"/>
      <c r="AQ1456" s="219"/>
      <c r="AR1456" s="219"/>
      <c r="AS1456" s="221"/>
      <c r="AT1456" s="221"/>
      <c r="AU1456" s="221"/>
      <c r="AV1456" s="221"/>
      <c r="AW1456" s="221"/>
      <c r="AX1456" s="221"/>
      <c r="AY1456" s="221"/>
      <c r="AZ1456" s="221"/>
    </row>
    <row r="1457" spans="1:52" x14ac:dyDescent="0.15">
      <c r="A1457" s="278"/>
      <c r="B1457" s="274"/>
      <c r="C1457" s="340"/>
      <c r="D1457" s="340"/>
      <c r="E1457" s="341"/>
      <c r="F1457" s="341"/>
      <c r="G1457" s="341"/>
      <c r="H1457" s="341"/>
      <c r="I1457" s="341"/>
      <c r="J1457" s="341"/>
      <c r="AH1457" s="221"/>
      <c r="AI1457" s="221"/>
      <c r="AJ1457" s="221"/>
      <c r="AK1457" s="221"/>
      <c r="AL1457" s="221"/>
      <c r="AM1457" s="221"/>
      <c r="AN1457" s="221"/>
      <c r="AO1457" s="221"/>
      <c r="AP1457" s="221"/>
      <c r="AQ1457" s="219"/>
      <c r="AR1457" s="219"/>
      <c r="AS1457" s="221"/>
      <c r="AT1457" s="221"/>
      <c r="AU1457" s="221"/>
      <c r="AV1457" s="221"/>
      <c r="AW1457" s="221"/>
      <c r="AX1457" s="221"/>
      <c r="AY1457" s="221"/>
      <c r="AZ1457" s="221"/>
    </row>
    <row r="1458" spans="1:52" x14ac:dyDescent="0.15">
      <c r="A1458" s="278"/>
      <c r="B1458" s="274"/>
      <c r="C1458" s="340"/>
      <c r="D1458" s="340"/>
      <c r="E1458" s="341"/>
      <c r="F1458" s="341"/>
      <c r="G1458" s="341"/>
      <c r="H1458" s="341"/>
      <c r="I1458" s="341"/>
      <c r="J1458" s="341"/>
      <c r="AH1458" s="221"/>
      <c r="AI1458" s="221"/>
      <c r="AJ1458" s="221"/>
      <c r="AK1458" s="221"/>
      <c r="AL1458" s="221"/>
      <c r="AM1458" s="221"/>
      <c r="AN1458" s="221"/>
      <c r="AO1458" s="221"/>
      <c r="AP1458" s="221"/>
      <c r="AQ1458" s="219"/>
      <c r="AR1458" s="219"/>
      <c r="AS1458" s="221"/>
      <c r="AT1458" s="221"/>
      <c r="AU1458" s="221"/>
      <c r="AV1458" s="221"/>
      <c r="AW1458" s="221"/>
      <c r="AX1458" s="221"/>
      <c r="AY1458" s="221"/>
      <c r="AZ1458" s="221"/>
    </row>
    <row r="1459" spans="1:52" x14ac:dyDescent="0.15">
      <c r="A1459" s="278"/>
      <c r="B1459" s="274"/>
      <c r="C1459" s="340"/>
      <c r="D1459" s="340"/>
      <c r="E1459" s="341"/>
      <c r="F1459" s="341"/>
      <c r="G1459" s="341"/>
      <c r="H1459" s="341"/>
      <c r="I1459" s="341"/>
      <c r="J1459" s="341"/>
      <c r="AH1459" s="221"/>
      <c r="AI1459" s="221"/>
      <c r="AJ1459" s="221"/>
      <c r="AK1459" s="221"/>
      <c r="AL1459" s="221"/>
      <c r="AM1459" s="221"/>
      <c r="AN1459" s="221"/>
      <c r="AO1459" s="221"/>
      <c r="AP1459" s="221"/>
      <c r="AQ1459" s="219"/>
      <c r="AR1459" s="219"/>
      <c r="AS1459" s="221"/>
      <c r="AT1459" s="221"/>
      <c r="AU1459" s="221"/>
      <c r="AV1459" s="221"/>
      <c r="AW1459" s="221"/>
      <c r="AX1459" s="221"/>
      <c r="AY1459" s="221"/>
      <c r="AZ1459" s="221"/>
    </row>
    <row r="1460" spans="1:52" x14ac:dyDescent="0.15">
      <c r="A1460" s="278"/>
      <c r="B1460" s="274"/>
      <c r="C1460" s="340"/>
      <c r="D1460" s="340"/>
      <c r="E1460" s="341"/>
      <c r="F1460" s="341"/>
      <c r="G1460" s="341"/>
      <c r="H1460" s="341"/>
      <c r="I1460" s="341"/>
      <c r="J1460" s="341"/>
      <c r="AH1460" s="221"/>
      <c r="AI1460" s="221"/>
      <c r="AJ1460" s="221"/>
      <c r="AK1460" s="221"/>
      <c r="AL1460" s="221"/>
      <c r="AM1460" s="221"/>
      <c r="AN1460" s="221"/>
      <c r="AO1460" s="221"/>
      <c r="AP1460" s="221"/>
      <c r="AQ1460" s="219"/>
      <c r="AR1460" s="219"/>
      <c r="AS1460" s="221"/>
      <c r="AT1460" s="221"/>
      <c r="AU1460" s="221"/>
      <c r="AV1460" s="221"/>
      <c r="AW1460" s="221"/>
      <c r="AX1460" s="221"/>
      <c r="AY1460" s="221"/>
      <c r="AZ1460" s="221"/>
    </row>
    <row r="1461" spans="1:52" x14ac:dyDescent="0.15">
      <c r="A1461" s="278"/>
      <c r="B1461" s="274"/>
      <c r="C1461" s="340"/>
      <c r="D1461" s="340"/>
      <c r="E1461" s="341"/>
      <c r="F1461" s="341"/>
      <c r="G1461" s="341"/>
      <c r="H1461" s="341"/>
      <c r="I1461" s="341"/>
      <c r="J1461" s="341"/>
      <c r="AH1461" s="221"/>
      <c r="AI1461" s="221"/>
      <c r="AJ1461" s="221"/>
      <c r="AK1461" s="221"/>
      <c r="AL1461" s="221"/>
      <c r="AM1461" s="221"/>
      <c r="AN1461" s="221"/>
      <c r="AO1461" s="221"/>
      <c r="AP1461" s="221"/>
      <c r="AQ1461" s="219"/>
      <c r="AR1461" s="219"/>
      <c r="AS1461" s="221"/>
      <c r="AT1461" s="221"/>
      <c r="AU1461" s="221"/>
      <c r="AV1461" s="221"/>
      <c r="AW1461" s="221"/>
      <c r="AX1461" s="221"/>
      <c r="AY1461" s="221"/>
      <c r="AZ1461" s="221"/>
    </row>
    <row r="1462" spans="1:52" x14ac:dyDescent="0.15">
      <c r="A1462" s="278"/>
      <c r="B1462" s="274"/>
      <c r="C1462" s="340"/>
      <c r="D1462" s="340"/>
      <c r="E1462" s="341"/>
      <c r="F1462" s="341"/>
      <c r="G1462" s="341"/>
      <c r="H1462" s="341"/>
      <c r="I1462" s="341"/>
      <c r="J1462" s="341"/>
      <c r="AH1462" s="221"/>
      <c r="AI1462" s="221"/>
      <c r="AJ1462" s="221"/>
      <c r="AK1462" s="221"/>
      <c r="AL1462" s="221"/>
      <c r="AM1462" s="221"/>
      <c r="AN1462" s="221"/>
      <c r="AO1462" s="221"/>
      <c r="AP1462" s="221"/>
      <c r="AQ1462" s="219"/>
      <c r="AR1462" s="219"/>
      <c r="AS1462" s="221"/>
      <c r="AT1462" s="221"/>
      <c r="AU1462" s="221"/>
      <c r="AV1462" s="221"/>
      <c r="AW1462" s="221"/>
      <c r="AX1462" s="221"/>
      <c r="AY1462" s="221"/>
      <c r="AZ1462" s="221"/>
    </row>
    <row r="1463" spans="1:52" x14ac:dyDescent="0.15">
      <c r="A1463" s="278"/>
      <c r="B1463" s="274"/>
      <c r="C1463" s="340"/>
      <c r="D1463" s="340"/>
      <c r="E1463" s="341"/>
      <c r="F1463" s="341"/>
      <c r="G1463" s="341"/>
      <c r="H1463" s="341"/>
      <c r="I1463" s="341"/>
      <c r="J1463" s="341"/>
      <c r="AH1463" s="221"/>
      <c r="AI1463" s="221"/>
      <c r="AJ1463" s="221"/>
      <c r="AK1463" s="221"/>
      <c r="AL1463" s="221"/>
      <c r="AM1463" s="221"/>
      <c r="AN1463" s="221"/>
      <c r="AO1463" s="221"/>
      <c r="AP1463" s="221"/>
      <c r="AQ1463" s="219"/>
      <c r="AR1463" s="219"/>
      <c r="AS1463" s="221"/>
      <c r="AT1463" s="221"/>
      <c r="AU1463" s="221"/>
      <c r="AV1463" s="221"/>
      <c r="AW1463" s="221"/>
      <c r="AX1463" s="221"/>
      <c r="AY1463" s="221"/>
      <c r="AZ1463" s="221"/>
    </row>
    <row r="1464" spans="1:52" x14ac:dyDescent="0.15">
      <c r="A1464" s="278"/>
      <c r="B1464" s="274"/>
      <c r="C1464" s="340"/>
      <c r="D1464" s="340"/>
      <c r="E1464" s="341"/>
      <c r="F1464" s="341"/>
      <c r="G1464" s="341"/>
      <c r="H1464" s="341"/>
      <c r="I1464" s="341"/>
      <c r="J1464" s="341"/>
      <c r="AH1464" s="221"/>
      <c r="AI1464" s="221"/>
      <c r="AJ1464" s="221"/>
      <c r="AK1464" s="221"/>
      <c r="AL1464" s="221"/>
      <c r="AM1464" s="221"/>
      <c r="AN1464" s="221"/>
      <c r="AO1464" s="221"/>
      <c r="AP1464" s="221"/>
      <c r="AQ1464" s="219"/>
      <c r="AR1464" s="219"/>
      <c r="AS1464" s="221"/>
      <c r="AT1464" s="221"/>
      <c r="AU1464" s="221"/>
      <c r="AV1464" s="221"/>
      <c r="AW1464" s="221"/>
      <c r="AX1464" s="221"/>
      <c r="AY1464" s="221"/>
      <c r="AZ1464" s="221"/>
    </row>
    <row r="1465" spans="1:52" x14ac:dyDescent="0.15">
      <c r="A1465" s="278"/>
      <c r="B1465" s="274"/>
      <c r="C1465" s="340"/>
      <c r="D1465" s="340"/>
      <c r="E1465" s="341"/>
      <c r="F1465" s="341"/>
      <c r="G1465" s="341"/>
      <c r="H1465" s="341"/>
      <c r="I1465" s="341"/>
      <c r="J1465" s="341"/>
      <c r="AH1465" s="221"/>
      <c r="AI1465" s="221"/>
      <c r="AJ1465" s="221"/>
      <c r="AK1465" s="221"/>
      <c r="AL1465" s="221"/>
      <c r="AM1465" s="221"/>
      <c r="AN1465" s="221"/>
      <c r="AO1465" s="221"/>
      <c r="AP1465" s="221"/>
      <c r="AQ1465" s="219"/>
      <c r="AR1465" s="219"/>
      <c r="AS1465" s="221"/>
      <c r="AT1465" s="221"/>
      <c r="AU1465" s="221"/>
      <c r="AV1465" s="221"/>
      <c r="AW1465" s="221"/>
      <c r="AX1465" s="221"/>
      <c r="AY1465" s="221"/>
      <c r="AZ1465" s="221"/>
    </row>
    <row r="1466" spans="1:52" x14ac:dyDescent="0.15">
      <c r="A1466" s="278"/>
      <c r="B1466" s="274"/>
      <c r="C1466" s="340"/>
      <c r="D1466" s="340"/>
      <c r="E1466" s="341"/>
      <c r="F1466" s="341"/>
      <c r="G1466" s="341"/>
      <c r="H1466" s="341"/>
      <c r="I1466" s="341"/>
      <c r="J1466" s="341"/>
      <c r="AH1466" s="221"/>
      <c r="AI1466" s="221"/>
      <c r="AJ1466" s="221"/>
      <c r="AK1466" s="221"/>
      <c r="AL1466" s="221"/>
      <c r="AM1466" s="221"/>
      <c r="AN1466" s="221"/>
      <c r="AO1466" s="221"/>
      <c r="AP1466" s="221"/>
      <c r="AQ1466" s="219"/>
      <c r="AR1466" s="219"/>
      <c r="AS1466" s="221"/>
      <c r="AT1466" s="221"/>
      <c r="AU1466" s="221"/>
      <c r="AV1466" s="221"/>
      <c r="AW1466" s="221"/>
      <c r="AX1466" s="221"/>
      <c r="AY1466" s="221"/>
      <c r="AZ1466" s="221"/>
    </row>
    <row r="1467" spans="1:52" x14ac:dyDescent="0.15">
      <c r="A1467" s="278"/>
      <c r="B1467" s="274"/>
      <c r="C1467" s="340"/>
      <c r="D1467" s="340"/>
      <c r="E1467" s="341"/>
      <c r="F1467" s="341"/>
      <c r="G1467" s="341"/>
      <c r="H1467" s="341"/>
      <c r="I1467" s="341"/>
      <c r="J1467" s="341"/>
      <c r="AH1467" s="221"/>
      <c r="AI1467" s="221"/>
      <c r="AJ1467" s="221"/>
      <c r="AK1467" s="221"/>
      <c r="AL1467" s="221"/>
      <c r="AM1467" s="221"/>
      <c r="AN1467" s="221"/>
      <c r="AO1467" s="221"/>
      <c r="AP1467" s="221"/>
      <c r="AQ1467" s="219"/>
      <c r="AR1467" s="219"/>
      <c r="AS1467" s="221"/>
      <c r="AT1467" s="221"/>
      <c r="AU1467" s="221"/>
      <c r="AV1467" s="221"/>
      <c r="AW1467" s="221"/>
      <c r="AX1467" s="221"/>
      <c r="AY1467" s="221"/>
      <c r="AZ1467" s="221"/>
    </row>
    <row r="1468" spans="1:52" x14ac:dyDescent="0.15">
      <c r="A1468" s="278"/>
      <c r="B1468" s="274"/>
      <c r="C1468" s="340"/>
      <c r="D1468" s="340"/>
      <c r="E1468" s="341"/>
      <c r="F1468" s="341"/>
      <c r="G1468" s="341"/>
      <c r="H1468" s="341"/>
      <c r="I1468" s="341"/>
      <c r="J1468" s="341"/>
      <c r="AH1468" s="221"/>
      <c r="AI1468" s="221"/>
      <c r="AJ1468" s="221"/>
      <c r="AK1468" s="221"/>
      <c r="AL1468" s="221"/>
      <c r="AM1468" s="221"/>
      <c r="AN1468" s="221"/>
      <c r="AO1468" s="221"/>
      <c r="AP1468" s="221"/>
      <c r="AQ1468" s="219"/>
      <c r="AR1468" s="219"/>
      <c r="AS1468" s="221"/>
      <c r="AT1468" s="221"/>
      <c r="AU1468" s="221"/>
      <c r="AV1468" s="221"/>
      <c r="AW1468" s="221"/>
      <c r="AX1468" s="221"/>
      <c r="AY1468" s="221"/>
      <c r="AZ1468" s="221"/>
    </row>
    <row r="1469" spans="1:52" x14ac:dyDescent="0.15">
      <c r="A1469" s="278"/>
      <c r="B1469" s="274"/>
      <c r="C1469" s="340"/>
      <c r="D1469" s="340"/>
      <c r="E1469" s="341"/>
      <c r="F1469" s="341"/>
      <c r="G1469" s="341"/>
      <c r="H1469" s="341"/>
      <c r="I1469" s="341"/>
      <c r="J1469" s="341"/>
      <c r="AH1469" s="221"/>
      <c r="AI1469" s="221"/>
      <c r="AJ1469" s="221"/>
      <c r="AK1469" s="221"/>
      <c r="AL1469" s="221"/>
      <c r="AM1469" s="221"/>
      <c r="AN1469" s="221"/>
      <c r="AO1469" s="221"/>
      <c r="AP1469" s="221"/>
      <c r="AQ1469" s="219"/>
      <c r="AR1469" s="219"/>
      <c r="AS1469" s="221"/>
      <c r="AT1469" s="221"/>
      <c r="AU1469" s="221"/>
      <c r="AV1469" s="221"/>
      <c r="AW1469" s="221"/>
      <c r="AX1469" s="221"/>
      <c r="AY1469" s="221"/>
      <c r="AZ1469" s="221"/>
    </row>
    <row r="1470" spans="1:52" x14ac:dyDescent="0.15">
      <c r="A1470" s="278"/>
      <c r="B1470" s="274"/>
      <c r="C1470" s="340"/>
      <c r="D1470" s="340"/>
      <c r="E1470" s="341"/>
      <c r="F1470" s="341"/>
      <c r="G1470" s="341"/>
      <c r="H1470" s="341"/>
      <c r="I1470" s="341"/>
      <c r="J1470" s="341"/>
      <c r="AH1470" s="221"/>
      <c r="AI1470" s="221"/>
      <c r="AJ1470" s="221"/>
      <c r="AK1470" s="221"/>
      <c r="AL1470" s="221"/>
      <c r="AM1470" s="221"/>
      <c r="AN1470" s="221"/>
      <c r="AO1470" s="221"/>
      <c r="AP1470" s="221"/>
      <c r="AQ1470" s="219"/>
      <c r="AR1470" s="219"/>
      <c r="AS1470" s="221"/>
      <c r="AT1470" s="221"/>
      <c r="AU1470" s="221"/>
      <c r="AV1470" s="221"/>
      <c r="AW1470" s="221"/>
      <c r="AX1470" s="221"/>
      <c r="AY1470" s="221"/>
      <c r="AZ1470" s="221"/>
    </row>
    <row r="1471" spans="1:52" x14ac:dyDescent="0.15">
      <c r="A1471" s="278"/>
      <c r="B1471" s="274"/>
      <c r="C1471" s="340"/>
      <c r="D1471" s="340"/>
      <c r="E1471" s="341"/>
      <c r="F1471" s="341"/>
      <c r="G1471" s="341"/>
      <c r="H1471" s="341"/>
      <c r="I1471" s="341"/>
      <c r="J1471" s="341"/>
      <c r="AH1471" s="221"/>
      <c r="AI1471" s="221"/>
      <c r="AJ1471" s="221"/>
      <c r="AK1471" s="221"/>
      <c r="AL1471" s="221"/>
      <c r="AM1471" s="221"/>
      <c r="AN1471" s="221"/>
      <c r="AO1471" s="221"/>
      <c r="AP1471" s="221"/>
      <c r="AQ1471" s="219"/>
      <c r="AR1471" s="219"/>
      <c r="AS1471" s="221"/>
      <c r="AT1471" s="221"/>
      <c r="AU1471" s="221"/>
      <c r="AV1471" s="221"/>
      <c r="AW1471" s="221"/>
      <c r="AX1471" s="221"/>
      <c r="AY1471" s="221"/>
      <c r="AZ1471" s="221"/>
    </row>
    <row r="1472" spans="1:52" x14ac:dyDescent="0.15">
      <c r="A1472" s="278"/>
      <c r="B1472" s="274"/>
      <c r="C1472" s="340"/>
      <c r="D1472" s="340"/>
      <c r="E1472" s="341"/>
      <c r="F1472" s="341"/>
      <c r="G1472" s="341"/>
      <c r="H1472" s="341"/>
      <c r="I1472" s="341"/>
      <c r="J1472" s="341"/>
      <c r="AH1472" s="221"/>
      <c r="AI1472" s="221"/>
      <c r="AJ1472" s="221"/>
      <c r="AK1472" s="221"/>
      <c r="AL1472" s="221"/>
      <c r="AM1472" s="221"/>
      <c r="AN1472" s="221"/>
      <c r="AO1472" s="221"/>
      <c r="AP1472" s="221"/>
      <c r="AQ1472" s="219"/>
      <c r="AR1472" s="219"/>
      <c r="AS1472" s="221"/>
      <c r="AT1472" s="221"/>
      <c r="AU1472" s="221"/>
      <c r="AV1472" s="221"/>
      <c r="AW1472" s="221"/>
      <c r="AX1472" s="221"/>
      <c r="AY1472" s="221"/>
      <c r="AZ1472" s="221"/>
    </row>
    <row r="1473" spans="1:52" x14ac:dyDescent="0.15">
      <c r="A1473" s="278"/>
      <c r="B1473" s="274"/>
      <c r="C1473" s="340"/>
      <c r="D1473" s="340"/>
      <c r="E1473" s="341"/>
      <c r="F1473" s="341"/>
      <c r="G1473" s="341"/>
      <c r="H1473" s="341"/>
      <c r="I1473" s="341"/>
      <c r="J1473" s="341"/>
      <c r="AH1473" s="221"/>
      <c r="AI1473" s="221"/>
      <c r="AJ1473" s="221"/>
      <c r="AK1473" s="221"/>
      <c r="AL1473" s="221"/>
      <c r="AM1473" s="221"/>
      <c r="AN1473" s="221"/>
      <c r="AO1473" s="221"/>
      <c r="AP1473" s="221"/>
      <c r="AQ1473" s="219"/>
      <c r="AR1473" s="219"/>
      <c r="AS1473" s="221"/>
      <c r="AT1473" s="221"/>
      <c r="AU1473" s="221"/>
      <c r="AV1473" s="221"/>
      <c r="AW1473" s="221"/>
      <c r="AX1473" s="221"/>
      <c r="AY1473" s="221"/>
      <c r="AZ1473" s="221"/>
    </row>
    <row r="1474" spans="1:52" x14ac:dyDescent="0.15">
      <c r="A1474" s="278"/>
      <c r="B1474" s="274"/>
      <c r="C1474" s="340"/>
      <c r="D1474" s="340"/>
      <c r="E1474" s="341"/>
      <c r="F1474" s="341"/>
      <c r="G1474" s="341"/>
      <c r="H1474" s="341"/>
      <c r="I1474" s="341"/>
      <c r="J1474" s="341"/>
      <c r="AH1474" s="221"/>
      <c r="AI1474" s="221"/>
      <c r="AJ1474" s="221"/>
      <c r="AK1474" s="221"/>
      <c r="AL1474" s="221"/>
      <c r="AM1474" s="221"/>
      <c r="AN1474" s="221"/>
      <c r="AO1474" s="221"/>
      <c r="AP1474" s="221"/>
      <c r="AQ1474" s="219"/>
      <c r="AR1474" s="219"/>
      <c r="AS1474" s="221"/>
      <c r="AT1474" s="221"/>
      <c r="AU1474" s="221"/>
      <c r="AV1474" s="221"/>
      <c r="AW1474" s="221"/>
      <c r="AX1474" s="221"/>
      <c r="AY1474" s="221"/>
      <c r="AZ1474" s="221"/>
    </row>
    <row r="1475" spans="1:52" x14ac:dyDescent="0.15">
      <c r="A1475" s="278"/>
      <c r="B1475" s="274"/>
      <c r="C1475" s="340"/>
      <c r="D1475" s="340"/>
      <c r="E1475" s="341"/>
      <c r="F1475" s="341"/>
      <c r="G1475" s="341"/>
      <c r="H1475" s="341"/>
      <c r="I1475" s="341"/>
      <c r="J1475" s="341"/>
      <c r="AH1475" s="221"/>
      <c r="AI1475" s="221"/>
      <c r="AJ1475" s="221"/>
      <c r="AK1475" s="221"/>
      <c r="AL1475" s="221"/>
      <c r="AM1475" s="221"/>
      <c r="AN1475" s="221"/>
      <c r="AO1475" s="221"/>
      <c r="AP1475" s="221"/>
      <c r="AQ1475" s="219"/>
      <c r="AR1475" s="219"/>
      <c r="AS1475" s="221"/>
      <c r="AT1475" s="221"/>
      <c r="AU1475" s="221"/>
      <c r="AV1475" s="221"/>
      <c r="AW1475" s="221"/>
      <c r="AX1475" s="221"/>
      <c r="AY1475" s="221"/>
      <c r="AZ1475" s="221"/>
    </row>
    <row r="1476" spans="1:52" x14ac:dyDescent="0.15">
      <c r="A1476" s="278"/>
      <c r="B1476" s="274"/>
      <c r="C1476" s="340"/>
      <c r="D1476" s="340"/>
      <c r="E1476" s="341"/>
      <c r="F1476" s="341"/>
      <c r="G1476" s="341"/>
      <c r="H1476" s="341"/>
      <c r="I1476" s="341"/>
      <c r="J1476" s="341"/>
      <c r="AH1476" s="221"/>
      <c r="AI1476" s="221"/>
      <c r="AJ1476" s="221"/>
      <c r="AK1476" s="221"/>
      <c r="AL1476" s="221"/>
      <c r="AM1476" s="221"/>
      <c r="AN1476" s="221"/>
      <c r="AO1476" s="221"/>
      <c r="AP1476" s="221"/>
      <c r="AQ1476" s="219"/>
      <c r="AR1476" s="219"/>
      <c r="AS1476" s="221"/>
      <c r="AT1476" s="221"/>
      <c r="AU1476" s="221"/>
      <c r="AV1476" s="221"/>
      <c r="AW1476" s="221"/>
      <c r="AX1476" s="221"/>
      <c r="AY1476" s="221"/>
      <c r="AZ1476" s="221"/>
    </row>
    <row r="1477" spans="1:52" x14ac:dyDescent="0.15">
      <c r="A1477" s="278"/>
      <c r="B1477" s="274"/>
      <c r="C1477" s="340"/>
      <c r="D1477" s="340"/>
      <c r="E1477" s="341"/>
      <c r="F1477" s="341"/>
      <c r="G1477" s="341"/>
      <c r="H1477" s="341"/>
      <c r="I1477" s="341"/>
      <c r="J1477" s="341"/>
      <c r="AH1477" s="221"/>
      <c r="AI1477" s="221"/>
      <c r="AJ1477" s="221"/>
      <c r="AK1477" s="221"/>
      <c r="AL1477" s="221"/>
      <c r="AM1477" s="221"/>
      <c r="AN1477" s="221"/>
      <c r="AO1477" s="221"/>
      <c r="AP1477" s="221"/>
      <c r="AQ1477" s="219"/>
      <c r="AR1477" s="219"/>
      <c r="AS1477" s="221"/>
      <c r="AT1477" s="221"/>
      <c r="AU1477" s="221"/>
      <c r="AV1477" s="221"/>
      <c r="AW1477" s="221"/>
      <c r="AX1477" s="221"/>
      <c r="AY1477" s="221"/>
      <c r="AZ1477" s="221"/>
    </row>
    <row r="1478" spans="1:52" x14ac:dyDescent="0.15">
      <c r="A1478" s="278"/>
      <c r="B1478" s="274"/>
      <c r="C1478" s="340"/>
      <c r="D1478" s="340"/>
      <c r="E1478" s="341"/>
      <c r="F1478" s="341"/>
      <c r="G1478" s="341"/>
      <c r="H1478" s="341"/>
      <c r="I1478" s="341"/>
      <c r="J1478" s="341"/>
      <c r="AH1478" s="221"/>
      <c r="AI1478" s="221"/>
      <c r="AJ1478" s="221"/>
      <c r="AK1478" s="221"/>
      <c r="AL1478" s="221"/>
      <c r="AM1478" s="221"/>
      <c r="AN1478" s="221"/>
      <c r="AO1478" s="221"/>
      <c r="AP1478" s="221"/>
      <c r="AQ1478" s="219"/>
      <c r="AR1478" s="219"/>
      <c r="AS1478" s="221"/>
      <c r="AT1478" s="221"/>
      <c r="AU1478" s="221"/>
      <c r="AV1478" s="221"/>
      <c r="AW1478" s="221"/>
      <c r="AX1478" s="221"/>
      <c r="AY1478" s="221"/>
      <c r="AZ1478" s="221"/>
    </row>
    <row r="1479" spans="1:52" x14ac:dyDescent="0.15">
      <c r="A1479" s="278"/>
      <c r="B1479" s="274"/>
      <c r="C1479" s="340"/>
      <c r="D1479" s="340"/>
      <c r="E1479" s="341"/>
      <c r="F1479" s="341"/>
      <c r="G1479" s="341"/>
      <c r="H1479" s="341"/>
      <c r="I1479" s="341"/>
      <c r="J1479" s="341"/>
      <c r="AH1479" s="221"/>
      <c r="AI1479" s="221"/>
      <c r="AJ1479" s="221"/>
      <c r="AK1479" s="221"/>
      <c r="AL1479" s="221"/>
      <c r="AM1479" s="221"/>
      <c r="AN1479" s="221"/>
      <c r="AO1479" s="221"/>
      <c r="AP1479" s="221"/>
      <c r="AQ1479" s="219"/>
      <c r="AR1479" s="219"/>
      <c r="AS1479" s="221"/>
      <c r="AT1479" s="221"/>
      <c r="AU1479" s="221"/>
      <c r="AV1479" s="221"/>
      <c r="AW1479" s="221"/>
      <c r="AX1479" s="221"/>
      <c r="AY1479" s="221"/>
      <c r="AZ1479" s="221"/>
    </row>
    <row r="1480" spans="1:52" x14ac:dyDescent="0.15">
      <c r="A1480" s="278"/>
      <c r="B1480" s="274"/>
      <c r="C1480" s="340"/>
      <c r="D1480" s="340"/>
      <c r="E1480" s="341"/>
      <c r="F1480" s="341"/>
      <c r="G1480" s="341"/>
      <c r="H1480" s="341"/>
      <c r="I1480" s="341"/>
      <c r="J1480" s="341"/>
      <c r="AH1480" s="221"/>
      <c r="AI1480" s="221"/>
      <c r="AJ1480" s="221"/>
      <c r="AK1480" s="221"/>
      <c r="AL1480" s="221"/>
      <c r="AM1480" s="221"/>
      <c r="AN1480" s="221"/>
      <c r="AO1480" s="221"/>
      <c r="AP1480" s="221"/>
      <c r="AQ1480" s="219"/>
      <c r="AR1480" s="219"/>
      <c r="AS1480" s="221"/>
      <c r="AT1480" s="221"/>
      <c r="AU1480" s="221"/>
      <c r="AV1480" s="221"/>
      <c r="AW1480" s="221"/>
      <c r="AX1480" s="221"/>
      <c r="AY1480" s="221"/>
      <c r="AZ1480" s="221"/>
    </row>
    <row r="1481" spans="1:52" x14ac:dyDescent="0.15">
      <c r="A1481" s="278"/>
      <c r="B1481" s="274"/>
      <c r="C1481" s="340"/>
      <c r="D1481" s="340"/>
      <c r="E1481" s="341"/>
      <c r="F1481" s="341"/>
      <c r="G1481" s="341"/>
      <c r="H1481" s="341"/>
      <c r="I1481" s="341"/>
      <c r="J1481" s="341"/>
      <c r="AH1481" s="221"/>
      <c r="AI1481" s="221"/>
      <c r="AJ1481" s="221"/>
      <c r="AK1481" s="221"/>
      <c r="AL1481" s="221"/>
      <c r="AM1481" s="221"/>
      <c r="AN1481" s="221"/>
      <c r="AO1481" s="221"/>
      <c r="AP1481" s="221"/>
      <c r="AQ1481" s="219"/>
      <c r="AR1481" s="219"/>
      <c r="AS1481" s="221"/>
      <c r="AT1481" s="221"/>
      <c r="AU1481" s="221"/>
      <c r="AV1481" s="221"/>
      <c r="AW1481" s="221"/>
      <c r="AX1481" s="221"/>
      <c r="AY1481" s="221"/>
      <c r="AZ1481" s="221"/>
    </row>
    <row r="1482" spans="1:52" x14ac:dyDescent="0.15">
      <c r="A1482" s="278"/>
      <c r="B1482" s="274"/>
      <c r="C1482" s="340"/>
      <c r="D1482" s="340"/>
      <c r="E1482" s="341"/>
      <c r="F1482" s="341"/>
      <c r="G1482" s="341"/>
      <c r="H1482" s="341"/>
      <c r="I1482" s="341"/>
      <c r="J1482" s="341"/>
      <c r="AH1482" s="221"/>
      <c r="AI1482" s="221"/>
      <c r="AJ1482" s="221"/>
      <c r="AK1482" s="221"/>
      <c r="AL1482" s="221"/>
      <c r="AM1482" s="221"/>
      <c r="AN1482" s="221"/>
      <c r="AO1482" s="221"/>
      <c r="AP1482" s="221"/>
      <c r="AQ1482" s="219"/>
      <c r="AR1482" s="219"/>
      <c r="AS1482" s="221"/>
      <c r="AT1482" s="221"/>
      <c r="AU1482" s="221"/>
      <c r="AV1482" s="221"/>
      <c r="AW1482" s="221"/>
      <c r="AX1482" s="221"/>
      <c r="AY1482" s="221"/>
      <c r="AZ1482" s="221"/>
    </row>
    <row r="1483" spans="1:52" x14ac:dyDescent="0.15">
      <c r="A1483" s="278"/>
      <c r="B1483" s="274"/>
      <c r="C1483" s="340"/>
      <c r="D1483" s="340"/>
      <c r="E1483" s="341"/>
      <c r="F1483" s="341"/>
      <c r="G1483" s="341"/>
      <c r="H1483" s="341"/>
      <c r="I1483" s="341"/>
      <c r="J1483" s="341"/>
      <c r="AH1483" s="221"/>
      <c r="AI1483" s="221"/>
      <c r="AJ1483" s="221"/>
      <c r="AK1483" s="221"/>
      <c r="AL1483" s="221"/>
      <c r="AM1483" s="221"/>
      <c r="AN1483" s="221"/>
      <c r="AO1483" s="221"/>
      <c r="AP1483" s="221"/>
      <c r="AQ1483" s="219"/>
      <c r="AR1483" s="219"/>
      <c r="AS1483" s="221"/>
      <c r="AT1483" s="221"/>
      <c r="AU1483" s="221"/>
      <c r="AV1483" s="221"/>
      <c r="AW1483" s="221"/>
      <c r="AX1483" s="221"/>
      <c r="AY1483" s="221"/>
      <c r="AZ1483" s="221"/>
    </row>
    <row r="1484" spans="1:52" x14ac:dyDescent="0.15">
      <c r="A1484" s="278"/>
      <c r="B1484" s="274"/>
      <c r="C1484" s="340"/>
      <c r="D1484" s="340"/>
      <c r="E1484" s="341"/>
      <c r="F1484" s="341"/>
      <c r="G1484" s="341"/>
      <c r="H1484" s="341"/>
      <c r="I1484" s="341"/>
      <c r="J1484" s="341"/>
      <c r="AH1484" s="221"/>
      <c r="AI1484" s="221"/>
      <c r="AJ1484" s="221"/>
      <c r="AK1484" s="221"/>
      <c r="AL1484" s="221"/>
      <c r="AM1484" s="221"/>
      <c r="AN1484" s="221"/>
      <c r="AO1484" s="221"/>
      <c r="AP1484" s="221"/>
      <c r="AQ1484" s="219"/>
      <c r="AR1484" s="219"/>
      <c r="AS1484" s="221"/>
      <c r="AT1484" s="221"/>
      <c r="AU1484" s="221"/>
      <c r="AV1484" s="221"/>
      <c r="AW1484" s="221"/>
      <c r="AX1484" s="221"/>
      <c r="AY1484" s="221"/>
      <c r="AZ1484" s="221"/>
    </row>
    <row r="1485" spans="1:52" x14ac:dyDescent="0.15">
      <c r="A1485" s="278"/>
      <c r="B1485" s="274"/>
      <c r="C1485" s="340"/>
      <c r="D1485" s="340"/>
      <c r="E1485" s="341"/>
      <c r="F1485" s="341"/>
      <c r="G1485" s="341"/>
      <c r="H1485" s="341"/>
      <c r="I1485" s="341"/>
      <c r="J1485" s="341"/>
      <c r="AH1485" s="221"/>
      <c r="AI1485" s="221"/>
      <c r="AJ1485" s="221"/>
      <c r="AK1485" s="221"/>
      <c r="AL1485" s="221"/>
      <c r="AM1485" s="221"/>
      <c r="AN1485" s="221"/>
      <c r="AO1485" s="221"/>
      <c r="AP1485" s="221"/>
      <c r="AQ1485" s="219"/>
      <c r="AR1485" s="219"/>
      <c r="AS1485" s="221"/>
      <c r="AT1485" s="221"/>
      <c r="AU1485" s="221"/>
      <c r="AV1485" s="221"/>
      <c r="AW1485" s="221"/>
      <c r="AX1485" s="221"/>
      <c r="AY1485" s="221"/>
      <c r="AZ1485" s="221"/>
    </row>
    <row r="1486" spans="1:52" x14ac:dyDescent="0.15">
      <c r="A1486" s="278"/>
      <c r="B1486" s="274"/>
      <c r="C1486" s="340"/>
      <c r="D1486" s="340"/>
      <c r="E1486" s="341"/>
      <c r="F1486" s="341"/>
      <c r="G1486" s="341"/>
      <c r="H1486" s="341"/>
      <c r="I1486" s="341"/>
      <c r="J1486" s="341"/>
      <c r="AH1486" s="221"/>
      <c r="AI1486" s="221"/>
      <c r="AJ1486" s="221"/>
      <c r="AK1486" s="221"/>
      <c r="AL1486" s="221"/>
      <c r="AM1486" s="221"/>
      <c r="AN1486" s="221"/>
      <c r="AO1486" s="221"/>
      <c r="AP1486" s="221"/>
      <c r="AQ1486" s="219"/>
      <c r="AR1486" s="219"/>
      <c r="AS1486" s="221"/>
      <c r="AT1486" s="221"/>
      <c r="AU1486" s="221"/>
      <c r="AV1486" s="221"/>
      <c r="AW1486" s="221"/>
      <c r="AX1486" s="221"/>
      <c r="AY1486" s="221"/>
      <c r="AZ1486" s="221"/>
    </row>
    <row r="1487" spans="1:52" x14ac:dyDescent="0.15">
      <c r="A1487" s="278"/>
      <c r="B1487" s="274"/>
      <c r="C1487" s="340"/>
      <c r="D1487" s="340"/>
      <c r="E1487" s="341"/>
      <c r="F1487" s="341"/>
      <c r="G1487" s="341"/>
      <c r="H1487" s="341"/>
      <c r="I1487" s="341"/>
      <c r="J1487" s="341"/>
      <c r="AH1487" s="221"/>
      <c r="AI1487" s="221"/>
      <c r="AJ1487" s="221"/>
      <c r="AK1487" s="221"/>
      <c r="AL1487" s="221"/>
      <c r="AM1487" s="221"/>
      <c r="AN1487" s="221"/>
      <c r="AO1487" s="221"/>
      <c r="AP1487" s="221"/>
      <c r="AQ1487" s="219"/>
      <c r="AR1487" s="219"/>
      <c r="AS1487" s="221"/>
      <c r="AT1487" s="221"/>
      <c r="AU1487" s="221"/>
      <c r="AV1487" s="221"/>
      <c r="AW1487" s="221"/>
      <c r="AX1487" s="221"/>
      <c r="AY1487" s="221"/>
      <c r="AZ1487" s="221"/>
    </row>
    <row r="1488" spans="1:52" x14ac:dyDescent="0.15">
      <c r="A1488" s="278"/>
      <c r="B1488" s="274"/>
      <c r="C1488" s="340"/>
      <c r="D1488" s="340"/>
      <c r="E1488" s="341"/>
      <c r="F1488" s="341"/>
      <c r="G1488" s="341"/>
      <c r="H1488" s="341"/>
      <c r="I1488" s="341"/>
      <c r="J1488" s="341"/>
      <c r="AH1488" s="221"/>
      <c r="AI1488" s="221"/>
      <c r="AJ1488" s="221"/>
      <c r="AK1488" s="221"/>
      <c r="AL1488" s="221"/>
      <c r="AM1488" s="221"/>
      <c r="AN1488" s="221"/>
      <c r="AO1488" s="221"/>
      <c r="AP1488" s="221"/>
      <c r="AQ1488" s="219"/>
      <c r="AR1488" s="219"/>
      <c r="AS1488" s="221"/>
      <c r="AT1488" s="221"/>
      <c r="AU1488" s="221"/>
      <c r="AV1488" s="221"/>
      <c r="AW1488" s="221"/>
      <c r="AX1488" s="221"/>
      <c r="AY1488" s="221"/>
      <c r="AZ1488" s="221"/>
    </row>
    <row r="1489" spans="1:52" x14ac:dyDescent="0.15">
      <c r="A1489" s="278"/>
      <c r="B1489" s="274"/>
      <c r="C1489" s="340"/>
      <c r="D1489" s="340"/>
      <c r="E1489" s="341"/>
      <c r="F1489" s="341"/>
      <c r="G1489" s="341"/>
      <c r="H1489" s="341"/>
      <c r="I1489" s="341"/>
      <c r="J1489" s="341"/>
      <c r="AH1489" s="221"/>
      <c r="AI1489" s="221"/>
      <c r="AJ1489" s="221"/>
      <c r="AK1489" s="221"/>
      <c r="AL1489" s="221"/>
      <c r="AM1489" s="221"/>
      <c r="AN1489" s="221"/>
      <c r="AO1489" s="221"/>
      <c r="AP1489" s="221"/>
      <c r="AQ1489" s="219"/>
      <c r="AR1489" s="219"/>
      <c r="AS1489" s="221"/>
      <c r="AT1489" s="221"/>
      <c r="AU1489" s="221"/>
      <c r="AV1489" s="221"/>
      <c r="AW1489" s="221"/>
      <c r="AX1489" s="221"/>
      <c r="AY1489" s="221"/>
      <c r="AZ1489" s="221"/>
    </row>
    <row r="1490" spans="1:52" x14ac:dyDescent="0.15">
      <c r="A1490" s="278"/>
      <c r="B1490" s="274"/>
      <c r="C1490" s="340"/>
      <c r="D1490" s="340"/>
      <c r="E1490" s="341"/>
      <c r="F1490" s="341"/>
      <c r="G1490" s="341"/>
      <c r="H1490" s="341"/>
      <c r="I1490" s="341"/>
      <c r="J1490" s="341"/>
      <c r="AH1490" s="221"/>
      <c r="AI1490" s="221"/>
      <c r="AJ1490" s="221"/>
      <c r="AK1490" s="221"/>
      <c r="AL1490" s="221"/>
      <c r="AM1490" s="221"/>
      <c r="AN1490" s="221"/>
      <c r="AO1490" s="221"/>
      <c r="AP1490" s="221"/>
      <c r="AQ1490" s="219"/>
      <c r="AR1490" s="219"/>
      <c r="AS1490" s="221"/>
      <c r="AT1490" s="221"/>
      <c r="AU1490" s="221"/>
      <c r="AV1490" s="221"/>
      <c r="AW1490" s="221"/>
      <c r="AX1490" s="221"/>
      <c r="AY1490" s="221"/>
      <c r="AZ1490" s="221"/>
    </row>
    <row r="1491" spans="1:52" x14ac:dyDescent="0.15">
      <c r="A1491" s="278"/>
      <c r="B1491" s="274"/>
      <c r="C1491" s="340"/>
      <c r="D1491" s="340"/>
      <c r="E1491" s="341"/>
      <c r="F1491" s="341"/>
      <c r="G1491" s="341"/>
      <c r="H1491" s="341"/>
      <c r="I1491" s="341"/>
      <c r="J1491" s="341"/>
      <c r="AH1491" s="221"/>
      <c r="AI1491" s="221"/>
      <c r="AJ1491" s="221"/>
      <c r="AK1491" s="221"/>
      <c r="AL1491" s="221"/>
      <c r="AM1491" s="221"/>
      <c r="AN1491" s="221"/>
      <c r="AO1491" s="221"/>
      <c r="AP1491" s="221"/>
      <c r="AQ1491" s="219"/>
      <c r="AR1491" s="219"/>
      <c r="AS1491" s="221"/>
      <c r="AT1491" s="221"/>
      <c r="AU1491" s="221"/>
      <c r="AV1491" s="221"/>
      <c r="AW1491" s="221"/>
      <c r="AX1491" s="221"/>
      <c r="AY1491" s="221"/>
      <c r="AZ1491" s="221"/>
    </row>
    <row r="1492" spans="1:52" x14ac:dyDescent="0.15">
      <c r="A1492" s="278"/>
      <c r="B1492" s="274"/>
      <c r="C1492" s="340"/>
      <c r="D1492" s="340"/>
      <c r="E1492" s="341"/>
      <c r="F1492" s="341"/>
      <c r="G1492" s="341"/>
      <c r="H1492" s="341"/>
      <c r="I1492" s="341"/>
      <c r="J1492" s="341"/>
      <c r="AH1492" s="221"/>
      <c r="AI1492" s="221"/>
      <c r="AJ1492" s="221"/>
      <c r="AK1492" s="221"/>
      <c r="AL1492" s="221"/>
      <c r="AM1492" s="221"/>
      <c r="AN1492" s="221"/>
      <c r="AO1492" s="221"/>
      <c r="AP1492" s="221"/>
      <c r="AQ1492" s="219"/>
      <c r="AR1492" s="219"/>
      <c r="AS1492" s="221"/>
      <c r="AT1492" s="221"/>
      <c r="AU1492" s="221"/>
      <c r="AV1492" s="221"/>
      <c r="AW1492" s="221"/>
      <c r="AX1492" s="221"/>
      <c r="AY1492" s="221"/>
      <c r="AZ1492" s="221"/>
    </row>
    <row r="1493" spans="1:52" x14ac:dyDescent="0.15">
      <c r="A1493" s="278"/>
      <c r="B1493" s="274"/>
      <c r="C1493" s="340"/>
      <c r="D1493" s="340"/>
      <c r="E1493" s="341"/>
      <c r="F1493" s="341"/>
      <c r="G1493" s="341"/>
      <c r="H1493" s="341"/>
      <c r="I1493" s="341"/>
      <c r="J1493" s="341"/>
      <c r="AH1493" s="221"/>
      <c r="AI1493" s="221"/>
      <c r="AJ1493" s="221"/>
      <c r="AK1493" s="221"/>
      <c r="AL1493" s="221"/>
      <c r="AM1493" s="221"/>
      <c r="AN1493" s="221"/>
      <c r="AO1493" s="221"/>
      <c r="AP1493" s="221"/>
      <c r="AQ1493" s="219"/>
      <c r="AR1493" s="219"/>
      <c r="AS1493" s="221"/>
      <c r="AT1493" s="221"/>
      <c r="AU1493" s="221"/>
      <c r="AV1493" s="221"/>
      <c r="AW1493" s="221"/>
      <c r="AX1493" s="221"/>
      <c r="AY1493" s="221"/>
      <c r="AZ1493" s="221"/>
    </row>
    <row r="1494" spans="1:52" x14ac:dyDescent="0.15">
      <c r="A1494" s="278"/>
      <c r="B1494" s="274"/>
      <c r="C1494" s="340"/>
      <c r="D1494" s="340"/>
      <c r="E1494" s="341"/>
      <c r="F1494" s="341"/>
      <c r="G1494" s="341"/>
      <c r="H1494" s="341"/>
      <c r="I1494" s="341"/>
      <c r="J1494" s="341"/>
      <c r="AH1494" s="221"/>
      <c r="AI1494" s="221"/>
      <c r="AJ1494" s="221"/>
      <c r="AK1494" s="221"/>
      <c r="AL1494" s="221"/>
      <c r="AM1494" s="221"/>
      <c r="AN1494" s="221"/>
      <c r="AO1494" s="221"/>
      <c r="AP1494" s="221"/>
      <c r="AQ1494" s="219"/>
      <c r="AR1494" s="219"/>
      <c r="AS1494" s="221"/>
      <c r="AT1494" s="221"/>
      <c r="AU1494" s="221"/>
      <c r="AV1494" s="221"/>
      <c r="AW1494" s="221"/>
      <c r="AX1494" s="221"/>
      <c r="AY1494" s="221"/>
      <c r="AZ1494" s="221"/>
    </row>
    <row r="1495" spans="1:52" x14ac:dyDescent="0.15">
      <c r="A1495" s="278"/>
      <c r="B1495" s="274"/>
      <c r="C1495" s="340"/>
      <c r="D1495" s="340"/>
      <c r="E1495" s="341"/>
      <c r="F1495" s="341"/>
      <c r="G1495" s="341"/>
      <c r="H1495" s="341"/>
      <c r="I1495" s="341"/>
      <c r="J1495" s="341"/>
      <c r="AH1495" s="221"/>
      <c r="AI1495" s="221"/>
      <c r="AJ1495" s="221"/>
      <c r="AK1495" s="221"/>
      <c r="AL1495" s="221"/>
      <c r="AM1495" s="221"/>
      <c r="AN1495" s="221"/>
      <c r="AO1495" s="221"/>
      <c r="AP1495" s="221"/>
      <c r="AQ1495" s="219"/>
      <c r="AR1495" s="219"/>
      <c r="AS1495" s="221"/>
      <c r="AT1495" s="221"/>
      <c r="AU1495" s="221"/>
      <c r="AV1495" s="221"/>
      <c r="AW1495" s="221"/>
      <c r="AX1495" s="221"/>
      <c r="AY1495" s="221"/>
      <c r="AZ1495" s="221"/>
    </row>
    <row r="1496" spans="1:52" x14ac:dyDescent="0.15">
      <c r="A1496" s="278"/>
      <c r="B1496" s="274"/>
      <c r="C1496" s="340"/>
      <c r="D1496" s="340"/>
      <c r="E1496" s="341"/>
      <c r="F1496" s="341"/>
      <c r="G1496" s="341"/>
      <c r="H1496" s="341"/>
      <c r="I1496" s="341"/>
      <c r="J1496" s="341"/>
      <c r="AH1496" s="221"/>
      <c r="AI1496" s="221"/>
      <c r="AJ1496" s="221"/>
      <c r="AK1496" s="221"/>
      <c r="AL1496" s="221"/>
      <c r="AM1496" s="221"/>
      <c r="AN1496" s="221"/>
      <c r="AO1496" s="221"/>
      <c r="AP1496" s="221"/>
      <c r="AQ1496" s="219"/>
      <c r="AR1496" s="219"/>
      <c r="AS1496" s="221"/>
      <c r="AT1496" s="221"/>
      <c r="AU1496" s="221"/>
      <c r="AV1496" s="221"/>
      <c r="AW1496" s="221"/>
      <c r="AX1496" s="221"/>
      <c r="AY1496" s="221"/>
      <c r="AZ1496" s="221"/>
    </row>
    <row r="1497" spans="1:52" x14ac:dyDescent="0.15">
      <c r="A1497" s="278"/>
      <c r="B1497" s="274"/>
      <c r="C1497" s="340"/>
      <c r="D1497" s="340"/>
      <c r="E1497" s="341"/>
      <c r="F1497" s="341"/>
      <c r="G1497" s="341"/>
      <c r="H1497" s="341"/>
      <c r="I1497" s="341"/>
      <c r="J1497" s="341"/>
      <c r="AH1497" s="221"/>
      <c r="AI1497" s="221"/>
      <c r="AJ1497" s="221"/>
      <c r="AK1497" s="221"/>
      <c r="AL1497" s="221"/>
      <c r="AM1497" s="221"/>
      <c r="AN1497" s="221"/>
      <c r="AO1497" s="221"/>
      <c r="AP1497" s="221"/>
      <c r="AQ1497" s="219"/>
      <c r="AR1497" s="219"/>
      <c r="AS1497" s="221"/>
      <c r="AT1497" s="221"/>
      <c r="AU1497" s="221"/>
      <c r="AV1497" s="221"/>
      <c r="AW1497" s="221"/>
      <c r="AX1497" s="221"/>
      <c r="AY1497" s="221"/>
      <c r="AZ1497" s="221"/>
    </row>
    <row r="1498" spans="1:52" x14ac:dyDescent="0.15">
      <c r="A1498" s="278"/>
      <c r="B1498" s="274"/>
      <c r="C1498" s="340"/>
      <c r="D1498" s="340"/>
      <c r="E1498" s="341"/>
      <c r="F1498" s="341"/>
      <c r="G1498" s="341"/>
      <c r="H1498" s="341"/>
      <c r="I1498" s="341"/>
      <c r="J1498" s="341"/>
      <c r="AH1498" s="221"/>
      <c r="AI1498" s="221"/>
      <c r="AJ1498" s="221"/>
      <c r="AK1498" s="221"/>
      <c r="AL1498" s="221"/>
      <c r="AM1498" s="221"/>
      <c r="AN1498" s="221"/>
      <c r="AO1498" s="221"/>
      <c r="AP1498" s="221"/>
      <c r="AQ1498" s="219"/>
      <c r="AR1498" s="219"/>
      <c r="AS1498" s="221"/>
      <c r="AT1498" s="221"/>
      <c r="AU1498" s="221"/>
      <c r="AV1498" s="221"/>
      <c r="AW1498" s="221"/>
      <c r="AX1498" s="221"/>
      <c r="AY1498" s="221"/>
      <c r="AZ1498" s="221"/>
    </row>
    <row r="1499" spans="1:52" x14ac:dyDescent="0.15">
      <c r="A1499" s="278"/>
      <c r="B1499" s="274"/>
      <c r="C1499" s="340"/>
      <c r="D1499" s="340"/>
      <c r="E1499" s="341"/>
      <c r="F1499" s="341"/>
      <c r="G1499" s="341"/>
      <c r="H1499" s="341"/>
      <c r="I1499" s="341"/>
      <c r="J1499" s="341"/>
      <c r="AH1499" s="221"/>
      <c r="AI1499" s="221"/>
      <c r="AJ1499" s="221"/>
      <c r="AK1499" s="221"/>
      <c r="AL1499" s="221"/>
      <c r="AM1499" s="221"/>
      <c r="AN1499" s="221"/>
      <c r="AO1499" s="221"/>
      <c r="AP1499" s="221"/>
      <c r="AQ1499" s="219"/>
      <c r="AR1499" s="219"/>
      <c r="AS1499" s="221"/>
      <c r="AT1499" s="221"/>
      <c r="AU1499" s="221"/>
      <c r="AV1499" s="221"/>
      <c r="AW1499" s="221"/>
      <c r="AX1499" s="221"/>
      <c r="AY1499" s="221"/>
      <c r="AZ1499" s="221"/>
    </row>
    <row r="1500" spans="1:52" x14ac:dyDescent="0.15">
      <c r="A1500" s="278"/>
      <c r="B1500" s="274"/>
      <c r="C1500" s="340"/>
      <c r="D1500" s="340"/>
      <c r="E1500" s="341"/>
      <c r="F1500" s="341"/>
      <c r="G1500" s="341"/>
      <c r="H1500" s="341"/>
      <c r="I1500" s="341"/>
      <c r="J1500" s="341"/>
      <c r="AH1500" s="221"/>
      <c r="AI1500" s="221"/>
      <c r="AJ1500" s="221"/>
      <c r="AK1500" s="221"/>
      <c r="AL1500" s="221"/>
      <c r="AM1500" s="221"/>
      <c r="AN1500" s="221"/>
      <c r="AO1500" s="221"/>
      <c r="AP1500" s="221"/>
      <c r="AQ1500" s="219"/>
      <c r="AR1500" s="219"/>
      <c r="AS1500" s="221"/>
      <c r="AT1500" s="221"/>
      <c r="AU1500" s="221"/>
      <c r="AV1500" s="221"/>
      <c r="AW1500" s="221"/>
      <c r="AX1500" s="221"/>
      <c r="AY1500" s="221"/>
      <c r="AZ1500" s="221"/>
    </row>
    <row r="1501" spans="1:52" x14ac:dyDescent="0.15">
      <c r="A1501" s="278"/>
      <c r="B1501" s="274"/>
      <c r="C1501" s="340"/>
      <c r="D1501" s="340"/>
      <c r="E1501" s="341"/>
      <c r="F1501" s="341"/>
      <c r="G1501" s="341"/>
      <c r="H1501" s="341"/>
      <c r="I1501" s="341"/>
      <c r="J1501" s="341"/>
      <c r="AH1501" s="221"/>
      <c r="AI1501" s="221"/>
      <c r="AJ1501" s="221"/>
      <c r="AK1501" s="221"/>
      <c r="AL1501" s="221"/>
      <c r="AM1501" s="221"/>
      <c r="AN1501" s="221"/>
      <c r="AO1501" s="221"/>
      <c r="AP1501" s="221"/>
      <c r="AQ1501" s="219"/>
      <c r="AR1501" s="219"/>
      <c r="AS1501" s="221"/>
      <c r="AT1501" s="221"/>
      <c r="AU1501" s="221"/>
      <c r="AV1501" s="221"/>
      <c r="AW1501" s="221"/>
      <c r="AX1501" s="221"/>
      <c r="AY1501" s="221"/>
      <c r="AZ1501" s="221"/>
    </row>
    <row r="1502" spans="1:52" x14ac:dyDescent="0.15">
      <c r="A1502" s="278"/>
      <c r="B1502" s="274"/>
      <c r="C1502" s="340"/>
      <c r="D1502" s="340"/>
      <c r="E1502" s="341"/>
      <c r="F1502" s="341"/>
      <c r="G1502" s="341"/>
      <c r="H1502" s="341"/>
      <c r="I1502" s="341"/>
      <c r="J1502" s="341"/>
      <c r="AH1502" s="221"/>
      <c r="AI1502" s="221"/>
      <c r="AJ1502" s="221"/>
      <c r="AK1502" s="221"/>
      <c r="AL1502" s="221"/>
      <c r="AM1502" s="221"/>
      <c r="AN1502" s="221"/>
      <c r="AO1502" s="221"/>
      <c r="AP1502" s="221"/>
      <c r="AQ1502" s="219"/>
      <c r="AR1502" s="219"/>
      <c r="AS1502" s="221"/>
      <c r="AT1502" s="221"/>
      <c r="AU1502" s="221"/>
      <c r="AV1502" s="221"/>
      <c r="AW1502" s="221"/>
      <c r="AX1502" s="221"/>
      <c r="AY1502" s="221"/>
      <c r="AZ1502" s="221"/>
    </row>
    <row r="1503" spans="1:52" x14ac:dyDescent="0.15">
      <c r="A1503" s="278"/>
      <c r="B1503" s="274"/>
      <c r="C1503" s="340"/>
      <c r="D1503" s="340"/>
      <c r="E1503" s="341"/>
      <c r="F1503" s="341"/>
      <c r="G1503" s="341"/>
      <c r="H1503" s="341"/>
      <c r="I1503" s="341"/>
      <c r="J1503" s="341"/>
      <c r="AH1503" s="221"/>
      <c r="AI1503" s="221"/>
      <c r="AJ1503" s="221"/>
      <c r="AK1503" s="221"/>
      <c r="AL1503" s="221"/>
      <c r="AM1503" s="221"/>
      <c r="AN1503" s="221"/>
      <c r="AO1503" s="221"/>
      <c r="AP1503" s="221"/>
      <c r="AQ1503" s="219"/>
      <c r="AR1503" s="219"/>
      <c r="AS1503" s="221"/>
      <c r="AT1503" s="221"/>
      <c r="AU1503" s="221"/>
      <c r="AV1503" s="221"/>
      <c r="AW1503" s="221"/>
      <c r="AX1503" s="221"/>
      <c r="AY1503" s="221"/>
      <c r="AZ1503" s="221"/>
    </row>
    <row r="1504" spans="1:52" x14ac:dyDescent="0.15">
      <c r="A1504" s="278"/>
      <c r="B1504" s="274"/>
      <c r="C1504" s="340"/>
      <c r="D1504" s="340"/>
      <c r="E1504" s="341"/>
      <c r="F1504" s="341"/>
      <c r="G1504" s="341"/>
      <c r="H1504" s="341"/>
      <c r="I1504" s="341"/>
      <c r="J1504" s="341"/>
      <c r="AH1504" s="221"/>
      <c r="AI1504" s="221"/>
      <c r="AJ1504" s="221"/>
      <c r="AK1504" s="221"/>
      <c r="AL1504" s="221"/>
      <c r="AM1504" s="221"/>
      <c r="AN1504" s="221"/>
      <c r="AO1504" s="221"/>
      <c r="AP1504" s="221"/>
      <c r="AQ1504" s="219"/>
      <c r="AR1504" s="219"/>
      <c r="AS1504" s="221"/>
      <c r="AT1504" s="221"/>
      <c r="AU1504" s="221"/>
      <c r="AV1504" s="221"/>
      <c r="AW1504" s="221"/>
      <c r="AX1504" s="221"/>
      <c r="AY1504" s="221"/>
      <c r="AZ1504" s="221"/>
    </row>
    <row r="1505" spans="1:52" x14ac:dyDescent="0.15">
      <c r="A1505" s="278"/>
      <c r="B1505" s="274"/>
      <c r="C1505" s="340"/>
      <c r="D1505" s="340"/>
      <c r="E1505" s="341"/>
      <c r="F1505" s="341"/>
      <c r="G1505" s="341"/>
      <c r="H1505" s="341"/>
      <c r="I1505" s="341"/>
      <c r="J1505" s="341"/>
      <c r="AH1505" s="221"/>
      <c r="AI1505" s="221"/>
      <c r="AJ1505" s="221"/>
      <c r="AK1505" s="221"/>
      <c r="AL1505" s="221"/>
      <c r="AM1505" s="221"/>
      <c r="AN1505" s="221"/>
      <c r="AO1505" s="221"/>
      <c r="AP1505" s="221"/>
      <c r="AQ1505" s="219"/>
      <c r="AR1505" s="219"/>
      <c r="AS1505" s="221"/>
      <c r="AT1505" s="221"/>
      <c r="AU1505" s="221"/>
      <c r="AV1505" s="221"/>
      <c r="AW1505" s="221"/>
      <c r="AX1505" s="221"/>
      <c r="AY1505" s="221"/>
      <c r="AZ1505" s="221"/>
    </row>
    <row r="1506" spans="1:52" x14ac:dyDescent="0.15">
      <c r="A1506" s="278"/>
      <c r="B1506" s="274"/>
      <c r="C1506" s="340"/>
      <c r="D1506" s="340"/>
      <c r="E1506" s="341"/>
      <c r="F1506" s="341"/>
      <c r="G1506" s="341"/>
      <c r="H1506" s="341"/>
      <c r="I1506" s="341"/>
      <c r="J1506" s="341"/>
      <c r="AH1506" s="221"/>
      <c r="AI1506" s="221"/>
      <c r="AJ1506" s="221"/>
      <c r="AK1506" s="221"/>
      <c r="AL1506" s="221"/>
      <c r="AM1506" s="221"/>
      <c r="AN1506" s="221"/>
      <c r="AO1506" s="221"/>
      <c r="AP1506" s="221"/>
      <c r="AQ1506" s="219"/>
      <c r="AR1506" s="219"/>
      <c r="AS1506" s="221"/>
      <c r="AT1506" s="221"/>
      <c r="AU1506" s="221"/>
      <c r="AV1506" s="221"/>
      <c r="AW1506" s="221"/>
      <c r="AX1506" s="221"/>
      <c r="AY1506" s="221"/>
      <c r="AZ1506" s="221"/>
    </row>
    <row r="1507" spans="1:52" x14ac:dyDescent="0.15">
      <c r="A1507" s="278"/>
      <c r="B1507" s="274"/>
      <c r="C1507" s="340"/>
      <c r="D1507" s="340"/>
      <c r="E1507" s="341"/>
      <c r="F1507" s="341"/>
      <c r="G1507" s="341"/>
      <c r="H1507" s="341"/>
      <c r="I1507" s="341"/>
      <c r="J1507" s="341"/>
      <c r="AH1507" s="221"/>
      <c r="AI1507" s="221"/>
      <c r="AJ1507" s="221"/>
      <c r="AK1507" s="221"/>
      <c r="AL1507" s="221"/>
      <c r="AM1507" s="221"/>
      <c r="AN1507" s="221"/>
      <c r="AO1507" s="221"/>
      <c r="AP1507" s="221"/>
      <c r="AQ1507" s="219"/>
      <c r="AR1507" s="219"/>
      <c r="AS1507" s="221"/>
      <c r="AT1507" s="221"/>
      <c r="AU1507" s="221"/>
      <c r="AV1507" s="221"/>
      <c r="AW1507" s="221"/>
      <c r="AX1507" s="221"/>
      <c r="AY1507" s="221"/>
      <c r="AZ1507" s="221"/>
    </row>
    <row r="1508" spans="1:52" x14ac:dyDescent="0.15">
      <c r="A1508" s="278"/>
      <c r="B1508" s="274"/>
      <c r="C1508" s="340"/>
      <c r="D1508" s="340"/>
      <c r="E1508" s="341"/>
      <c r="F1508" s="341"/>
      <c r="G1508" s="341"/>
      <c r="H1508" s="341"/>
      <c r="I1508" s="341"/>
      <c r="J1508" s="341"/>
      <c r="AH1508" s="221"/>
      <c r="AI1508" s="221"/>
      <c r="AJ1508" s="221"/>
      <c r="AK1508" s="221"/>
      <c r="AL1508" s="221"/>
      <c r="AM1508" s="221"/>
      <c r="AN1508" s="221"/>
      <c r="AO1508" s="221"/>
      <c r="AP1508" s="221"/>
      <c r="AQ1508" s="219"/>
      <c r="AR1508" s="219"/>
      <c r="AS1508" s="221"/>
      <c r="AT1508" s="221"/>
      <c r="AU1508" s="221"/>
      <c r="AV1508" s="221"/>
      <c r="AW1508" s="221"/>
      <c r="AX1508" s="221"/>
      <c r="AY1508" s="221"/>
      <c r="AZ1508" s="221"/>
    </row>
    <row r="1509" spans="1:52" x14ac:dyDescent="0.15">
      <c r="A1509" s="278"/>
      <c r="B1509" s="274"/>
      <c r="C1509" s="340"/>
      <c r="D1509" s="340"/>
      <c r="E1509" s="341"/>
      <c r="F1509" s="341"/>
      <c r="G1509" s="341"/>
      <c r="H1509" s="341"/>
      <c r="I1509" s="341"/>
      <c r="J1509" s="341"/>
      <c r="AH1509" s="221"/>
      <c r="AI1509" s="221"/>
      <c r="AJ1509" s="221"/>
      <c r="AK1509" s="221"/>
      <c r="AL1509" s="221"/>
      <c r="AM1509" s="221"/>
      <c r="AN1509" s="221"/>
      <c r="AO1509" s="221"/>
      <c r="AP1509" s="221"/>
      <c r="AQ1509" s="219"/>
      <c r="AR1509" s="219"/>
      <c r="AS1509" s="221"/>
      <c r="AT1509" s="221"/>
      <c r="AU1509" s="221"/>
      <c r="AV1509" s="221"/>
      <c r="AW1509" s="221"/>
      <c r="AX1509" s="221"/>
      <c r="AY1509" s="221"/>
      <c r="AZ1509" s="221"/>
    </row>
    <row r="1510" spans="1:52" x14ac:dyDescent="0.15">
      <c r="A1510" s="278"/>
      <c r="B1510" s="274"/>
      <c r="C1510" s="340"/>
      <c r="D1510" s="340"/>
      <c r="E1510" s="341"/>
      <c r="F1510" s="341"/>
      <c r="G1510" s="341"/>
      <c r="H1510" s="341"/>
      <c r="I1510" s="341"/>
      <c r="J1510" s="341"/>
      <c r="AH1510" s="221"/>
      <c r="AI1510" s="221"/>
      <c r="AJ1510" s="221"/>
      <c r="AK1510" s="221"/>
      <c r="AL1510" s="221"/>
      <c r="AM1510" s="221"/>
      <c r="AN1510" s="221"/>
      <c r="AO1510" s="221"/>
      <c r="AP1510" s="221"/>
      <c r="AQ1510" s="219"/>
      <c r="AR1510" s="219"/>
      <c r="AS1510" s="221"/>
      <c r="AT1510" s="221"/>
      <c r="AU1510" s="221"/>
      <c r="AV1510" s="221"/>
      <c r="AW1510" s="221"/>
      <c r="AX1510" s="221"/>
      <c r="AY1510" s="221"/>
      <c r="AZ1510" s="221"/>
    </row>
    <row r="1511" spans="1:52" x14ac:dyDescent="0.15">
      <c r="A1511" s="278"/>
      <c r="B1511" s="274"/>
      <c r="C1511" s="340"/>
      <c r="D1511" s="340"/>
      <c r="E1511" s="341"/>
      <c r="F1511" s="341"/>
      <c r="G1511" s="341"/>
      <c r="H1511" s="341"/>
      <c r="I1511" s="341"/>
      <c r="J1511" s="341"/>
      <c r="AH1511" s="221"/>
      <c r="AI1511" s="221"/>
      <c r="AJ1511" s="221"/>
      <c r="AK1511" s="221"/>
      <c r="AL1511" s="221"/>
      <c r="AM1511" s="221"/>
      <c r="AN1511" s="221"/>
      <c r="AO1511" s="221"/>
      <c r="AP1511" s="221"/>
      <c r="AQ1511" s="219"/>
      <c r="AR1511" s="219"/>
      <c r="AS1511" s="221"/>
      <c r="AT1511" s="221"/>
      <c r="AU1511" s="221"/>
      <c r="AV1511" s="221"/>
      <c r="AW1511" s="221"/>
      <c r="AX1511" s="221"/>
      <c r="AY1511" s="221"/>
      <c r="AZ1511" s="221"/>
    </row>
    <row r="1512" spans="1:52" x14ac:dyDescent="0.15">
      <c r="A1512" s="278"/>
      <c r="B1512" s="274"/>
      <c r="C1512" s="340"/>
      <c r="D1512" s="340"/>
      <c r="E1512" s="341"/>
      <c r="F1512" s="341"/>
      <c r="G1512" s="341"/>
      <c r="H1512" s="341"/>
      <c r="I1512" s="341"/>
      <c r="J1512" s="341"/>
      <c r="AH1512" s="221"/>
      <c r="AI1512" s="221"/>
      <c r="AJ1512" s="221"/>
      <c r="AK1512" s="221"/>
      <c r="AL1512" s="221"/>
      <c r="AM1512" s="221"/>
      <c r="AN1512" s="221"/>
      <c r="AO1512" s="221"/>
      <c r="AP1512" s="221"/>
      <c r="AQ1512" s="219"/>
      <c r="AR1512" s="219"/>
      <c r="AS1512" s="221"/>
      <c r="AT1512" s="221"/>
      <c r="AU1512" s="221"/>
      <c r="AV1512" s="221"/>
      <c r="AW1512" s="221"/>
      <c r="AX1512" s="221"/>
      <c r="AY1512" s="221"/>
      <c r="AZ1512" s="221"/>
    </row>
    <row r="1513" spans="1:52" x14ac:dyDescent="0.15">
      <c r="A1513" s="278"/>
      <c r="B1513" s="274"/>
      <c r="C1513" s="340"/>
      <c r="D1513" s="340"/>
      <c r="E1513" s="341"/>
      <c r="F1513" s="341"/>
      <c r="G1513" s="341"/>
      <c r="H1513" s="341"/>
      <c r="I1513" s="341"/>
      <c r="J1513" s="341"/>
      <c r="AH1513" s="221"/>
      <c r="AI1513" s="221"/>
      <c r="AJ1513" s="221"/>
      <c r="AK1513" s="221"/>
      <c r="AL1513" s="221"/>
      <c r="AM1513" s="221"/>
      <c r="AN1513" s="221"/>
      <c r="AO1513" s="221"/>
      <c r="AP1513" s="221"/>
      <c r="AQ1513" s="219"/>
      <c r="AR1513" s="219"/>
      <c r="AS1513" s="221"/>
      <c r="AT1513" s="221"/>
      <c r="AU1513" s="221"/>
      <c r="AV1513" s="221"/>
      <c r="AW1513" s="221"/>
      <c r="AX1513" s="221"/>
      <c r="AY1513" s="221"/>
      <c r="AZ1513" s="221"/>
    </row>
    <row r="1514" spans="1:52" x14ac:dyDescent="0.15">
      <c r="A1514" s="278"/>
      <c r="B1514" s="274"/>
      <c r="C1514" s="340"/>
      <c r="D1514" s="340"/>
      <c r="E1514" s="341"/>
      <c r="F1514" s="341"/>
      <c r="G1514" s="341"/>
      <c r="H1514" s="341"/>
      <c r="I1514" s="341"/>
      <c r="J1514" s="341"/>
      <c r="AH1514" s="221"/>
      <c r="AI1514" s="221"/>
      <c r="AJ1514" s="221"/>
      <c r="AK1514" s="221"/>
      <c r="AL1514" s="221"/>
      <c r="AM1514" s="221"/>
      <c r="AN1514" s="221"/>
      <c r="AO1514" s="221"/>
      <c r="AP1514" s="221"/>
      <c r="AQ1514" s="219"/>
      <c r="AR1514" s="219"/>
      <c r="AS1514" s="221"/>
      <c r="AT1514" s="221"/>
      <c r="AU1514" s="221"/>
      <c r="AV1514" s="221"/>
      <c r="AW1514" s="221"/>
      <c r="AX1514" s="221"/>
      <c r="AY1514" s="221"/>
      <c r="AZ1514" s="221"/>
    </row>
    <row r="1515" spans="1:52" x14ac:dyDescent="0.15">
      <c r="A1515" s="278"/>
      <c r="B1515" s="274"/>
      <c r="C1515" s="340"/>
      <c r="D1515" s="340"/>
      <c r="E1515" s="341"/>
      <c r="F1515" s="341"/>
      <c r="G1515" s="341"/>
      <c r="H1515" s="341"/>
      <c r="I1515" s="341"/>
      <c r="J1515" s="341"/>
      <c r="AH1515" s="221"/>
      <c r="AI1515" s="221"/>
      <c r="AJ1515" s="221"/>
      <c r="AK1515" s="221"/>
      <c r="AL1515" s="221"/>
      <c r="AM1515" s="221"/>
      <c r="AN1515" s="221"/>
      <c r="AO1515" s="221"/>
      <c r="AP1515" s="221"/>
      <c r="AQ1515" s="219"/>
      <c r="AR1515" s="219"/>
      <c r="AS1515" s="221"/>
      <c r="AT1515" s="221"/>
      <c r="AU1515" s="221"/>
      <c r="AV1515" s="221"/>
      <c r="AW1515" s="221"/>
      <c r="AX1515" s="221"/>
      <c r="AY1515" s="221"/>
      <c r="AZ1515" s="221"/>
    </row>
    <row r="1516" spans="1:52" x14ac:dyDescent="0.15">
      <c r="A1516" s="278"/>
      <c r="B1516" s="274"/>
      <c r="C1516" s="340"/>
      <c r="D1516" s="340"/>
      <c r="E1516" s="341"/>
      <c r="F1516" s="341"/>
      <c r="G1516" s="341"/>
      <c r="H1516" s="341"/>
      <c r="I1516" s="341"/>
      <c r="J1516" s="341"/>
      <c r="AH1516" s="221"/>
      <c r="AI1516" s="221"/>
      <c r="AJ1516" s="221"/>
      <c r="AK1516" s="221"/>
      <c r="AL1516" s="221"/>
      <c r="AM1516" s="221"/>
      <c r="AN1516" s="221"/>
      <c r="AO1516" s="221"/>
      <c r="AP1516" s="221"/>
      <c r="AQ1516" s="219"/>
      <c r="AR1516" s="219"/>
      <c r="AS1516" s="221"/>
      <c r="AT1516" s="221"/>
      <c r="AU1516" s="221"/>
      <c r="AV1516" s="221"/>
      <c r="AW1516" s="221"/>
      <c r="AX1516" s="221"/>
      <c r="AY1516" s="221"/>
      <c r="AZ1516" s="221"/>
    </row>
    <row r="1517" spans="1:52" x14ac:dyDescent="0.15">
      <c r="A1517" s="278"/>
      <c r="B1517" s="274"/>
      <c r="C1517" s="340"/>
      <c r="D1517" s="340"/>
      <c r="E1517" s="341"/>
      <c r="F1517" s="341"/>
      <c r="G1517" s="341"/>
      <c r="H1517" s="341"/>
      <c r="I1517" s="341"/>
      <c r="J1517" s="341"/>
      <c r="AH1517" s="221"/>
      <c r="AI1517" s="221"/>
      <c r="AJ1517" s="221"/>
      <c r="AK1517" s="221"/>
      <c r="AL1517" s="221"/>
      <c r="AM1517" s="221"/>
      <c r="AN1517" s="221"/>
      <c r="AO1517" s="221"/>
      <c r="AP1517" s="221"/>
      <c r="AQ1517" s="219"/>
      <c r="AR1517" s="219"/>
      <c r="AS1517" s="221"/>
      <c r="AT1517" s="221"/>
      <c r="AU1517" s="221"/>
      <c r="AV1517" s="221"/>
      <c r="AW1517" s="221"/>
      <c r="AX1517" s="221"/>
      <c r="AY1517" s="221"/>
      <c r="AZ1517" s="221"/>
    </row>
    <row r="1518" spans="1:52" x14ac:dyDescent="0.15">
      <c r="A1518" s="278"/>
      <c r="B1518" s="274"/>
      <c r="C1518" s="340"/>
      <c r="D1518" s="340"/>
      <c r="E1518" s="341"/>
      <c r="F1518" s="341"/>
      <c r="G1518" s="341"/>
      <c r="H1518" s="341"/>
      <c r="I1518" s="341"/>
      <c r="J1518" s="341"/>
      <c r="AH1518" s="221"/>
      <c r="AI1518" s="221"/>
      <c r="AJ1518" s="221"/>
      <c r="AK1518" s="221"/>
      <c r="AL1518" s="221"/>
      <c r="AM1518" s="221"/>
      <c r="AN1518" s="221"/>
      <c r="AO1518" s="221"/>
      <c r="AP1518" s="221"/>
      <c r="AQ1518" s="219"/>
      <c r="AR1518" s="219"/>
      <c r="AS1518" s="221"/>
      <c r="AT1518" s="221"/>
      <c r="AU1518" s="221"/>
      <c r="AV1518" s="221"/>
      <c r="AW1518" s="221"/>
      <c r="AX1518" s="221"/>
      <c r="AY1518" s="221"/>
      <c r="AZ1518" s="221"/>
    </row>
    <row r="1519" spans="1:52" x14ac:dyDescent="0.15">
      <c r="A1519" s="278"/>
      <c r="B1519" s="274"/>
      <c r="C1519" s="340"/>
      <c r="D1519" s="340"/>
      <c r="E1519" s="341"/>
      <c r="F1519" s="341"/>
      <c r="G1519" s="341"/>
      <c r="H1519" s="341"/>
      <c r="I1519" s="341"/>
      <c r="J1519" s="341"/>
      <c r="AH1519" s="221"/>
      <c r="AI1519" s="221"/>
      <c r="AJ1519" s="221"/>
      <c r="AK1519" s="221"/>
      <c r="AL1519" s="221"/>
      <c r="AM1519" s="221"/>
      <c r="AN1519" s="221"/>
      <c r="AO1519" s="221"/>
      <c r="AP1519" s="221"/>
      <c r="AQ1519" s="219"/>
      <c r="AR1519" s="219"/>
      <c r="AS1519" s="221"/>
      <c r="AT1519" s="221"/>
      <c r="AU1519" s="221"/>
      <c r="AV1519" s="221"/>
      <c r="AW1519" s="221"/>
      <c r="AX1519" s="221"/>
      <c r="AY1519" s="221"/>
      <c r="AZ1519" s="221"/>
    </row>
    <row r="1520" spans="1:52" x14ac:dyDescent="0.15">
      <c r="A1520" s="278"/>
      <c r="B1520" s="274"/>
      <c r="C1520" s="340"/>
      <c r="D1520" s="340"/>
      <c r="E1520" s="341"/>
      <c r="F1520" s="341"/>
      <c r="G1520" s="341"/>
      <c r="H1520" s="341"/>
      <c r="I1520" s="341"/>
      <c r="J1520" s="341"/>
      <c r="AH1520" s="221"/>
      <c r="AI1520" s="221"/>
      <c r="AJ1520" s="221"/>
      <c r="AK1520" s="221"/>
      <c r="AL1520" s="221"/>
      <c r="AM1520" s="221"/>
      <c r="AN1520" s="221"/>
      <c r="AO1520" s="221"/>
      <c r="AP1520" s="221"/>
      <c r="AQ1520" s="219"/>
      <c r="AR1520" s="219"/>
      <c r="AS1520" s="221"/>
      <c r="AT1520" s="221"/>
      <c r="AU1520" s="221"/>
      <c r="AV1520" s="221"/>
      <c r="AW1520" s="221"/>
      <c r="AX1520" s="221"/>
      <c r="AY1520" s="221"/>
      <c r="AZ1520" s="221"/>
    </row>
    <row r="1521" spans="1:52" x14ac:dyDescent="0.15">
      <c r="A1521" s="278"/>
      <c r="B1521" s="274"/>
      <c r="C1521" s="340"/>
      <c r="D1521" s="340"/>
      <c r="E1521" s="341"/>
      <c r="F1521" s="341"/>
      <c r="G1521" s="341"/>
      <c r="H1521" s="341"/>
      <c r="I1521" s="341"/>
      <c r="J1521" s="341"/>
      <c r="AH1521" s="221"/>
      <c r="AI1521" s="221"/>
      <c r="AJ1521" s="221"/>
      <c r="AK1521" s="221"/>
      <c r="AL1521" s="221"/>
      <c r="AM1521" s="221"/>
      <c r="AN1521" s="221"/>
      <c r="AO1521" s="221"/>
      <c r="AP1521" s="221"/>
      <c r="AQ1521" s="219"/>
      <c r="AR1521" s="219"/>
      <c r="AS1521" s="221"/>
      <c r="AT1521" s="221"/>
      <c r="AU1521" s="221"/>
      <c r="AV1521" s="221"/>
      <c r="AW1521" s="221"/>
      <c r="AX1521" s="221"/>
      <c r="AY1521" s="221"/>
      <c r="AZ1521" s="221"/>
    </row>
    <row r="1522" spans="1:52" x14ac:dyDescent="0.15">
      <c r="A1522" s="278"/>
      <c r="B1522" s="274"/>
      <c r="C1522" s="340"/>
      <c r="D1522" s="340"/>
      <c r="E1522" s="341"/>
      <c r="F1522" s="341"/>
      <c r="G1522" s="341"/>
      <c r="H1522" s="341"/>
      <c r="I1522" s="341"/>
      <c r="J1522" s="341"/>
      <c r="AH1522" s="221"/>
      <c r="AI1522" s="221"/>
      <c r="AJ1522" s="221"/>
      <c r="AK1522" s="221"/>
      <c r="AL1522" s="221"/>
      <c r="AM1522" s="221"/>
      <c r="AN1522" s="221"/>
      <c r="AO1522" s="221"/>
      <c r="AP1522" s="221"/>
      <c r="AQ1522" s="219"/>
      <c r="AR1522" s="219"/>
      <c r="AS1522" s="221"/>
      <c r="AT1522" s="221"/>
      <c r="AU1522" s="221"/>
      <c r="AV1522" s="221"/>
      <c r="AW1522" s="221"/>
      <c r="AX1522" s="221"/>
      <c r="AY1522" s="221"/>
      <c r="AZ1522" s="221"/>
    </row>
    <row r="1523" spans="1:52" x14ac:dyDescent="0.15">
      <c r="A1523" s="278"/>
      <c r="B1523" s="274"/>
      <c r="C1523" s="340"/>
      <c r="D1523" s="340"/>
      <c r="E1523" s="341"/>
      <c r="F1523" s="341"/>
      <c r="G1523" s="341"/>
      <c r="H1523" s="341"/>
      <c r="I1523" s="341"/>
      <c r="J1523" s="341"/>
      <c r="AH1523" s="221"/>
      <c r="AI1523" s="221"/>
      <c r="AJ1523" s="221"/>
      <c r="AK1523" s="221"/>
      <c r="AL1523" s="221"/>
      <c r="AM1523" s="221"/>
      <c r="AN1523" s="221"/>
      <c r="AO1523" s="221"/>
      <c r="AP1523" s="221"/>
      <c r="AQ1523" s="219"/>
      <c r="AR1523" s="219"/>
      <c r="AS1523" s="221"/>
      <c r="AT1523" s="221"/>
      <c r="AU1523" s="221"/>
      <c r="AV1523" s="221"/>
      <c r="AW1523" s="221"/>
      <c r="AX1523" s="221"/>
      <c r="AY1523" s="221"/>
      <c r="AZ1523" s="221"/>
    </row>
    <row r="1524" spans="1:52" x14ac:dyDescent="0.15">
      <c r="A1524" s="278"/>
      <c r="B1524" s="274"/>
      <c r="C1524" s="340"/>
      <c r="D1524" s="340"/>
      <c r="E1524" s="341"/>
      <c r="F1524" s="341"/>
      <c r="G1524" s="341"/>
      <c r="H1524" s="341"/>
      <c r="I1524" s="341"/>
      <c r="J1524" s="341"/>
      <c r="AH1524" s="221"/>
      <c r="AI1524" s="221"/>
      <c r="AJ1524" s="221"/>
      <c r="AK1524" s="221"/>
      <c r="AL1524" s="221"/>
      <c r="AM1524" s="221"/>
      <c r="AN1524" s="221"/>
      <c r="AO1524" s="221"/>
      <c r="AP1524" s="221"/>
      <c r="AQ1524" s="219"/>
      <c r="AR1524" s="219"/>
      <c r="AS1524" s="221"/>
      <c r="AT1524" s="221"/>
      <c r="AU1524" s="221"/>
      <c r="AV1524" s="221"/>
      <c r="AW1524" s="221"/>
      <c r="AX1524" s="221"/>
      <c r="AY1524" s="221"/>
      <c r="AZ1524" s="221"/>
    </row>
    <row r="1525" spans="1:52" x14ac:dyDescent="0.15">
      <c r="A1525" s="278"/>
      <c r="B1525" s="274"/>
      <c r="C1525" s="340"/>
      <c r="D1525" s="340"/>
      <c r="E1525" s="341"/>
      <c r="F1525" s="341"/>
      <c r="G1525" s="341"/>
      <c r="H1525" s="341"/>
      <c r="I1525" s="341"/>
      <c r="J1525" s="341"/>
      <c r="AH1525" s="221"/>
      <c r="AI1525" s="221"/>
      <c r="AJ1525" s="221"/>
      <c r="AK1525" s="221"/>
      <c r="AL1525" s="221"/>
      <c r="AM1525" s="221"/>
      <c r="AN1525" s="221"/>
      <c r="AO1525" s="221"/>
      <c r="AP1525" s="221"/>
      <c r="AQ1525" s="219"/>
      <c r="AR1525" s="219"/>
      <c r="AS1525" s="221"/>
      <c r="AT1525" s="221"/>
      <c r="AU1525" s="221"/>
      <c r="AV1525" s="221"/>
      <c r="AW1525" s="221"/>
      <c r="AX1525" s="221"/>
      <c r="AY1525" s="221"/>
      <c r="AZ1525" s="221"/>
    </row>
    <row r="1526" spans="1:52" x14ac:dyDescent="0.15">
      <c r="A1526" s="278"/>
      <c r="B1526" s="274"/>
      <c r="C1526" s="340"/>
      <c r="D1526" s="340"/>
      <c r="E1526" s="341"/>
      <c r="F1526" s="341"/>
      <c r="G1526" s="341"/>
      <c r="H1526" s="341"/>
      <c r="I1526" s="341"/>
      <c r="J1526" s="341"/>
      <c r="AH1526" s="221"/>
      <c r="AI1526" s="221"/>
      <c r="AJ1526" s="221"/>
      <c r="AK1526" s="221"/>
      <c r="AL1526" s="221"/>
      <c r="AM1526" s="221"/>
      <c r="AN1526" s="221"/>
      <c r="AO1526" s="221"/>
      <c r="AP1526" s="221"/>
      <c r="AQ1526" s="219"/>
      <c r="AR1526" s="219"/>
      <c r="AS1526" s="221"/>
      <c r="AT1526" s="221"/>
      <c r="AU1526" s="221"/>
      <c r="AV1526" s="221"/>
      <c r="AW1526" s="221"/>
      <c r="AX1526" s="221"/>
      <c r="AY1526" s="221"/>
      <c r="AZ1526" s="221"/>
    </row>
    <row r="1527" spans="1:52" x14ac:dyDescent="0.15">
      <c r="A1527" s="278"/>
      <c r="B1527" s="274"/>
      <c r="C1527" s="340"/>
      <c r="D1527" s="340"/>
      <c r="E1527" s="341"/>
      <c r="F1527" s="341"/>
      <c r="G1527" s="341"/>
      <c r="H1527" s="341"/>
      <c r="I1527" s="341"/>
      <c r="J1527" s="341"/>
      <c r="AH1527" s="221"/>
      <c r="AI1527" s="221"/>
      <c r="AJ1527" s="221"/>
      <c r="AK1527" s="221"/>
      <c r="AL1527" s="221"/>
      <c r="AM1527" s="221"/>
      <c r="AN1527" s="221"/>
      <c r="AO1527" s="221"/>
      <c r="AP1527" s="221"/>
      <c r="AQ1527" s="219"/>
      <c r="AR1527" s="219"/>
      <c r="AS1527" s="221"/>
      <c r="AT1527" s="221"/>
      <c r="AU1527" s="221"/>
      <c r="AV1527" s="221"/>
      <c r="AW1527" s="221"/>
      <c r="AX1527" s="221"/>
      <c r="AY1527" s="221"/>
      <c r="AZ1527" s="221"/>
    </row>
    <row r="1528" spans="1:52" x14ac:dyDescent="0.15">
      <c r="A1528" s="278"/>
      <c r="B1528" s="274"/>
      <c r="C1528" s="340"/>
      <c r="D1528" s="340"/>
      <c r="E1528" s="341"/>
      <c r="F1528" s="341"/>
      <c r="G1528" s="341"/>
      <c r="H1528" s="341"/>
      <c r="I1528" s="341"/>
      <c r="J1528" s="341"/>
      <c r="AH1528" s="221"/>
      <c r="AI1528" s="221"/>
      <c r="AJ1528" s="221"/>
      <c r="AK1528" s="221"/>
      <c r="AL1528" s="221"/>
      <c r="AM1528" s="221"/>
      <c r="AN1528" s="221"/>
      <c r="AO1528" s="221"/>
      <c r="AP1528" s="221"/>
      <c r="AQ1528" s="219"/>
      <c r="AR1528" s="219"/>
      <c r="AS1528" s="221"/>
      <c r="AT1528" s="221"/>
      <c r="AU1528" s="221"/>
      <c r="AV1528" s="221"/>
      <c r="AW1528" s="221"/>
      <c r="AX1528" s="221"/>
      <c r="AY1528" s="221"/>
      <c r="AZ1528" s="221"/>
    </row>
    <row r="1529" spans="1:52" x14ac:dyDescent="0.15">
      <c r="A1529" s="278"/>
      <c r="B1529" s="274"/>
      <c r="C1529" s="340"/>
      <c r="D1529" s="340"/>
      <c r="E1529" s="341"/>
      <c r="F1529" s="341"/>
      <c r="G1529" s="341"/>
      <c r="H1529" s="341"/>
      <c r="I1529" s="341"/>
      <c r="J1529" s="341"/>
      <c r="AH1529" s="221"/>
      <c r="AI1529" s="221"/>
      <c r="AJ1529" s="221"/>
      <c r="AK1529" s="221"/>
      <c r="AL1529" s="221"/>
      <c r="AM1529" s="221"/>
      <c r="AN1529" s="221"/>
      <c r="AO1529" s="221"/>
      <c r="AP1529" s="221"/>
      <c r="AQ1529" s="219"/>
      <c r="AR1529" s="219"/>
      <c r="AS1529" s="221"/>
      <c r="AT1529" s="221"/>
      <c r="AU1529" s="221"/>
      <c r="AV1529" s="221"/>
      <c r="AW1529" s="221"/>
      <c r="AX1529" s="221"/>
      <c r="AY1529" s="221"/>
      <c r="AZ1529" s="221"/>
    </row>
    <row r="1530" spans="1:52" x14ac:dyDescent="0.15">
      <c r="A1530" s="278"/>
      <c r="B1530" s="274"/>
      <c r="C1530" s="340"/>
      <c r="D1530" s="340"/>
      <c r="E1530" s="341"/>
      <c r="F1530" s="341"/>
      <c r="G1530" s="341"/>
      <c r="H1530" s="341"/>
      <c r="I1530" s="341"/>
      <c r="J1530" s="341"/>
      <c r="AH1530" s="221"/>
      <c r="AI1530" s="221"/>
      <c r="AJ1530" s="221"/>
      <c r="AK1530" s="221"/>
      <c r="AL1530" s="221"/>
      <c r="AM1530" s="221"/>
      <c r="AN1530" s="221"/>
      <c r="AO1530" s="221"/>
      <c r="AP1530" s="221"/>
      <c r="AQ1530" s="219"/>
      <c r="AR1530" s="219"/>
      <c r="AS1530" s="221"/>
      <c r="AT1530" s="221"/>
      <c r="AU1530" s="221"/>
      <c r="AV1530" s="221"/>
      <c r="AW1530" s="221"/>
      <c r="AX1530" s="221"/>
      <c r="AY1530" s="221"/>
      <c r="AZ1530" s="221"/>
    </row>
    <row r="1531" spans="1:52" x14ac:dyDescent="0.15">
      <c r="A1531" s="278"/>
      <c r="B1531" s="274"/>
      <c r="C1531" s="340"/>
      <c r="D1531" s="340"/>
      <c r="E1531" s="341"/>
      <c r="F1531" s="341"/>
      <c r="G1531" s="341"/>
      <c r="H1531" s="341"/>
      <c r="I1531" s="341"/>
      <c r="J1531" s="341"/>
      <c r="AH1531" s="221"/>
      <c r="AI1531" s="221"/>
      <c r="AJ1531" s="221"/>
      <c r="AK1531" s="221"/>
      <c r="AL1531" s="221"/>
      <c r="AM1531" s="221"/>
      <c r="AN1531" s="221"/>
      <c r="AO1531" s="221"/>
      <c r="AP1531" s="221"/>
      <c r="AQ1531" s="219"/>
      <c r="AR1531" s="219"/>
      <c r="AS1531" s="221"/>
      <c r="AT1531" s="221"/>
      <c r="AU1531" s="221"/>
      <c r="AV1531" s="221"/>
      <c r="AW1531" s="221"/>
      <c r="AX1531" s="221"/>
      <c r="AY1531" s="221"/>
      <c r="AZ1531" s="221"/>
    </row>
    <row r="1532" spans="1:52" x14ac:dyDescent="0.15">
      <c r="A1532" s="278"/>
      <c r="B1532" s="274"/>
      <c r="C1532" s="340"/>
      <c r="D1532" s="340"/>
      <c r="E1532" s="341"/>
      <c r="F1532" s="341"/>
      <c r="G1532" s="341"/>
      <c r="H1532" s="341"/>
      <c r="I1532" s="341"/>
      <c r="J1532" s="341"/>
      <c r="AH1532" s="221"/>
      <c r="AI1532" s="221"/>
      <c r="AJ1532" s="221"/>
      <c r="AK1532" s="221"/>
      <c r="AL1532" s="221"/>
      <c r="AM1532" s="221"/>
      <c r="AN1532" s="221"/>
      <c r="AO1532" s="221"/>
      <c r="AP1532" s="221"/>
      <c r="AQ1532" s="219"/>
      <c r="AR1532" s="219"/>
      <c r="AS1532" s="221"/>
      <c r="AT1532" s="221"/>
      <c r="AU1532" s="221"/>
      <c r="AV1532" s="221"/>
      <c r="AW1532" s="221"/>
      <c r="AX1532" s="221"/>
      <c r="AY1532" s="221"/>
      <c r="AZ1532" s="221"/>
    </row>
    <row r="1533" spans="1:52" x14ac:dyDescent="0.15">
      <c r="A1533" s="278"/>
      <c r="B1533" s="274"/>
      <c r="C1533" s="340"/>
      <c r="D1533" s="340"/>
      <c r="E1533" s="341"/>
      <c r="F1533" s="341"/>
      <c r="G1533" s="341"/>
      <c r="H1533" s="341"/>
      <c r="I1533" s="341"/>
      <c r="J1533" s="341"/>
      <c r="AH1533" s="221"/>
      <c r="AI1533" s="221"/>
      <c r="AJ1533" s="221"/>
      <c r="AK1533" s="221"/>
      <c r="AL1533" s="221"/>
      <c r="AM1533" s="221"/>
      <c r="AN1533" s="221"/>
      <c r="AO1533" s="221"/>
      <c r="AP1533" s="221"/>
      <c r="AQ1533" s="219"/>
      <c r="AR1533" s="219"/>
      <c r="AS1533" s="221"/>
      <c r="AT1533" s="221"/>
      <c r="AU1533" s="221"/>
      <c r="AV1533" s="221"/>
      <c r="AW1533" s="221"/>
      <c r="AX1533" s="221"/>
      <c r="AY1533" s="221"/>
      <c r="AZ1533" s="221"/>
    </row>
    <row r="1534" spans="1:52" x14ac:dyDescent="0.15">
      <c r="A1534" s="278"/>
      <c r="B1534" s="274"/>
      <c r="C1534" s="340"/>
      <c r="D1534" s="340"/>
      <c r="E1534" s="341"/>
      <c r="F1534" s="341"/>
      <c r="G1534" s="341"/>
      <c r="H1534" s="341"/>
      <c r="I1534" s="341"/>
      <c r="J1534" s="341"/>
      <c r="AH1534" s="221"/>
      <c r="AI1534" s="221"/>
      <c r="AJ1534" s="221"/>
      <c r="AK1534" s="221"/>
      <c r="AL1534" s="221"/>
      <c r="AM1534" s="221"/>
      <c r="AN1534" s="221"/>
      <c r="AO1534" s="221"/>
      <c r="AP1534" s="221"/>
      <c r="AQ1534" s="219"/>
      <c r="AR1534" s="219"/>
      <c r="AS1534" s="221"/>
      <c r="AT1534" s="221"/>
      <c r="AU1534" s="221"/>
      <c r="AV1534" s="221"/>
      <c r="AW1534" s="221"/>
      <c r="AX1534" s="221"/>
      <c r="AY1534" s="221"/>
      <c r="AZ1534" s="221"/>
    </row>
    <row r="1535" spans="1:52" x14ac:dyDescent="0.15">
      <c r="A1535" s="278"/>
      <c r="B1535" s="274"/>
      <c r="C1535" s="340"/>
      <c r="D1535" s="340"/>
      <c r="E1535" s="341"/>
      <c r="F1535" s="341"/>
      <c r="G1535" s="341"/>
      <c r="H1535" s="341"/>
      <c r="I1535" s="341"/>
      <c r="J1535" s="341"/>
      <c r="AH1535" s="221"/>
      <c r="AI1535" s="221"/>
      <c r="AJ1535" s="221"/>
      <c r="AK1535" s="221"/>
      <c r="AL1535" s="221"/>
      <c r="AM1535" s="221"/>
      <c r="AN1535" s="221"/>
      <c r="AO1535" s="221"/>
      <c r="AP1535" s="221"/>
      <c r="AQ1535" s="219"/>
      <c r="AR1535" s="219"/>
      <c r="AS1535" s="221"/>
      <c r="AT1535" s="221"/>
      <c r="AU1535" s="221"/>
      <c r="AV1535" s="221"/>
      <c r="AW1535" s="221"/>
      <c r="AX1535" s="221"/>
      <c r="AY1535" s="221"/>
      <c r="AZ1535" s="221"/>
    </row>
    <row r="1536" spans="1:52" x14ac:dyDescent="0.15">
      <c r="A1536" s="278"/>
      <c r="B1536" s="274"/>
      <c r="C1536" s="340"/>
      <c r="D1536" s="340"/>
      <c r="E1536" s="341"/>
      <c r="F1536" s="341"/>
      <c r="G1536" s="341"/>
      <c r="H1536" s="341"/>
      <c r="I1536" s="341"/>
      <c r="J1536" s="341"/>
      <c r="AH1536" s="221"/>
      <c r="AI1536" s="221"/>
      <c r="AJ1536" s="221"/>
      <c r="AK1536" s="221"/>
      <c r="AL1536" s="221"/>
      <c r="AM1536" s="221"/>
      <c r="AN1536" s="221"/>
      <c r="AO1536" s="221"/>
      <c r="AP1536" s="221"/>
      <c r="AQ1536" s="219"/>
      <c r="AR1536" s="219"/>
      <c r="AS1536" s="221"/>
      <c r="AT1536" s="221"/>
      <c r="AU1536" s="221"/>
      <c r="AV1536" s="221"/>
      <c r="AW1536" s="221"/>
      <c r="AX1536" s="221"/>
      <c r="AY1536" s="221"/>
      <c r="AZ1536" s="221"/>
    </row>
    <row r="1537" spans="1:52" x14ac:dyDescent="0.15">
      <c r="A1537" s="278"/>
      <c r="B1537" s="274"/>
      <c r="C1537" s="340"/>
      <c r="D1537" s="340"/>
      <c r="E1537" s="341"/>
      <c r="F1537" s="341"/>
      <c r="G1537" s="341"/>
      <c r="H1537" s="341"/>
      <c r="I1537" s="341"/>
      <c r="J1537" s="341"/>
      <c r="AH1537" s="221"/>
      <c r="AI1537" s="221"/>
      <c r="AJ1537" s="221"/>
      <c r="AK1537" s="221"/>
      <c r="AL1537" s="221"/>
      <c r="AM1537" s="221"/>
      <c r="AN1537" s="221"/>
      <c r="AO1537" s="221"/>
      <c r="AP1537" s="221"/>
      <c r="AQ1537" s="219"/>
      <c r="AR1537" s="219"/>
      <c r="AS1537" s="221"/>
      <c r="AT1537" s="221"/>
      <c r="AU1537" s="221"/>
      <c r="AV1537" s="221"/>
      <c r="AW1537" s="221"/>
      <c r="AX1537" s="221"/>
      <c r="AY1537" s="221"/>
      <c r="AZ1537" s="221"/>
    </row>
    <row r="1538" spans="1:52" x14ac:dyDescent="0.15">
      <c r="A1538" s="278"/>
      <c r="B1538" s="274"/>
      <c r="C1538" s="340"/>
      <c r="D1538" s="340"/>
      <c r="E1538" s="341"/>
      <c r="F1538" s="341"/>
      <c r="G1538" s="341"/>
      <c r="H1538" s="341"/>
      <c r="I1538" s="341"/>
      <c r="J1538" s="341"/>
      <c r="AH1538" s="221"/>
      <c r="AI1538" s="221"/>
      <c r="AJ1538" s="221"/>
      <c r="AK1538" s="221"/>
      <c r="AL1538" s="221"/>
      <c r="AM1538" s="221"/>
      <c r="AN1538" s="221"/>
      <c r="AO1538" s="221"/>
      <c r="AP1538" s="221"/>
      <c r="AQ1538" s="219"/>
      <c r="AR1538" s="219"/>
      <c r="AS1538" s="221"/>
      <c r="AT1538" s="221"/>
      <c r="AU1538" s="221"/>
      <c r="AV1538" s="221"/>
      <c r="AW1538" s="221"/>
      <c r="AX1538" s="221"/>
      <c r="AY1538" s="221"/>
      <c r="AZ1538" s="221"/>
    </row>
    <row r="1539" spans="1:52" x14ac:dyDescent="0.15">
      <c r="A1539" s="278"/>
      <c r="B1539" s="274"/>
      <c r="C1539" s="340"/>
      <c r="D1539" s="340"/>
      <c r="E1539" s="341"/>
      <c r="F1539" s="341"/>
      <c r="G1539" s="341"/>
      <c r="H1539" s="341"/>
      <c r="I1539" s="341"/>
      <c r="J1539" s="341"/>
      <c r="AH1539" s="221"/>
      <c r="AI1539" s="221"/>
      <c r="AJ1539" s="221"/>
      <c r="AK1539" s="221"/>
      <c r="AL1539" s="221"/>
      <c r="AM1539" s="221"/>
      <c r="AN1539" s="221"/>
      <c r="AO1539" s="221"/>
      <c r="AP1539" s="221"/>
      <c r="AQ1539" s="219"/>
      <c r="AR1539" s="219"/>
      <c r="AS1539" s="221"/>
      <c r="AT1539" s="221"/>
      <c r="AU1539" s="221"/>
      <c r="AV1539" s="221"/>
      <c r="AW1539" s="221"/>
      <c r="AX1539" s="221"/>
      <c r="AY1539" s="221"/>
      <c r="AZ1539" s="221"/>
    </row>
    <row r="1540" spans="1:52" x14ac:dyDescent="0.15">
      <c r="A1540" s="278"/>
      <c r="B1540" s="274"/>
      <c r="C1540" s="340"/>
      <c r="D1540" s="340"/>
      <c r="E1540" s="341"/>
      <c r="F1540" s="341"/>
      <c r="G1540" s="341"/>
      <c r="H1540" s="341"/>
      <c r="I1540" s="341"/>
      <c r="J1540" s="341"/>
      <c r="AH1540" s="221"/>
      <c r="AI1540" s="221"/>
      <c r="AJ1540" s="221"/>
      <c r="AK1540" s="221"/>
      <c r="AL1540" s="221"/>
      <c r="AM1540" s="221"/>
      <c r="AN1540" s="221"/>
      <c r="AO1540" s="221"/>
      <c r="AP1540" s="221"/>
      <c r="AQ1540" s="219"/>
      <c r="AR1540" s="219"/>
      <c r="AS1540" s="221"/>
      <c r="AT1540" s="221"/>
      <c r="AU1540" s="221"/>
      <c r="AV1540" s="221"/>
      <c r="AW1540" s="221"/>
      <c r="AX1540" s="221"/>
      <c r="AY1540" s="221"/>
      <c r="AZ1540" s="221"/>
    </row>
    <row r="1541" spans="1:52" x14ac:dyDescent="0.15">
      <c r="A1541" s="278"/>
      <c r="B1541" s="274"/>
      <c r="C1541" s="340"/>
      <c r="D1541" s="340"/>
      <c r="E1541" s="341"/>
      <c r="F1541" s="341"/>
      <c r="G1541" s="341"/>
      <c r="H1541" s="341"/>
      <c r="I1541" s="341"/>
      <c r="J1541" s="341"/>
      <c r="AH1541" s="221"/>
      <c r="AI1541" s="221"/>
      <c r="AJ1541" s="221"/>
      <c r="AK1541" s="221"/>
      <c r="AL1541" s="221"/>
      <c r="AM1541" s="221"/>
      <c r="AN1541" s="221"/>
      <c r="AO1541" s="221"/>
      <c r="AP1541" s="221"/>
      <c r="AQ1541" s="219"/>
      <c r="AR1541" s="219"/>
      <c r="AS1541" s="221"/>
      <c r="AT1541" s="221"/>
      <c r="AU1541" s="221"/>
      <c r="AV1541" s="221"/>
      <c r="AW1541" s="221"/>
      <c r="AX1541" s="221"/>
      <c r="AY1541" s="221"/>
      <c r="AZ1541" s="221"/>
    </row>
    <row r="1542" spans="1:52" x14ac:dyDescent="0.15">
      <c r="A1542" s="278"/>
      <c r="B1542" s="274"/>
      <c r="C1542" s="340"/>
      <c r="D1542" s="340"/>
      <c r="E1542" s="341"/>
      <c r="F1542" s="341"/>
      <c r="G1542" s="341"/>
      <c r="H1542" s="341"/>
      <c r="I1542" s="341"/>
      <c r="J1542" s="341"/>
      <c r="AH1542" s="221"/>
      <c r="AI1542" s="221"/>
      <c r="AJ1542" s="221"/>
      <c r="AK1542" s="221"/>
      <c r="AL1542" s="221"/>
      <c r="AM1542" s="221"/>
      <c r="AN1542" s="221"/>
      <c r="AO1542" s="221"/>
      <c r="AP1542" s="221"/>
      <c r="AQ1542" s="219"/>
      <c r="AR1542" s="219"/>
      <c r="AS1542" s="221"/>
      <c r="AT1542" s="221"/>
      <c r="AU1542" s="221"/>
      <c r="AV1542" s="221"/>
      <c r="AW1542" s="221"/>
      <c r="AX1542" s="221"/>
      <c r="AY1542" s="221"/>
      <c r="AZ1542" s="221"/>
    </row>
    <row r="1543" spans="1:52" x14ac:dyDescent="0.15">
      <c r="A1543" s="278"/>
      <c r="B1543" s="274"/>
      <c r="C1543" s="340"/>
      <c r="D1543" s="340"/>
      <c r="E1543" s="341"/>
      <c r="F1543" s="341"/>
      <c r="G1543" s="341"/>
      <c r="H1543" s="341"/>
      <c r="I1543" s="341"/>
      <c r="J1543" s="341"/>
      <c r="AH1543" s="221"/>
      <c r="AI1543" s="221"/>
      <c r="AJ1543" s="221"/>
      <c r="AK1543" s="221"/>
      <c r="AL1543" s="221"/>
      <c r="AM1543" s="221"/>
      <c r="AN1543" s="221"/>
      <c r="AO1543" s="221"/>
      <c r="AP1543" s="221"/>
      <c r="AQ1543" s="219"/>
      <c r="AR1543" s="219"/>
      <c r="AS1543" s="221"/>
      <c r="AT1543" s="221"/>
      <c r="AU1543" s="221"/>
      <c r="AV1543" s="221"/>
      <c r="AW1543" s="221"/>
      <c r="AX1543" s="221"/>
      <c r="AY1543" s="221"/>
      <c r="AZ1543" s="221"/>
    </row>
    <row r="1544" spans="1:52" x14ac:dyDescent="0.15">
      <c r="A1544" s="278"/>
      <c r="B1544" s="274"/>
      <c r="C1544" s="340"/>
      <c r="D1544" s="340"/>
      <c r="E1544" s="341"/>
      <c r="F1544" s="341"/>
      <c r="G1544" s="341"/>
      <c r="H1544" s="341"/>
      <c r="I1544" s="341"/>
      <c r="J1544" s="341"/>
      <c r="AH1544" s="221"/>
      <c r="AI1544" s="221"/>
      <c r="AJ1544" s="221"/>
      <c r="AK1544" s="221"/>
      <c r="AL1544" s="221"/>
      <c r="AM1544" s="221"/>
      <c r="AN1544" s="221"/>
      <c r="AO1544" s="221"/>
      <c r="AP1544" s="221"/>
      <c r="AQ1544" s="219"/>
      <c r="AR1544" s="219"/>
      <c r="AS1544" s="221"/>
      <c r="AT1544" s="221"/>
      <c r="AU1544" s="221"/>
      <c r="AV1544" s="221"/>
      <c r="AW1544" s="221"/>
      <c r="AX1544" s="221"/>
      <c r="AY1544" s="221"/>
      <c r="AZ1544" s="221"/>
    </row>
    <row r="1545" spans="1:52" x14ac:dyDescent="0.15">
      <c r="A1545" s="278"/>
      <c r="B1545" s="274"/>
      <c r="C1545" s="340"/>
      <c r="D1545" s="340"/>
      <c r="E1545" s="341"/>
      <c r="F1545" s="341"/>
      <c r="G1545" s="341"/>
      <c r="H1545" s="341"/>
      <c r="I1545" s="341"/>
      <c r="J1545" s="341"/>
      <c r="AH1545" s="221"/>
      <c r="AI1545" s="221"/>
      <c r="AJ1545" s="221"/>
      <c r="AK1545" s="221"/>
      <c r="AL1545" s="221"/>
      <c r="AM1545" s="221"/>
      <c r="AN1545" s="221"/>
      <c r="AO1545" s="221"/>
      <c r="AP1545" s="221"/>
      <c r="AQ1545" s="219"/>
      <c r="AR1545" s="219"/>
      <c r="AS1545" s="221"/>
      <c r="AT1545" s="221"/>
      <c r="AU1545" s="221"/>
      <c r="AV1545" s="221"/>
      <c r="AW1545" s="221"/>
      <c r="AX1545" s="221"/>
      <c r="AY1545" s="221"/>
      <c r="AZ1545" s="221"/>
    </row>
    <row r="1546" spans="1:52" x14ac:dyDescent="0.15">
      <c r="A1546" s="278"/>
      <c r="B1546" s="274"/>
      <c r="C1546" s="340"/>
      <c r="D1546" s="340"/>
      <c r="E1546" s="341"/>
      <c r="F1546" s="341"/>
      <c r="G1546" s="341"/>
      <c r="H1546" s="341"/>
      <c r="I1546" s="341"/>
      <c r="J1546" s="341"/>
      <c r="AH1546" s="221"/>
      <c r="AI1546" s="221"/>
      <c r="AJ1546" s="221"/>
      <c r="AK1546" s="221"/>
      <c r="AL1546" s="221"/>
      <c r="AM1546" s="221"/>
      <c r="AN1546" s="221"/>
      <c r="AO1546" s="221"/>
      <c r="AP1546" s="221"/>
      <c r="AQ1546" s="219"/>
      <c r="AR1546" s="219"/>
      <c r="AS1546" s="221"/>
      <c r="AT1546" s="221"/>
      <c r="AU1546" s="221"/>
      <c r="AV1546" s="221"/>
      <c r="AW1546" s="221"/>
      <c r="AX1546" s="221"/>
      <c r="AY1546" s="221"/>
      <c r="AZ1546" s="221"/>
    </row>
    <row r="1547" spans="1:52" x14ac:dyDescent="0.15">
      <c r="A1547" s="278"/>
      <c r="B1547" s="274"/>
      <c r="C1547" s="340"/>
      <c r="D1547" s="340"/>
      <c r="E1547" s="341"/>
      <c r="F1547" s="341"/>
      <c r="G1547" s="341"/>
      <c r="H1547" s="341"/>
      <c r="I1547" s="341"/>
      <c r="J1547" s="341"/>
      <c r="AH1547" s="221"/>
      <c r="AI1547" s="221"/>
      <c r="AJ1547" s="221"/>
      <c r="AK1547" s="221"/>
      <c r="AL1547" s="221"/>
      <c r="AM1547" s="221"/>
      <c r="AN1547" s="221"/>
      <c r="AO1547" s="221"/>
      <c r="AP1547" s="221"/>
      <c r="AQ1547" s="219"/>
      <c r="AR1547" s="219"/>
      <c r="AS1547" s="221"/>
      <c r="AT1547" s="221"/>
      <c r="AU1547" s="221"/>
      <c r="AV1547" s="221"/>
      <c r="AW1547" s="221"/>
      <c r="AX1547" s="221"/>
      <c r="AY1547" s="221"/>
      <c r="AZ1547" s="221"/>
    </row>
    <row r="1548" spans="1:52" x14ac:dyDescent="0.15">
      <c r="A1548" s="278"/>
      <c r="B1548" s="274"/>
      <c r="C1548" s="340"/>
      <c r="D1548" s="340"/>
      <c r="E1548" s="341"/>
      <c r="F1548" s="341"/>
      <c r="G1548" s="341"/>
      <c r="H1548" s="341"/>
      <c r="I1548" s="341"/>
      <c r="J1548" s="341"/>
      <c r="AH1548" s="221"/>
      <c r="AI1548" s="221"/>
      <c r="AJ1548" s="221"/>
      <c r="AK1548" s="221"/>
      <c r="AL1548" s="221"/>
      <c r="AM1548" s="221"/>
      <c r="AN1548" s="221"/>
      <c r="AO1548" s="221"/>
      <c r="AP1548" s="221"/>
      <c r="AQ1548" s="219"/>
      <c r="AR1548" s="219"/>
      <c r="AS1548" s="221"/>
      <c r="AT1548" s="221"/>
      <c r="AU1548" s="221"/>
      <c r="AV1548" s="221"/>
      <c r="AW1548" s="221"/>
      <c r="AX1548" s="221"/>
      <c r="AY1548" s="221"/>
      <c r="AZ1548" s="221"/>
    </row>
    <row r="1549" spans="1:52" x14ac:dyDescent="0.15">
      <c r="A1549" s="278"/>
      <c r="B1549" s="274"/>
      <c r="C1549" s="340"/>
      <c r="D1549" s="340"/>
      <c r="E1549" s="341"/>
      <c r="F1549" s="341"/>
      <c r="G1549" s="341"/>
      <c r="H1549" s="341"/>
      <c r="I1549" s="341"/>
      <c r="J1549" s="341"/>
      <c r="AH1549" s="221"/>
      <c r="AI1549" s="221"/>
      <c r="AJ1549" s="221"/>
      <c r="AK1549" s="221"/>
      <c r="AL1549" s="221"/>
      <c r="AM1549" s="221"/>
      <c r="AN1549" s="221"/>
      <c r="AO1549" s="221"/>
      <c r="AP1549" s="221"/>
      <c r="AQ1549" s="219"/>
      <c r="AR1549" s="219"/>
      <c r="AS1549" s="221"/>
      <c r="AT1549" s="221"/>
      <c r="AU1549" s="221"/>
      <c r="AV1549" s="221"/>
      <c r="AW1549" s="221"/>
      <c r="AX1549" s="221"/>
      <c r="AY1549" s="221"/>
      <c r="AZ1549" s="221"/>
    </row>
    <row r="1550" spans="1:52" x14ac:dyDescent="0.15">
      <c r="A1550" s="278"/>
      <c r="B1550" s="274"/>
      <c r="C1550" s="340"/>
      <c r="D1550" s="340"/>
      <c r="E1550" s="341"/>
      <c r="F1550" s="341"/>
      <c r="G1550" s="341"/>
      <c r="H1550" s="341"/>
      <c r="I1550" s="341"/>
      <c r="J1550" s="341"/>
      <c r="AH1550" s="221"/>
      <c r="AI1550" s="221"/>
      <c r="AJ1550" s="221"/>
      <c r="AK1550" s="221"/>
      <c r="AL1550" s="221"/>
      <c r="AM1550" s="221"/>
      <c r="AN1550" s="221"/>
      <c r="AO1550" s="221"/>
      <c r="AP1550" s="221"/>
      <c r="AQ1550" s="219"/>
      <c r="AR1550" s="219"/>
      <c r="AS1550" s="221"/>
      <c r="AT1550" s="221"/>
      <c r="AU1550" s="221"/>
      <c r="AV1550" s="221"/>
      <c r="AW1550" s="221"/>
      <c r="AX1550" s="221"/>
      <c r="AY1550" s="221"/>
      <c r="AZ1550" s="221"/>
    </row>
    <row r="1551" spans="1:52" x14ac:dyDescent="0.15">
      <c r="A1551" s="278"/>
      <c r="B1551" s="274"/>
      <c r="C1551" s="340"/>
      <c r="D1551" s="340"/>
      <c r="E1551" s="341"/>
      <c r="F1551" s="341"/>
      <c r="G1551" s="341"/>
      <c r="H1551" s="341"/>
      <c r="I1551" s="341"/>
      <c r="J1551" s="341"/>
      <c r="AH1551" s="221"/>
      <c r="AI1551" s="221"/>
      <c r="AJ1551" s="221"/>
      <c r="AK1551" s="221"/>
      <c r="AL1551" s="221"/>
      <c r="AM1551" s="221"/>
      <c r="AN1551" s="221"/>
      <c r="AO1551" s="221"/>
      <c r="AP1551" s="221"/>
      <c r="AQ1551" s="219"/>
      <c r="AR1551" s="219"/>
      <c r="AS1551" s="221"/>
      <c r="AT1551" s="221"/>
      <c r="AU1551" s="221"/>
      <c r="AV1551" s="221"/>
      <c r="AW1551" s="221"/>
      <c r="AX1551" s="221"/>
      <c r="AY1551" s="221"/>
      <c r="AZ1551" s="221"/>
    </row>
    <row r="1552" spans="1:52" x14ac:dyDescent="0.15">
      <c r="A1552" s="278"/>
      <c r="B1552" s="274"/>
      <c r="C1552" s="340"/>
      <c r="D1552" s="340"/>
      <c r="E1552" s="341"/>
      <c r="F1552" s="341"/>
      <c r="G1552" s="341"/>
      <c r="H1552" s="341"/>
      <c r="I1552" s="341"/>
      <c r="J1552" s="341"/>
      <c r="AH1552" s="221"/>
      <c r="AI1552" s="221"/>
      <c r="AJ1552" s="221"/>
      <c r="AK1552" s="221"/>
      <c r="AL1552" s="221"/>
      <c r="AM1552" s="221"/>
      <c r="AN1552" s="221"/>
      <c r="AO1552" s="221"/>
      <c r="AP1552" s="221"/>
      <c r="AQ1552" s="219"/>
      <c r="AR1552" s="219"/>
      <c r="AS1552" s="221"/>
      <c r="AT1552" s="221"/>
      <c r="AU1552" s="221"/>
      <c r="AV1552" s="221"/>
      <c r="AW1552" s="221"/>
      <c r="AX1552" s="221"/>
      <c r="AY1552" s="221"/>
      <c r="AZ1552" s="221"/>
    </row>
    <row r="1553" spans="1:52" x14ac:dyDescent="0.15">
      <c r="A1553" s="278"/>
      <c r="B1553" s="274"/>
      <c r="C1553" s="340"/>
      <c r="D1553" s="340"/>
      <c r="E1553" s="341"/>
      <c r="F1553" s="341"/>
      <c r="G1553" s="341"/>
      <c r="H1553" s="341"/>
      <c r="I1553" s="341"/>
      <c r="J1553" s="341"/>
      <c r="AH1553" s="221"/>
      <c r="AI1553" s="221"/>
      <c r="AJ1553" s="221"/>
      <c r="AK1553" s="221"/>
      <c r="AL1553" s="221"/>
      <c r="AM1553" s="221"/>
      <c r="AN1553" s="221"/>
      <c r="AO1553" s="221"/>
      <c r="AP1553" s="221"/>
      <c r="AQ1553" s="219"/>
      <c r="AR1553" s="219"/>
      <c r="AS1553" s="221"/>
      <c r="AT1553" s="221"/>
      <c r="AU1553" s="221"/>
      <c r="AV1553" s="221"/>
      <c r="AW1553" s="221"/>
      <c r="AX1553" s="221"/>
      <c r="AY1553" s="221"/>
      <c r="AZ1553" s="221"/>
    </row>
    <row r="1554" spans="1:52" x14ac:dyDescent="0.15">
      <c r="A1554" s="278"/>
      <c r="B1554" s="274"/>
      <c r="C1554" s="340"/>
      <c r="D1554" s="340"/>
      <c r="E1554" s="341"/>
      <c r="F1554" s="341"/>
      <c r="G1554" s="341"/>
      <c r="H1554" s="341"/>
      <c r="I1554" s="341"/>
      <c r="J1554" s="341"/>
      <c r="AH1554" s="221"/>
      <c r="AI1554" s="221"/>
      <c r="AJ1554" s="221"/>
      <c r="AK1554" s="221"/>
      <c r="AL1554" s="221"/>
      <c r="AM1554" s="221"/>
      <c r="AN1554" s="221"/>
      <c r="AO1554" s="221"/>
      <c r="AP1554" s="221"/>
      <c r="AQ1554" s="219"/>
      <c r="AR1554" s="219"/>
      <c r="AS1554" s="221"/>
      <c r="AT1554" s="221"/>
      <c r="AU1554" s="221"/>
      <c r="AV1554" s="221"/>
      <c r="AW1554" s="221"/>
      <c r="AX1554" s="221"/>
      <c r="AY1554" s="221"/>
      <c r="AZ1554" s="221"/>
    </row>
    <row r="1555" spans="1:52" x14ac:dyDescent="0.15">
      <c r="A1555" s="278"/>
      <c r="B1555" s="274"/>
      <c r="C1555" s="340"/>
      <c r="D1555" s="340"/>
      <c r="E1555" s="341"/>
      <c r="F1555" s="341"/>
      <c r="G1555" s="341"/>
      <c r="H1555" s="341"/>
      <c r="I1555" s="341"/>
      <c r="J1555" s="341"/>
      <c r="AH1555" s="221"/>
      <c r="AI1555" s="221"/>
      <c r="AJ1555" s="221"/>
      <c r="AK1555" s="221"/>
      <c r="AL1555" s="221"/>
      <c r="AM1555" s="221"/>
      <c r="AN1555" s="221"/>
      <c r="AO1555" s="221"/>
      <c r="AP1555" s="221"/>
      <c r="AQ1555" s="219"/>
      <c r="AR1555" s="219"/>
      <c r="AS1555" s="221"/>
      <c r="AT1555" s="221"/>
      <c r="AU1555" s="221"/>
      <c r="AV1555" s="221"/>
      <c r="AW1555" s="221"/>
      <c r="AX1555" s="221"/>
      <c r="AY1555" s="221"/>
      <c r="AZ1555" s="221"/>
    </row>
    <row r="1556" spans="1:52" x14ac:dyDescent="0.15">
      <c r="A1556" s="278"/>
      <c r="B1556" s="274"/>
      <c r="C1556" s="340"/>
      <c r="D1556" s="340"/>
      <c r="E1556" s="341"/>
      <c r="F1556" s="341"/>
      <c r="G1556" s="341"/>
      <c r="H1556" s="341"/>
      <c r="I1556" s="341"/>
      <c r="J1556" s="341"/>
      <c r="AH1556" s="221"/>
      <c r="AI1556" s="221"/>
      <c r="AJ1556" s="221"/>
      <c r="AK1556" s="221"/>
      <c r="AL1556" s="221"/>
      <c r="AM1556" s="221"/>
      <c r="AN1556" s="221"/>
      <c r="AO1556" s="221"/>
      <c r="AP1556" s="221"/>
      <c r="AQ1556" s="219"/>
      <c r="AR1556" s="219"/>
      <c r="AS1556" s="221"/>
      <c r="AT1556" s="221"/>
      <c r="AU1556" s="221"/>
      <c r="AV1556" s="221"/>
      <c r="AW1556" s="221"/>
      <c r="AX1556" s="221"/>
      <c r="AY1556" s="221"/>
      <c r="AZ1556" s="221"/>
    </row>
    <row r="1557" spans="1:52" x14ac:dyDescent="0.15">
      <c r="A1557" s="278"/>
      <c r="B1557" s="274"/>
      <c r="C1557" s="340"/>
      <c r="D1557" s="340"/>
      <c r="E1557" s="341"/>
      <c r="F1557" s="341"/>
      <c r="G1557" s="341"/>
      <c r="H1557" s="341"/>
      <c r="I1557" s="341"/>
      <c r="J1557" s="341"/>
      <c r="AH1557" s="221"/>
      <c r="AI1557" s="221"/>
      <c r="AJ1557" s="221"/>
      <c r="AK1557" s="221"/>
      <c r="AL1557" s="221"/>
      <c r="AM1557" s="221"/>
      <c r="AN1557" s="221"/>
      <c r="AO1557" s="221"/>
      <c r="AP1557" s="221"/>
      <c r="AQ1557" s="219"/>
      <c r="AR1557" s="219"/>
      <c r="AS1557" s="221"/>
      <c r="AT1557" s="221"/>
      <c r="AU1557" s="221"/>
      <c r="AV1557" s="221"/>
      <c r="AW1557" s="221"/>
      <c r="AX1557" s="221"/>
      <c r="AY1557" s="221"/>
      <c r="AZ1557" s="221"/>
    </row>
    <row r="1558" spans="1:52" x14ac:dyDescent="0.15">
      <c r="A1558" s="278"/>
      <c r="B1558" s="274"/>
      <c r="C1558" s="340"/>
      <c r="D1558" s="340"/>
      <c r="E1558" s="341"/>
      <c r="F1558" s="341"/>
      <c r="G1558" s="341"/>
      <c r="H1558" s="341"/>
      <c r="I1558" s="341"/>
      <c r="J1558" s="341"/>
      <c r="AH1558" s="221"/>
      <c r="AI1558" s="221"/>
      <c r="AJ1558" s="221"/>
      <c r="AK1558" s="221"/>
      <c r="AL1558" s="221"/>
      <c r="AM1558" s="221"/>
      <c r="AN1558" s="221"/>
      <c r="AO1558" s="221"/>
      <c r="AP1558" s="221"/>
      <c r="AQ1558" s="219"/>
      <c r="AR1558" s="219"/>
      <c r="AS1558" s="221"/>
      <c r="AT1558" s="221"/>
      <c r="AU1558" s="221"/>
      <c r="AV1558" s="221"/>
      <c r="AW1558" s="221"/>
      <c r="AX1558" s="221"/>
      <c r="AY1558" s="221"/>
      <c r="AZ1558" s="221"/>
    </row>
    <row r="1559" spans="1:52" x14ac:dyDescent="0.15">
      <c r="A1559" s="278"/>
      <c r="B1559" s="274"/>
      <c r="C1559" s="340"/>
      <c r="D1559" s="340"/>
      <c r="E1559" s="341"/>
      <c r="F1559" s="341"/>
      <c r="G1559" s="341"/>
      <c r="H1559" s="341"/>
      <c r="I1559" s="341"/>
      <c r="J1559" s="341"/>
      <c r="AH1559" s="221"/>
      <c r="AI1559" s="221"/>
      <c r="AJ1559" s="221"/>
      <c r="AK1559" s="221"/>
      <c r="AL1559" s="221"/>
      <c r="AM1559" s="221"/>
      <c r="AN1559" s="221"/>
      <c r="AO1559" s="221"/>
      <c r="AP1559" s="221"/>
      <c r="AQ1559" s="219"/>
      <c r="AR1559" s="219"/>
      <c r="AS1559" s="221"/>
      <c r="AT1559" s="221"/>
      <c r="AU1559" s="221"/>
      <c r="AV1559" s="221"/>
      <c r="AW1559" s="221"/>
      <c r="AX1559" s="221"/>
      <c r="AY1559" s="221"/>
      <c r="AZ1559" s="221"/>
    </row>
    <row r="1560" spans="1:52" x14ac:dyDescent="0.15">
      <c r="A1560" s="278"/>
      <c r="B1560" s="274"/>
      <c r="C1560" s="340"/>
      <c r="D1560" s="340"/>
      <c r="E1560" s="341"/>
      <c r="F1560" s="341"/>
      <c r="G1560" s="341"/>
      <c r="H1560" s="341"/>
      <c r="I1560" s="341"/>
      <c r="J1560" s="341"/>
      <c r="AH1560" s="221"/>
      <c r="AI1560" s="221"/>
      <c r="AJ1560" s="221"/>
      <c r="AK1560" s="221"/>
      <c r="AL1560" s="221"/>
      <c r="AM1560" s="221"/>
      <c r="AN1560" s="221"/>
      <c r="AO1560" s="221"/>
      <c r="AP1560" s="221"/>
      <c r="AQ1560" s="219"/>
      <c r="AR1560" s="219"/>
      <c r="AS1560" s="221"/>
      <c r="AT1560" s="221"/>
      <c r="AU1560" s="221"/>
      <c r="AV1560" s="221"/>
      <c r="AW1560" s="221"/>
      <c r="AX1560" s="221"/>
      <c r="AY1560" s="221"/>
      <c r="AZ1560" s="221"/>
    </row>
    <row r="1561" spans="1:52" x14ac:dyDescent="0.15">
      <c r="A1561" s="278"/>
      <c r="B1561" s="274"/>
      <c r="C1561" s="340"/>
      <c r="D1561" s="340"/>
      <c r="E1561" s="341"/>
      <c r="F1561" s="341"/>
      <c r="G1561" s="341"/>
      <c r="H1561" s="341"/>
      <c r="I1561" s="341"/>
      <c r="J1561" s="341"/>
      <c r="AH1561" s="221"/>
      <c r="AI1561" s="221"/>
      <c r="AJ1561" s="221"/>
      <c r="AK1561" s="221"/>
      <c r="AL1561" s="221"/>
      <c r="AM1561" s="221"/>
      <c r="AN1561" s="221"/>
      <c r="AO1561" s="221"/>
      <c r="AP1561" s="221"/>
      <c r="AQ1561" s="219"/>
      <c r="AR1561" s="219"/>
      <c r="AS1561" s="221"/>
      <c r="AT1561" s="221"/>
      <c r="AU1561" s="221"/>
      <c r="AV1561" s="221"/>
      <c r="AW1561" s="221"/>
      <c r="AX1561" s="221"/>
      <c r="AY1561" s="221"/>
      <c r="AZ1561" s="221"/>
    </row>
    <row r="1562" spans="1:52" x14ac:dyDescent="0.15">
      <c r="A1562" s="278"/>
      <c r="B1562" s="274"/>
      <c r="C1562" s="340"/>
      <c r="D1562" s="340"/>
      <c r="E1562" s="341"/>
      <c r="F1562" s="341"/>
      <c r="G1562" s="341"/>
      <c r="H1562" s="341"/>
      <c r="I1562" s="341"/>
      <c r="J1562" s="341"/>
      <c r="AH1562" s="221"/>
      <c r="AI1562" s="221"/>
      <c r="AJ1562" s="221"/>
      <c r="AK1562" s="221"/>
      <c r="AL1562" s="221"/>
      <c r="AM1562" s="221"/>
      <c r="AN1562" s="221"/>
      <c r="AO1562" s="221"/>
      <c r="AP1562" s="221"/>
      <c r="AQ1562" s="219"/>
      <c r="AR1562" s="219"/>
      <c r="AS1562" s="221"/>
      <c r="AT1562" s="221"/>
      <c r="AU1562" s="221"/>
      <c r="AV1562" s="221"/>
      <c r="AW1562" s="221"/>
      <c r="AX1562" s="221"/>
      <c r="AY1562" s="221"/>
      <c r="AZ1562" s="221"/>
    </row>
    <row r="1563" spans="1:52" x14ac:dyDescent="0.15">
      <c r="A1563" s="278"/>
      <c r="B1563" s="274"/>
      <c r="C1563" s="340"/>
      <c r="D1563" s="340"/>
      <c r="E1563" s="341"/>
      <c r="F1563" s="341"/>
      <c r="G1563" s="341"/>
      <c r="H1563" s="341"/>
      <c r="I1563" s="341"/>
      <c r="J1563" s="341"/>
      <c r="AH1563" s="221"/>
      <c r="AI1563" s="221"/>
      <c r="AJ1563" s="221"/>
      <c r="AK1563" s="221"/>
      <c r="AL1563" s="221"/>
      <c r="AM1563" s="221"/>
      <c r="AN1563" s="221"/>
      <c r="AO1563" s="221"/>
      <c r="AP1563" s="221"/>
      <c r="AQ1563" s="219"/>
      <c r="AR1563" s="219"/>
      <c r="AS1563" s="221"/>
      <c r="AT1563" s="221"/>
      <c r="AU1563" s="221"/>
      <c r="AV1563" s="221"/>
      <c r="AW1563" s="221"/>
      <c r="AX1563" s="221"/>
      <c r="AY1563" s="221"/>
      <c r="AZ1563" s="221"/>
    </row>
    <row r="1564" spans="1:52" x14ac:dyDescent="0.15">
      <c r="A1564" s="278"/>
      <c r="B1564" s="274"/>
      <c r="C1564" s="340"/>
      <c r="D1564" s="340"/>
      <c r="E1564" s="341"/>
      <c r="F1564" s="341"/>
      <c r="G1564" s="341"/>
      <c r="H1564" s="341"/>
      <c r="I1564" s="341"/>
      <c r="J1564" s="341"/>
      <c r="AH1564" s="221"/>
      <c r="AI1564" s="221"/>
      <c r="AJ1564" s="221"/>
      <c r="AK1564" s="221"/>
      <c r="AL1564" s="221"/>
      <c r="AM1564" s="221"/>
      <c r="AN1564" s="221"/>
      <c r="AO1564" s="221"/>
      <c r="AP1564" s="221"/>
      <c r="AQ1564" s="219"/>
      <c r="AR1564" s="219"/>
      <c r="AS1564" s="221"/>
      <c r="AT1564" s="221"/>
      <c r="AU1564" s="221"/>
      <c r="AV1564" s="221"/>
      <c r="AW1564" s="221"/>
      <c r="AX1564" s="221"/>
      <c r="AY1564" s="221"/>
      <c r="AZ1564" s="221"/>
    </row>
    <row r="1565" spans="1:52" x14ac:dyDescent="0.15">
      <c r="A1565" s="278"/>
      <c r="B1565" s="274"/>
      <c r="C1565" s="340"/>
      <c r="D1565" s="340"/>
      <c r="E1565" s="341"/>
      <c r="F1565" s="341"/>
      <c r="G1565" s="341"/>
      <c r="H1565" s="341"/>
      <c r="I1565" s="341"/>
      <c r="J1565" s="341"/>
      <c r="AH1565" s="221"/>
      <c r="AI1565" s="221"/>
      <c r="AJ1565" s="221"/>
      <c r="AK1565" s="221"/>
      <c r="AL1565" s="221"/>
      <c r="AM1565" s="221"/>
      <c r="AN1565" s="221"/>
      <c r="AO1565" s="221"/>
      <c r="AP1565" s="221"/>
      <c r="AQ1565" s="219"/>
      <c r="AR1565" s="219"/>
      <c r="AS1565" s="221"/>
      <c r="AT1565" s="221"/>
      <c r="AU1565" s="221"/>
      <c r="AV1565" s="221"/>
      <c r="AW1565" s="221"/>
      <c r="AX1565" s="221"/>
      <c r="AY1565" s="221"/>
      <c r="AZ1565" s="221"/>
    </row>
    <row r="1566" spans="1:52" x14ac:dyDescent="0.15">
      <c r="A1566" s="278"/>
      <c r="B1566" s="274"/>
      <c r="C1566" s="340"/>
      <c r="D1566" s="340"/>
      <c r="E1566" s="341"/>
      <c r="F1566" s="341"/>
      <c r="G1566" s="341"/>
      <c r="H1566" s="341"/>
      <c r="I1566" s="341"/>
      <c r="J1566" s="341"/>
      <c r="AH1566" s="221"/>
      <c r="AI1566" s="221"/>
      <c r="AJ1566" s="221"/>
      <c r="AK1566" s="221"/>
      <c r="AL1566" s="221"/>
      <c r="AM1566" s="221"/>
      <c r="AN1566" s="221"/>
      <c r="AO1566" s="221"/>
      <c r="AP1566" s="221"/>
      <c r="AQ1566" s="219"/>
      <c r="AR1566" s="219"/>
      <c r="AS1566" s="221"/>
      <c r="AT1566" s="221"/>
      <c r="AU1566" s="221"/>
      <c r="AV1566" s="221"/>
      <c r="AW1566" s="221"/>
      <c r="AX1566" s="221"/>
      <c r="AY1566" s="221"/>
      <c r="AZ1566" s="221"/>
    </row>
    <row r="1567" spans="1:52" x14ac:dyDescent="0.15">
      <c r="A1567" s="278"/>
      <c r="B1567" s="274"/>
      <c r="C1567" s="340"/>
      <c r="D1567" s="340"/>
      <c r="E1567" s="341"/>
      <c r="F1567" s="341"/>
      <c r="G1567" s="341"/>
      <c r="H1567" s="341"/>
      <c r="I1567" s="341"/>
      <c r="J1567" s="341"/>
      <c r="AH1567" s="221"/>
      <c r="AI1567" s="221"/>
      <c r="AJ1567" s="221"/>
      <c r="AK1567" s="221"/>
      <c r="AL1567" s="221"/>
      <c r="AM1567" s="221"/>
      <c r="AN1567" s="221"/>
      <c r="AO1567" s="221"/>
      <c r="AP1567" s="221"/>
      <c r="AQ1567" s="219"/>
      <c r="AR1567" s="219"/>
      <c r="AS1567" s="221"/>
      <c r="AT1567" s="221"/>
      <c r="AU1567" s="221"/>
      <c r="AV1567" s="221"/>
      <c r="AW1567" s="221"/>
      <c r="AX1567" s="221"/>
      <c r="AY1567" s="221"/>
      <c r="AZ1567" s="221"/>
    </row>
    <row r="1568" spans="1:52" x14ac:dyDescent="0.15">
      <c r="A1568" s="278"/>
      <c r="B1568" s="274"/>
      <c r="C1568" s="340"/>
      <c r="D1568" s="340"/>
      <c r="E1568" s="341"/>
      <c r="F1568" s="341"/>
      <c r="G1568" s="341"/>
      <c r="H1568" s="341"/>
      <c r="I1568" s="341"/>
      <c r="J1568" s="341"/>
      <c r="AH1568" s="221"/>
      <c r="AI1568" s="221"/>
      <c r="AJ1568" s="221"/>
      <c r="AK1568" s="221"/>
      <c r="AL1568" s="221"/>
      <c r="AM1568" s="221"/>
      <c r="AN1568" s="221"/>
      <c r="AO1568" s="221"/>
      <c r="AP1568" s="221"/>
      <c r="AQ1568" s="219"/>
      <c r="AR1568" s="219"/>
      <c r="AS1568" s="221"/>
      <c r="AT1568" s="221"/>
      <c r="AU1568" s="221"/>
      <c r="AV1568" s="221"/>
      <c r="AW1568" s="221"/>
      <c r="AX1568" s="221"/>
      <c r="AY1568" s="221"/>
      <c r="AZ1568" s="221"/>
    </row>
    <row r="1569" spans="1:52" x14ac:dyDescent="0.15">
      <c r="A1569" s="278"/>
      <c r="B1569" s="274"/>
      <c r="C1569" s="340"/>
      <c r="D1569" s="340"/>
      <c r="E1569" s="341"/>
      <c r="F1569" s="341"/>
      <c r="G1569" s="341"/>
      <c r="H1569" s="341"/>
      <c r="I1569" s="341"/>
      <c r="J1569" s="341"/>
      <c r="AH1569" s="221"/>
      <c r="AI1569" s="221"/>
      <c r="AJ1569" s="221"/>
      <c r="AK1569" s="221"/>
      <c r="AL1569" s="221"/>
      <c r="AM1569" s="221"/>
      <c r="AN1569" s="221"/>
      <c r="AO1569" s="221"/>
      <c r="AP1569" s="221"/>
      <c r="AQ1569" s="219"/>
      <c r="AR1569" s="219"/>
      <c r="AS1569" s="221"/>
      <c r="AT1569" s="221"/>
      <c r="AU1569" s="221"/>
      <c r="AV1569" s="221"/>
      <c r="AW1569" s="221"/>
      <c r="AX1569" s="221"/>
      <c r="AY1569" s="221"/>
      <c r="AZ1569" s="221"/>
    </row>
    <row r="1570" spans="1:52" x14ac:dyDescent="0.15">
      <c r="A1570" s="278"/>
      <c r="B1570" s="274"/>
      <c r="C1570" s="340"/>
      <c r="D1570" s="340"/>
      <c r="E1570" s="341"/>
      <c r="F1570" s="341"/>
      <c r="G1570" s="341"/>
      <c r="H1570" s="341"/>
      <c r="I1570" s="341"/>
      <c r="J1570" s="341"/>
      <c r="AH1570" s="221"/>
      <c r="AI1570" s="221"/>
      <c r="AJ1570" s="221"/>
      <c r="AK1570" s="221"/>
      <c r="AL1570" s="221"/>
      <c r="AM1570" s="221"/>
      <c r="AN1570" s="221"/>
      <c r="AO1570" s="221"/>
      <c r="AP1570" s="221"/>
      <c r="AQ1570" s="219"/>
      <c r="AR1570" s="219"/>
      <c r="AS1570" s="221"/>
      <c r="AT1570" s="221"/>
      <c r="AU1570" s="221"/>
      <c r="AV1570" s="221"/>
      <c r="AW1570" s="221"/>
      <c r="AX1570" s="221"/>
      <c r="AY1570" s="221"/>
      <c r="AZ1570" s="221"/>
    </row>
    <row r="1571" spans="1:52" x14ac:dyDescent="0.15">
      <c r="A1571" s="278"/>
      <c r="B1571" s="274"/>
      <c r="C1571" s="340"/>
      <c r="D1571" s="340"/>
      <c r="E1571" s="341"/>
      <c r="F1571" s="341"/>
      <c r="G1571" s="341"/>
      <c r="H1571" s="341"/>
      <c r="I1571" s="341"/>
      <c r="J1571" s="341"/>
      <c r="AH1571" s="221"/>
      <c r="AI1571" s="221"/>
      <c r="AJ1571" s="221"/>
      <c r="AK1571" s="221"/>
      <c r="AL1571" s="221"/>
      <c r="AM1571" s="221"/>
      <c r="AN1571" s="221"/>
      <c r="AO1571" s="221"/>
      <c r="AP1571" s="221"/>
      <c r="AQ1571" s="219"/>
      <c r="AR1571" s="219"/>
      <c r="AS1571" s="221"/>
      <c r="AT1571" s="221"/>
      <c r="AU1571" s="221"/>
      <c r="AV1571" s="221"/>
      <c r="AW1571" s="221"/>
      <c r="AX1571" s="221"/>
      <c r="AY1571" s="221"/>
      <c r="AZ1571" s="221"/>
    </row>
    <row r="1572" spans="1:52" x14ac:dyDescent="0.15">
      <c r="A1572" s="278"/>
      <c r="B1572" s="274"/>
      <c r="C1572" s="340"/>
      <c r="D1572" s="340"/>
      <c r="E1572" s="341"/>
      <c r="F1572" s="341"/>
      <c r="G1572" s="341"/>
      <c r="H1572" s="341"/>
      <c r="I1572" s="341"/>
      <c r="J1572" s="341"/>
      <c r="AH1572" s="221"/>
      <c r="AI1572" s="221"/>
      <c r="AJ1572" s="221"/>
      <c r="AK1572" s="221"/>
      <c r="AL1572" s="221"/>
      <c r="AM1572" s="221"/>
      <c r="AN1572" s="221"/>
      <c r="AO1572" s="221"/>
      <c r="AP1572" s="221"/>
      <c r="AQ1572" s="219"/>
      <c r="AR1572" s="219"/>
      <c r="AS1572" s="221"/>
      <c r="AT1572" s="221"/>
      <c r="AU1572" s="221"/>
      <c r="AV1572" s="221"/>
      <c r="AW1572" s="221"/>
      <c r="AX1572" s="221"/>
      <c r="AY1572" s="221"/>
      <c r="AZ1572" s="221"/>
    </row>
    <row r="1573" spans="1:52" x14ac:dyDescent="0.15">
      <c r="A1573" s="278"/>
      <c r="B1573" s="274"/>
      <c r="C1573" s="340"/>
      <c r="D1573" s="340"/>
      <c r="E1573" s="341"/>
      <c r="F1573" s="341"/>
      <c r="G1573" s="341"/>
      <c r="H1573" s="341"/>
      <c r="I1573" s="341"/>
      <c r="J1573" s="341"/>
      <c r="AH1573" s="221"/>
      <c r="AI1573" s="221"/>
      <c r="AJ1573" s="221"/>
      <c r="AK1573" s="221"/>
      <c r="AL1573" s="221"/>
      <c r="AM1573" s="221"/>
      <c r="AN1573" s="221"/>
      <c r="AO1573" s="221"/>
      <c r="AP1573" s="221"/>
      <c r="AQ1573" s="219"/>
      <c r="AR1573" s="219"/>
      <c r="AS1573" s="221"/>
      <c r="AT1573" s="221"/>
      <c r="AU1573" s="221"/>
      <c r="AV1573" s="221"/>
      <c r="AW1573" s="221"/>
      <c r="AX1573" s="221"/>
      <c r="AY1573" s="221"/>
      <c r="AZ1573" s="221"/>
    </row>
    <row r="1574" spans="1:52" x14ac:dyDescent="0.15">
      <c r="A1574" s="278"/>
      <c r="B1574" s="274"/>
      <c r="C1574" s="340"/>
      <c r="D1574" s="340"/>
      <c r="E1574" s="341"/>
      <c r="F1574" s="341"/>
      <c r="G1574" s="341"/>
      <c r="H1574" s="341"/>
      <c r="I1574" s="341"/>
      <c r="J1574" s="341"/>
      <c r="AH1574" s="221"/>
      <c r="AI1574" s="221"/>
      <c r="AJ1574" s="221"/>
      <c r="AK1574" s="221"/>
      <c r="AL1574" s="221"/>
      <c r="AM1574" s="221"/>
      <c r="AN1574" s="221"/>
      <c r="AO1574" s="221"/>
      <c r="AP1574" s="221"/>
      <c r="AQ1574" s="219"/>
      <c r="AR1574" s="219"/>
      <c r="AS1574" s="221"/>
      <c r="AT1574" s="221"/>
      <c r="AU1574" s="221"/>
      <c r="AV1574" s="221"/>
      <c r="AW1574" s="221"/>
      <c r="AX1574" s="221"/>
      <c r="AY1574" s="221"/>
      <c r="AZ1574" s="221"/>
    </row>
    <row r="1575" spans="1:52" x14ac:dyDescent="0.15">
      <c r="A1575" s="278"/>
      <c r="B1575" s="274"/>
      <c r="C1575" s="340"/>
      <c r="D1575" s="340"/>
      <c r="E1575" s="341"/>
      <c r="F1575" s="341"/>
      <c r="G1575" s="341"/>
      <c r="H1575" s="341"/>
      <c r="I1575" s="341"/>
      <c r="J1575" s="341"/>
      <c r="AH1575" s="221"/>
      <c r="AI1575" s="221"/>
      <c r="AJ1575" s="221"/>
      <c r="AK1575" s="221"/>
      <c r="AL1575" s="221"/>
      <c r="AM1575" s="221"/>
      <c r="AN1575" s="221"/>
      <c r="AO1575" s="221"/>
      <c r="AP1575" s="221"/>
      <c r="AQ1575" s="219"/>
      <c r="AR1575" s="219"/>
      <c r="AS1575" s="221"/>
      <c r="AT1575" s="221"/>
      <c r="AU1575" s="221"/>
      <c r="AV1575" s="221"/>
      <c r="AW1575" s="221"/>
      <c r="AX1575" s="221"/>
      <c r="AY1575" s="221"/>
      <c r="AZ1575" s="221"/>
    </row>
    <row r="1576" spans="1:52" x14ac:dyDescent="0.15">
      <c r="A1576" s="278"/>
      <c r="B1576" s="274"/>
      <c r="C1576" s="340"/>
      <c r="D1576" s="340"/>
      <c r="E1576" s="341"/>
      <c r="F1576" s="341"/>
      <c r="G1576" s="341"/>
      <c r="H1576" s="341"/>
      <c r="I1576" s="341"/>
      <c r="J1576" s="341"/>
      <c r="AH1576" s="221"/>
      <c r="AI1576" s="221"/>
      <c r="AJ1576" s="221"/>
      <c r="AK1576" s="221"/>
      <c r="AL1576" s="221"/>
      <c r="AM1576" s="221"/>
      <c r="AN1576" s="221"/>
      <c r="AO1576" s="221"/>
      <c r="AP1576" s="221"/>
      <c r="AQ1576" s="219"/>
      <c r="AR1576" s="219"/>
      <c r="AS1576" s="221"/>
      <c r="AT1576" s="221"/>
      <c r="AU1576" s="221"/>
      <c r="AV1576" s="221"/>
      <c r="AW1576" s="221"/>
      <c r="AX1576" s="221"/>
      <c r="AY1576" s="221"/>
      <c r="AZ1576" s="221"/>
    </row>
    <row r="1577" spans="1:52" x14ac:dyDescent="0.15">
      <c r="A1577" s="278"/>
      <c r="B1577" s="274"/>
      <c r="C1577" s="340"/>
      <c r="D1577" s="340"/>
      <c r="E1577" s="341"/>
      <c r="F1577" s="341"/>
      <c r="G1577" s="341"/>
      <c r="H1577" s="341"/>
      <c r="I1577" s="341"/>
      <c r="J1577" s="341"/>
      <c r="AH1577" s="221"/>
      <c r="AI1577" s="221"/>
      <c r="AJ1577" s="221"/>
      <c r="AK1577" s="221"/>
      <c r="AL1577" s="221"/>
      <c r="AM1577" s="221"/>
      <c r="AN1577" s="221"/>
      <c r="AO1577" s="221"/>
      <c r="AP1577" s="221"/>
      <c r="AQ1577" s="219"/>
      <c r="AR1577" s="219"/>
      <c r="AS1577" s="221"/>
      <c r="AT1577" s="221"/>
      <c r="AU1577" s="221"/>
      <c r="AV1577" s="221"/>
      <c r="AW1577" s="221"/>
      <c r="AX1577" s="221"/>
      <c r="AY1577" s="221"/>
      <c r="AZ1577" s="221"/>
    </row>
    <row r="1578" spans="1:52" x14ac:dyDescent="0.15">
      <c r="A1578" s="278"/>
      <c r="B1578" s="274"/>
      <c r="C1578" s="340"/>
      <c r="D1578" s="340"/>
      <c r="E1578" s="341"/>
      <c r="F1578" s="341"/>
      <c r="G1578" s="341"/>
      <c r="H1578" s="341"/>
      <c r="I1578" s="341"/>
      <c r="J1578" s="341"/>
      <c r="AH1578" s="221"/>
      <c r="AI1578" s="221"/>
      <c r="AJ1578" s="221"/>
      <c r="AK1578" s="221"/>
      <c r="AL1578" s="221"/>
      <c r="AM1578" s="221"/>
      <c r="AN1578" s="221"/>
      <c r="AO1578" s="221"/>
      <c r="AP1578" s="221"/>
      <c r="AQ1578" s="219"/>
      <c r="AR1578" s="219"/>
      <c r="AS1578" s="221"/>
      <c r="AT1578" s="221"/>
      <c r="AU1578" s="221"/>
      <c r="AV1578" s="221"/>
      <c r="AW1578" s="221"/>
      <c r="AX1578" s="221"/>
      <c r="AY1578" s="221"/>
      <c r="AZ1578" s="221"/>
    </row>
    <row r="1579" spans="1:52" x14ac:dyDescent="0.15">
      <c r="A1579" s="278"/>
      <c r="B1579" s="274"/>
      <c r="C1579" s="340"/>
      <c r="D1579" s="340"/>
      <c r="E1579" s="341"/>
      <c r="F1579" s="341"/>
      <c r="G1579" s="341"/>
      <c r="H1579" s="341"/>
      <c r="I1579" s="341"/>
      <c r="J1579" s="341"/>
      <c r="AH1579" s="221"/>
      <c r="AI1579" s="221"/>
      <c r="AJ1579" s="221"/>
      <c r="AK1579" s="221"/>
      <c r="AL1579" s="221"/>
      <c r="AM1579" s="221"/>
      <c r="AN1579" s="221"/>
      <c r="AO1579" s="221"/>
      <c r="AP1579" s="221"/>
      <c r="AQ1579" s="219"/>
      <c r="AR1579" s="219"/>
      <c r="AS1579" s="221"/>
      <c r="AT1579" s="221"/>
      <c r="AU1579" s="221"/>
      <c r="AV1579" s="221"/>
      <c r="AW1579" s="221"/>
      <c r="AX1579" s="221"/>
      <c r="AY1579" s="221"/>
      <c r="AZ1579" s="221"/>
    </row>
    <row r="1580" spans="1:52" x14ac:dyDescent="0.15">
      <c r="A1580" s="278"/>
      <c r="B1580" s="274"/>
      <c r="C1580" s="340"/>
      <c r="D1580" s="340"/>
      <c r="E1580" s="341"/>
      <c r="F1580" s="341"/>
      <c r="G1580" s="341"/>
      <c r="H1580" s="341"/>
      <c r="I1580" s="341"/>
      <c r="J1580" s="341"/>
      <c r="AH1580" s="221"/>
      <c r="AI1580" s="221"/>
      <c r="AJ1580" s="221"/>
      <c r="AK1580" s="221"/>
      <c r="AL1580" s="221"/>
      <c r="AM1580" s="221"/>
      <c r="AN1580" s="221"/>
      <c r="AO1580" s="221"/>
      <c r="AP1580" s="221"/>
      <c r="AQ1580" s="219"/>
      <c r="AR1580" s="219"/>
      <c r="AS1580" s="221"/>
      <c r="AT1580" s="221"/>
      <c r="AU1580" s="221"/>
      <c r="AV1580" s="221"/>
      <c r="AW1580" s="221"/>
      <c r="AX1580" s="221"/>
      <c r="AY1580" s="221"/>
      <c r="AZ1580" s="221"/>
    </row>
    <row r="1581" spans="1:52" x14ac:dyDescent="0.15">
      <c r="A1581" s="278"/>
      <c r="B1581" s="274"/>
      <c r="C1581" s="340"/>
      <c r="D1581" s="340"/>
      <c r="E1581" s="341"/>
      <c r="F1581" s="341"/>
      <c r="G1581" s="341"/>
      <c r="H1581" s="341"/>
      <c r="I1581" s="341"/>
      <c r="J1581" s="341"/>
      <c r="AH1581" s="221"/>
      <c r="AI1581" s="221"/>
      <c r="AJ1581" s="221"/>
      <c r="AK1581" s="221"/>
      <c r="AL1581" s="221"/>
      <c r="AM1581" s="221"/>
      <c r="AN1581" s="221"/>
      <c r="AO1581" s="221"/>
      <c r="AP1581" s="221"/>
      <c r="AQ1581" s="219"/>
      <c r="AR1581" s="219"/>
      <c r="AS1581" s="221"/>
      <c r="AT1581" s="221"/>
      <c r="AU1581" s="221"/>
      <c r="AV1581" s="221"/>
      <c r="AW1581" s="221"/>
      <c r="AX1581" s="221"/>
      <c r="AY1581" s="221"/>
      <c r="AZ1581" s="221"/>
    </row>
    <row r="1582" spans="1:52" x14ac:dyDescent="0.15">
      <c r="A1582" s="278"/>
      <c r="B1582" s="274"/>
      <c r="C1582" s="340"/>
      <c r="D1582" s="340"/>
      <c r="E1582" s="341"/>
      <c r="F1582" s="341"/>
      <c r="G1582" s="341"/>
      <c r="H1582" s="341"/>
      <c r="I1582" s="341"/>
      <c r="J1582" s="341"/>
      <c r="AH1582" s="221"/>
      <c r="AI1582" s="221"/>
      <c r="AJ1582" s="221"/>
      <c r="AK1582" s="221"/>
      <c r="AL1582" s="221"/>
      <c r="AM1582" s="221"/>
      <c r="AN1582" s="221"/>
      <c r="AO1582" s="221"/>
      <c r="AP1582" s="221"/>
      <c r="AQ1582" s="219"/>
      <c r="AR1582" s="219"/>
      <c r="AS1582" s="221"/>
      <c r="AT1582" s="221"/>
      <c r="AU1582" s="221"/>
      <c r="AV1582" s="221"/>
      <c r="AW1582" s="221"/>
      <c r="AX1582" s="221"/>
      <c r="AY1582" s="221"/>
      <c r="AZ1582" s="221"/>
    </row>
    <row r="1583" spans="1:52" x14ac:dyDescent="0.15">
      <c r="A1583" s="278"/>
      <c r="B1583" s="274"/>
      <c r="C1583" s="340"/>
      <c r="D1583" s="340"/>
      <c r="E1583" s="341"/>
      <c r="F1583" s="341"/>
      <c r="G1583" s="341"/>
      <c r="H1583" s="341"/>
      <c r="I1583" s="341"/>
      <c r="J1583" s="341"/>
      <c r="AH1583" s="221"/>
      <c r="AI1583" s="221"/>
      <c r="AJ1583" s="221"/>
      <c r="AK1583" s="221"/>
      <c r="AL1583" s="221"/>
      <c r="AM1583" s="221"/>
      <c r="AN1583" s="221"/>
      <c r="AO1583" s="221"/>
      <c r="AP1583" s="221"/>
      <c r="AQ1583" s="219"/>
      <c r="AR1583" s="219"/>
      <c r="AS1583" s="221"/>
      <c r="AT1583" s="221"/>
      <c r="AU1583" s="221"/>
      <c r="AV1583" s="221"/>
      <c r="AW1583" s="221"/>
      <c r="AX1583" s="221"/>
      <c r="AY1583" s="221"/>
      <c r="AZ1583" s="221"/>
    </row>
    <row r="1584" spans="1:52" x14ac:dyDescent="0.15">
      <c r="A1584" s="278"/>
      <c r="B1584" s="274"/>
      <c r="C1584" s="340"/>
      <c r="D1584" s="340"/>
      <c r="E1584" s="341"/>
      <c r="F1584" s="341"/>
      <c r="G1584" s="341"/>
      <c r="H1584" s="341"/>
      <c r="I1584" s="341"/>
      <c r="J1584" s="341"/>
      <c r="AH1584" s="221"/>
      <c r="AI1584" s="221"/>
      <c r="AJ1584" s="221"/>
      <c r="AK1584" s="221"/>
      <c r="AL1584" s="221"/>
      <c r="AM1584" s="221"/>
      <c r="AN1584" s="221"/>
      <c r="AO1584" s="221"/>
      <c r="AP1584" s="221"/>
      <c r="AQ1584" s="219"/>
      <c r="AR1584" s="219"/>
      <c r="AS1584" s="221"/>
      <c r="AT1584" s="221"/>
      <c r="AU1584" s="221"/>
      <c r="AV1584" s="221"/>
      <c r="AW1584" s="221"/>
      <c r="AX1584" s="221"/>
      <c r="AY1584" s="221"/>
      <c r="AZ1584" s="221"/>
    </row>
    <row r="1585" spans="1:52" x14ac:dyDescent="0.15">
      <c r="A1585" s="278"/>
      <c r="B1585" s="274"/>
      <c r="C1585" s="340"/>
      <c r="D1585" s="340"/>
      <c r="E1585" s="341"/>
      <c r="F1585" s="341"/>
      <c r="G1585" s="341"/>
      <c r="H1585" s="341"/>
      <c r="I1585" s="341"/>
      <c r="J1585" s="341"/>
      <c r="AH1585" s="221"/>
      <c r="AI1585" s="221"/>
      <c r="AJ1585" s="221"/>
      <c r="AK1585" s="221"/>
      <c r="AL1585" s="221"/>
      <c r="AM1585" s="221"/>
      <c r="AN1585" s="221"/>
      <c r="AO1585" s="221"/>
      <c r="AP1585" s="221"/>
      <c r="AQ1585" s="219"/>
      <c r="AR1585" s="219"/>
      <c r="AS1585" s="221"/>
      <c r="AT1585" s="221"/>
      <c r="AU1585" s="221"/>
      <c r="AV1585" s="221"/>
      <c r="AW1585" s="221"/>
      <c r="AX1585" s="221"/>
      <c r="AY1585" s="221"/>
      <c r="AZ1585" s="221"/>
    </row>
    <row r="1586" spans="1:52" x14ac:dyDescent="0.15">
      <c r="A1586" s="278"/>
      <c r="B1586" s="274"/>
      <c r="C1586" s="340"/>
      <c r="D1586" s="340"/>
      <c r="E1586" s="341"/>
      <c r="F1586" s="341"/>
      <c r="G1586" s="341"/>
      <c r="H1586" s="341"/>
      <c r="I1586" s="341"/>
      <c r="J1586" s="341"/>
      <c r="AH1586" s="221"/>
      <c r="AI1586" s="221"/>
      <c r="AJ1586" s="221"/>
      <c r="AK1586" s="221"/>
      <c r="AL1586" s="221"/>
      <c r="AM1586" s="221"/>
      <c r="AN1586" s="221"/>
      <c r="AO1586" s="221"/>
      <c r="AP1586" s="221"/>
      <c r="AQ1586" s="219"/>
      <c r="AR1586" s="219"/>
      <c r="AS1586" s="221"/>
      <c r="AT1586" s="221"/>
      <c r="AU1586" s="221"/>
      <c r="AV1586" s="221"/>
      <c r="AW1586" s="221"/>
      <c r="AX1586" s="221"/>
      <c r="AY1586" s="221"/>
      <c r="AZ1586" s="221"/>
    </row>
    <row r="1587" spans="1:52" x14ac:dyDescent="0.15">
      <c r="A1587" s="278"/>
      <c r="B1587" s="274"/>
      <c r="C1587" s="340"/>
      <c r="D1587" s="340"/>
      <c r="E1587" s="341"/>
      <c r="F1587" s="341"/>
      <c r="G1587" s="341"/>
      <c r="H1587" s="341"/>
      <c r="I1587" s="341"/>
      <c r="J1587" s="341"/>
      <c r="AH1587" s="221"/>
      <c r="AI1587" s="221"/>
      <c r="AJ1587" s="221"/>
      <c r="AK1587" s="221"/>
      <c r="AL1587" s="221"/>
      <c r="AM1587" s="221"/>
      <c r="AN1587" s="221"/>
      <c r="AO1587" s="221"/>
      <c r="AP1587" s="221"/>
      <c r="AQ1587" s="219"/>
      <c r="AR1587" s="219"/>
      <c r="AS1587" s="221"/>
      <c r="AT1587" s="221"/>
      <c r="AU1587" s="221"/>
      <c r="AV1587" s="221"/>
      <c r="AW1587" s="221"/>
      <c r="AX1587" s="221"/>
      <c r="AY1587" s="221"/>
      <c r="AZ1587" s="221"/>
    </row>
    <row r="1588" spans="1:52" x14ac:dyDescent="0.15">
      <c r="A1588" s="278"/>
      <c r="B1588" s="274"/>
      <c r="C1588" s="340"/>
      <c r="D1588" s="340"/>
      <c r="E1588" s="341"/>
      <c r="F1588" s="341"/>
      <c r="G1588" s="341"/>
      <c r="H1588" s="341"/>
      <c r="I1588" s="341"/>
      <c r="J1588" s="341"/>
      <c r="AH1588" s="221"/>
      <c r="AI1588" s="221"/>
      <c r="AJ1588" s="221"/>
      <c r="AK1588" s="221"/>
      <c r="AL1588" s="221"/>
      <c r="AM1588" s="221"/>
      <c r="AN1588" s="221"/>
      <c r="AO1588" s="221"/>
      <c r="AP1588" s="221"/>
      <c r="AQ1588" s="219"/>
      <c r="AR1588" s="219"/>
      <c r="AS1588" s="221"/>
      <c r="AT1588" s="221"/>
      <c r="AU1588" s="221"/>
      <c r="AV1588" s="221"/>
      <c r="AW1588" s="221"/>
      <c r="AX1588" s="221"/>
      <c r="AY1588" s="221"/>
      <c r="AZ1588" s="221"/>
    </row>
    <row r="1589" spans="1:52" x14ac:dyDescent="0.15">
      <c r="A1589" s="278"/>
      <c r="B1589" s="274"/>
      <c r="C1589" s="340"/>
      <c r="D1589" s="340"/>
      <c r="E1589" s="341"/>
      <c r="F1589" s="341"/>
      <c r="G1589" s="341"/>
      <c r="H1589" s="341"/>
      <c r="I1589" s="341"/>
      <c r="J1589" s="341"/>
      <c r="AH1589" s="221"/>
      <c r="AI1589" s="221"/>
      <c r="AJ1589" s="221"/>
      <c r="AK1589" s="221"/>
      <c r="AL1589" s="221"/>
      <c r="AM1589" s="221"/>
      <c r="AN1589" s="221"/>
      <c r="AO1589" s="221"/>
      <c r="AP1589" s="221"/>
      <c r="AQ1589" s="219"/>
      <c r="AR1589" s="219"/>
      <c r="AS1589" s="221"/>
      <c r="AT1589" s="221"/>
      <c r="AU1589" s="221"/>
      <c r="AV1589" s="221"/>
      <c r="AW1589" s="221"/>
      <c r="AX1589" s="221"/>
      <c r="AY1589" s="221"/>
      <c r="AZ1589" s="221"/>
    </row>
    <row r="1590" spans="1:52" x14ac:dyDescent="0.15">
      <c r="A1590" s="278"/>
      <c r="B1590" s="274"/>
      <c r="C1590" s="340"/>
      <c r="D1590" s="340"/>
      <c r="E1590" s="341"/>
      <c r="F1590" s="341"/>
      <c r="G1590" s="341"/>
      <c r="H1590" s="341"/>
      <c r="I1590" s="341"/>
      <c r="J1590" s="341"/>
      <c r="AH1590" s="221"/>
      <c r="AI1590" s="221"/>
      <c r="AJ1590" s="221"/>
      <c r="AK1590" s="221"/>
      <c r="AL1590" s="221"/>
      <c r="AM1590" s="221"/>
      <c r="AN1590" s="221"/>
      <c r="AO1590" s="221"/>
      <c r="AP1590" s="221"/>
      <c r="AQ1590" s="219"/>
      <c r="AR1590" s="219"/>
      <c r="AS1590" s="221"/>
      <c r="AT1590" s="221"/>
      <c r="AU1590" s="221"/>
      <c r="AV1590" s="221"/>
      <c r="AW1590" s="221"/>
      <c r="AX1590" s="221"/>
      <c r="AY1590" s="221"/>
      <c r="AZ1590" s="221"/>
    </row>
    <row r="1591" spans="1:52" x14ac:dyDescent="0.15">
      <c r="A1591" s="278"/>
      <c r="B1591" s="274"/>
      <c r="C1591" s="340"/>
      <c r="D1591" s="340"/>
      <c r="E1591" s="341"/>
      <c r="F1591" s="341"/>
      <c r="G1591" s="341"/>
      <c r="H1591" s="341"/>
      <c r="I1591" s="341"/>
      <c r="J1591" s="341"/>
      <c r="AH1591" s="221"/>
      <c r="AI1591" s="221"/>
      <c r="AJ1591" s="221"/>
      <c r="AK1591" s="221"/>
      <c r="AL1591" s="221"/>
      <c r="AM1591" s="221"/>
      <c r="AN1591" s="221"/>
      <c r="AO1591" s="221"/>
      <c r="AP1591" s="221"/>
      <c r="AQ1591" s="219"/>
      <c r="AR1591" s="219"/>
      <c r="AS1591" s="221"/>
      <c r="AT1591" s="221"/>
      <c r="AU1591" s="221"/>
      <c r="AV1591" s="221"/>
      <c r="AW1591" s="221"/>
      <c r="AX1591" s="221"/>
      <c r="AY1591" s="221"/>
      <c r="AZ1591" s="221"/>
    </row>
    <row r="1592" spans="1:52" x14ac:dyDescent="0.15">
      <c r="A1592" s="278"/>
      <c r="B1592" s="274"/>
      <c r="C1592" s="340"/>
      <c r="D1592" s="340"/>
      <c r="E1592" s="341"/>
      <c r="F1592" s="341"/>
      <c r="G1592" s="341"/>
      <c r="H1592" s="341"/>
      <c r="I1592" s="341"/>
      <c r="J1592" s="341"/>
      <c r="AH1592" s="221"/>
      <c r="AI1592" s="221"/>
      <c r="AJ1592" s="221"/>
      <c r="AK1592" s="221"/>
      <c r="AL1592" s="221"/>
      <c r="AM1592" s="221"/>
      <c r="AN1592" s="221"/>
      <c r="AO1592" s="221"/>
      <c r="AP1592" s="221"/>
      <c r="AQ1592" s="219"/>
      <c r="AR1592" s="219"/>
      <c r="AS1592" s="221"/>
      <c r="AT1592" s="221"/>
      <c r="AU1592" s="221"/>
      <c r="AV1592" s="221"/>
      <c r="AW1592" s="221"/>
      <c r="AX1592" s="221"/>
      <c r="AY1592" s="221"/>
      <c r="AZ1592" s="221"/>
    </row>
    <row r="1593" spans="1:52" x14ac:dyDescent="0.15">
      <c r="A1593" s="278"/>
      <c r="B1593" s="274"/>
      <c r="C1593" s="340"/>
      <c r="D1593" s="340"/>
      <c r="E1593" s="341"/>
      <c r="F1593" s="341"/>
      <c r="G1593" s="341"/>
      <c r="H1593" s="341"/>
      <c r="I1593" s="341"/>
      <c r="J1593" s="341"/>
      <c r="AH1593" s="221"/>
      <c r="AI1593" s="221"/>
      <c r="AJ1593" s="221"/>
      <c r="AK1593" s="221"/>
      <c r="AL1593" s="221"/>
      <c r="AM1593" s="221"/>
      <c r="AN1593" s="221"/>
      <c r="AO1593" s="221"/>
      <c r="AP1593" s="221"/>
      <c r="AQ1593" s="219"/>
      <c r="AR1593" s="219"/>
      <c r="AS1593" s="221"/>
      <c r="AT1593" s="221"/>
      <c r="AU1593" s="221"/>
      <c r="AV1593" s="221"/>
      <c r="AW1593" s="221"/>
      <c r="AX1593" s="221"/>
      <c r="AY1593" s="221"/>
      <c r="AZ1593" s="221"/>
    </row>
    <row r="1594" spans="1:52" x14ac:dyDescent="0.15">
      <c r="A1594" s="278"/>
      <c r="B1594" s="274"/>
      <c r="C1594" s="340"/>
      <c r="D1594" s="340"/>
      <c r="E1594" s="341"/>
      <c r="F1594" s="341"/>
      <c r="G1594" s="341"/>
      <c r="H1594" s="341"/>
      <c r="I1594" s="341"/>
      <c r="J1594" s="341"/>
      <c r="AH1594" s="221"/>
      <c r="AI1594" s="221"/>
      <c r="AJ1594" s="221"/>
      <c r="AK1594" s="221"/>
      <c r="AL1594" s="221"/>
      <c r="AM1594" s="221"/>
      <c r="AN1594" s="221"/>
      <c r="AO1594" s="221"/>
      <c r="AP1594" s="221"/>
      <c r="AQ1594" s="219"/>
      <c r="AR1594" s="219"/>
      <c r="AS1594" s="221"/>
      <c r="AT1594" s="221"/>
      <c r="AU1594" s="221"/>
      <c r="AV1594" s="221"/>
      <c r="AW1594" s="221"/>
      <c r="AX1594" s="221"/>
      <c r="AY1594" s="221"/>
      <c r="AZ1594" s="221"/>
    </row>
    <row r="1595" spans="1:52" x14ac:dyDescent="0.15">
      <c r="A1595" s="278"/>
      <c r="B1595" s="274"/>
      <c r="C1595" s="340"/>
      <c r="D1595" s="340"/>
      <c r="E1595" s="341"/>
      <c r="F1595" s="341"/>
      <c r="G1595" s="341"/>
      <c r="H1595" s="341"/>
      <c r="I1595" s="341"/>
      <c r="J1595" s="341"/>
      <c r="AH1595" s="221"/>
      <c r="AI1595" s="221"/>
      <c r="AJ1595" s="221"/>
      <c r="AK1595" s="221"/>
      <c r="AL1595" s="221"/>
      <c r="AM1595" s="221"/>
      <c r="AN1595" s="221"/>
      <c r="AO1595" s="221"/>
      <c r="AP1595" s="221"/>
      <c r="AQ1595" s="219"/>
      <c r="AR1595" s="219"/>
      <c r="AS1595" s="221"/>
      <c r="AT1595" s="221"/>
      <c r="AU1595" s="221"/>
      <c r="AV1595" s="221"/>
      <c r="AW1595" s="221"/>
      <c r="AX1595" s="221"/>
      <c r="AY1595" s="221"/>
      <c r="AZ1595" s="221"/>
    </row>
    <row r="1596" spans="1:52" x14ac:dyDescent="0.15">
      <c r="A1596" s="278"/>
      <c r="B1596" s="274"/>
      <c r="C1596" s="340"/>
      <c r="D1596" s="340"/>
      <c r="E1596" s="341"/>
      <c r="F1596" s="341"/>
      <c r="G1596" s="341"/>
      <c r="H1596" s="341"/>
      <c r="I1596" s="341"/>
      <c r="J1596" s="341"/>
      <c r="AH1596" s="221"/>
      <c r="AI1596" s="221"/>
      <c r="AJ1596" s="221"/>
      <c r="AK1596" s="221"/>
      <c r="AL1596" s="221"/>
      <c r="AM1596" s="221"/>
      <c r="AN1596" s="221"/>
      <c r="AO1596" s="221"/>
      <c r="AP1596" s="221"/>
      <c r="AQ1596" s="219"/>
      <c r="AR1596" s="219"/>
      <c r="AS1596" s="221"/>
      <c r="AT1596" s="221"/>
      <c r="AU1596" s="221"/>
      <c r="AV1596" s="221"/>
      <c r="AW1596" s="221"/>
      <c r="AX1596" s="221"/>
      <c r="AY1596" s="221"/>
      <c r="AZ1596" s="221"/>
    </row>
    <row r="1597" spans="1:52" x14ac:dyDescent="0.15">
      <c r="A1597" s="278"/>
      <c r="B1597" s="274"/>
      <c r="C1597" s="340"/>
      <c r="D1597" s="340"/>
      <c r="E1597" s="341"/>
      <c r="F1597" s="341"/>
      <c r="G1597" s="341"/>
      <c r="H1597" s="341"/>
      <c r="I1597" s="341"/>
      <c r="J1597" s="341"/>
      <c r="AH1597" s="221"/>
      <c r="AI1597" s="221"/>
      <c r="AJ1597" s="221"/>
      <c r="AK1597" s="221"/>
      <c r="AL1597" s="221"/>
      <c r="AM1597" s="221"/>
      <c r="AN1597" s="221"/>
      <c r="AO1597" s="221"/>
      <c r="AP1597" s="221"/>
      <c r="AQ1597" s="219"/>
      <c r="AR1597" s="219"/>
      <c r="AS1597" s="221"/>
      <c r="AT1597" s="221"/>
      <c r="AU1597" s="221"/>
      <c r="AV1597" s="221"/>
      <c r="AW1597" s="221"/>
      <c r="AX1597" s="221"/>
      <c r="AY1597" s="221"/>
      <c r="AZ1597" s="221"/>
    </row>
    <row r="1598" spans="1:52" x14ac:dyDescent="0.15">
      <c r="A1598" s="278"/>
      <c r="B1598" s="274"/>
      <c r="C1598" s="340"/>
      <c r="D1598" s="340"/>
      <c r="E1598" s="341"/>
      <c r="F1598" s="341"/>
      <c r="G1598" s="341"/>
      <c r="H1598" s="341"/>
      <c r="I1598" s="341"/>
      <c r="J1598" s="341"/>
      <c r="AH1598" s="221"/>
      <c r="AI1598" s="221"/>
      <c r="AJ1598" s="221"/>
      <c r="AK1598" s="221"/>
      <c r="AL1598" s="221"/>
      <c r="AM1598" s="221"/>
      <c r="AN1598" s="221"/>
      <c r="AO1598" s="221"/>
      <c r="AP1598" s="221"/>
      <c r="AQ1598" s="219"/>
      <c r="AR1598" s="219"/>
      <c r="AS1598" s="221"/>
      <c r="AT1598" s="221"/>
      <c r="AU1598" s="221"/>
      <c r="AV1598" s="221"/>
      <c r="AW1598" s="221"/>
      <c r="AX1598" s="221"/>
      <c r="AY1598" s="221"/>
      <c r="AZ1598" s="221"/>
    </row>
    <row r="1599" spans="1:52" x14ac:dyDescent="0.15">
      <c r="A1599" s="278"/>
      <c r="B1599" s="274"/>
      <c r="C1599" s="340"/>
      <c r="D1599" s="340"/>
      <c r="E1599" s="341"/>
      <c r="F1599" s="341"/>
      <c r="G1599" s="341"/>
      <c r="H1599" s="341"/>
      <c r="I1599" s="341"/>
      <c r="J1599" s="341"/>
      <c r="AH1599" s="221"/>
      <c r="AI1599" s="221"/>
      <c r="AJ1599" s="221"/>
      <c r="AK1599" s="221"/>
      <c r="AL1599" s="221"/>
      <c r="AM1599" s="221"/>
      <c r="AN1599" s="221"/>
      <c r="AO1599" s="221"/>
      <c r="AP1599" s="221"/>
      <c r="AQ1599" s="219"/>
      <c r="AR1599" s="219"/>
      <c r="AS1599" s="221"/>
      <c r="AT1599" s="221"/>
      <c r="AU1599" s="221"/>
      <c r="AV1599" s="221"/>
      <c r="AW1599" s="221"/>
      <c r="AX1599" s="221"/>
      <c r="AY1599" s="221"/>
      <c r="AZ1599" s="221"/>
    </row>
    <row r="1600" spans="1:52" x14ac:dyDescent="0.15">
      <c r="A1600" s="278"/>
      <c r="B1600" s="274"/>
      <c r="C1600" s="340"/>
      <c r="D1600" s="340"/>
      <c r="E1600" s="341"/>
      <c r="F1600" s="341"/>
      <c r="G1600" s="341"/>
      <c r="H1600" s="341"/>
      <c r="I1600" s="341"/>
      <c r="J1600" s="341"/>
      <c r="AH1600" s="221"/>
      <c r="AI1600" s="221"/>
      <c r="AJ1600" s="221"/>
      <c r="AK1600" s="221"/>
      <c r="AL1600" s="221"/>
      <c r="AM1600" s="221"/>
      <c r="AN1600" s="221"/>
      <c r="AO1600" s="221"/>
      <c r="AP1600" s="221"/>
      <c r="AQ1600" s="219"/>
      <c r="AR1600" s="219"/>
      <c r="AS1600" s="221"/>
      <c r="AT1600" s="221"/>
      <c r="AU1600" s="221"/>
      <c r="AV1600" s="221"/>
      <c r="AW1600" s="221"/>
      <c r="AX1600" s="221"/>
      <c r="AY1600" s="221"/>
      <c r="AZ1600" s="221"/>
    </row>
    <row r="1601" spans="1:52" x14ac:dyDescent="0.15">
      <c r="A1601" s="278"/>
      <c r="B1601" s="274"/>
      <c r="C1601" s="340"/>
      <c r="D1601" s="340"/>
      <c r="E1601" s="341"/>
      <c r="F1601" s="341"/>
      <c r="G1601" s="341"/>
      <c r="H1601" s="341"/>
      <c r="I1601" s="341"/>
      <c r="J1601" s="341"/>
      <c r="AH1601" s="221"/>
      <c r="AI1601" s="221"/>
      <c r="AJ1601" s="221"/>
      <c r="AK1601" s="221"/>
      <c r="AL1601" s="221"/>
      <c r="AM1601" s="221"/>
      <c r="AN1601" s="221"/>
      <c r="AO1601" s="221"/>
      <c r="AP1601" s="221"/>
      <c r="AQ1601" s="219"/>
      <c r="AR1601" s="219"/>
      <c r="AS1601" s="221"/>
      <c r="AT1601" s="221"/>
      <c r="AU1601" s="221"/>
      <c r="AV1601" s="221"/>
      <c r="AW1601" s="221"/>
      <c r="AX1601" s="221"/>
      <c r="AY1601" s="221"/>
      <c r="AZ1601" s="221"/>
    </row>
    <row r="1602" spans="1:52" x14ac:dyDescent="0.15">
      <c r="A1602" s="278"/>
      <c r="B1602" s="274"/>
      <c r="C1602" s="340"/>
      <c r="D1602" s="340"/>
      <c r="E1602" s="341"/>
      <c r="F1602" s="341"/>
      <c r="G1602" s="341"/>
      <c r="H1602" s="341"/>
      <c r="I1602" s="341"/>
      <c r="J1602" s="341"/>
      <c r="AH1602" s="221"/>
      <c r="AI1602" s="221"/>
      <c r="AJ1602" s="221"/>
      <c r="AK1602" s="221"/>
      <c r="AL1602" s="221"/>
      <c r="AM1602" s="221"/>
      <c r="AN1602" s="221"/>
      <c r="AO1602" s="221"/>
      <c r="AP1602" s="221"/>
      <c r="AQ1602" s="219"/>
      <c r="AR1602" s="219"/>
      <c r="AS1602" s="221"/>
      <c r="AT1602" s="221"/>
      <c r="AU1602" s="221"/>
      <c r="AV1602" s="221"/>
      <c r="AW1602" s="221"/>
      <c r="AX1602" s="221"/>
      <c r="AY1602" s="221"/>
      <c r="AZ1602" s="221"/>
    </row>
    <row r="1603" spans="1:52" x14ac:dyDescent="0.15">
      <c r="A1603" s="278"/>
      <c r="B1603" s="274"/>
      <c r="C1603" s="340"/>
      <c r="D1603" s="340"/>
      <c r="E1603" s="341"/>
      <c r="F1603" s="341"/>
      <c r="G1603" s="341"/>
      <c r="H1603" s="341"/>
      <c r="I1603" s="341"/>
      <c r="J1603" s="341"/>
      <c r="AH1603" s="221"/>
      <c r="AI1603" s="221"/>
      <c r="AJ1603" s="221"/>
      <c r="AK1603" s="221"/>
      <c r="AL1603" s="221"/>
      <c r="AM1603" s="221"/>
      <c r="AN1603" s="221"/>
      <c r="AO1603" s="221"/>
      <c r="AP1603" s="221"/>
      <c r="AQ1603" s="219"/>
      <c r="AR1603" s="219"/>
      <c r="AS1603" s="221"/>
      <c r="AT1603" s="221"/>
      <c r="AU1603" s="221"/>
      <c r="AV1603" s="221"/>
      <c r="AW1603" s="221"/>
      <c r="AX1603" s="221"/>
      <c r="AY1603" s="221"/>
      <c r="AZ1603" s="221"/>
    </row>
    <row r="1604" spans="1:52" x14ac:dyDescent="0.15">
      <c r="A1604" s="278"/>
      <c r="B1604" s="274"/>
      <c r="C1604" s="340"/>
      <c r="D1604" s="340"/>
      <c r="E1604" s="341"/>
      <c r="F1604" s="341"/>
      <c r="G1604" s="341"/>
      <c r="H1604" s="341"/>
      <c r="I1604" s="341"/>
      <c r="J1604" s="341"/>
      <c r="AH1604" s="221"/>
      <c r="AI1604" s="221"/>
      <c r="AJ1604" s="221"/>
      <c r="AK1604" s="221"/>
      <c r="AL1604" s="221"/>
      <c r="AM1604" s="221"/>
      <c r="AN1604" s="221"/>
      <c r="AO1604" s="221"/>
      <c r="AP1604" s="221"/>
      <c r="AQ1604" s="219"/>
      <c r="AR1604" s="219"/>
      <c r="AS1604" s="221"/>
      <c r="AT1604" s="221"/>
      <c r="AU1604" s="221"/>
      <c r="AV1604" s="221"/>
      <c r="AW1604" s="221"/>
      <c r="AX1604" s="221"/>
      <c r="AY1604" s="221"/>
      <c r="AZ1604" s="221"/>
    </row>
    <row r="1605" spans="1:52" x14ac:dyDescent="0.15">
      <c r="A1605" s="278"/>
      <c r="B1605" s="274"/>
      <c r="C1605" s="340"/>
      <c r="D1605" s="340"/>
      <c r="E1605" s="341"/>
      <c r="F1605" s="341"/>
      <c r="G1605" s="341"/>
      <c r="H1605" s="341"/>
      <c r="I1605" s="341"/>
      <c r="J1605" s="341"/>
      <c r="AH1605" s="221"/>
      <c r="AI1605" s="221"/>
      <c r="AJ1605" s="221"/>
      <c r="AK1605" s="221"/>
      <c r="AL1605" s="221"/>
      <c r="AM1605" s="221"/>
      <c r="AN1605" s="221"/>
      <c r="AO1605" s="221"/>
      <c r="AP1605" s="221"/>
      <c r="AQ1605" s="219"/>
      <c r="AR1605" s="219"/>
      <c r="AS1605" s="221"/>
      <c r="AT1605" s="221"/>
      <c r="AU1605" s="221"/>
      <c r="AV1605" s="221"/>
      <c r="AW1605" s="221"/>
      <c r="AX1605" s="221"/>
      <c r="AY1605" s="221"/>
      <c r="AZ1605" s="221"/>
    </row>
    <row r="1606" spans="1:52" x14ac:dyDescent="0.15">
      <c r="A1606" s="278"/>
      <c r="B1606" s="274"/>
      <c r="C1606" s="340"/>
      <c r="D1606" s="340"/>
      <c r="E1606" s="341"/>
      <c r="F1606" s="341"/>
      <c r="G1606" s="341"/>
      <c r="H1606" s="341"/>
      <c r="I1606" s="341"/>
      <c r="J1606" s="341"/>
      <c r="AH1606" s="221"/>
      <c r="AI1606" s="221"/>
      <c r="AJ1606" s="221"/>
      <c r="AK1606" s="221"/>
      <c r="AL1606" s="221"/>
      <c r="AM1606" s="221"/>
      <c r="AN1606" s="221"/>
      <c r="AO1606" s="221"/>
      <c r="AP1606" s="221"/>
      <c r="AQ1606" s="219"/>
      <c r="AR1606" s="219"/>
      <c r="AS1606" s="221"/>
      <c r="AT1606" s="221"/>
      <c r="AU1606" s="221"/>
      <c r="AV1606" s="221"/>
      <c r="AW1606" s="221"/>
      <c r="AX1606" s="221"/>
      <c r="AY1606" s="221"/>
      <c r="AZ1606" s="221"/>
    </row>
    <row r="1607" spans="1:52" x14ac:dyDescent="0.15">
      <c r="A1607" s="278"/>
      <c r="B1607" s="274"/>
      <c r="C1607" s="340"/>
      <c r="D1607" s="340"/>
      <c r="E1607" s="341"/>
      <c r="F1607" s="341"/>
      <c r="G1607" s="341"/>
      <c r="H1607" s="341"/>
      <c r="I1607" s="341"/>
      <c r="J1607" s="341"/>
      <c r="AH1607" s="221"/>
      <c r="AI1607" s="221"/>
      <c r="AJ1607" s="221"/>
      <c r="AK1607" s="221"/>
      <c r="AL1607" s="221"/>
      <c r="AM1607" s="221"/>
      <c r="AN1607" s="221"/>
      <c r="AO1607" s="221"/>
      <c r="AP1607" s="221"/>
      <c r="AQ1607" s="219"/>
      <c r="AR1607" s="219"/>
      <c r="AS1607" s="221"/>
      <c r="AT1607" s="221"/>
      <c r="AU1607" s="221"/>
      <c r="AV1607" s="221"/>
      <c r="AW1607" s="221"/>
      <c r="AX1607" s="221"/>
      <c r="AY1607" s="221"/>
      <c r="AZ1607" s="221"/>
    </row>
    <row r="1608" spans="1:52" x14ac:dyDescent="0.15">
      <c r="A1608" s="278"/>
      <c r="B1608" s="274"/>
      <c r="C1608" s="340"/>
      <c r="D1608" s="340"/>
      <c r="E1608" s="341"/>
      <c r="F1608" s="341"/>
      <c r="G1608" s="341"/>
      <c r="H1608" s="341"/>
      <c r="I1608" s="341"/>
      <c r="J1608" s="341"/>
      <c r="AH1608" s="221"/>
      <c r="AI1608" s="221"/>
      <c r="AJ1608" s="221"/>
      <c r="AK1608" s="221"/>
      <c r="AL1608" s="221"/>
      <c r="AM1608" s="221"/>
      <c r="AN1608" s="221"/>
      <c r="AO1608" s="221"/>
      <c r="AP1608" s="221"/>
      <c r="AQ1608" s="219"/>
      <c r="AR1608" s="219"/>
      <c r="AS1608" s="221"/>
      <c r="AT1608" s="221"/>
      <c r="AU1608" s="221"/>
      <c r="AV1608" s="221"/>
      <c r="AW1608" s="221"/>
      <c r="AX1608" s="221"/>
      <c r="AY1608" s="221"/>
      <c r="AZ1608" s="221"/>
    </row>
    <row r="1609" spans="1:52" x14ac:dyDescent="0.15">
      <c r="A1609" s="278"/>
      <c r="B1609" s="274"/>
      <c r="C1609" s="340"/>
      <c r="D1609" s="340"/>
      <c r="E1609" s="341"/>
      <c r="F1609" s="341"/>
      <c r="G1609" s="341"/>
      <c r="H1609" s="341"/>
      <c r="I1609" s="341"/>
      <c r="J1609" s="341"/>
      <c r="AH1609" s="221"/>
      <c r="AI1609" s="221"/>
      <c r="AJ1609" s="221"/>
      <c r="AK1609" s="221"/>
      <c r="AL1609" s="221"/>
      <c r="AM1609" s="221"/>
      <c r="AN1609" s="221"/>
      <c r="AO1609" s="221"/>
      <c r="AP1609" s="221"/>
      <c r="AQ1609" s="219"/>
      <c r="AR1609" s="219"/>
      <c r="AS1609" s="221"/>
      <c r="AT1609" s="221"/>
      <c r="AU1609" s="221"/>
      <c r="AV1609" s="221"/>
      <c r="AW1609" s="221"/>
      <c r="AX1609" s="221"/>
      <c r="AY1609" s="221"/>
      <c r="AZ1609" s="221"/>
    </row>
    <row r="1610" spans="1:52" x14ac:dyDescent="0.15">
      <c r="A1610" s="278"/>
      <c r="B1610" s="274"/>
      <c r="C1610" s="340"/>
      <c r="D1610" s="340"/>
      <c r="E1610" s="341"/>
      <c r="F1610" s="341"/>
      <c r="G1610" s="341"/>
      <c r="H1610" s="341"/>
      <c r="I1610" s="341"/>
      <c r="J1610" s="341"/>
      <c r="AH1610" s="221"/>
      <c r="AI1610" s="221"/>
      <c r="AJ1610" s="221"/>
      <c r="AK1610" s="221"/>
      <c r="AL1610" s="221"/>
      <c r="AM1610" s="221"/>
      <c r="AN1610" s="221"/>
      <c r="AO1610" s="221"/>
      <c r="AP1610" s="221"/>
      <c r="AQ1610" s="219"/>
      <c r="AR1610" s="219"/>
      <c r="AS1610" s="221"/>
      <c r="AT1610" s="221"/>
      <c r="AU1610" s="221"/>
      <c r="AV1610" s="221"/>
      <c r="AW1610" s="221"/>
      <c r="AX1610" s="221"/>
      <c r="AY1610" s="221"/>
      <c r="AZ1610" s="221"/>
    </row>
    <row r="1611" spans="1:52" x14ac:dyDescent="0.15">
      <c r="A1611" s="278"/>
      <c r="B1611" s="274"/>
      <c r="C1611" s="340"/>
      <c r="D1611" s="340"/>
      <c r="E1611" s="341"/>
      <c r="F1611" s="341"/>
      <c r="G1611" s="341"/>
      <c r="H1611" s="341"/>
      <c r="I1611" s="341"/>
      <c r="J1611" s="341"/>
      <c r="AH1611" s="221"/>
      <c r="AI1611" s="221"/>
      <c r="AJ1611" s="221"/>
      <c r="AK1611" s="221"/>
      <c r="AL1611" s="221"/>
      <c r="AM1611" s="221"/>
      <c r="AN1611" s="221"/>
      <c r="AO1611" s="221"/>
      <c r="AP1611" s="221"/>
      <c r="AQ1611" s="219"/>
      <c r="AR1611" s="219"/>
      <c r="AS1611" s="221"/>
      <c r="AT1611" s="221"/>
      <c r="AU1611" s="221"/>
      <c r="AV1611" s="221"/>
      <c r="AW1611" s="221"/>
      <c r="AX1611" s="221"/>
      <c r="AY1611" s="221"/>
      <c r="AZ1611" s="221"/>
    </row>
    <row r="1612" spans="1:52" x14ac:dyDescent="0.15">
      <c r="A1612" s="278"/>
      <c r="B1612" s="274"/>
      <c r="C1612" s="340"/>
      <c r="D1612" s="340"/>
      <c r="E1612" s="341"/>
      <c r="F1612" s="341"/>
      <c r="G1612" s="341"/>
      <c r="H1612" s="341"/>
      <c r="I1612" s="341"/>
      <c r="J1612" s="341"/>
      <c r="AH1612" s="221"/>
      <c r="AI1612" s="221"/>
      <c r="AJ1612" s="221"/>
      <c r="AK1612" s="221"/>
      <c r="AL1612" s="221"/>
      <c r="AM1612" s="221"/>
      <c r="AN1612" s="221"/>
      <c r="AO1612" s="221"/>
      <c r="AP1612" s="221"/>
      <c r="AQ1612" s="219"/>
      <c r="AR1612" s="219"/>
      <c r="AS1612" s="221"/>
      <c r="AT1612" s="221"/>
      <c r="AU1612" s="221"/>
      <c r="AV1612" s="221"/>
      <c r="AW1612" s="221"/>
      <c r="AX1612" s="221"/>
      <c r="AY1612" s="221"/>
      <c r="AZ1612" s="221"/>
    </row>
    <row r="1613" spans="1:52" x14ac:dyDescent="0.15">
      <c r="A1613" s="278"/>
      <c r="B1613" s="274"/>
      <c r="C1613" s="340"/>
      <c r="D1613" s="340"/>
      <c r="E1613" s="341"/>
      <c r="F1613" s="341"/>
      <c r="G1613" s="341"/>
      <c r="H1613" s="341"/>
      <c r="I1613" s="341"/>
      <c r="J1613" s="341"/>
      <c r="AH1613" s="221"/>
      <c r="AI1613" s="221"/>
      <c r="AJ1613" s="221"/>
      <c r="AK1613" s="221"/>
      <c r="AL1613" s="221"/>
      <c r="AM1613" s="221"/>
      <c r="AN1613" s="221"/>
      <c r="AO1613" s="221"/>
      <c r="AP1613" s="221"/>
      <c r="AQ1613" s="219"/>
      <c r="AR1613" s="219"/>
      <c r="AS1613" s="221"/>
      <c r="AT1613" s="221"/>
      <c r="AU1613" s="221"/>
      <c r="AV1613" s="221"/>
      <c r="AW1613" s="221"/>
      <c r="AX1613" s="221"/>
      <c r="AY1613" s="221"/>
      <c r="AZ1613" s="221"/>
    </row>
    <row r="1614" spans="1:52" x14ac:dyDescent="0.15">
      <c r="A1614" s="278"/>
      <c r="B1614" s="274"/>
      <c r="C1614" s="340"/>
      <c r="D1614" s="340"/>
      <c r="E1614" s="341"/>
      <c r="F1614" s="341"/>
      <c r="G1614" s="341"/>
      <c r="H1614" s="341"/>
      <c r="I1614" s="341"/>
      <c r="J1614" s="341"/>
      <c r="AH1614" s="221"/>
      <c r="AI1614" s="221"/>
      <c r="AJ1614" s="221"/>
      <c r="AK1614" s="221"/>
      <c r="AL1614" s="221"/>
      <c r="AM1614" s="221"/>
      <c r="AN1614" s="221"/>
      <c r="AO1614" s="221"/>
      <c r="AP1614" s="221"/>
      <c r="AQ1614" s="219"/>
      <c r="AR1614" s="219"/>
      <c r="AS1614" s="221"/>
      <c r="AT1614" s="221"/>
      <c r="AU1614" s="221"/>
      <c r="AV1614" s="221"/>
      <c r="AW1614" s="221"/>
      <c r="AX1614" s="221"/>
      <c r="AY1614" s="221"/>
      <c r="AZ1614" s="221"/>
    </row>
    <row r="1615" spans="1:52" x14ac:dyDescent="0.15">
      <c r="A1615" s="278"/>
      <c r="B1615" s="274"/>
      <c r="C1615" s="340"/>
      <c r="D1615" s="340"/>
      <c r="E1615" s="341"/>
      <c r="F1615" s="341"/>
      <c r="G1615" s="341"/>
      <c r="H1615" s="341"/>
      <c r="I1615" s="341"/>
      <c r="J1615" s="341"/>
      <c r="AH1615" s="221"/>
      <c r="AI1615" s="221"/>
      <c r="AJ1615" s="221"/>
      <c r="AK1615" s="221"/>
      <c r="AL1615" s="221"/>
      <c r="AM1615" s="221"/>
      <c r="AN1615" s="221"/>
      <c r="AO1615" s="221"/>
      <c r="AP1615" s="221"/>
      <c r="AQ1615" s="219"/>
      <c r="AR1615" s="219"/>
      <c r="AS1615" s="221"/>
      <c r="AT1615" s="221"/>
      <c r="AU1615" s="221"/>
      <c r="AV1615" s="221"/>
      <c r="AW1615" s="221"/>
      <c r="AX1615" s="221"/>
      <c r="AY1615" s="221"/>
      <c r="AZ1615" s="221"/>
    </row>
    <row r="1616" spans="1:52" x14ac:dyDescent="0.15">
      <c r="A1616" s="278"/>
      <c r="B1616" s="274"/>
      <c r="C1616" s="340"/>
      <c r="D1616" s="340"/>
      <c r="E1616" s="341"/>
      <c r="F1616" s="341"/>
      <c r="G1616" s="341"/>
      <c r="H1616" s="341"/>
      <c r="I1616" s="341"/>
      <c r="J1616" s="341"/>
      <c r="AH1616" s="221"/>
      <c r="AI1616" s="221"/>
      <c r="AJ1616" s="221"/>
      <c r="AK1616" s="221"/>
      <c r="AL1616" s="221"/>
      <c r="AM1616" s="221"/>
      <c r="AN1616" s="221"/>
      <c r="AO1616" s="221"/>
      <c r="AP1616" s="221"/>
      <c r="AQ1616" s="219"/>
      <c r="AR1616" s="219"/>
      <c r="AS1616" s="221"/>
      <c r="AT1616" s="221"/>
      <c r="AU1616" s="221"/>
      <c r="AV1616" s="221"/>
      <c r="AW1616" s="221"/>
      <c r="AX1616" s="221"/>
      <c r="AY1616" s="221"/>
      <c r="AZ1616" s="221"/>
    </row>
    <row r="1617" spans="1:52" x14ac:dyDescent="0.15">
      <c r="A1617" s="278"/>
      <c r="B1617" s="274"/>
      <c r="C1617" s="340"/>
      <c r="D1617" s="340"/>
      <c r="E1617" s="341"/>
      <c r="F1617" s="341"/>
      <c r="G1617" s="341"/>
      <c r="H1617" s="341"/>
      <c r="I1617" s="341"/>
      <c r="J1617" s="341"/>
      <c r="AH1617" s="221"/>
      <c r="AI1617" s="221"/>
      <c r="AJ1617" s="221"/>
      <c r="AK1617" s="221"/>
      <c r="AL1617" s="221"/>
      <c r="AM1617" s="221"/>
      <c r="AN1617" s="221"/>
      <c r="AO1617" s="221"/>
      <c r="AP1617" s="221"/>
      <c r="AQ1617" s="219"/>
      <c r="AR1617" s="219"/>
      <c r="AS1617" s="221"/>
      <c r="AT1617" s="221"/>
      <c r="AU1617" s="221"/>
      <c r="AV1617" s="221"/>
      <c r="AW1617" s="221"/>
      <c r="AX1617" s="221"/>
      <c r="AY1617" s="221"/>
      <c r="AZ1617" s="221"/>
    </row>
    <row r="1618" spans="1:52" x14ac:dyDescent="0.15">
      <c r="A1618" s="278"/>
      <c r="B1618" s="274"/>
      <c r="C1618" s="340"/>
      <c r="D1618" s="340"/>
      <c r="E1618" s="341"/>
      <c r="F1618" s="341"/>
      <c r="G1618" s="341"/>
      <c r="H1618" s="341"/>
      <c r="I1618" s="341"/>
      <c r="J1618" s="341"/>
      <c r="AH1618" s="221"/>
      <c r="AI1618" s="221"/>
      <c r="AJ1618" s="221"/>
      <c r="AK1618" s="221"/>
      <c r="AL1618" s="221"/>
      <c r="AM1618" s="221"/>
      <c r="AN1618" s="221"/>
      <c r="AO1618" s="221"/>
      <c r="AP1618" s="221"/>
      <c r="AQ1618" s="219"/>
      <c r="AR1618" s="219"/>
      <c r="AS1618" s="221"/>
      <c r="AT1618" s="221"/>
      <c r="AU1618" s="221"/>
      <c r="AV1618" s="221"/>
      <c r="AW1618" s="221"/>
      <c r="AX1618" s="221"/>
      <c r="AY1618" s="221"/>
      <c r="AZ1618" s="221"/>
    </row>
    <row r="1619" spans="1:52" x14ac:dyDescent="0.15">
      <c r="A1619" s="278"/>
      <c r="B1619" s="274"/>
      <c r="C1619" s="340"/>
      <c r="D1619" s="340"/>
      <c r="E1619" s="341"/>
      <c r="F1619" s="341"/>
      <c r="G1619" s="341"/>
      <c r="H1619" s="341"/>
      <c r="I1619" s="341"/>
      <c r="J1619" s="341"/>
      <c r="AH1619" s="221"/>
      <c r="AI1619" s="221"/>
      <c r="AJ1619" s="221"/>
      <c r="AK1619" s="221"/>
      <c r="AL1619" s="221"/>
      <c r="AM1619" s="221"/>
      <c r="AN1619" s="221"/>
      <c r="AO1619" s="221"/>
      <c r="AP1619" s="221"/>
      <c r="AQ1619" s="219"/>
      <c r="AR1619" s="219"/>
      <c r="AS1619" s="221"/>
      <c r="AT1619" s="221"/>
      <c r="AU1619" s="221"/>
      <c r="AV1619" s="221"/>
      <c r="AW1619" s="221"/>
      <c r="AX1619" s="221"/>
      <c r="AY1619" s="221"/>
      <c r="AZ1619" s="221"/>
    </row>
    <row r="1620" spans="1:52" x14ac:dyDescent="0.15">
      <c r="A1620" s="278"/>
      <c r="B1620" s="274"/>
      <c r="C1620" s="340"/>
      <c r="D1620" s="340"/>
      <c r="E1620" s="341"/>
      <c r="F1620" s="341"/>
      <c r="G1620" s="341"/>
      <c r="H1620" s="341"/>
      <c r="I1620" s="341"/>
      <c r="J1620" s="341"/>
      <c r="AH1620" s="221"/>
      <c r="AI1620" s="221"/>
      <c r="AJ1620" s="221"/>
      <c r="AK1620" s="221"/>
      <c r="AL1620" s="221"/>
      <c r="AM1620" s="221"/>
      <c r="AN1620" s="221"/>
      <c r="AO1620" s="221"/>
      <c r="AP1620" s="221"/>
      <c r="AQ1620" s="219"/>
      <c r="AR1620" s="219"/>
      <c r="AS1620" s="221"/>
      <c r="AT1620" s="221"/>
      <c r="AU1620" s="221"/>
      <c r="AV1620" s="221"/>
      <c r="AW1620" s="221"/>
      <c r="AX1620" s="221"/>
      <c r="AY1620" s="221"/>
      <c r="AZ1620" s="221"/>
    </row>
    <row r="1621" spans="1:52" x14ac:dyDescent="0.15">
      <c r="A1621" s="278"/>
      <c r="B1621" s="274"/>
      <c r="C1621" s="340"/>
      <c r="D1621" s="340"/>
      <c r="E1621" s="341"/>
      <c r="F1621" s="341"/>
      <c r="G1621" s="341"/>
      <c r="H1621" s="341"/>
      <c r="I1621" s="341"/>
      <c r="J1621" s="341"/>
      <c r="AH1621" s="221"/>
      <c r="AI1621" s="221"/>
      <c r="AJ1621" s="221"/>
      <c r="AK1621" s="221"/>
      <c r="AL1621" s="221"/>
      <c r="AM1621" s="221"/>
      <c r="AN1621" s="221"/>
      <c r="AO1621" s="221"/>
      <c r="AP1621" s="221"/>
      <c r="AQ1621" s="219"/>
      <c r="AR1621" s="219"/>
      <c r="AS1621" s="221"/>
      <c r="AT1621" s="221"/>
      <c r="AU1621" s="221"/>
      <c r="AV1621" s="221"/>
      <c r="AW1621" s="221"/>
      <c r="AX1621" s="221"/>
      <c r="AY1621" s="221"/>
      <c r="AZ1621" s="221"/>
    </row>
    <row r="1622" spans="1:52" x14ac:dyDescent="0.15">
      <c r="A1622" s="278"/>
      <c r="B1622" s="274"/>
      <c r="C1622" s="340"/>
      <c r="D1622" s="340"/>
      <c r="E1622" s="341"/>
      <c r="F1622" s="341"/>
      <c r="G1622" s="341"/>
      <c r="H1622" s="341"/>
      <c r="I1622" s="341"/>
      <c r="J1622" s="341"/>
      <c r="AH1622" s="221"/>
      <c r="AI1622" s="221"/>
      <c r="AJ1622" s="221"/>
      <c r="AK1622" s="221"/>
      <c r="AL1622" s="221"/>
      <c r="AM1622" s="221"/>
      <c r="AN1622" s="221"/>
      <c r="AO1622" s="221"/>
      <c r="AP1622" s="221"/>
      <c r="AQ1622" s="219"/>
      <c r="AR1622" s="219"/>
      <c r="AS1622" s="221"/>
      <c r="AT1622" s="221"/>
      <c r="AU1622" s="221"/>
      <c r="AV1622" s="221"/>
      <c r="AW1622" s="221"/>
      <c r="AX1622" s="221"/>
      <c r="AY1622" s="221"/>
      <c r="AZ1622" s="221"/>
    </row>
    <row r="1623" spans="1:52" x14ac:dyDescent="0.15">
      <c r="A1623" s="278"/>
      <c r="B1623" s="274"/>
      <c r="C1623" s="340"/>
      <c r="D1623" s="340"/>
      <c r="E1623" s="341"/>
      <c r="F1623" s="341"/>
      <c r="G1623" s="341"/>
      <c r="H1623" s="341"/>
      <c r="I1623" s="341"/>
      <c r="J1623" s="341"/>
      <c r="AH1623" s="221"/>
      <c r="AI1623" s="221"/>
      <c r="AJ1623" s="221"/>
      <c r="AK1623" s="221"/>
      <c r="AL1623" s="221"/>
      <c r="AM1623" s="221"/>
      <c r="AN1623" s="221"/>
      <c r="AO1623" s="221"/>
      <c r="AP1623" s="221"/>
      <c r="AQ1623" s="219"/>
      <c r="AR1623" s="219"/>
      <c r="AS1623" s="221"/>
      <c r="AT1623" s="221"/>
      <c r="AU1623" s="221"/>
      <c r="AV1623" s="221"/>
      <c r="AW1623" s="221"/>
      <c r="AX1623" s="221"/>
      <c r="AY1623" s="221"/>
      <c r="AZ1623" s="221"/>
    </row>
    <row r="1624" spans="1:52" x14ac:dyDescent="0.15">
      <c r="A1624" s="278"/>
      <c r="B1624" s="274"/>
      <c r="C1624" s="340"/>
      <c r="D1624" s="340"/>
      <c r="E1624" s="341"/>
      <c r="F1624" s="341"/>
      <c r="G1624" s="341"/>
      <c r="H1624" s="341"/>
      <c r="I1624" s="341"/>
      <c r="J1624" s="341"/>
      <c r="AH1624" s="221"/>
      <c r="AI1624" s="221"/>
      <c r="AJ1624" s="221"/>
      <c r="AK1624" s="221"/>
      <c r="AL1624" s="221"/>
      <c r="AM1624" s="221"/>
      <c r="AN1624" s="221"/>
      <c r="AO1624" s="221"/>
      <c r="AP1624" s="221"/>
      <c r="AQ1624" s="219"/>
      <c r="AR1624" s="219"/>
      <c r="AS1624" s="221"/>
      <c r="AT1624" s="221"/>
      <c r="AU1624" s="221"/>
      <c r="AV1624" s="221"/>
      <c r="AW1624" s="221"/>
      <c r="AX1624" s="221"/>
      <c r="AY1624" s="221"/>
      <c r="AZ1624" s="221"/>
    </row>
    <row r="1625" spans="1:52" x14ac:dyDescent="0.15">
      <c r="A1625" s="278"/>
      <c r="B1625" s="274"/>
      <c r="C1625" s="340"/>
      <c r="D1625" s="340"/>
      <c r="E1625" s="341"/>
      <c r="F1625" s="341"/>
      <c r="G1625" s="341"/>
      <c r="H1625" s="341"/>
      <c r="I1625" s="341"/>
      <c r="J1625" s="341"/>
      <c r="AH1625" s="221"/>
      <c r="AI1625" s="221"/>
      <c r="AJ1625" s="221"/>
      <c r="AK1625" s="221"/>
      <c r="AL1625" s="221"/>
      <c r="AM1625" s="221"/>
      <c r="AN1625" s="221"/>
      <c r="AO1625" s="221"/>
      <c r="AP1625" s="221"/>
      <c r="AQ1625" s="219"/>
      <c r="AR1625" s="219"/>
      <c r="AS1625" s="221"/>
      <c r="AT1625" s="221"/>
      <c r="AU1625" s="221"/>
      <c r="AV1625" s="221"/>
      <c r="AW1625" s="221"/>
      <c r="AX1625" s="221"/>
      <c r="AY1625" s="221"/>
      <c r="AZ1625" s="221"/>
    </row>
    <row r="1626" spans="1:52" x14ac:dyDescent="0.15">
      <c r="A1626" s="278"/>
      <c r="B1626" s="274"/>
      <c r="C1626" s="340"/>
      <c r="D1626" s="340"/>
      <c r="E1626" s="341"/>
      <c r="F1626" s="341"/>
      <c r="G1626" s="341"/>
      <c r="H1626" s="341"/>
      <c r="I1626" s="341"/>
      <c r="J1626" s="341"/>
      <c r="AH1626" s="221"/>
      <c r="AI1626" s="221"/>
      <c r="AJ1626" s="221"/>
      <c r="AK1626" s="221"/>
      <c r="AL1626" s="221"/>
      <c r="AM1626" s="221"/>
      <c r="AN1626" s="221"/>
      <c r="AO1626" s="221"/>
      <c r="AP1626" s="221"/>
      <c r="AQ1626" s="219"/>
      <c r="AR1626" s="219"/>
      <c r="AS1626" s="221"/>
      <c r="AT1626" s="221"/>
      <c r="AU1626" s="221"/>
      <c r="AV1626" s="221"/>
      <c r="AW1626" s="221"/>
      <c r="AX1626" s="221"/>
      <c r="AY1626" s="221"/>
      <c r="AZ1626" s="221"/>
    </row>
    <row r="1627" spans="1:52" x14ac:dyDescent="0.15">
      <c r="A1627" s="278"/>
      <c r="B1627" s="274"/>
      <c r="C1627" s="340"/>
      <c r="D1627" s="340"/>
      <c r="E1627" s="341"/>
      <c r="F1627" s="341"/>
      <c r="G1627" s="341"/>
      <c r="H1627" s="341"/>
      <c r="I1627" s="341"/>
      <c r="J1627" s="341"/>
      <c r="AH1627" s="221"/>
      <c r="AI1627" s="221"/>
      <c r="AJ1627" s="221"/>
      <c r="AK1627" s="221"/>
      <c r="AL1627" s="221"/>
      <c r="AM1627" s="221"/>
      <c r="AN1627" s="221"/>
      <c r="AO1627" s="221"/>
      <c r="AP1627" s="221"/>
      <c r="AQ1627" s="219"/>
      <c r="AR1627" s="219"/>
      <c r="AS1627" s="221"/>
      <c r="AT1627" s="221"/>
      <c r="AU1627" s="221"/>
      <c r="AV1627" s="221"/>
      <c r="AW1627" s="221"/>
      <c r="AX1627" s="221"/>
      <c r="AY1627" s="221"/>
      <c r="AZ1627" s="221"/>
    </row>
    <row r="1628" spans="1:52" x14ac:dyDescent="0.15">
      <c r="A1628" s="278"/>
      <c r="B1628" s="274"/>
      <c r="C1628" s="340"/>
      <c r="D1628" s="340"/>
      <c r="E1628" s="341"/>
      <c r="F1628" s="341"/>
      <c r="G1628" s="341"/>
      <c r="H1628" s="341"/>
      <c r="I1628" s="341"/>
      <c r="J1628" s="341"/>
      <c r="AH1628" s="221"/>
      <c r="AI1628" s="221"/>
      <c r="AJ1628" s="221"/>
      <c r="AK1628" s="221"/>
      <c r="AL1628" s="221"/>
      <c r="AM1628" s="221"/>
      <c r="AN1628" s="221"/>
      <c r="AO1628" s="221"/>
      <c r="AP1628" s="221"/>
      <c r="AQ1628" s="219"/>
      <c r="AR1628" s="219"/>
      <c r="AS1628" s="221"/>
      <c r="AT1628" s="221"/>
      <c r="AU1628" s="221"/>
      <c r="AV1628" s="221"/>
      <c r="AW1628" s="221"/>
      <c r="AX1628" s="221"/>
      <c r="AY1628" s="221"/>
      <c r="AZ1628" s="221"/>
    </row>
    <row r="1629" spans="1:52" x14ac:dyDescent="0.15">
      <c r="A1629" s="278"/>
      <c r="B1629" s="274"/>
      <c r="C1629" s="340"/>
      <c r="D1629" s="340"/>
      <c r="E1629" s="341"/>
      <c r="F1629" s="341"/>
      <c r="G1629" s="341"/>
      <c r="H1629" s="341"/>
      <c r="I1629" s="341"/>
      <c r="J1629" s="341"/>
      <c r="AH1629" s="221"/>
      <c r="AI1629" s="221"/>
      <c r="AJ1629" s="221"/>
      <c r="AK1629" s="221"/>
      <c r="AL1629" s="221"/>
      <c r="AM1629" s="221"/>
      <c r="AN1629" s="221"/>
      <c r="AO1629" s="221"/>
      <c r="AP1629" s="221"/>
      <c r="AQ1629" s="219"/>
      <c r="AR1629" s="219"/>
      <c r="AS1629" s="221"/>
      <c r="AT1629" s="221"/>
      <c r="AU1629" s="221"/>
      <c r="AV1629" s="221"/>
      <c r="AW1629" s="221"/>
      <c r="AX1629" s="221"/>
      <c r="AY1629" s="221"/>
      <c r="AZ1629" s="221"/>
    </row>
    <row r="1630" spans="1:52" x14ac:dyDescent="0.15">
      <c r="A1630" s="278"/>
      <c r="B1630" s="274"/>
      <c r="C1630" s="340"/>
      <c r="D1630" s="340"/>
      <c r="E1630" s="341"/>
      <c r="F1630" s="341"/>
      <c r="G1630" s="341"/>
      <c r="H1630" s="341"/>
      <c r="I1630" s="341"/>
      <c r="J1630" s="341"/>
      <c r="AH1630" s="221"/>
      <c r="AI1630" s="221"/>
      <c r="AJ1630" s="221"/>
      <c r="AK1630" s="221"/>
      <c r="AL1630" s="221"/>
      <c r="AM1630" s="221"/>
      <c r="AN1630" s="221"/>
      <c r="AO1630" s="221"/>
      <c r="AP1630" s="221"/>
      <c r="AQ1630" s="219"/>
      <c r="AR1630" s="219"/>
      <c r="AS1630" s="221"/>
      <c r="AT1630" s="221"/>
      <c r="AU1630" s="221"/>
      <c r="AV1630" s="221"/>
      <c r="AW1630" s="221"/>
      <c r="AX1630" s="221"/>
      <c r="AY1630" s="221"/>
      <c r="AZ1630" s="221"/>
    </row>
    <row r="1631" spans="1:52" x14ac:dyDescent="0.15">
      <c r="A1631" s="278"/>
      <c r="B1631" s="274"/>
      <c r="C1631" s="340"/>
      <c r="D1631" s="340"/>
      <c r="E1631" s="341"/>
      <c r="F1631" s="341"/>
      <c r="G1631" s="341"/>
      <c r="H1631" s="341"/>
      <c r="I1631" s="341"/>
      <c r="J1631" s="341"/>
      <c r="AH1631" s="221"/>
      <c r="AI1631" s="221"/>
      <c r="AJ1631" s="221"/>
      <c r="AK1631" s="221"/>
      <c r="AL1631" s="221"/>
      <c r="AM1631" s="221"/>
      <c r="AN1631" s="221"/>
      <c r="AO1631" s="221"/>
      <c r="AP1631" s="221"/>
      <c r="AQ1631" s="219"/>
      <c r="AR1631" s="219"/>
      <c r="AS1631" s="221"/>
      <c r="AT1631" s="221"/>
      <c r="AU1631" s="221"/>
      <c r="AV1631" s="221"/>
      <c r="AW1631" s="221"/>
      <c r="AX1631" s="221"/>
      <c r="AY1631" s="221"/>
      <c r="AZ1631" s="221"/>
    </row>
    <row r="1632" spans="1:52" x14ac:dyDescent="0.15">
      <c r="A1632" s="278"/>
      <c r="B1632" s="274"/>
      <c r="C1632" s="340"/>
      <c r="D1632" s="340"/>
      <c r="E1632" s="341"/>
      <c r="F1632" s="341"/>
      <c r="G1632" s="341"/>
      <c r="H1632" s="341"/>
      <c r="I1632" s="341"/>
      <c r="J1632" s="341"/>
      <c r="AH1632" s="221"/>
      <c r="AI1632" s="221"/>
      <c r="AJ1632" s="221"/>
      <c r="AK1632" s="221"/>
      <c r="AL1632" s="221"/>
      <c r="AM1632" s="221"/>
      <c r="AN1632" s="221"/>
      <c r="AO1632" s="221"/>
      <c r="AP1632" s="221"/>
      <c r="AQ1632" s="219"/>
      <c r="AR1632" s="219"/>
      <c r="AS1632" s="221"/>
      <c r="AT1632" s="221"/>
      <c r="AU1632" s="221"/>
      <c r="AV1632" s="221"/>
      <c r="AW1632" s="221"/>
      <c r="AX1632" s="221"/>
      <c r="AY1632" s="221"/>
      <c r="AZ1632" s="221"/>
    </row>
    <row r="1633" spans="1:52" x14ac:dyDescent="0.15">
      <c r="A1633" s="278"/>
      <c r="B1633" s="274"/>
      <c r="C1633" s="340"/>
      <c r="D1633" s="340"/>
      <c r="E1633" s="341"/>
      <c r="F1633" s="341"/>
      <c r="G1633" s="341"/>
      <c r="H1633" s="341"/>
      <c r="I1633" s="341"/>
      <c r="J1633" s="341"/>
      <c r="AH1633" s="221"/>
      <c r="AI1633" s="221"/>
      <c r="AJ1633" s="221"/>
      <c r="AK1633" s="221"/>
      <c r="AL1633" s="221"/>
      <c r="AM1633" s="221"/>
      <c r="AN1633" s="221"/>
      <c r="AO1633" s="221"/>
      <c r="AP1633" s="221"/>
      <c r="AQ1633" s="219"/>
      <c r="AR1633" s="219"/>
      <c r="AS1633" s="221"/>
      <c r="AT1633" s="221"/>
      <c r="AU1633" s="221"/>
      <c r="AV1633" s="221"/>
      <c r="AW1633" s="221"/>
      <c r="AX1633" s="221"/>
      <c r="AY1633" s="221"/>
      <c r="AZ1633" s="221"/>
    </row>
    <row r="1634" spans="1:52" x14ac:dyDescent="0.15">
      <c r="A1634" s="278"/>
      <c r="B1634" s="274"/>
      <c r="C1634" s="340"/>
      <c r="D1634" s="340"/>
      <c r="E1634" s="341"/>
      <c r="F1634" s="341"/>
      <c r="G1634" s="341"/>
      <c r="H1634" s="341"/>
      <c r="I1634" s="341"/>
      <c r="J1634" s="341"/>
      <c r="AH1634" s="221"/>
      <c r="AI1634" s="221"/>
      <c r="AJ1634" s="221"/>
      <c r="AK1634" s="221"/>
      <c r="AL1634" s="221"/>
      <c r="AM1634" s="221"/>
      <c r="AN1634" s="221"/>
      <c r="AO1634" s="221"/>
      <c r="AP1634" s="221"/>
      <c r="AQ1634" s="219"/>
      <c r="AR1634" s="219"/>
      <c r="AS1634" s="221"/>
      <c r="AT1634" s="221"/>
      <c r="AU1634" s="221"/>
      <c r="AV1634" s="221"/>
      <c r="AW1634" s="221"/>
      <c r="AX1634" s="221"/>
      <c r="AY1634" s="221"/>
      <c r="AZ1634" s="221"/>
    </row>
    <row r="1635" spans="1:52" x14ac:dyDescent="0.15">
      <c r="A1635" s="278"/>
      <c r="B1635" s="274"/>
      <c r="C1635" s="340"/>
      <c r="D1635" s="340"/>
      <c r="E1635" s="341"/>
      <c r="F1635" s="341"/>
      <c r="G1635" s="341"/>
      <c r="H1635" s="341"/>
      <c r="I1635" s="341"/>
      <c r="J1635" s="341"/>
      <c r="AH1635" s="221"/>
      <c r="AI1635" s="221"/>
      <c r="AJ1635" s="221"/>
      <c r="AK1635" s="221"/>
      <c r="AL1635" s="221"/>
      <c r="AM1635" s="221"/>
      <c r="AN1635" s="221"/>
      <c r="AO1635" s="221"/>
      <c r="AP1635" s="221"/>
      <c r="AQ1635" s="219"/>
      <c r="AR1635" s="219"/>
      <c r="AS1635" s="221"/>
      <c r="AT1635" s="221"/>
      <c r="AU1635" s="221"/>
      <c r="AV1635" s="221"/>
      <c r="AW1635" s="221"/>
      <c r="AX1635" s="221"/>
      <c r="AY1635" s="221"/>
      <c r="AZ1635" s="221"/>
    </row>
    <row r="1636" spans="1:52" x14ac:dyDescent="0.15">
      <c r="A1636" s="278"/>
      <c r="B1636" s="274"/>
      <c r="C1636" s="340"/>
      <c r="D1636" s="340"/>
      <c r="E1636" s="341"/>
      <c r="F1636" s="341"/>
      <c r="G1636" s="341"/>
      <c r="H1636" s="341"/>
      <c r="I1636" s="341"/>
      <c r="J1636" s="341"/>
      <c r="AH1636" s="221"/>
      <c r="AI1636" s="221"/>
      <c r="AJ1636" s="221"/>
      <c r="AK1636" s="221"/>
      <c r="AL1636" s="221"/>
      <c r="AM1636" s="221"/>
      <c r="AN1636" s="221"/>
      <c r="AO1636" s="221"/>
      <c r="AP1636" s="221"/>
      <c r="AQ1636" s="219"/>
      <c r="AR1636" s="219"/>
      <c r="AS1636" s="221"/>
      <c r="AT1636" s="221"/>
      <c r="AU1636" s="221"/>
      <c r="AV1636" s="221"/>
      <c r="AW1636" s="221"/>
      <c r="AX1636" s="221"/>
      <c r="AY1636" s="221"/>
      <c r="AZ1636" s="221"/>
    </row>
    <row r="1637" spans="1:52" x14ac:dyDescent="0.15">
      <c r="A1637" s="278"/>
      <c r="B1637" s="274"/>
      <c r="C1637" s="340"/>
      <c r="D1637" s="340"/>
      <c r="E1637" s="341"/>
      <c r="F1637" s="341"/>
      <c r="G1637" s="341"/>
      <c r="H1637" s="341"/>
      <c r="I1637" s="341"/>
      <c r="J1637" s="341"/>
      <c r="AH1637" s="221"/>
      <c r="AI1637" s="221"/>
      <c r="AJ1637" s="221"/>
      <c r="AK1637" s="221"/>
      <c r="AL1637" s="221"/>
      <c r="AM1637" s="221"/>
      <c r="AN1637" s="221"/>
      <c r="AO1637" s="221"/>
      <c r="AP1637" s="221"/>
      <c r="AQ1637" s="219"/>
      <c r="AR1637" s="219"/>
      <c r="AS1637" s="221"/>
      <c r="AT1637" s="221"/>
      <c r="AU1637" s="221"/>
      <c r="AV1637" s="221"/>
      <c r="AW1637" s="221"/>
      <c r="AX1637" s="221"/>
      <c r="AY1637" s="221"/>
      <c r="AZ1637" s="221"/>
    </row>
    <row r="1638" spans="1:52" x14ac:dyDescent="0.15">
      <c r="A1638" s="278"/>
      <c r="B1638" s="274"/>
      <c r="C1638" s="340"/>
      <c r="D1638" s="340"/>
      <c r="E1638" s="341"/>
      <c r="F1638" s="341"/>
      <c r="G1638" s="341"/>
      <c r="H1638" s="341"/>
      <c r="I1638" s="341"/>
      <c r="J1638" s="341"/>
      <c r="AH1638" s="221"/>
      <c r="AI1638" s="221"/>
      <c r="AJ1638" s="221"/>
      <c r="AK1638" s="221"/>
      <c r="AL1638" s="221"/>
      <c r="AM1638" s="221"/>
      <c r="AN1638" s="221"/>
      <c r="AO1638" s="221"/>
      <c r="AP1638" s="221"/>
      <c r="AQ1638" s="219"/>
      <c r="AR1638" s="219"/>
      <c r="AS1638" s="221"/>
      <c r="AT1638" s="221"/>
      <c r="AU1638" s="221"/>
      <c r="AV1638" s="221"/>
      <c r="AW1638" s="221"/>
      <c r="AX1638" s="221"/>
      <c r="AY1638" s="221"/>
      <c r="AZ1638" s="221"/>
    </row>
    <row r="1639" spans="1:52" x14ac:dyDescent="0.15">
      <c r="A1639" s="278"/>
      <c r="B1639" s="274"/>
      <c r="C1639" s="340"/>
      <c r="D1639" s="340"/>
      <c r="E1639" s="341"/>
      <c r="F1639" s="341"/>
      <c r="G1639" s="341"/>
      <c r="H1639" s="341"/>
      <c r="I1639" s="341"/>
      <c r="J1639" s="341"/>
      <c r="AH1639" s="221"/>
      <c r="AI1639" s="221"/>
      <c r="AJ1639" s="221"/>
      <c r="AK1639" s="221"/>
      <c r="AL1639" s="221"/>
      <c r="AM1639" s="221"/>
      <c r="AN1639" s="221"/>
      <c r="AO1639" s="221"/>
      <c r="AP1639" s="221"/>
      <c r="AQ1639" s="219"/>
      <c r="AR1639" s="219"/>
      <c r="AS1639" s="221"/>
      <c r="AT1639" s="221"/>
      <c r="AU1639" s="221"/>
      <c r="AV1639" s="221"/>
      <c r="AW1639" s="221"/>
      <c r="AX1639" s="221"/>
      <c r="AY1639" s="221"/>
      <c r="AZ1639" s="221"/>
    </row>
    <row r="1640" spans="1:52" x14ac:dyDescent="0.15">
      <c r="A1640" s="278"/>
      <c r="B1640" s="274"/>
      <c r="C1640" s="340"/>
      <c r="D1640" s="340"/>
      <c r="E1640" s="341"/>
      <c r="F1640" s="341"/>
      <c r="G1640" s="341"/>
      <c r="H1640" s="341"/>
      <c r="I1640" s="341"/>
      <c r="J1640" s="341"/>
      <c r="AH1640" s="221"/>
      <c r="AI1640" s="221"/>
      <c r="AJ1640" s="221"/>
      <c r="AK1640" s="221"/>
      <c r="AL1640" s="221"/>
      <c r="AM1640" s="221"/>
      <c r="AN1640" s="221"/>
      <c r="AO1640" s="221"/>
      <c r="AP1640" s="221"/>
      <c r="AQ1640" s="219"/>
      <c r="AR1640" s="219"/>
      <c r="AS1640" s="221"/>
      <c r="AT1640" s="221"/>
      <c r="AU1640" s="221"/>
      <c r="AV1640" s="221"/>
      <c r="AW1640" s="221"/>
      <c r="AX1640" s="221"/>
      <c r="AY1640" s="221"/>
      <c r="AZ1640" s="221"/>
    </row>
    <row r="1641" spans="1:52" x14ac:dyDescent="0.15">
      <c r="A1641" s="278"/>
      <c r="B1641" s="274"/>
      <c r="C1641" s="340"/>
      <c r="D1641" s="340"/>
      <c r="E1641" s="341"/>
      <c r="F1641" s="341"/>
      <c r="G1641" s="341"/>
      <c r="H1641" s="341"/>
      <c r="I1641" s="341"/>
      <c r="J1641" s="341"/>
      <c r="AH1641" s="221"/>
      <c r="AI1641" s="221"/>
      <c r="AJ1641" s="221"/>
      <c r="AK1641" s="221"/>
      <c r="AL1641" s="221"/>
      <c r="AM1641" s="221"/>
      <c r="AN1641" s="221"/>
      <c r="AO1641" s="221"/>
      <c r="AP1641" s="221"/>
      <c r="AQ1641" s="219"/>
      <c r="AR1641" s="219"/>
      <c r="AS1641" s="221"/>
      <c r="AT1641" s="221"/>
      <c r="AU1641" s="221"/>
      <c r="AV1641" s="221"/>
      <c r="AW1641" s="221"/>
      <c r="AX1641" s="221"/>
      <c r="AY1641" s="221"/>
      <c r="AZ1641" s="221"/>
    </row>
    <row r="1642" spans="1:52" x14ac:dyDescent="0.15">
      <c r="A1642" s="278"/>
      <c r="B1642" s="274"/>
      <c r="C1642" s="340"/>
      <c r="D1642" s="340"/>
      <c r="E1642" s="341"/>
      <c r="F1642" s="341"/>
      <c r="G1642" s="341"/>
      <c r="H1642" s="341"/>
      <c r="I1642" s="341"/>
      <c r="J1642" s="341"/>
      <c r="AH1642" s="221"/>
      <c r="AI1642" s="221"/>
      <c r="AJ1642" s="221"/>
      <c r="AK1642" s="221"/>
      <c r="AL1642" s="221"/>
      <c r="AM1642" s="221"/>
      <c r="AN1642" s="221"/>
      <c r="AO1642" s="221"/>
      <c r="AP1642" s="221"/>
      <c r="AQ1642" s="219"/>
      <c r="AR1642" s="219"/>
      <c r="AS1642" s="221"/>
      <c r="AT1642" s="221"/>
      <c r="AU1642" s="221"/>
      <c r="AV1642" s="221"/>
      <c r="AW1642" s="221"/>
      <c r="AX1642" s="221"/>
      <c r="AY1642" s="221"/>
      <c r="AZ1642" s="221"/>
    </row>
    <row r="1643" spans="1:52" x14ac:dyDescent="0.15">
      <c r="A1643" s="278"/>
      <c r="B1643" s="274"/>
      <c r="C1643" s="340"/>
      <c r="D1643" s="340"/>
      <c r="E1643" s="341"/>
      <c r="F1643" s="341"/>
      <c r="G1643" s="341"/>
      <c r="H1643" s="341"/>
      <c r="I1643" s="341"/>
      <c r="J1643" s="341"/>
      <c r="AH1643" s="221"/>
      <c r="AI1643" s="221"/>
      <c r="AJ1643" s="221"/>
      <c r="AK1643" s="221"/>
      <c r="AL1643" s="221"/>
      <c r="AM1643" s="221"/>
      <c r="AN1643" s="221"/>
      <c r="AO1643" s="221"/>
      <c r="AP1643" s="221"/>
      <c r="AQ1643" s="219"/>
      <c r="AR1643" s="219"/>
      <c r="AS1643" s="221"/>
      <c r="AT1643" s="221"/>
      <c r="AU1643" s="221"/>
      <c r="AV1643" s="221"/>
      <c r="AW1643" s="221"/>
      <c r="AX1643" s="221"/>
      <c r="AY1643" s="221"/>
      <c r="AZ1643" s="221"/>
    </row>
    <row r="1644" spans="1:52" x14ac:dyDescent="0.15">
      <c r="A1644" s="278"/>
      <c r="B1644" s="274"/>
      <c r="C1644" s="340"/>
      <c r="D1644" s="340"/>
      <c r="E1644" s="341"/>
      <c r="F1644" s="341"/>
      <c r="G1644" s="341"/>
      <c r="H1644" s="341"/>
      <c r="I1644" s="341"/>
      <c r="J1644" s="341"/>
      <c r="AH1644" s="221"/>
      <c r="AI1644" s="221"/>
      <c r="AJ1644" s="221"/>
      <c r="AK1644" s="221"/>
      <c r="AL1644" s="221"/>
      <c r="AM1644" s="221"/>
      <c r="AN1644" s="221"/>
      <c r="AO1644" s="221"/>
      <c r="AP1644" s="221"/>
      <c r="AQ1644" s="219"/>
      <c r="AR1644" s="219"/>
      <c r="AS1644" s="221"/>
      <c r="AT1644" s="221"/>
      <c r="AU1644" s="221"/>
      <c r="AV1644" s="221"/>
      <c r="AW1644" s="221"/>
      <c r="AX1644" s="221"/>
      <c r="AY1644" s="221"/>
      <c r="AZ1644" s="221"/>
    </row>
    <row r="1645" spans="1:52" x14ac:dyDescent="0.15">
      <c r="A1645" s="278"/>
      <c r="B1645" s="274"/>
      <c r="C1645" s="340"/>
      <c r="D1645" s="340"/>
      <c r="E1645" s="341"/>
      <c r="F1645" s="341"/>
      <c r="G1645" s="341"/>
      <c r="H1645" s="341"/>
      <c r="I1645" s="341"/>
      <c r="J1645" s="341"/>
      <c r="AH1645" s="221"/>
      <c r="AI1645" s="221"/>
      <c r="AJ1645" s="221"/>
      <c r="AK1645" s="221"/>
      <c r="AL1645" s="221"/>
      <c r="AM1645" s="221"/>
      <c r="AN1645" s="221"/>
      <c r="AO1645" s="221"/>
      <c r="AP1645" s="221"/>
      <c r="AQ1645" s="219"/>
      <c r="AR1645" s="219"/>
      <c r="AS1645" s="221"/>
      <c r="AT1645" s="221"/>
      <c r="AU1645" s="221"/>
      <c r="AV1645" s="221"/>
      <c r="AW1645" s="221"/>
      <c r="AX1645" s="221"/>
      <c r="AY1645" s="221"/>
      <c r="AZ1645" s="221"/>
    </row>
    <row r="1646" spans="1:52" x14ac:dyDescent="0.15">
      <c r="A1646" s="278"/>
      <c r="B1646" s="274"/>
      <c r="C1646" s="340"/>
      <c r="D1646" s="340"/>
      <c r="E1646" s="341"/>
      <c r="F1646" s="341"/>
      <c r="G1646" s="341"/>
      <c r="H1646" s="341"/>
      <c r="I1646" s="341"/>
      <c r="J1646" s="341"/>
      <c r="AH1646" s="221"/>
      <c r="AI1646" s="221"/>
      <c r="AJ1646" s="221"/>
      <c r="AK1646" s="221"/>
      <c r="AL1646" s="221"/>
      <c r="AM1646" s="221"/>
      <c r="AN1646" s="221"/>
      <c r="AO1646" s="221"/>
      <c r="AP1646" s="221"/>
      <c r="AQ1646" s="219"/>
      <c r="AR1646" s="219"/>
      <c r="AS1646" s="221"/>
      <c r="AT1646" s="221"/>
      <c r="AU1646" s="221"/>
      <c r="AV1646" s="221"/>
      <c r="AW1646" s="221"/>
      <c r="AX1646" s="221"/>
      <c r="AY1646" s="221"/>
      <c r="AZ1646" s="221"/>
    </row>
    <row r="1647" spans="1:52" x14ac:dyDescent="0.15">
      <c r="A1647" s="278"/>
      <c r="B1647" s="274"/>
      <c r="C1647" s="340"/>
      <c r="D1647" s="340"/>
      <c r="E1647" s="341"/>
      <c r="F1647" s="341"/>
      <c r="G1647" s="341"/>
      <c r="H1647" s="341"/>
      <c r="I1647" s="341"/>
      <c r="J1647" s="341"/>
      <c r="AH1647" s="221"/>
      <c r="AI1647" s="221"/>
      <c r="AJ1647" s="221"/>
      <c r="AK1647" s="221"/>
      <c r="AL1647" s="221"/>
      <c r="AM1647" s="221"/>
      <c r="AN1647" s="221"/>
      <c r="AO1647" s="221"/>
      <c r="AP1647" s="221"/>
      <c r="AQ1647" s="219"/>
      <c r="AR1647" s="219"/>
      <c r="AS1647" s="221"/>
      <c r="AT1647" s="221"/>
      <c r="AU1647" s="221"/>
      <c r="AV1647" s="221"/>
      <c r="AW1647" s="221"/>
      <c r="AX1647" s="221"/>
      <c r="AY1647" s="221"/>
      <c r="AZ1647" s="221"/>
    </row>
    <row r="1648" spans="1:52" x14ac:dyDescent="0.15">
      <c r="A1648" s="278"/>
      <c r="B1648" s="274"/>
      <c r="C1648" s="340"/>
      <c r="D1648" s="340"/>
      <c r="E1648" s="341"/>
      <c r="F1648" s="341"/>
      <c r="G1648" s="341"/>
      <c r="H1648" s="341"/>
      <c r="I1648" s="341"/>
      <c r="J1648" s="341"/>
      <c r="AH1648" s="221"/>
      <c r="AI1648" s="221"/>
      <c r="AJ1648" s="221"/>
      <c r="AK1648" s="221"/>
      <c r="AL1648" s="221"/>
      <c r="AM1648" s="221"/>
      <c r="AN1648" s="221"/>
      <c r="AO1648" s="221"/>
      <c r="AP1648" s="221"/>
      <c r="AQ1648" s="219"/>
      <c r="AR1648" s="219"/>
      <c r="AS1648" s="221"/>
      <c r="AT1648" s="221"/>
      <c r="AU1648" s="221"/>
      <c r="AV1648" s="221"/>
      <c r="AW1648" s="221"/>
      <c r="AX1648" s="221"/>
      <c r="AY1648" s="221"/>
      <c r="AZ1648" s="221"/>
    </row>
    <row r="1649" spans="1:52" x14ac:dyDescent="0.15">
      <c r="A1649" s="278"/>
      <c r="B1649" s="274"/>
      <c r="C1649" s="340"/>
      <c r="D1649" s="340"/>
      <c r="E1649" s="341"/>
      <c r="F1649" s="341"/>
      <c r="G1649" s="341"/>
      <c r="H1649" s="341"/>
      <c r="I1649" s="341"/>
      <c r="J1649" s="341"/>
      <c r="AH1649" s="221"/>
      <c r="AI1649" s="221"/>
      <c r="AJ1649" s="221"/>
      <c r="AK1649" s="221"/>
      <c r="AL1649" s="221"/>
      <c r="AM1649" s="221"/>
      <c r="AN1649" s="221"/>
      <c r="AO1649" s="221"/>
      <c r="AP1649" s="221"/>
      <c r="AQ1649" s="219"/>
      <c r="AR1649" s="219"/>
      <c r="AS1649" s="221"/>
      <c r="AT1649" s="221"/>
      <c r="AU1649" s="221"/>
      <c r="AV1649" s="221"/>
      <c r="AW1649" s="221"/>
      <c r="AX1649" s="221"/>
      <c r="AY1649" s="221"/>
      <c r="AZ1649" s="221"/>
    </row>
    <row r="1650" spans="1:52" x14ac:dyDescent="0.15">
      <c r="A1650" s="278"/>
      <c r="B1650" s="274"/>
      <c r="C1650" s="340"/>
      <c r="D1650" s="340"/>
      <c r="E1650" s="341"/>
      <c r="F1650" s="341"/>
      <c r="G1650" s="341"/>
      <c r="H1650" s="341"/>
      <c r="I1650" s="341"/>
      <c r="J1650" s="341"/>
      <c r="AH1650" s="221"/>
      <c r="AI1650" s="221"/>
      <c r="AJ1650" s="221"/>
      <c r="AK1650" s="221"/>
      <c r="AL1650" s="221"/>
      <c r="AM1650" s="221"/>
      <c r="AN1650" s="221"/>
      <c r="AO1650" s="221"/>
      <c r="AP1650" s="221"/>
      <c r="AQ1650" s="219"/>
      <c r="AR1650" s="219"/>
      <c r="AS1650" s="221"/>
      <c r="AT1650" s="221"/>
      <c r="AU1650" s="221"/>
      <c r="AV1650" s="221"/>
      <c r="AW1650" s="221"/>
      <c r="AX1650" s="221"/>
      <c r="AY1650" s="221"/>
      <c r="AZ1650" s="221"/>
    </row>
    <row r="1651" spans="1:52" x14ac:dyDescent="0.15">
      <c r="A1651" s="278"/>
      <c r="B1651" s="274"/>
      <c r="C1651" s="340"/>
      <c r="D1651" s="340"/>
      <c r="E1651" s="341"/>
      <c r="F1651" s="341"/>
      <c r="G1651" s="341"/>
      <c r="H1651" s="341"/>
      <c r="I1651" s="341"/>
      <c r="J1651" s="341"/>
      <c r="AH1651" s="221"/>
      <c r="AI1651" s="221"/>
      <c r="AJ1651" s="221"/>
      <c r="AK1651" s="221"/>
      <c r="AL1651" s="221"/>
      <c r="AM1651" s="221"/>
      <c r="AN1651" s="221"/>
      <c r="AO1651" s="221"/>
      <c r="AP1651" s="221"/>
      <c r="AQ1651" s="219"/>
      <c r="AR1651" s="219"/>
      <c r="AS1651" s="221"/>
      <c r="AT1651" s="221"/>
      <c r="AU1651" s="221"/>
      <c r="AV1651" s="221"/>
      <c r="AW1651" s="221"/>
      <c r="AX1651" s="221"/>
      <c r="AY1651" s="221"/>
      <c r="AZ1651" s="221"/>
    </row>
    <row r="1652" spans="1:52" x14ac:dyDescent="0.15">
      <c r="A1652" s="278"/>
      <c r="B1652" s="274"/>
      <c r="C1652" s="340"/>
      <c r="D1652" s="340"/>
      <c r="E1652" s="341"/>
      <c r="F1652" s="341"/>
      <c r="G1652" s="341"/>
      <c r="H1652" s="341"/>
      <c r="I1652" s="341"/>
      <c r="J1652" s="341"/>
      <c r="AH1652" s="221"/>
      <c r="AI1652" s="221"/>
      <c r="AJ1652" s="221"/>
      <c r="AK1652" s="221"/>
      <c r="AL1652" s="221"/>
      <c r="AM1652" s="221"/>
      <c r="AN1652" s="221"/>
      <c r="AO1652" s="221"/>
      <c r="AP1652" s="221"/>
      <c r="AQ1652" s="219"/>
      <c r="AR1652" s="219"/>
      <c r="AS1652" s="221"/>
      <c r="AT1652" s="221"/>
      <c r="AU1652" s="221"/>
      <c r="AV1652" s="221"/>
      <c r="AW1652" s="221"/>
      <c r="AX1652" s="221"/>
      <c r="AY1652" s="221"/>
      <c r="AZ1652" s="221"/>
    </row>
    <row r="1653" spans="1:52" x14ac:dyDescent="0.15">
      <c r="A1653" s="278"/>
      <c r="B1653" s="274"/>
      <c r="C1653" s="340"/>
      <c r="D1653" s="340"/>
      <c r="E1653" s="341"/>
      <c r="F1653" s="341"/>
      <c r="G1653" s="341"/>
      <c r="H1653" s="341"/>
      <c r="I1653" s="341"/>
      <c r="J1653" s="341"/>
      <c r="AH1653" s="221"/>
      <c r="AI1653" s="221"/>
      <c r="AJ1653" s="221"/>
      <c r="AK1653" s="221"/>
      <c r="AL1653" s="221"/>
      <c r="AM1653" s="221"/>
      <c r="AN1653" s="221"/>
      <c r="AO1653" s="221"/>
      <c r="AP1653" s="221"/>
      <c r="AQ1653" s="219"/>
      <c r="AR1653" s="219"/>
      <c r="AS1653" s="221"/>
      <c r="AT1653" s="221"/>
      <c r="AU1653" s="221"/>
      <c r="AV1653" s="221"/>
      <c r="AW1653" s="221"/>
      <c r="AX1653" s="221"/>
      <c r="AY1653" s="221"/>
      <c r="AZ1653" s="221"/>
    </row>
    <row r="1654" spans="1:52" x14ac:dyDescent="0.15">
      <c r="A1654" s="278"/>
      <c r="B1654" s="274"/>
      <c r="C1654" s="340"/>
      <c r="D1654" s="340"/>
      <c r="E1654" s="341"/>
      <c r="F1654" s="341"/>
      <c r="G1654" s="341"/>
      <c r="H1654" s="341"/>
      <c r="I1654" s="341"/>
      <c r="J1654" s="341"/>
      <c r="AH1654" s="221"/>
      <c r="AI1654" s="221"/>
      <c r="AJ1654" s="221"/>
      <c r="AK1654" s="221"/>
      <c r="AL1654" s="221"/>
      <c r="AM1654" s="221"/>
      <c r="AN1654" s="221"/>
      <c r="AO1654" s="221"/>
      <c r="AP1654" s="221"/>
      <c r="AQ1654" s="219"/>
      <c r="AR1654" s="219"/>
      <c r="AS1654" s="221"/>
      <c r="AT1654" s="221"/>
      <c r="AU1654" s="221"/>
      <c r="AV1654" s="221"/>
      <c r="AW1654" s="221"/>
      <c r="AX1654" s="221"/>
      <c r="AY1654" s="221"/>
      <c r="AZ1654" s="221"/>
    </row>
    <row r="1655" spans="1:52" x14ac:dyDescent="0.15">
      <c r="A1655" s="278"/>
      <c r="B1655" s="274"/>
      <c r="C1655" s="340"/>
      <c r="D1655" s="340"/>
      <c r="E1655" s="341"/>
      <c r="F1655" s="341"/>
      <c r="G1655" s="341"/>
      <c r="H1655" s="341"/>
      <c r="I1655" s="341"/>
      <c r="J1655" s="341"/>
      <c r="AH1655" s="221"/>
      <c r="AI1655" s="221"/>
      <c r="AJ1655" s="221"/>
      <c r="AK1655" s="221"/>
      <c r="AL1655" s="221"/>
      <c r="AM1655" s="221"/>
      <c r="AN1655" s="221"/>
      <c r="AO1655" s="221"/>
      <c r="AP1655" s="221"/>
      <c r="AQ1655" s="219"/>
      <c r="AR1655" s="219"/>
      <c r="AS1655" s="221"/>
      <c r="AT1655" s="221"/>
      <c r="AU1655" s="221"/>
      <c r="AV1655" s="221"/>
      <c r="AW1655" s="221"/>
      <c r="AX1655" s="221"/>
      <c r="AY1655" s="221"/>
      <c r="AZ1655" s="221"/>
    </row>
    <row r="1656" spans="1:52" x14ac:dyDescent="0.15">
      <c r="A1656" s="278"/>
      <c r="B1656" s="274"/>
      <c r="C1656" s="340"/>
      <c r="D1656" s="340"/>
      <c r="E1656" s="341"/>
      <c r="F1656" s="341"/>
      <c r="G1656" s="341"/>
      <c r="H1656" s="341"/>
      <c r="I1656" s="341"/>
      <c r="J1656" s="341"/>
      <c r="AH1656" s="221"/>
      <c r="AI1656" s="221"/>
      <c r="AJ1656" s="221"/>
      <c r="AK1656" s="221"/>
      <c r="AL1656" s="221"/>
      <c r="AM1656" s="221"/>
      <c r="AN1656" s="221"/>
      <c r="AO1656" s="221"/>
      <c r="AP1656" s="221"/>
      <c r="AQ1656" s="219"/>
      <c r="AR1656" s="219"/>
      <c r="AS1656" s="221"/>
      <c r="AT1656" s="221"/>
      <c r="AU1656" s="221"/>
      <c r="AV1656" s="221"/>
      <c r="AW1656" s="221"/>
      <c r="AX1656" s="221"/>
      <c r="AY1656" s="221"/>
      <c r="AZ1656" s="221"/>
    </row>
    <row r="1657" spans="1:52" x14ac:dyDescent="0.15">
      <c r="A1657" s="278"/>
      <c r="B1657" s="274"/>
      <c r="C1657" s="340"/>
      <c r="D1657" s="340"/>
      <c r="E1657" s="341"/>
      <c r="F1657" s="341"/>
      <c r="G1657" s="341"/>
      <c r="H1657" s="341"/>
      <c r="I1657" s="341"/>
      <c r="J1657" s="341"/>
      <c r="AH1657" s="221"/>
      <c r="AI1657" s="221"/>
      <c r="AJ1657" s="221"/>
      <c r="AK1657" s="221"/>
      <c r="AL1657" s="221"/>
      <c r="AM1657" s="221"/>
      <c r="AN1657" s="221"/>
      <c r="AO1657" s="221"/>
      <c r="AP1657" s="221"/>
      <c r="AQ1657" s="219"/>
      <c r="AR1657" s="219"/>
      <c r="AS1657" s="221"/>
      <c r="AT1657" s="221"/>
      <c r="AU1657" s="221"/>
      <c r="AV1657" s="221"/>
      <c r="AW1657" s="221"/>
      <c r="AX1657" s="221"/>
      <c r="AY1657" s="221"/>
      <c r="AZ1657" s="221"/>
    </row>
    <row r="1658" spans="1:52" x14ac:dyDescent="0.15">
      <c r="A1658" s="278"/>
      <c r="B1658" s="274"/>
      <c r="C1658" s="340"/>
      <c r="D1658" s="340"/>
      <c r="E1658" s="341"/>
      <c r="F1658" s="341"/>
      <c r="G1658" s="341"/>
      <c r="H1658" s="341"/>
      <c r="I1658" s="341"/>
      <c r="J1658" s="341"/>
      <c r="AH1658" s="221"/>
      <c r="AI1658" s="221"/>
      <c r="AJ1658" s="221"/>
      <c r="AK1658" s="221"/>
      <c r="AL1658" s="221"/>
      <c r="AM1658" s="221"/>
      <c r="AN1658" s="221"/>
      <c r="AO1658" s="221"/>
      <c r="AP1658" s="221"/>
      <c r="AQ1658" s="219"/>
      <c r="AR1658" s="219"/>
      <c r="AS1658" s="221"/>
      <c r="AT1658" s="221"/>
      <c r="AU1658" s="221"/>
      <c r="AV1658" s="221"/>
      <c r="AW1658" s="221"/>
      <c r="AX1658" s="221"/>
      <c r="AY1658" s="221"/>
      <c r="AZ1658" s="221"/>
    </row>
    <row r="1659" spans="1:52" x14ac:dyDescent="0.15">
      <c r="A1659" s="278"/>
      <c r="B1659" s="274"/>
      <c r="C1659" s="340"/>
      <c r="D1659" s="340"/>
      <c r="E1659" s="341"/>
      <c r="F1659" s="341"/>
      <c r="G1659" s="341"/>
      <c r="H1659" s="341"/>
      <c r="I1659" s="341"/>
      <c r="J1659" s="341"/>
      <c r="AH1659" s="221"/>
      <c r="AI1659" s="221"/>
      <c r="AJ1659" s="221"/>
      <c r="AK1659" s="221"/>
      <c r="AL1659" s="221"/>
      <c r="AM1659" s="221"/>
      <c r="AN1659" s="221"/>
      <c r="AO1659" s="221"/>
      <c r="AP1659" s="221"/>
      <c r="AQ1659" s="219"/>
      <c r="AR1659" s="219"/>
      <c r="AS1659" s="221"/>
      <c r="AT1659" s="221"/>
      <c r="AU1659" s="221"/>
      <c r="AV1659" s="221"/>
      <c r="AW1659" s="221"/>
      <c r="AX1659" s="221"/>
      <c r="AY1659" s="221"/>
      <c r="AZ1659" s="221"/>
    </row>
    <row r="1660" spans="1:52" x14ac:dyDescent="0.15">
      <c r="A1660" s="278"/>
      <c r="B1660" s="274"/>
      <c r="C1660" s="340"/>
      <c r="D1660" s="340"/>
      <c r="E1660" s="341"/>
      <c r="F1660" s="341"/>
      <c r="G1660" s="341"/>
      <c r="H1660" s="341"/>
      <c r="I1660" s="341"/>
      <c r="J1660" s="341"/>
      <c r="AH1660" s="221"/>
      <c r="AI1660" s="221"/>
      <c r="AJ1660" s="221"/>
      <c r="AK1660" s="221"/>
      <c r="AL1660" s="221"/>
      <c r="AM1660" s="221"/>
      <c r="AN1660" s="221"/>
      <c r="AO1660" s="221"/>
      <c r="AP1660" s="221"/>
      <c r="AQ1660" s="219"/>
      <c r="AR1660" s="219"/>
      <c r="AS1660" s="221"/>
      <c r="AT1660" s="221"/>
      <c r="AU1660" s="221"/>
      <c r="AV1660" s="221"/>
      <c r="AW1660" s="221"/>
      <c r="AX1660" s="221"/>
      <c r="AY1660" s="221"/>
      <c r="AZ1660" s="221"/>
    </row>
    <row r="1661" spans="1:52" x14ac:dyDescent="0.15">
      <c r="A1661" s="278"/>
      <c r="B1661" s="274"/>
      <c r="C1661" s="340"/>
      <c r="D1661" s="340"/>
      <c r="E1661" s="341"/>
      <c r="F1661" s="341"/>
      <c r="G1661" s="341"/>
      <c r="H1661" s="341"/>
      <c r="I1661" s="341"/>
      <c r="J1661" s="341"/>
      <c r="AH1661" s="221"/>
      <c r="AI1661" s="221"/>
      <c r="AJ1661" s="221"/>
      <c r="AK1661" s="221"/>
      <c r="AL1661" s="221"/>
      <c r="AM1661" s="221"/>
      <c r="AN1661" s="221"/>
      <c r="AO1661" s="221"/>
      <c r="AP1661" s="221"/>
      <c r="AQ1661" s="219"/>
      <c r="AR1661" s="219"/>
      <c r="AS1661" s="221"/>
      <c r="AT1661" s="221"/>
      <c r="AU1661" s="221"/>
      <c r="AV1661" s="221"/>
      <c r="AW1661" s="221"/>
      <c r="AX1661" s="221"/>
      <c r="AY1661" s="221"/>
      <c r="AZ1661" s="221"/>
    </row>
    <row r="1662" spans="1:52" x14ac:dyDescent="0.15">
      <c r="A1662" s="278"/>
      <c r="B1662" s="274"/>
      <c r="C1662" s="340"/>
      <c r="D1662" s="340"/>
      <c r="E1662" s="341"/>
      <c r="F1662" s="341"/>
      <c r="G1662" s="341"/>
      <c r="H1662" s="341"/>
      <c r="I1662" s="341"/>
      <c r="J1662" s="341"/>
      <c r="AH1662" s="221"/>
      <c r="AI1662" s="221"/>
      <c r="AJ1662" s="221"/>
      <c r="AK1662" s="221"/>
      <c r="AL1662" s="221"/>
      <c r="AM1662" s="221"/>
      <c r="AN1662" s="221"/>
      <c r="AO1662" s="221"/>
      <c r="AP1662" s="221"/>
      <c r="AQ1662" s="219"/>
      <c r="AR1662" s="219"/>
      <c r="AS1662" s="221"/>
      <c r="AT1662" s="221"/>
      <c r="AU1662" s="221"/>
      <c r="AV1662" s="221"/>
      <c r="AW1662" s="221"/>
      <c r="AX1662" s="221"/>
      <c r="AY1662" s="221"/>
      <c r="AZ1662" s="221"/>
    </row>
    <row r="1663" spans="1:52" x14ac:dyDescent="0.15">
      <c r="A1663" s="278"/>
      <c r="B1663" s="274"/>
      <c r="C1663" s="340"/>
      <c r="D1663" s="340"/>
      <c r="E1663" s="341"/>
      <c r="F1663" s="341"/>
      <c r="G1663" s="341"/>
      <c r="H1663" s="341"/>
      <c r="I1663" s="341"/>
      <c r="J1663" s="341"/>
      <c r="AH1663" s="221"/>
      <c r="AI1663" s="221"/>
      <c r="AJ1663" s="221"/>
      <c r="AK1663" s="221"/>
      <c r="AL1663" s="221"/>
      <c r="AM1663" s="221"/>
      <c r="AN1663" s="221"/>
      <c r="AO1663" s="221"/>
      <c r="AP1663" s="221"/>
      <c r="AQ1663" s="219"/>
      <c r="AR1663" s="219"/>
      <c r="AS1663" s="221"/>
      <c r="AT1663" s="221"/>
      <c r="AU1663" s="221"/>
      <c r="AV1663" s="221"/>
      <c r="AW1663" s="221"/>
      <c r="AX1663" s="221"/>
      <c r="AY1663" s="221"/>
      <c r="AZ1663" s="221"/>
    </row>
    <row r="1664" spans="1:52" x14ac:dyDescent="0.15">
      <c r="A1664" s="278"/>
      <c r="B1664" s="274"/>
      <c r="C1664" s="340"/>
      <c r="D1664" s="340"/>
      <c r="E1664" s="341"/>
      <c r="F1664" s="341"/>
      <c r="G1664" s="341"/>
      <c r="H1664" s="341"/>
      <c r="I1664" s="341"/>
      <c r="J1664" s="341"/>
      <c r="AH1664" s="221"/>
      <c r="AI1664" s="221"/>
      <c r="AJ1664" s="221"/>
      <c r="AK1664" s="221"/>
      <c r="AL1664" s="221"/>
      <c r="AM1664" s="221"/>
      <c r="AN1664" s="221"/>
      <c r="AO1664" s="221"/>
      <c r="AP1664" s="221"/>
      <c r="AQ1664" s="219"/>
      <c r="AR1664" s="219"/>
      <c r="AS1664" s="221"/>
      <c r="AT1664" s="221"/>
      <c r="AU1664" s="221"/>
      <c r="AV1664" s="221"/>
      <c r="AW1664" s="221"/>
      <c r="AX1664" s="221"/>
      <c r="AY1664" s="221"/>
      <c r="AZ1664" s="221"/>
    </row>
    <row r="1665" spans="1:52" x14ac:dyDescent="0.15">
      <c r="A1665" s="278"/>
      <c r="B1665" s="274"/>
      <c r="C1665" s="340"/>
      <c r="D1665" s="340"/>
      <c r="E1665" s="341"/>
      <c r="F1665" s="341"/>
      <c r="G1665" s="341"/>
      <c r="H1665" s="341"/>
      <c r="I1665" s="341"/>
      <c r="J1665" s="341"/>
      <c r="AH1665" s="221"/>
      <c r="AI1665" s="221"/>
      <c r="AJ1665" s="221"/>
      <c r="AK1665" s="221"/>
      <c r="AL1665" s="221"/>
      <c r="AM1665" s="221"/>
      <c r="AN1665" s="221"/>
      <c r="AO1665" s="221"/>
      <c r="AP1665" s="221"/>
      <c r="AQ1665" s="219"/>
      <c r="AR1665" s="219"/>
      <c r="AS1665" s="221"/>
      <c r="AT1665" s="221"/>
      <c r="AU1665" s="221"/>
      <c r="AV1665" s="221"/>
      <c r="AW1665" s="221"/>
      <c r="AX1665" s="221"/>
      <c r="AY1665" s="221"/>
      <c r="AZ1665" s="221"/>
    </row>
    <row r="1666" spans="1:52" x14ac:dyDescent="0.15">
      <c r="A1666" s="278"/>
      <c r="B1666" s="274"/>
      <c r="C1666" s="340"/>
      <c r="D1666" s="340"/>
      <c r="E1666" s="341"/>
      <c r="F1666" s="341"/>
      <c r="G1666" s="341"/>
      <c r="H1666" s="341"/>
      <c r="I1666" s="341"/>
      <c r="J1666" s="341"/>
      <c r="AH1666" s="221"/>
      <c r="AI1666" s="221"/>
      <c r="AJ1666" s="221"/>
      <c r="AK1666" s="221"/>
      <c r="AL1666" s="221"/>
      <c r="AM1666" s="221"/>
      <c r="AN1666" s="221"/>
      <c r="AO1666" s="221"/>
      <c r="AP1666" s="221"/>
      <c r="AQ1666" s="219"/>
      <c r="AR1666" s="219"/>
      <c r="AS1666" s="221"/>
      <c r="AT1666" s="221"/>
      <c r="AU1666" s="221"/>
      <c r="AV1666" s="221"/>
      <c r="AW1666" s="221"/>
      <c r="AX1666" s="221"/>
      <c r="AY1666" s="221"/>
      <c r="AZ1666" s="221"/>
    </row>
    <row r="1667" spans="1:52" x14ac:dyDescent="0.15">
      <c r="A1667" s="278"/>
      <c r="B1667" s="274"/>
      <c r="C1667" s="340"/>
      <c r="D1667" s="340"/>
      <c r="E1667" s="341"/>
      <c r="F1667" s="341"/>
      <c r="G1667" s="341"/>
      <c r="H1667" s="341"/>
      <c r="I1667" s="341"/>
      <c r="J1667" s="341"/>
      <c r="AH1667" s="221"/>
      <c r="AI1667" s="221"/>
      <c r="AJ1667" s="221"/>
      <c r="AK1667" s="221"/>
      <c r="AL1667" s="221"/>
      <c r="AM1667" s="221"/>
      <c r="AN1667" s="221"/>
      <c r="AO1667" s="221"/>
      <c r="AP1667" s="221"/>
      <c r="AQ1667" s="219"/>
      <c r="AR1667" s="219"/>
      <c r="AS1667" s="221"/>
      <c r="AT1667" s="221"/>
      <c r="AU1667" s="221"/>
      <c r="AV1667" s="221"/>
      <c r="AW1667" s="221"/>
      <c r="AX1667" s="221"/>
      <c r="AY1667" s="221"/>
      <c r="AZ1667" s="221"/>
    </row>
    <row r="1668" spans="1:52" x14ac:dyDescent="0.15">
      <c r="A1668" s="278"/>
      <c r="B1668" s="274"/>
      <c r="C1668" s="340"/>
      <c r="D1668" s="340"/>
      <c r="E1668" s="341"/>
      <c r="F1668" s="341"/>
      <c r="G1668" s="341"/>
      <c r="H1668" s="341"/>
      <c r="I1668" s="341"/>
      <c r="J1668" s="341"/>
      <c r="AH1668" s="221"/>
      <c r="AI1668" s="221"/>
      <c r="AJ1668" s="221"/>
      <c r="AK1668" s="221"/>
      <c r="AL1668" s="221"/>
      <c r="AM1668" s="221"/>
      <c r="AN1668" s="221"/>
      <c r="AO1668" s="221"/>
      <c r="AP1668" s="221"/>
      <c r="AQ1668" s="219"/>
      <c r="AR1668" s="219"/>
      <c r="AS1668" s="221"/>
      <c r="AT1668" s="221"/>
      <c r="AU1668" s="221"/>
      <c r="AV1668" s="221"/>
      <c r="AW1668" s="221"/>
      <c r="AX1668" s="221"/>
      <c r="AY1668" s="221"/>
      <c r="AZ1668" s="221"/>
    </row>
    <row r="1669" spans="1:52" x14ac:dyDescent="0.15">
      <c r="A1669" s="278"/>
      <c r="B1669" s="274"/>
      <c r="C1669" s="340"/>
      <c r="D1669" s="340"/>
      <c r="E1669" s="341"/>
      <c r="F1669" s="341"/>
      <c r="G1669" s="341"/>
      <c r="H1669" s="341"/>
      <c r="I1669" s="341"/>
      <c r="J1669" s="341"/>
      <c r="AH1669" s="221"/>
      <c r="AI1669" s="221"/>
      <c r="AJ1669" s="221"/>
      <c r="AK1669" s="221"/>
      <c r="AL1669" s="221"/>
      <c r="AM1669" s="221"/>
      <c r="AN1669" s="221"/>
      <c r="AO1669" s="221"/>
      <c r="AP1669" s="221"/>
      <c r="AQ1669" s="219"/>
      <c r="AR1669" s="219"/>
      <c r="AS1669" s="221"/>
      <c r="AT1669" s="221"/>
      <c r="AU1669" s="221"/>
      <c r="AV1669" s="221"/>
      <c r="AW1669" s="221"/>
      <c r="AX1669" s="221"/>
      <c r="AY1669" s="221"/>
      <c r="AZ1669" s="221"/>
    </row>
    <row r="1670" spans="1:52" x14ac:dyDescent="0.15">
      <c r="A1670" s="278"/>
      <c r="B1670" s="274"/>
      <c r="C1670" s="340"/>
      <c r="D1670" s="340"/>
      <c r="E1670" s="341"/>
      <c r="F1670" s="341"/>
      <c r="G1670" s="341"/>
      <c r="H1670" s="341"/>
      <c r="I1670" s="341"/>
      <c r="J1670" s="341"/>
      <c r="AH1670" s="221"/>
      <c r="AI1670" s="221"/>
      <c r="AJ1670" s="221"/>
      <c r="AK1670" s="221"/>
      <c r="AL1670" s="221"/>
      <c r="AM1670" s="221"/>
      <c r="AN1670" s="221"/>
      <c r="AO1670" s="221"/>
      <c r="AP1670" s="221"/>
      <c r="AQ1670" s="219"/>
      <c r="AR1670" s="219"/>
      <c r="AS1670" s="221"/>
      <c r="AT1670" s="221"/>
      <c r="AU1670" s="221"/>
      <c r="AV1670" s="221"/>
      <c r="AW1670" s="221"/>
      <c r="AX1670" s="221"/>
      <c r="AY1670" s="221"/>
      <c r="AZ1670" s="221"/>
    </row>
    <row r="1671" spans="1:52" x14ac:dyDescent="0.15">
      <c r="A1671" s="278"/>
      <c r="B1671" s="274"/>
      <c r="C1671" s="340"/>
      <c r="D1671" s="340"/>
      <c r="E1671" s="341"/>
      <c r="F1671" s="341"/>
      <c r="G1671" s="341"/>
      <c r="H1671" s="341"/>
      <c r="I1671" s="341"/>
      <c r="J1671" s="341"/>
      <c r="AH1671" s="221"/>
      <c r="AI1671" s="221"/>
      <c r="AJ1671" s="221"/>
      <c r="AK1671" s="221"/>
      <c r="AL1671" s="221"/>
      <c r="AM1671" s="221"/>
      <c r="AN1671" s="221"/>
      <c r="AO1671" s="221"/>
      <c r="AP1671" s="221"/>
      <c r="AQ1671" s="219"/>
      <c r="AR1671" s="219"/>
      <c r="AS1671" s="221"/>
      <c r="AT1671" s="221"/>
      <c r="AU1671" s="221"/>
      <c r="AV1671" s="221"/>
      <c r="AW1671" s="221"/>
      <c r="AX1671" s="221"/>
      <c r="AY1671" s="221"/>
      <c r="AZ1671" s="221"/>
    </row>
    <row r="1672" spans="1:52" x14ac:dyDescent="0.15">
      <c r="A1672" s="278"/>
      <c r="B1672" s="274"/>
      <c r="C1672" s="340"/>
      <c r="D1672" s="340"/>
      <c r="E1672" s="341"/>
      <c r="F1672" s="341"/>
      <c r="G1672" s="341"/>
      <c r="H1672" s="341"/>
      <c r="I1672" s="341"/>
      <c r="J1672" s="341"/>
      <c r="AH1672" s="221"/>
      <c r="AI1672" s="221"/>
      <c r="AJ1672" s="221"/>
      <c r="AK1672" s="221"/>
      <c r="AL1672" s="221"/>
      <c r="AM1672" s="221"/>
      <c r="AN1672" s="221"/>
      <c r="AO1672" s="221"/>
      <c r="AP1672" s="221"/>
      <c r="AQ1672" s="219"/>
      <c r="AR1672" s="219"/>
      <c r="AS1672" s="221"/>
      <c r="AT1672" s="221"/>
      <c r="AU1672" s="221"/>
      <c r="AV1672" s="221"/>
      <c r="AW1672" s="221"/>
      <c r="AX1672" s="221"/>
      <c r="AY1672" s="221"/>
      <c r="AZ1672" s="221"/>
    </row>
    <row r="1673" spans="1:52" x14ac:dyDescent="0.15">
      <c r="A1673" s="278"/>
      <c r="B1673" s="274"/>
      <c r="C1673" s="340"/>
      <c r="D1673" s="340"/>
      <c r="E1673" s="341"/>
      <c r="F1673" s="341"/>
      <c r="G1673" s="341"/>
      <c r="H1673" s="341"/>
      <c r="I1673" s="341"/>
      <c r="J1673" s="341"/>
      <c r="AH1673" s="221"/>
      <c r="AI1673" s="221"/>
      <c r="AJ1673" s="221"/>
      <c r="AK1673" s="221"/>
      <c r="AL1673" s="221"/>
      <c r="AM1673" s="221"/>
      <c r="AN1673" s="221"/>
      <c r="AO1673" s="221"/>
      <c r="AP1673" s="221"/>
      <c r="AQ1673" s="219"/>
      <c r="AR1673" s="219"/>
      <c r="AS1673" s="221"/>
      <c r="AT1673" s="221"/>
      <c r="AU1673" s="221"/>
      <c r="AV1673" s="221"/>
      <c r="AW1673" s="221"/>
      <c r="AX1673" s="221"/>
      <c r="AY1673" s="221"/>
      <c r="AZ1673" s="221"/>
    </row>
    <row r="1674" spans="1:52" x14ac:dyDescent="0.15">
      <c r="A1674" s="278"/>
      <c r="B1674" s="274"/>
      <c r="C1674" s="340"/>
      <c r="D1674" s="340"/>
      <c r="E1674" s="341"/>
      <c r="F1674" s="341"/>
      <c r="G1674" s="341"/>
      <c r="H1674" s="341"/>
      <c r="I1674" s="341"/>
      <c r="J1674" s="341"/>
      <c r="AH1674" s="221"/>
      <c r="AI1674" s="221"/>
      <c r="AJ1674" s="221"/>
      <c r="AK1674" s="221"/>
      <c r="AL1674" s="221"/>
      <c r="AM1674" s="221"/>
      <c r="AN1674" s="221"/>
      <c r="AO1674" s="221"/>
      <c r="AP1674" s="221"/>
      <c r="AQ1674" s="219"/>
      <c r="AR1674" s="219"/>
      <c r="AS1674" s="221"/>
      <c r="AT1674" s="221"/>
      <c r="AU1674" s="221"/>
      <c r="AV1674" s="221"/>
      <c r="AW1674" s="221"/>
      <c r="AX1674" s="221"/>
      <c r="AY1674" s="221"/>
      <c r="AZ1674" s="221"/>
    </row>
    <row r="1675" spans="1:52" x14ac:dyDescent="0.15">
      <c r="A1675" s="278"/>
      <c r="B1675" s="274"/>
      <c r="C1675" s="340"/>
      <c r="D1675" s="340"/>
      <c r="E1675" s="341"/>
      <c r="F1675" s="341"/>
      <c r="G1675" s="341"/>
      <c r="H1675" s="341"/>
      <c r="I1675" s="341"/>
      <c r="J1675" s="341"/>
      <c r="AH1675" s="221"/>
      <c r="AI1675" s="221"/>
      <c r="AJ1675" s="221"/>
      <c r="AK1675" s="221"/>
      <c r="AL1675" s="221"/>
      <c r="AM1675" s="221"/>
      <c r="AN1675" s="221"/>
      <c r="AO1675" s="221"/>
      <c r="AP1675" s="221"/>
      <c r="AQ1675" s="219"/>
      <c r="AR1675" s="219"/>
      <c r="AS1675" s="221"/>
      <c r="AT1675" s="221"/>
      <c r="AU1675" s="221"/>
      <c r="AV1675" s="221"/>
      <c r="AW1675" s="221"/>
      <c r="AX1675" s="221"/>
      <c r="AY1675" s="221"/>
      <c r="AZ1675" s="221"/>
    </row>
    <row r="1676" spans="1:52" x14ac:dyDescent="0.15">
      <c r="A1676" s="278"/>
      <c r="B1676" s="274"/>
      <c r="C1676" s="340"/>
      <c r="D1676" s="340"/>
      <c r="E1676" s="341"/>
      <c r="F1676" s="341"/>
      <c r="G1676" s="341"/>
      <c r="H1676" s="341"/>
      <c r="I1676" s="341"/>
      <c r="J1676" s="341"/>
      <c r="AH1676" s="221"/>
      <c r="AI1676" s="221"/>
      <c r="AJ1676" s="221"/>
      <c r="AK1676" s="221"/>
      <c r="AL1676" s="221"/>
      <c r="AM1676" s="221"/>
      <c r="AN1676" s="221"/>
      <c r="AO1676" s="221"/>
      <c r="AP1676" s="221"/>
      <c r="AQ1676" s="219"/>
      <c r="AR1676" s="219"/>
      <c r="AS1676" s="221"/>
      <c r="AT1676" s="221"/>
      <c r="AU1676" s="221"/>
      <c r="AV1676" s="221"/>
      <c r="AW1676" s="221"/>
      <c r="AX1676" s="221"/>
      <c r="AY1676" s="221"/>
      <c r="AZ1676" s="221"/>
    </row>
    <row r="1677" spans="1:52" x14ac:dyDescent="0.15">
      <c r="A1677" s="278"/>
      <c r="B1677" s="274"/>
      <c r="C1677" s="340"/>
      <c r="D1677" s="340"/>
      <c r="E1677" s="341"/>
      <c r="F1677" s="341"/>
      <c r="G1677" s="341"/>
      <c r="H1677" s="341"/>
      <c r="I1677" s="341"/>
      <c r="J1677" s="341"/>
      <c r="AH1677" s="221"/>
      <c r="AI1677" s="221"/>
      <c r="AJ1677" s="221"/>
      <c r="AK1677" s="221"/>
      <c r="AL1677" s="221"/>
      <c r="AM1677" s="221"/>
      <c r="AN1677" s="221"/>
      <c r="AO1677" s="221"/>
      <c r="AP1677" s="221"/>
      <c r="AQ1677" s="219"/>
      <c r="AR1677" s="219"/>
      <c r="AS1677" s="221"/>
      <c r="AT1677" s="221"/>
      <c r="AU1677" s="221"/>
      <c r="AV1677" s="221"/>
      <c r="AW1677" s="221"/>
      <c r="AX1677" s="221"/>
      <c r="AY1677" s="221"/>
      <c r="AZ1677" s="221"/>
    </row>
    <row r="1678" spans="1:52" x14ac:dyDescent="0.15">
      <c r="A1678" s="278"/>
      <c r="B1678" s="274"/>
      <c r="C1678" s="340"/>
      <c r="D1678" s="340"/>
      <c r="E1678" s="341"/>
      <c r="F1678" s="341"/>
      <c r="G1678" s="341"/>
      <c r="H1678" s="341"/>
      <c r="I1678" s="341"/>
      <c r="J1678" s="341"/>
      <c r="AH1678" s="221"/>
      <c r="AI1678" s="221"/>
      <c r="AJ1678" s="221"/>
      <c r="AK1678" s="221"/>
      <c r="AL1678" s="221"/>
      <c r="AM1678" s="221"/>
      <c r="AN1678" s="221"/>
      <c r="AO1678" s="221"/>
      <c r="AP1678" s="221"/>
      <c r="AQ1678" s="219"/>
      <c r="AR1678" s="219"/>
      <c r="AS1678" s="221"/>
      <c r="AT1678" s="221"/>
      <c r="AU1678" s="221"/>
      <c r="AV1678" s="221"/>
      <c r="AW1678" s="221"/>
      <c r="AX1678" s="221"/>
      <c r="AY1678" s="221"/>
      <c r="AZ1678" s="221"/>
    </row>
    <row r="1679" spans="1:52" x14ac:dyDescent="0.15">
      <c r="A1679" s="278"/>
      <c r="B1679" s="274"/>
      <c r="C1679" s="340"/>
      <c r="D1679" s="340"/>
      <c r="E1679" s="341"/>
      <c r="F1679" s="341"/>
      <c r="G1679" s="341"/>
      <c r="H1679" s="341"/>
      <c r="I1679" s="341"/>
      <c r="J1679" s="341"/>
      <c r="AH1679" s="221"/>
      <c r="AI1679" s="221"/>
      <c r="AJ1679" s="221"/>
      <c r="AK1679" s="221"/>
      <c r="AL1679" s="221"/>
      <c r="AM1679" s="221"/>
      <c r="AN1679" s="221"/>
      <c r="AO1679" s="221"/>
      <c r="AP1679" s="221"/>
      <c r="AQ1679" s="219"/>
      <c r="AR1679" s="219"/>
      <c r="AS1679" s="221"/>
      <c r="AT1679" s="221"/>
      <c r="AU1679" s="221"/>
      <c r="AV1679" s="221"/>
      <c r="AW1679" s="221"/>
      <c r="AX1679" s="221"/>
      <c r="AY1679" s="221"/>
      <c r="AZ1679" s="221"/>
    </row>
    <row r="1680" spans="1:52" x14ac:dyDescent="0.15">
      <c r="A1680" s="278"/>
      <c r="B1680" s="274"/>
      <c r="C1680" s="340"/>
      <c r="D1680" s="340"/>
      <c r="E1680" s="341"/>
      <c r="F1680" s="341"/>
      <c r="G1680" s="341"/>
      <c r="H1680" s="341"/>
      <c r="I1680" s="341"/>
      <c r="J1680" s="341"/>
      <c r="AH1680" s="221"/>
      <c r="AI1680" s="221"/>
      <c r="AJ1680" s="221"/>
      <c r="AK1680" s="221"/>
      <c r="AL1680" s="221"/>
      <c r="AM1680" s="221"/>
      <c r="AN1680" s="221"/>
      <c r="AO1680" s="221"/>
      <c r="AP1680" s="221"/>
      <c r="AQ1680" s="219"/>
      <c r="AR1680" s="219"/>
      <c r="AS1680" s="221"/>
      <c r="AT1680" s="221"/>
      <c r="AU1680" s="221"/>
      <c r="AV1680" s="221"/>
      <c r="AW1680" s="221"/>
      <c r="AX1680" s="221"/>
      <c r="AY1680" s="221"/>
      <c r="AZ1680" s="221"/>
    </row>
    <row r="1681" spans="1:52" x14ac:dyDescent="0.15">
      <c r="A1681" s="278"/>
      <c r="B1681" s="274"/>
      <c r="C1681" s="340"/>
      <c r="D1681" s="340"/>
      <c r="E1681" s="341"/>
      <c r="F1681" s="341"/>
      <c r="G1681" s="341"/>
      <c r="H1681" s="341"/>
      <c r="I1681" s="341"/>
      <c r="J1681" s="341"/>
      <c r="AH1681" s="221"/>
      <c r="AI1681" s="221"/>
      <c r="AJ1681" s="221"/>
      <c r="AK1681" s="221"/>
      <c r="AL1681" s="221"/>
      <c r="AM1681" s="221"/>
      <c r="AN1681" s="221"/>
      <c r="AO1681" s="221"/>
      <c r="AP1681" s="221"/>
      <c r="AQ1681" s="219"/>
      <c r="AR1681" s="219"/>
      <c r="AS1681" s="221"/>
      <c r="AT1681" s="221"/>
      <c r="AU1681" s="221"/>
      <c r="AV1681" s="221"/>
      <c r="AW1681" s="221"/>
      <c r="AX1681" s="221"/>
      <c r="AY1681" s="221"/>
      <c r="AZ1681" s="221"/>
    </row>
    <row r="1682" spans="1:52" x14ac:dyDescent="0.15">
      <c r="A1682" s="278"/>
      <c r="B1682" s="274"/>
      <c r="C1682" s="340"/>
      <c r="D1682" s="340"/>
      <c r="E1682" s="341"/>
      <c r="F1682" s="341"/>
      <c r="G1682" s="341"/>
      <c r="H1682" s="341"/>
      <c r="I1682" s="341"/>
      <c r="J1682" s="341"/>
      <c r="AH1682" s="221"/>
      <c r="AI1682" s="221"/>
      <c r="AJ1682" s="221"/>
      <c r="AK1682" s="221"/>
      <c r="AL1682" s="221"/>
      <c r="AM1682" s="221"/>
      <c r="AN1682" s="221"/>
      <c r="AO1682" s="221"/>
      <c r="AP1682" s="221"/>
      <c r="AQ1682" s="219"/>
      <c r="AR1682" s="219"/>
      <c r="AS1682" s="221"/>
      <c r="AT1682" s="221"/>
      <c r="AU1682" s="221"/>
      <c r="AV1682" s="221"/>
      <c r="AW1682" s="221"/>
      <c r="AX1682" s="221"/>
      <c r="AY1682" s="221"/>
      <c r="AZ1682" s="221"/>
    </row>
    <row r="1683" spans="1:52" x14ac:dyDescent="0.15">
      <c r="A1683" s="278"/>
      <c r="B1683" s="274"/>
      <c r="C1683" s="340"/>
      <c r="D1683" s="340"/>
      <c r="E1683" s="341"/>
      <c r="F1683" s="341"/>
      <c r="G1683" s="341"/>
      <c r="H1683" s="341"/>
      <c r="I1683" s="341"/>
      <c r="J1683" s="341"/>
      <c r="AH1683" s="221"/>
      <c r="AI1683" s="221"/>
      <c r="AJ1683" s="221"/>
      <c r="AK1683" s="221"/>
      <c r="AL1683" s="221"/>
      <c r="AM1683" s="221"/>
      <c r="AN1683" s="221"/>
      <c r="AO1683" s="221"/>
      <c r="AP1683" s="221"/>
      <c r="AQ1683" s="219"/>
      <c r="AR1683" s="219"/>
      <c r="AS1683" s="221"/>
      <c r="AT1683" s="221"/>
      <c r="AU1683" s="221"/>
      <c r="AV1683" s="221"/>
      <c r="AW1683" s="221"/>
      <c r="AX1683" s="221"/>
      <c r="AY1683" s="221"/>
      <c r="AZ1683" s="221"/>
    </row>
    <row r="1684" spans="1:52" x14ac:dyDescent="0.15">
      <c r="A1684" s="278"/>
      <c r="B1684" s="274"/>
      <c r="C1684" s="340"/>
      <c r="D1684" s="340"/>
      <c r="E1684" s="341"/>
      <c r="F1684" s="341"/>
      <c r="G1684" s="341"/>
      <c r="H1684" s="341"/>
      <c r="I1684" s="341"/>
      <c r="J1684" s="341"/>
      <c r="AH1684" s="221"/>
      <c r="AI1684" s="221"/>
      <c r="AJ1684" s="221"/>
      <c r="AK1684" s="221"/>
      <c r="AL1684" s="221"/>
      <c r="AM1684" s="221"/>
      <c r="AN1684" s="221"/>
      <c r="AO1684" s="221"/>
      <c r="AP1684" s="221"/>
      <c r="AQ1684" s="219"/>
      <c r="AR1684" s="219"/>
      <c r="AS1684" s="221"/>
      <c r="AT1684" s="221"/>
      <c r="AU1684" s="221"/>
      <c r="AV1684" s="221"/>
      <c r="AW1684" s="221"/>
      <c r="AX1684" s="221"/>
      <c r="AY1684" s="221"/>
      <c r="AZ1684" s="221"/>
    </row>
    <row r="1685" spans="1:52" x14ac:dyDescent="0.15">
      <c r="A1685" s="278"/>
      <c r="B1685" s="274"/>
      <c r="C1685" s="340"/>
      <c r="D1685" s="340"/>
      <c r="E1685" s="341"/>
      <c r="F1685" s="341"/>
      <c r="G1685" s="341"/>
      <c r="H1685" s="341"/>
      <c r="I1685" s="341"/>
      <c r="J1685" s="341"/>
      <c r="AH1685" s="221"/>
      <c r="AI1685" s="221"/>
      <c r="AJ1685" s="221"/>
      <c r="AK1685" s="221"/>
      <c r="AL1685" s="221"/>
      <c r="AM1685" s="221"/>
      <c r="AN1685" s="221"/>
      <c r="AO1685" s="221"/>
      <c r="AP1685" s="221"/>
      <c r="AQ1685" s="219"/>
      <c r="AR1685" s="219"/>
      <c r="AS1685" s="221"/>
      <c r="AT1685" s="221"/>
      <c r="AU1685" s="221"/>
      <c r="AV1685" s="221"/>
      <c r="AW1685" s="221"/>
      <c r="AX1685" s="221"/>
      <c r="AY1685" s="221"/>
      <c r="AZ1685" s="221"/>
    </row>
    <row r="1686" spans="1:52" x14ac:dyDescent="0.15">
      <c r="A1686" s="278"/>
      <c r="B1686" s="274"/>
      <c r="C1686" s="340"/>
      <c r="D1686" s="340"/>
      <c r="E1686" s="341"/>
      <c r="F1686" s="341"/>
      <c r="G1686" s="341"/>
      <c r="H1686" s="341"/>
      <c r="I1686" s="341"/>
      <c r="J1686" s="341"/>
      <c r="AH1686" s="221"/>
      <c r="AI1686" s="221"/>
      <c r="AJ1686" s="221"/>
      <c r="AK1686" s="221"/>
      <c r="AL1686" s="221"/>
      <c r="AM1686" s="221"/>
      <c r="AN1686" s="221"/>
      <c r="AO1686" s="221"/>
      <c r="AP1686" s="221"/>
      <c r="AQ1686" s="219"/>
      <c r="AR1686" s="219"/>
      <c r="AS1686" s="221"/>
      <c r="AT1686" s="221"/>
      <c r="AU1686" s="221"/>
      <c r="AV1686" s="221"/>
      <c r="AW1686" s="221"/>
      <c r="AX1686" s="221"/>
      <c r="AY1686" s="221"/>
      <c r="AZ1686" s="221"/>
    </row>
    <row r="1687" spans="1:52" x14ac:dyDescent="0.15">
      <c r="A1687" s="278"/>
      <c r="B1687" s="274"/>
      <c r="C1687" s="340"/>
      <c r="D1687" s="340"/>
      <c r="E1687" s="341"/>
      <c r="F1687" s="341"/>
      <c r="G1687" s="341"/>
      <c r="H1687" s="341"/>
      <c r="I1687" s="341"/>
      <c r="J1687" s="341"/>
      <c r="AH1687" s="221"/>
      <c r="AI1687" s="221"/>
      <c r="AJ1687" s="221"/>
      <c r="AK1687" s="221"/>
      <c r="AL1687" s="221"/>
      <c r="AM1687" s="221"/>
      <c r="AN1687" s="221"/>
      <c r="AO1687" s="221"/>
      <c r="AP1687" s="221"/>
      <c r="AQ1687" s="219"/>
      <c r="AR1687" s="219"/>
      <c r="AS1687" s="221"/>
      <c r="AT1687" s="221"/>
      <c r="AU1687" s="221"/>
      <c r="AV1687" s="221"/>
      <c r="AW1687" s="221"/>
      <c r="AX1687" s="221"/>
      <c r="AY1687" s="221"/>
      <c r="AZ1687" s="221"/>
    </row>
    <row r="1688" spans="1:52" x14ac:dyDescent="0.15">
      <c r="A1688" s="278"/>
      <c r="B1688" s="274"/>
      <c r="C1688" s="340"/>
      <c r="D1688" s="340"/>
      <c r="E1688" s="341"/>
      <c r="F1688" s="341"/>
      <c r="G1688" s="341"/>
      <c r="H1688" s="341"/>
      <c r="I1688" s="341"/>
      <c r="J1688" s="341"/>
      <c r="AH1688" s="221"/>
      <c r="AI1688" s="221"/>
      <c r="AJ1688" s="221"/>
      <c r="AK1688" s="221"/>
      <c r="AL1688" s="221"/>
      <c r="AM1688" s="221"/>
      <c r="AN1688" s="221"/>
      <c r="AO1688" s="221"/>
      <c r="AP1688" s="221"/>
      <c r="AQ1688" s="219"/>
      <c r="AR1688" s="219"/>
      <c r="AS1688" s="221"/>
      <c r="AT1688" s="221"/>
      <c r="AU1688" s="221"/>
      <c r="AV1688" s="221"/>
      <c r="AW1688" s="221"/>
      <c r="AX1688" s="221"/>
      <c r="AY1688" s="221"/>
      <c r="AZ1688" s="221"/>
    </row>
    <row r="1689" spans="1:52" x14ac:dyDescent="0.15">
      <c r="A1689" s="278"/>
      <c r="B1689" s="274"/>
      <c r="C1689" s="340"/>
      <c r="D1689" s="340"/>
      <c r="E1689" s="341"/>
      <c r="F1689" s="341"/>
      <c r="G1689" s="341"/>
      <c r="H1689" s="341"/>
      <c r="I1689" s="341"/>
      <c r="J1689" s="341"/>
      <c r="AH1689" s="221"/>
      <c r="AI1689" s="221"/>
      <c r="AJ1689" s="221"/>
      <c r="AK1689" s="221"/>
      <c r="AL1689" s="221"/>
      <c r="AM1689" s="221"/>
      <c r="AN1689" s="221"/>
      <c r="AO1689" s="221"/>
      <c r="AP1689" s="221"/>
      <c r="AQ1689" s="219"/>
      <c r="AR1689" s="219"/>
      <c r="AS1689" s="221"/>
      <c r="AT1689" s="221"/>
      <c r="AU1689" s="221"/>
      <c r="AV1689" s="221"/>
      <c r="AW1689" s="221"/>
      <c r="AX1689" s="221"/>
      <c r="AY1689" s="221"/>
      <c r="AZ1689" s="221"/>
    </row>
    <row r="1690" spans="1:52" x14ac:dyDescent="0.15">
      <c r="A1690" s="278"/>
      <c r="B1690" s="274"/>
      <c r="C1690" s="340"/>
      <c r="D1690" s="340"/>
      <c r="E1690" s="341"/>
      <c r="F1690" s="341"/>
      <c r="G1690" s="341"/>
      <c r="H1690" s="341"/>
      <c r="I1690" s="341"/>
      <c r="J1690" s="341"/>
      <c r="AH1690" s="221"/>
      <c r="AI1690" s="221"/>
      <c r="AJ1690" s="221"/>
      <c r="AK1690" s="221"/>
      <c r="AL1690" s="221"/>
      <c r="AM1690" s="221"/>
      <c r="AN1690" s="221"/>
      <c r="AO1690" s="221"/>
      <c r="AP1690" s="221"/>
      <c r="AQ1690" s="219"/>
      <c r="AR1690" s="219"/>
      <c r="AS1690" s="221"/>
      <c r="AT1690" s="221"/>
      <c r="AU1690" s="221"/>
      <c r="AV1690" s="221"/>
      <c r="AW1690" s="221"/>
      <c r="AX1690" s="221"/>
      <c r="AY1690" s="221"/>
      <c r="AZ1690" s="221"/>
    </row>
    <row r="1691" spans="1:52" x14ac:dyDescent="0.15">
      <c r="A1691" s="278"/>
      <c r="B1691" s="274"/>
      <c r="C1691" s="340"/>
      <c r="D1691" s="340"/>
      <c r="E1691" s="341"/>
      <c r="F1691" s="341"/>
      <c r="G1691" s="341"/>
      <c r="H1691" s="341"/>
      <c r="I1691" s="341"/>
      <c r="J1691" s="341"/>
      <c r="AH1691" s="221"/>
      <c r="AI1691" s="221"/>
      <c r="AJ1691" s="221"/>
      <c r="AK1691" s="221"/>
      <c r="AL1691" s="221"/>
      <c r="AM1691" s="221"/>
      <c r="AN1691" s="221"/>
      <c r="AO1691" s="221"/>
      <c r="AP1691" s="221"/>
      <c r="AQ1691" s="219"/>
      <c r="AR1691" s="219"/>
      <c r="AS1691" s="221"/>
      <c r="AT1691" s="221"/>
      <c r="AU1691" s="221"/>
      <c r="AV1691" s="221"/>
      <c r="AW1691" s="221"/>
      <c r="AX1691" s="221"/>
      <c r="AY1691" s="221"/>
      <c r="AZ1691" s="221"/>
    </row>
    <row r="1692" spans="1:52" x14ac:dyDescent="0.15">
      <c r="A1692" s="278"/>
      <c r="B1692" s="274"/>
      <c r="C1692" s="340"/>
      <c r="D1692" s="340"/>
      <c r="E1692" s="341"/>
      <c r="F1692" s="341"/>
      <c r="G1692" s="341"/>
      <c r="H1692" s="341"/>
      <c r="I1692" s="341"/>
      <c r="J1692" s="341"/>
      <c r="AH1692" s="221"/>
      <c r="AI1692" s="221"/>
      <c r="AJ1692" s="221"/>
      <c r="AK1692" s="221"/>
      <c r="AL1692" s="221"/>
      <c r="AM1692" s="221"/>
      <c r="AN1692" s="221"/>
      <c r="AO1692" s="221"/>
      <c r="AP1692" s="221"/>
      <c r="AQ1692" s="219"/>
      <c r="AR1692" s="219"/>
      <c r="AS1692" s="221"/>
      <c r="AT1692" s="221"/>
      <c r="AU1692" s="221"/>
      <c r="AV1692" s="221"/>
      <c r="AW1692" s="221"/>
      <c r="AX1692" s="221"/>
      <c r="AY1692" s="221"/>
      <c r="AZ1692" s="221"/>
    </row>
    <row r="1693" spans="1:52" x14ac:dyDescent="0.15">
      <c r="A1693" s="278"/>
      <c r="B1693" s="274"/>
      <c r="C1693" s="340"/>
      <c r="D1693" s="340"/>
      <c r="E1693" s="341"/>
      <c r="F1693" s="341"/>
      <c r="G1693" s="341"/>
      <c r="H1693" s="341"/>
      <c r="I1693" s="341"/>
      <c r="J1693" s="341"/>
      <c r="AH1693" s="221"/>
      <c r="AI1693" s="221"/>
      <c r="AJ1693" s="221"/>
      <c r="AK1693" s="221"/>
      <c r="AL1693" s="221"/>
      <c r="AM1693" s="221"/>
      <c r="AN1693" s="221"/>
      <c r="AO1693" s="221"/>
      <c r="AP1693" s="221"/>
      <c r="AQ1693" s="219"/>
      <c r="AR1693" s="219"/>
      <c r="AS1693" s="221"/>
      <c r="AT1693" s="221"/>
      <c r="AU1693" s="221"/>
      <c r="AV1693" s="221"/>
      <c r="AW1693" s="221"/>
      <c r="AX1693" s="221"/>
      <c r="AY1693" s="221"/>
      <c r="AZ1693" s="221"/>
    </row>
    <row r="1694" spans="1:52" x14ac:dyDescent="0.15">
      <c r="A1694" s="278"/>
      <c r="B1694" s="274"/>
      <c r="C1694" s="340"/>
      <c r="D1694" s="340"/>
      <c r="E1694" s="341"/>
      <c r="F1694" s="341"/>
      <c r="G1694" s="341"/>
      <c r="H1694" s="341"/>
      <c r="I1694" s="341"/>
      <c r="J1694" s="341"/>
      <c r="AH1694" s="221"/>
      <c r="AI1694" s="221"/>
      <c r="AJ1694" s="221"/>
      <c r="AK1694" s="221"/>
      <c r="AL1694" s="221"/>
      <c r="AM1694" s="221"/>
      <c r="AN1694" s="221"/>
      <c r="AO1694" s="221"/>
      <c r="AP1694" s="221"/>
      <c r="AQ1694" s="219"/>
      <c r="AR1694" s="219"/>
      <c r="AS1694" s="221"/>
      <c r="AT1694" s="221"/>
      <c r="AU1694" s="221"/>
      <c r="AV1694" s="221"/>
      <c r="AW1694" s="221"/>
      <c r="AX1694" s="221"/>
      <c r="AY1694" s="221"/>
      <c r="AZ1694" s="221"/>
    </row>
    <row r="1695" spans="1:52" x14ac:dyDescent="0.15">
      <c r="A1695" s="278"/>
      <c r="B1695" s="274"/>
      <c r="C1695" s="340"/>
      <c r="D1695" s="340"/>
      <c r="E1695" s="341"/>
      <c r="F1695" s="341"/>
      <c r="G1695" s="341"/>
      <c r="H1695" s="341"/>
      <c r="I1695" s="341"/>
      <c r="J1695" s="341"/>
      <c r="AH1695" s="221"/>
      <c r="AI1695" s="221"/>
      <c r="AJ1695" s="221"/>
      <c r="AK1695" s="221"/>
      <c r="AL1695" s="221"/>
      <c r="AM1695" s="221"/>
      <c r="AN1695" s="221"/>
      <c r="AO1695" s="221"/>
      <c r="AP1695" s="221"/>
      <c r="AQ1695" s="219"/>
      <c r="AR1695" s="219"/>
      <c r="AS1695" s="221"/>
      <c r="AT1695" s="221"/>
      <c r="AU1695" s="221"/>
      <c r="AV1695" s="221"/>
      <c r="AW1695" s="221"/>
      <c r="AX1695" s="221"/>
      <c r="AY1695" s="221"/>
      <c r="AZ1695" s="221"/>
    </row>
    <row r="1696" spans="1:52" x14ac:dyDescent="0.15">
      <c r="A1696" s="278"/>
      <c r="B1696" s="274"/>
      <c r="C1696" s="340"/>
      <c r="D1696" s="340"/>
      <c r="E1696" s="341"/>
      <c r="F1696" s="341"/>
      <c r="G1696" s="341"/>
      <c r="H1696" s="341"/>
      <c r="I1696" s="341"/>
      <c r="J1696" s="341"/>
      <c r="AH1696" s="221"/>
      <c r="AI1696" s="221"/>
      <c r="AJ1696" s="221"/>
      <c r="AK1696" s="221"/>
      <c r="AL1696" s="221"/>
      <c r="AM1696" s="221"/>
      <c r="AN1696" s="221"/>
      <c r="AO1696" s="221"/>
      <c r="AP1696" s="221"/>
      <c r="AQ1696" s="219"/>
      <c r="AR1696" s="219"/>
      <c r="AS1696" s="221"/>
      <c r="AT1696" s="221"/>
      <c r="AU1696" s="221"/>
      <c r="AV1696" s="221"/>
      <c r="AW1696" s="221"/>
      <c r="AX1696" s="221"/>
      <c r="AY1696" s="221"/>
      <c r="AZ1696" s="221"/>
    </row>
    <row r="1697" spans="1:52" x14ac:dyDescent="0.15">
      <c r="A1697" s="278"/>
      <c r="B1697" s="274"/>
      <c r="C1697" s="340"/>
      <c r="D1697" s="340"/>
      <c r="E1697" s="341"/>
      <c r="F1697" s="341"/>
      <c r="G1697" s="341"/>
      <c r="H1697" s="341"/>
      <c r="I1697" s="341"/>
      <c r="J1697" s="341"/>
      <c r="AH1697" s="221"/>
      <c r="AI1697" s="221"/>
      <c r="AJ1697" s="221"/>
      <c r="AK1697" s="221"/>
      <c r="AL1697" s="221"/>
      <c r="AM1697" s="221"/>
      <c r="AN1697" s="221"/>
      <c r="AO1697" s="221"/>
      <c r="AP1697" s="221"/>
      <c r="AQ1697" s="219"/>
      <c r="AR1697" s="219"/>
      <c r="AS1697" s="221"/>
      <c r="AT1697" s="221"/>
      <c r="AU1697" s="221"/>
      <c r="AV1697" s="221"/>
      <c r="AW1697" s="221"/>
      <c r="AX1697" s="221"/>
      <c r="AY1697" s="221"/>
      <c r="AZ1697" s="221"/>
    </row>
    <row r="1698" spans="1:52" x14ac:dyDescent="0.15">
      <c r="A1698" s="278"/>
      <c r="B1698" s="274"/>
      <c r="C1698" s="340"/>
      <c r="D1698" s="340"/>
      <c r="E1698" s="341"/>
      <c r="F1698" s="341"/>
      <c r="G1698" s="341"/>
      <c r="H1698" s="341"/>
      <c r="I1698" s="341"/>
      <c r="J1698" s="341"/>
      <c r="AH1698" s="221"/>
      <c r="AI1698" s="221"/>
      <c r="AJ1698" s="221"/>
      <c r="AK1698" s="221"/>
      <c r="AL1698" s="221"/>
      <c r="AM1698" s="221"/>
      <c r="AN1698" s="221"/>
      <c r="AO1698" s="221"/>
      <c r="AP1698" s="221"/>
      <c r="AQ1698" s="219"/>
      <c r="AR1698" s="219"/>
      <c r="AS1698" s="221"/>
      <c r="AT1698" s="221"/>
      <c r="AU1698" s="221"/>
      <c r="AV1698" s="221"/>
      <c r="AW1698" s="221"/>
      <c r="AX1698" s="221"/>
      <c r="AY1698" s="221"/>
      <c r="AZ1698" s="221"/>
    </row>
    <row r="1699" spans="1:52" x14ac:dyDescent="0.15">
      <c r="A1699" s="278"/>
      <c r="B1699" s="274"/>
      <c r="C1699" s="340"/>
      <c r="D1699" s="340"/>
      <c r="E1699" s="341"/>
      <c r="F1699" s="341"/>
      <c r="G1699" s="341"/>
      <c r="H1699" s="341"/>
      <c r="I1699" s="341"/>
      <c r="J1699" s="341"/>
      <c r="AH1699" s="221"/>
      <c r="AI1699" s="221"/>
      <c r="AJ1699" s="221"/>
      <c r="AK1699" s="221"/>
      <c r="AL1699" s="221"/>
      <c r="AM1699" s="221"/>
      <c r="AN1699" s="221"/>
      <c r="AO1699" s="221"/>
      <c r="AP1699" s="221"/>
      <c r="AQ1699" s="219"/>
      <c r="AR1699" s="219"/>
      <c r="AS1699" s="221"/>
      <c r="AT1699" s="221"/>
      <c r="AU1699" s="221"/>
      <c r="AV1699" s="221"/>
      <c r="AW1699" s="221"/>
      <c r="AX1699" s="221"/>
      <c r="AY1699" s="221"/>
      <c r="AZ1699" s="221"/>
    </row>
    <row r="1700" spans="1:52" x14ac:dyDescent="0.15">
      <c r="A1700" s="278"/>
      <c r="B1700" s="274"/>
      <c r="C1700" s="340"/>
      <c r="D1700" s="340"/>
      <c r="E1700" s="341"/>
      <c r="F1700" s="341"/>
      <c r="G1700" s="341"/>
      <c r="H1700" s="341"/>
      <c r="I1700" s="341"/>
      <c r="J1700" s="341"/>
      <c r="AH1700" s="221"/>
      <c r="AI1700" s="221"/>
      <c r="AJ1700" s="221"/>
      <c r="AK1700" s="221"/>
      <c r="AL1700" s="221"/>
      <c r="AM1700" s="221"/>
      <c r="AN1700" s="221"/>
      <c r="AO1700" s="221"/>
      <c r="AP1700" s="221"/>
      <c r="AQ1700" s="219"/>
      <c r="AR1700" s="219"/>
      <c r="AS1700" s="221"/>
      <c r="AT1700" s="221"/>
      <c r="AU1700" s="221"/>
      <c r="AV1700" s="221"/>
      <c r="AW1700" s="221"/>
      <c r="AX1700" s="221"/>
      <c r="AY1700" s="221"/>
      <c r="AZ1700" s="221"/>
    </row>
    <row r="1701" spans="1:52" x14ac:dyDescent="0.15">
      <c r="A1701" s="278"/>
      <c r="B1701" s="274"/>
      <c r="C1701" s="340"/>
      <c r="D1701" s="340"/>
      <c r="E1701" s="341"/>
      <c r="F1701" s="341"/>
      <c r="G1701" s="341"/>
      <c r="H1701" s="341"/>
      <c r="I1701" s="341"/>
      <c r="J1701" s="341"/>
      <c r="AH1701" s="221"/>
      <c r="AI1701" s="221"/>
      <c r="AJ1701" s="221"/>
      <c r="AK1701" s="221"/>
      <c r="AL1701" s="221"/>
      <c r="AM1701" s="221"/>
      <c r="AN1701" s="221"/>
      <c r="AO1701" s="221"/>
      <c r="AP1701" s="221"/>
      <c r="AQ1701" s="219"/>
      <c r="AR1701" s="219"/>
      <c r="AS1701" s="221"/>
      <c r="AT1701" s="221"/>
      <c r="AU1701" s="221"/>
      <c r="AV1701" s="221"/>
      <c r="AW1701" s="221"/>
      <c r="AX1701" s="221"/>
      <c r="AY1701" s="221"/>
      <c r="AZ1701" s="221"/>
    </row>
    <row r="1702" spans="1:52" x14ac:dyDescent="0.15">
      <c r="A1702" s="278"/>
      <c r="B1702" s="274"/>
      <c r="C1702" s="340"/>
      <c r="D1702" s="340"/>
      <c r="E1702" s="341"/>
      <c r="F1702" s="341"/>
      <c r="G1702" s="341"/>
      <c r="H1702" s="341"/>
      <c r="I1702" s="341"/>
      <c r="J1702" s="341"/>
      <c r="AH1702" s="221"/>
      <c r="AI1702" s="221"/>
      <c r="AJ1702" s="221"/>
      <c r="AK1702" s="221"/>
      <c r="AL1702" s="221"/>
      <c r="AM1702" s="221"/>
      <c r="AN1702" s="221"/>
      <c r="AO1702" s="221"/>
      <c r="AP1702" s="221"/>
      <c r="AQ1702" s="219"/>
      <c r="AR1702" s="219"/>
      <c r="AS1702" s="221"/>
      <c r="AT1702" s="221"/>
      <c r="AU1702" s="221"/>
      <c r="AV1702" s="221"/>
      <c r="AW1702" s="221"/>
      <c r="AX1702" s="221"/>
      <c r="AY1702" s="221"/>
      <c r="AZ1702" s="221"/>
    </row>
    <row r="1703" spans="1:52" x14ac:dyDescent="0.15">
      <c r="A1703" s="278"/>
      <c r="B1703" s="274"/>
      <c r="C1703" s="340"/>
      <c r="D1703" s="340"/>
      <c r="E1703" s="341"/>
      <c r="F1703" s="341"/>
      <c r="G1703" s="341"/>
      <c r="H1703" s="341"/>
      <c r="I1703" s="341"/>
      <c r="J1703" s="341"/>
      <c r="AH1703" s="221"/>
      <c r="AI1703" s="221"/>
      <c r="AJ1703" s="221"/>
      <c r="AK1703" s="221"/>
      <c r="AL1703" s="221"/>
      <c r="AM1703" s="221"/>
      <c r="AN1703" s="221"/>
      <c r="AO1703" s="221"/>
      <c r="AP1703" s="221"/>
      <c r="AQ1703" s="219"/>
      <c r="AR1703" s="219"/>
      <c r="AS1703" s="221"/>
      <c r="AT1703" s="221"/>
      <c r="AU1703" s="221"/>
      <c r="AV1703" s="221"/>
      <c r="AW1703" s="221"/>
      <c r="AX1703" s="221"/>
      <c r="AY1703" s="221"/>
      <c r="AZ1703" s="221"/>
    </row>
    <row r="1704" spans="1:52" x14ac:dyDescent="0.15">
      <c r="A1704" s="278"/>
      <c r="B1704" s="274"/>
      <c r="C1704" s="340"/>
      <c r="D1704" s="340"/>
      <c r="E1704" s="341"/>
      <c r="F1704" s="341"/>
      <c r="G1704" s="341"/>
      <c r="H1704" s="341"/>
      <c r="I1704" s="341"/>
      <c r="J1704" s="341"/>
      <c r="AH1704" s="221"/>
      <c r="AI1704" s="221"/>
      <c r="AJ1704" s="221"/>
      <c r="AK1704" s="221"/>
      <c r="AL1704" s="221"/>
      <c r="AM1704" s="221"/>
      <c r="AN1704" s="221"/>
      <c r="AO1704" s="221"/>
      <c r="AP1704" s="221"/>
      <c r="AQ1704" s="219"/>
      <c r="AR1704" s="219"/>
      <c r="AS1704" s="221"/>
      <c r="AT1704" s="221"/>
      <c r="AU1704" s="221"/>
      <c r="AV1704" s="221"/>
      <c r="AW1704" s="221"/>
      <c r="AX1704" s="221"/>
      <c r="AY1704" s="221"/>
      <c r="AZ1704" s="221"/>
    </row>
    <row r="1705" spans="1:52" x14ac:dyDescent="0.15">
      <c r="A1705" s="278"/>
      <c r="B1705" s="274"/>
      <c r="C1705" s="340"/>
      <c r="D1705" s="340"/>
      <c r="E1705" s="341"/>
      <c r="F1705" s="341"/>
      <c r="G1705" s="341"/>
      <c r="H1705" s="341"/>
      <c r="I1705" s="341"/>
      <c r="J1705" s="341"/>
      <c r="AH1705" s="221"/>
      <c r="AI1705" s="221"/>
      <c r="AJ1705" s="221"/>
      <c r="AK1705" s="221"/>
      <c r="AL1705" s="221"/>
      <c r="AM1705" s="221"/>
      <c r="AN1705" s="221"/>
      <c r="AO1705" s="221"/>
      <c r="AP1705" s="221"/>
      <c r="AQ1705" s="219"/>
      <c r="AR1705" s="219"/>
      <c r="AS1705" s="221"/>
      <c r="AT1705" s="221"/>
      <c r="AU1705" s="221"/>
      <c r="AV1705" s="221"/>
      <c r="AW1705" s="221"/>
      <c r="AX1705" s="221"/>
      <c r="AY1705" s="221"/>
      <c r="AZ1705" s="221"/>
    </row>
    <row r="1706" spans="1:52" x14ac:dyDescent="0.15">
      <c r="A1706" s="278"/>
      <c r="B1706" s="274"/>
      <c r="C1706" s="340"/>
      <c r="D1706" s="340"/>
      <c r="E1706" s="341"/>
      <c r="F1706" s="341"/>
      <c r="G1706" s="341"/>
      <c r="H1706" s="341"/>
      <c r="I1706" s="341"/>
      <c r="J1706" s="341"/>
      <c r="AH1706" s="221"/>
      <c r="AI1706" s="221"/>
      <c r="AJ1706" s="221"/>
      <c r="AK1706" s="221"/>
      <c r="AL1706" s="221"/>
      <c r="AM1706" s="221"/>
      <c r="AN1706" s="221"/>
      <c r="AO1706" s="221"/>
      <c r="AP1706" s="221"/>
      <c r="AQ1706" s="219"/>
      <c r="AR1706" s="219"/>
      <c r="AS1706" s="221"/>
      <c r="AT1706" s="221"/>
      <c r="AU1706" s="221"/>
      <c r="AV1706" s="221"/>
      <c r="AW1706" s="221"/>
      <c r="AX1706" s="221"/>
      <c r="AY1706" s="221"/>
      <c r="AZ1706" s="221"/>
    </row>
    <row r="1707" spans="1:52" x14ac:dyDescent="0.15">
      <c r="A1707" s="278"/>
      <c r="B1707" s="274"/>
      <c r="C1707" s="340"/>
      <c r="D1707" s="340"/>
      <c r="E1707" s="341"/>
      <c r="F1707" s="341"/>
      <c r="G1707" s="341"/>
      <c r="H1707" s="341"/>
      <c r="I1707" s="341"/>
      <c r="J1707" s="341"/>
      <c r="AH1707" s="221"/>
      <c r="AI1707" s="221"/>
      <c r="AJ1707" s="221"/>
      <c r="AK1707" s="221"/>
      <c r="AL1707" s="221"/>
      <c r="AM1707" s="221"/>
      <c r="AN1707" s="221"/>
      <c r="AO1707" s="221"/>
      <c r="AP1707" s="221"/>
      <c r="AQ1707" s="219"/>
      <c r="AR1707" s="219"/>
      <c r="AS1707" s="221"/>
      <c r="AT1707" s="221"/>
      <c r="AU1707" s="221"/>
      <c r="AV1707" s="221"/>
      <c r="AW1707" s="221"/>
      <c r="AX1707" s="221"/>
      <c r="AY1707" s="221"/>
      <c r="AZ1707" s="221"/>
    </row>
    <row r="1708" spans="1:52" x14ac:dyDescent="0.15">
      <c r="A1708" s="278"/>
      <c r="B1708" s="274"/>
      <c r="C1708" s="340"/>
      <c r="D1708" s="340"/>
      <c r="E1708" s="341"/>
      <c r="F1708" s="341"/>
      <c r="G1708" s="341"/>
      <c r="H1708" s="341"/>
      <c r="I1708" s="341"/>
      <c r="J1708" s="341"/>
      <c r="AH1708" s="221"/>
      <c r="AI1708" s="221"/>
      <c r="AJ1708" s="221"/>
      <c r="AK1708" s="221"/>
      <c r="AL1708" s="221"/>
      <c r="AM1708" s="221"/>
      <c r="AN1708" s="221"/>
      <c r="AO1708" s="221"/>
      <c r="AP1708" s="221"/>
      <c r="AQ1708" s="219"/>
      <c r="AR1708" s="219"/>
      <c r="AS1708" s="221"/>
      <c r="AT1708" s="221"/>
      <c r="AU1708" s="221"/>
      <c r="AV1708" s="221"/>
      <c r="AW1708" s="221"/>
      <c r="AX1708" s="221"/>
      <c r="AY1708" s="221"/>
      <c r="AZ1708" s="221"/>
    </row>
    <row r="1709" spans="1:52" x14ac:dyDescent="0.15">
      <c r="A1709" s="278"/>
      <c r="B1709" s="274"/>
      <c r="C1709" s="340"/>
      <c r="D1709" s="340"/>
      <c r="E1709" s="341"/>
      <c r="F1709" s="341"/>
      <c r="G1709" s="341"/>
      <c r="H1709" s="341"/>
      <c r="I1709" s="341"/>
      <c r="J1709" s="341"/>
      <c r="AH1709" s="221"/>
      <c r="AI1709" s="221"/>
      <c r="AJ1709" s="221"/>
      <c r="AK1709" s="221"/>
      <c r="AL1709" s="221"/>
      <c r="AM1709" s="221"/>
      <c r="AN1709" s="221"/>
      <c r="AO1709" s="221"/>
      <c r="AP1709" s="221"/>
      <c r="AQ1709" s="219"/>
      <c r="AR1709" s="219"/>
      <c r="AS1709" s="221"/>
      <c r="AT1709" s="221"/>
      <c r="AU1709" s="221"/>
      <c r="AV1709" s="221"/>
      <c r="AW1709" s="221"/>
      <c r="AX1709" s="221"/>
      <c r="AY1709" s="221"/>
      <c r="AZ1709" s="221"/>
    </row>
    <row r="1710" spans="1:52" x14ac:dyDescent="0.15">
      <c r="A1710" s="278"/>
      <c r="B1710" s="274"/>
      <c r="C1710" s="340"/>
      <c r="D1710" s="340"/>
      <c r="E1710" s="341"/>
      <c r="F1710" s="341"/>
      <c r="G1710" s="341"/>
      <c r="H1710" s="341"/>
      <c r="I1710" s="341"/>
      <c r="J1710" s="341"/>
      <c r="AH1710" s="221"/>
      <c r="AI1710" s="221"/>
      <c r="AJ1710" s="221"/>
      <c r="AK1710" s="221"/>
      <c r="AL1710" s="221"/>
      <c r="AM1710" s="221"/>
      <c r="AN1710" s="221"/>
      <c r="AO1710" s="221"/>
      <c r="AP1710" s="221"/>
      <c r="AQ1710" s="219"/>
      <c r="AR1710" s="219"/>
      <c r="AS1710" s="221"/>
      <c r="AT1710" s="221"/>
      <c r="AU1710" s="221"/>
      <c r="AV1710" s="221"/>
      <c r="AW1710" s="221"/>
      <c r="AX1710" s="221"/>
      <c r="AY1710" s="221"/>
      <c r="AZ1710" s="221"/>
    </row>
    <row r="1711" spans="1:52" x14ac:dyDescent="0.15">
      <c r="A1711" s="278"/>
      <c r="B1711" s="274"/>
      <c r="C1711" s="340"/>
      <c r="D1711" s="340"/>
      <c r="E1711" s="341"/>
      <c r="F1711" s="341"/>
      <c r="G1711" s="341"/>
      <c r="H1711" s="341"/>
      <c r="I1711" s="341"/>
      <c r="J1711" s="341"/>
      <c r="AH1711" s="221"/>
      <c r="AI1711" s="221"/>
      <c r="AJ1711" s="221"/>
      <c r="AK1711" s="221"/>
      <c r="AL1711" s="221"/>
      <c r="AM1711" s="221"/>
      <c r="AN1711" s="221"/>
      <c r="AO1711" s="221"/>
      <c r="AP1711" s="221"/>
      <c r="AQ1711" s="219"/>
      <c r="AR1711" s="219"/>
      <c r="AS1711" s="221"/>
      <c r="AT1711" s="221"/>
      <c r="AU1711" s="221"/>
      <c r="AV1711" s="221"/>
      <c r="AW1711" s="221"/>
      <c r="AX1711" s="221"/>
      <c r="AY1711" s="221"/>
      <c r="AZ1711" s="221"/>
    </row>
    <row r="1712" spans="1:52" x14ac:dyDescent="0.15">
      <c r="A1712" s="278"/>
      <c r="B1712" s="274"/>
      <c r="C1712" s="340"/>
      <c r="D1712" s="340"/>
      <c r="E1712" s="341"/>
      <c r="F1712" s="341"/>
      <c r="G1712" s="341"/>
      <c r="H1712" s="341"/>
      <c r="I1712" s="341"/>
      <c r="J1712" s="341"/>
      <c r="AH1712" s="221"/>
      <c r="AI1712" s="221"/>
      <c r="AJ1712" s="221"/>
      <c r="AK1712" s="221"/>
      <c r="AL1712" s="221"/>
      <c r="AM1712" s="221"/>
      <c r="AN1712" s="221"/>
      <c r="AO1712" s="221"/>
      <c r="AP1712" s="221"/>
      <c r="AQ1712" s="219"/>
      <c r="AR1712" s="219"/>
      <c r="AS1712" s="221"/>
      <c r="AT1712" s="221"/>
      <c r="AU1712" s="221"/>
      <c r="AV1712" s="221"/>
      <c r="AW1712" s="221"/>
      <c r="AX1712" s="221"/>
      <c r="AY1712" s="221"/>
      <c r="AZ1712" s="221"/>
    </row>
    <row r="1713" spans="1:52" x14ac:dyDescent="0.15">
      <c r="A1713" s="278"/>
      <c r="B1713" s="274"/>
      <c r="C1713" s="340"/>
      <c r="D1713" s="340"/>
      <c r="E1713" s="341"/>
      <c r="F1713" s="341"/>
      <c r="G1713" s="341"/>
      <c r="H1713" s="341"/>
      <c r="I1713" s="341"/>
      <c r="J1713" s="341"/>
      <c r="AH1713" s="221"/>
      <c r="AI1713" s="221"/>
      <c r="AJ1713" s="221"/>
      <c r="AK1713" s="221"/>
      <c r="AL1713" s="221"/>
      <c r="AM1713" s="221"/>
      <c r="AN1713" s="221"/>
      <c r="AO1713" s="221"/>
      <c r="AP1713" s="221"/>
      <c r="AQ1713" s="219"/>
      <c r="AR1713" s="219"/>
      <c r="AS1713" s="221"/>
      <c r="AT1713" s="221"/>
      <c r="AU1713" s="221"/>
      <c r="AV1713" s="221"/>
      <c r="AW1713" s="221"/>
      <c r="AX1713" s="221"/>
      <c r="AY1713" s="221"/>
      <c r="AZ1713" s="221"/>
    </row>
    <row r="1714" spans="1:52" x14ac:dyDescent="0.15">
      <c r="A1714" s="278"/>
      <c r="B1714" s="274"/>
      <c r="C1714" s="340"/>
      <c r="D1714" s="340"/>
      <c r="E1714" s="341"/>
      <c r="F1714" s="341"/>
      <c r="G1714" s="341"/>
      <c r="H1714" s="341"/>
      <c r="I1714" s="341"/>
      <c r="J1714" s="341"/>
      <c r="AH1714" s="221"/>
      <c r="AI1714" s="221"/>
      <c r="AJ1714" s="221"/>
      <c r="AK1714" s="221"/>
      <c r="AL1714" s="221"/>
      <c r="AM1714" s="221"/>
      <c r="AN1714" s="221"/>
      <c r="AO1714" s="221"/>
      <c r="AP1714" s="221"/>
      <c r="AQ1714" s="219"/>
      <c r="AR1714" s="219"/>
      <c r="AS1714" s="221"/>
      <c r="AT1714" s="221"/>
      <c r="AU1714" s="221"/>
      <c r="AV1714" s="221"/>
      <c r="AW1714" s="221"/>
      <c r="AX1714" s="221"/>
      <c r="AY1714" s="221"/>
      <c r="AZ1714" s="221"/>
    </row>
    <row r="1715" spans="1:52" x14ac:dyDescent="0.15">
      <c r="A1715" s="278"/>
      <c r="B1715" s="274"/>
      <c r="C1715" s="340"/>
      <c r="D1715" s="340"/>
      <c r="E1715" s="341"/>
      <c r="F1715" s="341"/>
      <c r="G1715" s="341"/>
      <c r="H1715" s="341"/>
      <c r="I1715" s="341"/>
      <c r="J1715" s="341"/>
      <c r="AH1715" s="221"/>
      <c r="AI1715" s="221"/>
      <c r="AJ1715" s="221"/>
      <c r="AK1715" s="221"/>
      <c r="AL1715" s="221"/>
      <c r="AM1715" s="221"/>
      <c r="AN1715" s="221"/>
      <c r="AO1715" s="221"/>
      <c r="AP1715" s="221"/>
      <c r="AQ1715" s="219"/>
      <c r="AR1715" s="219"/>
      <c r="AS1715" s="221"/>
      <c r="AT1715" s="221"/>
      <c r="AU1715" s="221"/>
      <c r="AV1715" s="221"/>
      <c r="AW1715" s="221"/>
      <c r="AX1715" s="221"/>
      <c r="AY1715" s="221"/>
      <c r="AZ1715" s="221"/>
    </row>
    <row r="1716" spans="1:52" x14ac:dyDescent="0.15">
      <c r="A1716" s="278"/>
      <c r="B1716" s="274"/>
      <c r="C1716" s="340"/>
      <c r="D1716" s="340"/>
      <c r="E1716" s="341"/>
      <c r="F1716" s="341"/>
      <c r="G1716" s="341"/>
      <c r="H1716" s="341"/>
      <c r="I1716" s="341"/>
      <c r="J1716" s="341"/>
      <c r="AH1716" s="221"/>
      <c r="AI1716" s="221"/>
      <c r="AJ1716" s="221"/>
      <c r="AK1716" s="221"/>
      <c r="AL1716" s="221"/>
      <c r="AM1716" s="221"/>
      <c r="AN1716" s="221"/>
      <c r="AO1716" s="221"/>
      <c r="AP1716" s="221"/>
      <c r="AQ1716" s="219"/>
      <c r="AR1716" s="219"/>
      <c r="AS1716" s="221"/>
      <c r="AT1716" s="221"/>
      <c r="AU1716" s="221"/>
      <c r="AV1716" s="221"/>
      <c r="AW1716" s="221"/>
      <c r="AX1716" s="221"/>
      <c r="AY1716" s="221"/>
      <c r="AZ1716" s="221"/>
    </row>
    <row r="1717" spans="1:52" x14ac:dyDescent="0.15">
      <c r="A1717" s="278"/>
      <c r="B1717" s="274"/>
      <c r="C1717" s="340"/>
      <c r="D1717" s="340"/>
      <c r="E1717" s="341"/>
      <c r="F1717" s="341"/>
      <c r="G1717" s="341"/>
      <c r="H1717" s="341"/>
      <c r="I1717" s="341"/>
      <c r="J1717" s="341"/>
      <c r="AH1717" s="221"/>
      <c r="AI1717" s="221"/>
      <c r="AJ1717" s="221"/>
      <c r="AK1717" s="221"/>
      <c r="AL1717" s="221"/>
      <c r="AM1717" s="221"/>
      <c r="AN1717" s="221"/>
      <c r="AO1717" s="221"/>
      <c r="AP1717" s="221"/>
      <c r="AQ1717" s="219"/>
      <c r="AR1717" s="219"/>
      <c r="AS1717" s="221"/>
      <c r="AT1717" s="221"/>
      <c r="AU1717" s="221"/>
      <c r="AV1717" s="221"/>
      <c r="AW1717" s="221"/>
      <c r="AX1717" s="221"/>
      <c r="AY1717" s="221"/>
      <c r="AZ1717" s="221"/>
    </row>
    <row r="1718" spans="1:52" x14ac:dyDescent="0.15">
      <c r="A1718" s="278"/>
      <c r="B1718" s="274"/>
      <c r="C1718" s="340"/>
      <c r="D1718" s="340"/>
      <c r="E1718" s="341"/>
      <c r="F1718" s="341"/>
      <c r="G1718" s="341"/>
      <c r="H1718" s="341"/>
      <c r="I1718" s="341"/>
      <c r="J1718" s="341"/>
      <c r="AH1718" s="221"/>
      <c r="AI1718" s="221"/>
      <c r="AJ1718" s="221"/>
      <c r="AK1718" s="221"/>
      <c r="AL1718" s="221"/>
      <c r="AM1718" s="221"/>
      <c r="AN1718" s="221"/>
      <c r="AO1718" s="221"/>
      <c r="AP1718" s="221"/>
      <c r="AQ1718" s="219"/>
      <c r="AR1718" s="219"/>
      <c r="AS1718" s="221"/>
      <c r="AT1718" s="221"/>
      <c r="AU1718" s="221"/>
      <c r="AV1718" s="221"/>
      <c r="AW1718" s="221"/>
      <c r="AX1718" s="221"/>
      <c r="AY1718" s="221"/>
      <c r="AZ1718" s="221"/>
    </row>
    <row r="1719" spans="1:52" x14ac:dyDescent="0.15">
      <c r="A1719" s="278"/>
      <c r="B1719" s="274"/>
      <c r="C1719" s="340"/>
      <c r="D1719" s="340"/>
      <c r="E1719" s="341"/>
      <c r="F1719" s="341"/>
      <c r="G1719" s="341"/>
      <c r="H1719" s="341"/>
      <c r="I1719" s="341"/>
      <c r="J1719" s="341"/>
      <c r="AH1719" s="221"/>
      <c r="AI1719" s="221"/>
      <c r="AJ1719" s="221"/>
      <c r="AK1719" s="221"/>
      <c r="AL1719" s="221"/>
      <c r="AM1719" s="221"/>
      <c r="AN1719" s="221"/>
      <c r="AO1719" s="221"/>
      <c r="AP1719" s="221"/>
      <c r="AQ1719" s="219"/>
      <c r="AR1719" s="219"/>
      <c r="AS1719" s="221"/>
      <c r="AT1719" s="221"/>
      <c r="AU1719" s="221"/>
      <c r="AV1719" s="221"/>
      <c r="AW1719" s="221"/>
      <c r="AX1719" s="221"/>
      <c r="AY1719" s="221"/>
      <c r="AZ1719" s="221"/>
    </row>
    <row r="1720" spans="1:52" x14ac:dyDescent="0.15">
      <c r="A1720" s="278"/>
      <c r="B1720" s="274"/>
      <c r="C1720" s="340"/>
      <c r="D1720" s="340"/>
      <c r="E1720" s="341"/>
      <c r="F1720" s="341"/>
      <c r="G1720" s="341"/>
      <c r="H1720" s="341"/>
      <c r="I1720" s="341"/>
      <c r="J1720" s="341"/>
      <c r="AH1720" s="221"/>
      <c r="AI1720" s="221"/>
      <c r="AJ1720" s="221"/>
      <c r="AK1720" s="221"/>
      <c r="AL1720" s="221"/>
      <c r="AM1720" s="221"/>
      <c r="AN1720" s="221"/>
      <c r="AO1720" s="221"/>
      <c r="AP1720" s="221"/>
      <c r="AQ1720" s="219"/>
      <c r="AR1720" s="219"/>
      <c r="AS1720" s="221"/>
      <c r="AT1720" s="221"/>
      <c r="AU1720" s="221"/>
      <c r="AV1720" s="221"/>
      <c r="AW1720" s="221"/>
      <c r="AX1720" s="221"/>
      <c r="AY1720" s="221"/>
      <c r="AZ1720" s="221"/>
    </row>
    <row r="1721" spans="1:52" x14ac:dyDescent="0.15">
      <c r="A1721" s="278"/>
      <c r="B1721" s="274"/>
      <c r="C1721" s="340"/>
      <c r="D1721" s="340"/>
      <c r="E1721" s="341"/>
      <c r="F1721" s="341"/>
      <c r="G1721" s="341"/>
      <c r="H1721" s="341"/>
      <c r="I1721" s="341"/>
      <c r="J1721" s="341"/>
      <c r="AH1721" s="221"/>
      <c r="AI1721" s="221"/>
      <c r="AJ1721" s="221"/>
      <c r="AK1721" s="221"/>
      <c r="AL1721" s="221"/>
      <c r="AM1721" s="221"/>
      <c r="AN1721" s="221"/>
      <c r="AO1721" s="221"/>
      <c r="AP1721" s="221"/>
      <c r="AQ1721" s="219"/>
      <c r="AR1721" s="219"/>
      <c r="AS1721" s="221"/>
      <c r="AT1721" s="221"/>
      <c r="AU1721" s="221"/>
      <c r="AV1721" s="221"/>
      <c r="AW1721" s="221"/>
      <c r="AX1721" s="221"/>
      <c r="AY1721" s="221"/>
      <c r="AZ1721" s="221"/>
    </row>
    <row r="1722" spans="1:52" x14ac:dyDescent="0.15">
      <c r="A1722" s="278"/>
      <c r="B1722" s="274"/>
      <c r="C1722" s="340"/>
      <c r="D1722" s="340"/>
      <c r="E1722" s="341"/>
      <c r="F1722" s="341"/>
      <c r="G1722" s="341"/>
      <c r="H1722" s="341"/>
      <c r="I1722" s="341"/>
      <c r="J1722" s="341"/>
      <c r="AH1722" s="221"/>
      <c r="AI1722" s="221"/>
      <c r="AJ1722" s="221"/>
      <c r="AK1722" s="221"/>
      <c r="AL1722" s="221"/>
      <c r="AM1722" s="221"/>
      <c r="AN1722" s="221"/>
      <c r="AO1722" s="221"/>
      <c r="AP1722" s="221"/>
      <c r="AQ1722" s="219"/>
      <c r="AR1722" s="219"/>
      <c r="AS1722" s="221"/>
      <c r="AT1722" s="221"/>
      <c r="AU1722" s="221"/>
      <c r="AV1722" s="221"/>
      <c r="AW1722" s="221"/>
      <c r="AX1722" s="221"/>
      <c r="AY1722" s="221"/>
      <c r="AZ1722" s="221"/>
    </row>
    <row r="1723" spans="1:52" x14ac:dyDescent="0.15">
      <c r="A1723" s="278"/>
      <c r="B1723" s="274"/>
      <c r="C1723" s="340"/>
      <c r="D1723" s="340"/>
      <c r="E1723" s="341"/>
      <c r="F1723" s="341"/>
      <c r="G1723" s="341"/>
      <c r="H1723" s="341"/>
      <c r="I1723" s="341"/>
      <c r="J1723" s="341"/>
      <c r="AH1723" s="221"/>
      <c r="AI1723" s="221"/>
      <c r="AJ1723" s="221"/>
      <c r="AK1723" s="221"/>
      <c r="AL1723" s="221"/>
      <c r="AM1723" s="221"/>
      <c r="AN1723" s="221"/>
      <c r="AO1723" s="221"/>
      <c r="AP1723" s="221"/>
      <c r="AQ1723" s="219"/>
      <c r="AR1723" s="219"/>
      <c r="AS1723" s="221"/>
      <c r="AT1723" s="221"/>
      <c r="AU1723" s="221"/>
      <c r="AV1723" s="221"/>
      <c r="AW1723" s="221"/>
      <c r="AX1723" s="221"/>
      <c r="AY1723" s="221"/>
      <c r="AZ1723" s="221"/>
    </row>
    <row r="1724" spans="1:52" x14ac:dyDescent="0.15">
      <c r="A1724" s="278"/>
      <c r="B1724" s="274"/>
      <c r="C1724" s="340"/>
      <c r="D1724" s="340"/>
      <c r="E1724" s="341"/>
      <c r="F1724" s="341"/>
      <c r="G1724" s="341"/>
      <c r="H1724" s="341"/>
      <c r="I1724" s="341"/>
      <c r="J1724" s="341"/>
      <c r="AH1724" s="221"/>
      <c r="AI1724" s="221"/>
      <c r="AJ1724" s="221"/>
      <c r="AK1724" s="221"/>
      <c r="AL1724" s="221"/>
      <c r="AM1724" s="221"/>
      <c r="AN1724" s="221"/>
      <c r="AO1724" s="221"/>
      <c r="AP1724" s="221"/>
      <c r="AQ1724" s="219"/>
      <c r="AR1724" s="219"/>
      <c r="AS1724" s="221"/>
      <c r="AT1724" s="221"/>
      <c r="AU1724" s="221"/>
      <c r="AV1724" s="221"/>
      <c r="AW1724" s="221"/>
      <c r="AX1724" s="221"/>
      <c r="AY1724" s="221"/>
      <c r="AZ1724" s="221"/>
    </row>
    <row r="1725" spans="1:52" x14ac:dyDescent="0.15">
      <c r="A1725" s="278"/>
      <c r="B1725" s="274"/>
      <c r="C1725" s="340"/>
      <c r="D1725" s="340"/>
      <c r="E1725" s="341"/>
      <c r="F1725" s="341"/>
      <c r="G1725" s="341"/>
      <c r="H1725" s="341"/>
      <c r="I1725" s="341"/>
      <c r="J1725" s="341"/>
      <c r="AH1725" s="221"/>
      <c r="AI1725" s="221"/>
      <c r="AJ1725" s="221"/>
      <c r="AK1725" s="221"/>
      <c r="AL1725" s="221"/>
      <c r="AM1725" s="221"/>
      <c r="AN1725" s="221"/>
      <c r="AO1725" s="221"/>
      <c r="AP1725" s="221"/>
      <c r="AQ1725" s="219"/>
      <c r="AR1725" s="219"/>
      <c r="AS1725" s="221"/>
      <c r="AT1725" s="221"/>
      <c r="AU1725" s="221"/>
      <c r="AV1725" s="221"/>
      <c r="AW1725" s="221"/>
      <c r="AX1725" s="221"/>
      <c r="AY1725" s="221"/>
      <c r="AZ1725" s="221"/>
    </row>
    <row r="1726" spans="1:52" x14ac:dyDescent="0.15">
      <c r="A1726" s="278"/>
      <c r="B1726" s="274"/>
      <c r="C1726" s="340"/>
      <c r="D1726" s="340"/>
      <c r="E1726" s="341"/>
      <c r="F1726" s="341"/>
      <c r="G1726" s="341"/>
      <c r="H1726" s="341"/>
      <c r="I1726" s="341"/>
      <c r="J1726" s="341"/>
      <c r="AH1726" s="221"/>
      <c r="AI1726" s="221"/>
      <c r="AJ1726" s="221"/>
      <c r="AK1726" s="221"/>
      <c r="AL1726" s="221"/>
      <c r="AM1726" s="221"/>
      <c r="AN1726" s="221"/>
      <c r="AO1726" s="221"/>
      <c r="AP1726" s="221"/>
      <c r="AQ1726" s="219"/>
      <c r="AR1726" s="219"/>
      <c r="AS1726" s="221"/>
      <c r="AT1726" s="221"/>
      <c r="AU1726" s="221"/>
      <c r="AV1726" s="221"/>
      <c r="AW1726" s="221"/>
      <c r="AX1726" s="221"/>
      <c r="AY1726" s="221"/>
      <c r="AZ1726" s="221"/>
    </row>
    <row r="1727" spans="1:52" x14ac:dyDescent="0.15">
      <c r="A1727" s="278"/>
      <c r="B1727" s="274"/>
      <c r="C1727" s="340"/>
      <c r="D1727" s="340"/>
      <c r="E1727" s="341"/>
      <c r="F1727" s="341"/>
      <c r="G1727" s="341"/>
      <c r="H1727" s="341"/>
      <c r="I1727" s="341"/>
      <c r="J1727" s="341"/>
      <c r="AH1727" s="221"/>
      <c r="AI1727" s="221"/>
      <c r="AJ1727" s="221"/>
      <c r="AK1727" s="221"/>
      <c r="AL1727" s="221"/>
      <c r="AM1727" s="221"/>
      <c r="AN1727" s="221"/>
      <c r="AO1727" s="221"/>
      <c r="AP1727" s="221"/>
      <c r="AQ1727" s="219"/>
      <c r="AR1727" s="219"/>
      <c r="AS1727" s="221"/>
      <c r="AT1727" s="221"/>
      <c r="AU1727" s="221"/>
      <c r="AV1727" s="221"/>
      <c r="AW1727" s="221"/>
      <c r="AX1727" s="221"/>
      <c r="AY1727" s="221"/>
      <c r="AZ1727" s="221"/>
    </row>
    <row r="1728" spans="1:52" x14ac:dyDescent="0.15">
      <c r="A1728" s="278"/>
      <c r="B1728" s="274"/>
      <c r="C1728" s="340"/>
      <c r="D1728" s="340"/>
      <c r="E1728" s="341"/>
      <c r="F1728" s="341"/>
      <c r="G1728" s="341"/>
      <c r="H1728" s="341"/>
      <c r="I1728" s="341"/>
      <c r="J1728" s="341"/>
      <c r="AH1728" s="221"/>
      <c r="AI1728" s="221"/>
      <c r="AJ1728" s="221"/>
      <c r="AK1728" s="221"/>
      <c r="AL1728" s="221"/>
      <c r="AM1728" s="221"/>
      <c r="AN1728" s="221"/>
      <c r="AO1728" s="221"/>
      <c r="AP1728" s="221"/>
      <c r="AQ1728" s="219"/>
      <c r="AR1728" s="219"/>
      <c r="AS1728" s="221"/>
      <c r="AT1728" s="221"/>
      <c r="AU1728" s="221"/>
      <c r="AV1728" s="221"/>
      <c r="AW1728" s="221"/>
      <c r="AX1728" s="221"/>
      <c r="AY1728" s="221"/>
      <c r="AZ1728" s="221"/>
    </row>
    <row r="1729" spans="1:52" x14ac:dyDescent="0.15">
      <c r="A1729" s="278"/>
      <c r="B1729" s="274"/>
      <c r="C1729" s="340"/>
      <c r="D1729" s="340"/>
      <c r="E1729" s="341"/>
      <c r="F1729" s="341"/>
      <c r="G1729" s="341"/>
      <c r="H1729" s="341"/>
      <c r="I1729" s="341"/>
      <c r="J1729" s="341"/>
      <c r="AH1729" s="221"/>
      <c r="AI1729" s="221"/>
      <c r="AJ1729" s="221"/>
      <c r="AK1729" s="221"/>
      <c r="AL1729" s="221"/>
      <c r="AM1729" s="221"/>
      <c r="AN1729" s="221"/>
      <c r="AO1729" s="221"/>
      <c r="AP1729" s="221"/>
      <c r="AQ1729" s="219"/>
      <c r="AR1729" s="219"/>
      <c r="AS1729" s="221"/>
      <c r="AT1729" s="221"/>
      <c r="AU1729" s="221"/>
      <c r="AV1729" s="221"/>
      <c r="AW1729" s="221"/>
      <c r="AX1729" s="221"/>
      <c r="AY1729" s="221"/>
      <c r="AZ1729" s="221"/>
    </row>
    <row r="1730" spans="1:52" x14ac:dyDescent="0.15">
      <c r="A1730" s="278"/>
      <c r="B1730" s="274"/>
      <c r="C1730" s="340"/>
      <c r="D1730" s="340"/>
      <c r="E1730" s="341"/>
      <c r="F1730" s="341"/>
      <c r="G1730" s="341"/>
      <c r="H1730" s="341"/>
      <c r="I1730" s="341"/>
      <c r="J1730" s="341"/>
      <c r="AH1730" s="221"/>
      <c r="AI1730" s="221"/>
      <c r="AJ1730" s="221"/>
      <c r="AK1730" s="221"/>
      <c r="AL1730" s="221"/>
      <c r="AM1730" s="221"/>
      <c r="AN1730" s="221"/>
      <c r="AO1730" s="221"/>
      <c r="AP1730" s="221"/>
      <c r="AQ1730" s="219"/>
      <c r="AR1730" s="219"/>
      <c r="AS1730" s="221"/>
      <c r="AT1730" s="221"/>
      <c r="AU1730" s="221"/>
      <c r="AV1730" s="221"/>
      <c r="AW1730" s="221"/>
      <c r="AX1730" s="221"/>
      <c r="AY1730" s="221"/>
      <c r="AZ1730" s="221"/>
    </row>
    <row r="1731" spans="1:52" x14ac:dyDescent="0.15">
      <c r="A1731" s="278"/>
      <c r="B1731" s="274"/>
      <c r="C1731" s="340"/>
      <c r="D1731" s="340"/>
      <c r="E1731" s="341"/>
      <c r="F1731" s="341"/>
      <c r="G1731" s="341"/>
      <c r="H1731" s="341"/>
      <c r="I1731" s="341"/>
      <c r="J1731" s="341"/>
      <c r="AH1731" s="221"/>
      <c r="AI1731" s="221"/>
      <c r="AJ1731" s="221"/>
      <c r="AK1731" s="221"/>
      <c r="AL1731" s="221"/>
      <c r="AM1731" s="221"/>
      <c r="AN1731" s="221"/>
      <c r="AO1731" s="221"/>
      <c r="AP1731" s="221"/>
      <c r="AQ1731" s="219"/>
      <c r="AR1731" s="219"/>
      <c r="AS1731" s="221"/>
      <c r="AT1731" s="221"/>
      <c r="AU1731" s="221"/>
      <c r="AV1731" s="221"/>
      <c r="AW1731" s="221"/>
      <c r="AX1731" s="221"/>
      <c r="AY1731" s="221"/>
      <c r="AZ1731" s="221"/>
    </row>
    <row r="1732" spans="1:52" x14ac:dyDescent="0.15">
      <c r="A1732" s="278"/>
      <c r="B1732" s="274"/>
      <c r="C1732" s="340"/>
      <c r="D1732" s="340"/>
      <c r="E1732" s="341"/>
      <c r="F1732" s="341"/>
      <c r="G1732" s="341"/>
      <c r="H1732" s="341"/>
      <c r="I1732" s="341"/>
      <c r="J1732" s="341"/>
      <c r="AH1732" s="221"/>
      <c r="AI1732" s="221"/>
      <c r="AJ1732" s="221"/>
      <c r="AK1732" s="221"/>
      <c r="AL1732" s="221"/>
      <c r="AM1732" s="221"/>
      <c r="AN1732" s="221"/>
      <c r="AO1732" s="221"/>
      <c r="AP1732" s="221"/>
      <c r="AQ1732" s="219"/>
      <c r="AR1732" s="219"/>
      <c r="AS1732" s="221"/>
      <c r="AT1732" s="221"/>
      <c r="AU1732" s="221"/>
      <c r="AV1732" s="221"/>
      <c r="AW1732" s="221"/>
      <c r="AX1732" s="221"/>
      <c r="AY1732" s="221"/>
      <c r="AZ1732" s="221"/>
    </row>
    <row r="1733" spans="1:52" x14ac:dyDescent="0.15">
      <c r="A1733" s="278"/>
      <c r="B1733" s="274"/>
      <c r="C1733" s="340"/>
      <c r="D1733" s="340"/>
      <c r="E1733" s="341"/>
      <c r="F1733" s="341"/>
      <c r="G1733" s="341"/>
      <c r="H1733" s="341"/>
      <c r="I1733" s="341"/>
      <c r="J1733" s="341"/>
      <c r="AH1733" s="221"/>
      <c r="AI1733" s="221"/>
      <c r="AJ1733" s="221"/>
      <c r="AK1733" s="221"/>
      <c r="AL1733" s="221"/>
      <c r="AM1733" s="221"/>
      <c r="AN1733" s="221"/>
      <c r="AO1733" s="221"/>
      <c r="AP1733" s="221"/>
      <c r="AQ1733" s="219"/>
      <c r="AR1733" s="219"/>
      <c r="AS1733" s="221"/>
      <c r="AT1733" s="221"/>
      <c r="AU1733" s="221"/>
      <c r="AV1733" s="221"/>
      <c r="AW1733" s="221"/>
      <c r="AX1733" s="221"/>
      <c r="AY1733" s="221"/>
      <c r="AZ1733" s="221"/>
    </row>
    <row r="1734" spans="1:52" x14ac:dyDescent="0.15">
      <c r="A1734" s="278"/>
      <c r="B1734" s="274"/>
      <c r="C1734" s="340"/>
      <c r="D1734" s="340"/>
      <c r="E1734" s="341"/>
      <c r="F1734" s="341"/>
      <c r="G1734" s="341"/>
      <c r="H1734" s="341"/>
      <c r="I1734" s="341"/>
      <c r="J1734" s="341"/>
      <c r="AH1734" s="221"/>
      <c r="AI1734" s="221"/>
      <c r="AJ1734" s="221"/>
      <c r="AK1734" s="221"/>
      <c r="AL1734" s="221"/>
      <c r="AM1734" s="221"/>
      <c r="AN1734" s="221"/>
      <c r="AO1734" s="221"/>
      <c r="AP1734" s="221"/>
      <c r="AQ1734" s="219"/>
      <c r="AR1734" s="219"/>
      <c r="AS1734" s="221"/>
      <c r="AT1734" s="221"/>
      <c r="AU1734" s="221"/>
      <c r="AV1734" s="221"/>
      <c r="AW1734" s="221"/>
      <c r="AX1734" s="221"/>
      <c r="AY1734" s="221"/>
      <c r="AZ1734" s="221"/>
    </row>
    <row r="1735" spans="1:52" x14ac:dyDescent="0.15">
      <c r="A1735" s="278"/>
      <c r="B1735" s="274"/>
      <c r="C1735" s="340"/>
      <c r="D1735" s="340"/>
      <c r="E1735" s="341"/>
      <c r="F1735" s="341"/>
      <c r="G1735" s="341"/>
      <c r="H1735" s="341"/>
      <c r="I1735" s="341"/>
      <c r="J1735" s="341"/>
      <c r="AH1735" s="221"/>
      <c r="AI1735" s="221"/>
      <c r="AJ1735" s="221"/>
      <c r="AK1735" s="221"/>
      <c r="AL1735" s="221"/>
      <c r="AM1735" s="221"/>
      <c r="AN1735" s="221"/>
      <c r="AO1735" s="221"/>
      <c r="AP1735" s="221"/>
      <c r="AQ1735" s="219"/>
      <c r="AR1735" s="219"/>
      <c r="AS1735" s="221"/>
      <c r="AT1735" s="221"/>
      <c r="AU1735" s="221"/>
      <c r="AV1735" s="221"/>
      <c r="AW1735" s="221"/>
      <c r="AX1735" s="221"/>
      <c r="AY1735" s="221"/>
      <c r="AZ1735" s="221"/>
    </row>
    <row r="1736" spans="1:52" x14ac:dyDescent="0.15">
      <c r="A1736" s="278"/>
      <c r="B1736" s="274"/>
      <c r="C1736" s="340"/>
      <c r="D1736" s="340"/>
      <c r="E1736" s="341"/>
      <c r="F1736" s="341"/>
      <c r="G1736" s="341"/>
      <c r="H1736" s="341"/>
      <c r="I1736" s="341"/>
      <c r="J1736" s="341"/>
      <c r="AH1736" s="221"/>
      <c r="AI1736" s="221"/>
      <c r="AJ1736" s="221"/>
      <c r="AK1736" s="221"/>
      <c r="AL1736" s="221"/>
      <c r="AM1736" s="221"/>
      <c r="AN1736" s="221"/>
      <c r="AO1736" s="221"/>
      <c r="AP1736" s="221"/>
      <c r="AQ1736" s="219"/>
      <c r="AR1736" s="219"/>
      <c r="AS1736" s="221"/>
      <c r="AT1736" s="221"/>
      <c r="AU1736" s="221"/>
      <c r="AV1736" s="221"/>
      <c r="AW1736" s="221"/>
      <c r="AX1736" s="221"/>
      <c r="AY1736" s="221"/>
      <c r="AZ1736" s="221"/>
    </row>
    <row r="1737" spans="1:52" x14ac:dyDescent="0.15">
      <c r="A1737" s="278"/>
      <c r="B1737" s="274"/>
      <c r="C1737" s="340"/>
      <c r="D1737" s="340"/>
      <c r="E1737" s="341"/>
      <c r="F1737" s="341"/>
      <c r="G1737" s="341"/>
      <c r="H1737" s="341"/>
      <c r="I1737" s="341"/>
      <c r="J1737" s="341"/>
      <c r="AH1737" s="221"/>
      <c r="AI1737" s="221"/>
      <c r="AJ1737" s="221"/>
      <c r="AK1737" s="221"/>
      <c r="AL1737" s="221"/>
      <c r="AM1737" s="221"/>
      <c r="AN1737" s="221"/>
      <c r="AO1737" s="221"/>
      <c r="AP1737" s="221"/>
      <c r="AQ1737" s="219"/>
      <c r="AR1737" s="219"/>
      <c r="AS1737" s="221"/>
      <c r="AT1737" s="221"/>
      <c r="AU1737" s="221"/>
      <c r="AV1737" s="221"/>
      <c r="AW1737" s="221"/>
      <c r="AX1737" s="221"/>
      <c r="AY1737" s="221"/>
      <c r="AZ1737" s="221"/>
    </row>
    <row r="1738" spans="1:52" x14ac:dyDescent="0.15">
      <c r="A1738" s="278"/>
      <c r="B1738" s="274"/>
      <c r="C1738" s="340"/>
      <c r="D1738" s="340"/>
      <c r="E1738" s="341"/>
      <c r="F1738" s="341"/>
      <c r="G1738" s="341"/>
      <c r="H1738" s="341"/>
      <c r="I1738" s="341"/>
      <c r="J1738" s="341"/>
      <c r="AH1738" s="221"/>
      <c r="AI1738" s="221"/>
      <c r="AJ1738" s="221"/>
      <c r="AK1738" s="221"/>
      <c r="AL1738" s="221"/>
      <c r="AM1738" s="221"/>
      <c r="AN1738" s="221"/>
      <c r="AO1738" s="221"/>
      <c r="AP1738" s="221"/>
      <c r="AQ1738" s="219"/>
      <c r="AR1738" s="219"/>
      <c r="AS1738" s="221"/>
      <c r="AT1738" s="221"/>
      <c r="AU1738" s="221"/>
      <c r="AV1738" s="221"/>
      <c r="AW1738" s="221"/>
      <c r="AX1738" s="221"/>
      <c r="AY1738" s="221"/>
      <c r="AZ1738" s="221"/>
    </row>
    <row r="1739" spans="1:52" x14ac:dyDescent="0.15">
      <c r="A1739" s="278"/>
      <c r="B1739" s="274"/>
      <c r="C1739" s="340"/>
      <c r="D1739" s="340"/>
      <c r="E1739" s="341"/>
      <c r="F1739" s="341"/>
      <c r="G1739" s="341"/>
      <c r="H1739" s="341"/>
      <c r="I1739" s="341"/>
      <c r="J1739" s="341"/>
      <c r="AH1739" s="221"/>
      <c r="AI1739" s="221"/>
      <c r="AJ1739" s="221"/>
      <c r="AK1739" s="221"/>
      <c r="AL1739" s="221"/>
      <c r="AM1739" s="221"/>
      <c r="AN1739" s="221"/>
      <c r="AO1739" s="221"/>
      <c r="AP1739" s="221"/>
      <c r="AQ1739" s="219"/>
      <c r="AR1739" s="219"/>
      <c r="AS1739" s="221"/>
      <c r="AT1739" s="221"/>
      <c r="AU1739" s="221"/>
      <c r="AV1739" s="221"/>
      <c r="AW1739" s="221"/>
      <c r="AX1739" s="221"/>
      <c r="AY1739" s="221"/>
      <c r="AZ1739" s="221"/>
    </row>
    <row r="1740" spans="1:52" x14ac:dyDescent="0.15">
      <c r="A1740" s="278"/>
      <c r="B1740" s="274"/>
      <c r="C1740" s="340"/>
      <c r="D1740" s="340"/>
      <c r="E1740" s="341"/>
      <c r="F1740" s="341"/>
      <c r="G1740" s="341"/>
      <c r="H1740" s="341"/>
      <c r="I1740" s="341"/>
      <c r="J1740" s="341"/>
      <c r="AH1740" s="221"/>
      <c r="AI1740" s="221"/>
      <c r="AJ1740" s="221"/>
      <c r="AK1740" s="221"/>
      <c r="AL1740" s="221"/>
      <c r="AM1740" s="221"/>
      <c r="AN1740" s="221"/>
      <c r="AO1740" s="221"/>
      <c r="AP1740" s="221"/>
      <c r="AQ1740" s="219"/>
      <c r="AR1740" s="219"/>
      <c r="AS1740" s="221"/>
      <c r="AT1740" s="221"/>
      <c r="AU1740" s="221"/>
      <c r="AV1740" s="221"/>
      <c r="AW1740" s="221"/>
      <c r="AX1740" s="221"/>
      <c r="AY1740" s="221"/>
      <c r="AZ1740" s="221"/>
    </row>
    <row r="1741" spans="1:52" x14ac:dyDescent="0.15">
      <c r="A1741" s="278"/>
      <c r="B1741" s="274"/>
      <c r="C1741" s="340"/>
      <c r="D1741" s="340"/>
      <c r="E1741" s="341"/>
      <c r="F1741" s="341"/>
      <c r="G1741" s="341"/>
      <c r="H1741" s="341"/>
      <c r="I1741" s="341"/>
      <c r="J1741" s="341"/>
      <c r="AH1741" s="221"/>
      <c r="AI1741" s="221"/>
      <c r="AJ1741" s="221"/>
      <c r="AK1741" s="221"/>
      <c r="AL1741" s="221"/>
      <c r="AM1741" s="221"/>
      <c r="AN1741" s="221"/>
      <c r="AO1741" s="221"/>
      <c r="AP1741" s="221"/>
      <c r="AQ1741" s="219"/>
      <c r="AR1741" s="219"/>
      <c r="AS1741" s="221"/>
      <c r="AT1741" s="221"/>
      <c r="AU1741" s="221"/>
      <c r="AV1741" s="221"/>
      <c r="AW1741" s="221"/>
      <c r="AX1741" s="221"/>
      <c r="AY1741" s="221"/>
      <c r="AZ1741" s="221"/>
    </row>
    <row r="1742" spans="1:52" x14ac:dyDescent="0.15">
      <c r="A1742" s="278"/>
      <c r="B1742" s="274"/>
      <c r="C1742" s="340"/>
      <c r="D1742" s="340"/>
      <c r="E1742" s="341"/>
      <c r="F1742" s="341"/>
      <c r="G1742" s="341"/>
      <c r="H1742" s="341"/>
      <c r="I1742" s="341"/>
      <c r="J1742" s="341"/>
      <c r="AH1742" s="221"/>
      <c r="AI1742" s="221"/>
      <c r="AJ1742" s="221"/>
      <c r="AK1742" s="221"/>
      <c r="AL1742" s="221"/>
      <c r="AM1742" s="221"/>
      <c r="AN1742" s="221"/>
      <c r="AO1742" s="221"/>
      <c r="AP1742" s="221"/>
      <c r="AQ1742" s="219"/>
      <c r="AR1742" s="219"/>
      <c r="AS1742" s="221"/>
      <c r="AT1742" s="221"/>
      <c r="AU1742" s="221"/>
      <c r="AV1742" s="221"/>
      <c r="AW1742" s="221"/>
      <c r="AX1742" s="221"/>
      <c r="AY1742" s="221"/>
      <c r="AZ1742" s="221"/>
    </row>
    <row r="1743" spans="1:52" x14ac:dyDescent="0.15">
      <c r="A1743" s="278"/>
      <c r="B1743" s="274"/>
      <c r="C1743" s="340"/>
      <c r="D1743" s="340"/>
      <c r="E1743" s="341"/>
      <c r="F1743" s="341"/>
      <c r="G1743" s="341"/>
      <c r="H1743" s="341"/>
      <c r="I1743" s="341"/>
      <c r="J1743" s="341"/>
      <c r="AH1743" s="221"/>
      <c r="AI1743" s="221"/>
      <c r="AJ1743" s="221"/>
      <c r="AK1743" s="221"/>
      <c r="AL1743" s="221"/>
      <c r="AM1743" s="221"/>
      <c r="AN1743" s="221"/>
      <c r="AO1743" s="221"/>
      <c r="AP1743" s="221"/>
      <c r="AQ1743" s="219"/>
      <c r="AR1743" s="219"/>
      <c r="AS1743" s="221"/>
      <c r="AT1743" s="221"/>
      <c r="AU1743" s="221"/>
      <c r="AV1743" s="221"/>
      <c r="AW1743" s="221"/>
      <c r="AX1743" s="221"/>
      <c r="AY1743" s="221"/>
      <c r="AZ1743" s="221"/>
    </row>
    <row r="1744" spans="1:52" x14ac:dyDescent="0.15">
      <c r="A1744" s="278"/>
      <c r="B1744" s="274"/>
      <c r="C1744" s="340"/>
      <c r="D1744" s="340"/>
      <c r="E1744" s="341"/>
      <c r="F1744" s="341"/>
      <c r="G1744" s="341"/>
      <c r="H1744" s="341"/>
      <c r="I1744" s="341"/>
      <c r="J1744" s="341"/>
      <c r="AH1744" s="221"/>
      <c r="AI1744" s="221"/>
      <c r="AJ1744" s="221"/>
      <c r="AK1744" s="221"/>
      <c r="AL1744" s="221"/>
      <c r="AM1744" s="221"/>
      <c r="AN1744" s="221"/>
      <c r="AO1744" s="221"/>
      <c r="AP1744" s="221"/>
      <c r="AQ1744" s="219"/>
      <c r="AR1744" s="219"/>
      <c r="AS1744" s="221"/>
      <c r="AT1744" s="221"/>
      <c r="AU1744" s="221"/>
      <c r="AV1744" s="221"/>
      <c r="AW1744" s="221"/>
      <c r="AX1744" s="221"/>
      <c r="AY1744" s="221"/>
      <c r="AZ1744" s="221"/>
    </row>
    <row r="1745" spans="1:52" x14ac:dyDescent="0.15">
      <c r="A1745" s="278"/>
      <c r="B1745" s="274"/>
      <c r="C1745" s="340"/>
      <c r="D1745" s="340"/>
      <c r="E1745" s="341"/>
      <c r="F1745" s="341"/>
      <c r="G1745" s="341"/>
      <c r="H1745" s="341"/>
      <c r="I1745" s="341"/>
      <c r="J1745" s="341"/>
      <c r="AH1745" s="221"/>
      <c r="AI1745" s="221"/>
      <c r="AJ1745" s="221"/>
      <c r="AK1745" s="221"/>
      <c r="AL1745" s="221"/>
      <c r="AM1745" s="221"/>
      <c r="AN1745" s="221"/>
      <c r="AO1745" s="221"/>
      <c r="AP1745" s="221"/>
      <c r="AQ1745" s="219"/>
      <c r="AR1745" s="219"/>
      <c r="AS1745" s="221"/>
      <c r="AT1745" s="221"/>
      <c r="AU1745" s="221"/>
      <c r="AV1745" s="221"/>
      <c r="AW1745" s="221"/>
      <c r="AX1745" s="221"/>
      <c r="AY1745" s="221"/>
      <c r="AZ1745" s="221"/>
    </row>
    <row r="1746" spans="1:52" x14ac:dyDescent="0.15">
      <c r="A1746" s="278"/>
      <c r="B1746" s="274"/>
      <c r="C1746" s="340"/>
      <c r="D1746" s="340"/>
      <c r="E1746" s="341"/>
      <c r="F1746" s="341"/>
      <c r="G1746" s="341"/>
      <c r="H1746" s="341"/>
      <c r="I1746" s="341"/>
      <c r="J1746" s="341"/>
      <c r="AH1746" s="221"/>
      <c r="AI1746" s="221"/>
      <c r="AJ1746" s="221"/>
      <c r="AK1746" s="221"/>
      <c r="AL1746" s="221"/>
      <c r="AM1746" s="221"/>
      <c r="AN1746" s="221"/>
      <c r="AO1746" s="221"/>
      <c r="AP1746" s="221"/>
      <c r="AQ1746" s="219"/>
      <c r="AR1746" s="219"/>
      <c r="AS1746" s="221"/>
      <c r="AT1746" s="221"/>
      <c r="AU1746" s="221"/>
      <c r="AV1746" s="221"/>
      <c r="AW1746" s="221"/>
      <c r="AX1746" s="221"/>
      <c r="AY1746" s="221"/>
      <c r="AZ1746" s="221"/>
    </row>
    <row r="1747" spans="1:52" x14ac:dyDescent="0.15">
      <c r="A1747" s="278"/>
      <c r="B1747" s="274"/>
      <c r="C1747" s="340"/>
      <c r="D1747" s="340"/>
      <c r="E1747" s="341"/>
      <c r="F1747" s="341"/>
      <c r="G1747" s="341"/>
      <c r="H1747" s="341"/>
      <c r="I1747" s="341"/>
      <c r="J1747" s="341"/>
      <c r="AH1747" s="221"/>
      <c r="AI1747" s="221"/>
      <c r="AJ1747" s="221"/>
      <c r="AK1747" s="221"/>
      <c r="AL1747" s="221"/>
      <c r="AM1747" s="221"/>
      <c r="AN1747" s="221"/>
      <c r="AO1747" s="221"/>
      <c r="AP1747" s="221"/>
      <c r="AQ1747" s="219"/>
      <c r="AR1747" s="219"/>
      <c r="AS1747" s="221"/>
      <c r="AT1747" s="221"/>
      <c r="AU1747" s="221"/>
      <c r="AV1747" s="221"/>
      <c r="AW1747" s="221"/>
      <c r="AX1747" s="221"/>
      <c r="AY1747" s="221"/>
      <c r="AZ1747" s="221"/>
    </row>
    <row r="1748" spans="1:52" x14ac:dyDescent="0.15">
      <c r="A1748" s="278"/>
      <c r="B1748" s="274"/>
      <c r="C1748" s="340"/>
      <c r="D1748" s="340"/>
      <c r="E1748" s="341"/>
      <c r="F1748" s="341"/>
      <c r="G1748" s="341"/>
      <c r="H1748" s="341"/>
      <c r="I1748" s="341"/>
      <c r="J1748" s="341"/>
      <c r="AH1748" s="221"/>
      <c r="AI1748" s="221"/>
      <c r="AJ1748" s="221"/>
      <c r="AK1748" s="221"/>
      <c r="AL1748" s="221"/>
      <c r="AM1748" s="221"/>
      <c r="AN1748" s="221"/>
      <c r="AO1748" s="221"/>
      <c r="AP1748" s="221"/>
      <c r="AQ1748" s="219"/>
      <c r="AR1748" s="219"/>
      <c r="AS1748" s="221"/>
      <c r="AT1748" s="221"/>
      <c r="AU1748" s="221"/>
      <c r="AV1748" s="221"/>
      <c r="AW1748" s="221"/>
      <c r="AX1748" s="221"/>
      <c r="AY1748" s="221"/>
      <c r="AZ1748" s="221"/>
    </row>
    <row r="1749" spans="1:52" x14ac:dyDescent="0.15">
      <c r="A1749" s="278"/>
      <c r="B1749" s="274"/>
      <c r="C1749" s="340"/>
      <c r="D1749" s="340"/>
      <c r="E1749" s="341"/>
      <c r="F1749" s="341"/>
      <c r="G1749" s="341"/>
      <c r="H1749" s="341"/>
      <c r="I1749" s="341"/>
      <c r="J1749" s="341"/>
      <c r="AH1749" s="221"/>
      <c r="AI1749" s="221"/>
      <c r="AJ1749" s="221"/>
      <c r="AK1749" s="221"/>
      <c r="AL1749" s="221"/>
      <c r="AM1749" s="221"/>
      <c r="AN1749" s="221"/>
      <c r="AO1749" s="221"/>
      <c r="AP1749" s="221"/>
      <c r="AQ1749" s="219"/>
      <c r="AR1749" s="219"/>
      <c r="AS1749" s="221"/>
      <c r="AT1749" s="221"/>
      <c r="AU1749" s="221"/>
      <c r="AV1749" s="221"/>
      <c r="AW1749" s="221"/>
      <c r="AX1749" s="221"/>
      <c r="AY1749" s="221"/>
      <c r="AZ1749" s="221"/>
    </row>
    <row r="1750" spans="1:52" x14ac:dyDescent="0.15">
      <c r="A1750" s="278"/>
      <c r="B1750" s="274"/>
      <c r="C1750" s="340"/>
      <c r="D1750" s="340"/>
      <c r="E1750" s="341"/>
      <c r="F1750" s="341"/>
      <c r="G1750" s="341"/>
      <c r="H1750" s="341"/>
      <c r="I1750" s="341"/>
      <c r="J1750" s="341"/>
      <c r="AH1750" s="221"/>
      <c r="AI1750" s="221"/>
      <c r="AJ1750" s="221"/>
      <c r="AK1750" s="221"/>
      <c r="AL1750" s="221"/>
      <c r="AM1750" s="221"/>
      <c r="AN1750" s="221"/>
      <c r="AO1750" s="221"/>
      <c r="AP1750" s="221"/>
      <c r="AQ1750" s="219"/>
      <c r="AR1750" s="219"/>
      <c r="AS1750" s="221"/>
      <c r="AT1750" s="221"/>
      <c r="AU1750" s="221"/>
      <c r="AV1750" s="221"/>
      <c r="AW1750" s="221"/>
      <c r="AX1750" s="221"/>
      <c r="AY1750" s="221"/>
      <c r="AZ1750" s="221"/>
    </row>
    <row r="1751" spans="1:52" x14ac:dyDescent="0.15">
      <c r="A1751" s="278"/>
      <c r="B1751" s="274"/>
      <c r="C1751" s="340"/>
      <c r="D1751" s="340"/>
      <c r="E1751" s="341"/>
      <c r="F1751" s="341"/>
      <c r="G1751" s="341"/>
      <c r="H1751" s="341"/>
      <c r="I1751" s="341"/>
      <c r="J1751" s="341"/>
      <c r="AH1751" s="221"/>
      <c r="AI1751" s="221"/>
      <c r="AJ1751" s="221"/>
      <c r="AK1751" s="221"/>
      <c r="AL1751" s="221"/>
      <c r="AM1751" s="221"/>
      <c r="AN1751" s="221"/>
      <c r="AO1751" s="221"/>
      <c r="AP1751" s="221"/>
      <c r="AQ1751" s="219"/>
      <c r="AR1751" s="219"/>
      <c r="AS1751" s="221"/>
      <c r="AT1751" s="221"/>
      <c r="AU1751" s="221"/>
      <c r="AV1751" s="221"/>
      <c r="AW1751" s="221"/>
      <c r="AX1751" s="221"/>
      <c r="AY1751" s="221"/>
      <c r="AZ1751" s="221"/>
    </row>
    <row r="1752" spans="1:52" x14ac:dyDescent="0.15">
      <c r="A1752" s="278"/>
      <c r="B1752" s="274"/>
      <c r="C1752" s="340"/>
      <c r="D1752" s="340"/>
      <c r="E1752" s="341"/>
      <c r="F1752" s="341"/>
      <c r="G1752" s="341"/>
      <c r="H1752" s="341"/>
      <c r="I1752" s="341"/>
      <c r="J1752" s="341"/>
      <c r="AH1752" s="221"/>
      <c r="AI1752" s="221"/>
      <c r="AJ1752" s="221"/>
      <c r="AK1752" s="221"/>
      <c r="AL1752" s="221"/>
      <c r="AM1752" s="221"/>
      <c r="AN1752" s="221"/>
      <c r="AO1752" s="221"/>
      <c r="AP1752" s="221"/>
      <c r="AQ1752" s="219"/>
      <c r="AR1752" s="219"/>
      <c r="AS1752" s="221"/>
      <c r="AT1752" s="221"/>
      <c r="AU1752" s="221"/>
      <c r="AV1752" s="221"/>
      <c r="AW1752" s="221"/>
      <c r="AX1752" s="221"/>
      <c r="AY1752" s="221"/>
      <c r="AZ1752" s="221"/>
    </row>
    <row r="1753" spans="1:52" x14ac:dyDescent="0.15">
      <c r="A1753" s="278"/>
      <c r="B1753" s="274"/>
      <c r="C1753" s="340"/>
      <c r="D1753" s="340"/>
      <c r="E1753" s="341"/>
      <c r="F1753" s="341"/>
      <c r="G1753" s="341"/>
      <c r="H1753" s="341"/>
      <c r="I1753" s="341"/>
      <c r="J1753" s="341"/>
      <c r="AH1753" s="221"/>
      <c r="AI1753" s="221"/>
      <c r="AJ1753" s="221"/>
      <c r="AK1753" s="221"/>
      <c r="AL1753" s="221"/>
      <c r="AM1753" s="221"/>
      <c r="AN1753" s="221"/>
      <c r="AO1753" s="221"/>
      <c r="AP1753" s="221"/>
      <c r="AQ1753" s="219"/>
      <c r="AR1753" s="219"/>
      <c r="AS1753" s="221"/>
      <c r="AT1753" s="221"/>
      <c r="AU1753" s="221"/>
      <c r="AV1753" s="221"/>
      <c r="AW1753" s="221"/>
      <c r="AX1753" s="221"/>
      <c r="AY1753" s="221"/>
      <c r="AZ1753" s="221"/>
    </row>
    <row r="1754" spans="1:52" x14ac:dyDescent="0.15">
      <c r="A1754" s="278"/>
      <c r="B1754" s="274"/>
      <c r="C1754" s="340"/>
      <c r="D1754" s="340"/>
      <c r="E1754" s="341"/>
      <c r="F1754" s="341"/>
      <c r="G1754" s="341"/>
      <c r="H1754" s="341"/>
      <c r="I1754" s="341"/>
      <c r="J1754" s="341"/>
      <c r="AH1754" s="221"/>
      <c r="AI1754" s="221"/>
      <c r="AJ1754" s="221"/>
      <c r="AK1754" s="221"/>
      <c r="AL1754" s="221"/>
      <c r="AM1754" s="221"/>
      <c r="AN1754" s="221"/>
      <c r="AO1754" s="221"/>
      <c r="AP1754" s="221"/>
      <c r="AQ1754" s="219"/>
      <c r="AR1754" s="219"/>
      <c r="AS1754" s="221"/>
      <c r="AT1754" s="221"/>
      <c r="AU1754" s="221"/>
      <c r="AV1754" s="221"/>
      <c r="AW1754" s="221"/>
      <c r="AX1754" s="221"/>
      <c r="AY1754" s="221"/>
      <c r="AZ1754" s="221"/>
    </row>
    <row r="1755" spans="1:52" x14ac:dyDescent="0.15">
      <c r="A1755" s="278"/>
      <c r="B1755" s="274"/>
      <c r="C1755" s="340"/>
      <c r="D1755" s="340"/>
      <c r="E1755" s="341"/>
      <c r="F1755" s="341"/>
      <c r="G1755" s="341"/>
      <c r="H1755" s="341"/>
      <c r="I1755" s="341"/>
      <c r="J1755" s="341"/>
      <c r="AH1755" s="221"/>
      <c r="AI1755" s="221"/>
      <c r="AJ1755" s="221"/>
      <c r="AK1755" s="221"/>
      <c r="AL1755" s="221"/>
      <c r="AM1755" s="221"/>
      <c r="AN1755" s="221"/>
      <c r="AO1755" s="221"/>
      <c r="AP1755" s="221"/>
      <c r="AQ1755" s="219"/>
      <c r="AR1755" s="219"/>
      <c r="AS1755" s="221"/>
      <c r="AT1755" s="221"/>
      <c r="AU1755" s="221"/>
      <c r="AV1755" s="221"/>
      <c r="AW1755" s="221"/>
      <c r="AX1755" s="221"/>
      <c r="AY1755" s="221"/>
      <c r="AZ1755" s="221"/>
    </row>
    <row r="1756" spans="1:52" x14ac:dyDescent="0.15">
      <c r="A1756" s="278"/>
      <c r="B1756" s="274"/>
      <c r="C1756" s="340"/>
      <c r="D1756" s="340"/>
      <c r="E1756" s="341"/>
      <c r="F1756" s="341"/>
      <c r="G1756" s="341"/>
      <c r="H1756" s="341"/>
      <c r="I1756" s="341"/>
      <c r="J1756" s="341"/>
      <c r="AH1756" s="221"/>
      <c r="AI1756" s="221"/>
      <c r="AJ1756" s="221"/>
      <c r="AK1756" s="221"/>
      <c r="AL1756" s="221"/>
      <c r="AM1756" s="221"/>
      <c r="AN1756" s="221"/>
      <c r="AO1756" s="221"/>
      <c r="AP1756" s="221"/>
      <c r="AQ1756" s="219"/>
      <c r="AR1756" s="219"/>
      <c r="AS1756" s="221"/>
      <c r="AT1756" s="221"/>
      <c r="AU1756" s="221"/>
      <c r="AV1756" s="221"/>
      <c r="AW1756" s="221"/>
      <c r="AX1756" s="221"/>
      <c r="AY1756" s="221"/>
      <c r="AZ1756" s="221"/>
    </row>
    <row r="1757" spans="1:52" x14ac:dyDescent="0.15">
      <c r="A1757" s="278"/>
      <c r="B1757" s="274"/>
      <c r="C1757" s="340"/>
      <c r="D1757" s="340"/>
      <c r="E1757" s="341"/>
      <c r="F1757" s="341"/>
      <c r="G1757" s="341"/>
      <c r="H1757" s="341"/>
      <c r="I1757" s="341"/>
      <c r="J1757" s="341"/>
      <c r="AH1757" s="221"/>
      <c r="AI1757" s="221"/>
      <c r="AJ1757" s="221"/>
      <c r="AK1757" s="221"/>
      <c r="AL1757" s="221"/>
      <c r="AM1757" s="221"/>
      <c r="AN1757" s="221"/>
      <c r="AO1757" s="221"/>
      <c r="AP1757" s="221"/>
      <c r="AQ1757" s="219"/>
      <c r="AR1757" s="219"/>
      <c r="AS1757" s="221"/>
      <c r="AT1757" s="221"/>
      <c r="AU1757" s="221"/>
      <c r="AV1757" s="221"/>
      <c r="AW1757" s="221"/>
      <c r="AX1757" s="221"/>
      <c r="AY1757" s="221"/>
      <c r="AZ1757" s="221"/>
    </row>
    <row r="1758" spans="1:52" x14ac:dyDescent="0.15">
      <c r="A1758" s="278"/>
      <c r="B1758" s="274"/>
      <c r="C1758" s="340"/>
      <c r="D1758" s="340"/>
      <c r="E1758" s="341"/>
      <c r="F1758" s="341"/>
      <c r="G1758" s="341"/>
      <c r="H1758" s="341"/>
      <c r="I1758" s="341"/>
      <c r="J1758" s="341"/>
      <c r="AH1758" s="221"/>
      <c r="AI1758" s="221"/>
      <c r="AJ1758" s="221"/>
      <c r="AK1758" s="221"/>
      <c r="AL1758" s="221"/>
      <c r="AM1758" s="221"/>
      <c r="AN1758" s="221"/>
      <c r="AO1758" s="221"/>
      <c r="AP1758" s="221"/>
      <c r="AQ1758" s="219"/>
      <c r="AR1758" s="219"/>
      <c r="AS1758" s="221"/>
      <c r="AT1758" s="221"/>
      <c r="AU1758" s="221"/>
      <c r="AV1758" s="221"/>
      <c r="AW1758" s="221"/>
      <c r="AX1758" s="221"/>
      <c r="AY1758" s="221"/>
      <c r="AZ1758" s="221"/>
    </row>
    <row r="1759" spans="1:52" x14ac:dyDescent="0.15">
      <c r="A1759" s="278"/>
      <c r="B1759" s="274"/>
      <c r="C1759" s="340"/>
      <c r="D1759" s="340"/>
      <c r="E1759" s="341"/>
      <c r="F1759" s="341"/>
      <c r="G1759" s="341"/>
      <c r="H1759" s="341"/>
      <c r="I1759" s="341"/>
      <c r="J1759" s="341"/>
      <c r="AH1759" s="221"/>
      <c r="AI1759" s="221"/>
      <c r="AJ1759" s="221"/>
      <c r="AK1759" s="221"/>
      <c r="AL1759" s="221"/>
      <c r="AM1759" s="221"/>
      <c r="AN1759" s="221"/>
      <c r="AO1759" s="221"/>
      <c r="AP1759" s="221"/>
      <c r="AQ1759" s="219"/>
      <c r="AR1759" s="219"/>
      <c r="AS1759" s="221"/>
      <c r="AT1759" s="221"/>
      <c r="AU1759" s="221"/>
      <c r="AV1759" s="221"/>
      <c r="AW1759" s="221"/>
      <c r="AX1759" s="221"/>
      <c r="AY1759" s="221"/>
      <c r="AZ1759" s="221"/>
    </row>
    <row r="1760" spans="1:52" x14ac:dyDescent="0.15">
      <c r="A1760" s="278"/>
      <c r="B1760" s="274"/>
      <c r="C1760" s="340"/>
      <c r="D1760" s="340"/>
      <c r="E1760" s="341"/>
      <c r="F1760" s="341"/>
      <c r="G1760" s="341"/>
      <c r="H1760" s="341"/>
      <c r="I1760" s="341"/>
      <c r="J1760" s="341"/>
      <c r="AH1760" s="221"/>
      <c r="AI1760" s="221"/>
      <c r="AJ1760" s="221"/>
      <c r="AK1760" s="221"/>
      <c r="AL1760" s="221"/>
      <c r="AM1760" s="221"/>
      <c r="AN1760" s="221"/>
      <c r="AO1760" s="221"/>
      <c r="AP1760" s="221"/>
      <c r="AQ1760" s="219"/>
      <c r="AR1760" s="219"/>
      <c r="AS1760" s="221"/>
      <c r="AT1760" s="221"/>
      <c r="AU1760" s="221"/>
      <c r="AV1760" s="221"/>
      <c r="AW1760" s="221"/>
      <c r="AX1760" s="221"/>
      <c r="AY1760" s="221"/>
      <c r="AZ1760" s="221"/>
    </row>
    <row r="1761" spans="1:52" x14ac:dyDescent="0.15">
      <c r="A1761" s="278"/>
      <c r="B1761" s="274"/>
      <c r="C1761" s="340"/>
      <c r="D1761" s="340"/>
      <c r="E1761" s="341"/>
      <c r="F1761" s="341"/>
      <c r="G1761" s="341"/>
      <c r="H1761" s="341"/>
      <c r="I1761" s="341"/>
      <c r="J1761" s="341"/>
      <c r="AH1761" s="221"/>
      <c r="AI1761" s="221"/>
      <c r="AJ1761" s="221"/>
      <c r="AK1761" s="221"/>
      <c r="AL1761" s="221"/>
      <c r="AM1761" s="221"/>
      <c r="AN1761" s="221"/>
      <c r="AO1761" s="221"/>
      <c r="AP1761" s="221"/>
      <c r="AQ1761" s="219"/>
      <c r="AR1761" s="219"/>
      <c r="AS1761" s="221"/>
      <c r="AT1761" s="221"/>
      <c r="AU1761" s="221"/>
      <c r="AV1761" s="221"/>
      <c r="AW1761" s="221"/>
      <c r="AX1761" s="221"/>
      <c r="AY1761" s="221"/>
      <c r="AZ1761" s="221"/>
    </row>
    <row r="1762" spans="1:52" x14ac:dyDescent="0.15">
      <c r="A1762" s="278"/>
      <c r="B1762" s="274"/>
      <c r="C1762" s="340"/>
      <c r="D1762" s="340"/>
      <c r="E1762" s="341"/>
      <c r="F1762" s="341"/>
      <c r="G1762" s="341"/>
      <c r="H1762" s="341"/>
      <c r="I1762" s="341"/>
      <c r="J1762" s="341"/>
      <c r="AH1762" s="221"/>
      <c r="AI1762" s="221"/>
      <c r="AJ1762" s="221"/>
      <c r="AK1762" s="221"/>
      <c r="AL1762" s="221"/>
      <c r="AM1762" s="221"/>
      <c r="AN1762" s="221"/>
      <c r="AO1762" s="221"/>
      <c r="AP1762" s="221"/>
      <c r="AQ1762" s="219"/>
      <c r="AR1762" s="219"/>
      <c r="AS1762" s="221"/>
      <c r="AT1762" s="221"/>
      <c r="AU1762" s="221"/>
      <c r="AV1762" s="221"/>
      <c r="AW1762" s="221"/>
      <c r="AX1762" s="221"/>
      <c r="AY1762" s="221"/>
      <c r="AZ1762" s="221"/>
    </row>
    <row r="1763" spans="1:52" x14ac:dyDescent="0.15">
      <c r="A1763" s="278"/>
      <c r="B1763" s="274"/>
      <c r="C1763" s="340"/>
      <c r="D1763" s="340"/>
      <c r="E1763" s="341"/>
      <c r="F1763" s="341"/>
      <c r="G1763" s="341"/>
      <c r="H1763" s="341"/>
      <c r="I1763" s="341"/>
      <c r="J1763" s="341"/>
      <c r="AH1763" s="221"/>
      <c r="AI1763" s="221"/>
      <c r="AJ1763" s="221"/>
      <c r="AK1763" s="221"/>
      <c r="AL1763" s="221"/>
      <c r="AM1763" s="221"/>
      <c r="AN1763" s="221"/>
      <c r="AO1763" s="221"/>
      <c r="AP1763" s="221"/>
      <c r="AQ1763" s="219"/>
      <c r="AR1763" s="219"/>
      <c r="AS1763" s="221"/>
      <c r="AT1763" s="221"/>
      <c r="AU1763" s="221"/>
      <c r="AV1763" s="221"/>
      <c r="AW1763" s="221"/>
      <c r="AX1763" s="221"/>
      <c r="AY1763" s="221"/>
      <c r="AZ1763" s="221"/>
    </row>
    <row r="1764" spans="1:52" x14ac:dyDescent="0.15">
      <c r="A1764" s="278"/>
      <c r="B1764" s="274"/>
      <c r="C1764" s="340"/>
      <c r="D1764" s="340"/>
      <c r="E1764" s="341"/>
      <c r="F1764" s="341"/>
      <c r="G1764" s="341"/>
      <c r="H1764" s="341"/>
      <c r="I1764" s="341"/>
      <c r="J1764" s="341"/>
      <c r="AH1764" s="221"/>
      <c r="AI1764" s="221"/>
      <c r="AJ1764" s="221"/>
      <c r="AK1764" s="221"/>
      <c r="AL1764" s="221"/>
      <c r="AM1764" s="221"/>
      <c r="AN1764" s="221"/>
      <c r="AO1764" s="221"/>
      <c r="AP1764" s="221"/>
      <c r="AQ1764" s="219"/>
      <c r="AR1764" s="219"/>
      <c r="AS1764" s="221"/>
      <c r="AT1764" s="221"/>
      <c r="AU1764" s="221"/>
      <c r="AV1764" s="221"/>
      <c r="AW1764" s="221"/>
      <c r="AX1764" s="221"/>
      <c r="AY1764" s="221"/>
      <c r="AZ1764" s="221"/>
    </row>
    <row r="1765" spans="1:52" x14ac:dyDescent="0.15">
      <c r="A1765" s="278"/>
      <c r="B1765" s="274"/>
      <c r="C1765" s="340"/>
      <c r="D1765" s="340"/>
      <c r="E1765" s="341"/>
      <c r="F1765" s="341"/>
      <c r="G1765" s="341"/>
      <c r="H1765" s="341"/>
      <c r="I1765" s="341"/>
      <c r="J1765" s="341"/>
      <c r="AH1765" s="221"/>
      <c r="AI1765" s="221"/>
      <c r="AJ1765" s="221"/>
      <c r="AK1765" s="221"/>
      <c r="AL1765" s="221"/>
      <c r="AM1765" s="221"/>
      <c r="AN1765" s="221"/>
      <c r="AO1765" s="221"/>
      <c r="AP1765" s="221"/>
      <c r="AQ1765" s="219"/>
      <c r="AR1765" s="219"/>
      <c r="AS1765" s="221"/>
      <c r="AT1765" s="221"/>
      <c r="AU1765" s="221"/>
      <c r="AV1765" s="221"/>
      <c r="AW1765" s="221"/>
      <c r="AX1765" s="221"/>
      <c r="AY1765" s="221"/>
      <c r="AZ1765" s="221"/>
    </row>
    <row r="1766" spans="1:52" x14ac:dyDescent="0.15">
      <c r="A1766" s="278"/>
      <c r="B1766" s="274"/>
      <c r="C1766" s="340"/>
      <c r="D1766" s="340"/>
      <c r="E1766" s="341"/>
      <c r="F1766" s="341"/>
      <c r="G1766" s="341"/>
      <c r="H1766" s="341"/>
      <c r="I1766" s="341"/>
      <c r="J1766" s="341"/>
      <c r="AH1766" s="221"/>
      <c r="AI1766" s="221"/>
      <c r="AJ1766" s="221"/>
      <c r="AK1766" s="221"/>
      <c r="AL1766" s="221"/>
      <c r="AM1766" s="221"/>
      <c r="AN1766" s="221"/>
      <c r="AO1766" s="221"/>
      <c r="AP1766" s="221"/>
      <c r="AQ1766" s="219"/>
      <c r="AR1766" s="219"/>
      <c r="AS1766" s="221"/>
      <c r="AT1766" s="221"/>
      <c r="AU1766" s="221"/>
      <c r="AV1766" s="221"/>
      <c r="AW1766" s="221"/>
      <c r="AX1766" s="221"/>
      <c r="AY1766" s="221"/>
      <c r="AZ1766" s="221"/>
    </row>
    <row r="1767" spans="1:52" x14ac:dyDescent="0.15">
      <c r="A1767" s="278"/>
      <c r="B1767" s="274"/>
      <c r="C1767" s="340"/>
      <c r="D1767" s="340"/>
      <c r="E1767" s="341"/>
      <c r="F1767" s="341"/>
      <c r="G1767" s="341"/>
      <c r="H1767" s="341"/>
      <c r="I1767" s="341"/>
      <c r="J1767" s="341"/>
      <c r="AH1767" s="221"/>
      <c r="AI1767" s="221"/>
      <c r="AJ1767" s="221"/>
      <c r="AK1767" s="221"/>
      <c r="AL1767" s="221"/>
      <c r="AM1767" s="221"/>
      <c r="AN1767" s="221"/>
      <c r="AO1767" s="221"/>
      <c r="AP1767" s="221"/>
      <c r="AQ1767" s="219"/>
      <c r="AR1767" s="219"/>
      <c r="AS1767" s="221"/>
      <c r="AT1767" s="221"/>
      <c r="AU1767" s="221"/>
      <c r="AV1767" s="221"/>
      <c r="AW1767" s="221"/>
      <c r="AX1767" s="221"/>
      <c r="AY1767" s="221"/>
      <c r="AZ1767" s="221"/>
    </row>
    <row r="1768" spans="1:52" x14ac:dyDescent="0.15">
      <c r="A1768" s="278"/>
      <c r="B1768" s="274"/>
      <c r="C1768" s="340"/>
      <c r="D1768" s="340"/>
      <c r="E1768" s="341"/>
      <c r="F1768" s="341"/>
      <c r="G1768" s="341"/>
      <c r="H1768" s="341"/>
      <c r="I1768" s="341"/>
      <c r="J1768" s="341"/>
      <c r="AH1768" s="221"/>
      <c r="AI1768" s="221"/>
      <c r="AJ1768" s="221"/>
      <c r="AK1768" s="221"/>
      <c r="AL1768" s="221"/>
      <c r="AM1768" s="221"/>
      <c r="AN1768" s="221"/>
      <c r="AO1768" s="221"/>
      <c r="AP1768" s="221"/>
      <c r="AQ1768" s="219"/>
      <c r="AR1768" s="219"/>
      <c r="AS1768" s="221"/>
      <c r="AT1768" s="221"/>
      <c r="AU1768" s="221"/>
      <c r="AV1768" s="221"/>
      <c r="AW1768" s="221"/>
      <c r="AX1768" s="221"/>
      <c r="AY1768" s="221"/>
      <c r="AZ1768" s="221"/>
    </row>
    <row r="1769" spans="1:52" x14ac:dyDescent="0.15">
      <c r="A1769" s="278"/>
      <c r="B1769" s="274"/>
      <c r="C1769" s="340"/>
      <c r="D1769" s="340"/>
      <c r="E1769" s="341"/>
      <c r="F1769" s="341"/>
      <c r="G1769" s="341"/>
      <c r="H1769" s="341"/>
      <c r="I1769" s="341"/>
      <c r="J1769" s="341"/>
      <c r="AH1769" s="221"/>
      <c r="AI1769" s="221"/>
      <c r="AJ1769" s="221"/>
      <c r="AK1769" s="221"/>
      <c r="AL1769" s="221"/>
      <c r="AM1769" s="221"/>
      <c r="AN1769" s="221"/>
      <c r="AO1769" s="221"/>
      <c r="AP1769" s="221"/>
      <c r="AQ1769" s="219"/>
      <c r="AR1769" s="219"/>
      <c r="AS1769" s="221"/>
      <c r="AT1769" s="221"/>
      <c r="AU1769" s="221"/>
      <c r="AV1769" s="221"/>
      <c r="AW1769" s="221"/>
      <c r="AX1769" s="221"/>
      <c r="AY1769" s="221"/>
      <c r="AZ1769" s="221"/>
    </row>
    <row r="1770" spans="1:52" x14ac:dyDescent="0.15">
      <c r="A1770" s="278"/>
      <c r="B1770" s="274"/>
      <c r="C1770" s="340"/>
      <c r="D1770" s="340"/>
      <c r="E1770" s="341"/>
      <c r="F1770" s="341"/>
      <c r="G1770" s="341"/>
      <c r="H1770" s="341"/>
      <c r="I1770" s="341"/>
      <c r="J1770" s="341"/>
      <c r="AH1770" s="221"/>
      <c r="AI1770" s="221"/>
      <c r="AJ1770" s="221"/>
      <c r="AK1770" s="221"/>
      <c r="AL1770" s="221"/>
      <c r="AM1770" s="221"/>
      <c r="AN1770" s="221"/>
      <c r="AO1770" s="221"/>
      <c r="AP1770" s="221"/>
      <c r="AQ1770" s="219"/>
      <c r="AR1770" s="219"/>
      <c r="AS1770" s="221"/>
      <c r="AT1770" s="221"/>
      <c r="AU1770" s="221"/>
      <c r="AV1770" s="221"/>
      <c r="AW1770" s="221"/>
      <c r="AX1770" s="221"/>
      <c r="AY1770" s="221"/>
      <c r="AZ1770" s="221"/>
    </row>
    <row r="1771" spans="1:52" x14ac:dyDescent="0.15">
      <c r="A1771" s="278"/>
      <c r="B1771" s="274"/>
      <c r="C1771" s="340"/>
      <c r="D1771" s="340"/>
      <c r="E1771" s="341"/>
      <c r="F1771" s="341"/>
      <c r="G1771" s="341"/>
      <c r="H1771" s="341"/>
      <c r="I1771" s="341"/>
      <c r="J1771" s="341"/>
      <c r="AH1771" s="221"/>
      <c r="AI1771" s="221"/>
      <c r="AJ1771" s="221"/>
      <c r="AK1771" s="221"/>
      <c r="AL1771" s="221"/>
      <c r="AM1771" s="221"/>
      <c r="AN1771" s="221"/>
      <c r="AO1771" s="221"/>
      <c r="AP1771" s="221"/>
      <c r="AQ1771" s="219"/>
      <c r="AR1771" s="219"/>
      <c r="AS1771" s="221"/>
      <c r="AT1771" s="221"/>
      <c r="AU1771" s="221"/>
      <c r="AV1771" s="221"/>
      <c r="AW1771" s="221"/>
      <c r="AX1771" s="221"/>
      <c r="AY1771" s="221"/>
      <c r="AZ1771" s="221"/>
    </row>
    <row r="1772" spans="1:52" x14ac:dyDescent="0.15">
      <c r="A1772" s="278"/>
      <c r="B1772" s="274"/>
      <c r="C1772" s="340"/>
      <c r="D1772" s="340"/>
      <c r="E1772" s="341"/>
      <c r="F1772" s="341"/>
      <c r="G1772" s="341"/>
      <c r="H1772" s="341"/>
      <c r="I1772" s="341"/>
      <c r="J1772" s="341"/>
      <c r="AH1772" s="221"/>
      <c r="AI1772" s="221"/>
      <c r="AJ1772" s="221"/>
      <c r="AK1772" s="221"/>
      <c r="AL1772" s="221"/>
      <c r="AM1772" s="221"/>
      <c r="AN1772" s="221"/>
      <c r="AO1772" s="221"/>
      <c r="AP1772" s="221"/>
      <c r="AQ1772" s="219"/>
      <c r="AR1772" s="219"/>
      <c r="AS1772" s="221"/>
      <c r="AT1772" s="221"/>
      <c r="AU1772" s="221"/>
      <c r="AV1772" s="221"/>
      <c r="AW1772" s="221"/>
      <c r="AX1772" s="221"/>
      <c r="AY1772" s="221"/>
      <c r="AZ1772" s="221"/>
    </row>
    <row r="1773" spans="1:52" x14ac:dyDescent="0.15">
      <c r="A1773" s="278"/>
      <c r="B1773" s="274"/>
      <c r="C1773" s="340"/>
      <c r="D1773" s="340"/>
      <c r="E1773" s="341"/>
      <c r="F1773" s="341"/>
      <c r="G1773" s="341"/>
      <c r="H1773" s="341"/>
      <c r="I1773" s="341"/>
      <c r="J1773" s="341"/>
      <c r="AH1773" s="221"/>
      <c r="AI1773" s="221"/>
      <c r="AJ1773" s="221"/>
      <c r="AK1773" s="221"/>
      <c r="AL1773" s="221"/>
      <c r="AM1773" s="221"/>
      <c r="AN1773" s="221"/>
      <c r="AO1773" s="221"/>
      <c r="AP1773" s="221"/>
      <c r="AQ1773" s="219"/>
      <c r="AR1773" s="219"/>
      <c r="AS1773" s="221"/>
      <c r="AT1773" s="221"/>
      <c r="AU1773" s="221"/>
      <c r="AV1773" s="221"/>
      <c r="AW1773" s="221"/>
      <c r="AX1773" s="221"/>
      <c r="AY1773" s="221"/>
      <c r="AZ1773" s="221"/>
    </row>
    <row r="1774" spans="1:52" x14ac:dyDescent="0.15">
      <c r="A1774" s="278"/>
      <c r="B1774" s="274"/>
      <c r="C1774" s="340"/>
      <c r="D1774" s="340"/>
      <c r="E1774" s="341"/>
      <c r="F1774" s="341"/>
      <c r="G1774" s="341"/>
      <c r="H1774" s="341"/>
      <c r="I1774" s="341"/>
      <c r="J1774" s="341"/>
      <c r="AH1774" s="221"/>
      <c r="AI1774" s="221"/>
      <c r="AJ1774" s="221"/>
      <c r="AK1774" s="221"/>
      <c r="AL1774" s="221"/>
      <c r="AM1774" s="221"/>
      <c r="AN1774" s="221"/>
      <c r="AO1774" s="221"/>
      <c r="AP1774" s="221"/>
      <c r="AQ1774" s="219"/>
      <c r="AR1774" s="219"/>
      <c r="AS1774" s="221"/>
      <c r="AT1774" s="221"/>
      <c r="AU1774" s="221"/>
      <c r="AV1774" s="221"/>
      <c r="AW1774" s="221"/>
      <c r="AX1774" s="221"/>
      <c r="AY1774" s="221"/>
      <c r="AZ1774" s="221"/>
    </row>
    <row r="1775" spans="1:52" x14ac:dyDescent="0.15">
      <c r="A1775" s="278"/>
      <c r="B1775" s="274"/>
      <c r="C1775" s="340"/>
      <c r="D1775" s="340"/>
      <c r="E1775" s="341"/>
      <c r="F1775" s="341"/>
      <c r="G1775" s="341"/>
      <c r="H1775" s="341"/>
      <c r="I1775" s="341"/>
      <c r="J1775" s="341"/>
      <c r="AH1775" s="221"/>
      <c r="AI1775" s="221"/>
      <c r="AJ1775" s="221"/>
      <c r="AK1775" s="221"/>
      <c r="AL1775" s="221"/>
      <c r="AM1775" s="221"/>
      <c r="AN1775" s="221"/>
      <c r="AO1775" s="221"/>
      <c r="AP1775" s="221"/>
      <c r="AQ1775" s="219"/>
      <c r="AR1775" s="219"/>
      <c r="AS1775" s="221"/>
      <c r="AT1775" s="221"/>
      <c r="AU1775" s="221"/>
      <c r="AV1775" s="221"/>
      <c r="AW1775" s="221"/>
      <c r="AX1775" s="221"/>
      <c r="AY1775" s="221"/>
      <c r="AZ1775" s="221"/>
    </row>
    <row r="1776" spans="1:52" x14ac:dyDescent="0.15">
      <c r="A1776" s="278"/>
      <c r="B1776" s="274"/>
      <c r="C1776" s="340"/>
      <c r="D1776" s="340"/>
      <c r="E1776" s="341"/>
      <c r="F1776" s="341"/>
      <c r="G1776" s="341"/>
      <c r="H1776" s="341"/>
      <c r="I1776" s="341"/>
      <c r="J1776" s="341"/>
      <c r="AH1776" s="221"/>
      <c r="AI1776" s="221"/>
      <c r="AJ1776" s="221"/>
      <c r="AK1776" s="221"/>
      <c r="AL1776" s="221"/>
      <c r="AM1776" s="221"/>
      <c r="AN1776" s="221"/>
      <c r="AO1776" s="221"/>
      <c r="AP1776" s="221"/>
      <c r="AQ1776" s="219"/>
      <c r="AR1776" s="219"/>
      <c r="AS1776" s="221"/>
      <c r="AT1776" s="221"/>
      <c r="AU1776" s="221"/>
      <c r="AV1776" s="221"/>
      <c r="AW1776" s="221"/>
      <c r="AX1776" s="221"/>
      <c r="AY1776" s="221"/>
      <c r="AZ1776" s="221"/>
    </row>
    <row r="1777" spans="1:52" x14ac:dyDescent="0.15">
      <c r="A1777" s="278"/>
      <c r="B1777" s="274"/>
      <c r="C1777" s="340"/>
      <c r="D1777" s="340"/>
      <c r="E1777" s="341"/>
      <c r="F1777" s="341"/>
      <c r="G1777" s="341"/>
      <c r="H1777" s="341"/>
      <c r="I1777" s="341"/>
      <c r="J1777" s="341"/>
      <c r="AH1777" s="221"/>
      <c r="AI1777" s="221"/>
      <c r="AJ1777" s="221"/>
      <c r="AK1777" s="221"/>
      <c r="AL1777" s="221"/>
      <c r="AM1777" s="221"/>
      <c r="AN1777" s="221"/>
      <c r="AO1777" s="221"/>
      <c r="AP1777" s="221"/>
      <c r="AQ1777" s="219"/>
      <c r="AR1777" s="219"/>
      <c r="AS1777" s="221"/>
      <c r="AT1777" s="221"/>
      <c r="AU1777" s="221"/>
      <c r="AV1777" s="221"/>
      <c r="AW1777" s="221"/>
      <c r="AX1777" s="221"/>
      <c r="AY1777" s="221"/>
      <c r="AZ1777" s="221"/>
    </row>
    <row r="1778" spans="1:52" x14ac:dyDescent="0.15">
      <c r="A1778" s="278"/>
      <c r="B1778" s="274"/>
      <c r="C1778" s="340"/>
      <c r="D1778" s="340"/>
      <c r="E1778" s="341"/>
      <c r="F1778" s="341"/>
      <c r="G1778" s="341"/>
      <c r="H1778" s="341"/>
      <c r="I1778" s="341"/>
      <c r="J1778" s="341"/>
      <c r="AH1778" s="221"/>
      <c r="AI1778" s="221"/>
      <c r="AJ1778" s="221"/>
      <c r="AK1778" s="221"/>
      <c r="AL1778" s="221"/>
      <c r="AM1778" s="221"/>
      <c r="AN1778" s="221"/>
      <c r="AO1778" s="221"/>
      <c r="AP1778" s="221"/>
      <c r="AQ1778" s="219"/>
      <c r="AR1778" s="219"/>
      <c r="AS1778" s="221"/>
      <c r="AT1778" s="221"/>
      <c r="AU1778" s="221"/>
      <c r="AV1778" s="221"/>
      <c r="AW1778" s="221"/>
      <c r="AX1778" s="221"/>
      <c r="AY1778" s="221"/>
      <c r="AZ1778" s="221"/>
    </row>
    <row r="1779" spans="1:52" x14ac:dyDescent="0.15">
      <c r="A1779" s="278"/>
      <c r="B1779" s="274"/>
      <c r="C1779" s="340"/>
      <c r="D1779" s="340"/>
      <c r="E1779" s="341"/>
      <c r="F1779" s="341"/>
      <c r="G1779" s="341"/>
      <c r="H1779" s="341"/>
      <c r="I1779" s="341"/>
      <c r="J1779" s="341"/>
      <c r="AH1779" s="221"/>
      <c r="AI1779" s="221"/>
      <c r="AJ1779" s="221"/>
      <c r="AK1779" s="221"/>
      <c r="AL1779" s="221"/>
      <c r="AM1779" s="221"/>
      <c r="AN1779" s="221"/>
      <c r="AO1779" s="221"/>
      <c r="AP1779" s="221"/>
      <c r="AQ1779" s="219"/>
      <c r="AR1779" s="219"/>
      <c r="AS1779" s="221"/>
      <c r="AT1779" s="221"/>
      <c r="AU1779" s="221"/>
      <c r="AV1779" s="221"/>
      <c r="AW1779" s="221"/>
      <c r="AX1779" s="221"/>
      <c r="AY1779" s="221"/>
      <c r="AZ1779" s="221"/>
    </row>
    <row r="1780" spans="1:52" x14ac:dyDescent="0.15">
      <c r="A1780" s="278"/>
      <c r="B1780" s="274"/>
      <c r="C1780" s="340"/>
      <c r="D1780" s="340"/>
      <c r="E1780" s="341"/>
      <c r="F1780" s="341"/>
      <c r="G1780" s="341"/>
      <c r="H1780" s="341"/>
      <c r="I1780" s="341"/>
      <c r="J1780" s="341"/>
      <c r="AH1780" s="221"/>
      <c r="AI1780" s="221"/>
      <c r="AJ1780" s="221"/>
      <c r="AK1780" s="221"/>
      <c r="AL1780" s="221"/>
      <c r="AM1780" s="221"/>
      <c r="AN1780" s="221"/>
      <c r="AO1780" s="221"/>
      <c r="AP1780" s="221"/>
      <c r="AQ1780" s="219"/>
      <c r="AR1780" s="219"/>
      <c r="AS1780" s="221"/>
      <c r="AT1780" s="221"/>
      <c r="AU1780" s="221"/>
      <c r="AV1780" s="221"/>
      <c r="AW1780" s="221"/>
      <c r="AX1780" s="221"/>
      <c r="AY1780" s="221"/>
      <c r="AZ1780" s="221"/>
    </row>
    <row r="1781" spans="1:52" x14ac:dyDescent="0.15">
      <c r="A1781" s="278"/>
      <c r="B1781" s="274"/>
      <c r="C1781" s="340"/>
      <c r="D1781" s="340"/>
      <c r="E1781" s="341"/>
      <c r="F1781" s="341"/>
      <c r="G1781" s="341"/>
      <c r="H1781" s="341"/>
      <c r="I1781" s="341"/>
      <c r="J1781" s="341"/>
      <c r="AH1781" s="221"/>
      <c r="AI1781" s="221"/>
      <c r="AJ1781" s="221"/>
      <c r="AK1781" s="221"/>
      <c r="AL1781" s="221"/>
      <c r="AM1781" s="221"/>
      <c r="AN1781" s="221"/>
      <c r="AO1781" s="221"/>
      <c r="AP1781" s="221"/>
      <c r="AQ1781" s="219"/>
      <c r="AR1781" s="219"/>
      <c r="AS1781" s="221"/>
      <c r="AT1781" s="221"/>
      <c r="AU1781" s="221"/>
      <c r="AV1781" s="221"/>
      <c r="AW1781" s="221"/>
      <c r="AX1781" s="221"/>
      <c r="AY1781" s="221"/>
      <c r="AZ1781" s="221"/>
    </row>
    <row r="1782" spans="1:52" x14ac:dyDescent="0.15">
      <c r="A1782" s="278"/>
      <c r="B1782" s="274"/>
      <c r="C1782" s="340"/>
      <c r="D1782" s="340"/>
      <c r="E1782" s="341"/>
      <c r="F1782" s="341"/>
      <c r="G1782" s="341"/>
      <c r="H1782" s="341"/>
      <c r="I1782" s="341"/>
      <c r="J1782" s="341"/>
      <c r="AH1782" s="221"/>
      <c r="AI1782" s="221"/>
      <c r="AJ1782" s="221"/>
      <c r="AK1782" s="221"/>
      <c r="AL1782" s="221"/>
      <c r="AM1782" s="221"/>
      <c r="AN1782" s="221"/>
      <c r="AO1782" s="221"/>
      <c r="AP1782" s="221"/>
      <c r="AQ1782" s="219"/>
      <c r="AR1782" s="219"/>
      <c r="AS1782" s="221"/>
      <c r="AT1782" s="221"/>
      <c r="AU1782" s="221"/>
      <c r="AV1782" s="221"/>
      <c r="AW1782" s="221"/>
      <c r="AX1782" s="221"/>
      <c r="AY1782" s="221"/>
      <c r="AZ1782" s="221"/>
    </row>
    <row r="1783" spans="1:52" x14ac:dyDescent="0.15">
      <c r="A1783" s="278"/>
      <c r="B1783" s="274"/>
      <c r="C1783" s="340"/>
      <c r="D1783" s="340"/>
      <c r="E1783" s="341"/>
      <c r="F1783" s="341"/>
      <c r="G1783" s="341"/>
      <c r="H1783" s="341"/>
      <c r="I1783" s="341"/>
      <c r="J1783" s="341"/>
      <c r="AH1783" s="221"/>
      <c r="AI1783" s="221"/>
      <c r="AJ1783" s="221"/>
      <c r="AK1783" s="221"/>
      <c r="AL1783" s="221"/>
      <c r="AM1783" s="221"/>
      <c r="AN1783" s="221"/>
      <c r="AO1783" s="221"/>
      <c r="AP1783" s="221"/>
      <c r="AQ1783" s="219"/>
      <c r="AR1783" s="219"/>
      <c r="AS1783" s="221"/>
      <c r="AT1783" s="221"/>
      <c r="AU1783" s="221"/>
      <c r="AV1783" s="221"/>
      <c r="AW1783" s="221"/>
      <c r="AX1783" s="221"/>
      <c r="AY1783" s="221"/>
      <c r="AZ1783" s="221"/>
    </row>
    <row r="1784" spans="1:52" x14ac:dyDescent="0.15">
      <c r="A1784" s="278"/>
      <c r="B1784" s="274"/>
      <c r="C1784" s="340"/>
      <c r="D1784" s="340"/>
      <c r="E1784" s="341"/>
      <c r="F1784" s="341"/>
      <c r="G1784" s="341"/>
      <c r="H1784" s="341"/>
      <c r="I1784" s="341"/>
      <c r="J1784" s="341"/>
      <c r="AH1784" s="221"/>
      <c r="AI1784" s="221"/>
      <c r="AJ1784" s="221"/>
      <c r="AK1784" s="221"/>
      <c r="AL1784" s="221"/>
      <c r="AM1784" s="221"/>
      <c r="AN1784" s="221"/>
      <c r="AO1784" s="221"/>
      <c r="AP1784" s="221"/>
      <c r="AQ1784" s="219"/>
      <c r="AR1784" s="219"/>
      <c r="AS1784" s="221"/>
      <c r="AT1784" s="221"/>
      <c r="AU1784" s="221"/>
      <c r="AV1784" s="221"/>
      <c r="AW1784" s="221"/>
      <c r="AX1784" s="221"/>
      <c r="AY1784" s="221"/>
      <c r="AZ1784" s="221"/>
    </row>
    <row r="1785" spans="1:52" x14ac:dyDescent="0.15">
      <c r="A1785" s="278"/>
      <c r="B1785" s="274"/>
      <c r="C1785" s="340"/>
      <c r="D1785" s="340"/>
      <c r="E1785" s="341"/>
      <c r="F1785" s="341"/>
      <c r="G1785" s="341"/>
      <c r="H1785" s="341"/>
      <c r="I1785" s="341"/>
      <c r="J1785" s="341"/>
      <c r="AH1785" s="221"/>
      <c r="AI1785" s="221"/>
      <c r="AJ1785" s="221"/>
      <c r="AK1785" s="221"/>
      <c r="AL1785" s="221"/>
      <c r="AM1785" s="221"/>
      <c r="AN1785" s="221"/>
      <c r="AO1785" s="221"/>
      <c r="AP1785" s="221"/>
      <c r="AQ1785" s="219"/>
      <c r="AR1785" s="219"/>
      <c r="AS1785" s="221"/>
      <c r="AT1785" s="221"/>
      <c r="AU1785" s="221"/>
      <c r="AV1785" s="221"/>
      <c r="AW1785" s="221"/>
      <c r="AX1785" s="221"/>
      <c r="AY1785" s="221"/>
      <c r="AZ1785" s="221"/>
    </row>
    <row r="1786" spans="1:52" x14ac:dyDescent="0.15">
      <c r="A1786" s="278"/>
      <c r="B1786" s="274"/>
      <c r="C1786" s="340"/>
      <c r="D1786" s="340"/>
      <c r="E1786" s="341"/>
      <c r="F1786" s="341"/>
      <c r="G1786" s="341"/>
      <c r="H1786" s="341"/>
      <c r="I1786" s="341"/>
      <c r="J1786" s="341"/>
      <c r="AH1786" s="221"/>
      <c r="AI1786" s="221"/>
      <c r="AJ1786" s="221"/>
      <c r="AK1786" s="221"/>
      <c r="AL1786" s="221"/>
      <c r="AM1786" s="221"/>
      <c r="AN1786" s="221"/>
      <c r="AO1786" s="221"/>
      <c r="AP1786" s="221"/>
      <c r="AQ1786" s="219"/>
      <c r="AR1786" s="219"/>
      <c r="AS1786" s="221"/>
      <c r="AT1786" s="221"/>
      <c r="AU1786" s="221"/>
      <c r="AV1786" s="221"/>
      <c r="AW1786" s="221"/>
      <c r="AX1786" s="221"/>
      <c r="AY1786" s="221"/>
      <c r="AZ1786" s="221"/>
    </row>
    <row r="1787" spans="1:52" x14ac:dyDescent="0.15">
      <c r="A1787" s="278"/>
      <c r="B1787" s="274"/>
      <c r="C1787" s="340"/>
      <c r="D1787" s="340"/>
      <c r="E1787" s="341"/>
      <c r="F1787" s="341"/>
      <c r="G1787" s="341"/>
      <c r="H1787" s="341"/>
      <c r="I1787" s="341"/>
      <c r="J1787" s="341"/>
      <c r="AH1787" s="221"/>
      <c r="AI1787" s="221"/>
      <c r="AJ1787" s="221"/>
      <c r="AK1787" s="221"/>
      <c r="AL1787" s="221"/>
      <c r="AM1787" s="221"/>
      <c r="AN1787" s="221"/>
      <c r="AO1787" s="221"/>
      <c r="AP1787" s="221"/>
      <c r="AQ1787" s="219"/>
      <c r="AR1787" s="219"/>
      <c r="AS1787" s="221"/>
      <c r="AT1787" s="221"/>
      <c r="AU1787" s="221"/>
      <c r="AV1787" s="221"/>
      <c r="AW1787" s="221"/>
      <c r="AX1787" s="221"/>
      <c r="AY1787" s="221"/>
      <c r="AZ1787" s="221"/>
    </row>
    <row r="1788" spans="1:52" x14ac:dyDescent="0.15">
      <c r="A1788" s="278"/>
      <c r="B1788" s="274"/>
      <c r="C1788" s="340"/>
      <c r="D1788" s="340"/>
      <c r="E1788" s="341"/>
      <c r="F1788" s="341"/>
      <c r="G1788" s="341"/>
      <c r="H1788" s="341"/>
      <c r="I1788" s="341"/>
      <c r="J1788" s="341"/>
      <c r="AH1788" s="221"/>
      <c r="AI1788" s="221"/>
      <c r="AJ1788" s="221"/>
      <c r="AK1788" s="221"/>
      <c r="AL1788" s="221"/>
      <c r="AM1788" s="221"/>
      <c r="AN1788" s="221"/>
      <c r="AO1788" s="221"/>
      <c r="AP1788" s="221"/>
      <c r="AQ1788" s="219"/>
      <c r="AR1788" s="219"/>
      <c r="AS1788" s="221"/>
      <c r="AT1788" s="221"/>
      <c r="AU1788" s="221"/>
      <c r="AV1788" s="221"/>
      <c r="AW1788" s="221"/>
      <c r="AX1788" s="221"/>
      <c r="AY1788" s="221"/>
      <c r="AZ1788" s="221"/>
    </row>
    <row r="1789" spans="1:52" x14ac:dyDescent="0.15">
      <c r="A1789" s="278"/>
      <c r="B1789" s="274"/>
      <c r="C1789" s="340"/>
      <c r="D1789" s="340"/>
      <c r="E1789" s="341"/>
      <c r="F1789" s="341"/>
      <c r="G1789" s="341"/>
      <c r="H1789" s="341"/>
      <c r="I1789" s="341"/>
      <c r="J1789" s="341"/>
      <c r="AH1789" s="221"/>
      <c r="AI1789" s="221"/>
      <c r="AJ1789" s="221"/>
      <c r="AK1789" s="221"/>
      <c r="AL1789" s="221"/>
      <c r="AM1789" s="221"/>
      <c r="AN1789" s="221"/>
      <c r="AO1789" s="221"/>
      <c r="AP1789" s="221"/>
      <c r="AQ1789" s="219"/>
      <c r="AR1789" s="219"/>
      <c r="AS1789" s="221"/>
      <c r="AT1789" s="221"/>
      <c r="AU1789" s="221"/>
      <c r="AV1789" s="221"/>
      <c r="AW1789" s="221"/>
      <c r="AX1789" s="221"/>
      <c r="AY1789" s="221"/>
      <c r="AZ1789" s="221"/>
    </row>
    <row r="1790" spans="1:52" x14ac:dyDescent="0.15">
      <c r="A1790" s="278"/>
      <c r="B1790" s="274"/>
      <c r="C1790" s="340"/>
      <c r="D1790" s="340"/>
      <c r="E1790" s="341"/>
      <c r="F1790" s="341"/>
      <c r="G1790" s="341"/>
      <c r="H1790" s="341"/>
      <c r="I1790" s="341"/>
      <c r="J1790" s="341"/>
      <c r="AH1790" s="221"/>
      <c r="AI1790" s="221"/>
      <c r="AJ1790" s="221"/>
      <c r="AK1790" s="221"/>
      <c r="AL1790" s="221"/>
      <c r="AM1790" s="221"/>
      <c r="AN1790" s="221"/>
      <c r="AO1790" s="221"/>
      <c r="AP1790" s="221"/>
      <c r="AQ1790" s="219"/>
      <c r="AR1790" s="219"/>
      <c r="AS1790" s="221"/>
      <c r="AT1790" s="221"/>
      <c r="AU1790" s="221"/>
      <c r="AV1790" s="221"/>
      <c r="AW1790" s="221"/>
      <c r="AX1790" s="221"/>
      <c r="AY1790" s="221"/>
      <c r="AZ1790" s="221"/>
    </row>
    <row r="1791" spans="1:52" x14ac:dyDescent="0.15">
      <c r="A1791" s="278"/>
      <c r="B1791" s="274"/>
      <c r="C1791" s="340"/>
      <c r="D1791" s="340"/>
      <c r="E1791" s="341"/>
      <c r="F1791" s="341"/>
      <c r="G1791" s="341"/>
      <c r="H1791" s="341"/>
      <c r="I1791" s="341"/>
      <c r="J1791" s="341"/>
      <c r="AH1791" s="221"/>
      <c r="AI1791" s="221"/>
      <c r="AJ1791" s="221"/>
      <c r="AK1791" s="221"/>
      <c r="AL1791" s="221"/>
      <c r="AM1791" s="221"/>
      <c r="AN1791" s="221"/>
      <c r="AO1791" s="221"/>
      <c r="AP1791" s="221"/>
      <c r="AQ1791" s="219"/>
      <c r="AR1791" s="219"/>
      <c r="AS1791" s="221"/>
      <c r="AT1791" s="221"/>
      <c r="AU1791" s="221"/>
      <c r="AV1791" s="221"/>
      <c r="AW1791" s="221"/>
      <c r="AX1791" s="221"/>
      <c r="AY1791" s="221"/>
      <c r="AZ1791" s="221"/>
    </row>
    <row r="1792" spans="1:52" x14ac:dyDescent="0.15">
      <c r="A1792" s="278"/>
      <c r="B1792" s="274"/>
      <c r="C1792" s="340"/>
      <c r="D1792" s="340"/>
      <c r="E1792" s="341"/>
      <c r="F1792" s="341"/>
      <c r="G1792" s="341"/>
      <c r="H1792" s="341"/>
      <c r="I1792" s="341"/>
      <c r="J1792" s="341"/>
      <c r="AH1792" s="221"/>
      <c r="AI1792" s="221"/>
      <c r="AJ1792" s="221"/>
      <c r="AK1792" s="221"/>
      <c r="AL1792" s="221"/>
      <c r="AM1792" s="221"/>
      <c r="AN1792" s="221"/>
      <c r="AO1792" s="221"/>
      <c r="AP1792" s="221"/>
      <c r="AQ1792" s="219"/>
      <c r="AR1792" s="219"/>
      <c r="AS1792" s="221"/>
      <c r="AT1792" s="221"/>
      <c r="AU1792" s="221"/>
      <c r="AV1792" s="221"/>
      <c r="AW1792" s="221"/>
      <c r="AX1792" s="221"/>
      <c r="AY1792" s="221"/>
      <c r="AZ1792" s="221"/>
    </row>
    <row r="1793" spans="1:52" x14ac:dyDescent="0.15">
      <c r="A1793" s="278"/>
      <c r="B1793" s="274"/>
      <c r="C1793" s="340"/>
      <c r="D1793" s="340"/>
      <c r="E1793" s="341"/>
      <c r="F1793" s="341"/>
      <c r="G1793" s="341"/>
      <c r="H1793" s="341"/>
      <c r="I1793" s="341"/>
      <c r="J1793" s="341"/>
      <c r="AH1793" s="221"/>
      <c r="AI1793" s="221"/>
      <c r="AJ1793" s="221"/>
      <c r="AK1793" s="221"/>
      <c r="AL1793" s="221"/>
      <c r="AM1793" s="221"/>
      <c r="AN1793" s="221"/>
      <c r="AO1793" s="221"/>
      <c r="AP1793" s="221"/>
      <c r="AQ1793" s="219"/>
      <c r="AR1793" s="219"/>
      <c r="AS1793" s="221"/>
      <c r="AT1793" s="221"/>
      <c r="AU1793" s="221"/>
      <c r="AV1793" s="221"/>
      <c r="AW1793" s="221"/>
      <c r="AX1793" s="221"/>
      <c r="AY1793" s="221"/>
      <c r="AZ1793" s="221"/>
    </row>
    <row r="1794" spans="1:52" x14ac:dyDescent="0.15">
      <c r="A1794" s="278"/>
      <c r="B1794" s="274"/>
      <c r="C1794" s="340"/>
      <c r="D1794" s="340"/>
      <c r="E1794" s="341"/>
      <c r="F1794" s="341"/>
      <c r="G1794" s="341"/>
      <c r="H1794" s="341"/>
      <c r="I1794" s="341"/>
      <c r="J1794" s="341"/>
      <c r="AH1794" s="221"/>
      <c r="AI1794" s="221"/>
      <c r="AJ1794" s="221"/>
      <c r="AK1794" s="221"/>
      <c r="AL1794" s="221"/>
      <c r="AM1794" s="221"/>
      <c r="AN1794" s="221"/>
      <c r="AO1794" s="221"/>
      <c r="AP1794" s="221"/>
      <c r="AQ1794" s="219"/>
      <c r="AR1794" s="219"/>
      <c r="AS1794" s="221"/>
      <c r="AT1794" s="221"/>
      <c r="AU1794" s="221"/>
      <c r="AV1794" s="221"/>
      <c r="AW1794" s="221"/>
      <c r="AX1794" s="221"/>
      <c r="AY1794" s="221"/>
      <c r="AZ1794" s="221"/>
    </row>
    <row r="1795" spans="1:52" x14ac:dyDescent="0.15">
      <c r="A1795" s="278"/>
      <c r="B1795" s="274"/>
      <c r="C1795" s="340"/>
      <c r="D1795" s="340"/>
      <c r="E1795" s="341"/>
      <c r="F1795" s="341"/>
      <c r="G1795" s="341"/>
      <c r="H1795" s="341"/>
      <c r="I1795" s="341"/>
      <c r="J1795" s="341"/>
      <c r="AH1795" s="221"/>
      <c r="AI1795" s="221"/>
      <c r="AJ1795" s="221"/>
      <c r="AK1795" s="221"/>
      <c r="AL1795" s="221"/>
      <c r="AM1795" s="221"/>
      <c r="AN1795" s="221"/>
      <c r="AO1795" s="221"/>
      <c r="AP1795" s="221"/>
      <c r="AQ1795" s="219"/>
      <c r="AR1795" s="219"/>
      <c r="AS1795" s="221"/>
      <c r="AT1795" s="221"/>
      <c r="AU1795" s="221"/>
      <c r="AV1795" s="221"/>
      <c r="AW1795" s="221"/>
      <c r="AX1795" s="221"/>
      <c r="AY1795" s="221"/>
      <c r="AZ1795" s="221"/>
    </row>
    <row r="1796" spans="1:52" x14ac:dyDescent="0.15">
      <c r="A1796" s="278"/>
      <c r="B1796" s="274"/>
      <c r="C1796" s="340"/>
      <c r="D1796" s="340"/>
      <c r="E1796" s="341"/>
      <c r="F1796" s="341"/>
      <c r="G1796" s="341"/>
      <c r="H1796" s="341"/>
      <c r="I1796" s="341"/>
      <c r="J1796" s="341"/>
      <c r="AH1796" s="221"/>
      <c r="AI1796" s="221"/>
      <c r="AJ1796" s="221"/>
      <c r="AK1796" s="221"/>
      <c r="AL1796" s="221"/>
      <c r="AM1796" s="221"/>
      <c r="AN1796" s="221"/>
      <c r="AO1796" s="221"/>
      <c r="AP1796" s="221"/>
      <c r="AQ1796" s="219"/>
      <c r="AR1796" s="219"/>
      <c r="AS1796" s="221"/>
      <c r="AT1796" s="221"/>
      <c r="AU1796" s="221"/>
      <c r="AV1796" s="221"/>
      <c r="AW1796" s="221"/>
      <c r="AX1796" s="221"/>
      <c r="AY1796" s="221"/>
      <c r="AZ1796" s="221"/>
    </row>
    <row r="1797" spans="1:52" x14ac:dyDescent="0.15">
      <c r="A1797" s="278"/>
      <c r="B1797" s="274"/>
      <c r="C1797" s="340"/>
      <c r="D1797" s="340"/>
      <c r="E1797" s="341"/>
      <c r="F1797" s="341"/>
      <c r="G1797" s="341"/>
      <c r="H1797" s="341"/>
      <c r="I1797" s="341"/>
      <c r="J1797" s="341"/>
      <c r="AH1797" s="221"/>
      <c r="AI1797" s="221"/>
      <c r="AJ1797" s="221"/>
      <c r="AK1797" s="221"/>
      <c r="AL1797" s="221"/>
      <c r="AM1797" s="221"/>
      <c r="AN1797" s="221"/>
      <c r="AO1797" s="221"/>
      <c r="AP1797" s="221"/>
      <c r="AQ1797" s="219"/>
      <c r="AR1797" s="219"/>
      <c r="AS1797" s="221"/>
      <c r="AT1797" s="221"/>
      <c r="AU1797" s="221"/>
      <c r="AV1797" s="221"/>
      <c r="AW1797" s="221"/>
      <c r="AX1797" s="221"/>
      <c r="AY1797" s="221"/>
      <c r="AZ1797" s="221"/>
    </row>
    <row r="1798" spans="1:52" x14ac:dyDescent="0.15">
      <c r="A1798" s="278"/>
      <c r="B1798" s="274"/>
      <c r="C1798" s="340"/>
      <c r="D1798" s="340"/>
      <c r="E1798" s="341"/>
      <c r="F1798" s="341"/>
      <c r="G1798" s="341"/>
      <c r="H1798" s="341"/>
      <c r="I1798" s="341"/>
      <c r="J1798" s="341"/>
      <c r="AH1798" s="221"/>
      <c r="AI1798" s="221"/>
      <c r="AJ1798" s="221"/>
      <c r="AK1798" s="221"/>
      <c r="AL1798" s="221"/>
      <c r="AM1798" s="221"/>
      <c r="AN1798" s="221"/>
      <c r="AO1798" s="221"/>
      <c r="AP1798" s="221"/>
      <c r="AQ1798" s="219"/>
      <c r="AR1798" s="219"/>
      <c r="AS1798" s="221"/>
      <c r="AT1798" s="221"/>
      <c r="AU1798" s="221"/>
      <c r="AV1798" s="221"/>
      <c r="AW1798" s="221"/>
      <c r="AX1798" s="221"/>
      <c r="AY1798" s="221"/>
      <c r="AZ1798" s="221"/>
    </row>
    <row r="1799" spans="1:52" x14ac:dyDescent="0.15">
      <c r="A1799" s="278"/>
      <c r="B1799" s="274"/>
      <c r="C1799" s="340"/>
      <c r="D1799" s="340"/>
      <c r="E1799" s="341"/>
      <c r="F1799" s="341"/>
      <c r="G1799" s="341"/>
      <c r="H1799" s="341"/>
      <c r="I1799" s="341"/>
      <c r="J1799" s="341"/>
      <c r="AH1799" s="221"/>
      <c r="AI1799" s="221"/>
      <c r="AJ1799" s="221"/>
      <c r="AK1799" s="221"/>
      <c r="AL1799" s="221"/>
      <c r="AM1799" s="221"/>
      <c r="AN1799" s="221"/>
      <c r="AO1799" s="221"/>
      <c r="AP1799" s="221"/>
      <c r="AQ1799" s="219"/>
      <c r="AR1799" s="219"/>
      <c r="AS1799" s="221"/>
      <c r="AT1799" s="221"/>
      <c r="AU1799" s="221"/>
      <c r="AV1799" s="221"/>
      <c r="AW1799" s="221"/>
      <c r="AX1799" s="221"/>
      <c r="AY1799" s="221"/>
      <c r="AZ1799" s="221"/>
    </row>
    <row r="1800" spans="1:52" x14ac:dyDescent="0.15">
      <c r="A1800" s="278"/>
      <c r="B1800" s="274"/>
      <c r="C1800" s="340"/>
      <c r="D1800" s="340"/>
      <c r="E1800" s="341"/>
      <c r="F1800" s="341"/>
      <c r="G1800" s="341"/>
      <c r="H1800" s="341"/>
      <c r="I1800" s="341"/>
      <c r="J1800" s="341"/>
      <c r="AH1800" s="221"/>
      <c r="AI1800" s="221"/>
      <c r="AJ1800" s="221"/>
      <c r="AK1800" s="221"/>
      <c r="AL1800" s="221"/>
      <c r="AM1800" s="221"/>
      <c r="AN1800" s="221"/>
      <c r="AO1800" s="221"/>
      <c r="AP1800" s="221"/>
      <c r="AQ1800" s="219"/>
      <c r="AR1800" s="219"/>
      <c r="AS1800" s="221"/>
      <c r="AT1800" s="221"/>
      <c r="AU1800" s="221"/>
      <c r="AV1800" s="221"/>
      <c r="AW1800" s="221"/>
      <c r="AX1800" s="221"/>
      <c r="AY1800" s="221"/>
      <c r="AZ1800" s="221"/>
    </row>
    <row r="1801" spans="1:52" x14ac:dyDescent="0.15">
      <c r="A1801" s="278"/>
      <c r="B1801" s="274"/>
      <c r="C1801" s="340"/>
      <c r="D1801" s="340"/>
      <c r="E1801" s="341"/>
      <c r="F1801" s="341"/>
      <c r="G1801" s="341"/>
      <c r="H1801" s="341"/>
      <c r="I1801" s="341"/>
      <c r="J1801" s="341"/>
      <c r="AH1801" s="221"/>
      <c r="AI1801" s="221"/>
      <c r="AJ1801" s="221"/>
      <c r="AK1801" s="221"/>
      <c r="AL1801" s="221"/>
      <c r="AM1801" s="221"/>
      <c r="AN1801" s="221"/>
      <c r="AO1801" s="221"/>
      <c r="AP1801" s="221"/>
      <c r="AQ1801" s="219"/>
      <c r="AR1801" s="219"/>
      <c r="AS1801" s="221"/>
      <c r="AT1801" s="221"/>
      <c r="AU1801" s="221"/>
      <c r="AV1801" s="221"/>
      <c r="AW1801" s="221"/>
      <c r="AX1801" s="221"/>
      <c r="AY1801" s="221"/>
      <c r="AZ1801" s="221"/>
    </row>
    <row r="1802" spans="1:52" x14ac:dyDescent="0.15">
      <c r="A1802" s="278"/>
      <c r="B1802" s="274"/>
      <c r="C1802" s="340"/>
      <c r="D1802" s="340"/>
      <c r="E1802" s="341"/>
      <c r="F1802" s="341"/>
      <c r="G1802" s="341"/>
      <c r="H1802" s="341"/>
      <c r="I1802" s="341"/>
      <c r="J1802" s="341"/>
      <c r="AH1802" s="221"/>
      <c r="AI1802" s="221"/>
      <c r="AJ1802" s="221"/>
      <c r="AK1802" s="221"/>
      <c r="AL1802" s="221"/>
      <c r="AM1802" s="221"/>
      <c r="AN1802" s="221"/>
      <c r="AO1802" s="221"/>
      <c r="AP1802" s="221"/>
      <c r="AQ1802" s="219"/>
      <c r="AR1802" s="219"/>
      <c r="AS1802" s="221"/>
      <c r="AT1802" s="221"/>
      <c r="AU1802" s="221"/>
      <c r="AV1802" s="221"/>
      <c r="AW1802" s="221"/>
      <c r="AX1802" s="221"/>
      <c r="AY1802" s="221"/>
      <c r="AZ1802" s="221"/>
    </row>
    <row r="1803" spans="1:52" x14ac:dyDescent="0.15">
      <c r="A1803" s="278"/>
      <c r="B1803" s="274"/>
      <c r="C1803" s="340"/>
      <c r="D1803" s="340"/>
      <c r="E1803" s="341"/>
      <c r="F1803" s="341"/>
      <c r="G1803" s="341"/>
      <c r="H1803" s="341"/>
      <c r="I1803" s="341"/>
      <c r="J1803" s="341"/>
      <c r="AH1803" s="221"/>
      <c r="AI1803" s="221"/>
      <c r="AJ1803" s="221"/>
      <c r="AK1803" s="221"/>
      <c r="AL1803" s="221"/>
      <c r="AM1803" s="221"/>
      <c r="AN1803" s="221"/>
      <c r="AO1803" s="221"/>
      <c r="AP1803" s="221"/>
      <c r="AQ1803" s="219"/>
      <c r="AR1803" s="219"/>
      <c r="AS1803" s="221"/>
      <c r="AT1803" s="221"/>
      <c r="AU1803" s="221"/>
      <c r="AV1803" s="221"/>
      <c r="AW1803" s="221"/>
      <c r="AX1803" s="221"/>
      <c r="AY1803" s="221"/>
      <c r="AZ1803" s="221"/>
    </row>
    <row r="1804" spans="1:52" x14ac:dyDescent="0.15">
      <c r="A1804" s="278"/>
      <c r="B1804" s="274"/>
      <c r="C1804" s="340"/>
      <c r="D1804" s="340"/>
      <c r="E1804" s="341"/>
      <c r="F1804" s="341"/>
      <c r="G1804" s="341"/>
      <c r="H1804" s="341"/>
      <c r="I1804" s="341"/>
      <c r="J1804" s="341"/>
      <c r="AH1804" s="221"/>
      <c r="AI1804" s="221"/>
      <c r="AJ1804" s="221"/>
      <c r="AK1804" s="221"/>
      <c r="AL1804" s="221"/>
      <c r="AM1804" s="221"/>
      <c r="AN1804" s="221"/>
      <c r="AO1804" s="221"/>
      <c r="AP1804" s="221"/>
      <c r="AQ1804" s="219"/>
      <c r="AR1804" s="219"/>
      <c r="AS1804" s="221"/>
      <c r="AT1804" s="221"/>
      <c r="AU1804" s="221"/>
      <c r="AV1804" s="221"/>
      <c r="AW1804" s="221"/>
      <c r="AX1804" s="221"/>
      <c r="AY1804" s="221"/>
      <c r="AZ1804" s="221"/>
    </row>
    <row r="1805" spans="1:52" x14ac:dyDescent="0.15">
      <c r="A1805" s="278"/>
      <c r="B1805" s="274"/>
      <c r="C1805" s="340"/>
      <c r="D1805" s="340"/>
      <c r="E1805" s="341"/>
      <c r="F1805" s="341"/>
      <c r="G1805" s="341"/>
      <c r="H1805" s="341"/>
      <c r="I1805" s="341"/>
      <c r="J1805" s="341"/>
      <c r="AH1805" s="221"/>
      <c r="AI1805" s="221"/>
      <c r="AJ1805" s="221"/>
      <c r="AK1805" s="221"/>
      <c r="AL1805" s="221"/>
      <c r="AM1805" s="221"/>
      <c r="AN1805" s="221"/>
      <c r="AO1805" s="221"/>
      <c r="AP1805" s="221"/>
      <c r="AQ1805" s="219"/>
      <c r="AR1805" s="219"/>
      <c r="AS1805" s="221"/>
      <c r="AT1805" s="221"/>
      <c r="AU1805" s="221"/>
      <c r="AV1805" s="221"/>
      <c r="AW1805" s="221"/>
      <c r="AX1805" s="221"/>
      <c r="AY1805" s="221"/>
      <c r="AZ1805" s="221"/>
    </row>
    <row r="1806" spans="1:52" x14ac:dyDescent="0.15">
      <c r="A1806" s="278"/>
      <c r="B1806" s="274"/>
      <c r="C1806" s="340"/>
      <c r="D1806" s="340"/>
      <c r="E1806" s="341"/>
      <c r="F1806" s="341"/>
      <c r="G1806" s="341"/>
      <c r="H1806" s="341"/>
      <c r="I1806" s="341"/>
      <c r="J1806" s="341"/>
      <c r="AH1806" s="221"/>
      <c r="AI1806" s="221"/>
      <c r="AJ1806" s="221"/>
      <c r="AK1806" s="221"/>
      <c r="AL1806" s="221"/>
      <c r="AM1806" s="221"/>
      <c r="AN1806" s="221"/>
      <c r="AO1806" s="221"/>
      <c r="AP1806" s="221"/>
      <c r="AQ1806" s="219"/>
      <c r="AR1806" s="219"/>
      <c r="AS1806" s="221"/>
      <c r="AT1806" s="221"/>
      <c r="AU1806" s="221"/>
      <c r="AV1806" s="221"/>
      <c r="AW1806" s="221"/>
      <c r="AX1806" s="221"/>
      <c r="AY1806" s="221"/>
      <c r="AZ1806" s="221"/>
    </row>
    <row r="1807" spans="1:52" x14ac:dyDescent="0.15">
      <c r="A1807" s="278"/>
      <c r="B1807" s="274"/>
      <c r="C1807" s="340"/>
      <c r="D1807" s="340"/>
      <c r="E1807" s="341"/>
      <c r="F1807" s="341"/>
      <c r="G1807" s="341"/>
      <c r="H1807" s="341"/>
      <c r="I1807" s="341"/>
      <c r="J1807" s="341"/>
      <c r="AH1807" s="221"/>
      <c r="AI1807" s="221"/>
      <c r="AJ1807" s="221"/>
      <c r="AK1807" s="221"/>
      <c r="AL1807" s="221"/>
      <c r="AM1807" s="221"/>
      <c r="AN1807" s="221"/>
      <c r="AO1807" s="221"/>
      <c r="AP1807" s="221"/>
      <c r="AQ1807" s="219"/>
      <c r="AR1807" s="219"/>
      <c r="AS1807" s="221"/>
      <c r="AT1807" s="221"/>
      <c r="AU1807" s="221"/>
      <c r="AV1807" s="221"/>
      <c r="AW1807" s="221"/>
      <c r="AX1807" s="221"/>
      <c r="AY1807" s="221"/>
      <c r="AZ1807" s="221"/>
    </row>
    <row r="1808" spans="1:52" x14ac:dyDescent="0.15">
      <c r="A1808" s="278"/>
      <c r="B1808" s="274"/>
      <c r="C1808" s="340"/>
      <c r="D1808" s="340"/>
      <c r="E1808" s="341"/>
      <c r="F1808" s="341"/>
      <c r="G1808" s="341"/>
      <c r="H1808" s="341"/>
      <c r="I1808" s="341"/>
      <c r="J1808" s="341"/>
      <c r="AH1808" s="221"/>
      <c r="AI1808" s="221"/>
      <c r="AJ1808" s="221"/>
      <c r="AK1808" s="221"/>
      <c r="AL1808" s="221"/>
      <c r="AM1808" s="221"/>
      <c r="AN1808" s="221"/>
      <c r="AO1808" s="221"/>
      <c r="AP1808" s="221"/>
      <c r="AQ1808" s="219"/>
      <c r="AR1808" s="219"/>
      <c r="AS1808" s="221"/>
      <c r="AT1808" s="221"/>
      <c r="AU1808" s="221"/>
      <c r="AV1808" s="221"/>
      <c r="AW1808" s="221"/>
      <c r="AX1808" s="221"/>
      <c r="AY1808" s="221"/>
      <c r="AZ1808" s="221"/>
    </row>
    <row r="1809" spans="1:52" x14ac:dyDescent="0.15">
      <c r="A1809" s="278"/>
      <c r="B1809" s="274"/>
      <c r="C1809" s="340"/>
      <c r="D1809" s="340"/>
      <c r="E1809" s="341"/>
      <c r="F1809" s="341"/>
      <c r="G1809" s="341"/>
      <c r="H1809" s="341"/>
      <c r="I1809" s="341"/>
      <c r="J1809" s="341"/>
      <c r="AH1809" s="221"/>
      <c r="AI1809" s="221"/>
      <c r="AJ1809" s="221"/>
      <c r="AK1809" s="221"/>
      <c r="AL1809" s="221"/>
      <c r="AM1809" s="221"/>
      <c r="AN1809" s="221"/>
      <c r="AO1809" s="221"/>
      <c r="AP1809" s="221"/>
      <c r="AQ1809" s="219"/>
      <c r="AR1809" s="219"/>
      <c r="AS1809" s="221"/>
      <c r="AT1809" s="221"/>
      <c r="AU1809" s="221"/>
      <c r="AV1809" s="221"/>
      <c r="AW1809" s="221"/>
      <c r="AX1809" s="221"/>
      <c r="AY1809" s="221"/>
      <c r="AZ1809" s="221"/>
    </row>
    <row r="1810" spans="1:52" x14ac:dyDescent="0.15">
      <c r="A1810" s="278"/>
      <c r="B1810" s="274"/>
      <c r="C1810" s="340"/>
      <c r="D1810" s="340"/>
      <c r="E1810" s="341"/>
      <c r="F1810" s="341"/>
      <c r="G1810" s="341"/>
      <c r="H1810" s="341"/>
      <c r="I1810" s="341"/>
      <c r="J1810" s="341"/>
      <c r="AH1810" s="221"/>
      <c r="AI1810" s="221"/>
      <c r="AJ1810" s="221"/>
      <c r="AK1810" s="221"/>
      <c r="AL1810" s="221"/>
      <c r="AM1810" s="221"/>
      <c r="AN1810" s="221"/>
      <c r="AO1810" s="221"/>
      <c r="AP1810" s="221"/>
      <c r="AQ1810" s="219"/>
      <c r="AR1810" s="219"/>
      <c r="AS1810" s="221"/>
      <c r="AT1810" s="221"/>
      <c r="AU1810" s="221"/>
      <c r="AV1810" s="221"/>
      <c r="AW1810" s="221"/>
      <c r="AX1810" s="221"/>
      <c r="AY1810" s="221"/>
      <c r="AZ1810" s="221"/>
    </row>
    <row r="1811" spans="1:52" x14ac:dyDescent="0.15">
      <c r="A1811" s="278"/>
      <c r="B1811" s="274"/>
      <c r="C1811" s="340"/>
      <c r="D1811" s="340"/>
      <c r="E1811" s="341"/>
      <c r="F1811" s="341"/>
      <c r="G1811" s="341"/>
      <c r="H1811" s="341"/>
      <c r="I1811" s="341"/>
      <c r="J1811" s="341"/>
      <c r="AH1811" s="221"/>
      <c r="AI1811" s="221"/>
      <c r="AJ1811" s="221"/>
      <c r="AK1811" s="221"/>
      <c r="AL1811" s="221"/>
      <c r="AM1811" s="221"/>
      <c r="AN1811" s="221"/>
      <c r="AO1811" s="221"/>
      <c r="AP1811" s="221"/>
      <c r="AQ1811" s="219"/>
      <c r="AR1811" s="219"/>
      <c r="AS1811" s="221"/>
      <c r="AT1811" s="221"/>
      <c r="AU1811" s="221"/>
      <c r="AV1811" s="221"/>
      <c r="AW1811" s="221"/>
      <c r="AX1811" s="221"/>
      <c r="AY1811" s="221"/>
      <c r="AZ1811" s="221"/>
    </row>
    <row r="1812" spans="1:52" x14ac:dyDescent="0.15">
      <c r="A1812" s="278"/>
      <c r="B1812" s="274"/>
      <c r="C1812" s="340"/>
      <c r="D1812" s="340"/>
      <c r="E1812" s="341"/>
      <c r="F1812" s="341"/>
      <c r="G1812" s="341"/>
      <c r="H1812" s="341"/>
      <c r="I1812" s="341"/>
      <c r="J1812" s="341"/>
      <c r="AH1812" s="221"/>
      <c r="AI1812" s="221"/>
      <c r="AJ1812" s="221"/>
      <c r="AK1812" s="221"/>
      <c r="AL1812" s="221"/>
      <c r="AM1812" s="221"/>
      <c r="AN1812" s="221"/>
      <c r="AO1812" s="221"/>
      <c r="AP1812" s="221"/>
      <c r="AQ1812" s="219"/>
      <c r="AR1812" s="219"/>
      <c r="AS1812" s="221"/>
      <c r="AT1812" s="221"/>
      <c r="AU1812" s="221"/>
      <c r="AV1812" s="221"/>
      <c r="AW1812" s="221"/>
      <c r="AX1812" s="221"/>
      <c r="AY1812" s="221"/>
      <c r="AZ1812" s="221"/>
    </row>
    <row r="1813" spans="1:52" x14ac:dyDescent="0.15">
      <c r="A1813" s="278"/>
      <c r="B1813" s="274"/>
      <c r="C1813" s="340"/>
      <c r="D1813" s="340"/>
      <c r="E1813" s="341"/>
      <c r="F1813" s="341"/>
      <c r="G1813" s="341"/>
      <c r="H1813" s="341"/>
      <c r="I1813" s="341"/>
      <c r="J1813" s="341"/>
      <c r="AH1813" s="221"/>
      <c r="AI1813" s="221"/>
      <c r="AJ1813" s="221"/>
      <c r="AK1813" s="221"/>
      <c r="AL1813" s="221"/>
      <c r="AM1813" s="221"/>
      <c r="AN1813" s="221"/>
      <c r="AO1813" s="221"/>
      <c r="AP1813" s="221"/>
      <c r="AQ1813" s="219"/>
      <c r="AR1813" s="219"/>
      <c r="AS1813" s="221"/>
      <c r="AT1813" s="221"/>
      <c r="AU1813" s="221"/>
      <c r="AV1813" s="221"/>
      <c r="AW1813" s="221"/>
      <c r="AX1813" s="221"/>
      <c r="AY1813" s="221"/>
      <c r="AZ1813" s="221"/>
    </row>
    <row r="1814" spans="1:52" x14ac:dyDescent="0.15">
      <c r="A1814" s="278"/>
      <c r="B1814" s="274"/>
      <c r="C1814" s="340"/>
      <c r="D1814" s="340"/>
      <c r="E1814" s="341"/>
      <c r="F1814" s="341"/>
      <c r="G1814" s="341"/>
      <c r="H1814" s="341"/>
      <c r="I1814" s="341"/>
      <c r="J1814" s="341"/>
      <c r="AH1814" s="221"/>
      <c r="AI1814" s="221"/>
      <c r="AJ1814" s="221"/>
      <c r="AK1814" s="221"/>
      <c r="AL1814" s="221"/>
      <c r="AM1814" s="221"/>
      <c r="AN1814" s="221"/>
      <c r="AO1814" s="221"/>
      <c r="AP1814" s="221"/>
      <c r="AQ1814" s="219"/>
      <c r="AR1814" s="219"/>
      <c r="AS1814" s="221"/>
      <c r="AT1814" s="221"/>
      <c r="AU1814" s="221"/>
      <c r="AV1814" s="221"/>
      <c r="AW1814" s="221"/>
      <c r="AX1814" s="221"/>
      <c r="AY1814" s="221"/>
      <c r="AZ1814" s="221"/>
    </row>
    <row r="1815" spans="1:52" x14ac:dyDescent="0.15">
      <c r="A1815" s="278"/>
      <c r="B1815" s="274"/>
      <c r="C1815" s="340"/>
      <c r="D1815" s="340"/>
      <c r="E1815" s="341"/>
      <c r="F1815" s="341"/>
      <c r="G1815" s="341"/>
      <c r="H1815" s="341"/>
      <c r="I1815" s="341"/>
      <c r="J1815" s="341"/>
      <c r="AH1815" s="221"/>
      <c r="AI1815" s="221"/>
      <c r="AJ1815" s="221"/>
      <c r="AK1815" s="221"/>
      <c r="AL1815" s="221"/>
      <c r="AM1815" s="221"/>
      <c r="AN1815" s="221"/>
      <c r="AO1815" s="221"/>
      <c r="AP1815" s="221"/>
      <c r="AQ1815" s="219"/>
      <c r="AR1815" s="219"/>
      <c r="AS1815" s="221"/>
      <c r="AT1815" s="221"/>
      <c r="AU1815" s="221"/>
      <c r="AV1815" s="221"/>
      <c r="AW1815" s="221"/>
      <c r="AX1815" s="221"/>
      <c r="AY1815" s="221"/>
      <c r="AZ1815" s="221"/>
    </row>
    <row r="1816" spans="1:52" x14ac:dyDescent="0.15">
      <c r="A1816" s="278"/>
      <c r="B1816" s="274"/>
      <c r="C1816" s="340"/>
      <c r="D1816" s="340"/>
      <c r="E1816" s="341"/>
      <c r="F1816" s="341"/>
      <c r="G1816" s="341"/>
      <c r="H1816" s="341"/>
      <c r="I1816" s="341"/>
      <c r="J1816" s="341"/>
      <c r="AH1816" s="221"/>
      <c r="AI1816" s="221"/>
      <c r="AJ1816" s="221"/>
      <c r="AK1816" s="221"/>
      <c r="AL1816" s="221"/>
      <c r="AM1816" s="221"/>
      <c r="AN1816" s="221"/>
      <c r="AO1816" s="221"/>
      <c r="AP1816" s="221"/>
      <c r="AQ1816" s="219"/>
      <c r="AR1816" s="219"/>
      <c r="AS1816" s="221"/>
      <c r="AT1816" s="221"/>
      <c r="AU1816" s="221"/>
      <c r="AV1816" s="221"/>
      <c r="AW1816" s="221"/>
      <c r="AX1816" s="221"/>
      <c r="AY1816" s="221"/>
      <c r="AZ1816" s="221"/>
    </row>
    <row r="1817" spans="1:52" x14ac:dyDescent="0.15">
      <c r="A1817" s="278"/>
      <c r="B1817" s="274"/>
      <c r="C1817" s="340"/>
      <c r="D1817" s="340"/>
      <c r="E1817" s="341"/>
      <c r="F1817" s="341"/>
      <c r="G1817" s="341"/>
      <c r="H1817" s="341"/>
      <c r="I1817" s="341"/>
      <c r="J1817" s="341"/>
      <c r="AH1817" s="221"/>
      <c r="AI1817" s="221"/>
      <c r="AJ1817" s="221"/>
      <c r="AK1817" s="221"/>
      <c r="AL1817" s="221"/>
      <c r="AM1817" s="221"/>
      <c r="AN1817" s="221"/>
      <c r="AO1817" s="221"/>
      <c r="AP1817" s="221"/>
      <c r="AQ1817" s="219"/>
      <c r="AR1817" s="219"/>
      <c r="AS1817" s="221"/>
      <c r="AT1817" s="221"/>
      <c r="AU1817" s="221"/>
      <c r="AV1817" s="221"/>
      <c r="AW1817" s="221"/>
      <c r="AX1817" s="221"/>
      <c r="AY1817" s="221"/>
      <c r="AZ1817" s="221"/>
    </row>
    <row r="1818" spans="1:52" x14ac:dyDescent="0.15">
      <c r="A1818" s="278"/>
      <c r="B1818" s="274"/>
      <c r="C1818" s="340"/>
      <c r="D1818" s="340"/>
      <c r="E1818" s="341"/>
      <c r="F1818" s="341"/>
      <c r="G1818" s="341"/>
      <c r="H1818" s="341"/>
      <c r="I1818" s="341"/>
      <c r="J1818" s="341"/>
      <c r="AH1818" s="221"/>
      <c r="AI1818" s="221"/>
      <c r="AJ1818" s="221"/>
      <c r="AK1818" s="221"/>
      <c r="AL1818" s="221"/>
      <c r="AM1818" s="221"/>
      <c r="AN1818" s="221"/>
      <c r="AO1818" s="221"/>
      <c r="AP1818" s="221"/>
      <c r="AQ1818" s="219"/>
      <c r="AR1818" s="219"/>
      <c r="AS1818" s="221"/>
      <c r="AT1818" s="221"/>
      <c r="AU1818" s="221"/>
      <c r="AV1818" s="221"/>
      <c r="AW1818" s="221"/>
      <c r="AX1818" s="221"/>
      <c r="AY1818" s="221"/>
      <c r="AZ1818" s="221"/>
    </row>
    <row r="1819" spans="1:52" x14ac:dyDescent="0.15">
      <c r="A1819" s="278"/>
      <c r="B1819" s="274"/>
      <c r="C1819" s="340"/>
      <c r="D1819" s="340"/>
      <c r="E1819" s="341"/>
      <c r="F1819" s="341"/>
      <c r="G1819" s="341"/>
      <c r="H1819" s="341"/>
      <c r="I1819" s="341"/>
      <c r="J1819" s="341"/>
      <c r="AH1819" s="221"/>
      <c r="AI1819" s="221"/>
      <c r="AJ1819" s="221"/>
      <c r="AK1819" s="221"/>
      <c r="AL1819" s="221"/>
      <c r="AM1819" s="221"/>
      <c r="AN1819" s="221"/>
      <c r="AO1819" s="221"/>
      <c r="AP1819" s="221"/>
      <c r="AQ1819" s="219"/>
      <c r="AR1819" s="219"/>
      <c r="AS1819" s="221"/>
      <c r="AT1819" s="221"/>
      <c r="AU1819" s="221"/>
      <c r="AV1819" s="221"/>
      <c r="AW1819" s="221"/>
      <c r="AX1819" s="221"/>
      <c r="AY1819" s="221"/>
      <c r="AZ1819" s="221"/>
    </row>
    <row r="1820" spans="1:52" x14ac:dyDescent="0.15">
      <c r="A1820" s="278"/>
      <c r="B1820" s="274"/>
      <c r="C1820" s="340"/>
      <c r="D1820" s="340"/>
      <c r="E1820" s="341"/>
      <c r="F1820" s="341"/>
      <c r="G1820" s="341"/>
      <c r="H1820" s="341"/>
      <c r="I1820" s="341"/>
      <c r="J1820" s="341"/>
      <c r="AH1820" s="221"/>
      <c r="AI1820" s="221"/>
      <c r="AJ1820" s="221"/>
      <c r="AK1820" s="221"/>
      <c r="AL1820" s="221"/>
      <c r="AM1820" s="221"/>
      <c r="AN1820" s="221"/>
      <c r="AO1820" s="221"/>
      <c r="AP1820" s="221"/>
      <c r="AQ1820" s="219"/>
      <c r="AR1820" s="219"/>
      <c r="AS1820" s="221"/>
      <c r="AT1820" s="221"/>
      <c r="AU1820" s="221"/>
      <c r="AV1820" s="221"/>
      <c r="AW1820" s="221"/>
      <c r="AX1820" s="221"/>
      <c r="AY1820" s="221"/>
      <c r="AZ1820" s="221"/>
    </row>
    <row r="1821" spans="1:52" x14ac:dyDescent="0.15">
      <c r="A1821" s="278"/>
      <c r="B1821" s="274"/>
      <c r="C1821" s="340"/>
      <c r="D1821" s="340"/>
      <c r="E1821" s="341"/>
      <c r="F1821" s="341"/>
      <c r="G1821" s="341"/>
      <c r="H1821" s="341"/>
      <c r="I1821" s="341"/>
      <c r="J1821" s="341"/>
      <c r="AH1821" s="221"/>
      <c r="AI1821" s="221"/>
      <c r="AJ1821" s="221"/>
      <c r="AK1821" s="221"/>
      <c r="AL1821" s="221"/>
      <c r="AM1821" s="221"/>
      <c r="AN1821" s="221"/>
      <c r="AO1821" s="221"/>
      <c r="AP1821" s="221"/>
      <c r="AQ1821" s="219"/>
      <c r="AR1821" s="219"/>
      <c r="AS1821" s="221"/>
      <c r="AT1821" s="221"/>
      <c r="AU1821" s="221"/>
      <c r="AV1821" s="221"/>
      <c r="AW1821" s="221"/>
      <c r="AX1821" s="221"/>
      <c r="AY1821" s="221"/>
      <c r="AZ1821" s="221"/>
    </row>
    <row r="1822" spans="1:52" x14ac:dyDescent="0.15">
      <c r="A1822" s="278"/>
      <c r="B1822" s="274"/>
      <c r="C1822" s="340"/>
      <c r="D1822" s="340"/>
      <c r="E1822" s="341"/>
      <c r="F1822" s="341"/>
      <c r="G1822" s="341"/>
      <c r="H1822" s="341"/>
      <c r="I1822" s="341"/>
      <c r="J1822" s="341"/>
      <c r="AH1822" s="221"/>
      <c r="AI1822" s="221"/>
      <c r="AJ1822" s="221"/>
      <c r="AK1822" s="221"/>
      <c r="AL1822" s="221"/>
      <c r="AM1822" s="221"/>
      <c r="AN1822" s="221"/>
      <c r="AO1822" s="221"/>
      <c r="AP1822" s="221"/>
      <c r="AQ1822" s="219"/>
      <c r="AR1822" s="219"/>
      <c r="AS1822" s="221"/>
      <c r="AT1822" s="221"/>
      <c r="AU1822" s="221"/>
      <c r="AV1822" s="221"/>
      <c r="AW1822" s="221"/>
      <c r="AX1822" s="221"/>
      <c r="AY1822" s="221"/>
      <c r="AZ1822" s="221"/>
    </row>
    <row r="1823" spans="1:52" x14ac:dyDescent="0.15">
      <c r="A1823" s="278"/>
      <c r="B1823" s="274"/>
      <c r="C1823" s="340"/>
      <c r="D1823" s="340"/>
      <c r="E1823" s="341"/>
      <c r="F1823" s="341"/>
      <c r="G1823" s="341"/>
      <c r="H1823" s="341"/>
      <c r="I1823" s="341"/>
      <c r="J1823" s="341"/>
      <c r="AH1823" s="221"/>
      <c r="AI1823" s="221"/>
      <c r="AJ1823" s="221"/>
      <c r="AK1823" s="221"/>
      <c r="AL1823" s="221"/>
      <c r="AM1823" s="221"/>
      <c r="AN1823" s="221"/>
      <c r="AO1823" s="221"/>
      <c r="AP1823" s="221"/>
      <c r="AQ1823" s="219"/>
      <c r="AR1823" s="219"/>
      <c r="AS1823" s="221"/>
      <c r="AT1823" s="221"/>
      <c r="AU1823" s="221"/>
      <c r="AV1823" s="221"/>
      <c r="AW1823" s="221"/>
      <c r="AX1823" s="221"/>
      <c r="AY1823" s="221"/>
      <c r="AZ1823" s="221"/>
    </row>
    <row r="1824" spans="1:52" x14ac:dyDescent="0.15">
      <c r="A1824" s="278"/>
      <c r="B1824" s="274"/>
      <c r="C1824" s="340"/>
      <c r="D1824" s="340"/>
      <c r="E1824" s="341"/>
      <c r="F1824" s="341"/>
      <c r="G1824" s="341"/>
      <c r="H1824" s="341"/>
      <c r="I1824" s="341"/>
      <c r="J1824" s="341"/>
      <c r="AH1824" s="221"/>
      <c r="AI1824" s="221"/>
      <c r="AJ1824" s="221"/>
      <c r="AK1824" s="221"/>
      <c r="AL1824" s="221"/>
      <c r="AM1824" s="221"/>
      <c r="AN1824" s="221"/>
      <c r="AO1824" s="221"/>
      <c r="AP1824" s="221"/>
      <c r="AQ1824" s="219"/>
      <c r="AR1824" s="219"/>
      <c r="AS1824" s="221"/>
      <c r="AT1824" s="221"/>
      <c r="AU1824" s="221"/>
      <c r="AV1824" s="221"/>
      <c r="AW1824" s="221"/>
      <c r="AX1824" s="221"/>
      <c r="AY1824" s="221"/>
      <c r="AZ1824" s="221"/>
    </row>
    <row r="1825" spans="1:52" x14ac:dyDescent="0.15">
      <c r="A1825" s="278"/>
      <c r="B1825" s="274"/>
      <c r="C1825" s="340"/>
      <c r="D1825" s="340"/>
      <c r="E1825" s="341"/>
      <c r="F1825" s="341"/>
      <c r="G1825" s="341"/>
      <c r="H1825" s="341"/>
      <c r="I1825" s="341"/>
      <c r="J1825" s="341"/>
      <c r="AH1825" s="221"/>
      <c r="AI1825" s="221"/>
      <c r="AJ1825" s="221"/>
      <c r="AK1825" s="221"/>
      <c r="AL1825" s="221"/>
      <c r="AM1825" s="221"/>
      <c r="AN1825" s="221"/>
      <c r="AO1825" s="221"/>
      <c r="AP1825" s="221"/>
      <c r="AQ1825" s="219"/>
      <c r="AR1825" s="219"/>
      <c r="AS1825" s="221"/>
      <c r="AT1825" s="221"/>
      <c r="AU1825" s="221"/>
      <c r="AV1825" s="221"/>
      <c r="AW1825" s="221"/>
      <c r="AX1825" s="221"/>
      <c r="AY1825" s="221"/>
      <c r="AZ1825" s="221"/>
    </row>
    <row r="1826" spans="1:52" x14ac:dyDescent="0.15">
      <c r="A1826" s="278"/>
      <c r="B1826" s="274"/>
      <c r="C1826" s="340"/>
      <c r="D1826" s="340"/>
      <c r="E1826" s="341"/>
      <c r="F1826" s="341"/>
      <c r="G1826" s="341"/>
      <c r="H1826" s="341"/>
      <c r="I1826" s="341"/>
      <c r="J1826" s="341"/>
      <c r="AH1826" s="221"/>
      <c r="AI1826" s="221"/>
      <c r="AJ1826" s="221"/>
      <c r="AK1826" s="221"/>
      <c r="AL1826" s="221"/>
      <c r="AM1826" s="221"/>
      <c r="AN1826" s="221"/>
      <c r="AO1826" s="221"/>
      <c r="AP1826" s="221"/>
      <c r="AQ1826" s="219"/>
      <c r="AR1826" s="219"/>
      <c r="AS1826" s="221"/>
      <c r="AT1826" s="221"/>
      <c r="AU1826" s="221"/>
      <c r="AV1826" s="221"/>
      <c r="AW1826" s="221"/>
      <c r="AX1826" s="221"/>
      <c r="AY1826" s="221"/>
      <c r="AZ1826" s="221"/>
    </row>
    <row r="1827" spans="1:52" x14ac:dyDescent="0.15">
      <c r="A1827" s="278"/>
      <c r="B1827" s="274"/>
      <c r="C1827" s="340"/>
      <c r="D1827" s="340"/>
      <c r="E1827" s="341"/>
      <c r="F1827" s="341"/>
      <c r="G1827" s="341"/>
      <c r="H1827" s="341"/>
      <c r="I1827" s="341"/>
      <c r="J1827" s="341"/>
      <c r="AH1827" s="221"/>
      <c r="AI1827" s="221"/>
      <c r="AJ1827" s="221"/>
      <c r="AK1827" s="221"/>
      <c r="AL1827" s="221"/>
      <c r="AM1827" s="221"/>
      <c r="AN1827" s="221"/>
      <c r="AO1827" s="221"/>
      <c r="AP1827" s="221"/>
      <c r="AQ1827" s="219"/>
      <c r="AR1827" s="219"/>
      <c r="AS1827" s="221"/>
      <c r="AT1827" s="221"/>
      <c r="AU1827" s="221"/>
      <c r="AV1827" s="221"/>
      <c r="AW1827" s="221"/>
      <c r="AX1827" s="221"/>
      <c r="AY1827" s="221"/>
      <c r="AZ1827" s="221"/>
    </row>
    <row r="1828" spans="1:52" x14ac:dyDescent="0.15">
      <c r="A1828" s="278"/>
      <c r="B1828" s="274"/>
      <c r="C1828" s="340"/>
      <c r="D1828" s="340"/>
      <c r="E1828" s="341"/>
      <c r="F1828" s="341"/>
      <c r="G1828" s="341"/>
      <c r="H1828" s="341"/>
      <c r="I1828" s="341"/>
      <c r="J1828" s="341"/>
      <c r="AH1828" s="221"/>
      <c r="AI1828" s="221"/>
      <c r="AJ1828" s="221"/>
      <c r="AK1828" s="221"/>
      <c r="AL1828" s="221"/>
      <c r="AM1828" s="221"/>
      <c r="AN1828" s="221"/>
      <c r="AO1828" s="221"/>
      <c r="AP1828" s="221"/>
      <c r="AQ1828" s="219"/>
      <c r="AR1828" s="219"/>
      <c r="AS1828" s="221"/>
      <c r="AT1828" s="221"/>
      <c r="AU1828" s="221"/>
      <c r="AV1828" s="221"/>
      <c r="AW1828" s="221"/>
      <c r="AX1828" s="221"/>
      <c r="AY1828" s="221"/>
      <c r="AZ1828" s="221"/>
    </row>
    <row r="1829" spans="1:52" x14ac:dyDescent="0.15">
      <c r="A1829" s="278"/>
      <c r="B1829" s="274"/>
      <c r="C1829" s="340"/>
      <c r="D1829" s="340"/>
      <c r="E1829" s="341"/>
      <c r="F1829" s="341"/>
      <c r="G1829" s="341"/>
      <c r="H1829" s="341"/>
      <c r="I1829" s="341"/>
      <c r="J1829" s="341"/>
      <c r="AH1829" s="221"/>
      <c r="AI1829" s="221"/>
      <c r="AJ1829" s="221"/>
      <c r="AK1829" s="221"/>
      <c r="AL1829" s="221"/>
      <c r="AM1829" s="221"/>
      <c r="AN1829" s="221"/>
      <c r="AO1829" s="221"/>
      <c r="AP1829" s="221"/>
      <c r="AQ1829" s="219"/>
      <c r="AR1829" s="219"/>
      <c r="AS1829" s="221"/>
      <c r="AT1829" s="221"/>
      <c r="AU1829" s="221"/>
      <c r="AV1829" s="221"/>
      <c r="AW1829" s="221"/>
      <c r="AX1829" s="221"/>
      <c r="AY1829" s="221"/>
      <c r="AZ1829" s="221"/>
    </row>
    <row r="1830" spans="1:52" x14ac:dyDescent="0.15">
      <c r="A1830" s="278"/>
      <c r="B1830" s="274"/>
      <c r="C1830" s="340"/>
      <c r="D1830" s="340"/>
      <c r="E1830" s="341"/>
      <c r="F1830" s="341"/>
      <c r="G1830" s="341"/>
      <c r="H1830" s="341"/>
      <c r="I1830" s="341"/>
      <c r="J1830" s="341"/>
      <c r="AH1830" s="221"/>
      <c r="AI1830" s="221"/>
      <c r="AJ1830" s="221"/>
      <c r="AK1830" s="221"/>
      <c r="AL1830" s="221"/>
      <c r="AM1830" s="221"/>
      <c r="AN1830" s="221"/>
      <c r="AO1830" s="221"/>
      <c r="AP1830" s="221"/>
      <c r="AQ1830" s="219"/>
      <c r="AR1830" s="219"/>
      <c r="AS1830" s="221"/>
      <c r="AT1830" s="221"/>
      <c r="AU1830" s="221"/>
      <c r="AV1830" s="221"/>
      <c r="AW1830" s="221"/>
      <c r="AX1830" s="221"/>
      <c r="AY1830" s="221"/>
      <c r="AZ1830" s="221"/>
    </row>
    <row r="1831" spans="1:52" x14ac:dyDescent="0.15">
      <c r="A1831" s="278"/>
      <c r="B1831" s="274"/>
      <c r="C1831" s="340"/>
      <c r="D1831" s="340"/>
      <c r="E1831" s="341"/>
      <c r="F1831" s="341"/>
      <c r="G1831" s="341"/>
      <c r="H1831" s="341"/>
      <c r="I1831" s="341"/>
      <c r="J1831" s="341"/>
      <c r="AH1831" s="221"/>
      <c r="AI1831" s="221"/>
      <c r="AJ1831" s="221"/>
      <c r="AK1831" s="221"/>
      <c r="AL1831" s="221"/>
      <c r="AM1831" s="221"/>
      <c r="AN1831" s="221"/>
      <c r="AO1831" s="221"/>
      <c r="AP1831" s="221"/>
      <c r="AQ1831" s="219"/>
      <c r="AR1831" s="219"/>
      <c r="AS1831" s="221"/>
      <c r="AT1831" s="221"/>
      <c r="AU1831" s="221"/>
      <c r="AV1831" s="221"/>
      <c r="AW1831" s="221"/>
      <c r="AX1831" s="221"/>
      <c r="AY1831" s="221"/>
      <c r="AZ1831" s="221"/>
    </row>
    <row r="1832" spans="1:52" x14ac:dyDescent="0.15">
      <c r="A1832" s="278"/>
      <c r="B1832" s="274"/>
      <c r="C1832" s="340"/>
      <c r="D1832" s="340"/>
      <c r="E1832" s="341"/>
      <c r="F1832" s="341"/>
      <c r="G1832" s="341"/>
      <c r="H1832" s="341"/>
      <c r="I1832" s="341"/>
      <c r="J1832" s="341"/>
      <c r="AH1832" s="221"/>
      <c r="AI1832" s="221"/>
      <c r="AJ1832" s="221"/>
      <c r="AK1832" s="221"/>
      <c r="AL1832" s="221"/>
      <c r="AM1832" s="221"/>
      <c r="AN1832" s="221"/>
      <c r="AO1832" s="221"/>
      <c r="AP1832" s="221"/>
      <c r="AQ1832" s="219"/>
      <c r="AR1832" s="219"/>
      <c r="AS1832" s="221"/>
      <c r="AT1832" s="221"/>
      <c r="AU1832" s="221"/>
      <c r="AV1832" s="221"/>
      <c r="AW1832" s="221"/>
      <c r="AX1832" s="221"/>
      <c r="AY1832" s="221"/>
      <c r="AZ1832" s="221"/>
    </row>
    <row r="1833" spans="1:52" x14ac:dyDescent="0.15">
      <c r="A1833" s="278"/>
      <c r="B1833" s="274"/>
      <c r="C1833" s="340"/>
      <c r="D1833" s="340"/>
      <c r="E1833" s="341"/>
      <c r="F1833" s="341"/>
      <c r="G1833" s="341"/>
      <c r="H1833" s="341"/>
      <c r="I1833" s="341"/>
      <c r="J1833" s="341"/>
      <c r="AH1833" s="221"/>
      <c r="AI1833" s="221"/>
      <c r="AJ1833" s="221"/>
      <c r="AK1833" s="221"/>
      <c r="AL1833" s="221"/>
      <c r="AM1833" s="221"/>
      <c r="AN1833" s="221"/>
      <c r="AO1833" s="221"/>
      <c r="AP1833" s="221"/>
      <c r="AQ1833" s="219"/>
      <c r="AR1833" s="219"/>
      <c r="AS1833" s="221"/>
      <c r="AT1833" s="221"/>
      <c r="AU1833" s="221"/>
      <c r="AV1833" s="221"/>
      <c r="AW1833" s="221"/>
      <c r="AX1833" s="221"/>
      <c r="AY1833" s="221"/>
      <c r="AZ1833" s="221"/>
    </row>
    <row r="1834" spans="1:52" x14ac:dyDescent="0.15">
      <c r="A1834" s="278"/>
      <c r="B1834" s="274"/>
      <c r="C1834" s="340"/>
      <c r="D1834" s="340"/>
      <c r="E1834" s="341"/>
      <c r="F1834" s="341"/>
      <c r="G1834" s="341"/>
      <c r="H1834" s="341"/>
      <c r="I1834" s="341"/>
      <c r="J1834" s="341"/>
      <c r="AH1834" s="221"/>
      <c r="AI1834" s="221"/>
      <c r="AJ1834" s="221"/>
      <c r="AK1834" s="221"/>
      <c r="AL1834" s="221"/>
      <c r="AM1834" s="221"/>
      <c r="AN1834" s="221"/>
      <c r="AO1834" s="221"/>
      <c r="AP1834" s="221"/>
      <c r="AQ1834" s="219"/>
      <c r="AR1834" s="219"/>
      <c r="AS1834" s="221"/>
      <c r="AT1834" s="221"/>
      <c r="AU1834" s="221"/>
      <c r="AV1834" s="221"/>
      <c r="AW1834" s="221"/>
      <c r="AX1834" s="221"/>
      <c r="AY1834" s="221"/>
      <c r="AZ1834" s="221"/>
    </row>
    <row r="1835" spans="1:52" x14ac:dyDescent="0.15">
      <c r="A1835" s="278"/>
      <c r="B1835" s="274"/>
      <c r="C1835" s="340"/>
      <c r="D1835" s="340"/>
      <c r="E1835" s="341"/>
      <c r="F1835" s="341"/>
      <c r="G1835" s="341"/>
      <c r="H1835" s="341"/>
      <c r="I1835" s="341"/>
      <c r="J1835" s="341"/>
      <c r="AH1835" s="221"/>
      <c r="AI1835" s="221"/>
      <c r="AJ1835" s="221"/>
      <c r="AK1835" s="221"/>
      <c r="AL1835" s="221"/>
      <c r="AM1835" s="221"/>
      <c r="AN1835" s="221"/>
      <c r="AO1835" s="221"/>
      <c r="AP1835" s="221"/>
      <c r="AQ1835" s="219"/>
      <c r="AR1835" s="219"/>
      <c r="AS1835" s="221"/>
      <c r="AT1835" s="221"/>
      <c r="AU1835" s="221"/>
      <c r="AV1835" s="221"/>
      <c r="AW1835" s="221"/>
      <c r="AX1835" s="221"/>
      <c r="AY1835" s="221"/>
      <c r="AZ1835" s="221"/>
    </row>
    <row r="1836" spans="1:52" x14ac:dyDescent="0.15">
      <c r="A1836" s="278"/>
      <c r="B1836" s="274"/>
      <c r="C1836" s="340"/>
      <c r="D1836" s="340"/>
      <c r="E1836" s="341"/>
      <c r="F1836" s="341"/>
      <c r="G1836" s="341"/>
      <c r="H1836" s="341"/>
      <c r="I1836" s="341"/>
      <c r="J1836" s="341"/>
      <c r="AH1836" s="221"/>
      <c r="AI1836" s="221"/>
      <c r="AJ1836" s="221"/>
      <c r="AK1836" s="221"/>
      <c r="AL1836" s="221"/>
      <c r="AM1836" s="221"/>
      <c r="AN1836" s="221"/>
      <c r="AO1836" s="221"/>
      <c r="AP1836" s="221"/>
      <c r="AQ1836" s="219"/>
      <c r="AR1836" s="219"/>
      <c r="AS1836" s="221"/>
      <c r="AT1836" s="221"/>
      <c r="AU1836" s="221"/>
      <c r="AV1836" s="221"/>
      <c r="AW1836" s="221"/>
      <c r="AX1836" s="221"/>
      <c r="AY1836" s="221"/>
      <c r="AZ1836" s="221"/>
    </row>
    <row r="1837" spans="1:52" x14ac:dyDescent="0.15">
      <c r="A1837" s="278"/>
      <c r="B1837" s="274"/>
      <c r="C1837" s="340"/>
      <c r="D1837" s="340"/>
      <c r="E1837" s="341"/>
      <c r="F1837" s="341"/>
      <c r="G1837" s="341"/>
      <c r="H1837" s="341"/>
      <c r="I1837" s="341"/>
      <c r="J1837" s="341"/>
      <c r="AH1837" s="221"/>
      <c r="AI1837" s="221"/>
      <c r="AJ1837" s="221"/>
      <c r="AK1837" s="221"/>
      <c r="AL1837" s="221"/>
      <c r="AM1837" s="221"/>
      <c r="AN1837" s="221"/>
      <c r="AO1837" s="221"/>
      <c r="AP1837" s="221"/>
      <c r="AQ1837" s="219"/>
      <c r="AR1837" s="219"/>
      <c r="AS1837" s="221"/>
      <c r="AT1837" s="221"/>
      <c r="AU1837" s="221"/>
      <c r="AV1837" s="221"/>
      <c r="AW1837" s="221"/>
      <c r="AX1837" s="221"/>
      <c r="AY1837" s="221"/>
      <c r="AZ1837" s="221"/>
    </row>
    <row r="1838" spans="1:52" x14ac:dyDescent="0.15">
      <c r="A1838" s="278"/>
      <c r="B1838" s="274"/>
      <c r="C1838" s="340"/>
      <c r="D1838" s="340"/>
      <c r="E1838" s="341"/>
      <c r="F1838" s="341"/>
      <c r="G1838" s="341"/>
      <c r="H1838" s="341"/>
      <c r="I1838" s="341"/>
      <c r="J1838" s="341"/>
      <c r="AH1838" s="221"/>
      <c r="AI1838" s="221"/>
      <c r="AJ1838" s="221"/>
      <c r="AK1838" s="221"/>
      <c r="AL1838" s="221"/>
      <c r="AM1838" s="221"/>
      <c r="AN1838" s="221"/>
      <c r="AO1838" s="221"/>
      <c r="AP1838" s="221"/>
      <c r="AQ1838" s="219"/>
      <c r="AR1838" s="219"/>
      <c r="AS1838" s="221"/>
      <c r="AT1838" s="221"/>
      <c r="AU1838" s="221"/>
      <c r="AV1838" s="221"/>
      <c r="AW1838" s="221"/>
      <c r="AX1838" s="221"/>
      <c r="AY1838" s="221"/>
      <c r="AZ1838" s="221"/>
    </row>
    <row r="1839" spans="1:52" x14ac:dyDescent="0.15">
      <c r="A1839" s="278"/>
      <c r="B1839" s="274"/>
      <c r="C1839" s="340"/>
      <c r="D1839" s="340"/>
      <c r="E1839" s="341"/>
      <c r="F1839" s="341"/>
      <c r="G1839" s="341"/>
      <c r="H1839" s="341"/>
      <c r="I1839" s="341"/>
      <c r="J1839" s="341"/>
      <c r="AH1839" s="221"/>
      <c r="AI1839" s="221"/>
      <c r="AJ1839" s="221"/>
      <c r="AK1839" s="221"/>
      <c r="AL1839" s="221"/>
      <c r="AM1839" s="221"/>
      <c r="AN1839" s="221"/>
      <c r="AO1839" s="221"/>
      <c r="AP1839" s="221"/>
      <c r="AQ1839" s="219"/>
      <c r="AR1839" s="219"/>
      <c r="AS1839" s="221"/>
      <c r="AT1839" s="221"/>
      <c r="AU1839" s="221"/>
      <c r="AV1839" s="221"/>
      <c r="AW1839" s="221"/>
      <c r="AX1839" s="221"/>
      <c r="AY1839" s="221"/>
      <c r="AZ1839" s="221"/>
    </row>
    <row r="1840" spans="1:52" x14ac:dyDescent="0.15">
      <c r="A1840" s="278"/>
      <c r="B1840" s="274"/>
      <c r="C1840" s="340"/>
      <c r="D1840" s="340"/>
      <c r="E1840" s="341"/>
      <c r="F1840" s="341"/>
      <c r="G1840" s="341"/>
      <c r="H1840" s="341"/>
      <c r="I1840" s="341"/>
      <c r="J1840" s="341"/>
      <c r="AH1840" s="221"/>
      <c r="AI1840" s="221"/>
      <c r="AJ1840" s="221"/>
      <c r="AK1840" s="221"/>
      <c r="AL1840" s="221"/>
      <c r="AM1840" s="221"/>
      <c r="AN1840" s="221"/>
      <c r="AO1840" s="221"/>
      <c r="AP1840" s="221"/>
      <c r="AQ1840" s="219"/>
      <c r="AR1840" s="219"/>
      <c r="AS1840" s="221"/>
      <c r="AT1840" s="221"/>
      <c r="AU1840" s="221"/>
      <c r="AV1840" s="221"/>
      <c r="AW1840" s="221"/>
      <c r="AX1840" s="221"/>
      <c r="AY1840" s="221"/>
      <c r="AZ1840" s="221"/>
    </row>
    <row r="1841" spans="1:52" x14ac:dyDescent="0.15">
      <c r="A1841" s="278"/>
      <c r="B1841" s="274"/>
      <c r="C1841" s="340"/>
      <c r="D1841" s="340"/>
      <c r="E1841" s="341"/>
      <c r="F1841" s="341"/>
      <c r="G1841" s="341"/>
      <c r="H1841" s="341"/>
      <c r="I1841" s="341"/>
      <c r="J1841" s="341"/>
      <c r="AH1841" s="221"/>
      <c r="AI1841" s="221"/>
      <c r="AJ1841" s="221"/>
      <c r="AK1841" s="221"/>
      <c r="AL1841" s="221"/>
      <c r="AM1841" s="221"/>
      <c r="AN1841" s="221"/>
      <c r="AO1841" s="221"/>
      <c r="AP1841" s="221"/>
      <c r="AQ1841" s="219"/>
      <c r="AR1841" s="219"/>
      <c r="AS1841" s="221"/>
      <c r="AT1841" s="221"/>
      <c r="AU1841" s="221"/>
      <c r="AV1841" s="221"/>
      <c r="AW1841" s="221"/>
      <c r="AX1841" s="221"/>
      <c r="AY1841" s="221"/>
      <c r="AZ1841" s="221"/>
    </row>
    <row r="1842" spans="1:52" x14ac:dyDescent="0.15">
      <c r="A1842" s="278"/>
      <c r="B1842" s="274"/>
      <c r="C1842" s="340"/>
      <c r="D1842" s="340"/>
      <c r="E1842" s="341"/>
      <c r="F1842" s="341"/>
      <c r="G1842" s="341"/>
      <c r="H1842" s="341"/>
      <c r="I1842" s="341"/>
      <c r="J1842" s="341"/>
      <c r="AH1842" s="221"/>
      <c r="AI1842" s="221"/>
      <c r="AJ1842" s="221"/>
      <c r="AK1842" s="221"/>
      <c r="AL1842" s="221"/>
      <c r="AM1842" s="221"/>
      <c r="AN1842" s="221"/>
      <c r="AO1842" s="221"/>
      <c r="AP1842" s="221"/>
      <c r="AQ1842" s="219"/>
      <c r="AR1842" s="219"/>
      <c r="AS1842" s="221"/>
      <c r="AT1842" s="221"/>
      <c r="AU1842" s="221"/>
      <c r="AV1842" s="221"/>
      <c r="AW1842" s="221"/>
      <c r="AX1842" s="221"/>
      <c r="AY1842" s="221"/>
      <c r="AZ1842" s="221"/>
    </row>
    <row r="1843" spans="1:52" x14ac:dyDescent="0.15">
      <c r="A1843" s="278"/>
      <c r="B1843" s="274"/>
      <c r="C1843" s="340"/>
      <c r="D1843" s="340"/>
      <c r="E1843" s="341"/>
      <c r="F1843" s="341"/>
      <c r="G1843" s="341"/>
      <c r="H1843" s="341"/>
      <c r="I1843" s="341"/>
      <c r="J1843" s="341"/>
      <c r="AH1843" s="221"/>
      <c r="AI1843" s="221"/>
      <c r="AJ1843" s="221"/>
      <c r="AK1843" s="221"/>
      <c r="AL1843" s="221"/>
      <c r="AM1843" s="221"/>
      <c r="AN1843" s="221"/>
      <c r="AO1843" s="221"/>
      <c r="AP1843" s="221"/>
      <c r="AQ1843" s="219"/>
      <c r="AR1843" s="219"/>
      <c r="AS1843" s="221"/>
      <c r="AT1843" s="221"/>
      <c r="AU1843" s="221"/>
      <c r="AV1843" s="221"/>
      <c r="AW1843" s="221"/>
      <c r="AX1843" s="221"/>
      <c r="AY1843" s="221"/>
      <c r="AZ1843" s="221"/>
    </row>
    <row r="1844" spans="1:52" x14ac:dyDescent="0.15">
      <c r="A1844" s="278"/>
      <c r="B1844" s="274"/>
      <c r="C1844" s="340"/>
      <c r="D1844" s="340"/>
      <c r="E1844" s="341"/>
      <c r="F1844" s="341"/>
      <c r="G1844" s="341"/>
      <c r="H1844" s="341"/>
      <c r="I1844" s="341"/>
      <c r="J1844" s="341"/>
      <c r="AH1844" s="221"/>
      <c r="AI1844" s="221"/>
      <c r="AJ1844" s="221"/>
      <c r="AK1844" s="221"/>
      <c r="AL1844" s="221"/>
      <c r="AM1844" s="221"/>
      <c r="AN1844" s="221"/>
      <c r="AO1844" s="221"/>
      <c r="AP1844" s="221"/>
      <c r="AQ1844" s="219"/>
      <c r="AR1844" s="219"/>
      <c r="AS1844" s="221"/>
      <c r="AT1844" s="221"/>
      <c r="AU1844" s="221"/>
      <c r="AV1844" s="221"/>
      <c r="AW1844" s="221"/>
      <c r="AX1844" s="221"/>
      <c r="AY1844" s="221"/>
      <c r="AZ1844" s="221"/>
    </row>
    <row r="1845" spans="1:52" x14ac:dyDescent="0.15">
      <c r="A1845" s="278"/>
      <c r="B1845" s="274"/>
      <c r="C1845" s="340"/>
      <c r="D1845" s="340"/>
      <c r="E1845" s="341"/>
      <c r="F1845" s="341"/>
      <c r="G1845" s="341"/>
      <c r="H1845" s="341"/>
      <c r="I1845" s="341"/>
      <c r="J1845" s="341"/>
      <c r="AH1845" s="221"/>
      <c r="AI1845" s="221"/>
      <c r="AJ1845" s="221"/>
      <c r="AK1845" s="221"/>
      <c r="AL1845" s="221"/>
      <c r="AM1845" s="221"/>
      <c r="AN1845" s="221"/>
      <c r="AO1845" s="221"/>
      <c r="AP1845" s="221"/>
      <c r="AQ1845" s="219"/>
      <c r="AR1845" s="219"/>
      <c r="AS1845" s="221"/>
      <c r="AT1845" s="221"/>
      <c r="AU1845" s="221"/>
      <c r="AV1845" s="221"/>
      <c r="AW1845" s="221"/>
      <c r="AX1845" s="221"/>
      <c r="AY1845" s="221"/>
      <c r="AZ1845" s="221"/>
    </row>
    <row r="1846" spans="1:52" x14ac:dyDescent="0.15">
      <c r="A1846" s="278"/>
      <c r="B1846" s="274"/>
      <c r="C1846" s="340"/>
      <c r="D1846" s="340"/>
      <c r="E1846" s="341"/>
      <c r="F1846" s="341"/>
      <c r="G1846" s="341"/>
      <c r="H1846" s="341"/>
      <c r="I1846" s="341"/>
      <c r="J1846" s="341"/>
      <c r="AH1846" s="221"/>
      <c r="AI1846" s="221"/>
      <c r="AJ1846" s="221"/>
      <c r="AK1846" s="221"/>
      <c r="AL1846" s="221"/>
      <c r="AM1846" s="221"/>
      <c r="AN1846" s="221"/>
      <c r="AO1846" s="221"/>
      <c r="AP1846" s="221"/>
      <c r="AQ1846" s="219"/>
      <c r="AR1846" s="219"/>
      <c r="AS1846" s="221"/>
      <c r="AT1846" s="221"/>
      <c r="AU1846" s="221"/>
      <c r="AV1846" s="221"/>
      <c r="AW1846" s="221"/>
      <c r="AX1846" s="221"/>
      <c r="AY1846" s="221"/>
      <c r="AZ1846" s="221"/>
    </row>
    <row r="1847" spans="1:52" x14ac:dyDescent="0.15">
      <c r="A1847" s="278"/>
      <c r="B1847" s="274"/>
      <c r="C1847" s="340"/>
      <c r="D1847" s="340"/>
      <c r="E1847" s="341"/>
      <c r="F1847" s="341"/>
      <c r="G1847" s="341"/>
      <c r="H1847" s="341"/>
      <c r="I1847" s="341"/>
      <c r="J1847" s="341"/>
      <c r="AH1847" s="221"/>
      <c r="AI1847" s="221"/>
      <c r="AJ1847" s="221"/>
      <c r="AK1847" s="221"/>
      <c r="AL1847" s="221"/>
      <c r="AM1847" s="221"/>
      <c r="AN1847" s="221"/>
      <c r="AO1847" s="221"/>
      <c r="AP1847" s="221"/>
      <c r="AQ1847" s="219"/>
      <c r="AR1847" s="219"/>
      <c r="AS1847" s="221"/>
      <c r="AT1847" s="221"/>
      <c r="AU1847" s="221"/>
      <c r="AV1847" s="221"/>
      <c r="AW1847" s="221"/>
      <c r="AX1847" s="221"/>
      <c r="AY1847" s="221"/>
      <c r="AZ1847" s="221"/>
    </row>
    <row r="1848" spans="1:52" x14ac:dyDescent="0.15">
      <c r="A1848" s="278"/>
      <c r="B1848" s="274"/>
      <c r="C1848" s="340"/>
      <c r="D1848" s="340"/>
      <c r="E1848" s="341"/>
      <c r="F1848" s="341"/>
      <c r="G1848" s="341"/>
      <c r="H1848" s="341"/>
      <c r="I1848" s="341"/>
      <c r="J1848" s="341"/>
      <c r="AH1848" s="221"/>
      <c r="AI1848" s="221"/>
      <c r="AJ1848" s="221"/>
      <c r="AK1848" s="221"/>
      <c r="AL1848" s="221"/>
      <c r="AM1848" s="221"/>
      <c r="AN1848" s="221"/>
      <c r="AO1848" s="221"/>
      <c r="AP1848" s="221"/>
      <c r="AQ1848" s="219"/>
      <c r="AR1848" s="219"/>
      <c r="AS1848" s="221"/>
      <c r="AT1848" s="221"/>
      <c r="AU1848" s="221"/>
      <c r="AV1848" s="221"/>
      <c r="AW1848" s="221"/>
      <c r="AX1848" s="221"/>
      <c r="AY1848" s="221"/>
      <c r="AZ1848" s="221"/>
    </row>
    <row r="1849" spans="1:52" x14ac:dyDescent="0.15">
      <c r="A1849" s="278"/>
      <c r="B1849" s="274"/>
      <c r="C1849" s="340"/>
      <c r="D1849" s="340"/>
      <c r="E1849" s="341"/>
      <c r="F1849" s="341"/>
      <c r="G1849" s="341"/>
      <c r="H1849" s="341"/>
      <c r="I1849" s="341"/>
      <c r="J1849" s="341"/>
      <c r="AH1849" s="221"/>
      <c r="AI1849" s="221"/>
      <c r="AJ1849" s="221"/>
      <c r="AK1849" s="221"/>
      <c r="AL1849" s="221"/>
      <c r="AM1849" s="221"/>
      <c r="AN1849" s="221"/>
      <c r="AO1849" s="221"/>
      <c r="AP1849" s="221"/>
      <c r="AQ1849" s="219"/>
      <c r="AR1849" s="219"/>
      <c r="AS1849" s="221"/>
      <c r="AT1849" s="221"/>
      <c r="AU1849" s="221"/>
      <c r="AV1849" s="221"/>
      <c r="AW1849" s="221"/>
      <c r="AX1849" s="221"/>
      <c r="AY1849" s="221"/>
      <c r="AZ1849" s="221"/>
    </row>
    <row r="1850" spans="1:52" x14ac:dyDescent="0.15">
      <c r="A1850" s="278"/>
      <c r="B1850" s="274"/>
      <c r="C1850" s="340"/>
      <c r="D1850" s="340"/>
      <c r="E1850" s="341"/>
      <c r="F1850" s="341"/>
      <c r="G1850" s="341"/>
      <c r="H1850" s="341"/>
      <c r="I1850" s="341"/>
      <c r="J1850" s="341"/>
      <c r="AH1850" s="221"/>
      <c r="AI1850" s="221"/>
      <c r="AJ1850" s="221"/>
      <c r="AK1850" s="221"/>
      <c r="AL1850" s="221"/>
      <c r="AM1850" s="221"/>
      <c r="AN1850" s="221"/>
      <c r="AO1850" s="221"/>
      <c r="AP1850" s="221"/>
      <c r="AQ1850" s="219"/>
      <c r="AR1850" s="219"/>
      <c r="AS1850" s="221"/>
      <c r="AT1850" s="221"/>
      <c r="AU1850" s="221"/>
      <c r="AV1850" s="221"/>
      <c r="AW1850" s="221"/>
      <c r="AX1850" s="221"/>
      <c r="AY1850" s="221"/>
      <c r="AZ1850" s="221"/>
    </row>
    <row r="1851" spans="1:52" x14ac:dyDescent="0.15">
      <c r="A1851" s="278"/>
      <c r="B1851" s="274"/>
      <c r="C1851" s="340"/>
      <c r="D1851" s="340"/>
      <c r="E1851" s="341"/>
      <c r="F1851" s="341"/>
      <c r="G1851" s="341"/>
      <c r="H1851" s="341"/>
      <c r="I1851" s="341"/>
      <c r="J1851" s="341"/>
      <c r="AH1851" s="221"/>
      <c r="AI1851" s="221"/>
      <c r="AJ1851" s="221"/>
      <c r="AK1851" s="221"/>
      <c r="AL1851" s="221"/>
      <c r="AM1851" s="221"/>
      <c r="AN1851" s="221"/>
      <c r="AO1851" s="221"/>
      <c r="AP1851" s="221"/>
      <c r="AQ1851" s="219"/>
      <c r="AR1851" s="219"/>
      <c r="AS1851" s="221"/>
      <c r="AT1851" s="221"/>
      <c r="AU1851" s="221"/>
      <c r="AV1851" s="221"/>
      <c r="AW1851" s="221"/>
      <c r="AX1851" s="221"/>
      <c r="AY1851" s="221"/>
      <c r="AZ1851" s="221"/>
    </row>
    <row r="1852" spans="1:52" x14ac:dyDescent="0.15">
      <c r="A1852" s="278"/>
      <c r="B1852" s="274"/>
      <c r="C1852" s="340"/>
      <c r="D1852" s="340"/>
      <c r="E1852" s="341"/>
      <c r="F1852" s="341"/>
      <c r="G1852" s="341"/>
      <c r="H1852" s="341"/>
      <c r="I1852" s="341"/>
      <c r="J1852" s="341"/>
      <c r="AH1852" s="221"/>
      <c r="AI1852" s="221"/>
      <c r="AJ1852" s="221"/>
      <c r="AK1852" s="221"/>
      <c r="AL1852" s="221"/>
      <c r="AM1852" s="221"/>
      <c r="AN1852" s="221"/>
      <c r="AO1852" s="221"/>
      <c r="AP1852" s="221"/>
      <c r="AQ1852" s="219"/>
      <c r="AR1852" s="219"/>
      <c r="AS1852" s="221"/>
      <c r="AT1852" s="221"/>
      <c r="AU1852" s="221"/>
      <c r="AV1852" s="221"/>
      <c r="AW1852" s="221"/>
      <c r="AX1852" s="221"/>
      <c r="AY1852" s="221"/>
      <c r="AZ1852" s="221"/>
    </row>
    <row r="1853" spans="1:52" x14ac:dyDescent="0.15">
      <c r="A1853" s="278"/>
      <c r="B1853" s="274"/>
      <c r="C1853" s="340"/>
      <c r="D1853" s="340"/>
      <c r="E1853" s="341"/>
      <c r="F1853" s="341"/>
      <c r="G1853" s="341"/>
      <c r="H1853" s="341"/>
      <c r="I1853" s="341"/>
      <c r="J1853" s="341"/>
      <c r="AH1853" s="221"/>
      <c r="AI1853" s="221"/>
      <c r="AJ1853" s="221"/>
      <c r="AK1853" s="221"/>
      <c r="AL1853" s="221"/>
      <c r="AM1853" s="221"/>
      <c r="AN1853" s="221"/>
      <c r="AO1853" s="221"/>
      <c r="AP1853" s="221"/>
      <c r="AQ1853" s="219"/>
      <c r="AR1853" s="219"/>
      <c r="AS1853" s="221"/>
      <c r="AT1853" s="221"/>
      <c r="AU1853" s="221"/>
      <c r="AV1853" s="221"/>
      <c r="AW1853" s="221"/>
      <c r="AX1853" s="221"/>
      <c r="AY1853" s="221"/>
      <c r="AZ1853" s="221"/>
    </row>
    <row r="1854" spans="1:52" x14ac:dyDescent="0.15">
      <c r="A1854" s="278"/>
      <c r="B1854" s="274"/>
      <c r="C1854" s="340"/>
      <c r="D1854" s="340"/>
      <c r="E1854" s="341"/>
      <c r="F1854" s="341"/>
      <c r="G1854" s="341"/>
      <c r="H1854" s="341"/>
      <c r="I1854" s="341"/>
      <c r="J1854" s="341"/>
      <c r="AH1854" s="221"/>
      <c r="AI1854" s="221"/>
      <c r="AJ1854" s="221"/>
      <c r="AK1854" s="221"/>
      <c r="AL1854" s="221"/>
      <c r="AM1854" s="221"/>
      <c r="AN1854" s="221"/>
      <c r="AO1854" s="221"/>
      <c r="AP1854" s="221"/>
      <c r="AQ1854" s="219"/>
      <c r="AR1854" s="219"/>
      <c r="AS1854" s="221"/>
      <c r="AT1854" s="221"/>
      <c r="AU1854" s="221"/>
      <c r="AV1854" s="221"/>
      <c r="AW1854" s="221"/>
      <c r="AX1854" s="221"/>
      <c r="AY1854" s="221"/>
      <c r="AZ1854" s="221"/>
    </row>
    <row r="1855" spans="1:52" x14ac:dyDescent="0.15">
      <c r="A1855" s="278"/>
      <c r="B1855" s="274"/>
      <c r="C1855" s="340"/>
      <c r="D1855" s="340"/>
      <c r="E1855" s="341"/>
      <c r="F1855" s="341"/>
      <c r="G1855" s="341"/>
      <c r="H1855" s="341"/>
      <c r="I1855" s="341"/>
      <c r="J1855" s="341"/>
      <c r="AH1855" s="221"/>
      <c r="AI1855" s="221"/>
      <c r="AJ1855" s="221"/>
      <c r="AK1855" s="221"/>
      <c r="AL1855" s="221"/>
      <c r="AM1855" s="221"/>
      <c r="AN1855" s="221"/>
      <c r="AO1855" s="221"/>
      <c r="AP1855" s="221"/>
      <c r="AQ1855" s="219"/>
      <c r="AR1855" s="219"/>
      <c r="AS1855" s="221"/>
      <c r="AT1855" s="221"/>
      <c r="AU1855" s="221"/>
      <c r="AV1855" s="221"/>
      <c r="AW1855" s="221"/>
      <c r="AX1855" s="221"/>
      <c r="AY1855" s="221"/>
      <c r="AZ1855" s="221"/>
    </row>
    <row r="1856" spans="1:52" x14ac:dyDescent="0.15">
      <c r="A1856" s="278"/>
      <c r="B1856" s="274"/>
      <c r="C1856" s="340"/>
      <c r="D1856" s="340"/>
      <c r="E1856" s="341"/>
      <c r="F1856" s="341"/>
      <c r="G1856" s="341"/>
      <c r="H1856" s="341"/>
      <c r="I1856" s="341"/>
      <c r="J1856" s="341"/>
      <c r="AH1856" s="221"/>
      <c r="AI1856" s="221"/>
      <c r="AJ1856" s="221"/>
      <c r="AK1856" s="221"/>
      <c r="AL1856" s="221"/>
      <c r="AM1856" s="221"/>
      <c r="AN1856" s="221"/>
      <c r="AO1856" s="221"/>
      <c r="AP1856" s="221"/>
      <c r="AQ1856" s="219"/>
      <c r="AR1856" s="219"/>
      <c r="AS1856" s="221"/>
      <c r="AT1856" s="221"/>
      <c r="AU1856" s="221"/>
      <c r="AV1856" s="221"/>
      <c r="AW1856" s="221"/>
      <c r="AX1856" s="221"/>
      <c r="AY1856" s="221"/>
      <c r="AZ1856" s="221"/>
    </row>
    <row r="1857" spans="1:52" x14ac:dyDescent="0.15">
      <c r="A1857" s="278"/>
      <c r="B1857" s="274"/>
      <c r="C1857" s="340"/>
      <c r="D1857" s="340"/>
      <c r="E1857" s="341"/>
      <c r="F1857" s="341"/>
      <c r="G1857" s="341"/>
      <c r="H1857" s="341"/>
      <c r="I1857" s="341"/>
      <c r="J1857" s="341"/>
      <c r="AH1857" s="221"/>
      <c r="AI1857" s="221"/>
      <c r="AJ1857" s="221"/>
      <c r="AK1857" s="221"/>
      <c r="AL1857" s="221"/>
      <c r="AM1857" s="221"/>
      <c r="AN1857" s="221"/>
      <c r="AO1857" s="221"/>
      <c r="AP1857" s="221"/>
      <c r="AQ1857" s="219"/>
      <c r="AR1857" s="219"/>
      <c r="AS1857" s="221"/>
      <c r="AT1857" s="221"/>
      <c r="AU1857" s="221"/>
      <c r="AV1857" s="221"/>
      <c r="AW1857" s="221"/>
      <c r="AX1857" s="221"/>
      <c r="AY1857" s="221"/>
      <c r="AZ1857" s="221"/>
    </row>
    <row r="1858" spans="1:52" x14ac:dyDescent="0.15">
      <c r="A1858" s="278"/>
      <c r="B1858" s="274"/>
      <c r="C1858" s="340"/>
      <c r="D1858" s="340"/>
      <c r="E1858" s="341"/>
      <c r="F1858" s="341"/>
      <c r="G1858" s="341"/>
      <c r="H1858" s="341"/>
      <c r="I1858" s="341"/>
      <c r="J1858" s="341"/>
      <c r="AH1858" s="221"/>
      <c r="AI1858" s="221"/>
      <c r="AJ1858" s="221"/>
      <c r="AK1858" s="221"/>
      <c r="AL1858" s="221"/>
      <c r="AM1858" s="221"/>
      <c r="AN1858" s="221"/>
      <c r="AO1858" s="221"/>
      <c r="AP1858" s="221"/>
      <c r="AQ1858" s="219"/>
      <c r="AR1858" s="219"/>
      <c r="AS1858" s="221"/>
      <c r="AT1858" s="221"/>
      <c r="AU1858" s="221"/>
      <c r="AV1858" s="221"/>
      <c r="AW1858" s="221"/>
      <c r="AX1858" s="221"/>
      <c r="AY1858" s="221"/>
      <c r="AZ1858" s="221"/>
    </row>
    <row r="1859" spans="1:52" x14ac:dyDescent="0.15">
      <c r="A1859" s="278"/>
      <c r="B1859" s="274"/>
      <c r="C1859" s="340"/>
      <c r="D1859" s="340"/>
      <c r="E1859" s="341"/>
      <c r="F1859" s="341"/>
      <c r="G1859" s="341"/>
      <c r="H1859" s="341"/>
      <c r="I1859" s="341"/>
      <c r="J1859" s="341"/>
      <c r="AH1859" s="221"/>
      <c r="AI1859" s="221"/>
      <c r="AJ1859" s="221"/>
      <c r="AK1859" s="221"/>
      <c r="AL1859" s="221"/>
      <c r="AM1859" s="221"/>
      <c r="AN1859" s="221"/>
      <c r="AO1859" s="221"/>
      <c r="AP1859" s="221"/>
      <c r="AQ1859" s="219"/>
      <c r="AR1859" s="219"/>
      <c r="AS1859" s="221"/>
      <c r="AT1859" s="221"/>
      <c r="AU1859" s="221"/>
      <c r="AV1859" s="221"/>
      <c r="AW1859" s="221"/>
      <c r="AX1859" s="221"/>
      <c r="AY1859" s="221"/>
      <c r="AZ1859" s="221"/>
    </row>
    <row r="1860" spans="1:52" x14ac:dyDescent="0.15">
      <c r="A1860" s="278"/>
      <c r="B1860" s="274"/>
      <c r="C1860" s="340"/>
      <c r="D1860" s="340"/>
      <c r="E1860" s="341"/>
      <c r="F1860" s="341"/>
      <c r="G1860" s="341"/>
      <c r="H1860" s="341"/>
      <c r="I1860" s="341"/>
      <c r="J1860" s="341"/>
      <c r="AH1860" s="221"/>
      <c r="AI1860" s="221"/>
      <c r="AJ1860" s="221"/>
      <c r="AK1860" s="221"/>
      <c r="AL1860" s="221"/>
      <c r="AM1860" s="221"/>
      <c r="AN1860" s="221"/>
      <c r="AO1860" s="221"/>
      <c r="AP1860" s="221"/>
      <c r="AQ1860" s="219"/>
      <c r="AR1860" s="219"/>
      <c r="AS1860" s="221"/>
      <c r="AT1860" s="221"/>
      <c r="AU1860" s="221"/>
      <c r="AV1860" s="221"/>
      <c r="AW1860" s="221"/>
      <c r="AX1860" s="221"/>
      <c r="AY1860" s="221"/>
      <c r="AZ1860" s="221"/>
    </row>
    <row r="1861" spans="1:52" x14ac:dyDescent="0.15">
      <c r="A1861" s="278"/>
      <c r="B1861" s="274"/>
      <c r="C1861" s="340"/>
      <c r="D1861" s="340"/>
      <c r="E1861" s="341"/>
      <c r="F1861" s="341"/>
      <c r="G1861" s="341"/>
      <c r="H1861" s="341"/>
      <c r="I1861" s="341"/>
      <c r="J1861" s="341"/>
      <c r="AH1861" s="221"/>
      <c r="AI1861" s="221"/>
      <c r="AJ1861" s="221"/>
      <c r="AK1861" s="221"/>
      <c r="AL1861" s="221"/>
      <c r="AM1861" s="221"/>
      <c r="AN1861" s="221"/>
      <c r="AO1861" s="221"/>
      <c r="AP1861" s="221"/>
      <c r="AQ1861" s="219"/>
      <c r="AR1861" s="219"/>
      <c r="AS1861" s="221"/>
      <c r="AT1861" s="221"/>
      <c r="AU1861" s="221"/>
      <c r="AV1861" s="221"/>
      <c r="AW1861" s="221"/>
      <c r="AX1861" s="221"/>
      <c r="AY1861" s="221"/>
      <c r="AZ1861" s="221"/>
    </row>
    <row r="1862" spans="1:52" x14ac:dyDescent="0.15">
      <c r="A1862" s="278"/>
      <c r="B1862" s="274"/>
      <c r="C1862" s="340"/>
      <c r="D1862" s="340"/>
      <c r="E1862" s="341"/>
      <c r="F1862" s="341"/>
      <c r="G1862" s="341"/>
      <c r="H1862" s="341"/>
      <c r="I1862" s="341"/>
      <c r="J1862" s="341"/>
      <c r="AH1862" s="221"/>
      <c r="AI1862" s="221"/>
      <c r="AJ1862" s="221"/>
      <c r="AK1862" s="221"/>
      <c r="AL1862" s="221"/>
      <c r="AM1862" s="221"/>
      <c r="AN1862" s="221"/>
      <c r="AO1862" s="221"/>
      <c r="AP1862" s="221"/>
      <c r="AQ1862" s="219"/>
      <c r="AR1862" s="219"/>
      <c r="AS1862" s="221"/>
      <c r="AT1862" s="221"/>
      <c r="AU1862" s="221"/>
      <c r="AV1862" s="221"/>
      <c r="AW1862" s="221"/>
      <c r="AX1862" s="221"/>
      <c r="AY1862" s="221"/>
      <c r="AZ1862" s="221"/>
    </row>
    <row r="1863" spans="1:52" x14ac:dyDescent="0.15">
      <c r="A1863" s="278"/>
      <c r="B1863" s="274"/>
      <c r="C1863" s="340"/>
      <c r="D1863" s="340"/>
      <c r="E1863" s="341"/>
      <c r="F1863" s="341"/>
      <c r="G1863" s="341"/>
      <c r="H1863" s="341"/>
      <c r="I1863" s="341"/>
      <c r="J1863" s="341"/>
      <c r="AH1863" s="221"/>
      <c r="AI1863" s="221"/>
      <c r="AJ1863" s="221"/>
      <c r="AK1863" s="221"/>
      <c r="AL1863" s="221"/>
      <c r="AM1863" s="221"/>
      <c r="AN1863" s="221"/>
      <c r="AO1863" s="221"/>
      <c r="AP1863" s="221"/>
      <c r="AQ1863" s="219"/>
      <c r="AR1863" s="219"/>
      <c r="AS1863" s="221"/>
      <c r="AT1863" s="221"/>
      <c r="AU1863" s="221"/>
      <c r="AV1863" s="221"/>
      <c r="AW1863" s="221"/>
      <c r="AX1863" s="221"/>
      <c r="AY1863" s="221"/>
      <c r="AZ1863" s="221"/>
    </row>
    <row r="1864" spans="1:52" x14ac:dyDescent="0.15">
      <c r="A1864" s="278"/>
      <c r="B1864" s="274"/>
      <c r="C1864" s="340"/>
      <c r="D1864" s="340"/>
      <c r="E1864" s="341"/>
      <c r="F1864" s="341"/>
      <c r="G1864" s="341"/>
      <c r="H1864" s="341"/>
      <c r="I1864" s="341"/>
      <c r="J1864" s="341"/>
      <c r="AH1864" s="221"/>
      <c r="AI1864" s="221"/>
      <c r="AJ1864" s="221"/>
      <c r="AK1864" s="221"/>
      <c r="AL1864" s="221"/>
      <c r="AM1864" s="221"/>
      <c r="AN1864" s="221"/>
      <c r="AO1864" s="221"/>
      <c r="AP1864" s="221"/>
      <c r="AQ1864" s="219"/>
      <c r="AR1864" s="219"/>
      <c r="AS1864" s="221"/>
      <c r="AT1864" s="221"/>
      <c r="AU1864" s="221"/>
      <c r="AV1864" s="221"/>
      <c r="AW1864" s="221"/>
      <c r="AX1864" s="221"/>
      <c r="AY1864" s="221"/>
      <c r="AZ1864" s="221"/>
    </row>
    <row r="1865" spans="1:52" x14ac:dyDescent="0.15">
      <c r="A1865" s="278"/>
      <c r="B1865" s="274"/>
      <c r="C1865" s="340"/>
      <c r="D1865" s="340"/>
      <c r="E1865" s="341"/>
      <c r="F1865" s="341"/>
      <c r="G1865" s="341"/>
      <c r="H1865" s="341"/>
      <c r="I1865" s="341"/>
      <c r="J1865" s="341"/>
      <c r="AH1865" s="221"/>
      <c r="AI1865" s="221"/>
      <c r="AJ1865" s="221"/>
      <c r="AK1865" s="221"/>
      <c r="AL1865" s="221"/>
      <c r="AM1865" s="221"/>
      <c r="AN1865" s="221"/>
      <c r="AO1865" s="221"/>
      <c r="AP1865" s="221"/>
      <c r="AQ1865" s="219"/>
      <c r="AR1865" s="219"/>
      <c r="AS1865" s="221"/>
      <c r="AT1865" s="221"/>
      <c r="AU1865" s="221"/>
      <c r="AV1865" s="221"/>
      <c r="AW1865" s="221"/>
      <c r="AX1865" s="221"/>
      <c r="AY1865" s="221"/>
      <c r="AZ1865" s="221"/>
    </row>
    <row r="1866" spans="1:52" x14ac:dyDescent="0.15">
      <c r="A1866" s="278"/>
      <c r="B1866" s="274"/>
      <c r="C1866" s="340"/>
      <c r="D1866" s="340"/>
      <c r="E1866" s="341"/>
      <c r="F1866" s="341"/>
      <c r="G1866" s="341"/>
      <c r="H1866" s="341"/>
      <c r="I1866" s="341"/>
      <c r="J1866" s="341"/>
      <c r="AH1866" s="221"/>
      <c r="AI1866" s="221"/>
      <c r="AJ1866" s="221"/>
      <c r="AK1866" s="221"/>
      <c r="AL1866" s="221"/>
      <c r="AM1866" s="221"/>
      <c r="AN1866" s="221"/>
      <c r="AO1866" s="221"/>
      <c r="AP1866" s="221"/>
      <c r="AQ1866" s="219"/>
      <c r="AR1866" s="219"/>
      <c r="AS1866" s="221"/>
      <c r="AT1866" s="221"/>
      <c r="AU1866" s="221"/>
      <c r="AV1866" s="221"/>
      <c r="AW1866" s="221"/>
      <c r="AX1866" s="221"/>
      <c r="AY1866" s="221"/>
      <c r="AZ1866" s="221"/>
    </row>
    <row r="1867" spans="1:52" x14ac:dyDescent="0.15">
      <c r="A1867" s="278"/>
      <c r="B1867" s="274"/>
      <c r="C1867" s="340"/>
      <c r="D1867" s="340"/>
      <c r="E1867" s="341"/>
      <c r="F1867" s="341"/>
      <c r="G1867" s="341"/>
      <c r="H1867" s="341"/>
      <c r="I1867" s="341"/>
      <c r="J1867" s="341"/>
      <c r="AH1867" s="221"/>
      <c r="AI1867" s="221"/>
      <c r="AJ1867" s="221"/>
      <c r="AK1867" s="221"/>
      <c r="AL1867" s="221"/>
      <c r="AM1867" s="221"/>
      <c r="AN1867" s="221"/>
      <c r="AO1867" s="221"/>
      <c r="AP1867" s="221"/>
      <c r="AQ1867" s="219"/>
      <c r="AR1867" s="219"/>
      <c r="AS1867" s="221"/>
      <c r="AT1867" s="221"/>
      <c r="AU1867" s="221"/>
      <c r="AV1867" s="221"/>
      <c r="AW1867" s="221"/>
      <c r="AX1867" s="221"/>
      <c r="AY1867" s="221"/>
      <c r="AZ1867" s="221"/>
    </row>
    <row r="1868" spans="1:52" x14ac:dyDescent="0.15">
      <c r="A1868" s="278"/>
      <c r="B1868" s="274"/>
      <c r="C1868" s="340"/>
      <c r="D1868" s="340"/>
      <c r="E1868" s="341"/>
      <c r="F1868" s="341"/>
      <c r="G1868" s="341"/>
      <c r="H1868" s="341"/>
      <c r="I1868" s="341"/>
      <c r="J1868" s="341"/>
      <c r="AH1868" s="221"/>
      <c r="AI1868" s="221"/>
      <c r="AJ1868" s="221"/>
      <c r="AK1868" s="221"/>
      <c r="AL1868" s="221"/>
      <c r="AM1868" s="221"/>
      <c r="AN1868" s="221"/>
      <c r="AO1868" s="221"/>
      <c r="AP1868" s="221"/>
      <c r="AQ1868" s="219"/>
      <c r="AR1868" s="219"/>
      <c r="AS1868" s="221"/>
      <c r="AT1868" s="221"/>
      <c r="AU1868" s="221"/>
      <c r="AV1868" s="221"/>
      <c r="AW1868" s="221"/>
      <c r="AX1868" s="221"/>
      <c r="AY1868" s="221"/>
      <c r="AZ1868" s="221"/>
    </row>
    <row r="1869" spans="1:52" x14ac:dyDescent="0.15">
      <c r="A1869" s="278"/>
      <c r="B1869" s="274"/>
      <c r="C1869" s="340"/>
      <c r="D1869" s="340"/>
      <c r="E1869" s="341"/>
      <c r="F1869" s="341"/>
      <c r="G1869" s="341"/>
      <c r="H1869" s="341"/>
      <c r="I1869" s="341"/>
      <c r="J1869" s="341"/>
      <c r="AH1869" s="221"/>
      <c r="AI1869" s="221"/>
      <c r="AJ1869" s="221"/>
      <c r="AK1869" s="221"/>
      <c r="AL1869" s="221"/>
      <c r="AM1869" s="221"/>
      <c r="AN1869" s="221"/>
      <c r="AO1869" s="221"/>
      <c r="AP1869" s="221"/>
      <c r="AQ1869" s="219"/>
      <c r="AR1869" s="219"/>
      <c r="AS1869" s="221"/>
      <c r="AT1869" s="221"/>
      <c r="AU1869" s="221"/>
      <c r="AV1869" s="221"/>
      <c r="AW1869" s="221"/>
      <c r="AX1869" s="221"/>
      <c r="AY1869" s="221"/>
      <c r="AZ1869" s="221"/>
    </row>
    <row r="1870" spans="1:52" x14ac:dyDescent="0.15">
      <c r="A1870" s="278"/>
      <c r="B1870" s="274"/>
      <c r="C1870" s="340"/>
      <c r="D1870" s="340"/>
      <c r="E1870" s="341"/>
      <c r="F1870" s="341"/>
      <c r="G1870" s="341"/>
      <c r="H1870" s="341"/>
      <c r="I1870" s="341"/>
      <c r="J1870" s="341"/>
      <c r="AH1870" s="221"/>
      <c r="AI1870" s="221"/>
      <c r="AJ1870" s="221"/>
      <c r="AK1870" s="221"/>
      <c r="AL1870" s="221"/>
      <c r="AM1870" s="221"/>
      <c r="AN1870" s="221"/>
      <c r="AO1870" s="221"/>
      <c r="AP1870" s="221"/>
      <c r="AQ1870" s="219"/>
      <c r="AR1870" s="219"/>
      <c r="AS1870" s="221"/>
      <c r="AT1870" s="221"/>
      <c r="AU1870" s="221"/>
      <c r="AV1870" s="221"/>
      <c r="AW1870" s="221"/>
      <c r="AX1870" s="221"/>
      <c r="AY1870" s="221"/>
      <c r="AZ1870" s="221"/>
    </row>
    <row r="1871" spans="1:52" x14ac:dyDescent="0.15">
      <c r="A1871" s="278"/>
      <c r="B1871" s="274"/>
      <c r="C1871" s="340"/>
      <c r="D1871" s="340"/>
      <c r="E1871" s="341"/>
      <c r="F1871" s="341"/>
      <c r="G1871" s="341"/>
      <c r="H1871" s="341"/>
      <c r="I1871" s="341"/>
      <c r="J1871" s="341"/>
      <c r="AH1871" s="221"/>
      <c r="AI1871" s="221"/>
      <c r="AJ1871" s="221"/>
      <c r="AK1871" s="221"/>
      <c r="AL1871" s="221"/>
      <c r="AM1871" s="221"/>
      <c r="AN1871" s="221"/>
      <c r="AO1871" s="221"/>
      <c r="AP1871" s="221"/>
      <c r="AQ1871" s="219"/>
      <c r="AR1871" s="219"/>
      <c r="AS1871" s="221"/>
      <c r="AT1871" s="221"/>
      <c r="AU1871" s="221"/>
      <c r="AV1871" s="221"/>
      <c r="AW1871" s="221"/>
      <c r="AX1871" s="221"/>
      <c r="AY1871" s="221"/>
      <c r="AZ1871" s="221"/>
    </row>
    <row r="1872" spans="1:52" x14ac:dyDescent="0.15">
      <c r="A1872" s="278"/>
      <c r="B1872" s="274"/>
      <c r="C1872" s="340"/>
      <c r="D1872" s="340"/>
      <c r="E1872" s="341"/>
      <c r="F1872" s="341"/>
      <c r="G1872" s="341"/>
      <c r="H1872" s="341"/>
      <c r="I1872" s="341"/>
      <c r="J1872" s="341"/>
      <c r="AH1872" s="221"/>
      <c r="AI1872" s="221"/>
      <c r="AJ1872" s="221"/>
      <c r="AK1872" s="221"/>
      <c r="AL1872" s="221"/>
      <c r="AM1872" s="221"/>
      <c r="AN1872" s="221"/>
      <c r="AO1872" s="221"/>
      <c r="AP1872" s="221"/>
      <c r="AQ1872" s="219"/>
      <c r="AR1872" s="219"/>
      <c r="AS1872" s="221"/>
      <c r="AT1872" s="221"/>
      <c r="AU1872" s="221"/>
      <c r="AV1872" s="221"/>
      <c r="AW1872" s="221"/>
      <c r="AX1872" s="221"/>
      <c r="AY1872" s="221"/>
      <c r="AZ1872" s="221"/>
    </row>
    <row r="1873" spans="1:52" x14ac:dyDescent="0.15">
      <c r="A1873" s="278"/>
      <c r="B1873" s="274"/>
      <c r="C1873" s="340"/>
      <c r="D1873" s="340"/>
      <c r="E1873" s="341"/>
      <c r="F1873" s="341"/>
      <c r="G1873" s="341"/>
      <c r="H1873" s="341"/>
      <c r="I1873" s="341"/>
      <c r="J1873" s="341"/>
      <c r="AH1873" s="221"/>
      <c r="AI1873" s="221"/>
      <c r="AJ1873" s="221"/>
      <c r="AK1873" s="221"/>
      <c r="AL1873" s="221"/>
      <c r="AM1873" s="221"/>
      <c r="AN1873" s="221"/>
      <c r="AO1873" s="221"/>
      <c r="AP1873" s="221"/>
      <c r="AQ1873" s="219"/>
      <c r="AR1873" s="219"/>
      <c r="AS1873" s="221"/>
      <c r="AT1873" s="221"/>
      <c r="AU1873" s="221"/>
      <c r="AV1873" s="221"/>
      <c r="AW1873" s="221"/>
      <c r="AX1873" s="221"/>
      <c r="AY1873" s="221"/>
      <c r="AZ1873" s="221"/>
    </row>
    <row r="1874" spans="1:52" x14ac:dyDescent="0.15">
      <c r="A1874" s="278"/>
      <c r="B1874" s="274"/>
      <c r="C1874" s="340"/>
      <c r="D1874" s="340"/>
      <c r="E1874" s="341"/>
      <c r="F1874" s="341"/>
      <c r="G1874" s="341"/>
      <c r="H1874" s="341"/>
      <c r="I1874" s="341"/>
      <c r="J1874" s="341"/>
      <c r="AH1874" s="221"/>
      <c r="AI1874" s="221"/>
      <c r="AJ1874" s="221"/>
      <c r="AK1874" s="221"/>
      <c r="AL1874" s="221"/>
      <c r="AM1874" s="221"/>
      <c r="AN1874" s="221"/>
      <c r="AO1874" s="221"/>
      <c r="AP1874" s="221"/>
      <c r="AQ1874" s="219"/>
      <c r="AR1874" s="219"/>
      <c r="AS1874" s="221"/>
      <c r="AT1874" s="221"/>
      <c r="AU1874" s="221"/>
      <c r="AV1874" s="221"/>
      <c r="AW1874" s="221"/>
      <c r="AX1874" s="221"/>
      <c r="AY1874" s="221"/>
      <c r="AZ1874" s="221"/>
    </row>
    <row r="1875" spans="1:52" x14ac:dyDescent="0.15">
      <c r="A1875" s="278"/>
      <c r="B1875" s="274"/>
      <c r="C1875" s="340"/>
      <c r="D1875" s="340"/>
      <c r="E1875" s="341"/>
      <c r="F1875" s="341"/>
      <c r="G1875" s="341"/>
      <c r="H1875" s="341"/>
      <c r="I1875" s="341"/>
      <c r="J1875" s="341"/>
      <c r="AH1875" s="221"/>
      <c r="AI1875" s="221"/>
      <c r="AJ1875" s="221"/>
      <c r="AK1875" s="221"/>
      <c r="AL1875" s="221"/>
      <c r="AM1875" s="221"/>
      <c r="AN1875" s="221"/>
      <c r="AO1875" s="221"/>
      <c r="AP1875" s="221"/>
      <c r="AQ1875" s="219"/>
      <c r="AR1875" s="219"/>
      <c r="AS1875" s="221"/>
      <c r="AT1875" s="221"/>
      <c r="AU1875" s="221"/>
      <c r="AV1875" s="221"/>
      <c r="AW1875" s="221"/>
      <c r="AX1875" s="221"/>
      <c r="AY1875" s="221"/>
      <c r="AZ1875" s="221"/>
    </row>
    <row r="1876" spans="1:52" x14ac:dyDescent="0.15">
      <c r="A1876" s="278"/>
      <c r="B1876" s="274"/>
      <c r="C1876" s="340"/>
      <c r="D1876" s="340"/>
      <c r="E1876" s="341"/>
      <c r="F1876" s="341"/>
      <c r="G1876" s="341"/>
      <c r="H1876" s="341"/>
      <c r="I1876" s="341"/>
      <c r="J1876" s="341"/>
      <c r="AH1876" s="221"/>
      <c r="AI1876" s="221"/>
      <c r="AJ1876" s="221"/>
      <c r="AK1876" s="221"/>
      <c r="AL1876" s="221"/>
      <c r="AM1876" s="221"/>
      <c r="AN1876" s="221"/>
      <c r="AO1876" s="221"/>
      <c r="AP1876" s="221"/>
      <c r="AQ1876" s="219"/>
      <c r="AR1876" s="219"/>
      <c r="AS1876" s="221"/>
      <c r="AT1876" s="221"/>
      <c r="AU1876" s="221"/>
      <c r="AV1876" s="221"/>
      <c r="AW1876" s="221"/>
      <c r="AX1876" s="221"/>
      <c r="AY1876" s="221"/>
      <c r="AZ1876" s="221"/>
    </row>
    <row r="1877" spans="1:52" x14ac:dyDescent="0.15">
      <c r="A1877" s="278"/>
      <c r="B1877" s="274"/>
      <c r="C1877" s="340"/>
      <c r="D1877" s="340"/>
      <c r="E1877" s="341"/>
      <c r="F1877" s="341"/>
      <c r="G1877" s="341"/>
      <c r="H1877" s="341"/>
      <c r="I1877" s="341"/>
      <c r="J1877" s="341"/>
      <c r="AH1877" s="221"/>
      <c r="AI1877" s="221"/>
      <c r="AJ1877" s="221"/>
      <c r="AK1877" s="221"/>
      <c r="AL1877" s="221"/>
      <c r="AM1877" s="221"/>
      <c r="AN1877" s="221"/>
      <c r="AO1877" s="221"/>
      <c r="AP1877" s="221"/>
      <c r="AQ1877" s="219"/>
      <c r="AR1877" s="219"/>
      <c r="AS1877" s="221"/>
      <c r="AT1877" s="221"/>
      <c r="AU1877" s="221"/>
      <c r="AV1877" s="221"/>
      <c r="AW1877" s="221"/>
      <c r="AX1877" s="221"/>
      <c r="AY1877" s="221"/>
      <c r="AZ1877" s="221"/>
    </row>
    <row r="1878" spans="1:52" x14ac:dyDescent="0.15">
      <c r="A1878" s="278"/>
      <c r="B1878" s="274"/>
      <c r="C1878" s="340"/>
      <c r="D1878" s="340"/>
      <c r="E1878" s="341"/>
      <c r="F1878" s="341"/>
      <c r="G1878" s="341"/>
      <c r="H1878" s="341"/>
      <c r="I1878" s="341"/>
      <c r="J1878" s="341"/>
      <c r="AH1878" s="221"/>
      <c r="AI1878" s="221"/>
      <c r="AJ1878" s="221"/>
      <c r="AK1878" s="221"/>
      <c r="AL1878" s="221"/>
      <c r="AM1878" s="221"/>
      <c r="AN1878" s="221"/>
      <c r="AO1878" s="221"/>
      <c r="AP1878" s="221"/>
      <c r="AQ1878" s="219"/>
      <c r="AR1878" s="219"/>
      <c r="AS1878" s="221"/>
      <c r="AT1878" s="221"/>
      <c r="AU1878" s="221"/>
      <c r="AV1878" s="221"/>
      <c r="AW1878" s="221"/>
      <c r="AX1878" s="221"/>
      <c r="AY1878" s="221"/>
      <c r="AZ1878" s="221"/>
    </row>
    <row r="1879" spans="1:52" x14ac:dyDescent="0.15">
      <c r="A1879" s="278"/>
      <c r="B1879" s="274"/>
      <c r="C1879" s="340"/>
      <c r="D1879" s="340"/>
      <c r="E1879" s="341"/>
      <c r="F1879" s="341"/>
      <c r="G1879" s="341"/>
      <c r="H1879" s="341"/>
      <c r="I1879" s="341"/>
      <c r="J1879" s="341"/>
      <c r="AH1879" s="221"/>
      <c r="AI1879" s="221"/>
      <c r="AJ1879" s="221"/>
      <c r="AK1879" s="221"/>
      <c r="AL1879" s="221"/>
      <c r="AM1879" s="221"/>
      <c r="AN1879" s="221"/>
      <c r="AO1879" s="221"/>
      <c r="AP1879" s="221"/>
      <c r="AQ1879" s="219"/>
      <c r="AR1879" s="219"/>
      <c r="AS1879" s="221"/>
      <c r="AT1879" s="221"/>
      <c r="AU1879" s="221"/>
      <c r="AV1879" s="221"/>
      <c r="AW1879" s="221"/>
      <c r="AX1879" s="221"/>
      <c r="AY1879" s="221"/>
      <c r="AZ1879" s="221"/>
    </row>
    <row r="1880" spans="1:52" x14ac:dyDescent="0.15">
      <c r="A1880" s="278"/>
      <c r="B1880" s="274"/>
      <c r="C1880" s="340"/>
      <c r="D1880" s="340"/>
      <c r="E1880" s="341"/>
      <c r="F1880" s="341"/>
      <c r="G1880" s="341"/>
      <c r="H1880" s="341"/>
      <c r="I1880" s="341"/>
      <c r="J1880" s="341"/>
      <c r="AH1880" s="221"/>
      <c r="AI1880" s="221"/>
      <c r="AJ1880" s="221"/>
      <c r="AK1880" s="221"/>
      <c r="AL1880" s="221"/>
      <c r="AM1880" s="221"/>
      <c r="AN1880" s="221"/>
      <c r="AO1880" s="221"/>
      <c r="AP1880" s="221"/>
      <c r="AQ1880" s="219"/>
      <c r="AR1880" s="219"/>
      <c r="AS1880" s="221"/>
      <c r="AT1880" s="221"/>
      <c r="AU1880" s="221"/>
      <c r="AV1880" s="221"/>
      <c r="AW1880" s="221"/>
      <c r="AX1880" s="221"/>
      <c r="AY1880" s="221"/>
      <c r="AZ1880" s="221"/>
    </row>
    <row r="1881" spans="1:52" x14ac:dyDescent="0.15">
      <c r="A1881" s="278"/>
      <c r="B1881" s="274"/>
      <c r="C1881" s="340"/>
      <c r="D1881" s="340"/>
      <c r="E1881" s="341"/>
      <c r="F1881" s="341"/>
      <c r="G1881" s="341"/>
      <c r="H1881" s="341"/>
      <c r="I1881" s="341"/>
      <c r="J1881" s="341"/>
      <c r="AH1881" s="221"/>
      <c r="AI1881" s="221"/>
      <c r="AJ1881" s="221"/>
      <c r="AK1881" s="221"/>
      <c r="AL1881" s="221"/>
      <c r="AM1881" s="221"/>
      <c r="AN1881" s="221"/>
      <c r="AO1881" s="221"/>
      <c r="AP1881" s="221"/>
      <c r="AQ1881" s="219"/>
      <c r="AR1881" s="219"/>
      <c r="AS1881" s="221"/>
      <c r="AT1881" s="221"/>
      <c r="AU1881" s="221"/>
      <c r="AV1881" s="221"/>
      <c r="AW1881" s="221"/>
      <c r="AX1881" s="221"/>
      <c r="AY1881" s="221"/>
      <c r="AZ1881" s="221"/>
    </row>
    <row r="1882" spans="1:52" x14ac:dyDescent="0.15">
      <c r="A1882" s="278"/>
      <c r="B1882" s="274"/>
      <c r="C1882" s="340"/>
      <c r="D1882" s="340"/>
      <c r="E1882" s="341"/>
      <c r="F1882" s="341"/>
      <c r="G1882" s="341"/>
      <c r="H1882" s="341"/>
      <c r="I1882" s="341"/>
      <c r="J1882" s="341"/>
      <c r="AH1882" s="221"/>
      <c r="AI1882" s="221"/>
      <c r="AJ1882" s="221"/>
      <c r="AK1882" s="221"/>
      <c r="AL1882" s="221"/>
      <c r="AM1882" s="221"/>
      <c r="AN1882" s="221"/>
      <c r="AO1882" s="221"/>
      <c r="AP1882" s="221"/>
      <c r="AQ1882" s="219"/>
      <c r="AR1882" s="219"/>
      <c r="AS1882" s="221"/>
      <c r="AT1882" s="221"/>
      <c r="AU1882" s="221"/>
      <c r="AV1882" s="221"/>
      <c r="AW1882" s="221"/>
      <c r="AX1882" s="221"/>
      <c r="AY1882" s="221"/>
      <c r="AZ1882" s="221"/>
    </row>
    <row r="1883" spans="1:52" x14ac:dyDescent="0.15">
      <c r="A1883" s="278"/>
      <c r="B1883" s="274"/>
      <c r="C1883" s="340"/>
      <c r="D1883" s="340"/>
      <c r="E1883" s="341"/>
      <c r="F1883" s="341"/>
      <c r="G1883" s="341"/>
      <c r="H1883" s="341"/>
      <c r="I1883" s="341"/>
      <c r="J1883" s="341"/>
      <c r="AH1883" s="221"/>
      <c r="AI1883" s="221"/>
      <c r="AJ1883" s="221"/>
      <c r="AK1883" s="221"/>
      <c r="AL1883" s="221"/>
      <c r="AM1883" s="221"/>
      <c r="AN1883" s="221"/>
      <c r="AO1883" s="221"/>
      <c r="AP1883" s="221"/>
      <c r="AQ1883" s="219"/>
      <c r="AR1883" s="219"/>
      <c r="AS1883" s="221"/>
      <c r="AT1883" s="221"/>
      <c r="AU1883" s="221"/>
      <c r="AV1883" s="221"/>
      <c r="AW1883" s="221"/>
      <c r="AX1883" s="221"/>
      <c r="AY1883" s="221"/>
      <c r="AZ1883" s="221"/>
    </row>
    <row r="1884" spans="1:52" x14ac:dyDescent="0.15">
      <c r="A1884" s="278"/>
      <c r="B1884" s="274"/>
      <c r="C1884" s="340"/>
      <c r="D1884" s="340"/>
      <c r="E1884" s="341"/>
      <c r="F1884" s="341"/>
      <c r="G1884" s="341"/>
      <c r="H1884" s="341"/>
      <c r="I1884" s="341"/>
      <c r="J1884" s="341"/>
      <c r="AH1884" s="221"/>
      <c r="AI1884" s="221"/>
      <c r="AJ1884" s="221"/>
      <c r="AK1884" s="221"/>
      <c r="AL1884" s="221"/>
      <c r="AM1884" s="221"/>
      <c r="AN1884" s="221"/>
      <c r="AO1884" s="221"/>
      <c r="AP1884" s="221"/>
      <c r="AQ1884" s="219"/>
      <c r="AR1884" s="219"/>
      <c r="AS1884" s="221"/>
      <c r="AT1884" s="221"/>
      <c r="AU1884" s="221"/>
      <c r="AV1884" s="221"/>
      <c r="AW1884" s="221"/>
      <c r="AX1884" s="221"/>
      <c r="AY1884" s="221"/>
      <c r="AZ1884" s="221"/>
    </row>
    <row r="1885" spans="1:52" x14ac:dyDescent="0.15">
      <c r="A1885" s="278"/>
      <c r="B1885" s="274"/>
      <c r="C1885" s="340"/>
      <c r="D1885" s="340"/>
      <c r="E1885" s="341"/>
      <c r="F1885" s="341"/>
      <c r="G1885" s="341"/>
      <c r="H1885" s="341"/>
      <c r="I1885" s="341"/>
      <c r="J1885" s="341"/>
      <c r="AH1885" s="221"/>
      <c r="AI1885" s="221"/>
      <c r="AJ1885" s="221"/>
      <c r="AK1885" s="221"/>
      <c r="AL1885" s="221"/>
      <c r="AM1885" s="221"/>
      <c r="AN1885" s="221"/>
      <c r="AO1885" s="221"/>
      <c r="AP1885" s="221"/>
      <c r="AQ1885" s="219"/>
      <c r="AR1885" s="219"/>
      <c r="AS1885" s="221"/>
      <c r="AT1885" s="221"/>
      <c r="AU1885" s="221"/>
      <c r="AV1885" s="221"/>
      <c r="AW1885" s="221"/>
      <c r="AX1885" s="221"/>
      <c r="AY1885" s="221"/>
      <c r="AZ1885" s="221"/>
    </row>
    <row r="1886" spans="1:52" x14ac:dyDescent="0.15">
      <c r="A1886" s="278"/>
      <c r="B1886" s="274"/>
      <c r="C1886" s="340"/>
      <c r="D1886" s="340"/>
      <c r="E1886" s="341"/>
      <c r="F1886" s="341"/>
      <c r="G1886" s="341"/>
      <c r="H1886" s="341"/>
      <c r="I1886" s="341"/>
      <c r="J1886" s="341"/>
      <c r="AH1886" s="221"/>
      <c r="AI1886" s="221"/>
      <c r="AJ1886" s="221"/>
      <c r="AK1886" s="221"/>
      <c r="AL1886" s="221"/>
      <c r="AM1886" s="221"/>
      <c r="AN1886" s="221"/>
      <c r="AO1886" s="221"/>
      <c r="AP1886" s="221"/>
      <c r="AQ1886" s="219"/>
      <c r="AR1886" s="219"/>
      <c r="AS1886" s="221"/>
      <c r="AT1886" s="221"/>
      <c r="AU1886" s="221"/>
      <c r="AV1886" s="221"/>
      <c r="AW1886" s="221"/>
      <c r="AX1886" s="221"/>
      <c r="AY1886" s="221"/>
      <c r="AZ1886" s="221"/>
    </row>
    <row r="1887" spans="1:52" x14ac:dyDescent="0.15">
      <c r="A1887" s="278"/>
      <c r="B1887" s="274"/>
      <c r="C1887" s="340"/>
      <c r="D1887" s="340"/>
      <c r="E1887" s="341"/>
      <c r="F1887" s="341"/>
      <c r="G1887" s="341"/>
      <c r="H1887" s="341"/>
      <c r="I1887" s="341"/>
      <c r="J1887" s="341"/>
      <c r="AH1887" s="221"/>
      <c r="AI1887" s="221"/>
      <c r="AJ1887" s="221"/>
      <c r="AK1887" s="221"/>
      <c r="AL1887" s="221"/>
      <c r="AM1887" s="221"/>
      <c r="AN1887" s="221"/>
      <c r="AO1887" s="221"/>
      <c r="AP1887" s="221"/>
      <c r="AQ1887" s="219"/>
      <c r="AR1887" s="219"/>
      <c r="AS1887" s="221"/>
      <c r="AT1887" s="221"/>
      <c r="AU1887" s="221"/>
      <c r="AV1887" s="221"/>
      <c r="AW1887" s="221"/>
      <c r="AX1887" s="221"/>
      <c r="AY1887" s="221"/>
      <c r="AZ1887" s="221"/>
    </row>
    <row r="1888" spans="1:52" x14ac:dyDescent="0.15">
      <c r="A1888" s="278"/>
      <c r="B1888" s="274"/>
      <c r="C1888" s="340"/>
      <c r="D1888" s="340"/>
      <c r="E1888" s="341"/>
      <c r="F1888" s="341"/>
      <c r="G1888" s="341"/>
      <c r="H1888" s="341"/>
      <c r="I1888" s="341"/>
      <c r="J1888" s="341"/>
      <c r="AH1888" s="221"/>
      <c r="AI1888" s="221"/>
      <c r="AJ1888" s="221"/>
      <c r="AK1888" s="221"/>
      <c r="AL1888" s="221"/>
      <c r="AM1888" s="221"/>
      <c r="AN1888" s="221"/>
      <c r="AO1888" s="221"/>
      <c r="AP1888" s="221"/>
      <c r="AQ1888" s="219"/>
      <c r="AR1888" s="219"/>
      <c r="AS1888" s="221"/>
      <c r="AT1888" s="221"/>
      <c r="AU1888" s="221"/>
      <c r="AV1888" s="221"/>
      <c r="AW1888" s="221"/>
      <c r="AX1888" s="221"/>
      <c r="AY1888" s="221"/>
      <c r="AZ1888" s="221"/>
    </row>
    <row r="1889" spans="1:52" x14ac:dyDescent="0.15">
      <c r="A1889" s="278"/>
      <c r="B1889" s="274"/>
      <c r="C1889" s="340"/>
      <c r="D1889" s="340"/>
      <c r="E1889" s="341"/>
      <c r="F1889" s="341"/>
      <c r="G1889" s="341"/>
      <c r="H1889" s="341"/>
      <c r="I1889" s="341"/>
      <c r="J1889" s="341"/>
      <c r="AH1889" s="221"/>
      <c r="AI1889" s="221"/>
      <c r="AJ1889" s="221"/>
      <c r="AK1889" s="221"/>
      <c r="AL1889" s="221"/>
      <c r="AM1889" s="221"/>
      <c r="AN1889" s="221"/>
      <c r="AO1889" s="221"/>
      <c r="AP1889" s="221"/>
      <c r="AQ1889" s="219"/>
      <c r="AR1889" s="219"/>
      <c r="AS1889" s="221"/>
      <c r="AT1889" s="221"/>
      <c r="AU1889" s="221"/>
      <c r="AV1889" s="221"/>
      <c r="AW1889" s="221"/>
      <c r="AX1889" s="221"/>
      <c r="AY1889" s="221"/>
      <c r="AZ1889" s="221"/>
    </row>
    <row r="1890" spans="1:52" x14ac:dyDescent="0.15">
      <c r="A1890" s="278"/>
      <c r="B1890" s="274"/>
      <c r="C1890" s="340"/>
      <c r="D1890" s="340"/>
      <c r="E1890" s="341"/>
      <c r="F1890" s="341"/>
      <c r="G1890" s="341"/>
      <c r="H1890" s="341"/>
      <c r="I1890" s="341"/>
      <c r="J1890" s="341"/>
      <c r="AH1890" s="221"/>
      <c r="AI1890" s="221"/>
      <c r="AJ1890" s="221"/>
      <c r="AK1890" s="221"/>
      <c r="AL1890" s="221"/>
      <c r="AM1890" s="221"/>
      <c r="AN1890" s="221"/>
      <c r="AO1890" s="221"/>
      <c r="AP1890" s="221"/>
      <c r="AQ1890" s="219"/>
      <c r="AR1890" s="219"/>
      <c r="AS1890" s="221"/>
      <c r="AT1890" s="221"/>
      <c r="AU1890" s="221"/>
      <c r="AV1890" s="221"/>
      <c r="AW1890" s="221"/>
      <c r="AX1890" s="221"/>
      <c r="AY1890" s="221"/>
      <c r="AZ1890" s="221"/>
    </row>
    <row r="1891" spans="1:52" x14ac:dyDescent="0.15">
      <c r="A1891" s="278"/>
      <c r="B1891" s="274"/>
      <c r="C1891" s="340"/>
      <c r="D1891" s="340"/>
      <c r="E1891" s="341"/>
      <c r="F1891" s="341"/>
      <c r="G1891" s="341"/>
      <c r="H1891" s="341"/>
      <c r="I1891" s="341"/>
      <c r="J1891" s="341"/>
      <c r="AH1891" s="221"/>
      <c r="AI1891" s="221"/>
      <c r="AJ1891" s="221"/>
      <c r="AK1891" s="221"/>
      <c r="AL1891" s="221"/>
      <c r="AM1891" s="221"/>
      <c r="AN1891" s="221"/>
      <c r="AO1891" s="221"/>
      <c r="AP1891" s="221"/>
      <c r="AQ1891" s="219"/>
      <c r="AR1891" s="219"/>
      <c r="AS1891" s="221"/>
      <c r="AT1891" s="221"/>
      <c r="AU1891" s="221"/>
      <c r="AV1891" s="221"/>
      <c r="AW1891" s="221"/>
      <c r="AX1891" s="221"/>
      <c r="AY1891" s="221"/>
      <c r="AZ1891" s="221"/>
    </row>
    <row r="1892" spans="1:52" x14ac:dyDescent="0.15">
      <c r="A1892" s="278"/>
      <c r="B1892" s="274"/>
      <c r="C1892" s="340"/>
      <c r="D1892" s="340"/>
      <c r="E1892" s="341"/>
      <c r="F1892" s="341"/>
      <c r="G1892" s="341"/>
      <c r="H1892" s="341"/>
      <c r="I1892" s="341"/>
      <c r="J1892" s="341"/>
      <c r="AH1892" s="221"/>
      <c r="AI1892" s="221"/>
      <c r="AJ1892" s="221"/>
      <c r="AK1892" s="221"/>
      <c r="AL1892" s="221"/>
      <c r="AM1892" s="221"/>
      <c r="AN1892" s="221"/>
      <c r="AO1892" s="221"/>
      <c r="AP1892" s="221"/>
      <c r="AQ1892" s="219"/>
      <c r="AR1892" s="219"/>
      <c r="AS1892" s="221"/>
      <c r="AT1892" s="221"/>
      <c r="AU1892" s="221"/>
      <c r="AV1892" s="221"/>
      <c r="AW1892" s="221"/>
      <c r="AX1892" s="221"/>
      <c r="AY1892" s="221"/>
      <c r="AZ1892" s="221"/>
    </row>
    <row r="1893" spans="1:52" x14ac:dyDescent="0.15">
      <c r="A1893" s="278"/>
      <c r="B1893" s="274"/>
      <c r="C1893" s="340"/>
      <c r="D1893" s="340"/>
      <c r="E1893" s="341"/>
      <c r="F1893" s="341"/>
      <c r="G1893" s="341"/>
      <c r="H1893" s="341"/>
      <c r="I1893" s="341"/>
      <c r="J1893" s="341"/>
      <c r="AH1893" s="221"/>
      <c r="AI1893" s="221"/>
      <c r="AJ1893" s="221"/>
      <c r="AK1893" s="221"/>
      <c r="AL1893" s="221"/>
      <c r="AM1893" s="221"/>
      <c r="AN1893" s="221"/>
      <c r="AO1893" s="221"/>
      <c r="AP1893" s="221"/>
      <c r="AQ1893" s="219"/>
      <c r="AR1893" s="219"/>
      <c r="AS1893" s="221"/>
      <c r="AT1893" s="221"/>
      <c r="AU1893" s="221"/>
      <c r="AV1893" s="221"/>
      <c r="AW1893" s="221"/>
      <c r="AX1893" s="221"/>
      <c r="AY1893" s="221"/>
      <c r="AZ1893" s="221"/>
    </row>
    <row r="1894" spans="1:52" x14ac:dyDescent="0.15">
      <c r="A1894" s="278"/>
      <c r="B1894" s="274"/>
      <c r="C1894" s="340"/>
      <c r="D1894" s="340"/>
      <c r="E1894" s="341"/>
      <c r="F1894" s="341"/>
      <c r="G1894" s="341"/>
      <c r="H1894" s="341"/>
      <c r="I1894" s="341"/>
      <c r="J1894" s="341"/>
      <c r="AH1894" s="221"/>
      <c r="AI1894" s="221"/>
      <c r="AJ1894" s="221"/>
      <c r="AK1894" s="221"/>
      <c r="AL1894" s="221"/>
      <c r="AM1894" s="221"/>
      <c r="AN1894" s="221"/>
      <c r="AO1894" s="221"/>
      <c r="AP1894" s="221"/>
      <c r="AQ1894" s="219"/>
      <c r="AR1894" s="219"/>
      <c r="AS1894" s="221"/>
      <c r="AT1894" s="221"/>
      <c r="AU1894" s="221"/>
      <c r="AV1894" s="221"/>
      <c r="AW1894" s="221"/>
      <c r="AX1894" s="221"/>
      <c r="AY1894" s="221"/>
      <c r="AZ1894" s="221"/>
    </row>
    <row r="1895" spans="1:52" x14ac:dyDescent="0.15">
      <c r="A1895" s="278"/>
      <c r="B1895" s="274"/>
      <c r="C1895" s="340"/>
      <c r="D1895" s="340"/>
      <c r="E1895" s="341"/>
      <c r="F1895" s="341"/>
      <c r="G1895" s="341"/>
      <c r="H1895" s="341"/>
      <c r="I1895" s="341"/>
      <c r="J1895" s="341"/>
      <c r="AH1895" s="221"/>
      <c r="AI1895" s="221"/>
      <c r="AJ1895" s="221"/>
      <c r="AK1895" s="221"/>
      <c r="AL1895" s="221"/>
      <c r="AM1895" s="221"/>
      <c r="AN1895" s="221"/>
      <c r="AO1895" s="221"/>
      <c r="AP1895" s="221"/>
      <c r="AQ1895" s="219"/>
      <c r="AR1895" s="219"/>
      <c r="AS1895" s="221"/>
      <c r="AT1895" s="221"/>
      <c r="AU1895" s="221"/>
      <c r="AV1895" s="221"/>
      <c r="AW1895" s="221"/>
      <c r="AX1895" s="221"/>
      <c r="AY1895" s="221"/>
      <c r="AZ1895" s="221"/>
    </row>
    <row r="1896" spans="1:52" x14ac:dyDescent="0.15">
      <c r="A1896" s="278"/>
      <c r="B1896" s="274"/>
      <c r="C1896" s="340"/>
      <c r="D1896" s="340"/>
      <c r="E1896" s="341"/>
      <c r="F1896" s="341"/>
      <c r="G1896" s="341"/>
      <c r="H1896" s="341"/>
      <c r="I1896" s="341"/>
      <c r="J1896" s="341"/>
      <c r="AH1896" s="221"/>
      <c r="AI1896" s="221"/>
      <c r="AJ1896" s="221"/>
      <c r="AK1896" s="221"/>
      <c r="AL1896" s="221"/>
      <c r="AM1896" s="221"/>
      <c r="AN1896" s="221"/>
      <c r="AO1896" s="221"/>
      <c r="AP1896" s="221"/>
      <c r="AQ1896" s="219"/>
      <c r="AR1896" s="219"/>
      <c r="AS1896" s="221"/>
      <c r="AT1896" s="221"/>
      <c r="AU1896" s="221"/>
      <c r="AV1896" s="221"/>
      <c r="AW1896" s="221"/>
      <c r="AX1896" s="221"/>
      <c r="AY1896" s="221"/>
      <c r="AZ1896" s="221"/>
    </row>
    <row r="1897" spans="1:52" x14ac:dyDescent="0.15">
      <c r="A1897" s="278"/>
      <c r="B1897" s="274"/>
      <c r="C1897" s="340"/>
      <c r="D1897" s="340"/>
      <c r="E1897" s="341"/>
      <c r="F1897" s="341"/>
      <c r="G1897" s="341"/>
      <c r="H1897" s="341"/>
      <c r="I1897" s="341"/>
      <c r="J1897" s="341"/>
      <c r="AH1897" s="221"/>
      <c r="AI1897" s="221"/>
      <c r="AJ1897" s="221"/>
      <c r="AK1897" s="221"/>
      <c r="AL1897" s="221"/>
      <c r="AM1897" s="221"/>
      <c r="AN1897" s="221"/>
      <c r="AO1897" s="221"/>
      <c r="AP1897" s="221"/>
      <c r="AQ1897" s="219"/>
      <c r="AR1897" s="219"/>
      <c r="AS1897" s="221"/>
      <c r="AT1897" s="221"/>
      <c r="AU1897" s="221"/>
      <c r="AV1897" s="221"/>
      <c r="AW1897" s="221"/>
      <c r="AX1897" s="221"/>
      <c r="AY1897" s="221"/>
      <c r="AZ1897" s="221"/>
    </row>
    <row r="1898" spans="1:52" x14ac:dyDescent="0.15">
      <c r="A1898" s="278"/>
      <c r="B1898" s="274"/>
      <c r="C1898" s="340"/>
      <c r="D1898" s="340"/>
      <c r="E1898" s="341"/>
      <c r="F1898" s="341"/>
      <c r="G1898" s="341"/>
      <c r="H1898" s="341"/>
      <c r="I1898" s="341"/>
      <c r="J1898" s="341"/>
      <c r="AH1898" s="221"/>
      <c r="AI1898" s="221"/>
      <c r="AJ1898" s="221"/>
      <c r="AK1898" s="221"/>
      <c r="AL1898" s="221"/>
      <c r="AM1898" s="221"/>
      <c r="AN1898" s="221"/>
      <c r="AO1898" s="221"/>
      <c r="AP1898" s="221"/>
      <c r="AQ1898" s="219"/>
      <c r="AR1898" s="219"/>
      <c r="AS1898" s="221"/>
      <c r="AT1898" s="221"/>
      <c r="AU1898" s="221"/>
      <c r="AV1898" s="221"/>
      <c r="AW1898" s="221"/>
      <c r="AX1898" s="221"/>
      <c r="AY1898" s="221"/>
      <c r="AZ1898" s="221"/>
    </row>
    <row r="1899" spans="1:52" x14ac:dyDescent="0.15">
      <c r="A1899" s="278"/>
      <c r="B1899" s="274"/>
      <c r="C1899" s="340"/>
      <c r="D1899" s="340"/>
      <c r="E1899" s="341"/>
      <c r="F1899" s="341"/>
      <c r="G1899" s="341"/>
      <c r="H1899" s="341"/>
      <c r="I1899" s="341"/>
      <c r="J1899" s="341"/>
      <c r="AH1899" s="221"/>
      <c r="AI1899" s="221"/>
      <c r="AJ1899" s="221"/>
      <c r="AK1899" s="221"/>
      <c r="AL1899" s="221"/>
      <c r="AM1899" s="221"/>
      <c r="AN1899" s="221"/>
      <c r="AO1899" s="221"/>
      <c r="AP1899" s="221"/>
      <c r="AQ1899" s="219"/>
      <c r="AR1899" s="219"/>
      <c r="AS1899" s="221"/>
      <c r="AT1899" s="221"/>
      <c r="AU1899" s="221"/>
      <c r="AV1899" s="221"/>
      <c r="AW1899" s="221"/>
      <c r="AX1899" s="221"/>
      <c r="AY1899" s="221"/>
      <c r="AZ1899" s="221"/>
    </row>
    <row r="1900" spans="1:52" x14ac:dyDescent="0.15">
      <c r="A1900" s="278"/>
      <c r="B1900" s="274"/>
      <c r="C1900" s="340"/>
      <c r="D1900" s="340"/>
      <c r="E1900" s="341"/>
      <c r="F1900" s="341"/>
      <c r="G1900" s="341"/>
      <c r="H1900" s="341"/>
      <c r="I1900" s="341"/>
      <c r="J1900" s="341"/>
      <c r="AH1900" s="221"/>
      <c r="AI1900" s="221"/>
      <c r="AJ1900" s="221"/>
      <c r="AK1900" s="221"/>
      <c r="AL1900" s="221"/>
      <c r="AM1900" s="221"/>
      <c r="AN1900" s="221"/>
      <c r="AO1900" s="221"/>
      <c r="AP1900" s="221"/>
      <c r="AQ1900" s="219"/>
      <c r="AR1900" s="219"/>
      <c r="AS1900" s="221"/>
      <c r="AT1900" s="221"/>
      <c r="AU1900" s="221"/>
      <c r="AV1900" s="221"/>
      <c r="AW1900" s="221"/>
      <c r="AX1900" s="221"/>
      <c r="AY1900" s="221"/>
      <c r="AZ1900" s="221"/>
    </row>
    <row r="1901" spans="1:52" x14ac:dyDescent="0.15">
      <c r="A1901" s="278"/>
      <c r="B1901" s="274"/>
      <c r="C1901" s="340"/>
      <c r="D1901" s="340"/>
      <c r="E1901" s="341"/>
      <c r="F1901" s="341"/>
      <c r="G1901" s="341"/>
      <c r="H1901" s="341"/>
      <c r="I1901" s="341"/>
      <c r="J1901" s="341"/>
      <c r="AH1901" s="221"/>
      <c r="AI1901" s="221"/>
      <c r="AJ1901" s="221"/>
      <c r="AK1901" s="221"/>
      <c r="AL1901" s="221"/>
      <c r="AM1901" s="221"/>
      <c r="AN1901" s="221"/>
      <c r="AO1901" s="221"/>
      <c r="AP1901" s="221"/>
      <c r="AQ1901" s="219"/>
      <c r="AR1901" s="219"/>
      <c r="AS1901" s="221"/>
      <c r="AT1901" s="221"/>
      <c r="AU1901" s="221"/>
      <c r="AV1901" s="221"/>
      <c r="AW1901" s="221"/>
      <c r="AX1901" s="221"/>
      <c r="AY1901" s="221"/>
      <c r="AZ1901" s="221"/>
    </row>
    <row r="1902" spans="1:52" x14ac:dyDescent="0.15">
      <c r="A1902" s="278"/>
      <c r="B1902" s="274"/>
      <c r="C1902" s="340"/>
      <c r="D1902" s="340"/>
      <c r="E1902" s="341"/>
      <c r="F1902" s="341"/>
      <c r="G1902" s="341"/>
      <c r="H1902" s="341"/>
      <c r="I1902" s="341"/>
      <c r="J1902" s="341"/>
      <c r="AH1902" s="221"/>
      <c r="AI1902" s="221"/>
      <c r="AJ1902" s="221"/>
      <c r="AK1902" s="221"/>
      <c r="AL1902" s="221"/>
      <c r="AM1902" s="221"/>
      <c r="AN1902" s="221"/>
      <c r="AO1902" s="221"/>
      <c r="AP1902" s="221"/>
      <c r="AQ1902" s="219"/>
      <c r="AR1902" s="219"/>
      <c r="AS1902" s="221"/>
      <c r="AT1902" s="221"/>
      <c r="AU1902" s="221"/>
      <c r="AV1902" s="221"/>
      <c r="AW1902" s="221"/>
      <c r="AX1902" s="221"/>
      <c r="AY1902" s="221"/>
      <c r="AZ1902" s="221"/>
    </row>
    <row r="1903" spans="1:52" x14ac:dyDescent="0.15">
      <c r="A1903" s="278"/>
      <c r="B1903" s="274"/>
      <c r="C1903" s="340"/>
      <c r="D1903" s="340"/>
      <c r="E1903" s="341"/>
      <c r="F1903" s="341"/>
      <c r="G1903" s="341"/>
      <c r="H1903" s="341"/>
      <c r="I1903" s="341"/>
      <c r="J1903" s="341"/>
      <c r="AH1903" s="221"/>
      <c r="AI1903" s="221"/>
      <c r="AJ1903" s="221"/>
      <c r="AK1903" s="221"/>
      <c r="AL1903" s="221"/>
      <c r="AM1903" s="221"/>
      <c r="AN1903" s="221"/>
      <c r="AO1903" s="221"/>
      <c r="AP1903" s="221"/>
      <c r="AQ1903" s="219"/>
      <c r="AR1903" s="219"/>
      <c r="AS1903" s="221"/>
      <c r="AT1903" s="221"/>
      <c r="AU1903" s="221"/>
      <c r="AV1903" s="221"/>
      <c r="AW1903" s="221"/>
      <c r="AX1903" s="221"/>
      <c r="AY1903" s="221"/>
      <c r="AZ1903" s="221"/>
    </row>
    <row r="1904" spans="1:52" x14ac:dyDescent="0.15">
      <c r="A1904" s="278"/>
      <c r="B1904" s="274"/>
      <c r="C1904" s="340"/>
      <c r="D1904" s="340"/>
      <c r="E1904" s="341"/>
      <c r="F1904" s="341"/>
      <c r="G1904" s="341"/>
      <c r="H1904" s="341"/>
      <c r="I1904" s="341"/>
      <c r="J1904" s="341"/>
      <c r="AH1904" s="221"/>
      <c r="AI1904" s="221"/>
      <c r="AJ1904" s="221"/>
      <c r="AK1904" s="221"/>
      <c r="AL1904" s="221"/>
      <c r="AM1904" s="221"/>
      <c r="AN1904" s="221"/>
      <c r="AO1904" s="221"/>
      <c r="AP1904" s="221"/>
      <c r="AQ1904" s="219"/>
      <c r="AR1904" s="219"/>
      <c r="AS1904" s="221"/>
      <c r="AT1904" s="221"/>
      <c r="AU1904" s="221"/>
      <c r="AV1904" s="221"/>
      <c r="AW1904" s="221"/>
      <c r="AX1904" s="221"/>
      <c r="AY1904" s="221"/>
      <c r="AZ1904" s="221"/>
    </row>
    <row r="1905" spans="1:52" x14ac:dyDescent="0.15">
      <c r="A1905" s="278"/>
      <c r="B1905" s="274"/>
      <c r="C1905" s="340"/>
      <c r="D1905" s="340"/>
      <c r="E1905" s="341"/>
      <c r="F1905" s="341"/>
      <c r="G1905" s="341"/>
      <c r="H1905" s="341"/>
      <c r="I1905" s="341"/>
      <c r="J1905" s="341"/>
      <c r="AH1905" s="221"/>
      <c r="AI1905" s="221"/>
      <c r="AJ1905" s="221"/>
      <c r="AK1905" s="221"/>
      <c r="AL1905" s="221"/>
      <c r="AM1905" s="221"/>
      <c r="AN1905" s="221"/>
      <c r="AO1905" s="221"/>
      <c r="AP1905" s="221"/>
      <c r="AQ1905" s="219"/>
      <c r="AR1905" s="219"/>
      <c r="AS1905" s="221"/>
      <c r="AT1905" s="221"/>
      <c r="AU1905" s="221"/>
      <c r="AV1905" s="221"/>
      <c r="AW1905" s="221"/>
      <c r="AX1905" s="221"/>
      <c r="AY1905" s="221"/>
      <c r="AZ1905" s="221"/>
    </row>
    <row r="1906" spans="1:52" x14ac:dyDescent="0.15">
      <c r="A1906" s="278"/>
      <c r="B1906" s="274"/>
      <c r="C1906" s="340"/>
      <c r="D1906" s="340"/>
      <c r="E1906" s="341"/>
      <c r="F1906" s="341"/>
      <c r="G1906" s="341"/>
      <c r="H1906" s="341"/>
      <c r="I1906" s="341"/>
      <c r="J1906" s="341"/>
      <c r="AH1906" s="221"/>
      <c r="AI1906" s="221"/>
      <c r="AJ1906" s="221"/>
      <c r="AK1906" s="221"/>
      <c r="AL1906" s="221"/>
      <c r="AM1906" s="221"/>
      <c r="AN1906" s="221"/>
      <c r="AO1906" s="221"/>
      <c r="AP1906" s="221"/>
      <c r="AQ1906" s="219"/>
      <c r="AR1906" s="219"/>
      <c r="AS1906" s="221"/>
      <c r="AT1906" s="221"/>
      <c r="AU1906" s="221"/>
      <c r="AV1906" s="221"/>
      <c r="AW1906" s="221"/>
      <c r="AX1906" s="221"/>
      <c r="AY1906" s="221"/>
      <c r="AZ1906" s="221"/>
    </row>
    <row r="1907" spans="1:52" x14ac:dyDescent="0.15">
      <c r="A1907" s="278"/>
      <c r="B1907" s="274"/>
      <c r="C1907" s="340"/>
      <c r="D1907" s="340"/>
      <c r="E1907" s="341"/>
      <c r="F1907" s="341"/>
      <c r="G1907" s="341"/>
      <c r="H1907" s="341"/>
      <c r="I1907" s="341"/>
      <c r="J1907" s="341"/>
      <c r="AH1907" s="221"/>
      <c r="AI1907" s="221"/>
      <c r="AJ1907" s="221"/>
      <c r="AK1907" s="221"/>
      <c r="AL1907" s="221"/>
      <c r="AM1907" s="221"/>
      <c r="AN1907" s="221"/>
      <c r="AO1907" s="221"/>
      <c r="AP1907" s="221"/>
      <c r="AQ1907" s="219"/>
      <c r="AR1907" s="219"/>
      <c r="AS1907" s="221"/>
      <c r="AT1907" s="221"/>
      <c r="AU1907" s="221"/>
      <c r="AV1907" s="221"/>
      <c r="AW1907" s="221"/>
      <c r="AX1907" s="221"/>
      <c r="AY1907" s="221"/>
      <c r="AZ1907" s="221"/>
    </row>
    <row r="1908" spans="1:52" x14ac:dyDescent="0.15">
      <c r="A1908" s="278"/>
      <c r="B1908" s="274"/>
      <c r="C1908" s="340"/>
      <c r="D1908" s="340"/>
      <c r="E1908" s="341"/>
      <c r="F1908" s="341"/>
      <c r="G1908" s="341"/>
      <c r="H1908" s="341"/>
      <c r="I1908" s="341"/>
      <c r="J1908" s="341"/>
      <c r="AH1908" s="221"/>
      <c r="AI1908" s="221"/>
      <c r="AJ1908" s="221"/>
      <c r="AK1908" s="221"/>
      <c r="AL1908" s="221"/>
      <c r="AM1908" s="221"/>
      <c r="AN1908" s="221"/>
      <c r="AO1908" s="221"/>
      <c r="AP1908" s="221"/>
      <c r="AQ1908" s="219"/>
      <c r="AR1908" s="219"/>
      <c r="AS1908" s="221"/>
      <c r="AT1908" s="221"/>
      <c r="AU1908" s="221"/>
      <c r="AV1908" s="221"/>
      <c r="AW1908" s="221"/>
      <c r="AX1908" s="221"/>
      <c r="AY1908" s="221"/>
      <c r="AZ1908" s="221"/>
    </row>
    <row r="1909" spans="1:52" x14ac:dyDescent="0.15">
      <c r="A1909" s="278"/>
      <c r="B1909" s="274"/>
      <c r="C1909" s="340"/>
      <c r="D1909" s="340"/>
      <c r="E1909" s="341"/>
      <c r="F1909" s="341"/>
      <c r="G1909" s="341"/>
      <c r="H1909" s="341"/>
      <c r="I1909" s="341"/>
      <c r="J1909" s="341"/>
      <c r="AH1909" s="221"/>
      <c r="AI1909" s="221"/>
      <c r="AJ1909" s="221"/>
      <c r="AK1909" s="221"/>
      <c r="AL1909" s="221"/>
      <c r="AM1909" s="221"/>
      <c r="AN1909" s="221"/>
      <c r="AO1909" s="221"/>
      <c r="AP1909" s="221"/>
      <c r="AQ1909" s="219"/>
      <c r="AR1909" s="219"/>
      <c r="AS1909" s="221"/>
      <c r="AT1909" s="221"/>
      <c r="AU1909" s="221"/>
      <c r="AV1909" s="221"/>
      <c r="AW1909" s="221"/>
      <c r="AX1909" s="221"/>
      <c r="AY1909" s="221"/>
      <c r="AZ1909" s="221"/>
    </row>
    <row r="1910" spans="1:52" x14ac:dyDescent="0.15">
      <c r="A1910" s="278"/>
      <c r="B1910" s="274"/>
      <c r="C1910" s="340"/>
      <c r="D1910" s="340"/>
      <c r="E1910" s="341"/>
      <c r="F1910" s="341"/>
      <c r="G1910" s="341"/>
      <c r="H1910" s="341"/>
      <c r="I1910" s="341"/>
      <c r="J1910" s="341"/>
      <c r="AH1910" s="221"/>
      <c r="AI1910" s="221"/>
      <c r="AJ1910" s="221"/>
      <c r="AK1910" s="221"/>
      <c r="AL1910" s="221"/>
      <c r="AM1910" s="221"/>
      <c r="AN1910" s="221"/>
      <c r="AO1910" s="221"/>
      <c r="AP1910" s="221"/>
      <c r="AQ1910" s="219"/>
      <c r="AR1910" s="219"/>
      <c r="AS1910" s="221"/>
      <c r="AT1910" s="221"/>
      <c r="AU1910" s="221"/>
      <c r="AV1910" s="221"/>
      <c r="AW1910" s="221"/>
      <c r="AX1910" s="221"/>
      <c r="AY1910" s="221"/>
      <c r="AZ1910" s="221"/>
    </row>
    <row r="1911" spans="1:52" x14ac:dyDescent="0.15">
      <c r="A1911" s="278"/>
      <c r="B1911" s="274"/>
      <c r="C1911" s="340"/>
      <c r="D1911" s="340"/>
      <c r="E1911" s="341"/>
      <c r="F1911" s="341"/>
      <c r="G1911" s="341"/>
      <c r="H1911" s="341"/>
      <c r="I1911" s="341"/>
      <c r="J1911" s="341"/>
      <c r="AH1911" s="221"/>
      <c r="AI1911" s="221"/>
      <c r="AJ1911" s="221"/>
      <c r="AK1911" s="221"/>
      <c r="AL1911" s="221"/>
      <c r="AM1911" s="221"/>
      <c r="AN1911" s="221"/>
      <c r="AO1911" s="221"/>
      <c r="AP1911" s="221"/>
      <c r="AQ1911" s="219"/>
      <c r="AR1911" s="219"/>
      <c r="AS1911" s="221"/>
      <c r="AT1911" s="221"/>
      <c r="AU1911" s="221"/>
      <c r="AV1911" s="221"/>
      <c r="AW1911" s="221"/>
      <c r="AX1911" s="221"/>
      <c r="AY1911" s="221"/>
      <c r="AZ1911" s="221"/>
    </row>
    <row r="1912" spans="1:52" x14ac:dyDescent="0.15">
      <c r="A1912" s="278"/>
      <c r="B1912" s="274"/>
      <c r="C1912" s="340"/>
      <c r="D1912" s="340"/>
      <c r="E1912" s="341"/>
      <c r="F1912" s="341"/>
      <c r="G1912" s="341"/>
      <c r="H1912" s="341"/>
      <c r="I1912" s="341"/>
      <c r="J1912" s="341"/>
      <c r="AH1912" s="221"/>
      <c r="AI1912" s="221"/>
      <c r="AJ1912" s="221"/>
      <c r="AK1912" s="221"/>
      <c r="AL1912" s="221"/>
      <c r="AM1912" s="221"/>
      <c r="AN1912" s="221"/>
      <c r="AO1912" s="221"/>
      <c r="AP1912" s="221"/>
      <c r="AQ1912" s="219"/>
      <c r="AR1912" s="219"/>
      <c r="AS1912" s="221"/>
      <c r="AT1912" s="221"/>
      <c r="AU1912" s="221"/>
      <c r="AV1912" s="221"/>
      <c r="AW1912" s="221"/>
      <c r="AX1912" s="221"/>
      <c r="AY1912" s="221"/>
      <c r="AZ1912" s="221"/>
    </row>
    <row r="1913" spans="1:52" x14ac:dyDescent="0.15">
      <c r="A1913" s="278"/>
      <c r="B1913" s="274"/>
      <c r="C1913" s="340"/>
      <c r="D1913" s="340"/>
      <c r="E1913" s="341"/>
      <c r="F1913" s="341"/>
      <c r="G1913" s="341"/>
      <c r="H1913" s="341"/>
      <c r="I1913" s="341"/>
      <c r="J1913" s="341"/>
      <c r="AH1913" s="221"/>
      <c r="AI1913" s="221"/>
      <c r="AJ1913" s="221"/>
      <c r="AK1913" s="221"/>
      <c r="AL1913" s="221"/>
      <c r="AM1913" s="221"/>
      <c r="AN1913" s="221"/>
      <c r="AO1913" s="221"/>
      <c r="AP1913" s="221"/>
      <c r="AQ1913" s="219"/>
      <c r="AR1913" s="219"/>
      <c r="AS1913" s="221"/>
      <c r="AT1913" s="221"/>
      <c r="AU1913" s="221"/>
      <c r="AV1913" s="221"/>
      <c r="AW1913" s="221"/>
      <c r="AX1913" s="221"/>
      <c r="AY1913" s="221"/>
      <c r="AZ1913" s="221"/>
    </row>
    <row r="1914" spans="1:52" x14ac:dyDescent="0.15">
      <c r="A1914" s="278"/>
      <c r="B1914" s="274"/>
      <c r="C1914" s="340"/>
      <c r="D1914" s="340"/>
      <c r="E1914" s="341"/>
      <c r="F1914" s="341"/>
      <c r="G1914" s="341"/>
      <c r="H1914" s="341"/>
      <c r="I1914" s="341"/>
      <c r="J1914" s="341"/>
      <c r="AH1914" s="221"/>
      <c r="AI1914" s="221"/>
      <c r="AJ1914" s="221"/>
      <c r="AK1914" s="221"/>
      <c r="AL1914" s="221"/>
      <c r="AM1914" s="221"/>
      <c r="AN1914" s="221"/>
      <c r="AO1914" s="221"/>
      <c r="AP1914" s="221"/>
      <c r="AQ1914" s="219"/>
      <c r="AR1914" s="219"/>
      <c r="AS1914" s="221"/>
      <c r="AT1914" s="221"/>
      <c r="AU1914" s="221"/>
      <c r="AV1914" s="221"/>
      <c r="AW1914" s="221"/>
      <c r="AX1914" s="221"/>
      <c r="AY1914" s="221"/>
      <c r="AZ1914" s="221"/>
    </row>
    <row r="1915" spans="1:52" x14ac:dyDescent="0.15">
      <c r="A1915" s="278"/>
      <c r="B1915" s="274"/>
      <c r="C1915" s="340"/>
      <c r="D1915" s="340"/>
      <c r="E1915" s="341"/>
      <c r="F1915" s="341"/>
      <c r="G1915" s="341"/>
      <c r="H1915" s="341"/>
      <c r="I1915" s="341"/>
      <c r="J1915" s="341"/>
      <c r="AH1915" s="221"/>
      <c r="AI1915" s="221"/>
      <c r="AJ1915" s="221"/>
      <c r="AK1915" s="221"/>
      <c r="AL1915" s="221"/>
      <c r="AM1915" s="221"/>
      <c r="AN1915" s="221"/>
      <c r="AO1915" s="221"/>
      <c r="AP1915" s="221"/>
      <c r="AQ1915" s="219"/>
      <c r="AR1915" s="219"/>
      <c r="AS1915" s="221"/>
      <c r="AT1915" s="221"/>
      <c r="AU1915" s="221"/>
      <c r="AV1915" s="221"/>
      <c r="AW1915" s="221"/>
      <c r="AX1915" s="221"/>
      <c r="AY1915" s="221"/>
      <c r="AZ1915" s="221"/>
    </row>
    <row r="1916" spans="1:52" x14ac:dyDescent="0.15">
      <c r="A1916" s="278"/>
      <c r="B1916" s="274"/>
      <c r="C1916" s="340"/>
      <c r="D1916" s="340"/>
      <c r="E1916" s="341"/>
      <c r="F1916" s="341"/>
      <c r="G1916" s="341"/>
      <c r="H1916" s="341"/>
      <c r="I1916" s="341"/>
      <c r="J1916" s="341"/>
      <c r="AH1916" s="221"/>
      <c r="AI1916" s="221"/>
      <c r="AJ1916" s="221"/>
      <c r="AK1916" s="221"/>
      <c r="AL1916" s="221"/>
      <c r="AM1916" s="221"/>
      <c r="AN1916" s="221"/>
      <c r="AO1916" s="221"/>
      <c r="AP1916" s="221"/>
      <c r="AQ1916" s="219"/>
      <c r="AR1916" s="219"/>
      <c r="AS1916" s="221"/>
      <c r="AT1916" s="221"/>
      <c r="AU1916" s="221"/>
      <c r="AV1916" s="221"/>
      <c r="AW1916" s="221"/>
      <c r="AX1916" s="221"/>
      <c r="AY1916" s="221"/>
      <c r="AZ1916" s="221"/>
    </row>
    <row r="1917" spans="1:52" x14ac:dyDescent="0.15">
      <c r="A1917" s="278"/>
      <c r="B1917" s="274"/>
      <c r="C1917" s="340"/>
      <c r="D1917" s="340"/>
      <c r="E1917" s="341"/>
      <c r="F1917" s="341"/>
      <c r="G1917" s="341"/>
      <c r="H1917" s="341"/>
      <c r="I1917" s="341"/>
      <c r="J1917" s="341"/>
      <c r="AH1917" s="221"/>
      <c r="AI1917" s="221"/>
      <c r="AJ1917" s="221"/>
      <c r="AK1917" s="221"/>
      <c r="AL1917" s="221"/>
      <c r="AM1917" s="221"/>
      <c r="AN1917" s="221"/>
      <c r="AO1917" s="221"/>
      <c r="AP1917" s="221"/>
      <c r="AQ1917" s="219"/>
      <c r="AR1917" s="219"/>
      <c r="AS1917" s="221"/>
      <c r="AT1917" s="221"/>
      <c r="AU1917" s="221"/>
      <c r="AV1917" s="221"/>
      <c r="AW1917" s="221"/>
      <c r="AX1917" s="221"/>
      <c r="AY1917" s="221"/>
      <c r="AZ1917" s="221"/>
    </row>
    <row r="1918" spans="1:52" x14ac:dyDescent="0.15">
      <c r="A1918" s="278"/>
      <c r="B1918" s="274"/>
      <c r="C1918" s="340"/>
      <c r="D1918" s="340"/>
      <c r="E1918" s="341"/>
      <c r="F1918" s="341"/>
      <c r="G1918" s="341"/>
      <c r="H1918" s="341"/>
      <c r="I1918" s="341"/>
      <c r="J1918" s="341"/>
      <c r="AH1918" s="221"/>
      <c r="AI1918" s="221"/>
      <c r="AJ1918" s="221"/>
      <c r="AK1918" s="221"/>
      <c r="AL1918" s="221"/>
      <c r="AM1918" s="221"/>
      <c r="AN1918" s="221"/>
      <c r="AO1918" s="221"/>
      <c r="AP1918" s="221"/>
      <c r="AQ1918" s="219"/>
      <c r="AR1918" s="219"/>
      <c r="AS1918" s="221"/>
      <c r="AT1918" s="221"/>
      <c r="AU1918" s="221"/>
      <c r="AV1918" s="221"/>
      <c r="AW1918" s="221"/>
      <c r="AX1918" s="221"/>
      <c r="AY1918" s="221"/>
      <c r="AZ1918" s="221"/>
    </row>
    <row r="1919" spans="1:52" x14ac:dyDescent="0.15">
      <c r="A1919" s="278"/>
      <c r="B1919" s="274"/>
      <c r="C1919" s="340"/>
      <c r="D1919" s="340"/>
      <c r="E1919" s="341"/>
      <c r="F1919" s="341"/>
      <c r="G1919" s="341"/>
      <c r="H1919" s="341"/>
      <c r="I1919" s="341"/>
      <c r="J1919" s="341"/>
      <c r="AH1919" s="221"/>
      <c r="AI1919" s="221"/>
      <c r="AJ1919" s="221"/>
      <c r="AK1919" s="221"/>
      <c r="AL1919" s="221"/>
      <c r="AM1919" s="221"/>
      <c r="AN1919" s="221"/>
      <c r="AO1919" s="221"/>
      <c r="AP1919" s="221"/>
      <c r="AQ1919" s="219"/>
      <c r="AR1919" s="219"/>
      <c r="AS1919" s="221"/>
      <c r="AT1919" s="221"/>
      <c r="AU1919" s="221"/>
      <c r="AV1919" s="221"/>
      <c r="AW1919" s="221"/>
      <c r="AX1919" s="221"/>
      <c r="AY1919" s="221"/>
      <c r="AZ1919" s="221"/>
    </row>
    <row r="1920" spans="1:52" x14ac:dyDescent="0.15">
      <c r="A1920" s="278"/>
      <c r="B1920" s="274"/>
      <c r="C1920" s="340"/>
      <c r="D1920" s="340"/>
      <c r="E1920" s="341"/>
      <c r="F1920" s="341"/>
      <c r="G1920" s="341"/>
      <c r="H1920" s="341"/>
      <c r="I1920" s="341"/>
      <c r="J1920" s="341"/>
      <c r="AH1920" s="221"/>
      <c r="AI1920" s="221"/>
      <c r="AJ1920" s="221"/>
      <c r="AK1920" s="221"/>
      <c r="AL1920" s="221"/>
      <c r="AM1920" s="221"/>
      <c r="AN1920" s="221"/>
      <c r="AO1920" s="221"/>
      <c r="AP1920" s="221"/>
      <c r="AQ1920" s="219"/>
      <c r="AR1920" s="219"/>
      <c r="AS1920" s="221"/>
      <c r="AT1920" s="221"/>
      <c r="AU1920" s="221"/>
      <c r="AV1920" s="221"/>
      <c r="AW1920" s="221"/>
      <c r="AX1920" s="221"/>
      <c r="AY1920" s="221"/>
      <c r="AZ1920" s="221"/>
    </row>
    <row r="1921" spans="1:52" x14ac:dyDescent="0.15">
      <c r="A1921" s="278"/>
      <c r="B1921" s="274"/>
      <c r="C1921" s="340"/>
      <c r="D1921" s="340"/>
      <c r="E1921" s="341"/>
      <c r="F1921" s="341"/>
      <c r="G1921" s="341"/>
      <c r="H1921" s="341"/>
      <c r="I1921" s="341"/>
      <c r="J1921" s="341"/>
      <c r="AH1921" s="221"/>
      <c r="AI1921" s="221"/>
      <c r="AJ1921" s="221"/>
      <c r="AK1921" s="221"/>
      <c r="AL1921" s="221"/>
      <c r="AM1921" s="221"/>
      <c r="AN1921" s="221"/>
      <c r="AO1921" s="221"/>
      <c r="AP1921" s="221"/>
      <c r="AQ1921" s="219"/>
      <c r="AR1921" s="219"/>
      <c r="AS1921" s="221"/>
      <c r="AT1921" s="221"/>
      <c r="AU1921" s="221"/>
      <c r="AV1921" s="221"/>
      <c r="AW1921" s="221"/>
      <c r="AX1921" s="221"/>
      <c r="AY1921" s="221"/>
      <c r="AZ1921" s="221"/>
    </row>
    <row r="1922" spans="1:52" x14ac:dyDescent="0.15">
      <c r="A1922" s="278"/>
      <c r="B1922" s="274"/>
      <c r="C1922" s="340"/>
      <c r="D1922" s="340"/>
      <c r="E1922" s="341"/>
      <c r="F1922" s="341"/>
      <c r="G1922" s="341"/>
      <c r="H1922" s="341"/>
      <c r="I1922" s="341"/>
      <c r="J1922" s="341"/>
      <c r="AH1922" s="221"/>
      <c r="AI1922" s="221"/>
      <c r="AJ1922" s="221"/>
      <c r="AK1922" s="221"/>
      <c r="AL1922" s="221"/>
      <c r="AM1922" s="221"/>
      <c r="AN1922" s="221"/>
      <c r="AO1922" s="221"/>
      <c r="AP1922" s="221"/>
      <c r="AQ1922" s="219"/>
      <c r="AR1922" s="219"/>
      <c r="AS1922" s="221"/>
      <c r="AT1922" s="221"/>
      <c r="AU1922" s="221"/>
      <c r="AV1922" s="221"/>
      <c r="AW1922" s="221"/>
      <c r="AX1922" s="221"/>
      <c r="AY1922" s="221"/>
      <c r="AZ1922" s="221"/>
    </row>
    <row r="1923" spans="1:52" x14ac:dyDescent="0.15">
      <c r="A1923" s="278"/>
      <c r="B1923" s="274"/>
      <c r="C1923" s="340"/>
      <c r="D1923" s="340"/>
      <c r="E1923" s="341"/>
      <c r="F1923" s="341"/>
      <c r="G1923" s="341"/>
      <c r="H1923" s="341"/>
      <c r="I1923" s="341"/>
      <c r="J1923" s="341"/>
      <c r="AH1923" s="221"/>
      <c r="AI1923" s="221"/>
      <c r="AJ1923" s="221"/>
      <c r="AK1923" s="221"/>
      <c r="AL1923" s="221"/>
      <c r="AM1923" s="221"/>
      <c r="AN1923" s="221"/>
      <c r="AO1923" s="221"/>
      <c r="AP1923" s="221"/>
      <c r="AQ1923" s="219"/>
      <c r="AR1923" s="219"/>
      <c r="AS1923" s="221"/>
      <c r="AT1923" s="221"/>
      <c r="AU1923" s="221"/>
      <c r="AV1923" s="221"/>
      <c r="AW1923" s="221"/>
      <c r="AX1923" s="221"/>
      <c r="AY1923" s="221"/>
      <c r="AZ1923" s="221"/>
    </row>
    <row r="1924" spans="1:52" x14ac:dyDescent="0.15">
      <c r="A1924" s="278"/>
      <c r="B1924" s="274"/>
      <c r="C1924" s="340"/>
      <c r="D1924" s="340"/>
      <c r="E1924" s="341"/>
      <c r="F1924" s="341"/>
      <c r="G1924" s="341"/>
      <c r="H1924" s="341"/>
      <c r="I1924" s="341"/>
      <c r="J1924" s="341"/>
      <c r="AH1924" s="221"/>
      <c r="AI1924" s="221"/>
      <c r="AJ1924" s="221"/>
      <c r="AK1924" s="221"/>
      <c r="AL1924" s="221"/>
      <c r="AM1924" s="221"/>
      <c r="AN1924" s="221"/>
      <c r="AO1924" s="221"/>
      <c r="AP1924" s="221"/>
      <c r="AQ1924" s="219"/>
      <c r="AR1924" s="219"/>
      <c r="AS1924" s="221"/>
      <c r="AT1924" s="221"/>
      <c r="AU1924" s="221"/>
      <c r="AV1924" s="221"/>
      <c r="AW1924" s="221"/>
      <c r="AX1924" s="221"/>
      <c r="AY1924" s="221"/>
      <c r="AZ1924" s="221"/>
    </row>
    <row r="1925" spans="1:52" x14ac:dyDescent="0.15">
      <c r="A1925" s="278"/>
      <c r="B1925" s="274"/>
      <c r="C1925" s="340"/>
      <c r="D1925" s="340"/>
      <c r="E1925" s="341"/>
      <c r="F1925" s="341"/>
      <c r="G1925" s="341"/>
      <c r="H1925" s="341"/>
      <c r="I1925" s="341"/>
      <c r="J1925" s="341"/>
      <c r="AH1925" s="221"/>
      <c r="AI1925" s="221"/>
      <c r="AJ1925" s="221"/>
      <c r="AK1925" s="221"/>
      <c r="AL1925" s="221"/>
      <c r="AM1925" s="221"/>
      <c r="AN1925" s="221"/>
      <c r="AO1925" s="221"/>
      <c r="AP1925" s="221"/>
      <c r="AQ1925" s="219"/>
      <c r="AR1925" s="219"/>
      <c r="AS1925" s="221"/>
      <c r="AT1925" s="221"/>
      <c r="AU1925" s="221"/>
      <c r="AV1925" s="221"/>
      <c r="AW1925" s="221"/>
      <c r="AX1925" s="221"/>
      <c r="AY1925" s="221"/>
      <c r="AZ1925" s="221"/>
    </row>
    <row r="1926" spans="1:52" x14ac:dyDescent="0.15">
      <c r="A1926" s="278"/>
      <c r="B1926" s="274"/>
      <c r="C1926" s="340"/>
      <c r="D1926" s="340"/>
      <c r="E1926" s="341"/>
      <c r="F1926" s="341"/>
      <c r="G1926" s="341"/>
      <c r="H1926" s="341"/>
      <c r="I1926" s="341"/>
      <c r="J1926" s="341"/>
      <c r="AH1926" s="221"/>
      <c r="AI1926" s="221"/>
      <c r="AJ1926" s="221"/>
      <c r="AK1926" s="221"/>
      <c r="AL1926" s="221"/>
      <c r="AM1926" s="221"/>
      <c r="AN1926" s="221"/>
      <c r="AO1926" s="221"/>
      <c r="AP1926" s="221"/>
      <c r="AQ1926" s="219"/>
      <c r="AR1926" s="219"/>
      <c r="AS1926" s="221"/>
      <c r="AT1926" s="221"/>
      <c r="AU1926" s="221"/>
      <c r="AV1926" s="221"/>
      <c r="AW1926" s="221"/>
      <c r="AX1926" s="221"/>
      <c r="AY1926" s="221"/>
      <c r="AZ1926" s="221"/>
    </row>
    <row r="1927" spans="1:52" x14ac:dyDescent="0.15">
      <c r="A1927" s="278"/>
      <c r="B1927" s="274"/>
      <c r="C1927" s="340"/>
      <c r="D1927" s="340"/>
      <c r="E1927" s="341"/>
      <c r="F1927" s="341"/>
      <c r="G1927" s="341"/>
      <c r="H1927" s="341"/>
      <c r="I1927" s="341"/>
      <c r="J1927" s="341"/>
      <c r="AH1927" s="221"/>
      <c r="AI1927" s="221"/>
      <c r="AJ1927" s="221"/>
      <c r="AK1927" s="221"/>
      <c r="AL1927" s="221"/>
      <c r="AM1927" s="221"/>
      <c r="AN1927" s="221"/>
      <c r="AO1927" s="221"/>
      <c r="AP1927" s="221"/>
      <c r="AQ1927" s="219"/>
      <c r="AR1927" s="219"/>
      <c r="AS1927" s="221"/>
      <c r="AT1927" s="221"/>
      <c r="AU1927" s="221"/>
      <c r="AV1927" s="221"/>
      <c r="AW1927" s="221"/>
      <c r="AX1927" s="221"/>
      <c r="AY1927" s="221"/>
      <c r="AZ1927" s="221"/>
    </row>
    <row r="1928" spans="1:52" x14ac:dyDescent="0.15">
      <c r="A1928" s="278"/>
      <c r="B1928" s="274"/>
      <c r="C1928" s="340"/>
      <c r="D1928" s="340"/>
      <c r="E1928" s="341"/>
      <c r="F1928" s="341"/>
      <c r="G1928" s="341"/>
      <c r="H1928" s="341"/>
      <c r="I1928" s="341"/>
      <c r="J1928" s="341"/>
      <c r="AH1928" s="221"/>
      <c r="AI1928" s="221"/>
      <c r="AJ1928" s="221"/>
      <c r="AK1928" s="221"/>
      <c r="AL1928" s="221"/>
      <c r="AM1928" s="221"/>
      <c r="AN1928" s="221"/>
      <c r="AO1928" s="221"/>
      <c r="AP1928" s="221"/>
      <c r="AQ1928" s="219"/>
      <c r="AR1928" s="219"/>
      <c r="AS1928" s="221"/>
      <c r="AT1928" s="221"/>
      <c r="AU1928" s="221"/>
      <c r="AV1928" s="221"/>
      <c r="AW1928" s="221"/>
      <c r="AX1928" s="221"/>
      <c r="AY1928" s="221"/>
      <c r="AZ1928" s="221"/>
    </row>
    <row r="1929" spans="1:52" x14ac:dyDescent="0.15">
      <c r="A1929" s="278"/>
      <c r="B1929" s="274"/>
      <c r="C1929" s="340"/>
      <c r="D1929" s="340"/>
      <c r="E1929" s="341"/>
      <c r="F1929" s="341"/>
      <c r="G1929" s="341"/>
      <c r="H1929" s="341"/>
      <c r="I1929" s="341"/>
      <c r="J1929" s="341"/>
      <c r="AH1929" s="221"/>
      <c r="AI1929" s="221"/>
      <c r="AJ1929" s="221"/>
      <c r="AK1929" s="221"/>
      <c r="AL1929" s="221"/>
      <c r="AM1929" s="221"/>
      <c r="AN1929" s="221"/>
      <c r="AO1929" s="221"/>
      <c r="AP1929" s="221"/>
      <c r="AQ1929" s="219"/>
      <c r="AR1929" s="219"/>
      <c r="AS1929" s="221"/>
      <c r="AT1929" s="221"/>
      <c r="AU1929" s="221"/>
      <c r="AV1929" s="221"/>
      <c r="AW1929" s="221"/>
      <c r="AX1929" s="221"/>
      <c r="AY1929" s="221"/>
      <c r="AZ1929" s="221"/>
    </row>
    <row r="1930" spans="1:52" x14ac:dyDescent="0.15">
      <c r="A1930" s="278"/>
      <c r="B1930" s="274"/>
      <c r="C1930" s="340"/>
      <c r="D1930" s="340"/>
      <c r="E1930" s="341"/>
      <c r="F1930" s="341"/>
      <c r="G1930" s="341"/>
      <c r="H1930" s="341"/>
      <c r="I1930" s="341"/>
      <c r="J1930" s="341"/>
      <c r="AH1930" s="221"/>
      <c r="AI1930" s="221"/>
      <c r="AJ1930" s="221"/>
      <c r="AK1930" s="221"/>
      <c r="AL1930" s="221"/>
      <c r="AM1930" s="221"/>
      <c r="AN1930" s="221"/>
      <c r="AO1930" s="221"/>
      <c r="AP1930" s="221"/>
      <c r="AQ1930" s="219"/>
      <c r="AR1930" s="219"/>
      <c r="AS1930" s="221"/>
      <c r="AT1930" s="221"/>
      <c r="AU1930" s="221"/>
      <c r="AV1930" s="221"/>
      <c r="AW1930" s="221"/>
      <c r="AX1930" s="221"/>
      <c r="AY1930" s="221"/>
      <c r="AZ1930" s="221"/>
    </row>
    <row r="1931" spans="1:52" x14ac:dyDescent="0.15">
      <c r="A1931" s="278"/>
      <c r="B1931" s="274"/>
      <c r="C1931" s="340"/>
      <c r="D1931" s="340"/>
      <c r="E1931" s="341"/>
      <c r="F1931" s="341"/>
      <c r="G1931" s="341"/>
      <c r="H1931" s="341"/>
      <c r="I1931" s="341"/>
      <c r="J1931" s="341"/>
      <c r="AH1931" s="221"/>
      <c r="AI1931" s="221"/>
      <c r="AJ1931" s="221"/>
      <c r="AK1931" s="221"/>
      <c r="AL1931" s="221"/>
      <c r="AM1931" s="221"/>
      <c r="AN1931" s="221"/>
      <c r="AO1931" s="221"/>
      <c r="AP1931" s="221"/>
      <c r="AQ1931" s="219"/>
      <c r="AR1931" s="219"/>
      <c r="AS1931" s="221"/>
      <c r="AT1931" s="221"/>
      <c r="AU1931" s="221"/>
      <c r="AV1931" s="221"/>
      <c r="AW1931" s="221"/>
      <c r="AX1931" s="221"/>
      <c r="AY1931" s="221"/>
      <c r="AZ1931" s="221"/>
    </row>
    <row r="1932" spans="1:52" x14ac:dyDescent="0.15">
      <c r="A1932" s="278"/>
      <c r="B1932" s="274"/>
      <c r="C1932" s="340"/>
      <c r="D1932" s="340"/>
      <c r="E1932" s="341"/>
      <c r="F1932" s="341"/>
      <c r="G1932" s="341"/>
      <c r="H1932" s="341"/>
      <c r="I1932" s="341"/>
      <c r="J1932" s="341"/>
      <c r="AH1932" s="221"/>
      <c r="AI1932" s="221"/>
      <c r="AJ1932" s="221"/>
      <c r="AK1932" s="221"/>
      <c r="AL1932" s="221"/>
      <c r="AM1932" s="221"/>
      <c r="AN1932" s="221"/>
      <c r="AO1932" s="221"/>
      <c r="AP1932" s="221"/>
      <c r="AQ1932" s="219"/>
      <c r="AR1932" s="219"/>
      <c r="AS1932" s="221"/>
      <c r="AT1932" s="221"/>
      <c r="AU1932" s="221"/>
      <c r="AV1932" s="221"/>
      <c r="AW1932" s="221"/>
      <c r="AX1932" s="221"/>
      <c r="AY1932" s="221"/>
      <c r="AZ1932" s="221"/>
    </row>
    <row r="1933" spans="1:52" x14ac:dyDescent="0.15">
      <c r="A1933" s="278"/>
      <c r="B1933" s="274"/>
      <c r="C1933" s="340"/>
      <c r="D1933" s="340"/>
      <c r="E1933" s="341"/>
      <c r="F1933" s="341"/>
      <c r="G1933" s="341"/>
      <c r="H1933" s="341"/>
      <c r="I1933" s="341"/>
      <c r="J1933" s="341"/>
      <c r="AH1933" s="221"/>
      <c r="AI1933" s="221"/>
      <c r="AJ1933" s="221"/>
      <c r="AK1933" s="221"/>
      <c r="AL1933" s="221"/>
      <c r="AM1933" s="221"/>
      <c r="AN1933" s="221"/>
      <c r="AO1933" s="221"/>
      <c r="AP1933" s="221"/>
      <c r="AQ1933" s="219"/>
      <c r="AR1933" s="219"/>
      <c r="AS1933" s="221"/>
      <c r="AT1933" s="221"/>
      <c r="AU1933" s="221"/>
      <c r="AV1933" s="221"/>
      <c r="AW1933" s="221"/>
      <c r="AX1933" s="221"/>
      <c r="AY1933" s="221"/>
      <c r="AZ1933" s="221"/>
    </row>
    <row r="1934" spans="1:52" x14ac:dyDescent="0.15">
      <c r="A1934" s="278"/>
      <c r="B1934" s="274"/>
      <c r="C1934" s="340"/>
      <c r="D1934" s="340"/>
      <c r="E1934" s="341"/>
      <c r="F1934" s="341"/>
      <c r="G1934" s="341"/>
      <c r="H1934" s="341"/>
      <c r="I1934" s="341"/>
      <c r="J1934" s="341"/>
      <c r="AH1934" s="221"/>
      <c r="AI1934" s="221"/>
      <c r="AJ1934" s="221"/>
      <c r="AK1934" s="221"/>
      <c r="AL1934" s="221"/>
      <c r="AM1934" s="221"/>
      <c r="AN1934" s="221"/>
      <c r="AO1934" s="221"/>
      <c r="AP1934" s="221"/>
      <c r="AQ1934" s="219"/>
      <c r="AR1934" s="219"/>
      <c r="AS1934" s="221"/>
      <c r="AT1934" s="221"/>
      <c r="AU1934" s="221"/>
      <c r="AV1934" s="221"/>
      <c r="AW1934" s="221"/>
      <c r="AX1934" s="221"/>
      <c r="AY1934" s="221"/>
      <c r="AZ1934" s="221"/>
    </row>
    <row r="1935" spans="1:52" x14ac:dyDescent="0.15">
      <c r="A1935" s="278"/>
      <c r="B1935" s="274"/>
      <c r="C1935" s="340"/>
      <c r="D1935" s="340"/>
      <c r="E1935" s="341"/>
      <c r="F1935" s="341"/>
      <c r="G1935" s="341"/>
      <c r="H1935" s="341"/>
      <c r="I1935" s="341"/>
      <c r="J1935" s="341"/>
      <c r="AH1935" s="221"/>
      <c r="AI1935" s="221"/>
      <c r="AJ1935" s="221"/>
      <c r="AK1935" s="221"/>
      <c r="AL1935" s="221"/>
      <c r="AM1935" s="221"/>
      <c r="AN1935" s="221"/>
      <c r="AO1935" s="221"/>
      <c r="AP1935" s="221"/>
      <c r="AQ1935" s="219"/>
      <c r="AR1935" s="219"/>
      <c r="AS1935" s="221"/>
      <c r="AT1935" s="221"/>
      <c r="AU1935" s="221"/>
      <c r="AV1935" s="221"/>
      <c r="AW1935" s="221"/>
      <c r="AX1935" s="221"/>
      <c r="AY1935" s="221"/>
      <c r="AZ1935" s="221"/>
    </row>
    <row r="1936" spans="1:52" x14ac:dyDescent="0.15">
      <c r="A1936" s="278"/>
      <c r="B1936" s="274"/>
      <c r="C1936" s="340"/>
      <c r="D1936" s="340"/>
      <c r="E1936" s="341"/>
      <c r="F1936" s="341"/>
      <c r="G1936" s="341"/>
      <c r="H1936" s="341"/>
      <c r="I1936" s="341"/>
      <c r="J1936" s="341"/>
      <c r="AH1936" s="221"/>
      <c r="AI1936" s="221"/>
      <c r="AJ1936" s="221"/>
      <c r="AK1936" s="221"/>
      <c r="AL1936" s="221"/>
      <c r="AM1936" s="221"/>
      <c r="AN1936" s="221"/>
      <c r="AO1936" s="221"/>
      <c r="AP1936" s="221"/>
      <c r="AQ1936" s="219"/>
      <c r="AR1936" s="219"/>
      <c r="AS1936" s="221"/>
      <c r="AT1936" s="221"/>
      <c r="AU1936" s="221"/>
      <c r="AV1936" s="221"/>
      <c r="AW1936" s="221"/>
      <c r="AX1936" s="221"/>
      <c r="AY1936" s="221"/>
      <c r="AZ1936" s="221"/>
    </row>
    <row r="1937" spans="1:52" x14ac:dyDescent="0.15">
      <c r="A1937" s="278"/>
      <c r="B1937" s="274"/>
      <c r="C1937" s="340"/>
      <c r="D1937" s="340"/>
      <c r="E1937" s="341"/>
      <c r="F1937" s="341"/>
      <c r="G1937" s="341"/>
      <c r="H1937" s="341"/>
      <c r="I1937" s="341"/>
      <c r="J1937" s="341"/>
      <c r="AH1937" s="221"/>
      <c r="AI1937" s="221"/>
      <c r="AJ1937" s="221"/>
      <c r="AK1937" s="221"/>
      <c r="AL1937" s="221"/>
      <c r="AM1937" s="221"/>
      <c r="AN1937" s="221"/>
      <c r="AO1937" s="221"/>
      <c r="AP1937" s="221"/>
      <c r="AQ1937" s="219"/>
      <c r="AR1937" s="219"/>
      <c r="AS1937" s="221"/>
      <c r="AT1937" s="221"/>
      <c r="AU1937" s="221"/>
      <c r="AV1937" s="221"/>
      <c r="AW1937" s="221"/>
      <c r="AX1937" s="221"/>
      <c r="AY1937" s="221"/>
      <c r="AZ1937" s="221"/>
    </row>
    <row r="1938" spans="1:52" x14ac:dyDescent="0.15">
      <c r="A1938" s="278"/>
      <c r="B1938" s="274"/>
      <c r="C1938" s="340"/>
      <c r="D1938" s="340"/>
      <c r="E1938" s="341"/>
      <c r="F1938" s="341"/>
      <c r="G1938" s="341"/>
      <c r="H1938" s="341"/>
      <c r="I1938" s="341"/>
      <c r="J1938" s="341"/>
      <c r="AH1938" s="221"/>
      <c r="AI1938" s="221"/>
      <c r="AJ1938" s="221"/>
      <c r="AK1938" s="221"/>
      <c r="AL1938" s="221"/>
      <c r="AM1938" s="221"/>
      <c r="AN1938" s="221"/>
      <c r="AO1938" s="221"/>
      <c r="AP1938" s="221"/>
      <c r="AQ1938" s="219"/>
      <c r="AR1938" s="219"/>
      <c r="AS1938" s="221"/>
      <c r="AT1938" s="221"/>
      <c r="AU1938" s="221"/>
      <c r="AV1938" s="221"/>
      <c r="AW1938" s="221"/>
      <c r="AX1938" s="221"/>
      <c r="AY1938" s="221"/>
      <c r="AZ1938" s="221"/>
    </row>
    <row r="1939" spans="1:52" x14ac:dyDescent="0.15">
      <c r="A1939" s="278"/>
      <c r="B1939" s="274"/>
      <c r="C1939" s="340"/>
      <c r="D1939" s="340"/>
      <c r="E1939" s="341"/>
      <c r="F1939" s="341"/>
      <c r="G1939" s="341"/>
      <c r="H1939" s="341"/>
      <c r="I1939" s="341"/>
      <c r="J1939" s="341"/>
      <c r="AH1939" s="221"/>
      <c r="AI1939" s="221"/>
      <c r="AJ1939" s="221"/>
      <c r="AK1939" s="221"/>
      <c r="AL1939" s="221"/>
      <c r="AM1939" s="221"/>
      <c r="AN1939" s="221"/>
      <c r="AO1939" s="221"/>
      <c r="AP1939" s="221"/>
      <c r="AQ1939" s="219"/>
      <c r="AR1939" s="219"/>
      <c r="AS1939" s="221"/>
      <c r="AT1939" s="221"/>
      <c r="AU1939" s="221"/>
      <c r="AV1939" s="221"/>
      <c r="AW1939" s="221"/>
      <c r="AX1939" s="221"/>
      <c r="AY1939" s="221"/>
      <c r="AZ1939" s="221"/>
    </row>
    <row r="1940" spans="1:52" x14ac:dyDescent="0.15">
      <c r="A1940" s="278"/>
      <c r="B1940" s="274"/>
      <c r="C1940" s="340"/>
      <c r="D1940" s="340"/>
      <c r="E1940" s="341"/>
      <c r="F1940" s="341"/>
      <c r="G1940" s="341"/>
      <c r="H1940" s="341"/>
      <c r="I1940" s="341"/>
      <c r="J1940" s="341"/>
      <c r="AH1940" s="221"/>
      <c r="AI1940" s="221"/>
      <c r="AJ1940" s="221"/>
      <c r="AK1940" s="221"/>
      <c r="AL1940" s="221"/>
      <c r="AM1940" s="221"/>
      <c r="AN1940" s="221"/>
      <c r="AO1940" s="221"/>
      <c r="AP1940" s="221"/>
      <c r="AQ1940" s="219"/>
      <c r="AR1940" s="219"/>
      <c r="AS1940" s="221"/>
      <c r="AT1940" s="221"/>
      <c r="AU1940" s="221"/>
      <c r="AV1940" s="221"/>
      <c r="AW1940" s="221"/>
      <c r="AX1940" s="221"/>
      <c r="AY1940" s="221"/>
      <c r="AZ1940" s="221"/>
    </row>
    <row r="1941" spans="1:52" x14ac:dyDescent="0.15">
      <c r="A1941" s="278"/>
      <c r="B1941" s="274"/>
      <c r="C1941" s="340"/>
      <c r="D1941" s="340"/>
      <c r="E1941" s="341"/>
      <c r="F1941" s="341"/>
      <c r="G1941" s="341"/>
      <c r="H1941" s="341"/>
      <c r="I1941" s="341"/>
      <c r="J1941" s="341"/>
      <c r="AH1941" s="221"/>
      <c r="AI1941" s="221"/>
      <c r="AJ1941" s="221"/>
      <c r="AK1941" s="221"/>
      <c r="AL1941" s="221"/>
      <c r="AM1941" s="221"/>
      <c r="AN1941" s="221"/>
      <c r="AO1941" s="221"/>
      <c r="AP1941" s="221"/>
      <c r="AQ1941" s="219"/>
      <c r="AR1941" s="219"/>
      <c r="AS1941" s="221"/>
      <c r="AT1941" s="221"/>
      <c r="AU1941" s="221"/>
      <c r="AV1941" s="221"/>
      <c r="AW1941" s="221"/>
      <c r="AX1941" s="221"/>
      <c r="AY1941" s="221"/>
      <c r="AZ1941" s="221"/>
    </row>
    <row r="1942" spans="1:52" x14ac:dyDescent="0.15">
      <c r="A1942" s="278"/>
      <c r="B1942" s="274"/>
      <c r="C1942" s="340"/>
      <c r="D1942" s="340"/>
      <c r="E1942" s="341"/>
      <c r="F1942" s="341"/>
      <c r="G1942" s="341"/>
      <c r="H1942" s="341"/>
      <c r="I1942" s="341"/>
      <c r="J1942" s="341"/>
      <c r="AH1942" s="221"/>
      <c r="AI1942" s="221"/>
      <c r="AJ1942" s="221"/>
      <c r="AK1942" s="221"/>
      <c r="AL1942" s="221"/>
      <c r="AM1942" s="221"/>
      <c r="AN1942" s="221"/>
      <c r="AO1942" s="221"/>
      <c r="AP1942" s="221"/>
      <c r="AQ1942" s="219"/>
      <c r="AR1942" s="219"/>
      <c r="AS1942" s="221"/>
      <c r="AT1942" s="221"/>
      <c r="AU1942" s="221"/>
      <c r="AV1942" s="221"/>
      <c r="AW1942" s="221"/>
      <c r="AX1942" s="221"/>
      <c r="AY1942" s="221"/>
      <c r="AZ1942" s="221"/>
    </row>
    <row r="1943" spans="1:52" x14ac:dyDescent="0.15">
      <c r="A1943" s="278"/>
      <c r="B1943" s="274"/>
      <c r="C1943" s="340"/>
      <c r="D1943" s="340"/>
      <c r="E1943" s="341"/>
      <c r="F1943" s="341"/>
      <c r="G1943" s="341"/>
      <c r="H1943" s="341"/>
      <c r="I1943" s="341"/>
      <c r="J1943" s="341"/>
      <c r="AH1943" s="221"/>
      <c r="AI1943" s="221"/>
      <c r="AJ1943" s="221"/>
      <c r="AK1943" s="221"/>
      <c r="AL1943" s="221"/>
      <c r="AM1943" s="221"/>
      <c r="AN1943" s="221"/>
      <c r="AO1943" s="221"/>
      <c r="AP1943" s="221"/>
      <c r="AQ1943" s="219"/>
      <c r="AR1943" s="219"/>
      <c r="AS1943" s="221"/>
      <c r="AT1943" s="221"/>
      <c r="AU1943" s="221"/>
      <c r="AV1943" s="221"/>
      <c r="AW1943" s="221"/>
      <c r="AX1943" s="221"/>
      <c r="AY1943" s="221"/>
      <c r="AZ1943" s="221"/>
    </row>
    <row r="1944" spans="1:52" x14ac:dyDescent="0.15">
      <c r="A1944" s="278"/>
      <c r="B1944" s="274"/>
      <c r="C1944" s="340"/>
      <c r="D1944" s="340"/>
      <c r="E1944" s="341"/>
      <c r="F1944" s="341"/>
      <c r="G1944" s="341"/>
      <c r="H1944" s="341"/>
      <c r="I1944" s="341"/>
      <c r="J1944" s="341"/>
      <c r="AH1944" s="221"/>
      <c r="AI1944" s="221"/>
      <c r="AJ1944" s="221"/>
      <c r="AK1944" s="221"/>
      <c r="AL1944" s="221"/>
      <c r="AM1944" s="221"/>
      <c r="AN1944" s="221"/>
      <c r="AO1944" s="221"/>
      <c r="AP1944" s="221"/>
      <c r="AQ1944" s="219"/>
      <c r="AR1944" s="219"/>
      <c r="AS1944" s="221"/>
      <c r="AT1944" s="221"/>
      <c r="AU1944" s="221"/>
      <c r="AV1944" s="221"/>
      <c r="AW1944" s="221"/>
      <c r="AX1944" s="221"/>
      <c r="AY1944" s="221"/>
      <c r="AZ1944" s="221"/>
    </row>
    <row r="1945" spans="1:52" x14ac:dyDescent="0.15">
      <c r="A1945" s="278"/>
      <c r="B1945" s="274"/>
      <c r="C1945" s="340"/>
      <c r="D1945" s="340"/>
      <c r="E1945" s="341"/>
      <c r="F1945" s="341"/>
      <c r="G1945" s="341"/>
      <c r="H1945" s="341"/>
      <c r="I1945" s="341"/>
      <c r="J1945" s="341"/>
      <c r="AH1945" s="221"/>
      <c r="AI1945" s="221"/>
      <c r="AJ1945" s="221"/>
      <c r="AK1945" s="221"/>
      <c r="AL1945" s="221"/>
      <c r="AM1945" s="221"/>
      <c r="AN1945" s="221"/>
      <c r="AO1945" s="221"/>
      <c r="AP1945" s="221"/>
      <c r="AQ1945" s="219"/>
      <c r="AR1945" s="219"/>
      <c r="AS1945" s="221"/>
      <c r="AT1945" s="221"/>
      <c r="AU1945" s="221"/>
      <c r="AV1945" s="221"/>
      <c r="AW1945" s="221"/>
      <c r="AX1945" s="221"/>
      <c r="AY1945" s="221"/>
      <c r="AZ1945" s="221"/>
    </row>
    <row r="1946" spans="1:52" x14ac:dyDescent="0.15">
      <c r="A1946" s="278"/>
      <c r="B1946" s="274"/>
      <c r="C1946" s="340"/>
      <c r="D1946" s="340"/>
      <c r="E1946" s="341"/>
      <c r="F1946" s="341"/>
      <c r="G1946" s="341"/>
      <c r="H1946" s="341"/>
      <c r="I1946" s="341"/>
      <c r="J1946" s="341"/>
      <c r="AH1946" s="221"/>
      <c r="AI1946" s="221"/>
      <c r="AJ1946" s="221"/>
      <c r="AK1946" s="221"/>
      <c r="AL1946" s="221"/>
      <c r="AM1946" s="221"/>
      <c r="AN1946" s="221"/>
      <c r="AO1946" s="221"/>
      <c r="AP1946" s="221"/>
      <c r="AQ1946" s="219"/>
      <c r="AR1946" s="219"/>
      <c r="AS1946" s="221"/>
      <c r="AT1946" s="221"/>
      <c r="AU1946" s="221"/>
      <c r="AV1946" s="221"/>
      <c r="AW1946" s="221"/>
      <c r="AX1946" s="221"/>
      <c r="AY1946" s="221"/>
      <c r="AZ1946" s="221"/>
    </row>
    <row r="1947" spans="1:52" x14ac:dyDescent="0.15">
      <c r="A1947" s="278"/>
      <c r="B1947" s="274"/>
      <c r="C1947" s="340"/>
      <c r="D1947" s="340"/>
      <c r="E1947" s="341"/>
      <c r="F1947" s="341"/>
      <c r="G1947" s="341"/>
      <c r="H1947" s="341"/>
      <c r="I1947" s="341"/>
      <c r="J1947" s="341"/>
      <c r="AH1947" s="221"/>
      <c r="AI1947" s="221"/>
      <c r="AJ1947" s="221"/>
      <c r="AK1947" s="221"/>
      <c r="AL1947" s="221"/>
      <c r="AM1947" s="221"/>
      <c r="AN1947" s="221"/>
      <c r="AO1947" s="221"/>
      <c r="AP1947" s="221"/>
      <c r="AQ1947" s="219"/>
      <c r="AR1947" s="219"/>
      <c r="AS1947" s="221"/>
      <c r="AT1947" s="221"/>
      <c r="AU1947" s="221"/>
      <c r="AV1947" s="221"/>
      <c r="AW1947" s="221"/>
      <c r="AX1947" s="221"/>
      <c r="AY1947" s="221"/>
      <c r="AZ1947" s="221"/>
    </row>
    <row r="1948" spans="1:52" x14ac:dyDescent="0.15">
      <c r="A1948" s="278"/>
      <c r="B1948" s="274"/>
      <c r="C1948" s="340"/>
      <c r="D1948" s="340"/>
      <c r="E1948" s="341"/>
      <c r="F1948" s="341"/>
      <c r="G1948" s="341"/>
      <c r="H1948" s="341"/>
      <c r="I1948" s="341"/>
      <c r="J1948" s="341"/>
      <c r="AH1948" s="221"/>
      <c r="AI1948" s="221"/>
      <c r="AJ1948" s="221"/>
      <c r="AK1948" s="221"/>
      <c r="AL1948" s="221"/>
      <c r="AM1948" s="221"/>
      <c r="AN1948" s="221"/>
      <c r="AO1948" s="221"/>
      <c r="AP1948" s="221"/>
      <c r="AQ1948" s="219"/>
      <c r="AR1948" s="219"/>
      <c r="AS1948" s="221"/>
      <c r="AT1948" s="221"/>
      <c r="AU1948" s="221"/>
      <c r="AV1948" s="221"/>
      <c r="AW1948" s="221"/>
      <c r="AX1948" s="221"/>
      <c r="AY1948" s="221"/>
      <c r="AZ1948" s="221"/>
    </row>
    <row r="1949" spans="1:52" x14ac:dyDescent="0.15">
      <c r="A1949" s="278"/>
      <c r="B1949" s="274"/>
      <c r="C1949" s="340"/>
      <c r="D1949" s="340"/>
      <c r="E1949" s="341"/>
      <c r="F1949" s="341"/>
      <c r="G1949" s="341"/>
      <c r="H1949" s="341"/>
      <c r="I1949" s="341"/>
      <c r="J1949" s="341"/>
      <c r="AH1949" s="221"/>
      <c r="AI1949" s="221"/>
      <c r="AJ1949" s="221"/>
      <c r="AK1949" s="221"/>
      <c r="AL1949" s="221"/>
      <c r="AM1949" s="221"/>
      <c r="AN1949" s="221"/>
      <c r="AO1949" s="221"/>
      <c r="AP1949" s="221"/>
      <c r="AQ1949" s="219"/>
      <c r="AR1949" s="219"/>
      <c r="AS1949" s="221"/>
      <c r="AT1949" s="221"/>
      <c r="AU1949" s="221"/>
      <c r="AV1949" s="221"/>
      <c r="AW1949" s="221"/>
      <c r="AX1949" s="221"/>
      <c r="AY1949" s="221"/>
      <c r="AZ1949" s="221"/>
    </row>
    <row r="1950" spans="1:52" x14ac:dyDescent="0.15">
      <c r="A1950" s="278"/>
      <c r="B1950" s="274"/>
      <c r="C1950" s="340"/>
      <c r="D1950" s="340"/>
      <c r="E1950" s="341"/>
      <c r="F1950" s="341"/>
      <c r="G1950" s="341"/>
      <c r="H1950" s="341"/>
      <c r="I1950" s="341"/>
      <c r="J1950" s="341"/>
      <c r="AH1950" s="221"/>
      <c r="AI1950" s="221"/>
      <c r="AJ1950" s="221"/>
      <c r="AK1950" s="221"/>
      <c r="AL1950" s="221"/>
      <c r="AM1950" s="221"/>
      <c r="AN1950" s="221"/>
      <c r="AO1950" s="221"/>
      <c r="AP1950" s="221"/>
      <c r="AQ1950" s="219"/>
      <c r="AR1950" s="219"/>
      <c r="AS1950" s="221"/>
      <c r="AT1950" s="221"/>
      <c r="AU1950" s="221"/>
      <c r="AV1950" s="221"/>
      <c r="AW1950" s="221"/>
      <c r="AX1950" s="221"/>
      <c r="AY1950" s="221"/>
      <c r="AZ1950" s="221"/>
    </row>
    <row r="1951" spans="1:52" x14ac:dyDescent="0.15">
      <c r="A1951" s="278"/>
      <c r="B1951" s="274"/>
      <c r="C1951" s="340"/>
      <c r="D1951" s="340"/>
      <c r="E1951" s="341"/>
      <c r="F1951" s="341"/>
      <c r="G1951" s="341"/>
      <c r="H1951" s="341"/>
      <c r="I1951" s="341"/>
      <c r="J1951" s="341"/>
      <c r="AH1951" s="221"/>
      <c r="AI1951" s="221"/>
      <c r="AJ1951" s="221"/>
      <c r="AK1951" s="221"/>
      <c r="AL1951" s="221"/>
      <c r="AM1951" s="221"/>
      <c r="AN1951" s="221"/>
      <c r="AO1951" s="221"/>
      <c r="AP1951" s="221"/>
      <c r="AQ1951" s="219"/>
      <c r="AR1951" s="219"/>
      <c r="AS1951" s="221"/>
      <c r="AT1951" s="221"/>
      <c r="AU1951" s="221"/>
      <c r="AV1951" s="221"/>
      <c r="AW1951" s="221"/>
      <c r="AX1951" s="221"/>
      <c r="AY1951" s="221"/>
      <c r="AZ1951" s="221"/>
    </row>
    <row r="1952" spans="1:52" x14ac:dyDescent="0.15">
      <c r="A1952" s="278"/>
      <c r="B1952" s="274"/>
      <c r="C1952" s="340"/>
      <c r="D1952" s="340"/>
      <c r="E1952" s="341"/>
      <c r="F1952" s="341"/>
      <c r="G1952" s="341"/>
      <c r="H1952" s="341"/>
      <c r="I1952" s="341"/>
      <c r="J1952" s="341"/>
      <c r="AH1952" s="221"/>
      <c r="AI1952" s="221"/>
      <c r="AJ1952" s="221"/>
      <c r="AK1952" s="221"/>
      <c r="AL1952" s="221"/>
      <c r="AM1952" s="221"/>
      <c r="AN1952" s="221"/>
      <c r="AO1952" s="221"/>
      <c r="AP1952" s="221"/>
      <c r="AQ1952" s="219"/>
      <c r="AR1952" s="219"/>
      <c r="AS1952" s="221"/>
      <c r="AT1952" s="221"/>
      <c r="AU1952" s="221"/>
      <c r="AV1952" s="221"/>
      <c r="AW1952" s="221"/>
      <c r="AX1952" s="221"/>
      <c r="AY1952" s="221"/>
      <c r="AZ1952" s="221"/>
    </row>
    <row r="1953" spans="1:52" x14ac:dyDescent="0.15">
      <c r="A1953" s="278"/>
      <c r="B1953" s="274"/>
      <c r="C1953" s="340"/>
      <c r="D1953" s="340"/>
      <c r="E1953" s="341"/>
      <c r="F1953" s="341"/>
      <c r="G1953" s="341"/>
      <c r="H1953" s="341"/>
      <c r="I1953" s="341"/>
      <c r="J1953" s="341"/>
      <c r="AH1953" s="221"/>
      <c r="AI1953" s="221"/>
      <c r="AJ1953" s="221"/>
      <c r="AK1953" s="221"/>
      <c r="AL1953" s="221"/>
      <c r="AM1953" s="221"/>
      <c r="AN1953" s="221"/>
      <c r="AO1953" s="221"/>
      <c r="AP1953" s="221"/>
      <c r="AQ1953" s="219"/>
      <c r="AR1953" s="219"/>
      <c r="AS1953" s="221"/>
      <c r="AT1953" s="221"/>
      <c r="AU1953" s="221"/>
      <c r="AV1953" s="221"/>
      <c r="AW1953" s="221"/>
      <c r="AX1953" s="221"/>
      <c r="AY1953" s="221"/>
      <c r="AZ1953" s="221"/>
    </row>
    <row r="1954" spans="1:52" x14ac:dyDescent="0.15">
      <c r="A1954" s="278"/>
      <c r="B1954" s="274"/>
      <c r="C1954" s="340"/>
      <c r="D1954" s="340"/>
      <c r="E1954" s="341"/>
      <c r="F1954" s="341"/>
      <c r="G1954" s="341"/>
      <c r="H1954" s="341"/>
      <c r="I1954" s="341"/>
      <c r="J1954" s="341"/>
      <c r="AH1954" s="221"/>
      <c r="AI1954" s="221"/>
      <c r="AJ1954" s="221"/>
      <c r="AK1954" s="221"/>
      <c r="AL1954" s="221"/>
      <c r="AM1954" s="221"/>
      <c r="AN1954" s="221"/>
      <c r="AO1954" s="221"/>
      <c r="AP1954" s="221"/>
      <c r="AQ1954" s="219"/>
      <c r="AR1954" s="219"/>
      <c r="AS1954" s="221"/>
      <c r="AT1954" s="221"/>
      <c r="AU1954" s="221"/>
      <c r="AV1954" s="221"/>
      <c r="AW1954" s="221"/>
      <c r="AX1954" s="221"/>
      <c r="AY1954" s="221"/>
      <c r="AZ1954" s="221"/>
    </row>
    <row r="1955" spans="1:52" x14ac:dyDescent="0.15">
      <c r="A1955" s="278"/>
      <c r="B1955" s="274"/>
      <c r="C1955" s="340"/>
      <c r="D1955" s="340"/>
      <c r="E1955" s="341"/>
      <c r="F1955" s="341"/>
      <c r="G1955" s="341"/>
      <c r="H1955" s="341"/>
      <c r="I1955" s="341"/>
      <c r="J1955" s="341"/>
      <c r="AH1955" s="221"/>
      <c r="AI1955" s="221"/>
      <c r="AJ1955" s="221"/>
      <c r="AK1955" s="221"/>
      <c r="AL1955" s="221"/>
      <c r="AM1955" s="221"/>
      <c r="AN1955" s="221"/>
      <c r="AO1955" s="221"/>
      <c r="AP1955" s="221"/>
      <c r="AQ1955" s="219"/>
      <c r="AR1955" s="219"/>
      <c r="AS1955" s="221"/>
      <c r="AT1955" s="221"/>
      <c r="AU1955" s="221"/>
      <c r="AV1955" s="221"/>
      <c r="AW1955" s="221"/>
      <c r="AX1955" s="221"/>
      <c r="AY1955" s="221"/>
      <c r="AZ1955" s="221"/>
    </row>
    <row r="1956" spans="1:52" x14ac:dyDescent="0.15">
      <c r="A1956" s="278"/>
      <c r="B1956" s="274"/>
      <c r="C1956" s="340"/>
      <c r="D1956" s="340"/>
      <c r="E1956" s="341"/>
      <c r="F1956" s="341"/>
      <c r="G1956" s="341"/>
      <c r="H1956" s="341"/>
      <c r="I1956" s="341"/>
      <c r="J1956" s="341"/>
      <c r="AH1956" s="221"/>
      <c r="AI1956" s="221"/>
      <c r="AJ1956" s="221"/>
      <c r="AK1956" s="221"/>
      <c r="AL1956" s="221"/>
      <c r="AM1956" s="221"/>
      <c r="AN1956" s="221"/>
      <c r="AO1956" s="221"/>
      <c r="AP1956" s="221"/>
      <c r="AQ1956" s="219"/>
      <c r="AR1956" s="219"/>
      <c r="AS1956" s="221"/>
      <c r="AT1956" s="221"/>
      <c r="AU1956" s="221"/>
      <c r="AV1956" s="221"/>
      <c r="AW1956" s="221"/>
      <c r="AX1956" s="221"/>
      <c r="AY1956" s="221"/>
      <c r="AZ1956" s="221"/>
    </row>
    <row r="1957" spans="1:52" x14ac:dyDescent="0.15">
      <c r="A1957" s="278"/>
      <c r="B1957" s="274"/>
      <c r="C1957" s="340"/>
      <c r="D1957" s="340"/>
      <c r="E1957" s="341"/>
      <c r="F1957" s="341"/>
      <c r="G1957" s="341"/>
      <c r="H1957" s="341"/>
      <c r="I1957" s="341"/>
      <c r="J1957" s="341"/>
      <c r="AH1957" s="221"/>
      <c r="AI1957" s="221"/>
      <c r="AJ1957" s="221"/>
      <c r="AK1957" s="221"/>
      <c r="AL1957" s="221"/>
      <c r="AM1957" s="221"/>
      <c r="AN1957" s="221"/>
      <c r="AO1957" s="221"/>
      <c r="AP1957" s="221"/>
      <c r="AQ1957" s="219"/>
      <c r="AR1957" s="219"/>
      <c r="AS1957" s="221"/>
      <c r="AT1957" s="221"/>
      <c r="AU1957" s="221"/>
      <c r="AV1957" s="221"/>
      <c r="AW1957" s="221"/>
      <c r="AX1957" s="221"/>
      <c r="AY1957" s="221"/>
      <c r="AZ1957" s="221"/>
    </row>
    <row r="1958" spans="1:52" x14ac:dyDescent="0.15">
      <c r="A1958" s="278"/>
      <c r="B1958" s="274"/>
      <c r="C1958" s="340"/>
      <c r="D1958" s="340"/>
      <c r="E1958" s="341"/>
      <c r="F1958" s="341"/>
      <c r="G1958" s="341"/>
      <c r="H1958" s="341"/>
      <c r="I1958" s="341"/>
      <c r="J1958" s="341"/>
      <c r="AH1958" s="221"/>
      <c r="AI1958" s="221"/>
      <c r="AJ1958" s="221"/>
      <c r="AK1958" s="221"/>
      <c r="AL1958" s="221"/>
      <c r="AM1958" s="221"/>
      <c r="AN1958" s="221"/>
      <c r="AO1958" s="221"/>
      <c r="AP1958" s="221"/>
      <c r="AQ1958" s="219"/>
      <c r="AR1958" s="219"/>
      <c r="AS1958" s="221"/>
      <c r="AT1958" s="221"/>
      <c r="AU1958" s="221"/>
      <c r="AV1958" s="221"/>
      <c r="AW1958" s="221"/>
      <c r="AX1958" s="221"/>
      <c r="AY1958" s="221"/>
      <c r="AZ1958" s="221"/>
    </row>
    <row r="1959" spans="1:52" x14ac:dyDescent="0.15">
      <c r="A1959" s="278"/>
      <c r="B1959" s="274"/>
      <c r="C1959" s="340"/>
      <c r="D1959" s="340"/>
      <c r="E1959" s="341"/>
      <c r="F1959" s="341"/>
      <c r="G1959" s="341"/>
      <c r="H1959" s="341"/>
      <c r="I1959" s="341"/>
      <c r="J1959" s="341"/>
      <c r="AH1959" s="221"/>
      <c r="AI1959" s="221"/>
      <c r="AJ1959" s="221"/>
      <c r="AK1959" s="221"/>
      <c r="AL1959" s="221"/>
      <c r="AM1959" s="221"/>
      <c r="AN1959" s="221"/>
      <c r="AO1959" s="221"/>
      <c r="AP1959" s="221"/>
      <c r="AQ1959" s="219"/>
      <c r="AR1959" s="219"/>
      <c r="AS1959" s="221"/>
      <c r="AT1959" s="221"/>
      <c r="AU1959" s="221"/>
      <c r="AV1959" s="221"/>
      <c r="AW1959" s="221"/>
      <c r="AX1959" s="221"/>
      <c r="AY1959" s="221"/>
      <c r="AZ1959" s="221"/>
    </row>
    <row r="1960" spans="1:52" x14ac:dyDescent="0.15">
      <c r="A1960" s="278"/>
      <c r="B1960" s="274"/>
      <c r="C1960" s="340"/>
      <c r="D1960" s="340"/>
      <c r="E1960" s="341"/>
      <c r="F1960" s="341"/>
      <c r="G1960" s="341"/>
      <c r="H1960" s="341"/>
      <c r="I1960" s="341"/>
      <c r="J1960" s="341"/>
      <c r="AH1960" s="221"/>
      <c r="AI1960" s="221"/>
      <c r="AJ1960" s="221"/>
      <c r="AK1960" s="221"/>
      <c r="AL1960" s="221"/>
      <c r="AM1960" s="221"/>
      <c r="AN1960" s="221"/>
      <c r="AO1960" s="221"/>
      <c r="AP1960" s="221"/>
      <c r="AQ1960" s="219"/>
      <c r="AR1960" s="219"/>
      <c r="AS1960" s="221"/>
      <c r="AT1960" s="221"/>
      <c r="AU1960" s="221"/>
      <c r="AV1960" s="221"/>
      <c r="AW1960" s="221"/>
      <c r="AX1960" s="221"/>
      <c r="AY1960" s="221"/>
      <c r="AZ1960" s="221"/>
    </row>
    <row r="1961" spans="1:52" x14ac:dyDescent="0.15">
      <c r="A1961" s="278"/>
      <c r="B1961" s="274"/>
      <c r="C1961" s="340"/>
      <c r="D1961" s="340"/>
      <c r="E1961" s="341"/>
      <c r="F1961" s="341"/>
      <c r="G1961" s="341"/>
      <c r="H1961" s="341"/>
      <c r="I1961" s="341"/>
      <c r="J1961" s="341"/>
      <c r="AH1961" s="221"/>
      <c r="AI1961" s="221"/>
      <c r="AJ1961" s="221"/>
      <c r="AK1961" s="221"/>
      <c r="AL1961" s="221"/>
      <c r="AM1961" s="221"/>
      <c r="AN1961" s="221"/>
      <c r="AO1961" s="221"/>
      <c r="AP1961" s="221"/>
      <c r="AQ1961" s="219"/>
      <c r="AR1961" s="219"/>
      <c r="AS1961" s="221"/>
      <c r="AT1961" s="221"/>
      <c r="AU1961" s="221"/>
      <c r="AV1961" s="221"/>
      <c r="AW1961" s="221"/>
      <c r="AX1961" s="221"/>
      <c r="AY1961" s="221"/>
      <c r="AZ1961" s="221"/>
    </row>
    <row r="1962" spans="1:52" x14ac:dyDescent="0.15">
      <c r="A1962" s="278"/>
      <c r="B1962" s="274"/>
      <c r="C1962" s="340"/>
      <c r="D1962" s="340"/>
      <c r="E1962" s="341"/>
      <c r="F1962" s="341"/>
      <c r="G1962" s="341"/>
      <c r="H1962" s="341"/>
      <c r="I1962" s="341"/>
      <c r="J1962" s="341"/>
      <c r="AH1962" s="221"/>
      <c r="AI1962" s="221"/>
      <c r="AJ1962" s="221"/>
      <c r="AK1962" s="221"/>
      <c r="AL1962" s="221"/>
      <c r="AM1962" s="221"/>
      <c r="AN1962" s="221"/>
      <c r="AO1962" s="221"/>
      <c r="AP1962" s="221"/>
      <c r="AQ1962" s="219"/>
      <c r="AR1962" s="219"/>
      <c r="AS1962" s="221"/>
      <c r="AT1962" s="221"/>
      <c r="AU1962" s="221"/>
      <c r="AV1962" s="221"/>
      <c r="AW1962" s="221"/>
      <c r="AX1962" s="221"/>
      <c r="AY1962" s="221"/>
      <c r="AZ1962" s="221"/>
    </row>
    <row r="1963" spans="1:52" x14ac:dyDescent="0.15">
      <c r="A1963" s="278"/>
      <c r="B1963" s="274"/>
      <c r="C1963" s="340"/>
      <c r="D1963" s="340"/>
      <c r="E1963" s="341"/>
      <c r="F1963" s="341"/>
      <c r="G1963" s="341"/>
      <c r="H1963" s="341"/>
      <c r="I1963" s="341"/>
      <c r="J1963" s="341"/>
      <c r="AH1963" s="221"/>
      <c r="AI1963" s="221"/>
      <c r="AJ1963" s="221"/>
      <c r="AK1963" s="221"/>
      <c r="AL1963" s="221"/>
      <c r="AM1963" s="221"/>
      <c r="AN1963" s="221"/>
      <c r="AO1963" s="221"/>
      <c r="AP1963" s="221"/>
      <c r="AQ1963" s="219"/>
      <c r="AR1963" s="219"/>
      <c r="AS1963" s="221"/>
      <c r="AT1963" s="221"/>
      <c r="AU1963" s="221"/>
      <c r="AV1963" s="221"/>
      <c r="AW1963" s="221"/>
      <c r="AX1963" s="221"/>
      <c r="AY1963" s="221"/>
      <c r="AZ1963" s="221"/>
    </row>
    <row r="1964" spans="1:52" x14ac:dyDescent="0.15">
      <c r="A1964" s="278"/>
      <c r="B1964" s="274"/>
      <c r="C1964" s="340"/>
      <c r="D1964" s="340"/>
      <c r="E1964" s="341"/>
      <c r="F1964" s="341"/>
      <c r="G1964" s="341"/>
      <c r="H1964" s="341"/>
      <c r="I1964" s="341"/>
      <c r="J1964" s="341"/>
      <c r="AH1964" s="221"/>
      <c r="AI1964" s="221"/>
      <c r="AJ1964" s="221"/>
      <c r="AK1964" s="221"/>
      <c r="AL1964" s="221"/>
      <c r="AM1964" s="221"/>
      <c r="AN1964" s="221"/>
      <c r="AO1964" s="221"/>
      <c r="AP1964" s="221"/>
      <c r="AQ1964" s="219"/>
      <c r="AR1964" s="219"/>
      <c r="AS1964" s="221"/>
      <c r="AT1964" s="221"/>
      <c r="AU1964" s="221"/>
      <c r="AV1964" s="221"/>
      <c r="AW1964" s="221"/>
      <c r="AX1964" s="221"/>
      <c r="AY1964" s="221"/>
      <c r="AZ1964" s="221"/>
    </row>
    <row r="1965" spans="1:52" x14ac:dyDescent="0.15">
      <c r="A1965" s="278"/>
      <c r="B1965" s="274"/>
      <c r="C1965" s="340"/>
      <c r="D1965" s="340"/>
      <c r="E1965" s="341"/>
      <c r="F1965" s="341"/>
      <c r="G1965" s="341"/>
      <c r="H1965" s="341"/>
      <c r="I1965" s="341"/>
      <c r="J1965" s="341"/>
      <c r="AH1965" s="221"/>
      <c r="AI1965" s="221"/>
      <c r="AJ1965" s="221"/>
      <c r="AK1965" s="221"/>
      <c r="AL1965" s="221"/>
      <c r="AM1965" s="221"/>
      <c r="AN1965" s="221"/>
      <c r="AO1965" s="221"/>
      <c r="AP1965" s="221"/>
      <c r="AQ1965" s="219"/>
      <c r="AR1965" s="219"/>
      <c r="AS1965" s="221"/>
      <c r="AT1965" s="221"/>
      <c r="AU1965" s="221"/>
      <c r="AV1965" s="221"/>
      <c r="AW1965" s="221"/>
      <c r="AX1965" s="221"/>
      <c r="AY1965" s="221"/>
      <c r="AZ1965" s="221"/>
    </row>
    <row r="1966" spans="1:52" x14ac:dyDescent="0.15">
      <c r="A1966" s="278"/>
      <c r="B1966" s="274"/>
      <c r="C1966" s="340"/>
      <c r="D1966" s="340"/>
      <c r="E1966" s="341"/>
      <c r="F1966" s="341"/>
      <c r="G1966" s="341"/>
      <c r="H1966" s="341"/>
      <c r="I1966" s="341"/>
      <c r="J1966" s="341"/>
      <c r="AH1966" s="221"/>
      <c r="AI1966" s="221"/>
      <c r="AJ1966" s="221"/>
      <c r="AK1966" s="221"/>
      <c r="AL1966" s="221"/>
      <c r="AM1966" s="221"/>
      <c r="AN1966" s="221"/>
      <c r="AO1966" s="221"/>
      <c r="AP1966" s="221"/>
      <c r="AQ1966" s="219"/>
      <c r="AR1966" s="219"/>
      <c r="AS1966" s="221"/>
      <c r="AT1966" s="221"/>
      <c r="AU1966" s="221"/>
      <c r="AV1966" s="221"/>
      <c r="AW1966" s="221"/>
      <c r="AX1966" s="221"/>
      <c r="AY1966" s="221"/>
      <c r="AZ1966" s="221"/>
    </row>
    <row r="1967" spans="1:52" x14ac:dyDescent="0.15">
      <c r="A1967" s="278"/>
      <c r="B1967" s="274"/>
      <c r="C1967" s="340"/>
      <c r="D1967" s="340"/>
      <c r="E1967" s="341"/>
      <c r="F1967" s="341"/>
      <c r="G1967" s="341"/>
      <c r="H1967" s="341"/>
      <c r="I1967" s="341"/>
      <c r="J1967" s="341"/>
      <c r="AH1967" s="221"/>
      <c r="AI1967" s="221"/>
      <c r="AJ1967" s="221"/>
      <c r="AK1967" s="221"/>
      <c r="AL1967" s="221"/>
      <c r="AM1967" s="221"/>
      <c r="AN1967" s="221"/>
      <c r="AO1967" s="221"/>
      <c r="AP1967" s="221"/>
      <c r="AQ1967" s="219"/>
      <c r="AR1967" s="219"/>
      <c r="AS1967" s="221"/>
      <c r="AT1967" s="221"/>
      <c r="AU1967" s="221"/>
      <c r="AV1967" s="221"/>
      <c r="AW1967" s="221"/>
      <c r="AX1967" s="221"/>
      <c r="AY1967" s="221"/>
      <c r="AZ1967" s="221"/>
    </row>
    <row r="1968" spans="1:52" x14ac:dyDescent="0.15">
      <c r="A1968" s="278"/>
      <c r="B1968" s="274"/>
      <c r="C1968" s="340"/>
      <c r="D1968" s="340"/>
      <c r="E1968" s="341"/>
      <c r="F1968" s="341"/>
      <c r="G1968" s="341"/>
      <c r="H1968" s="341"/>
      <c r="I1968" s="341"/>
      <c r="J1968" s="341"/>
      <c r="AH1968" s="221"/>
      <c r="AI1968" s="221"/>
      <c r="AJ1968" s="221"/>
      <c r="AK1968" s="221"/>
      <c r="AL1968" s="221"/>
      <c r="AM1968" s="221"/>
      <c r="AN1968" s="221"/>
      <c r="AO1968" s="221"/>
      <c r="AP1968" s="221"/>
      <c r="AQ1968" s="219"/>
      <c r="AR1968" s="219"/>
      <c r="AS1968" s="221"/>
      <c r="AT1968" s="221"/>
      <c r="AU1968" s="221"/>
      <c r="AV1968" s="221"/>
      <c r="AW1968" s="221"/>
      <c r="AX1968" s="221"/>
      <c r="AY1968" s="221"/>
      <c r="AZ1968" s="221"/>
    </row>
    <row r="1969" spans="1:52" x14ac:dyDescent="0.15">
      <c r="A1969" s="278"/>
      <c r="B1969" s="274"/>
      <c r="C1969" s="340"/>
      <c r="D1969" s="340"/>
      <c r="E1969" s="341"/>
      <c r="F1969" s="341"/>
      <c r="G1969" s="341"/>
      <c r="H1969" s="341"/>
      <c r="I1969" s="341"/>
      <c r="J1969" s="341"/>
      <c r="AH1969" s="221"/>
      <c r="AI1969" s="221"/>
      <c r="AJ1969" s="221"/>
      <c r="AK1969" s="221"/>
      <c r="AL1969" s="221"/>
      <c r="AM1969" s="221"/>
      <c r="AN1969" s="221"/>
      <c r="AO1969" s="221"/>
      <c r="AP1969" s="221"/>
      <c r="AQ1969" s="219"/>
      <c r="AR1969" s="219"/>
      <c r="AS1969" s="221"/>
      <c r="AT1969" s="221"/>
      <c r="AU1969" s="221"/>
      <c r="AV1969" s="221"/>
      <c r="AW1969" s="221"/>
      <c r="AX1969" s="221"/>
      <c r="AY1969" s="221"/>
      <c r="AZ1969" s="221"/>
    </row>
    <row r="1970" spans="1:52" x14ac:dyDescent="0.15">
      <c r="A1970" s="278"/>
      <c r="B1970" s="274"/>
      <c r="C1970" s="340"/>
      <c r="D1970" s="340"/>
      <c r="E1970" s="341"/>
      <c r="F1970" s="341"/>
      <c r="G1970" s="341"/>
      <c r="H1970" s="341"/>
      <c r="I1970" s="341"/>
      <c r="J1970" s="341"/>
      <c r="AH1970" s="221"/>
      <c r="AI1970" s="221"/>
      <c r="AJ1970" s="221"/>
      <c r="AK1970" s="221"/>
      <c r="AL1970" s="221"/>
      <c r="AM1970" s="221"/>
      <c r="AN1970" s="221"/>
      <c r="AO1970" s="221"/>
      <c r="AP1970" s="221"/>
      <c r="AQ1970" s="219"/>
      <c r="AR1970" s="219"/>
      <c r="AS1970" s="221"/>
      <c r="AT1970" s="221"/>
      <c r="AU1970" s="221"/>
      <c r="AV1970" s="221"/>
      <c r="AW1970" s="221"/>
      <c r="AX1970" s="221"/>
      <c r="AY1970" s="221"/>
      <c r="AZ1970" s="221"/>
    </row>
    <row r="1971" spans="1:52" x14ac:dyDescent="0.15">
      <c r="A1971" s="278"/>
      <c r="B1971" s="274"/>
      <c r="C1971" s="340"/>
      <c r="D1971" s="340"/>
      <c r="E1971" s="341"/>
      <c r="F1971" s="341"/>
      <c r="G1971" s="341"/>
      <c r="H1971" s="341"/>
      <c r="I1971" s="341"/>
      <c r="J1971" s="341"/>
      <c r="AH1971" s="221"/>
      <c r="AI1971" s="221"/>
      <c r="AJ1971" s="221"/>
      <c r="AK1971" s="221"/>
      <c r="AL1971" s="221"/>
      <c r="AM1971" s="221"/>
      <c r="AN1971" s="221"/>
      <c r="AO1971" s="221"/>
      <c r="AP1971" s="221"/>
      <c r="AQ1971" s="219"/>
      <c r="AR1971" s="219"/>
      <c r="AS1971" s="221"/>
      <c r="AT1971" s="221"/>
      <c r="AU1971" s="221"/>
      <c r="AV1971" s="221"/>
      <c r="AW1971" s="221"/>
      <c r="AX1971" s="221"/>
      <c r="AY1971" s="221"/>
      <c r="AZ1971" s="221"/>
    </row>
    <row r="1972" spans="1:52" x14ac:dyDescent="0.15">
      <c r="A1972" s="278"/>
      <c r="B1972" s="274"/>
      <c r="C1972" s="340"/>
      <c r="D1972" s="340"/>
      <c r="E1972" s="341"/>
      <c r="F1972" s="341"/>
      <c r="G1972" s="341"/>
      <c r="H1972" s="341"/>
      <c r="I1972" s="341"/>
      <c r="J1972" s="341"/>
      <c r="AH1972" s="221"/>
      <c r="AI1972" s="221"/>
      <c r="AJ1972" s="221"/>
      <c r="AK1972" s="221"/>
      <c r="AL1972" s="221"/>
      <c r="AM1972" s="221"/>
      <c r="AN1972" s="221"/>
      <c r="AO1972" s="221"/>
      <c r="AP1972" s="221"/>
      <c r="AQ1972" s="219"/>
      <c r="AR1972" s="219"/>
      <c r="AS1972" s="221"/>
      <c r="AT1972" s="221"/>
      <c r="AU1972" s="221"/>
      <c r="AV1972" s="221"/>
      <c r="AW1972" s="221"/>
      <c r="AX1972" s="221"/>
      <c r="AY1972" s="221"/>
      <c r="AZ1972" s="221"/>
    </row>
    <row r="1973" spans="1:52" x14ac:dyDescent="0.15">
      <c r="A1973" s="278"/>
      <c r="B1973" s="274"/>
      <c r="C1973" s="340"/>
      <c r="D1973" s="340"/>
      <c r="E1973" s="341"/>
      <c r="F1973" s="341"/>
      <c r="G1973" s="341"/>
      <c r="H1973" s="341"/>
      <c r="I1973" s="341"/>
      <c r="J1973" s="341"/>
      <c r="AH1973" s="221"/>
      <c r="AI1973" s="221"/>
      <c r="AJ1973" s="221"/>
      <c r="AK1973" s="221"/>
      <c r="AL1973" s="221"/>
      <c r="AM1973" s="221"/>
      <c r="AN1973" s="221"/>
      <c r="AO1973" s="221"/>
      <c r="AP1973" s="221"/>
      <c r="AQ1973" s="219"/>
      <c r="AR1973" s="219"/>
      <c r="AS1973" s="221"/>
      <c r="AT1973" s="221"/>
      <c r="AU1973" s="221"/>
      <c r="AV1973" s="221"/>
      <c r="AW1973" s="221"/>
      <c r="AX1973" s="221"/>
      <c r="AY1973" s="221"/>
      <c r="AZ1973" s="221"/>
    </row>
    <row r="1974" spans="1:52" x14ac:dyDescent="0.15">
      <c r="A1974" s="278"/>
      <c r="B1974" s="274"/>
      <c r="C1974" s="340"/>
      <c r="D1974" s="340"/>
      <c r="E1974" s="341"/>
      <c r="F1974" s="341"/>
      <c r="G1974" s="341"/>
      <c r="H1974" s="341"/>
      <c r="I1974" s="341"/>
      <c r="J1974" s="341"/>
      <c r="AH1974" s="221"/>
      <c r="AI1974" s="221"/>
      <c r="AJ1974" s="221"/>
      <c r="AK1974" s="221"/>
      <c r="AL1974" s="221"/>
      <c r="AM1974" s="221"/>
      <c r="AN1974" s="221"/>
      <c r="AO1974" s="221"/>
      <c r="AP1974" s="221"/>
      <c r="AQ1974" s="219"/>
      <c r="AR1974" s="219"/>
      <c r="AS1974" s="221"/>
      <c r="AT1974" s="221"/>
      <c r="AU1974" s="221"/>
      <c r="AV1974" s="221"/>
      <c r="AW1974" s="221"/>
      <c r="AX1974" s="221"/>
      <c r="AY1974" s="221"/>
      <c r="AZ1974" s="221"/>
    </row>
    <row r="1975" spans="1:52" x14ac:dyDescent="0.15">
      <c r="A1975" s="278"/>
      <c r="B1975" s="274"/>
      <c r="C1975" s="340"/>
      <c r="D1975" s="340"/>
      <c r="E1975" s="341"/>
      <c r="F1975" s="341"/>
      <c r="G1975" s="341"/>
      <c r="H1975" s="341"/>
      <c r="I1975" s="341"/>
      <c r="J1975" s="341"/>
      <c r="AH1975" s="221"/>
      <c r="AI1975" s="221"/>
      <c r="AJ1975" s="221"/>
      <c r="AK1975" s="221"/>
      <c r="AL1975" s="221"/>
      <c r="AM1975" s="221"/>
      <c r="AN1975" s="221"/>
      <c r="AO1975" s="221"/>
      <c r="AP1975" s="221"/>
      <c r="AQ1975" s="219"/>
      <c r="AR1975" s="219"/>
      <c r="AS1975" s="221"/>
      <c r="AT1975" s="221"/>
      <c r="AU1975" s="221"/>
      <c r="AV1975" s="221"/>
      <c r="AW1975" s="221"/>
      <c r="AX1975" s="221"/>
      <c r="AY1975" s="221"/>
      <c r="AZ1975" s="221"/>
    </row>
    <row r="1976" spans="1:52" x14ac:dyDescent="0.15">
      <c r="A1976" s="278"/>
      <c r="B1976" s="274"/>
      <c r="C1976" s="340"/>
      <c r="D1976" s="340"/>
      <c r="E1976" s="341"/>
      <c r="F1976" s="341"/>
      <c r="G1976" s="341"/>
      <c r="H1976" s="341"/>
      <c r="I1976" s="341"/>
      <c r="J1976" s="341"/>
      <c r="AH1976" s="221"/>
      <c r="AI1976" s="221"/>
      <c r="AJ1976" s="221"/>
      <c r="AK1976" s="221"/>
      <c r="AL1976" s="221"/>
      <c r="AM1976" s="221"/>
      <c r="AN1976" s="221"/>
      <c r="AO1976" s="221"/>
      <c r="AP1976" s="221"/>
      <c r="AQ1976" s="219"/>
      <c r="AR1976" s="219"/>
      <c r="AS1976" s="221"/>
      <c r="AT1976" s="221"/>
      <c r="AU1976" s="221"/>
      <c r="AV1976" s="221"/>
      <c r="AW1976" s="221"/>
      <c r="AX1976" s="221"/>
      <c r="AY1976" s="221"/>
      <c r="AZ1976" s="221"/>
    </row>
    <row r="1977" spans="1:52" x14ac:dyDescent="0.15">
      <c r="A1977" s="278"/>
      <c r="B1977" s="274"/>
      <c r="C1977" s="340"/>
      <c r="D1977" s="340"/>
      <c r="E1977" s="341"/>
      <c r="F1977" s="341"/>
      <c r="G1977" s="341"/>
      <c r="H1977" s="341"/>
      <c r="I1977" s="341"/>
      <c r="J1977" s="341"/>
      <c r="AH1977" s="221"/>
      <c r="AI1977" s="221"/>
      <c r="AJ1977" s="221"/>
      <c r="AK1977" s="221"/>
      <c r="AL1977" s="221"/>
      <c r="AM1977" s="221"/>
      <c r="AN1977" s="221"/>
      <c r="AO1977" s="221"/>
      <c r="AP1977" s="221"/>
      <c r="AQ1977" s="219"/>
      <c r="AR1977" s="219"/>
      <c r="AS1977" s="221"/>
      <c r="AT1977" s="221"/>
      <c r="AU1977" s="221"/>
      <c r="AV1977" s="221"/>
      <c r="AW1977" s="221"/>
      <c r="AX1977" s="221"/>
      <c r="AY1977" s="221"/>
      <c r="AZ1977" s="221"/>
    </row>
    <row r="1978" spans="1:52" x14ac:dyDescent="0.15">
      <c r="A1978" s="278"/>
      <c r="B1978" s="274"/>
      <c r="C1978" s="340"/>
      <c r="D1978" s="340"/>
      <c r="E1978" s="341"/>
      <c r="F1978" s="341"/>
      <c r="G1978" s="341"/>
      <c r="H1978" s="341"/>
      <c r="I1978" s="341"/>
      <c r="J1978" s="341"/>
      <c r="AH1978" s="221"/>
      <c r="AI1978" s="221"/>
      <c r="AJ1978" s="221"/>
      <c r="AK1978" s="221"/>
      <c r="AL1978" s="221"/>
      <c r="AM1978" s="221"/>
      <c r="AN1978" s="221"/>
      <c r="AO1978" s="221"/>
      <c r="AP1978" s="221"/>
      <c r="AQ1978" s="219"/>
      <c r="AR1978" s="219"/>
      <c r="AS1978" s="221"/>
      <c r="AT1978" s="221"/>
      <c r="AU1978" s="221"/>
      <c r="AV1978" s="221"/>
      <c r="AW1978" s="221"/>
      <c r="AX1978" s="221"/>
      <c r="AY1978" s="221"/>
      <c r="AZ1978" s="221"/>
    </row>
    <row r="1979" spans="1:52" x14ac:dyDescent="0.15">
      <c r="A1979" s="278"/>
      <c r="B1979" s="274"/>
      <c r="C1979" s="340"/>
      <c r="D1979" s="340"/>
      <c r="E1979" s="341"/>
      <c r="F1979" s="341"/>
      <c r="G1979" s="341"/>
      <c r="H1979" s="341"/>
      <c r="I1979" s="341"/>
      <c r="J1979" s="341"/>
      <c r="AH1979" s="221"/>
      <c r="AI1979" s="221"/>
      <c r="AJ1979" s="221"/>
      <c r="AK1979" s="221"/>
      <c r="AL1979" s="221"/>
      <c r="AM1979" s="221"/>
      <c r="AN1979" s="221"/>
      <c r="AO1979" s="221"/>
      <c r="AP1979" s="221"/>
      <c r="AQ1979" s="219"/>
      <c r="AR1979" s="219"/>
      <c r="AS1979" s="221"/>
      <c r="AT1979" s="221"/>
      <c r="AU1979" s="221"/>
      <c r="AV1979" s="221"/>
      <c r="AW1979" s="221"/>
      <c r="AX1979" s="221"/>
      <c r="AY1979" s="221"/>
      <c r="AZ1979" s="221"/>
    </row>
    <row r="1980" spans="1:52" x14ac:dyDescent="0.15">
      <c r="A1980" s="278"/>
      <c r="B1980" s="274"/>
      <c r="C1980" s="340"/>
      <c r="D1980" s="340"/>
      <c r="E1980" s="341"/>
      <c r="F1980" s="341"/>
      <c r="G1980" s="341"/>
      <c r="H1980" s="341"/>
      <c r="I1980" s="341"/>
      <c r="J1980" s="341"/>
      <c r="AH1980" s="221"/>
      <c r="AI1980" s="221"/>
      <c r="AJ1980" s="221"/>
      <c r="AK1980" s="221"/>
      <c r="AL1980" s="221"/>
      <c r="AM1980" s="221"/>
      <c r="AN1980" s="221"/>
      <c r="AO1980" s="221"/>
      <c r="AP1980" s="221"/>
      <c r="AQ1980" s="219"/>
      <c r="AR1980" s="219"/>
      <c r="AS1980" s="221"/>
      <c r="AT1980" s="221"/>
      <c r="AU1980" s="221"/>
      <c r="AV1980" s="221"/>
      <c r="AW1980" s="221"/>
      <c r="AX1980" s="221"/>
      <c r="AY1980" s="221"/>
      <c r="AZ1980" s="221"/>
    </row>
    <row r="1981" spans="1:52" x14ac:dyDescent="0.15">
      <c r="A1981" s="278"/>
      <c r="B1981" s="274"/>
      <c r="C1981" s="340"/>
      <c r="D1981" s="340"/>
      <c r="E1981" s="341"/>
      <c r="F1981" s="341"/>
      <c r="G1981" s="341"/>
      <c r="H1981" s="341"/>
      <c r="I1981" s="341"/>
      <c r="J1981" s="341"/>
      <c r="AH1981" s="221"/>
      <c r="AI1981" s="221"/>
      <c r="AJ1981" s="221"/>
      <c r="AK1981" s="221"/>
      <c r="AL1981" s="221"/>
      <c r="AM1981" s="221"/>
      <c r="AN1981" s="221"/>
      <c r="AO1981" s="221"/>
      <c r="AP1981" s="221"/>
      <c r="AQ1981" s="219"/>
      <c r="AR1981" s="219"/>
      <c r="AS1981" s="221"/>
      <c r="AT1981" s="221"/>
      <c r="AU1981" s="221"/>
      <c r="AV1981" s="221"/>
      <c r="AW1981" s="221"/>
      <c r="AX1981" s="221"/>
      <c r="AY1981" s="221"/>
      <c r="AZ1981" s="221"/>
    </row>
    <row r="1982" spans="1:52" x14ac:dyDescent="0.15">
      <c r="A1982" s="278"/>
      <c r="B1982" s="274"/>
      <c r="C1982" s="340"/>
      <c r="D1982" s="340"/>
      <c r="E1982" s="341"/>
      <c r="F1982" s="341"/>
      <c r="G1982" s="341"/>
      <c r="H1982" s="341"/>
      <c r="I1982" s="341"/>
      <c r="J1982" s="341"/>
      <c r="AH1982" s="221"/>
      <c r="AI1982" s="221"/>
      <c r="AJ1982" s="221"/>
      <c r="AK1982" s="221"/>
      <c r="AL1982" s="221"/>
      <c r="AM1982" s="221"/>
      <c r="AN1982" s="221"/>
      <c r="AO1982" s="221"/>
      <c r="AP1982" s="221"/>
      <c r="AQ1982" s="219"/>
      <c r="AR1982" s="219"/>
      <c r="AS1982" s="221"/>
      <c r="AT1982" s="221"/>
      <c r="AU1982" s="221"/>
      <c r="AV1982" s="221"/>
      <c r="AW1982" s="221"/>
      <c r="AX1982" s="221"/>
      <c r="AY1982" s="221"/>
      <c r="AZ1982" s="221"/>
    </row>
    <row r="1983" spans="1:52" x14ac:dyDescent="0.15">
      <c r="A1983" s="278"/>
      <c r="B1983" s="274"/>
      <c r="C1983" s="340"/>
      <c r="D1983" s="340"/>
      <c r="E1983" s="341"/>
      <c r="F1983" s="341"/>
      <c r="G1983" s="341"/>
      <c r="H1983" s="341"/>
      <c r="I1983" s="341"/>
      <c r="J1983" s="341"/>
      <c r="AH1983" s="221"/>
      <c r="AI1983" s="221"/>
      <c r="AJ1983" s="221"/>
      <c r="AK1983" s="221"/>
      <c r="AL1983" s="221"/>
      <c r="AM1983" s="221"/>
      <c r="AN1983" s="221"/>
      <c r="AO1983" s="221"/>
      <c r="AP1983" s="221"/>
      <c r="AQ1983" s="219"/>
      <c r="AR1983" s="219"/>
      <c r="AS1983" s="221"/>
      <c r="AT1983" s="221"/>
      <c r="AU1983" s="221"/>
      <c r="AV1983" s="221"/>
      <c r="AW1983" s="221"/>
      <c r="AX1983" s="221"/>
      <c r="AY1983" s="221"/>
      <c r="AZ1983" s="221"/>
    </row>
    <row r="1984" spans="1:52" x14ac:dyDescent="0.15">
      <c r="A1984" s="278"/>
      <c r="B1984" s="274"/>
      <c r="C1984" s="340"/>
      <c r="D1984" s="340"/>
      <c r="E1984" s="341"/>
      <c r="F1984" s="341"/>
      <c r="G1984" s="341"/>
      <c r="H1984" s="341"/>
      <c r="I1984" s="341"/>
      <c r="J1984" s="341"/>
      <c r="AH1984" s="221"/>
      <c r="AI1984" s="221"/>
      <c r="AJ1984" s="221"/>
      <c r="AK1984" s="221"/>
      <c r="AL1984" s="221"/>
      <c r="AM1984" s="221"/>
      <c r="AN1984" s="221"/>
      <c r="AO1984" s="221"/>
      <c r="AP1984" s="221"/>
      <c r="AQ1984" s="219"/>
      <c r="AR1984" s="219"/>
      <c r="AS1984" s="221"/>
      <c r="AT1984" s="221"/>
      <c r="AU1984" s="221"/>
      <c r="AV1984" s="221"/>
      <c r="AW1984" s="221"/>
      <c r="AX1984" s="221"/>
      <c r="AY1984" s="221"/>
      <c r="AZ1984" s="221"/>
    </row>
    <row r="1985" spans="1:52" x14ac:dyDescent="0.15">
      <c r="A1985" s="278"/>
      <c r="B1985" s="274"/>
      <c r="C1985" s="340"/>
      <c r="D1985" s="340"/>
      <c r="E1985" s="341"/>
      <c r="F1985" s="341"/>
      <c r="G1985" s="341"/>
      <c r="H1985" s="341"/>
      <c r="I1985" s="341"/>
      <c r="J1985" s="341"/>
      <c r="AH1985" s="221"/>
      <c r="AI1985" s="221"/>
      <c r="AJ1985" s="221"/>
      <c r="AK1985" s="221"/>
      <c r="AL1985" s="221"/>
      <c r="AM1985" s="221"/>
      <c r="AN1985" s="221"/>
      <c r="AO1985" s="221"/>
      <c r="AP1985" s="221"/>
      <c r="AQ1985" s="219"/>
      <c r="AR1985" s="219"/>
      <c r="AS1985" s="221"/>
      <c r="AT1985" s="221"/>
      <c r="AU1985" s="221"/>
      <c r="AV1985" s="221"/>
      <c r="AW1985" s="221"/>
      <c r="AX1985" s="221"/>
      <c r="AY1985" s="221"/>
      <c r="AZ1985" s="221"/>
    </row>
    <row r="1986" spans="1:52" x14ac:dyDescent="0.15">
      <c r="A1986" s="278"/>
      <c r="B1986" s="274"/>
      <c r="C1986" s="340"/>
      <c r="D1986" s="340"/>
      <c r="E1986" s="341"/>
      <c r="F1986" s="341"/>
      <c r="G1986" s="341"/>
      <c r="H1986" s="341"/>
      <c r="I1986" s="341"/>
      <c r="J1986" s="341"/>
      <c r="AH1986" s="221"/>
      <c r="AI1986" s="221"/>
      <c r="AJ1986" s="221"/>
      <c r="AK1986" s="221"/>
      <c r="AL1986" s="221"/>
      <c r="AM1986" s="221"/>
      <c r="AN1986" s="221"/>
      <c r="AO1986" s="221"/>
      <c r="AP1986" s="221"/>
      <c r="AQ1986" s="219"/>
      <c r="AR1986" s="219"/>
      <c r="AS1986" s="221"/>
      <c r="AT1986" s="221"/>
      <c r="AU1986" s="221"/>
      <c r="AV1986" s="221"/>
      <c r="AW1986" s="221"/>
      <c r="AX1986" s="221"/>
      <c r="AY1986" s="221"/>
      <c r="AZ1986" s="221"/>
    </row>
    <row r="1987" spans="1:52" x14ac:dyDescent="0.15">
      <c r="A1987" s="278"/>
      <c r="B1987" s="274"/>
      <c r="C1987" s="340"/>
      <c r="D1987" s="340"/>
      <c r="E1987" s="341"/>
      <c r="F1987" s="341"/>
      <c r="G1987" s="341"/>
      <c r="H1987" s="341"/>
      <c r="I1987" s="341"/>
      <c r="J1987" s="341"/>
      <c r="AH1987" s="221"/>
      <c r="AI1987" s="221"/>
      <c r="AJ1987" s="221"/>
      <c r="AK1987" s="221"/>
      <c r="AL1987" s="221"/>
      <c r="AM1987" s="221"/>
      <c r="AN1987" s="221"/>
      <c r="AO1987" s="221"/>
      <c r="AP1987" s="221"/>
      <c r="AQ1987" s="219"/>
      <c r="AR1987" s="219"/>
      <c r="AS1987" s="221"/>
      <c r="AT1987" s="221"/>
      <c r="AU1987" s="221"/>
      <c r="AV1987" s="221"/>
      <c r="AW1987" s="221"/>
      <c r="AX1987" s="221"/>
      <c r="AY1987" s="221"/>
      <c r="AZ1987" s="221"/>
    </row>
    <row r="1988" spans="1:52" x14ac:dyDescent="0.15">
      <c r="A1988" s="278"/>
      <c r="B1988" s="274"/>
      <c r="C1988" s="340"/>
      <c r="D1988" s="340"/>
      <c r="E1988" s="341"/>
      <c r="F1988" s="341"/>
      <c r="G1988" s="341"/>
      <c r="H1988" s="341"/>
      <c r="I1988" s="341"/>
      <c r="J1988" s="341"/>
      <c r="AH1988" s="221"/>
      <c r="AI1988" s="221"/>
      <c r="AJ1988" s="221"/>
      <c r="AK1988" s="221"/>
      <c r="AL1988" s="221"/>
      <c r="AM1988" s="221"/>
      <c r="AN1988" s="221"/>
      <c r="AO1988" s="221"/>
      <c r="AP1988" s="221"/>
      <c r="AQ1988" s="219"/>
      <c r="AR1988" s="219"/>
      <c r="AS1988" s="221"/>
      <c r="AT1988" s="221"/>
      <c r="AU1988" s="221"/>
      <c r="AV1988" s="221"/>
      <c r="AW1988" s="221"/>
      <c r="AX1988" s="221"/>
      <c r="AY1988" s="221"/>
      <c r="AZ1988" s="221"/>
    </row>
    <row r="1989" spans="1:52" x14ac:dyDescent="0.15">
      <c r="A1989" s="278"/>
      <c r="B1989" s="274"/>
      <c r="C1989" s="340"/>
      <c r="D1989" s="340"/>
      <c r="E1989" s="341"/>
      <c r="F1989" s="341"/>
      <c r="G1989" s="341"/>
      <c r="H1989" s="341"/>
      <c r="I1989" s="341"/>
      <c r="J1989" s="341"/>
      <c r="AH1989" s="221"/>
      <c r="AI1989" s="221"/>
      <c r="AJ1989" s="221"/>
      <c r="AK1989" s="221"/>
      <c r="AL1989" s="221"/>
      <c r="AM1989" s="221"/>
      <c r="AN1989" s="221"/>
      <c r="AO1989" s="221"/>
      <c r="AP1989" s="221"/>
      <c r="AQ1989" s="219"/>
      <c r="AR1989" s="219"/>
      <c r="AS1989" s="221"/>
      <c r="AT1989" s="221"/>
      <c r="AU1989" s="221"/>
      <c r="AV1989" s="221"/>
      <c r="AW1989" s="221"/>
      <c r="AX1989" s="221"/>
      <c r="AY1989" s="221"/>
      <c r="AZ1989" s="221"/>
    </row>
    <row r="1990" spans="1:52" x14ac:dyDescent="0.15">
      <c r="A1990" s="278"/>
      <c r="B1990" s="274"/>
      <c r="C1990" s="340"/>
      <c r="D1990" s="340"/>
      <c r="E1990" s="341"/>
      <c r="F1990" s="341"/>
      <c r="G1990" s="341"/>
      <c r="H1990" s="341"/>
      <c r="I1990" s="341"/>
      <c r="J1990" s="341"/>
      <c r="AH1990" s="221"/>
      <c r="AI1990" s="221"/>
      <c r="AJ1990" s="221"/>
      <c r="AK1990" s="221"/>
      <c r="AL1990" s="221"/>
      <c r="AM1990" s="221"/>
      <c r="AN1990" s="221"/>
      <c r="AO1990" s="221"/>
      <c r="AP1990" s="221"/>
      <c r="AQ1990" s="219"/>
      <c r="AR1990" s="219"/>
      <c r="AS1990" s="221"/>
      <c r="AT1990" s="221"/>
      <c r="AU1990" s="221"/>
      <c r="AV1990" s="221"/>
      <c r="AW1990" s="221"/>
      <c r="AX1990" s="221"/>
      <c r="AY1990" s="221"/>
      <c r="AZ1990" s="221"/>
    </row>
    <row r="1991" spans="1:52" x14ac:dyDescent="0.15">
      <c r="A1991" s="278"/>
      <c r="B1991" s="274"/>
      <c r="C1991" s="340"/>
      <c r="D1991" s="340"/>
      <c r="E1991" s="341"/>
      <c r="F1991" s="341"/>
      <c r="G1991" s="341"/>
      <c r="H1991" s="341"/>
      <c r="I1991" s="341"/>
      <c r="J1991" s="341"/>
      <c r="AH1991" s="221"/>
      <c r="AI1991" s="221"/>
      <c r="AJ1991" s="221"/>
      <c r="AK1991" s="221"/>
      <c r="AL1991" s="221"/>
      <c r="AM1991" s="221"/>
      <c r="AN1991" s="221"/>
      <c r="AO1991" s="221"/>
      <c r="AP1991" s="221"/>
      <c r="AQ1991" s="219"/>
      <c r="AR1991" s="219"/>
      <c r="AS1991" s="221"/>
      <c r="AT1991" s="221"/>
      <c r="AU1991" s="221"/>
      <c r="AV1991" s="221"/>
      <c r="AW1991" s="221"/>
      <c r="AX1991" s="221"/>
      <c r="AY1991" s="221"/>
      <c r="AZ1991" s="221"/>
    </row>
    <row r="1992" spans="1:52" x14ac:dyDescent="0.15">
      <c r="A1992" s="278"/>
      <c r="B1992" s="274"/>
      <c r="C1992" s="340"/>
      <c r="D1992" s="340"/>
      <c r="E1992" s="341"/>
      <c r="F1992" s="341"/>
      <c r="G1992" s="341"/>
      <c r="H1992" s="341"/>
      <c r="I1992" s="341"/>
      <c r="J1992" s="341"/>
      <c r="AH1992" s="221"/>
      <c r="AI1992" s="221"/>
      <c r="AJ1992" s="221"/>
      <c r="AK1992" s="221"/>
      <c r="AL1992" s="221"/>
      <c r="AM1992" s="221"/>
      <c r="AN1992" s="221"/>
      <c r="AO1992" s="221"/>
      <c r="AP1992" s="221"/>
      <c r="AQ1992" s="219"/>
      <c r="AR1992" s="219"/>
      <c r="AS1992" s="221"/>
      <c r="AT1992" s="221"/>
      <c r="AU1992" s="221"/>
      <c r="AV1992" s="221"/>
      <c r="AW1992" s="221"/>
      <c r="AX1992" s="221"/>
      <c r="AY1992" s="221"/>
      <c r="AZ1992" s="221"/>
    </row>
    <row r="1993" spans="1:52" x14ac:dyDescent="0.15">
      <c r="A1993" s="278"/>
      <c r="B1993" s="274"/>
      <c r="C1993" s="340"/>
      <c r="D1993" s="340"/>
      <c r="E1993" s="341"/>
      <c r="F1993" s="341"/>
      <c r="G1993" s="341"/>
      <c r="H1993" s="341"/>
      <c r="I1993" s="341"/>
      <c r="J1993" s="341"/>
      <c r="AH1993" s="221"/>
      <c r="AI1993" s="221"/>
      <c r="AJ1993" s="221"/>
      <c r="AK1993" s="221"/>
      <c r="AL1993" s="221"/>
      <c r="AM1993" s="221"/>
      <c r="AN1993" s="221"/>
      <c r="AO1993" s="221"/>
      <c r="AP1993" s="221"/>
      <c r="AQ1993" s="219"/>
      <c r="AR1993" s="219"/>
      <c r="AS1993" s="221"/>
      <c r="AT1993" s="221"/>
      <c r="AU1993" s="221"/>
      <c r="AV1993" s="221"/>
      <c r="AW1993" s="221"/>
      <c r="AX1993" s="221"/>
      <c r="AY1993" s="221"/>
      <c r="AZ1993" s="221"/>
    </row>
    <row r="1994" spans="1:52" x14ac:dyDescent="0.15">
      <c r="A1994" s="278"/>
      <c r="B1994" s="274"/>
      <c r="C1994" s="340"/>
      <c r="D1994" s="340"/>
      <c r="E1994" s="341"/>
      <c r="F1994" s="341"/>
      <c r="G1994" s="341"/>
      <c r="H1994" s="341"/>
      <c r="I1994" s="341"/>
      <c r="J1994" s="341"/>
      <c r="AH1994" s="221"/>
      <c r="AI1994" s="221"/>
      <c r="AJ1994" s="221"/>
      <c r="AK1994" s="221"/>
      <c r="AL1994" s="221"/>
      <c r="AM1994" s="221"/>
      <c r="AN1994" s="221"/>
      <c r="AO1994" s="221"/>
      <c r="AP1994" s="221"/>
      <c r="AQ1994" s="219"/>
      <c r="AR1994" s="219"/>
      <c r="AS1994" s="221"/>
      <c r="AT1994" s="221"/>
      <c r="AU1994" s="221"/>
      <c r="AV1994" s="221"/>
      <c r="AW1994" s="221"/>
      <c r="AX1994" s="221"/>
      <c r="AY1994" s="221"/>
      <c r="AZ1994" s="221"/>
    </row>
    <row r="1995" spans="1:52" x14ac:dyDescent="0.15">
      <c r="A1995" s="278"/>
      <c r="B1995" s="274"/>
      <c r="C1995" s="340"/>
      <c r="D1995" s="340"/>
      <c r="E1995" s="341"/>
      <c r="F1995" s="341"/>
      <c r="G1995" s="341"/>
      <c r="H1995" s="341"/>
      <c r="I1995" s="341"/>
      <c r="J1995" s="341"/>
      <c r="AH1995" s="221"/>
      <c r="AI1995" s="221"/>
      <c r="AJ1995" s="221"/>
      <c r="AK1995" s="221"/>
      <c r="AL1995" s="221"/>
      <c r="AM1995" s="221"/>
      <c r="AN1995" s="221"/>
      <c r="AO1995" s="221"/>
      <c r="AP1995" s="221"/>
      <c r="AQ1995" s="219"/>
      <c r="AR1995" s="219"/>
      <c r="AS1995" s="221"/>
      <c r="AT1995" s="221"/>
      <c r="AU1995" s="221"/>
      <c r="AV1995" s="221"/>
      <c r="AW1995" s="221"/>
      <c r="AX1995" s="221"/>
      <c r="AY1995" s="221"/>
      <c r="AZ1995" s="221"/>
    </row>
    <row r="1996" spans="1:52" x14ac:dyDescent="0.15">
      <c r="A1996" s="278"/>
      <c r="B1996" s="274"/>
      <c r="C1996" s="340"/>
      <c r="D1996" s="340"/>
      <c r="E1996" s="341"/>
      <c r="F1996" s="341"/>
      <c r="G1996" s="341"/>
      <c r="H1996" s="341"/>
      <c r="I1996" s="341"/>
      <c r="J1996" s="341"/>
      <c r="AH1996" s="221"/>
      <c r="AI1996" s="221"/>
      <c r="AJ1996" s="221"/>
      <c r="AK1996" s="221"/>
      <c r="AL1996" s="221"/>
      <c r="AM1996" s="221"/>
      <c r="AN1996" s="221"/>
      <c r="AO1996" s="221"/>
      <c r="AP1996" s="221"/>
      <c r="AQ1996" s="219"/>
      <c r="AR1996" s="219"/>
      <c r="AS1996" s="221"/>
      <c r="AT1996" s="221"/>
      <c r="AU1996" s="221"/>
      <c r="AV1996" s="221"/>
      <c r="AW1996" s="221"/>
      <c r="AX1996" s="221"/>
      <c r="AY1996" s="221"/>
      <c r="AZ1996" s="221"/>
    </row>
    <row r="1997" spans="1:52" x14ac:dyDescent="0.15">
      <c r="A1997" s="278"/>
      <c r="B1997" s="274"/>
      <c r="C1997" s="340"/>
      <c r="D1997" s="340"/>
      <c r="E1997" s="341"/>
      <c r="F1997" s="341"/>
      <c r="G1997" s="341"/>
      <c r="H1997" s="341"/>
      <c r="I1997" s="341"/>
      <c r="J1997" s="341"/>
      <c r="AH1997" s="221"/>
      <c r="AI1997" s="221"/>
      <c r="AJ1997" s="221"/>
      <c r="AK1997" s="221"/>
      <c r="AL1997" s="221"/>
      <c r="AM1997" s="221"/>
      <c r="AN1997" s="221"/>
      <c r="AO1997" s="221"/>
      <c r="AP1997" s="221"/>
      <c r="AQ1997" s="219"/>
      <c r="AR1997" s="219"/>
      <c r="AS1997" s="221"/>
      <c r="AT1997" s="221"/>
      <c r="AU1997" s="221"/>
      <c r="AV1997" s="221"/>
      <c r="AW1997" s="221"/>
      <c r="AX1997" s="221"/>
      <c r="AY1997" s="221"/>
      <c r="AZ1997" s="221"/>
    </row>
    <row r="1998" spans="1:52" x14ac:dyDescent="0.15">
      <c r="A1998" s="278"/>
      <c r="B1998" s="274"/>
      <c r="C1998" s="340"/>
      <c r="D1998" s="340"/>
      <c r="E1998" s="341"/>
      <c r="F1998" s="341"/>
      <c r="G1998" s="341"/>
      <c r="H1998" s="341"/>
      <c r="I1998" s="341"/>
      <c r="J1998" s="341"/>
      <c r="AH1998" s="221"/>
      <c r="AI1998" s="221"/>
      <c r="AJ1998" s="221"/>
      <c r="AK1998" s="221"/>
      <c r="AL1998" s="221"/>
      <c r="AM1998" s="221"/>
      <c r="AN1998" s="221"/>
      <c r="AO1998" s="221"/>
      <c r="AP1998" s="221"/>
      <c r="AQ1998" s="219"/>
      <c r="AR1998" s="219"/>
      <c r="AS1998" s="221"/>
      <c r="AT1998" s="221"/>
      <c r="AU1998" s="221"/>
      <c r="AV1998" s="221"/>
      <c r="AW1998" s="221"/>
      <c r="AX1998" s="221"/>
      <c r="AY1998" s="221"/>
      <c r="AZ1998" s="221"/>
    </row>
    <row r="1999" spans="1:52" x14ac:dyDescent="0.15">
      <c r="A1999" s="278"/>
      <c r="B1999" s="274"/>
      <c r="C1999" s="340"/>
      <c r="D1999" s="340"/>
      <c r="E1999" s="341"/>
      <c r="F1999" s="341"/>
      <c r="G1999" s="341"/>
      <c r="H1999" s="341"/>
      <c r="I1999" s="341"/>
      <c r="J1999" s="341"/>
      <c r="AH1999" s="221"/>
      <c r="AI1999" s="221"/>
      <c r="AJ1999" s="221"/>
      <c r="AK1999" s="221"/>
      <c r="AL1999" s="221"/>
      <c r="AM1999" s="221"/>
      <c r="AN1999" s="221"/>
      <c r="AO1999" s="221"/>
      <c r="AP1999" s="221"/>
      <c r="AQ1999" s="219"/>
      <c r="AR1999" s="219"/>
      <c r="AS1999" s="221"/>
      <c r="AT1999" s="221"/>
      <c r="AU1999" s="221"/>
      <c r="AV1999" s="221"/>
      <c r="AW1999" s="221"/>
      <c r="AX1999" s="221"/>
      <c r="AY1999" s="221"/>
      <c r="AZ1999" s="221"/>
    </row>
    <row r="2000" spans="1:52" x14ac:dyDescent="0.15">
      <c r="A2000" s="278"/>
      <c r="B2000" s="274"/>
      <c r="C2000" s="340"/>
      <c r="D2000" s="340"/>
      <c r="E2000" s="341"/>
      <c r="F2000" s="341"/>
      <c r="G2000" s="341"/>
      <c r="H2000" s="341"/>
      <c r="I2000" s="341"/>
      <c r="J2000" s="341"/>
      <c r="AH2000" s="221"/>
      <c r="AI2000" s="221"/>
      <c r="AJ2000" s="221"/>
      <c r="AK2000" s="221"/>
      <c r="AL2000" s="221"/>
      <c r="AM2000" s="221"/>
      <c r="AN2000" s="221"/>
      <c r="AO2000" s="221"/>
      <c r="AP2000" s="221"/>
      <c r="AQ2000" s="219"/>
      <c r="AR2000" s="219"/>
      <c r="AS2000" s="221"/>
      <c r="AT2000" s="221"/>
      <c r="AU2000" s="221"/>
      <c r="AV2000" s="221"/>
      <c r="AW2000" s="221"/>
      <c r="AX2000" s="221"/>
      <c r="AY2000" s="221"/>
      <c r="AZ2000" s="221"/>
    </row>
    <row r="2001" spans="1:52" x14ac:dyDescent="0.15">
      <c r="A2001" s="278"/>
      <c r="B2001" s="274"/>
      <c r="C2001" s="340"/>
      <c r="D2001" s="340"/>
      <c r="E2001" s="341"/>
      <c r="F2001" s="341"/>
      <c r="G2001" s="341"/>
      <c r="H2001" s="341"/>
      <c r="I2001" s="341"/>
      <c r="J2001" s="341"/>
      <c r="AH2001" s="221"/>
      <c r="AI2001" s="221"/>
      <c r="AJ2001" s="221"/>
      <c r="AK2001" s="221"/>
      <c r="AL2001" s="221"/>
      <c r="AM2001" s="221"/>
      <c r="AN2001" s="221"/>
      <c r="AO2001" s="221"/>
      <c r="AP2001" s="221"/>
      <c r="AQ2001" s="219"/>
      <c r="AR2001" s="219"/>
      <c r="AS2001" s="221"/>
      <c r="AT2001" s="221"/>
      <c r="AU2001" s="221"/>
      <c r="AV2001" s="221"/>
      <c r="AW2001" s="221"/>
      <c r="AX2001" s="221"/>
      <c r="AY2001" s="221"/>
      <c r="AZ2001" s="221"/>
    </row>
    <row r="2002" spans="1:52" x14ac:dyDescent="0.15">
      <c r="A2002" s="278"/>
      <c r="B2002" s="274"/>
      <c r="C2002" s="340"/>
      <c r="D2002" s="340"/>
      <c r="E2002" s="341"/>
      <c r="F2002" s="341"/>
      <c r="G2002" s="341"/>
      <c r="H2002" s="341"/>
      <c r="I2002" s="341"/>
      <c r="J2002" s="341"/>
      <c r="AH2002" s="221"/>
      <c r="AI2002" s="221"/>
      <c r="AJ2002" s="221"/>
      <c r="AK2002" s="221"/>
      <c r="AL2002" s="221"/>
      <c r="AM2002" s="221"/>
      <c r="AN2002" s="221"/>
      <c r="AO2002" s="221"/>
      <c r="AP2002" s="221"/>
      <c r="AQ2002" s="219"/>
      <c r="AR2002" s="219"/>
      <c r="AS2002" s="221"/>
      <c r="AT2002" s="221"/>
      <c r="AU2002" s="221"/>
      <c r="AV2002" s="221"/>
      <c r="AW2002" s="221"/>
      <c r="AX2002" s="221"/>
      <c r="AY2002" s="221"/>
      <c r="AZ2002" s="221"/>
    </row>
    <row r="2003" spans="1:52" x14ac:dyDescent="0.15">
      <c r="A2003" s="278"/>
      <c r="B2003" s="274"/>
      <c r="C2003" s="340"/>
      <c r="D2003" s="340"/>
      <c r="E2003" s="341"/>
      <c r="F2003" s="341"/>
      <c r="G2003" s="341"/>
      <c r="H2003" s="341"/>
      <c r="I2003" s="341"/>
      <c r="J2003" s="341"/>
      <c r="AH2003" s="221"/>
      <c r="AI2003" s="221"/>
      <c r="AJ2003" s="221"/>
      <c r="AK2003" s="221"/>
      <c r="AL2003" s="221"/>
      <c r="AM2003" s="221"/>
      <c r="AN2003" s="221"/>
      <c r="AO2003" s="221"/>
      <c r="AP2003" s="221"/>
      <c r="AQ2003" s="219"/>
      <c r="AR2003" s="219"/>
      <c r="AS2003" s="221"/>
      <c r="AT2003" s="221"/>
      <c r="AU2003" s="221"/>
      <c r="AV2003" s="221"/>
      <c r="AW2003" s="221"/>
      <c r="AX2003" s="221"/>
      <c r="AY2003" s="221"/>
      <c r="AZ2003" s="221"/>
    </row>
    <row r="2004" spans="1:52" x14ac:dyDescent="0.15">
      <c r="A2004" s="278"/>
      <c r="B2004" s="274"/>
      <c r="C2004" s="340"/>
      <c r="D2004" s="340"/>
      <c r="E2004" s="341"/>
      <c r="F2004" s="341"/>
      <c r="G2004" s="341"/>
      <c r="H2004" s="341"/>
      <c r="I2004" s="341"/>
      <c r="J2004" s="341"/>
      <c r="AH2004" s="221"/>
      <c r="AI2004" s="221"/>
      <c r="AJ2004" s="221"/>
      <c r="AK2004" s="221"/>
      <c r="AL2004" s="221"/>
      <c r="AM2004" s="221"/>
      <c r="AN2004" s="221"/>
      <c r="AO2004" s="221"/>
      <c r="AP2004" s="221"/>
      <c r="AQ2004" s="219"/>
      <c r="AR2004" s="219"/>
      <c r="AS2004" s="221"/>
      <c r="AT2004" s="221"/>
      <c r="AU2004" s="221"/>
      <c r="AV2004" s="221"/>
      <c r="AW2004" s="221"/>
      <c r="AX2004" s="221"/>
      <c r="AY2004" s="221"/>
      <c r="AZ2004" s="221"/>
    </row>
    <row r="2005" spans="1:52" x14ac:dyDescent="0.15">
      <c r="A2005" s="278"/>
      <c r="B2005" s="274"/>
      <c r="C2005" s="340"/>
      <c r="D2005" s="340"/>
      <c r="E2005" s="341"/>
      <c r="F2005" s="341"/>
      <c r="G2005" s="341"/>
      <c r="H2005" s="341"/>
      <c r="I2005" s="341"/>
      <c r="J2005" s="341"/>
      <c r="AH2005" s="221"/>
      <c r="AI2005" s="221"/>
      <c r="AJ2005" s="221"/>
      <c r="AK2005" s="221"/>
      <c r="AL2005" s="221"/>
      <c r="AM2005" s="221"/>
      <c r="AN2005" s="221"/>
      <c r="AO2005" s="221"/>
      <c r="AP2005" s="221"/>
      <c r="AQ2005" s="219"/>
      <c r="AR2005" s="219"/>
      <c r="AS2005" s="221"/>
      <c r="AT2005" s="221"/>
      <c r="AU2005" s="221"/>
      <c r="AV2005" s="221"/>
      <c r="AW2005" s="221"/>
      <c r="AX2005" s="221"/>
      <c r="AY2005" s="221"/>
      <c r="AZ2005" s="221"/>
    </row>
    <row r="2006" spans="1:52" x14ac:dyDescent="0.15">
      <c r="A2006" s="278"/>
      <c r="B2006" s="274"/>
      <c r="C2006" s="340"/>
      <c r="D2006" s="340"/>
      <c r="E2006" s="341"/>
      <c r="F2006" s="341"/>
      <c r="G2006" s="341"/>
      <c r="H2006" s="341"/>
      <c r="I2006" s="341"/>
      <c r="J2006" s="341"/>
      <c r="AH2006" s="221"/>
      <c r="AI2006" s="221"/>
      <c r="AJ2006" s="221"/>
      <c r="AK2006" s="221"/>
      <c r="AL2006" s="221"/>
      <c r="AM2006" s="221"/>
      <c r="AN2006" s="221"/>
      <c r="AO2006" s="221"/>
      <c r="AP2006" s="221"/>
      <c r="AQ2006" s="219"/>
      <c r="AR2006" s="219"/>
      <c r="AS2006" s="221"/>
      <c r="AT2006" s="221"/>
      <c r="AU2006" s="221"/>
      <c r="AV2006" s="221"/>
      <c r="AW2006" s="221"/>
      <c r="AX2006" s="221"/>
      <c r="AY2006" s="221"/>
      <c r="AZ2006" s="221"/>
    </row>
    <row r="2007" spans="1:52" x14ac:dyDescent="0.15">
      <c r="A2007" s="278"/>
      <c r="B2007" s="274"/>
      <c r="C2007" s="340"/>
      <c r="D2007" s="340"/>
      <c r="E2007" s="341"/>
      <c r="F2007" s="341"/>
      <c r="G2007" s="341"/>
      <c r="H2007" s="341"/>
      <c r="I2007" s="341"/>
      <c r="J2007" s="341"/>
      <c r="AH2007" s="221"/>
      <c r="AI2007" s="221"/>
      <c r="AJ2007" s="221"/>
      <c r="AK2007" s="221"/>
      <c r="AL2007" s="221"/>
      <c r="AM2007" s="221"/>
      <c r="AN2007" s="221"/>
      <c r="AO2007" s="221"/>
      <c r="AP2007" s="221"/>
      <c r="AQ2007" s="219"/>
      <c r="AR2007" s="219"/>
      <c r="AS2007" s="221"/>
      <c r="AT2007" s="221"/>
      <c r="AU2007" s="221"/>
      <c r="AV2007" s="221"/>
      <c r="AW2007" s="221"/>
      <c r="AX2007" s="221"/>
      <c r="AY2007" s="221"/>
      <c r="AZ2007" s="221"/>
    </row>
    <row r="2008" spans="1:52" x14ac:dyDescent="0.15">
      <c r="A2008" s="278"/>
      <c r="B2008" s="274"/>
      <c r="C2008" s="340"/>
      <c r="D2008" s="340"/>
      <c r="E2008" s="341"/>
      <c r="F2008" s="341"/>
      <c r="G2008" s="341"/>
      <c r="H2008" s="341"/>
      <c r="I2008" s="341"/>
      <c r="J2008" s="341"/>
      <c r="AH2008" s="221"/>
      <c r="AI2008" s="221"/>
      <c r="AJ2008" s="221"/>
      <c r="AK2008" s="221"/>
      <c r="AL2008" s="221"/>
      <c r="AM2008" s="221"/>
      <c r="AN2008" s="221"/>
      <c r="AO2008" s="221"/>
      <c r="AP2008" s="221"/>
      <c r="AQ2008" s="219"/>
      <c r="AR2008" s="219"/>
      <c r="AS2008" s="221"/>
      <c r="AT2008" s="221"/>
      <c r="AU2008" s="221"/>
      <c r="AV2008" s="221"/>
      <c r="AW2008" s="221"/>
      <c r="AX2008" s="221"/>
      <c r="AY2008" s="221"/>
      <c r="AZ2008" s="221"/>
    </row>
    <row r="2009" spans="1:52" x14ac:dyDescent="0.15">
      <c r="A2009" s="278"/>
      <c r="B2009" s="274"/>
      <c r="C2009" s="340"/>
      <c r="D2009" s="340"/>
      <c r="E2009" s="341"/>
      <c r="F2009" s="341"/>
      <c r="G2009" s="341"/>
      <c r="H2009" s="341"/>
      <c r="I2009" s="341"/>
      <c r="J2009" s="341"/>
      <c r="AH2009" s="221"/>
      <c r="AI2009" s="221"/>
      <c r="AJ2009" s="221"/>
      <c r="AK2009" s="221"/>
      <c r="AL2009" s="221"/>
      <c r="AM2009" s="221"/>
      <c r="AN2009" s="221"/>
      <c r="AO2009" s="221"/>
      <c r="AP2009" s="221"/>
      <c r="AQ2009" s="219"/>
      <c r="AR2009" s="219"/>
      <c r="AS2009" s="221"/>
      <c r="AT2009" s="221"/>
      <c r="AU2009" s="221"/>
      <c r="AV2009" s="221"/>
      <c r="AW2009" s="221"/>
      <c r="AX2009" s="221"/>
      <c r="AY2009" s="221"/>
      <c r="AZ2009" s="221"/>
    </row>
    <row r="2010" spans="1:52" x14ac:dyDescent="0.15">
      <c r="A2010" s="278"/>
      <c r="B2010" s="274"/>
      <c r="C2010" s="340"/>
      <c r="D2010" s="340"/>
      <c r="E2010" s="341"/>
      <c r="F2010" s="341"/>
      <c r="G2010" s="341"/>
      <c r="H2010" s="341"/>
      <c r="I2010" s="341"/>
      <c r="J2010" s="341"/>
      <c r="AH2010" s="221"/>
      <c r="AI2010" s="221"/>
      <c r="AJ2010" s="221"/>
      <c r="AK2010" s="221"/>
      <c r="AL2010" s="221"/>
      <c r="AM2010" s="221"/>
      <c r="AN2010" s="221"/>
      <c r="AO2010" s="221"/>
      <c r="AP2010" s="221"/>
      <c r="AQ2010" s="219"/>
      <c r="AR2010" s="219"/>
      <c r="AS2010" s="221"/>
      <c r="AT2010" s="221"/>
      <c r="AU2010" s="221"/>
      <c r="AV2010" s="221"/>
      <c r="AW2010" s="221"/>
      <c r="AX2010" s="221"/>
      <c r="AY2010" s="221"/>
      <c r="AZ2010" s="221"/>
    </row>
    <row r="2011" spans="1:52" x14ac:dyDescent="0.15">
      <c r="A2011" s="278"/>
      <c r="B2011" s="274"/>
      <c r="C2011" s="340"/>
      <c r="D2011" s="340"/>
      <c r="E2011" s="341"/>
      <c r="F2011" s="341"/>
      <c r="G2011" s="341"/>
      <c r="H2011" s="341"/>
      <c r="I2011" s="341"/>
      <c r="J2011" s="341"/>
      <c r="AH2011" s="221"/>
      <c r="AI2011" s="221"/>
      <c r="AJ2011" s="221"/>
      <c r="AK2011" s="221"/>
      <c r="AL2011" s="221"/>
      <c r="AM2011" s="221"/>
      <c r="AN2011" s="221"/>
      <c r="AO2011" s="221"/>
      <c r="AP2011" s="221"/>
      <c r="AQ2011" s="219"/>
      <c r="AR2011" s="219"/>
      <c r="AS2011" s="221"/>
      <c r="AT2011" s="221"/>
      <c r="AU2011" s="221"/>
      <c r="AV2011" s="221"/>
      <c r="AW2011" s="221"/>
      <c r="AX2011" s="221"/>
      <c r="AY2011" s="221"/>
      <c r="AZ2011" s="221"/>
    </row>
    <row r="2012" spans="1:52" x14ac:dyDescent="0.15">
      <c r="A2012" s="278"/>
      <c r="B2012" s="274"/>
      <c r="C2012" s="340"/>
      <c r="D2012" s="340"/>
      <c r="E2012" s="341"/>
      <c r="F2012" s="341"/>
      <c r="G2012" s="341"/>
      <c r="H2012" s="341"/>
      <c r="I2012" s="341"/>
      <c r="J2012" s="341"/>
      <c r="AH2012" s="221"/>
      <c r="AI2012" s="221"/>
      <c r="AJ2012" s="221"/>
      <c r="AK2012" s="221"/>
      <c r="AL2012" s="221"/>
      <c r="AM2012" s="221"/>
      <c r="AN2012" s="221"/>
      <c r="AO2012" s="221"/>
      <c r="AP2012" s="221"/>
      <c r="AQ2012" s="219"/>
      <c r="AR2012" s="219"/>
      <c r="AS2012" s="221"/>
      <c r="AT2012" s="221"/>
      <c r="AU2012" s="221"/>
      <c r="AV2012" s="221"/>
      <c r="AW2012" s="221"/>
      <c r="AX2012" s="221"/>
      <c r="AY2012" s="221"/>
      <c r="AZ2012" s="221"/>
    </row>
    <row r="2013" spans="1:52" x14ac:dyDescent="0.15">
      <c r="A2013" s="278"/>
      <c r="B2013" s="274"/>
      <c r="C2013" s="340"/>
      <c r="D2013" s="340"/>
      <c r="E2013" s="341"/>
      <c r="F2013" s="341"/>
      <c r="G2013" s="341"/>
      <c r="H2013" s="341"/>
      <c r="I2013" s="341"/>
      <c r="J2013" s="341"/>
      <c r="AH2013" s="221"/>
      <c r="AI2013" s="221"/>
      <c r="AJ2013" s="221"/>
      <c r="AK2013" s="221"/>
      <c r="AL2013" s="221"/>
      <c r="AM2013" s="221"/>
      <c r="AN2013" s="221"/>
      <c r="AO2013" s="221"/>
      <c r="AP2013" s="221"/>
      <c r="AQ2013" s="219"/>
      <c r="AR2013" s="219"/>
      <c r="AS2013" s="221"/>
      <c r="AT2013" s="221"/>
      <c r="AU2013" s="221"/>
      <c r="AV2013" s="221"/>
      <c r="AW2013" s="221"/>
      <c r="AX2013" s="221"/>
      <c r="AY2013" s="221"/>
      <c r="AZ2013" s="221"/>
    </row>
    <row r="2014" spans="1:52" x14ac:dyDescent="0.15">
      <c r="A2014" s="278"/>
      <c r="B2014" s="274"/>
      <c r="C2014" s="340"/>
      <c r="D2014" s="340"/>
      <c r="E2014" s="341"/>
      <c r="F2014" s="341"/>
      <c r="G2014" s="341"/>
      <c r="H2014" s="341"/>
      <c r="I2014" s="341"/>
      <c r="J2014" s="341"/>
      <c r="AH2014" s="221"/>
      <c r="AI2014" s="221"/>
      <c r="AJ2014" s="221"/>
      <c r="AK2014" s="221"/>
      <c r="AL2014" s="221"/>
      <c r="AM2014" s="221"/>
      <c r="AN2014" s="221"/>
      <c r="AO2014" s="221"/>
      <c r="AP2014" s="221"/>
      <c r="AQ2014" s="219"/>
      <c r="AR2014" s="219"/>
      <c r="AS2014" s="221"/>
      <c r="AT2014" s="221"/>
      <c r="AU2014" s="221"/>
      <c r="AV2014" s="221"/>
      <c r="AW2014" s="221"/>
      <c r="AX2014" s="221"/>
      <c r="AY2014" s="221"/>
      <c r="AZ2014" s="221"/>
    </row>
    <row r="2015" spans="1:52" x14ac:dyDescent="0.15">
      <c r="A2015" s="278"/>
      <c r="B2015" s="274"/>
      <c r="C2015" s="340"/>
      <c r="D2015" s="340"/>
      <c r="E2015" s="341"/>
      <c r="F2015" s="341"/>
      <c r="G2015" s="341"/>
      <c r="H2015" s="341"/>
      <c r="I2015" s="341"/>
      <c r="J2015" s="341"/>
      <c r="AH2015" s="221"/>
      <c r="AI2015" s="221"/>
      <c r="AJ2015" s="221"/>
      <c r="AK2015" s="221"/>
      <c r="AL2015" s="221"/>
      <c r="AM2015" s="221"/>
      <c r="AN2015" s="221"/>
      <c r="AO2015" s="221"/>
      <c r="AP2015" s="221"/>
      <c r="AQ2015" s="219"/>
      <c r="AR2015" s="219"/>
      <c r="AS2015" s="221"/>
      <c r="AT2015" s="221"/>
      <c r="AU2015" s="221"/>
      <c r="AV2015" s="221"/>
      <c r="AW2015" s="221"/>
      <c r="AX2015" s="221"/>
      <c r="AY2015" s="221"/>
      <c r="AZ2015" s="221"/>
    </row>
    <row r="2016" spans="1:52" x14ac:dyDescent="0.15">
      <c r="A2016" s="278"/>
      <c r="B2016" s="274"/>
      <c r="C2016" s="340"/>
      <c r="D2016" s="340"/>
      <c r="E2016" s="341"/>
      <c r="F2016" s="341"/>
      <c r="G2016" s="341"/>
      <c r="H2016" s="341"/>
      <c r="I2016" s="341"/>
      <c r="J2016" s="341"/>
      <c r="AH2016" s="221"/>
      <c r="AI2016" s="221"/>
      <c r="AJ2016" s="221"/>
      <c r="AK2016" s="221"/>
      <c r="AL2016" s="221"/>
      <c r="AM2016" s="221"/>
      <c r="AN2016" s="221"/>
      <c r="AO2016" s="221"/>
      <c r="AP2016" s="221"/>
      <c r="AQ2016" s="219"/>
      <c r="AR2016" s="219"/>
      <c r="AS2016" s="221"/>
      <c r="AT2016" s="221"/>
      <c r="AU2016" s="221"/>
      <c r="AV2016" s="221"/>
      <c r="AW2016" s="221"/>
      <c r="AX2016" s="221"/>
      <c r="AY2016" s="221"/>
      <c r="AZ2016" s="221"/>
    </row>
    <row r="2017" spans="1:52" x14ac:dyDescent="0.15">
      <c r="A2017" s="278"/>
      <c r="B2017" s="274"/>
      <c r="C2017" s="340"/>
      <c r="D2017" s="340"/>
      <c r="E2017" s="341"/>
      <c r="F2017" s="341"/>
      <c r="G2017" s="341"/>
      <c r="H2017" s="341"/>
      <c r="I2017" s="341"/>
      <c r="J2017" s="341"/>
      <c r="AH2017" s="221"/>
      <c r="AI2017" s="221"/>
      <c r="AJ2017" s="221"/>
      <c r="AK2017" s="221"/>
      <c r="AL2017" s="221"/>
      <c r="AM2017" s="221"/>
      <c r="AN2017" s="221"/>
      <c r="AO2017" s="221"/>
      <c r="AP2017" s="221"/>
      <c r="AQ2017" s="219"/>
      <c r="AR2017" s="219"/>
      <c r="AS2017" s="221"/>
      <c r="AT2017" s="221"/>
      <c r="AU2017" s="221"/>
      <c r="AV2017" s="221"/>
      <c r="AW2017" s="221"/>
      <c r="AX2017" s="221"/>
      <c r="AY2017" s="221"/>
      <c r="AZ2017" s="221"/>
    </row>
    <row r="2018" spans="1:52" x14ac:dyDescent="0.15">
      <c r="A2018" s="278"/>
      <c r="B2018" s="274"/>
      <c r="C2018" s="340"/>
      <c r="D2018" s="340"/>
      <c r="E2018" s="341"/>
      <c r="F2018" s="341"/>
      <c r="G2018" s="341"/>
      <c r="H2018" s="341"/>
      <c r="I2018" s="341"/>
      <c r="J2018" s="341"/>
      <c r="AH2018" s="221"/>
      <c r="AI2018" s="221"/>
      <c r="AJ2018" s="221"/>
      <c r="AK2018" s="221"/>
      <c r="AL2018" s="221"/>
      <c r="AM2018" s="221"/>
      <c r="AN2018" s="221"/>
      <c r="AO2018" s="221"/>
      <c r="AP2018" s="221"/>
      <c r="AQ2018" s="219"/>
      <c r="AR2018" s="219"/>
      <c r="AS2018" s="221"/>
      <c r="AT2018" s="221"/>
      <c r="AU2018" s="221"/>
      <c r="AV2018" s="221"/>
      <c r="AW2018" s="221"/>
      <c r="AX2018" s="221"/>
      <c r="AY2018" s="221"/>
      <c r="AZ2018" s="221"/>
    </row>
    <row r="2019" spans="1:52" x14ac:dyDescent="0.15">
      <c r="A2019" s="278"/>
      <c r="B2019" s="274"/>
      <c r="C2019" s="340"/>
      <c r="D2019" s="340"/>
      <c r="E2019" s="341"/>
      <c r="F2019" s="341"/>
      <c r="G2019" s="341"/>
      <c r="H2019" s="341"/>
      <c r="I2019" s="341"/>
      <c r="J2019" s="341"/>
      <c r="AH2019" s="221"/>
      <c r="AI2019" s="221"/>
      <c r="AJ2019" s="221"/>
      <c r="AK2019" s="221"/>
      <c r="AL2019" s="221"/>
      <c r="AM2019" s="221"/>
      <c r="AN2019" s="221"/>
      <c r="AO2019" s="221"/>
      <c r="AP2019" s="221"/>
      <c r="AQ2019" s="219"/>
      <c r="AR2019" s="219"/>
      <c r="AS2019" s="221"/>
      <c r="AT2019" s="221"/>
      <c r="AU2019" s="221"/>
      <c r="AV2019" s="221"/>
      <c r="AW2019" s="221"/>
      <c r="AX2019" s="221"/>
      <c r="AY2019" s="221"/>
      <c r="AZ2019" s="221"/>
    </row>
    <row r="2020" spans="1:52" x14ac:dyDescent="0.15">
      <c r="A2020" s="278"/>
      <c r="B2020" s="274"/>
      <c r="C2020" s="340"/>
      <c r="D2020" s="340"/>
      <c r="E2020" s="341"/>
      <c r="F2020" s="341"/>
      <c r="G2020" s="341"/>
      <c r="H2020" s="341"/>
      <c r="I2020" s="341"/>
      <c r="J2020" s="341"/>
      <c r="AH2020" s="221"/>
      <c r="AI2020" s="221"/>
      <c r="AJ2020" s="221"/>
      <c r="AK2020" s="221"/>
      <c r="AL2020" s="221"/>
      <c r="AM2020" s="221"/>
      <c r="AN2020" s="221"/>
      <c r="AO2020" s="221"/>
      <c r="AP2020" s="221"/>
      <c r="AQ2020" s="219"/>
      <c r="AR2020" s="219"/>
      <c r="AS2020" s="221"/>
      <c r="AT2020" s="221"/>
      <c r="AU2020" s="221"/>
      <c r="AV2020" s="221"/>
      <c r="AW2020" s="221"/>
      <c r="AX2020" s="221"/>
      <c r="AY2020" s="221"/>
      <c r="AZ2020" s="221"/>
    </row>
    <row r="2021" spans="1:52" x14ac:dyDescent="0.15">
      <c r="A2021" s="278"/>
      <c r="B2021" s="274"/>
      <c r="C2021" s="340"/>
      <c r="D2021" s="340"/>
      <c r="E2021" s="341"/>
      <c r="F2021" s="341"/>
      <c r="G2021" s="341"/>
      <c r="H2021" s="341"/>
      <c r="I2021" s="341"/>
      <c r="J2021" s="341"/>
      <c r="AH2021" s="221"/>
      <c r="AI2021" s="221"/>
      <c r="AJ2021" s="221"/>
      <c r="AK2021" s="221"/>
      <c r="AL2021" s="221"/>
      <c r="AM2021" s="221"/>
      <c r="AN2021" s="221"/>
      <c r="AO2021" s="221"/>
      <c r="AP2021" s="221"/>
      <c r="AQ2021" s="219"/>
      <c r="AR2021" s="219"/>
      <c r="AS2021" s="221"/>
      <c r="AT2021" s="221"/>
      <c r="AU2021" s="221"/>
      <c r="AV2021" s="221"/>
      <c r="AW2021" s="221"/>
      <c r="AX2021" s="221"/>
      <c r="AY2021" s="221"/>
      <c r="AZ2021" s="221"/>
    </row>
    <row r="2022" spans="1:52" x14ac:dyDescent="0.15">
      <c r="A2022" s="278"/>
      <c r="B2022" s="274"/>
      <c r="C2022" s="340"/>
      <c r="D2022" s="340"/>
      <c r="E2022" s="341"/>
      <c r="F2022" s="341"/>
      <c r="G2022" s="341"/>
      <c r="H2022" s="341"/>
      <c r="I2022" s="341"/>
      <c r="J2022" s="341"/>
      <c r="AH2022" s="221"/>
      <c r="AI2022" s="221"/>
      <c r="AJ2022" s="221"/>
      <c r="AK2022" s="221"/>
      <c r="AL2022" s="221"/>
      <c r="AM2022" s="221"/>
      <c r="AN2022" s="221"/>
      <c r="AO2022" s="221"/>
      <c r="AP2022" s="221"/>
      <c r="AQ2022" s="219"/>
      <c r="AR2022" s="219"/>
      <c r="AS2022" s="221"/>
      <c r="AT2022" s="221"/>
      <c r="AU2022" s="221"/>
      <c r="AV2022" s="221"/>
      <c r="AW2022" s="221"/>
      <c r="AX2022" s="221"/>
      <c r="AY2022" s="221"/>
      <c r="AZ2022" s="221"/>
    </row>
    <row r="2023" spans="1:52" x14ac:dyDescent="0.15">
      <c r="A2023" s="278"/>
      <c r="B2023" s="274"/>
      <c r="C2023" s="340"/>
      <c r="D2023" s="340"/>
      <c r="E2023" s="341"/>
      <c r="F2023" s="341"/>
      <c r="G2023" s="341"/>
      <c r="H2023" s="341"/>
      <c r="I2023" s="341"/>
      <c r="J2023" s="341"/>
      <c r="AH2023" s="221"/>
      <c r="AI2023" s="221"/>
      <c r="AJ2023" s="221"/>
      <c r="AK2023" s="221"/>
      <c r="AL2023" s="221"/>
      <c r="AM2023" s="221"/>
      <c r="AN2023" s="221"/>
      <c r="AO2023" s="221"/>
      <c r="AP2023" s="221"/>
      <c r="AQ2023" s="219"/>
      <c r="AR2023" s="219"/>
      <c r="AS2023" s="221"/>
      <c r="AT2023" s="221"/>
      <c r="AU2023" s="221"/>
      <c r="AV2023" s="221"/>
      <c r="AW2023" s="221"/>
      <c r="AX2023" s="221"/>
      <c r="AY2023" s="221"/>
      <c r="AZ2023" s="221"/>
    </row>
    <row r="2024" spans="1:52" x14ac:dyDescent="0.15">
      <c r="A2024" s="278"/>
      <c r="B2024" s="274"/>
      <c r="C2024" s="340"/>
      <c r="D2024" s="340"/>
      <c r="E2024" s="341"/>
      <c r="F2024" s="341"/>
      <c r="G2024" s="341"/>
      <c r="H2024" s="341"/>
      <c r="I2024" s="341"/>
      <c r="J2024" s="341"/>
      <c r="AH2024" s="221"/>
      <c r="AI2024" s="221"/>
      <c r="AJ2024" s="221"/>
      <c r="AK2024" s="221"/>
      <c r="AL2024" s="221"/>
      <c r="AM2024" s="221"/>
      <c r="AN2024" s="221"/>
      <c r="AO2024" s="221"/>
      <c r="AP2024" s="221"/>
      <c r="AQ2024" s="219"/>
      <c r="AR2024" s="219"/>
      <c r="AS2024" s="221"/>
      <c r="AT2024" s="221"/>
      <c r="AU2024" s="221"/>
      <c r="AV2024" s="221"/>
      <c r="AW2024" s="221"/>
      <c r="AX2024" s="221"/>
      <c r="AY2024" s="221"/>
      <c r="AZ2024" s="221"/>
    </row>
    <row r="2025" spans="1:52" x14ac:dyDescent="0.15">
      <c r="A2025" s="278"/>
      <c r="B2025" s="274"/>
      <c r="C2025" s="340"/>
      <c r="D2025" s="340"/>
      <c r="E2025" s="341"/>
      <c r="F2025" s="341"/>
      <c r="G2025" s="341"/>
      <c r="H2025" s="341"/>
      <c r="I2025" s="341"/>
      <c r="J2025" s="341"/>
      <c r="AH2025" s="221"/>
      <c r="AI2025" s="221"/>
      <c r="AJ2025" s="221"/>
      <c r="AK2025" s="221"/>
      <c r="AL2025" s="221"/>
      <c r="AM2025" s="221"/>
      <c r="AN2025" s="221"/>
      <c r="AO2025" s="221"/>
      <c r="AP2025" s="221"/>
      <c r="AQ2025" s="219"/>
      <c r="AR2025" s="219"/>
      <c r="AS2025" s="221"/>
      <c r="AT2025" s="221"/>
      <c r="AU2025" s="221"/>
      <c r="AV2025" s="221"/>
      <c r="AW2025" s="221"/>
      <c r="AX2025" s="221"/>
      <c r="AY2025" s="221"/>
      <c r="AZ2025" s="221"/>
    </row>
    <row r="2026" spans="1:52" x14ac:dyDescent="0.15">
      <c r="A2026" s="278"/>
      <c r="B2026" s="274"/>
      <c r="C2026" s="340"/>
      <c r="D2026" s="340"/>
      <c r="E2026" s="341"/>
      <c r="F2026" s="341"/>
      <c r="G2026" s="341"/>
      <c r="H2026" s="341"/>
      <c r="I2026" s="341"/>
      <c r="J2026" s="341"/>
      <c r="AH2026" s="221"/>
      <c r="AI2026" s="221"/>
      <c r="AJ2026" s="221"/>
      <c r="AK2026" s="221"/>
      <c r="AL2026" s="221"/>
      <c r="AM2026" s="221"/>
      <c r="AN2026" s="221"/>
      <c r="AO2026" s="221"/>
      <c r="AP2026" s="221"/>
      <c r="AQ2026" s="219"/>
      <c r="AR2026" s="219"/>
      <c r="AS2026" s="221"/>
      <c r="AT2026" s="221"/>
      <c r="AU2026" s="221"/>
      <c r="AV2026" s="221"/>
      <c r="AW2026" s="221"/>
      <c r="AX2026" s="221"/>
      <c r="AY2026" s="221"/>
      <c r="AZ2026" s="221"/>
    </row>
    <row r="2027" spans="1:52" x14ac:dyDescent="0.15">
      <c r="A2027" s="278"/>
      <c r="B2027" s="274"/>
      <c r="C2027" s="340"/>
      <c r="D2027" s="340"/>
      <c r="E2027" s="341"/>
      <c r="F2027" s="341"/>
      <c r="G2027" s="341"/>
      <c r="H2027" s="341"/>
      <c r="I2027" s="341"/>
      <c r="J2027" s="341"/>
      <c r="AH2027" s="221"/>
      <c r="AI2027" s="221"/>
      <c r="AJ2027" s="221"/>
      <c r="AK2027" s="221"/>
      <c r="AL2027" s="221"/>
      <c r="AM2027" s="221"/>
      <c r="AN2027" s="221"/>
      <c r="AO2027" s="221"/>
      <c r="AP2027" s="221"/>
      <c r="AQ2027" s="219"/>
      <c r="AR2027" s="219"/>
      <c r="AS2027" s="221"/>
      <c r="AT2027" s="221"/>
      <c r="AU2027" s="221"/>
      <c r="AV2027" s="221"/>
      <c r="AW2027" s="221"/>
      <c r="AX2027" s="221"/>
      <c r="AY2027" s="221"/>
      <c r="AZ2027" s="221"/>
    </row>
    <row r="2028" spans="1:52" x14ac:dyDescent="0.15">
      <c r="A2028" s="278"/>
      <c r="B2028" s="274"/>
      <c r="C2028" s="340"/>
      <c r="D2028" s="340"/>
      <c r="E2028" s="341"/>
      <c r="F2028" s="341"/>
      <c r="G2028" s="341"/>
      <c r="H2028" s="341"/>
      <c r="I2028" s="341"/>
      <c r="J2028" s="341"/>
      <c r="AH2028" s="221"/>
      <c r="AI2028" s="221"/>
      <c r="AJ2028" s="221"/>
      <c r="AK2028" s="221"/>
      <c r="AL2028" s="221"/>
      <c r="AM2028" s="221"/>
      <c r="AN2028" s="221"/>
      <c r="AO2028" s="221"/>
      <c r="AP2028" s="221"/>
      <c r="AQ2028" s="219"/>
      <c r="AR2028" s="219"/>
      <c r="AS2028" s="221"/>
      <c r="AT2028" s="221"/>
      <c r="AU2028" s="221"/>
      <c r="AV2028" s="221"/>
      <c r="AW2028" s="221"/>
      <c r="AX2028" s="221"/>
      <c r="AY2028" s="221"/>
      <c r="AZ2028" s="221"/>
    </row>
    <row r="2029" spans="1:52" x14ac:dyDescent="0.15">
      <c r="A2029" s="278"/>
      <c r="B2029" s="274"/>
      <c r="C2029" s="340"/>
      <c r="D2029" s="340"/>
      <c r="E2029" s="341"/>
      <c r="F2029" s="341"/>
      <c r="G2029" s="341"/>
      <c r="H2029" s="341"/>
      <c r="I2029" s="341"/>
      <c r="J2029" s="341"/>
      <c r="AH2029" s="221"/>
      <c r="AI2029" s="221"/>
      <c r="AJ2029" s="221"/>
      <c r="AK2029" s="221"/>
      <c r="AL2029" s="221"/>
      <c r="AM2029" s="221"/>
      <c r="AN2029" s="221"/>
      <c r="AO2029" s="221"/>
      <c r="AP2029" s="221"/>
      <c r="AQ2029" s="219"/>
      <c r="AR2029" s="219"/>
      <c r="AS2029" s="221"/>
      <c r="AT2029" s="221"/>
      <c r="AU2029" s="221"/>
      <c r="AV2029" s="221"/>
      <c r="AW2029" s="221"/>
      <c r="AX2029" s="221"/>
      <c r="AY2029" s="221"/>
      <c r="AZ2029" s="221"/>
    </row>
    <row r="2030" spans="1:52" x14ac:dyDescent="0.15">
      <c r="A2030" s="278"/>
      <c r="B2030" s="274"/>
      <c r="C2030" s="340"/>
      <c r="D2030" s="340"/>
      <c r="E2030" s="341"/>
      <c r="F2030" s="341"/>
      <c r="G2030" s="341"/>
      <c r="H2030" s="341"/>
      <c r="I2030" s="341"/>
      <c r="J2030" s="341"/>
      <c r="AH2030" s="221"/>
      <c r="AI2030" s="221"/>
      <c r="AJ2030" s="221"/>
      <c r="AK2030" s="221"/>
      <c r="AL2030" s="221"/>
      <c r="AM2030" s="221"/>
      <c r="AN2030" s="221"/>
      <c r="AO2030" s="221"/>
      <c r="AP2030" s="221"/>
      <c r="AQ2030" s="219"/>
      <c r="AR2030" s="219"/>
      <c r="AS2030" s="221"/>
      <c r="AT2030" s="221"/>
      <c r="AU2030" s="221"/>
      <c r="AV2030" s="221"/>
      <c r="AW2030" s="221"/>
      <c r="AX2030" s="221"/>
      <c r="AY2030" s="221"/>
      <c r="AZ2030" s="221"/>
    </row>
    <row r="2031" spans="1:52" x14ac:dyDescent="0.15">
      <c r="A2031" s="278"/>
      <c r="B2031" s="274"/>
      <c r="C2031" s="340"/>
      <c r="D2031" s="340"/>
      <c r="E2031" s="341"/>
      <c r="F2031" s="341"/>
      <c r="G2031" s="341"/>
      <c r="H2031" s="341"/>
      <c r="I2031" s="341"/>
      <c r="J2031" s="341"/>
      <c r="AH2031" s="221"/>
      <c r="AI2031" s="221"/>
      <c r="AJ2031" s="221"/>
      <c r="AK2031" s="221"/>
      <c r="AL2031" s="221"/>
      <c r="AM2031" s="221"/>
      <c r="AN2031" s="221"/>
      <c r="AO2031" s="221"/>
      <c r="AP2031" s="221"/>
      <c r="AQ2031" s="219"/>
      <c r="AR2031" s="219"/>
      <c r="AS2031" s="221"/>
      <c r="AT2031" s="221"/>
      <c r="AU2031" s="221"/>
      <c r="AV2031" s="221"/>
      <c r="AW2031" s="221"/>
      <c r="AX2031" s="221"/>
      <c r="AY2031" s="221"/>
      <c r="AZ2031" s="221"/>
    </row>
    <row r="2032" spans="1:52" x14ac:dyDescent="0.15">
      <c r="A2032" s="278"/>
      <c r="B2032" s="274"/>
      <c r="C2032" s="340"/>
      <c r="D2032" s="340"/>
      <c r="E2032" s="341"/>
      <c r="F2032" s="341"/>
      <c r="G2032" s="341"/>
      <c r="H2032" s="341"/>
      <c r="I2032" s="341"/>
      <c r="J2032" s="341"/>
      <c r="AH2032" s="221"/>
      <c r="AI2032" s="221"/>
      <c r="AJ2032" s="221"/>
      <c r="AK2032" s="221"/>
      <c r="AL2032" s="221"/>
      <c r="AM2032" s="221"/>
      <c r="AN2032" s="221"/>
      <c r="AO2032" s="221"/>
      <c r="AP2032" s="221"/>
      <c r="AQ2032" s="219"/>
      <c r="AR2032" s="219"/>
      <c r="AS2032" s="221"/>
      <c r="AT2032" s="221"/>
      <c r="AU2032" s="221"/>
      <c r="AV2032" s="221"/>
      <c r="AW2032" s="221"/>
      <c r="AX2032" s="221"/>
      <c r="AY2032" s="221"/>
      <c r="AZ2032" s="221"/>
    </row>
    <row r="2033" spans="1:52" x14ac:dyDescent="0.15">
      <c r="A2033" s="278"/>
      <c r="B2033" s="274"/>
      <c r="C2033" s="340"/>
      <c r="D2033" s="340"/>
      <c r="E2033" s="341"/>
      <c r="F2033" s="341"/>
      <c r="G2033" s="341"/>
      <c r="H2033" s="341"/>
      <c r="I2033" s="341"/>
      <c r="J2033" s="341"/>
      <c r="AH2033" s="221"/>
      <c r="AI2033" s="221"/>
      <c r="AJ2033" s="221"/>
      <c r="AK2033" s="221"/>
      <c r="AL2033" s="221"/>
      <c r="AM2033" s="221"/>
      <c r="AN2033" s="221"/>
      <c r="AO2033" s="221"/>
      <c r="AP2033" s="221"/>
      <c r="AQ2033" s="219"/>
      <c r="AR2033" s="219"/>
      <c r="AS2033" s="221"/>
      <c r="AT2033" s="221"/>
      <c r="AU2033" s="221"/>
      <c r="AV2033" s="221"/>
      <c r="AW2033" s="221"/>
      <c r="AX2033" s="221"/>
      <c r="AY2033" s="221"/>
      <c r="AZ2033" s="221"/>
    </row>
    <row r="2034" spans="1:52" x14ac:dyDescent="0.15">
      <c r="A2034" s="278"/>
      <c r="B2034" s="274"/>
      <c r="C2034" s="340"/>
      <c r="D2034" s="340"/>
      <c r="E2034" s="341"/>
      <c r="F2034" s="341"/>
      <c r="G2034" s="341"/>
      <c r="H2034" s="341"/>
      <c r="I2034" s="341"/>
      <c r="J2034" s="341"/>
      <c r="AH2034" s="221"/>
      <c r="AI2034" s="221"/>
      <c r="AJ2034" s="221"/>
      <c r="AK2034" s="221"/>
      <c r="AL2034" s="221"/>
      <c r="AM2034" s="221"/>
      <c r="AN2034" s="221"/>
      <c r="AO2034" s="221"/>
      <c r="AP2034" s="221"/>
      <c r="AQ2034" s="219"/>
      <c r="AR2034" s="219"/>
      <c r="AS2034" s="221"/>
      <c r="AT2034" s="221"/>
      <c r="AU2034" s="221"/>
      <c r="AV2034" s="221"/>
      <c r="AW2034" s="221"/>
      <c r="AX2034" s="221"/>
      <c r="AY2034" s="221"/>
      <c r="AZ2034" s="221"/>
    </row>
    <row r="2035" spans="1:52" x14ac:dyDescent="0.15">
      <c r="A2035" s="278"/>
      <c r="B2035" s="274"/>
      <c r="C2035" s="340"/>
      <c r="D2035" s="340"/>
      <c r="E2035" s="341"/>
      <c r="F2035" s="341"/>
      <c r="G2035" s="341"/>
      <c r="H2035" s="341"/>
      <c r="I2035" s="341"/>
      <c r="J2035" s="341"/>
      <c r="AH2035" s="221"/>
      <c r="AI2035" s="221"/>
      <c r="AJ2035" s="221"/>
      <c r="AK2035" s="221"/>
      <c r="AL2035" s="221"/>
      <c r="AM2035" s="221"/>
      <c r="AN2035" s="221"/>
      <c r="AO2035" s="221"/>
      <c r="AP2035" s="221"/>
      <c r="AQ2035" s="219"/>
      <c r="AR2035" s="219"/>
      <c r="AS2035" s="221"/>
      <c r="AT2035" s="221"/>
      <c r="AU2035" s="221"/>
      <c r="AV2035" s="221"/>
      <c r="AW2035" s="221"/>
      <c r="AX2035" s="221"/>
      <c r="AY2035" s="221"/>
      <c r="AZ2035" s="221"/>
    </row>
    <row r="2036" spans="1:52" x14ac:dyDescent="0.15">
      <c r="A2036" s="278"/>
      <c r="B2036" s="274"/>
      <c r="C2036" s="340"/>
      <c r="D2036" s="340"/>
      <c r="E2036" s="341"/>
      <c r="F2036" s="341"/>
      <c r="G2036" s="341"/>
      <c r="H2036" s="341"/>
      <c r="I2036" s="341"/>
      <c r="J2036" s="341"/>
      <c r="AH2036" s="221"/>
      <c r="AI2036" s="221"/>
      <c r="AJ2036" s="221"/>
      <c r="AK2036" s="221"/>
      <c r="AL2036" s="221"/>
      <c r="AM2036" s="221"/>
      <c r="AN2036" s="221"/>
      <c r="AO2036" s="221"/>
      <c r="AP2036" s="221"/>
      <c r="AQ2036" s="219"/>
      <c r="AR2036" s="219"/>
      <c r="AS2036" s="221"/>
      <c r="AT2036" s="221"/>
      <c r="AU2036" s="221"/>
      <c r="AV2036" s="221"/>
      <c r="AW2036" s="221"/>
      <c r="AX2036" s="221"/>
      <c r="AY2036" s="221"/>
      <c r="AZ2036" s="221"/>
    </row>
    <row r="2037" spans="1:52" x14ac:dyDescent="0.15">
      <c r="A2037" s="278"/>
      <c r="B2037" s="274"/>
      <c r="C2037" s="340"/>
      <c r="D2037" s="340"/>
      <c r="E2037" s="341"/>
      <c r="F2037" s="341"/>
      <c r="G2037" s="341"/>
      <c r="H2037" s="341"/>
      <c r="I2037" s="341"/>
      <c r="J2037" s="341"/>
      <c r="AH2037" s="221"/>
      <c r="AI2037" s="221"/>
      <c r="AJ2037" s="221"/>
      <c r="AK2037" s="221"/>
      <c r="AL2037" s="221"/>
      <c r="AM2037" s="221"/>
      <c r="AN2037" s="221"/>
      <c r="AO2037" s="221"/>
      <c r="AP2037" s="221"/>
      <c r="AQ2037" s="219"/>
      <c r="AR2037" s="219"/>
      <c r="AS2037" s="221"/>
      <c r="AT2037" s="221"/>
      <c r="AU2037" s="221"/>
      <c r="AV2037" s="221"/>
      <c r="AW2037" s="221"/>
      <c r="AX2037" s="221"/>
      <c r="AY2037" s="221"/>
      <c r="AZ2037" s="221"/>
    </row>
    <row r="2038" spans="1:52" x14ac:dyDescent="0.15">
      <c r="A2038" s="278"/>
      <c r="B2038" s="274"/>
      <c r="C2038" s="340"/>
      <c r="D2038" s="340"/>
      <c r="E2038" s="341"/>
      <c r="F2038" s="341"/>
      <c r="G2038" s="341"/>
      <c r="H2038" s="341"/>
      <c r="I2038" s="341"/>
      <c r="J2038" s="341"/>
      <c r="AH2038" s="221"/>
      <c r="AI2038" s="221"/>
      <c r="AJ2038" s="221"/>
      <c r="AK2038" s="221"/>
      <c r="AL2038" s="221"/>
      <c r="AM2038" s="221"/>
      <c r="AN2038" s="221"/>
      <c r="AO2038" s="221"/>
      <c r="AP2038" s="221"/>
      <c r="AQ2038" s="219"/>
      <c r="AR2038" s="219"/>
      <c r="AS2038" s="221"/>
      <c r="AT2038" s="221"/>
      <c r="AU2038" s="221"/>
      <c r="AV2038" s="221"/>
      <c r="AW2038" s="221"/>
      <c r="AX2038" s="221"/>
      <c r="AY2038" s="221"/>
      <c r="AZ2038" s="221"/>
    </row>
    <row r="2039" spans="1:52" x14ac:dyDescent="0.15">
      <c r="A2039" s="278"/>
      <c r="B2039" s="274"/>
      <c r="C2039" s="340"/>
      <c r="D2039" s="340"/>
      <c r="E2039" s="341"/>
      <c r="F2039" s="341"/>
      <c r="G2039" s="341"/>
      <c r="H2039" s="341"/>
      <c r="I2039" s="341"/>
      <c r="J2039" s="341"/>
      <c r="AH2039" s="221"/>
      <c r="AI2039" s="221"/>
      <c r="AJ2039" s="221"/>
      <c r="AK2039" s="221"/>
      <c r="AL2039" s="221"/>
      <c r="AM2039" s="221"/>
      <c r="AN2039" s="221"/>
      <c r="AO2039" s="221"/>
      <c r="AP2039" s="221"/>
      <c r="AQ2039" s="219"/>
      <c r="AR2039" s="219"/>
      <c r="AS2039" s="221"/>
      <c r="AT2039" s="221"/>
      <c r="AU2039" s="221"/>
      <c r="AV2039" s="221"/>
      <c r="AW2039" s="221"/>
      <c r="AX2039" s="221"/>
      <c r="AY2039" s="221"/>
      <c r="AZ2039" s="221"/>
    </row>
    <row r="2040" spans="1:52" x14ac:dyDescent="0.15">
      <c r="A2040" s="278"/>
      <c r="B2040" s="274"/>
      <c r="C2040" s="340"/>
      <c r="D2040" s="340"/>
      <c r="E2040" s="341"/>
      <c r="F2040" s="341"/>
      <c r="G2040" s="341"/>
      <c r="H2040" s="341"/>
      <c r="I2040" s="341"/>
      <c r="J2040" s="341"/>
      <c r="AH2040" s="221"/>
      <c r="AI2040" s="221"/>
      <c r="AJ2040" s="221"/>
      <c r="AK2040" s="221"/>
      <c r="AL2040" s="221"/>
      <c r="AM2040" s="221"/>
      <c r="AN2040" s="221"/>
      <c r="AO2040" s="221"/>
      <c r="AP2040" s="221"/>
      <c r="AQ2040" s="219"/>
      <c r="AR2040" s="219"/>
      <c r="AS2040" s="221"/>
      <c r="AT2040" s="221"/>
      <c r="AU2040" s="221"/>
      <c r="AV2040" s="221"/>
      <c r="AW2040" s="221"/>
      <c r="AX2040" s="221"/>
      <c r="AY2040" s="221"/>
      <c r="AZ2040" s="221"/>
    </row>
    <row r="2041" spans="1:52" x14ac:dyDescent="0.15">
      <c r="A2041" s="278"/>
      <c r="B2041" s="274"/>
      <c r="C2041" s="340"/>
      <c r="D2041" s="340"/>
      <c r="E2041" s="341"/>
      <c r="F2041" s="341"/>
      <c r="G2041" s="341"/>
      <c r="H2041" s="341"/>
      <c r="I2041" s="341"/>
      <c r="J2041" s="341"/>
      <c r="AH2041" s="221"/>
      <c r="AI2041" s="221"/>
      <c r="AJ2041" s="221"/>
      <c r="AK2041" s="221"/>
      <c r="AL2041" s="221"/>
      <c r="AM2041" s="221"/>
      <c r="AN2041" s="221"/>
      <c r="AO2041" s="221"/>
      <c r="AP2041" s="221"/>
      <c r="AQ2041" s="219"/>
      <c r="AR2041" s="219"/>
      <c r="AS2041" s="221"/>
      <c r="AT2041" s="221"/>
      <c r="AU2041" s="221"/>
      <c r="AV2041" s="221"/>
      <c r="AW2041" s="221"/>
      <c r="AX2041" s="221"/>
      <c r="AY2041" s="221"/>
      <c r="AZ2041" s="221"/>
    </row>
    <row r="2042" spans="1:52" x14ac:dyDescent="0.15">
      <c r="A2042" s="278"/>
      <c r="B2042" s="274"/>
      <c r="C2042" s="340"/>
      <c r="D2042" s="340"/>
      <c r="E2042" s="341"/>
      <c r="F2042" s="341"/>
      <c r="G2042" s="341"/>
      <c r="H2042" s="341"/>
      <c r="I2042" s="341"/>
      <c r="J2042" s="341"/>
      <c r="AH2042" s="221"/>
      <c r="AI2042" s="221"/>
      <c r="AJ2042" s="221"/>
      <c r="AK2042" s="221"/>
      <c r="AL2042" s="221"/>
      <c r="AM2042" s="221"/>
      <c r="AN2042" s="221"/>
      <c r="AO2042" s="221"/>
      <c r="AP2042" s="221"/>
      <c r="AQ2042" s="219"/>
      <c r="AR2042" s="219"/>
      <c r="AS2042" s="221"/>
      <c r="AT2042" s="221"/>
      <c r="AU2042" s="221"/>
      <c r="AV2042" s="221"/>
      <c r="AW2042" s="221"/>
      <c r="AX2042" s="221"/>
      <c r="AY2042" s="221"/>
      <c r="AZ2042" s="221"/>
    </row>
    <row r="2043" spans="1:52" x14ac:dyDescent="0.15">
      <c r="A2043" s="278"/>
      <c r="B2043" s="274"/>
      <c r="C2043" s="340"/>
      <c r="D2043" s="340"/>
      <c r="E2043" s="341"/>
      <c r="F2043" s="341"/>
      <c r="G2043" s="341"/>
      <c r="H2043" s="341"/>
      <c r="I2043" s="341"/>
      <c r="J2043" s="341"/>
      <c r="AH2043" s="221"/>
      <c r="AI2043" s="221"/>
      <c r="AJ2043" s="221"/>
      <c r="AK2043" s="221"/>
      <c r="AL2043" s="221"/>
      <c r="AM2043" s="221"/>
      <c r="AN2043" s="221"/>
      <c r="AO2043" s="221"/>
      <c r="AP2043" s="221"/>
      <c r="AQ2043" s="219"/>
      <c r="AR2043" s="219"/>
      <c r="AS2043" s="221"/>
      <c r="AT2043" s="221"/>
      <c r="AU2043" s="221"/>
      <c r="AV2043" s="221"/>
      <c r="AW2043" s="221"/>
      <c r="AX2043" s="221"/>
      <c r="AY2043" s="221"/>
      <c r="AZ2043" s="221"/>
    </row>
    <row r="2044" spans="1:52" x14ac:dyDescent="0.15">
      <c r="A2044" s="278"/>
      <c r="B2044" s="274"/>
      <c r="C2044" s="340"/>
      <c r="D2044" s="340"/>
      <c r="E2044" s="341"/>
      <c r="F2044" s="341"/>
      <c r="G2044" s="341"/>
      <c r="H2044" s="341"/>
      <c r="I2044" s="341"/>
      <c r="J2044" s="341"/>
      <c r="AH2044" s="221"/>
      <c r="AI2044" s="221"/>
      <c r="AJ2044" s="221"/>
      <c r="AK2044" s="221"/>
      <c r="AL2044" s="221"/>
      <c r="AM2044" s="221"/>
      <c r="AN2044" s="221"/>
      <c r="AO2044" s="221"/>
      <c r="AP2044" s="221"/>
      <c r="AQ2044" s="219"/>
      <c r="AR2044" s="219"/>
      <c r="AS2044" s="221"/>
      <c r="AT2044" s="221"/>
      <c r="AU2044" s="221"/>
      <c r="AV2044" s="221"/>
      <c r="AW2044" s="221"/>
      <c r="AX2044" s="221"/>
      <c r="AY2044" s="221"/>
      <c r="AZ2044" s="221"/>
    </row>
    <row r="2045" spans="1:52" x14ac:dyDescent="0.15">
      <c r="A2045" s="278"/>
      <c r="B2045" s="274"/>
      <c r="C2045" s="340"/>
      <c r="D2045" s="340"/>
      <c r="E2045" s="341"/>
      <c r="F2045" s="341"/>
      <c r="G2045" s="341"/>
      <c r="H2045" s="341"/>
      <c r="I2045" s="341"/>
      <c r="J2045" s="341"/>
      <c r="AH2045" s="221"/>
      <c r="AI2045" s="221"/>
      <c r="AJ2045" s="221"/>
      <c r="AK2045" s="221"/>
      <c r="AL2045" s="221"/>
      <c r="AM2045" s="221"/>
      <c r="AN2045" s="221"/>
      <c r="AO2045" s="221"/>
      <c r="AP2045" s="221"/>
      <c r="AQ2045" s="219"/>
      <c r="AR2045" s="219"/>
      <c r="AS2045" s="221"/>
      <c r="AT2045" s="221"/>
      <c r="AU2045" s="221"/>
      <c r="AV2045" s="221"/>
      <c r="AW2045" s="221"/>
      <c r="AX2045" s="221"/>
      <c r="AY2045" s="221"/>
      <c r="AZ2045" s="221"/>
    </row>
    <row r="2046" spans="1:52" x14ac:dyDescent="0.15">
      <c r="A2046" s="278"/>
      <c r="B2046" s="274"/>
      <c r="C2046" s="340"/>
      <c r="D2046" s="340"/>
      <c r="E2046" s="341"/>
      <c r="F2046" s="341"/>
      <c r="G2046" s="341"/>
      <c r="H2046" s="341"/>
      <c r="I2046" s="341"/>
      <c r="J2046" s="341"/>
      <c r="AH2046" s="221"/>
      <c r="AI2046" s="221"/>
      <c r="AJ2046" s="221"/>
      <c r="AK2046" s="221"/>
      <c r="AL2046" s="221"/>
      <c r="AM2046" s="221"/>
      <c r="AN2046" s="221"/>
      <c r="AO2046" s="221"/>
      <c r="AP2046" s="221"/>
      <c r="AQ2046" s="219"/>
      <c r="AR2046" s="219"/>
      <c r="AS2046" s="221"/>
      <c r="AT2046" s="221"/>
      <c r="AU2046" s="221"/>
      <c r="AV2046" s="221"/>
      <c r="AW2046" s="221"/>
      <c r="AX2046" s="221"/>
      <c r="AY2046" s="221"/>
      <c r="AZ2046" s="221"/>
    </row>
    <row r="2047" spans="1:52" x14ac:dyDescent="0.15">
      <c r="A2047" s="278"/>
      <c r="B2047" s="274"/>
      <c r="C2047" s="340"/>
      <c r="D2047" s="340"/>
      <c r="E2047" s="341"/>
      <c r="F2047" s="341"/>
      <c r="G2047" s="341"/>
      <c r="H2047" s="341"/>
      <c r="I2047" s="341"/>
      <c r="J2047" s="341"/>
      <c r="AH2047" s="221"/>
      <c r="AI2047" s="221"/>
      <c r="AJ2047" s="221"/>
      <c r="AK2047" s="221"/>
      <c r="AL2047" s="221"/>
      <c r="AM2047" s="221"/>
      <c r="AN2047" s="221"/>
      <c r="AO2047" s="221"/>
      <c r="AP2047" s="221"/>
      <c r="AQ2047" s="219"/>
      <c r="AR2047" s="219"/>
      <c r="AS2047" s="221"/>
      <c r="AT2047" s="221"/>
      <c r="AU2047" s="221"/>
      <c r="AV2047" s="221"/>
      <c r="AW2047" s="221"/>
      <c r="AX2047" s="221"/>
      <c r="AY2047" s="221"/>
      <c r="AZ2047" s="221"/>
    </row>
    <row r="2048" spans="1:52" x14ac:dyDescent="0.15">
      <c r="A2048" s="278"/>
      <c r="B2048" s="274"/>
      <c r="C2048" s="340"/>
      <c r="D2048" s="340"/>
      <c r="E2048" s="341"/>
      <c r="F2048" s="341"/>
      <c r="G2048" s="341"/>
      <c r="H2048" s="341"/>
      <c r="I2048" s="341"/>
      <c r="J2048" s="341"/>
      <c r="AH2048" s="221"/>
      <c r="AI2048" s="221"/>
      <c r="AJ2048" s="221"/>
      <c r="AK2048" s="221"/>
      <c r="AL2048" s="221"/>
      <c r="AM2048" s="221"/>
      <c r="AN2048" s="221"/>
      <c r="AO2048" s="221"/>
      <c r="AP2048" s="221"/>
      <c r="AQ2048" s="219"/>
      <c r="AR2048" s="219"/>
      <c r="AS2048" s="221"/>
      <c r="AT2048" s="221"/>
      <c r="AU2048" s="221"/>
      <c r="AV2048" s="221"/>
      <c r="AW2048" s="221"/>
      <c r="AX2048" s="221"/>
      <c r="AY2048" s="221"/>
      <c r="AZ2048" s="221"/>
    </row>
    <row r="2049" spans="1:52" x14ac:dyDescent="0.15">
      <c r="A2049" s="278"/>
      <c r="B2049" s="274"/>
      <c r="C2049" s="340"/>
      <c r="D2049" s="340"/>
      <c r="E2049" s="341"/>
      <c r="F2049" s="341"/>
      <c r="G2049" s="341"/>
      <c r="H2049" s="341"/>
      <c r="I2049" s="341"/>
      <c r="J2049" s="341"/>
      <c r="AH2049" s="221"/>
      <c r="AI2049" s="221"/>
      <c r="AJ2049" s="221"/>
      <c r="AK2049" s="221"/>
      <c r="AL2049" s="221"/>
      <c r="AM2049" s="221"/>
      <c r="AN2049" s="221"/>
      <c r="AO2049" s="221"/>
      <c r="AP2049" s="221"/>
      <c r="AQ2049" s="219"/>
      <c r="AR2049" s="219"/>
      <c r="AS2049" s="221"/>
      <c r="AT2049" s="221"/>
      <c r="AU2049" s="221"/>
      <c r="AV2049" s="221"/>
      <c r="AW2049" s="221"/>
      <c r="AX2049" s="221"/>
      <c r="AY2049" s="221"/>
      <c r="AZ2049" s="221"/>
    </row>
    <row r="2050" spans="1:52" x14ac:dyDescent="0.15">
      <c r="A2050" s="278"/>
      <c r="B2050" s="274"/>
      <c r="C2050" s="340"/>
      <c r="D2050" s="340"/>
      <c r="E2050" s="341"/>
      <c r="F2050" s="341"/>
      <c r="G2050" s="341"/>
      <c r="H2050" s="341"/>
      <c r="I2050" s="341"/>
      <c r="J2050" s="341"/>
      <c r="AH2050" s="221"/>
      <c r="AI2050" s="221"/>
      <c r="AJ2050" s="221"/>
      <c r="AK2050" s="221"/>
      <c r="AL2050" s="221"/>
      <c r="AM2050" s="221"/>
      <c r="AN2050" s="221"/>
      <c r="AO2050" s="221"/>
      <c r="AP2050" s="221"/>
      <c r="AQ2050" s="219"/>
      <c r="AR2050" s="219"/>
      <c r="AS2050" s="221"/>
      <c r="AT2050" s="221"/>
      <c r="AU2050" s="221"/>
      <c r="AV2050" s="221"/>
      <c r="AW2050" s="221"/>
      <c r="AX2050" s="221"/>
      <c r="AY2050" s="221"/>
      <c r="AZ2050" s="221"/>
    </row>
    <row r="2051" spans="1:52" x14ac:dyDescent="0.15">
      <c r="A2051" s="278"/>
      <c r="B2051" s="274"/>
      <c r="C2051" s="340"/>
      <c r="D2051" s="340"/>
      <c r="E2051" s="341"/>
      <c r="F2051" s="341"/>
      <c r="G2051" s="341"/>
      <c r="H2051" s="341"/>
      <c r="I2051" s="341"/>
      <c r="J2051" s="341"/>
      <c r="AH2051" s="221"/>
      <c r="AI2051" s="221"/>
      <c r="AJ2051" s="221"/>
      <c r="AK2051" s="221"/>
      <c r="AL2051" s="221"/>
      <c r="AM2051" s="221"/>
      <c r="AN2051" s="221"/>
      <c r="AO2051" s="221"/>
      <c r="AP2051" s="221"/>
      <c r="AQ2051" s="219"/>
      <c r="AR2051" s="219"/>
      <c r="AS2051" s="221"/>
      <c r="AT2051" s="221"/>
      <c r="AU2051" s="221"/>
      <c r="AV2051" s="221"/>
      <c r="AW2051" s="221"/>
      <c r="AX2051" s="221"/>
      <c r="AY2051" s="221"/>
      <c r="AZ2051" s="221"/>
    </row>
    <row r="2052" spans="1:52" x14ac:dyDescent="0.15">
      <c r="A2052" s="278"/>
      <c r="B2052" s="274"/>
      <c r="C2052" s="340"/>
      <c r="D2052" s="340"/>
      <c r="E2052" s="341"/>
      <c r="F2052" s="341"/>
      <c r="G2052" s="341"/>
      <c r="H2052" s="341"/>
      <c r="I2052" s="341"/>
      <c r="J2052" s="341"/>
      <c r="AH2052" s="221"/>
      <c r="AI2052" s="221"/>
      <c r="AJ2052" s="221"/>
      <c r="AK2052" s="221"/>
      <c r="AL2052" s="221"/>
      <c r="AM2052" s="221"/>
      <c r="AN2052" s="221"/>
      <c r="AO2052" s="221"/>
      <c r="AP2052" s="221"/>
      <c r="AQ2052" s="219"/>
      <c r="AR2052" s="219"/>
      <c r="AS2052" s="221"/>
      <c r="AT2052" s="221"/>
      <c r="AU2052" s="221"/>
      <c r="AV2052" s="221"/>
      <c r="AW2052" s="221"/>
      <c r="AX2052" s="221"/>
      <c r="AY2052" s="221"/>
      <c r="AZ2052" s="221"/>
    </row>
    <row r="2053" spans="1:52" x14ac:dyDescent="0.15">
      <c r="A2053" s="278"/>
      <c r="B2053" s="274"/>
      <c r="C2053" s="340"/>
      <c r="D2053" s="340"/>
      <c r="E2053" s="341"/>
      <c r="F2053" s="341"/>
      <c r="G2053" s="341"/>
      <c r="H2053" s="341"/>
      <c r="I2053" s="341"/>
      <c r="J2053" s="341"/>
      <c r="AH2053" s="221"/>
      <c r="AI2053" s="221"/>
      <c r="AJ2053" s="221"/>
      <c r="AK2053" s="221"/>
      <c r="AL2053" s="221"/>
      <c r="AM2053" s="221"/>
      <c r="AN2053" s="221"/>
      <c r="AO2053" s="221"/>
      <c r="AP2053" s="221"/>
      <c r="AQ2053" s="219"/>
      <c r="AR2053" s="219"/>
      <c r="AS2053" s="221"/>
      <c r="AT2053" s="221"/>
      <c r="AU2053" s="221"/>
      <c r="AV2053" s="221"/>
      <c r="AW2053" s="221"/>
      <c r="AX2053" s="221"/>
      <c r="AY2053" s="221"/>
      <c r="AZ2053" s="221"/>
    </row>
    <row r="2054" spans="1:52" x14ac:dyDescent="0.15">
      <c r="A2054" s="278"/>
      <c r="B2054" s="274"/>
      <c r="C2054" s="340"/>
      <c r="D2054" s="340"/>
      <c r="E2054" s="341"/>
      <c r="F2054" s="341"/>
      <c r="G2054" s="341"/>
      <c r="H2054" s="341"/>
      <c r="I2054" s="341"/>
      <c r="J2054" s="341"/>
      <c r="AH2054" s="221"/>
      <c r="AI2054" s="221"/>
      <c r="AJ2054" s="221"/>
      <c r="AK2054" s="221"/>
      <c r="AL2054" s="221"/>
      <c r="AM2054" s="221"/>
      <c r="AN2054" s="221"/>
      <c r="AO2054" s="221"/>
      <c r="AP2054" s="221"/>
      <c r="AQ2054" s="219"/>
      <c r="AR2054" s="219"/>
      <c r="AS2054" s="221"/>
      <c r="AT2054" s="221"/>
      <c r="AU2054" s="221"/>
      <c r="AV2054" s="221"/>
      <c r="AW2054" s="221"/>
      <c r="AX2054" s="221"/>
      <c r="AY2054" s="221"/>
      <c r="AZ2054" s="221"/>
    </row>
    <row r="2055" spans="1:52" x14ac:dyDescent="0.15">
      <c r="A2055" s="278"/>
      <c r="B2055" s="274"/>
      <c r="C2055" s="340"/>
      <c r="D2055" s="340"/>
      <c r="E2055" s="341"/>
      <c r="F2055" s="341"/>
      <c r="G2055" s="341"/>
      <c r="H2055" s="341"/>
      <c r="I2055" s="341"/>
      <c r="J2055" s="341"/>
      <c r="AH2055" s="221"/>
      <c r="AI2055" s="221"/>
      <c r="AJ2055" s="221"/>
      <c r="AK2055" s="221"/>
      <c r="AL2055" s="221"/>
      <c r="AM2055" s="221"/>
      <c r="AN2055" s="221"/>
      <c r="AO2055" s="221"/>
      <c r="AP2055" s="221"/>
      <c r="AQ2055" s="219"/>
      <c r="AR2055" s="219"/>
      <c r="AS2055" s="221"/>
      <c r="AT2055" s="221"/>
      <c r="AU2055" s="221"/>
      <c r="AV2055" s="221"/>
      <c r="AW2055" s="221"/>
      <c r="AX2055" s="221"/>
      <c r="AY2055" s="221"/>
      <c r="AZ2055" s="221"/>
    </row>
    <row r="2056" spans="1:52" x14ac:dyDescent="0.15">
      <c r="A2056" s="278"/>
      <c r="B2056" s="274"/>
      <c r="C2056" s="340"/>
      <c r="D2056" s="340"/>
      <c r="E2056" s="341"/>
      <c r="F2056" s="341"/>
      <c r="G2056" s="341"/>
      <c r="H2056" s="341"/>
      <c r="I2056" s="341"/>
      <c r="J2056" s="341"/>
      <c r="AH2056" s="221"/>
      <c r="AI2056" s="221"/>
      <c r="AJ2056" s="221"/>
      <c r="AK2056" s="221"/>
      <c r="AL2056" s="221"/>
      <c r="AM2056" s="221"/>
      <c r="AN2056" s="221"/>
      <c r="AO2056" s="221"/>
      <c r="AP2056" s="221"/>
      <c r="AQ2056" s="219"/>
      <c r="AR2056" s="219"/>
      <c r="AS2056" s="221"/>
      <c r="AT2056" s="221"/>
      <c r="AU2056" s="221"/>
      <c r="AV2056" s="221"/>
      <c r="AW2056" s="221"/>
      <c r="AX2056" s="221"/>
      <c r="AY2056" s="221"/>
      <c r="AZ2056" s="221"/>
    </row>
    <row r="2057" spans="1:52" x14ac:dyDescent="0.15">
      <c r="A2057" s="278"/>
      <c r="B2057" s="274"/>
      <c r="C2057" s="340"/>
      <c r="D2057" s="340"/>
      <c r="E2057" s="341"/>
      <c r="F2057" s="341"/>
      <c r="G2057" s="341"/>
      <c r="H2057" s="341"/>
      <c r="I2057" s="341"/>
      <c r="J2057" s="341"/>
      <c r="AH2057" s="221"/>
      <c r="AI2057" s="221"/>
      <c r="AJ2057" s="221"/>
      <c r="AK2057" s="221"/>
      <c r="AL2057" s="221"/>
      <c r="AM2057" s="221"/>
      <c r="AN2057" s="221"/>
      <c r="AO2057" s="221"/>
      <c r="AP2057" s="221"/>
      <c r="AQ2057" s="219"/>
      <c r="AR2057" s="219"/>
      <c r="AS2057" s="221"/>
      <c r="AT2057" s="221"/>
      <c r="AU2057" s="221"/>
      <c r="AV2057" s="221"/>
      <c r="AW2057" s="221"/>
      <c r="AX2057" s="221"/>
      <c r="AY2057" s="221"/>
      <c r="AZ2057" s="221"/>
    </row>
    <row r="2058" spans="1:52" x14ac:dyDescent="0.15">
      <c r="A2058" s="278"/>
      <c r="B2058" s="274"/>
      <c r="C2058" s="340"/>
      <c r="D2058" s="340"/>
      <c r="E2058" s="341"/>
      <c r="F2058" s="341"/>
      <c r="G2058" s="341"/>
      <c r="H2058" s="341"/>
      <c r="I2058" s="341"/>
      <c r="J2058" s="341"/>
      <c r="AH2058" s="221"/>
      <c r="AI2058" s="221"/>
      <c r="AJ2058" s="221"/>
      <c r="AK2058" s="221"/>
      <c r="AL2058" s="221"/>
      <c r="AM2058" s="221"/>
      <c r="AN2058" s="221"/>
      <c r="AO2058" s="221"/>
      <c r="AP2058" s="221"/>
      <c r="AQ2058" s="219"/>
      <c r="AR2058" s="219"/>
      <c r="AS2058" s="221"/>
      <c r="AT2058" s="221"/>
      <c r="AU2058" s="221"/>
      <c r="AV2058" s="221"/>
      <c r="AW2058" s="221"/>
      <c r="AX2058" s="221"/>
      <c r="AY2058" s="221"/>
      <c r="AZ2058" s="221"/>
    </row>
    <row r="2059" spans="1:52" x14ac:dyDescent="0.15">
      <c r="A2059" s="278"/>
      <c r="B2059" s="274"/>
      <c r="C2059" s="340"/>
      <c r="D2059" s="340"/>
      <c r="E2059" s="341"/>
      <c r="F2059" s="341"/>
      <c r="G2059" s="341"/>
      <c r="H2059" s="341"/>
      <c r="I2059" s="341"/>
      <c r="J2059" s="341"/>
      <c r="AH2059" s="221"/>
      <c r="AI2059" s="221"/>
      <c r="AJ2059" s="221"/>
      <c r="AK2059" s="221"/>
      <c r="AL2059" s="221"/>
      <c r="AM2059" s="221"/>
      <c r="AN2059" s="221"/>
      <c r="AO2059" s="221"/>
      <c r="AP2059" s="221"/>
      <c r="AQ2059" s="219"/>
      <c r="AR2059" s="219"/>
      <c r="AS2059" s="221"/>
      <c r="AT2059" s="221"/>
      <c r="AU2059" s="221"/>
      <c r="AV2059" s="221"/>
      <c r="AW2059" s="221"/>
      <c r="AX2059" s="221"/>
      <c r="AY2059" s="221"/>
      <c r="AZ2059" s="221"/>
    </row>
    <row r="2060" spans="1:52" x14ac:dyDescent="0.15">
      <c r="A2060" s="278"/>
      <c r="B2060" s="274"/>
      <c r="C2060" s="340"/>
      <c r="D2060" s="340"/>
      <c r="E2060" s="341"/>
      <c r="F2060" s="341"/>
      <c r="G2060" s="341"/>
      <c r="H2060" s="341"/>
      <c r="I2060" s="341"/>
      <c r="J2060" s="341"/>
      <c r="AH2060" s="221"/>
      <c r="AI2060" s="221"/>
      <c r="AJ2060" s="221"/>
      <c r="AK2060" s="221"/>
      <c r="AL2060" s="221"/>
      <c r="AM2060" s="221"/>
      <c r="AN2060" s="221"/>
      <c r="AO2060" s="221"/>
      <c r="AP2060" s="221"/>
      <c r="AQ2060" s="219"/>
      <c r="AR2060" s="219"/>
      <c r="AS2060" s="221"/>
      <c r="AT2060" s="221"/>
      <c r="AU2060" s="221"/>
      <c r="AV2060" s="221"/>
      <c r="AW2060" s="221"/>
      <c r="AX2060" s="221"/>
      <c r="AY2060" s="221"/>
      <c r="AZ2060" s="221"/>
    </row>
    <row r="2061" spans="1:52" x14ac:dyDescent="0.15">
      <c r="A2061" s="278"/>
      <c r="B2061" s="274"/>
      <c r="C2061" s="340"/>
      <c r="D2061" s="340"/>
      <c r="E2061" s="341"/>
      <c r="F2061" s="341"/>
      <c r="G2061" s="341"/>
      <c r="H2061" s="341"/>
      <c r="I2061" s="341"/>
      <c r="J2061" s="341"/>
      <c r="AH2061" s="221"/>
      <c r="AI2061" s="221"/>
      <c r="AJ2061" s="221"/>
      <c r="AK2061" s="221"/>
      <c r="AL2061" s="221"/>
      <c r="AM2061" s="221"/>
      <c r="AN2061" s="221"/>
      <c r="AO2061" s="221"/>
      <c r="AP2061" s="221"/>
      <c r="AQ2061" s="219"/>
      <c r="AR2061" s="219"/>
      <c r="AS2061" s="221"/>
      <c r="AT2061" s="221"/>
      <c r="AU2061" s="221"/>
      <c r="AV2061" s="221"/>
      <c r="AW2061" s="221"/>
      <c r="AX2061" s="221"/>
      <c r="AY2061" s="221"/>
      <c r="AZ2061" s="221"/>
    </row>
    <row r="2062" spans="1:52" x14ac:dyDescent="0.15">
      <c r="A2062" s="278"/>
      <c r="B2062" s="274"/>
      <c r="C2062" s="340"/>
      <c r="D2062" s="340"/>
      <c r="E2062" s="341"/>
      <c r="F2062" s="341"/>
      <c r="G2062" s="341"/>
      <c r="H2062" s="341"/>
      <c r="I2062" s="341"/>
      <c r="J2062" s="341"/>
      <c r="AH2062" s="221"/>
      <c r="AI2062" s="221"/>
      <c r="AJ2062" s="221"/>
      <c r="AK2062" s="221"/>
      <c r="AL2062" s="221"/>
      <c r="AM2062" s="221"/>
      <c r="AN2062" s="221"/>
      <c r="AO2062" s="221"/>
      <c r="AP2062" s="221"/>
      <c r="AQ2062" s="219"/>
      <c r="AR2062" s="219"/>
      <c r="AS2062" s="221"/>
      <c r="AT2062" s="221"/>
      <c r="AU2062" s="221"/>
      <c r="AV2062" s="221"/>
      <c r="AW2062" s="221"/>
      <c r="AX2062" s="221"/>
      <c r="AY2062" s="221"/>
      <c r="AZ2062" s="221"/>
    </row>
    <row r="2063" spans="1:52" x14ac:dyDescent="0.15">
      <c r="A2063" s="278"/>
      <c r="B2063" s="274"/>
      <c r="C2063" s="340"/>
      <c r="D2063" s="340"/>
      <c r="E2063" s="341"/>
      <c r="F2063" s="341"/>
      <c r="G2063" s="341"/>
      <c r="H2063" s="341"/>
      <c r="I2063" s="341"/>
      <c r="J2063" s="341"/>
      <c r="AH2063" s="221"/>
      <c r="AI2063" s="221"/>
      <c r="AJ2063" s="221"/>
      <c r="AK2063" s="221"/>
      <c r="AL2063" s="221"/>
      <c r="AM2063" s="221"/>
      <c r="AN2063" s="221"/>
      <c r="AO2063" s="221"/>
      <c r="AP2063" s="221"/>
      <c r="AQ2063" s="219"/>
      <c r="AR2063" s="219"/>
      <c r="AS2063" s="221"/>
      <c r="AT2063" s="221"/>
      <c r="AU2063" s="221"/>
      <c r="AV2063" s="221"/>
      <c r="AW2063" s="221"/>
      <c r="AX2063" s="221"/>
      <c r="AY2063" s="221"/>
      <c r="AZ2063" s="221"/>
    </row>
    <row r="2064" spans="1:52" x14ac:dyDescent="0.15">
      <c r="A2064" s="278"/>
      <c r="B2064" s="274"/>
      <c r="C2064" s="340"/>
      <c r="D2064" s="340"/>
      <c r="E2064" s="341"/>
      <c r="F2064" s="341"/>
      <c r="G2064" s="341"/>
      <c r="H2064" s="341"/>
      <c r="I2064" s="341"/>
      <c r="J2064" s="341"/>
      <c r="AH2064" s="221"/>
      <c r="AI2064" s="221"/>
      <c r="AJ2064" s="221"/>
      <c r="AK2064" s="221"/>
      <c r="AL2064" s="221"/>
      <c r="AM2064" s="221"/>
      <c r="AN2064" s="221"/>
      <c r="AO2064" s="221"/>
      <c r="AP2064" s="221"/>
      <c r="AQ2064" s="219"/>
      <c r="AR2064" s="219"/>
      <c r="AS2064" s="221"/>
      <c r="AT2064" s="221"/>
      <c r="AU2064" s="221"/>
      <c r="AV2064" s="221"/>
      <c r="AW2064" s="221"/>
      <c r="AX2064" s="221"/>
      <c r="AY2064" s="221"/>
      <c r="AZ2064" s="221"/>
    </row>
    <row r="2065" spans="1:52" x14ac:dyDescent="0.15">
      <c r="A2065" s="278"/>
      <c r="B2065" s="274"/>
      <c r="C2065" s="340"/>
      <c r="D2065" s="340"/>
      <c r="E2065" s="341"/>
      <c r="F2065" s="341"/>
      <c r="G2065" s="341"/>
      <c r="H2065" s="341"/>
      <c r="I2065" s="341"/>
      <c r="J2065" s="341"/>
      <c r="AH2065" s="221"/>
      <c r="AI2065" s="221"/>
      <c r="AJ2065" s="221"/>
      <c r="AK2065" s="221"/>
      <c r="AL2065" s="221"/>
      <c r="AM2065" s="221"/>
      <c r="AN2065" s="221"/>
      <c r="AO2065" s="221"/>
      <c r="AP2065" s="221"/>
      <c r="AQ2065" s="219"/>
      <c r="AR2065" s="219"/>
      <c r="AS2065" s="221"/>
      <c r="AT2065" s="221"/>
      <c r="AU2065" s="221"/>
      <c r="AV2065" s="221"/>
      <c r="AW2065" s="221"/>
      <c r="AX2065" s="221"/>
      <c r="AY2065" s="221"/>
      <c r="AZ2065" s="221"/>
    </row>
    <row r="2066" spans="1:52" x14ac:dyDescent="0.15">
      <c r="A2066" s="278"/>
      <c r="B2066" s="274"/>
      <c r="C2066" s="340"/>
      <c r="D2066" s="340"/>
      <c r="E2066" s="341"/>
      <c r="F2066" s="341"/>
      <c r="G2066" s="341"/>
      <c r="H2066" s="341"/>
      <c r="I2066" s="341"/>
      <c r="J2066" s="341"/>
      <c r="AH2066" s="221"/>
      <c r="AI2066" s="221"/>
      <c r="AJ2066" s="221"/>
      <c r="AK2066" s="221"/>
      <c r="AL2066" s="221"/>
      <c r="AM2066" s="221"/>
      <c r="AN2066" s="221"/>
      <c r="AO2066" s="221"/>
      <c r="AP2066" s="221"/>
      <c r="AQ2066" s="219"/>
      <c r="AR2066" s="219"/>
      <c r="AS2066" s="221"/>
      <c r="AT2066" s="221"/>
      <c r="AU2066" s="221"/>
      <c r="AV2066" s="221"/>
      <c r="AW2066" s="221"/>
      <c r="AX2066" s="221"/>
      <c r="AY2066" s="221"/>
      <c r="AZ2066" s="221"/>
    </row>
    <row r="2067" spans="1:52" x14ac:dyDescent="0.15">
      <c r="A2067" s="278"/>
      <c r="B2067" s="274"/>
      <c r="C2067" s="340"/>
      <c r="D2067" s="340"/>
      <c r="E2067" s="341"/>
      <c r="F2067" s="341"/>
      <c r="G2067" s="341"/>
      <c r="H2067" s="341"/>
      <c r="I2067" s="341"/>
      <c r="J2067" s="341"/>
      <c r="AH2067" s="221"/>
      <c r="AI2067" s="221"/>
      <c r="AJ2067" s="221"/>
      <c r="AK2067" s="221"/>
      <c r="AL2067" s="221"/>
      <c r="AM2067" s="221"/>
      <c r="AN2067" s="221"/>
      <c r="AO2067" s="221"/>
      <c r="AP2067" s="221"/>
      <c r="AQ2067" s="219"/>
      <c r="AR2067" s="219"/>
      <c r="AS2067" s="221"/>
      <c r="AT2067" s="221"/>
      <c r="AU2067" s="221"/>
      <c r="AV2067" s="221"/>
      <c r="AW2067" s="221"/>
      <c r="AX2067" s="221"/>
      <c r="AY2067" s="221"/>
      <c r="AZ2067" s="221"/>
    </row>
    <row r="2068" spans="1:52" x14ac:dyDescent="0.15">
      <c r="A2068" s="278"/>
      <c r="B2068" s="274"/>
      <c r="C2068" s="340"/>
      <c r="D2068" s="340"/>
      <c r="E2068" s="341"/>
      <c r="F2068" s="341"/>
      <c r="G2068" s="341"/>
      <c r="H2068" s="341"/>
      <c r="I2068" s="341"/>
      <c r="J2068" s="341"/>
      <c r="AH2068" s="221"/>
      <c r="AI2068" s="221"/>
      <c r="AJ2068" s="221"/>
      <c r="AK2068" s="221"/>
      <c r="AL2068" s="221"/>
      <c r="AM2068" s="221"/>
      <c r="AN2068" s="221"/>
      <c r="AO2068" s="221"/>
      <c r="AP2068" s="221"/>
      <c r="AQ2068" s="219"/>
      <c r="AR2068" s="219"/>
      <c r="AS2068" s="221"/>
      <c r="AT2068" s="221"/>
      <c r="AU2068" s="221"/>
      <c r="AV2068" s="221"/>
      <c r="AW2068" s="221"/>
      <c r="AX2068" s="221"/>
      <c r="AY2068" s="221"/>
      <c r="AZ2068" s="221"/>
    </row>
    <row r="2069" spans="1:52" x14ac:dyDescent="0.15">
      <c r="A2069" s="278"/>
      <c r="B2069" s="274"/>
      <c r="C2069" s="340"/>
      <c r="D2069" s="340"/>
      <c r="E2069" s="341"/>
      <c r="F2069" s="341"/>
      <c r="G2069" s="341"/>
      <c r="H2069" s="341"/>
      <c r="I2069" s="341"/>
      <c r="J2069" s="341"/>
      <c r="AH2069" s="221"/>
      <c r="AI2069" s="221"/>
      <c r="AJ2069" s="221"/>
      <c r="AK2069" s="221"/>
      <c r="AL2069" s="221"/>
      <c r="AM2069" s="221"/>
      <c r="AN2069" s="221"/>
      <c r="AO2069" s="221"/>
      <c r="AP2069" s="221"/>
      <c r="AQ2069" s="219"/>
      <c r="AR2069" s="219"/>
      <c r="AS2069" s="221"/>
      <c r="AT2069" s="221"/>
      <c r="AU2069" s="221"/>
      <c r="AV2069" s="221"/>
      <c r="AW2069" s="221"/>
      <c r="AX2069" s="221"/>
      <c r="AY2069" s="221"/>
      <c r="AZ2069" s="221"/>
    </row>
    <row r="2070" spans="1:52" x14ac:dyDescent="0.15">
      <c r="A2070" s="278"/>
      <c r="B2070" s="274"/>
      <c r="C2070" s="340"/>
      <c r="D2070" s="340"/>
      <c r="E2070" s="341"/>
      <c r="F2070" s="341"/>
      <c r="G2070" s="341"/>
      <c r="H2070" s="341"/>
      <c r="I2070" s="341"/>
      <c r="J2070" s="341"/>
      <c r="AH2070" s="221"/>
      <c r="AI2070" s="221"/>
      <c r="AJ2070" s="221"/>
      <c r="AK2070" s="221"/>
      <c r="AL2070" s="221"/>
      <c r="AM2070" s="221"/>
      <c r="AN2070" s="221"/>
      <c r="AO2070" s="221"/>
      <c r="AP2070" s="221"/>
      <c r="AQ2070" s="219"/>
      <c r="AR2070" s="219"/>
      <c r="AS2070" s="221"/>
      <c r="AT2070" s="221"/>
      <c r="AU2070" s="221"/>
      <c r="AV2070" s="221"/>
      <c r="AW2070" s="221"/>
      <c r="AX2070" s="221"/>
      <c r="AY2070" s="221"/>
      <c r="AZ2070" s="221"/>
    </row>
    <row r="2071" spans="1:52" x14ac:dyDescent="0.15">
      <c r="A2071" s="278"/>
      <c r="B2071" s="274"/>
      <c r="C2071" s="340"/>
      <c r="D2071" s="340"/>
      <c r="E2071" s="341"/>
      <c r="F2071" s="341"/>
      <c r="G2071" s="341"/>
      <c r="H2071" s="341"/>
      <c r="I2071" s="341"/>
      <c r="J2071" s="341"/>
      <c r="AH2071" s="221"/>
      <c r="AI2071" s="221"/>
      <c r="AJ2071" s="221"/>
      <c r="AK2071" s="221"/>
      <c r="AL2071" s="221"/>
      <c r="AM2071" s="221"/>
      <c r="AN2071" s="221"/>
      <c r="AO2071" s="221"/>
      <c r="AP2071" s="221"/>
      <c r="AQ2071" s="219"/>
      <c r="AR2071" s="219"/>
      <c r="AS2071" s="221"/>
      <c r="AT2071" s="221"/>
      <c r="AU2071" s="221"/>
      <c r="AV2071" s="221"/>
      <c r="AW2071" s="221"/>
      <c r="AX2071" s="221"/>
      <c r="AY2071" s="221"/>
      <c r="AZ2071" s="221"/>
    </row>
    <row r="2072" spans="1:52" x14ac:dyDescent="0.15">
      <c r="A2072" s="278"/>
      <c r="B2072" s="274"/>
      <c r="C2072" s="340"/>
      <c r="D2072" s="340"/>
      <c r="E2072" s="341"/>
      <c r="F2072" s="341"/>
      <c r="G2072" s="341"/>
      <c r="H2072" s="341"/>
      <c r="I2072" s="341"/>
      <c r="J2072" s="341"/>
      <c r="AH2072" s="221"/>
      <c r="AI2072" s="221"/>
      <c r="AJ2072" s="221"/>
      <c r="AK2072" s="221"/>
      <c r="AL2072" s="221"/>
      <c r="AM2072" s="221"/>
      <c r="AN2072" s="221"/>
      <c r="AO2072" s="221"/>
      <c r="AP2072" s="221"/>
      <c r="AQ2072" s="219"/>
      <c r="AR2072" s="219"/>
      <c r="AS2072" s="221"/>
      <c r="AT2072" s="221"/>
      <c r="AU2072" s="221"/>
      <c r="AV2072" s="221"/>
      <c r="AW2072" s="221"/>
      <c r="AX2072" s="221"/>
      <c r="AY2072" s="221"/>
      <c r="AZ2072" s="221"/>
    </row>
    <row r="2073" spans="1:52" x14ac:dyDescent="0.15">
      <c r="A2073" s="278"/>
      <c r="B2073" s="274"/>
      <c r="C2073" s="340"/>
      <c r="D2073" s="340"/>
      <c r="E2073" s="341"/>
      <c r="F2073" s="341"/>
      <c r="G2073" s="341"/>
      <c r="H2073" s="341"/>
      <c r="I2073" s="341"/>
      <c r="J2073" s="341"/>
      <c r="AH2073" s="221"/>
      <c r="AI2073" s="221"/>
      <c r="AJ2073" s="221"/>
      <c r="AK2073" s="221"/>
      <c r="AL2073" s="221"/>
      <c r="AM2073" s="221"/>
      <c r="AN2073" s="221"/>
      <c r="AO2073" s="221"/>
      <c r="AP2073" s="221"/>
      <c r="AQ2073" s="219"/>
      <c r="AR2073" s="219"/>
      <c r="AS2073" s="221"/>
      <c r="AT2073" s="221"/>
      <c r="AU2073" s="221"/>
      <c r="AV2073" s="221"/>
      <c r="AW2073" s="221"/>
      <c r="AX2073" s="221"/>
      <c r="AY2073" s="221"/>
      <c r="AZ2073" s="221"/>
    </row>
    <row r="2074" spans="1:52" x14ac:dyDescent="0.15">
      <c r="A2074" s="278"/>
      <c r="B2074" s="274"/>
      <c r="C2074" s="340"/>
      <c r="D2074" s="340"/>
      <c r="E2074" s="341"/>
      <c r="F2074" s="341"/>
      <c r="G2074" s="341"/>
      <c r="H2074" s="341"/>
      <c r="I2074" s="341"/>
      <c r="J2074" s="341"/>
      <c r="AH2074" s="221"/>
      <c r="AI2074" s="221"/>
      <c r="AJ2074" s="221"/>
      <c r="AK2074" s="221"/>
      <c r="AL2074" s="221"/>
      <c r="AM2074" s="221"/>
      <c r="AN2074" s="221"/>
      <c r="AO2074" s="221"/>
      <c r="AP2074" s="221"/>
      <c r="AQ2074" s="219"/>
      <c r="AR2074" s="219"/>
      <c r="AS2074" s="221"/>
      <c r="AT2074" s="221"/>
      <c r="AU2074" s="221"/>
      <c r="AV2074" s="221"/>
      <c r="AW2074" s="221"/>
      <c r="AX2074" s="221"/>
      <c r="AY2074" s="221"/>
      <c r="AZ2074" s="221"/>
    </row>
    <row r="2075" spans="1:52" x14ac:dyDescent="0.15">
      <c r="A2075" s="278"/>
      <c r="B2075" s="274"/>
      <c r="C2075" s="340"/>
      <c r="D2075" s="340"/>
      <c r="E2075" s="341"/>
      <c r="F2075" s="341"/>
      <c r="G2075" s="341"/>
      <c r="H2075" s="341"/>
      <c r="I2075" s="341"/>
      <c r="J2075" s="341"/>
      <c r="AH2075" s="221"/>
      <c r="AI2075" s="221"/>
      <c r="AJ2075" s="221"/>
      <c r="AK2075" s="221"/>
      <c r="AL2075" s="221"/>
      <c r="AM2075" s="221"/>
      <c r="AN2075" s="221"/>
      <c r="AO2075" s="221"/>
      <c r="AP2075" s="221"/>
      <c r="AQ2075" s="219"/>
      <c r="AR2075" s="219"/>
      <c r="AS2075" s="221"/>
      <c r="AT2075" s="221"/>
      <c r="AU2075" s="221"/>
      <c r="AV2075" s="221"/>
      <c r="AW2075" s="221"/>
      <c r="AX2075" s="221"/>
      <c r="AY2075" s="221"/>
      <c r="AZ2075" s="221"/>
    </row>
    <row r="2076" spans="1:52" x14ac:dyDescent="0.15">
      <c r="A2076" s="278"/>
      <c r="B2076" s="274"/>
      <c r="C2076" s="340"/>
      <c r="D2076" s="340"/>
      <c r="E2076" s="341"/>
      <c r="F2076" s="341"/>
      <c r="G2076" s="341"/>
      <c r="H2076" s="341"/>
      <c r="I2076" s="341"/>
      <c r="J2076" s="341"/>
      <c r="AH2076" s="221"/>
      <c r="AI2076" s="221"/>
      <c r="AJ2076" s="221"/>
      <c r="AK2076" s="221"/>
      <c r="AL2076" s="221"/>
      <c r="AM2076" s="221"/>
      <c r="AN2076" s="221"/>
      <c r="AO2076" s="221"/>
      <c r="AP2076" s="221"/>
      <c r="AQ2076" s="219"/>
      <c r="AR2076" s="219"/>
      <c r="AS2076" s="221"/>
      <c r="AT2076" s="221"/>
      <c r="AU2076" s="221"/>
      <c r="AV2076" s="221"/>
      <c r="AW2076" s="221"/>
      <c r="AX2076" s="221"/>
      <c r="AY2076" s="221"/>
      <c r="AZ2076" s="221"/>
    </row>
    <row r="2077" spans="1:52" x14ac:dyDescent="0.15">
      <c r="A2077" s="278"/>
      <c r="B2077" s="274"/>
      <c r="C2077" s="340"/>
      <c r="D2077" s="340"/>
      <c r="E2077" s="341"/>
      <c r="F2077" s="341"/>
      <c r="G2077" s="341"/>
      <c r="H2077" s="341"/>
      <c r="I2077" s="341"/>
      <c r="J2077" s="341"/>
      <c r="AH2077" s="221"/>
      <c r="AI2077" s="221"/>
      <c r="AJ2077" s="221"/>
      <c r="AK2077" s="221"/>
      <c r="AL2077" s="221"/>
      <c r="AM2077" s="221"/>
      <c r="AN2077" s="221"/>
      <c r="AO2077" s="221"/>
      <c r="AP2077" s="221"/>
      <c r="AQ2077" s="219"/>
      <c r="AR2077" s="219"/>
      <c r="AS2077" s="221"/>
      <c r="AT2077" s="221"/>
      <c r="AU2077" s="221"/>
      <c r="AV2077" s="221"/>
      <c r="AW2077" s="221"/>
      <c r="AX2077" s="221"/>
      <c r="AY2077" s="221"/>
      <c r="AZ2077" s="221"/>
    </row>
    <row r="2078" spans="1:52" x14ac:dyDescent="0.15">
      <c r="A2078" s="278"/>
      <c r="B2078" s="274"/>
      <c r="C2078" s="340"/>
      <c r="D2078" s="340"/>
      <c r="E2078" s="341"/>
      <c r="F2078" s="341"/>
      <c r="G2078" s="341"/>
      <c r="H2078" s="341"/>
      <c r="I2078" s="341"/>
      <c r="J2078" s="341"/>
      <c r="AH2078" s="221"/>
      <c r="AI2078" s="221"/>
      <c r="AJ2078" s="221"/>
      <c r="AK2078" s="221"/>
      <c r="AL2078" s="221"/>
      <c r="AM2078" s="221"/>
      <c r="AN2078" s="221"/>
      <c r="AO2078" s="221"/>
      <c r="AP2078" s="221"/>
      <c r="AQ2078" s="219"/>
      <c r="AR2078" s="219"/>
      <c r="AS2078" s="221"/>
      <c r="AT2078" s="221"/>
      <c r="AU2078" s="221"/>
      <c r="AV2078" s="221"/>
      <c r="AW2078" s="221"/>
      <c r="AX2078" s="221"/>
      <c r="AY2078" s="221"/>
      <c r="AZ2078" s="221"/>
    </row>
    <row r="2079" spans="1:52" x14ac:dyDescent="0.15">
      <c r="A2079" s="278"/>
      <c r="B2079" s="274"/>
      <c r="C2079" s="340"/>
      <c r="D2079" s="340"/>
      <c r="E2079" s="341"/>
      <c r="F2079" s="341"/>
      <c r="G2079" s="341"/>
      <c r="H2079" s="341"/>
      <c r="I2079" s="341"/>
      <c r="J2079" s="341"/>
      <c r="AH2079" s="221"/>
      <c r="AI2079" s="221"/>
      <c r="AJ2079" s="221"/>
      <c r="AK2079" s="221"/>
      <c r="AL2079" s="221"/>
      <c r="AM2079" s="221"/>
      <c r="AN2079" s="221"/>
      <c r="AO2079" s="221"/>
      <c r="AP2079" s="221"/>
      <c r="AQ2079" s="219"/>
      <c r="AR2079" s="219"/>
      <c r="AS2079" s="221"/>
      <c r="AT2079" s="221"/>
      <c r="AU2079" s="221"/>
      <c r="AV2079" s="221"/>
      <c r="AW2079" s="221"/>
      <c r="AX2079" s="221"/>
      <c r="AY2079" s="221"/>
      <c r="AZ2079" s="221"/>
    </row>
    <row r="2080" spans="1:52" x14ac:dyDescent="0.15">
      <c r="A2080" s="278"/>
      <c r="B2080" s="274"/>
      <c r="C2080" s="340"/>
      <c r="D2080" s="340"/>
      <c r="E2080" s="341"/>
      <c r="F2080" s="341"/>
      <c r="G2080" s="341"/>
      <c r="H2080" s="341"/>
      <c r="I2080" s="341"/>
      <c r="J2080" s="341"/>
      <c r="AH2080" s="221"/>
      <c r="AI2080" s="221"/>
      <c r="AJ2080" s="221"/>
      <c r="AK2080" s="221"/>
      <c r="AL2080" s="221"/>
      <c r="AM2080" s="221"/>
      <c r="AN2080" s="221"/>
      <c r="AO2080" s="221"/>
      <c r="AP2080" s="221"/>
      <c r="AQ2080" s="219"/>
      <c r="AR2080" s="219"/>
      <c r="AS2080" s="221"/>
      <c r="AT2080" s="221"/>
      <c r="AU2080" s="221"/>
      <c r="AV2080" s="221"/>
      <c r="AW2080" s="221"/>
      <c r="AX2080" s="221"/>
      <c r="AY2080" s="221"/>
      <c r="AZ2080" s="221"/>
    </row>
    <row r="2081" spans="1:52" x14ac:dyDescent="0.15">
      <c r="A2081" s="278"/>
      <c r="B2081" s="274"/>
      <c r="C2081" s="340"/>
      <c r="D2081" s="340"/>
      <c r="E2081" s="341"/>
      <c r="F2081" s="341"/>
      <c r="G2081" s="341"/>
      <c r="H2081" s="341"/>
      <c r="I2081" s="341"/>
      <c r="J2081" s="341"/>
      <c r="AH2081" s="221"/>
      <c r="AI2081" s="221"/>
      <c r="AJ2081" s="221"/>
      <c r="AK2081" s="221"/>
      <c r="AL2081" s="221"/>
      <c r="AM2081" s="221"/>
      <c r="AN2081" s="221"/>
      <c r="AO2081" s="221"/>
      <c r="AP2081" s="221"/>
      <c r="AQ2081" s="219"/>
      <c r="AR2081" s="219"/>
      <c r="AS2081" s="221"/>
      <c r="AT2081" s="221"/>
      <c r="AU2081" s="221"/>
      <c r="AV2081" s="221"/>
      <c r="AW2081" s="221"/>
      <c r="AX2081" s="221"/>
      <c r="AY2081" s="221"/>
      <c r="AZ2081" s="221"/>
    </row>
    <row r="2082" spans="1:52" x14ac:dyDescent="0.15">
      <c r="A2082" s="278"/>
      <c r="B2082" s="274"/>
      <c r="C2082" s="340"/>
      <c r="D2082" s="340"/>
      <c r="E2082" s="341"/>
      <c r="F2082" s="341"/>
      <c r="G2082" s="341"/>
      <c r="H2082" s="341"/>
      <c r="I2082" s="341"/>
      <c r="J2082" s="341"/>
      <c r="AH2082" s="221"/>
      <c r="AI2082" s="221"/>
      <c r="AJ2082" s="221"/>
      <c r="AK2082" s="221"/>
      <c r="AL2082" s="221"/>
      <c r="AM2082" s="221"/>
      <c r="AN2082" s="221"/>
      <c r="AO2082" s="221"/>
      <c r="AP2082" s="221"/>
      <c r="AQ2082" s="219"/>
      <c r="AR2082" s="219"/>
      <c r="AS2082" s="221"/>
      <c r="AT2082" s="221"/>
      <c r="AU2082" s="221"/>
      <c r="AV2082" s="221"/>
      <c r="AW2082" s="221"/>
      <c r="AX2082" s="221"/>
      <c r="AY2082" s="221"/>
      <c r="AZ2082" s="221"/>
    </row>
    <row r="2083" spans="1:52" x14ac:dyDescent="0.15">
      <c r="A2083" s="278"/>
      <c r="B2083" s="274"/>
      <c r="C2083" s="340"/>
      <c r="D2083" s="340"/>
      <c r="E2083" s="341"/>
      <c r="F2083" s="341"/>
      <c r="G2083" s="341"/>
      <c r="H2083" s="341"/>
      <c r="I2083" s="341"/>
      <c r="J2083" s="341"/>
      <c r="AH2083" s="221"/>
      <c r="AI2083" s="221"/>
      <c r="AJ2083" s="221"/>
      <c r="AK2083" s="221"/>
      <c r="AL2083" s="221"/>
      <c r="AM2083" s="221"/>
      <c r="AN2083" s="221"/>
      <c r="AO2083" s="221"/>
      <c r="AP2083" s="221"/>
      <c r="AQ2083" s="219"/>
      <c r="AR2083" s="219"/>
      <c r="AS2083" s="221"/>
      <c r="AT2083" s="221"/>
      <c r="AU2083" s="221"/>
      <c r="AV2083" s="221"/>
      <c r="AW2083" s="221"/>
      <c r="AX2083" s="221"/>
      <c r="AY2083" s="221"/>
      <c r="AZ2083" s="221"/>
    </row>
    <row r="2084" spans="1:52" x14ac:dyDescent="0.15">
      <c r="A2084" s="278"/>
      <c r="B2084" s="274"/>
      <c r="C2084" s="340"/>
      <c r="D2084" s="340"/>
      <c r="E2084" s="341"/>
      <c r="F2084" s="341"/>
      <c r="G2084" s="341"/>
      <c r="H2084" s="341"/>
      <c r="I2084" s="341"/>
      <c r="J2084" s="341"/>
      <c r="AH2084" s="221"/>
      <c r="AI2084" s="221"/>
      <c r="AJ2084" s="221"/>
      <c r="AK2084" s="221"/>
      <c r="AL2084" s="221"/>
      <c r="AM2084" s="221"/>
      <c r="AN2084" s="221"/>
      <c r="AO2084" s="221"/>
      <c r="AP2084" s="221"/>
      <c r="AQ2084" s="219"/>
      <c r="AR2084" s="219"/>
      <c r="AS2084" s="221"/>
      <c r="AT2084" s="221"/>
      <c r="AU2084" s="221"/>
      <c r="AV2084" s="221"/>
      <c r="AW2084" s="221"/>
      <c r="AX2084" s="221"/>
      <c r="AY2084" s="221"/>
      <c r="AZ2084" s="221"/>
    </row>
    <row r="2085" spans="1:52" x14ac:dyDescent="0.15">
      <c r="A2085" s="278"/>
      <c r="B2085" s="274"/>
      <c r="C2085" s="340"/>
      <c r="D2085" s="340"/>
      <c r="E2085" s="341"/>
      <c r="F2085" s="341"/>
      <c r="G2085" s="341"/>
      <c r="H2085" s="341"/>
      <c r="I2085" s="341"/>
      <c r="J2085" s="341"/>
      <c r="AH2085" s="221"/>
      <c r="AI2085" s="221"/>
      <c r="AJ2085" s="221"/>
      <c r="AK2085" s="221"/>
      <c r="AL2085" s="221"/>
      <c r="AM2085" s="221"/>
      <c r="AN2085" s="221"/>
      <c r="AO2085" s="221"/>
      <c r="AP2085" s="221"/>
      <c r="AQ2085" s="219"/>
      <c r="AR2085" s="219"/>
      <c r="AS2085" s="221"/>
      <c r="AT2085" s="221"/>
      <c r="AU2085" s="221"/>
      <c r="AV2085" s="221"/>
      <c r="AW2085" s="221"/>
      <c r="AX2085" s="221"/>
      <c r="AY2085" s="221"/>
      <c r="AZ2085" s="221"/>
    </row>
    <row r="2086" spans="1:52" x14ac:dyDescent="0.15">
      <c r="A2086" s="278"/>
      <c r="B2086" s="274"/>
      <c r="C2086" s="340"/>
      <c r="D2086" s="340"/>
      <c r="E2086" s="341"/>
      <c r="F2086" s="341"/>
      <c r="G2086" s="341"/>
      <c r="H2086" s="341"/>
      <c r="I2086" s="341"/>
      <c r="J2086" s="341"/>
      <c r="AH2086" s="221"/>
      <c r="AI2086" s="221"/>
      <c r="AJ2086" s="221"/>
      <c r="AK2086" s="221"/>
      <c r="AL2086" s="221"/>
      <c r="AM2086" s="221"/>
      <c r="AN2086" s="221"/>
      <c r="AO2086" s="221"/>
      <c r="AP2086" s="221"/>
      <c r="AQ2086" s="219"/>
      <c r="AR2086" s="219"/>
      <c r="AS2086" s="221"/>
      <c r="AT2086" s="221"/>
      <c r="AU2086" s="221"/>
      <c r="AV2086" s="221"/>
      <c r="AW2086" s="221"/>
      <c r="AX2086" s="221"/>
      <c r="AY2086" s="221"/>
      <c r="AZ2086" s="221"/>
    </row>
    <row r="2087" spans="1:52" x14ac:dyDescent="0.15">
      <c r="A2087" s="278"/>
      <c r="B2087" s="274"/>
      <c r="C2087" s="340"/>
      <c r="D2087" s="340"/>
      <c r="E2087" s="341"/>
      <c r="F2087" s="341"/>
      <c r="G2087" s="341"/>
      <c r="H2087" s="341"/>
      <c r="I2087" s="341"/>
      <c r="J2087" s="341"/>
      <c r="AH2087" s="221"/>
      <c r="AI2087" s="221"/>
      <c r="AJ2087" s="221"/>
      <c r="AK2087" s="221"/>
      <c r="AL2087" s="221"/>
      <c r="AM2087" s="221"/>
      <c r="AN2087" s="221"/>
      <c r="AO2087" s="221"/>
      <c r="AP2087" s="221"/>
      <c r="AQ2087" s="219"/>
      <c r="AR2087" s="219"/>
      <c r="AS2087" s="221"/>
      <c r="AT2087" s="221"/>
      <c r="AU2087" s="221"/>
      <c r="AV2087" s="221"/>
      <c r="AW2087" s="221"/>
      <c r="AX2087" s="221"/>
      <c r="AY2087" s="221"/>
      <c r="AZ2087" s="221"/>
    </row>
    <row r="2088" spans="1:52" x14ac:dyDescent="0.15">
      <c r="A2088" s="278"/>
      <c r="B2088" s="274"/>
      <c r="C2088" s="340"/>
      <c r="D2088" s="340"/>
      <c r="E2088" s="341"/>
      <c r="F2088" s="341"/>
      <c r="G2088" s="341"/>
      <c r="H2088" s="341"/>
      <c r="I2088" s="341"/>
      <c r="J2088" s="341"/>
      <c r="AH2088" s="221"/>
      <c r="AI2088" s="221"/>
      <c r="AJ2088" s="221"/>
      <c r="AK2088" s="221"/>
      <c r="AL2088" s="221"/>
      <c r="AM2088" s="221"/>
      <c r="AN2088" s="221"/>
      <c r="AO2088" s="221"/>
      <c r="AP2088" s="221"/>
      <c r="AQ2088" s="219"/>
      <c r="AR2088" s="219"/>
      <c r="AS2088" s="221"/>
      <c r="AT2088" s="221"/>
      <c r="AU2088" s="221"/>
      <c r="AV2088" s="221"/>
      <c r="AW2088" s="221"/>
      <c r="AX2088" s="221"/>
      <c r="AY2088" s="221"/>
      <c r="AZ2088" s="221"/>
    </row>
    <row r="2089" spans="1:52" x14ac:dyDescent="0.15">
      <c r="A2089" s="278"/>
      <c r="B2089" s="274"/>
      <c r="C2089" s="340"/>
      <c r="D2089" s="340"/>
      <c r="E2089" s="341"/>
      <c r="F2089" s="341"/>
      <c r="G2089" s="341"/>
      <c r="H2089" s="341"/>
      <c r="I2089" s="341"/>
      <c r="J2089" s="341"/>
      <c r="AH2089" s="221"/>
      <c r="AI2089" s="221"/>
      <c r="AJ2089" s="221"/>
      <c r="AK2089" s="221"/>
      <c r="AL2089" s="221"/>
      <c r="AM2089" s="221"/>
      <c r="AN2089" s="221"/>
      <c r="AO2089" s="221"/>
      <c r="AP2089" s="221"/>
      <c r="AQ2089" s="219"/>
      <c r="AR2089" s="219"/>
      <c r="AS2089" s="221"/>
      <c r="AT2089" s="221"/>
      <c r="AU2089" s="221"/>
      <c r="AV2089" s="221"/>
      <c r="AW2089" s="221"/>
      <c r="AX2089" s="221"/>
      <c r="AY2089" s="221"/>
      <c r="AZ2089" s="221"/>
    </row>
    <row r="2090" spans="1:52" x14ac:dyDescent="0.15">
      <c r="A2090" s="278"/>
      <c r="B2090" s="274"/>
      <c r="C2090" s="340"/>
      <c r="D2090" s="340"/>
      <c r="E2090" s="341"/>
      <c r="F2090" s="341"/>
      <c r="G2090" s="341"/>
      <c r="H2090" s="341"/>
      <c r="I2090" s="341"/>
      <c r="J2090" s="341"/>
      <c r="AH2090" s="221"/>
      <c r="AI2090" s="221"/>
      <c r="AJ2090" s="221"/>
      <c r="AK2090" s="221"/>
      <c r="AL2090" s="221"/>
      <c r="AM2090" s="221"/>
      <c r="AN2090" s="221"/>
      <c r="AO2090" s="221"/>
      <c r="AP2090" s="221"/>
      <c r="AQ2090" s="219"/>
      <c r="AR2090" s="219"/>
      <c r="AS2090" s="221"/>
      <c r="AT2090" s="221"/>
      <c r="AU2090" s="221"/>
      <c r="AV2090" s="221"/>
      <c r="AW2090" s="221"/>
      <c r="AX2090" s="221"/>
      <c r="AY2090" s="221"/>
      <c r="AZ2090" s="221"/>
    </row>
    <row r="2091" spans="1:52" x14ac:dyDescent="0.15">
      <c r="A2091" s="278"/>
      <c r="B2091" s="274"/>
      <c r="C2091" s="340"/>
      <c r="D2091" s="340"/>
      <c r="E2091" s="341"/>
      <c r="F2091" s="341"/>
      <c r="G2091" s="341"/>
      <c r="H2091" s="341"/>
      <c r="I2091" s="341"/>
      <c r="J2091" s="341"/>
      <c r="AH2091" s="221"/>
      <c r="AI2091" s="221"/>
      <c r="AJ2091" s="221"/>
      <c r="AK2091" s="221"/>
      <c r="AL2091" s="221"/>
      <c r="AM2091" s="221"/>
      <c r="AN2091" s="221"/>
      <c r="AO2091" s="221"/>
      <c r="AP2091" s="221"/>
      <c r="AQ2091" s="219"/>
      <c r="AR2091" s="219"/>
      <c r="AS2091" s="221"/>
      <c r="AT2091" s="221"/>
      <c r="AU2091" s="221"/>
      <c r="AV2091" s="221"/>
      <c r="AW2091" s="221"/>
      <c r="AX2091" s="221"/>
      <c r="AY2091" s="221"/>
      <c r="AZ2091" s="221"/>
    </row>
    <row r="2092" spans="1:52" x14ac:dyDescent="0.15">
      <c r="A2092" s="278"/>
      <c r="B2092" s="274"/>
      <c r="C2092" s="340"/>
      <c r="D2092" s="340"/>
      <c r="E2092" s="341"/>
      <c r="F2092" s="341"/>
      <c r="G2092" s="341"/>
      <c r="H2092" s="341"/>
      <c r="I2092" s="341"/>
      <c r="J2092" s="341"/>
      <c r="AH2092" s="221"/>
      <c r="AI2092" s="221"/>
      <c r="AJ2092" s="221"/>
      <c r="AK2092" s="221"/>
      <c r="AL2092" s="221"/>
      <c r="AM2092" s="221"/>
      <c r="AN2092" s="221"/>
      <c r="AO2092" s="221"/>
      <c r="AP2092" s="221"/>
      <c r="AQ2092" s="219"/>
      <c r="AR2092" s="219"/>
      <c r="AS2092" s="221"/>
      <c r="AT2092" s="221"/>
      <c r="AU2092" s="221"/>
      <c r="AV2092" s="221"/>
      <c r="AW2092" s="221"/>
      <c r="AX2092" s="221"/>
      <c r="AY2092" s="221"/>
      <c r="AZ2092" s="221"/>
    </row>
    <row r="2093" spans="1:52" x14ac:dyDescent="0.15">
      <c r="A2093" s="278"/>
      <c r="B2093" s="274"/>
      <c r="C2093" s="340"/>
      <c r="D2093" s="340"/>
      <c r="E2093" s="341"/>
      <c r="F2093" s="341"/>
      <c r="G2093" s="341"/>
      <c r="H2093" s="341"/>
      <c r="I2093" s="341"/>
      <c r="J2093" s="341"/>
      <c r="AH2093" s="221"/>
      <c r="AI2093" s="221"/>
      <c r="AJ2093" s="221"/>
      <c r="AK2093" s="221"/>
      <c r="AL2093" s="221"/>
      <c r="AM2093" s="221"/>
      <c r="AN2093" s="221"/>
      <c r="AO2093" s="221"/>
      <c r="AP2093" s="221"/>
      <c r="AQ2093" s="219"/>
      <c r="AR2093" s="219"/>
      <c r="AS2093" s="221"/>
      <c r="AT2093" s="221"/>
      <c r="AU2093" s="221"/>
      <c r="AV2093" s="221"/>
      <c r="AW2093" s="221"/>
      <c r="AX2093" s="221"/>
      <c r="AY2093" s="221"/>
      <c r="AZ2093" s="221"/>
    </row>
    <row r="2094" spans="1:52" x14ac:dyDescent="0.15">
      <c r="A2094" s="278"/>
      <c r="B2094" s="274"/>
      <c r="C2094" s="340"/>
      <c r="D2094" s="340"/>
      <c r="E2094" s="341"/>
      <c r="F2094" s="341"/>
      <c r="G2094" s="341"/>
      <c r="H2094" s="341"/>
      <c r="I2094" s="341"/>
      <c r="J2094" s="341"/>
      <c r="AH2094" s="221"/>
      <c r="AI2094" s="221"/>
      <c r="AJ2094" s="221"/>
      <c r="AK2094" s="221"/>
      <c r="AL2094" s="221"/>
      <c r="AM2094" s="221"/>
      <c r="AN2094" s="221"/>
      <c r="AO2094" s="221"/>
      <c r="AP2094" s="221"/>
      <c r="AQ2094" s="219"/>
      <c r="AR2094" s="219"/>
      <c r="AS2094" s="221"/>
      <c r="AT2094" s="221"/>
      <c r="AU2094" s="221"/>
      <c r="AV2094" s="221"/>
      <c r="AW2094" s="221"/>
      <c r="AX2094" s="221"/>
      <c r="AY2094" s="221"/>
      <c r="AZ2094" s="221"/>
    </row>
    <row r="2095" spans="1:52" x14ac:dyDescent="0.15">
      <c r="A2095" s="278"/>
      <c r="B2095" s="274"/>
      <c r="C2095" s="340"/>
      <c r="D2095" s="340"/>
      <c r="E2095" s="341"/>
      <c r="F2095" s="341"/>
      <c r="G2095" s="341"/>
      <c r="H2095" s="341"/>
      <c r="I2095" s="341"/>
      <c r="J2095" s="341"/>
      <c r="AH2095" s="221"/>
      <c r="AI2095" s="221"/>
      <c r="AJ2095" s="221"/>
      <c r="AK2095" s="221"/>
      <c r="AL2095" s="221"/>
      <c r="AM2095" s="221"/>
      <c r="AN2095" s="221"/>
      <c r="AO2095" s="221"/>
      <c r="AP2095" s="221"/>
      <c r="AQ2095" s="219"/>
      <c r="AR2095" s="219"/>
      <c r="AS2095" s="221"/>
      <c r="AT2095" s="221"/>
      <c r="AU2095" s="221"/>
      <c r="AV2095" s="221"/>
      <c r="AW2095" s="221"/>
      <c r="AX2095" s="221"/>
      <c r="AY2095" s="221"/>
      <c r="AZ2095" s="221"/>
    </row>
    <row r="2096" spans="1:52" x14ac:dyDescent="0.15">
      <c r="A2096" s="278"/>
      <c r="B2096" s="274"/>
      <c r="C2096" s="340"/>
      <c r="D2096" s="340"/>
      <c r="E2096" s="341"/>
      <c r="F2096" s="341"/>
      <c r="G2096" s="341"/>
      <c r="H2096" s="341"/>
      <c r="I2096" s="341"/>
      <c r="J2096" s="341"/>
      <c r="AH2096" s="221"/>
      <c r="AI2096" s="221"/>
      <c r="AJ2096" s="221"/>
      <c r="AK2096" s="221"/>
      <c r="AL2096" s="221"/>
      <c r="AM2096" s="221"/>
      <c r="AN2096" s="221"/>
      <c r="AO2096" s="221"/>
      <c r="AP2096" s="221"/>
      <c r="AQ2096" s="219"/>
      <c r="AR2096" s="219"/>
      <c r="AS2096" s="221"/>
      <c r="AT2096" s="221"/>
      <c r="AU2096" s="221"/>
      <c r="AV2096" s="221"/>
      <c r="AW2096" s="221"/>
      <c r="AX2096" s="221"/>
      <c r="AY2096" s="221"/>
      <c r="AZ2096" s="221"/>
    </row>
    <row r="2097" spans="1:52" x14ac:dyDescent="0.15">
      <c r="A2097" s="278"/>
      <c r="B2097" s="274"/>
      <c r="C2097" s="340"/>
      <c r="D2097" s="340"/>
      <c r="E2097" s="341"/>
      <c r="F2097" s="341"/>
      <c r="G2097" s="341"/>
      <c r="H2097" s="341"/>
      <c r="I2097" s="341"/>
      <c r="J2097" s="341"/>
      <c r="AH2097" s="221"/>
      <c r="AI2097" s="221"/>
      <c r="AJ2097" s="221"/>
      <c r="AK2097" s="221"/>
      <c r="AL2097" s="221"/>
      <c r="AM2097" s="221"/>
      <c r="AN2097" s="221"/>
      <c r="AO2097" s="221"/>
      <c r="AP2097" s="221"/>
      <c r="AQ2097" s="219"/>
      <c r="AR2097" s="219"/>
      <c r="AS2097" s="221"/>
      <c r="AT2097" s="221"/>
      <c r="AU2097" s="221"/>
      <c r="AV2097" s="221"/>
      <c r="AW2097" s="221"/>
      <c r="AX2097" s="221"/>
      <c r="AY2097" s="221"/>
      <c r="AZ2097" s="221"/>
    </row>
    <row r="2098" spans="1:52" x14ac:dyDescent="0.15">
      <c r="A2098" s="278"/>
      <c r="B2098" s="274"/>
      <c r="C2098" s="340"/>
      <c r="D2098" s="340"/>
      <c r="E2098" s="341"/>
      <c r="F2098" s="341"/>
      <c r="G2098" s="341"/>
      <c r="H2098" s="341"/>
      <c r="I2098" s="341"/>
      <c r="J2098" s="341"/>
      <c r="AH2098" s="221"/>
      <c r="AI2098" s="221"/>
      <c r="AJ2098" s="221"/>
      <c r="AK2098" s="221"/>
      <c r="AL2098" s="221"/>
      <c r="AM2098" s="221"/>
      <c r="AN2098" s="221"/>
      <c r="AO2098" s="221"/>
      <c r="AP2098" s="221"/>
      <c r="AQ2098" s="219"/>
      <c r="AR2098" s="219"/>
      <c r="AS2098" s="221"/>
      <c r="AT2098" s="221"/>
      <c r="AU2098" s="221"/>
      <c r="AV2098" s="221"/>
      <c r="AW2098" s="221"/>
      <c r="AX2098" s="221"/>
      <c r="AY2098" s="221"/>
      <c r="AZ2098" s="221"/>
    </row>
    <row r="2099" spans="1:52" x14ac:dyDescent="0.15">
      <c r="A2099" s="278"/>
      <c r="B2099" s="274"/>
      <c r="C2099" s="340"/>
      <c r="D2099" s="340"/>
      <c r="E2099" s="341"/>
      <c r="F2099" s="341"/>
      <c r="G2099" s="341"/>
      <c r="H2099" s="341"/>
      <c r="I2099" s="341"/>
      <c r="J2099" s="341"/>
      <c r="AH2099" s="221"/>
      <c r="AI2099" s="221"/>
      <c r="AJ2099" s="221"/>
      <c r="AK2099" s="221"/>
      <c r="AL2099" s="221"/>
      <c r="AM2099" s="221"/>
      <c r="AN2099" s="221"/>
      <c r="AO2099" s="221"/>
      <c r="AP2099" s="221"/>
      <c r="AQ2099" s="219"/>
      <c r="AR2099" s="219"/>
      <c r="AS2099" s="221"/>
      <c r="AT2099" s="221"/>
      <c r="AU2099" s="221"/>
      <c r="AV2099" s="221"/>
      <c r="AW2099" s="221"/>
      <c r="AX2099" s="221"/>
      <c r="AY2099" s="221"/>
      <c r="AZ2099" s="221"/>
    </row>
    <row r="2100" spans="1:52" x14ac:dyDescent="0.15">
      <c r="A2100" s="278"/>
      <c r="B2100" s="274"/>
      <c r="C2100" s="340"/>
      <c r="D2100" s="340"/>
      <c r="E2100" s="341"/>
      <c r="F2100" s="341"/>
      <c r="G2100" s="341"/>
      <c r="H2100" s="341"/>
      <c r="I2100" s="341"/>
      <c r="J2100" s="341"/>
      <c r="AH2100" s="221"/>
      <c r="AI2100" s="221"/>
      <c r="AJ2100" s="221"/>
      <c r="AK2100" s="221"/>
      <c r="AL2100" s="221"/>
      <c r="AM2100" s="221"/>
      <c r="AN2100" s="221"/>
      <c r="AO2100" s="221"/>
      <c r="AP2100" s="221"/>
      <c r="AQ2100" s="219"/>
      <c r="AR2100" s="219"/>
      <c r="AS2100" s="221"/>
      <c r="AT2100" s="221"/>
      <c r="AU2100" s="221"/>
      <c r="AV2100" s="221"/>
      <c r="AW2100" s="221"/>
      <c r="AX2100" s="221"/>
      <c r="AY2100" s="221"/>
      <c r="AZ2100" s="221"/>
    </row>
    <row r="2101" spans="1:52" x14ac:dyDescent="0.15">
      <c r="A2101" s="278"/>
      <c r="B2101" s="274"/>
      <c r="C2101" s="340"/>
      <c r="D2101" s="340"/>
      <c r="E2101" s="341"/>
      <c r="F2101" s="341"/>
      <c r="G2101" s="341"/>
      <c r="H2101" s="341"/>
      <c r="I2101" s="341"/>
      <c r="J2101" s="341"/>
      <c r="AH2101" s="221"/>
      <c r="AI2101" s="221"/>
      <c r="AJ2101" s="221"/>
      <c r="AK2101" s="221"/>
      <c r="AL2101" s="221"/>
      <c r="AM2101" s="221"/>
      <c r="AN2101" s="221"/>
      <c r="AO2101" s="221"/>
      <c r="AP2101" s="221"/>
      <c r="AQ2101" s="219"/>
      <c r="AR2101" s="219"/>
      <c r="AS2101" s="221"/>
      <c r="AT2101" s="221"/>
      <c r="AU2101" s="221"/>
      <c r="AV2101" s="221"/>
      <c r="AW2101" s="221"/>
      <c r="AX2101" s="221"/>
      <c r="AY2101" s="221"/>
      <c r="AZ2101" s="221"/>
    </row>
    <row r="2102" spans="1:52" x14ac:dyDescent="0.15">
      <c r="A2102" s="278"/>
      <c r="B2102" s="274"/>
      <c r="C2102" s="340"/>
      <c r="D2102" s="340"/>
      <c r="E2102" s="341"/>
      <c r="F2102" s="341"/>
      <c r="G2102" s="341"/>
      <c r="H2102" s="341"/>
      <c r="I2102" s="341"/>
      <c r="J2102" s="341"/>
      <c r="AH2102" s="221"/>
      <c r="AI2102" s="221"/>
      <c r="AJ2102" s="221"/>
      <c r="AK2102" s="221"/>
      <c r="AL2102" s="221"/>
      <c r="AM2102" s="221"/>
      <c r="AN2102" s="221"/>
      <c r="AO2102" s="221"/>
      <c r="AP2102" s="221"/>
      <c r="AQ2102" s="219"/>
      <c r="AR2102" s="219"/>
      <c r="AS2102" s="221"/>
      <c r="AT2102" s="221"/>
      <c r="AU2102" s="221"/>
      <c r="AV2102" s="221"/>
      <c r="AW2102" s="221"/>
      <c r="AX2102" s="221"/>
      <c r="AY2102" s="221"/>
      <c r="AZ2102" s="221"/>
    </row>
    <row r="2103" spans="1:52" x14ac:dyDescent="0.15">
      <c r="A2103" s="278"/>
      <c r="B2103" s="274"/>
      <c r="C2103" s="340"/>
      <c r="D2103" s="340"/>
      <c r="E2103" s="341"/>
      <c r="F2103" s="341"/>
      <c r="G2103" s="341"/>
      <c r="H2103" s="341"/>
      <c r="I2103" s="341"/>
      <c r="J2103" s="341"/>
      <c r="AH2103" s="221"/>
      <c r="AI2103" s="221"/>
      <c r="AJ2103" s="221"/>
      <c r="AK2103" s="221"/>
      <c r="AL2103" s="221"/>
      <c r="AM2103" s="221"/>
      <c r="AN2103" s="221"/>
      <c r="AO2103" s="221"/>
      <c r="AP2103" s="221"/>
      <c r="AQ2103" s="219"/>
      <c r="AR2103" s="219"/>
      <c r="AS2103" s="221"/>
      <c r="AT2103" s="221"/>
      <c r="AU2103" s="221"/>
      <c r="AV2103" s="221"/>
      <c r="AW2103" s="221"/>
      <c r="AX2103" s="221"/>
      <c r="AY2103" s="221"/>
      <c r="AZ2103" s="221"/>
    </row>
    <row r="2104" spans="1:52" x14ac:dyDescent="0.15">
      <c r="A2104" s="278"/>
      <c r="B2104" s="274"/>
      <c r="C2104" s="340"/>
      <c r="D2104" s="340"/>
      <c r="E2104" s="341"/>
      <c r="F2104" s="341"/>
      <c r="G2104" s="341"/>
      <c r="H2104" s="341"/>
      <c r="I2104" s="341"/>
      <c r="J2104" s="341"/>
      <c r="AH2104" s="221"/>
      <c r="AI2104" s="221"/>
      <c r="AJ2104" s="221"/>
      <c r="AK2104" s="221"/>
      <c r="AL2104" s="221"/>
      <c r="AM2104" s="221"/>
      <c r="AN2104" s="221"/>
      <c r="AO2104" s="221"/>
      <c r="AP2104" s="221"/>
      <c r="AQ2104" s="219"/>
      <c r="AR2104" s="219"/>
      <c r="AS2104" s="221"/>
      <c r="AT2104" s="221"/>
      <c r="AU2104" s="221"/>
      <c r="AV2104" s="221"/>
      <c r="AW2104" s="221"/>
      <c r="AX2104" s="221"/>
      <c r="AY2104" s="221"/>
      <c r="AZ2104" s="221"/>
    </row>
    <row r="2105" spans="1:52" x14ac:dyDescent="0.15">
      <c r="A2105" s="278"/>
      <c r="B2105" s="274"/>
      <c r="C2105" s="340"/>
      <c r="D2105" s="340"/>
      <c r="E2105" s="341"/>
      <c r="F2105" s="341"/>
      <c r="G2105" s="341"/>
      <c r="H2105" s="341"/>
      <c r="I2105" s="341"/>
      <c r="J2105" s="341"/>
      <c r="AH2105" s="221"/>
      <c r="AI2105" s="221"/>
      <c r="AJ2105" s="221"/>
      <c r="AK2105" s="221"/>
      <c r="AL2105" s="221"/>
      <c r="AM2105" s="221"/>
      <c r="AN2105" s="221"/>
      <c r="AO2105" s="221"/>
      <c r="AP2105" s="221"/>
      <c r="AQ2105" s="219"/>
      <c r="AR2105" s="219"/>
      <c r="AS2105" s="221"/>
      <c r="AT2105" s="221"/>
      <c r="AU2105" s="221"/>
      <c r="AV2105" s="221"/>
      <c r="AW2105" s="221"/>
      <c r="AX2105" s="221"/>
      <c r="AY2105" s="221"/>
      <c r="AZ2105" s="221"/>
    </row>
    <row r="2106" spans="1:52" x14ac:dyDescent="0.15">
      <c r="A2106" s="278"/>
      <c r="B2106" s="274"/>
      <c r="C2106" s="340"/>
      <c r="D2106" s="340"/>
      <c r="E2106" s="341"/>
      <c r="F2106" s="341"/>
      <c r="G2106" s="341"/>
      <c r="H2106" s="341"/>
      <c r="I2106" s="341"/>
      <c r="J2106" s="341"/>
      <c r="AH2106" s="221"/>
      <c r="AI2106" s="221"/>
      <c r="AJ2106" s="221"/>
      <c r="AK2106" s="221"/>
      <c r="AL2106" s="221"/>
      <c r="AM2106" s="221"/>
      <c r="AN2106" s="221"/>
      <c r="AO2106" s="221"/>
      <c r="AP2106" s="221"/>
      <c r="AQ2106" s="219"/>
      <c r="AR2106" s="219"/>
      <c r="AS2106" s="221"/>
      <c r="AT2106" s="221"/>
      <c r="AU2106" s="221"/>
      <c r="AV2106" s="221"/>
      <c r="AW2106" s="221"/>
      <c r="AX2106" s="221"/>
      <c r="AY2106" s="221"/>
      <c r="AZ2106" s="221"/>
    </row>
    <row r="2107" spans="1:52" x14ac:dyDescent="0.15">
      <c r="A2107" s="278"/>
      <c r="B2107" s="274"/>
      <c r="C2107" s="340"/>
      <c r="D2107" s="340"/>
      <c r="E2107" s="341"/>
      <c r="F2107" s="341"/>
      <c r="G2107" s="341"/>
      <c r="H2107" s="341"/>
      <c r="I2107" s="341"/>
      <c r="J2107" s="341"/>
      <c r="AH2107" s="221"/>
      <c r="AI2107" s="221"/>
      <c r="AJ2107" s="221"/>
      <c r="AK2107" s="221"/>
      <c r="AL2107" s="221"/>
      <c r="AM2107" s="221"/>
      <c r="AN2107" s="221"/>
      <c r="AO2107" s="221"/>
      <c r="AP2107" s="221"/>
      <c r="AQ2107" s="219"/>
      <c r="AR2107" s="219"/>
      <c r="AS2107" s="221"/>
      <c r="AT2107" s="221"/>
      <c r="AU2107" s="221"/>
      <c r="AV2107" s="221"/>
      <c r="AW2107" s="221"/>
      <c r="AX2107" s="221"/>
      <c r="AY2107" s="221"/>
      <c r="AZ2107" s="221"/>
    </row>
    <row r="2108" spans="1:52" x14ac:dyDescent="0.15">
      <c r="A2108" s="278"/>
      <c r="B2108" s="274"/>
      <c r="C2108" s="340"/>
      <c r="D2108" s="340"/>
      <c r="E2108" s="341"/>
      <c r="F2108" s="341"/>
      <c r="G2108" s="341"/>
      <c r="H2108" s="341"/>
      <c r="I2108" s="341"/>
      <c r="J2108" s="341"/>
      <c r="AH2108" s="221"/>
      <c r="AI2108" s="221"/>
      <c r="AJ2108" s="221"/>
      <c r="AK2108" s="221"/>
      <c r="AL2108" s="221"/>
      <c r="AM2108" s="221"/>
      <c r="AN2108" s="221"/>
      <c r="AO2108" s="221"/>
      <c r="AP2108" s="221"/>
      <c r="AQ2108" s="219"/>
      <c r="AR2108" s="219"/>
      <c r="AS2108" s="221"/>
      <c r="AT2108" s="221"/>
      <c r="AU2108" s="221"/>
      <c r="AV2108" s="221"/>
      <c r="AW2108" s="221"/>
      <c r="AX2108" s="221"/>
      <c r="AY2108" s="221"/>
      <c r="AZ2108" s="221"/>
    </row>
    <row r="2109" spans="1:52" x14ac:dyDescent="0.15">
      <c r="A2109" s="278"/>
      <c r="B2109" s="274"/>
      <c r="C2109" s="340"/>
      <c r="D2109" s="340"/>
      <c r="E2109" s="341"/>
      <c r="F2109" s="341"/>
      <c r="G2109" s="341"/>
      <c r="H2109" s="341"/>
      <c r="I2109" s="341"/>
      <c r="J2109" s="341"/>
      <c r="AH2109" s="221"/>
      <c r="AI2109" s="221"/>
      <c r="AJ2109" s="221"/>
      <c r="AK2109" s="221"/>
      <c r="AL2109" s="221"/>
      <c r="AM2109" s="221"/>
      <c r="AN2109" s="221"/>
      <c r="AO2109" s="221"/>
      <c r="AP2109" s="221"/>
      <c r="AQ2109" s="219"/>
      <c r="AR2109" s="219"/>
      <c r="AS2109" s="221"/>
      <c r="AT2109" s="221"/>
      <c r="AU2109" s="221"/>
      <c r="AV2109" s="221"/>
      <c r="AW2109" s="221"/>
      <c r="AX2109" s="221"/>
      <c r="AY2109" s="221"/>
      <c r="AZ2109" s="221"/>
    </row>
    <row r="2110" spans="1:52" x14ac:dyDescent="0.15">
      <c r="A2110" s="278"/>
      <c r="B2110" s="274"/>
      <c r="C2110" s="340"/>
      <c r="D2110" s="340"/>
      <c r="E2110" s="341"/>
      <c r="F2110" s="341"/>
      <c r="G2110" s="341"/>
      <c r="H2110" s="341"/>
      <c r="I2110" s="341"/>
      <c r="J2110" s="341"/>
      <c r="AH2110" s="221"/>
      <c r="AI2110" s="221"/>
      <c r="AJ2110" s="221"/>
      <c r="AK2110" s="221"/>
      <c r="AL2110" s="221"/>
      <c r="AM2110" s="221"/>
      <c r="AN2110" s="221"/>
      <c r="AO2110" s="221"/>
      <c r="AP2110" s="221"/>
      <c r="AQ2110" s="219"/>
      <c r="AR2110" s="219"/>
      <c r="AS2110" s="221"/>
      <c r="AT2110" s="221"/>
      <c r="AU2110" s="221"/>
      <c r="AV2110" s="221"/>
      <c r="AW2110" s="221"/>
      <c r="AX2110" s="221"/>
      <c r="AY2110" s="221"/>
      <c r="AZ2110" s="221"/>
    </row>
    <row r="2111" spans="1:52" x14ac:dyDescent="0.15">
      <c r="A2111" s="278"/>
      <c r="B2111" s="274"/>
      <c r="C2111" s="340"/>
      <c r="D2111" s="340"/>
      <c r="E2111" s="341"/>
      <c r="F2111" s="341"/>
      <c r="G2111" s="341"/>
      <c r="H2111" s="341"/>
      <c r="I2111" s="341"/>
      <c r="J2111" s="341"/>
      <c r="AH2111" s="221"/>
      <c r="AI2111" s="221"/>
      <c r="AJ2111" s="221"/>
      <c r="AK2111" s="221"/>
      <c r="AL2111" s="221"/>
      <c r="AM2111" s="221"/>
      <c r="AN2111" s="221"/>
      <c r="AO2111" s="221"/>
      <c r="AP2111" s="221"/>
      <c r="AQ2111" s="219"/>
      <c r="AR2111" s="219"/>
      <c r="AS2111" s="221"/>
      <c r="AT2111" s="221"/>
      <c r="AU2111" s="221"/>
      <c r="AV2111" s="221"/>
      <c r="AW2111" s="221"/>
      <c r="AX2111" s="221"/>
      <c r="AY2111" s="221"/>
      <c r="AZ2111" s="221"/>
    </row>
    <row r="2112" spans="1:52" x14ac:dyDescent="0.15">
      <c r="A2112" s="278"/>
      <c r="B2112" s="274"/>
      <c r="C2112" s="340"/>
      <c r="D2112" s="340"/>
      <c r="E2112" s="341"/>
      <c r="F2112" s="341"/>
      <c r="G2112" s="341"/>
      <c r="H2112" s="341"/>
      <c r="I2112" s="341"/>
      <c r="J2112" s="341"/>
      <c r="AH2112" s="221"/>
      <c r="AI2112" s="221"/>
      <c r="AJ2112" s="221"/>
      <c r="AK2112" s="221"/>
      <c r="AL2112" s="221"/>
      <c r="AM2112" s="221"/>
      <c r="AN2112" s="221"/>
      <c r="AO2112" s="221"/>
      <c r="AP2112" s="221"/>
      <c r="AQ2112" s="219"/>
      <c r="AR2112" s="219"/>
      <c r="AS2112" s="221"/>
      <c r="AT2112" s="221"/>
      <c r="AU2112" s="221"/>
      <c r="AV2112" s="221"/>
      <c r="AW2112" s="221"/>
      <c r="AX2112" s="221"/>
      <c r="AY2112" s="221"/>
      <c r="AZ2112" s="221"/>
    </row>
    <row r="2113" spans="1:52" x14ac:dyDescent="0.15">
      <c r="A2113" s="278"/>
      <c r="B2113" s="274"/>
      <c r="C2113" s="340"/>
      <c r="D2113" s="340"/>
      <c r="E2113" s="341"/>
      <c r="F2113" s="341"/>
      <c r="G2113" s="341"/>
      <c r="H2113" s="341"/>
      <c r="I2113" s="341"/>
      <c r="J2113" s="341"/>
      <c r="AH2113" s="221"/>
      <c r="AI2113" s="221"/>
      <c r="AJ2113" s="221"/>
      <c r="AK2113" s="221"/>
      <c r="AL2113" s="221"/>
      <c r="AM2113" s="221"/>
      <c r="AN2113" s="221"/>
      <c r="AO2113" s="221"/>
      <c r="AP2113" s="221"/>
      <c r="AQ2113" s="219"/>
      <c r="AR2113" s="219"/>
      <c r="AS2113" s="221"/>
      <c r="AT2113" s="221"/>
      <c r="AU2113" s="221"/>
      <c r="AV2113" s="221"/>
      <c r="AW2113" s="221"/>
      <c r="AX2113" s="221"/>
      <c r="AY2113" s="221"/>
      <c r="AZ2113" s="221"/>
    </row>
    <row r="2114" spans="1:52" x14ac:dyDescent="0.15">
      <c r="A2114" s="278"/>
      <c r="B2114" s="274"/>
      <c r="C2114" s="340"/>
      <c r="D2114" s="340"/>
      <c r="E2114" s="341"/>
      <c r="F2114" s="341"/>
      <c r="G2114" s="341"/>
      <c r="H2114" s="341"/>
      <c r="I2114" s="341"/>
      <c r="J2114" s="341"/>
      <c r="AH2114" s="221"/>
      <c r="AI2114" s="221"/>
      <c r="AJ2114" s="221"/>
      <c r="AK2114" s="221"/>
      <c r="AL2114" s="221"/>
      <c r="AM2114" s="221"/>
      <c r="AN2114" s="221"/>
      <c r="AO2114" s="221"/>
      <c r="AP2114" s="221"/>
      <c r="AQ2114" s="219"/>
      <c r="AR2114" s="219"/>
      <c r="AS2114" s="221"/>
      <c r="AT2114" s="221"/>
      <c r="AU2114" s="221"/>
      <c r="AV2114" s="221"/>
      <c r="AW2114" s="221"/>
      <c r="AX2114" s="221"/>
      <c r="AY2114" s="221"/>
      <c r="AZ2114" s="221"/>
    </row>
    <row r="2115" spans="1:52" x14ac:dyDescent="0.15">
      <c r="A2115" s="278"/>
      <c r="B2115" s="274"/>
      <c r="C2115" s="340"/>
      <c r="D2115" s="340"/>
      <c r="E2115" s="341"/>
      <c r="F2115" s="341"/>
      <c r="G2115" s="341"/>
      <c r="H2115" s="341"/>
      <c r="I2115" s="341"/>
      <c r="J2115" s="341"/>
      <c r="AH2115" s="221"/>
      <c r="AI2115" s="221"/>
      <c r="AJ2115" s="221"/>
      <c r="AK2115" s="221"/>
      <c r="AL2115" s="221"/>
      <c r="AM2115" s="221"/>
      <c r="AN2115" s="221"/>
      <c r="AO2115" s="221"/>
      <c r="AP2115" s="221"/>
      <c r="AQ2115" s="219"/>
      <c r="AR2115" s="219"/>
      <c r="AS2115" s="221"/>
      <c r="AT2115" s="221"/>
      <c r="AU2115" s="221"/>
      <c r="AV2115" s="221"/>
      <c r="AW2115" s="221"/>
      <c r="AX2115" s="221"/>
      <c r="AY2115" s="221"/>
      <c r="AZ2115" s="221"/>
    </row>
    <row r="2116" spans="1:52" x14ac:dyDescent="0.15">
      <c r="A2116" s="278"/>
      <c r="B2116" s="274"/>
      <c r="C2116" s="340"/>
      <c r="D2116" s="340"/>
      <c r="E2116" s="341"/>
      <c r="F2116" s="341"/>
      <c r="G2116" s="341"/>
      <c r="H2116" s="341"/>
      <c r="I2116" s="341"/>
      <c r="J2116" s="341"/>
      <c r="AH2116" s="221"/>
      <c r="AI2116" s="221"/>
      <c r="AJ2116" s="221"/>
      <c r="AK2116" s="221"/>
      <c r="AL2116" s="221"/>
      <c r="AM2116" s="221"/>
      <c r="AN2116" s="221"/>
      <c r="AO2116" s="221"/>
      <c r="AP2116" s="221"/>
      <c r="AQ2116" s="219"/>
      <c r="AR2116" s="219"/>
      <c r="AS2116" s="221"/>
      <c r="AT2116" s="221"/>
      <c r="AU2116" s="221"/>
      <c r="AV2116" s="221"/>
      <c r="AW2116" s="221"/>
      <c r="AX2116" s="221"/>
      <c r="AY2116" s="221"/>
      <c r="AZ2116" s="221"/>
    </row>
    <row r="2117" spans="1:52" x14ac:dyDescent="0.15">
      <c r="A2117" s="278"/>
      <c r="B2117" s="274"/>
      <c r="C2117" s="340"/>
      <c r="D2117" s="340"/>
      <c r="E2117" s="341"/>
      <c r="F2117" s="341"/>
      <c r="G2117" s="341"/>
      <c r="H2117" s="341"/>
      <c r="I2117" s="341"/>
      <c r="J2117" s="341"/>
      <c r="AH2117" s="221"/>
      <c r="AI2117" s="221"/>
      <c r="AJ2117" s="221"/>
      <c r="AK2117" s="221"/>
      <c r="AL2117" s="221"/>
      <c r="AM2117" s="221"/>
      <c r="AN2117" s="221"/>
      <c r="AO2117" s="221"/>
      <c r="AP2117" s="221"/>
      <c r="AQ2117" s="219"/>
      <c r="AR2117" s="219"/>
      <c r="AS2117" s="221"/>
      <c r="AT2117" s="221"/>
      <c r="AU2117" s="221"/>
      <c r="AV2117" s="221"/>
      <c r="AW2117" s="221"/>
      <c r="AX2117" s="221"/>
      <c r="AY2117" s="221"/>
      <c r="AZ2117" s="221"/>
    </row>
    <row r="2118" spans="1:52" x14ac:dyDescent="0.15">
      <c r="A2118" s="278"/>
      <c r="B2118" s="274"/>
      <c r="C2118" s="340"/>
      <c r="D2118" s="340"/>
      <c r="E2118" s="341"/>
      <c r="F2118" s="341"/>
      <c r="G2118" s="341"/>
      <c r="H2118" s="341"/>
      <c r="I2118" s="341"/>
      <c r="J2118" s="341"/>
      <c r="AH2118" s="221"/>
      <c r="AI2118" s="221"/>
      <c r="AJ2118" s="221"/>
      <c r="AK2118" s="221"/>
      <c r="AL2118" s="221"/>
      <c r="AM2118" s="221"/>
      <c r="AN2118" s="221"/>
      <c r="AO2118" s="221"/>
      <c r="AP2118" s="221"/>
      <c r="AQ2118" s="219"/>
      <c r="AR2118" s="219"/>
      <c r="AS2118" s="221"/>
      <c r="AT2118" s="221"/>
      <c r="AU2118" s="221"/>
      <c r="AV2118" s="221"/>
      <c r="AW2118" s="221"/>
      <c r="AX2118" s="221"/>
      <c r="AY2118" s="221"/>
      <c r="AZ2118" s="221"/>
    </row>
    <row r="2119" spans="1:52" x14ac:dyDescent="0.15">
      <c r="A2119" s="278"/>
      <c r="B2119" s="274"/>
      <c r="C2119" s="340"/>
      <c r="D2119" s="340"/>
      <c r="E2119" s="341"/>
      <c r="F2119" s="341"/>
      <c r="G2119" s="341"/>
      <c r="H2119" s="341"/>
      <c r="I2119" s="341"/>
      <c r="J2119" s="341"/>
      <c r="AH2119" s="221"/>
      <c r="AI2119" s="221"/>
      <c r="AJ2119" s="221"/>
      <c r="AK2119" s="221"/>
      <c r="AL2119" s="221"/>
      <c r="AM2119" s="221"/>
      <c r="AN2119" s="221"/>
      <c r="AO2119" s="221"/>
      <c r="AP2119" s="221"/>
      <c r="AQ2119" s="219"/>
      <c r="AR2119" s="219"/>
      <c r="AS2119" s="221"/>
      <c r="AT2119" s="221"/>
      <c r="AU2119" s="221"/>
      <c r="AV2119" s="221"/>
      <c r="AW2119" s="221"/>
      <c r="AX2119" s="221"/>
      <c r="AY2119" s="221"/>
      <c r="AZ2119" s="221"/>
    </row>
    <row r="2120" spans="1:52" x14ac:dyDescent="0.15">
      <c r="A2120" s="278"/>
      <c r="B2120" s="274"/>
      <c r="C2120" s="340"/>
      <c r="D2120" s="340"/>
      <c r="E2120" s="341"/>
      <c r="F2120" s="341"/>
      <c r="G2120" s="341"/>
      <c r="H2120" s="341"/>
      <c r="I2120" s="341"/>
      <c r="J2120" s="341"/>
      <c r="AH2120" s="221"/>
      <c r="AI2120" s="221"/>
      <c r="AJ2120" s="221"/>
      <c r="AK2120" s="221"/>
      <c r="AL2120" s="221"/>
      <c r="AM2120" s="221"/>
      <c r="AN2120" s="221"/>
      <c r="AO2120" s="221"/>
      <c r="AP2120" s="221"/>
      <c r="AQ2120" s="219"/>
      <c r="AR2120" s="219"/>
      <c r="AS2120" s="221"/>
      <c r="AT2120" s="221"/>
      <c r="AU2120" s="221"/>
      <c r="AV2120" s="221"/>
      <c r="AW2120" s="221"/>
      <c r="AX2120" s="221"/>
      <c r="AY2120" s="221"/>
      <c r="AZ2120" s="221"/>
    </row>
    <row r="2121" spans="1:52" x14ac:dyDescent="0.15">
      <c r="A2121" s="278"/>
      <c r="B2121" s="274"/>
      <c r="C2121" s="340"/>
      <c r="D2121" s="340"/>
      <c r="E2121" s="341"/>
      <c r="F2121" s="341"/>
      <c r="G2121" s="341"/>
      <c r="H2121" s="341"/>
      <c r="I2121" s="341"/>
      <c r="J2121" s="341"/>
      <c r="AH2121" s="221"/>
      <c r="AI2121" s="221"/>
      <c r="AJ2121" s="221"/>
      <c r="AK2121" s="221"/>
      <c r="AL2121" s="221"/>
      <c r="AM2121" s="221"/>
      <c r="AN2121" s="221"/>
      <c r="AO2121" s="221"/>
      <c r="AP2121" s="221"/>
      <c r="AQ2121" s="219"/>
      <c r="AR2121" s="219"/>
      <c r="AS2121" s="221"/>
      <c r="AT2121" s="221"/>
      <c r="AU2121" s="221"/>
      <c r="AV2121" s="221"/>
      <c r="AW2121" s="221"/>
      <c r="AX2121" s="221"/>
      <c r="AY2121" s="221"/>
      <c r="AZ2121" s="221"/>
    </row>
    <row r="2122" spans="1:52" x14ac:dyDescent="0.15">
      <c r="A2122" s="278"/>
      <c r="B2122" s="274"/>
      <c r="C2122" s="340"/>
      <c r="D2122" s="340"/>
      <c r="E2122" s="341"/>
      <c r="F2122" s="341"/>
      <c r="G2122" s="341"/>
      <c r="H2122" s="341"/>
      <c r="I2122" s="341"/>
      <c r="J2122" s="341"/>
      <c r="AH2122" s="221"/>
      <c r="AI2122" s="221"/>
      <c r="AJ2122" s="221"/>
      <c r="AK2122" s="221"/>
      <c r="AL2122" s="221"/>
      <c r="AM2122" s="221"/>
      <c r="AN2122" s="221"/>
      <c r="AO2122" s="221"/>
      <c r="AP2122" s="221"/>
      <c r="AQ2122" s="219"/>
      <c r="AR2122" s="219"/>
      <c r="AS2122" s="221"/>
      <c r="AT2122" s="221"/>
      <c r="AU2122" s="221"/>
      <c r="AV2122" s="221"/>
      <c r="AW2122" s="221"/>
      <c r="AX2122" s="221"/>
      <c r="AY2122" s="221"/>
      <c r="AZ2122" s="221"/>
    </row>
    <row r="2123" spans="1:52" x14ac:dyDescent="0.15">
      <c r="A2123" s="278"/>
      <c r="B2123" s="274"/>
      <c r="C2123" s="340"/>
      <c r="D2123" s="340"/>
      <c r="E2123" s="341"/>
      <c r="F2123" s="341"/>
      <c r="G2123" s="341"/>
      <c r="H2123" s="341"/>
      <c r="I2123" s="341"/>
      <c r="J2123" s="341"/>
      <c r="AH2123" s="221"/>
      <c r="AI2123" s="221"/>
      <c r="AJ2123" s="221"/>
      <c r="AK2123" s="221"/>
      <c r="AL2123" s="221"/>
      <c r="AM2123" s="221"/>
      <c r="AN2123" s="221"/>
      <c r="AO2123" s="221"/>
      <c r="AP2123" s="221"/>
      <c r="AQ2123" s="219"/>
      <c r="AR2123" s="219"/>
      <c r="AS2123" s="221"/>
      <c r="AT2123" s="221"/>
      <c r="AU2123" s="221"/>
      <c r="AV2123" s="221"/>
      <c r="AW2123" s="221"/>
      <c r="AX2123" s="221"/>
      <c r="AY2123" s="221"/>
      <c r="AZ2123" s="221"/>
    </row>
    <row r="2124" spans="1:52" x14ac:dyDescent="0.15">
      <c r="A2124" s="278"/>
      <c r="B2124" s="274"/>
      <c r="C2124" s="340"/>
      <c r="D2124" s="340"/>
      <c r="E2124" s="341"/>
      <c r="F2124" s="341"/>
      <c r="G2124" s="341"/>
      <c r="H2124" s="341"/>
      <c r="I2124" s="341"/>
      <c r="J2124" s="341"/>
      <c r="AH2124" s="221"/>
      <c r="AI2124" s="221"/>
      <c r="AJ2124" s="221"/>
      <c r="AK2124" s="221"/>
      <c r="AL2124" s="221"/>
      <c r="AM2124" s="221"/>
      <c r="AN2124" s="221"/>
      <c r="AO2124" s="221"/>
      <c r="AP2124" s="221"/>
      <c r="AQ2124" s="219"/>
      <c r="AR2124" s="219"/>
      <c r="AS2124" s="221"/>
      <c r="AT2124" s="221"/>
      <c r="AU2124" s="221"/>
      <c r="AV2124" s="221"/>
      <c r="AW2124" s="221"/>
      <c r="AX2124" s="221"/>
      <c r="AY2124" s="221"/>
      <c r="AZ2124" s="221"/>
    </row>
    <row r="2125" spans="1:52" x14ac:dyDescent="0.15">
      <c r="A2125" s="278"/>
      <c r="B2125" s="274"/>
      <c r="C2125" s="340"/>
      <c r="D2125" s="340"/>
      <c r="E2125" s="341"/>
      <c r="F2125" s="341"/>
      <c r="G2125" s="341"/>
      <c r="H2125" s="341"/>
      <c r="I2125" s="341"/>
      <c r="J2125" s="341"/>
      <c r="AH2125" s="221"/>
      <c r="AI2125" s="221"/>
      <c r="AJ2125" s="221"/>
      <c r="AK2125" s="221"/>
      <c r="AL2125" s="221"/>
      <c r="AM2125" s="221"/>
      <c r="AN2125" s="221"/>
      <c r="AO2125" s="221"/>
      <c r="AP2125" s="221"/>
      <c r="AQ2125" s="219"/>
      <c r="AR2125" s="219"/>
      <c r="AS2125" s="221"/>
      <c r="AT2125" s="221"/>
      <c r="AU2125" s="221"/>
      <c r="AV2125" s="221"/>
      <c r="AW2125" s="221"/>
      <c r="AX2125" s="221"/>
      <c r="AY2125" s="221"/>
      <c r="AZ2125" s="221"/>
    </row>
    <row r="2126" spans="1:52" x14ac:dyDescent="0.15">
      <c r="A2126" s="278"/>
      <c r="B2126" s="274"/>
      <c r="C2126" s="340"/>
      <c r="D2126" s="340"/>
      <c r="E2126" s="341"/>
      <c r="F2126" s="341"/>
      <c r="G2126" s="341"/>
      <c r="H2126" s="341"/>
      <c r="I2126" s="341"/>
      <c r="J2126" s="341"/>
      <c r="AH2126" s="221"/>
      <c r="AI2126" s="221"/>
      <c r="AJ2126" s="221"/>
      <c r="AK2126" s="221"/>
      <c r="AL2126" s="221"/>
      <c r="AM2126" s="221"/>
      <c r="AN2126" s="221"/>
      <c r="AO2126" s="221"/>
      <c r="AP2126" s="221"/>
      <c r="AQ2126" s="219"/>
      <c r="AR2126" s="219"/>
      <c r="AS2126" s="221"/>
      <c r="AT2126" s="221"/>
      <c r="AU2126" s="221"/>
      <c r="AV2126" s="221"/>
      <c r="AW2126" s="221"/>
      <c r="AX2126" s="221"/>
      <c r="AY2126" s="221"/>
      <c r="AZ2126" s="221"/>
    </row>
    <row r="2127" spans="1:52" x14ac:dyDescent="0.15">
      <c r="A2127" s="278"/>
      <c r="B2127" s="274"/>
      <c r="C2127" s="340"/>
      <c r="D2127" s="340"/>
      <c r="E2127" s="341"/>
      <c r="F2127" s="341"/>
      <c r="G2127" s="341"/>
      <c r="H2127" s="341"/>
      <c r="I2127" s="341"/>
      <c r="J2127" s="341"/>
      <c r="AH2127" s="221"/>
      <c r="AI2127" s="221"/>
      <c r="AJ2127" s="221"/>
      <c r="AK2127" s="221"/>
      <c r="AL2127" s="221"/>
      <c r="AM2127" s="221"/>
      <c r="AN2127" s="221"/>
      <c r="AO2127" s="221"/>
      <c r="AP2127" s="221"/>
      <c r="AQ2127" s="219"/>
      <c r="AR2127" s="219"/>
      <c r="AS2127" s="221"/>
      <c r="AT2127" s="221"/>
      <c r="AU2127" s="221"/>
      <c r="AV2127" s="221"/>
      <c r="AW2127" s="221"/>
      <c r="AX2127" s="221"/>
      <c r="AY2127" s="221"/>
      <c r="AZ2127" s="221"/>
    </row>
    <row r="2128" spans="1:52" x14ac:dyDescent="0.15">
      <c r="A2128" s="278"/>
      <c r="B2128" s="274"/>
      <c r="C2128" s="340"/>
      <c r="D2128" s="340"/>
      <c r="E2128" s="341"/>
      <c r="F2128" s="341"/>
      <c r="G2128" s="341"/>
      <c r="H2128" s="341"/>
      <c r="I2128" s="341"/>
      <c r="J2128" s="341"/>
      <c r="AH2128" s="221"/>
      <c r="AI2128" s="221"/>
      <c r="AJ2128" s="221"/>
      <c r="AK2128" s="221"/>
      <c r="AL2128" s="221"/>
      <c r="AM2128" s="221"/>
      <c r="AN2128" s="221"/>
      <c r="AO2128" s="221"/>
      <c r="AP2128" s="221"/>
      <c r="AQ2128" s="219"/>
      <c r="AR2128" s="219"/>
      <c r="AS2128" s="221"/>
      <c r="AT2128" s="221"/>
      <c r="AU2128" s="221"/>
      <c r="AV2128" s="221"/>
      <c r="AW2128" s="221"/>
      <c r="AX2128" s="221"/>
      <c r="AY2128" s="221"/>
      <c r="AZ2128" s="221"/>
    </row>
    <row r="2129" spans="1:52" x14ac:dyDescent="0.15">
      <c r="A2129" s="278"/>
      <c r="B2129" s="274"/>
      <c r="C2129" s="340"/>
      <c r="D2129" s="340"/>
      <c r="E2129" s="341"/>
      <c r="F2129" s="341"/>
      <c r="G2129" s="341"/>
      <c r="H2129" s="341"/>
      <c r="I2129" s="341"/>
      <c r="J2129" s="341"/>
      <c r="AH2129" s="221"/>
      <c r="AI2129" s="221"/>
      <c r="AJ2129" s="221"/>
      <c r="AK2129" s="221"/>
      <c r="AL2129" s="221"/>
      <c r="AM2129" s="221"/>
      <c r="AN2129" s="221"/>
      <c r="AO2129" s="221"/>
      <c r="AP2129" s="221"/>
      <c r="AQ2129" s="219"/>
      <c r="AR2129" s="219"/>
      <c r="AS2129" s="221"/>
      <c r="AT2129" s="221"/>
      <c r="AU2129" s="221"/>
      <c r="AV2129" s="221"/>
      <c r="AW2129" s="221"/>
      <c r="AX2129" s="221"/>
      <c r="AY2129" s="221"/>
      <c r="AZ2129" s="221"/>
    </row>
    <row r="2130" spans="1:52" x14ac:dyDescent="0.15">
      <c r="A2130" s="278"/>
      <c r="B2130" s="274"/>
      <c r="C2130" s="340"/>
      <c r="D2130" s="340"/>
      <c r="E2130" s="341"/>
      <c r="F2130" s="341"/>
      <c r="G2130" s="341"/>
      <c r="H2130" s="341"/>
      <c r="I2130" s="341"/>
      <c r="J2130" s="341"/>
      <c r="AH2130" s="221"/>
      <c r="AI2130" s="221"/>
      <c r="AJ2130" s="221"/>
      <c r="AK2130" s="221"/>
      <c r="AL2130" s="221"/>
      <c r="AM2130" s="221"/>
      <c r="AN2130" s="221"/>
      <c r="AO2130" s="221"/>
      <c r="AP2130" s="221"/>
      <c r="AQ2130" s="219"/>
      <c r="AR2130" s="219"/>
      <c r="AS2130" s="221"/>
      <c r="AT2130" s="221"/>
      <c r="AU2130" s="221"/>
      <c r="AV2130" s="221"/>
      <c r="AW2130" s="221"/>
      <c r="AX2130" s="221"/>
      <c r="AY2130" s="221"/>
      <c r="AZ2130" s="221"/>
    </row>
    <row r="2131" spans="1:52" x14ac:dyDescent="0.15">
      <c r="A2131" s="278"/>
      <c r="B2131" s="274"/>
      <c r="C2131" s="340"/>
      <c r="D2131" s="340"/>
      <c r="E2131" s="341"/>
      <c r="F2131" s="341"/>
      <c r="G2131" s="341"/>
      <c r="H2131" s="341"/>
      <c r="I2131" s="341"/>
      <c r="J2131" s="341"/>
      <c r="AH2131" s="221"/>
      <c r="AI2131" s="221"/>
      <c r="AJ2131" s="221"/>
      <c r="AK2131" s="221"/>
      <c r="AL2131" s="221"/>
      <c r="AM2131" s="221"/>
      <c r="AN2131" s="221"/>
      <c r="AO2131" s="221"/>
      <c r="AP2131" s="221"/>
      <c r="AQ2131" s="219"/>
      <c r="AR2131" s="219"/>
      <c r="AS2131" s="221"/>
      <c r="AT2131" s="221"/>
      <c r="AU2131" s="221"/>
      <c r="AV2131" s="221"/>
      <c r="AW2131" s="221"/>
      <c r="AX2131" s="221"/>
      <c r="AY2131" s="221"/>
      <c r="AZ2131" s="221"/>
    </row>
    <row r="2132" spans="1:52" x14ac:dyDescent="0.15">
      <c r="A2132" s="278"/>
      <c r="B2132" s="274"/>
      <c r="C2132" s="340"/>
      <c r="D2132" s="340"/>
      <c r="E2132" s="341"/>
      <c r="F2132" s="341"/>
      <c r="G2132" s="341"/>
      <c r="H2132" s="341"/>
      <c r="I2132" s="341"/>
      <c r="J2132" s="341"/>
      <c r="AH2132" s="221"/>
      <c r="AI2132" s="221"/>
      <c r="AJ2132" s="221"/>
      <c r="AK2132" s="221"/>
      <c r="AL2132" s="221"/>
      <c r="AM2132" s="221"/>
      <c r="AN2132" s="221"/>
      <c r="AO2132" s="221"/>
      <c r="AP2132" s="221"/>
      <c r="AQ2132" s="219"/>
      <c r="AR2132" s="219"/>
      <c r="AS2132" s="221"/>
      <c r="AT2132" s="221"/>
      <c r="AU2132" s="221"/>
      <c r="AV2132" s="221"/>
      <c r="AW2132" s="221"/>
      <c r="AX2132" s="221"/>
      <c r="AY2132" s="221"/>
      <c r="AZ2132" s="221"/>
    </row>
    <row r="2133" spans="1:52" x14ac:dyDescent="0.15">
      <c r="A2133" s="278"/>
      <c r="B2133" s="274"/>
      <c r="C2133" s="340"/>
      <c r="D2133" s="340"/>
      <c r="E2133" s="341"/>
      <c r="F2133" s="341"/>
      <c r="G2133" s="341"/>
      <c r="H2133" s="341"/>
      <c r="I2133" s="341"/>
      <c r="J2133" s="341"/>
      <c r="AH2133" s="221"/>
      <c r="AI2133" s="221"/>
      <c r="AJ2133" s="221"/>
      <c r="AK2133" s="221"/>
      <c r="AL2133" s="221"/>
      <c r="AM2133" s="221"/>
      <c r="AN2133" s="221"/>
      <c r="AO2133" s="221"/>
      <c r="AP2133" s="221"/>
      <c r="AQ2133" s="219"/>
      <c r="AR2133" s="219"/>
      <c r="AS2133" s="221"/>
      <c r="AT2133" s="221"/>
      <c r="AU2133" s="221"/>
      <c r="AV2133" s="221"/>
      <c r="AW2133" s="221"/>
      <c r="AX2133" s="221"/>
      <c r="AY2133" s="221"/>
      <c r="AZ2133" s="221"/>
    </row>
    <row r="2134" spans="1:52" x14ac:dyDescent="0.15">
      <c r="A2134" s="278"/>
      <c r="B2134" s="274"/>
      <c r="C2134" s="340"/>
      <c r="D2134" s="340"/>
      <c r="E2134" s="341"/>
      <c r="F2134" s="341"/>
      <c r="G2134" s="341"/>
      <c r="H2134" s="341"/>
      <c r="I2134" s="341"/>
      <c r="J2134" s="341"/>
      <c r="AH2134" s="221"/>
      <c r="AI2134" s="221"/>
      <c r="AJ2134" s="221"/>
      <c r="AK2134" s="221"/>
      <c r="AL2134" s="221"/>
      <c r="AM2134" s="221"/>
      <c r="AN2134" s="221"/>
      <c r="AO2134" s="221"/>
      <c r="AP2134" s="221"/>
      <c r="AQ2134" s="219"/>
      <c r="AR2134" s="219"/>
      <c r="AS2134" s="221"/>
      <c r="AT2134" s="221"/>
      <c r="AU2134" s="221"/>
      <c r="AV2134" s="221"/>
      <c r="AW2134" s="221"/>
      <c r="AX2134" s="221"/>
      <c r="AY2134" s="221"/>
      <c r="AZ2134" s="221"/>
    </row>
    <row r="2135" spans="1:52" x14ac:dyDescent="0.15">
      <c r="A2135" s="278"/>
      <c r="B2135" s="274"/>
      <c r="C2135" s="340"/>
      <c r="D2135" s="340"/>
      <c r="E2135" s="341"/>
      <c r="F2135" s="341"/>
      <c r="G2135" s="341"/>
      <c r="H2135" s="341"/>
      <c r="I2135" s="341"/>
      <c r="J2135" s="341"/>
      <c r="AH2135" s="221"/>
      <c r="AI2135" s="221"/>
      <c r="AJ2135" s="221"/>
      <c r="AK2135" s="221"/>
      <c r="AL2135" s="221"/>
      <c r="AM2135" s="221"/>
      <c r="AN2135" s="221"/>
      <c r="AO2135" s="221"/>
      <c r="AP2135" s="221"/>
      <c r="AQ2135" s="219"/>
      <c r="AR2135" s="219"/>
      <c r="AS2135" s="221"/>
      <c r="AT2135" s="221"/>
      <c r="AU2135" s="221"/>
      <c r="AV2135" s="221"/>
      <c r="AW2135" s="221"/>
      <c r="AX2135" s="221"/>
      <c r="AY2135" s="221"/>
      <c r="AZ2135" s="221"/>
    </row>
    <row r="2136" spans="1:52" x14ac:dyDescent="0.15">
      <c r="A2136" s="278"/>
      <c r="B2136" s="274"/>
      <c r="C2136" s="340"/>
      <c r="D2136" s="340"/>
      <c r="E2136" s="341"/>
      <c r="F2136" s="341"/>
      <c r="G2136" s="341"/>
      <c r="H2136" s="341"/>
      <c r="I2136" s="341"/>
      <c r="J2136" s="341"/>
      <c r="AH2136" s="221"/>
      <c r="AI2136" s="221"/>
      <c r="AJ2136" s="221"/>
      <c r="AK2136" s="221"/>
      <c r="AL2136" s="221"/>
      <c r="AM2136" s="221"/>
      <c r="AN2136" s="221"/>
      <c r="AO2136" s="221"/>
      <c r="AP2136" s="221"/>
      <c r="AQ2136" s="219"/>
      <c r="AR2136" s="219"/>
      <c r="AS2136" s="221"/>
      <c r="AT2136" s="221"/>
      <c r="AU2136" s="221"/>
      <c r="AV2136" s="221"/>
      <c r="AW2136" s="221"/>
      <c r="AX2136" s="221"/>
      <c r="AY2136" s="221"/>
      <c r="AZ2136" s="221"/>
    </row>
    <row r="2137" spans="1:52" x14ac:dyDescent="0.15">
      <c r="A2137" s="278"/>
      <c r="B2137" s="274"/>
      <c r="C2137" s="340"/>
      <c r="D2137" s="340"/>
      <c r="E2137" s="341"/>
      <c r="F2137" s="341"/>
      <c r="G2137" s="341"/>
      <c r="H2137" s="341"/>
      <c r="I2137" s="341"/>
      <c r="J2137" s="341"/>
      <c r="AH2137" s="221"/>
      <c r="AI2137" s="221"/>
      <c r="AJ2137" s="221"/>
      <c r="AK2137" s="221"/>
      <c r="AL2137" s="221"/>
      <c r="AM2137" s="221"/>
      <c r="AN2137" s="221"/>
      <c r="AO2137" s="221"/>
      <c r="AP2137" s="221"/>
      <c r="AQ2137" s="219"/>
      <c r="AR2137" s="219"/>
      <c r="AS2137" s="221"/>
      <c r="AT2137" s="221"/>
      <c r="AU2137" s="221"/>
      <c r="AV2137" s="221"/>
      <c r="AW2137" s="221"/>
      <c r="AX2137" s="221"/>
      <c r="AY2137" s="221"/>
      <c r="AZ2137" s="221"/>
    </row>
    <row r="2138" spans="1:52" x14ac:dyDescent="0.15">
      <c r="A2138" s="278"/>
      <c r="B2138" s="274"/>
      <c r="C2138" s="340"/>
      <c r="D2138" s="340"/>
      <c r="E2138" s="341"/>
      <c r="F2138" s="341"/>
      <c r="G2138" s="341"/>
      <c r="H2138" s="341"/>
      <c r="I2138" s="341"/>
      <c r="J2138" s="341"/>
      <c r="AH2138" s="221"/>
      <c r="AI2138" s="221"/>
      <c r="AJ2138" s="221"/>
      <c r="AK2138" s="221"/>
      <c r="AL2138" s="221"/>
      <c r="AM2138" s="221"/>
      <c r="AN2138" s="221"/>
      <c r="AO2138" s="221"/>
      <c r="AP2138" s="221"/>
      <c r="AQ2138" s="219"/>
      <c r="AR2138" s="219"/>
      <c r="AS2138" s="221"/>
      <c r="AT2138" s="221"/>
      <c r="AU2138" s="221"/>
      <c r="AV2138" s="221"/>
      <c r="AW2138" s="221"/>
      <c r="AX2138" s="221"/>
      <c r="AY2138" s="221"/>
      <c r="AZ2138" s="221"/>
    </row>
    <row r="2139" spans="1:52" x14ac:dyDescent="0.15">
      <c r="A2139" s="278"/>
      <c r="B2139" s="274"/>
      <c r="C2139" s="340"/>
      <c r="D2139" s="340"/>
      <c r="E2139" s="341"/>
      <c r="F2139" s="341"/>
      <c r="G2139" s="341"/>
      <c r="H2139" s="341"/>
      <c r="I2139" s="341"/>
      <c r="J2139" s="341"/>
      <c r="AH2139" s="221"/>
      <c r="AI2139" s="221"/>
      <c r="AJ2139" s="221"/>
      <c r="AK2139" s="221"/>
      <c r="AL2139" s="221"/>
      <c r="AM2139" s="221"/>
      <c r="AN2139" s="221"/>
      <c r="AO2139" s="221"/>
      <c r="AP2139" s="221"/>
      <c r="AQ2139" s="219"/>
      <c r="AR2139" s="219"/>
      <c r="AS2139" s="221"/>
      <c r="AT2139" s="221"/>
      <c r="AU2139" s="221"/>
      <c r="AV2139" s="221"/>
      <c r="AW2139" s="221"/>
      <c r="AX2139" s="221"/>
      <c r="AY2139" s="221"/>
      <c r="AZ2139" s="221"/>
    </row>
    <row r="2140" spans="1:52" x14ac:dyDescent="0.15">
      <c r="A2140" s="278"/>
      <c r="B2140" s="274"/>
      <c r="C2140" s="340"/>
      <c r="D2140" s="340"/>
      <c r="E2140" s="341"/>
      <c r="F2140" s="341"/>
      <c r="G2140" s="341"/>
      <c r="H2140" s="341"/>
      <c r="I2140" s="341"/>
      <c r="J2140" s="341"/>
      <c r="AH2140" s="221"/>
      <c r="AI2140" s="221"/>
      <c r="AJ2140" s="221"/>
      <c r="AK2140" s="221"/>
      <c r="AL2140" s="221"/>
      <c r="AM2140" s="221"/>
      <c r="AN2140" s="221"/>
      <c r="AO2140" s="221"/>
      <c r="AP2140" s="221"/>
      <c r="AQ2140" s="219"/>
      <c r="AR2140" s="219"/>
      <c r="AS2140" s="221"/>
      <c r="AT2140" s="221"/>
      <c r="AU2140" s="221"/>
      <c r="AV2140" s="221"/>
      <c r="AW2140" s="221"/>
      <c r="AX2140" s="221"/>
      <c r="AY2140" s="221"/>
      <c r="AZ2140" s="221"/>
    </row>
    <row r="2141" spans="1:52" x14ac:dyDescent="0.15">
      <c r="A2141" s="278"/>
      <c r="B2141" s="274"/>
      <c r="C2141" s="340"/>
      <c r="D2141" s="340"/>
      <c r="E2141" s="341"/>
      <c r="F2141" s="341"/>
      <c r="G2141" s="341"/>
      <c r="H2141" s="341"/>
      <c r="I2141" s="341"/>
      <c r="J2141" s="341"/>
      <c r="AH2141" s="221"/>
      <c r="AI2141" s="221"/>
      <c r="AJ2141" s="221"/>
      <c r="AK2141" s="221"/>
      <c r="AL2141" s="221"/>
      <c r="AM2141" s="221"/>
      <c r="AN2141" s="221"/>
      <c r="AO2141" s="221"/>
      <c r="AP2141" s="221"/>
      <c r="AQ2141" s="219"/>
      <c r="AR2141" s="219"/>
      <c r="AS2141" s="221"/>
      <c r="AT2141" s="221"/>
      <c r="AU2141" s="221"/>
      <c r="AV2141" s="221"/>
      <c r="AW2141" s="221"/>
      <c r="AX2141" s="221"/>
      <c r="AY2141" s="221"/>
      <c r="AZ2141" s="221"/>
    </row>
    <row r="2142" spans="1:52" x14ac:dyDescent="0.15">
      <c r="A2142" s="278"/>
      <c r="B2142" s="274"/>
      <c r="C2142" s="340"/>
      <c r="D2142" s="340"/>
      <c r="E2142" s="341"/>
      <c r="F2142" s="341"/>
      <c r="G2142" s="341"/>
      <c r="H2142" s="341"/>
      <c r="I2142" s="341"/>
      <c r="J2142" s="341"/>
      <c r="AH2142" s="221"/>
      <c r="AI2142" s="221"/>
      <c r="AJ2142" s="221"/>
      <c r="AK2142" s="221"/>
      <c r="AL2142" s="221"/>
      <c r="AM2142" s="221"/>
      <c r="AN2142" s="221"/>
      <c r="AO2142" s="221"/>
      <c r="AP2142" s="221"/>
      <c r="AQ2142" s="219"/>
      <c r="AR2142" s="219"/>
      <c r="AS2142" s="221"/>
      <c r="AT2142" s="221"/>
      <c r="AU2142" s="221"/>
      <c r="AV2142" s="221"/>
      <c r="AW2142" s="221"/>
      <c r="AX2142" s="221"/>
      <c r="AY2142" s="221"/>
      <c r="AZ2142" s="221"/>
    </row>
    <row r="2143" spans="1:52" x14ac:dyDescent="0.15">
      <c r="A2143" s="278"/>
      <c r="B2143" s="274"/>
      <c r="C2143" s="340"/>
      <c r="D2143" s="340"/>
      <c r="E2143" s="341"/>
      <c r="F2143" s="341"/>
      <c r="G2143" s="341"/>
      <c r="H2143" s="341"/>
      <c r="I2143" s="341"/>
      <c r="J2143" s="341"/>
      <c r="AH2143" s="221"/>
      <c r="AI2143" s="221"/>
      <c r="AJ2143" s="221"/>
      <c r="AK2143" s="221"/>
      <c r="AL2143" s="221"/>
      <c r="AM2143" s="221"/>
      <c r="AN2143" s="221"/>
      <c r="AO2143" s="221"/>
      <c r="AP2143" s="221"/>
      <c r="AQ2143" s="219"/>
      <c r="AR2143" s="219"/>
      <c r="AS2143" s="221"/>
      <c r="AT2143" s="221"/>
      <c r="AU2143" s="221"/>
      <c r="AV2143" s="221"/>
      <c r="AW2143" s="221"/>
      <c r="AX2143" s="221"/>
      <c r="AY2143" s="221"/>
      <c r="AZ2143" s="221"/>
    </row>
    <row r="2144" spans="1:52" x14ac:dyDescent="0.15">
      <c r="A2144" s="278"/>
      <c r="B2144" s="274"/>
      <c r="C2144" s="340"/>
      <c r="D2144" s="340"/>
      <c r="E2144" s="341"/>
      <c r="F2144" s="341"/>
      <c r="G2144" s="341"/>
      <c r="H2144" s="341"/>
      <c r="I2144" s="341"/>
      <c r="J2144" s="341"/>
      <c r="AH2144" s="221"/>
      <c r="AI2144" s="221"/>
      <c r="AJ2144" s="221"/>
      <c r="AK2144" s="221"/>
      <c r="AL2144" s="221"/>
      <c r="AM2144" s="221"/>
      <c r="AN2144" s="221"/>
      <c r="AO2144" s="221"/>
      <c r="AP2144" s="221"/>
      <c r="AQ2144" s="219"/>
      <c r="AR2144" s="219"/>
      <c r="AS2144" s="221"/>
      <c r="AT2144" s="221"/>
      <c r="AU2144" s="221"/>
      <c r="AV2144" s="221"/>
      <c r="AW2144" s="221"/>
      <c r="AX2144" s="221"/>
      <c r="AY2144" s="221"/>
      <c r="AZ2144" s="221"/>
    </row>
    <row r="2145" spans="1:52" x14ac:dyDescent="0.15">
      <c r="A2145" s="278"/>
      <c r="B2145" s="274"/>
      <c r="C2145" s="340"/>
      <c r="D2145" s="340"/>
      <c r="E2145" s="341"/>
      <c r="F2145" s="341"/>
      <c r="G2145" s="341"/>
      <c r="H2145" s="341"/>
      <c r="I2145" s="341"/>
      <c r="J2145" s="341"/>
      <c r="AH2145" s="221"/>
      <c r="AI2145" s="221"/>
      <c r="AJ2145" s="221"/>
      <c r="AK2145" s="221"/>
      <c r="AL2145" s="221"/>
      <c r="AM2145" s="221"/>
      <c r="AN2145" s="221"/>
      <c r="AO2145" s="221"/>
      <c r="AP2145" s="221"/>
      <c r="AQ2145" s="219"/>
      <c r="AR2145" s="219"/>
      <c r="AS2145" s="221"/>
      <c r="AT2145" s="221"/>
      <c r="AU2145" s="221"/>
      <c r="AV2145" s="221"/>
      <c r="AW2145" s="221"/>
      <c r="AX2145" s="221"/>
      <c r="AY2145" s="221"/>
      <c r="AZ2145" s="221"/>
    </row>
    <row r="2146" spans="1:52" x14ac:dyDescent="0.15">
      <c r="A2146" s="278"/>
      <c r="B2146" s="274"/>
      <c r="C2146" s="340"/>
      <c r="D2146" s="340"/>
      <c r="E2146" s="341"/>
      <c r="F2146" s="341"/>
      <c r="G2146" s="341"/>
      <c r="H2146" s="341"/>
      <c r="I2146" s="341"/>
      <c r="J2146" s="341"/>
      <c r="AH2146" s="221"/>
      <c r="AI2146" s="221"/>
      <c r="AJ2146" s="221"/>
      <c r="AK2146" s="221"/>
      <c r="AL2146" s="221"/>
      <c r="AM2146" s="221"/>
      <c r="AN2146" s="221"/>
      <c r="AO2146" s="221"/>
      <c r="AP2146" s="221"/>
      <c r="AQ2146" s="219"/>
      <c r="AR2146" s="219"/>
      <c r="AS2146" s="221"/>
      <c r="AT2146" s="221"/>
      <c r="AU2146" s="221"/>
      <c r="AV2146" s="221"/>
      <c r="AW2146" s="221"/>
      <c r="AX2146" s="221"/>
      <c r="AY2146" s="221"/>
      <c r="AZ2146" s="221"/>
    </row>
    <row r="2147" spans="1:52" x14ac:dyDescent="0.15">
      <c r="A2147" s="278"/>
      <c r="B2147" s="274"/>
      <c r="C2147" s="340"/>
      <c r="D2147" s="340"/>
      <c r="E2147" s="341"/>
      <c r="F2147" s="341"/>
      <c r="G2147" s="341"/>
      <c r="H2147" s="341"/>
      <c r="I2147" s="341"/>
      <c r="J2147" s="341"/>
      <c r="AH2147" s="221"/>
      <c r="AI2147" s="221"/>
      <c r="AJ2147" s="221"/>
      <c r="AK2147" s="221"/>
      <c r="AL2147" s="221"/>
      <c r="AM2147" s="221"/>
      <c r="AN2147" s="221"/>
      <c r="AO2147" s="221"/>
      <c r="AP2147" s="221"/>
      <c r="AQ2147" s="219"/>
      <c r="AR2147" s="219"/>
      <c r="AS2147" s="221"/>
      <c r="AT2147" s="221"/>
      <c r="AU2147" s="221"/>
      <c r="AV2147" s="221"/>
      <c r="AW2147" s="221"/>
      <c r="AX2147" s="221"/>
      <c r="AY2147" s="221"/>
      <c r="AZ2147" s="221"/>
    </row>
    <row r="2148" spans="1:52" x14ac:dyDescent="0.15">
      <c r="A2148" s="278"/>
      <c r="B2148" s="274"/>
      <c r="C2148" s="340"/>
      <c r="D2148" s="340"/>
      <c r="E2148" s="341"/>
      <c r="F2148" s="341"/>
      <c r="G2148" s="341"/>
      <c r="H2148" s="341"/>
      <c r="I2148" s="341"/>
      <c r="J2148" s="341"/>
      <c r="AH2148" s="221"/>
      <c r="AI2148" s="221"/>
      <c r="AJ2148" s="221"/>
      <c r="AK2148" s="221"/>
      <c r="AL2148" s="221"/>
      <c r="AM2148" s="221"/>
      <c r="AN2148" s="221"/>
      <c r="AO2148" s="221"/>
      <c r="AP2148" s="221"/>
      <c r="AQ2148" s="219"/>
      <c r="AR2148" s="219"/>
      <c r="AS2148" s="221"/>
      <c r="AT2148" s="221"/>
      <c r="AU2148" s="221"/>
      <c r="AV2148" s="221"/>
      <c r="AW2148" s="221"/>
      <c r="AX2148" s="221"/>
      <c r="AY2148" s="221"/>
      <c r="AZ2148" s="221"/>
    </row>
    <row r="2149" spans="1:52" x14ac:dyDescent="0.15">
      <c r="A2149" s="278"/>
      <c r="B2149" s="274"/>
      <c r="C2149" s="340"/>
      <c r="D2149" s="340"/>
      <c r="E2149" s="341"/>
      <c r="F2149" s="341"/>
      <c r="G2149" s="341"/>
      <c r="H2149" s="341"/>
      <c r="I2149" s="341"/>
      <c r="J2149" s="341"/>
      <c r="AH2149" s="221"/>
      <c r="AI2149" s="221"/>
      <c r="AJ2149" s="221"/>
      <c r="AK2149" s="221"/>
      <c r="AL2149" s="221"/>
      <c r="AM2149" s="221"/>
      <c r="AN2149" s="221"/>
      <c r="AO2149" s="221"/>
      <c r="AP2149" s="221"/>
      <c r="AQ2149" s="219"/>
      <c r="AR2149" s="219"/>
      <c r="AS2149" s="221"/>
      <c r="AT2149" s="221"/>
      <c r="AU2149" s="221"/>
      <c r="AV2149" s="221"/>
      <c r="AW2149" s="221"/>
      <c r="AX2149" s="221"/>
      <c r="AY2149" s="221"/>
      <c r="AZ2149" s="221"/>
    </row>
    <row r="2150" spans="1:52" x14ac:dyDescent="0.15">
      <c r="A2150" s="278"/>
      <c r="B2150" s="274"/>
      <c r="C2150" s="340"/>
      <c r="D2150" s="340"/>
      <c r="E2150" s="341"/>
      <c r="F2150" s="341"/>
      <c r="G2150" s="341"/>
      <c r="H2150" s="341"/>
      <c r="I2150" s="341"/>
      <c r="J2150" s="341"/>
      <c r="AH2150" s="221"/>
      <c r="AI2150" s="221"/>
      <c r="AJ2150" s="221"/>
      <c r="AK2150" s="221"/>
      <c r="AL2150" s="221"/>
      <c r="AM2150" s="221"/>
      <c r="AN2150" s="221"/>
      <c r="AO2150" s="221"/>
      <c r="AP2150" s="221"/>
      <c r="AQ2150" s="219"/>
      <c r="AR2150" s="219"/>
      <c r="AS2150" s="221"/>
      <c r="AT2150" s="221"/>
      <c r="AU2150" s="221"/>
      <c r="AV2150" s="221"/>
      <c r="AW2150" s="221"/>
      <c r="AX2150" s="221"/>
      <c r="AY2150" s="221"/>
      <c r="AZ2150" s="221"/>
    </row>
    <row r="2151" spans="1:52" x14ac:dyDescent="0.15">
      <c r="A2151" s="278"/>
      <c r="B2151" s="274"/>
      <c r="C2151" s="340"/>
      <c r="D2151" s="340"/>
      <c r="E2151" s="341"/>
      <c r="F2151" s="341"/>
      <c r="G2151" s="341"/>
      <c r="H2151" s="341"/>
      <c r="I2151" s="341"/>
      <c r="J2151" s="341"/>
      <c r="AH2151" s="221"/>
      <c r="AI2151" s="221"/>
      <c r="AJ2151" s="221"/>
      <c r="AK2151" s="221"/>
      <c r="AL2151" s="221"/>
      <c r="AM2151" s="221"/>
      <c r="AN2151" s="221"/>
      <c r="AO2151" s="221"/>
      <c r="AP2151" s="221"/>
      <c r="AQ2151" s="219"/>
      <c r="AR2151" s="219"/>
      <c r="AS2151" s="221"/>
      <c r="AT2151" s="221"/>
      <c r="AU2151" s="221"/>
      <c r="AV2151" s="221"/>
      <c r="AW2151" s="221"/>
      <c r="AX2151" s="221"/>
      <c r="AY2151" s="221"/>
      <c r="AZ2151" s="221"/>
    </row>
    <row r="2152" spans="1:52" x14ac:dyDescent="0.15">
      <c r="A2152" s="278"/>
      <c r="B2152" s="274"/>
      <c r="C2152" s="340"/>
      <c r="D2152" s="340"/>
      <c r="E2152" s="341"/>
      <c r="F2152" s="341"/>
      <c r="G2152" s="341"/>
      <c r="H2152" s="341"/>
      <c r="I2152" s="341"/>
      <c r="J2152" s="341"/>
      <c r="AH2152" s="221"/>
      <c r="AI2152" s="221"/>
      <c r="AJ2152" s="221"/>
      <c r="AK2152" s="221"/>
      <c r="AL2152" s="221"/>
      <c r="AM2152" s="221"/>
      <c r="AN2152" s="221"/>
      <c r="AO2152" s="221"/>
      <c r="AP2152" s="221"/>
      <c r="AQ2152" s="219"/>
      <c r="AR2152" s="219"/>
      <c r="AS2152" s="221"/>
      <c r="AT2152" s="221"/>
      <c r="AU2152" s="221"/>
      <c r="AV2152" s="221"/>
      <c r="AW2152" s="221"/>
      <c r="AX2152" s="221"/>
      <c r="AY2152" s="221"/>
      <c r="AZ2152" s="221"/>
    </row>
    <row r="2153" spans="1:52" x14ac:dyDescent="0.15">
      <c r="A2153" s="278"/>
      <c r="B2153" s="274"/>
      <c r="C2153" s="340"/>
      <c r="D2153" s="340"/>
      <c r="E2153" s="341"/>
      <c r="F2153" s="341"/>
      <c r="G2153" s="341"/>
      <c r="H2153" s="341"/>
      <c r="I2153" s="341"/>
      <c r="J2153" s="341"/>
      <c r="AH2153" s="221"/>
      <c r="AI2153" s="221"/>
      <c r="AJ2153" s="221"/>
      <c r="AK2153" s="221"/>
      <c r="AL2153" s="221"/>
      <c r="AM2153" s="221"/>
      <c r="AN2153" s="221"/>
      <c r="AO2153" s="221"/>
      <c r="AP2153" s="221"/>
      <c r="AQ2153" s="219"/>
      <c r="AR2153" s="219"/>
      <c r="AS2153" s="221"/>
      <c r="AT2153" s="221"/>
      <c r="AU2153" s="221"/>
      <c r="AV2153" s="221"/>
      <c r="AW2153" s="221"/>
      <c r="AX2153" s="221"/>
      <c r="AY2153" s="221"/>
      <c r="AZ2153" s="221"/>
    </row>
    <row r="2154" spans="1:52" x14ac:dyDescent="0.15">
      <c r="A2154" s="278"/>
      <c r="B2154" s="274"/>
      <c r="C2154" s="340"/>
      <c r="D2154" s="340"/>
      <c r="E2154" s="341"/>
      <c r="F2154" s="341"/>
      <c r="G2154" s="341"/>
      <c r="H2154" s="341"/>
      <c r="I2154" s="341"/>
      <c r="J2154" s="341"/>
      <c r="AH2154" s="221"/>
      <c r="AI2154" s="221"/>
      <c r="AJ2154" s="221"/>
      <c r="AK2154" s="221"/>
      <c r="AL2154" s="221"/>
      <c r="AM2154" s="221"/>
      <c r="AN2154" s="221"/>
      <c r="AO2154" s="221"/>
      <c r="AP2154" s="221"/>
      <c r="AQ2154" s="219"/>
      <c r="AR2154" s="219"/>
      <c r="AS2154" s="221"/>
      <c r="AT2154" s="221"/>
      <c r="AU2154" s="221"/>
      <c r="AV2154" s="221"/>
      <c r="AW2154" s="221"/>
      <c r="AX2154" s="221"/>
      <c r="AY2154" s="221"/>
      <c r="AZ2154" s="221"/>
    </row>
    <row r="2155" spans="1:52" x14ac:dyDescent="0.15">
      <c r="A2155" s="278"/>
      <c r="B2155" s="274"/>
      <c r="C2155" s="340"/>
      <c r="D2155" s="340"/>
      <c r="E2155" s="341"/>
      <c r="F2155" s="341"/>
      <c r="G2155" s="341"/>
      <c r="H2155" s="341"/>
      <c r="I2155" s="341"/>
      <c r="J2155" s="341"/>
      <c r="AH2155" s="221"/>
      <c r="AI2155" s="221"/>
      <c r="AJ2155" s="221"/>
      <c r="AK2155" s="221"/>
      <c r="AL2155" s="221"/>
      <c r="AM2155" s="221"/>
      <c r="AN2155" s="221"/>
      <c r="AO2155" s="221"/>
      <c r="AP2155" s="221"/>
      <c r="AQ2155" s="219"/>
      <c r="AR2155" s="219"/>
      <c r="AS2155" s="221"/>
      <c r="AT2155" s="221"/>
      <c r="AU2155" s="221"/>
      <c r="AV2155" s="221"/>
      <c r="AW2155" s="221"/>
      <c r="AX2155" s="221"/>
      <c r="AY2155" s="221"/>
      <c r="AZ2155" s="221"/>
    </row>
    <row r="2156" spans="1:52" x14ac:dyDescent="0.15">
      <c r="A2156" s="278"/>
      <c r="B2156" s="274"/>
      <c r="C2156" s="340"/>
      <c r="D2156" s="340"/>
      <c r="E2156" s="341"/>
      <c r="F2156" s="341"/>
      <c r="G2156" s="341"/>
      <c r="H2156" s="341"/>
      <c r="I2156" s="341"/>
      <c r="J2156" s="341"/>
      <c r="AH2156" s="221"/>
      <c r="AI2156" s="221"/>
      <c r="AJ2156" s="221"/>
      <c r="AK2156" s="221"/>
      <c r="AL2156" s="221"/>
      <c r="AM2156" s="221"/>
      <c r="AN2156" s="221"/>
      <c r="AO2156" s="221"/>
      <c r="AP2156" s="221"/>
      <c r="AQ2156" s="219"/>
      <c r="AR2156" s="219"/>
      <c r="AS2156" s="221"/>
      <c r="AT2156" s="221"/>
      <c r="AU2156" s="221"/>
      <c r="AV2156" s="221"/>
      <c r="AW2156" s="221"/>
      <c r="AX2156" s="221"/>
      <c r="AY2156" s="221"/>
      <c r="AZ2156" s="221"/>
    </row>
    <row r="2157" spans="1:52" x14ac:dyDescent="0.15">
      <c r="A2157" s="278"/>
      <c r="B2157" s="274"/>
      <c r="C2157" s="340"/>
      <c r="D2157" s="340"/>
      <c r="E2157" s="341"/>
      <c r="F2157" s="341"/>
      <c r="G2157" s="341"/>
      <c r="H2157" s="341"/>
      <c r="I2157" s="341"/>
      <c r="J2157" s="341"/>
      <c r="AH2157" s="221"/>
      <c r="AI2157" s="221"/>
      <c r="AJ2157" s="221"/>
      <c r="AK2157" s="221"/>
      <c r="AL2157" s="221"/>
      <c r="AM2157" s="221"/>
      <c r="AN2157" s="221"/>
      <c r="AO2157" s="221"/>
      <c r="AP2157" s="221"/>
      <c r="AQ2157" s="219"/>
      <c r="AR2157" s="219"/>
      <c r="AS2157" s="221"/>
      <c r="AT2157" s="221"/>
      <c r="AU2157" s="221"/>
      <c r="AV2157" s="221"/>
      <c r="AW2157" s="221"/>
      <c r="AX2157" s="221"/>
      <c r="AY2157" s="221"/>
      <c r="AZ2157" s="221"/>
    </row>
    <row r="2158" spans="1:52" x14ac:dyDescent="0.15">
      <c r="A2158" s="278"/>
      <c r="B2158" s="274"/>
      <c r="C2158" s="340"/>
      <c r="D2158" s="340"/>
      <c r="E2158" s="341"/>
      <c r="F2158" s="341"/>
      <c r="G2158" s="341"/>
      <c r="H2158" s="341"/>
      <c r="I2158" s="341"/>
      <c r="J2158" s="341"/>
      <c r="AH2158" s="221"/>
      <c r="AI2158" s="221"/>
      <c r="AJ2158" s="221"/>
      <c r="AK2158" s="221"/>
      <c r="AL2158" s="221"/>
      <c r="AM2158" s="221"/>
      <c r="AN2158" s="221"/>
      <c r="AO2158" s="221"/>
      <c r="AP2158" s="221"/>
      <c r="AQ2158" s="219"/>
      <c r="AR2158" s="219"/>
      <c r="AS2158" s="221"/>
      <c r="AT2158" s="221"/>
      <c r="AU2158" s="221"/>
      <c r="AV2158" s="221"/>
      <c r="AW2158" s="221"/>
      <c r="AX2158" s="221"/>
      <c r="AY2158" s="221"/>
      <c r="AZ2158" s="221"/>
    </row>
    <row r="2159" spans="1:52" x14ac:dyDescent="0.15">
      <c r="A2159" s="278"/>
      <c r="B2159" s="274"/>
      <c r="C2159" s="340"/>
      <c r="D2159" s="340"/>
      <c r="E2159" s="341"/>
      <c r="F2159" s="341"/>
      <c r="G2159" s="341"/>
      <c r="H2159" s="341"/>
      <c r="I2159" s="341"/>
      <c r="J2159" s="341"/>
      <c r="AH2159" s="221"/>
      <c r="AI2159" s="221"/>
      <c r="AJ2159" s="221"/>
      <c r="AK2159" s="221"/>
      <c r="AL2159" s="221"/>
      <c r="AM2159" s="221"/>
      <c r="AN2159" s="221"/>
      <c r="AO2159" s="221"/>
      <c r="AP2159" s="221"/>
      <c r="AQ2159" s="219"/>
      <c r="AR2159" s="219"/>
      <c r="AS2159" s="221"/>
      <c r="AT2159" s="221"/>
      <c r="AU2159" s="221"/>
      <c r="AV2159" s="221"/>
      <c r="AW2159" s="221"/>
      <c r="AX2159" s="221"/>
      <c r="AY2159" s="221"/>
      <c r="AZ2159" s="221"/>
    </row>
    <row r="2160" spans="1:52" x14ac:dyDescent="0.15">
      <c r="A2160" s="278"/>
      <c r="B2160" s="274"/>
      <c r="C2160" s="340"/>
      <c r="D2160" s="340"/>
      <c r="E2160" s="341"/>
      <c r="F2160" s="341"/>
      <c r="G2160" s="341"/>
      <c r="H2160" s="341"/>
      <c r="I2160" s="341"/>
      <c r="J2160" s="341"/>
      <c r="AH2160" s="221"/>
      <c r="AI2160" s="221"/>
      <c r="AJ2160" s="221"/>
      <c r="AK2160" s="221"/>
      <c r="AL2160" s="221"/>
      <c r="AM2160" s="221"/>
      <c r="AN2160" s="221"/>
      <c r="AO2160" s="221"/>
      <c r="AP2160" s="221"/>
      <c r="AQ2160" s="219"/>
      <c r="AR2160" s="219"/>
      <c r="AS2160" s="221"/>
      <c r="AT2160" s="221"/>
      <c r="AU2160" s="221"/>
      <c r="AV2160" s="221"/>
      <c r="AW2160" s="221"/>
      <c r="AX2160" s="221"/>
      <c r="AY2160" s="221"/>
      <c r="AZ2160" s="221"/>
    </row>
    <row r="2161" spans="1:52" x14ac:dyDescent="0.15">
      <c r="A2161" s="278"/>
      <c r="B2161" s="274"/>
      <c r="C2161" s="340"/>
      <c r="D2161" s="340"/>
      <c r="E2161" s="341"/>
      <c r="F2161" s="341"/>
      <c r="G2161" s="341"/>
      <c r="H2161" s="341"/>
      <c r="I2161" s="341"/>
      <c r="J2161" s="341"/>
      <c r="AH2161" s="221"/>
      <c r="AI2161" s="221"/>
      <c r="AJ2161" s="221"/>
      <c r="AK2161" s="221"/>
      <c r="AL2161" s="221"/>
      <c r="AM2161" s="221"/>
      <c r="AN2161" s="221"/>
      <c r="AO2161" s="221"/>
      <c r="AP2161" s="221"/>
      <c r="AQ2161" s="219"/>
      <c r="AR2161" s="219"/>
      <c r="AS2161" s="221"/>
      <c r="AT2161" s="221"/>
      <c r="AU2161" s="221"/>
      <c r="AV2161" s="221"/>
      <c r="AW2161" s="221"/>
      <c r="AX2161" s="221"/>
      <c r="AY2161" s="221"/>
      <c r="AZ2161" s="221"/>
    </row>
    <row r="2162" spans="1:52" x14ac:dyDescent="0.15">
      <c r="A2162" s="278"/>
      <c r="B2162" s="274"/>
      <c r="C2162" s="340"/>
      <c r="D2162" s="340"/>
      <c r="E2162" s="341"/>
      <c r="F2162" s="341"/>
      <c r="G2162" s="341"/>
      <c r="H2162" s="341"/>
      <c r="I2162" s="341"/>
      <c r="J2162" s="341"/>
      <c r="AH2162" s="221"/>
      <c r="AI2162" s="221"/>
      <c r="AJ2162" s="221"/>
      <c r="AK2162" s="221"/>
      <c r="AL2162" s="221"/>
      <c r="AM2162" s="221"/>
      <c r="AN2162" s="221"/>
      <c r="AO2162" s="221"/>
      <c r="AP2162" s="221"/>
      <c r="AQ2162" s="219"/>
      <c r="AR2162" s="219"/>
      <c r="AS2162" s="221"/>
      <c r="AT2162" s="221"/>
      <c r="AU2162" s="221"/>
      <c r="AV2162" s="221"/>
      <c r="AW2162" s="221"/>
      <c r="AX2162" s="221"/>
      <c r="AY2162" s="221"/>
      <c r="AZ2162" s="221"/>
    </row>
    <row r="2163" spans="1:52" x14ac:dyDescent="0.15">
      <c r="A2163" s="278"/>
      <c r="B2163" s="274"/>
      <c r="C2163" s="340"/>
      <c r="D2163" s="340"/>
      <c r="E2163" s="341"/>
      <c r="F2163" s="341"/>
      <c r="G2163" s="341"/>
      <c r="H2163" s="341"/>
      <c r="I2163" s="341"/>
      <c r="J2163" s="341"/>
      <c r="AH2163" s="221"/>
      <c r="AI2163" s="221"/>
      <c r="AJ2163" s="221"/>
      <c r="AK2163" s="221"/>
      <c r="AL2163" s="221"/>
      <c r="AM2163" s="221"/>
      <c r="AN2163" s="221"/>
      <c r="AO2163" s="221"/>
      <c r="AP2163" s="221"/>
      <c r="AQ2163" s="219"/>
      <c r="AR2163" s="219"/>
      <c r="AS2163" s="221"/>
      <c r="AT2163" s="221"/>
      <c r="AU2163" s="221"/>
      <c r="AV2163" s="221"/>
      <c r="AW2163" s="221"/>
      <c r="AX2163" s="221"/>
      <c r="AY2163" s="221"/>
      <c r="AZ2163" s="221"/>
    </row>
    <row r="2164" spans="1:52" x14ac:dyDescent="0.15">
      <c r="A2164" s="278"/>
      <c r="B2164" s="274"/>
      <c r="C2164" s="340"/>
      <c r="D2164" s="340"/>
      <c r="E2164" s="341"/>
      <c r="F2164" s="341"/>
      <c r="G2164" s="341"/>
      <c r="H2164" s="341"/>
      <c r="I2164" s="341"/>
      <c r="J2164" s="341"/>
      <c r="AH2164" s="221"/>
      <c r="AI2164" s="221"/>
      <c r="AJ2164" s="221"/>
      <c r="AK2164" s="221"/>
      <c r="AL2164" s="221"/>
      <c r="AM2164" s="221"/>
      <c r="AN2164" s="221"/>
      <c r="AO2164" s="221"/>
      <c r="AP2164" s="221"/>
      <c r="AQ2164" s="219"/>
      <c r="AR2164" s="219"/>
      <c r="AS2164" s="221"/>
      <c r="AT2164" s="221"/>
      <c r="AU2164" s="221"/>
      <c r="AV2164" s="221"/>
      <c r="AW2164" s="221"/>
      <c r="AX2164" s="221"/>
      <c r="AY2164" s="221"/>
      <c r="AZ2164" s="221"/>
    </row>
    <row r="2165" spans="1:52" x14ac:dyDescent="0.15">
      <c r="A2165" s="278"/>
      <c r="B2165" s="274"/>
      <c r="C2165" s="340"/>
      <c r="D2165" s="340"/>
      <c r="E2165" s="341"/>
      <c r="F2165" s="341"/>
      <c r="G2165" s="341"/>
      <c r="H2165" s="341"/>
      <c r="I2165" s="341"/>
      <c r="J2165" s="341"/>
      <c r="AH2165" s="221"/>
      <c r="AI2165" s="221"/>
      <c r="AJ2165" s="221"/>
      <c r="AK2165" s="221"/>
      <c r="AL2165" s="221"/>
      <c r="AM2165" s="221"/>
      <c r="AN2165" s="221"/>
      <c r="AO2165" s="221"/>
      <c r="AP2165" s="221"/>
      <c r="AQ2165" s="219"/>
      <c r="AR2165" s="219"/>
      <c r="AS2165" s="221"/>
      <c r="AT2165" s="221"/>
      <c r="AU2165" s="221"/>
      <c r="AV2165" s="221"/>
      <c r="AW2165" s="221"/>
      <c r="AX2165" s="221"/>
      <c r="AY2165" s="221"/>
      <c r="AZ2165" s="221"/>
    </row>
    <row r="2166" spans="1:52" x14ac:dyDescent="0.15">
      <c r="A2166" s="278"/>
      <c r="B2166" s="274"/>
      <c r="C2166" s="340"/>
      <c r="D2166" s="340"/>
      <c r="E2166" s="341"/>
      <c r="F2166" s="341"/>
      <c r="G2166" s="341"/>
      <c r="H2166" s="341"/>
      <c r="I2166" s="341"/>
      <c r="J2166" s="341"/>
      <c r="AH2166" s="221"/>
      <c r="AI2166" s="221"/>
      <c r="AJ2166" s="221"/>
      <c r="AK2166" s="221"/>
      <c r="AL2166" s="221"/>
      <c r="AM2166" s="221"/>
      <c r="AN2166" s="221"/>
      <c r="AO2166" s="221"/>
      <c r="AP2166" s="221"/>
      <c r="AQ2166" s="219"/>
      <c r="AR2166" s="219"/>
      <c r="AS2166" s="221"/>
      <c r="AT2166" s="221"/>
      <c r="AU2166" s="221"/>
      <c r="AV2166" s="221"/>
      <c r="AW2166" s="221"/>
      <c r="AX2166" s="221"/>
      <c r="AY2166" s="221"/>
      <c r="AZ2166" s="221"/>
    </row>
    <row r="2167" spans="1:52" x14ac:dyDescent="0.15">
      <c r="A2167" s="278"/>
      <c r="B2167" s="274"/>
      <c r="C2167" s="340"/>
      <c r="D2167" s="340"/>
      <c r="E2167" s="341"/>
      <c r="F2167" s="341"/>
      <c r="G2167" s="341"/>
      <c r="H2167" s="341"/>
      <c r="I2167" s="341"/>
      <c r="J2167" s="341"/>
      <c r="AH2167" s="221"/>
      <c r="AI2167" s="221"/>
      <c r="AJ2167" s="221"/>
      <c r="AK2167" s="221"/>
      <c r="AL2167" s="221"/>
      <c r="AM2167" s="221"/>
      <c r="AN2167" s="221"/>
      <c r="AO2167" s="221"/>
      <c r="AP2167" s="221"/>
      <c r="AQ2167" s="219"/>
      <c r="AR2167" s="219"/>
      <c r="AS2167" s="221"/>
      <c r="AT2167" s="221"/>
      <c r="AU2167" s="221"/>
      <c r="AV2167" s="221"/>
      <c r="AW2167" s="221"/>
      <c r="AX2167" s="221"/>
      <c r="AY2167" s="221"/>
      <c r="AZ2167" s="221"/>
    </row>
    <row r="2168" spans="1:52" x14ac:dyDescent="0.15">
      <c r="A2168" s="278"/>
      <c r="B2168" s="274"/>
      <c r="C2168" s="340"/>
      <c r="D2168" s="340"/>
      <c r="E2168" s="341"/>
      <c r="F2168" s="341"/>
      <c r="G2168" s="341"/>
      <c r="H2168" s="341"/>
      <c r="I2168" s="341"/>
      <c r="J2168" s="341"/>
      <c r="AH2168" s="221"/>
      <c r="AI2168" s="221"/>
      <c r="AJ2168" s="221"/>
      <c r="AK2168" s="221"/>
      <c r="AL2168" s="221"/>
      <c r="AM2168" s="221"/>
      <c r="AN2168" s="221"/>
      <c r="AO2168" s="221"/>
      <c r="AP2168" s="221"/>
      <c r="AQ2168" s="219"/>
      <c r="AR2168" s="219"/>
      <c r="AS2168" s="221"/>
      <c r="AT2168" s="221"/>
      <c r="AU2168" s="221"/>
      <c r="AV2168" s="221"/>
      <c r="AW2168" s="221"/>
      <c r="AX2168" s="221"/>
      <c r="AY2168" s="221"/>
      <c r="AZ2168" s="221"/>
    </row>
    <row r="2169" spans="1:52" x14ac:dyDescent="0.15">
      <c r="A2169" s="278"/>
      <c r="B2169" s="274"/>
      <c r="C2169" s="340"/>
      <c r="D2169" s="340"/>
      <c r="E2169" s="341"/>
      <c r="F2169" s="341"/>
      <c r="G2169" s="341"/>
      <c r="H2169" s="341"/>
      <c r="I2169" s="341"/>
      <c r="J2169" s="341"/>
      <c r="AH2169" s="221"/>
      <c r="AI2169" s="221"/>
      <c r="AJ2169" s="221"/>
      <c r="AK2169" s="221"/>
      <c r="AL2169" s="221"/>
      <c r="AM2169" s="221"/>
      <c r="AN2169" s="221"/>
      <c r="AO2169" s="221"/>
      <c r="AP2169" s="221"/>
      <c r="AQ2169" s="219"/>
      <c r="AR2169" s="219"/>
      <c r="AS2169" s="221"/>
      <c r="AT2169" s="221"/>
      <c r="AU2169" s="221"/>
      <c r="AV2169" s="221"/>
      <c r="AW2169" s="221"/>
      <c r="AX2169" s="221"/>
      <c r="AY2169" s="221"/>
      <c r="AZ2169" s="221"/>
    </row>
    <row r="2170" spans="1:52" x14ac:dyDescent="0.15">
      <c r="A2170" s="278"/>
      <c r="B2170" s="274"/>
      <c r="C2170" s="340"/>
      <c r="D2170" s="340"/>
      <c r="E2170" s="341"/>
      <c r="F2170" s="341"/>
      <c r="G2170" s="341"/>
      <c r="H2170" s="341"/>
      <c r="I2170" s="341"/>
      <c r="J2170" s="341"/>
      <c r="AH2170" s="221"/>
      <c r="AI2170" s="221"/>
      <c r="AJ2170" s="221"/>
      <c r="AK2170" s="221"/>
      <c r="AL2170" s="221"/>
      <c r="AM2170" s="221"/>
      <c r="AN2170" s="221"/>
      <c r="AO2170" s="221"/>
      <c r="AP2170" s="221"/>
      <c r="AQ2170" s="219"/>
      <c r="AR2170" s="219"/>
      <c r="AS2170" s="221"/>
      <c r="AT2170" s="221"/>
      <c r="AU2170" s="221"/>
      <c r="AV2170" s="221"/>
      <c r="AW2170" s="221"/>
      <c r="AX2170" s="221"/>
      <c r="AY2170" s="221"/>
      <c r="AZ2170" s="221"/>
    </row>
    <row r="2171" spans="1:52" x14ac:dyDescent="0.15">
      <c r="A2171" s="278"/>
      <c r="B2171" s="274"/>
      <c r="C2171" s="340"/>
      <c r="D2171" s="340"/>
      <c r="E2171" s="341"/>
      <c r="F2171" s="341"/>
      <c r="G2171" s="341"/>
      <c r="H2171" s="341"/>
      <c r="I2171" s="341"/>
      <c r="J2171" s="341"/>
      <c r="AH2171" s="221"/>
      <c r="AI2171" s="221"/>
      <c r="AJ2171" s="221"/>
      <c r="AK2171" s="221"/>
      <c r="AL2171" s="221"/>
      <c r="AM2171" s="221"/>
      <c r="AN2171" s="221"/>
      <c r="AO2171" s="221"/>
      <c r="AP2171" s="221"/>
      <c r="AQ2171" s="219"/>
      <c r="AR2171" s="219"/>
      <c r="AS2171" s="221"/>
      <c r="AT2171" s="221"/>
      <c r="AU2171" s="221"/>
      <c r="AV2171" s="221"/>
      <c r="AW2171" s="221"/>
      <c r="AX2171" s="221"/>
      <c r="AY2171" s="221"/>
      <c r="AZ2171" s="221"/>
    </row>
    <row r="2172" spans="1:52" x14ac:dyDescent="0.15">
      <c r="A2172" s="278"/>
      <c r="B2172" s="274"/>
      <c r="C2172" s="340"/>
      <c r="D2172" s="340"/>
      <c r="E2172" s="341"/>
      <c r="F2172" s="341"/>
      <c r="G2172" s="341"/>
      <c r="H2172" s="341"/>
      <c r="I2172" s="341"/>
      <c r="J2172" s="341"/>
      <c r="AH2172" s="221"/>
      <c r="AI2172" s="221"/>
      <c r="AJ2172" s="221"/>
      <c r="AK2172" s="221"/>
      <c r="AL2172" s="221"/>
      <c r="AM2172" s="221"/>
      <c r="AN2172" s="221"/>
      <c r="AO2172" s="221"/>
      <c r="AP2172" s="221"/>
      <c r="AQ2172" s="219"/>
      <c r="AR2172" s="219"/>
      <c r="AS2172" s="221"/>
      <c r="AT2172" s="221"/>
      <c r="AU2172" s="221"/>
      <c r="AV2172" s="221"/>
      <c r="AW2172" s="221"/>
      <c r="AX2172" s="221"/>
      <c r="AY2172" s="221"/>
      <c r="AZ2172" s="221"/>
    </row>
    <row r="2173" spans="1:52" x14ac:dyDescent="0.15">
      <c r="A2173" s="278"/>
      <c r="B2173" s="274"/>
      <c r="C2173" s="340"/>
      <c r="D2173" s="340"/>
      <c r="E2173" s="341"/>
      <c r="F2173" s="341"/>
      <c r="G2173" s="341"/>
      <c r="H2173" s="341"/>
      <c r="I2173" s="341"/>
      <c r="J2173" s="341"/>
      <c r="AH2173" s="221"/>
      <c r="AI2173" s="221"/>
      <c r="AJ2173" s="221"/>
      <c r="AK2173" s="221"/>
      <c r="AL2173" s="221"/>
      <c r="AM2173" s="221"/>
      <c r="AN2173" s="221"/>
      <c r="AO2173" s="221"/>
      <c r="AP2173" s="221"/>
      <c r="AQ2173" s="219"/>
      <c r="AR2173" s="219"/>
      <c r="AS2173" s="221"/>
      <c r="AT2173" s="221"/>
      <c r="AU2173" s="221"/>
      <c r="AV2173" s="221"/>
      <c r="AW2173" s="221"/>
      <c r="AX2173" s="221"/>
      <c r="AY2173" s="221"/>
      <c r="AZ2173" s="221"/>
    </row>
    <row r="2174" spans="1:52" x14ac:dyDescent="0.15">
      <c r="A2174" s="278"/>
      <c r="B2174" s="274"/>
      <c r="C2174" s="340"/>
      <c r="D2174" s="340"/>
      <c r="E2174" s="341"/>
      <c r="F2174" s="341"/>
      <c r="G2174" s="341"/>
      <c r="H2174" s="341"/>
      <c r="I2174" s="341"/>
      <c r="J2174" s="341"/>
      <c r="AH2174" s="221"/>
      <c r="AI2174" s="221"/>
      <c r="AJ2174" s="221"/>
      <c r="AK2174" s="221"/>
      <c r="AL2174" s="221"/>
      <c r="AM2174" s="221"/>
      <c r="AN2174" s="221"/>
      <c r="AO2174" s="221"/>
      <c r="AP2174" s="221"/>
      <c r="AQ2174" s="219"/>
      <c r="AR2174" s="219"/>
      <c r="AS2174" s="221"/>
      <c r="AT2174" s="221"/>
      <c r="AU2174" s="221"/>
      <c r="AV2174" s="221"/>
      <c r="AW2174" s="221"/>
      <c r="AX2174" s="221"/>
      <c r="AY2174" s="221"/>
      <c r="AZ2174" s="221"/>
    </row>
    <row r="2175" spans="1:52" x14ac:dyDescent="0.15">
      <c r="A2175" s="278"/>
      <c r="B2175" s="274"/>
      <c r="C2175" s="340"/>
      <c r="D2175" s="340"/>
      <c r="E2175" s="341"/>
      <c r="F2175" s="341"/>
      <c r="G2175" s="341"/>
      <c r="H2175" s="341"/>
      <c r="I2175" s="341"/>
      <c r="J2175" s="341"/>
      <c r="AH2175" s="221"/>
      <c r="AI2175" s="221"/>
      <c r="AJ2175" s="221"/>
      <c r="AK2175" s="221"/>
      <c r="AL2175" s="221"/>
      <c r="AM2175" s="221"/>
      <c r="AN2175" s="221"/>
      <c r="AO2175" s="221"/>
      <c r="AP2175" s="221"/>
      <c r="AQ2175" s="219"/>
      <c r="AR2175" s="219"/>
      <c r="AS2175" s="221"/>
      <c r="AT2175" s="221"/>
      <c r="AU2175" s="221"/>
      <c r="AV2175" s="221"/>
      <c r="AW2175" s="221"/>
      <c r="AX2175" s="221"/>
      <c r="AY2175" s="221"/>
      <c r="AZ2175" s="221"/>
    </row>
    <row r="2176" spans="1:52" x14ac:dyDescent="0.15">
      <c r="A2176" s="278"/>
      <c r="B2176" s="274"/>
      <c r="C2176" s="340"/>
      <c r="D2176" s="340"/>
      <c r="E2176" s="341"/>
      <c r="F2176" s="341"/>
      <c r="G2176" s="341"/>
      <c r="H2176" s="341"/>
      <c r="I2176" s="341"/>
      <c r="J2176" s="341"/>
      <c r="AH2176" s="221"/>
      <c r="AI2176" s="221"/>
      <c r="AJ2176" s="221"/>
      <c r="AK2176" s="221"/>
      <c r="AL2176" s="221"/>
      <c r="AM2176" s="221"/>
      <c r="AN2176" s="221"/>
      <c r="AO2176" s="221"/>
      <c r="AP2176" s="221"/>
      <c r="AQ2176" s="219"/>
      <c r="AR2176" s="219"/>
      <c r="AS2176" s="221"/>
      <c r="AT2176" s="221"/>
      <c r="AU2176" s="221"/>
      <c r="AV2176" s="221"/>
      <c r="AW2176" s="221"/>
      <c r="AX2176" s="221"/>
      <c r="AY2176" s="221"/>
      <c r="AZ2176" s="221"/>
    </row>
    <row r="2177" spans="1:52" x14ac:dyDescent="0.15">
      <c r="A2177" s="278"/>
      <c r="B2177" s="274"/>
      <c r="C2177" s="340"/>
      <c r="D2177" s="340"/>
      <c r="E2177" s="341"/>
      <c r="F2177" s="341"/>
      <c r="G2177" s="341"/>
      <c r="H2177" s="341"/>
      <c r="I2177" s="341"/>
      <c r="J2177" s="341"/>
      <c r="AH2177" s="221"/>
      <c r="AI2177" s="221"/>
      <c r="AJ2177" s="221"/>
      <c r="AK2177" s="221"/>
      <c r="AL2177" s="221"/>
      <c r="AM2177" s="221"/>
      <c r="AN2177" s="221"/>
      <c r="AO2177" s="221"/>
      <c r="AP2177" s="221"/>
      <c r="AQ2177" s="219"/>
      <c r="AR2177" s="219"/>
      <c r="AS2177" s="221"/>
      <c r="AT2177" s="221"/>
      <c r="AU2177" s="221"/>
      <c r="AV2177" s="221"/>
      <c r="AW2177" s="221"/>
      <c r="AX2177" s="221"/>
      <c r="AY2177" s="221"/>
      <c r="AZ2177" s="221"/>
    </row>
    <row r="2178" spans="1:52" x14ac:dyDescent="0.15">
      <c r="A2178" s="278"/>
      <c r="B2178" s="274"/>
      <c r="C2178" s="340"/>
      <c r="D2178" s="340"/>
      <c r="E2178" s="341"/>
      <c r="F2178" s="341"/>
      <c r="G2178" s="341"/>
      <c r="H2178" s="341"/>
      <c r="I2178" s="341"/>
      <c r="J2178" s="341"/>
      <c r="AH2178" s="221"/>
      <c r="AI2178" s="221"/>
      <c r="AJ2178" s="221"/>
      <c r="AK2178" s="221"/>
      <c r="AL2178" s="221"/>
      <c r="AM2178" s="221"/>
      <c r="AN2178" s="221"/>
      <c r="AO2178" s="221"/>
      <c r="AP2178" s="221"/>
      <c r="AQ2178" s="219"/>
      <c r="AR2178" s="219"/>
      <c r="AS2178" s="221"/>
      <c r="AT2178" s="221"/>
      <c r="AU2178" s="221"/>
      <c r="AV2178" s="221"/>
      <c r="AW2178" s="221"/>
      <c r="AX2178" s="221"/>
      <c r="AY2178" s="221"/>
      <c r="AZ2178" s="221"/>
    </row>
    <row r="2179" spans="1:52" x14ac:dyDescent="0.15">
      <c r="A2179" s="278"/>
      <c r="B2179" s="274"/>
      <c r="C2179" s="340"/>
      <c r="D2179" s="340"/>
      <c r="E2179" s="341"/>
      <c r="F2179" s="341"/>
      <c r="G2179" s="341"/>
      <c r="H2179" s="341"/>
      <c r="I2179" s="341"/>
      <c r="J2179" s="341"/>
      <c r="AH2179" s="221"/>
      <c r="AI2179" s="221"/>
      <c r="AJ2179" s="221"/>
      <c r="AK2179" s="221"/>
      <c r="AL2179" s="221"/>
      <c r="AM2179" s="221"/>
      <c r="AN2179" s="221"/>
      <c r="AO2179" s="221"/>
      <c r="AP2179" s="221"/>
      <c r="AQ2179" s="219"/>
      <c r="AR2179" s="219"/>
      <c r="AS2179" s="221"/>
      <c r="AT2179" s="221"/>
      <c r="AU2179" s="221"/>
      <c r="AV2179" s="221"/>
      <c r="AW2179" s="221"/>
      <c r="AX2179" s="221"/>
      <c r="AY2179" s="221"/>
      <c r="AZ2179" s="221"/>
    </row>
    <row r="2180" spans="1:52" x14ac:dyDescent="0.15">
      <c r="A2180" s="278"/>
      <c r="B2180" s="274"/>
      <c r="C2180" s="340"/>
      <c r="D2180" s="340"/>
      <c r="E2180" s="341"/>
      <c r="F2180" s="341"/>
      <c r="G2180" s="341"/>
      <c r="H2180" s="341"/>
      <c r="I2180" s="341"/>
      <c r="J2180" s="341"/>
      <c r="AH2180" s="221"/>
      <c r="AI2180" s="221"/>
      <c r="AJ2180" s="221"/>
      <c r="AK2180" s="221"/>
      <c r="AL2180" s="221"/>
      <c r="AM2180" s="221"/>
      <c r="AN2180" s="221"/>
      <c r="AO2180" s="221"/>
      <c r="AP2180" s="221"/>
      <c r="AQ2180" s="219"/>
      <c r="AR2180" s="219"/>
      <c r="AS2180" s="221"/>
      <c r="AT2180" s="221"/>
      <c r="AU2180" s="221"/>
      <c r="AV2180" s="221"/>
      <c r="AW2180" s="221"/>
      <c r="AX2180" s="221"/>
      <c r="AY2180" s="221"/>
      <c r="AZ2180" s="221"/>
    </row>
    <row r="2181" spans="1:52" x14ac:dyDescent="0.15">
      <c r="A2181" s="278"/>
      <c r="B2181" s="274"/>
      <c r="C2181" s="340"/>
      <c r="D2181" s="340"/>
      <c r="E2181" s="341"/>
      <c r="F2181" s="341"/>
      <c r="G2181" s="341"/>
      <c r="H2181" s="341"/>
      <c r="I2181" s="341"/>
      <c r="J2181" s="341"/>
      <c r="AH2181" s="221"/>
      <c r="AI2181" s="221"/>
      <c r="AJ2181" s="221"/>
      <c r="AK2181" s="221"/>
      <c r="AL2181" s="221"/>
      <c r="AM2181" s="221"/>
      <c r="AN2181" s="221"/>
      <c r="AO2181" s="221"/>
      <c r="AP2181" s="221"/>
      <c r="AQ2181" s="219"/>
      <c r="AR2181" s="219"/>
      <c r="AS2181" s="221"/>
      <c r="AT2181" s="221"/>
      <c r="AU2181" s="221"/>
      <c r="AV2181" s="221"/>
      <c r="AW2181" s="221"/>
      <c r="AX2181" s="221"/>
      <c r="AY2181" s="221"/>
      <c r="AZ2181" s="221"/>
    </row>
    <row r="2182" spans="1:52" x14ac:dyDescent="0.15">
      <c r="A2182" s="278"/>
      <c r="B2182" s="274"/>
      <c r="C2182" s="340"/>
      <c r="D2182" s="340"/>
      <c r="E2182" s="341"/>
      <c r="F2182" s="341"/>
      <c r="G2182" s="341"/>
      <c r="H2182" s="341"/>
      <c r="I2182" s="341"/>
      <c r="J2182" s="341"/>
      <c r="AH2182" s="221"/>
      <c r="AI2182" s="221"/>
      <c r="AJ2182" s="221"/>
      <c r="AK2182" s="221"/>
      <c r="AL2182" s="221"/>
      <c r="AM2182" s="221"/>
      <c r="AN2182" s="221"/>
      <c r="AO2182" s="221"/>
      <c r="AP2182" s="221"/>
      <c r="AQ2182" s="219"/>
      <c r="AR2182" s="219"/>
      <c r="AS2182" s="221"/>
      <c r="AT2182" s="221"/>
      <c r="AU2182" s="221"/>
      <c r="AV2182" s="221"/>
      <c r="AW2182" s="221"/>
      <c r="AX2182" s="221"/>
      <c r="AY2182" s="221"/>
      <c r="AZ2182" s="221"/>
    </row>
    <row r="2183" spans="1:52" x14ac:dyDescent="0.15">
      <c r="A2183" s="278"/>
      <c r="B2183" s="274"/>
      <c r="C2183" s="340"/>
      <c r="D2183" s="340"/>
      <c r="E2183" s="341"/>
      <c r="F2183" s="341"/>
      <c r="G2183" s="341"/>
      <c r="H2183" s="341"/>
      <c r="I2183" s="341"/>
      <c r="J2183" s="341"/>
      <c r="AH2183" s="221"/>
      <c r="AI2183" s="221"/>
      <c r="AJ2183" s="221"/>
      <c r="AK2183" s="221"/>
      <c r="AL2183" s="221"/>
      <c r="AM2183" s="221"/>
      <c r="AN2183" s="221"/>
      <c r="AO2183" s="221"/>
      <c r="AP2183" s="221"/>
      <c r="AQ2183" s="219"/>
      <c r="AR2183" s="219"/>
      <c r="AS2183" s="221"/>
      <c r="AT2183" s="221"/>
      <c r="AU2183" s="221"/>
      <c r="AV2183" s="221"/>
      <c r="AW2183" s="221"/>
      <c r="AX2183" s="221"/>
      <c r="AY2183" s="221"/>
      <c r="AZ2183" s="221"/>
    </row>
    <row r="2184" spans="1:52" x14ac:dyDescent="0.15">
      <c r="A2184" s="278"/>
      <c r="B2184" s="274"/>
      <c r="C2184" s="340"/>
      <c r="D2184" s="340"/>
      <c r="E2184" s="341"/>
      <c r="F2184" s="341"/>
      <c r="G2184" s="341"/>
      <c r="H2184" s="341"/>
      <c r="I2184" s="341"/>
      <c r="J2184" s="341"/>
      <c r="AH2184" s="221"/>
      <c r="AI2184" s="221"/>
      <c r="AJ2184" s="221"/>
      <c r="AK2184" s="221"/>
      <c r="AL2184" s="221"/>
      <c r="AM2184" s="221"/>
      <c r="AN2184" s="221"/>
      <c r="AO2184" s="221"/>
      <c r="AP2184" s="221"/>
      <c r="AQ2184" s="219"/>
      <c r="AR2184" s="219"/>
      <c r="AS2184" s="221"/>
      <c r="AT2184" s="221"/>
      <c r="AU2184" s="221"/>
      <c r="AV2184" s="221"/>
      <c r="AW2184" s="221"/>
      <c r="AX2184" s="221"/>
      <c r="AY2184" s="221"/>
      <c r="AZ2184" s="221"/>
    </row>
    <row r="2185" spans="1:52" x14ac:dyDescent="0.15">
      <c r="A2185" s="278"/>
      <c r="B2185" s="274"/>
      <c r="C2185" s="340"/>
      <c r="D2185" s="340"/>
      <c r="E2185" s="341"/>
      <c r="F2185" s="341"/>
      <c r="G2185" s="341"/>
      <c r="H2185" s="341"/>
      <c r="I2185" s="341"/>
      <c r="J2185" s="341"/>
      <c r="AH2185" s="221"/>
      <c r="AI2185" s="221"/>
      <c r="AJ2185" s="221"/>
      <c r="AK2185" s="221"/>
      <c r="AL2185" s="221"/>
      <c r="AM2185" s="221"/>
      <c r="AN2185" s="221"/>
      <c r="AO2185" s="221"/>
      <c r="AP2185" s="221"/>
      <c r="AQ2185" s="219"/>
      <c r="AR2185" s="219"/>
      <c r="AS2185" s="221"/>
      <c r="AT2185" s="221"/>
      <c r="AU2185" s="221"/>
      <c r="AV2185" s="221"/>
      <c r="AW2185" s="221"/>
      <c r="AX2185" s="221"/>
      <c r="AY2185" s="221"/>
      <c r="AZ2185" s="221"/>
    </row>
    <row r="2186" spans="1:52" x14ac:dyDescent="0.15">
      <c r="A2186" s="278"/>
      <c r="B2186" s="274"/>
      <c r="C2186" s="340"/>
      <c r="D2186" s="340"/>
      <c r="E2186" s="341"/>
      <c r="F2186" s="341"/>
      <c r="G2186" s="341"/>
      <c r="H2186" s="341"/>
      <c r="I2186" s="341"/>
      <c r="J2186" s="341"/>
      <c r="AH2186" s="221"/>
      <c r="AI2186" s="221"/>
      <c r="AJ2186" s="221"/>
      <c r="AK2186" s="221"/>
      <c r="AL2186" s="221"/>
      <c r="AM2186" s="221"/>
      <c r="AN2186" s="221"/>
      <c r="AO2186" s="221"/>
      <c r="AP2186" s="221"/>
      <c r="AQ2186" s="219"/>
      <c r="AR2186" s="219"/>
      <c r="AS2186" s="221"/>
      <c r="AT2186" s="221"/>
      <c r="AU2186" s="221"/>
      <c r="AV2186" s="221"/>
      <c r="AW2186" s="221"/>
      <c r="AX2186" s="221"/>
      <c r="AY2186" s="221"/>
      <c r="AZ2186" s="221"/>
    </row>
    <row r="2187" spans="1:52" x14ac:dyDescent="0.15">
      <c r="A2187" s="278"/>
      <c r="B2187" s="274"/>
      <c r="C2187" s="340"/>
      <c r="D2187" s="340"/>
      <c r="E2187" s="341"/>
      <c r="F2187" s="341"/>
      <c r="G2187" s="341"/>
      <c r="H2187" s="341"/>
      <c r="I2187" s="341"/>
      <c r="J2187" s="341"/>
      <c r="AH2187" s="221"/>
      <c r="AI2187" s="221"/>
      <c r="AJ2187" s="221"/>
      <c r="AK2187" s="221"/>
      <c r="AL2187" s="221"/>
      <c r="AM2187" s="221"/>
      <c r="AN2187" s="221"/>
      <c r="AO2187" s="221"/>
      <c r="AP2187" s="221"/>
      <c r="AQ2187" s="219"/>
      <c r="AR2187" s="219"/>
      <c r="AS2187" s="221"/>
      <c r="AT2187" s="221"/>
      <c r="AU2187" s="221"/>
      <c r="AV2187" s="221"/>
      <c r="AW2187" s="221"/>
      <c r="AX2187" s="221"/>
      <c r="AY2187" s="221"/>
      <c r="AZ2187" s="221"/>
    </row>
    <row r="2188" spans="1:52" x14ac:dyDescent="0.15">
      <c r="A2188" s="278"/>
      <c r="B2188" s="274"/>
      <c r="C2188" s="340"/>
      <c r="D2188" s="340"/>
      <c r="E2188" s="341"/>
      <c r="F2188" s="341"/>
      <c r="G2188" s="341"/>
      <c r="H2188" s="341"/>
      <c r="I2188" s="341"/>
      <c r="J2188" s="341"/>
      <c r="AH2188" s="221"/>
      <c r="AI2188" s="221"/>
      <c r="AJ2188" s="221"/>
      <c r="AK2188" s="221"/>
      <c r="AL2188" s="221"/>
      <c r="AM2188" s="221"/>
      <c r="AN2188" s="221"/>
      <c r="AO2188" s="221"/>
      <c r="AP2188" s="221"/>
      <c r="AQ2188" s="219"/>
      <c r="AR2188" s="219"/>
      <c r="AS2188" s="221"/>
      <c r="AT2188" s="221"/>
      <c r="AU2188" s="221"/>
      <c r="AV2188" s="221"/>
      <c r="AW2188" s="221"/>
      <c r="AX2188" s="221"/>
      <c r="AY2188" s="221"/>
      <c r="AZ2188" s="221"/>
    </row>
    <row r="2189" spans="1:52" x14ac:dyDescent="0.15">
      <c r="A2189" s="278"/>
      <c r="B2189" s="274"/>
      <c r="C2189" s="340"/>
      <c r="D2189" s="340"/>
      <c r="E2189" s="341"/>
      <c r="F2189" s="341"/>
      <c r="G2189" s="341"/>
      <c r="H2189" s="341"/>
      <c r="I2189" s="341"/>
      <c r="J2189" s="341"/>
      <c r="AH2189" s="221"/>
      <c r="AI2189" s="221"/>
      <c r="AJ2189" s="221"/>
      <c r="AK2189" s="221"/>
      <c r="AL2189" s="221"/>
      <c r="AM2189" s="221"/>
      <c r="AN2189" s="221"/>
      <c r="AO2189" s="221"/>
      <c r="AP2189" s="221"/>
      <c r="AQ2189" s="219"/>
      <c r="AR2189" s="219"/>
      <c r="AS2189" s="221"/>
      <c r="AT2189" s="221"/>
      <c r="AU2189" s="221"/>
      <c r="AV2189" s="221"/>
      <c r="AW2189" s="221"/>
      <c r="AX2189" s="221"/>
      <c r="AY2189" s="221"/>
      <c r="AZ2189" s="221"/>
    </row>
    <row r="2190" spans="1:52" x14ac:dyDescent="0.15">
      <c r="A2190" s="278"/>
      <c r="B2190" s="274"/>
      <c r="C2190" s="340"/>
      <c r="D2190" s="340"/>
      <c r="E2190" s="341"/>
      <c r="F2190" s="341"/>
      <c r="G2190" s="341"/>
      <c r="H2190" s="341"/>
      <c r="I2190" s="341"/>
      <c r="J2190" s="341"/>
      <c r="AH2190" s="221"/>
      <c r="AI2190" s="221"/>
      <c r="AJ2190" s="221"/>
      <c r="AK2190" s="221"/>
      <c r="AL2190" s="221"/>
      <c r="AM2190" s="221"/>
      <c r="AN2190" s="221"/>
      <c r="AO2190" s="221"/>
      <c r="AP2190" s="221"/>
      <c r="AQ2190" s="219"/>
      <c r="AR2190" s="219"/>
      <c r="AS2190" s="221"/>
      <c r="AT2190" s="221"/>
      <c r="AU2190" s="221"/>
      <c r="AV2190" s="221"/>
      <c r="AW2190" s="221"/>
      <c r="AX2190" s="221"/>
      <c r="AY2190" s="221"/>
      <c r="AZ2190" s="221"/>
    </row>
    <row r="2191" spans="1:52" x14ac:dyDescent="0.15">
      <c r="A2191" s="278"/>
      <c r="B2191" s="274"/>
      <c r="C2191" s="340"/>
      <c r="D2191" s="340"/>
      <c r="E2191" s="341"/>
      <c r="F2191" s="341"/>
      <c r="G2191" s="341"/>
      <c r="H2191" s="341"/>
      <c r="I2191" s="341"/>
      <c r="J2191" s="341"/>
      <c r="AH2191" s="221"/>
      <c r="AI2191" s="221"/>
      <c r="AJ2191" s="221"/>
      <c r="AK2191" s="221"/>
      <c r="AL2191" s="221"/>
      <c r="AM2191" s="221"/>
      <c r="AN2191" s="221"/>
      <c r="AO2191" s="221"/>
      <c r="AP2191" s="221"/>
      <c r="AQ2191" s="219"/>
      <c r="AR2191" s="219"/>
      <c r="AS2191" s="221"/>
      <c r="AT2191" s="221"/>
      <c r="AU2191" s="221"/>
      <c r="AV2191" s="221"/>
      <c r="AW2191" s="221"/>
      <c r="AX2191" s="221"/>
      <c r="AY2191" s="221"/>
      <c r="AZ2191" s="221"/>
    </row>
    <row r="2192" spans="1:52" x14ac:dyDescent="0.15">
      <c r="A2192" s="278"/>
      <c r="B2192" s="274"/>
      <c r="C2192" s="340"/>
      <c r="D2192" s="340"/>
      <c r="E2192" s="341"/>
      <c r="F2192" s="341"/>
      <c r="G2192" s="341"/>
      <c r="H2192" s="341"/>
      <c r="I2192" s="341"/>
      <c r="J2192" s="341"/>
      <c r="AH2192" s="221"/>
      <c r="AI2192" s="221"/>
      <c r="AJ2192" s="221"/>
      <c r="AK2192" s="221"/>
      <c r="AL2192" s="221"/>
      <c r="AM2192" s="221"/>
      <c r="AN2192" s="221"/>
      <c r="AO2192" s="221"/>
      <c r="AP2192" s="221"/>
      <c r="AQ2192" s="219"/>
      <c r="AR2192" s="219"/>
      <c r="AS2192" s="221"/>
      <c r="AT2192" s="221"/>
      <c r="AU2192" s="221"/>
      <c r="AV2192" s="221"/>
      <c r="AW2192" s="221"/>
      <c r="AX2192" s="221"/>
      <c r="AY2192" s="221"/>
      <c r="AZ2192" s="221"/>
    </row>
    <row r="2193" spans="1:52" x14ac:dyDescent="0.15">
      <c r="A2193" s="278"/>
      <c r="B2193" s="274"/>
      <c r="C2193" s="340"/>
      <c r="D2193" s="340"/>
      <c r="E2193" s="341"/>
      <c r="F2193" s="341"/>
      <c r="G2193" s="341"/>
      <c r="H2193" s="341"/>
      <c r="I2193" s="341"/>
      <c r="J2193" s="341"/>
      <c r="AH2193" s="221"/>
      <c r="AI2193" s="221"/>
      <c r="AJ2193" s="221"/>
      <c r="AK2193" s="221"/>
      <c r="AL2193" s="221"/>
      <c r="AM2193" s="221"/>
      <c r="AN2193" s="221"/>
      <c r="AO2193" s="221"/>
      <c r="AP2193" s="221"/>
      <c r="AQ2193" s="219"/>
      <c r="AR2193" s="219"/>
      <c r="AS2193" s="221"/>
      <c r="AT2193" s="221"/>
      <c r="AU2193" s="221"/>
      <c r="AV2193" s="221"/>
      <c r="AW2193" s="221"/>
      <c r="AX2193" s="221"/>
      <c r="AY2193" s="221"/>
      <c r="AZ2193" s="221"/>
    </row>
    <row r="2194" spans="1:52" x14ac:dyDescent="0.15">
      <c r="A2194" s="278"/>
      <c r="B2194" s="274"/>
      <c r="C2194" s="340"/>
      <c r="D2194" s="340"/>
      <c r="E2194" s="341"/>
      <c r="F2194" s="341"/>
      <c r="G2194" s="341"/>
      <c r="H2194" s="341"/>
      <c r="I2194" s="341"/>
      <c r="J2194" s="341"/>
      <c r="AH2194" s="221"/>
      <c r="AI2194" s="221"/>
      <c r="AJ2194" s="221"/>
      <c r="AK2194" s="221"/>
      <c r="AL2194" s="221"/>
      <c r="AM2194" s="221"/>
      <c r="AN2194" s="221"/>
      <c r="AO2194" s="221"/>
      <c r="AP2194" s="221"/>
      <c r="AQ2194" s="219"/>
      <c r="AR2194" s="219"/>
      <c r="AS2194" s="221"/>
      <c r="AT2194" s="221"/>
      <c r="AU2194" s="221"/>
      <c r="AV2194" s="221"/>
      <c r="AW2194" s="221"/>
      <c r="AX2194" s="221"/>
      <c r="AY2194" s="221"/>
      <c r="AZ2194" s="221"/>
    </row>
    <row r="2195" spans="1:52" x14ac:dyDescent="0.15">
      <c r="A2195" s="278"/>
      <c r="B2195" s="274"/>
      <c r="C2195" s="340"/>
      <c r="D2195" s="340"/>
      <c r="E2195" s="341"/>
      <c r="F2195" s="341"/>
      <c r="G2195" s="341"/>
      <c r="H2195" s="341"/>
      <c r="I2195" s="341"/>
      <c r="J2195" s="341"/>
      <c r="AH2195" s="221"/>
      <c r="AI2195" s="221"/>
      <c r="AJ2195" s="221"/>
      <c r="AK2195" s="221"/>
      <c r="AL2195" s="221"/>
      <c r="AM2195" s="221"/>
      <c r="AN2195" s="221"/>
      <c r="AO2195" s="221"/>
      <c r="AP2195" s="221"/>
      <c r="AQ2195" s="219"/>
      <c r="AR2195" s="219"/>
      <c r="AS2195" s="221"/>
      <c r="AT2195" s="221"/>
      <c r="AU2195" s="221"/>
      <c r="AV2195" s="221"/>
      <c r="AW2195" s="221"/>
      <c r="AX2195" s="221"/>
      <c r="AY2195" s="221"/>
      <c r="AZ2195" s="221"/>
    </row>
    <row r="2196" spans="1:52" x14ac:dyDescent="0.15">
      <c r="A2196" s="278"/>
      <c r="B2196" s="274"/>
      <c r="C2196" s="340"/>
      <c r="D2196" s="340"/>
      <c r="E2196" s="341"/>
      <c r="F2196" s="341"/>
      <c r="G2196" s="341"/>
      <c r="H2196" s="341"/>
      <c r="I2196" s="341"/>
      <c r="J2196" s="341"/>
      <c r="AH2196" s="221"/>
      <c r="AI2196" s="221"/>
      <c r="AJ2196" s="221"/>
      <c r="AK2196" s="221"/>
      <c r="AL2196" s="221"/>
      <c r="AM2196" s="221"/>
      <c r="AN2196" s="221"/>
      <c r="AO2196" s="221"/>
      <c r="AP2196" s="221"/>
      <c r="AQ2196" s="219"/>
      <c r="AR2196" s="219"/>
      <c r="AS2196" s="221"/>
      <c r="AT2196" s="221"/>
      <c r="AU2196" s="221"/>
      <c r="AV2196" s="221"/>
      <c r="AW2196" s="221"/>
      <c r="AX2196" s="221"/>
      <c r="AY2196" s="221"/>
      <c r="AZ2196" s="221"/>
    </row>
    <row r="2197" spans="1:52" x14ac:dyDescent="0.15">
      <c r="A2197" s="278"/>
      <c r="B2197" s="274"/>
      <c r="C2197" s="340"/>
      <c r="D2197" s="340"/>
      <c r="E2197" s="341"/>
      <c r="F2197" s="341"/>
      <c r="G2197" s="341"/>
      <c r="H2197" s="341"/>
      <c r="I2197" s="341"/>
      <c r="J2197" s="341"/>
      <c r="AH2197" s="221"/>
      <c r="AI2197" s="221"/>
      <c r="AJ2197" s="221"/>
      <c r="AK2197" s="221"/>
      <c r="AL2197" s="221"/>
      <c r="AM2197" s="221"/>
      <c r="AN2197" s="221"/>
      <c r="AO2197" s="221"/>
      <c r="AP2197" s="221"/>
      <c r="AQ2197" s="219"/>
      <c r="AR2197" s="219"/>
      <c r="AS2197" s="221"/>
      <c r="AT2197" s="221"/>
      <c r="AU2197" s="221"/>
      <c r="AV2197" s="221"/>
      <c r="AW2197" s="221"/>
      <c r="AX2197" s="221"/>
      <c r="AY2197" s="221"/>
      <c r="AZ2197" s="221"/>
    </row>
    <row r="2198" spans="1:52" x14ac:dyDescent="0.15">
      <c r="A2198" s="278"/>
      <c r="B2198" s="274"/>
      <c r="C2198" s="340"/>
      <c r="D2198" s="340"/>
      <c r="E2198" s="341"/>
      <c r="F2198" s="341"/>
      <c r="G2198" s="341"/>
      <c r="H2198" s="341"/>
      <c r="I2198" s="341"/>
      <c r="J2198" s="341"/>
      <c r="AH2198" s="221"/>
      <c r="AI2198" s="221"/>
      <c r="AJ2198" s="221"/>
      <c r="AK2198" s="221"/>
      <c r="AL2198" s="221"/>
      <c r="AM2198" s="221"/>
      <c r="AN2198" s="221"/>
      <c r="AO2198" s="221"/>
      <c r="AP2198" s="221"/>
      <c r="AQ2198" s="219"/>
      <c r="AR2198" s="219"/>
      <c r="AS2198" s="221"/>
      <c r="AT2198" s="221"/>
      <c r="AU2198" s="221"/>
      <c r="AV2198" s="221"/>
      <c r="AW2198" s="221"/>
      <c r="AX2198" s="221"/>
      <c r="AY2198" s="221"/>
      <c r="AZ2198" s="221"/>
    </row>
    <row r="2199" spans="1:52" x14ac:dyDescent="0.15">
      <c r="A2199" s="278"/>
      <c r="B2199" s="274"/>
      <c r="C2199" s="340"/>
      <c r="D2199" s="340"/>
      <c r="E2199" s="341"/>
      <c r="F2199" s="341"/>
      <c r="G2199" s="341"/>
      <c r="H2199" s="341"/>
      <c r="I2199" s="341"/>
      <c r="J2199" s="341"/>
      <c r="AH2199" s="221"/>
      <c r="AI2199" s="221"/>
      <c r="AJ2199" s="221"/>
      <c r="AK2199" s="221"/>
      <c r="AL2199" s="221"/>
      <c r="AM2199" s="221"/>
      <c r="AN2199" s="221"/>
      <c r="AO2199" s="221"/>
      <c r="AP2199" s="221"/>
      <c r="AQ2199" s="219"/>
      <c r="AR2199" s="219"/>
      <c r="AS2199" s="221"/>
      <c r="AT2199" s="221"/>
      <c r="AU2199" s="221"/>
      <c r="AV2199" s="221"/>
      <c r="AW2199" s="221"/>
      <c r="AX2199" s="221"/>
      <c r="AY2199" s="221"/>
      <c r="AZ2199" s="221"/>
    </row>
    <row r="2200" spans="1:52" x14ac:dyDescent="0.15">
      <c r="A2200" s="278"/>
      <c r="B2200" s="274"/>
      <c r="C2200" s="340"/>
      <c r="D2200" s="340"/>
      <c r="E2200" s="341"/>
      <c r="F2200" s="341"/>
      <c r="G2200" s="341"/>
      <c r="H2200" s="341"/>
      <c r="I2200" s="341"/>
      <c r="J2200" s="341"/>
      <c r="AH2200" s="221"/>
      <c r="AI2200" s="221"/>
      <c r="AJ2200" s="221"/>
      <c r="AK2200" s="221"/>
      <c r="AL2200" s="221"/>
      <c r="AM2200" s="221"/>
      <c r="AN2200" s="221"/>
      <c r="AO2200" s="221"/>
      <c r="AP2200" s="221"/>
      <c r="AQ2200" s="219"/>
      <c r="AR2200" s="219"/>
      <c r="AS2200" s="221"/>
      <c r="AT2200" s="221"/>
      <c r="AU2200" s="221"/>
      <c r="AV2200" s="221"/>
      <c r="AW2200" s="221"/>
      <c r="AX2200" s="221"/>
      <c r="AY2200" s="221"/>
      <c r="AZ2200" s="221"/>
    </row>
    <row r="2201" spans="1:52" x14ac:dyDescent="0.15">
      <c r="A2201" s="278"/>
      <c r="B2201" s="274"/>
      <c r="C2201" s="340"/>
      <c r="D2201" s="340"/>
      <c r="E2201" s="341"/>
      <c r="F2201" s="341"/>
      <c r="G2201" s="341"/>
      <c r="H2201" s="341"/>
      <c r="I2201" s="341"/>
      <c r="J2201" s="341"/>
      <c r="AH2201" s="221"/>
      <c r="AI2201" s="221"/>
      <c r="AJ2201" s="221"/>
      <c r="AK2201" s="221"/>
      <c r="AL2201" s="221"/>
      <c r="AM2201" s="221"/>
      <c r="AN2201" s="221"/>
      <c r="AO2201" s="221"/>
      <c r="AP2201" s="221"/>
      <c r="AQ2201" s="219"/>
      <c r="AR2201" s="219"/>
      <c r="AS2201" s="221"/>
      <c r="AT2201" s="221"/>
      <c r="AU2201" s="221"/>
      <c r="AV2201" s="221"/>
      <c r="AW2201" s="221"/>
      <c r="AX2201" s="221"/>
      <c r="AY2201" s="221"/>
      <c r="AZ2201" s="221"/>
    </row>
    <row r="2202" spans="1:52" x14ac:dyDescent="0.15">
      <c r="A2202" s="278"/>
      <c r="B2202" s="274"/>
      <c r="C2202" s="340"/>
      <c r="D2202" s="340"/>
      <c r="E2202" s="341"/>
      <c r="F2202" s="341"/>
      <c r="G2202" s="341"/>
      <c r="H2202" s="341"/>
      <c r="I2202" s="341"/>
      <c r="J2202" s="341"/>
      <c r="AH2202" s="221"/>
      <c r="AI2202" s="221"/>
      <c r="AJ2202" s="221"/>
      <c r="AK2202" s="221"/>
      <c r="AL2202" s="221"/>
      <c r="AM2202" s="221"/>
      <c r="AN2202" s="221"/>
      <c r="AO2202" s="221"/>
      <c r="AP2202" s="221"/>
      <c r="AQ2202" s="219"/>
      <c r="AR2202" s="219"/>
      <c r="AS2202" s="221"/>
      <c r="AT2202" s="221"/>
      <c r="AU2202" s="221"/>
      <c r="AV2202" s="221"/>
      <c r="AW2202" s="221"/>
      <c r="AX2202" s="221"/>
      <c r="AY2202" s="221"/>
      <c r="AZ2202" s="221"/>
    </row>
    <row r="2203" spans="1:52" x14ac:dyDescent="0.15">
      <c r="A2203" s="278"/>
      <c r="B2203" s="274"/>
      <c r="C2203" s="340"/>
      <c r="D2203" s="340"/>
      <c r="E2203" s="341"/>
      <c r="F2203" s="341"/>
      <c r="G2203" s="341"/>
      <c r="H2203" s="341"/>
      <c r="I2203" s="341"/>
      <c r="J2203" s="341"/>
      <c r="AH2203" s="221"/>
      <c r="AI2203" s="221"/>
      <c r="AJ2203" s="221"/>
      <c r="AK2203" s="221"/>
      <c r="AL2203" s="221"/>
      <c r="AM2203" s="221"/>
      <c r="AN2203" s="221"/>
      <c r="AO2203" s="221"/>
      <c r="AP2203" s="221"/>
      <c r="AQ2203" s="219"/>
      <c r="AR2203" s="219"/>
      <c r="AS2203" s="221"/>
      <c r="AT2203" s="221"/>
      <c r="AU2203" s="221"/>
      <c r="AV2203" s="221"/>
      <c r="AW2203" s="221"/>
      <c r="AX2203" s="221"/>
      <c r="AY2203" s="221"/>
      <c r="AZ2203" s="221"/>
    </row>
    <row r="2204" spans="1:52" x14ac:dyDescent="0.15">
      <c r="A2204" s="278"/>
      <c r="B2204" s="274"/>
      <c r="C2204" s="340"/>
      <c r="D2204" s="340"/>
      <c r="E2204" s="341"/>
      <c r="F2204" s="341"/>
      <c r="G2204" s="341"/>
      <c r="H2204" s="341"/>
      <c r="I2204" s="341"/>
      <c r="J2204" s="341"/>
      <c r="AH2204" s="221"/>
      <c r="AI2204" s="221"/>
      <c r="AJ2204" s="221"/>
      <c r="AK2204" s="221"/>
      <c r="AL2204" s="221"/>
      <c r="AM2204" s="221"/>
      <c r="AN2204" s="221"/>
      <c r="AO2204" s="221"/>
      <c r="AP2204" s="221"/>
      <c r="AQ2204" s="219"/>
      <c r="AR2204" s="219"/>
      <c r="AS2204" s="221"/>
      <c r="AT2204" s="221"/>
      <c r="AU2204" s="221"/>
      <c r="AV2204" s="221"/>
      <c r="AW2204" s="221"/>
      <c r="AX2204" s="221"/>
      <c r="AY2204" s="221"/>
      <c r="AZ2204" s="221"/>
    </row>
    <row r="2205" spans="1:52" x14ac:dyDescent="0.15">
      <c r="A2205" s="278"/>
      <c r="B2205" s="274"/>
      <c r="C2205" s="340"/>
      <c r="D2205" s="340"/>
      <c r="E2205" s="341"/>
      <c r="F2205" s="341"/>
      <c r="G2205" s="341"/>
      <c r="H2205" s="341"/>
      <c r="I2205" s="341"/>
      <c r="J2205" s="341"/>
      <c r="AH2205" s="221"/>
      <c r="AI2205" s="221"/>
      <c r="AJ2205" s="221"/>
      <c r="AK2205" s="221"/>
      <c r="AL2205" s="221"/>
      <c r="AM2205" s="221"/>
      <c r="AN2205" s="221"/>
      <c r="AO2205" s="221"/>
      <c r="AP2205" s="221"/>
      <c r="AQ2205" s="219"/>
      <c r="AR2205" s="219"/>
      <c r="AS2205" s="221"/>
      <c r="AT2205" s="221"/>
      <c r="AU2205" s="221"/>
      <c r="AV2205" s="221"/>
      <c r="AW2205" s="221"/>
      <c r="AX2205" s="221"/>
      <c r="AY2205" s="221"/>
      <c r="AZ2205" s="221"/>
    </row>
    <row r="2206" spans="1:52" x14ac:dyDescent="0.15">
      <c r="A2206" s="278"/>
      <c r="B2206" s="274"/>
      <c r="C2206" s="340"/>
      <c r="D2206" s="340"/>
      <c r="E2206" s="341"/>
      <c r="F2206" s="341"/>
      <c r="G2206" s="341"/>
      <c r="H2206" s="341"/>
      <c r="I2206" s="341"/>
      <c r="J2206" s="341"/>
      <c r="AH2206" s="221"/>
      <c r="AI2206" s="221"/>
      <c r="AJ2206" s="221"/>
      <c r="AK2206" s="221"/>
      <c r="AL2206" s="221"/>
      <c r="AM2206" s="221"/>
      <c r="AN2206" s="221"/>
      <c r="AO2206" s="221"/>
      <c r="AP2206" s="221"/>
      <c r="AQ2206" s="219"/>
      <c r="AR2206" s="219"/>
      <c r="AS2206" s="221"/>
      <c r="AT2206" s="221"/>
      <c r="AU2206" s="221"/>
      <c r="AV2206" s="221"/>
      <c r="AW2206" s="221"/>
      <c r="AX2206" s="221"/>
      <c r="AY2206" s="221"/>
      <c r="AZ2206" s="221"/>
    </row>
    <row r="2207" spans="1:52" x14ac:dyDescent="0.15">
      <c r="A2207" s="278"/>
      <c r="B2207" s="274"/>
      <c r="C2207" s="340"/>
      <c r="D2207" s="340"/>
      <c r="E2207" s="341"/>
      <c r="F2207" s="341"/>
      <c r="G2207" s="341"/>
      <c r="H2207" s="341"/>
      <c r="I2207" s="341"/>
      <c r="J2207" s="341"/>
      <c r="AH2207" s="221"/>
      <c r="AI2207" s="221"/>
      <c r="AJ2207" s="221"/>
      <c r="AK2207" s="221"/>
      <c r="AL2207" s="221"/>
      <c r="AM2207" s="221"/>
      <c r="AN2207" s="221"/>
      <c r="AO2207" s="221"/>
      <c r="AP2207" s="221"/>
      <c r="AQ2207" s="219"/>
      <c r="AR2207" s="219"/>
      <c r="AS2207" s="221"/>
      <c r="AT2207" s="221"/>
      <c r="AU2207" s="221"/>
      <c r="AV2207" s="221"/>
      <c r="AW2207" s="221"/>
      <c r="AX2207" s="221"/>
      <c r="AY2207" s="221"/>
      <c r="AZ2207" s="221"/>
    </row>
    <row r="2208" spans="1:52" x14ac:dyDescent="0.15">
      <c r="A2208" s="278"/>
      <c r="B2208" s="274"/>
      <c r="C2208" s="340"/>
      <c r="D2208" s="340"/>
      <c r="E2208" s="341"/>
      <c r="F2208" s="341"/>
      <c r="G2208" s="341"/>
      <c r="H2208" s="341"/>
      <c r="I2208" s="341"/>
      <c r="J2208" s="341"/>
      <c r="AH2208" s="221"/>
      <c r="AI2208" s="221"/>
      <c r="AJ2208" s="221"/>
      <c r="AK2208" s="221"/>
      <c r="AL2208" s="221"/>
      <c r="AM2208" s="221"/>
      <c r="AN2208" s="221"/>
      <c r="AO2208" s="221"/>
      <c r="AP2208" s="221"/>
      <c r="AQ2208" s="219"/>
      <c r="AR2208" s="219"/>
      <c r="AS2208" s="221"/>
      <c r="AT2208" s="221"/>
      <c r="AU2208" s="221"/>
      <c r="AV2208" s="221"/>
      <c r="AW2208" s="221"/>
      <c r="AX2208" s="221"/>
      <c r="AY2208" s="221"/>
      <c r="AZ2208" s="221"/>
    </row>
    <row r="2209" spans="1:52" x14ac:dyDescent="0.15">
      <c r="A2209" s="278"/>
      <c r="B2209" s="274"/>
      <c r="C2209" s="340"/>
      <c r="D2209" s="340"/>
      <c r="E2209" s="341"/>
      <c r="F2209" s="341"/>
      <c r="G2209" s="341"/>
      <c r="H2209" s="341"/>
      <c r="I2209" s="341"/>
      <c r="J2209" s="341"/>
      <c r="AH2209" s="221"/>
      <c r="AI2209" s="221"/>
      <c r="AJ2209" s="221"/>
      <c r="AK2209" s="221"/>
      <c r="AL2209" s="221"/>
      <c r="AM2209" s="221"/>
      <c r="AN2209" s="221"/>
      <c r="AO2209" s="221"/>
      <c r="AP2209" s="221"/>
      <c r="AQ2209" s="219"/>
      <c r="AR2209" s="219"/>
      <c r="AS2209" s="221"/>
      <c r="AT2209" s="221"/>
      <c r="AU2209" s="221"/>
      <c r="AV2209" s="221"/>
      <c r="AW2209" s="221"/>
      <c r="AX2209" s="221"/>
      <c r="AY2209" s="221"/>
      <c r="AZ2209" s="221"/>
    </row>
    <row r="2210" spans="1:52" x14ac:dyDescent="0.15">
      <c r="A2210" s="278"/>
      <c r="B2210" s="274"/>
      <c r="C2210" s="340"/>
      <c r="D2210" s="340"/>
      <c r="E2210" s="341"/>
      <c r="F2210" s="341"/>
      <c r="G2210" s="341"/>
      <c r="H2210" s="341"/>
      <c r="I2210" s="341"/>
      <c r="J2210" s="341"/>
      <c r="AH2210" s="221"/>
      <c r="AI2210" s="221"/>
      <c r="AJ2210" s="221"/>
      <c r="AK2210" s="221"/>
      <c r="AL2210" s="221"/>
      <c r="AM2210" s="221"/>
      <c r="AN2210" s="221"/>
      <c r="AO2210" s="221"/>
      <c r="AP2210" s="221"/>
      <c r="AQ2210" s="219"/>
      <c r="AR2210" s="219"/>
      <c r="AS2210" s="221"/>
      <c r="AT2210" s="221"/>
      <c r="AU2210" s="221"/>
      <c r="AV2210" s="221"/>
      <c r="AW2210" s="221"/>
      <c r="AX2210" s="221"/>
      <c r="AY2210" s="221"/>
      <c r="AZ2210" s="221"/>
    </row>
    <row r="2211" spans="1:52" x14ac:dyDescent="0.15">
      <c r="A2211" s="278"/>
      <c r="B2211" s="274"/>
      <c r="C2211" s="340"/>
      <c r="D2211" s="340"/>
      <c r="E2211" s="341"/>
      <c r="F2211" s="341"/>
      <c r="G2211" s="341"/>
      <c r="H2211" s="341"/>
      <c r="I2211" s="341"/>
      <c r="J2211" s="341"/>
      <c r="AH2211" s="221"/>
      <c r="AI2211" s="221"/>
      <c r="AJ2211" s="221"/>
      <c r="AK2211" s="221"/>
      <c r="AL2211" s="221"/>
      <c r="AM2211" s="221"/>
      <c r="AN2211" s="221"/>
      <c r="AO2211" s="221"/>
      <c r="AP2211" s="221"/>
      <c r="AQ2211" s="219"/>
      <c r="AR2211" s="219"/>
      <c r="AS2211" s="221"/>
      <c r="AT2211" s="221"/>
      <c r="AU2211" s="221"/>
      <c r="AV2211" s="221"/>
      <c r="AW2211" s="221"/>
      <c r="AX2211" s="221"/>
      <c r="AY2211" s="221"/>
      <c r="AZ2211" s="221"/>
    </row>
    <row r="2212" spans="1:52" x14ac:dyDescent="0.15">
      <c r="A2212" s="278"/>
      <c r="B2212" s="274"/>
      <c r="C2212" s="340"/>
      <c r="D2212" s="340"/>
      <c r="E2212" s="341"/>
      <c r="F2212" s="341"/>
      <c r="G2212" s="341"/>
      <c r="H2212" s="341"/>
      <c r="I2212" s="341"/>
      <c r="J2212" s="341"/>
      <c r="AH2212" s="221"/>
      <c r="AI2212" s="221"/>
      <c r="AJ2212" s="221"/>
      <c r="AK2212" s="221"/>
      <c r="AL2212" s="221"/>
      <c r="AM2212" s="221"/>
      <c r="AN2212" s="221"/>
      <c r="AO2212" s="221"/>
      <c r="AP2212" s="221"/>
      <c r="AQ2212" s="219"/>
      <c r="AR2212" s="219"/>
      <c r="AS2212" s="221"/>
      <c r="AT2212" s="221"/>
      <c r="AU2212" s="221"/>
      <c r="AV2212" s="221"/>
      <c r="AW2212" s="221"/>
      <c r="AX2212" s="221"/>
      <c r="AY2212" s="221"/>
      <c r="AZ2212" s="221"/>
    </row>
    <row r="2213" spans="1:52" x14ac:dyDescent="0.15">
      <c r="A2213" s="278"/>
      <c r="B2213" s="274"/>
      <c r="C2213" s="340"/>
      <c r="D2213" s="340"/>
      <c r="E2213" s="341"/>
      <c r="F2213" s="341"/>
      <c r="G2213" s="341"/>
      <c r="H2213" s="341"/>
      <c r="I2213" s="341"/>
      <c r="J2213" s="341"/>
      <c r="AH2213" s="221"/>
      <c r="AI2213" s="221"/>
      <c r="AJ2213" s="221"/>
      <c r="AK2213" s="221"/>
      <c r="AL2213" s="221"/>
      <c r="AM2213" s="221"/>
      <c r="AN2213" s="221"/>
      <c r="AO2213" s="221"/>
      <c r="AP2213" s="221"/>
      <c r="AQ2213" s="219"/>
      <c r="AR2213" s="219"/>
      <c r="AS2213" s="221"/>
      <c r="AT2213" s="221"/>
      <c r="AU2213" s="221"/>
      <c r="AV2213" s="221"/>
      <c r="AW2213" s="221"/>
      <c r="AX2213" s="221"/>
      <c r="AY2213" s="221"/>
      <c r="AZ2213" s="221"/>
    </row>
    <row r="2214" spans="1:52" x14ac:dyDescent="0.15">
      <c r="A2214" s="278"/>
      <c r="B2214" s="274"/>
      <c r="C2214" s="340"/>
      <c r="D2214" s="340"/>
      <c r="E2214" s="341"/>
      <c r="F2214" s="341"/>
      <c r="G2214" s="341"/>
      <c r="H2214" s="341"/>
      <c r="I2214" s="341"/>
      <c r="J2214" s="341"/>
      <c r="AH2214" s="221"/>
      <c r="AI2214" s="221"/>
      <c r="AJ2214" s="221"/>
      <c r="AK2214" s="221"/>
      <c r="AL2214" s="221"/>
      <c r="AM2214" s="221"/>
      <c r="AN2214" s="221"/>
      <c r="AO2214" s="221"/>
      <c r="AP2214" s="221"/>
      <c r="AQ2214" s="219"/>
      <c r="AR2214" s="219"/>
      <c r="AS2214" s="221"/>
      <c r="AT2214" s="221"/>
      <c r="AU2214" s="221"/>
      <c r="AV2214" s="221"/>
      <c r="AW2214" s="221"/>
      <c r="AX2214" s="221"/>
      <c r="AY2214" s="221"/>
      <c r="AZ2214" s="221"/>
    </row>
    <row r="2215" spans="1:52" x14ac:dyDescent="0.15">
      <c r="A2215" s="278"/>
      <c r="B2215" s="274"/>
      <c r="C2215" s="340"/>
      <c r="D2215" s="340"/>
      <c r="E2215" s="341"/>
      <c r="F2215" s="341"/>
      <c r="G2215" s="341"/>
      <c r="H2215" s="341"/>
      <c r="I2215" s="341"/>
      <c r="J2215" s="341"/>
      <c r="AH2215" s="221"/>
      <c r="AI2215" s="221"/>
      <c r="AJ2215" s="221"/>
      <c r="AK2215" s="221"/>
      <c r="AL2215" s="221"/>
      <c r="AM2215" s="221"/>
      <c r="AN2215" s="221"/>
      <c r="AO2215" s="221"/>
      <c r="AP2215" s="221"/>
      <c r="AQ2215" s="219"/>
      <c r="AR2215" s="219"/>
      <c r="AS2215" s="221"/>
      <c r="AT2215" s="221"/>
      <c r="AU2215" s="221"/>
      <c r="AV2215" s="221"/>
      <c r="AW2215" s="221"/>
      <c r="AX2215" s="221"/>
      <c r="AY2215" s="221"/>
      <c r="AZ2215" s="221"/>
    </row>
    <row r="2216" spans="1:52" x14ac:dyDescent="0.15">
      <c r="A2216" s="278"/>
      <c r="B2216" s="274"/>
      <c r="C2216" s="340"/>
      <c r="D2216" s="340"/>
      <c r="E2216" s="341"/>
      <c r="F2216" s="341"/>
      <c r="G2216" s="341"/>
      <c r="H2216" s="341"/>
      <c r="I2216" s="341"/>
      <c r="J2216" s="341"/>
      <c r="AH2216" s="221"/>
      <c r="AI2216" s="221"/>
      <c r="AJ2216" s="221"/>
      <c r="AK2216" s="221"/>
      <c r="AL2216" s="221"/>
      <c r="AM2216" s="221"/>
      <c r="AN2216" s="221"/>
      <c r="AO2216" s="221"/>
      <c r="AP2216" s="221"/>
      <c r="AQ2216" s="219"/>
      <c r="AR2216" s="219"/>
      <c r="AS2216" s="221"/>
      <c r="AT2216" s="221"/>
      <c r="AU2216" s="221"/>
      <c r="AV2216" s="221"/>
      <c r="AW2216" s="221"/>
      <c r="AX2216" s="221"/>
      <c r="AY2216" s="221"/>
      <c r="AZ2216" s="221"/>
    </row>
    <row r="2217" spans="1:52" x14ac:dyDescent="0.15">
      <c r="A2217" s="278"/>
      <c r="B2217" s="274"/>
      <c r="C2217" s="340"/>
      <c r="D2217" s="340"/>
      <c r="E2217" s="341"/>
      <c r="F2217" s="341"/>
      <c r="G2217" s="341"/>
      <c r="H2217" s="341"/>
      <c r="I2217" s="341"/>
      <c r="J2217" s="341"/>
      <c r="AH2217" s="221"/>
      <c r="AI2217" s="221"/>
      <c r="AJ2217" s="221"/>
      <c r="AK2217" s="221"/>
      <c r="AL2217" s="221"/>
      <c r="AM2217" s="221"/>
      <c r="AN2217" s="221"/>
      <c r="AO2217" s="221"/>
      <c r="AP2217" s="221"/>
      <c r="AQ2217" s="219"/>
      <c r="AR2217" s="219"/>
      <c r="AS2217" s="221"/>
      <c r="AT2217" s="221"/>
      <c r="AU2217" s="221"/>
      <c r="AV2217" s="221"/>
      <c r="AW2217" s="221"/>
      <c r="AX2217" s="221"/>
      <c r="AY2217" s="221"/>
      <c r="AZ2217" s="221"/>
    </row>
    <row r="2218" spans="1:52" x14ac:dyDescent="0.15">
      <c r="A2218" s="278"/>
      <c r="B2218" s="274"/>
      <c r="C2218" s="340"/>
      <c r="D2218" s="340"/>
      <c r="E2218" s="341"/>
      <c r="F2218" s="341"/>
      <c r="G2218" s="341"/>
      <c r="H2218" s="341"/>
      <c r="I2218" s="341"/>
      <c r="J2218" s="341"/>
      <c r="AH2218" s="221"/>
      <c r="AI2218" s="221"/>
      <c r="AJ2218" s="221"/>
      <c r="AK2218" s="221"/>
      <c r="AL2218" s="221"/>
      <c r="AM2218" s="221"/>
      <c r="AN2218" s="221"/>
      <c r="AO2218" s="221"/>
      <c r="AP2218" s="221"/>
      <c r="AQ2218" s="219"/>
      <c r="AR2218" s="219"/>
      <c r="AS2218" s="221"/>
      <c r="AT2218" s="221"/>
      <c r="AU2218" s="221"/>
      <c r="AV2218" s="221"/>
      <c r="AW2218" s="221"/>
      <c r="AX2218" s="221"/>
      <c r="AY2218" s="221"/>
      <c r="AZ2218" s="221"/>
    </row>
    <row r="2219" spans="1:52" x14ac:dyDescent="0.15">
      <c r="A2219" s="278"/>
      <c r="B2219" s="274"/>
      <c r="C2219" s="340"/>
      <c r="D2219" s="340"/>
      <c r="E2219" s="341"/>
      <c r="F2219" s="341"/>
      <c r="G2219" s="341"/>
      <c r="H2219" s="341"/>
      <c r="I2219" s="341"/>
      <c r="J2219" s="341"/>
      <c r="AH2219" s="221"/>
      <c r="AI2219" s="221"/>
      <c r="AJ2219" s="221"/>
      <c r="AK2219" s="221"/>
      <c r="AL2219" s="221"/>
      <c r="AM2219" s="221"/>
      <c r="AN2219" s="221"/>
      <c r="AO2219" s="221"/>
      <c r="AP2219" s="221"/>
      <c r="AQ2219" s="219"/>
      <c r="AR2219" s="219"/>
      <c r="AS2219" s="221"/>
      <c r="AT2219" s="221"/>
      <c r="AU2219" s="221"/>
      <c r="AV2219" s="221"/>
      <c r="AW2219" s="221"/>
      <c r="AX2219" s="221"/>
      <c r="AY2219" s="221"/>
      <c r="AZ2219" s="221"/>
    </row>
    <row r="2220" spans="1:52" x14ac:dyDescent="0.15">
      <c r="A2220" s="278"/>
      <c r="B2220" s="274"/>
      <c r="C2220" s="340"/>
      <c r="D2220" s="340"/>
      <c r="E2220" s="341"/>
      <c r="F2220" s="341"/>
      <c r="G2220" s="341"/>
      <c r="H2220" s="341"/>
      <c r="I2220" s="341"/>
      <c r="J2220" s="341"/>
      <c r="AH2220" s="221"/>
      <c r="AI2220" s="221"/>
      <c r="AJ2220" s="221"/>
      <c r="AK2220" s="221"/>
      <c r="AL2220" s="221"/>
      <c r="AM2220" s="221"/>
      <c r="AN2220" s="221"/>
      <c r="AO2220" s="221"/>
      <c r="AP2220" s="221"/>
      <c r="AQ2220" s="219"/>
      <c r="AR2220" s="219"/>
      <c r="AS2220" s="221"/>
      <c r="AT2220" s="221"/>
      <c r="AU2220" s="221"/>
      <c r="AV2220" s="221"/>
      <c r="AW2220" s="221"/>
      <c r="AX2220" s="221"/>
      <c r="AY2220" s="221"/>
      <c r="AZ2220" s="221"/>
    </row>
    <row r="2221" spans="1:52" x14ac:dyDescent="0.15">
      <c r="A2221" s="278"/>
      <c r="B2221" s="274"/>
      <c r="C2221" s="340"/>
      <c r="D2221" s="340"/>
      <c r="E2221" s="341"/>
      <c r="F2221" s="341"/>
      <c r="G2221" s="341"/>
      <c r="H2221" s="341"/>
      <c r="I2221" s="341"/>
      <c r="J2221" s="341"/>
      <c r="AH2221" s="221"/>
      <c r="AI2221" s="221"/>
      <c r="AJ2221" s="221"/>
      <c r="AK2221" s="221"/>
      <c r="AL2221" s="221"/>
      <c r="AM2221" s="221"/>
      <c r="AN2221" s="221"/>
      <c r="AO2221" s="221"/>
      <c r="AP2221" s="221"/>
      <c r="AQ2221" s="219"/>
      <c r="AR2221" s="219"/>
      <c r="AS2221" s="221"/>
      <c r="AT2221" s="221"/>
      <c r="AU2221" s="221"/>
      <c r="AV2221" s="221"/>
      <c r="AW2221" s="221"/>
      <c r="AX2221" s="221"/>
      <c r="AY2221" s="221"/>
      <c r="AZ2221" s="221"/>
    </row>
    <row r="2222" spans="1:52" x14ac:dyDescent="0.15">
      <c r="A2222" s="278"/>
      <c r="B2222" s="274"/>
      <c r="C2222" s="340"/>
      <c r="D2222" s="340"/>
      <c r="E2222" s="341"/>
      <c r="F2222" s="341"/>
      <c r="G2222" s="341"/>
      <c r="H2222" s="341"/>
      <c r="I2222" s="341"/>
      <c r="J2222" s="341"/>
      <c r="AH2222" s="221"/>
      <c r="AI2222" s="221"/>
      <c r="AJ2222" s="221"/>
      <c r="AK2222" s="221"/>
      <c r="AL2222" s="221"/>
      <c r="AM2222" s="221"/>
      <c r="AN2222" s="221"/>
      <c r="AO2222" s="221"/>
      <c r="AP2222" s="221"/>
      <c r="AQ2222" s="219"/>
      <c r="AR2222" s="219"/>
      <c r="AS2222" s="221"/>
      <c r="AT2222" s="221"/>
      <c r="AU2222" s="221"/>
      <c r="AV2222" s="221"/>
      <c r="AW2222" s="221"/>
      <c r="AX2222" s="221"/>
      <c r="AY2222" s="221"/>
      <c r="AZ2222" s="221"/>
    </row>
    <row r="2223" spans="1:52" x14ac:dyDescent="0.15">
      <c r="A2223" s="278"/>
      <c r="B2223" s="274"/>
      <c r="C2223" s="340"/>
      <c r="D2223" s="340"/>
      <c r="E2223" s="341"/>
      <c r="F2223" s="341"/>
      <c r="G2223" s="341"/>
      <c r="H2223" s="341"/>
      <c r="I2223" s="341"/>
      <c r="J2223" s="341"/>
      <c r="AH2223" s="221"/>
      <c r="AI2223" s="221"/>
      <c r="AJ2223" s="221"/>
      <c r="AK2223" s="221"/>
      <c r="AL2223" s="221"/>
      <c r="AM2223" s="221"/>
      <c r="AN2223" s="221"/>
      <c r="AO2223" s="221"/>
      <c r="AP2223" s="221"/>
      <c r="AQ2223" s="219"/>
      <c r="AR2223" s="219"/>
      <c r="AS2223" s="221"/>
      <c r="AT2223" s="221"/>
      <c r="AU2223" s="221"/>
      <c r="AV2223" s="221"/>
      <c r="AW2223" s="221"/>
      <c r="AX2223" s="221"/>
      <c r="AY2223" s="221"/>
      <c r="AZ2223" s="221"/>
    </row>
    <row r="2224" spans="1:52" x14ac:dyDescent="0.15">
      <c r="A2224" s="278"/>
      <c r="B2224" s="274"/>
      <c r="C2224" s="340"/>
      <c r="D2224" s="340"/>
      <c r="E2224" s="341"/>
      <c r="F2224" s="341"/>
      <c r="G2224" s="341"/>
      <c r="H2224" s="341"/>
      <c r="I2224" s="341"/>
      <c r="J2224" s="341"/>
      <c r="AH2224" s="221"/>
      <c r="AI2224" s="221"/>
      <c r="AJ2224" s="221"/>
      <c r="AK2224" s="221"/>
      <c r="AL2224" s="221"/>
      <c r="AM2224" s="221"/>
      <c r="AN2224" s="221"/>
      <c r="AO2224" s="221"/>
      <c r="AP2224" s="221"/>
      <c r="AQ2224" s="219"/>
      <c r="AR2224" s="219"/>
      <c r="AS2224" s="221"/>
      <c r="AT2224" s="221"/>
      <c r="AU2224" s="221"/>
      <c r="AV2224" s="221"/>
      <c r="AW2224" s="221"/>
      <c r="AX2224" s="221"/>
      <c r="AY2224" s="221"/>
      <c r="AZ2224" s="221"/>
    </row>
    <row r="2225" spans="1:52" x14ac:dyDescent="0.15">
      <c r="A2225" s="278"/>
      <c r="B2225" s="274"/>
      <c r="C2225" s="340"/>
      <c r="D2225" s="340"/>
      <c r="E2225" s="341"/>
      <c r="F2225" s="341"/>
      <c r="G2225" s="341"/>
      <c r="H2225" s="341"/>
      <c r="I2225" s="341"/>
      <c r="J2225" s="341"/>
      <c r="AH2225" s="221"/>
      <c r="AI2225" s="221"/>
      <c r="AJ2225" s="221"/>
      <c r="AK2225" s="221"/>
      <c r="AL2225" s="221"/>
      <c r="AM2225" s="221"/>
      <c r="AN2225" s="221"/>
      <c r="AO2225" s="221"/>
      <c r="AP2225" s="221"/>
      <c r="AQ2225" s="219"/>
      <c r="AR2225" s="219"/>
      <c r="AS2225" s="221"/>
      <c r="AT2225" s="221"/>
      <c r="AU2225" s="221"/>
      <c r="AV2225" s="221"/>
      <c r="AW2225" s="221"/>
      <c r="AX2225" s="221"/>
      <c r="AY2225" s="221"/>
      <c r="AZ2225" s="221"/>
    </row>
    <row r="2226" spans="1:52" x14ac:dyDescent="0.15">
      <c r="A2226" s="278"/>
      <c r="B2226" s="274"/>
      <c r="C2226" s="340"/>
      <c r="D2226" s="340"/>
      <c r="E2226" s="341"/>
      <c r="F2226" s="341"/>
      <c r="G2226" s="341"/>
      <c r="H2226" s="341"/>
      <c r="I2226" s="341"/>
      <c r="J2226" s="341"/>
      <c r="AH2226" s="221"/>
      <c r="AI2226" s="221"/>
      <c r="AJ2226" s="221"/>
      <c r="AK2226" s="221"/>
      <c r="AL2226" s="221"/>
      <c r="AM2226" s="221"/>
      <c r="AN2226" s="221"/>
      <c r="AO2226" s="221"/>
      <c r="AP2226" s="221"/>
      <c r="AQ2226" s="219"/>
      <c r="AR2226" s="219"/>
      <c r="AS2226" s="221"/>
      <c r="AT2226" s="221"/>
      <c r="AU2226" s="221"/>
      <c r="AV2226" s="221"/>
      <c r="AW2226" s="221"/>
      <c r="AX2226" s="221"/>
      <c r="AY2226" s="221"/>
      <c r="AZ2226" s="221"/>
    </row>
    <row r="2227" spans="1:52" x14ac:dyDescent="0.15">
      <c r="A2227" s="278"/>
      <c r="B2227" s="274"/>
      <c r="C2227" s="340"/>
      <c r="D2227" s="340"/>
      <c r="E2227" s="341"/>
      <c r="F2227" s="341"/>
      <c r="G2227" s="341"/>
      <c r="H2227" s="341"/>
      <c r="I2227" s="341"/>
      <c r="J2227" s="341"/>
      <c r="AH2227" s="221"/>
      <c r="AI2227" s="221"/>
      <c r="AJ2227" s="221"/>
      <c r="AK2227" s="221"/>
      <c r="AL2227" s="221"/>
      <c r="AM2227" s="221"/>
      <c r="AN2227" s="221"/>
      <c r="AO2227" s="221"/>
      <c r="AP2227" s="221"/>
      <c r="AQ2227" s="219"/>
      <c r="AR2227" s="219"/>
      <c r="AS2227" s="221"/>
      <c r="AT2227" s="221"/>
      <c r="AU2227" s="221"/>
      <c r="AV2227" s="221"/>
      <c r="AW2227" s="221"/>
      <c r="AX2227" s="221"/>
      <c r="AY2227" s="221"/>
      <c r="AZ2227" s="221"/>
    </row>
    <row r="2228" spans="1:52" x14ac:dyDescent="0.15">
      <c r="A2228" s="278"/>
      <c r="B2228" s="274"/>
      <c r="C2228" s="340"/>
      <c r="D2228" s="340"/>
      <c r="E2228" s="341"/>
      <c r="F2228" s="341"/>
      <c r="G2228" s="341"/>
      <c r="H2228" s="341"/>
      <c r="I2228" s="341"/>
      <c r="J2228" s="341"/>
      <c r="AH2228" s="221"/>
      <c r="AI2228" s="221"/>
      <c r="AJ2228" s="221"/>
      <c r="AK2228" s="221"/>
      <c r="AL2228" s="221"/>
      <c r="AM2228" s="221"/>
      <c r="AN2228" s="221"/>
      <c r="AO2228" s="221"/>
      <c r="AP2228" s="221"/>
      <c r="AQ2228" s="219"/>
      <c r="AR2228" s="219"/>
      <c r="AS2228" s="221"/>
      <c r="AT2228" s="221"/>
      <c r="AU2228" s="221"/>
      <c r="AV2228" s="221"/>
      <c r="AW2228" s="221"/>
      <c r="AX2228" s="221"/>
      <c r="AY2228" s="221"/>
      <c r="AZ2228" s="221"/>
    </row>
    <row r="2229" spans="1:52" x14ac:dyDescent="0.15">
      <c r="A2229" s="278"/>
      <c r="B2229" s="274"/>
      <c r="C2229" s="340"/>
      <c r="D2229" s="340"/>
      <c r="E2229" s="341"/>
      <c r="F2229" s="341"/>
      <c r="G2229" s="341"/>
      <c r="H2229" s="341"/>
      <c r="I2229" s="341"/>
      <c r="J2229" s="341"/>
      <c r="AH2229" s="221"/>
      <c r="AI2229" s="221"/>
      <c r="AJ2229" s="221"/>
      <c r="AK2229" s="221"/>
      <c r="AL2229" s="221"/>
      <c r="AM2229" s="221"/>
      <c r="AN2229" s="221"/>
      <c r="AO2229" s="221"/>
      <c r="AP2229" s="221"/>
      <c r="AQ2229" s="219"/>
      <c r="AR2229" s="219"/>
      <c r="AS2229" s="221"/>
      <c r="AT2229" s="221"/>
      <c r="AU2229" s="221"/>
      <c r="AV2229" s="221"/>
      <c r="AW2229" s="221"/>
      <c r="AX2229" s="221"/>
      <c r="AY2229" s="221"/>
      <c r="AZ2229" s="221"/>
    </row>
    <row r="2230" spans="1:52" x14ac:dyDescent="0.15">
      <c r="A2230" s="278"/>
      <c r="B2230" s="274"/>
      <c r="C2230" s="340"/>
      <c r="D2230" s="340"/>
      <c r="E2230" s="341"/>
      <c r="F2230" s="341"/>
      <c r="G2230" s="341"/>
      <c r="H2230" s="341"/>
      <c r="I2230" s="341"/>
      <c r="J2230" s="341"/>
      <c r="AH2230" s="221"/>
      <c r="AI2230" s="221"/>
      <c r="AJ2230" s="221"/>
      <c r="AK2230" s="221"/>
      <c r="AL2230" s="221"/>
      <c r="AM2230" s="221"/>
      <c r="AN2230" s="221"/>
      <c r="AO2230" s="221"/>
      <c r="AP2230" s="221"/>
      <c r="AQ2230" s="219"/>
      <c r="AR2230" s="219"/>
      <c r="AS2230" s="221"/>
      <c r="AT2230" s="221"/>
      <c r="AU2230" s="221"/>
      <c r="AV2230" s="221"/>
      <c r="AW2230" s="221"/>
      <c r="AX2230" s="221"/>
      <c r="AY2230" s="221"/>
      <c r="AZ2230" s="221"/>
    </row>
    <row r="2231" spans="1:52" x14ac:dyDescent="0.15">
      <c r="A2231" s="278"/>
      <c r="B2231" s="274"/>
      <c r="C2231" s="340"/>
      <c r="D2231" s="340"/>
      <c r="E2231" s="341"/>
      <c r="F2231" s="341"/>
      <c r="G2231" s="341"/>
      <c r="H2231" s="341"/>
      <c r="I2231" s="341"/>
      <c r="J2231" s="341"/>
      <c r="AH2231" s="221"/>
      <c r="AI2231" s="221"/>
      <c r="AJ2231" s="221"/>
      <c r="AK2231" s="221"/>
      <c r="AL2231" s="221"/>
      <c r="AM2231" s="221"/>
      <c r="AN2231" s="221"/>
      <c r="AO2231" s="221"/>
      <c r="AP2231" s="221"/>
      <c r="AQ2231" s="219"/>
      <c r="AR2231" s="219"/>
      <c r="AS2231" s="221"/>
      <c r="AT2231" s="221"/>
      <c r="AU2231" s="221"/>
      <c r="AV2231" s="221"/>
      <c r="AW2231" s="221"/>
      <c r="AX2231" s="221"/>
      <c r="AY2231" s="221"/>
      <c r="AZ2231" s="221"/>
    </row>
    <row r="2232" spans="1:52" x14ac:dyDescent="0.15">
      <c r="A2232" s="278"/>
      <c r="B2232" s="274"/>
      <c r="C2232" s="340"/>
      <c r="D2232" s="340"/>
      <c r="E2232" s="341"/>
      <c r="F2232" s="341"/>
      <c r="G2232" s="341"/>
      <c r="H2232" s="341"/>
      <c r="I2232" s="341"/>
      <c r="J2232" s="341"/>
      <c r="AH2232" s="221"/>
      <c r="AI2232" s="221"/>
      <c r="AJ2232" s="221"/>
      <c r="AK2232" s="221"/>
      <c r="AL2232" s="221"/>
      <c r="AM2232" s="221"/>
      <c r="AN2232" s="221"/>
      <c r="AO2232" s="221"/>
      <c r="AP2232" s="221"/>
      <c r="AQ2232" s="219"/>
      <c r="AR2232" s="219"/>
      <c r="AS2232" s="221"/>
      <c r="AT2232" s="221"/>
      <c r="AU2232" s="221"/>
      <c r="AV2232" s="221"/>
      <c r="AW2232" s="221"/>
      <c r="AX2232" s="221"/>
      <c r="AY2232" s="221"/>
      <c r="AZ2232" s="221"/>
    </row>
    <row r="2233" spans="1:52" x14ac:dyDescent="0.15">
      <c r="A2233" s="278"/>
      <c r="B2233" s="274"/>
      <c r="C2233" s="340"/>
      <c r="D2233" s="340"/>
      <c r="E2233" s="341"/>
      <c r="F2233" s="341"/>
      <c r="G2233" s="341"/>
      <c r="H2233" s="341"/>
      <c r="I2233" s="341"/>
      <c r="J2233" s="341"/>
      <c r="AH2233" s="221"/>
      <c r="AI2233" s="221"/>
      <c r="AJ2233" s="221"/>
      <c r="AK2233" s="221"/>
      <c r="AL2233" s="221"/>
      <c r="AM2233" s="221"/>
      <c r="AN2233" s="221"/>
      <c r="AO2233" s="221"/>
      <c r="AP2233" s="221"/>
      <c r="AQ2233" s="219"/>
      <c r="AR2233" s="219"/>
      <c r="AS2233" s="221"/>
      <c r="AT2233" s="221"/>
      <c r="AU2233" s="221"/>
      <c r="AV2233" s="221"/>
      <c r="AW2233" s="221"/>
      <c r="AX2233" s="221"/>
      <c r="AY2233" s="221"/>
      <c r="AZ2233" s="221"/>
    </row>
    <row r="2234" spans="1:52" x14ac:dyDescent="0.15">
      <c r="A2234" s="278"/>
      <c r="B2234" s="274"/>
      <c r="C2234" s="340"/>
      <c r="D2234" s="340"/>
      <c r="E2234" s="341"/>
      <c r="F2234" s="341"/>
      <c r="G2234" s="341"/>
      <c r="H2234" s="341"/>
      <c r="I2234" s="341"/>
      <c r="J2234" s="341"/>
      <c r="AH2234" s="221"/>
      <c r="AI2234" s="221"/>
      <c r="AJ2234" s="221"/>
      <c r="AK2234" s="221"/>
      <c r="AL2234" s="221"/>
      <c r="AM2234" s="221"/>
      <c r="AN2234" s="221"/>
      <c r="AO2234" s="221"/>
      <c r="AP2234" s="221"/>
      <c r="AQ2234" s="219"/>
      <c r="AR2234" s="219"/>
      <c r="AS2234" s="221"/>
      <c r="AT2234" s="221"/>
      <c r="AU2234" s="221"/>
      <c r="AV2234" s="221"/>
      <c r="AW2234" s="221"/>
      <c r="AX2234" s="221"/>
      <c r="AY2234" s="221"/>
      <c r="AZ2234" s="221"/>
    </row>
    <row r="2235" spans="1:52" x14ac:dyDescent="0.15">
      <c r="A2235" s="278"/>
      <c r="B2235" s="274"/>
      <c r="C2235" s="340"/>
      <c r="D2235" s="340"/>
      <c r="E2235" s="341"/>
      <c r="F2235" s="341"/>
      <c r="G2235" s="341"/>
      <c r="H2235" s="341"/>
      <c r="I2235" s="341"/>
      <c r="J2235" s="341"/>
      <c r="AH2235" s="221"/>
      <c r="AI2235" s="221"/>
      <c r="AJ2235" s="221"/>
      <c r="AK2235" s="221"/>
      <c r="AL2235" s="221"/>
      <c r="AM2235" s="221"/>
      <c r="AN2235" s="221"/>
      <c r="AO2235" s="221"/>
      <c r="AP2235" s="221"/>
      <c r="AQ2235" s="219"/>
      <c r="AR2235" s="219"/>
      <c r="AS2235" s="221"/>
      <c r="AT2235" s="221"/>
      <c r="AU2235" s="221"/>
      <c r="AV2235" s="221"/>
      <c r="AW2235" s="221"/>
      <c r="AX2235" s="221"/>
      <c r="AY2235" s="221"/>
      <c r="AZ2235" s="221"/>
    </row>
    <row r="2236" spans="1:52" x14ac:dyDescent="0.15">
      <c r="A2236" s="278"/>
      <c r="B2236" s="274"/>
      <c r="C2236" s="340"/>
      <c r="D2236" s="340"/>
      <c r="E2236" s="341"/>
      <c r="F2236" s="341"/>
      <c r="G2236" s="341"/>
      <c r="H2236" s="341"/>
      <c r="I2236" s="341"/>
      <c r="J2236" s="341"/>
      <c r="AH2236" s="221"/>
      <c r="AI2236" s="221"/>
      <c r="AJ2236" s="221"/>
      <c r="AK2236" s="221"/>
      <c r="AL2236" s="221"/>
      <c r="AM2236" s="221"/>
      <c r="AN2236" s="221"/>
      <c r="AO2236" s="221"/>
      <c r="AP2236" s="221"/>
      <c r="AQ2236" s="219"/>
      <c r="AR2236" s="219"/>
      <c r="AS2236" s="221"/>
      <c r="AT2236" s="221"/>
      <c r="AU2236" s="221"/>
      <c r="AV2236" s="221"/>
      <c r="AW2236" s="221"/>
      <c r="AX2236" s="221"/>
      <c r="AY2236" s="221"/>
      <c r="AZ2236" s="221"/>
    </row>
    <row r="2237" spans="1:52" x14ac:dyDescent="0.15">
      <c r="A2237" s="278"/>
      <c r="B2237" s="274"/>
      <c r="C2237" s="340"/>
      <c r="D2237" s="340"/>
      <c r="E2237" s="341"/>
      <c r="F2237" s="341"/>
      <c r="G2237" s="341"/>
      <c r="H2237" s="341"/>
      <c r="I2237" s="341"/>
      <c r="J2237" s="341"/>
      <c r="AH2237" s="221"/>
      <c r="AI2237" s="221"/>
      <c r="AJ2237" s="221"/>
      <c r="AK2237" s="221"/>
      <c r="AL2237" s="221"/>
      <c r="AM2237" s="221"/>
      <c r="AN2237" s="221"/>
      <c r="AO2237" s="221"/>
      <c r="AP2237" s="221"/>
      <c r="AQ2237" s="219"/>
      <c r="AR2237" s="219"/>
      <c r="AS2237" s="221"/>
      <c r="AT2237" s="221"/>
      <c r="AU2237" s="221"/>
      <c r="AV2237" s="221"/>
      <c r="AW2237" s="221"/>
      <c r="AX2237" s="221"/>
      <c r="AY2237" s="221"/>
      <c r="AZ2237" s="221"/>
    </row>
    <row r="2238" spans="1:52" x14ac:dyDescent="0.15">
      <c r="A2238" s="278"/>
      <c r="B2238" s="274"/>
      <c r="C2238" s="340"/>
      <c r="D2238" s="340"/>
      <c r="E2238" s="341"/>
      <c r="F2238" s="341"/>
      <c r="G2238" s="341"/>
      <c r="H2238" s="341"/>
      <c r="I2238" s="341"/>
      <c r="J2238" s="341"/>
      <c r="AH2238" s="221"/>
      <c r="AI2238" s="221"/>
      <c r="AJ2238" s="221"/>
      <c r="AK2238" s="221"/>
      <c r="AL2238" s="221"/>
      <c r="AM2238" s="221"/>
      <c r="AN2238" s="221"/>
      <c r="AO2238" s="221"/>
      <c r="AP2238" s="221"/>
      <c r="AQ2238" s="219"/>
      <c r="AR2238" s="219"/>
      <c r="AS2238" s="221"/>
      <c r="AT2238" s="221"/>
      <c r="AU2238" s="221"/>
      <c r="AV2238" s="221"/>
      <c r="AW2238" s="221"/>
      <c r="AX2238" s="221"/>
      <c r="AY2238" s="221"/>
      <c r="AZ2238" s="221"/>
    </row>
    <row r="2239" spans="1:52" x14ac:dyDescent="0.15">
      <c r="A2239" s="278"/>
      <c r="B2239" s="274"/>
      <c r="C2239" s="340"/>
      <c r="D2239" s="340"/>
      <c r="E2239" s="341"/>
      <c r="F2239" s="341"/>
      <c r="G2239" s="341"/>
      <c r="H2239" s="341"/>
      <c r="I2239" s="341"/>
      <c r="J2239" s="341"/>
      <c r="AH2239" s="221"/>
      <c r="AI2239" s="221"/>
      <c r="AJ2239" s="221"/>
      <c r="AK2239" s="221"/>
      <c r="AL2239" s="221"/>
      <c r="AM2239" s="221"/>
      <c r="AN2239" s="221"/>
      <c r="AO2239" s="221"/>
      <c r="AP2239" s="221"/>
      <c r="AQ2239" s="219"/>
      <c r="AR2239" s="219"/>
      <c r="AS2239" s="221"/>
      <c r="AT2239" s="221"/>
      <c r="AU2239" s="221"/>
      <c r="AV2239" s="221"/>
      <c r="AW2239" s="221"/>
      <c r="AX2239" s="221"/>
      <c r="AY2239" s="221"/>
      <c r="AZ2239" s="221"/>
    </row>
    <row r="2240" spans="1:52" x14ac:dyDescent="0.15">
      <c r="A2240" s="278"/>
      <c r="B2240" s="274"/>
      <c r="C2240" s="340"/>
      <c r="D2240" s="340"/>
      <c r="E2240" s="341"/>
      <c r="F2240" s="341"/>
      <c r="G2240" s="341"/>
      <c r="H2240" s="341"/>
      <c r="I2240" s="341"/>
      <c r="J2240" s="341"/>
      <c r="AH2240" s="221"/>
      <c r="AI2240" s="221"/>
      <c r="AJ2240" s="221"/>
      <c r="AK2240" s="221"/>
      <c r="AL2240" s="221"/>
      <c r="AM2240" s="221"/>
      <c r="AN2240" s="221"/>
      <c r="AO2240" s="221"/>
      <c r="AP2240" s="221"/>
      <c r="AQ2240" s="219"/>
      <c r="AR2240" s="219"/>
      <c r="AS2240" s="221"/>
      <c r="AT2240" s="221"/>
      <c r="AU2240" s="221"/>
      <c r="AV2240" s="221"/>
      <c r="AW2240" s="221"/>
      <c r="AX2240" s="221"/>
      <c r="AY2240" s="221"/>
      <c r="AZ2240" s="221"/>
    </row>
    <row r="2241" spans="1:52" x14ac:dyDescent="0.15">
      <c r="A2241" s="278"/>
      <c r="B2241" s="274"/>
      <c r="C2241" s="340"/>
      <c r="D2241" s="340"/>
      <c r="E2241" s="341"/>
      <c r="F2241" s="341"/>
      <c r="G2241" s="341"/>
      <c r="H2241" s="341"/>
      <c r="I2241" s="341"/>
      <c r="J2241" s="341"/>
      <c r="AH2241" s="221"/>
      <c r="AI2241" s="221"/>
      <c r="AJ2241" s="221"/>
      <c r="AK2241" s="221"/>
      <c r="AL2241" s="221"/>
      <c r="AM2241" s="221"/>
      <c r="AN2241" s="221"/>
      <c r="AO2241" s="221"/>
      <c r="AP2241" s="221"/>
      <c r="AQ2241" s="219"/>
      <c r="AR2241" s="219"/>
      <c r="AS2241" s="221"/>
      <c r="AT2241" s="221"/>
      <c r="AU2241" s="221"/>
      <c r="AV2241" s="221"/>
      <c r="AW2241" s="221"/>
      <c r="AX2241" s="221"/>
      <c r="AY2241" s="221"/>
      <c r="AZ2241" s="221"/>
    </row>
    <row r="2242" spans="1:52" x14ac:dyDescent="0.15">
      <c r="A2242" s="278"/>
      <c r="B2242" s="274"/>
      <c r="C2242" s="340"/>
      <c r="D2242" s="340"/>
      <c r="E2242" s="341"/>
      <c r="F2242" s="341"/>
      <c r="G2242" s="341"/>
      <c r="H2242" s="341"/>
      <c r="I2242" s="341"/>
      <c r="J2242" s="341"/>
      <c r="AH2242" s="221"/>
      <c r="AI2242" s="221"/>
      <c r="AJ2242" s="221"/>
      <c r="AK2242" s="221"/>
      <c r="AL2242" s="221"/>
      <c r="AM2242" s="221"/>
      <c r="AN2242" s="221"/>
      <c r="AO2242" s="221"/>
      <c r="AP2242" s="221"/>
      <c r="AQ2242" s="219"/>
      <c r="AR2242" s="219"/>
      <c r="AS2242" s="221"/>
      <c r="AT2242" s="221"/>
      <c r="AU2242" s="221"/>
      <c r="AV2242" s="221"/>
      <c r="AW2242" s="221"/>
      <c r="AX2242" s="221"/>
      <c r="AY2242" s="221"/>
      <c r="AZ2242" s="221"/>
    </row>
    <row r="2243" spans="1:52" x14ac:dyDescent="0.15">
      <c r="A2243" s="278"/>
      <c r="B2243" s="274"/>
      <c r="C2243" s="340"/>
      <c r="D2243" s="340"/>
      <c r="E2243" s="341"/>
      <c r="F2243" s="341"/>
      <c r="G2243" s="341"/>
      <c r="H2243" s="341"/>
      <c r="I2243" s="341"/>
      <c r="J2243" s="341"/>
      <c r="AH2243" s="221"/>
      <c r="AI2243" s="221"/>
      <c r="AJ2243" s="221"/>
      <c r="AK2243" s="221"/>
      <c r="AL2243" s="221"/>
      <c r="AM2243" s="221"/>
      <c r="AN2243" s="221"/>
      <c r="AO2243" s="221"/>
      <c r="AP2243" s="221"/>
      <c r="AQ2243" s="219"/>
      <c r="AR2243" s="219"/>
      <c r="AS2243" s="221"/>
      <c r="AT2243" s="221"/>
      <c r="AU2243" s="221"/>
      <c r="AV2243" s="221"/>
      <c r="AW2243" s="221"/>
      <c r="AX2243" s="221"/>
      <c r="AY2243" s="221"/>
      <c r="AZ2243" s="221"/>
    </row>
    <row r="2244" spans="1:52" x14ac:dyDescent="0.15">
      <c r="A2244" s="278"/>
      <c r="B2244" s="274"/>
      <c r="C2244" s="340"/>
      <c r="D2244" s="340"/>
      <c r="E2244" s="341"/>
      <c r="F2244" s="341"/>
      <c r="G2244" s="341"/>
      <c r="H2244" s="341"/>
      <c r="I2244" s="341"/>
      <c r="J2244" s="341"/>
      <c r="AH2244" s="221"/>
      <c r="AI2244" s="221"/>
      <c r="AJ2244" s="221"/>
      <c r="AK2244" s="221"/>
      <c r="AL2244" s="221"/>
      <c r="AM2244" s="221"/>
      <c r="AN2244" s="221"/>
      <c r="AO2244" s="221"/>
      <c r="AP2244" s="221"/>
      <c r="AQ2244" s="219"/>
      <c r="AR2244" s="219"/>
      <c r="AS2244" s="221"/>
      <c r="AT2244" s="221"/>
      <c r="AU2244" s="221"/>
      <c r="AV2244" s="221"/>
      <c r="AW2244" s="221"/>
      <c r="AX2244" s="221"/>
      <c r="AY2244" s="221"/>
      <c r="AZ2244" s="221"/>
    </row>
    <row r="2245" spans="1:52" x14ac:dyDescent="0.15">
      <c r="A2245" s="278"/>
      <c r="B2245" s="274"/>
      <c r="C2245" s="340"/>
      <c r="D2245" s="340"/>
      <c r="E2245" s="341"/>
      <c r="F2245" s="341"/>
      <c r="G2245" s="341"/>
      <c r="H2245" s="341"/>
      <c r="I2245" s="341"/>
      <c r="J2245" s="341"/>
      <c r="AH2245" s="221"/>
      <c r="AI2245" s="221"/>
      <c r="AJ2245" s="221"/>
      <c r="AK2245" s="221"/>
      <c r="AL2245" s="221"/>
      <c r="AM2245" s="221"/>
      <c r="AN2245" s="221"/>
      <c r="AO2245" s="221"/>
      <c r="AP2245" s="221"/>
      <c r="AQ2245" s="219"/>
      <c r="AR2245" s="219"/>
      <c r="AS2245" s="221"/>
      <c r="AT2245" s="221"/>
      <c r="AU2245" s="221"/>
      <c r="AV2245" s="221"/>
      <c r="AW2245" s="221"/>
      <c r="AX2245" s="221"/>
      <c r="AY2245" s="221"/>
      <c r="AZ2245" s="221"/>
    </row>
    <row r="2246" spans="1:52" x14ac:dyDescent="0.15">
      <c r="A2246" s="278"/>
      <c r="B2246" s="274"/>
      <c r="C2246" s="340"/>
      <c r="D2246" s="340"/>
      <c r="E2246" s="341"/>
      <c r="F2246" s="341"/>
      <c r="G2246" s="341"/>
      <c r="H2246" s="341"/>
      <c r="I2246" s="341"/>
      <c r="J2246" s="341"/>
      <c r="AH2246" s="221"/>
      <c r="AI2246" s="221"/>
      <c r="AJ2246" s="221"/>
      <c r="AK2246" s="221"/>
      <c r="AL2246" s="221"/>
      <c r="AM2246" s="221"/>
      <c r="AN2246" s="221"/>
      <c r="AO2246" s="221"/>
      <c r="AP2246" s="221"/>
      <c r="AQ2246" s="219"/>
      <c r="AR2246" s="219"/>
      <c r="AS2246" s="221"/>
      <c r="AT2246" s="221"/>
      <c r="AU2246" s="221"/>
      <c r="AV2246" s="221"/>
      <c r="AW2246" s="221"/>
      <c r="AX2246" s="221"/>
      <c r="AY2246" s="221"/>
      <c r="AZ2246" s="221"/>
    </row>
    <row r="2247" spans="1:52" x14ac:dyDescent="0.15">
      <c r="A2247" s="278"/>
      <c r="B2247" s="274"/>
      <c r="C2247" s="340"/>
      <c r="D2247" s="340"/>
      <c r="E2247" s="341"/>
      <c r="F2247" s="341"/>
      <c r="G2247" s="341"/>
      <c r="H2247" s="341"/>
      <c r="I2247" s="341"/>
      <c r="J2247" s="341"/>
      <c r="AH2247" s="221"/>
      <c r="AI2247" s="221"/>
      <c r="AJ2247" s="221"/>
      <c r="AK2247" s="221"/>
      <c r="AL2247" s="221"/>
      <c r="AM2247" s="221"/>
      <c r="AN2247" s="221"/>
      <c r="AO2247" s="221"/>
      <c r="AP2247" s="221"/>
      <c r="AQ2247" s="219"/>
      <c r="AR2247" s="219"/>
      <c r="AS2247" s="221"/>
      <c r="AT2247" s="221"/>
      <c r="AU2247" s="221"/>
      <c r="AV2247" s="221"/>
      <c r="AW2247" s="221"/>
      <c r="AX2247" s="221"/>
      <c r="AY2247" s="221"/>
      <c r="AZ2247" s="221"/>
    </row>
    <row r="2248" spans="1:52" x14ac:dyDescent="0.15">
      <c r="A2248" s="278"/>
      <c r="B2248" s="274"/>
      <c r="C2248" s="340"/>
      <c r="D2248" s="340"/>
      <c r="E2248" s="341"/>
      <c r="F2248" s="341"/>
      <c r="G2248" s="341"/>
      <c r="H2248" s="341"/>
      <c r="I2248" s="341"/>
      <c r="J2248" s="341"/>
      <c r="AH2248" s="221"/>
      <c r="AI2248" s="221"/>
      <c r="AJ2248" s="221"/>
      <c r="AK2248" s="221"/>
      <c r="AL2248" s="221"/>
      <c r="AM2248" s="221"/>
      <c r="AN2248" s="221"/>
      <c r="AO2248" s="221"/>
      <c r="AP2248" s="221"/>
      <c r="AQ2248" s="219"/>
      <c r="AR2248" s="219"/>
      <c r="AS2248" s="221"/>
      <c r="AT2248" s="221"/>
      <c r="AU2248" s="221"/>
      <c r="AV2248" s="221"/>
      <c r="AW2248" s="221"/>
      <c r="AX2248" s="221"/>
      <c r="AY2248" s="221"/>
      <c r="AZ2248" s="221"/>
    </row>
    <row r="2249" spans="1:52" x14ac:dyDescent="0.15">
      <c r="A2249" s="278"/>
      <c r="B2249" s="274"/>
      <c r="C2249" s="340"/>
      <c r="D2249" s="340"/>
      <c r="E2249" s="341"/>
      <c r="F2249" s="341"/>
      <c r="G2249" s="341"/>
      <c r="H2249" s="341"/>
      <c r="I2249" s="341"/>
      <c r="J2249" s="341"/>
      <c r="AH2249" s="221"/>
      <c r="AI2249" s="221"/>
      <c r="AJ2249" s="221"/>
      <c r="AK2249" s="221"/>
      <c r="AL2249" s="221"/>
      <c r="AM2249" s="221"/>
      <c r="AN2249" s="221"/>
      <c r="AO2249" s="221"/>
      <c r="AP2249" s="221"/>
      <c r="AQ2249" s="219"/>
      <c r="AR2249" s="219"/>
      <c r="AS2249" s="221"/>
      <c r="AT2249" s="221"/>
      <c r="AU2249" s="221"/>
      <c r="AV2249" s="221"/>
      <c r="AW2249" s="221"/>
      <c r="AX2249" s="221"/>
      <c r="AY2249" s="221"/>
      <c r="AZ2249" s="221"/>
    </row>
    <row r="2250" spans="1:52" x14ac:dyDescent="0.15">
      <c r="A2250" s="278"/>
      <c r="B2250" s="274"/>
      <c r="C2250" s="340"/>
      <c r="D2250" s="340"/>
      <c r="E2250" s="341"/>
      <c r="F2250" s="341"/>
      <c r="G2250" s="341"/>
      <c r="H2250" s="341"/>
      <c r="I2250" s="341"/>
      <c r="J2250" s="341"/>
      <c r="AH2250" s="221"/>
      <c r="AI2250" s="221"/>
      <c r="AJ2250" s="221"/>
      <c r="AK2250" s="221"/>
      <c r="AL2250" s="221"/>
      <c r="AM2250" s="221"/>
      <c r="AN2250" s="221"/>
      <c r="AO2250" s="221"/>
      <c r="AP2250" s="221"/>
      <c r="AQ2250" s="219"/>
      <c r="AR2250" s="219"/>
      <c r="AS2250" s="221"/>
      <c r="AT2250" s="221"/>
      <c r="AU2250" s="221"/>
      <c r="AV2250" s="221"/>
      <c r="AW2250" s="221"/>
      <c r="AX2250" s="221"/>
      <c r="AY2250" s="221"/>
      <c r="AZ2250" s="221"/>
    </row>
    <row r="2251" spans="1:52" x14ac:dyDescent="0.15">
      <c r="A2251" s="278"/>
      <c r="B2251" s="274"/>
      <c r="C2251" s="340"/>
      <c r="D2251" s="340"/>
      <c r="E2251" s="341"/>
      <c r="F2251" s="341"/>
      <c r="G2251" s="341"/>
      <c r="H2251" s="341"/>
      <c r="I2251" s="341"/>
      <c r="J2251" s="341"/>
      <c r="AH2251" s="221"/>
      <c r="AI2251" s="221"/>
      <c r="AJ2251" s="221"/>
      <c r="AK2251" s="221"/>
      <c r="AL2251" s="221"/>
      <c r="AM2251" s="221"/>
      <c r="AN2251" s="221"/>
      <c r="AO2251" s="221"/>
      <c r="AP2251" s="221"/>
      <c r="AQ2251" s="219"/>
      <c r="AR2251" s="219"/>
      <c r="AS2251" s="221"/>
      <c r="AT2251" s="221"/>
      <c r="AU2251" s="221"/>
      <c r="AV2251" s="221"/>
      <c r="AW2251" s="221"/>
      <c r="AX2251" s="221"/>
      <c r="AY2251" s="221"/>
      <c r="AZ2251" s="221"/>
    </row>
    <row r="2252" spans="1:52" x14ac:dyDescent="0.15">
      <c r="A2252" s="278"/>
      <c r="B2252" s="274"/>
      <c r="C2252" s="340"/>
      <c r="D2252" s="340"/>
      <c r="E2252" s="341"/>
      <c r="F2252" s="341"/>
      <c r="G2252" s="341"/>
      <c r="H2252" s="341"/>
      <c r="I2252" s="341"/>
      <c r="J2252" s="341"/>
      <c r="AH2252" s="221"/>
      <c r="AI2252" s="221"/>
      <c r="AJ2252" s="221"/>
      <c r="AK2252" s="221"/>
      <c r="AL2252" s="221"/>
      <c r="AM2252" s="221"/>
      <c r="AN2252" s="221"/>
      <c r="AO2252" s="221"/>
      <c r="AP2252" s="221"/>
      <c r="AQ2252" s="219"/>
      <c r="AR2252" s="219"/>
      <c r="AS2252" s="221"/>
      <c r="AT2252" s="221"/>
      <c r="AU2252" s="221"/>
      <c r="AV2252" s="221"/>
      <c r="AW2252" s="221"/>
      <c r="AX2252" s="221"/>
      <c r="AY2252" s="221"/>
      <c r="AZ2252" s="221"/>
    </row>
    <row r="2253" spans="1:52" x14ac:dyDescent="0.15">
      <c r="A2253" s="278"/>
      <c r="B2253" s="274"/>
      <c r="C2253" s="340"/>
      <c r="D2253" s="340"/>
      <c r="E2253" s="341"/>
      <c r="F2253" s="341"/>
      <c r="G2253" s="341"/>
      <c r="H2253" s="341"/>
      <c r="I2253" s="341"/>
      <c r="J2253" s="341"/>
      <c r="AH2253" s="221"/>
      <c r="AI2253" s="221"/>
      <c r="AJ2253" s="221"/>
      <c r="AK2253" s="221"/>
      <c r="AL2253" s="221"/>
      <c r="AM2253" s="221"/>
      <c r="AN2253" s="221"/>
      <c r="AO2253" s="221"/>
      <c r="AP2253" s="221"/>
      <c r="AQ2253" s="219"/>
      <c r="AR2253" s="219"/>
      <c r="AS2253" s="221"/>
      <c r="AT2253" s="221"/>
      <c r="AU2253" s="221"/>
      <c r="AV2253" s="221"/>
      <c r="AW2253" s="221"/>
      <c r="AX2253" s="221"/>
      <c r="AY2253" s="221"/>
      <c r="AZ2253" s="221"/>
    </row>
    <row r="2254" spans="1:52" x14ac:dyDescent="0.15">
      <c r="A2254" s="278"/>
      <c r="B2254" s="274"/>
      <c r="C2254" s="340"/>
      <c r="D2254" s="340"/>
      <c r="E2254" s="341"/>
      <c r="F2254" s="341"/>
      <c r="G2254" s="341"/>
      <c r="H2254" s="341"/>
      <c r="I2254" s="341"/>
      <c r="J2254" s="341"/>
      <c r="AH2254" s="221"/>
      <c r="AI2254" s="221"/>
      <c r="AJ2254" s="221"/>
      <c r="AK2254" s="221"/>
      <c r="AL2254" s="221"/>
      <c r="AM2254" s="221"/>
      <c r="AN2254" s="221"/>
      <c r="AO2254" s="221"/>
      <c r="AP2254" s="221"/>
      <c r="AQ2254" s="219"/>
      <c r="AR2254" s="219"/>
      <c r="AS2254" s="221"/>
      <c r="AT2254" s="221"/>
      <c r="AU2254" s="221"/>
      <c r="AV2254" s="221"/>
      <c r="AW2254" s="221"/>
      <c r="AX2254" s="221"/>
      <c r="AY2254" s="221"/>
      <c r="AZ2254" s="221"/>
    </row>
    <row r="2255" spans="1:52" x14ac:dyDescent="0.15">
      <c r="A2255" s="278"/>
      <c r="B2255" s="274"/>
      <c r="C2255" s="340"/>
      <c r="D2255" s="340"/>
      <c r="E2255" s="341"/>
      <c r="F2255" s="341"/>
      <c r="G2255" s="341"/>
      <c r="H2255" s="341"/>
      <c r="I2255" s="341"/>
      <c r="J2255" s="341"/>
      <c r="AH2255" s="221"/>
      <c r="AI2255" s="221"/>
      <c r="AJ2255" s="221"/>
      <c r="AK2255" s="221"/>
      <c r="AL2255" s="221"/>
      <c r="AM2255" s="221"/>
      <c r="AN2255" s="221"/>
      <c r="AO2255" s="221"/>
      <c r="AP2255" s="221"/>
      <c r="AQ2255" s="219"/>
      <c r="AR2255" s="219"/>
      <c r="AS2255" s="221"/>
      <c r="AT2255" s="221"/>
      <c r="AU2255" s="221"/>
      <c r="AV2255" s="221"/>
      <c r="AW2255" s="221"/>
      <c r="AX2255" s="221"/>
      <c r="AY2255" s="221"/>
      <c r="AZ2255" s="221"/>
    </row>
    <row r="2256" spans="1:52" x14ac:dyDescent="0.15">
      <c r="A2256" s="278"/>
      <c r="B2256" s="274"/>
      <c r="C2256" s="340"/>
      <c r="D2256" s="340"/>
      <c r="E2256" s="341"/>
      <c r="F2256" s="341"/>
      <c r="G2256" s="341"/>
      <c r="H2256" s="341"/>
      <c r="I2256" s="341"/>
      <c r="J2256" s="341"/>
      <c r="AH2256" s="221"/>
      <c r="AI2256" s="221"/>
      <c r="AJ2256" s="221"/>
      <c r="AK2256" s="221"/>
      <c r="AL2256" s="221"/>
      <c r="AM2256" s="221"/>
      <c r="AN2256" s="221"/>
      <c r="AO2256" s="221"/>
      <c r="AP2256" s="221"/>
      <c r="AQ2256" s="219"/>
      <c r="AR2256" s="219"/>
      <c r="AS2256" s="221"/>
      <c r="AT2256" s="221"/>
      <c r="AU2256" s="221"/>
      <c r="AV2256" s="221"/>
      <c r="AW2256" s="221"/>
      <c r="AX2256" s="221"/>
      <c r="AY2256" s="221"/>
      <c r="AZ2256" s="221"/>
    </row>
    <row r="2257" spans="1:52" x14ac:dyDescent="0.15">
      <c r="A2257" s="278"/>
      <c r="B2257" s="274"/>
      <c r="C2257" s="340"/>
      <c r="D2257" s="340"/>
      <c r="E2257" s="341"/>
      <c r="F2257" s="341"/>
      <c r="G2257" s="341"/>
      <c r="H2257" s="341"/>
      <c r="I2257" s="341"/>
      <c r="J2257" s="341"/>
      <c r="AH2257" s="221"/>
      <c r="AI2257" s="221"/>
      <c r="AJ2257" s="221"/>
      <c r="AK2257" s="221"/>
      <c r="AL2257" s="221"/>
      <c r="AM2257" s="221"/>
      <c r="AN2257" s="221"/>
      <c r="AO2257" s="221"/>
      <c r="AP2257" s="221"/>
      <c r="AQ2257" s="219"/>
      <c r="AR2257" s="219"/>
      <c r="AS2257" s="221"/>
      <c r="AT2257" s="221"/>
      <c r="AU2257" s="221"/>
      <c r="AV2257" s="221"/>
      <c r="AW2257" s="221"/>
      <c r="AX2257" s="221"/>
      <c r="AY2257" s="221"/>
      <c r="AZ2257" s="221"/>
    </row>
    <row r="2258" spans="1:52" x14ac:dyDescent="0.15">
      <c r="A2258" s="278"/>
      <c r="B2258" s="274"/>
      <c r="C2258" s="340"/>
      <c r="D2258" s="340"/>
      <c r="E2258" s="341"/>
      <c r="F2258" s="341"/>
      <c r="G2258" s="341"/>
      <c r="H2258" s="341"/>
      <c r="I2258" s="341"/>
      <c r="J2258" s="341"/>
      <c r="AH2258" s="221"/>
      <c r="AI2258" s="221"/>
      <c r="AJ2258" s="221"/>
      <c r="AK2258" s="221"/>
      <c r="AL2258" s="221"/>
      <c r="AM2258" s="221"/>
      <c r="AN2258" s="221"/>
      <c r="AO2258" s="221"/>
      <c r="AP2258" s="221"/>
      <c r="AQ2258" s="219"/>
      <c r="AR2258" s="219"/>
      <c r="AS2258" s="221"/>
      <c r="AT2258" s="221"/>
      <c r="AU2258" s="221"/>
      <c r="AV2258" s="221"/>
      <c r="AW2258" s="221"/>
      <c r="AX2258" s="221"/>
      <c r="AY2258" s="221"/>
      <c r="AZ2258" s="221"/>
    </row>
    <row r="2259" spans="1:52" x14ac:dyDescent="0.15">
      <c r="A2259" s="278"/>
      <c r="B2259" s="274"/>
      <c r="C2259" s="340"/>
      <c r="D2259" s="340"/>
      <c r="E2259" s="341"/>
      <c r="F2259" s="341"/>
      <c r="G2259" s="341"/>
      <c r="H2259" s="341"/>
      <c r="I2259" s="341"/>
      <c r="J2259" s="341"/>
      <c r="AH2259" s="221"/>
      <c r="AI2259" s="221"/>
      <c r="AJ2259" s="221"/>
      <c r="AK2259" s="221"/>
      <c r="AL2259" s="221"/>
      <c r="AM2259" s="221"/>
      <c r="AN2259" s="221"/>
      <c r="AO2259" s="221"/>
      <c r="AP2259" s="221"/>
      <c r="AQ2259" s="219"/>
      <c r="AR2259" s="219"/>
      <c r="AS2259" s="221"/>
      <c r="AT2259" s="221"/>
      <c r="AU2259" s="221"/>
      <c r="AV2259" s="221"/>
      <c r="AW2259" s="221"/>
      <c r="AX2259" s="221"/>
      <c r="AY2259" s="221"/>
      <c r="AZ2259" s="221"/>
    </row>
    <row r="2260" spans="1:52" x14ac:dyDescent="0.15">
      <c r="A2260" s="278"/>
      <c r="B2260" s="274"/>
      <c r="C2260" s="340"/>
      <c r="D2260" s="340"/>
      <c r="E2260" s="341"/>
      <c r="F2260" s="341"/>
      <c r="G2260" s="341"/>
      <c r="H2260" s="341"/>
      <c r="I2260" s="341"/>
      <c r="J2260" s="341"/>
      <c r="AH2260" s="221"/>
      <c r="AI2260" s="221"/>
      <c r="AJ2260" s="221"/>
      <c r="AK2260" s="221"/>
      <c r="AL2260" s="221"/>
      <c r="AM2260" s="221"/>
      <c r="AN2260" s="221"/>
      <c r="AO2260" s="221"/>
      <c r="AP2260" s="221"/>
      <c r="AQ2260" s="219"/>
      <c r="AR2260" s="219"/>
      <c r="AS2260" s="221"/>
      <c r="AT2260" s="221"/>
      <c r="AU2260" s="221"/>
      <c r="AV2260" s="221"/>
      <c r="AW2260" s="221"/>
      <c r="AX2260" s="221"/>
      <c r="AY2260" s="221"/>
      <c r="AZ2260" s="221"/>
    </row>
    <row r="2261" spans="1:52" x14ac:dyDescent="0.15">
      <c r="A2261" s="278"/>
      <c r="B2261" s="274"/>
      <c r="C2261" s="340"/>
      <c r="D2261" s="340"/>
      <c r="E2261" s="341"/>
      <c r="F2261" s="341"/>
      <c r="G2261" s="341"/>
      <c r="H2261" s="341"/>
      <c r="I2261" s="341"/>
      <c r="J2261" s="341"/>
      <c r="AH2261" s="221"/>
      <c r="AI2261" s="221"/>
      <c r="AJ2261" s="221"/>
      <c r="AK2261" s="221"/>
      <c r="AL2261" s="221"/>
      <c r="AM2261" s="221"/>
      <c r="AN2261" s="221"/>
      <c r="AO2261" s="221"/>
      <c r="AP2261" s="221"/>
      <c r="AQ2261" s="219"/>
      <c r="AR2261" s="219"/>
      <c r="AS2261" s="221"/>
      <c r="AT2261" s="221"/>
      <c r="AU2261" s="221"/>
      <c r="AV2261" s="221"/>
      <c r="AW2261" s="221"/>
      <c r="AX2261" s="221"/>
      <c r="AY2261" s="221"/>
      <c r="AZ2261" s="221"/>
    </row>
    <row r="2262" spans="1:52" x14ac:dyDescent="0.15">
      <c r="A2262" s="278"/>
      <c r="B2262" s="274"/>
      <c r="C2262" s="340"/>
      <c r="D2262" s="340"/>
      <c r="E2262" s="341"/>
      <c r="F2262" s="341"/>
      <c r="G2262" s="341"/>
      <c r="H2262" s="341"/>
      <c r="I2262" s="341"/>
      <c r="J2262" s="341"/>
      <c r="AH2262" s="221"/>
      <c r="AI2262" s="221"/>
      <c r="AJ2262" s="221"/>
      <c r="AK2262" s="221"/>
      <c r="AL2262" s="221"/>
      <c r="AM2262" s="221"/>
      <c r="AN2262" s="221"/>
      <c r="AO2262" s="221"/>
      <c r="AP2262" s="221"/>
      <c r="AQ2262" s="219"/>
      <c r="AR2262" s="219"/>
      <c r="AS2262" s="221"/>
      <c r="AT2262" s="221"/>
      <c r="AU2262" s="221"/>
      <c r="AV2262" s="221"/>
      <c r="AW2262" s="221"/>
      <c r="AX2262" s="221"/>
      <c r="AY2262" s="221"/>
      <c r="AZ2262" s="221"/>
    </row>
    <row r="2263" spans="1:52" x14ac:dyDescent="0.15">
      <c r="A2263" s="278"/>
      <c r="B2263" s="274"/>
      <c r="C2263" s="340"/>
      <c r="D2263" s="340"/>
      <c r="E2263" s="341"/>
      <c r="F2263" s="341"/>
      <c r="G2263" s="341"/>
      <c r="H2263" s="341"/>
      <c r="I2263" s="341"/>
      <c r="J2263" s="341"/>
      <c r="AH2263" s="221"/>
      <c r="AI2263" s="221"/>
      <c r="AJ2263" s="221"/>
      <c r="AK2263" s="221"/>
      <c r="AL2263" s="221"/>
      <c r="AM2263" s="221"/>
      <c r="AN2263" s="221"/>
      <c r="AO2263" s="221"/>
      <c r="AP2263" s="221"/>
      <c r="AQ2263" s="219"/>
      <c r="AR2263" s="219"/>
      <c r="AS2263" s="221"/>
      <c r="AT2263" s="221"/>
      <c r="AU2263" s="221"/>
      <c r="AV2263" s="221"/>
      <c r="AW2263" s="221"/>
      <c r="AX2263" s="221"/>
      <c r="AY2263" s="221"/>
      <c r="AZ2263" s="221"/>
    </row>
    <row r="2264" spans="1:52" x14ac:dyDescent="0.15">
      <c r="A2264" s="278"/>
      <c r="B2264" s="274"/>
      <c r="C2264" s="340"/>
      <c r="D2264" s="340"/>
      <c r="E2264" s="341"/>
      <c r="F2264" s="341"/>
      <c r="G2264" s="341"/>
      <c r="H2264" s="341"/>
      <c r="I2264" s="341"/>
      <c r="J2264" s="341"/>
      <c r="AH2264" s="221"/>
      <c r="AI2264" s="221"/>
      <c r="AJ2264" s="221"/>
      <c r="AK2264" s="221"/>
      <c r="AL2264" s="221"/>
      <c r="AM2264" s="221"/>
      <c r="AN2264" s="221"/>
      <c r="AO2264" s="221"/>
      <c r="AP2264" s="221"/>
      <c r="AQ2264" s="219"/>
      <c r="AR2264" s="219"/>
      <c r="AS2264" s="221"/>
      <c r="AT2264" s="221"/>
      <c r="AU2264" s="221"/>
      <c r="AV2264" s="221"/>
      <c r="AW2264" s="221"/>
      <c r="AX2264" s="221"/>
      <c r="AY2264" s="221"/>
      <c r="AZ2264" s="221"/>
    </row>
    <row r="2265" spans="1:52" x14ac:dyDescent="0.15">
      <c r="A2265" s="278"/>
      <c r="B2265" s="274"/>
      <c r="C2265" s="340"/>
      <c r="D2265" s="340"/>
      <c r="E2265" s="341"/>
      <c r="F2265" s="341"/>
      <c r="G2265" s="341"/>
      <c r="H2265" s="341"/>
      <c r="I2265" s="341"/>
      <c r="J2265" s="341"/>
      <c r="AH2265" s="221"/>
      <c r="AI2265" s="221"/>
      <c r="AJ2265" s="221"/>
      <c r="AK2265" s="221"/>
      <c r="AL2265" s="221"/>
      <c r="AM2265" s="221"/>
      <c r="AN2265" s="221"/>
      <c r="AO2265" s="221"/>
      <c r="AP2265" s="221"/>
      <c r="AQ2265" s="219"/>
      <c r="AR2265" s="219"/>
      <c r="AS2265" s="221"/>
      <c r="AT2265" s="221"/>
      <c r="AU2265" s="221"/>
      <c r="AV2265" s="221"/>
      <c r="AW2265" s="221"/>
      <c r="AX2265" s="221"/>
      <c r="AY2265" s="221"/>
      <c r="AZ2265" s="221"/>
    </row>
    <row r="2266" spans="1:52" x14ac:dyDescent="0.15">
      <c r="A2266" s="278"/>
      <c r="B2266" s="274"/>
      <c r="C2266" s="340"/>
      <c r="D2266" s="340"/>
      <c r="E2266" s="341"/>
      <c r="F2266" s="341"/>
      <c r="G2266" s="341"/>
      <c r="H2266" s="341"/>
      <c r="I2266" s="341"/>
      <c r="J2266" s="341"/>
      <c r="AH2266" s="221"/>
      <c r="AI2266" s="221"/>
      <c r="AJ2266" s="221"/>
      <c r="AK2266" s="221"/>
      <c r="AL2266" s="221"/>
      <c r="AM2266" s="221"/>
      <c r="AN2266" s="221"/>
      <c r="AO2266" s="221"/>
      <c r="AP2266" s="221"/>
      <c r="AQ2266" s="219"/>
      <c r="AR2266" s="219"/>
      <c r="AS2266" s="221"/>
      <c r="AT2266" s="221"/>
      <c r="AU2266" s="221"/>
      <c r="AV2266" s="221"/>
      <c r="AW2266" s="221"/>
      <c r="AX2266" s="221"/>
      <c r="AY2266" s="221"/>
      <c r="AZ2266" s="221"/>
    </row>
    <row r="2267" spans="1:52" x14ac:dyDescent="0.15">
      <c r="A2267" s="278"/>
      <c r="B2267" s="274"/>
      <c r="C2267" s="340"/>
      <c r="D2267" s="340"/>
      <c r="E2267" s="341"/>
      <c r="F2267" s="341"/>
      <c r="G2267" s="341"/>
      <c r="H2267" s="341"/>
      <c r="I2267" s="341"/>
      <c r="J2267" s="341"/>
      <c r="AH2267" s="221"/>
      <c r="AI2267" s="221"/>
      <c r="AJ2267" s="221"/>
      <c r="AK2267" s="221"/>
      <c r="AL2267" s="221"/>
      <c r="AM2267" s="221"/>
      <c r="AN2267" s="221"/>
      <c r="AO2267" s="221"/>
      <c r="AP2267" s="221"/>
      <c r="AQ2267" s="219"/>
      <c r="AR2267" s="219"/>
      <c r="AS2267" s="221"/>
      <c r="AT2267" s="221"/>
      <c r="AU2267" s="221"/>
      <c r="AV2267" s="221"/>
      <c r="AW2267" s="221"/>
      <c r="AX2267" s="221"/>
      <c r="AY2267" s="221"/>
      <c r="AZ2267" s="221"/>
    </row>
    <row r="2268" spans="1:52" x14ac:dyDescent="0.15">
      <c r="A2268" s="278"/>
      <c r="B2268" s="274"/>
      <c r="C2268" s="340"/>
      <c r="D2268" s="340"/>
      <c r="E2268" s="341"/>
      <c r="F2268" s="341"/>
      <c r="G2268" s="341"/>
      <c r="H2268" s="341"/>
      <c r="I2268" s="341"/>
      <c r="J2268" s="341"/>
      <c r="AH2268" s="221"/>
      <c r="AI2268" s="221"/>
      <c r="AJ2268" s="221"/>
      <c r="AK2268" s="221"/>
      <c r="AL2268" s="221"/>
      <c r="AM2268" s="221"/>
      <c r="AN2268" s="221"/>
      <c r="AO2268" s="221"/>
      <c r="AP2268" s="221"/>
      <c r="AQ2268" s="219"/>
      <c r="AR2268" s="219"/>
      <c r="AS2268" s="221"/>
      <c r="AT2268" s="221"/>
      <c r="AU2268" s="221"/>
      <c r="AV2268" s="221"/>
      <c r="AW2268" s="221"/>
      <c r="AX2268" s="221"/>
      <c r="AY2268" s="221"/>
      <c r="AZ2268" s="221"/>
    </row>
    <row r="2269" spans="1:52" x14ac:dyDescent="0.15">
      <c r="A2269" s="278"/>
      <c r="B2269" s="274"/>
      <c r="C2269" s="340"/>
      <c r="D2269" s="340"/>
      <c r="E2269" s="341"/>
      <c r="F2269" s="341"/>
      <c r="G2269" s="341"/>
      <c r="H2269" s="341"/>
      <c r="I2269" s="341"/>
      <c r="J2269" s="341"/>
      <c r="AH2269" s="221"/>
      <c r="AI2269" s="221"/>
      <c r="AJ2269" s="221"/>
      <c r="AK2269" s="221"/>
      <c r="AL2269" s="221"/>
      <c r="AM2269" s="221"/>
      <c r="AN2269" s="221"/>
      <c r="AO2269" s="221"/>
      <c r="AP2269" s="221"/>
      <c r="AQ2269" s="219"/>
      <c r="AR2269" s="219"/>
      <c r="AS2269" s="221"/>
      <c r="AT2269" s="221"/>
      <c r="AU2269" s="221"/>
      <c r="AV2269" s="221"/>
      <c r="AW2269" s="221"/>
      <c r="AX2269" s="221"/>
      <c r="AY2269" s="221"/>
      <c r="AZ2269" s="221"/>
    </row>
    <row r="2270" spans="1:52" x14ac:dyDescent="0.15">
      <c r="A2270" s="278"/>
      <c r="B2270" s="274"/>
      <c r="C2270" s="340"/>
      <c r="D2270" s="340"/>
      <c r="E2270" s="341"/>
      <c r="F2270" s="341"/>
      <c r="G2270" s="341"/>
      <c r="H2270" s="341"/>
      <c r="I2270" s="341"/>
      <c r="J2270" s="341"/>
      <c r="AH2270" s="221"/>
      <c r="AI2270" s="221"/>
      <c r="AJ2270" s="221"/>
      <c r="AK2270" s="221"/>
      <c r="AL2270" s="221"/>
      <c r="AM2270" s="221"/>
      <c r="AN2270" s="221"/>
      <c r="AO2270" s="221"/>
      <c r="AP2270" s="221"/>
      <c r="AQ2270" s="219"/>
      <c r="AR2270" s="219"/>
      <c r="AS2270" s="221"/>
      <c r="AT2270" s="221"/>
      <c r="AU2270" s="221"/>
      <c r="AV2270" s="221"/>
      <c r="AW2270" s="221"/>
      <c r="AX2270" s="221"/>
      <c r="AY2270" s="221"/>
      <c r="AZ2270" s="221"/>
    </row>
    <row r="2271" spans="1:52" x14ac:dyDescent="0.15">
      <c r="A2271" s="278"/>
      <c r="B2271" s="274"/>
      <c r="C2271" s="340"/>
      <c r="D2271" s="340"/>
      <c r="E2271" s="341"/>
      <c r="F2271" s="341"/>
      <c r="G2271" s="341"/>
      <c r="H2271" s="341"/>
      <c r="I2271" s="341"/>
      <c r="J2271" s="341"/>
      <c r="AH2271" s="221"/>
      <c r="AI2271" s="221"/>
      <c r="AJ2271" s="221"/>
      <c r="AK2271" s="221"/>
      <c r="AL2271" s="221"/>
      <c r="AM2271" s="221"/>
      <c r="AN2271" s="221"/>
      <c r="AO2271" s="221"/>
      <c r="AP2271" s="221"/>
      <c r="AQ2271" s="219"/>
      <c r="AR2271" s="219"/>
      <c r="AS2271" s="221"/>
      <c r="AT2271" s="221"/>
      <c r="AU2271" s="221"/>
      <c r="AV2271" s="221"/>
      <c r="AW2271" s="221"/>
      <c r="AX2271" s="221"/>
      <c r="AY2271" s="221"/>
      <c r="AZ2271" s="221"/>
    </row>
    <row r="2272" spans="1:52" x14ac:dyDescent="0.15">
      <c r="A2272" s="278"/>
      <c r="B2272" s="274"/>
      <c r="C2272" s="340"/>
      <c r="D2272" s="340"/>
      <c r="E2272" s="341"/>
      <c r="F2272" s="341"/>
      <c r="G2272" s="341"/>
      <c r="H2272" s="341"/>
      <c r="I2272" s="341"/>
      <c r="J2272" s="341"/>
      <c r="AH2272" s="221"/>
      <c r="AI2272" s="221"/>
      <c r="AJ2272" s="221"/>
      <c r="AK2272" s="221"/>
      <c r="AL2272" s="221"/>
      <c r="AM2272" s="221"/>
      <c r="AN2272" s="221"/>
      <c r="AO2272" s="221"/>
      <c r="AP2272" s="221"/>
      <c r="AQ2272" s="219"/>
      <c r="AR2272" s="219"/>
      <c r="AS2272" s="221"/>
      <c r="AT2272" s="221"/>
      <c r="AU2272" s="221"/>
      <c r="AV2272" s="221"/>
      <c r="AW2272" s="221"/>
      <c r="AX2272" s="221"/>
      <c r="AY2272" s="221"/>
      <c r="AZ2272" s="221"/>
    </row>
    <row r="2273" spans="1:52" x14ac:dyDescent="0.15">
      <c r="A2273" s="278"/>
      <c r="B2273" s="274"/>
      <c r="C2273" s="340"/>
      <c r="D2273" s="340"/>
      <c r="E2273" s="341"/>
      <c r="F2273" s="341"/>
      <c r="G2273" s="341"/>
      <c r="H2273" s="341"/>
      <c r="I2273" s="341"/>
      <c r="J2273" s="341"/>
      <c r="AH2273" s="221"/>
      <c r="AI2273" s="221"/>
      <c r="AJ2273" s="221"/>
      <c r="AK2273" s="221"/>
      <c r="AL2273" s="221"/>
      <c r="AM2273" s="221"/>
      <c r="AN2273" s="221"/>
      <c r="AO2273" s="221"/>
      <c r="AP2273" s="221"/>
      <c r="AQ2273" s="219"/>
      <c r="AR2273" s="219"/>
      <c r="AS2273" s="221"/>
      <c r="AT2273" s="221"/>
      <c r="AU2273" s="221"/>
      <c r="AV2273" s="221"/>
      <c r="AW2273" s="221"/>
      <c r="AX2273" s="221"/>
      <c r="AY2273" s="221"/>
      <c r="AZ2273" s="221"/>
    </row>
    <row r="2274" spans="1:52" x14ac:dyDescent="0.15">
      <c r="A2274" s="278"/>
      <c r="B2274" s="274"/>
      <c r="C2274" s="340"/>
      <c r="D2274" s="340"/>
      <c r="E2274" s="341"/>
      <c r="F2274" s="341"/>
      <c r="G2274" s="341"/>
      <c r="H2274" s="341"/>
      <c r="I2274" s="341"/>
      <c r="J2274" s="341"/>
      <c r="AH2274" s="221"/>
      <c r="AI2274" s="221"/>
      <c r="AJ2274" s="221"/>
      <c r="AK2274" s="221"/>
      <c r="AL2274" s="221"/>
      <c r="AM2274" s="221"/>
      <c r="AN2274" s="221"/>
      <c r="AO2274" s="221"/>
      <c r="AP2274" s="221"/>
      <c r="AQ2274" s="219"/>
      <c r="AR2274" s="219"/>
      <c r="AS2274" s="221"/>
      <c r="AT2274" s="221"/>
      <c r="AU2274" s="221"/>
      <c r="AV2274" s="221"/>
      <c r="AW2274" s="221"/>
      <c r="AX2274" s="221"/>
      <c r="AY2274" s="221"/>
      <c r="AZ2274" s="221"/>
    </row>
    <row r="2275" spans="1:52" x14ac:dyDescent="0.15">
      <c r="A2275" s="278"/>
      <c r="B2275" s="274"/>
      <c r="C2275" s="340"/>
      <c r="D2275" s="340"/>
      <c r="E2275" s="341"/>
      <c r="F2275" s="341"/>
      <c r="G2275" s="341"/>
      <c r="H2275" s="341"/>
      <c r="I2275" s="341"/>
      <c r="J2275" s="341"/>
      <c r="AH2275" s="221"/>
      <c r="AI2275" s="221"/>
      <c r="AJ2275" s="221"/>
      <c r="AK2275" s="221"/>
      <c r="AL2275" s="221"/>
      <c r="AM2275" s="221"/>
      <c r="AN2275" s="221"/>
      <c r="AO2275" s="221"/>
      <c r="AP2275" s="221"/>
      <c r="AQ2275" s="219"/>
      <c r="AR2275" s="219"/>
      <c r="AS2275" s="221"/>
      <c r="AT2275" s="221"/>
      <c r="AU2275" s="221"/>
      <c r="AV2275" s="221"/>
      <c r="AW2275" s="221"/>
      <c r="AX2275" s="221"/>
      <c r="AY2275" s="221"/>
      <c r="AZ2275" s="221"/>
    </row>
    <row r="2276" spans="1:52" x14ac:dyDescent="0.15">
      <c r="A2276" s="278"/>
      <c r="B2276" s="274"/>
      <c r="C2276" s="340"/>
      <c r="D2276" s="340"/>
      <c r="E2276" s="341"/>
      <c r="F2276" s="341"/>
      <c r="G2276" s="341"/>
      <c r="H2276" s="341"/>
      <c r="I2276" s="341"/>
      <c r="J2276" s="341"/>
      <c r="AH2276" s="221"/>
      <c r="AI2276" s="221"/>
      <c r="AJ2276" s="221"/>
      <c r="AK2276" s="221"/>
      <c r="AL2276" s="221"/>
      <c r="AM2276" s="221"/>
      <c r="AN2276" s="221"/>
      <c r="AO2276" s="221"/>
      <c r="AP2276" s="221"/>
      <c r="AQ2276" s="219"/>
      <c r="AR2276" s="219"/>
      <c r="AS2276" s="221"/>
      <c r="AT2276" s="221"/>
      <c r="AU2276" s="221"/>
      <c r="AV2276" s="221"/>
      <c r="AW2276" s="221"/>
      <c r="AX2276" s="221"/>
      <c r="AY2276" s="221"/>
      <c r="AZ2276" s="221"/>
    </row>
    <row r="2277" spans="1:52" x14ac:dyDescent="0.15">
      <c r="A2277" s="278"/>
      <c r="B2277" s="274"/>
      <c r="C2277" s="340"/>
      <c r="D2277" s="340"/>
      <c r="E2277" s="341"/>
      <c r="F2277" s="341"/>
      <c r="G2277" s="341"/>
      <c r="H2277" s="341"/>
      <c r="I2277" s="341"/>
      <c r="J2277" s="341"/>
      <c r="AH2277" s="221"/>
      <c r="AI2277" s="221"/>
      <c r="AJ2277" s="221"/>
      <c r="AK2277" s="221"/>
      <c r="AL2277" s="221"/>
      <c r="AM2277" s="221"/>
      <c r="AN2277" s="221"/>
      <c r="AO2277" s="221"/>
      <c r="AP2277" s="221"/>
      <c r="AQ2277" s="219"/>
      <c r="AR2277" s="219"/>
      <c r="AS2277" s="221"/>
      <c r="AT2277" s="221"/>
      <c r="AU2277" s="221"/>
      <c r="AV2277" s="221"/>
      <c r="AW2277" s="221"/>
      <c r="AX2277" s="221"/>
      <c r="AY2277" s="221"/>
      <c r="AZ2277" s="221"/>
    </row>
    <row r="2278" spans="1:52" x14ac:dyDescent="0.15">
      <c r="A2278" s="278"/>
      <c r="B2278" s="274"/>
      <c r="C2278" s="340"/>
      <c r="D2278" s="340"/>
      <c r="E2278" s="341"/>
      <c r="F2278" s="341"/>
      <c r="G2278" s="341"/>
      <c r="H2278" s="341"/>
      <c r="I2278" s="341"/>
      <c r="J2278" s="341"/>
      <c r="AH2278" s="221"/>
      <c r="AI2278" s="221"/>
      <c r="AJ2278" s="221"/>
      <c r="AK2278" s="221"/>
      <c r="AL2278" s="221"/>
      <c r="AM2278" s="221"/>
      <c r="AN2278" s="221"/>
      <c r="AO2278" s="221"/>
      <c r="AP2278" s="221"/>
      <c r="AQ2278" s="219"/>
      <c r="AR2278" s="219"/>
      <c r="AS2278" s="221"/>
      <c r="AT2278" s="221"/>
      <c r="AU2278" s="221"/>
      <c r="AV2278" s="221"/>
      <c r="AW2278" s="221"/>
      <c r="AX2278" s="221"/>
      <c r="AY2278" s="221"/>
      <c r="AZ2278" s="221"/>
    </row>
    <row r="2279" spans="1:52" x14ac:dyDescent="0.15">
      <c r="A2279" s="278"/>
      <c r="B2279" s="274"/>
      <c r="C2279" s="340"/>
      <c r="D2279" s="340"/>
      <c r="E2279" s="341"/>
      <c r="F2279" s="341"/>
      <c r="G2279" s="341"/>
      <c r="H2279" s="341"/>
      <c r="I2279" s="341"/>
      <c r="J2279" s="341"/>
      <c r="AH2279" s="221"/>
      <c r="AI2279" s="221"/>
      <c r="AJ2279" s="221"/>
      <c r="AK2279" s="221"/>
      <c r="AL2279" s="221"/>
      <c r="AM2279" s="221"/>
      <c r="AN2279" s="221"/>
      <c r="AO2279" s="221"/>
      <c r="AP2279" s="221"/>
      <c r="AQ2279" s="219"/>
      <c r="AR2279" s="219"/>
      <c r="AS2279" s="221"/>
      <c r="AT2279" s="221"/>
      <c r="AU2279" s="221"/>
      <c r="AV2279" s="221"/>
      <c r="AW2279" s="221"/>
      <c r="AX2279" s="221"/>
      <c r="AY2279" s="221"/>
      <c r="AZ2279" s="221"/>
    </row>
    <row r="2280" spans="1:52" x14ac:dyDescent="0.15">
      <c r="A2280" s="278"/>
      <c r="B2280" s="274"/>
      <c r="C2280" s="340"/>
      <c r="D2280" s="340"/>
      <c r="E2280" s="341"/>
      <c r="F2280" s="341"/>
      <c r="G2280" s="341"/>
      <c r="H2280" s="341"/>
      <c r="I2280" s="341"/>
      <c r="J2280" s="341"/>
      <c r="AH2280" s="221"/>
      <c r="AI2280" s="221"/>
      <c r="AJ2280" s="221"/>
      <c r="AK2280" s="221"/>
      <c r="AL2280" s="221"/>
      <c r="AM2280" s="221"/>
      <c r="AN2280" s="221"/>
      <c r="AO2280" s="221"/>
      <c r="AP2280" s="221"/>
      <c r="AQ2280" s="219"/>
      <c r="AR2280" s="219"/>
      <c r="AS2280" s="221"/>
      <c r="AT2280" s="221"/>
      <c r="AU2280" s="221"/>
      <c r="AV2280" s="221"/>
      <c r="AW2280" s="221"/>
      <c r="AX2280" s="221"/>
      <c r="AY2280" s="221"/>
      <c r="AZ2280" s="221"/>
    </row>
    <row r="2281" spans="1:52" x14ac:dyDescent="0.15">
      <c r="A2281" s="278"/>
      <c r="B2281" s="274"/>
      <c r="C2281" s="340"/>
      <c r="D2281" s="340"/>
      <c r="E2281" s="341"/>
      <c r="F2281" s="341"/>
      <c r="G2281" s="341"/>
      <c r="H2281" s="341"/>
      <c r="I2281" s="341"/>
      <c r="J2281" s="341"/>
      <c r="AH2281" s="221"/>
      <c r="AI2281" s="221"/>
      <c r="AJ2281" s="221"/>
      <c r="AK2281" s="221"/>
      <c r="AL2281" s="221"/>
      <c r="AM2281" s="221"/>
      <c r="AN2281" s="221"/>
      <c r="AO2281" s="221"/>
      <c r="AP2281" s="221"/>
      <c r="AQ2281" s="219"/>
      <c r="AR2281" s="219"/>
      <c r="AS2281" s="221"/>
      <c r="AT2281" s="221"/>
      <c r="AU2281" s="221"/>
      <c r="AV2281" s="221"/>
      <c r="AW2281" s="221"/>
      <c r="AX2281" s="221"/>
      <c r="AY2281" s="221"/>
      <c r="AZ2281" s="221"/>
    </row>
    <row r="2282" spans="1:52" x14ac:dyDescent="0.15">
      <c r="A2282" s="278"/>
      <c r="B2282" s="274"/>
      <c r="C2282" s="340"/>
      <c r="D2282" s="340"/>
      <c r="E2282" s="341"/>
      <c r="F2282" s="341"/>
      <c r="G2282" s="341"/>
      <c r="H2282" s="341"/>
      <c r="I2282" s="341"/>
      <c r="J2282" s="341"/>
      <c r="AH2282" s="221"/>
      <c r="AI2282" s="221"/>
      <c r="AJ2282" s="221"/>
      <c r="AK2282" s="221"/>
      <c r="AL2282" s="221"/>
      <c r="AM2282" s="221"/>
      <c r="AN2282" s="221"/>
      <c r="AO2282" s="221"/>
      <c r="AP2282" s="221"/>
      <c r="AQ2282" s="219"/>
      <c r="AR2282" s="219"/>
      <c r="AS2282" s="221"/>
      <c r="AT2282" s="221"/>
      <c r="AU2282" s="221"/>
      <c r="AV2282" s="221"/>
      <c r="AW2282" s="221"/>
      <c r="AX2282" s="221"/>
      <c r="AY2282" s="221"/>
      <c r="AZ2282" s="221"/>
    </row>
    <row r="2283" spans="1:52" x14ac:dyDescent="0.15">
      <c r="A2283" s="278"/>
      <c r="B2283" s="274"/>
      <c r="C2283" s="340"/>
      <c r="D2283" s="340"/>
      <c r="E2283" s="341"/>
      <c r="F2283" s="341"/>
      <c r="G2283" s="341"/>
      <c r="H2283" s="341"/>
      <c r="I2283" s="341"/>
      <c r="J2283" s="341"/>
      <c r="AH2283" s="221"/>
      <c r="AI2283" s="221"/>
      <c r="AJ2283" s="221"/>
      <c r="AK2283" s="221"/>
      <c r="AL2283" s="221"/>
      <c r="AM2283" s="221"/>
      <c r="AN2283" s="221"/>
      <c r="AO2283" s="221"/>
      <c r="AP2283" s="221"/>
      <c r="AQ2283" s="219"/>
      <c r="AR2283" s="219"/>
      <c r="AS2283" s="221"/>
      <c r="AT2283" s="221"/>
      <c r="AU2283" s="221"/>
      <c r="AV2283" s="221"/>
      <c r="AW2283" s="221"/>
      <c r="AX2283" s="221"/>
      <c r="AY2283" s="221"/>
      <c r="AZ2283" s="221"/>
    </row>
    <row r="2284" spans="1:52" x14ac:dyDescent="0.15">
      <c r="A2284" s="278"/>
      <c r="B2284" s="274"/>
      <c r="C2284" s="340"/>
      <c r="D2284" s="340"/>
      <c r="E2284" s="341"/>
      <c r="F2284" s="341"/>
      <c r="G2284" s="341"/>
      <c r="H2284" s="341"/>
      <c r="I2284" s="341"/>
      <c r="J2284" s="341"/>
      <c r="AH2284" s="221"/>
      <c r="AI2284" s="221"/>
      <c r="AJ2284" s="221"/>
      <c r="AK2284" s="221"/>
      <c r="AL2284" s="221"/>
      <c r="AM2284" s="221"/>
      <c r="AN2284" s="221"/>
      <c r="AO2284" s="221"/>
      <c r="AP2284" s="221"/>
      <c r="AQ2284" s="219"/>
      <c r="AR2284" s="219"/>
      <c r="AS2284" s="221"/>
      <c r="AT2284" s="221"/>
      <c r="AU2284" s="221"/>
      <c r="AV2284" s="221"/>
      <c r="AW2284" s="221"/>
      <c r="AX2284" s="221"/>
      <c r="AY2284" s="221"/>
      <c r="AZ2284" s="221"/>
    </row>
    <row r="2285" spans="1:52" x14ac:dyDescent="0.15">
      <c r="A2285" s="278"/>
      <c r="B2285" s="274"/>
      <c r="C2285" s="340"/>
      <c r="D2285" s="340"/>
      <c r="E2285" s="341"/>
      <c r="F2285" s="341"/>
      <c r="G2285" s="341"/>
      <c r="H2285" s="341"/>
      <c r="I2285" s="341"/>
      <c r="J2285" s="341"/>
      <c r="AH2285" s="221"/>
      <c r="AI2285" s="221"/>
      <c r="AJ2285" s="221"/>
      <c r="AK2285" s="221"/>
      <c r="AL2285" s="221"/>
      <c r="AM2285" s="221"/>
      <c r="AN2285" s="221"/>
      <c r="AO2285" s="221"/>
      <c r="AP2285" s="221"/>
      <c r="AQ2285" s="219"/>
      <c r="AR2285" s="219"/>
      <c r="AS2285" s="221"/>
      <c r="AT2285" s="221"/>
      <c r="AU2285" s="221"/>
      <c r="AV2285" s="221"/>
      <c r="AW2285" s="221"/>
      <c r="AX2285" s="221"/>
      <c r="AY2285" s="221"/>
      <c r="AZ2285" s="221"/>
    </row>
    <row r="2286" spans="1:52" x14ac:dyDescent="0.15">
      <c r="A2286" s="278"/>
      <c r="B2286" s="274"/>
      <c r="C2286" s="340"/>
      <c r="D2286" s="340"/>
      <c r="E2286" s="341"/>
      <c r="F2286" s="341"/>
      <c r="G2286" s="341"/>
      <c r="H2286" s="341"/>
      <c r="I2286" s="341"/>
      <c r="J2286" s="341"/>
      <c r="AH2286" s="221"/>
      <c r="AI2286" s="221"/>
      <c r="AJ2286" s="221"/>
      <c r="AK2286" s="221"/>
      <c r="AL2286" s="221"/>
      <c r="AM2286" s="221"/>
      <c r="AN2286" s="221"/>
      <c r="AO2286" s="221"/>
      <c r="AP2286" s="221"/>
      <c r="AQ2286" s="219"/>
      <c r="AR2286" s="219"/>
      <c r="AS2286" s="221"/>
      <c r="AT2286" s="221"/>
      <c r="AU2286" s="221"/>
      <c r="AV2286" s="221"/>
      <c r="AW2286" s="221"/>
      <c r="AX2286" s="221"/>
      <c r="AY2286" s="221"/>
      <c r="AZ2286" s="221"/>
    </row>
    <row r="2287" spans="1:52" x14ac:dyDescent="0.15">
      <c r="A2287" s="278"/>
      <c r="B2287" s="274"/>
      <c r="C2287" s="340"/>
      <c r="D2287" s="340"/>
      <c r="E2287" s="341"/>
      <c r="F2287" s="341"/>
      <c r="G2287" s="341"/>
      <c r="H2287" s="341"/>
      <c r="I2287" s="341"/>
      <c r="J2287" s="341"/>
      <c r="AH2287" s="221"/>
      <c r="AI2287" s="221"/>
      <c r="AJ2287" s="221"/>
      <c r="AK2287" s="221"/>
      <c r="AL2287" s="221"/>
      <c r="AM2287" s="221"/>
      <c r="AN2287" s="221"/>
      <c r="AO2287" s="221"/>
      <c r="AP2287" s="221"/>
      <c r="AQ2287" s="219"/>
      <c r="AR2287" s="219"/>
      <c r="AS2287" s="221"/>
      <c r="AT2287" s="221"/>
      <c r="AU2287" s="221"/>
      <c r="AV2287" s="221"/>
      <c r="AW2287" s="221"/>
      <c r="AX2287" s="221"/>
      <c r="AY2287" s="221"/>
      <c r="AZ2287" s="221"/>
    </row>
    <row r="2288" spans="1:52" x14ac:dyDescent="0.15">
      <c r="A2288" s="278"/>
      <c r="B2288" s="274"/>
      <c r="C2288" s="340"/>
      <c r="D2288" s="340"/>
      <c r="E2288" s="341"/>
      <c r="F2288" s="341"/>
      <c r="G2288" s="341"/>
      <c r="H2288" s="341"/>
      <c r="I2288" s="341"/>
      <c r="J2288" s="341"/>
      <c r="AH2288" s="221"/>
      <c r="AI2288" s="221"/>
      <c r="AJ2288" s="221"/>
      <c r="AK2288" s="221"/>
      <c r="AL2288" s="221"/>
      <c r="AM2288" s="221"/>
      <c r="AN2288" s="221"/>
      <c r="AO2288" s="221"/>
      <c r="AP2288" s="221"/>
      <c r="AQ2288" s="219"/>
      <c r="AR2288" s="219"/>
      <c r="AS2288" s="221"/>
      <c r="AT2288" s="221"/>
      <c r="AU2288" s="221"/>
      <c r="AV2288" s="221"/>
      <c r="AW2288" s="221"/>
      <c r="AX2288" s="221"/>
      <c r="AY2288" s="221"/>
      <c r="AZ2288" s="221"/>
    </row>
    <row r="2289" spans="1:52" x14ac:dyDescent="0.15">
      <c r="A2289" s="278"/>
      <c r="B2289" s="274"/>
      <c r="C2289" s="340"/>
      <c r="D2289" s="340"/>
      <c r="E2289" s="341"/>
      <c r="F2289" s="341"/>
      <c r="G2289" s="341"/>
      <c r="H2289" s="341"/>
      <c r="I2289" s="341"/>
      <c r="J2289" s="341"/>
      <c r="AH2289" s="221"/>
      <c r="AI2289" s="221"/>
      <c r="AJ2289" s="221"/>
      <c r="AK2289" s="221"/>
      <c r="AL2289" s="221"/>
      <c r="AM2289" s="221"/>
      <c r="AN2289" s="221"/>
      <c r="AO2289" s="221"/>
      <c r="AP2289" s="221"/>
      <c r="AQ2289" s="219"/>
      <c r="AR2289" s="219"/>
      <c r="AS2289" s="221"/>
      <c r="AT2289" s="221"/>
      <c r="AU2289" s="221"/>
      <c r="AV2289" s="221"/>
      <c r="AW2289" s="221"/>
      <c r="AX2289" s="221"/>
      <c r="AY2289" s="221"/>
      <c r="AZ2289" s="221"/>
    </row>
    <row r="2290" spans="1:52" x14ac:dyDescent="0.15">
      <c r="A2290" s="278"/>
      <c r="B2290" s="274"/>
      <c r="C2290" s="340"/>
      <c r="D2290" s="340"/>
      <c r="E2290" s="341"/>
      <c r="F2290" s="341"/>
      <c r="G2290" s="341"/>
      <c r="H2290" s="341"/>
      <c r="I2290" s="341"/>
      <c r="J2290" s="341"/>
      <c r="AH2290" s="221"/>
      <c r="AI2290" s="221"/>
      <c r="AJ2290" s="221"/>
      <c r="AK2290" s="221"/>
      <c r="AL2290" s="221"/>
      <c r="AM2290" s="221"/>
      <c r="AN2290" s="221"/>
      <c r="AO2290" s="221"/>
      <c r="AP2290" s="221"/>
      <c r="AQ2290" s="219"/>
      <c r="AR2290" s="219"/>
      <c r="AS2290" s="221"/>
      <c r="AT2290" s="221"/>
      <c r="AU2290" s="221"/>
      <c r="AV2290" s="221"/>
      <c r="AW2290" s="221"/>
      <c r="AX2290" s="221"/>
      <c r="AY2290" s="221"/>
      <c r="AZ2290" s="221"/>
    </row>
    <row r="2291" spans="1:52" x14ac:dyDescent="0.15">
      <c r="A2291" s="278"/>
      <c r="B2291" s="274"/>
      <c r="C2291" s="340"/>
      <c r="D2291" s="340"/>
      <c r="E2291" s="341"/>
      <c r="F2291" s="341"/>
      <c r="G2291" s="341"/>
      <c r="H2291" s="341"/>
      <c r="I2291" s="341"/>
      <c r="J2291" s="341"/>
      <c r="AH2291" s="221"/>
      <c r="AI2291" s="221"/>
      <c r="AJ2291" s="221"/>
      <c r="AK2291" s="221"/>
      <c r="AL2291" s="221"/>
      <c r="AM2291" s="221"/>
      <c r="AN2291" s="221"/>
      <c r="AO2291" s="221"/>
      <c r="AP2291" s="221"/>
      <c r="AQ2291" s="219"/>
      <c r="AR2291" s="219"/>
      <c r="AS2291" s="221"/>
      <c r="AT2291" s="221"/>
      <c r="AU2291" s="221"/>
      <c r="AV2291" s="221"/>
      <c r="AW2291" s="221"/>
      <c r="AX2291" s="221"/>
      <c r="AY2291" s="221"/>
      <c r="AZ2291" s="221"/>
    </row>
    <row r="2292" spans="1:52" x14ac:dyDescent="0.15">
      <c r="A2292" s="278"/>
      <c r="B2292" s="274"/>
      <c r="C2292" s="340"/>
      <c r="D2292" s="340"/>
      <c r="E2292" s="341"/>
      <c r="F2292" s="341"/>
      <c r="G2292" s="341"/>
      <c r="H2292" s="341"/>
      <c r="I2292" s="341"/>
      <c r="J2292" s="341"/>
      <c r="AH2292" s="221"/>
      <c r="AI2292" s="221"/>
      <c r="AJ2292" s="221"/>
      <c r="AK2292" s="221"/>
      <c r="AL2292" s="221"/>
      <c r="AM2292" s="221"/>
      <c r="AN2292" s="221"/>
      <c r="AO2292" s="221"/>
      <c r="AP2292" s="221"/>
      <c r="AQ2292" s="219"/>
      <c r="AR2292" s="219"/>
      <c r="AS2292" s="221"/>
      <c r="AT2292" s="221"/>
      <c r="AU2292" s="221"/>
      <c r="AV2292" s="221"/>
      <c r="AW2292" s="221"/>
      <c r="AX2292" s="221"/>
      <c r="AY2292" s="221"/>
      <c r="AZ2292" s="221"/>
    </row>
    <row r="2293" spans="1:52" x14ac:dyDescent="0.15">
      <c r="A2293" s="278"/>
      <c r="B2293" s="274"/>
      <c r="C2293" s="340"/>
      <c r="D2293" s="340"/>
      <c r="E2293" s="341"/>
      <c r="F2293" s="341"/>
      <c r="G2293" s="341"/>
      <c r="H2293" s="341"/>
      <c r="I2293" s="341"/>
      <c r="J2293" s="341"/>
      <c r="AH2293" s="221"/>
      <c r="AI2293" s="221"/>
      <c r="AJ2293" s="221"/>
      <c r="AK2293" s="221"/>
      <c r="AL2293" s="221"/>
      <c r="AM2293" s="221"/>
      <c r="AN2293" s="221"/>
      <c r="AO2293" s="221"/>
      <c r="AP2293" s="221"/>
      <c r="AQ2293" s="219"/>
      <c r="AR2293" s="219"/>
      <c r="AS2293" s="221"/>
      <c r="AT2293" s="221"/>
      <c r="AU2293" s="221"/>
      <c r="AV2293" s="221"/>
      <c r="AW2293" s="221"/>
      <c r="AX2293" s="221"/>
      <c r="AY2293" s="221"/>
      <c r="AZ2293" s="221"/>
    </row>
    <row r="2294" spans="1:52" x14ac:dyDescent="0.15">
      <c r="A2294" s="278"/>
      <c r="B2294" s="274"/>
      <c r="C2294" s="340"/>
      <c r="D2294" s="340"/>
      <c r="E2294" s="341"/>
      <c r="F2294" s="341"/>
      <c r="G2294" s="341"/>
      <c r="H2294" s="341"/>
      <c r="I2294" s="341"/>
      <c r="J2294" s="341"/>
      <c r="AH2294" s="221"/>
      <c r="AI2294" s="221"/>
      <c r="AJ2294" s="221"/>
      <c r="AK2294" s="221"/>
      <c r="AL2294" s="221"/>
      <c r="AM2294" s="221"/>
      <c r="AN2294" s="221"/>
      <c r="AO2294" s="221"/>
      <c r="AP2294" s="221"/>
      <c r="AQ2294" s="219"/>
      <c r="AR2294" s="219"/>
      <c r="AS2294" s="221"/>
      <c r="AT2294" s="221"/>
      <c r="AU2294" s="221"/>
      <c r="AV2294" s="221"/>
      <c r="AW2294" s="221"/>
      <c r="AX2294" s="221"/>
      <c r="AY2294" s="221"/>
      <c r="AZ2294" s="221"/>
    </row>
    <row r="2295" spans="1:52" x14ac:dyDescent="0.15">
      <c r="A2295" s="278"/>
      <c r="B2295" s="274"/>
      <c r="C2295" s="340"/>
      <c r="D2295" s="340"/>
      <c r="E2295" s="341"/>
      <c r="F2295" s="341"/>
      <c r="G2295" s="341"/>
      <c r="H2295" s="341"/>
      <c r="I2295" s="341"/>
      <c r="J2295" s="341"/>
      <c r="AH2295" s="221"/>
      <c r="AI2295" s="221"/>
      <c r="AJ2295" s="221"/>
      <c r="AK2295" s="221"/>
      <c r="AL2295" s="221"/>
      <c r="AM2295" s="221"/>
      <c r="AN2295" s="221"/>
      <c r="AO2295" s="221"/>
      <c r="AP2295" s="221"/>
      <c r="AQ2295" s="219"/>
      <c r="AR2295" s="219"/>
      <c r="AS2295" s="221"/>
      <c r="AT2295" s="221"/>
      <c r="AU2295" s="221"/>
      <c r="AV2295" s="221"/>
      <c r="AW2295" s="221"/>
      <c r="AX2295" s="221"/>
      <c r="AY2295" s="221"/>
      <c r="AZ2295" s="221"/>
    </row>
    <row r="2296" spans="1:52" x14ac:dyDescent="0.15">
      <c r="A2296" s="278"/>
      <c r="B2296" s="274"/>
      <c r="C2296" s="340"/>
      <c r="D2296" s="340"/>
      <c r="E2296" s="341"/>
      <c r="F2296" s="341"/>
      <c r="G2296" s="341"/>
      <c r="H2296" s="341"/>
      <c r="I2296" s="341"/>
      <c r="J2296" s="341"/>
      <c r="AH2296" s="221"/>
      <c r="AI2296" s="221"/>
      <c r="AJ2296" s="221"/>
      <c r="AK2296" s="221"/>
      <c r="AL2296" s="221"/>
      <c r="AM2296" s="221"/>
      <c r="AN2296" s="221"/>
      <c r="AO2296" s="221"/>
      <c r="AP2296" s="221"/>
      <c r="AQ2296" s="219"/>
      <c r="AR2296" s="219"/>
      <c r="AS2296" s="221"/>
      <c r="AT2296" s="221"/>
      <c r="AU2296" s="221"/>
      <c r="AV2296" s="221"/>
      <c r="AW2296" s="221"/>
      <c r="AX2296" s="221"/>
      <c r="AY2296" s="221"/>
      <c r="AZ2296" s="221"/>
    </row>
    <row r="2297" spans="1:52" x14ac:dyDescent="0.15">
      <c r="A2297" s="278"/>
      <c r="B2297" s="274"/>
      <c r="C2297" s="340"/>
      <c r="D2297" s="340"/>
      <c r="E2297" s="341"/>
      <c r="F2297" s="341"/>
      <c r="G2297" s="341"/>
      <c r="H2297" s="341"/>
      <c r="I2297" s="341"/>
      <c r="J2297" s="341"/>
      <c r="AH2297" s="221"/>
      <c r="AI2297" s="221"/>
      <c r="AJ2297" s="221"/>
      <c r="AK2297" s="221"/>
      <c r="AL2297" s="221"/>
      <c r="AM2297" s="221"/>
      <c r="AN2297" s="221"/>
      <c r="AO2297" s="221"/>
      <c r="AP2297" s="221"/>
      <c r="AQ2297" s="219"/>
      <c r="AR2297" s="219"/>
      <c r="AS2297" s="221"/>
      <c r="AT2297" s="221"/>
      <c r="AU2297" s="221"/>
      <c r="AV2297" s="221"/>
      <c r="AW2297" s="221"/>
      <c r="AX2297" s="221"/>
      <c r="AY2297" s="221"/>
      <c r="AZ2297" s="221"/>
    </row>
    <row r="2298" spans="1:52" x14ac:dyDescent="0.15">
      <c r="A2298" s="278"/>
      <c r="B2298" s="274"/>
      <c r="C2298" s="340"/>
      <c r="D2298" s="340"/>
      <c r="E2298" s="341"/>
      <c r="F2298" s="341"/>
      <c r="G2298" s="341"/>
      <c r="H2298" s="341"/>
      <c r="I2298" s="341"/>
      <c r="J2298" s="341"/>
      <c r="AH2298" s="221"/>
      <c r="AI2298" s="221"/>
      <c r="AJ2298" s="221"/>
      <c r="AK2298" s="221"/>
      <c r="AL2298" s="221"/>
      <c r="AM2298" s="221"/>
      <c r="AN2298" s="221"/>
      <c r="AO2298" s="221"/>
      <c r="AP2298" s="221"/>
      <c r="AQ2298" s="219"/>
      <c r="AR2298" s="219"/>
      <c r="AS2298" s="221"/>
      <c r="AT2298" s="221"/>
      <c r="AU2298" s="221"/>
      <c r="AV2298" s="221"/>
      <c r="AW2298" s="221"/>
      <c r="AX2298" s="221"/>
      <c r="AY2298" s="221"/>
      <c r="AZ2298" s="221"/>
    </row>
    <row r="2299" spans="1:52" x14ac:dyDescent="0.15">
      <c r="A2299" s="278"/>
      <c r="B2299" s="274"/>
      <c r="C2299" s="340"/>
      <c r="D2299" s="340"/>
      <c r="E2299" s="341"/>
      <c r="F2299" s="341"/>
      <c r="G2299" s="341"/>
      <c r="H2299" s="341"/>
      <c r="I2299" s="341"/>
      <c r="J2299" s="341"/>
      <c r="AH2299" s="221"/>
      <c r="AI2299" s="221"/>
      <c r="AJ2299" s="221"/>
      <c r="AK2299" s="221"/>
      <c r="AL2299" s="221"/>
      <c r="AM2299" s="221"/>
      <c r="AN2299" s="221"/>
      <c r="AO2299" s="221"/>
      <c r="AP2299" s="221"/>
      <c r="AQ2299" s="219"/>
      <c r="AR2299" s="219"/>
      <c r="AS2299" s="221"/>
      <c r="AT2299" s="221"/>
      <c r="AU2299" s="221"/>
      <c r="AV2299" s="221"/>
      <c r="AW2299" s="221"/>
      <c r="AX2299" s="221"/>
      <c r="AY2299" s="221"/>
      <c r="AZ2299" s="221"/>
    </row>
    <row r="2300" spans="1:52" x14ac:dyDescent="0.15">
      <c r="A2300" s="278"/>
      <c r="B2300" s="274"/>
      <c r="C2300" s="340"/>
      <c r="D2300" s="340"/>
      <c r="E2300" s="341"/>
      <c r="F2300" s="341"/>
      <c r="G2300" s="341"/>
      <c r="H2300" s="341"/>
      <c r="I2300" s="341"/>
      <c r="J2300" s="341"/>
      <c r="AH2300" s="221"/>
      <c r="AI2300" s="221"/>
      <c r="AJ2300" s="221"/>
      <c r="AK2300" s="221"/>
      <c r="AL2300" s="221"/>
      <c r="AM2300" s="221"/>
      <c r="AN2300" s="221"/>
      <c r="AO2300" s="221"/>
      <c r="AP2300" s="221"/>
      <c r="AQ2300" s="219"/>
      <c r="AR2300" s="219"/>
      <c r="AS2300" s="221"/>
      <c r="AT2300" s="221"/>
      <c r="AU2300" s="221"/>
      <c r="AV2300" s="221"/>
      <c r="AW2300" s="221"/>
      <c r="AX2300" s="221"/>
      <c r="AY2300" s="221"/>
      <c r="AZ2300" s="221"/>
    </row>
    <row r="2301" spans="1:52" x14ac:dyDescent="0.15">
      <c r="A2301" s="278"/>
      <c r="B2301" s="274"/>
      <c r="C2301" s="340"/>
      <c r="D2301" s="340"/>
      <c r="E2301" s="341"/>
      <c r="F2301" s="341"/>
      <c r="G2301" s="341"/>
      <c r="H2301" s="341"/>
      <c r="I2301" s="341"/>
      <c r="J2301" s="341"/>
      <c r="AH2301" s="221"/>
      <c r="AI2301" s="221"/>
      <c r="AJ2301" s="221"/>
      <c r="AK2301" s="221"/>
      <c r="AL2301" s="221"/>
      <c r="AM2301" s="221"/>
      <c r="AN2301" s="221"/>
      <c r="AO2301" s="221"/>
      <c r="AP2301" s="221"/>
      <c r="AQ2301" s="219"/>
      <c r="AR2301" s="219"/>
      <c r="AS2301" s="221"/>
      <c r="AT2301" s="221"/>
      <c r="AU2301" s="221"/>
      <c r="AV2301" s="221"/>
      <c r="AW2301" s="221"/>
      <c r="AX2301" s="221"/>
      <c r="AY2301" s="221"/>
      <c r="AZ2301" s="221"/>
    </row>
    <row r="2302" spans="1:52" x14ac:dyDescent="0.15">
      <c r="A2302" s="278"/>
      <c r="B2302" s="274"/>
      <c r="C2302" s="340"/>
      <c r="D2302" s="340"/>
      <c r="E2302" s="341"/>
      <c r="F2302" s="341"/>
      <c r="G2302" s="341"/>
      <c r="H2302" s="341"/>
      <c r="I2302" s="341"/>
      <c r="J2302" s="341"/>
      <c r="AH2302" s="221"/>
      <c r="AI2302" s="221"/>
      <c r="AJ2302" s="221"/>
      <c r="AK2302" s="221"/>
      <c r="AL2302" s="221"/>
      <c r="AM2302" s="221"/>
      <c r="AN2302" s="221"/>
      <c r="AO2302" s="221"/>
      <c r="AP2302" s="221"/>
      <c r="AQ2302" s="219"/>
      <c r="AR2302" s="219"/>
      <c r="AS2302" s="221"/>
      <c r="AT2302" s="221"/>
      <c r="AU2302" s="221"/>
      <c r="AV2302" s="221"/>
      <c r="AW2302" s="221"/>
      <c r="AX2302" s="221"/>
      <c r="AY2302" s="221"/>
      <c r="AZ2302" s="221"/>
    </row>
    <row r="2303" spans="1:52" x14ac:dyDescent="0.15">
      <c r="A2303" s="278"/>
      <c r="B2303" s="274"/>
      <c r="C2303" s="340"/>
      <c r="D2303" s="340"/>
      <c r="E2303" s="341"/>
      <c r="F2303" s="341"/>
      <c r="G2303" s="341"/>
      <c r="H2303" s="341"/>
      <c r="I2303" s="341"/>
      <c r="J2303" s="341"/>
      <c r="AH2303" s="221"/>
      <c r="AI2303" s="221"/>
      <c r="AJ2303" s="221"/>
      <c r="AK2303" s="221"/>
      <c r="AL2303" s="221"/>
      <c r="AM2303" s="221"/>
      <c r="AN2303" s="221"/>
      <c r="AO2303" s="221"/>
      <c r="AP2303" s="221"/>
      <c r="AQ2303" s="219"/>
      <c r="AR2303" s="219"/>
      <c r="AS2303" s="221"/>
      <c r="AT2303" s="221"/>
      <c r="AU2303" s="221"/>
      <c r="AV2303" s="221"/>
      <c r="AW2303" s="221"/>
      <c r="AX2303" s="221"/>
      <c r="AY2303" s="221"/>
      <c r="AZ2303" s="221"/>
    </row>
    <row r="2304" spans="1:52" x14ac:dyDescent="0.15">
      <c r="A2304" s="278"/>
      <c r="B2304" s="274"/>
      <c r="C2304" s="340"/>
      <c r="D2304" s="340"/>
      <c r="E2304" s="341"/>
      <c r="F2304" s="341"/>
      <c r="G2304" s="341"/>
      <c r="H2304" s="341"/>
      <c r="I2304" s="341"/>
      <c r="J2304" s="341"/>
      <c r="AH2304" s="221"/>
      <c r="AI2304" s="221"/>
      <c r="AJ2304" s="221"/>
      <c r="AK2304" s="221"/>
      <c r="AL2304" s="221"/>
      <c r="AM2304" s="221"/>
      <c r="AN2304" s="221"/>
      <c r="AO2304" s="221"/>
      <c r="AP2304" s="221"/>
      <c r="AQ2304" s="219"/>
      <c r="AR2304" s="219"/>
      <c r="AS2304" s="221"/>
      <c r="AT2304" s="221"/>
      <c r="AU2304" s="221"/>
      <c r="AV2304" s="221"/>
      <c r="AW2304" s="221"/>
      <c r="AX2304" s="221"/>
      <c r="AY2304" s="221"/>
      <c r="AZ2304" s="221"/>
    </row>
    <row r="2305" spans="1:52" x14ac:dyDescent="0.15">
      <c r="A2305" s="278"/>
      <c r="B2305" s="274"/>
      <c r="C2305" s="340"/>
      <c r="D2305" s="340"/>
      <c r="E2305" s="341"/>
      <c r="F2305" s="341"/>
      <c r="G2305" s="341"/>
      <c r="H2305" s="341"/>
      <c r="I2305" s="341"/>
      <c r="J2305" s="341"/>
      <c r="AH2305" s="221"/>
      <c r="AI2305" s="221"/>
      <c r="AJ2305" s="221"/>
      <c r="AK2305" s="221"/>
      <c r="AL2305" s="221"/>
      <c r="AM2305" s="221"/>
      <c r="AN2305" s="221"/>
      <c r="AO2305" s="221"/>
      <c r="AP2305" s="221"/>
      <c r="AQ2305" s="219"/>
      <c r="AR2305" s="219"/>
      <c r="AS2305" s="221"/>
      <c r="AT2305" s="221"/>
      <c r="AU2305" s="221"/>
      <c r="AV2305" s="221"/>
      <c r="AW2305" s="221"/>
      <c r="AX2305" s="221"/>
      <c r="AY2305" s="221"/>
      <c r="AZ2305" s="221"/>
    </row>
    <row r="2306" spans="1:52" x14ac:dyDescent="0.15">
      <c r="A2306" s="278"/>
      <c r="B2306" s="274"/>
      <c r="C2306" s="340"/>
      <c r="D2306" s="340"/>
      <c r="E2306" s="341"/>
      <c r="F2306" s="341"/>
      <c r="G2306" s="341"/>
      <c r="H2306" s="341"/>
      <c r="I2306" s="341"/>
      <c r="J2306" s="341"/>
      <c r="AH2306" s="221"/>
      <c r="AI2306" s="221"/>
      <c r="AJ2306" s="221"/>
      <c r="AK2306" s="221"/>
      <c r="AL2306" s="221"/>
      <c r="AM2306" s="221"/>
      <c r="AN2306" s="221"/>
      <c r="AO2306" s="221"/>
      <c r="AP2306" s="221"/>
      <c r="AQ2306" s="219"/>
      <c r="AR2306" s="219"/>
      <c r="AS2306" s="221"/>
      <c r="AT2306" s="221"/>
      <c r="AU2306" s="221"/>
      <c r="AV2306" s="221"/>
      <c r="AW2306" s="221"/>
      <c r="AX2306" s="221"/>
      <c r="AY2306" s="221"/>
      <c r="AZ2306" s="221"/>
    </row>
    <row r="2307" spans="1:52" x14ac:dyDescent="0.15">
      <c r="A2307" s="278"/>
      <c r="B2307" s="274"/>
      <c r="C2307" s="340"/>
      <c r="D2307" s="340"/>
      <c r="E2307" s="341"/>
      <c r="F2307" s="341"/>
      <c r="G2307" s="341"/>
      <c r="H2307" s="341"/>
      <c r="I2307" s="341"/>
      <c r="J2307" s="341"/>
      <c r="AH2307" s="221"/>
      <c r="AI2307" s="221"/>
      <c r="AJ2307" s="221"/>
      <c r="AK2307" s="221"/>
      <c r="AL2307" s="221"/>
      <c r="AM2307" s="221"/>
      <c r="AN2307" s="221"/>
      <c r="AO2307" s="221"/>
      <c r="AP2307" s="221"/>
      <c r="AQ2307" s="219"/>
      <c r="AR2307" s="219"/>
      <c r="AS2307" s="221"/>
      <c r="AT2307" s="221"/>
      <c r="AU2307" s="221"/>
      <c r="AV2307" s="221"/>
      <c r="AW2307" s="221"/>
      <c r="AX2307" s="221"/>
      <c r="AY2307" s="221"/>
      <c r="AZ2307" s="221"/>
    </row>
    <row r="2308" spans="1:52" x14ac:dyDescent="0.15">
      <c r="A2308" s="278"/>
      <c r="B2308" s="274"/>
      <c r="C2308" s="340"/>
      <c r="D2308" s="340"/>
      <c r="E2308" s="341"/>
      <c r="F2308" s="341"/>
      <c r="G2308" s="341"/>
      <c r="H2308" s="341"/>
      <c r="I2308" s="341"/>
      <c r="J2308" s="341"/>
      <c r="AH2308" s="221"/>
      <c r="AI2308" s="221"/>
      <c r="AJ2308" s="221"/>
      <c r="AK2308" s="221"/>
      <c r="AL2308" s="221"/>
      <c r="AM2308" s="221"/>
      <c r="AN2308" s="221"/>
      <c r="AO2308" s="221"/>
      <c r="AP2308" s="221"/>
      <c r="AQ2308" s="219"/>
      <c r="AR2308" s="219"/>
      <c r="AS2308" s="221"/>
      <c r="AT2308" s="221"/>
      <c r="AU2308" s="221"/>
      <c r="AV2308" s="221"/>
      <c r="AW2308" s="221"/>
      <c r="AX2308" s="221"/>
      <c r="AY2308" s="221"/>
      <c r="AZ2308" s="221"/>
    </row>
    <row r="2309" spans="1:52" x14ac:dyDescent="0.15">
      <c r="A2309" s="278"/>
      <c r="B2309" s="274"/>
      <c r="C2309" s="340"/>
      <c r="D2309" s="340"/>
      <c r="E2309" s="341"/>
      <c r="F2309" s="341"/>
      <c r="G2309" s="341"/>
      <c r="H2309" s="341"/>
      <c r="I2309" s="341"/>
      <c r="J2309" s="341"/>
      <c r="AH2309" s="221"/>
      <c r="AI2309" s="221"/>
      <c r="AJ2309" s="221"/>
      <c r="AK2309" s="221"/>
      <c r="AL2309" s="221"/>
      <c r="AM2309" s="221"/>
      <c r="AN2309" s="221"/>
      <c r="AO2309" s="221"/>
      <c r="AP2309" s="221"/>
      <c r="AQ2309" s="219"/>
      <c r="AR2309" s="219"/>
      <c r="AS2309" s="221"/>
      <c r="AT2309" s="221"/>
      <c r="AU2309" s="221"/>
      <c r="AV2309" s="221"/>
      <c r="AW2309" s="221"/>
      <c r="AX2309" s="221"/>
      <c r="AY2309" s="221"/>
      <c r="AZ2309" s="221"/>
    </row>
    <row r="2310" spans="1:52" x14ac:dyDescent="0.15">
      <c r="A2310" s="278"/>
      <c r="B2310" s="274"/>
      <c r="C2310" s="340"/>
      <c r="D2310" s="340"/>
      <c r="E2310" s="341"/>
      <c r="F2310" s="341"/>
      <c r="G2310" s="341"/>
      <c r="H2310" s="341"/>
      <c r="I2310" s="341"/>
      <c r="J2310" s="341"/>
      <c r="AH2310" s="221"/>
      <c r="AI2310" s="221"/>
      <c r="AJ2310" s="221"/>
      <c r="AK2310" s="221"/>
      <c r="AL2310" s="221"/>
      <c r="AM2310" s="221"/>
      <c r="AN2310" s="221"/>
      <c r="AO2310" s="221"/>
      <c r="AP2310" s="221"/>
      <c r="AQ2310" s="219"/>
      <c r="AR2310" s="219"/>
      <c r="AS2310" s="221"/>
      <c r="AT2310" s="221"/>
      <c r="AU2310" s="221"/>
      <c r="AV2310" s="221"/>
      <c r="AW2310" s="221"/>
      <c r="AX2310" s="221"/>
      <c r="AY2310" s="221"/>
      <c r="AZ2310" s="221"/>
    </row>
    <row r="2311" spans="1:52" x14ac:dyDescent="0.15">
      <c r="A2311" s="278"/>
      <c r="B2311" s="274"/>
      <c r="C2311" s="340"/>
      <c r="D2311" s="340"/>
      <c r="E2311" s="341"/>
      <c r="F2311" s="341"/>
      <c r="G2311" s="341"/>
      <c r="H2311" s="341"/>
      <c r="I2311" s="341"/>
      <c r="J2311" s="341"/>
      <c r="AH2311" s="221"/>
      <c r="AI2311" s="221"/>
      <c r="AJ2311" s="221"/>
      <c r="AK2311" s="221"/>
      <c r="AL2311" s="221"/>
      <c r="AM2311" s="221"/>
      <c r="AN2311" s="221"/>
      <c r="AO2311" s="221"/>
      <c r="AP2311" s="221"/>
      <c r="AQ2311" s="219"/>
      <c r="AR2311" s="219"/>
      <c r="AS2311" s="221"/>
      <c r="AT2311" s="221"/>
      <c r="AU2311" s="221"/>
      <c r="AV2311" s="221"/>
      <c r="AW2311" s="221"/>
      <c r="AX2311" s="221"/>
      <c r="AY2311" s="221"/>
      <c r="AZ2311" s="221"/>
    </row>
    <row r="2312" spans="1:52" x14ac:dyDescent="0.15">
      <c r="A2312" s="278"/>
      <c r="B2312" s="274"/>
      <c r="C2312" s="340"/>
      <c r="D2312" s="340"/>
      <c r="E2312" s="341"/>
      <c r="F2312" s="341"/>
      <c r="G2312" s="341"/>
      <c r="H2312" s="341"/>
      <c r="I2312" s="341"/>
      <c r="J2312" s="341"/>
      <c r="AH2312" s="221"/>
      <c r="AI2312" s="221"/>
      <c r="AJ2312" s="221"/>
      <c r="AK2312" s="221"/>
      <c r="AL2312" s="221"/>
      <c r="AM2312" s="221"/>
      <c r="AN2312" s="221"/>
      <c r="AO2312" s="221"/>
      <c r="AP2312" s="221"/>
      <c r="AQ2312" s="219"/>
      <c r="AR2312" s="219"/>
      <c r="AS2312" s="221"/>
      <c r="AT2312" s="221"/>
      <c r="AU2312" s="221"/>
      <c r="AV2312" s="221"/>
      <c r="AW2312" s="221"/>
      <c r="AX2312" s="221"/>
      <c r="AY2312" s="221"/>
      <c r="AZ2312" s="221"/>
    </row>
    <row r="2313" spans="1:52" x14ac:dyDescent="0.15">
      <c r="A2313" s="278"/>
      <c r="B2313" s="274"/>
      <c r="C2313" s="340"/>
      <c r="D2313" s="340"/>
      <c r="E2313" s="341"/>
      <c r="F2313" s="341"/>
      <c r="G2313" s="341"/>
      <c r="H2313" s="341"/>
      <c r="I2313" s="341"/>
      <c r="J2313" s="341"/>
      <c r="AH2313" s="221"/>
      <c r="AI2313" s="221"/>
      <c r="AJ2313" s="221"/>
      <c r="AK2313" s="221"/>
      <c r="AL2313" s="221"/>
      <c r="AM2313" s="221"/>
      <c r="AN2313" s="221"/>
      <c r="AO2313" s="221"/>
      <c r="AP2313" s="221"/>
      <c r="AQ2313" s="219"/>
      <c r="AR2313" s="219"/>
      <c r="AS2313" s="221"/>
      <c r="AT2313" s="221"/>
      <c r="AU2313" s="221"/>
      <c r="AV2313" s="221"/>
      <c r="AW2313" s="221"/>
      <c r="AX2313" s="221"/>
      <c r="AY2313" s="221"/>
      <c r="AZ2313" s="221"/>
    </row>
    <row r="2314" spans="1:52" x14ac:dyDescent="0.15">
      <c r="A2314" s="278"/>
      <c r="B2314" s="274"/>
      <c r="C2314" s="340"/>
      <c r="D2314" s="340"/>
      <c r="E2314" s="341"/>
      <c r="F2314" s="341"/>
      <c r="G2314" s="341"/>
      <c r="H2314" s="341"/>
      <c r="I2314" s="341"/>
      <c r="J2314" s="341"/>
      <c r="AH2314" s="221"/>
      <c r="AI2314" s="221"/>
      <c r="AJ2314" s="221"/>
      <c r="AK2314" s="221"/>
      <c r="AL2314" s="221"/>
      <c r="AM2314" s="221"/>
      <c r="AN2314" s="221"/>
      <c r="AO2314" s="221"/>
      <c r="AP2314" s="221"/>
      <c r="AQ2314" s="219"/>
      <c r="AR2314" s="219"/>
      <c r="AS2314" s="221"/>
      <c r="AT2314" s="221"/>
      <c r="AU2314" s="221"/>
      <c r="AV2314" s="221"/>
      <c r="AW2314" s="221"/>
      <c r="AX2314" s="221"/>
      <c r="AY2314" s="221"/>
      <c r="AZ2314" s="221"/>
    </row>
    <row r="2315" spans="1:52" x14ac:dyDescent="0.15">
      <c r="A2315" s="278"/>
      <c r="B2315" s="274"/>
      <c r="C2315" s="340"/>
      <c r="D2315" s="340"/>
      <c r="E2315" s="341"/>
      <c r="F2315" s="341"/>
      <c r="G2315" s="341"/>
      <c r="H2315" s="341"/>
      <c r="I2315" s="341"/>
      <c r="J2315" s="341"/>
      <c r="AH2315" s="221"/>
      <c r="AI2315" s="221"/>
      <c r="AJ2315" s="221"/>
      <c r="AK2315" s="221"/>
      <c r="AL2315" s="221"/>
      <c r="AM2315" s="221"/>
      <c r="AN2315" s="221"/>
      <c r="AO2315" s="221"/>
      <c r="AP2315" s="221"/>
      <c r="AQ2315" s="219"/>
      <c r="AR2315" s="219"/>
      <c r="AS2315" s="221"/>
      <c r="AT2315" s="221"/>
      <c r="AU2315" s="221"/>
      <c r="AV2315" s="221"/>
      <c r="AW2315" s="221"/>
      <c r="AX2315" s="221"/>
      <c r="AY2315" s="221"/>
      <c r="AZ2315" s="221"/>
    </row>
    <row r="2316" spans="1:52" x14ac:dyDescent="0.15">
      <c r="A2316" s="278"/>
      <c r="B2316" s="274"/>
      <c r="C2316" s="340"/>
      <c r="D2316" s="340"/>
      <c r="E2316" s="341"/>
      <c r="F2316" s="341"/>
      <c r="G2316" s="341"/>
      <c r="H2316" s="341"/>
      <c r="I2316" s="341"/>
      <c r="J2316" s="341"/>
      <c r="AH2316" s="221"/>
      <c r="AI2316" s="221"/>
      <c r="AJ2316" s="221"/>
      <c r="AK2316" s="221"/>
      <c r="AL2316" s="221"/>
      <c r="AM2316" s="221"/>
      <c r="AN2316" s="221"/>
      <c r="AO2316" s="221"/>
      <c r="AP2316" s="221"/>
      <c r="AQ2316" s="219"/>
      <c r="AR2316" s="219"/>
      <c r="AS2316" s="221"/>
      <c r="AT2316" s="221"/>
      <c r="AU2316" s="221"/>
      <c r="AV2316" s="221"/>
      <c r="AW2316" s="221"/>
      <c r="AX2316" s="221"/>
      <c r="AY2316" s="221"/>
      <c r="AZ2316" s="221"/>
    </row>
    <row r="2317" spans="1:52" x14ac:dyDescent="0.15">
      <c r="A2317" s="278"/>
      <c r="B2317" s="274"/>
      <c r="C2317" s="340"/>
      <c r="D2317" s="340"/>
      <c r="E2317" s="341"/>
      <c r="F2317" s="341"/>
      <c r="G2317" s="341"/>
      <c r="H2317" s="341"/>
      <c r="I2317" s="341"/>
      <c r="J2317" s="341"/>
      <c r="AH2317" s="221"/>
      <c r="AI2317" s="221"/>
      <c r="AJ2317" s="221"/>
      <c r="AK2317" s="221"/>
      <c r="AL2317" s="221"/>
      <c r="AM2317" s="221"/>
      <c r="AN2317" s="221"/>
      <c r="AO2317" s="221"/>
      <c r="AP2317" s="221"/>
      <c r="AQ2317" s="219"/>
      <c r="AR2317" s="219"/>
      <c r="AS2317" s="221"/>
      <c r="AT2317" s="221"/>
      <c r="AU2317" s="221"/>
      <c r="AV2317" s="221"/>
      <c r="AW2317" s="221"/>
      <c r="AX2317" s="221"/>
      <c r="AY2317" s="221"/>
      <c r="AZ2317" s="221"/>
    </row>
    <row r="2318" spans="1:52" x14ac:dyDescent="0.15">
      <c r="A2318" s="278"/>
      <c r="B2318" s="274"/>
      <c r="C2318" s="340"/>
      <c r="D2318" s="340"/>
      <c r="E2318" s="341"/>
      <c r="F2318" s="341"/>
      <c r="G2318" s="341"/>
      <c r="H2318" s="341"/>
      <c r="I2318" s="341"/>
      <c r="J2318" s="341"/>
      <c r="AH2318" s="221"/>
      <c r="AI2318" s="221"/>
      <c r="AJ2318" s="221"/>
      <c r="AK2318" s="221"/>
      <c r="AL2318" s="221"/>
      <c r="AM2318" s="221"/>
      <c r="AN2318" s="221"/>
      <c r="AO2318" s="221"/>
      <c r="AP2318" s="221"/>
      <c r="AQ2318" s="219"/>
      <c r="AR2318" s="219"/>
      <c r="AS2318" s="221"/>
      <c r="AT2318" s="221"/>
      <c r="AU2318" s="221"/>
      <c r="AV2318" s="221"/>
      <c r="AW2318" s="221"/>
      <c r="AX2318" s="221"/>
      <c r="AY2318" s="221"/>
      <c r="AZ2318" s="221"/>
    </row>
    <row r="2319" spans="1:52" x14ac:dyDescent="0.15">
      <c r="A2319" s="278"/>
      <c r="B2319" s="274"/>
      <c r="C2319" s="340"/>
      <c r="D2319" s="340"/>
      <c r="E2319" s="341"/>
      <c r="F2319" s="341"/>
      <c r="G2319" s="341"/>
      <c r="H2319" s="341"/>
      <c r="I2319" s="341"/>
      <c r="J2319" s="341"/>
      <c r="AH2319" s="221"/>
      <c r="AI2319" s="221"/>
      <c r="AJ2319" s="221"/>
      <c r="AK2319" s="221"/>
      <c r="AL2319" s="221"/>
      <c r="AM2319" s="221"/>
      <c r="AN2319" s="221"/>
      <c r="AO2319" s="221"/>
      <c r="AP2319" s="221"/>
      <c r="AQ2319" s="219"/>
      <c r="AR2319" s="219"/>
      <c r="AS2319" s="221"/>
      <c r="AT2319" s="221"/>
      <c r="AU2319" s="221"/>
      <c r="AV2319" s="221"/>
      <c r="AW2319" s="221"/>
      <c r="AX2319" s="221"/>
      <c r="AY2319" s="221"/>
      <c r="AZ2319" s="221"/>
    </row>
    <row r="2320" spans="1:52" x14ac:dyDescent="0.15">
      <c r="A2320" s="278"/>
      <c r="B2320" s="274"/>
      <c r="C2320" s="340"/>
      <c r="D2320" s="340"/>
      <c r="E2320" s="341"/>
      <c r="F2320" s="341"/>
      <c r="G2320" s="341"/>
      <c r="H2320" s="341"/>
      <c r="I2320" s="341"/>
      <c r="J2320" s="341"/>
      <c r="AH2320" s="221"/>
      <c r="AI2320" s="221"/>
      <c r="AJ2320" s="221"/>
      <c r="AK2320" s="221"/>
      <c r="AL2320" s="221"/>
      <c r="AM2320" s="221"/>
      <c r="AN2320" s="221"/>
      <c r="AO2320" s="221"/>
      <c r="AP2320" s="221"/>
      <c r="AQ2320" s="219"/>
      <c r="AR2320" s="219"/>
      <c r="AS2320" s="221"/>
      <c r="AT2320" s="221"/>
      <c r="AU2320" s="221"/>
      <c r="AV2320" s="221"/>
      <c r="AW2320" s="221"/>
      <c r="AX2320" s="221"/>
      <c r="AY2320" s="221"/>
      <c r="AZ2320" s="221"/>
    </row>
    <row r="2321" spans="1:52" x14ac:dyDescent="0.15">
      <c r="A2321" s="278"/>
      <c r="B2321" s="274"/>
      <c r="C2321" s="340"/>
      <c r="D2321" s="340"/>
      <c r="E2321" s="341"/>
      <c r="F2321" s="341"/>
      <c r="G2321" s="341"/>
      <c r="H2321" s="341"/>
      <c r="I2321" s="341"/>
      <c r="J2321" s="341"/>
      <c r="AH2321" s="221"/>
      <c r="AI2321" s="221"/>
      <c r="AJ2321" s="221"/>
      <c r="AK2321" s="221"/>
      <c r="AL2321" s="221"/>
      <c r="AM2321" s="221"/>
      <c r="AN2321" s="221"/>
      <c r="AO2321" s="221"/>
      <c r="AP2321" s="221"/>
      <c r="AQ2321" s="219"/>
      <c r="AR2321" s="219"/>
      <c r="AS2321" s="221"/>
      <c r="AT2321" s="221"/>
      <c r="AU2321" s="221"/>
      <c r="AV2321" s="221"/>
      <c r="AW2321" s="221"/>
      <c r="AX2321" s="221"/>
      <c r="AY2321" s="221"/>
      <c r="AZ2321" s="221"/>
    </row>
    <row r="2322" spans="1:52" x14ac:dyDescent="0.15">
      <c r="A2322" s="278"/>
      <c r="B2322" s="274"/>
      <c r="C2322" s="340"/>
      <c r="D2322" s="340"/>
      <c r="E2322" s="341"/>
      <c r="F2322" s="341"/>
      <c r="G2322" s="341"/>
      <c r="H2322" s="341"/>
      <c r="I2322" s="341"/>
      <c r="J2322" s="341"/>
      <c r="AH2322" s="221"/>
      <c r="AI2322" s="221"/>
      <c r="AJ2322" s="221"/>
      <c r="AK2322" s="221"/>
      <c r="AL2322" s="221"/>
      <c r="AM2322" s="221"/>
      <c r="AN2322" s="221"/>
      <c r="AO2322" s="221"/>
      <c r="AP2322" s="221"/>
      <c r="AQ2322" s="219"/>
      <c r="AR2322" s="219"/>
      <c r="AS2322" s="221"/>
      <c r="AT2322" s="221"/>
      <c r="AU2322" s="221"/>
      <c r="AV2322" s="221"/>
      <c r="AW2322" s="221"/>
      <c r="AX2322" s="221"/>
      <c r="AY2322" s="221"/>
      <c r="AZ2322" s="221"/>
    </row>
    <row r="2323" spans="1:52" x14ac:dyDescent="0.15">
      <c r="A2323" s="278"/>
      <c r="B2323" s="274"/>
      <c r="C2323" s="340"/>
      <c r="D2323" s="340"/>
      <c r="E2323" s="341"/>
      <c r="F2323" s="341"/>
      <c r="G2323" s="341"/>
      <c r="H2323" s="341"/>
      <c r="I2323" s="341"/>
      <c r="J2323" s="341"/>
      <c r="AH2323" s="221"/>
      <c r="AI2323" s="221"/>
      <c r="AJ2323" s="221"/>
      <c r="AK2323" s="221"/>
      <c r="AL2323" s="221"/>
      <c r="AM2323" s="221"/>
      <c r="AN2323" s="221"/>
      <c r="AO2323" s="221"/>
      <c r="AP2323" s="221"/>
      <c r="AQ2323" s="219"/>
      <c r="AR2323" s="219"/>
      <c r="AS2323" s="221"/>
      <c r="AT2323" s="221"/>
      <c r="AU2323" s="221"/>
      <c r="AV2323" s="221"/>
      <c r="AW2323" s="221"/>
      <c r="AX2323" s="221"/>
      <c r="AY2323" s="221"/>
      <c r="AZ2323" s="221"/>
    </row>
    <row r="2324" spans="1:52" x14ac:dyDescent="0.15">
      <c r="A2324" s="278"/>
      <c r="B2324" s="274"/>
      <c r="C2324" s="340"/>
      <c r="D2324" s="340"/>
      <c r="E2324" s="341"/>
      <c r="F2324" s="341"/>
      <c r="G2324" s="341"/>
      <c r="H2324" s="341"/>
      <c r="I2324" s="341"/>
      <c r="J2324" s="341"/>
      <c r="AH2324" s="221"/>
      <c r="AI2324" s="221"/>
      <c r="AJ2324" s="221"/>
      <c r="AK2324" s="221"/>
      <c r="AL2324" s="221"/>
      <c r="AM2324" s="221"/>
      <c r="AN2324" s="221"/>
      <c r="AO2324" s="221"/>
      <c r="AP2324" s="221"/>
      <c r="AQ2324" s="219"/>
      <c r="AR2324" s="219"/>
      <c r="AS2324" s="221"/>
      <c r="AT2324" s="221"/>
      <c r="AU2324" s="221"/>
      <c r="AV2324" s="221"/>
      <c r="AW2324" s="221"/>
      <c r="AX2324" s="221"/>
      <c r="AY2324" s="221"/>
      <c r="AZ2324" s="221"/>
    </row>
    <row r="2325" spans="1:52" x14ac:dyDescent="0.15">
      <c r="A2325" s="278"/>
      <c r="B2325" s="274"/>
      <c r="C2325" s="340"/>
      <c r="D2325" s="340"/>
      <c r="E2325" s="341"/>
      <c r="F2325" s="341"/>
      <c r="G2325" s="341"/>
      <c r="H2325" s="341"/>
      <c r="I2325" s="341"/>
      <c r="J2325" s="341"/>
      <c r="AH2325" s="221"/>
      <c r="AI2325" s="221"/>
      <c r="AJ2325" s="221"/>
      <c r="AK2325" s="221"/>
      <c r="AL2325" s="221"/>
      <c r="AM2325" s="221"/>
      <c r="AN2325" s="221"/>
      <c r="AO2325" s="221"/>
      <c r="AP2325" s="221"/>
      <c r="AQ2325" s="219"/>
      <c r="AR2325" s="219"/>
      <c r="AS2325" s="221"/>
      <c r="AT2325" s="221"/>
      <c r="AU2325" s="221"/>
      <c r="AV2325" s="221"/>
      <c r="AW2325" s="221"/>
      <c r="AX2325" s="221"/>
      <c r="AY2325" s="221"/>
      <c r="AZ2325" s="221"/>
    </row>
    <row r="2326" spans="1:52" x14ac:dyDescent="0.15">
      <c r="A2326" s="278"/>
      <c r="B2326" s="274"/>
      <c r="C2326" s="340"/>
      <c r="D2326" s="340"/>
      <c r="E2326" s="341"/>
      <c r="F2326" s="341"/>
      <c r="G2326" s="341"/>
      <c r="H2326" s="341"/>
      <c r="I2326" s="341"/>
      <c r="J2326" s="341"/>
      <c r="AH2326" s="221"/>
      <c r="AI2326" s="221"/>
      <c r="AJ2326" s="221"/>
      <c r="AK2326" s="221"/>
      <c r="AL2326" s="221"/>
      <c r="AM2326" s="221"/>
      <c r="AN2326" s="221"/>
      <c r="AO2326" s="221"/>
      <c r="AP2326" s="221"/>
      <c r="AQ2326" s="219"/>
      <c r="AR2326" s="219"/>
      <c r="AS2326" s="221"/>
      <c r="AT2326" s="221"/>
      <c r="AU2326" s="221"/>
      <c r="AV2326" s="221"/>
      <c r="AW2326" s="221"/>
      <c r="AX2326" s="221"/>
      <c r="AY2326" s="221"/>
      <c r="AZ2326" s="221"/>
    </row>
    <row r="2327" spans="1:52" x14ac:dyDescent="0.15">
      <c r="A2327" s="278"/>
      <c r="B2327" s="274"/>
      <c r="C2327" s="340"/>
      <c r="D2327" s="340"/>
      <c r="E2327" s="341"/>
      <c r="F2327" s="341"/>
      <c r="G2327" s="341"/>
      <c r="H2327" s="341"/>
      <c r="I2327" s="341"/>
      <c r="J2327" s="341"/>
      <c r="AH2327" s="221"/>
      <c r="AI2327" s="221"/>
      <c r="AJ2327" s="221"/>
      <c r="AK2327" s="221"/>
      <c r="AL2327" s="221"/>
      <c r="AM2327" s="221"/>
      <c r="AN2327" s="221"/>
      <c r="AO2327" s="221"/>
      <c r="AP2327" s="221"/>
      <c r="AQ2327" s="219"/>
      <c r="AR2327" s="219"/>
      <c r="AS2327" s="221"/>
      <c r="AT2327" s="221"/>
      <c r="AU2327" s="221"/>
      <c r="AV2327" s="221"/>
      <c r="AW2327" s="221"/>
      <c r="AX2327" s="221"/>
      <c r="AY2327" s="221"/>
      <c r="AZ2327" s="221"/>
    </row>
    <row r="2328" spans="1:52" x14ac:dyDescent="0.15">
      <c r="A2328" s="278"/>
      <c r="B2328" s="274"/>
      <c r="C2328" s="340"/>
      <c r="D2328" s="340"/>
      <c r="E2328" s="341"/>
      <c r="F2328" s="341"/>
      <c r="G2328" s="341"/>
      <c r="H2328" s="341"/>
      <c r="I2328" s="341"/>
      <c r="J2328" s="341"/>
      <c r="AH2328" s="221"/>
      <c r="AI2328" s="221"/>
      <c r="AJ2328" s="221"/>
      <c r="AK2328" s="221"/>
      <c r="AL2328" s="221"/>
      <c r="AM2328" s="221"/>
      <c r="AN2328" s="221"/>
      <c r="AO2328" s="221"/>
      <c r="AP2328" s="221"/>
      <c r="AQ2328" s="219"/>
      <c r="AR2328" s="219"/>
      <c r="AS2328" s="221"/>
      <c r="AT2328" s="221"/>
      <c r="AU2328" s="221"/>
      <c r="AV2328" s="221"/>
      <c r="AW2328" s="221"/>
      <c r="AX2328" s="221"/>
      <c r="AY2328" s="221"/>
      <c r="AZ2328" s="221"/>
    </row>
    <row r="2329" spans="1:52" x14ac:dyDescent="0.15">
      <c r="A2329" s="278"/>
      <c r="B2329" s="274"/>
      <c r="C2329" s="340"/>
      <c r="D2329" s="340"/>
      <c r="E2329" s="341"/>
      <c r="F2329" s="341"/>
      <c r="G2329" s="341"/>
      <c r="H2329" s="341"/>
      <c r="I2329" s="341"/>
      <c r="J2329" s="341"/>
      <c r="AH2329" s="221"/>
      <c r="AI2329" s="221"/>
      <c r="AJ2329" s="221"/>
      <c r="AK2329" s="221"/>
      <c r="AL2329" s="221"/>
      <c r="AM2329" s="221"/>
      <c r="AN2329" s="221"/>
      <c r="AO2329" s="221"/>
      <c r="AP2329" s="221"/>
      <c r="AQ2329" s="219"/>
      <c r="AR2329" s="219"/>
      <c r="AS2329" s="221"/>
      <c r="AT2329" s="221"/>
      <c r="AU2329" s="221"/>
      <c r="AV2329" s="221"/>
      <c r="AW2329" s="221"/>
      <c r="AX2329" s="221"/>
      <c r="AY2329" s="221"/>
      <c r="AZ2329" s="221"/>
    </row>
    <row r="2330" spans="1:52" x14ac:dyDescent="0.15">
      <c r="A2330" s="278"/>
      <c r="B2330" s="274"/>
      <c r="C2330" s="340"/>
      <c r="D2330" s="340"/>
      <c r="E2330" s="341"/>
      <c r="F2330" s="341"/>
      <c r="G2330" s="341"/>
      <c r="H2330" s="341"/>
      <c r="I2330" s="341"/>
      <c r="J2330" s="341"/>
      <c r="AH2330" s="221"/>
      <c r="AI2330" s="221"/>
      <c r="AJ2330" s="221"/>
      <c r="AK2330" s="221"/>
      <c r="AL2330" s="221"/>
      <c r="AM2330" s="221"/>
      <c r="AN2330" s="221"/>
      <c r="AO2330" s="221"/>
      <c r="AP2330" s="221"/>
      <c r="AQ2330" s="219"/>
      <c r="AR2330" s="219"/>
      <c r="AS2330" s="221"/>
      <c r="AT2330" s="221"/>
      <c r="AU2330" s="221"/>
      <c r="AV2330" s="221"/>
      <c r="AW2330" s="221"/>
      <c r="AX2330" s="221"/>
      <c r="AY2330" s="221"/>
      <c r="AZ2330" s="221"/>
    </row>
    <row r="2331" spans="1:52" x14ac:dyDescent="0.15">
      <c r="A2331" s="278"/>
      <c r="B2331" s="274"/>
      <c r="C2331" s="340"/>
      <c r="D2331" s="340"/>
      <c r="E2331" s="341"/>
      <c r="F2331" s="341"/>
      <c r="G2331" s="341"/>
      <c r="H2331" s="341"/>
      <c r="I2331" s="341"/>
      <c r="J2331" s="341"/>
      <c r="AH2331" s="221"/>
      <c r="AI2331" s="221"/>
      <c r="AJ2331" s="221"/>
      <c r="AK2331" s="221"/>
      <c r="AL2331" s="221"/>
      <c r="AM2331" s="221"/>
      <c r="AN2331" s="221"/>
      <c r="AO2331" s="221"/>
      <c r="AP2331" s="221"/>
      <c r="AQ2331" s="219"/>
      <c r="AR2331" s="219"/>
      <c r="AS2331" s="221"/>
      <c r="AT2331" s="221"/>
      <c r="AU2331" s="221"/>
      <c r="AV2331" s="221"/>
      <c r="AW2331" s="221"/>
      <c r="AX2331" s="221"/>
      <c r="AY2331" s="221"/>
      <c r="AZ2331" s="221"/>
    </row>
    <row r="2332" spans="1:52" x14ac:dyDescent="0.15">
      <c r="A2332" s="278"/>
      <c r="B2332" s="274"/>
      <c r="C2332" s="340"/>
      <c r="D2332" s="340"/>
      <c r="E2332" s="341"/>
      <c r="F2332" s="341"/>
      <c r="G2332" s="341"/>
      <c r="H2332" s="341"/>
      <c r="I2332" s="341"/>
      <c r="J2332" s="341"/>
      <c r="AH2332" s="221"/>
      <c r="AI2332" s="221"/>
      <c r="AJ2332" s="221"/>
      <c r="AK2332" s="221"/>
      <c r="AL2332" s="221"/>
      <c r="AM2332" s="221"/>
      <c r="AN2332" s="221"/>
      <c r="AO2332" s="221"/>
      <c r="AP2332" s="221"/>
      <c r="AQ2332" s="219"/>
      <c r="AR2332" s="219"/>
      <c r="AS2332" s="221"/>
      <c r="AT2332" s="221"/>
      <c r="AU2332" s="221"/>
      <c r="AV2332" s="221"/>
      <c r="AW2332" s="221"/>
      <c r="AX2332" s="221"/>
      <c r="AY2332" s="221"/>
      <c r="AZ2332" s="221"/>
    </row>
    <row r="2333" spans="1:52" x14ac:dyDescent="0.15">
      <c r="A2333" s="278"/>
      <c r="B2333" s="274"/>
      <c r="C2333" s="340"/>
      <c r="D2333" s="340"/>
      <c r="E2333" s="341"/>
      <c r="F2333" s="341"/>
      <c r="G2333" s="341"/>
      <c r="H2333" s="341"/>
      <c r="I2333" s="341"/>
      <c r="J2333" s="341"/>
      <c r="AH2333" s="221"/>
      <c r="AI2333" s="221"/>
      <c r="AJ2333" s="221"/>
      <c r="AK2333" s="221"/>
      <c r="AL2333" s="221"/>
      <c r="AM2333" s="221"/>
      <c r="AN2333" s="221"/>
      <c r="AO2333" s="221"/>
      <c r="AP2333" s="221"/>
      <c r="AQ2333" s="219"/>
      <c r="AR2333" s="219"/>
      <c r="AS2333" s="221"/>
      <c r="AT2333" s="221"/>
      <c r="AU2333" s="221"/>
      <c r="AV2333" s="221"/>
      <c r="AW2333" s="221"/>
      <c r="AX2333" s="221"/>
      <c r="AY2333" s="221"/>
      <c r="AZ2333" s="221"/>
    </row>
    <row r="2334" spans="1:52" x14ac:dyDescent="0.15">
      <c r="A2334" s="278"/>
      <c r="B2334" s="274"/>
      <c r="C2334" s="340"/>
      <c r="D2334" s="340"/>
      <c r="E2334" s="341"/>
      <c r="F2334" s="341"/>
      <c r="G2334" s="341"/>
      <c r="H2334" s="341"/>
      <c r="I2334" s="341"/>
      <c r="J2334" s="341"/>
      <c r="AH2334" s="221"/>
      <c r="AI2334" s="221"/>
      <c r="AJ2334" s="221"/>
      <c r="AK2334" s="221"/>
      <c r="AL2334" s="221"/>
      <c r="AM2334" s="221"/>
      <c r="AN2334" s="221"/>
      <c r="AO2334" s="221"/>
      <c r="AP2334" s="221"/>
      <c r="AQ2334" s="219"/>
      <c r="AR2334" s="219"/>
      <c r="AS2334" s="221"/>
      <c r="AT2334" s="221"/>
      <c r="AU2334" s="221"/>
      <c r="AV2334" s="221"/>
      <c r="AW2334" s="221"/>
      <c r="AX2334" s="221"/>
      <c r="AY2334" s="221"/>
      <c r="AZ2334" s="221"/>
    </row>
    <row r="2335" spans="1:52" x14ac:dyDescent="0.15">
      <c r="A2335" s="278"/>
      <c r="B2335" s="274"/>
      <c r="C2335" s="340"/>
      <c r="D2335" s="340"/>
      <c r="E2335" s="341"/>
      <c r="F2335" s="341"/>
      <c r="G2335" s="341"/>
      <c r="H2335" s="341"/>
      <c r="I2335" s="341"/>
      <c r="J2335" s="341"/>
      <c r="AH2335" s="221"/>
      <c r="AI2335" s="221"/>
      <c r="AJ2335" s="221"/>
      <c r="AK2335" s="221"/>
      <c r="AL2335" s="221"/>
      <c r="AM2335" s="221"/>
      <c r="AN2335" s="221"/>
      <c r="AO2335" s="221"/>
      <c r="AP2335" s="221"/>
      <c r="AQ2335" s="219"/>
      <c r="AR2335" s="219"/>
      <c r="AS2335" s="221"/>
      <c r="AT2335" s="221"/>
      <c r="AU2335" s="221"/>
      <c r="AV2335" s="221"/>
      <c r="AW2335" s="221"/>
      <c r="AX2335" s="221"/>
      <c r="AY2335" s="221"/>
      <c r="AZ2335" s="221"/>
    </row>
    <row r="2336" spans="1:52" x14ac:dyDescent="0.15">
      <c r="A2336" s="278"/>
      <c r="B2336" s="274"/>
      <c r="C2336" s="340"/>
      <c r="D2336" s="340"/>
      <c r="E2336" s="341"/>
      <c r="F2336" s="341"/>
      <c r="G2336" s="341"/>
      <c r="H2336" s="341"/>
      <c r="I2336" s="341"/>
      <c r="J2336" s="341"/>
      <c r="AH2336" s="221"/>
      <c r="AI2336" s="221"/>
      <c r="AJ2336" s="221"/>
      <c r="AK2336" s="221"/>
      <c r="AL2336" s="221"/>
      <c r="AM2336" s="221"/>
      <c r="AN2336" s="221"/>
      <c r="AO2336" s="221"/>
      <c r="AP2336" s="221"/>
      <c r="AQ2336" s="219"/>
      <c r="AR2336" s="219"/>
      <c r="AS2336" s="221"/>
      <c r="AT2336" s="221"/>
      <c r="AU2336" s="221"/>
      <c r="AV2336" s="221"/>
      <c r="AW2336" s="221"/>
      <c r="AX2336" s="221"/>
      <c r="AY2336" s="221"/>
      <c r="AZ2336" s="221"/>
    </row>
    <row r="2337" spans="1:52" x14ac:dyDescent="0.15">
      <c r="A2337" s="278"/>
      <c r="B2337" s="274"/>
      <c r="C2337" s="340"/>
      <c r="D2337" s="340"/>
      <c r="E2337" s="341"/>
      <c r="F2337" s="341"/>
      <c r="G2337" s="341"/>
      <c r="H2337" s="341"/>
      <c r="I2337" s="341"/>
      <c r="J2337" s="341"/>
      <c r="AH2337" s="221"/>
      <c r="AI2337" s="221"/>
      <c r="AJ2337" s="221"/>
      <c r="AK2337" s="221"/>
      <c r="AL2337" s="221"/>
      <c r="AM2337" s="221"/>
      <c r="AN2337" s="221"/>
      <c r="AO2337" s="221"/>
      <c r="AP2337" s="221"/>
      <c r="AQ2337" s="219"/>
      <c r="AR2337" s="219"/>
      <c r="AS2337" s="221"/>
      <c r="AT2337" s="221"/>
      <c r="AU2337" s="221"/>
      <c r="AV2337" s="221"/>
      <c r="AW2337" s="221"/>
      <c r="AX2337" s="221"/>
      <c r="AY2337" s="221"/>
      <c r="AZ2337" s="221"/>
    </row>
    <row r="2338" spans="1:52" x14ac:dyDescent="0.15">
      <c r="A2338" s="278"/>
      <c r="B2338" s="274"/>
      <c r="C2338" s="340"/>
      <c r="D2338" s="340"/>
      <c r="E2338" s="341"/>
      <c r="F2338" s="341"/>
      <c r="G2338" s="341"/>
      <c r="H2338" s="341"/>
      <c r="I2338" s="341"/>
      <c r="J2338" s="341"/>
      <c r="AH2338" s="221"/>
      <c r="AI2338" s="221"/>
      <c r="AJ2338" s="221"/>
      <c r="AK2338" s="221"/>
      <c r="AL2338" s="221"/>
      <c r="AM2338" s="221"/>
      <c r="AN2338" s="221"/>
      <c r="AO2338" s="221"/>
      <c r="AP2338" s="221"/>
      <c r="AQ2338" s="219"/>
      <c r="AR2338" s="219"/>
      <c r="AS2338" s="221"/>
      <c r="AT2338" s="221"/>
      <c r="AU2338" s="221"/>
      <c r="AV2338" s="221"/>
      <c r="AW2338" s="221"/>
      <c r="AX2338" s="221"/>
      <c r="AY2338" s="221"/>
      <c r="AZ2338" s="221"/>
    </row>
    <row r="2339" spans="1:52" x14ac:dyDescent="0.15">
      <c r="A2339" s="278"/>
      <c r="B2339" s="274"/>
      <c r="C2339" s="340"/>
      <c r="D2339" s="340"/>
      <c r="E2339" s="341"/>
      <c r="F2339" s="341"/>
      <c r="G2339" s="341"/>
      <c r="H2339" s="341"/>
      <c r="I2339" s="341"/>
      <c r="J2339" s="341"/>
      <c r="AH2339" s="221"/>
      <c r="AI2339" s="221"/>
      <c r="AJ2339" s="221"/>
      <c r="AK2339" s="221"/>
      <c r="AL2339" s="221"/>
      <c r="AM2339" s="221"/>
      <c r="AN2339" s="221"/>
      <c r="AO2339" s="221"/>
      <c r="AP2339" s="221"/>
      <c r="AQ2339" s="219"/>
      <c r="AR2339" s="219"/>
      <c r="AS2339" s="221"/>
      <c r="AT2339" s="221"/>
      <c r="AU2339" s="221"/>
      <c r="AV2339" s="221"/>
      <c r="AW2339" s="221"/>
      <c r="AX2339" s="221"/>
      <c r="AY2339" s="221"/>
      <c r="AZ2339" s="221"/>
    </row>
    <row r="2340" spans="1:52" x14ac:dyDescent="0.15">
      <c r="A2340" s="278"/>
      <c r="B2340" s="274"/>
      <c r="C2340" s="340"/>
      <c r="D2340" s="340"/>
      <c r="E2340" s="341"/>
      <c r="F2340" s="341"/>
      <c r="G2340" s="341"/>
      <c r="H2340" s="341"/>
      <c r="I2340" s="341"/>
      <c r="J2340" s="341"/>
      <c r="AH2340" s="221"/>
      <c r="AI2340" s="221"/>
      <c r="AJ2340" s="221"/>
      <c r="AK2340" s="221"/>
      <c r="AL2340" s="221"/>
      <c r="AM2340" s="221"/>
      <c r="AN2340" s="221"/>
      <c r="AO2340" s="221"/>
      <c r="AP2340" s="221"/>
      <c r="AQ2340" s="219"/>
      <c r="AR2340" s="219"/>
      <c r="AS2340" s="221"/>
      <c r="AT2340" s="221"/>
      <c r="AU2340" s="221"/>
      <c r="AV2340" s="221"/>
      <c r="AW2340" s="221"/>
      <c r="AX2340" s="221"/>
      <c r="AY2340" s="221"/>
      <c r="AZ2340" s="221"/>
    </row>
    <row r="2341" spans="1:52" x14ac:dyDescent="0.15">
      <c r="A2341" s="278"/>
      <c r="B2341" s="274"/>
      <c r="C2341" s="340"/>
      <c r="D2341" s="340"/>
      <c r="E2341" s="341"/>
      <c r="F2341" s="341"/>
      <c r="G2341" s="341"/>
      <c r="H2341" s="341"/>
      <c r="I2341" s="341"/>
      <c r="J2341" s="341"/>
      <c r="AH2341" s="221"/>
      <c r="AI2341" s="221"/>
      <c r="AJ2341" s="221"/>
      <c r="AK2341" s="221"/>
      <c r="AL2341" s="221"/>
      <c r="AM2341" s="221"/>
      <c r="AN2341" s="221"/>
      <c r="AO2341" s="221"/>
      <c r="AP2341" s="221"/>
      <c r="AQ2341" s="219"/>
      <c r="AR2341" s="219"/>
      <c r="AS2341" s="221"/>
      <c r="AT2341" s="221"/>
      <c r="AU2341" s="221"/>
      <c r="AV2341" s="221"/>
      <c r="AW2341" s="221"/>
      <c r="AX2341" s="221"/>
      <c r="AY2341" s="221"/>
      <c r="AZ2341" s="221"/>
    </row>
    <row r="2342" spans="1:52" x14ac:dyDescent="0.15">
      <c r="A2342" s="278"/>
      <c r="B2342" s="274"/>
      <c r="C2342" s="340"/>
      <c r="D2342" s="340"/>
      <c r="E2342" s="341"/>
      <c r="F2342" s="341"/>
      <c r="G2342" s="341"/>
      <c r="H2342" s="341"/>
      <c r="I2342" s="341"/>
      <c r="J2342" s="341"/>
      <c r="AH2342" s="221"/>
      <c r="AI2342" s="221"/>
      <c r="AJ2342" s="221"/>
      <c r="AK2342" s="221"/>
      <c r="AL2342" s="221"/>
      <c r="AM2342" s="221"/>
      <c r="AN2342" s="221"/>
      <c r="AO2342" s="221"/>
      <c r="AP2342" s="221"/>
      <c r="AQ2342" s="219"/>
      <c r="AR2342" s="219"/>
      <c r="AS2342" s="221"/>
      <c r="AT2342" s="221"/>
      <c r="AU2342" s="221"/>
      <c r="AV2342" s="221"/>
      <c r="AW2342" s="221"/>
      <c r="AX2342" s="221"/>
      <c r="AY2342" s="221"/>
      <c r="AZ2342" s="221"/>
    </row>
    <row r="2343" spans="1:52" x14ac:dyDescent="0.15">
      <c r="A2343" s="278"/>
      <c r="B2343" s="274"/>
      <c r="C2343" s="340"/>
      <c r="D2343" s="340"/>
      <c r="E2343" s="341"/>
      <c r="F2343" s="341"/>
      <c r="G2343" s="341"/>
      <c r="H2343" s="341"/>
      <c r="I2343" s="341"/>
      <c r="J2343" s="341"/>
      <c r="AH2343" s="221"/>
      <c r="AI2343" s="221"/>
      <c r="AJ2343" s="221"/>
      <c r="AK2343" s="221"/>
      <c r="AL2343" s="221"/>
      <c r="AM2343" s="221"/>
      <c r="AN2343" s="221"/>
      <c r="AO2343" s="221"/>
      <c r="AP2343" s="221"/>
      <c r="AQ2343" s="219"/>
      <c r="AR2343" s="219"/>
      <c r="AS2343" s="221"/>
      <c r="AT2343" s="221"/>
      <c r="AU2343" s="221"/>
      <c r="AV2343" s="221"/>
      <c r="AW2343" s="221"/>
      <c r="AX2343" s="221"/>
      <c r="AY2343" s="221"/>
      <c r="AZ2343" s="221"/>
    </row>
    <row r="2344" spans="1:52" x14ac:dyDescent="0.15">
      <c r="A2344" s="278"/>
      <c r="B2344" s="274"/>
      <c r="C2344" s="340"/>
      <c r="D2344" s="340"/>
      <c r="E2344" s="341"/>
      <c r="F2344" s="341"/>
      <c r="G2344" s="341"/>
      <c r="H2344" s="341"/>
      <c r="I2344" s="341"/>
      <c r="J2344" s="341"/>
      <c r="AH2344" s="221"/>
      <c r="AI2344" s="221"/>
      <c r="AJ2344" s="221"/>
      <c r="AK2344" s="221"/>
      <c r="AL2344" s="221"/>
      <c r="AM2344" s="221"/>
      <c r="AN2344" s="221"/>
      <c r="AO2344" s="221"/>
      <c r="AP2344" s="221"/>
      <c r="AQ2344" s="219"/>
      <c r="AR2344" s="219"/>
      <c r="AS2344" s="221"/>
      <c r="AT2344" s="221"/>
      <c r="AU2344" s="221"/>
      <c r="AV2344" s="221"/>
      <c r="AW2344" s="221"/>
      <c r="AX2344" s="221"/>
      <c r="AY2344" s="221"/>
      <c r="AZ2344" s="221"/>
    </row>
    <row r="2345" spans="1:52" x14ac:dyDescent="0.15">
      <c r="A2345" s="278"/>
      <c r="B2345" s="274"/>
      <c r="C2345" s="340"/>
      <c r="D2345" s="340"/>
      <c r="E2345" s="341"/>
      <c r="F2345" s="341"/>
      <c r="G2345" s="341"/>
      <c r="H2345" s="341"/>
      <c r="I2345" s="341"/>
      <c r="J2345" s="341"/>
      <c r="AH2345" s="221"/>
      <c r="AI2345" s="221"/>
      <c r="AJ2345" s="221"/>
      <c r="AK2345" s="221"/>
      <c r="AL2345" s="221"/>
      <c r="AM2345" s="221"/>
      <c r="AN2345" s="221"/>
      <c r="AO2345" s="221"/>
      <c r="AP2345" s="221"/>
      <c r="AQ2345" s="219"/>
      <c r="AR2345" s="219"/>
      <c r="AS2345" s="221"/>
      <c r="AT2345" s="221"/>
      <c r="AU2345" s="221"/>
      <c r="AV2345" s="221"/>
      <c r="AW2345" s="221"/>
      <c r="AX2345" s="221"/>
      <c r="AY2345" s="221"/>
      <c r="AZ2345" s="221"/>
    </row>
    <row r="2346" spans="1:52" x14ac:dyDescent="0.15">
      <c r="A2346" s="278"/>
      <c r="B2346" s="274"/>
      <c r="C2346" s="340"/>
      <c r="D2346" s="340"/>
      <c r="E2346" s="341"/>
      <c r="F2346" s="341"/>
      <c r="G2346" s="341"/>
      <c r="H2346" s="341"/>
      <c r="I2346" s="341"/>
      <c r="J2346" s="341"/>
      <c r="AH2346" s="221"/>
      <c r="AI2346" s="221"/>
      <c r="AJ2346" s="221"/>
      <c r="AK2346" s="221"/>
      <c r="AL2346" s="221"/>
      <c r="AM2346" s="221"/>
      <c r="AN2346" s="221"/>
      <c r="AO2346" s="221"/>
      <c r="AP2346" s="221"/>
      <c r="AQ2346" s="219"/>
      <c r="AR2346" s="219"/>
      <c r="AS2346" s="221"/>
      <c r="AT2346" s="221"/>
      <c r="AU2346" s="221"/>
      <c r="AV2346" s="221"/>
      <c r="AW2346" s="221"/>
      <c r="AX2346" s="221"/>
      <c r="AY2346" s="221"/>
      <c r="AZ2346" s="221"/>
    </row>
    <row r="2347" spans="1:52" x14ac:dyDescent="0.15">
      <c r="A2347" s="278"/>
      <c r="B2347" s="274"/>
      <c r="C2347" s="340"/>
      <c r="D2347" s="340"/>
      <c r="E2347" s="341"/>
      <c r="F2347" s="341"/>
      <c r="G2347" s="341"/>
      <c r="H2347" s="341"/>
      <c r="I2347" s="341"/>
      <c r="J2347" s="341"/>
      <c r="AH2347" s="221"/>
      <c r="AI2347" s="221"/>
      <c r="AJ2347" s="221"/>
      <c r="AK2347" s="221"/>
      <c r="AL2347" s="221"/>
      <c r="AM2347" s="221"/>
      <c r="AN2347" s="221"/>
      <c r="AO2347" s="221"/>
      <c r="AP2347" s="221"/>
      <c r="AQ2347" s="219"/>
      <c r="AR2347" s="219"/>
      <c r="AS2347" s="221"/>
      <c r="AT2347" s="221"/>
      <c r="AU2347" s="221"/>
      <c r="AV2347" s="221"/>
      <c r="AW2347" s="221"/>
      <c r="AX2347" s="221"/>
      <c r="AY2347" s="221"/>
      <c r="AZ2347" s="221"/>
    </row>
    <row r="2348" spans="1:52" x14ac:dyDescent="0.15">
      <c r="A2348" s="278"/>
      <c r="B2348" s="274"/>
      <c r="C2348" s="340"/>
      <c r="D2348" s="340"/>
      <c r="E2348" s="341"/>
      <c r="F2348" s="341"/>
      <c r="G2348" s="341"/>
      <c r="H2348" s="341"/>
      <c r="I2348" s="341"/>
      <c r="J2348" s="341"/>
      <c r="AH2348" s="221"/>
      <c r="AI2348" s="221"/>
      <c r="AJ2348" s="221"/>
      <c r="AK2348" s="221"/>
      <c r="AL2348" s="221"/>
      <c r="AM2348" s="221"/>
      <c r="AN2348" s="221"/>
      <c r="AO2348" s="221"/>
      <c r="AP2348" s="221"/>
      <c r="AQ2348" s="219"/>
      <c r="AR2348" s="219"/>
      <c r="AS2348" s="221"/>
      <c r="AT2348" s="221"/>
      <c r="AU2348" s="221"/>
      <c r="AV2348" s="221"/>
      <c r="AW2348" s="221"/>
      <c r="AX2348" s="221"/>
      <c r="AY2348" s="221"/>
      <c r="AZ2348" s="221"/>
    </row>
    <row r="2349" spans="1:52" x14ac:dyDescent="0.15">
      <c r="A2349" s="278"/>
      <c r="B2349" s="274"/>
      <c r="C2349" s="340"/>
      <c r="D2349" s="340"/>
      <c r="E2349" s="341"/>
      <c r="F2349" s="341"/>
      <c r="G2349" s="341"/>
      <c r="H2349" s="341"/>
      <c r="I2349" s="341"/>
      <c r="J2349" s="341"/>
      <c r="AH2349" s="221"/>
      <c r="AI2349" s="221"/>
      <c r="AJ2349" s="221"/>
      <c r="AK2349" s="221"/>
      <c r="AL2349" s="221"/>
      <c r="AM2349" s="221"/>
      <c r="AN2349" s="221"/>
      <c r="AO2349" s="221"/>
      <c r="AP2349" s="221"/>
      <c r="AQ2349" s="219"/>
      <c r="AR2349" s="219"/>
      <c r="AS2349" s="221"/>
      <c r="AT2349" s="221"/>
      <c r="AU2349" s="221"/>
      <c r="AV2349" s="221"/>
      <c r="AW2349" s="221"/>
      <c r="AX2349" s="221"/>
      <c r="AY2349" s="221"/>
      <c r="AZ2349" s="221"/>
    </row>
    <row r="2350" spans="1:52" x14ac:dyDescent="0.15">
      <c r="A2350" s="278"/>
      <c r="B2350" s="274"/>
      <c r="C2350" s="340"/>
      <c r="D2350" s="340"/>
      <c r="E2350" s="341"/>
      <c r="F2350" s="341"/>
      <c r="G2350" s="341"/>
      <c r="H2350" s="341"/>
      <c r="I2350" s="341"/>
      <c r="J2350" s="341"/>
      <c r="AH2350" s="221"/>
      <c r="AI2350" s="221"/>
      <c r="AJ2350" s="221"/>
      <c r="AK2350" s="221"/>
      <c r="AL2350" s="221"/>
      <c r="AM2350" s="221"/>
      <c r="AN2350" s="221"/>
      <c r="AO2350" s="221"/>
      <c r="AP2350" s="221"/>
      <c r="AQ2350" s="219"/>
      <c r="AR2350" s="219"/>
      <c r="AS2350" s="221"/>
      <c r="AT2350" s="221"/>
      <c r="AU2350" s="221"/>
      <c r="AV2350" s="221"/>
      <c r="AW2350" s="221"/>
      <c r="AX2350" s="221"/>
      <c r="AY2350" s="221"/>
      <c r="AZ2350" s="221"/>
    </row>
    <row r="2351" spans="1:52" x14ac:dyDescent="0.15">
      <c r="A2351" s="278"/>
      <c r="B2351" s="274"/>
      <c r="C2351" s="340"/>
      <c r="D2351" s="340"/>
      <c r="E2351" s="341"/>
      <c r="F2351" s="341"/>
      <c r="G2351" s="341"/>
      <c r="H2351" s="341"/>
      <c r="I2351" s="341"/>
      <c r="J2351" s="341"/>
      <c r="AH2351" s="221"/>
      <c r="AI2351" s="221"/>
      <c r="AJ2351" s="221"/>
      <c r="AK2351" s="221"/>
      <c r="AL2351" s="221"/>
      <c r="AM2351" s="221"/>
      <c r="AN2351" s="221"/>
      <c r="AO2351" s="221"/>
      <c r="AP2351" s="221"/>
      <c r="AQ2351" s="219"/>
      <c r="AR2351" s="219"/>
      <c r="AS2351" s="221"/>
      <c r="AT2351" s="221"/>
      <c r="AU2351" s="221"/>
      <c r="AV2351" s="221"/>
      <c r="AW2351" s="221"/>
      <c r="AX2351" s="221"/>
      <c r="AY2351" s="221"/>
      <c r="AZ2351" s="221"/>
    </row>
    <row r="2352" spans="1:52" x14ac:dyDescent="0.15">
      <c r="A2352" s="278"/>
      <c r="B2352" s="274"/>
      <c r="C2352" s="340"/>
      <c r="D2352" s="340"/>
      <c r="E2352" s="341"/>
      <c r="F2352" s="341"/>
      <c r="G2352" s="341"/>
      <c r="H2352" s="341"/>
      <c r="I2352" s="341"/>
      <c r="J2352" s="341"/>
      <c r="AH2352" s="221"/>
      <c r="AI2352" s="221"/>
      <c r="AJ2352" s="221"/>
      <c r="AK2352" s="221"/>
      <c r="AL2352" s="221"/>
      <c r="AM2352" s="221"/>
      <c r="AN2352" s="221"/>
      <c r="AO2352" s="221"/>
      <c r="AP2352" s="221"/>
      <c r="AQ2352" s="219"/>
      <c r="AR2352" s="219"/>
      <c r="AS2352" s="221"/>
      <c r="AT2352" s="221"/>
      <c r="AU2352" s="221"/>
      <c r="AV2352" s="221"/>
      <c r="AW2352" s="221"/>
      <c r="AX2352" s="221"/>
      <c r="AY2352" s="221"/>
      <c r="AZ2352" s="221"/>
    </row>
    <row r="2353" spans="1:52" x14ac:dyDescent="0.15">
      <c r="A2353" s="278"/>
      <c r="B2353" s="274"/>
      <c r="C2353" s="340"/>
      <c r="D2353" s="340"/>
      <c r="E2353" s="341"/>
      <c r="F2353" s="341"/>
      <c r="G2353" s="341"/>
      <c r="H2353" s="341"/>
      <c r="I2353" s="341"/>
      <c r="J2353" s="341"/>
      <c r="AH2353" s="221"/>
      <c r="AI2353" s="221"/>
      <c r="AJ2353" s="221"/>
      <c r="AK2353" s="221"/>
      <c r="AL2353" s="221"/>
      <c r="AM2353" s="221"/>
      <c r="AN2353" s="221"/>
      <c r="AO2353" s="221"/>
      <c r="AP2353" s="221"/>
      <c r="AQ2353" s="219"/>
      <c r="AR2353" s="219"/>
      <c r="AS2353" s="221"/>
      <c r="AT2353" s="221"/>
      <c r="AU2353" s="221"/>
      <c r="AV2353" s="221"/>
      <c r="AW2353" s="221"/>
      <c r="AX2353" s="221"/>
      <c r="AY2353" s="221"/>
      <c r="AZ2353" s="221"/>
    </row>
    <row r="2354" spans="1:52" x14ac:dyDescent="0.15">
      <c r="A2354" s="278"/>
      <c r="B2354" s="274"/>
      <c r="C2354" s="340"/>
      <c r="D2354" s="340"/>
      <c r="E2354" s="341"/>
      <c r="F2354" s="341"/>
      <c r="G2354" s="341"/>
      <c r="H2354" s="341"/>
      <c r="I2354" s="341"/>
      <c r="J2354" s="341"/>
      <c r="AH2354" s="221"/>
      <c r="AI2354" s="221"/>
      <c r="AJ2354" s="221"/>
      <c r="AK2354" s="221"/>
      <c r="AL2354" s="221"/>
      <c r="AM2354" s="221"/>
      <c r="AN2354" s="221"/>
      <c r="AO2354" s="221"/>
      <c r="AP2354" s="221"/>
      <c r="AQ2354" s="219"/>
      <c r="AR2354" s="219"/>
      <c r="AS2354" s="221"/>
      <c r="AT2354" s="221"/>
      <c r="AU2354" s="221"/>
      <c r="AV2354" s="221"/>
      <c r="AW2354" s="221"/>
      <c r="AX2354" s="221"/>
      <c r="AY2354" s="221"/>
      <c r="AZ2354" s="221"/>
    </row>
    <row r="2355" spans="1:52" x14ac:dyDescent="0.15">
      <c r="A2355" s="278"/>
      <c r="B2355" s="274"/>
      <c r="C2355" s="340"/>
      <c r="D2355" s="340"/>
      <c r="E2355" s="341"/>
      <c r="F2355" s="341"/>
      <c r="G2355" s="341"/>
      <c r="H2355" s="341"/>
      <c r="I2355" s="341"/>
      <c r="J2355" s="341"/>
      <c r="AH2355" s="221"/>
      <c r="AI2355" s="221"/>
      <c r="AJ2355" s="221"/>
      <c r="AK2355" s="221"/>
      <c r="AL2355" s="221"/>
      <c r="AM2355" s="221"/>
      <c r="AN2355" s="221"/>
      <c r="AO2355" s="221"/>
      <c r="AP2355" s="221"/>
      <c r="AQ2355" s="219"/>
      <c r="AR2355" s="219"/>
      <c r="AS2355" s="221"/>
      <c r="AT2355" s="221"/>
      <c r="AU2355" s="221"/>
      <c r="AV2355" s="221"/>
      <c r="AW2355" s="221"/>
      <c r="AX2355" s="221"/>
      <c r="AY2355" s="221"/>
      <c r="AZ2355" s="221"/>
    </row>
    <row r="2356" spans="1:52" x14ac:dyDescent="0.15">
      <c r="A2356" s="278"/>
      <c r="B2356" s="274"/>
      <c r="C2356" s="340"/>
      <c r="D2356" s="340"/>
      <c r="E2356" s="341"/>
      <c r="F2356" s="341"/>
      <c r="G2356" s="341"/>
      <c r="H2356" s="341"/>
      <c r="I2356" s="341"/>
      <c r="J2356" s="341"/>
      <c r="AH2356" s="221"/>
      <c r="AI2356" s="221"/>
      <c r="AJ2356" s="221"/>
      <c r="AK2356" s="221"/>
      <c r="AL2356" s="221"/>
      <c r="AM2356" s="221"/>
      <c r="AN2356" s="221"/>
      <c r="AO2356" s="221"/>
      <c r="AP2356" s="221"/>
      <c r="AQ2356" s="219"/>
      <c r="AR2356" s="219"/>
      <c r="AS2356" s="221"/>
      <c r="AT2356" s="221"/>
      <c r="AU2356" s="221"/>
      <c r="AV2356" s="221"/>
      <c r="AW2356" s="221"/>
      <c r="AX2356" s="221"/>
      <c r="AY2356" s="221"/>
      <c r="AZ2356" s="221"/>
    </row>
    <row r="2357" spans="1:52" x14ac:dyDescent="0.15">
      <c r="A2357" s="278"/>
      <c r="B2357" s="274"/>
      <c r="C2357" s="340"/>
      <c r="D2357" s="340"/>
      <c r="E2357" s="341"/>
      <c r="F2357" s="341"/>
      <c r="G2357" s="341"/>
      <c r="H2357" s="341"/>
      <c r="I2357" s="341"/>
      <c r="J2357" s="341"/>
      <c r="AH2357" s="221"/>
      <c r="AI2357" s="221"/>
      <c r="AJ2357" s="221"/>
      <c r="AK2357" s="221"/>
      <c r="AL2357" s="221"/>
      <c r="AM2357" s="221"/>
      <c r="AN2357" s="221"/>
      <c r="AO2357" s="221"/>
      <c r="AP2357" s="221"/>
      <c r="AQ2357" s="219"/>
      <c r="AR2357" s="219"/>
      <c r="AS2357" s="221"/>
      <c r="AT2357" s="221"/>
      <c r="AU2357" s="221"/>
      <c r="AV2357" s="221"/>
      <c r="AW2357" s="221"/>
      <c r="AX2357" s="221"/>
      <c r="AY2357" s="221"/>
      <c r="AZ2357" s="221"/>
    </row>
    <row r="2358" spans="1:52" x14ac:dyDescent="0.15">
      <c r="A2358" s="278"/>
      <c r="B2358" s="274"/>
      <c r="C2358" s="340"/>
      <c r="D2358" s="340"/>
      <c r="E2358" s="341"/>
      <c r="F2358" s="341"/>
      <c r="G2358" s="341"/>
      <c r="H2358" s="341"/>
      <c r="I2358" s="341"/>
      <c r="J2358" s="341"/>
      <c r="AH2358" s="221"/>
      <c r="AI2358" s="221"/>
      <c r="AJ2358" s="221"/>
      <c r="AK2358" s="221"/>
      <c r="AL2358" s="221"/>
      <c r="AM2358" s="221"/>
      <c r="AN2358" s="221"/>
      <c r="AO2358" s="221"/>
      <c r="AP2358" s="221"/>
      <c r="AQ2358" s="219"/>
      <c r="AR2358" s="219"/>
      <c r="AS2358" s="221"/>
      <c r="AT2358" s="221"/>
      <c r="AU2358" s="221"/>
      <c r="AV2358" s="221"/>
      <c r="AW2358" s="221"/>
      <c r="AX2358" s="221"/>
      <c r="AY2358" s="221"/>
      <c r="AZ2358" s="221"/>
    </row>
    <row r="2359" spans="1:52" x14ac:dyDescent="0.15">
      <c r="A2359" s="278"/>
      <c r="B2359" s="274"/>
      <c r="C2359" s="340"/>
      <c r="D2359" s="340"/>
      <c r="E2359" s="341"/>
      <c r="F2359" s="341"/>
      <c r="G2359" s="341"/>
      <c r="H2359" s="341"/>
      <c r="I2359" s="341"/>
      <c r="J2359" s="341"/>
      <c r="AH2359" s="221"/>
      <c r="AI2359" s="221"/>
      <c r="AJ2359" s="221"/>
      <c r="AK2359" s="221"/>
      <c r="AL2359" s="221"/>
      <c r="AM2359" s="221"/>
      <c r="AN2359" s="221"/>
      <c r="AO2359" s="221"/>
      <c r="AP2359" s="221"/>
      <c r="AQ2359" s="219"/>
      <c r="AR2359" s="219"/>
      <c r="AS2359" s="221"/>
      <c r="AT2359" s="221"/>
      <c r="AU2359" s="221"/>
      <c r="AV2359" s="221"/>
      <c r="AW2359" s="221"/>
      <c r="AX2359" s="221"/>
      <c r="AY2359" s="221"/>
      <c r="AZ2359" s="221"/>
    </row>
    <row r="2360" spans="1:52" x14ac:dyDescent="0.15">
      <c r="A2360" s="278"/>
      <c r="B2360" s="274"/>
      <c r="C2360" s="340"/>
      <c r="D2360" s="340"/>
      <c r="E2360" s="341"/>
      <c r="F2360" s="341"/>
      <c r="G2360" s="341"/>
      <c r="H2360" s="341"/>
      <c r="I2360" s="341"/>
      <c r="J2360" s="341"/>
      <c r="AH2360" s="221"/>
      <c r="AI2360" s="221"/>
      <c r="AJ2360" s="221"/>
      <c r="AK2360" s="221"/>
      <c r="AL2360" s="221"/>
      <c r="AM2360" s="221"/>
      <c r="AN2360" s="221"/>
      <c r="AO2360" s="221"/>
      <c r="AP2360" s="221"/>
      <c r="AQ2360" s="219"/>
      <c r="AR2360" s="219"/>
      <c r="AS2360" s="221"/>
      <c r="AT2360" s="221"/>
      <c r="AU2360" s="221"/>
      <c r="AV2360" s="221"/>
      <c r="AW2360" s="221"/>
      <c r="AX2360" s="221"/>
      <c r="AY2360" s="221"/>
      <c r="AZ2360" s="221"/>
    </row>
    <row r="2361" spans="1:52" x14ac:dyDescent="0.15">
      <c r="A2361" s="278"/>
      <c r="B2361" s="274"/>
      <c r="C2361" s="340"/>
      <c r="D2361" s="340"/>
      <c r="E2361" s="341"/>
      <c r="F2361" s="341"/>
      <c r="G2361" s="341"/>
      <c r="H2361" s="341"/>
      <c r="I2361" s="341"/>
      <c r="J2361" s="341"/>
      <c r="AH2361" s="221"/>
      <c r="AI2361" s="221"/>
      <c r="AJ2361" s="221"/>
      <c r="AK2361" s="221"/>
      <c r="AL2361" s="221"/>
      <c r="AM2361" s="221"/>
      <c r="AN2361" s="221"/>
      <c r="AO2361" s="221"/>
      <c r="AP2361" s="221"/>
      <c r="AQ2361" s="219"/>
      <c r="AR2361" s="219"/>
      <c r="AS2361" s="221"/>
      <c r="AT2361" s="221"/>
      <c r="AU2361" s="221"/>
      <c r="AV2361" s="221"/>
      <c r="AW2361" s="221"/>
      <c r="AX2361" s="221"/>
      <c r="AY2361" s="221"/>
      <c r="AZ2361" s="221"/>
    </row>
    <row r="2362" spans="1:52" x14ac:dyDescent="0.15">
      <c r="A2362" s="278"/>
      <c r="B2362" s="274"/>
      <c r="C2362" s="340"/>
      <c r="D2362" s="340"/>
      <c r="E2362" s="341"/>
      <c r="F2362" s="341"/>
      <c r="G2362" s="341"/>
      <c r="H2362" s="341"/>
      <c r="I2362" s="341"/>
      <c r="J2362" s="341"/>
      <c r="AH2362" s="221"/>
      <c r="AI2362" s="221"/>
      <c r="AJ2362" s="221"/>
      <c r="AK2362" s="221"/>
      <c r="AL2362" s="221"/>
      <c r="AM2362" s="221"/>
      <c r="AN2362" s="221"/>
      <c r="AO2362" s="221"/>
      <c r="AP2362" s="221"/>
      <c r="AQ2362" s="219"/>
      <c r="AR2362" s="219"/>
      <c r="AS2362" s="221"/>
      <c r="AT2362" s="221"/>
      <c r="AU2362" s="221"/>
      <c r="AV2362" s="221"/>
      <c r="AW2362" s="221"/>
      <c r="AX2362" s="221"/>
      <c r="AY2362" s="221"/>
      <c r="AZ2362" s="221"/>
    </row>
    <row r="2363" spans="1:52" x14ac:dyDescent="0.15">
      <c r="A2363" s="278"/>
      <c r="B2363" s="274"/>
      <c r="C2363" s="340"/>
      <c r="D2363" s="340"/>
      <c r="E2363" s="341"/>
      <c r="F2363" s="341"/>
      <c r="G2363" s="341"/>
      <c r="H2363" s="341"/>
      <c r="I2363" s="341"/>
      <c r="J2363" s="341"/>
      <c r="AH2363" s="221"/>
      <c r="AI2363" s="221"/>
      <c r="AJ2363" s="221"/>
      <c r="AK2363" s="221"/>
      <c r="AL2363" s="221"/>
      <c r="AM2363" s="221"/>
      <c r="AN2363" s="221"/>
      <c r="AO2363" s="221"/>
      <c r="AP2363" s="221"/>
      <c r="AQ2363" s="219"/>
      <c r="AR2363" s="219"/>
      <c r="AS2363" s="221"/>
      <c r="AT2363" s="221"/>
      <c r="AU2363" s="221"/>
      <c r="AV2363" s="221"/>
      <c r="AW2363" s="221"/>
      <c r="AX2363" s="221"/>
      <c r="AY2363" s="221"/>
      <c r="AZ2363" s="221"/>
    </row>
    <row r="2364" spans="1:52" x14ac:dyDescent="0.15">
      <c r="A2364" s="278"/>
      <c r="B2364" s="274"/>
      <c r="C2364" s="340"/>
      <c r="D2364" s="340"/>
      <c r="E2364" s="341"/>
      <c r="F2364" s="341"/>
      <c r="G2364" s="341"/>
      <c r="H2364" s="341"/>
      <c r="I2364" s="341"/>
      <c r="J2364" s="341"/>
      <c r="AH2364" s="221"/>
      <c r="AI2364" s="221"/>
      <c r="AJ2364" s="221"/>
      <c r="AK2364" s="221"/>
      <c r="AL2364" s="221"/>
      <c r="AM2364" s="221"/>
      <c r="AN2364" s="221"/>
      <c r="AO2364" s="221"/>
      <c r="AP2364" s="221"/>
      <c r="AQ2364" s="219"/>
      <c r="AR2364" s="219"/>
      <c r="AS2364" s="221"/>
      <c r="AT2364" s="221"/>
      <c r="AU2364" s="221"/>
      <c r="AV2364" s="221"/>
      <c r="AW2364" s="221"/>
      <c r="AX2364" s="221"/>
      <c r="AY2364" s="221"/>
      <c r="AZ2364" s="221"/>
    </row>
    <row r="2365" spans="1:52" x14ac:dyDescent="0.15">
      <c r="A2365" s="278"/>
      <c r="B2365" s="274"/>
      <c r="C2365" s="340"/>
      <c r="D2365" s="340"/>
      <c r="E2365" s="341"/>
      <c r="F2365" s="341"/>
      <c r="G2365" s="341"/>
      <c r="H2365" s="341"/>
      <c r="I2365" s="341"/>
      <c r="J2365" s="341"/>
      <c r="AH2365" s="221"/>
      <c r="AI2365" s="221"/>
      <c r="AJ2365" s="221"/>
      <c r="AK2365" s="221"/>
      <c r="AL2365" s="221"/>
      <c r="AM2365" s="221"/>
      <c r="AN2365" s="221"/>
      <c r="AO2365" s="221"/>
      <c r="AP2365" s="221"/>
      <c r="AQ2365" s="219"/>
      <c r="AR2365" s="219"/>
      <c r="AS2365" s="221"/>
      <c r="AT2365" s="221"/>
      <c r="AU2365" s="221"/>
      <c r="AV2365" s="221"/>
      <c r="AW2365" s="221"/>
      <c r="AX2365" s="221"/>
      <c r="AY2365" s="221"/>
      <c r="AZ2365" s="221"/>
    </row>
    <row r="2366" spans="1:52" x14ac:dyDescent="0.15">
      <c r="A2366" s="278"/>
      <c r="B2366" s="274"/>
      <c r="C2366" s="340"/>
      <c r="D2366" s="340"/>
      <c r="E2366" s="341"/>
      <c r="F2366" s="341"/>
      <c r="G2366" s="341"/>
      <c r="H2366" s="341"/>
      <c r="I2366" s="341"/>
      <c r="J2366" s="341"/>
      <c r="AH2366" s="221"/>
      <c r="AI2366" s="221"/>
      <c r="AJ2366" s="221"/>
      <c r="AK2366" s="221"/>
      <c r="AL2366" s="221"/>
      <c r="AM2366" s="221"/>
      <c r="AN2366" s="221"/>
      <c r="AO2366" s="221"/>
      <c r="AP2366" s="221"/>
      <c r="AQ2366" s="219"/>
      <c r="AR2366" s="219"/>
      <c r="AS2366" s="221"/>
      <c r="AT2366" s="221"/>
      <c r="AU2366" s="221"/>
      <c r="AV2366" s="221"/>
      <c r="AW2366" s="221"/>
      <c r="AX2366" s="221"/>
      <c r="AY2366" s="221"/>
      <c r="AZ2366" s="221"/>
    </row>
    <row r="2367" spans="1:52" x14ac:dyDescent="0.15">
      <c r="A2367" s="278"/>
      <c r="B2367" s="274"/>
      <c r="C2367" s="340"/>
      <c r="D2367" s="340"/>
      <c r="E2367" s="341"/>
      <c r="F2367" s="341"/>
      <c r="G2367" s="341"/>
      <c r="H2367" s="341"/>
      <c r="I2367" s="341"/>
      <c r="J2367" s="341"/>
      <c r="AH2367" s="221"/>
      <c r="AI2367" s="221"/>
      <c r="AJ2367" s="221"/>
      <c r="AK2367" s="221"/>
      <c r="AL2367" s="221"/>
      <c r="AM2367" s="221"/>
      <c r="AN2367" s="221"/>
      <c r="AO2367" s="221"/>
      <c r="AP2367" s="221"/>
      <c r="AQ2367" s="219"/>
      <c r="AR2367" s="219"/>
      <c r="AS2367" s="221"/>
      <c r="AT2367" s="221"/>
      <c r="AU2367" s="221"/>
      <c r="AV2367" s="221"/>
      <c r="AW2367" s="221"/>
      <c r="AX2367" s="221"/>
      <c r="AY2367" s="221"/>
      <c r="AZ2367" s="221"/>
    </row>
    <row r="2368" spans="1:52" x14ac:dyDescent="0.15">
      <c r="A2368" s="278"/>
      <c r="B2368" s="274"/>
      <c r="C2368" s="340"/>
      <c r="D2368" s="340"/>
      <c r="E2368" s="341"/>
      <c r="F2368" s="341"/>
      <c r="G2368" s="341"/>
      <c r="H2368" s="341"/>
      <c r="I2368" s="341"/>
      <c r="J2368" s="341"/>
      <c r="AH2368" s="221"/>
      <c r="AI2368" s="221"/>
      <c r="AJ2368" s="221"/>
      <c r="AK2368" s="221"/>
      <c r="AL2368" s="221"/>
      <c r="AM2368" s="221"/>
      <c r="AN2368" s="221"/>
      <c r="AO2368" s="221"/>
      <c r="AP2368" s="221"/>
      <c r="AQ2368" s="219"/>
      <c r="AR2368" s="219"/>
      <c r="AS2368" s="221"/>
      <c r="AT2368" s="221"/>
      <c r="AU2368" s="221"/>
      <c r="AV2368" s="221"/>
      <c r="AW2368" s="221"/>
      <c r="AX2368" s="221"/>
      <c r="AY2368" s="221"/>
      <c r="AZ2368" s="221"/>
    </row>
    <row r="2369" spans="1:52" x14ac:dyDescent="0.15">
      <c r="A2369" s="278"/>
      <c r="B2369" s="274"/>
      <c r="C2369" s="340"/>
      <c r="D2369" s="340"/>
      <c r="E2369" s="341"/>
      <c r="F2369" s="341"/>
      <c r="G2369" s="341"/>
      <c r="H2369" s="341"/>
      <c r="I2369" s="341"/>
      <c r="J2369" s="341"/>
      <c r="AH2369" s="221"/>
      <c r="AI2369" s="221"/>
      <c r="AJ2369" s="221"/>
      <c r="AK2369" s="221"/>
      <c r="AL2369" s="221"/>
      <c r="AM2369" s="221"/>
      <c r="AN2369" s="221"/>
      <c r="AO2369" s="221"/>
      <c r="AP2369" s="221"/>
      <c r="AQ2369" s="219"/>
      <c r="AR2369" s="219"/>
      <c r="AS2369" s="221"/>
      <c r="AT2369" s="221"/>
      <c r="AU2369" s="221"/>
      <c r="AV2369" s="221"/>
      <c r="AW2369" s="221"/>
      <c r="AX2369" s="221"/>
      <c r="AY2369" s="221"/>
      <c r="AZ2369" s="221"/>
    </row>
    <row r="2370" spans="1:52" x14ac:dyDescent="0.15">
      <c r="A2370" s="278"/>
      <c r="B2370" s="274"/>
      <c r="C2370" s="340"/>
      <c r="D2370" s="340"/>
      <c r="E2370" s="341"/>
      <c r="F2370" s="341"/>
      <c r="G2370" s="341"/>
      <c r="H2370" s="341"/>
      <c r="I2370" s="341"/>
      <c r="J2370" s="341"/>
      <c r="AH2370" s="221"/>
      <c r="AI2370" s="221"/>
      <c r="AJ2370" s="221"/>
      <c r="AK2370" s="221"/>
      <c r="AL2370" s="221"/>
      <c r="AM2370" s="221"/>
      <c r="AN2370" s="221"/>
      <c r="AO2370" s="221"/>
      <c r="AP2370" s="221"/>
      <c r="AQ2370" s="219"/>
      <c r="AR2370" s="219"/>
      <c r="AS2370" s="221"/>
      <c r="AT2370" s="221"/>
      <c r="AU2370" s="221"/>
      <c r="AV2370" s="221"/>
      <c r="AW2370" s="221"/>
      <c r="AX2370" s="221"/>
      <c r="AY2370" s="221"/>
      <c r="AZ2370" s="221"/>
    </row>
    <row r="2371" spans="1:52" x14ac:dyDescent="0.15">
      <c r="A2371" s="278"/>
      <c r="B2371" s="274"/>
      <c r="C2371" s="340"/>
      <c r="D2371" s="340"/>
      <c r="E2371" s="341"/>
      <c r="F2371" s="341"/>
      <c r="G2371" s="341"/>
      <c r="H2371" s="341"/>
      <c r="I2371" s="341"/>
      <c r="J2371" s="341"/>
      <c r="AH2371" s="221"/>
      <c r="AI2371" s="221"/>
      <c r="AJ2371" s="221"/>
      <c r="AK2371" s="221"/>
      <c r="AL2371" s="221"/>
      <c r="AM2371" s="221"/>
      <c r="AN2371" s="221"/>
      <c r="AO2371" s="221"/>
      <c r="AP2371" s="221"/>
      <c r="AQ2371" s="219"/>
      <c r="AR2371" s="219"/>
      <c r="AS2371" s="221"/>
      <c r="AT2371" s="221"/>
      <c r="AU2371" s="221"/>
      <c r="AV2371" s="221"/>
      <c r="AW2371" s="221"/>
      <c r="AX2371" s="221"/>
      <c r="AY2371" s="221"/>
      <c r="AZ2371" s="221"/>
    </row>
    <row r="2372" spans="1:52" x14ac:dyDescent="0.15">
      <c r="A2372" s="278"/>
      <c r="B2372" s="274"/>
      <c r="C2372" s="340"/>
      <c r="D2372" s="340"/>
      <c r="E2372" s="341"/>
      <c r="F2372" s="341"/>
      <c r="G2372" s="341"/>
      <c r="H2372" s="341"/>
      <c r="I2372" s="341"/>
      <c r="J2372" s="341"/>
      <c r="AH2372" s="221"/>
      <c r="AI2372" s="221"/>
      <c r="AJ2372" s="221"/>
      <c r="AK2372" s="221"/>
      <c r="AL2372" s="221"/>
      <c r="AM2372" s="221"/>
      <c r="AN2372" s="221"/>
      <c r="AO2372" s="221"/>
      <c r="AP2372" s="221"/>
      <c r="AQ2372" s="219"/>
      <c r="AR2372" s="219"/>
      <c r="AS2372" s="221"/>
      <c r="AT2372" s="221"/>
      <c r="AU2372" s="221"/>
      <c r="AV2372" s="221"/>
      <c r="AW2372" s="221"/>
      <c r="AX2372" s="221"/>
      <c r="AY2372" s="221"/>
      <c r="AZ2372" s="221"/>
    </row>
    <row r="2373" spans="1:52" x14ac:dyDescent="0.15">
      <c r="A2373" s="278"/>
      <c r="B2373" s="274"/>
      <c r="C2373" s="340"/>
      <c r="D2373" s="340"/>
      <c r="E2373" s="341"/>
      <c r="F2373" s="341"/>
      <c r="G2373" s="341"/>
      <c r="H2373" s="341"/>
      <c r="I2373" s="341"/>
      <c r="J2373" s="341"/>
      <c r="AH2373" s="221"/>
      <c r="AI2373" s="221"/>
      <c r="AJ2373" s="221"/>
      <c r="AK2373" s="221"/>
      <c r="AL2373" s="221"/>
      <c r="AM2373" s="221"/>
      <c r="AN2373" s="221"/>
      <c r="AO2373" s="221"/>
      <c r="AP2373" s="221"/>
      <c r="AQ2373" s="219"/>
      <c r="AR2373" s="219"/>
      <c r="AS2373" s="221"/>
      <c r="AT2373" s="221"/>
      <c r="AU2373" s="221"/>
      <c r="AV2373" s="221"/>
      <c r="AW2373" s="221"/>
      <c r="AX2373" s="221"/>
      <c r="AY2373" s="221"/>
      <c r="AZ2373" s="221"/>
    </row>
    <row r="2374" spans="1:52" x14ac:dyDescent="0.15">
      <c r="A2374" s="278"/>
      <c r="B2374" s="274"/>
      <c r="C2374" s="340"/>
      <c r="D2374" s="340"/>
      <c r="E2374" s="341"/>
      <c r="F2374" s="341"/>
      <c r="G2374" s="341"/>
      <c r="H2374" s="341"/>
      <c r="I2374" s="341"/>
      <c r="J2374" s="341"/>
      <c r="AH2374" s="221"/>
      <c r="AI2374" s="221"/>
      <c r="AJ2374" s="221"/>
      <c r="AK2374" s="221"/>
      <c r="AL2374" s="221"/>
      <c r="AM2374" s="221"/>
      <c r="AN2374" s="221"/>
      <c r="AO2374" s="221"/>
      <c r="AP2374" s="221"/>
      <c r="AQ2374" s="219"/>
      <c r="AR2374" s="219"/>
      <c r="AS2374" s="221"/>
      <c r="AT2374" s="221"/>
      <c r="AU2374" s="221"/>
      <c r="AV2374" s="221"/>
      <c r="AW2374" s="221"/>
      <c r="AX2374" s="221"/>
      <c r="AY2374" s="221"/>
      <c r="AZ2374" s="221"/>
    </row>
    <row r="2375" spans="1:52" x14ac:dyDescent="0.15">
      <c r="A2375" s="278"/>
      <c r="B2375" s="274"/>
      <c r="C2375" s="340"/>
      <c r="D2375" s="340"/>
      <c r="E2375" s="341"/>
      <c r="F2375" s="341"/>
      <c r="G2375" s="341"/>
      <c r="H2375" s="341"/>
      <c r="I2375" s="341"/>
      <c r="J2375" s="341"/>
      <c r="AH2375" s="221"/>
      <c r="AI2375" s="221"/>
      <c r="AJ2375" s="221"/>
      <c r="AK2375" s="221"/>
      <c r="AL2375" s="221"/>
      <c r="AM2375" s="221"/>
      <c r="AN2375" s="221"/>
      <c r="AO2375" s="221"/>
      <c r="AP2375" s="221"/>
      <c r="AQ2375" s="219"/>
      <c r="AR2375" s="219"/>
      <c r="AS2375" s="221"/>
      <c r="AT2375" s="221"/>
      <c r="AU2375" s="221"/>
      <c r="AV2375" s="221"/>
      <c r="AW2375" s="221"/>
      <c r="AX2375" s="221"/>
      <c r="AY2375" s="221"/>
      <c r="AZ2375" s="221"/>
    </row>
    <row r="2376" spans="1:52" x14ac:dyDescent="0.15">
      <c r="A2376" s="278"/>
      <c r="B2376" s="274"/>
      <c r="C2376" s="340"/>
      <c r="D2376" s="340"/>
      <c r="E2376" s="341"/>
      <c r="F2376" s="341"/>
      <c r="G2376" s="341"/>
      <c r="H2376" s="341"/>
      <c r="I2376" s="341"/>
      <c r="J2376" s="341"/>
      <c r="AH2376" s="221"/>
      <c r="AI2376" s="221"/>
      <c r="AJ2376" s="221"/>
      <c r="AK2376" s="221"/>
      <c r="AL2376" s="221"/>
      <c r="AM2376" s="221"/>
      <c r="AN2376" s="221"/>
      <c r="AO2376" s="221"/>
      <c r="AP2376" s="221"/>
      <c r="AQ2376" s="219"/>
      <c r="AR2376" s="219"/>
      <c r="AS2376" s="221"/>
      <c r="AT2376" s="221"/>
      <c r="AU2376" s="221"/>
      <c r="AV2376" s="221"/>
      <c r="AW2376" s="221"/>
      <c r="AX2376" s="221"/>
      <c r="AY2376" s="221"/>
      <c r="AZ2376" s="221"/>
    </row>
    <row r="2377" spans="1:52" x14ac:dyDescent="0.15">
      <c r="A2377" s="278"/>
      <c r="B2377" s="274"/>
      <c r="C2377" s="340"/>
      <c r="D2377" s="340"/>
      <c r="E2377" s="341"/>
      <c r="F2377" s="341"/>
      <c r="G2377" s="341"/>
      <c r="H2377" s="341"/>
      <c r="I2377" s="341"/>
      <c r="J2377" s="341"/>
      <c r="AH2377" s="221"/>
      <c r="AI2377" s="221"/>
      <c r="AJ2377" s="221"/>
      <c r="AK2377" s="221"/>
      <c r="AL2377" s="221"/>
      <c r="AM2377" s="221"/>
      <c r="AN2377" s="221"/>
      <c r="AO2377" s="221"/>
      <c r="AP2377" s="221"/>
      <c r="AQ2377" s="219"/>
      <c r="AR2377" s="219"/>
      <c r="AS2377" s="221"/>
      <c r="AT2377" s="221"/>
      <c r="AU2377" s="221"/>
      <c r="AV2377" s="221"/>
      <c r="AW2377" s="221"/>
      <c r="AX2377" s="221"/>
      <c r="AY2377" s="221"/>
      <c r="AZ2377" s="221"/>
    </row>
    <row r="2378" spans="1:52" x14ac:dyDescent="0.15">
      <c r="A2378" s="278"/>
      <c r="B2378" s="274"/>
      <c r="C2378" s="340"/>
      <c r="D2378" s="340"/>
      <c r="E2378" s="341"/>
      <c r="F2378" s="341"/>
      <c r="G2378" s="341"/>
      <c r="H2378" s="341"/>
      <c r="I2378" s="341"/>
      <c r="J2378" s="341"/>
      <c r="AH2378" s="221"/>
      <c r="AI2378" s="221"/>
      <c r="AJ2378" s="221"/>
      <c r="AK2378" s="221"/>
      <c r="AL2378" s="221"/>
      <c r="AM2378" s="221"/>
      <c r="AN2378" s="221"/>
      <c r="AO2378" s="221"/>
      <c r="AP2378" s="221"/>
      <c r="AQ2378" s="219"/>
      <c r="AR2378" s="219"/>
      <c r="AS2378" s="221"/>
      <c r="AT2378" s="221"/>
      <c r="AU2378" s="221"/>
      <c r="AV2378" s="221"/>
      <c r="AW2378" s="221"/>
      <c r="AX2378" s="221"/>
      <c r="AY2378" s="221"/>
      <c r="AZ2378" s="221"/>
    </row>
    <row r="2379" spans="1:52" x14ac:dyDescent="0.15">
      <c r="A2379" s="278"/>
      <c r="B2379" s="274"/>
      <c r="C2379" s="340"/>
      <c r="D2379" s="340"/>
      <c r="E2379" s="341"/>
      <c r="F2379" s="341"/>
      <c r="G2379" s="341"/>
      <c r="H2379" s="341"/>
      <c r="I2379" s="341"/>
      <c r="J2379" s="341"/>
      <c r="AH2379" s="221"/>
      <c r="AI2379" s="221"/>
      <c r="AJ2379" s="221"/>
      <c r="AK2379" s="221"/>
      <c r="AL2379" s="221"/>
      <c r="AM2379" s="221"/>
      <c r="AN2379" s="221"/>
      <c r="AO2379" s="221"/>
      <c r="AP2379" s="221"/>
      <c r="AQ2379" s="219"/>
      <c r="AR2379" s="219"/>
      <c r="AS2379" s="221"/>
      <c r="AT2379" s="221"/>
      <c r="AU2379" s="221"/>
      <c r="AV2379" s="221"/>
      <c r="AW2379" s="221"/>
      <c r="AX2379" s="221"/>
      <c r="AY2379" s="221"/>
      <c r="AZ2379" s="221"/>
    </row>
    <row r="2380" spans="1:52" x14ac:dyDescent="0.15">
      <c r="A2380" s="278"/>
      <c r="B2380" s="274"/>
      <c r="C2380" s="340"/>
      <c r="D2380" s="340"/>
      <c r="E2380" s="341"/>
      <c r="F2380" s="341"/>
      <c r="G2380" s="341"/>
      <c r="H2380" s="341"/>
      <c r="I2380" s="341"/>
      <c r="J2380" s="341"/>
      <c r="AH2380" s="221"/>
      <c r="AI2380" s="221"/>
      <c r="AJ2380" s="221"/>
      <c r="AK2380" s="221"/>
      <c r="AL2380" s="221"/>
      <c r="AM2380" s="221"/>
      <c r="AN2380" s="221"/>
      <c r="AO2380" s="221"/>
      <c r="AP2380" s="221"/>
      <c r="AQ2380" s="219"/>
      <c r="AR2380" s="219"/>
      <c r="AS2380" s="221"/>
      <c r="AT2380" s="221"/>
      <c r="AU2380" s="221"/>
      <c r="AV2380" s="221"/>
      <c r="AW2380" s="221"/>
      <c r="AX2380" s="221"/>
      <c r="AY2380" s="221"/>
      <c r="AZ2380" s="221"/>
    </row>
    <row r="2381" spans="1:52" x14ac:dyDescent="0.15">
      <c r="A2381" s="278"/>
      <c r="B2381" s="274"/>
      <c r="C2381" s="340"/>
      <c r="D2381" s="340"/>
      <c r="E2381" s="341"/>
      <c r="F2381" s="341"/>
      <c r="G2381" s="341"/>
      <c r="H2381" s="341"/>
      <c r="I2381" s="341"/>
      <c r="J2381" s="341"/>
      <c r="AH2381" s="221"/>
      <c r="AI2381" s="221"/>
      <c r="AJ2381" s="221"/>
      <c r="AK2381" s="221"/>
      <c r="AL2381" s="221"/>
      <c r="AM2381" s="221"/>
      <c r="AN2381" s="221"/>
      <c r="AO2381" s="221"/>
      <c r="AP2381" s="221"/>
      <c r="AQ2381" s="219"/>
      <c r="AR2381" s="219"/>
      <c r="AS2381" s="221"/>
      <c r="AT2381" s="221"/>
      <c r="AU2381" s="221"/>
      <c r="AV2381" s="221"/>
      <c r="AW2381" s="221"/>
      <c r="AX2381" s="221"/>
      <c r="AY2381" s="221"/>
      <c r="AZ2381" s="221"/>
    </row>
    <row r="2382" spans="1:52" x14ac:dyDescent="0.15">
      <c r="A2382" s="278"/>
      <c r="B2382" s="274"/>
      <c r="C2382" s="340"/>
      <c r="D2382" s="340"/>
      <c r="E2382" s="341"/>
      <c r="F2382" s="341"/>
      <c r="G2382" s="341"/>
      <c r="H2382" s="341"/>
      <c r="I2382" s="341"/>
      <c r="J2382" s="341"/>
      <c r="AH2382" s="221"/>
      <c r="AI2382" s="221"/>
      <c r="AJ2382" s="221"/>
      <c r="AK2382" s="221"/>
      <c r="AL2382" s="221"/>
      <c r="AM2382" s="221"/>
      <c r="AN2382" s="221"/>
      <c r="AO2382" s="221"/>
      <c r="AP2382" s="221"/>
      <c r="AQ2382" s="219"/>
      <c r="AR2382" s="219"/>
      <c r="AS2382" s="221"/>
      <c r="AT2382" s="221"/>
      <c r="AU2382" s="221"/>
      <c r="AV2382" s="221"/>
      <c r="AW2382" s="221"/>
      <c r="AX2382" s="221"/>
      <c r="AY2382" s="221"/>
      <c r="AZ2382" s="221"/>
    </row>
    <row r="2383" spans="1:52" x14ac:dyDescent="0.15">
      <c r="A2383" s="278"/>
      <c r="B2383" s="274"/>
      <c r="C2383" s="340"/>
      <c r="D2383" s="340"/>
      <c r="E2383" s="341"/>
      <c r="F2383" s="341"/>
      <c r="G2383" s="341"/>
      <c r="H2383" s="341"/>
      <c r="I2383" s="341"/>
      <c r="J2383" s="341"/>
      <c r="AH2383" s="221"/>
      <c r="AI2383" s="221"/>
      <c r="AJ2383" s="221"/>
      <c r="AK2383" s="221"/>
      <c r="AL2383" s="221"/>
      <c r="AM2383" s="221"/>
      <c r="AN2383" s="221"/>
      <c r="AO2383" s="221"/>
      <c r="AP2383" s="221"/>
      <c r="AQ2383" s="219"/>
      <c r="AR2383" s="219"/>
      <c r="AS2383" s="221"/>
      <c r="AT2383" s="221"/>
      <c r="AU2383" s="221"/>
      <c r="AV2383" s="221"/>
      <c r="AW2383" s="221"/>
      <c r="AX2383" s="221"/>
      <c r="AY2383" s="221"/>
      <c r="AZ2383" s="221"/>
    </row>
    <row r="2384" spans="1:52" x14ac:dyDescent="0.15">
      <c r="A2384" s="278"/>
      <c r="B2384" s="274"/>
      <c r="C2384" s="340"/>
      <c r="D2384" s="340"/>
      <c r="E2384" s="341"/>
      <c r="F2384" s="341"/>
      <c r="G2384" s="341"/>
      <c r="H2384" s="341"/>
      <c r="I2384" s="341"/>
      <c r="J2384" s="341"/>
      <c r="AH2384" s="221"/>
      <c r="AI2384" s="221"/>
      <c r="AJ2384" s="221"/>
      <c r="AK2384" s="221"/>
      <c r="AL2384" s="221"/>
      <c r="AM2384" s="221"/>
      <c r="AN2384" s="221"/>
      <c r="AO2384" s="221"/>
      <c r="AP2384" s="221"/>
      <c r="AQ2384" s="219"/>
      <c r="AR2384" s="219"/>
      <c r="AS2384" s="221"/>
      <c r="AT2384" s="221"/>
      <c r="AU2384" s="221"/>
      <c r="AV2384" s="221"/>
      <c r="AW2384" s="221"/>
      <c r="AX2384" s="221"/>
      <c r="AY2384" s="221"/>
      <c r="AZ2384" s="221"/>
    </row>
    <row r="2385" spans="1:52" x14ac:dyDescent="0.15">
      <c r="A2385" s="278"/>
      <c r="B2385" s="274"/>
      <c r="C2385" s="340"/>
      <c r="D2385" s="340"/>
      <c r="E2385" s="341"/>
      <c r="F2385" s="341"/>
      <c r="G2385" s="341"/>
      <c r="H2385" s="341"/>
      <c r="I2385" s="341"/>
      <c r="J2385" s="341"/>
      <c r="AH2385" s="221"/>
      <c r="AI2385" s="221"/>
      <c r="AJ2385" s="221"/>
      <c r="AK2385" s="221"/>
      <c r="AL2385" s="221"/>
      <c r="AM2385" s="221"/>
      <c r="AN2385" s="221"/>
      <c r="AO2385" s="221"/>
      <c r="AP2385" s="221"/>
      <c r="AQ2385" s="219"/>
      <c r="AR2385" s="219"/>
      <c r="AS2385" s="221"/>
      <c r="AT2385" s="221"/>
      <c r="AU2385" s="221"/>
      <c r="AV2385" s="221"/>
      <c r="AW2385" s="221"/>
      <c r="AX2385" s="221"/>
      <c r="AY2385" s="221"/>
      <c r="AZ2385" s="221"/>
    </row>
    <row r="2386" spans="1:52" x14ac:dyDescent="0.15">
      <c r="A2386" s="278"/>
      <c r="B2386" s="274"/>
      <c r="C2386" s="340"/>
      <c r="D2386" s="340"/>
      <c r="E2386" s="341"/>
      <c r="F2386" s="341"/>
      <c r="G2386" s="341"/>
      <c r="H2386" s="341"/>
      <c r="I2386" s="341"/>
      <c r="J2386" s="341"/>
      <c r="AH2386" s="221"/>
      <c r="AI2386" s="221"/>
      <c r="AJ2386" s="221"/>
      <c r="AK2386" s="221"/>
      <c r="AL2386" s="221"/>
      <c r="AM2386" s="221"/>
      <c r="AN2386" s="221"/>
      <c r="AO2386" s="221"/>
      <c r="AP2386" s="221"/>
      <c r="AQ2386" s="219"/>
      <c r="AR2386" s="219"/>
      <c r="AS2386" s="221"/>
      <c r="AT2386" s="221"/>
      <c r="AU2386" s="221"/>
      <c r="AV2386" s="221"/>
      <c r="AW2386" s="221"/>
      <c r="AX2386" s="221"/>
      <c r="AY2386" s="221"/>
      <c r="AZ2386" s="221"/>
    </row>
    <row r="2387" spans="1:52" x14ac:dyDescent="0.15">
      <c r="A2387" s="278"/>
      <c r="B2387" s="274"/>
      <c r="C2387" s="340"/>
      <c r="D2387" s="340"/>
      <c r="E2387" s="341"/>
      <c r="F2387" s="341"/>
      <c r="G2387" s="341"/>
      <c r="H2387" s="341"/>
      <c r="I2387" s="341"/>
      <c r="J2387" s="341"/>
      <c r="AH2387" s="221"/>
      <c r="AI2387" s="221"/>
      <c r="AJ2387" s="221"/>
      <c r="AK2387" s="221"/>
      <c r="AL2387" s="221"/>
      <c r="AM2387" s="221"/>
      <c r="AN2387" s="221"/>
      <c r="AO2387" s="221"/>
      <c r="AP2387" s="221"/>
      <c r="AQ2387" s="219"/>
      <c r="AR2387" s="219"/>
      <c r="AS2387" s="221"/>
      <c r="AT2387" s="221"/>
      <c r="AU2387" s="221"/>
      <c r="AV2387" s="221"/>
      <c r="AW2387" s="221"/>
      <c r="AX2387" s="221"/>
      <c r="AY2387" s="221"/>
      <c r="AZ2387" s="221"/>
    </row>
    <row r="2388" spans="1:52" x14ac:dyDescent="0.15">
      <c r="A2388" s="278"/>
      <c r="B2388" s="274"/>
      <c r="C2388" s="340"/>
      <c r="D2388" s="340"/>
      <c r="E2388" s="341"/>
      <c r="F2388" s="341"/>
      <c r="G2388" s="341"/>
      <c r="H2388" s="341"/>
      <c r="I2388" s="341"/>
      <c r="J2388" s="341"/>
      <c r="AH2388" s="221"/>
      <c r="AI2388" s="221"/>
      <c r="AJ2388" s="221"/>
      <c r="AK2388" s="221"/>
      <c r="AL2388" s="221"/>
      <c r="AM2388" s="221"/>
      <c r="AN2388" s="221"/>
      <c r="AO2388" s="221"/>
      <c r="AP2388" s="221"/>
      <c r="AQ2388" s="219"/>
      <c r="AR2388" s="219"/>
      <c r="AS2388" s="221"/>
      <c r="AT2388" s="221"/>
      <c r="AU2388" s="221"/>
      <c r="AV2388" s="221"/>
      <c r="AW2388" s="221"/>
      <c r="AX2388" s="221"/>
      <c r="AY2388" s="221"/>
      <c r="AZ2388" s="221"/>
    </row>
    <row r="2389" spans="1:52" x14ac:dyDescent="0.15">
      <c r="A2389" s="278"/>
      <c r="B2389" s="274"/>
      <c r="C2389" s="340"/>
      <c r="D2389" s="340"/>
      <c r="E2389" s="341"/>
      <c r="F2389" s="341"/>
      <c r="G2389" s="341"/>
      <c r="H2389" s="341"/>
      <c r="I2389" s="341"/>
      <c r="J2389" s="341"/>
      <c r="AH2389" s="221"/>
      <c r="AI2389" s="221"/>
      <c r="AJ2389" s="221"/>
      <c r="AK2389" s="221"/>
      <c r="AL2389" s="221"/>
      <c r="AM2389" s="221"/>
      <c r="AN2389" s="221"/>
      <c r="AO2389" s="221"/>
      <c r="AP2389" s="221"/>
      <c r="AQ2389" s="219"/>
      <c r="AR2389" s="219"/>
      <c r="AS2389" s="221"/>
      <c r="AT2389" s="221"/>
      <c r="AU2389" s="221"/>
      <c r="AV2389" s="221"/>
      <c r="AW2389" s="221"/>
      <c r="AX2389" s="221"/>
      <c r="AY2389" s="221"/>
      <c r="AZ2389" s="221"/>
    </row>
    <row r="2390" spans="1:52" x14ac:dyDescent="0.15">
      <c r="A2390" s="278"/>
      <c r="B2390" s="274"/>
      <c r="C2390" s="340"/>
      <c r="D2390" s="340"/>
      <c r="E2390" s="341"/>
      <c r="F2390" s="341"/>
      <c r="G2390" s="341"/>
      <c r="H2390" s="341"/>
      <c r="I2390" s="341"/>
      <c r="J2390" s="341"/>
      <c r="AH2390" s="221"/>
      <c r="AI2390" s="221"/>
      <c r="AJ2390" s="221"/>
      <c r="AK2390" s="221"/>
      <c r="AL2390" s="221"/>
      <c r="AM2390" s="221"/>
      <c r="AN2390" s="221"/>
      <c r="AO2390" s="221"/>
      <c r="AP2390" s="221"/>
      <c r="AQ2390" s="219"/>
      <c r="AR2390" s="219"/>
      <c r="AS2390" s="221"/>
      <c r="AT2390" s="221"/>
      <c r="AU2390" s="221"/>
      <c r="AV2390" s="221"/>
      <c r="AW2390" s="221"/>
      <c r="AX2390" s="221"/>
      <c r="AY2390" s="221"/>
      <c r="AZ2390" s="221"/>
    </row>
    <row r="2391" spans="1:52" x14ac:dyDescent="0.15">
      <c r="A2391" s="278"/>
      <c r="B2391" s="274"/>
      <c r="C2391" s="340"/>
      <c r="D2391" s="340"/>
      <c r="E2391" s="341"/>
      <c r="F2391" s="341"/>
      <c r="G2391" s="341"/>
      <c r="H2391" s="341"/>
      <c r="I2391" s="341"/>
      <c r="J2391" s="341"/>
      <c r="AH2391" s="221"/>
      <c r="AI2391" s="221"/>
      <c r="AJ2391" s="221"/>
      <c r="AK2391" s="221"/>
      <c r="AL2391" s="221"/>
      <c r="AM2391" s="221"/>
      <c r="AN2391" s="221"/>
      <c r="AO2391" s="221"/>
      <c r="AP2391" s="221"/>
      <c r="AQ2391" s="219"/>
      <c r="AR2391" s="219"/>
      <c r="AS2391" s="221"/>
      <c r="AT2391" s="221"/>
      <c r="AU2391" s="221"/>
      <c r="AV2391" s="221"/>
      <c r="AW2391" s="221"/>
      <c r="AX2391" s="221"/>
      <c r="AY2391" s="221"/>
      <c r="AZ2391" s="221"/>
    </row>
    <row r="2392" spans="1:52" x14ac:dyDescent="0.15">
      <c r="A2392" s="278"/>
      <c r="B2392" s="274"/>
      <c r="C2392" s="340"/>
      <c r="D2392" s="340"/>
      <c r="E2392" s="341"/>
      <c r="F2392" s="341"/>
      <c r="G2392" s="341"/>
      <c r="H2392" s="341"/>
      <c r="I2392" s="341"/>
      <c r="J2392" s="341"/>
      <c r="AH2392" s="221"/>
      <c r="AI2392" s="221"/>
      <c r="AJ2392" s="221"/>
      <c r="AK2392" s="221"/>
      <c r="AL2392" s="221"/>
      <c r="AM2392" s="221"/>
      <c r="AN2392" s="221"/>
      <c r="AO2392" s="221"/>
      <c r="AP2392" s="221"/>
      <c r="AQ2392" s="219"/>
      <c r="AR2392" s="219"/>
      <c r="AS2392" s="221"/>
      <c r="AT2392" s="221"/>
      <c r="AU2392" s="221"/>
      <c r="AV2392" s="221"/>
      <c r="AW2392" s="221"/>
      <c r="AX2392" s="221"/>
      <c r="AY2392" s="221"/>
      <c r="AZ2392" s="221"/>
    </row>
    <row r="2393" spans="1:52" x14ac:dyDescent="0.15">
      <c r="A2393" s="278"/>
      <c r="B2393" s="274"/>
      <c r="C2393" s="340"/>
      <c r="D2393" s="340"/>
      <c r="E2393" s="341"/>
      <c r="F2393" s="341"/>
      <c r="G2393" s="341"/>
      <c r="H2393" s="341"/>
      <c r="I2393" s="341"/>
      <c r="J2393" s="341"/>
      <c r="AH2393" s="221"/>
      <c r="AI2393" s="221"/>
      <c r="AJ2393" s="221"/>
      <c r="AK2393" s="221"/>
      <c r="AL2393" s="221"/>
      <c r="AM2393" s="221"/>
      <c r="AN2393" s="221"/>
      <c r="AO2393" s="221"/>
      <c r="AP2393" s="221"/>
      <c r="AQ2393" s="219"/>
      <c r="AR2393" s="219"/>
      <c r="AS2393" s="221"/>
      <c r="AT2393" s="221"/>
      <c r="AU2393" s="221"/>
      <c r="AV2393" s="221"/>
      <c r="AW2393" s="221"/>
      <c r="AX2393" s="221"/>
      <c r="AY2393" s="221"/>
      <c r="AZ2393" s="221"/>
    </row>
    <row r="2394" spans="1:52" x14ac:dyDescent="0.15">
      <c r="A2394" s="278"/>
      <c r="B2394" s="274"/>
      <c r="C2394" s="340"/>
      <c r="D2394" s="340"/>
      <c r="E2394" s="341"/>
      <c r="F2394" s="341"/>
      <c r="G2394" s="341"/>
      <c r="H2394" s="341"/>
      <c r="I2394" s="341"/>
      <c r="J2394" s="341"/>
      <c r="AH2394" s="221"/>
      <c r="AI2394" s="221"/>
      <c r="AJ2394" s="221"/>
      <c r="AK2394" s="221"/>
      <c r="AL2394" s="221"/>
      <c r="AM2394" s="221"/>
      <c r="AN2394" s="221"/>
      <c r="AO2394" s="221"/>
      <c r="AP2394" s="221"/>
      <c r="AQ2394" s="219"/>
      <c r="AR2394" s="219"/>
      <c r="AS2394" s="221"/>
      <c r="AT2394" s="221"/>
      <c r="AU2394" s="221"/>
      <c r="AV2394" s="221"/>
      <c r="AW2394" s="221"/>
      <c r="AX2394" s="221"/>
      <c r="AY2394" s="221"/>
      <c r="AZ2394" s="221"/>
    </row>
    <row r="2395" spans="1:52" x14ac:dyDescent="0.15">
      <c r="A2395" s="278"/>
      <c r="B2395" s="274"/>
      <c r="C2395" s="340"/>
      <c r="D2395" s="340"/>
      <c r="E2395" s="341"/>
      <c r="F2395" s="341"/>
      <c r="G2395" s="341"/>
      <c r="H2395" s="341"/>
      <c r="I2395" s="341"/>
      <c r="J2395" s="341"/>
      <c r="AH2395" s="221"/>
      <c r="AI2395" s="221"/>
      <c r="AJ2395" s="221"/>
      <c r="AK2395" s="221"/>
      <c r="AL2395" s="221"/>
      <c r="AM2395" s="221"/>
      <c r="AN2395" s="221"/>
      <c r="AO2395" s="221"/>
      <c r="AP2395" s="221"/>
      <c r="AQ2395" s="219"/>
      <c r="AR2395" s="219"/>
      <c r="AS2395" s="221"/>
      <c r="AT2395" s="221"/>
      <c r="AU2395" s="221"/>
      <c r="AV2395" s="221"/>
      <c r="AW2395" s="221"/>
      <c r="AX2395" s="221"/>
      <c r="AY2395" s="221"/>
      <c r="AZ2395" s="221"/>
    </row>
    <row r="2396" spans="1:52" x14ac:dyDescent="0.15">
      <c r="A2396" s="278"/>
      <c r="B2396" s="274"/>
      <c r="C2396" s="340"/>
      <c r="D2396" s="340"/>
      <c r="E2396" s="341"/>
      <c r="F2396" s="341"/>
      <c r="G2396" s="341"/>
      <c r="H2396" s="341"/>
      <c r="I2396" s="341"/>
      <c r="J2396" s="341"/>
      <c r="AH2396" s="221"/>
      <c r="AI2396" s="221"/>
      <c r="AJ2396" s="221"/>
      <c r="AK2396" s="221"/>
      <c r="AL2396" s="221"/>
      <c r="AM2396" s="221"/>
      <c r="AN2396" s="221"/>
      <c r="AO2396" s="221"/>
      <c r="AP2396" s="221"/>
      <c r="AQ2396" s="219"/>
      <c r="AR2396" s="219"/>
      <c r="AS2396" s="221"/>
      <c r="AT2396" s="221"/>
      <c r="AU2396" s="221"/>
      <c r="AV2396" s="221"/>
      <c r="AW2396" s="221"/>
      <c r="AX2396" s="221"/>
      <c r="AY2396" s="221"/>
      <c r="AZ2396" s="221"/>
    </row>
    <row r="2397" spans="1:52" x14ac:dyDescent="0.15">
      <c r="A2397" s="278"/>
      <c r="B2397" s="274"/>
      <c r="C2397" s="340"/>
      <c r="D2397" s="340"/>
      <c r="E2397" s="341"/>
      <c r="F2397" s="341"/>
      <c r="G2397" s="341"/>
      <c r="H2397" s="341"/>
      <c r="I2397" s="341"/>
      <c r="J2397" s="341"/>
      <c r="AH2397" s="221"/>
      <c r="AI2397" s="221"/>
      <c r="AJ2397" s="221"/>
      <c r="AK2397" s="221"/>
      <c r="AL2397" s="221"/>
      <c r="AM2397" s="221"/>
      <c r="AN2397" s="221"/>
      <c r="AO2397" s="221"/>
      <c r="AP2397" s="221"/>
      <c r="AQ2397" s="219"/>
      <c r="AR2397" s="219"/>
      <c r="AS2397" s="221"/>
      <c r="AT2397" s="221"/>
      <c r="AU2397" s="221"/>
      <c r="AV2397" s="221"/>
      <c r="AW2397" s="221"/>
      <c r="AX2397" s="221"/>
      <c r="AY2397" s="221"/>
      <c r="AZ2397" s="221"/>
    </row>
    <row r="2398" spans="1:52" x14ac:dyDescent="0.15">
      <c r="A2398" s="278"/>
      <c r="B2398" s="274"/>
      <c r="C2398" s="340"/>
      <c r="D2398" s="340"/>
      <c r="E2398" s="341"/>
      <c r="F2398" s="341"/>
      <c r="G2398" s="341"/>
      <c r="H2398" s="341"/>
      <c r="I2398" s="341"/>
      <c r="J2398" s="341"/>
      <c r="AH2398" s="221"/>
      <c r="AI2398" s="221"/>
      <c r="AJ2398" s="221"/>
      <c r="AK2398" s="221"/>
      <c r="AL2398" s="221"/>
      <c r="AM2398" s="221"/>
      <c r="AN2398" s="221"/>
      <c r="AO2398" s="221"/>
      <c r="AP2398" s="221"/>
      <c r="AQ2398" s="219"/>
      <c r="AR2398" s="219"/>
      <c r="AS2398" s="221"/>
      <c r="AT2398" s="221"/>
      <c r="AU2398" s="221"/>
      <c r="AV2398" s="221"/>
      <c r="AW2398" s="221"/>
      <c r="AX2398" s="221"/>
      <c r="AY2398" s="221"/>
      <c r="AZ2398" s="221"/>
    </row>
    <row r="2399" spans="1:52" x14ac:dyDescent="0.15">
      <c r="A2399" s="278"/>
      <c r="B2399" s="274"/>
      <c r="C2399" s="340"/>
      <c r="D2399" s="340"/>
      <c r="E2399" s="341"/>
      <c r="F2399" s="341"/>
      <c r="G2399" s="341"/>
      <c r="H2399" s="341"/>
      <c r="I2399" s="341"/>
      <c r="J2399" s="341"/>
      <c r="AH2399" s="221"/>
      <c r="AI2399" s="221"/>
      <c r="AJ2399" s="221"/>
      <c r="AK2399" s="221"/>
      <c r="AL2399" s="221"/>
      <c r="AM2399" s="221"/>
      <c r="AN2399" s="221"/>
      <c r="AO2399" s="221"/>
      <c r="AP2399" s="221"/>
      <c r="AQ2399" s="219"/>
      <c r="AR2399" s="219"/>
      <c r="AS2399" s="221"/>
      <c r="AT2399" s="221"/>
      <c r="AU2399" s="221"/>
      <c r="AV2399" s="221"/>
      <c r="AW2399" s="221"/>
      <c r="AX2399" s="221"/>
      <c r="AY2399" s="221"/>
      <c r="AZ2399" s="221"/>
    </row>
    <row r="2400" spans="1:52" x14ac:dyDescent="0.15">
      <c r="A2400" s="278"/>
      <c r="B2400" s="274"/>
      <c r="C2400" s="340"/>
      <c r="D2400" s="340"/>
      <c r="E2400" s="341"/>
      <c r="F2400" s="341"/>
      <c r="G2400" s="341"/>
      <c r="H2400" s="341"/>
      <c r="I2400" s="341"/>
      <c r="J2400" s="341"/>
      <c r="AH2400" s="221"/>
      <c r="AI2400" s="221"/>
      <c r="AJ2400" s="221"/>
      <c r="AK2400" s="221"/>
      <c r="AL2400" s="221"/>
      <c r="AM2400" s="221"/>
      <c r="AN2400" s="221"/>
      <c r="AO2400" s="221"/>
      <c r="AP2400" s="221"/>
      <c r="AQ2400" s="219"/>
      <c r="AR2400" s="219"/>
      <c r="AS2400" s="221"/>
      <c r="AT2400" s="221"/>
      <c r="AU2400" s="221"/>
      <c r="AV2400" s="221"/>
      <c r="AW2400" s="221"/>
      <c r="AX2400" s="221"/>
      <c r="AY2400" s="221"/>
      <c r="AZ2400" s="221"/>
    </row>
    <row r="2401" spans="1:52" x14ac:dyDescent="0.15">
      <c r="A2401" s="278"/>
      <c r="B2401" s="274"/>
      <c r="C2401" s="340"/>
      <c r="D2401" s="340"/>
      <c r="E2401" s="341"/>
      <c r="F2401" s="341"/>
      <c r="G2401" s="341"/>
      <c r="H2401" s="341"/>
      <c r="I2401" s="341"/>
      <c r="J2401" s="341"/>
      <c r="AH2401" s="221"/>
      <c r="AI2401" s="221"/>
      <c r="AJ2401" s="221"/>
      <c r="AK2401" s="221"/>
      <c r="AL2401" s="221"/>
      <c r="AM2401" s="221"/>
      <c r="AN2401" s="221"/>
      <c r="AO2401" s="221"/>
      <c r="AP2401" s="221"/>
      <c r="AQ2401" s="219"/>
      <c r="AR2401" s="219"/>
      <c r="AS2401" s="221"/>
      <c r="AT2401" s="221"/>
      <c r="AU2401" s="221"/>
      <c r="AV2401" s="221"/>
      <c r="AW2401" s="221"/>
      <c r="AX2401" s="221"/>
      <c r="AY2401" s="221"/>
      <c r="AZ2401" s="221"/>
    </row>
    <row r="2402" spans="1:52" x14ac:dyDescent="0.15">
      <c r="A2402" s="278"/>
      <c r="B2402" s="274"/>
      <c r="C2402" s="340"/>
      <c r="D2402" s="340"/>
      <c r="E2402" s="341"/>
      <c r="F2402" s="341"/>
      <c r="G2402" s="341"/>
      <c r="H2402" s="341"/>
      <c r="I2402" s="341"/>
      <c r="J2402" s="341"/>
      <c r="AH2402" s="221"/>
      <c r="AI2402" s="221"/>
      <c r="AJ2402" s="221"/>
      <c r="AK2402" s="221"/>
      <c r="AL2402" s="221"/>
      <c r="AM2402" s="221"/>
      <c r="AN2402" s="221"/>
      <c r="AO2402" s="221"/>
      <c r="AP2402" s="221"/>
      <c r="AQ2402" s="219"/>
      <c r="AR2402" s="219"/>
      <c r="AS2402" s="221"/>
      <c r="AT2402" s="221"/>
      <c r="AU2402" s="221"/>
      <c r="AV2402" s="221"/>
      <c r="AW2402" s="221"/>
      <c r="AX2402" s="221"/>
      <c r="AY2402" s="221"/>
      <c r="AZ2402" s="221"/>
    </row>
    <row r="2403" spans="1:52" x14ac:dyDescent="0.15">
      <c r="A2403" s="278"/>
      <c r="B2403" s="274"/>
      <c r="C2403" s="340"/>
      <c r="D2403" s="340"/>
      <c r="E2403" s="341"/>
      <c r="F2403" s="341"/>
      <c r="G2403" s="341"/>
      <c r="H2403" s="341"/>
      <c r="I2403" s="341"/>
      <c r="J2403" s="341"/>
      <c r="AH2403" s="221"/>
      <c r="AI2403" s="221"/>
      <c r="AJ2403" s="221"/>
      <c r="AK2403" s="221"/>
      <c r="AL2403" s="221"/>
      <c r="AM2403" s="221"/>
      <c r="AN2403" s="221"/>
      <c r="AO2403" s="221"/>
      <c r="AP2403" s="221"/>
      <c r="AQ2403" s="219"/>
      <c r="AR2403" s="219"/>
      <c r="AS2403" s="221"/>
      <c r="AT2403" s="221"/>
      <c r="AU2403" s="221"/>
      <c r="AV2403" s="221"/>
      <c r="AW2403" s="221"/>
      <c r="AX2403" s="221"/>
      <c r="AY2403" s="221"/>
      <c r="AZ2403" s="221"/>
    </row>
    <row r="2404" spans="1:52" x14ac:dyDescent="0.15">
      <c r="A2404" s="278"/>
      <c r="B2404" s="274"/>
      <c r="C2404" s="340"/>
      <c r="D2404" s="340"/>
      <c r="E2404" s="341"/>
      <c r="F2404" s="341"/>
      <c r="G2404" s="341"/>
      <c r="H2404" s="341"/>
      <c r="I2404" s="341"/>
      <c r="J2404" s="341"/>
      <c r="AH2404" s="221"/>
      <c r="AI2404" s="221"/>
      <c r="AJ2404" s="221"/>
      <c r="AK2404" s="221"/>
      <c r="AL2404" s="221"/>
      <c r="AM2404" s="221"/>
      <c r="AN2404" s="221"/>
      <c r="AO2404" s="221"/>
      <c r="AP2404" s="221"/>
      <c r="AQ2404" s="219"/>
      <c r="AR2404" s="219"/>
      <c r="AS2404" s="221"/>
      <c r="AT2404" s="221"/>
      <c r="AU2404" s="221"/>
      <c r="AV2404" s="221"/>
      <c r="AW2404" s="221"/>
      <c r="AX2404" s="221"/>
      <c r="AY2404" s="221"/>
      <c r="AZ2404" s="221"/>
    </row>
    <row r="2405" spans="1:52" x14ac:dyDescent="0.15">
      <c r="A2405" s="278"/>
      <c r="B2405" s="274"/>
      <c r="C2405" s="340"/>
      <c r="D2405" s="340"/>
      <c r="E2405" s="341"/>
      <c r="F2405" s="341"/>
      <c r="G2405" s="341"/>
      <c r="H2405" s="341"/>
      <c r="I2405" s="341"/>
      <c r="J2405" s="341"/>
      <c r="AH2405" s="221"/>
      <c r="AI2405" s="221"/>
      <c r="AJ2405" s="221"/>
      <c r="AK2405" s="221"/>
      <c r="AL2405" s="221"/>
      <c r="AM2405" s="221"/>
      <c r="AN2405" s="221"/>
      <c r="AO2405" s="221"/>
      <c r="AP2405" s="221"/>
      <c r="AQ2405" s="219"/>
      <c r="AR2405" s="219"/>
      <c r="AS2405" s="221"/>
      <c r="AT2405" s="221"/>
      <c r="AU2405" s="221"/>
      <c r="AV2405" s="221"/>
      <c r="AW2405" s="221"/>
      <c r="AX2405" s="221"/>
      <c r="AY2405" s="221"/>
      <c r="AZ2405" s="221"/>
    </row>
    <row r="2406" spans="1:52" x14ac:dyDescent="0.15">
      <c r="A2406" s="278"/>
      <c r="B2406" s="274"/>
      <c r="C2406" s="340"/>
      <c r="D2406" s="340"/>
      <c r="E2406" s="341"/>
      <c r="F2406" s="341"/>
      <c r="G2406" s="341"/>
      <c r="H2406" s="341"/>
      <c r="I2406" s="341"/>
      <c r="J2406" s="341"/>
      <c r="AH2406" s="221"/>
      <c r="AI2406" s="221"/>
      <c r="AJ2406" s="221"/>
      <c r="AK2406" s="221"/>
      <c r="AL2406" s="221"/>
      <c r="AM2406" s="221"/>
      <c r="AN2406" s="221"/>
      <c r="AO2406" s="221"/>
      <c r="AP2406" s="221"/>
      <c r="AQ2406" s="219"/>
      <c r="AR2406" s="219"/>
      <c r="AS2406" s="221"/>
      <c r="AT2406" s="221"/>
      <c r="AU2406" s="221"/>
      <c r="AV2406" s="221"/>
      <c r="AW2406" s="221"/>
      <c r="AX2406" s="221"/>
      <c r="AY2406" s="221"/>
      <c r="AZ2406" s="221"/>
    </row>
    <row r="2407" spans="1:52" x14ac:dyDescent="0.15">
      <c r="A2407" s="278"/>
      <c r="B2407" s="274"/>
      <c r="C2407" s="340"/>
      <c r="D2407" s="340"/>
      <c r="E2407" s="341"/>
      <c r="F2407" s="341"/>
      <c r="G2407" s="341"/>
      <c r="H2407" s="341"/>
      <c r="I2407" s="341"/>
      <c r="J2407" s="341"/>
      <c r="AH2407" s="221"/>
      <c r="AI2407" s="221"/>
      <c r="AJ2407" s="221"/>
      <c r="AK2407" s="221"/>
      <c r="AL2407" s="221"/>
      <c r="AM2407" s="221"/>
      <c r="AN2407" s="221"/>
      <c r="AO2407" s="221"/>
      <c r="AP2407" s="221"/>
      <c r="AQ2407" s="219"/>
      <c r="AR2407" s="219"/>
      <c r="AS2407" s="221"/>
      <c r="AT2407" s="221"/>
      <c r="AU2407" s="221"/>
      <c r="AV2407" s="221"/>
      <c r="AW2407" s="221"/>
      <c r="AX2407" s="221"/>
      <c r="AY2407" s="221"/>
      <c r="AZ2407" s="221"/>
    </row>
    <row r="2408" spans="1:52" x14ac:dyDescent="0.15">
      <c r="A2408" s="278"/>
      <c r="B2408" s="274"/>
      <c r="C2408" s="340"/>
      <c r="D2408" s="340"/>
      <c r="E2408" s="341"/>
      <c r="F2408" s="341"/>
      <c r="G2408" s="341"/>
      <c r="H2408" s="341"/>
      <c r="I2408" s="341"/>
      <c r="J2408" s="341"/>
      <c r="AH2408" s="221"/>
      <c r="AI2408" s="221"/>
      <c r="AJ2408" s="221"/>
      <c r="AK2408" s="221"/>
      <c r="AL2408" s="221"/>
      <c r="AM2408" s="221"/>
      <c r="AN2408" s="221"/>
      <c r="AO2408" s="221"/>
      <c r="AP2408" s="221"/>
      <c r="AQ2408" s="219"/>
      <c r="AR2408" s="219"/>
      <c r="AS2408" s="221"/>
      <c r="AT2408" s="221"/>
      <c r="AU2408" s="221"/>
      <c r="AV2408" s="221"/>
      <c r="AW2408" s="221"/>
      <c r="AX2408" s="221"/>
      <c r="AY2408" s="221"/>
      <c r="AZ2408" s="221"/>
    </row>
    <row r="2409" spans="1:52" x14ac:dyDescent="0.15">
      <c r="A2409" s="278"/>
      <c r="B2409" s="274"/>
      <c r="C2409" s="340"/>
      <c r="D2409" s="340"/>
      <c r="E2409" s="341"/>
      <c r="F2409" s="341"/>
      <c r="G2409" s="341"/>
      <c r="H2409" s="341"/>
      <c r="I2409" s="341"/>
      <c r="J2409" s="341"/>
      <c r="AH2409" s="221"/>
      <c r="AI2409" s="221"/>
      <c r="AJ2409" s="221"/>
      <c r="AK2409" s="221"/>
      <c r="AL2409" s="221"/>
      <c r="AM2409" s="221"/>
      <c r="AN2409" s="221"/>
      <c r="AO2409" s="221"/>
      <c r="AP2409" s="221"/>
      <c r="AQ2409" s="219"/>
      <c r="AR2409" s="219"/>
      <c r="AS2409" s="221"/>
      <c r="AT2409" s="221"/>
      <c r="AU2409" s="221"/>
      <c r="AV2409" s="221"/>
      <c r="AW2409" s="221"/>
      <c r="AX2409" s="221"/>
      <c r="AY2409" s="221"/>
      <c r="AZ2409" s="221"/>
    </row>
    <row r="2410" spans="1:52" x14ac:dyDescent="0.15">
      <c r="A2410" s="278"/>
      <c r="B2410" s="274"/>
      <c r="C2410" s="340"/>
      <c r="D2410" s="340"/>
      <c r="E2410" s="341"/>
      <c r="F2410" s="341"/>
      <c r="G2410" s="341"/>
      <c r="H2410" s="341"/>
      <c r="I2410" s="341"/>
      <c r="J2410" s="341"/>
      <c r="AH2410" s="221"/>
      <c r="AI2410" s="221"/>
      <c r="AJ2410" s="221"/>
      <c r="AK2410" s="221"/>
      <c r="AL2410" s="221"/>
      <c r="AM2410" s="221"/>
      <c r="AN2410" s="221"/>
      <c r="AO2410" s="221"/>
      <c r="AP2410" s="221"/>
      <c r="AQ2410" s="219"/>
      <c r="AR2410" s="219"/>
      <c r="AS2410" s="221"/>
      <c r="AT2410" s="221"/>
      <c r="AU2410" s="221"/>
      <c r="AV2410" s="221"/>
      <c r="AW2410" s="221"/>
      <c r="AX2410" s="221"/>
      <c r="AY2410" s="221"/>
      <c r="AZ2410" s="221"/>
    </row>
    <row r="2411" spans="1:52" x14ac:dyDescent="0.15">
      <c r="A2411" s="278"/>
      <c r="B2411" s="274"/>
      <c r="C2411" s="340"/>
      <c r="D2411" s="340"/>
      <c r="E2411" s="341"/>
      <c r="F2411" s="341"/>
      <c r="G2411" s="341"/>
      <c r="H2411" s="341"/>
      <c r="I2411" s="341"/>
      <c r="J2411" s="341"/>
      <c r="AH2411" s="221"/>
      <c r="AI2411" s="221"/>
      <c r="AJ2411" s="221"/>
      <c r="AK2411" s="221"/>
      <c r="AL2411" s="221"/>
      <c r="AM2411" s="221"/>
      <c r="AN2411" s="221"/>
      <c r="AO2411" s="221"/>
      <c r="AP2411" s="221"/>
      <c r="AQ2411" s="219"/>
      <c r="AR2411" s="219"/>
      <c r="AS2411" s="221"/>
      <c r="AT2411" s="221"/>
      <c r="AU2411" s="221"/>
      <c r="AV2411" s="221"/>
      <c r="AW2411" s="221"/>
      <c r="AX2411" s="221"/>
      <c r="AY2411" s="221"/>
      <c r="AZ2411" s="221"/>
    </row>
    <row r="2412" spans="1:52" x14ac:dyDescent="0.15">
      <c r="A2412" s="278"/>
      <c r="B2412" s="274"/>
      <c r="C2412" s="340"/>
      <c r="D2412" s="340"/>
      <c r="E2412" s="341"/>
      <c r="F2412" s="341"/>
      <c r="G2412" s="341"/>
      <c r="H2412" s="341"/>
      <c r="I2412" s="341"/>
      <c r="J2412" s="341"/>
      <c r="AH2412" s="221"/>
      <c r="AI2412" s="221"/>
      <c r="AJ2412" s="221"/>
      <c r="AK2412" s="221"/>
      <c r="AL2412" s="221"/>
      <c r="AM2412" s="221"/>
      <c r="AN2412" s="221"/>
      <c r="AO2412" s="221"/>
      <c r="AP2412" s="221"/>
      <c r="AQ2412" s="219"/>
      <c r="AR2412" s="219"/>
      <c r="AS2412" s="221"/>
      <c r="AT2412" s="221"/>
      <c r="AU2412" s="221"/>
      <c r="AV2412" s="221"/>
      <c r="AW2412" s="221"/>
      <c r="AX2412" s="221"/>
      <c r="AY2412" s="221"/>
      <c r="AZ2412" s="221"/>
    </row>
    <row r="2413" spans="1:52" x14ac:dyDescent="0.15">
      <c r="A2413" s="278"/>
      <c r="B2413" s="274"/>
      <c r="C2413" s="340"/>
      <c r="D2413" s="340"/>
      <c r="E2413" s="341"/>
      <c r="F2413" s="341"/>
      <c r="G2413" s="341"/>
      <c r="H2413" s="341"/>
      <c r="I2413" s="341"/>
      <c r="J2413" s="341"/>
      <c r="AH2413" s="221"/>
      <c r="AI2413" s="221"/>
      <c r="AJ2413" s="221"/>
      <c r="AK2413" s="221"/>
      <c r="AL2413" s="221"/>
      <c r="AM2413" s="221"/>
      <c r="AN2413" s="221"/>
      <c r="AO2413" s="221"/>
      <c r="AP2413" s="221"/>
      <c r="AQ2413" s="219"/>
      <c r="AR2413" s="219"/>
      <c r="AS2413" s="221"/>
      <c r="AT2413" s="221"/>
      <c r="AU2413" s="221"/>
      <c r="AV2413" s="221"/>
      <c r="AW2413" s="221"/>
      <c r="AX2413" s="221"/>
      <c r="AY2413" s="221"/>
      <c r="AZ2413" s="221"/>
    </row>
    <row r="2414" spans="1:52" x14ac:dyDescent="0.15">
      <c r="A2414" s="278"/>
      <c r="B2414" s="274"/>
      <c r="C2414" s="340"/>
      <c r="D2414" s="340"/>
      <c r="E2414" s="341"/>
      <c r="F2414" s="341"/>
      <c r="G2414" s="341"/>
      <c r="H2414" s="341"/>
      <c r="I2414" s="341"/>
      <c r="J2414" s="341"/>
      <c r="AH2414" s="221"/>
      <c r="AI2414" s="221"/>
      <c r="AJ2414" s="221"/>
      <c r="AK2414" s="221"/>
      <c r="AL2414" s="221"/>
      <c r="AM2414" s="221"/>
      <c r="AN2414" s="221"/>
      <c r="AO2414" s="221"/>
      <c r="AP2414" s="221"/>
      <c r="AQ2414" s="219"/>
      <c r="AR2414" s="219"/>
      <c r="AS2414" s="221"/>
      <c r="AT2414" s="221"/>
      <c r="AU2414" s="221"/>
      <c r="AV2414" s="221"/>
      <c r="AW2414" s="221"/>
      <c r="AX2414" s="221"/>
      <c r="AY2414" s="221"/>
      <c r="AZ2414" s="221"/>
    </row>
    <row r="2415" spans="1:52" x14ac:dyDescent="0.15">
      <c r="A2415" s="278"/>
      <c r="B2415" s="274"/>
      <c r="C2415" s="340"/>
      <c r="D2415" s="340"/>
      <c r="E2415" s="341"/>
      <c r="F2415" s="341"/>
      <c r="G2415" s="341"/>
      <c r="H2415" s="341"/>
      <c r="I2415" s="341"/>
      <c r="J2415" s="341"/>
      <c r="AH2415" s="221"/>
      <c r="AI2415" s="221"/>
      <c r="AJ2415" s="221"/>
      <c r="AK2415" s="221"/>
      <c r="AL2415" s="221"/>
      <c r="AM2415" s="221"/>
      <c r="AN2415" s="221"/>
      <c r="AO2415" s="221"/>
      <c r="AP2415" s="221"/>
      <c r="AQ2415" s="219"/>
      <c r="AR2415" s="219"/>
      <c r="AS2415" s="221"/>
      <c r="AT2415" s="221"/>
      <c r="AU2415" s="221"/>
      <c r="AV2415" s="221"/>
      <c r="AW2415" s="221"/>
      <c r="AX2415" s="221"/>
      <c r="AY2415" s="221"/>
      <c r="AZ2415" s="221"/>
    </row>
    <row r="2416" spans="1:52" x14ac:dyDescent="0.15">
      <c r="A2416" s="278"/>
      <c r="B2416" s="274"/>
      <c r="C2416" s="340"/>
      <c r="D2416" s="340"/>
      <c r="E2416" s="341"/>
      <c r="F2416" s="341"/>
      <c r="G2416" s="341"/>
      <c r="H2416" s="341"/>
      <c r="I2416" s="341"/>
      <c r="J2416" s="341"/>
      <c r="AH2416" s="221"/>
      <c r="AI2416" s="221"/>
      <c r="AJ2416" s="221"/>
      <c r="AK2416" s="221"/>
      <c r="AL2416" s="221"/>
      <c r="AM2416" s="221"/>
      <c r="AN2416" s="221"/>
      <c r="AO2416" s="221"/>
      <c r="AP2416" s="221"/>
      <c r="AQ2416" s="219"/>
      <c r="AR2416" s="219"/>
      <c r="AS2416" s="221"/>
      <c r="AT2416" s="221"/>
      <c r="AU2416" s="221"/>
      <c r="AV2416" s="221"/>
      <c r="AW2416" s="221"/>
      <c r="AX2416" s="221"/>
      <c r="AY2416" s="221"/>
      <c r="AZ2416" s="221"/>
    </row>
    <row r="2417" spans="1:52" x14ac:dyDescent="0.15">
      <c r="A2417" s="278"/>
      <c r="B2417" s="274"/>
      <c r="C2417" s="340"/>
      <c r="D2417" s="340"/>
      <c r="E2417" s="341"/>
      <c r="F2417" s="341"/>
      <c r="G2417" s="341"/>
      <c r="H2417" s="341"/>
      <c r="I2417" s="341"/>
      <c r="J2417" s="341"/>
      <c r="AH2417" s="221"/>
      <c r="AI2417" s="221"/>
      <c r="AJ2417" s="221"/>
      <c r="AK2417" s="221"/>
      <c r="AL2417" s="221"/>
      <c r="AM2417" s="221"/>
      <c r="AN2417" s="221"/>
      <c r="AO2417" s="221"/>
      <c r="AP2417" s="221"/>
      <c r="AQ2417" s="219"/>
      <c r="AR2417" s="219"/>
      <c r="AS2417" s="221"/>
      <c r="AT2417" s="221"/>
      <c r="AU2417" s="221"/>
      <c r="AV2417" s="221"/>
      <c r="AW2417" s="221"/>
      <c r="AX2417" s="221"/>
      <c r="AY2417" s="221"/>
      <c r="AZ2417" s="221"/>
    </row>
    <row r="2418" spans="1:52" x14ac:dyDescent="0.15">
      <c r="A2418" s="278"/>
      <c r="B2418" s="274"/>
      <c r="C2418" s="340"/>
      <c r="D2418" s="340"/>
      <c r="E2418" s="341"/>
      <c r="F2418" s="341"/>
      <c r="G2418" s="341"/>
      <c r="H2418" s="341"/>
      <c r="I2418" s="341"/>
      <c r="J2418" s="341"/>
      <c r="AH2418" s="221"/>
      <c r="AI2418" s="221"/>
      <c r="AJ2418" s="221"/>
      <c r="AK2418" s="221"/>
      <c r="AL2418" s="221"/>
      <c r="AM2418" s="221"/>
      <c r="AN2418" s="221"/>
      <c r="AO2418" s="221"/>
      <c r="AP2418" s="221"/>
      <c r="AQ2418" s="219"/>
      <c r="AR2418" s="219"/>
      <c r="AS2418" s="221"/>
      <c r="AT2418" s="221"/>
      <c r="AU2418" s="221"/>
      <c r="AV2418" s="221"/>
      <c r="AW2418" s="221"/>
      <c r="AX2418" s="221"/>
      <c r="AY2418" s="221"/>
      <c r="AZ2418" s="221"/>
    </row>
    <row r="2419" spans="1:52" x14ac:dyDescent="0.15">
      <c r="A2419" s="278"/>
      <c r="B2419" s="274"/>
      <c r="C2419" s="340"/>
      <c r="D2419" s="340"/>
      <c r="E2419" s="341"/>
      <c r="F2419" s="341"/>
      <c r="G2419" s="341"/>
      <c r="H2419" s="341"/>
      <c r="I2419" s="341"/>
      <c r="J2419" s="341"/>
      <c r="AH2419" s="221"/>
      <c r="AI2419" s="221"/>
      <c r="AJ2419" s="221"/>
      <c r="AK2419" s="221"/>
      <c r="AL2419" s="221"/>
      <c r="AM2419" s="221"/>
      <c r="AN2419" s="221"/>
      <c r="AO2419" s="221"/>
      <c r="AP2419" s="221"/>
      <c r="AQ2419" s="219"/>
      <c r="AR2419" s="219"/>
      <c r="AS2419" s="221"/>
      <c r="AT2419" s="221"/>
      <c r="AU2419" s="221"/>
      <c r="AV2419" s="221"/>
      <c r="AW2419" s="221"/>
      <c r="AX2419" s="221"/>
      <c r="AY2419" s="221"/>
      <c r="AZ2419" s="221"/>
    </row>
    <row r="2420" spans="1:52" x14ac:dyDescent="0.15">
      <c r="A2420" s="278"/>
      <c r="B2420" s="274"/>
      <c r="C2420" s="340"/>
      <c r="D2420" s="340"/>
      <c r="E2420" s="341"/>
      <c r="F2420" s="341"/>
      <c r="G2420" s="341"/>
      <c r="H2420" s="341"/>
      <c r="I2420" s="341"/>
      <c r="J2420" s="341"/>
      <c r="AH2420" s="221"/>
      <c r="AI2420" s="221"/>
      <c r="AJ2420" s="221"/>
      <c r="AK2420" s="221"/>
      <c r="AL2420" s="221"/>
      <c r="AM2420" s="221"/>
      <c r="AN2420" s="221"/>
      <c r="AO2420" s="221"/>
      <c r="AP2420" s="221"/>
      <c r="AQ2420" s="219"/>
      <c r="AR2420" s="219"/>
      <c r="AS2420" s="221"/>
      <c r="AT2420" s="221"/>
      <c r="AU2420" s="221"/>
      <c r="AV2420" s="221"/>
      <c r="AW2420" s="221"/>
      <c r="AX2420" s="221"/>
      <c r="AY2420" s="221"/>
      <c r="AZ2420" s="221"/>
    </row>
    <row r="2421" spans="1:52" x14ac:dyDescent="0.15">
      <c r="A2421" s="278"/>
      <c r="B2421" s="274"/>
      <c r="C2421" s="340"/>
      <c r="D2421" s="340"/>
      <c r="E2421" s="341"/>
      <c r="F2421" s="341"/>
      <c r="G2421" s="341"/>
      <c r="H2421" s="341"/>
      <c r="I2421" s="341"/>
      <c r="J2421" s="341"/>
      <c r="AH2421" s="221"/>
      <c r="AI2421" s="221"/>
      <c r="AJ2421" s="221"/>
      <c r="AK2421" s="221"/>
      <c r="AL2421" s="221"/>
      <c r="AM2421" s="221"/>
      <c r="AN2421" s="221"/>
      <c r="AO2421" s="221"/>
      <c r="AP2421" s="221"/>
      <c r="AQ2421" s="219"/>
      <c r="AR2421" s="219"/>
      <c r="AS2421" s="221"/>
      <c r="AT2421" s="221"/>
      <c r="AU2421" s="221"/>
      <c r="AV2421" s="221"/>
      <c r="AW2421" s="221"/>
      <c r="AX2421" s="221"/>
      <c r="AY2421" s="221"/>
      <c r="AZ2421" s="221"/>
    </row>
    <row r="2422" spans="1:52" x14ac:dyDescent="0.15">
      <c r="A2422" s="278"/>
      <c r="B2422" s="274"/>
      <c r="C2422" s="340"/>
      <c r="D2422" s="340"/>
      <c r="E2422" s="341"/>
      <c r="F2422" s="341"/>
      <c r="G2422" s="341"/>
      <c r="H2422" s="341"/>
      <c r="I2422" s="341"/>
      <c r="J2422" s="341"/>
      <c r="AH2422" s="221"/>
      <c r="AI2422" s="221"/>
      <c r="AJ2422" s="221"/>
      <c r="AK2422" s="221"/>
      <c r="AL2422" s="221"/>
      <c r="AM2422" s="221"/>
      <c r="AN2422" s="221"/>
      <c r="AO2422" s="221"/>
      <c r="AP2422" s="221"/>
      <c r="AQ2422" s="219"/>
      <c r="AR2422" s="219"/>
      <c r="AS2422" s="221"/>
      <c r="AT2422" s="221"/>
      <c r="AU2422" s="221"/>
      <c r="AV2422" s="221"/>
      <c r="AW2422" s="221"/>
      <c r="AX2422" s="221"/>
      <c r="AY2422" s="221"/>
      <c r="AZ2422" s="221"/>
    </row>
    <row r="2423" spans="1:52" x14ac:dyDescent="0.15">
      <c r="A2423" s="278"/>
      <c r="B2423" s="274"/>
      <c r="C2423" s="340"/>
      <c r="D2423" s="340"/>
      <c r="E2423" s="341"/>
      <c r="F2423" s="341"/>
      <c r="G2423" s="341"/>
      <c r="H2423" s="341"/>
      <c r="I2423" s="341"/>
      <c r="J2423" s="341"/>
      <c r="AH2423" s="221"/>
      <c r="AI2423" s="221"/>
      <c r="AJ2423" s="221"/>
      <c r="AK2423" s="221"/>
      <c r="AL2423" s="221"/>
      <c r="AM2423" s="221"/>
      <c r="AN2423" s="221"/>
      <c r="AO2423" s="221"/>
      <c r="AP2423" s="221"/>
      <c r="AQ2423" s="219"/>
      <c r="AR2423" s="219"/>
      <c r="AS2423" s="221"/>
      <c r="AT2423" s="221"/>
      <c r="AU2423" s="221"/>
      <c r="AV2423" s="221"/>
      <c r="AW2423" s="221"/>
      <c r="AX2423" s="221"/>
      <c r="AY2423" s="221"/>
      <c r="AZ2423" s="221"/>
    </row>
    <row r="2424" spans="1:52" x14ac:dyDescent="0.15">
      <c r="A2424" s="278"/>
      <c r="B2424" s="274"/>
      <c r="C2424" s="340"/>
      <c r="D2424" s="340"/>
      <c r="E2424" s="341"/>
      <c r="F2424" s="341"/>
      <c r="G2424" s="341"/>
      <c r="H2424" s="341"/>
      <c r="I2424" s="341"/>
      <c r="J2424" s="341"/>
      <c r="AH2424" s="221"/>
      <c r="AI2424" s="221"/>
      <c r="AJ2424" s="221"/>
      <c r="AK2424" s="221"/>
      <c r="AL2424" s="221"/>
      <c r="AM2424" s="221"/>
      <c r="AN2424" s="221"/>
      <c r="AO2424" s="221"/>
      <c r="AP2424" s="221"/>
      <c r="AQ2424" s="219"/>
      <c r="AR2424" s="219"/>
      <c r="AS2424" s="221"/>
      <c r="AT2424" s="221"/>
      <c r="AU2424" s="221"/>
      <c r="AV2424" s="221"/>
      <c r="AW2424" s="221"/>
      <c r="AX2424" s="221"/>
      <c r="AY2424" s="221"/>
      <c r="AZ2424" s="221"/>
    </row>
    <row r="2425" spans="1:52" x14ac:dyDescent="0.15">
      <c r="A2425" s="278"/>
      <c r="B2425" s="274"/>
      <c r="C2425" s="340"/>
      <c r="D2425" s="340"/>
      <c r="E2425" s="341"/>
      <c r="F2425" s="341"/>
      <c r="G2425" s="341"/>
      <c r="H2425" s="341"/>
      <c r="I2425" s="341"/>
      <c r="J2425" s="341"/>
      <c r="AH2425" s="221"/>
      <c r="AI2425" s="221"/>
      <c r="AJ2425" s="221"/>
      <c r="AK2425" s="221"/>
      <c r="AL2425" s="221"/>
      <c r="AM2425" s="221"/>
      <c r="AN2425" s="221"/>
      <c r="AO2425" s="221"/>
      <c r="AP2425" s="221"/>
      <c r="AQ2425" s="219"/>
      <c r="AR2425" s="219"/>
      <c r="AS2425" s="221"/>
      <c r="AT2425" s="221"/>
      <c r="AU2425" s="221"/>
      <c r="AV2425" s="221"/>
      <c r="AW2425" s="221"/>
      <c r="AX2425" s="221"/>
      <c r="AY2425" s="221"/>
      <c r="AZ2425" s="221"/>
    </row>
    <row r="2426" spans="1:52" x14ac:dyDescent="0.15">
      <c r="A2426" s="278"/>
      <c r="B2426" s="274"/>
      <c r="C2426" s="340"/>
      <c r="D2426" s="340"/>
      <c r="E2426" s="341"/>
      <c r="F2426" s="341"/>
      <c r="G2426" s="341"/>
      <c r="H2426" s="341"/>
      <c r="I2426" s="341"/>
      <c r="J2426" s="341"/>
      <c r="AH2426" s="221"/>
      <c r="AI2426" s="221"/>
      <c r="AJ2426" s="221"/>
      <c r="AK2426" s="221"/>
      <c r="AL2426" s="221"/>
      <c r="AM2426" s="221"/>
      <c r="AN2426" s="221"/>
      <c r="AO2426" s="221"/>
      <c r="AP2426" s="221"/>
      <c r="AQ2426" s="219"/>
      <c r="AR2426" s="219"/>
      <c r="AS2426" s="221"/>
      <c r="AT2426" s="221"/>
      <c r="AU2426" s="221"/>
      <c r="AV2426" s="221"/>
      <c r="AW2426" s="221"/>
      <c r="AX2426" s="221"/>
      <c r="AY2426" s="221"/>
      <c r="AZ2426" s="221"/>
    </row>
    <row r="2427" spans="1:52" x14ac:dyDescent="0.15">
      <c r="A2427" s="278"/>
      <c r="B2427" s="274"/>
      <c r="C2427" s="340"/>
      <c r="D2427" s="340"/>
      <c r="E2427" s="341"/>
      <c r="F2427" s="341"/>
      <c r="G2427" s="341"/>
      <c r="H2427" s="341"/>
      <c r="I2427" s="341"/>
      <c r="J2427" s="341"/>
      <c r="AH2427" s="221"/>
      <c r="AI2427" s="221"/>
      <c r="AJ2427" s="221"/>
      <c r="AK2427" s="221"/>
      <c r="AL2427" s="221"/>
      <c r="AM2427" s="221"/>
      <c r="AN2427" s="221"/>
      <c r="AO2427" s="221"/>
      <c r="AP2427" s="221"/>
      <c r="AQ2427" s="219"/>
      <c r="AR2427" s="219"/>
      <c r="AS2427" s="221"/>
      <c r="AT2427" s="221"/>
      <c r="AU2427" s="221"/>
      <c r="AV2427" s="221"/>
      <c r="AW2427" s="221"/>
      <c r="AX2427" s="221"/>
      <c r="AY2427" s="221"/>
      <c r="AZ2427" s="221"/>
    </row>
    <row r="2428" spans="1:52" x14ac:dyDescent="0.15">
      <c r="A2428" s="278"/>
      <c r="B2428" s="274"/>
      <c r="C2428" s="340"/>
      <c r="D2428" s="340"/>
      <c r="E2428" s="341"/>
      <c r="F2428" s="341"/>
      <c r="G2428" s="341"/>
      <c r="H2428" s="341"/>
      <c r="I2428" s="341"/>
      <c r="J2428" s="341"/>
      <c r="AH2428" s="221"/>
      <c r="AI2428" s="221"/>
      <c r="AJ2428" s="221"/>
      <c r="AK2428" s="221"/>
      <c r="AL2428" s="221"/>
      <c r="AM2428" s="221"/>
      <c r="AN2428" s="221"/>
      <c r="AO2428" s="221"/>
      <c r="AP2428" s="221"/>
      <c r="AQ2428" s="219"/>
      <c r="AR2428" s="219"/>
      <c r="AS2428" s="221"/>
      <c r="AT2428" s="221"/>
      <c r="AU2428" s="221"/>
      <c r="AV2428" s="221"/>
      <c r="AW2428" s="221"/>
      <c r="AX2428" s="221"/>
      <c r="AY2428" s="221"/>
      <c r="AZ2428" s="221"/>
    </row>
    <row r="2429" spans="1:52" x14ac:dyDescent="0.15">
      <c r="A2429" s="278"/>
      <c r="B2429" s="274"/>
      <c r="C2429" s="340"/>
      <c r="D2429" s="340"/>
      <c r="E2429" s="341"/>
      <c r="F2429" s="341"/>
      <c r="G2429" s="341"/>
      <c r="H2429" s="341"/>
      <c r="I2429" s="341"/>
      <c r="J2429" s="341"/>
      <c r="AH2429" s="221"/>
      <c r="AI2429" s="221"/>
      <c r="AJ2429" s="221"/>
      <c r="AK2429" s="221"/>
      <c r="AL2429" s="221"/>
      <c r="AM2429" s="221"/>
      <c r="AN2429" s="221"/>
      <c r="AO2429" s="221"/>
      <c r="AP2429" s="221"/>
      <c r="AQ2429" s="219"/>
      <c r="AR2429" s="219"/>
      <c r="AS2429" s="221"/>
      <c r="AT2429" s="221"/>
      <c r="AU2429" s="221"/>
      <c r="AV2429" s="221"/>
      <c r="AW2429" s="221"/>
      <c r="AX2429" s="221"/>
      <c r="AY2429" s="221"/>
      <c r="AZ2429" s="221"/>
    </row>
    <row r="2430" spans="1:52" x14ac:dyDescent="0.15">
      <c r="A2430" s="278"/>
      <c r="B2430" s="274"/>
      <c r="C2430" s="340"/>
      <c r="D2430" s="340"/>
      <c r="E2430" s="341"/>
      <c r="F2430" s="341"/>
      <c r="G2430" s="341"/>
      <c r="H2430" s="341"/>
      <c r="I2430" s="341"/>
      <c r="J2430" s="341"/>
      <c r="AH2430" s="221"/>
      <c r="AI2430" s="221"/>
      <c r="AJ2430" s="221"/>
      <c r="AK2430" s="221"/>
      <c r="AL2430" s="221"/>
      <c r="AM2430" s="221"/>
      <c r="AN2430" s="221"/>
      <c r="AO2430" s="221"/>
      <c r="AP2430" s="221"/>
      <c r="AQ2430" s="219"/>
      <c r="AR2430" s="219"/>
      <c r="AS2430" s="221"/>
      <c r="AT2430" s="221"/>
      <c r="AU2430" s="221"/>
      <c r="AV2430" s="221"/>
      <c r="AW2430" s="221"/>
      <c r="AX2430" s="221"/>
      <c r="AY2430" s="221"/>
      <c r="AZ2430" s="221"/>
    </row>
    <row r="2431" spans="1:52" x14ac:dyDescent="0.15">
      <c r="A2431" s="278"/>
      <c r="B2431" s="274"/>
      <c r="C2431" s="340"/>
      <c r="D2431" s="340"/>
      <c r="E2431" s="341"/>
      <c r="F2431" s="341"/>
      <c r="G2431" s="341"/>
      <c r="H2431" s="341"/>
      <c r="I2431" s="341"/>
      <c r="J2431" s="341"/>
      <c r="AH2431" s="221"/>
      <c r="AI2431" s="221"/>
      <c r="AJ2431" s="221"/>
      <c r="AK2431" s="221"/>
      <c r="AL2431" s="221"/>
      <c r="AM2431" s="221"/>
      <c r="AN2431" s="221"/>
      <c r="AO2431" s="221"/>
      <c r="AP2431" s="221"/>
      <c r="AQ2431" s="219"/>
      <c r="AR2431" s="219"/>
      <c r="AS2431" s="221"/>
      <c r="AT2431" s="221"/>
      <c r="AU2431" s="221"/>
      <c r="AV2431" s="221"/>
      <c r="AW2431" s="221"/>
      <c r="AX2431" s="221"/>
      <c r="AY2431" s="221"/>
      <c r="AZ2431" s="221"/>
    </row>
    <row r="2432" spans="1:52" x14ac:dyDescent="0.15">
      <c r="A2432" s="278"/>
      <c r="B2432" s="274"/>
      <c r="C2432" s="340"/>
      <c r="D2432" s="340"/>
      <c r="E2432" s="341"/>
      <c r="F2432" s="341"/>
      <c r="G2432" s="341"/>
      <c r="H2432" s="341"/>
      <c r="I2432" s="341"/>
      <c r="J2432" s="341"/>
      <c r="AH2432" s="221"/>
      <c r="AI2432" s="221"/>
      <c r="AJ2432" s="221"/>
      <c r="AK2432" s="221"/>
      <c r="AL2432" s="221"/>
      <c r="AM2432" s="221"/>
      <c r="AN2432" s="221"/>
      <c r="AO2432" s="221"/>
      <c r="AP2432" s="221"/>
      <c r="AQ2432" s="219"/>
      <c r="AR2432" s="219"/>
      <c r="AS2432" s="221"/>
      <c r="AT2432" s="221"/>
      <c r="AU2432" s="221"/>
      <c r="AV2432" s="221"/>
      <c r="AW2432" s="221"/>
      <c r="AX2432" s="221"/>
      <c r="AY2432" s="221"/>
      <c r="AZ2432" s="221"/>
    </row>
    <row r="2433" spans="1:52" x14ac:dyDescent="0.15">
      <c r="A2433" s="278"/>
      <c r="B2433" s="274"/>
      <c r="C2433" s="340"/>
      <c r="D2433" s="340"/>
      <c r="E2433" s="341"/>
      <c r="F2433" s="341"/>
      <c r="G2433" s="341"/>
      <c r="H2433" s="341"/>
      <c r="I2433" s="341"/>
      <c r="J2433" s="341"/>
      <c r="AH2433" s="221"/>
      <c r="AI2433" s="221"/>
      <c r="AJ2433" s="221"/>
      <c r="AK2433" s="221"/>
      <c r="AL2433" s="221"/>
      <c r="AM2433" s="221"/>
      <c r="AN2433" s="221"/>
      <c r="AO2433" s="221"/>
      <c r="AP2433" s="221"/>
      <c r="AQ2433" s="219"/>
      <c r="AR2433" s="219"/>
      <c r="AS2433" s="221"/>
      <c r="AT2433" s="221"/>
      <c r="AU2433" s="221"/>
      <c r="AV2433" s="221"/>
      <c r="AW2433" s="221"/>
      <c r="AX2433" s="221"/>
      <c r="AY2433" s="221"/>
      <c r="AZ2433" s="221"/>
    </row>
    <row r="2434" spans="1:52" x14ac:dyDescent="0.15">
      <c r="A2434" s="278"/>
      <c r="B2434" s="274"/>
      <c r="C2434" s="340"/>
      <c r="D2434" s="340"/>
      <c r="E2434" s="341"/>
      <c r="F2434" s="341"/>
      <c r="G2434" s="341"/>
      <c r="H2434" s="341"/>
      <c r="I2434" s="341"/>
      <c r="J2434" s="341"/>
      <c r="AH2434" s="221"/>
      <c r="AI2434" s="221"/>
      <c r="AJ2434" s="221"/>
      <c r="AK2434" s="221"/>
      <c r="AL2434" s="221"/>
      <c r="AM2434" s="221"/>
      <c r="AN2434" s="221"/>
      <c r="AO2434" s="221"/>
      <c r="AP2434" s="221"/>
      <c r="AQ2434" s="219"/>
      <c r="AR2434" s="219"/>
      <c r="AS2434" s="221"/>
      <c r="AT2434" s="221"/>
      <c r="AU2434" s="221"/>
      <c r="AV2434" s="221"/>
      <c r="AW2434" s="221"/>
      <c r="AX2434" s="221"/>
      <c r="AY2434" s="221"/>
      <c r="AZ2434" s="221"/>
    </row>
    <row r="2435" spans="1:52" x14ac:dyDescent="0.15">
      <c r="A2435" s="278"/>
      <c r="B2435" s="274"/>
      <c r="C2435" s="340"/>
      <c r="D2435" s="340"/>
      <c r="E2435" s="341"/>
      <c r="F2435" s="341"/>
      <c r="G2435" s="341"/>
      <c r="H2435" s="341"/>
      <c r="I2435" s="341"/>
      <c r="J2435" s="341"/>
      <c r="AH2435" s="221"/>
      <c r="AI2435" s="221"/>
      <c r="AJ2435" s="221"/>
      <c r="AK2435" s="221"/>
      <c r="AL2435" s="221"/>
      <c r="AM2435" s="221"/>
      <c r="AN2435" s="221"/>
      <c r="AO2435" s="221"/>
      <c r="AP2435" s="221"/>
      <c r="AQ2435" s="219"/>
      <c r="AR2435" s="219"/>
      <c r="AS2435" s="221"/>
      <c r="AT2435" s="221"/>
      <c r="AU2435" s="221"/>
      <c r="AV2435" s="221"/>
      <c r="AW2435" s="221"/>
      <c r="AX2435" s="221"/>
      <c r="AY2435" s="221"/>
      <c r="AZ2435" s="221"/>
    </row>
    <row r="2436" spans="1:52" x14ac:dyDescent="0.15">
      <c r="A2436" s="278"/>
      <c r="B2436" s="274"/>
      <c r="C2436" s="340"/>
      <c r="D2436" s="340"/>
      <c r="E2436" s="341"/>
      <c r="F2436" s="341"/>
      <c r="G2436" s="341"/>
      <c r="H2436" s="341"/>
      <c r="I2436" s="341"/>
      <c r="J2436" s="341"/>
      <c r="AH2436" s="221"/>
      <c r="AI2436" s="221"/>
      <c r="AJ2436" s="221"/>
      <c r="AK2436" s="221"/>
      <c r="AL2436" s="221"/>
      <c r="AM2436" s="221"/>
      <c r="AN2436" s="221"/>
      <c r="AO2436" s="221"/>
      <c r="AP2436" s="221"/>
      <c r="AQ2436" s="219"/>
      <c r="AR2436" s="219"/>
      <c r="AS2436" s="221"/>
      <c r="AT2436" s="221"/>
      <c r="AU2436" s="221"/>
      <c r="AV2436" s="221"/>
      <c r="AW2436" s="221"/>
      <c r="AX2436" s="221"/>
      <c r="AY2436" s="221"/>
      <c r="AZ2436" s="221"/>
    </row>
    <row r="2437" spans="1:52" x14ac:dyDescent="0.15">
      <c r="A2437" s="278"/>
      <c r="B2437" s="274"/>
      <c r="C2437" s="340"/>
      <c r="D2437" s="340"/>
      <c r="E2437" s="341"/>
      <c r="F2437" s="341"/>
      <c r="G2437" s="341"/>
      <c r="H2437" s="341"/>
      <c r="I2437" s="341"/>
      <c r="J2437" s="341"/>
      <c r="AH2437" s="221"/>
      <c r="AI2437" s="221"/>
      <c r="AJ2437" s="221"/>
      <c r="AK2437" s="221"/>
      <c r="AL2437" s="221"/>
      <c r="AM2437" s="221"/>
      <c r="AN2437" s="221"/>
      <c r="AO2437" s="221"/>
      <c r="AP2437" s="221"/>
      <c r="AQ2437" s="219"/>
      <c r="AR2437" s="219"/>
      <c r="AS2437" s="221"/>
      <c r="AT2437" s="221"/>
      <c r="AU2437" s="221"/>
      <c r="AV2437" s="221"/>
      <c r="AW2437" s="221"/>
      <c r="AX2437" s="221"/>
      <c r="AY2437" s="221"/>
      <c r="AZ2437" s="221"/>
    </row>
    <row r="2438" spans="1:52" x14ac:dyDescent="0.15">
      <c r="A2438" s="278"/>
      <c r="B2438" s="274"/>
      <c r="C2438" s="340"/>
      <c r="D2438" s="340"/>
      <c r="E2438" s="341"/>
      <c r="F2438" s="341"/>
      <c r="G2438" s="341"/>
      <c r="H2438" s="341"/>
      <c r="I2438" s="341"/>
      <c r="J2438" s="341"/>
      <c r="AH2438" s="221"/>
      <c r="AI2438" s="221"/>
      <c r="AJ2438" s="221"/>
      <c r="AK2438" s="221"/>
      <c r="AL2438" s="221"/>
      <c r="AM2438" s="221"/>
      <c r="AN2438" s="221"/>
      <c r="AO2438" s="221"/>
      <c r="AP2438" s="221"/>
      <c r="AQ2438" s="219"/>
      <c r="AR2438" s="219"/>
      <c r="AS2438" s="221"/>
      <c r="AT2438" s="221"/>
      <c r="AU2438" s="221"/>
      <c r="AV2438" s="221"/>
      <c r="AW2438" s="221"/>
      <c r="AX2438" s="221"/>
      <c r="AY2438" s="221"/>
      <c r="AZ2438" s="221"/>
    </row>
    <row r="2439" spans="1:52" x14ac:dyDescent="0.15">
      <c r="A2439" s="278"/>
      <c r="B2439" s="274"/>
      <c r="C2439" s="340"/>
      <c r="D2439" s="340"/>
      <c r="E2439" s="341"/>
      <c r="F2439" s="341"/>
      <c r="G2439" s="341"/>
      <c r="H2439" s="341"/>
      <c r="I2439" s="341"/>
      <c r="J2439" s="341"/>
      <c r="AH2439" s="221"/>
      <c r="AI2439" s="221"/>
      <c r="AJ2439" s="221"/>
      <c r="AK2439" s="221"/>
      <c r="AL2439" s="221"/>
      <c r="AM2439" s="221"/>
      <c r="AN2439" s="221"/>
      <c r="AO2439" s="221"/>
      <c r="AP2439" s="221"/>
      <c r="AQ2439" s="219"/>
      <c r="AR2439" s="219"/>
      <c r="AS2439" s="221"/>
      <c r="AT2439" s="221"/>
      <c r="AU2439" s="221"/>
      <c r="AV2439" s="221"/>
      <c r="AW2439" s="221"/>
      <c r="AX2439" s="221"/>
      <c r="AY2439" s="221"/>
      <c r="AZ2439" s="221"/>
    </row>
    <row r="2440" spans="1:52" x14ac:dyDescent="0.15">
      <c r="A2440" s="278"/>
      <c r="B2440" s="274"/>
      <c r="C2440" s="340"/>
      <c r="D2440" s="340"/>
      <c r="E2440" s="341"/>
      <c r="F2440" s="341"/>
      <c r="G2440" s="341"/>
      <c r="H2440" s="341"/>
      <c r="I2440" s="341"/>
      <c r="J2440" s="341"/>
      <c r="AH2440" s="221"/>
      <c r="AI2440" s="221"/>
      <c r="AJ2440" s="221"/>
      <c r="AK2440" s="221"/>
      <c r="AL2440" s="221"/>
      <c r="AM2440" s="221"/>
      <c r="AN2440" s="221"/>
      <c r="AO2440" s="221"/>
      <c r="AP2440" s="221"/>
      <c r="AQ2440" s="219"/>
      <c r="AR2440" s="219"/>
      <c r="AS2440" s="221"/>
      <c r="AT2440" s="221"/>
      <c r="AU2440" s="221"/>
      <c r="AV2440" s="221"/>
      <c r="AW2440" s="221"/>
      <c r="AX2440" s="221"/>
      <c r="AY2440" s="221"/>
      <c r="AZ2440" s="221"/>
    </row>
    <row r="2441" spans="1:52" x14ac:dyDescent="0.15">
      <c r="A2441" s="278"/>
      <c r="B2441" s="274"/>
      <c r="C2441" s="340"/>
      <c r="D2441" s="340"/>
      <c r="E2441" s="341"/>
      <c r="F2441" s="341"/>
      <c r="G2441" s="341"/>
      <c r="H2441" s="341"/>
      <c r="I2441" s="341"/>
      <c r="J2441" s="341"/>
      <c r="AH2441" s="221"/>
      <c r="AI2441" s="221"/>
      <c r="AJ2441" s="221"/>
      <c r="AK2441" s="221"/>
      <c r="AL2441" s="221"/>
      <c r="AM2441" s="221"/>
      <c r="AN2441" s="221"/>
      <c r="AO2441" s="221"/>
      <c r="AP2441" s="221"/>
      <c r="AQ2441" s="219"/>
      <c r="AR2441" s="219"/>
      <c r="AS2441" s="221"/>
      <c r="AT2441" s="221"/>
      <c r="AU2441" s="221"/>
      <c r="AV2441" s="221"/>
      <c r="AW2441" s="221"/>
      <c r="AX2441" s="221"/>
      <c r="AY2441" s="221"/>
      <c r="AZ2441" s="221"/>
    </row>
    <row r="2442" spans="1:52" x14ac:dyDescent="0.15">
      <c r="A2442" s="278"/>
      <c r="B2442" s="274"/>
      <c r="C2442" s="340"/>
      <c r="D2442" s="340"/>
      <c r="E2442" s="341"/>
      <c r="F2442" s="341"/>
      <c r="G2442" s="341"/>
      <c r="H2442" s="341"/>
      <c r="I2442" s="341"/>
      <c r="J2442" s="341"/>
      <c r="AH2442" s="221"/>
      <c r="AI2442" s="221"/>
      <c r="AJ2442" s="221"/>
      <c r="AK2442" s="221"/>
      <c r="AL2442" s="221"/>
      <c r="AM2442" s="221"/>
      <c r="AN2442" s="221"/>
      <c r="AO2442" s="221"/>
      <c r="AP2442" s="221"/>
      <c r="AQ2442" s="219"/>
      <c r="AR2442" s="219"/>
      <c r="AS2442" s="221"/>
      <c r="AT2442" s="221"/>
      <c r="AU2442" s="221"/>
      <c r="AV2442" s="221"/>
      <c r="AW2442" s="221"/>
      <c r="AX2442" s="221"/>
      <c r="AY2442" s="221"/>
      <c r="AZ2442" s="221"/>
    </row>
    <row r="2443" spans="1:52" x14ac:dyDescent="0.15">
      <c r="A2443" s="278"/>
      <c r="B2443" s="274"/>
      <c r="C2443" s="340"/>
      <c r="D2443" s="340"/>
      <c r="E2443" s="341"/>
      <c r="F2443" s="341"/>
      <c r="G2443" s="341"/>
      <c r="H2443" s="341"/>
      <c r="I2443" s="341"/>
      <c r="J2443" s="341"/>
      <c r="AH2443" s="221"/>
      <c r="AI2443" s="221"/>
      <c r="AJ2443" s="221"/>
      <c r="AK2443" s="221"/>
      <c r="AL2443" s="221"/>
      <c r="AM2443" s="221"/>
      <c r="AN2443" s="221"/>
      <c r="AO2443" s="221"/>
      <c r="AP2443" s="221"/>
      <c r="AQ2443" s="219"/>
      <c r="AR2443" s="219"/>
      <c r="AS2443" s="221"/>
      <c r="AT2443" s="221"/>
      <c r="AU2443" s="221"/>
      <c r="AV2443" s="221"/>
      <c r="AW2443" s="221"/>
      <c r="AX2443" s="221"/>
      <c r="AY2443" s="221"/>
      <c r="AZ2443" s="221"/>
    </row>
    <row r="2444" spans="1:52" x14ac:dyDescent="0.15">
      <c r="A2444" s="278"/>
      <c r="B2444" s="274"/>
      <c r="C2444" s="340"/>
      <c r="D2444" s="340"/>
      <c r="E2444" s="341"/>
      <c r="F2444" s="341"/>
      <c r="G2444" s="341"/>
      <c r="H2444" s="341"/>
      <c r="I2444" s="341"/>
      <c r="J2444" s="341"/>
      <c r="AH2444" s="221"/>
      <c r="AI2444" s="221"/>
      <c r="AJ2444" s="221"/>
      <c r="AK2444" s="221"/>
      <c r="AL2444" s="221"/>
      <c r="AM2444" s="221"/>
      <c r="AN2444" s="221"/>
      <c r="AO2444" s="221"/>
      <c r="AP2444" s="221"/>
      <c r="AQ2444" s="219"/>
      <c r="AR2444" s="219"/>
      <c r="AS2444" s="221"/>
      <c r="AT2444" s="221"/>
      <c r="AU2444" s="221"/>
      <c r="AV2444" s="221"/>
      <c r="AW2444" s="221"/>
      <c r="AX2444" s="221"/>
      <c r="AY2444" s="221"/>
      <c r="AZ2444" s="221"/>
    </row>
    <row r="2445" spans="1:52" x14ac:dyDescent="0.15">
      <c r="A2445" s="278"/>
      <c r="B2445" s="274"/>
      <c r="C2445" s="340"/>
      <c r="D2445" s="340"/>
      <c r="E2445" s="341"/>
      <c r="F2445" s="341"/>
      <c r="G2445" s="341"/>
      <c r="H2445" s="341"/>
      <c r="I2445" s="341"/>
      <c r="J2445" s="341"/>
      <c r="AH2445" s="221"/>
      <c r="AI2445" s="221"/>
      <c r="AJ2445" s="221"/>
      <c r="AK2445" s="221"/>
      <c r="AL2445" s="221"/>
      <c r="AM2445" s="221"/>
      <c r="AN2445" s="221"/>
      <c r="AO2445" s="221"/>
      <c r="AP2445" s="221"/>
      <c r="AQ2445" s="219"/>
      <c r="AR2445" s="219"/>
      <c r="AS2445" s="221"/>
      <c r="AT2445" s="221"/>
      <c r="AU2445" s="221"/>
      <c r="AV2445" s="221"/>
      <c r="AW2445" s="221"/>
      <c r="AX2445" s="221"/>
      <c r="AY2445" s="221"/>
      <c r="AZ2445" s="221"/>
    </row>
    <row r="2446" spans="1:52" x14ac:dyDescent="0.15">
      <c r="A2446" s="278"/>
      <c r="B2446" s="274"/>
      <c r="C2446" s="340"/>
      <c r="D2446" s="340"/>
      <c r="E2446" s="341"/>
      <c r="F2446" s="341"/>
      <c r="G2446" s="341"/>
      <c r="H2446" s="341"/>
      <c r="I2446" s="341"/>
      <c r="J2446" s="341"/>
      <c r="AH2446" s="221"/>
      <c r="AI2446" s="221"/>
      <c r="AJ2446" s="221"/>
      <c r="AK2446" s="221"/>
      <c r="AL2446" s="221"/>
      <c r="AM2446" s="221"/>
      <c r="AN2446" s="221"/>
      <c r="AO2446" s="221"/>
      <c r="AP2446" s="221"/>
      <c r="AQ2446" s="219"/>
      <c r="AR2446" s="219"/>
      <c r="AS2446" s="221"/>
      <c r="AT2446" s="221"/>
      <c r="AU2446" s="221"/>
      <c r="AV2446" s="221"/>
      <c r="AW2446" s="221"/>
      <c r="AX2446" s="221"/>
      <c r="AY2446" s="221"/>
      <c r="AZ2446" s="221"/>
    </row>
    <row r="2447" spans="1:52" x14ac:dyDescent="0.15">
      <c r="A2447" s="278"/>
      <c r="B2447" s="274"/>
      <c r="C2447" s="340"/>
      <c r="D2447" s="340"/>
      <c r="E2447" s="341"/>
      <c r="F2447" s="341"/>
      <c r="G2447" s="341"/>
      <c r="H2447" s="341"/>
      <c r="I2447" s="341"/>
      <c r="J2447" s="341"/>
      <c r="AH2447" s="221"/>
      <c r="AI2447" s="221"/>
      <c r="AJ2447" s="221"/>
      <c r="AK2447" s="221"/>
      <c r="AL2447" s="221"/>
      <c r="AM2447" s="221"/>
      <c r="AN2447" s="221"/>
      <c r="AO2447" s="221"/>
      <c r="AP2447" s="221"/>
      <c r="AQ2447" s="219"/>
      <c r="AR2447" s="219"/>
      <c r="AS2447" s="221"/>
      <c r="AT2447" s="221"/>
      <c r="AU2447" s="221"/>
      <c r="AV2447" s="221"/>
      <c r="AW2447" s="221"/>
      <c r="AX2447" s="221"/>
      <c r="AY2447" s="221"/>
      <c r="AZ2447" s="221"/>
    </row>
    <row r="2448" spans="1:52" x14ac:dyDescent="0.15">
      <c r="A2448" s="278"/>
      <c r="B2448" s="274"/>
      <c r="C2448" s="340"/>
      <c r="D2448" s="340"/>
      <c r="E2448" s="341"/>
      <c r="F2448" s="341"/>
      <c r="G2448" s="341"/>
      <c r="H2448" s="341"/>
      <c r="I2448" s="341"/>
      <c r="J2448" s="341"/>
      <c r="AH2448" s="221"/>
      <c r="AI2448" s="221"/>
      <c r="AJ2448" s="221"/>
      <c r="AK2448" s="221"/>
      <c r="AL2448" s="221"/>
      <c r="AM2448" s="221"/>
      <c r="AN2448" s="221"/>
      <c r="AO2448" s="221"/>
      <c r="AP2448" s="221"/>
      <c r="AQ2448" s="219"/>
      <c r="AR2448" s="219"/>
      <c r="AS2448" s="221"/>
      <c r="AT2448" s="221"/>
      <c r="AU2448" s="221"/>
      <c r="AV2448" s="221"/>
      <c r="AW2448" s="221"/>
      <c r="AX2448" s="221"/>
      <c r="AY2448" s="221"/>
      <c r="AZ2448" s="221"/>
    </row>
    <row r="2449" spans="1:52" x14ac:dyDescent="0.15">
      <c r="A2449" s="278"/>
      <c r="B2449" s="274"/>
      <c r="C2449" s="340"/>
      <c r="D2449" s="340"/>
      <c r="E2449" s="341"/>
      <c r="F2449" s="341"/>
      <c r="G2449" s="341"/>
      <c r="H2449" s="341"/>
      <c r="I2449" s="341"/>
      <c r="J2449" s="341"/>
      <c r="AH2449" s="221"/>
      <c r="AI2449" s="221"/>
      <c r="AJ2449" s="221"/>
      <c r="AK2449" s="221"/>
      <c r="AL2449" s="221"/>
      <c r="AM2449" s="221"/>
      <c r="AN2449" s="221"/>
      <c r="AO2449" s="221"/>
      <c r="AP2449" s="221"/>
      <c r="AQ2449" s="219"/>
      <c r="AR2449" s="219"/>
      <c r="AS2449" s="221"/>
      <c r="AT2449" s="221"/>
      <c r="AU2449" s="221"/>
      <c r="AV2449" s="221"/>
      <c r="AW2449" s="221"/>
      <c r="AX2449" s="221"/>
      <c r="AY2449" s="221"/>
      <c r="AZ2449" s="221"/>
    </row>
    <row r="2450" spans="1:52" x14ac:dyDescent="0.15">
      <c r="A2450" s="278"/>
      <c r="B2450" s="274"/>
      <c r="C2450" s="340"/>
      <c r="D2450" s="340"/>
      <c r="E2450" s="341"/>
      <c r="F2450" s="341"/>
      <c r="G2450" s="341"/>
      <c r="H2450" s="341"/>
      <c r="I2450" s="341"/>
      <c r="J2450" s="341"/>
      <c r="AH2450" s="221"/>
      <c r="AI2450" s="221"/>
      <c r="AJ2450" s="221"/>
      <c r="AK2450" s="221"/>
      <c r="AL2450" s="221"/>
      <c r="AM2450" s="221"/>
      <c r="AN2450" s="221"/>
      <c r="AO2450" s="221"/>
      <c r="AP2450" s="221"/>
      <c r="AQ2450" s="219"/>
      <c r="AR2450" s="219"/>
      <c r="AS2450" s="221"/>
      <c r="AT2450" s="221"/>
      <c r="AU2450" s="221"/>
      <c r="AV2450" s="221"/>
      <c r="AW2450" s="221"/>
      <c r="AX2450" s="221"/>
      <c r="AY2450" s="221"/>
      <c r="AZ2450" s="221"/>
    </row>
    <row r="2451" spans="1:52" x14ac:dyDescent="0.15">
      <c r="A2451" s="278"/>
      <c r="B2451" s="274"/>
      <c r="C2451" s="340"/>
      <c r="D2451" s="340"/>
      <c r="E2451" s="341"/>
      <c r="F2451" s="341"/>
      <c r="G2451" s="341"/>
      <c r="H2451" s="341"/>
      <c r="I2451" s="341"/>
      <c r="J2451" s="341"/>
      <c r="AH2451" s="221"/>
      <c r="AI2451" s="221"/>
      <c r="AJ2451" s="221"/>
      <c r="AK2451" s="221"/>
      <c r="AL2451" s="221"/>
      <c r="AM2451" s="221"/>
      <c r="AN2451" s="221"/>
      <c r="AO2451" s="221"/>
      <c r="AP2451" s="221"/>
      <c r="AQ2451" s="219"/>
      <c r="AR2451" s="219"/>
      <c r="AS2451" s="221"/>
      <c r="AT2451" s="221"/>
      <c r="AU2451" s="221"/>
      <c r="AV2451" s="221"/>
      <c r="AW2451" s="221"/>
      <c r="AX2451" s="221"/>
      <c r="AY2451" s="221"/>
      <c r="AZ2451" s="221"/>
    </row>
    <row r="2452" spans="1:52" x14ac:dyDescent="0.15">
      <c r="A2452" s="278"/>
      <c r="B2452" s="274"/>
      <c r="C2452" s="340"/>
      <c r="D2452" s="340"/>
      <c r="E2452" s="341"/>
      <c r="F2452" s="341"/>
      <c r="G2452" s="341"/>
      <c r="H2452" s="341"/>
      <c r="I2452" s="341"/>
      <c r="J2452" s="341"/>
      <c r="AH2452" s="221"/>
      <c r="AI2452" s="221"/>
      <c r="AJ2452" s="221"/>
      <c r="AK2452" s="221"/>
      <c r="AL2452" s="221"/>
      <c r="AM2452" s="221"/>
      <c r="AN2452" s="221"/>
      <c r="AO2452" s="221"/>
      <c r="AP2452" s="221"/>
      <c r="AQ2452" s="219"/>
      <c r="AR2452" s="219"/>
      <c r="AS2452" s="221"/>
      <c r="AT2452" s="221"/>
      <c r="AU2452" s="221"/>
      <c r="AV2452" s="221"/>
      <c r="AW2452" s="221"/>
      <c r="AX2452" s="221"/>
      <c r="AY2452" s="221"/>
      <c r="AZ2452" s="221"/>
    </row>
    <row r="2453" spans="1:52" x14ac:dyDescent="0.15">
      <c r="A2453" s="278"/>
      <c r="B2453" s="274"/>
      <c r="C2453" s="340"/>
      <c r="D2453" s="340"/>
      <c r="E2453" s="341"/>
      <c r="F2453" s="341"/>
      <c r="G2453" s="341"/>
      <c r="H2453" s="341"/>
      <c r="I2453" s="341"/>
      <c r="J2453" s="341"/>
      <c r="AH2453" s="221"/>
      <c r="AI2453" s="221"/>
      <c r="AJ2453" s="221"/>
      <c r="AK2453" s="221"/>
      <c r="AL2453" s="221"/>
      <c r="AM2453" s="221"/>
      <c r="AN2453" s="221"/>
      <c r="AO2453" s="221"/>
      <c r="AP2453" s="221"/>
      <c r="AQ2453" s="219"/>
      <c r="AR2453" s="219"/>
      <c r="AS2453" s="221"/>
      <c r="AT2453" s="221"/>
      <c r="AU2453" s="221"/>
      <c r="AV2453" s="221"/>
      <c r="AW2453" s="221"/>
      <c r="AX2453" s="221"/>
      <c r="AY2453" s="221"/>
      <c r="AZ2453" s="221"/>
    </row>
    <row r="2454" spans="1:52" x14ac:dyDescent="0.15">
      <c r="A2454" s="278"/>
      <c r="B2454" s="274"/>
      <c r="C2454" s="340"/>
      <c r="D2454" s="340"/>
      <c r="E2454" s="341"/>
      <c r="F2454" s="341"/>
      <c r="G2454" s="341"/>
      <c r="H2454" s="341"/>
      <c r="I2454" s="341"/>
      <c r="J2454" s="341"/>
      <c r="AH2454" s="221"/>
      <c r="AI2454" s="221"/>
      <c r="AJ2454" s="221"/>
      <c r="AK2454" s="221"/>
      <c r="AL2454" s="221"/>
      <c r="AM2454" s="221"/>
      <c r="AN2454" s="221"/>
      <c r="AO2454" s="221"/>
      <c r="AP2454" s="221"/>
      <c r="AQ2454" s="219"/>
      <c r="AR2454" s="219"/>
      <c r="AS2454" s="221"/>
      <c r="AT2454" s="221"/>
      <c r="AU2454" s="221"/>
      <c r="AV2454" s="221"/>
      <c r="AW2454" s="221"/>
      <c r="AX2454" s="221"/>
      <c r="AY2454" s="221"/>
      <c r="AZ2454" s="221"/>
    </row>
    <row r="2455" spans="1:52" x14ac:dyDescent="0.15">
      <c r="A2455" s="278"/>
      <c r="B2455" s="274"/>
      <c r="C2455" s="340"/>
      <c r="D2455" s="340"/>
      <c r="E2455" s="341"/>
      <c r="F2455" s="341"/>
      <c r="G2455" s="341"/>
      <c r="H2455" s="341"/>
      <c r="I2455" s="341"/>
      <c r="J2455" s="341"/>
      <c r="AH2455" s="221"/>
      <c r="AI2455" s="221"/>
      <c r="AJ2455" s="221"/>
      <c r="AK2455" s="221"/>
      <c r="AL2455" s="221"/>
      <c r="AM2455" s="221"/>
      <c r="AN2455" s="221"/>
      <c r="AO2455" s="221"/>
      <c r="AP2455" s="221"/>
      <c r="AQ2455" s="219"/>
      <c r="AR2455" s="219"/>
      <c r="AS2455" s="221"/>
      <c r="AT2455" s="221"/>
      <c r="AU2455" s="221"/>
      <c r="AV2455" s="221"/>
      <c r="AW2455" s="221"/>
      <c r="AX2455" s="221"/>
      <c r="AY2455" s="221"/>
      <c r="AZ2455" s="221"/>
    </row>
    <row r="2456" spans="1:52" x14ac:dyDescent="0.15">
      <c r="A2456" s="278"/>
      <c r="B2456" s="274"/>
      <c r="C2456" s="340"/>
      <c r="D2456" s="340"/>
      <c r="E2456" s="341"/>
      <c r="F2456" s="341"/>
      <c r="G2456" s="341"/>
      <c r="H2456" s="341"/>
      <c r="I2456" s="341"/>
      <c r="J2456" s="341"/>
      <c r="AH2456" s="221"/>
      <c r="AI2456" s="221"/>
      <c r="AJ2456" s="221"/>
      <c r="AK2456" s="221"/>
      <c r="AL2456" s="221"/>
      <c r="AM2456" s="221"/>
      <c r="AN2456" s="221"/>
      <c r="AO2456" s="221"/>
      <c r="AP2456" s="221"/>
      <c r="AQ2456" s="219"/>
      <c r="AR2456" s="219"/>
      <c r="AS2456" s="221"/>
      <c r="AT2456" s="221"/>
      <c r="AU2456" s="221"/>
      <c r="AV2456" s="221"/>
      <c r="AW2456" s="221"/>
      <c r="AX2456" s="221"/>
      <c r="AY2456" s="221"/>
      <c r="AZ2456" s="221"/>
    </row>
    <row r="2457" spans="1:52" x14ac:dyDescent="0.15">
      <c r="A2457" s="278"/>
      <c r="B2457" s="274"/>
      <c r="C2457" s="340"/>
      <c r="D2457" s="340"/>
      <c r="E2457" s="341"/>
      <c r="F2457" s="341"/>
      <c r="G2457" s="341"/>
      <c r="H2457" s="341"/>
      <c r="I2457" s="341"/>
      <c r="J2457" s="341"/>
      <c r="AH2457" s="221"/>
      <c r="AI2457" s="221"/>
      <c r="AJ2457" s="221"/>
      <c r="AK2457" s="221"/>
      <c r="AL2457" s="221"/>
      <c r="AM2457" s="221"/>
      <c r="AN2457" s="221"/>
      <c r="AO2457" s="221"/>
      <c r="AP2457" s="221"/>
      <c r="AQ2457" s="219"/>
      <c r="AR2457" s="219"/>
      <c r="AS2457" s="221"/>
      <c r="AT2457" s="221"/>
      <c r="AU2457" s="221"/>
      <c r="AV2457" s="221"/>
      <c r="AW2457" s="221"/>
      <c r="AX2457" s="221"/>
      <c r="AY2457" s="221"/>
      <c r="AZ2457" s="221"/>
    </row>
    <row r="2458" spans="1:52" x14ac:dyDescent="0.15">
      <c r="A2458" s="278"/>
      <c r="B2458" s="274"/>
      <c r="C2458" s="340"/>
      <c r="D2458" s="340"/>
      <c r="E2458" s="341"/>
      <c r="F2458" s="341"/>
      <c r="G2458" s="341"/>
      <c r="H2458" s="341"/>
      <c r="I2458" s="341"/>
      <c r="J2458" s="341"/>
      <c r="AH2458" s="221"/>
      <c r="AI2458" s="221"/>
      <c r="AJ2458" s="221"/>
      <c r="AK2458" s="221"/>
      <c r="AL2458" s="221"/>
      <c r="AM2458" s="221"/>
      <c r="AN2458" s="221"/>
      <c r="AO2458" s="221"/>
      <c r="AP2458" s="221"/>
      <c r="AQ2458" s="219"/>
      <c r="AR2458" s="219"/>
      <c r="AS2458" s="221"/>
      <c r="AT2458" s="221"/>
      <c r="AU2458" s="221"/>
      <c r="AV2458" s="221"/>
      <c r="AW2458" s="221"/>
      <c r="AX2458" s="221"/>
      <c r="AY2458" s="221"/>
      <c r="AZ2458" s="221"/>
    </row>
    <row r="2459" spans="1:52" x14ac:dyDescent="0.15">
      <c r="A2459" s="278"/>
      <c r="B2459" s="274"/>
      <c r="C2459" s="340"/>
      <c r="D2459" s="340"/>
      <c r="E2459" s="341"/>
      <c r="F2459" s="341"/>
      <c r="G2459" s="341"/>
      <c r="H2459" s="341"/>
      <c r="I2459" s="341"/>
      <c r="J2459" s="341"/>
      <c r="AH2459" s="221"/>
      <c r="AI2459" s="221"/>
      <c r="AJ2459" s="221"/>
      <c r="AK2459" s="221"/>
      <c r="AL2459" s="221"/>
      <c r="AM2459" s="221"/>
      <c r="AN2459" s="221"/>
      <c r="AO2459" s="221"/>
      <c r="AP2459" s="221"/>
      <c r="AQ2459" s="219"/>
      <c r="AR2459" s="219"/>
      <c r="AS2459" s="221"/>
      <c r="AT2459" s="221"/>
      <c r="AU2459" s="221"/>
      <c r="AV2459" s="221"/>
      <c r="AW2459" s="221"/>
      <c r="AX2459" s="221"/>
      <c r="AY2459" s="221"/>
      <c r="AZ2459" s="221"/>
    </row>
    <row r="2460" spans="1:52" x14ac:dyDescent="0.15">
      <c r="A2460" s="278"/>
      <c r="B2460" s="274"/>
      <c r="C2460" s="340"/>
      <c r="D2460" s="340"/>
      <c r="E2460" s="341"/>
      <c r="F2460" s="341"/>
      <c r="G2460" s="341"/>
      <c r="H2460" s="341"/>
      <c r="I2460" s="341"/>
      <c r="J2460" s="341"/>
      <c r="AH2460" s="221"/>
      <c r="AI2460" s="221"/>
      <c r="AJ2460" s="221"/>
      <c r="AK2460" s="221"/>
      <c r="AL2460" s="221"/>
      <c r="AM2460" s="221"/>
      <c r="AN2460" s="221"/>
      <c r="AO2460" s="221"/>
      <c r="AP2460" s="221"/>
      <c r="AQ2460" s="219"/>
      <c r="AR2460" s="219"/>
      <c r="AS2460" s="221"/>
      <c r="AT2460" s="221"/>
      <c r="AU2460" s="221"/>
      <c r="AV2460" s="221"/>
      <c r="AW2460" s="221"/>
      <c r="AX2460" s="221"/>
      <c r="AY2460" s="221"/>
      <c r="AZ2460" s="221"/>
    </row>
    <row r="2461" spans="1:52" x14ac:dyDescent="0.15">
      <c r="A2461" s="278"/>
      <c r="B2461" s="274"/>
      <c r="C2461" s="340"/>
      <c r="D2461" s="340"/>
      <c r="E2461" s="341"/>
      <c r="F2461" s="341"/>
      <c r="G2461" s="341"/>
      <c r="H2461" s="341"/>
      <c r="I2461" s="341"/>
      <c r="J2461" s="341"/>
      <c r="AH2461" s="221"/>
      <c r="AI2461" s="221"/>
      <c r="AJ2461" s="221"/>
      <c r="AK2461" s="221"/>
      <c r="AL2461" s="221"/>
      <c r="AM2461" s="221"/>
      <c r="AN2461" s="221"/>
      <c r="AO2461" s="221"/>
      <c r="AP2461" s="221"/>
      <c r="AQ2461" s="219"/>
      <c r="AR2461" s="219"/>
      <c r="AS2461" s="221"/>
      <c r="AT2461" s="221"/>
      <c r="AU2461" s="221"/>
      <c r="AV2461" s="221"/>
      <c r="AW2461" s="221"/>
      <c r="AX2461" s="221"/>
      <c r="AY2461" s="221"/>
      <c r="AZ2461" s="221"/>
    </row>
    <row r="2462" spans="1:52" x14ac:dyDescent="0.15">
      <c r="A2462" s="278"/>
      <c r="B2462" s="274"/>
      <c r="C2462" s="340"/>
      <c r="D2462" s="340"/>
      <c r="E2462" s="341"/>
      <c r="F2462" s="341"/>
      <c r="G2462" s="341"/>
      <c r="H2462" s="341"/>
      <c r="I2462" s="341"/>
      <c r="J2462" s="341"/>
      <c r="AH2462" s="221"/>
      <c r="AI2462" s="221"/>
      <c r="AJ2462" s="221"/>
      <c r="AK2462" s="221"/>
      <c r="AL2462" s="221"/>
      <c r="AM2462" s="221"/>
      <c r="AN2462" s="221"/>
      <c r="AO2462" s="221"/>
      <c r="AP2462" s="221"/>
      <c r="AQ2462" s="219"/>
      <c r="AR2462" s="219"/>
      <c r="AS2462" s="221"/>
      <c r="AT2462" s="221"/>
      <c r="AU2462" s="221"/>
      <c r="AV2462" s="221"/>
      <c r="AW2462" s="221"/>
      <c r="AX2462" s="221"/>
      <c r="AY2462" s="221"/>
      <c r="AZ2462" s="221"/>
    </row>
    <row r="2463" spans="1:52" x14ac:dyDescent="0.15">
      <c r="A2463" s="278"/>
      <c r="B2463" s="274"/>
      <c r="C2463" s="340"/>
      <c r="D2463" s="340"/>
      <c r="E2463" s="341"/>
      <c r="F2463" s="341"/>
      <c r="G2463" s="341"/>
      <c r="H2463" s="341"/>
      <c r="I2463" s="341"/>
      <c r="J2463" s="341"/>
      <c r="AH2463" s="221"/>
      <c r="AI2463" s="221"/>
      <c r="AJ2463" s="221"/>
      <c r="AK2463" s="221"/>
      <c r="AL2463" s="221"/>
      <c r="AM2463" s="221"/>
      <c r="AN2463" s="221"/>
      <c r="AO2463" s="221"/>
      <c r="AP2463" s="221"/>
      <c r="AQ2463" s="219"/>
      <c r="AR2463" s="219"/>
      <c r="AS2463" s="221"/>
      <c r="AT2463" s="221"/>
      <c r="AU2463" s="221"/>
      <c r="AV2463" s="221"/>
      <c r="AW2463" s="221"/>
      <c r="AX2463" s="221"/>
      <c r="AY2463" s="221"/>
      <c r="AZ2463" s="221"/>
    </row>
    <row r="2464" spans="1:52" x14ac:dyDescent="0.15">
      <c r="A2464" s="278"/>
      <c r="B2464" s="274"/>
      <c r="C2464" s="340"/>
      <c r="D2464" s="340"/>
      <c r="E2464" s="341"/>
      <c r="F2464" s="341"/>
      <c r="G2464" s="341"/>
      <c r="H2464" s="341"/>
      <c r="I2464" s="341"/>
      <c r="J2464" s="341"/>
      <c r="AH2464" s="221"/>
      <c r="AI2464" s="221"/>
      <c r="AJ2464" s="221"/>
      <c r="AK2464" s="221"/>
      <c r="AL2464" s="221"/>
      <c r="AM2464" s="221"/>
      <c r="AN2464" s="221"/>
      <c r="AO2464" s="221"/>
      <c r="AP2464" s="221"/>
      <c r="AQ2464" s="219"/>
      <c r="AR2464" s="219"/>
      <c r="AS2464" s="221"/>
      <c r="AT2464" s="221"/>
      <c r="AU2464" s="221"/>
      <c r="AV2464" s="221"/>
      <c r="AW2464" s="221"/>
      <c r="AX2464" s="221"/>
      <c r="AY2464" s="221"/>
      <c r="AZ2464" s="221"/>
    </row>
    <row r="2465" spans="1:52" x14ac:dyDescent="0.15">
      <c r="A2465" s="278"/>
      <c r="B2465" s="274"/>
      <c r="C2465" s="340"/>
      <c r="D2465" s="340"/>
      <c r="E2465" s="341"/>
      <c r="F2465" s="341"/>
      <c r="G2465" s="341"/>
      <c r="H2465" s="341"/>
      <c r="I2465" s="341"/>
      <c r="J2465" s="341"/>
      <c r="AH2465" s="221"/>
      <c r="AI2465" s="221"/>
      <c r="AJ2465" s="221"/>
      <c r="AK2465" s="221"/>
      <c r="AL2465" s="221"/>
      <c r="AM2465" s="221"/>
      <c r="AN2465" s="221"/>
      <c r="AO2465" s="221"/>
      <c r="AP2465" s="221"/>
      <c r="AQ2465" s="219"/>
      <c r="AR2465" s="219"/>
      <c r="AS2465" s="221"/>
      <c r="AT2465" s="221"/>
      <c r="AU2465" s="221"/>
      <c r="AV2465" s="221"/>
      <c r="AW2465" s="221"/>
      <c r="AX2465" s="221"/>
      <c r="AY2465" s="221"/>
      <c r="AZ2465" s="221"/>
    </row>
    <row r="2466" spans="1:52" x14ac:dyDescent="0.15">
      <c r="A2466" s="278"/>
      <c r="B2466" s="274"/>
      <c r="C2466" s="340"/>
      <c r="D2466" s="340"/>
      <c r="E2466" s="341"/>
      <c r="F2466" s="341"/>
      <c r="G2466" s="341"/>
      <c r="H2466" s="341"/>
      <c r="I2466" s="341"/>
      <c r="J2466" s="341"/>
      <c r="AH2466" s="221"/>
      <c r="AI2466" s="221"/>
      <c r="AJ2466" s="221"/>
      <c r="AK2466" s="221"/>
      <c r="AL2466" s="221"/>
      <c r="AM2466" s="221"/>
      <c r="AN2466" s="221"/>
      <c r="AO2466" s="221"/>
      <c r="AP2466" s="221"/>
      <c r="AQ2466" s="219"/>
      <c r="AR2466" s="219"/>
      <c r="AS2466" s="221"/>
      <c r="AT2466" s="221"/>
      <c r="AU2466" s="221"/>
      <c r="AV2466" s="221"/>
      <c r="AW2466" s="221"/>
      <c r="AX2466" s="221"/>
      <c r="AY2466" s="221"/>
      <c r="AZ2466" s="221"/>
    </row>
    <row r="2467" spans="1:52" x14ac:dyDescent="0.15">
      <c r="A2467" s="278"/>
      <c r="B2467" s="274"/>
      <c r="C2467" s="340"/>
      <c r="D2467" s="340"/>
      <c r="E2467" s="341"/>
      <c r="F2467" s="341"/>
      <c r="G2467" s="341"/>
      <c r="H2467" s="341"/>
      <c r="I2467" s="341"/>
      <c r="J2467" s="341"/>
      <c r="AH2467" s="221"/>
      <c r="AI2467" s="221"/>
      <c r="AJ2467" s="221"/>
      <c r="AK2467" s="221"/>
      <c r="AL2467" s="221"/>
      <c r="AM2467" s="221"/>
      <c r="AN2467" s="221"/>
      <c r="AO2467" s="221"/>
      <c r="AP2467" s="221"/>
      <c r="AQ2467" s="219"/>
      <c r="AR2467" s="219"/>
      <c r="AS2467" s="221"/>
      <c r="AT2467" s="221"/>
      <c r="AU2467" s="221"/>
      <c r="AV2467" s="221"/>
      <c r="AW2467" s="221"/>
      <c r="AX2467" s="221"/>
      <c r="AY2467" s="221"/>
      <c r="AZ2467" s="221"/>
    </row>
    <row r="2468" spans="1:52" x14ac:dyDescent="0.15">
      <c r="A2468" s="278"/>
      <c r="B2468" s="274"/>
      <c r="C2468" s="340"/>
      <c r="D2468" s="340"/>
      <c r="E2468" s="341"/>
      <c r="F2468" s="341"/>
      <c r="G2468" s="341"/>
      <c r="H2468" s="341"/>
      <c r="I2468" s="341"/>
      <c r="J2468" s="341"/>
      <c r="AH2468" s="221"/>
      <c r="AI2468" s="221"/>
      <c r="AJ2468" s="221"/>
      <c r="AK2468" s="221"/>
      <c r="AL2468" s="221"/>
      <c r="AM2468" s="221"/>
      <c r="AN2468" s="221"/>
      <c r="AO2468" s="221"/>
      <c r="AP2468" s="221"/>
      <c r="AQ2468" s="219"/>
      <c r="AR2468" s="219"/>
      <c r="AS2468" s="221"/>
      <c r="AT2468" s="221"/>
      <c r="AU2468" s="221"/>
      <c r="AV2468" s="221"/>
      <c r="AW2468" s="221"/>
      <c r="AX2468" s="221"/>
      <c r="AY2468" s="221"/>
      <c r="AZ2468" s="221"/>
    </row>
    <row r="2469" spans="1:52" x14ac:dyDescent="0.15">
      <c r="A2469" s="278"/>
      <c r="B2469" s="274"/>
      <c r="C2469" s="340"/>
      <c r="D2469" s="340"/>
      <c r="E2469" s="341"/>
      <c r="F2469" s="341"/>
      <c r="G2469" s="341"/>
      <c r="H2469" s="341"/>
      <c r="I2469" s="341"/>
      <c r="J2469" s="341"/>
      <c r="AH2469" s="221"/>
      <c r="AI2469" s="221"/>
      <c r="AJ2469" s="221"/>
      <c r="AK2469" s="221"/>
      <c r="AL2469" s="221"/>
      <c r="AM2469" s="221"/>
      <c r="AN2469" s="221"/>
      <c r="AO2469" s="221"/>
      <c r="AP2469" s="221"/>
      <c r="AQ2469" s="219"/>
      <c r="AR2469" s="219"/>
      <c r="AS2469" s="221"/>
      <c r="AT2469" s="221"/>
      <c r="AU2469" s="221"/>
      <c r="AV2469" s="221"/>
      <c r="AW2469" s="221"/>
      <c r="AX2469" s="221"/>
      <c r="AY2469" s="221"/>
      <c r="AZ2469" s="221"/>
    </row>
    <row r="2470" spans="1:52" x14ac:dyDescent="0.15">
      <c r="A2470" s="278"/>
      <c r="B2470" s="274"/>
      <c r="C2470" s="340"/>
      <c r="D2470" s="340"/>
      <c r="E2470" s="341"/>
      <c r="F2470" s="341"/>
      <c r="G2470" s="341"/>
      <c r="H2470" s="341"/>
      <c r="I2470" s="341"/>
      <c r="J2470" s="341"/>
      <c r="AH2470" s="221"/>
      <c r="AI2470" s="221"/>
      <c r="AJ2470" s="221"/>
      <c r="AK2470" s="221"/>
      <c r="AL2470" s="221"/>
      <c r="AM2470" s="221"/>
      <c r="AN2470" s="221"/>
      <c r="AO2470" s="221"/>
      <c r="AP2470" s="221"/>
      <c r="AQ2470" s="219"/>
      <c r="AR2470" s="219"/>
      <c r="AS2470" s="221"/>
      <c r="AT2470" s="221"/>
      <c r="AU2470" s="221"/>
      <c r="AV2470" s="221"/>
      <c r="AW2470" s="221"/>
      <c r="AX2470" s="221"/>
      <c r="AY2470" s="221"/>
      <c r="AZ2470" s="221"/>
    </row>
    <row r="2471" spans="1:52" x14ac:dyDescent="0.15">
      <c r="A2471" s="278"/>
      <c r="B2471" s="274"/>
      <c r="C2471" s="340"/>
      <c r="D2471" s="340"/>
      <c r="E2471" s="341"/>
      <c r="F2471" s="341"/>
      <c r="G2471" s="341"/>
      <c r="H2471" s="341"/>
      <c r="I2471" s="341"/>
      <c r="J2471" s="341"/>
      <c r="AH2471" s="221"/>
      <c r="AI2471" s="221"/>
      <c r="AJ2471" s="221"/>
      <c r="AK2471" s="221"/>
      <c r="AL2471" s="221"/>
      <c r="AM2471" s="221"/>
      <c r="AN2471" s="221"/>
      <c r="AO2471" s="221"/>
      <c r="AP2471" s="221"/>
      <c r="AQ2471" s="219"/>
      <c r="AR2471" s="219"/>
      <c r="AS2471" s="221"/>
      <c r="AT2471" s="221"/>
      <c r="AU2471" s="221"/>
      <c r="AV2471" s="221"/>
      <c r="AW2471" s="221"/>
      <c r="AX2471" s="221"/>
      <c r="AY2471" s="221"/>
      <c r="AZ2471" s="221"/>
    </row>
    <row r="2472" spans="1:52" x14ac:dyDescent="0.15">
      <c r="A2472" s="278"/>
      <c r="B2472" s="274"/>
      <c r="C2472" s="340"/>
      <c r="D2472" s="340"/>
      <c r="E2472" s="341"/>
      <c r="F2472" s="341"/>
      <c r="G2472" s="341"/>
      <c r="H2472" s="341"/>
      <c r="I2472" s="341"/>
      <c r="J2472" s="341"/>
      <c r="AH2472" s="221"/>
      <c r="AI2472" s="221"/>
      <c r="AJ2472" s="221"/>
      <c r="AK2472" s="221"/>
      <c r="AL2472" s="221"/>
      <c r="AM2472" s="221"/>
      <c r="AN2472" s="221"/>
      <c r="AO2472" s="221"/>
      <c r="AP2472" s="221"/>
      <c r="AQ2472" s="219"/>
      <c r="AR2472" s="219"/>
      <c r="AS2472" s="221"/>
      <c r="AT2472" s="221"/>
      <c r="AU2472" s="221"/>
      <c r="AV2472" s="221"/>
      <c r="AW2472" s="221"/>
      <c r="AX2472" s="221"/>
      <c r="AY2472" s="221"/>
      <c r="AZ2472" s="221"/>
    </row>
    <row r="2473" spans="1:52" x14ac:dyDescent="0.15">
      <c r="A2473" s="278"/>
      <c r="B2473" s="274"/>
      <c r="C2473" s="340"/>
      <c r="D2473" s="340"/>
      <c r="E2473" s="341"/>
      <c r="F2473" s="341"/>
      <c r="G2473" s="341"/>
      <c r="H2473" s="341"/>
      <c r="I2473" s="341"/>
      <c r="J2473" s="341"/>
      <c r="AH2473" s="221"/>
      <c r="AI2473" s="221"/>
      <c r="AJ2473" s="221"/>
      <c r="AK2473" s="221"/>
      <c r="AL2473" s="221"/>
      <c r="AM2473" s="221"/>
      <c r="AN2473" s="221"/>
      <c r="AO2473" s="221"/>
      <c r="AP2473" s="221"/>
      <c r="AQ2473" s="219"/>
      <c r="AR2473" s="219"/>
      <c r="AS2473" s="221"/>
      <c r="AT2473" s="221"/>
      <c r="AU2473" s="221"/>
      <c r="AV2473" s="221"/>
      <c r="AW2473" s="221"/>
      <c r="AX2473" s="221"/>
      <c r="AY2473" s="221"/>
      <c r="AZ2473" s="221"/>
    </row>
    <row r="2474" spans="1:52" x14ac:dyDescent="0.15">
      <c r="A2474" s="278"/>
      <c r="B2474" s="274"/>
      <c r="C2474" s="340"/>
      <c r="D2474" s="340"/>
      <c r="E2474" s="341"/>
      <c r="F2474" s="341"/>
      <c r="G2474" s="341"/>
      <c r="H2474" s="341"/>
      <c r="I2474" s="341"/>
      <c r="J2474" s="341"/>
      <c r="AH2474" s="221"/>
      <c r="AI2474" s="221"/>
      <c r="AJ2474" s="221"/>
      <c r="AK2474" s="221"/>
      <c r="AL2474" s="221"/>
      <c r="AM2474" s="221"/>
      <c r="AN2474" s="221"/>
      <c r="AO2474" s="221"/>
      <c r="AP2474" s="221"/>
      <c r="AQ2474" s="219"/>
      <c r="AR2474" s="219"/>
      <c r="AS2474" s="221"/>
      <c r="AT2474" s="221"/>
      <c r="AU2474" s="221"/>
      <c r="AV2474" s="221"/>
      <c r="AW2474" s="221"/>
      <c r="AX2474" s="221"/>
      <c r="AY2474" s="221"/>
      <c r="AZ2474" s="221"/>
    </row>
    <row r="2475" spans="1:52" x14ac:dyDescent="0.15">
      <c r="A2475" s="278"/>
      <c r="B2475" s="274"/>
      <c r="C2475" s="340"/>
      <c r="D2475" s="340"/>
      <c r="E2475" s="341"/>
      <c r="F2475" s="341"/>
      <c r="G2475" s="341"/>
      <c r="H2475" s="341"/>
      <c r="I2475" s="341"/>
      <c r="J2475" s="341"/>
      <c r="AH2475" s="221"/>
      <c r="AI2475" s="221"/>
      <c r="AJ2475" s="221"/>
      <c r="AK2475" s="221"/>
      <c r="AL2475" s="221"/>
      <c r="AM2475" s="221"/>
      <c r="AN2475" s="221"/>
      <c r="AO2475" s="221"/>
      <c r="AP2475" s="221"/>
      <c r="AQ2475" s="219"/>
      <c r="AR2475" s="219"/>
      <c r="AS2475" s="221"/>
      <c r="AT2475" s="221"/>
      <c r="AU2475" s="221"/>
      <c r="AV2475" s="221"/>
      <c r="AW2475" s="221"/>
      <c r="AX2475" s="221"/>
      <c r="AY2475" s="221"/>
      <c r="AZ2475" s="221"/>
    </row>
    <row r="2476" spans="1:52" x14ac:dyDescent="0.15">
      <c r="A2476" s="278"/>
      <c r="B2476" s="274"/>
      <c r="C2476" s="340"/>
      <c r="D2476" s="340"/>
      <c r="E2476" s="341"/>
      <c r="F2476" s="341"/>
      <c r="G2476" s="341"/>
      <c r="H2476" s="341"/>
      <c r="I2476" s="341"/>
      <c r="J2476" s="341"/>
      <c r="AH2476" s="221"/>
      <c r="AI2476" s="221"/>
      <c r="AJ2476" s="221"/>
      <c r="AK2476" s="221"/>
      <c r="AL2476" s="221"/>
      <c r="AM2476" s="221"/>
      <c r="AN2476" s="221"/>
      <c r="AO2476" s="221"/>
      <c r="AP2476" s="221"/>
      <c r="AQ2476" s="219"/>
      <c r="AR2476" s="219"/>
      <c r="AS2476" s="221"/>
      <c r="AT2476" s="221"/>
      <c r="AU2476" s="221"/>
      <c r="AV2476" s="221"/>
      <c r="AW2476" s="221"/>
      <c r="AX2476" s="221"/>
      <c r="AY2476" s="221"/>
      <c r="AZ2476" s="221"/>
    </row>
    <row r="2477" spans="1:52" x14ac:dyDescent="0.15">
      <c r="A2477" s="278"/>
      <c r="B2477" s="274"/>
      <c r="C2477" s="340"/>
      <c r="D2477" s="340"/>
      <c r="E2477" s="341"/>
      <c r="F2477" s="341"/>
      <c r="G2477" s="341"/>
      <c r="H2477" s="341"/>
      <c r="I2477" s="341"/>
      <c r="J2477" s="341"/>
      <c r="AH2477" s="221"/>
      <c r="AI2477" s="221"/>
      <c r="AJ2477" s="221"/>
      <c r="AK2477" s="221"/>
      <c r="AL2477" s="221"/>
      <c r="AM2477" s="221"/>
      <c r="AN2477" s="221"/>
      <c r="AO2477" s="221"/>
      <c r="AP2477" s="221"/>
      <c r="AQ2477" s="219"/>
      <c r="AR2477" s="219"/>
      <c r="AS2477" s="221"/>
      <c r="AT2477" s="221"/>
      <c r="AU2477" s="221"/>
      <c r="AV2477" s="221"/>
      <c r="AW2477" s="221"/>
      <c r="AX2477" s="221"/>
      <c r="AY2477" s="221"/>
      <c r="AZ2477" s="221"/>
    </row>
    <row r="2478" spans="1:52" x14ac:dyDescent="0.15">
      <c r="A2478" s="278"/>
      <c r="B2478" s="274"/>
      <c r="C2478" s="340"/>
      <c r="D2478" s="340"/>
      <c r="E2478" s="341"/>
      <c r="F2478" s="341"/>
      <c r="G2478" s="341"/>
      <c r="H2478" s="341"/>
      <c r="I2478" s="341"/>
      <c r="J2478" s="341"/>
      <c r="AH2478" s="221"/>
      <c r="AI2478" s="221"/>
      <c r="AJ2478" s="221"/>
      <c r="AK2478" s="221"/>
      <c r="AL2478" s="221"/>
      <c r="AM2478" s="221"/>
      <c r="AN2478" s="221"/>
      <c r="AO2478" s="221"/>
      <c r="AP2478" s="221"/>
      <c r="AQ2478" s="219"/>
      <c r="AR2478" s="219"/>
      <c r="AS2478" s="221"/>
      <c r="AT2478" s="221"/>
      <c r="AU2478" s="221"/>
      <c r="AV2478" s="221"/>
      <c r="AW2478" s="221"/>
      <c r="AX2478" s="221"/>
      <c r="AY2478" s="221"/>
      <c r="AZ2478" s="221"/>
    </row>
    <row r="2479" spans="1:52" x14ac:dyDescent="0.15">
      <c r="A2479" s="278"/>
      <c r="B2479" s="274"/>
      <c r="C2479" s="340"/>
      <c r="D2479" s="340"/>
      <c r="E2479" s="341"/>
      <c r="F2479" s="341"/>
      <c r="G2479" s="341"/>
      <c r="H2479" s="341"/>
      <c r="I2479" s="341"/>
      <c r="J2479" s="341"/>
      <c r="AH2479" s="221"/>
      <c r="AI2479" s="221"/>
      <c r="AJ2479" s="221"/>
      <c r="AK2479" s="221"/>
      <c r="AL2479" s="221"/>
      <c r="AM2479" s="221"/>
      <c r="AN2479" s="221"/>
      <c r="AO2479" s="221"/>
      <c r="AP2479" s="221"/>
      <c r="AQ2479" s="219"/>
      <c r="AR2479" s="219"/>
      <c r="AS2479" s="221"/>
      <c r="AT2479" s="221"/>
      <c r="AU2479" s="221"/>
      <c r="AV2479" s="221"/>
      <c r="AW2479" s="221"/>
      <c r="AX2479" s="221"/>
      <c r="AY2479" s="221"/>
      <c r="AZ2479" s="221"/>
    </row>
    <row r="2480" spans="1:52" x14ac:dyDescent="0.15">
      <c r="A2480" s="278"/>
      <c r="B2480" s="274"/>
      <c r="C2480" s="340"/>
      <c r="D2480" s="340"/>
      <c r="E2480" s="341"/>
      <c r="F2480" s="341"/>
      <c r="G2480" s="341"/>
      <c r="H2480" s="341"/>
      <c r="I2480" s="341"/>
      <c r="J2480" s="341"/>
      <c r="AH2480" s="221"/>
      <c r="AI2480" s="221"/>
      <c r="AJ2480" s="221"/>
      <c r="AK2480" s="221"/>
      <c r="AL2480" s="221"/>
      <c r="AM2480" s="221"/>
      <c r="AN2480" s="221"/>
      <c r="AO2480" s="221"/>
      <c r="AP2480" s="221"/>
      <c r="AQ2480" s="219"/>
      <c r="AR2480" s="219"/>
      <c r="AS2480" s="221"/>
      <c r="AT2480" s="221"/>
      <c r="AU2480" s="221"/>
      <c r="AV2480" s="221"/>
      <c r="AW2480" s="221"/>
      <c r="AX2480" s="221"/>
      <c r="AY2480" s="221"/>
      <c r="AZ2480" s="221"/>
    </row>
    <row r="2481" spans="1:52" x14ac:dyDescent="0.15">
      <c r="A2481" s="278"/>
      <c r="B2481" s="274"/>
      <c r="C2481" s="340"/>
      <c r="D2481" s="340"/>
      <c r="E2481" s="341"/>
      <c r="F2481" s="341"/>
      <c r="G2481" s="341"/>
      <c r="H2481" s="341"/>
      <c r="I2481" s="341"/>
      <c r="J2481" s="341"/>
      <c r="AH2481" s="221"/>
      <c r="AI2481" s="221"/>
      <c r="AJ2481" s="221"/>
      <c r="AK2481" s="221"/>
      <c r="AL2481" s="221"/>
      <c r="AM2481" s="221"/>
      <c r="AN2481" s="221"/>
      <c r="AO2481" s="221"/>
      <c r="AP2481" s="221"/>
      <c r="AQ2481" s="219"/>
      <c r="AR2481" s="219"/>
      <c r="AS2481" s="221"/>
      <c r="AT2481" s="221"/>
      <c r="AU2481" s="221"/>
      <c r="AV2481" s="221"/>
      <c r="AW2481" s="221"/>
      <c r="AX2481" s="221"/>
      <c r="AY2481" s="221"/>
      <c r="AZ2481" s="221"/>
    </row>
    <row r="2482" spans="1:52" x14ac:dyDescent="0.15">
      <c r="A2482" s="278"/>
      <c r="B2482" s="274"/>
      <c r="C2482" s="340"/>
      <c r="D2482" s="340"/>
      <c r="E2482" s="341"/>
      <c r="F2482" s="341"/>
      <c r="G2482" s="341"/>
      <c r="H2482" s="341"/>
      <c r="I2482" s="341"/>
      <c r="J2482" s="341"/>
      <c r="AH2482" s="221"/>
      <c r="AI2482" s="221"/>
      <c r="AJ2482" s="221"/>
      <c r="AK2482" s="221"/>
      <c r="AL2482" s="221"/>
      <c r="AM2482" s="221"/>
      <c r="AN2482" s="221"/>
      <c r="AO2482" s="221"/>
      <c r="AP2482" s="221"/>
      <c r="AQ2482" s="219"/>
      <c r="AR2482" s="219"/>
      <c r="AS2482" s="221"/>
      <c r="AT2482" s="221"/>
      <c r="AU2482" s="221"/>
      <c r="AV2482" s="221"/>
      <c r="AW2482" s="221"/>
      <c r="AX2482" s="221"/>
      <c r="AY2482" s="221"/>
      <c r="AZ2482" s="221"/>
    </row>
    <row r="2483" spans="1:52" x14ac:dyDescent="0.15">
      <c r="A2483" s="278"/>
      <c r="B2483" s="274"/>
      <c r="C2483" s="340"/>
      <c r="D2483" s="340"/>
      <c r="E2483" s="341"/>
      <c r="F2483" s="341"/>
      <c r="G2483" s="341"/>
      <c r="H2483" s="341"/>
      <c r="I2483" s="341"/>
      <c r="J2483" s="341"/>
      <c r="AH2483" s="221"/>
      <c r="AI2483" s="221"/>
      <c r="AJ2483" s="221"/>
      <c r="AK2483" s="221"/>
      <c r="AL2483" s="221"/>
      <c r="AM2483" s="221"/>
      <c r="AN2483" s="221"/>
      <c r="AO2483" s="221"/>
      <c r="AP2483" s="221"/>
      <c r="AQ2483" s="219"/>
      <c r="AR2483" s="219"/>
      <c r="AS2483" s="221"/>
      <c r="AT2483" s="221"/>
      <c r="AU2483" s="221"/>
      <c r="AV2483" s="221"/>
      <c r="AW2483" s="221"/>
      <c r="AX2483" s="221"/>
      <c r="AY2483" s="221"/>
      <c r="AZ2483" s="221"/>
    </row>
    <row r="2484" spans="1:52" x14ac:dyDescent="0.15">
      <c r="A2484" s="278"/>
      <c r="B2484" s="274"/>
      <c r="C2484" s="340"/>
      <c r="D2484" s="340"/>
      <c r="E2484" s="341"/>
      <c r="F2484" s="341"/>
      <c r="G2484" s="341"/>
      <c r="H2484" s="341"/>
      <c r="I2484" s="341"/>
      <c r="J2484" s="341"/>
      <c r="AH2484" s="221"/>
      <c r="AI2484" s="221"/>
      <c r="AJ2484" s="221"/>
      <c r="AK2484" s="221"/>
      <c r="AL2484" s="221"/>
      <c r="AM2484" s="221"/>
      <c r="AN2484" s="221"/>
      <c r="AO2484" s="221"/>
      <c r="AP2484" s="221"/>
      <c r="AQ2484" s="219"/>
      <c r="AR2484" s="219"/>
      <c r="AS2484" s="221"/>
      <c r="AT2484" s="221"/>
      <c r="AU2484" s="221"/>
      <c r="AV2484" s="221"/>
      <c r="AW2484" s="221"/>
      <c r="AX2484" s="221"/>
      <c r="AY2484" s="221"/>
      <c r="AZ2484" s="221"/>
    </row>
    <row r="2485" spans="1:52" x14ac:dyDescent="0.15">
      <c r="A2485" s="278"/>
      <c r="B2485" s="274"/>
      <c r="C2485" s="340"/>
      <c r="D2485" s="340"/>
      <c r="E2485" s="341"/>
      <c r="F2485" s="341"/>
      <c r="G2485" s="341"/>
      <c r="H2485" s="341"/>
      <c r="I2485" s="341"/>
      <c r="J2485" s="341"/>
      <c r="AH2485" s="221"/>
      <c r="AI2485" s="221"/>
      <c r="AJ2485" s="221"/>
      <c r="AK2485" s="221"/>
      <c r="AL2485" s="221"/>
      <c r="AM2485" s="221"/>
      <c r="AN2485" s="221"/>
      <c r="AO2485" s="221"/>
      <c r="AP2485" s="221"/>
      <c r="AQ2485" s="219"/>
      <c r="AR2485" s="219"/>
      <c r="AS2485" s="221"/>
      <c r="AT2485" s="221"/>
      <c r="AU2485" s="221"/>
      <c r="AV2485" s="221"/>
      <c r="AW2485" s="221"/>
      <c r="AX2485" s="221"/>
      <c r="AY2485" s="221"/>
      <c r="AZ2485" s="221"/>
    </row>
    <row r="2486" spans="1:52" x14ac:dyDescent="0.15">
      <c r="A2486" s="278"/>
      <c r="B2486" s="274"/>
      <c r="C2486" s="340"/>
      <c r="D2486" s="340"/>
      <c r="E2486" s="341"/>
      <c r="F2486" s="341"/>
      <c r="G2486" s="341"/>
      <c r="H2486" s="341"/>
      <c r="I2486" s="341"/>
      <c r="J2486" s="341"/>
      <c r="AH2486" s="221"/>
      <c r="AI2486" s="221"/>
      <c r="AJ2486" s="221"/>
      <c r="AK2486" s="221"/>
      <c r="AL2486" s="221"/>
      <c r="AM2486" s="221"/>
      <c r="AN2486" s="221"/>
      <c r="AO2486" s="221"/>
      <c r="AP2486" s="221"/>
      <c r="AQ2486" s="219"/>
      <c r="AR2486" s="219"/>
      <c r="AS2486" s="221"/>
      <c r="AT2486" s="221"/>
      <c r="AU2486" s="221"/>
      <c r="AV2486" s="221"/>
      <c r="AW2486" s="221"/>
      <c r="AX2486" s="221"/>
      <c r="AY2486" s="221"/>
      <c r="AZ2486" s="221"/>
    </row>
    <row r="2487" spans="1:52" x14ac:dyDescent="0.15">
      <c r="A2487" s="278"/>
      <c r="B2487" s="274"/>
      <c r="C2487" s="340"/>
      <c r="D2487" s="340"/>
      <c r="E2487" s="341"/>
      <c r="F2487" s="341"/>
      <c r="G2487" s="341"/>
      <c r="H2487" s="341"/>
      <c r="I2487" s="341"/>
      <c r="J2487" s="341"/>
      <c r="AH2487" s="221"/>
      <c r="AI2487" s="221"/>
      <c r="AJ2487" s="221"/>
      <c r="AK2487" s="221"/>
      <c r="AL2487" s="221"/>
      <c r="AM2487" s="221"/>
      <c r="AN2487" s="221"/>
      <c r="AO2487" s="221"/>
      <c r="AP2487" s="221"/>
      <c r="AQ2487" s="219"/>
      <c r="AR2487" s="219"/>
      <c r="AS2487" s="221"/>
      <c r="AT2487" s="221"/>
      <c r="AU2487" s="221"/>
      <c r="AV2487" s="221"/>
      <c r="AW2487" s="221"/>
      <c r="AX2487" s="221"/>
      <c r="AY2487" s="221"/>
      <c r="AZ2487" s="221"/>
    </row>
    <row r="2488" spans="1:52" x14ac:dyDescent="0.15">
      <c r="A2488" s="278"/>
      <c r="B2488" s="274"/>
      <c r="C2488" s="340"/>
      <c r="D2488" s="340"/>
      <c r="E2488" s="341"/>
      <c r="F2488" s="341"/>
      <c r="G2488" s="341"/>
      <c r="H2488" s="341"/>
      <c r="I2488" s="341"/>
      <c r="J2488" s="341"/>
      <c r="AH2488" s="221"/>
      <c r="AI2488" s="221"/>
      <c r="AJ2488" s="221"/>
      <c r="AK2488" s="221"/>
      <c r="AL2488" s="221"/>
      <c r="AM2488" s="221"/>
      <c r="AN2488" s="221"/>
      <c r="AO2488" s="221"/>
      <c r="AP2488" s="221"/>
      <c r="AQ2488" s="219"/>
      <c r="AR2488" s="219"/>
      <c r="AS2488" s="221"/>
      <c r="AT2488" s="221"/>
      <c r="AU2488" s="221"/>
      <c r="AV2488" s="221"/>
      <c r="AW2488" s="221"/>
      <c r="AX2488" s="221"/>
      <c r="AY2488" s="221"/>
      <c r="AZ2488" s="221"/>
    </row>
    <row r="2489" spans="1:52" x14ac:dyDescent="0.15">
      <c r="A2489" s="278"/>
      <c r="B2489" s="274"/>
      <c r="C2489" s="340"/>
      <c r="D2489" s="340"/>
      <c r="E2489" s="341"/>
      <c r="F2489" s="341"/>
      <c r="G2489" s="341"/>
      <c r="H2489" s="341"/>
      <c r="I2489" s="341"/>
      <c r="J2489" s="341"/>
      <c r="AH2489" s="221"/>
      <c r="AI2489" s="221"/>
      <c r="AJ2489" s="221"/>
      <c r="AK2489" s="221"/>
      <c r="AL2489" s="221"/>
      <c r="AM2489" s="221"/>
      <c r="AN2489" s="221"/>
      <c r="AO2489" s="221"/>
      <c r="AP2489" s="221"/>
      <c r="AQ2489" s="219"/>
      <c r="AR2489" s="219"/>
      <c r="AS2489" s="221"/>
      <c r="AT2489" s="221"/>
      <c r="AU2489" s="221"/>
      <c r="AV2489" s="221"/>
      <c r="AW2489" s="221"/>
      <c r="AX2489" s="221"/>
      <c r="AY2489" s="221"/>
      <c r="AZ2489" s="221"/>
    </row>
    <row r="2490" spans="1:52" x14ac:dyDescent="0.15">
      <c r="A2490" s="278"/>
      <c r="B2490" s="274"/>
      <c r="C2490" s="340"/>
      <c r="D2490" s="340"/>
      <c r="E2490" s="341"/>
      <c r="F2490" s="341"/>
      <c r="G2490" s="341"/>
      <c r="H2490" s="341"/>
      <c r="I2490" s="341"/>
      <c r="J2490" s="341"/>
      <c r="AH2490" s="221"/>
      <c r="AI2490" s="221"/>
      <c r="AJ2490" s="221"/>
      <c r="AK2490" s="221"/>
      <c r="AL2490" s="221"/>
      <c r="AM2490" s="221"/>
      <c r="AN2490" s="221"/>
      <c r="AO2490" s="221"/>
      <c r="AP2490" s="221"/>
      <c r="AQ2490" s="219"/>
      <c r="AR2490" s="219"/>
      <c r="AS2490" s="221"/>
      <c r="AT2490" s="221"/>
      <c r="AU2490" s="221"/>
      <c r="AV2490" s="221"/>
      <c r="AW2490" s="221"/>
      <c r="AX2490" s="221"/>
      <c r="AY2490" s="221"/>
      <c r="AZ2490" s="221"/>
    </row>
    <row r="2491" spans="1:52" x14ac:dyDescent="0.15">
      <c r="A2491" s="278"/>
      <c r="B2491" s="274"/>
      <c r="C2491" s="340"/>
      <c r="D2491" s="340"/>
      <c r="E2491" s="341"/>
      <c r="F2491" s="341"/>
      <c r="G2491" s="341"/>
      <c r="H2491" s="341"/>
      <c r="I2491" s="341"/>
      <c r="J2491" s="341"/>
      <c r="AH2491" s="221"/>
      <c r="AI2491" s="221"/>
      <c r="AJ2491" s="221"/>
      <c r="AK2491" s="221"/>
      <c r="AL2491" s="221"/>
      <c r="AM2491" s="221"/>
      <c r="AN2491" s="221"/>
      <c r="AO2491" s="221"/>
      <c r="AP2491" s="221"/>
      <c r="AQ2491" s="219"/>
      <c r="AR2491" s="219"/>
      <c r="AS2491" s="221"/>
      <c r="AT2491" s="221"/>
      <c r="AU2491" s="221"/>
      <c r="AV2491" s="221"/>
      <c r="AW2491" s="221"/>
      <c r="AX2491" s="221"/>
      <c r="AY2491" s="221"/>
      <c r="AZ2491" s="221"/>
    </row>
    <row r="2492" spans="1:52" x14ac:dyDescent="0.15">
      <c r="A2492" s="278"/>
      <c r="B2492" s="274"/>
      <c r="C2492" s="340"/>
      <c r="D2492" s="340"/>
      <c r="E2492" s="341"/>
      <c r="F2492" s="341"/>
      <c r="G2492" s="341"/>
      <c r="H2492" s="341"/>
      <c r="I2492" s="341"/>
      <c r="J2492" s="341"/>
      <c r="AH2492" s="221"/>
      <c r="AI2492" s="221"/>
      <c r="AJ2492" s="221"/>
      <c r="AK2492" s="221"/>
      <c r="AL2492" s="221"/>
      <c r="AM2492" s="221"/>
      <c r="AN2492" s="221"/>
      <c r="AO2492" s="221"/>
      <c r="AP2492" s="221"/>
      <c r="AQ2492" s="219"/>
      <c r="AR2492" s="219"/>
      <c r="AS2492" s="221"/>
      <c r="AT2492" s="221"/>
      <c r="AU2492" s="221"/>
      <c r="AV2492" s="221"/>
      <c r="AW2492" s="221"/>
      <c r="AX2492" s="221"/>
      <c r="AY2492" s="221"/>
      <c r="AZ2492" s="221"/>
    </row>
    <row r="2493" spans="1:52" x14ac:dyDescent="0.15">
      <c r="A2493" s="278"/>
      <c r="B2493" s="274"/>
      <c r="C2493" s="340"/>
      <c r="D2493" s="340"/>
      <c r="E2493" s="341"/>
      <c r="F2493" s="341"/>
      <c r="G2493" s="341"/>
      <c r="H2493" s="341"/>
      <c r="I2493" s="341"/>
      <c r="J2493" s="341"/>
      <c r="AH2493" s="221"/>
      <c r="AI2493" s="221"/>
      <c r="AJ2493" s="221"/>
      <c r="AK2493" s="221"/>
      <c r="AL2493" s="221"/>
      <c r="AM2493" s="221"/>
      <c r="AN2493" s="221"/>
      <c r="AO2493" s="221"/>
      <c r="AP2493" s="221"/>
      <c r="AQ2493" s="219"/>
      <c r="AR2493" s="219"/>
      <c r="AS2493" s="221"/>
      <c r="AT2493" s="221"/>
      <c r="AU2493" s="221"/>
      <c r="AV2493" s="221"/>
      <c r="AW2493" s="221"/>
      <c r="AX2493" s="221"/>
      <c r="AY2493" s="221"/>
      <c r="AZ2493" s="221"/>
    </row>
    <row r="2494" spans="1:52" x14ac:dyDescent="0.15">
      <c r="A2494" s="278"/>
      <c r="B2494" s="274"/>
      <c r="C2494" s="340"/>
      <c r="D2494" s="340"/>
      <c r="E2494" s="341"/>
      <c r="F2494" s="341"/>
      <c r="G2494" s="341"/>
      <c r="H2494" s="341"/>
      <c r="I2494" s="341"/>
      <c r="J2494" s="341"/>
      <c r="AH2494" s="221"/>
      <c r="AI2494" s="221"/>
      <c r="AJ2494" s="221"/>
      <c r="AK2494" s="221"/>
      <c r="AL2494" s="221"/>
      <c r="AM2494" s="221"/>
      <c r="AN2494" s="221"/>
      <c r="AO2494" s="221"/>
      <c r="AP2494" s="221"/>
      <c r="AQ2494" s="219"/>
      <c r="AR2494" s="219"/>
      <c r="AS2494" s="221"/>
      <c r="AT2494" s="221"/>
      <c r="AU2494" s="221"/>
      <c r="AV2494" s="221"/>
      <c r="AW2494" s="221"/>
      <c r="AX2494" s="221"/>
      <c r="AY2494" s="221"/>
      <c r="AZ2494" s="221"/>
    </row>
    <row r="2495" spans="1:52" x14ac:dyDescent="0.15">
      <c r="A2495" s="278"/>
      <c r="B2495" s="274"/>
      <c r="C2495" s="340"/>
      <c r="D2495" s="340"/>
      <c r="E2495" s="341"/>
      <c r="F2495" s="341"/>
      <c r="G2495" s="341"/>
      <c r="H2495" s="341"/>
      <c r="I2495" s="341"/>
      <c r="J2495" s="341"/>
      <c r="AH2495" s="221"/>
      <c r="AI2495" s="221"/>
      <c r="AJ2495" s="221"/>
      <c r="AK2495" s="221"/>
      <c r="AL2495" s="221"/>
      <c r="AM2495" s="221"/>
      <c r="AN2495" s="221"/>
      <c r="AO2495" s="221"/>
      <c r="AP2495" s="221"/>
      <c r="AQ2495" s="219"/>
      <c r="AR2495" s="219"/>
      <c r="AS2495" s="221"/>
      <c r="AT2495" s="221"/>
      <c r="AU2495" s="221"/>
      <c r="AV2495" s="221"/>
      <c r="AW2495" s="221"/>
      <c r="AX2495" s="221"/>
      <c r="AY2495" s="221"/>
      <c r="AZ2495" s="221"/>
    </row>
    <row r="2496" spans="1:52" x14ac:dyDescent="0.15">
      <c r="A2496" s="278"/>
      <c r="B2496" s="274"/>
      <c r="C2496" s="340"/>
      <c r="D2496" s="340"/>
      <c r="E2496" s="341"/>
      <c r="F2496" s="341"/>
      <c r="G2496" s="341"/>
      <c r="H2496" s="341"/>
      <c r="I2496" s="341"/>
      <c r="J2496" s="341"/>
      <c r="AH2496" s="221"/>
      <c r="AI2496" s="221"/>
      <c r="AJ2496" s="221"/>
      <c r="AK2496" s="221"/>
      <c r="AL2496" s="221"/>
      <c r="AM2496" s="221"/>
      <c r="AN2496" s="221"/>
      <c r="AO2496" s="221"/>
      <c r="AP2496" s="221"/>
      <c r="AQ2496" s="219"/>
      <c r="AR2496" s="219"/>
      <c r="AS2496" s="221"/>
      <c r="AT2496" s="221"/>
      <c r="AU2496" s="221"/>
      <c r="AV2496" s="221"/>
      <c r="AW2496" s="221"/>
      <c r="AX2496" s="221"/>
      <c r="AY2496" s="221"/>
      <c r="AZ2496" s="221"/>
    </row>
    <row r="2497" spans="1:52" x14ac:dyDescent="0.15">
      <c r="A2497" s="278"/>
      <c r="B2497" s="274"/>
      <c r="C2497" s="340"/>
      <c r="D2497" s="340"/>
      <c r="E2497" s="341"/>
      <c r="F2497" s="341"/>
      <c r="G2497" s="341"/>
      <c r="H2497" s="341"/>
      <c r="I2497" s="341"/>
      <c r="J2497" s="341"/>
      <c r="AH2497" s="221"/>
      <c r="AI2497" s="221"/>
      <c r="AJ2497" s="221"/>
      <c r="AK2497" s="221"/>
      <c r="AL2497" s="221"/>
      <c r="AM2497" s="221"/>
      <c r="AN2497" s="221"/>
      <c r="AO2497" s="221"/>
      <c r="AP2497" s="221"/>
      <c r="AQ2497" s="219"/>
      <c r="AR2497" s="219"/>
      <c r="AS2497" s="221"/>
      <c r="AT2497" s="221"/>
      <c r="AU2497" s="221"/>
      <c r="AV2497" s="221"/>
      <c r="AW2497" s="221"/>
      <c r="AX2497" s="221"/>
      <c r="AY2497" s="221"/>
      <c r="AZ2497" s="221"/>
    </row>
    <row r="2498" spans="1:52" x14ac:dyDescent="0.15">
      <c r="A2498" s="278"/>
      <c r="B2498" s="274"/>
      <c r="C2498" s="340"/>
      <c r="D2498" s="340"/>
      <c r="E2498" s="341"/>
      <c r="F2498" s="341"/>
      <c r="G2498" s="341"/>
      <c r="H2498" s="341"/>
      <c r="I2498" s="341"/>
      <c r="J2498" s="341"/>
      <c r="AH2498" s="221"/>
      <c r="AI2498" s="221"/>
      <c r="AJ2498" s="221"/>
      <c r="AK2498" s="221"/>
      <c r="AL2498" s="221"/>
      <c r="AM2498" s="221"/>
      <c r="AN2498" s="221"/>
      <c r="AO2498" s="221"/>
      <c r="AP2498" s="221"/>
      <c r="AQ2498" s="219"/>
      <c r="AR2498" s="219"/>
      <c r="AS2498" s="221"/>
      <c r="AT2498" s="221"/>
      <c r="AU2498" s="221"/>
      <c r="AV2498" s="221"/>
      <c r="AW2498" s="221"/>
      <c r="AX2498" s="221"/>
      <c r="AY2498" s="221"/>
      <c r="AZ2498" s="221"/>
    </row>
    <row r="2499" spans="1:52" x14ac:dyDescent="0.15">
      <c r="A2499" s="278"/>
      <c r="B2499" s="274"/>
      <c r="C2499" s="340"/>
      <c r="D2499" s="340"/>
      <c r="E2499" s="341"/>
      <c r="F2499" s="341"/>
      <c r="G2499" s="341"/>
      <c r="H2499" s="341"/>
      <c r="I2499" s="341"/>
      <c r="J2499" s="341"/>
      <c r="AH2499" s="221"/>
      <c r="AI2499" s="221"/>
      <c r="AJ2499" s="221"/>
      <c r="AK2499" s="221"/>
      <c r="AL2499" s="221"/>
      <c r="AM2499" s="221"/>
      <c r="AN2499" s="221"/>
      <c r="AO2499" s="221"/>
      <c r="AP2499" s="221"/>
      <c r="AQ2499" s="219"/>
      <c r="AR2499" s="219"/>
      <c r="AS2499" s="221"/>
      <c r="AT2499" s="221"/>
      <c r="AU2499" s="221"/>
      <c r="AV2499" s="221"/>
      <c r="AW2499" s="221"/>
      <c r="AX2499" s="221"/>
      <c r="AY2499" s="221"/>
      <c r="AZ2499" s="221"/>
    </row>
    <row r="2500" spans="1:52" x14ac:dyDescent="0.15">
      <c r="A2500" s="278"/>
      <c r="B2500" s="274"/>
      <c r="C2500" s="340"/>
      <c r="D2500" s="340"/>
      <c r="E2500" s="341"/>
      <c r="F2500" s="341"/>
      <c r="G2500" s="341"/>
      <c r="H2500" s="341"/>
      <c r="I2500" s="341"/>
      <c r="J2500" s="341"/>
      <c r="AH2500" s="221"/>
      <c r="AI2500" s="221"/>
      <c r="AJ2500" s="221"/>
      <c r="AK2500" s="221"/>
      <c r="AL2500" s="221"/>
      <c r="AM2500" s="221"/>
      <c r="AN2500" s="221"/>
      <c r="AO2500" s="221"/>
      <c r="AP2500" s="221"/>
      <c r="AQ2500" s="219"/>
      <c r="AR2500" s="219"/>
      <c r="AS2500" s="221"/>
      <c r="AT2500" s="221"/>
      <c r="AU2500" s="221"/>
      <c r="AV2500" s="221"/>
      <c r="AW2500" s="221"/>
      <c r="AX2500" s="221"/>
      <c r="AY2500" s="221"/>
      <c r="AZ2500" s="221"/>
    </row>
    <row r="2501" spans="1:52" x14ac:dyDescent="0.15">
      <c r="A2501" s="278"/>
      <c r="B2501" s="274"/>
      <c r="C2501" s="340"/>
      <c r="D2501" s="340"/>
      <c r="E2501" s="341"/>
      <c r="F2501" s="341"/>
      <c r="G2501" s="341"/>
      <c r="H2501" s="341"/>
      <c r="I2501" s="341"/>
      <c r="J2501" s="341"/>
      <c r="AH2501" s="221"/>
      <c r="AI2501" s="221"/>
      <c r="AJ2501" s="221"/>
      <c r="AK2501" s="221"/>
      <c r="AL2501" s="221"/>
      <c r="AM2501" s="221"/>
      <c r="AN2501" s="221"/>
      <c r="AO2501" s="221"/>
      <c r="AP2501" s="221"/>
      <c r="AQ2501" s="219"/>
      <c r="AR2501" s="219"/>
      <c r="AS2501" s="221"/>
      <c r="AT2501" s="221"/>
      <c r="AU2501" s="221"/>
      <c r="AV2501" s="221"/>
      <c r="AW2501" s="221"/>
      <c r="AX2501" s="221"/>
      <c r="AY2501" s="221"/>
      <c r="AZ2501" s="221"/>
    </row>
    <row r="2502" spans="1:52" x14ac:dyDescent="0.15">
      <c r="A2502" s="278"/>
      <c r="B2502" s="274"/>
      <c r="C2502" s="340"/>
      <c r="D2502" s="340"/>
      <c r="E2502" s="341"/>
      <c r="F2502" s="341"/>
      <c r="G2502" s="341"/>
      <c r="H2502" s="341"/>
      <c r="I2502" s="341"/>
      <c r="J2502" s="341"/>
      <c r="AH2502" s="221"/>
      <c r="AI2502" s="221"/>
      <c r="AJ2502" s="221"/>
      <c r="AK2502" s="221"/>
      <c r="AL2502" s="221"/>
      <c r="AM2502" s="221"/>
      <c r="AN2502" s="221"/>
      <c r="AO2502" s="221"/>
      <c r="AP2502" s="221"/>
      <c r="AQ2502" s="219"/>
      <c r="AR2502" s="219"/>
      <c r="AS2502" s="221"/>
      <c r="AT2502" s="221"/>
      <c r="AU2502" s="221"/>
      <c r="AV2502" s="221"/>
      <c r="AW2502" s="221"/>
      <c r="AX2502" s="221"/>
      <c r="AY2502" s="221"/>
      <c r="AZ2502" s="221"/>
    </row>
    <row r="2503" spans="1:52" x14ac:dyDescent="0.15">
      <c r="A2503" s="278"/>
      <c r="B2503" s="274"/>
      <c r="C2503" s="340"/>
      <c r="D2503" s="340"/>
      <c r="E2503" s="341"/>
      <c r="F2503" s="341"/>
      <c r="G2503" s="341"/>
      <c r="H2503" s="341"/>
      <c r="I2503" s="341"/>
      <c r="J2503" s="341"/>
      <c r="AH2503" s="221"/>
      <c r="AI2503" s="221"/>
      <c r="AJ2503" s="221"/>
      <c r="AK2503" s="221"/>
      <c r="AL2503" s="221"/>
      <c r="AM2503" s="221"/>
      <c r="AN2503" s="221"/>
      <c r="AO2503" s="221"/>
      <c r="AP2503" s="221"/>
      <c r="AQ2503" s="219"/>
      <c r="AR2503" s="219"/>
      <c r="AS2503" s="221"/>
      <c r="AT2503" s="221"/>
      <c r="AU2503" s="221"/>
      <c r="AV2503" s="221"/>
      <c r="AW2503" s="221"/>
      <c r="AX2503" s="221"/>
      <c r="AY2503" s="221"/>
      <c r="AZ2503" s="221"/>
    </row>
    <row r="2504" spans="1:52" x14ac:dyDescent="0.15">
      <c r="A2504" s="278"/>
      <c r="B2504" s="274"/>
      <c r="C2504" s="340"/>
      <c r="D2504" s="340"/>
      <c r="E2504" s="341"/>
      <c r="F2504" s="341"/>
      <c r="G2504" s="341"/>
      <c r="H2504" s="341"/>
      <c r="I2504" s="341"/>
      <c r="J2504" s="341"/>
      <c r="AH2504" s="221"/>
      <c r="AI2504" s="221"/>
      <c r="AJ2504" s="221"/>
      <c r="AK2504" s="221"/>
      <c r="AL2504" s="221"/>
      <c r="AM2504" s="221"/>
      <c r="AN2504" s="221"/>
      <c r="AO2504" s="221"/>
      <c r="AP2504" s="221"/>
      <c r="AQ2504" s="219"/>
      <c r="AR2504" s="219"/>
      <c r="AS2504" s="221"/>
      <c r="AT2504" s="221"/>
      <c r="AU2504" s="221"/>
      <c r="AV2504" s="221"/>
      <c r="AW2504" s="221"/>
      <c r="AX2504" s="221"/>
      <c r="AY2504" s="221"/>
      <c r="AZ2504" s="221"/>
    </row>
    <row r="2505" spans="1:52" x14ac:dyDescent="0.15">
      <c r="A2505" s="278"/>
      <c r="B2505" s="274"/>
      <c r="C2505" s="340"/>
      <c r="D2505" s="340"/>
      <c r="E2505" s="341"/>
      <c r="F2505" s="341"/>
      <c r="G2505" s="341"/>
      <c r="H2505" s="341"/>
      <c r="I2505" s="341"/>
      <c r="J2505" s="341"/>
      <c r="AH2505" s="221"/>
      <c r="AI2505" s="221"/>
      <c r="AJ2505" s="221"/>
      <c r="AK2505" s="221"/>
      <c r="AL2505" s="221"/>
      <c r="AM2505" s="221"/>
      <c r="AN2505" s="221"/>
      <c r="AO2505" s="221"/>
      <c r="AP2505" s="221"/>
      <c r="AQ2505" s="219"/>
      <c r="AR2505" s="219"/>
      <c r="AS2505" s="221"/>
      <c r="AT2505" s="221"/>
      <c r="AU2505" s="221"/>
      <c r="AV2505" s="221"/>
      <c r="AW2505" s="221"/>
      <c r="AX2505" s="221"/>
      <c r="AY2505" s="221"/>
      <c r="AZ2505" s="221"/>
    </row>
    <row r="2506" spans="1:52" x14ac:dyDescent="0.15">
      <c r="A2506" s="278"/>
      <c r="B2506" s="274"/>
      <c r="C2506" s="340"/>
      <c r="D2506" s="340"/>
      <c r="E2506" s="341"/>
      <c r="F2506" s="341"/>
      <c r="G2506" s="341"/>
      <c r="H2506" s="341"/>
      <c r="I2506" s="341"/>
      <c r="J2506" s="341"/>
      <c r="AH2506" s="221"/>
      <c r="AI2506" s="221"/>
      <c r="AJ2506" s="221"/>
      <c r="AK2506" s="221"/>
      <c r="AL2506" s="221"/>
      <c r="AM2506" s="221"/>
      <c r="AN2506" s="221"/>
      <c r="AO2506" s="221"/>
      <c r="AP2506" s="221"/>
      <c r="AQ2506" s="219"/>
      <c r="AR2506" s="219"/>
      <c r="AS2506" s="221"/>
      <c r="AT2506" s="221"/>
      <c r="AU2506" s="221"/>
      <c r="AV2506" s="221"/>
      <c r="AW2506" s="221"/>
      <c r="AX2506" s="221"/>
      <c r="AY2506" s="221"/>
      <c r="AZ2506" s="221"/>
    </row>
    <row r="2507" spans="1:52" x14ac:dyDescent="0.15">
      <c r="A2507" s="278"/>
      <c r="B2507" s="274"/>
      <c r="C2507" s="340"/>
      <c r="D2507" s="340"/>
      <c r="E2507" s="341"/>
      <c r="F2507" s="341"/>
      <c r="G2507" s="341"/>
      <c r="H2507" s="341"/>
      <c r="I2507" s="341"/>
      <c r="J2507" s="341"/>
      <c r="AH2507" s="221"/>
      <c r="AI2507" s="221"/>
      <c r="AJ2507" s="221"/>
      <c r="AK2507" s="221"/>
      <c r="AL2507" s="221"/>
      <c r="AM2507" s="221"/>
      <c r="AN2507" s="221"/>
      <c r="AO2507" s="221"/>
      <c r="AP2507" s="221"/>
      <c r="AQ2507" s="219"/>
      <c r="AR2507" s="219"/>
      <c r="AS2507" s="221"/>
      <c r="AT2507" s="221"/>
      <c r="AU2507" s="221"/>
      <c r="AV2507" s="221"/>
      <c r="AW2507" s="221"/>
      <c r="AX2507" s="221"/>
      <c r="AY2507" s="221"/>
      <c r="AZ2507" s="221"/>
    </row>
    <row r="2508" spans="1:52" x14ac:dyDescent="0.15">
      <c r="A2508" s="278"/>
      <c r="B2508" s="274"/>
      <c r="C2508" s="340"/>
      <c r="D2508" s="340"/>
      <c r="E2508" s="341"/>
      <c r="F2508" s="341"/>
      <c r="G2508" s="341"/>
      <c r="H2508" s="341"/>
      <c r="I2508" s="341"/>
      <c r="J2508" s="341"/>
      <c r="AH2508" s="221"/>
      <c r="AI2508" s="221"/>
      <c r="AJ2508" s="221"/>
      <c r="AK2508" s="221"/>
      <c r="AL2508" s="221"/>
      <c r="AM2508" s="221"/>
      <c r="AN2508" s="221"/>
      <c r="AO2508" s="221"/>
      <c r="AP2508" s="221"/>
      <c r="AQ2508" s="219"/>
      <c r="AR2508" s="219"/>
      <c r="AS2508" s="221"/>
      <c r="AT2508" s="221"/>
      <c r="AU2508" s="221"/>
      <c r="AV2508" s="221"/>
      <c r="AW2508" s="221"/>
      <c r="AX2508" s="221"/>
      <c r="AY2508" s="221"/>
      <c r="AZ2508" s="221"/>
    </row>
    <row r="2509" spans="1:52" x14ac:dyDescent="0.15">
      <c r="A2509" s="278"/>
      <c r="B2509" s="274"/>
      <c r="C2509" s="340"/>
      <c r="D2509" s="340"/>
      <c r="E2509" s="341"/>
      <c r="F2509" s="341"/>
      <c r="G2509" s="341"/>
      <c r="H2509" s="341"/>
      <c r="I2509" s="341"/>
      <c r="J2509" s="341"/>
      <c r="AH2509" s="221"/>
      <c r="AI2509" s="221"/>
      <c r="AJ2509" s="221"/>
      <c r="AK2509" s="221"/>
      <c r="AL2509" s="221"/>
      <c r="AM2509" s="221"/>
      <c r="AN2509" s="221"/>
      <c r="AO2509" s="221"/>
      <c r="AP2509" s="221"/>
      <c r="AQ2509" s="219"/>
      <c r="AR2509" s="219"/>
      <c r="AS2509" s="221"/>
      <c r="AT2509" s="221"/>
      <c r="AU2509" s="221"/>
      <c r="AV2509" s="221"/>
      <c r="AW2509" s="221"/>
      <c r="AX2509" s="221"/>
      <c r="AY2509" s="221"/>
      <c r="AZ2509" s="221"/>
    </row>
    <row r="2510" spans="1:52" x14ac:dyDescent="0.15">
      <c r="A2510" s="278"/>
      <c r="B2510" s="274"/>
      <c r="C2510" s="340"/>
      <c r="D2510" s="340"/>
      <c r="E2510" s="341"/>
      <c r="F2510" s="341"/>
      <c r="G2510" s="341"/>
      <c r="H2510" s="341"/>
      <c r="I2510" s="341"/>
      <c r="J2510" s="341"/>
      <c r="AH2510" s="221"/>
      <c r="AI2510" s="221"/>
      <c r="AJ2510" s="221"/>
      <c r="AK2510" s="221"/>
      <c r="AL2510" s="221"/>
      <c r="AM2510" s="221"/>
      <c r="AN2510" s="221"/>
      <c r="AO2510" s="221"/>
      <c r="AP2510" s="221"/>
      <c r="AQ2510" s="219"/>
      <c r="AR2510" s="219"/>
      <c r="AS2510" s="221"/>
      <c r="AT2510" s="221"/>
      <c r="AU2510" s="221"/>
      <c r="AV2510" s="221"/>
      <c r="AW2510" s="221"/>
      <c r="AX2510" s="221"/>
      <c r="AY2510" s="221"/>
      <c r="AZ2510" s="221"/>
    </row>
    <row r="2511" spans="1:52" x14ac:dyDescent="0.15">
      <c r="A2511" s="278"/>
      <c r="B2511" s="274"/>
      <c r="C2511" s="340"/>
      <c r="D2511" s="340"/>
      <c r="E2511" s="341"/>
      <c r="F2511" s="341"/>
      <c r="G2511" s="341"/>
      <c r="H2511" s="341"/>
      <c r="I2511" s="341"/>
      <c r="J2511" s="341"/>
      <c r="AH2511" s="221"/>
      <c r="AI2511" s="221"/>
      <c r="AJ2511" s="221"/>
      <c r="AK2511" s="221"/>
      <c r="AL2511" s="221"/>
      <c r="AM2511" s="221"/>
      <c r="AN2511" s="221"/>
      <c r="AO2511" s="221"/>
      <c r="AP2511" s="221"/>
      <c r="AQ2511" s="219"/>
      <c r="AR2511" s="219"/>
      <c r="AS2511" s="221"/>
      <c r="AT2511" s="221"/>
      <c r="AU2511" s="221"/>
      <c r="AV2511" s="221"/>
      <c r="AW2511" s="221"/>
      <c r="AX2511" s="221"/>
      <c r="AY2511" s="221"/>
      <c r="AZ2511" s="221"/>
    </row>
    <row r="2512" spans="1:52" x14ac:dyDescent="0.15">
      <c r="A2512" s="278"/>
      <c r="B2512" s="274"/>
      <c r="C2512" s="340"/>
      <c r="D2512" s="340"/>
      <c r="E2512" s="341"/>
      <c r="F2512" s="341"/>
      <c r="G2512" s="341"/>
      <c r="H2512" s="341"/>
      <c r="I2512" s="341"/>
      <c r="J2512" s="341"/>
      <c r="AH2512" s="221"/>
      <c r="AI2512" s="221"/>
      <c r="AJ2512" s="221"/>
      <c r="AK2512" s="221"/>
      <c r="AL2512" s="221"/>
      <c r="AM2512" s="221"/>
      <c r="AN2512" s="221"/>
      <c r="AO2512" s="221"/>
      <c r="AP2512" s="221"/>
      <c r="AQ2512" s="219"/>
      <c r="AR2512" s="219"/>
      <c r="AS2512" s="221"/>
      <c r="AT2512" s="221"/>
      <c r="AU2512" s="221"/>
      <c r="AV2512" s="221"/>
      <c r="AW2512" s="221"/>
      <c r="AX2512" s="221"/>
      <c r="AY2512" s="221"/>
      <c r="AZ2512" s="221"/>
    </row>
    <row r="2513" spans="1:52" x14ac:dyDescent="0.15">
      <c r="A2513" s="278"/>
      <c r="B2513" s="274"/>
      <c r="C2513" s="340"/>
      <c r="D2513" s="340"/>
      <c r="E2513" s="341"/>
      <c r="F2513" s="341"/>
      <c r="G2513" s="341"/>
      <c r="H2513" s="341"/>
      <c r="I2513" s="341"/>
      <c r="J2513" s="341"/>
      <c r="AH2513" s="221"/>
      <c r="AI2513" s="221"/>
      <c r="AJ2513" s="221"/>
      <c r="AK2513" s="221"/>
      <c r="AL2513" s="221"/>
      <c r="AM2513" s="221"/>
      <c r="AN2513" s="221"/>
      <c r="AO2513" s="221"/>
      <c r="AP2513" s="221"/>
      <c r="AQ2513" s="219"/>
      <c r="AR2513" s="219"/>
      <c r="AS2513" s="221"/>
      <c r="AT2513" s="221"/>
      <c r="AU2513" s="221"/>
      <c r="AV2513" s="221"/>
      <c r="AW2513" s="221"/>
      <c r="AX2513" s="221"/>
      <c r="AY2513" s="221"/>
      <c r="AZ2513" s="221"/>
    </row>
    <row r="2514" spans="1:52" x14ac:dyDescent="0.15">
      <c r="A2514" s="278"/>
      <c r="B2514" s="274"/>
      <c r="C2514" s="340"/>
      <c r="D2514" s="340"/>
      <c r="E2514" s="341"/>
      <c r="F2514" s="341"/>
      <c r="G2514" s="341"/>
      <c r="H2514" s="341"/>
      <c r="I2514" s="341"/>
      <c r="J2514" s="341"/>
      <c r="AH2514" s="221"/>
      <c r="AI2514" s="221"/>
      <c r="AJ2514" s="221"/>
      <c r="AK2514" s="221"/>
      <c r="AL2514" s="221"/>
      <c r="AM2514" s="221"/>
      <c r="AN2514" s="221"/>
      <c r="AO2514" s="221"/>
      <c r="AP2514" s="221"/>
      <c r="AQ2514" s="219"/>
      <c r="AR2514" s="219"/>
      <c r="AS2514" s="221"/>
      <c r="AT2514" s="221"/>
      <c r="AU2514" s="221"/>
      <c r="AV2514" s="221"/>
      <c r="AW2514" s="221"/>
      <c r="AX2514" s="221"/>
      <c r="AY2514" s="221"/>
      <c r="AZ2514" s="221"/>
    </row>
    <row r="2515" spans="1:52" x14ac:dyDescent="0.15">
      <c r="A2515" s="278"/>
      <c r="B2515" s="274"/>
      <c r="C2515" s="340"/>
      <c r="D2515" s="340"/>
      <c r="E2515" s="341"/>
      <c r="F2515" s="341"/>
      <c r="G2515" s="341"/>
      <c r="H2515" s="341"/>
      <c r="I2515" s="341"/>
      <c r="J2515" s="341"/>
      <c r="AH2515" s="221"/>
      <c r="AI2515" s="221"/>
      <c r="AJ2515" s="221"/>
      <c r="AK2515" s="221"/>
      <c r="AL2515" s="221"/>
      <c r="AM2515" s="221"/>
      <c r="AN2515" s="221"/>
      <c r="AO2515" s="221"/>
      <c r="AP2515" s="221"/>
      <c r="AQ2515" s="219"/>
      <c r="AR2515" s="219"/>
      <c r="AS2515" s="221"/>
      <c r="AT2515" s="221"/>
      <c r="AU2515" s="221"/>
      <c r="AV2515" s="221"/>
      <c r="AW2515" s="221"/>
      <c r="AX2515" s="221"/>
      <c r="AY2515" s="221"/>
      <c r="AZ2515" s="221"/>
    </row>
    <row r="2516" spans="1:52" x14ac:dyDescent="0.15">
      <c r="A2516" s="278"/>
      <c r="B2516" s="274"/>
      <c r="C2516" s="340"/>
      <c r="D2516" s="340"/>
      <c r="E2516" s="341"/>
      <c r="F2516" s="341"/>
      <c r="G2516" s="341"/>
      <c r="H2516" s="341"/>
      <c r="I2516" s="341"/>
      <c r="J2516" s="341"/>
      <c r="AH2516" s="221"/>
      <c r="AI2516" s="221"/>
      <c r="AJ2516" s="221"/>
      <c r="AK2516" s="221"/>
      <c r="AL2516" s="221"/>
      <c r="AM2516" s="221"/>
      <c r="AN2516" s="221"/>
      <c r="AO2516" s="221"/>
      <c r="AP2516" s="221"/>
      <c r="AQ2516" s="219"/>
      <c r="AR2516" s="219"/>
      <c r="AS2516" s="221"/>
      <c r="AT2516" s="221"/>
      <c r="AU2516" s="221"/>
      <c r="AV2516" s="221"/>
      <c r="AW2516" s="221"/>
      <c r="AX2516" s="221"/>
      <c r="AY2516" s="221"/>
      <c r="AZ2516" s="221"/>
    </row>
    <row r="2517" spans="1:52" x14ac:dyDescent="0.15">
      <c r="A2517" s="278"/>
      <c r="B2517" s="274"/>
      <c r="C2517" s="340"/>
      <c r="D2517" s="340"/>
      <c r="E2517" s="341"/>
      <c r="F2517" s="341"/>
      <c r="G2517" s="341"/>
      <c r="H2517" s="341"/>
      <c r="I2517" s="341"/>
      <c r="J2517" s="341"/>
      <c r="AH2517" s="221"/>
      <c r="AI2517" s="221"/>
      <c r="AJ2517" s="221"/>
      <c r="AK2517" s="221"/>
      <c r="AL2517" s="221"/>
      <c r="AM2517" s="221"/>
      <c r="AN2517" s="221"/>
      <c r="AO2517" s="221"/>
      <c r="AP2517" s="221"/>
      <c r="AQ2517" s="219"/>
      <c r="AR2517" s="219"/>
      <c r="AS2517" s="221"/>
      <c r="AT2517" s="221"/>
      <c r="AU2517" s="221"/>
      <c r="AV2517" s="221"/>
      <c r="AW2517" s="221"/>
      <c r="AX2517" s="221"/>
      <c r="AY2517" s="221"/>
      <c r="AZ2517" s="221"/>
    </row>
    <row r="2518" spans="1:52" x14ac:dyDescent="0.15">
      <c r="A2518" s="278"/>
      <c r="B2518" s="274"/>
      <c r="C2518" s="340"/>
      <c r="D2518" s="340"/>
      <c r="E2518" s="341"/>
      <c r="F2518" s="341"/>
      <c r="G2518" s="341"/>
      <c r="H2518" s="341"/>
      <c r="I2518" s="341"/>
      <c r="J2518" s="341"/>
      <c r="AH2518" s="221"/>
      <c r="AI2518" s="221"/>
      <c r="AJ2518" s="221"/>
      <c r="AK2518" s="221"/>
      <c r="AL2518" s="221"/>
      <c r="AM2518" s="221"/>
      <c r="AN2518" s="221"/>
      <c r="AO2518" s="221"/>
      <c r="AP2518" s="221"/>
      <c r="AQ2518" s="219"/>
      <c r="AR2518" s="219"/>
      <c r="AS2518" s="221"/>
      <c r="AT2518" s="221"/>
      <c r="AU2518" s="221"/>
      <c r="AV2518" s="221"/>
      <c r="AW2518" s="221"/>
      <c r="AX2518" s="221"/>
      <c r="AY2518" s="221"/>
      <c r="AZ2518" s="221"/>
    </row>
    <row r="2519" spans="1:52" x14ac:dyDescent="0.15">
      <c r="A2519" s="278"/>
      <c r="B2519" s="274"/>
      <c r="C2519" s="340"/>
      <c r="D2519" s="340"/>
      <c r="E2519" s="341"/>
      <c r="F2519" s="341"/>
      <c r="G2519" s="341"/>
      <c r="H2519" s="341"/>
      <c r="I2519" s="341"/>
      <c r="J2519" s="341"/>
      <c r="AH2519" s="221"/>
      <c r="AI2519" s="221"/>
      <c r="AJ2519" s="221"/>
      <c r="AK2519" s="221"/>
      <c r="AL2519" s="221"/>
      <c r="AM2519" s="221"/>
      <c r="AN2519" s="221"/>
      <c r="AO2519" s="221"/>
      <c r="AP2519" s="221"/>
      <c r="AQ2519" s="219"/>
      <c r="AR2519" s="219"/>
      <c r="AS2519" s="221"/>
      <c r="AT2519" s="221"/>
      <c r="AU2519" s="221"/>
      <c r="AV2519" s="221"/>
      <c r="AW2519" s="221"/>
      <c r="AX2519" s="221"/>
      <c r="AY2519" s="221"/>
      <c r="AZ2519" s="221"/>
    </row>
    <row r="2520" spans="1:52" x14ac:dyDescent="0.15">
      <c r="A2520" s="278"/>
      <c r="B2520" s="274"/>
      <c r="C2520" s="340"/>
      <c r="D2520" s="340"/>
      <c r="E2520" s="341"/>
      <c r="F2520" s="341"/>
      <c r="G2520" s="341"/>
      <c r="H2520" s="341"/>
      <c r="I2520" s="341"/>
      <c r="J2520" s="341"/>
      <c r="AH2520" s="221"/>
      <c r="AI2520" s="221"/>
      <c r="AJ2520" s="221"/>
      <c r="AK2520" s="221"/>
      <c r="AL2520" s="221"/>
      <c r="AM2520" s="221"/>
      <c r="AN2520" s="221"/>
      <c r="AO2520" s="221"/>
      <c r="AP2520" s="221"/>
      <c r="AQ2520" s="219"/>
      <c r="AR2520" s="219"/>
      <c r="AS2520" s="221"/>
      <c r="AT2520" s="221"/>
      <c r="AU2520" s="221"/>
      <c r="AV2520" s="221"/>
      <c r="AW2520" s="221"/>
      <c r="AX2520" s="221"/>
      <c r="AY2520" s="221"/>
      <c r="AZ2520" s="221"/>
    </row>
    <row r="2521" spans="1:52" x14ac:dyDescent="0.15">
      <c r="A2521" s="278"/>
      <c r="B2521" s="274"/>
      <c r="C2521" s="340"/>
      <c r="D2521" s="340"/>
      <c r="E2521" s="341"/>
      <c r="F2521" s="341"/>
      <c r="G2521" s="341"/>
      <c r="H2521" s="341"/>
      <c r="I2521" s="341"/>
      <c r="J2521" s="341"/>
      <c r="AH2521" s="221"/>
      <c r="AI2521" s="221"/>
      <c r="AJ2521" s="221"/>
      <c r="AK2521" s="221"/>
      <c r="AL2521" s="221"/>
      <c r="AM2521" s="221"/>
      <c r="AN2521" s="221"/>
      <c r="AO2521" s="221"/>
      <c r="AP2521" s="221"/>
      <c r="AQ2521" s="219"/>
      <c r="AR2521" s="219"/>
      <c r="AS2521" s="221"/>
      <c r="AT2521" s="221"/>
      <c r="AU2521" s="221"/>
      <c r="AV2521" s="221"/>
      <c r="AW2521" s="221"/>
      <c r="AX2521" s="221"/>
      <c r="AY2521" s="221"/>
      <c r="AZ2521" s="221"/>
    </row>
    <row r="2522" spans="1:52" x14ac:dyDescent="0.15">
      <c r="A2522" s="278"/>
      <c r="B2522" s="274"/>
      <c r="C2522" s="340"/>
      <c r="D2522" s="340"/>
      <c r="E2522" s="341"/>
      <c r="F2522" s="341"/>
      <c r="G2522" s="341"/>
      <c r="H2522" s="341"/>
      <c r="I2522" s="341"/>
      <c r="J2522" s="341"/>
      <c r="AH2522" s="221"/>
      <c r="AI2522" s="221"/>
      <c r="AJ2522" s="221"/>
      <c r="AK2522" s="221"/>
      <c r="AL2522" s="221"/>
      <c r="AM2522" s="221"/>
      <c r="AN2522" s="221"/>
      <c r="AO2522" s="221"/>
      <c r="AP2522" s="221"/>
      <c r="AQ2522" s="219"/>
      <c r="AR2522" s="219"/>
      <c r="AS2522" s="221"/>
      <c r="AT2522" s="221"/>
      <c r="AU2522" s="221"/>
      <c r="AV2522" s="221"/>
      <c r="AW2522" s="221"/>
      <c r="AX2522" s="221"/>
      <c r="AY2522" s="221"/>
      <c r="AZ2522" s="221"/>
    </row>
    <row r="2523" spans="1:52" x14ac:dyDescent="0.15">
      <c r="A2523" s="278"/>
      <c r="B2523" s="274"/>
      <c r="C2523" s="340"/>
      <c r="D2523" s="340"/>
      <c r="E2523" s="341"/>
      <c r="F2523" s="341"/>
      <c r="G2523" s="341"/>
      <c r="H2523" s="341"/>
      <c r="I2523" s="341"/>
      <c r="J2523" s="341"/>
      <c r="AH2523" s="221"/>
      <c r="AI2523" s="221"/>
      <c r="AJ2523" s="221"/>
      <c r="AK2523" s="221"/>
      <c r="AL2523" s="221"/>
      <c r="AM2523" s="221"/>
      <c r="AN2523" s="221"/>
      <c r="AO2523" s="221"/>
      <c r="AP2523" s="221"/>
      <c r="AQ2523" s="219"/>
      <c r="AR2523" s="219"/>
      <c r="AS2523" s="221"/>
      <c r="AT2523" s="221"/>
      <c r="AU2523" s="221"/>
      <c r="AV2523" s="221"/>
      <c r="AW2523" s="221"/>
      <c r="AX2523" s="221"/>
      <c r="AY2523" s="221"/>
      <c r="AZ2523" s="221"/>
    </row>
    <row r="2524" spans="1:52" x14ac:dyDescent="0.15">
      <c r="A2524" s="278"/>
      <c r="B2524" s="274"/>
      <c r="C2524" s="340"/>
      <c r="D2524" s="340"/>
      <c r="E2524" s="341"/>
      <c r="F2524" s="341"/>
      <c r="G2524" s="341"/>
      <c r="H2524" s="341"/>
      <c r="I2524" s="341"/>
      <c r="J2524" s="341"/>
      <c r="AH2524" s="221"/>
      <c r="AI2524" s="221"/>
      <c r="AJ2524" s="221"/>
      <c r="AK2524" s="221"/>
      <c r="AL2524" s="221"/>
      <c r="AM2524" s="221"/>
      <c r="AN2524" s="221"/>
      <c r="AO2524" s="221"/>
      <c r="AP2524" s="221"/>
      <c r="AQ2524" s="219"/>
      <c r="AR2524" s="219"/>
      <c r="AS2524" s="221"/>
      <c r="AT2524" s="221"/>
      <c r="AU2524" s="221"/>
      <c r="AV2524" s="221"/>
      <c r="AW2524" s="221"/>
      <c r="AX2524" s="221"/>
      <c r="AY2524" s="221"/>
      <c r="AZ2524" s="221"/>
    </row>
    <row r="2525" spans="1:52" x14ac:dyDescent="0.15">
      <c r="A2525" s="278"/>
      <c r="B2525" s="274"/>
      <c r="C2525" s="340"/>
      <c r="D2525" s="340"/>
      <c r="E2525" s="341"/>
      <c r="F2525" s="341"/>
      <c r="G2525" s="341"/>
      <c r="H2525" s="341"/>
      <c r="I2525" s="341"/>
      <c r="J2525" s="341"/>
      <c r="AH2525" s="221"/>
      <c r="AI2525" s="221"/>
      <c r="AJ2525" s="221"/>
      <c r="AK2525" s="221"/>
      <c r="AL2525" s="221"/>
      <c r="AM2525" s="221"/>
      <c r="AN2525" s="221"/>
      <c r="AO2525" s="221"/>
      <c r="AP2525" s="221"/>
      <c r="AQ2525" s="219"/>
      <c r="AR2525" s="219"/>
      <c r="AS2525" s="221"/>
      <c r="AT2525" s="221"/>
      <c r="AU2525" s="221"/>
      <c r="AV2525" s="221"/>
      <c r="AW2525" s="221"/>
      <c r="AX2525" s="221"/>
      <c r="AY2525" s="221"/>
      <c r="AZ2525" s="221"/>
    </row>
    <row r="2526" spans="1:52" x14ac:dyDescent="0.15">
      <c r="A2526" s="278"/>
      <c r="B2526" s="274"/>
      <c r="C2526" s="340"/>
      <c r="D2526" s="340"/>
      <c r="E2526" s="341"/>
      <c r="F2526" s="341"/>
      <c r="G2526" s="341"/>
      <c r="H2526" s="341"/>
      <c r="I2526" s="341"/>
      <c r="J2526" s="341"/>
      <c r="AH2526" s="221"/>
      <c r="AI2526" s="221"/>
      <c r="AJ2526" s="221"/>
      <c r="AK2526" s="221"/>
      <c r="AL2526" s="221"/>
      <c r="AM2526" s="221"/>
      <c r="AN2526" s="221"/>
      <c r="AO2526" s="221"/>
      <c r="AP2526" s="221"/>
      <c r="AQ2526" s="219"/>
      <c r="AR2526" s="219"/>
      <c r="AS2526" s="221"/>
      <c r="AT2526" s="221"/>
      <c r="AU2526" s="221"/>
      <c r="AV2526" s="221"/>
      <c r="AW2526" s="221"/>
      <c r="AX2526" s="221"/>
      <c r="AY2526" s="221"/>
      <c r="AZ2526" s="221"/>
    </row>
    <row r="2527" spans="1:52" x14ac:dyDescent="0.15">
      <c r="A2527" s="278"/>
      <c r="B2527" s="274"/>
      <c r="C2527" s="340"/>
      <c r="D2527" s="340"/>
      <c r="E2527" s="341"/>
      <c r="F2527" s="341"/>
      <c r="G2527" s="341"/>
      <c r="H2527" s="341"/>
      <c r="I2527" s="341"/>
      <c r="J2527" s="341"/>
      <c r="AH2527" s="221"/>
      <c r="AI2527" s="221"/>
      <c r="AJ2527" s="221"/>
      <c r="AK2527" s="221"/>
      <c r="AL2527" s="221"/>
      <c r="AM2527" s="221"/>
      <c r="AN2527" s="221"/>
      <c r="AO2527" s="221"/>
      <c r="AP2527" s="221"/>
      <c r="AQ2527" s="219"/>
      <c r="AR2527" s="219"/>
      <c r="AS2527" s="221"/>
      <c r="AT2527" s="221"/>
      <c r="AU2527" s="221"/>
      <c r="AV2527" s="221"/>
      <c r="AW2527" s="221"/>
      <c r="AX2527" s="221"/>
      <c r="AY2527" s="221"/>
      <c r="AZ2527" s="221"/>
    </row>
    <row r="2528" spans="1:52" x14ac:dyDescent="0.15">
      <c r="A2528" s="278"/>
      <c r="B2528" s="274"/>
      <c r="C2528" s="340"/>
      <c r="D2528" s="340"/>
      <c r="E2528" s="341"/>
      <c r="F2528" s="341"/>
      <c r="G2528" s="341"/>
      <c r="H2528" s="341"/>
      <c r="I2528" s="341"/>
      <c r="J2528" s="341"/>
      <c r="AH2528" s="221"/>
      <c r="AI2528" s="221"/>
      <c r="AJ2528" s="221"/>
      <c r="AK2528" s="221"/>
      <c r="AL2528" s="221"/>
      <c r="AM2528" s="221"/>
      <c r="AN2528" s="221"/>
      <c r="AO2528" s="221"/>
      <c r="AP2528" s="221"/>
      <c r="AQ2528" s="219"/>
      <c r="AR2528" s="219"/>
      <c r="AS2528" s="221"/>
      <c r="AT2528" s="221"/>
      <c r="AU2528" s="221"/>
      <c r="AV2528" s="221"/>
      <c r="AW2528" s="221"/>
      <c r="AX2528" s="221"/>
      <c r="AY2528" s="221"/>
      <c r="AZ2528" s="221"/>
    </row>
    <row r="2529" spans="1:52" x14ac:dyDescent="0.15">
      <c r="A2529" s="278"/>
      <c r="B2529" s="274"/>
      <c r="C2529" s="340"/>
      <c r="D2529" s="340"/>
      <c r="E2529" s="341"/>
      <c r="F2529" s="341"/>
      <c r="G2529" s="341"/>
      <c r="H2529" s="341"/>
      <c r="I2529" s="341"/>
      <c r="J2529" s="341"/>
      <c r="AH2529" s="221"/>
      <c r="AI2529" s="221"/>
      <c r="AJ2529" s="221"/>
      <c r="AK2529" s="221"/>
      <c r="AL2529" s="221"/>
      <c r="AM2529" s="221"/>
      <c r="AN2529" s="221"/>
      <c r="AO2529" s="221"/>
      <c r="AP2529" s="221"/>
      <c r="AQ2529" s="219"/>
      <c r="AR2529" s="219"/>
      <c r="AS2529" s="221"/>
      <c r="AT2529" s="221"/>
      <c r="AU2529" s="221"/>
      <c r="AV2529" s="221"/>
      <c r="AW2529" s="221"/>
      <c r="AX2529" s="221"/>
      <c r="AY2529" s="221"/>
      <c r="AZ2529" s="221"/>
    </row>
    <row r="2530" spans="1:52" x14ac:dyDescent="0.15">
      <c r="A2530" s="278"/>
      <c r="B2530" s="274"/>
      <c r="C2530" s="340"/>
      <c r="D2530" s="340"/>
      <c r="E2530" s="341"/>
      <c r="F2530" s="341"/>
      <c r="G2530" s="341"/>
      <c r="H2530" s="341"/>
      <c r="I2530" s="341"/>
      <c r="J2530" s="341"/>
      <c r="AH2530" s="221"/>
      <c r="AI2530" s="221"/>
      <c r="AJ2530" s="221"/>
      <c r="AK2530" s="221"/>
      <c r="AL2530" s="221"/>
      <c r="AM2530" s="221"/>
      <c r="AN2530" s="221"/>
      <c r="AO2530" s="221"/>
      <c r="AP2530" s="221"/>
      <c r="AQ2530" s="219"/>
      <c r="AR2530" s="219"/>
      <c r="AS2530" s="221"/>
      <c r="AT2530" s="221"/>
      <c r="AU2530" s="221"/>
      <c r="AV2530" s="221"/>
      <c r="AW2530" s="221"/>
      <c r="AX2530" s="221"/>
      <c r="AY2530" s="221"/>
      <c r="AZ2530" s="221"/>
    </row>
    <row r="2531" spans="1:52" x14ac:dyDescent="0.15">
      <c r="A2531" s="278"/>
      <c r="B2531" s="274"/>
      <c r="C2531" s="340"/>
      <c r="D2531" s="340"/>
      <c r="E2531" s="341"/>
      <c r="F2531" s="341"/>
      <c r="G2531" s="341"/>
      <c r="H2531" s="341"/>
      <c r="I2531" s="341"/>
      <c r="J2531" s="341"/>
      <c r="AH2531" s="221"/>
      <c r="AI2531" s="221"/>
      <c r="AJ2531" s="221"/>
      <c r="AK2531" s="221"/>
      <c r="AL2531" s="221"/>
      <c r="AM2531" s="221"/>
      <c r="AN2531" s="221"/>
      <c r="AO2531" s="221"/>
      <c r="AP2531" s="221"/>
      <c r="AQ2531" s="219"/>
      <c r="AR2531" s="219"/>
      <c r="AS2531" s="221"/>
      <c r="AT2531" s="221"/>
      <c r="AU2531" s="221"/>
      <c r="AV2531" s="221"/>
      <c r="AW2531" s="221"/>
      <c r="AX2531" s="221"/>
      <c r="AY2531" s="221"/>
      <c r="AZ2531" s="221"/>
    </row>
    <row r="2532" spans="1:52" x14ac:dyDescent="0.15">
      <c r="A2532" s="278"/>
      <c r="B2532" s="274"/>
      <c r="C2532" s="340"/>
      <c r="D2532" s="340"/>
      <c r="E2532" s="341"/>
      <c r="F2532" s="341"/>
      <c r="G2532" s="341"/>
      <c r="H2532" s="341"/>
      <c r="I2532" s="341"/>
      <c r="J2532" s="341"/>
      <c r="AH2532" s="221"/>
      <c r="AI2532" s="221"/>
      <c r="AJ2532" s="221"/>
      <c r="AK2532" s="221"/>
      <c r="AL2532" s="221"/>
      <c r="AM2532" s="221"/>
      <c r="AN2532" s="221"/>
      <c r="AO2532" s="221"/>
      <c r="AP2532" s="221"/>
      <c r="AQ2532" s="219"/>
      <c r="AR2532" s="219"/>
      <c r="AS2532" s="221"/>
      <c r="AT2532" s="221"/>
      <c r="AU2532" s="221"/>
      <c r="AV2532" s="221"/>
      <c r="AW2532" s="221"/>
      <c r="AX2532" s="221"/>
      <c r="AY2532" s="221"/>
      <c r="AZ2532" s="221"/>
    </row>
    <row r="2533" spans="1:52" x14ac:dyDescent="0.15">
      <c r="A2533" s="278"/>
      <c r="B2533" s="274"/>
      <c r="C2533" s="340"/>
      <c r="D2533" s="340"/>
      <c r="E2533" s="341"/>
      <c r="F2533" s="341"/>
      <c r="G2533" s="341"/>
      <c r="H2533" s="341"/>
      <c r="I2533" s="341"/>
      <c r="J2533" s="341"/>
      <c r="AH2533" s="221"/>
      <c r="AI2533" s="221"/>
      <c r="AJ2533" s="221"/>
      <c r="AK2533" s="221"/>
      <c r="AL2533" s="221"/>
      <c r="AM2533" s="221"/>
      <c r="AN2533" s="221"/>
      <c r="AO2533" s="221"/>
      <c r="AP2533" s="221"/>
      <c r="AQ2533" s="219"/>
      <c r="AR2533" s="219"/>
      <c r="AS2533" s="221"/>
      <c r="AT2533" s="221"/>
      <c r="AU2533" s="221"/>
      <c r="AV2533" s="221"/>
      <c r="AW2533" s="221"/>
      <c r="AX2533" s="221"/>
      <c r="AY2533" s="221"/>
      <c r="AZ2533" s="221"/>
    </row>
    <row r="2534" spans="1:52" x14ac:dyDescent="0.15">
      <c r="A2534" s="278"/>
      <c r="B2534" s="274"/>
      <c r="C2534" s="340"/>
      <c r="D2534" s="340"/>
      <c r="E2534" s="341"/>
      <c r="F2534" s="341"/>
      <c r="G2534" s="341"/>
      <c r="H2534" s="341"/>
      <c r="I2534" s="341"/>
      <c r="J2534" s="341"/>
      <c r="AH2534" s="221"/>
      <c r="AI2534" s="221"/>
      <c r="AJ2534" s="221"/>
      <c r="AK2534" s="221"/>
      <c r="AL2534" s="221"/>
      <c r="AM2534" s="221"/>
      <c r="AN2534" s="221"/>
      <c r="AO2534" s="221"/>
      <c r="AP2534" s="221"/>
      <c r="AQ2534" s="219"/>
      <c r="AR2534" s="219"/>
      <c r="AS2534" s="221"/>
      <c r="AT2534" s="221"/>
      <c r="AU2534" s="221"/>
      <c r="AV2534" s="221"/>
      <c r="AW2534" s="221"/>
      <c r="AX2534" s="221"/>
      <c r="AY2534" s="221"/>
      <c r="AZ2534" s="221"/>
    </row>
    <row r="2535" spans="1:52" x14ac:dyDescent="0.15">
      <c r="A2535" s="278"/>
      <c r="B2535" s="274"/>
      <c r="C2535" s="340"/>
      <c r="D2535" s="340"/>
      <c r="E2535" s="341"/>
      <c r="F2535" s="341"/>
      <c r="G2535" s="341"/>
      <c r="H2535" s="341"/>
      <c r="I2535" s="341"/>
      <c r="J2535" s="341"/>
      <c r="AH2535" s="221"/>
      <c r="AI2535" s="221"/>
      <c r="AJ2535" s="221"/>
      <c r="AK2535" s="221"/>
      <c r="AL2535" s="221"/>
      <c r="AM2535" s="221"/>
      <c r="AN2535" s="221"/>
      <c r="AO2535" s="221"/>
      <c r="AP2535" s="221"/>
      <c r="AQ2535" s="219"/>
      <c r="AR2535" s="219"/>
      <c r="AS2535" s="221"/>
      <c r="AT2535" s="221"/>
      <c r="AU2535" s="221"/>
      <c r="AV2535" s="221"/>
      <c r="AW2535" s="221"/>
      <c r="AX2535" s="221"/>
      <c r="AY2535" s="221"/>
      <c r="AZ2535" s="221"/>
    </row>
    <row r="2536" spans="1:52" x14ac:dyDescent="0.15">
      <c r="A2536" s="278"/>
      <c r="B2536" s="274"/>
      <c r="C2536" s="340"/>
      <c r="D2536" s="340"/>
      <c r="E2536" s="341"/>
      <c r="F2536" s="341"/>
      <c r="G2536" s="341"/>
      <c r="H2536" s="341"/>
      <c r="I2536" s="341"/>
      <c r="J2536" s="341"/>
      <c r="AH2536" s="221"/>
      <c r="AI2536" s="221"/>
      <c r="AJ2536" s="221"/>
      <c r="AK2536" s="221"/>
      <c r="AL2536" s="221"/>
      <c r="AM2536" s="221"/>
      <c r="AN2536" s="221"/>
      <c r="AO2536" s="221"/>
      <c r="AP2536" s="221"/>
      <c r="AQ2536" s="219"/>
      <c r="AR2536" s="219"/>
      <c r="AS2536" s="221"/>
      <c r="AT2536" s="221"/>
      <c r="AU2536" s="221"/>
      <c r="AV2536" s="221"/>
      <c r="AW2536" s="221"/>
      <c r="AX2536" s="221"/>
      <c r="AY2536" s="221"/>
      <c r="AZ2536" s="221"/>
    </row>
    <row r="2537" spans="1:52" x14ac:dyDescent="0.15">
      <c r="A2537" s="278"/>
      <c r="B2537" s="274"/>
      <c r="C2537" s="340"/>
      <c r="D2537" s="340"/>
      <c r="E2537" s="341"/>
      <c r="F2537" s="341"/>
      <c r="G2537" s="341"/>
      <c r="H2537" s="341"/>
      <c r="I2537" s="341"/>
      <c r="J2537" s="341"/>
      <c r="AH2537" s="221"/>
      <c r="AI2537" s="221"/>
      <c r="AJ2537" s="221"/>
      <c r="AK2537" s="221"/>
      <c r="AL2537" s="221"/>
      <c r="AM2537" s="221"/>
      <c r="AN2537" s="221"/>
      <c r="AO2537" s="221"/>
      <c r="AP2537" s="221"/>
      <c r="AQ2537" s="219"/>
      <c r="AR2537" s="219"/>
      <c r="AS2537" s="221"/>
      <c r="AT2537" s="221"/>
      <c r="AU2537" s="221"/>
      <c r="AV2537" s="221"/>
      <c r="AW2537" s="221"/>
      <c r="AX2537" s="221"/>
      <c r="AY2537" s="221"/>
      <c r="AZ2537" s="221"/>
    </row>
    <row r="2538" spans="1:52" x14ac:dyDescent="0.15">
      <c r="A2538" s="278"/>
      <c r="B2538" s="274"/>
      <c r="C2538" s="340"/>
      <c r="D2538" s="340"/>
      <c r="E2538" s="341"/>
      <c r="F2538" s="341"/>
      <c r="G2538" s="341"/>
      <c r="H2538" s="341"/>
      <c r="I2538" s="341"/>
      <c r="J2538" s="341"/>
      <c r="AH2538" s="221"/>
      <c r="AI2538" s="221"/>
      <c r="AJ2538" s="221"/>
      <c r="AK2538" s="221"/>
      <c r="AL2538" s="221"/>
      <c r="AM2538" s="221"/>
      <c r="AN2538" s="221"/>
      <c r="AO2538" s="221"/>
      <c r="AP2538" s="221"/>
      <c r="AQ2538" s="219"/>
      <c r="AR2538" s="219"/>
      <c r="AS2538" s="221"/>
      <c r="AT2538" s="221"/>
      <c r="AU2538" s="221"/>
      <c r="AV2538" s="221"/>
      <c r="AW2538" s="221"/>
      <c r="AX2538" s="221"/>
      <c r="AY2538" s="221"/>
      <c r="AZ2538" s="221"/>
    </row>
    <row r="2539" spans="1:52" x14ac:dyDescent="0.15">
      <c r="A2539" s="278"/>
      <c r="B2539" s="274"/>
      <c r="C2539" s="340"/>
      <c r="D2539" s="340"/>
      <c r="E2539" s="341"/>
      <c r="F2539" s="341"/>
      <c r="G2539" s="341"/>
      <c r="H2539" s="341"/>
      <c r="I2539" s="341"/>
      <c r="J2539" s="341"/>
      <c r="AH2539" s="221"/>
      <c r="AI2539" s="221"/>
      <c r="AJ2539" s="221"/>
      <c r="AK2539" s="221"/>
      <c r="AL2539" s="221"/>
      <c r="AM2539" s="221"/>
      <c r="AN2539" s="221"/>
      <c r="AO2539" s="221"/>
      <c r="AP2539" s="221"/>
      <c r="AQ2539" s="219"/>
      <c r="AR2539" s="219"/>
      <c r="AS2539" s="221"/>
      <c r="AT2539" s="221"/>
      <c r="AU2539" s="221"/>
      <c r="AV2539" s="221"/>
      <c r="AW2539" s="221"/>
      <c r="AX2539" s="221"/>
      <c r="AY2539" s="221"/>
      <c r="AZ2539" s="221"/>
    </row>
    <row r="2540" spans="1:52" x14ac:dyDescent="0.15">
      <c r="A2540" s="278"/>
      <c r="B2540" s="274"/>
      <c r="C2540" s="340"/>
      <c r="D2540" s="340"/>
      <c r="E2540" s="341"/>
      <c r="F2540" s="341"/>
      <c r="G2540" s="341"/>
      <c r="H2540" s="341"/>
      <c r="I2540" s="341"/>
      <c r="J2540" s="341"/>
      <c r="AH2540" s="221"/>
      <c r="AI2540" s="221"/>
      <c r="AJ2540" s="221"/>
      <c r="AK2540" s="221"/>
      <c r="AL2540" s="221"/>
      <c r="AM2540" s="221"/>
      <c r="AN2540" s="221"/>
      <c r="AO2540" s="221"/>
      <c r="AP2540" s="221"/>
      <c r="AQ2540" s="219"/>
      <c r="AR2540" s="219"/>
      <c r="AS2540" s="221"/>
      <c r="AT2540" s="221"/>
      <c r="AU2540" s="221"/>
      <c r="AV2540" s="221"/>
      <c r="AW2540" s="221"/>
      <c r="AX2540" s="221"/>
      <c r="AY2540" s="221"/>
      <c r="AZ2540" s="221"/>
    </row>
    <row r="2541" spans="1:52" x14ac:dyDescent="0.15">
      <c r="A2541" s="278"/>
      <c r="B2541" s="274"/>
      <c r="C2541" s="340"/>
      <c r="D2541" s="340"/>
      <c r="E2541" s="341"/>
      <c r="F2541" s="341"/>
      <c r="G2541" s="341"/>
      <c r="H2541" s="341"/>
      <c r="I2541" s="341"/>
      <c r="J2541" s="341"/>
      <c r="AH2541" s="221"/>
      <c r="AI2541" s="221"/>
      <c r="AJ2541" s="221"/>
      <c r="AK2541" s="221"/>
      <c r="AL2541" s="221"/>
      <c r="AM2541" s="221"/>
      <c r="AN2541" s="221"/>
      <c r="AO2541" s="221"/>
      <c r="AP2541" s="221"/>
      <c r="AQ2541" s="219"/>
      <c r="AR2541" s="219"/>
      <c r="AS2541" s="221"/>
      <c r="AT2541" s="221"/>
      <c r="AU2541" s="221"/>
      <c r="AV2541" s="221"/>
      <c r="AW2541" s="221"/>
      <c r="AX2541" s="221"/>
      <c r="AY2541" s="221"/>
      <c r="AZ2541" s="221"/>
    </row>
    <row r="2542" spans="1:52" x14ac:dyDescent="0.15">
      <c r="A2542" s="278"/>
      <c r="B2542" s="274"/>
      <c r="C2542" s="340"/>
      <c r="D2542" s="340"/>
      <c r="E2542" s="341"/>
      <c r="F2542" s="341"/>
      <c r="G2542" s="341"/>
      <c r="H2542" s="341"/>
      <c r="I2542" s="341"/>
      <c r="J2542" s="341"/>
      <c r="AH2542" s="221"/>
      <c r="AI2542" s="221"/>
      <c r="AJ2542" s="221"/>
      <c r="AK2542" s="221"/>
      <c r="AL2542" s="221"/>
      <c r="AM2542" s="221"/>
      <c r="AN2542" s="221"/>
      <c r="AO2542" s="221"/>
      <c r="AP2542" s="221"/>
      <c r="AQ2542" s="219"/>
      <c r="AR2542" s="219"/>
      <c r="AS2542" s="221"/>
      <c r="AT2542" s="221"/>
      <c r="AU2542" s="221"/>
      <c r="AV2542" s="221"/>
      <c r="AW2542" s="221"/>
      <c r="AX2542" s="221"/>
      <c r="AY2542" s="221"/>
      <c r="AZ2542" s="221"/>
    </row>
    <row r="2543" spans="1:52" x14ac:dyDescent="0.15">
      <c r="A2543" s="278"/>
      <c r="B2543" s="274"/>
      <c r="C2543" s="340"/>
      <c r="D2543" s="340"/>
      <c r="E2543" s="341"/>
      <c r="F2543" s="341"/>
      <c r="G2543" s="341"/>
      <c r="H2543" s="341"/>
      <c r="I2543" s="341"/>
      <c r="J2543" s="341"/>
      <c r="AH2543" s="221"/>
      <c r="AI2543" s="221"/>
      <c r="AJ2543" s="221"/>
      <c r="AK2543" s="221"/>
      <c r="AL2543" s="221"/>
      <c r="AM2543" s="221"/>
      <c r="AN2543" s="221"/>
      <c r="AO2543" s="221"/>
      <c r="AP2543" s="221"/>
      <c r="AQ2543" s="219"/>
      <c r="AR2543" s="219"/>
      <c r="AS2543" s="221"/>
      <c r="AT2543" s="221"/>
      <c r="AU2543" s="221"/>
      <c r="AV2543" s="221"/>
      <c r="AW2543" s="221"/>
      <c r="AX2543" s="221"/>
      <c r="AY2543" s="221"/>
      <c r="AZ2543" s="221"/>
    </row>
    <row r="2544" spans="1:52" x14ac:dyDescent="0.15">
      <c r="A2544" s="278"/>
      <c r="B2544" s="274"/>
      <c r="C2544" s="340"/>
      <c r="D2544" s="340"/>
      <c r="E2544" s="341"/>
      <c r="F2544" s="341"/>
      <c r="G2544" s="341"/>
      <c r="H2544" s="341"/>
      <c r="I2544" s="341"/>
      <c r="J2544" s="341"/>
      <c r="AH2544" s="221"/>
      <c r="AI2544" s="221"/>
      <c r="AJ2544" s="221"/>
      <c r="AK2544" s="221"/>
      <c r="AL2544" s="221"/>
      <c r="AM2544" s="221"/>
      <c r="AN2544" s="221"/>
      <c r="AO2544" s="221"/>
      <c r="AP2544" s="221"/>
      <c r="AQ2544" s="219"/>
      <c r="AR2544" s="219"/>
      <c r="AS2544" s="221"/>
      <c r="AT2544" s="221"/>
      <c r="AU2544" s="221"/>
      <c r="AV2544" s="221"/>
      <c r="AW2544" s="221"/>
      <c r="AX2544" s="221"/>
      <c r="AY2544" s="221"/>
      <c r="AZ2544" s="221"/>
    </row>
    <row r="2545" spans="1:52" x14ac:dyDescent="0.15">
      <c r="A2545" s="278"/>
      <c r="B2545" s="274"/>
      <c r="C2545" s="340"/>
      <c r="D2545" s="340"/>
      <c r="E2545" s="341"/>
      <c r="F2545" s="341"/>
      <c r="G2545" s="341"/>
      <c r="H2545" s="341"/>
      <c r="I2545" s="341"/>
      <c r="J2545" s="341"/>
      <c r="AH2545" s="221"/>
      <c r="AI2545" s="221"/>
      <c r="AJ2545" s="221"/>
      <c r="AK2545" s="221"/>
      <c r="AL2545" s="221"/>
      <c r="AM2545" s="221"/>
      <c r="AN2545" s="221"/>
      <c r="AO2545" s="221"/>
      <c r="AP2545" s="221"/>
      <c r="AQ2545" s="219"/>
      <c r="AR2545" s="219"/>
      <c r="AS2545" s="221"/>
      <c r="AT2545" s="221"/>
      <c r="AU2545" s="221"/>
      <c r="AV2545" s="221"/>
      <c r="AW2545" s="221"/>
      <c r="AX2545" s="221"/>
      <c r="AY2545" s="221"/>
      <c r="AZ2545" s="221"/>
    </row>
    <row r="2546" spans="1:52" x14ac:dyDescent="0.15">
      <c r="A2546" s="278"/>
      <c r="B2546" s="274"/>
      <c r="C2546" s="340"/>
      <c r="D2546" s="340"/>
      <c r="E2546" s="341"/>
      <c r="F2546" s="341"/>
      <c r="G2546" s="341"/>
      <c r="H2546" s="341"/>
      <c r="I2546" s="341"/>
      <c r="J2546" s="341"/>
      <c r="AH2546" s="221"/>
      <c r="AI2546" s="221"/>
      <c r="AJ2546" s="221"/>
      <c r="AK2546" s="221"/>
      <c r="AL2546" s="221"/>
      <c r="AM2546" s="221"/>
      <c r="AN2546" s="221"/>
      <c r="AO2546" s="221"/>
      <c r="AP2546" s="221"/>
      <c r="AQ2546" s="219"/>
      <c r="AR2546" s="219"/>
      <c r="AS2546" s="221"/>
      <c r="AT2546" s="221"/>
      <c r="AU2546" s="221"/>
      <c r="AV2546" s="221"/>
      <c r="AW2546" s="221"/>
      <c r="AX2546" s="221"/>
      <c r="AY2546" s="221"/>
      <c r="AZ2546" s="221"/>
    </row>
    <row r="2547" spans="1:52" x14ac:dyDescent="0.15">
      <c r="A2547" s="278"/>
      <c r="B2547" s="274"/>
      <c r="C2547" s="340"/>
      <c r="D2547" s="340"/>
      <c r="E2547" s="341"/>
      <c r="F2547" s="341"/>
      <c r="G2547" s="341"/>
      <c r="H2547" s="341"/>
      <c r="I2547" s="341"/>
      <c r="J2547" s="341"/>
      <c r="AH2547" s="221"/>
      <c r="AI2547" s="221"/>
      <c r="AJ2547" s="221"/>
      <c r="AK2547" s="221"/>
      <c r="AL2547" s="221"/>
      <c r="AM2547" s="221"/>
      <c r="AN2547" s="221"/>
      <c r="AO2547" s="221"/>
      <c r="AP2547" s="221"/>
      <c r="AQ2547" s="219"/>
      <c r="AR2547" s="219"/>
      <c r="AS2547" s="221"/>
      <c r="AT2547" s="221"/>
      <c r="AU2547" s="221"/>
      <c r="AV2547" s="221"/>
      <c r="AW2547" s="221"/>
      <c r="AX2547" s="221"/>
      <c r="AY2547" s="221"/>
      <c r="AZ2547" s="221"/>
    </row>
    <row r="2548" spans="1:52" x14ac:dyDescent="0.15">
      <c r="A2548" s="278"/>
      <c r="B2548" s="274"/>
      <c r="C2548" s="340"/>
      <c r="D2548" s="340"/>
      <c r="E2548" s="341"/>
      <c r="F2548" s="341"/>
      <c r="G2548" s="341"/>
      <c r="H2548" s="341"/>
      <c r="I2548" s="341"/>
      <c r="J2548" s="341"/>
      <c r="AH2548" s="221"/>
      <c r="AI2548" s="221"/>
      <c r="AJ2548" s="221"/>
      <c r="AK2548" s="221"/>
      <c r="AL2548" s="221"/>
      <c r="AM2548" s="221"/>
      <c r="AN2548" s="221"/>
      <c r="AO2548" s="221"/>
      <c r="AP2548" s="221"/>
      <c r="AQ2548" s="219"/>
      <c r="AR2548" s="219"/>
      <c r="AS2548" s="221"/>
      <c r="AT2548" s="221"/>
      <c r="AU2548" s="221"/>
      <c r="AV2548" s="221"/>
      <c r="AW2548" s="221"/>
      <c r="AX2548" s="221"/>
      <c r="AY2548" s="221"/>
      <c r="AZ2548" s="221"/>
    </row>
    <row r="2549" spans="1:52" x14ac:dyDescent="0.15">
      <c r="A2549" s="278"/>
      <c r="B2549" s="274"/>
      <c r="C2549" s="340"/>
      <c r="D2549" s="340"/>
      <c r="E2549" s="341"/>
      <c r="F2549" s="341"/>
      <c r="G2549" s="341"/>
      <c r="H2549" s="341"/>
      <c r="I2549" s="341"/>
      <c r="J2549" s="341"/>
      <c r="AH2549" s="221"/>
      <c r="AI2549" s="221"/>
      <c r="AJ2549" s="221"/>
      <c r="AK2549" s="221"/>
      <c r="AL2549" s="221"/>
      <c r="AM2549" s="221"/>
      <c r="AN2549" s="221"/>
      <c r="AO2549" s="221"/>
      <c r="AP2549" s="221"/>
      <c r="AQ2549" s="219"/>
      <c r="AR2549" s="219"/>
      <c r="AS2549" s="221"/>
      <c r="AT2549" s="221"/>
      <c r="AU2549" s="221"/>
      <c r="AV2549" s="221"/>
      <c r="AW2549" s="221"/>
      <c r="AX2549" s="221"/>
      <c r="AY2549" s="221"/>
      <c r="AZ2549" s="221"/>
    </row>
    <row r="2550" spans="1:52" x14ac:dyDescent="0.15">
      <c r="A2550" s="278"/>
      <c r="B2550" s="274"/>
      <c r="C2550" s="340"/>
      <c r="D2550" s="340"/>
      <c r="E2550" s="341"/>
      <c r="F2550" s="341"/>
      <c r="G2550" s="341"/>
      <c r="H2550" s="341"/>
      <c r="I2550" s="341"/>
      <c r="J2550" s="341"/>
      <c r="AH2550" s="221"/>
      <c r="AI2550" s="221"/>
      <c r="AJ2550" s="221"/>
      <c r="AK2550" s="221"/>
      <c r="AL2550" s="221"/>
      <c r="AM2550" s="221"/>
      <c r="AN2550" s="221"/>
      <c r="AO2550" s="221"/>
      <c r="AP2550" s="221"/>
      <c r="AQ2550" s="219"/>
      <c r="AR2550" s="219"/>
      <c r="AS2550" s="221"/>
      <c r="AT2550" s="221"/>
      <c r="AU2550" s="221"/>
      <c r="AV2550" s="221"/>
      <c r="AW2550" s="221"/>
      <c r="AX2550" s="221"/>
      <c r="AY2550" s="221"/>
      <c r="AZ2550" s="221"/>
    </row>
    <row r="2551" spans="1:52" x14ac:dyDescent="0.15">
      <c r="A2551" s="278"/>
      <c r="B2551" s="274"/>
      <c r="C2551" s="340"/>
      <c r="D2551" s="340"/>
      <c r="E2551" s="341"/>
      <c r="F2551" s="341"/>
      <c r="G2551" s="341"/>
      <c r="H2551" s="341"/>
      <c r="I2551" s="341"/>
      <c r="J2551" s="341"/>
      <c r="AH2551" s="221"/>
      <c r="AI2551" s="221"/>
      <c r="AJ2551" s="221"/>
      <c r="AK2551" s="221"/>
      <c r="AL2551" s="221"/>
      <c r="AM2551" s="221"/>
      <c r="AN2551" s="221"/>
      <c r="AO2551" s="221"/>
      <c r="AP2551" s="221"/>
      <c r="AQ2551" s="219"/>
      <c r="AR2551" s="219"/>
      <c r="AS2551" s="221"/>
      <c r="AT2551" s="221"/>
      <c r="AU2551" s="221"/>
      <c r="AV2551" s="221"/>
      <c r="AW2551" s="221"/>
      <c r="AX2551" s="221"/>
      <c r="AY2551" s="221"/>
      <c r="AZ2551" s="221"/>
    </row>
    <row r="2552" spans="1:52" x14ac:dyDescent="0.15">
      <c r="A2552" s="278"/>
      <c r="B2552" s="274"/>
      <c r="C2552" s="340"/>
      <c r="D2552" s="340"/>
      <c r="E2552" s="341"/>
      <c r="F2552" s="341"/>
      <c r="G2552" s="341"/>
      <c r="H2552" s="341"/>
      <c r="I2552" s="341"/>
      <c r="J2552" s="341"/>
      <c r="AH2552" s="221"/>
      <c r="AI2552" s="221"/>
      <c r="AJ2552" s="221"/>
      <c r="AK2552" s="221"/>
      <c r="AL2552" s="221"/>
      <c r="AM2552" s="221"/>
      <c r="AN2552" s="221"/>
      <c r="AO2552" s="221"/>
      <c r="AP2552" s="221"/>
      <c r="AQ2552" s="219"/>
      <c r="AR2552" s="219"/>
      <c r="AS2552" s="221"/>
      <c r="AT2552" s="221"/>
      <c r="AU2552" s="221"/>
      <c r="AV2552" s="221"/>
      <c r="AW2552" s="221"/>
      <c r="AX2552" s="221"/>
      <c r="AY2552" s="221"/>
      <c r="AZ2552" s="221"/>
    </row>
    <row r="2553" spans="1:52" x14ac:dyDescent="0.15">
      <c r="A2553" s="278"/>
      <c r="B2553" s="274"/>
      <c r="C2553" s="340"/>
      <c r="D2553" s="340"/>
      <c r="E2553" s="341"/>
      <c r="F2553" s="341"/>
      <c r="G2553" s="341"/>
      <c r="H2553" s="341"/>
      <c r="I2553" s="341"/>
      <c r="J2553" s="341"/>
      <c r="AH2553" s="221"/>
      <c r="AI2553" s="221"/>
      <c r="AJ2553" s="221"/>
      <c r="AK2553" s="221"/>
      <c r="AL2553" s="221"/>
      <c r="AM2553" s="221"/>
      <c r="AN2553" s="221"/>
      <c r="AO2553" s="221"/>
      <c r="AP2553" s="221"/>
      <c r="AQ2553" s="219"/>
      <c r="AR2553" s="219"/>
      <c r="AS2553" s="221"/>
      <c r="AT2553" s="221"/>
      <c r="AU2553" s="221"/>
      <c r="AV2553" s="221"/>
      <c r="AW2553" s="221"/>
      <c r="AX2553" s="221"/>
      <c r="AY2553" s="221"/>
      <c r="AZ2553" s="221"/>
    </row>
    <row r="2554" spans="1:52" x14ac:dyDescent="0.15">
      <c r="A2554" s="278"/>
      <c r="B2554" s="274"/>
      <c r="C2554" s="340"/>
      <c r="D2554" s="340"/>
      <c r="E2554" s="341"/>
      <c r="F2554" s="341"/>
      <c r="G2554" s="341"/>
      <c r="H2554" s="341"/>
      <c r="I2554" s="341"/>
      <c r="J2554" s="341"/>
      <c r="AH2554" s="221"/>
      <c r="AI2554" s="221"/>
      <c r="AJ2554" s="221"/>
      <c r="AK2554" s="221"/>
      <c r="AL2554" s="221"/>
      <c r="AM2554" s="221"/>
      <c r="AN2554" s="221"/>
      <c r="AO2554" s="221"/>
      <c r="AP2554" s="221"/>
      <c r="AQ2554" s="219"/>
      <c r="AR2554" s="219"/>
      <c r="AS2554" s="221"/>
      <c r="AT2554" s="221"/>
      <c r="AU2554" s="221"/>
      <c r="AV2554" s="221"/>
      <c r="AW2554" s="221"/>
      <c r="AX2554" s="221"/>
      <c r="AY2554" s="221"/>
      <c r="AZ2554" s="221"/>
    </row>
    <row r="2555" spans="1:52" x14ac:dyDescent="0.15">
      <c r="A2555" s="278"/>
      <c r="B2555" s="274"/>
      <c r="C2555" s="340"/>
      <c r="D2555" s="340"/>
      <c r="E2555" s="341"/>
      <c r="F2555" s="341"/>
      <c r="G2555" s="341"/>
      <c r="H2555" s="341"/>
      <c r="I2555" s="341"/>
      <c r="J2555" s="341"/>
      <c r="AH2555" s="221"/>
      <c r="AI2555" s="221"/>
      <c r="AJ2555" s="221"/>
      <c r="AK2555" s="221"/>
      <c r="AL2555" s="221"/>
      <c r="AM2555" s="221"/>
      <c r="AN2555" s="221"/>
      <c r="AO2555" s="221"/>
      <c r="AP2555" s="221"/>
      <c r="AQ2555" s="219"/>
      <c r="AR2555" s="219"/>
      <c r="AS2555" s="221"/>
      <c r="AT2555" s="221"/>
      <c r="AU2555" s="221"/>
      <c r="AV2555" s="221"/>
      <c r="AW2555" s="221"/>
      <c r="AX2555" s="221"/>
      <c r="AY2555" s="221"/>
      <c r="AZ2555" s="221"/>
    </row>
    <row r="2556" spans="1:52" x14ac:dyDescent="0.15">
      <c r="A2556" s="278"/>
      <c r="B2556" s="274"/>
      <c r="C2556" s="340"/>
      <c r="D2556" s="340"/>
      <c r="E2556" s="341"/>
      <c r="F2556" s="341"/>
      <c r="G2556" s="341"/>
      <c r="H2556" s="341"/>
      <c r="I2556" s="341"/>
      <c r="J2556" s="341"/>
      <c r="AH2556" s="221"/>
      <c r="AI2556" s="221"/>
      <c r="AJ2556" s="221"/>
      <c r="AK2556" s="221"/>
      <c r="AL2556" s="221"/>
      <c r="AM2556" s="221"/>
      <c r="AN2556" s="221"/>
      <c r="AO2556" s="221"/>
      <c r="AP2556" s="221"/>
      <c r="AQ2556" s="219"/>
      <c r="AR2556" s="219"/>
      <c r="AS2556" s="221"/>
      <c r="AT2556" s="221"/>
      <c r="AU2556" s="221"/>
      <c r="AV2556" s="221"/>
      <c r="AW2556" s="221"/>
      <c r="AX2556" s="221"/>
      <c r="AY2556" s="221"/>
      <c r="AZ2556" s="221"/>
    </row>
    <row r="2557" spans="1:52" x14ac:dyDescent="0.15">
      <c r="A2557" s="278"/>
      <c r="B2557" s="274"/>
      <c r="C2557" s="340"/>
      <c r="D2557" s="340"/>
      <c r="E2557" s="341"/>
      <c r="F2557" s="341"/>
      <c r="G2557" s="341"/>
      <c r="H2557" s="341"/>
      <c r="I2557" s="341"/>
      <c r="J2557" s="341"/>
      <c r="AH2557" s="221"/>
      <c r="AI2557" s="221"/>
      <c r="AJ2557" s="221"/>
      <c r="AK2557" s="221"/>
      <c r="AL2557" s="221"/>
      <c r="AM2557" s="221"/>
      <c r="AN2557" s="221"/>
      <c r="AO2557" s="221"/>
      <c r="AP2557" s="221"/>
      <c r="AQ2557" s="219"/>
      <c r="AR2557" s="219"/>
      <c r="AS2557" s="221"/>
      <c r="AT2557" s="221"/>
      <c r="AU2557" s="221"/>
      <c r="AV2557" s="221"/>
      <c r="AW2557" s="221"/>
      <c r="AX2557" s="221"/>
      <c r="AY2557" s="221"/>
      <c r="AZ2557" s="221"/>
    </row>
    <row r="2558" spans="1:52" x14ac:dyDescent="0.15">
      <c r="A2558" s="278"/>
      <c r="B2558" s="274"/>
      <c r="C2558" s="340"/>
      <c r="D2558" s="340"/>
      <c r="E2558" s="341"/>
      <c r="F2558" s="341"/>
      <c r="G2558" s="341"/>
      <c r="H2558" s="341"/>
      <c r="I2558" s="341"/>
      <c r="J2558" s="341"/>
      <c r="AH2558" s="221"/>
      <c r="AI2558" s="221"/>
      <c r="AJ2558" s="221"/>
      <c r="AK2558" s="221"/>
      <c r="AL2558" s="221"/>
      <c r="AM2558" s="221"/>
      <c r="AN2558" s="221"/>
      <c r="AO2558" s="221"/>
      <c r="AP2558" s="221"/>
      <c r="AQ2558" s="219"/>
      <c r="AR2558" s="219"/>
      <c r="AS2558" s="221"/>
      <c r="AT2558" s="221"/>
      <c r="AU2558" s="221"/>
      <c r="AV2558" s="221"/>
      <c r="AW2558" s="221"/>
      <c r="AX2558" s="221"/>
      <c r="AY2558" s="221"/>
      <c r="AZ2558" s="221"/>
    </row>
    <row r="2559" spans="1:52" x14ac:dyDescent="0.15">
      <c r="A2559" s="278"/>
      <c r="B2559" s="274"/>
      <c r="C2559" s="340"/>
      <c r="D2559" s="340"/>
      <c r="E2559" s="341"/>
      <c r="F2559" s="341"/>
      <c r="G2559" s="341"/>
      <c r="H2559" s="341"/>
      <c r="I2559" s="341"/>
      <c r="J2559" s="341"/>
      <c r="AH2559" s="221"/>
      <c r="AI2559" s="221"/>
      <c r="AJ2559" s="221"/>
      <c r="AK2559" s="221"/>
      <c r="AL2559" s="221"/>
      <c r="AM2559" s="221"/>
      <c r="AN2559" s="221"/>
      <c r="AO2559" s="221"/>
      <c r="AP2559" s="221"/>
      <c r="AQ2559" s="219"/>
      <c r="AR2559" s="219"/>
      <c r="AS2559" s="221"/>
      <c r="AT2559" s="221"/>
      <c r="AU2559" s="221"/>
      <c r="AV2559" s="221"/>
      <c r="AW2559" s="221"/>
      <c r="AX2559" s="221"/>
      <c r="AY2559" s="221"/>
      <c r="AZ2559" s="221"/>
    </row>
    <row r="2560" spans="1:52" x14ac:dyDescent="0.15">
      <c r="A2560" s="278"/>
      <c r="B2560" s="274"/>
      <c r="C2560" s="340"/>
      <c r="D2560" s="340"/>
      <c r="E2560" s="341"/>
      <c r="F2560" s="341"/>
      <c r="G2560" s="341"/>
      <c r="H2560" s="341"/>
      <c r="I2560" s="341"/>
      <c r="J2560" s="341"/>
      <c r="AH2560" s="221"/>
      <c r="AI2560" s="221"/>
      <c r="AJ2560" s="221"/>
      <c r="AK2560" s="221"/>
      <c r="AL2560" s="221"/>
      <c r="AM2560" s="221"/>
      <c r="AN2560" s="221"/>
      <c r="AO2560" s="221"/>
      <c r="AP2560" s="221"/>
      <c r="AQ2560" s="219"/>
      <c r="AR2560" s="219"/>
      <c r="AS2560" s="221"/>
      <c r="AT2560" s="221"/>
      <c r="AU2560" s="221"/>
      <c r="AV2560" s="221"/>
      <c r="AW2560" s="221"/>
      <c r="AX2560" s="221"/>
      <c r="AY2560" s="221"/>
      <c r="AZ2560" s="221"/>
    </row>
    <row r="2561" spans="1:52" x14ac:dyDescent="0.15">
      <c r="A2561" s="278"/>
      <c r="B2561" s="274"/>
      <c r="C2561" s="340"/>
      <c r="D2561" s="340"/>
      <c r="E2561" s="341"/>
      <c r="F2561" s="341"/>
      <c r="G2561" s="341"/>
      <c r="H2561" s="341"/>
      <c r="I2561" s="341"/>
      <c r="J2561" s="341"/>
      <c r="AH2561" s="221"/>
      <c r="AI2561" s="221"/>
      <c r="AJ2561" s="221"/>
      <c r="AK2561" s="221"/>
      <c r="AL2561" s="221"/>
      <c r="AM2561" s="221"/>
      <c r="AN2561" s="221"/>
      <c r="AO2561" s="221"/>
      <c r="AP2561" s="221"/>
      <c r="AQ2561" s="219"/>
      <c r="AR2561" s="219"/>
      <c r="AS2561" s="221"/>
      <c r="AT2561" s="221"/>
      <c r="AU2561" s="221"/>
      <c r="AV2561" s="221"/>
      <c r="AW2561" s="221"/>
      <c r="AX2561" s="221"/>
      <c r="AY2561" s="221"/>
      <c r="AZ2561" s="221"/>
    </row>
    <row r="2562" spans="1:52" x14ac:dyDescent="0.15">
      <c r="A2562" s="278"/>
      <c r="B2562" s="274"/>
      <c r="C2562" s="340"/>
      <c r="D2562" s="340"/>
      <c r="E2562" s="341"/>
      <c r="F2562" s="341"/>
      <c r="G2562" s="341"/>
      <c r="H2562" s="341"/>
      <c r="I2562" s="341"/>
      <c r="J2562" s="341"/>
      <c r="AH2562" s="221"/>
      <c r="AI2562" s="221"/>
      <c r="AJ2562" s="221"/>
      <c r="AK2562" s="221"/>
      <c r="AL2562" s="221"/>
      <c r="AM2562" s="221"/>
      <c r="AN2562" s="221"/>
      <c r="AO2562" s="221"/>
      <c r="AP2562" s="221"/>
      <c r="AQ2562" s="219"/>
      <c r="AR2562" s="219"/>
      <c r="AS2562" s="221"/>
      <c r="AT2562" s="221"/>
      <c r="AU2562" s="221"/>
      <c r="AV2562" s="221"/>
      <c r="AW2562" s="221"/>
      <c r="AX2562" s="221"/>
      <c r="AY2562" s="221"/>
      <c r="AZ2562" s="221"/>
    </row>
    <row r="2563" spans="1:52" x14ac:dyDescent="0.15">
      <c r="A2563" s="278"/>
      <c r="B2563" s="274"/>
      <c r="C2563" s="340"/>
      <c r="D2563" s="340"/>
      <c r="E2563" s="341"/>
      <c r="F2563" s="341"/>
      <c r="G2563" s="341"/>
      <c r="H2563" s="341"/>
      <c r="I2563" s="341"/>
      <c r="J2563" s="341"/>
      <c r="AH2563" s="221"/>
      <c r="AI2563" s="221"/>
      <c r="AJ2563" s="221"/>
      <c r="AK2563" s="221"/>
      <c r="AL2563" s="221"/>
      <c r="AM2563" s="221"/>
      <c r="AN2563" s="221"/>
      <c r="AO2563" s="221"/>
      <c r="AP2563" s="221"/>
      <c r="AQ2563" s="219"/>
      <c r="AR2563" s="219"/>
      <c r="AS2563" s="221"/>
      <c r="AT2563" s="221"/>
      <c r="AU2563" s="221"/>
      <c r="AV2563" s="221"/>
      <c r="AW2563" s="221"/>
      <c r="AX2563" s="221"/>
      <c r="AY2563" s="221"/>
      <c r="AZ2563" s="221"/>
    </row>
    <row r="2564" spans="1:52" x14ac:dyDescent="0.15">
      <c r="A2564" s="278"/>
      <c r="B2564" s="274"/>
      <c r="C2564" s="340"/>
      <c r="D2564" s="340"/>
      <c r="E2564" s="341"/>
      <c r="F2564" s="341"/>
      <c r="G2564" s="341"/>
      <c r="H2564" s="341"/>
      <c r="I2564" s="341"/>
      <c r="J2564" s="341"/>
      <c r="AH2564" s="221"/>
      <c r="AI2564" s="221"/>
      <c r="AJ2564" s="221"/>
      <c r="AK2564" s="221"/>
      <c r="AL2564" s="221"/>
      <c r="AM2564" s="221"/>
      <c r="AN2564" s="221"/>
      <c r="AO2564" s="221"/>
      <c r="AP2564" s="221"/>
      <c r="AQ2564" s="219"/>
      <c r="AR2564" s="219"/>
      <c r="AS2564" s="221"/>
      <c r="AT2564" s="221"/>
      <c r="AU2564" s="221"/>
      <c r="AV2564" s="221"/>
      <c r="AW2564" s="221"/>
      <c r="AX2564" s="221"/>
      <c r="AY2564" s="221"/>
      <c r="AZ2564" s="221"/>
    </row>
    <row r="2565" spans="1:52" x14ac:dyDescent="0.15">
      <c r="A2565" s="278"/>
      <c r="B2565" s="274"/>
      <c r="C2565" s="340"/>
      <c r="D2565" s="340"/>
      <c r="E2565" s="341"/>
      <c r="F2565" s="341"/>
      <c r="G2565" s="341"/>
      <c r="H2565" s="341"/>
      <c r="I2565" s="341"/>
      <c r="J2565" s="341"/>
      <c r="AH2565" s="221"/>
      <c r="AI2565" s="221"/>
      <c r="AJ2565" s="221"/>
      <c r="AK2565" s="221"/>
      <c r="AL2565" s="221"/>
      <c r="AM2565" s="221"/>
      <c r="AN2565" s="221"/>
      <c r="AO2565" s="221"/>
      <c r="AP2565" s="221"/>
      <c r="AQ2565" s="219"/>
      <c r="AR2565" s="219"/>
      <c r="AS2565" s="221"/>
      <c r="AT2565" s="221"/>
      <c r="AU2565" s="221"/>
      <c r="AV2565" s="221"/>
      <c r="AW2565" s="221"/>
      <c r="AX2565" s="221"/>
      <c r="AY2565" s="221"/>
      <c r="AZ2565" s="221"/>
    </row>
    <row r="2566" spans="1:52" x14ac:dyDescent="0.15">
      <c r="A2566" s="278"/>
      <c r="B2566" s="274"/>
      <c r="C2566" s="340"/>
      <c r="D2566" s="340"/>
      <c r="E2566" s="341"/>
      <c r="F2566" s="341"/>
      <c r="G2566" s="341"/>
      <c r="H2566" s="341"/>
      <c r="I2566" s="341"/>
      <c r="J2566" s="341"/>
      <c r="AH2566" s="221"/>
      <c r="AI2566" s="221"/>
      <c r="AJ2566" s="221"/>
      <c r="AK2566" s="221"/>
      <c r="AL2566" s="221"/>
      <c r="AM2566" s="221"/>
      <c r="AN2566" s="221"/>
      <c r="AO2566" s="221"/>
      <c r="AP2566" s="221"/>
      <c r="AQ2566" s="219"/>
      <c r="AR2566" s="219"/>
      <c r="AS2566" s="221"/>
      <c r="AT2566" s="221"/>
      <c r="AU2566" s="221"/>
      <c r="AV2566" s="221"/>
      <c r="AW2566" s="221"/>
      <c r="AX2566" s="221"/>
      <c r="AY2566" s="221"/>
      <c r="AZ2566" s="221"/>
    </row>
    <row r="2567" spans="1:52" x14ac:dyDescent="0.15">
      <c r="A2567" s="278"/>
      <c r="B2567" s="274"/>
      <c r="C2567" s="340"/>
      <c r="D2567" s="340"/>
      <c r="E2567" s="341"/>
      <c r="F2567" s="341"/>
      <c r="G2567" s="341"/>
      <c r="H2567" s="341"/>
      <c r="I2567" s="341"/>
      <c r="J2567" s="341"/>
      <c r="AH2567" s="221"/>
      <c r="AI2567" s="221"/>
      <c r="AJ2567" s="221"/>
      <c r="AK2567" s="221"/>
      <c r="AL2567" s="221"/>
      <c r="AM2567" s="221"/>
      <c r="AN2567" s="221"/>
      <c r="AO2567" s="221"/>
      <c r="AP2567" s="221"/>
      <c r="AQ2567" s="219"/>
      <c r="AR2567" s="219"/>
      <c r="AS2567" s="221"/>
      <c r="AT2567" s="221"/>
      <c r="AU2567" s="221"/>
      <c r="AV2567" s="221"/>
      <c r="AW2567" s="221"/>
      <c r="AX2567" s="221"/>
      <c r="AY2567" s="221"/>
      <c r="AZ2567" s="221"/>
    </row>
    <row r="2568" spans="1:52" x14ac:dyDescent="0.15">
      <c r="A2568" s="278"/>
      <c r="B2568" s="274"/>
      <c r="C2568" s="340"/>
      <c r="D2568" s="340"/>
      <c r="E2568" s="341"/>
      <c r="F2568" s="341"/>
      <c r="G2568" s="341"/>
      <c r="H2568" s="341"/>
      <c r="I2568" s="341"/>
      <c r="J2568" s="341"/>
      <c r="AH2568" s="221"/>
      <c r="AI2568" s="221"/>
      <c r="AJ2568" s="221"/>
      <c r="AK2568" s="221"/>
      <c r="AL2568" s="221"/>
      <c r="AM2568" s="221"/>
      <c r="AN2568" s="221"/>
      <c r="AO2568" s="221"/>
      <c r="AP2568" s="221"/>
      <c r="AQ2568" s="219"/>
      <c r="AR2568" s="219"/>
      <c r="AS2568" s="221"/>
      <c r="AT2568" s="221"/>
      <c r="AU2568" s="221"/>
      <c r="AV2568" s="221"/>
      <c r="AW2568" s="221"/>
      <c r="AX2568" s="221"/>
      <c r="AY2568" s="221"/>
      <c r="AZ2568" s="221"/>
    </row>
    <row r="2569" spans="1:52" x14ac:dyDescent="0.15">
      <c r="A2569" s="278"/>
      <c r="B2569" s="274"/>
      <c r="C2569" s="340"/>
      <c r="D2569" s="340"/>
      <c r="E2569" s="341"/>
      <c r="F2569" s="341"/>
      <c r="G2569" s="341"/>
      <c r="H2569" s="341"/>
      <c r="I2569" s="341"/>
      <c r="J2569" s="341"/>
      <c r="AH2569" s="221"/>
      <c r="AI2569" s="221"/>
      <c r="AJ2569" s="221"/>
      <c r="AK2569" s="221"/>
      <c r="AL2569" s="221"/>
      <c r="AM2569" s="221"/>
      <c r="AN2569" s="221"/>
      <c r="AO2569" s="221"/>
      <c r="AP2569" s="221"/>
      <c r="AQ2569" s="219"/>
      <c r="AR2569" s="219"/>
      <c r="AS2569" s="221"/>
      <c r="AT2569" s="221"/>
      <c r="AU2569" s="221"/>
      <c r="AV2569" s="221"/>
      <c r="AW2569" s="221"/>
      <c r="AX2569" s="221"/>
      <c r="AY2569" s="221"/>
      <c r="AZ2569" s="221"/>
    </row>
    <row r="2570" spans="1:52" x14ac:dyDescent="0.15">
      <c r="A2570" s="278"/>
      <c r="B2570" s="274"/>
      <c r="C2570" s="340"/>
      <c r="D2570" s="340"/>
      <c r="E2570" s="341"/>
      <c r="F2570" s="341"/>
      <c r="G2570" s="341"/>
      <c r="H2570" s="341"/>
      <c r="I2570" s="341"/>
      <c r="J2570" s="341"/>
      <c r="AH2570" s="221"/>
      <c r="AI2570" s="221"/>
      <c r="AJ2570" s="221"/>
      <c r="AK2570" s="221"/>
      <c r="AL2570" s="221"/>
      <c r="AM2570" s="221"/>
      <c r="AN2570" s="221"/>
      <c r="AO2570" s="221"/>
      <c r="AP2570" s="221"/>
      <c r="AQ2570" s="219"/>
      <c r="AR2570" s="219"/>
      <c r="AS2570" s="221"/>
      <c r="AT2570" s="221"/>
      <c r="AU2570" s="221"/>
      <c r="AV2570" s="221"/>
      <c r="AW2570" s="221"/>
      <c r="AX2570" s="221"/>
      <c r="AY2570" s="221"/>
      <c r="AZ2570" s="221"/>
    </row>
    <row r="2571" spans="1:52" x14ac:dyDescent="0.15">
      <c r="A2571" s="278"/>
      <c r="B2571" s="274"/>
      <c r="C2571" s="340"/>
      <c r="D2571" s="340"/>
      <c r="E2571" s="341"/>
      <c r="F2571" s="341"/>
      <c r="G2571" s="341"/>
      <c r="H2571" s="341"/>
      <c r="I2571" s="341"/>
      <c r="J2571" s="341"/>
      <c r="AH2571" s="221"/>
      <c r="AI2571" s="221"/>
      <c r="AJ2571" s="221"/>
      <c r="AK2571" s="221"/>
      <c r="AL2571" s="221"/>
      <c r="AM2571" s="221"/>
      <c r="AN2571" s="221"/>
      <c r="AO2571" s="221"/>
      <c r="AP2571" s="221"/>
      <c r="AQ2571" s="219"/>
      <c r="AR2571" s="219"/>
      <c r="AS2571" s="221"/>
      <c r="AT2571" s="221"/>
      <c r="AU2571" s="221"/>
      <c r="AV2571" s="221"/>
      <c r="AW2571" s="221"/>
      <c r="AX2571" s="221"/>
      <c r="AY2571" s="221"/>
      <c r="AZ2571" s="221"/>
    </row>
    <row r="2572" spans="1:52" x14ac:dyDescent="0.15">
      <c r="A2572" s="278"/>
      <c r="B2572" s="274"/>
      <c r="C2572" s="340"/>
      <c r="D2572" s="340"/>
      <c r="E2572" s="341"/>
      <c r="F2572" s="341"/>
      <c r="G2572" s="341"/>
      <c r="H2572" s="341"/>
      <c r="I2572" s="341"/>
      <c r="J2572" s="341"/>
      <c r="AH2572" s="221"/>
      <c r="AI2572" s="221"/>
      <c r="AJ2572" s="221"/>
      <c r="AK2572" s="221"/>
      <c r="AL2572" s="221"/>
      <c r="AM2572" s="221"/>
      <c r="AN2572" s="221"/>
      <c r="AO2572" s="221"/>
      <c r="AP2572" s="221"/>
      <c r="AQ2572" s="219"/>
      <c r="AR2572" s="219"/>
      <c r="AS2572" s="221"/>
      <c r="AT2572" s="221"/>
      <c r="AU2572" s="221"/>
      <c r="AV2572" s="221"/>
      <c r="AW2572" s="221"/>
      <c r="AX2572" s="221"/>
      <c r="AY2572" s="221"/>
      <c r="AZ2572" s="221"/>
    </row>
    <row r="2573" spans="1:52" x14ac:dyDescent="0.15">
      <c r="A2573" s="278"/>
      <c r="B2573" s="274"/>
      <c r="C2573" s="340"/>
      <c r="D2573" s="340"/>
      <c r="E2573" s="341"/>
      <c r="F2573" s="341"/>
      <c r="G2573" s="341"/>
      <c r="H2573" s="341"/>
      <c r="I2573" s="341"/>
      <c r="J2573" s="341"/>
      <c r="AH2573" s="221"/>
      <c r="AI2573" s="221"/>
      <c r="AJ2573" s="221"/>
      <c r="AK2573" s="221"/>
      <c r="AL2573" s="221"/>
      <c r="AM2573" s="221"/>
      <c r="AN2573" s="221"/>
      <c r="AO2573" s="221"/>
      <c r="AP2573" s="221"/>
      <c r="AQ2573" s="219"/>
      <c r="AR2573" s="219"/>
      <c r="AS2573" s="221"/>
      <c r="AT2573" s="221"/>
      <c r="AU2573" s="221"/>
      <c r="AV2573" s="221"/>
      <c r="AW2573" s="221"/>
      <c r="AX2573" s="221"/>
      <c r="AY2573" s="221"/>
      <c r="AZ2573" s="221"/>
    </row>
    <row r="2574" spans="1:52" x14ac:dyDescent="0.15">
      <c r="A2574" s="278"/>
      <c r="B2574" s="274"/>
      <c r="C2574" s="340"/>
      <c r="D2574" s="340"/>
      <c r="E2574" s="341"/>
      <c r="F2574" s="341"/>
      <c r="G2574" s="341"/>
      <c r="H2574" s="341"/>
      <c r="I2574" s="341"/>
      <c r="J2574" s="341"/>
      <c r="AH2574" s="221"/>
      <c r="AI2574" s="221"/>
      <c r="AJ2574" s="221"/>
      <c r="AK2574" s="221"/>
      <c r="AL2574" s="221"/>
      <c r="AM2574" s="221"/>
      <c r="AN2574" s="221"/>
      <c r="AO2574" s="221"/>
      <c r="AP2574" s="221"/>
      <c r="AQ2574" s="219"/>
      <c r="AR2574" s="219"/>
      <c r="AS2574" s="221"/>
      <c r="AT2574" s="221"/>
      <c r="AU2574" s="221"/>
      <c r="AV2574" s="221"/>
      <c r="AW2574" s="221"/>
      <c r="AX2574" s="221"/>
      <c r="AY2574" s="221"/>
      <c r="AZ2574" s="221"/>
    </row>
    <row r="2575" spans="1:52" x14ac:dyDescent="0.15">
      <c r="A2575" s="278"/>
      <c r="B2575" s="274"/>
      <c r="C2575" s="340"/>
      <c r="D2575" s="340"/>
      <c r="E2575" s="341"/>
      <c r="F2575" s="341"/>
      <c r="G2575" s="341"/>
      <c r="H2575" s="341"/>
      <c r="I2575" s="341"/>
      <c r="J2575" s="341"/>
      <c r="AH2575" s="221"/>
      <c r="AI2575" s="221"/>
      <c r="AJ2575" s="221"/>
      <c r="AK2575" s="221"/>
      <c r="AL2575" s="221"/>
      <c r="AM2575" s="221"/>
      <c r="AN2575" s="221"/>
      <c r="AO2575" s="221"/>
      <c r="AP2575" s="221"/>
      <c r="AQ2575" s="219"/>
      <c r="AR2575" s="219"/>
      <c r="AS2575" s="221"/>
      <c r="AT2575" s="221"/>
      <c r="AU2575" s="221"/>
      <c r="AV2575" s="221"/>
      <c r="AW2575" s="221"/>
      <c r="AX2575" s="221"/>
      <c r="AY2575" s="221"/>
      <c r="AZ2575" s="221"/>
    </row>
    <row r="2576" spans="1:52" x14ac:dyDescent="0.15">
      <c r="A2576" s="278"/>
      <c r="B2576" s="274"/>
      <c r="C2576" s="340"/>
      <c r="D2576" s="340"/>
      <c r="E2576" s="341"/>
      <c r="F2576" s="341"/>
      <c r="G2576" s="341"/>
      <c r="H2576" s="341"/>
      <c r="I2576" s="341"/>
      <c r="J2576" s="341"/>
      <c r="AH2576" s="221"/>
      <c r="AI2576" s="221"/>
      <c r="AJ2576" s="221"/>
      <c r="AK2576" s="221"/>
      <c r="AL2576" s="221"/>
      <c r="AM2576" s="221"/>
      <c r="AN2576" s="221"/>
      <c r="AO2576" s="221"/>
      <c r="AP2576" s="221"/>
      <c r="AQ2576" s="219"/>
      <c r="AR2576" s="219"/>
      <c r="AS2576" s="221"/>
      <c r="AT2576" s="221"/>
      <c r="AU2576" s="221"/>
      <c r="AV2576" s="221"/>
      <c r="AW2576" s="221"/>
      <c r="AX2576" s="221"/>
      <c r="AY2576" s="221"/>
      <c r="AZ2576" s="221"/>
    </row>
    <row r="2577" spans="1:52" x14ac:dyDescent="0.15">
      <c r="A2577" s="278"/>
      <c r="B2577" s="274"/>
      <c r="C2577" s="340"/>
      <c r="D2577" s="340"/>
      <c r="E2577" s="341"/>
      <c r="F2577" s="341"/>
      <c r="G2577" s="341"/>
      <c r="H2577" s="341"/>
      <c r="I2577" s="341"/>
      <c r="J2577" s="341"/>
      <c r="AH2577" s="221"/>
      <c r="AI2577" s="221"/>
      <c r="AJ2577" s="221"/>
      <c r="AK2577" s="221"/>
      <c r="AL2577" s="221"/>
      <c r="AM2577" s="221"/>
      <c r="AN2577" s="221"/>
      <c r="AO2577" s="221"/>
      <c r="AP2577" s="221"/>
      <c r="AQ2577" s="219"/>
      <c r="AR2577" s="219"/>
      <c r="AS2577" s="221"/>
      <c r="AT2577" s="221"/>
      <c r="AU2577" s="221"/>
      <c r="AV2577" s="221"/>
      <c r="AW2577" s="221"/>
      <c r="AX2577" s="221"/>
      <c r="AY2577" s="221"/>
      <c r="AZ2577" s="221"/>
    </row>
    <row r="2578" spans="1:52" x14ac:dyDescent="0.15">
      <c r="A2578" s="278"/>
      <c r="B2578" s="274"/>
      <c r="C2578" s="340"/>
      <c r="D2578" s="340"/>
      <c r="E2578" s="341"/>
      <c r="F2578" s="341"/>
      <c r="G2578" s="341"/>
      <c r="H2578" s="341"/>
      <c r="I2578" s="341"/>
      <c r="J2578" s="341"/>
      <c r="AH2578" s="221"/>
      <c r="AI2578" s="221"/>
      <c r="AJ2578" s="221"/>
      <c r="AK2578" s="221"/>
      <c r="AL2578" s="221"/>
      <c r="AM2578" s="221"/>
      <c r="AN2578" s="221"/>
      <c r="AO2578" s="221"/>
      <c r="AP2578" s="221"/>
      <c r="AQ2578" s="219"/>
      <c r="AR2578" s="219"/>
      <c r="AS2578" s="221"/>
      <c r="AT2578" s="221"/>
      <c r="AU2578" s="221"/>
      <c r="AV2578" s="221"/>
      <c r="AW2578" s="221"/>
      <c r="AX2578" s="221"/>
      <c r="AY2578" s="221"/>
      <c r="AZ2578" s="221"/>
    </row>
    <row r="2579" spans="1:52" x14ac:dyDescent="0.15">
      <c r="A2579" s="278"/>
      <c r="B2579" s="274"/>
      <c r="C2579" s="340"/>
      <c r="D2579" s="340"/>
      <c r="E2579" s="341"/>
      <c r="F2579" s="341"/>
      <c r="G2579" s="341"/>
      <c r="H2579" s="341"/>
      <c r="I2579" s="341"/>
      <c r="J2579" s="341"/>
      <c r="AH2579" s="221"/>
      <c r="AI2579" s="221"/>
      <c r="AJ2579" s="221"/>
      <c r="AK2579" s="221"/>
      <c r="AL2579" s="221"/>
      <c r="AM2579" s="221"/>
      <c r="AN2579" s="221"/>
      <c r="AO2579" s="221"/>
      <c r="AP2579" s="221"/>
      <c r="AQ2579" s="219"/>
      <c r="AR2579" s="219"/>
      <c r="AS2579" s="221"/>
      <c r="AT2579" s="221"/>
      <c r="AU2579" s="221"/>
      <c r="AV2579" s="221"/>
      <c r="AW2579" s="221"/>
      <c r="AX2579" s="221"/>
      <c r="AY2579" s="221"/>
      <c r="AZ2579" s="221"/>
    </row>
    <row r="2580" spans="1:52" x14ac:dyDescent="0.15">
      <c r="A2580" s="278"/>
      <c r="B2580" s="274"/>
      <c r="C2580" s="340"/>
      <c r="D2580" s="340"/>
      <c r="E2580" s="341"/>
      <c r="F2580" s="341"/>
      <c r="G2580" s="341"/>
      <c r="H2580" s="341"/>
      <c r="I2580" s="341"/>
      <c r="J2580" s="341"/>
      <c r="AH2580" s="221"/>
      <c r="AI2580" s="221"/>
      <c r="AJ2580" s="221"/>
      <c r="AK2580" s="221"/>
      <c r="AL2580" s="221"/>
      <c r="AM2580" s="221"/>
      <c r="AN2580" s="221"/>
      <c r="AO2580" s="221"/>
      <c r="AP2580" s="221"/>
      <c r="AQ2580" s="219"/>
      <c r="AR2580" s="219"/>
      <c r="AS2580" s="221"/>
      <c r="AT2580" s="221"/>
      <c r="AU2580" s="221"/>
      <c r="AV2580" s="221"/>
      <c r="AW2580" s="221"/>
      <c r="AX2580" s="221"/>
      <c r="AY2580" s="221"/>
      <c r="AZ2580" s="221"/>
    </row>
    <row r="2581" spans="1:52" x14ac:dyDescent="0.15">
      <c r="A2581" s="278"/>
      <c r="B2581" s="274"/>
      <c r="C2581" s="340"/>
      <c r="D2581" s="340"/>
      <c r="E2581" s="341"/>
      <c r="F2581" s="341"/>
      <c r="G2581" s="341"/>
      <c r="H2581" s="341"/>
      <c r="I2581" s="341"/>
      <c r="J2581" s="341"/>
      <c r="AH2581" s="221"/>
      <c r="AI2581" s="221"/>
      <c r="AJ2581" s="221"/>
      <c r="AK2581" s="221"/>
      <c r="AL2581" s="221"/>
      <c r="AM2581" s="221"/>
      <c r="AN2581" s="221"/>
      <c r="AO2581" s="221"/>
      <c r="AP2581" s="221"/>
      <c r="AQ2581" s="219"/>
      <c r="AR2581" s="219"/>
      <c r="AS2581" s="221"/>
      <c r="AT2581" s="221"/>
      <c r="AU2581" s="221"/>
      <c r="AV2581" s="221"/>
      <c r="AW2581" s="221"/>
      <c r="AX2581" s="221"/>
      <c r="AY2581" s="221"/>
      <c r="AZ2581" s="221"/>
    </row>
    <row r="2582" spans="1:52" x14ac:dyDescent="0.15">
      <c r="A2582" s="278"/>
      <c r="B2582" s="274"/>
      <c r="C2582" s="340"/>
      <c r="D2582" s="340"/>
      <c r="E2582" s="341"/>
      <c r="F2582" s="341"/>
      <c r="G2582" s="341"/>
      <c r="H2582" s="341"/>
      <c r="I2582" s="341"/>
      <c r="J2582" s="341"/>
      <c r="AH2582" s="221"/>
      <c r="AI2582" s="221"/>
      <c r="AJ2582" s="221"/>
      <c r="AK2582" s="221"/>
      <c r="AL2582" s="221"/>
      <c r="AM2582" s="221"/>
      <c r="AN2582" s="221"/>
      <c r="AO2582" s="221"/>
      <c r="AP2582" s="221"/>
      <c r="AQ2582" s="219"/>
      <c r="AR2582" s="219"/>
      <c r="AS2582" s="221"/>
      <c r="AT2582" s="221"/>
      <c r="AU2582" s="221"/>
      <c r="AV2582" s="221"/>
      <c r="AW2582" s="221"/>
      <c r="AX2582" s="221"/>
      <c r="AY2582" s="221"/>
      <c r="AZ2582" s="221"/>
    </row>
    <row r="2583" spans="1:52" x14ac:dyDescent="0.15">
      <c r="A2583" s="278"/>
      <c r="B2583" s="274"/>
      <c r="C2583" s="340"/>
      <c r="D2583" s="340"/>
      <c r="E2583" s="341"/>
      <c r="F2583" s="341"/>
      <c r="G2583" s="341"/>
      <c r="H2583" s="341"/>
      <c r="I2583" s="341"/>
      <c r="J2583" s="341"/>
      <c r="AH2583" s="221"/>
      <c r="AI2583" s="221"/>
      <c r="AJ2583" s="221"/>
      <c r="AK2583" s="221"/>
      <c r="AL2583" s="221"/>
      <c r="AM2583" s="221"/>
      <c r="AN2583" s="221"/>
      <c r="AO2583" s="221"/>
      <c r="AP2583" s="221"/>
      <c r="AQ2583" s="219"/>
      <c r="AR2583" s="219"/>
      <c r="AS2583" s="221"/>
      <c r="AT2583" s="221"/>
      <c r="AU2583" s="221"/>
      <c r="AV2583" s="221"/>
      <c r="AW2583" s="221"/>
      <c r="AX2583" s="221"/>
      <c r="AY2583" s="221"/>
      <c r="AZ2583" s="221"/>
    </row>
    <row r="2584" spans="1:52" x14ac:dyDescent="0.15">
      <c r="A2584" s="278"/>
      <c r="B2584" s="274"/>
      <c r="C2584" s="340"/>
      <c r="D2584" s="340"/>
      <c r="E2584" s="341"/>
      <c r="F2584" s="341"/>
      <c r="G2584" s="341"/>
      <c r="H2584" s="341"/>
      <c r="I2584" s="341"/>
      <c r="J2584" s="341"/>
      <c r="AH2584" s="221"/>
      <c r="AI2584" s="221"/>
      <c r="AJ2584" s="221"/>
      <c r="AK2584" s="221"/>
      <c r="AL2584" s="221"/>
      <c r="AM2584" s="221"/>
      <c r="AN2584" s="221"/>
      <c r="AO2584" s="221"/>
      <c r="AP2584" s="221"/>
      <c r="AQ2584" s="219"/>
      <c r="AR2584" s="219"/>
      <c r="AS2584" s="221"/>
      <c r="AT2584" s="221"/>
      <c r="AU2584" s="221"/>
      <c r="AV2584" s="221"/>
      <c r="AW2584" s="221"/>
      <c r="AX2584" s="221"/>
      <c r="AY2584" s="221"/>
      <c r="AZ2584" s="221"/>
    </row>
    <row r="2585" spans="1:52" x14ac:dyDescent="0.15">
      <c r="A2585" s="278"/>
      <c r="B2585" s="274"/>
      <c r="C2585" s="340"/>
      <c r="D2585" s="340"/>
      <c r="E2585" s="341"/>
      <c r="F2585" s="341"/>
      <c r="G2585" s="341"/>
      <c r="H2585" s="341"/>
      <c r="I2585" s="341"/>
      <c r="J2585" s="341"/>
      <c r="AH2585" s="221"/>
      <c r="AI2585" s="221"/>
      <c r="AJ2585" s="221"/>
      <c r="AK2585" s="221"/>
      <c r="AL2585" s="221"/>
      <c r="AM2585" s="221"/>
      <c r="AN2585" s="221"/>
      <c r="AO2585" s="221"/>
      <c r="AP2585" s="221"/>
      <c r="AQ2585" s="219"/>
      <c r="AR2585" s="219"/>
      <c r="AS2585" s="221"/>
      <c r="AT2585" s="221"/>
      <c r="AU2585" s="221"/>
      <c r="AV2585" s="221"/>
      <c r="AW2585" s="221"/>
      <c r="AX2585" s="221"/>
      <c r="AY2585" s="221"/>
      <c r="AZ2585" s="221"/>
    </row>
    <row r="2586" spans="1:52" x14ac:dyDescent="0.15">
      <c r="A2586" s="278"/>
      <c r="B2586" s="274"/>
      <c r="C2586" s="340"/>
      <c r="D2586" s="340"/>
      <c r="E2586" s="341"/>
      <c r="F2586" s="341"/>
      <c r="G2586" s="341"/>
      <c r="H2586" s="341"/>
      <c r="I2586" s="341"/>
      <c r="J2586" s="341"/>
      <c r="AH2586" s="221"/>
      <c r="AI2586" s="221"/>
      <c r="AJ2586" s="221"/>
      <c r="AK2586" s="221"/>
      <c r="AL2586" s="221"/>
      <c r="AM2586" s="221"/>
      <c r="AN2586" s="221"/>
      <c r="AO2586" s="221"/>
      <c r="AP2586" s="221"/>
      <c r="AQ2586" s="219"/>
      <c r="AR2586" s="219"/>
      <c r="AS2586" s="221"/>
      <c r="AT2586" s="221"/>
      <c r="AU2586" s="221"/>
      <c r="AV2586" s="221"/>
      <c r="AW2586" s="221"/>
      <c r="AX2586" s="221"/>
      <c r="AY2586" s="221"/>
      <c r="AZ2586" s="221"/>
    </row>
    <row r="2587" spans="1:52" x14ac:dyDescent="0.15">
      <c r="A2587" s="278"/>
      <c r="B2587" s="274"/>
      <c r="C2587" s="340"/>
      <c r="D2587" s="340"/>
      <c r="E2587" s="341"/>
      <c r="F2587" s="341"/>
      <c r="G2587" s="341"/>
      <c r="H2587" s="341"/>
      <c r="I2587" s="341"/>
      <c r="J2587" s="341"/>
      <c r="AH2587" s="221"/>
      <c r="AI2587" s="221"/>
      <c r="AJ2587" s="221"/>
      <c r="AK2587" s="221"/>
      <c r="AL2587" s="221"/>
      <c r="AM2587" s="221"/>
      <c r="AN2587" s="221"/>
      <c r="AO2587" s="221"/>
      <c r="AP2587" s="221"/>
      <c r="AQ2587" s="219"/>
      <c r="AR2587" s="219"/>
      <c r="AS2587" s="221"/>
      <c r="AT2587" s="221"/>
      <c r="AU2587" s="221"/>
      <c r="AV2587" s="221"/>
      <c r="AW2587" s="221"/>
      <c r="AX2587" s="221"/>
      <c r="AY2587" s="221"/>
      <c r="AZ2587" s="221"/>
    </row>
    <row r="2588" spans="1:52" x14ac:dyDescent="0.15">
      <c r="A2588" s="278"/>
      <c r="B2588" s="274"/>
      <c r="C2588" s="340"/>
      <c r="D2588" s="340"/>
      <c r="E2588" s="341"/>
      <c r="F2588" s="341"/>
      <c r="G2588" s="341"/>
      <c r="H2588" s="341"/>
      <c r="I2588" s="341"/>
      <c r="J2588" s="341"/>
      <c r="AH2588" s="221"/>
      <c r="AI2588" s="221"/>
      <c r="AJ2588" s="221"/>
      <c r="AK2588" s="221"/>
      <c r="AL2588" s="221"/>
      <c r="AM2588" s="221"/>
      <c r="AN2588" s="221"/>
      <c r="AO2588" s="221"/>
      <c r="AP2588" s="221"/>
      <c r="AQ2588" s="219"/>
      <c r="AR2588" s="219"/>
      <c r="AS2588" s="221"/>
      <c r="AT2588" s="221"/>
      <c r="AU2588" s="221"/>
      <c r="AV2588" s="221"/>
      <c r="AW2588" s="221"/>
      <c r="AX2588" s="221"/>
      <c r="AY2588" s="221"/>
      <c r="AZ2588" s="221"/>
    </row>
    <row r="2589" spans="1:52" x14ac:dyDescent="0.15">
      <c r="A2589" s="278"/>
      <c r="B2589" s="274"/>
      <c r="C2589" s="340"/>
      <c r="D2589" s="340"/>
      <c r="E2589" s="341"/>
      <c r="F2589" s="341"/>
      <c r="G2589" s="341"/>
      <c r="H2589" s="341"/>
      <c r="I2589" s="341"/>
      <c r="J2589" s="341"/>
      <c r="AH2589" s="221"/>
      <c r="AI2589" s="221"/>
      <c r="AJ2589" s="221"/>
      <c r="AK2589" s="221"/>
      <c r="AL2589" s="221"/>
      <c r="AM2589" s="221"/>
      <c r="AN2589" s="221"/>
      <c r="AO2589" s="221"/>
      <c r="AP2589" s="221"/>
      <c r="AQ2589" s="219"/>
      <c r="AR2589" s="219"/>
      <c r="AS2589" s="221"/>
      <c r="AT2589" s="221"/>
      <c r="AU2589" s="221"/>
      <c r="AV2589" s="221"/>
      <c r="AW2589" s="221"/>
      <c r="AX2589" s="221"/>
      <c r="AY2589" s="221"/>
      <c r="AZ2589" s="221"/>
    </row>
    <row r="2590" spans="1:52" x14ac:dyDescent="0.15">
      <c r="A2590" s="278"/>
      <c r="B2590" s="274"/>
      <c r="C2590" s="340"/>
      <c r="D2590" s="340"/>
      <c r="E2590" s="341"/>
      <c r="F2590" s="341"/>
      <c r="G2590" s="341"/>
      <c r="H2590" s="341"/>
      <c r="I2590" s="341"/>
      <c r="J2590" s="341"/>
      <c r="AH2590" s="221"/>
      <c r="AI2590" s="221"/>
      <c r="AJ2590" s="221"/>
      <c r="AK2590" s="221"/>
      <c r="AL2590" s="221"/>
      <c r="AM2590" s="221"/>
      <c r="AN2590" s="221"/>
      <c r="AO2590" s="221"/>
      <c r="AP2590" s="221"/>
      <c r="AQ2590" s="219"/>
      <c r="AR2590" s="219"/>
      <c r="AS2590" s="221"/>
      <c r="AT2590" s="221"/>
      <c r="AU2590" s="221"/>
      <c r="AV2590" s="221"/>
      <c r="AW2590" s="221"/>
      <c r="AX2590" s="221"/>
      <c r="AY2590" s="221"/>
      <c r="AZ2590" s="221"/>
    </row>
    <row r="2591" spans="1:52" x14ac:dyDescent="0.15">
      <c r="A2591" s="278"/>
      <c r="B2591" s="274"/>
      <c r="C2591" s="340"/>
      <c r="D2591" s="340"/>
      <c r="E2591" s="341"/>
      <c r="F2591" s="341"/>
      <c r="G2591" s="341"/>
      <c r="H2591" s="341"/>
      <c r="I2591" s="341"/>
      <c r="J2591" s="341"/>
      <c r="AH2591" s="221"/>
      <c r="AI2591" s="221"/>
      <c r="AJ2591" s="221"/>
      <c r="AK2591" s="221"/>
      <c r="AL2591" s="221"/>
      <c r="AM2591" s="221"/>
      <c r="AN2591" s="221"/>
      <c r="AO2591" s="221"/>
      <c r="AP2591" s="221"/>
      <c r="AQ2591" s="219"/>
      <c r="AR2591" s="219"/>
      <c r="AS2591" s="221"/>
      <c r="AT2591" s="221"/>
      <c r="AU2591" s="221"/>
      <c r="AV2591" s="221"/>
      <c r="AW2591" s="221"/>
      <c r="AX2591" s="221"/>
      <c r="AY2591" s="221"/>
      <c r="AZ2591" s="221"/>
    </row>
    <row r="2592" spans="1:52" x14ac:dyDescent="0.15">
      <c r="A2592" s="278"/>
      <c r="B2592" s="274"/>
      <c r="C2592" s="340"/>
      <c r="D2592" s="340"/>
      <c r="E2592" s="341"/>
      <c r="F2592" s="341"/>
      <c r="G2592" s="341"/>
      <c r="H2592" s="341"/>
      <c r="I2592" s="341"/>
      <c r="J2592" s="341"/>
      <c r="AH2592" s="221"/>
      <c r="AI2592" s="221"/>
      <c r="AJ2592" s="221"/>
      <c r="AK2592" s="221"/>
      <c r="AL2592" s="221"/>
      <c r="AM2592" s="221"/>
      <c r="AN2592" s="221"/>
      <c r="AO2592" s="221"/>
      <c r="AP2592" s="221"/>
      <c r="AQ2592" s="219"/>
      <c r="AR2592" s="219"/>
      <c r="AS2592" s="221"/>
      <c r="AT2592" s="221"/>
      <c r="AU2592" s="221"/>
      <c r="AV2592" s="221"/>
      <c r="AW2592" s="221"/>
      <c r="AX2592" s="221"/>
      <c r="AY2592" s="221"/>
      <c r="AZ2592" s="221"/>
    </row>
    <row r="2593" spans="1:52" x14ac:dyDescent="0.15">
      <c r="A2593" s="278"/>
      <c r="B2593" s="274"/>
      <c r="C2593" s="340"/>
      <c r="D2593" s="340"/>
      <c r="E2593" s="341"/>
      <c r="F2593" s="341"/>
      <c r="G2593" s="341"/>
      <c r="H2593" s="341"/>
      <c r="I2593" s="341"/>
      <c r="J2593" s="341"/>
      <c r="AH2593" s="221"/>
      <c r="AI2593" s="221"/>
      <c r="AJ2593" s="221"/>
      <c r="AK2593" s="221"/>
      <c r="AL2593" s="221"/>
      <c r="AM2593" s="221"/>
      <c r="AN2593" s="221"/>
      <c r="AO2593" s="221"/>
      <c r="AP2593" s="221"/>
      <c r="AQ2593" s="219"/>
      <c r="AR2593" s="219"/>
      <c r="AS2593" s="221"/>
      <c r="AT2593" s="221"/>
      <c r="AU2593" s="221"/>
      <c r="AV2593" s="221"/>
      <c r="AW2593" s="221"/>
      <c r="AX2593" s="221"/>
      <c r="AY2593" s="221"/>
      <c r="AZ2593" s="221"/>
    </row>
    <row r="2594" spans="1:52" x14ac:dyDescent="0.15">
      <c r="A2594" s="278"/>
      <c r="B2594" s="274"/>
      <c r="C2594" s="340"/>
      <c r="D2594" s="340"/>
      <c r="E2594" s="341"/>
      <c r="F2594" s="341"/>
      <c r="G2594" s="341"/>
      <c r="H2594" s="341"/>
      <c r="I2594" s="341"/>
      <c r="J2594" s="341"/>
      <c r="AH2594" s="221"/>
      <c r="AI2594" s="221"/>
      <c r="AJ2594" s="221"/>
      <c r="AK2594" s="221"/>
      <c r="AL2594" s="221"/>
      <c r="AM2594" s="221"/>
      <c r="AN2594" s="221"/>
      <c r="AO2594" s="221"/>
      <c r="AP2594" s="221"/>
      <c r="AQ2594" s="219"/>
      <c r="AR2594" s="219"/>
      <c r="AS2594" s="221"/>
      <c r="AT2594" s="221"/>
      <c r="AU2594" s="221"/>
      <c r="AV2594" s="221"/>
      <c r="AW2594" s="221"/>
      <c r="AX2594" s="221"/>
      <c r="AY2594" s="221"/>
      <c r="AZ2594" s="221"/>
    </row>
    <row r="2595" spans="1:52" x14ac:dyDescent="0.15">
      <c r="A2595" s="278"/>
      <c r="B2595" s="274"/>
      <c r="C2595" s="340"/>
      <c r="D2595" s="340"/>
      <c r="E2595" s="341"/>
      <c r="F2595" s="341"/>
      <c r="G2595" s="341"/>
      <c r="H2595" s="341"/>
      <c r="I2595" s="341"/>
      <c r="J2595" s="341"/>
      <c r="AH2595" s="221"/>
      <c r="AI2595" s="221"/>
      <c r="AJ2595" s="221"/>
      <c r="AK2595" s="221"/>
      <c r="AL2595" s="221"/>
      <c r="AM2595" s="221"/>
      <c r="AN2595" s="221"/>
      <c r="AO2595" s="221"/>
      <c r="AP2595" s="221"/>
      <c r="AQ2595" s="219"/>
      <c r="AR2595" s="219"/>
      <c r="AS2595" s="221"/>
      <c r="AT2595" s="221"/>
      <c r="AU2595" s="221"/>
      <c r="AV2595" s="221"/>
      <c r="AW2595" s="221"/>
      <c r="AX2595" s="221"/>
      <c r="AY2595" s="221"/>
      <c r="AZ2595" s="221"/>
    </row>
    <row r="2596" spans="1:52" x14ac:dyDescent="0.15">
      <c r="A2596" s="278"/>
      <c r="B2596" s="274"/>
      <c r="C2596" s="340"/>
      <c r="D2596" s="340"/>
      <c r="E2596" s="341"/>
      <c r="F2596" s="341"/>
      <c r="G2596" s="341"/>
      <c r="H2596" s="341"/>
      <c r="I2596" s="341"/>
      <c r="J2596" s="341"/>
      <c r="AH2596" s="221"/>
      <c r="AI2596" s="221"/>
      <c r="AJ2596" s="221"/>
      <c r="AK2596" s="221"/>
      <c r="AL2596" s="221"/>
      <c r="AM2596" s="221"/>
      <c r="AN2596" s="221"/>
      <c r="AO2596" s="221"/>
      <c r="AP2596" s="221"/>
      <c r="AQ2596" s="219"/>
      <c r="AR2596" s="219"/>
      <c r="AS2596" s="221"/>
      <c r="AT2596" s="221"/>
      <c r="AU2596" s="221"/>
      <c r="AV2596" s="221"/>
      <c r="AW2596" s="221"/>
      <c r="AX2596" s="221"/>
      <c r="AY2596" s="221"/>
      <c r="AZ2596" s="221"/>
    </row>
    <row r="2597" spans="1:52" x14ac:dyDescent="0.15">
      <c r="A2597" s="278"/>
      <c r="B2597" s="274"/>
      <c r="C2597" s="340"/>
      <c r="D2597" s="340"/>
      <c r="E2597" s="341"/>
      <c r="F2597" s="341"/>
      <c r="G2597" s="341"/>
      <c r="H2597" s="341"/>
      <c r="I2597" s="341"/>
      <c r="J2597" s="341"/>
      <c r="AH2597" s="221"/>
      <c r="AI2597" s="221"/>
      <c r="AJ2597" s="221"/>
      <c r="AK2597" s="221"/>
      <c r="AL2597" s="221"/>
      <c r="AM2597" s="221"/>
      <c r="AN2597" s="221"/>
      <c r="AO2597" s="221"/>
      <c r="AP2597" s="221"/>
      <c r="AQ2597" s="219"/>
      <c r="AR2597" s="219"/>
      <c r="AS2597" s="221"/>
      <c r="AT2597" s="221"/>
      <c r="AU2597" s="221"/>
      <c r="AV2597" s="221"/>
      <c r="AW2597" s="221"/>
      <c r="AX2597" s="221"/>
      <c r="AY2597" s="221"/>
      <c r="AZ2597" s="221"/>
    </row>
    <row r="2598" spans="1:52" x14ac:dyDescent="0.15">
      <c r="A2598" s="278"/>
      <c r="B2598" s="274"/>
      <c r="C2598" s="340"/>
      <c r="D2598" s="340"/>
      <c r="E2598" s="341"/>
      <c r="F2598" s="341"/>
      <c r="G2598" s="341"/>
      <c r="H2598" s="341"/>
      <c r="I2598" s="341"/>
      <c r="J2598" s="341"/>
      <c r="AH2598" s="221"/>
      <c r="AI2598" s="221"/>
      <c r="AJ2598" s="221"/>
      <c r="AK2598" s="221"/>
      <c r="AL2598" s="221"/>
      <c r="AM2598" s="221"/>
      <c r="AN2598" s="221"/>
      <c r="AO2598" s="221"/>
      <c r="AP2598" s="221"/>
      <c r="AQ2598" s="219"/>
      <c r="AR2598" s="219"/>
      <c r="AS2598" s="221"/>
      <c r="AT2598" s="221"/>
      <c r="AU2598" s="221"/>
      <c r="AV2598" s="221"/>
      <c r="AW2598" s="221"/>
      <c r="AX2598" s="221"/>
      <c r="AY2598" s="221"/>
      <c r="AZ2598" s="221"/>
    </row>
    <row r="2599" spans="1:52" x14ac:dyDescent="0.15">
      <c r="A2599" s="278"/>
      <c r="B2599" s="274"/>
      <c r="C2599" s="340"/>
      <c r="D2599" s="340"/>
      <c r="E2599" s="341"/>
      <c r="F2599" s="341"/>
      <c r="G2599" s="341"/>
      <c r="H2599" s="341"/>
      <c r="I2599" s="341"/>
      <c r="J2599" s="341"/>
      <c r="AH2599" s="221"/>
      <c r="AI2599" s="221"/>
      <c r="AJ2599" s="221"/>
      <c r="AK2599" s="221"/>
      <c r="AL2599" s="221"/>
      <c r="AM2599" s="221"/>
      <c r="AN2599" s="221"/>
      <c r="AO2599" s="221"/>
      <c r="AP2599" s="221"/>
      <c r="AQ2599" s="219"/>
      <c r="AR2599" s="219"/>
      <c r="AS2599" s="221"/>
      <c r="AT2599" s="221"/>
      <c r="AU2599" s="221"/>
      <c r="AV2599" s="221"/>
      <c r="AW2599" s="221"/>
      <c r="AX2599" s="221"/>
      <c r="AY2599" s="221"/>
      <c r="AZ2599" s="221"/>
    </row>
    <row r="2600" spans="1:52" x14ac:dyDescent="0.15">
      <c r="A2600" s="278"/>
      <c r="B2600" s="274"/>
      <c r="C2600" s="340"/>
      <c r="D2600" s="340"/>
      <c r="E2600" s="341"/>
      <c r="F2600" s="341"/>
      <c r="G2600" s="341"/>
      <c r="H2600" s="341"/>
      <c r="I2600" s="341"/>
      <c r="J2600" s="341"/>
      <c r="AH2600" s="221"/>
      <c r="AI2600" s="221"/>
      <c r="AJ2600" s="221"/>
      <c r="AK2600" s="221"/>
      <c r="AL2600" s="221"/>
      <c r="AM2600" s="221"/>
      <c r="AN2600" s="221"/>
      <c r="AO2600" s="221"/>
      <c r="AP2600" s="221"/>
      <c r="AQ2600" s="219"/>
      <c r="AR2600" s="219"/>
      <c r="AS2600" s="221"/>
      <c r="AT2600" s="221"/>
      <c r="AU2600" s="221"/>
      <c r="AV2600" s="221"/>
      <c r="AW2600" s="221"/>
      <c r="AX2600" s="221"/>
      <c r="AY2600" s="221"/>
      <c r="AZ2600" s="221"/>
    </row>
    <row r="2601" spans="1:52" x14ac:dyDescent="0.15">
      <c r="A2601" s="278"/>
      <c r="B2601" s="274"/>
      <c r="C2601" s="340"/>
      <c r="D2601" s="340"/>
      <c r="E2601" s="341"/>
      <c r="F2601" s="341"/>
      <c r="G2601" s="341"/>
      <c r="H2601" s="341"/>
      <c r="I2601" s="341"/>
      <c r="J2601" s="341"/>
      <c r="AH2601" s="221"/>
      <c r="AI2601" s="221"/>
      <c r="AJ2601" s="221"/>
      <c r="AK2601" s="221"/>
      <c r="AL2601" s="221"/>
      <c r="AM2601" s="221"/>
      <c r="AN2601" s="221"/>
      <c r="AO2601" s="221"/>
      <c r="AP2601" s="221"/>
      <c r="AQ2601" s="219"/>
      <c r="AR2601" s="219"/>
      <c r="AS2601" s="221"/>
      <c r="AT2601" s="221"/>
      <c r="AU2601" s="221"/>
      <c r="AV2601" s="221"/>
      <c r="AW2601" s="221"/>
      <c r="AX2601" s="221"/>
      <c r="AY2601" s="221"/>
      <c r="AZ2601" s="221"/>
    </row>
    <row r="2602" spans="1:52" x14ac:dyDescent="0.15">
      <c r="A2602" s="278"/>
      <c r="B2602" s="274"/>
      <c r="C2602" s="340"/>
      <c r="D2602" s="340"/>
      <c r="E2602" s="341"/>
      <c r="F2602" s="341"/>
      <c r="G2602" s="341"/>
      <c r="H2602" s="341"/>
      <c r="I2602" s="341"/>
      <c r="J2602" s="341"/>
      <c r="AH2602" s="221"/>
      <c r="AI2602" s="221"/>
      <c r="AJ2602" s="221"/>
      <c r="AK2602" s="221"/>
      <c r="AL2602" s="221"/>
      <c r="AM2602" s="221"/>
      <c r="AN2602" s="221"/>
      <c r="AO2602" s="221"/>
      <c r="AP2602" s="221"/>
      <c r="AQ2602" s="219"/>
      <c r="AR2602" s="219"/>
      <c r="AS2602" s="221"/>
      <c r="AT2602" s="221"/>
      <c r="AU2602" s="221"/>
      <c r="AV2602" s="221"/>
      <c r="AW2602" s="221"/>
      <c r="AX2602" s="221"/>
      <c r="AY2602" s="221"/>
      <c r="AZ2602" s="221"/>
    </row>
    <row r="2603" spans="1:52" x14ac:dyDescent="0.15">
      <c r="A2603" s="278"/>
      <c r="B2603" s="274"/>
      <c r="C2603" s="340"/>
      <c r="D2603" s="340"/>
      <c r="E2603" s="341"/>
      <c r="F2603" s="341"/>
      <c r="G2603" s="341"/>
      <c r="H2603" s="341"/>
      <c r="I2603" s="341"/>
      <c r="J2603" s="341"/>
      <c r="AH2603" s="221"/>
      <c r="AI2603" s="221"/>
      <c r="AJ2603" s="221"/>
      <c r="AK2603" s="221"/>
      <c r="AL2603" s="221"/>
      <c r="AM2603" s="221"/>
      <c r="AN2603" s="221"/>
      <c r="AO2603" s="221"/>
      <c r="AP2603" s="221"/>
      <c r="AQ2603" s="219"/>
      <c r="AR2603" s="219"/>
      <c r="AS2603" s="221"/>
      <c r="AT2603" s="221"/>
      <c r="AU2603" s="221"/>
      <c r="AV2603" s="221"/>
      <c r="AW2603" s="221"/>
      <c r="AX2603" s="221"/>
      <c r="AY2603" s="221"/>
      <c r="AZ2603" s="221"/>
    </row>
    <row r="2604" spans="1:52" x14ac:dyDescent="0.15">
      <c r="A2604" s="278"/>
      <c r="B2604" s="274"/>
      <c r="C2604" s="340"/>
      <c r="D2604" s="340"/>
      <c r="E2604" s="341"/>
      <c r="F2604" s="341"/>
      <c r="G2604" s="341"/>
      <c r="H2604" s="341"/>
      <c r="I2604" s="341"/>
      <c r="J2604" s="341"/>
      <c r="AH2604" s="221"/>
      <c r="AI2604" s="221"/>
      <c r="AJ2604" s="221"/>
      <c r="AK2604" s="221"/>
      <c r="AL2604" s="221"/>
      <c r="AM2604" s="221"/>
      <c r="AN2604" s="221"/>
      <c r="AO2604" s="221"/>
      <c r="AP2604" s="221"/>
      <c r="AQ2604" s="219"/>
      <c r="AR2604" s="219"/>
      <c r="AS2604" s="221"/>
      <c r="AT2604" s="221"/>
      <c r="AU2604" s="221"/>
      <c r="AV2604" s="221"/>
      <c r="AW2604" s="221"/>
      <c r="AX2604" s="221"/>
      <c r="AY2604" s="221"/>
      <c r="AZ2604" s="221"/>
    </row>
    <row r="2605" spans="1:52" x14ac:dyDescent="0.15">
      <c r="A2605" s="278"/>
      <c r="B2605" s="274"/>
      <c r="C2605" s="340"/>
      <c r="D2605" s="340"/>
      <c r="E2605" s="341"/>
      <c r="F2605" s="341"/>
      <c r="G2605" s="341"/>
      <c r="H2605" s="341"/>
      <c r="I2605" s="341"/>
      <c r="J2605" s="341"/>
      <c r="AH2605" s="221"/>
      <c r="AI2605" s="221"/>
      <c r="AJ2605" s="221"/>
      <c r="AK2605" s="221"/>
      <c r="AL2605" s="221"/>
      <c r="AM2605" s="221"/>
      <c r="AN2605" s="221"/>
      <c r="AO2605" s="221"/>
      <c r="AP2605" s="221"/>
      <c r="AQ2605" s="219"/>
      <c r="AR2605" s="219"/>
      <c r="AS2605" s="221"/>
      <c r="AT2605" s="221"/>
      <c r="AU2605" s="221"/>
      <c r="AV2605" s="221"/>
      <c r="AW2605" s="221"/>
      <c r="AX2605" s="221"/>
      <c r="AY2605" s="221"/>
      <c r="AZ2605" s="221"/>
    </row>
    <row r="2606" spans="1:52" x14ac:dyDescent="0.15">
      <c r="A2606" s="278"/>
      <c r="B2606" s="274"/>
      <c r="C2606" s="340"/>
      <c r="D2606" s="340"/>
      <c r="E2606" s="341"/>
      <c r="F2606" s="341"/>
      <c r="G2606" s="341"/>
      <c r="H2606" s="341"/>
      <c r="I2606" s="341"/>
      <c r="J2606" s="341"/>
      <c r="AH2606" s="221"/>
      <c r="AI2606" s="221"/>
      <c r="AJ2606" s="221"/>
      <c r="AK2606" s="221"/>
      <c r="AL2606" s="221"/>
      <c r="AM2606" s="221"/>
      <c r="AN2606" s="221"/>
      <c r="AO2606" s="221"/>
      <c r="AP2606" s="221"/>
      <c r="AQ2606" s="219"/>
      <c r="AR2606" s="219"/>
      <c r="AS2606" s="221"/>
      <c r="AT2606" s="221"/>
      <c r="AU2606" s="221"/>
      <c r="AV2606" s="221"/>
      <c r="AW2606" s="221"/>
      <c r="AX2606" s="221"/>
      <c r="AY2606" s="221"/>
      <c r="AZ2606" s="221"/>
    </row>
    <row r="2607" spans="1:52" x14ac:dyDescent="0.15">
      <c r="A2607" s="278"/>
      <c r="B2607" s="274"/>
      <c r="C2607" s="340"/>
      <c r="D2607" s="340"/>
      <c r="E2607" s="341"/>
      <c r="F2607" s="341"/>
      <c r="G2607" s="341"/>
      <c r="H2607" s="341"/>
      <c r="I2607" s="341"/>
      <c r="J2607" s="341"/>
      <c r="AH2607" s="221"/>
      <c r="AI2607" s="221"/>
      <c r="AJ2607" s="221"/>
      <c r="AK2607" s="221"/>
      <c r="AL2607" s="221"/>
      <c r="AM2607" s="221"/>
      <c r="AN2607" s="221"/>
      <c r="AO2607" s="221"/>
      <c r="AP2607" s="221"/>
      <c r="AQ2607" s="219"/>
      <c r="AR2607" s="219"/>
      <c r="AS2607" s="221"/>
      <c r="AT2607" s="221"/>
      <c r="AU2607" s="221"/>
      <c r="AV2607" s="221"/>
      <c r="AW2607" s="221"/>
      <c r="AX2607" s="221"/>
      <c r="AY2607" s="221"/>
      <c r="AZ2607" s="221"/>
    </row>
    <row r="2608" spans="1:52" x14ac:dyDescent="0.15">
      <c r="A2608" s="278"/>
      <c r="B2608" s="274"/>
      <c r="C2608" s="340"/>
      <c r="D2608" s="340"/>
      <c r="E2608" s="341"/>
      <c r="F2608" s="341"/>
      <c r="G2608" s="341"/>
      <c r="H2608" s="341"/>
      <c r="I2608" s="341"/>
      <c r="J2608" s="341"/>
      <c r="AH2608" s="221"/>
      <c r="AI2608" s="221"/>
      <c r="AJ2608" s="221"/>
      <c r="AK2608" s="221"/>
      <c r="AL2608" s="221"/>
      <c r="AM2608" s="221"/>
      <c r="AN2608" s="221"/>
      <c r="AO2608" s="221"/>
      <c r="AP2608" s="221"/>
      <c r="AQ2608" s="219"/>
      <c r="AR2608" s="219"/>
      <c r="AS2608" s="221"/>
      <c r="AT2608" s="221"/>
      <c r="AU2608" s="221"/>
      <c r="AV2608" s="221"/>
      <c r="AW2608" s="221"/>
      <c r="AX2608" s="221"/>
      <c r="AY2608" s="221"/>
      <c r="AZ2608" s="221"/>
    </row>
    <row r="2609" spans="1:52" x14ac:dyDescent="0.15">
      <c r="A2609" s="278"/>
      <c r="B2609" s="274"/>
      <c r="C2609" s="340"/>
      <c r="D2609" s="340"/>
      <c r="E2609" s="341"/>
      <c r="F2609" s="341"/>
      <c r="G2609" s="341"/>
      <c r="H2609" s="341"/>
      <c r="I2609" s="341"/>
      <c r="J2609" s="341"/>
      <c r="AH2609" s="221"/>
      <c r="AI2609" s="221"/>
      <c r="AJ2609" s="221"/>
      <c r="AK2609" s="221"/>
      <c r="AL2609" s="221"/>
      <c r="AM2609" s="221"/>
      <c r="AN2609" s="221"/>
      <c r="AO2609" s="221"/>
      <c r="AP2609" s="221"/>
      <c r="AQ2609" s="219"/>
      <c r="AR2609" s="219"/>
      <c r="AS2609" s="221"/>
      <c r="AT2609" s="221"/>
      <c r="AU2609" s="221"/>
      <c r="AV2609" s="221"/>
      <c r="AW2609" s="221"/>
      <c r="AX2609" s="221"/>
      <c r="AY2609" s="221"/>
      <c r="AZ2609" s="221"/>
    </row>
    <row r="2610" spans="1:52" x14ac:dyDescent="0.15">
      <c r="A2610" s="278"/>
      <c r="B2610" s="274"/>
      <c r="C2610" s="340"/>
      <c r="D2610" s="340"/>
      <c r="E2610" s="341"/>
      <c r="F2610" s="341"/>
      <c r="G2610" s="341"/>
      <c r="H2610" s="341"/>
      <c r="I2610" s="341"/>
      <c r="J2610" s="341"/>
      <c r="AH2610" s="221"/>
      <c r="AI2610" s="221"/>
      <c r="AJ2610" s="221"/>
      <c r="AK2610" s="221"/>
      <c r="AL2610" s="221"/>
      <c r="AM2610" s="221"/>
      <c r="AN2610" s="221"/>
      <c r="AO2610" s="221"/>
      <c r="AP2610" s="221"/>
      <c r="AQ2610" s="219"/>
      <c r="AR2610" s="219"/>
      <c r="AS2610" s="221"/>
      <c r="AT2610" s="221"/>
      <c r="AU2610" s="221"/>
      <c r="AV2610" s="221"/>
      <c r="AW2610" s="221"/>
      <c r="AX2610" s="221"/>
      <c r="AY2610" s="221"/>
      <c r="AZ2610" s="221"/>
    </row>
    <row r="2611" spans="1:52" x14ac:dyDescent="0.15">
      <c r="A2611" s="278"/>
      <c r="B2611" s="274"/>
      <c r="C2611" s="340"/>
      <c r="D2611" s="340"/>
      <c r="E2611" s="341"/>
      <c r="F2611" s="341"/>
      <c r="G2611" s="341"/>
      <c r="H2611" s="341"/>
      <c r="I2611" s="341"/>
      <c r="J2611" s="341"/>
      <c r="AH2611" s="221"/>
      <c r="AI2611" s="221"/>
      <c r="AJ2611" s="221"/>
      <c r="AK2611" s="221"/>
      <c r="AL2611" s="221"/>
      <c r="AM2611" s="221"/>
      <c r="AN2611" s="221"/>
      <c r="AO2611" s="221"/>
      <c r="AP2611" s="221"/>
      <c r="AQ2611" s="219"/>
      <c r="AR2611" s="219"/>
      <c r="AS2611" s="221"/>
      <c r="AT2611" s="221"/>
      <c r="AU2611" s="221"/>
      <c r="AV2611" s="221"/>
      <c r="AW2611" s="221"/>
      <c r="AX2611" s="221"/>
      <c r="AY2611" s="221"/>
      <c r="AZ2611" s="221"/>
    </row>
    <row r="2612" spans="1:52" x14ac:dyDescent="0.15">
      <c r="A2612" s="278"/>
      <c r="B2612" s="274"/>
      <c r="C2612" s="340"/>
      <c r="D2612" s="340"/>
      <c r="E2612" s="341"/>
      <c r="F2612" s="341"/>
      <c r="G2612" s="341"/>
      <c r="H2612" s="341"/>
      <c r="I2612" s="341"/>
      <c r="J2612" s="341"/>
      <c r="AH2612" s="221"/>
      <c r="AI2612" s="221"/>
      <c r="AJ2612" s="221"/>
      <c r="AK2612" s="221"/>
      <c r="AL2612" s="221"/>
      <c r="AM2612" s="221"/>
      <c r="AN2612" s="221"/>
      <c r="AO2612" s="221"/>
      <c r="AP2612" s="221"/>
      <c r="AQ2612" s="219"/>
      <c r="AR2612" s="219"/>
      <c r="AS2612" s="221"/>
      <c r="AT2612" s="221"/>
      <c r="AU2612" s="221"/>
      <c r="AV2612" s="221"/>
      <c r="AW2612" s="221"/>
      <c r="AX2612" s="221"/>
      <c r="AY2612" s="221"/>
      <c r="AZ2612" s="221"/>
    </row>
    <row r="2613" spans="1:52" x14ac:dyDescent="0.15">
      <c r="A2613" s="278"/>
      <c r="B2613" s="274"/>
      <c r="C2613" s="340"/>
      <c r="D2613" s="340"/>
      <c r="E2613" s="341"/>
      <c r="F2613" s="341"/>
      <c r="G2613" s="341"/>
      <c r="H2613" s="341"/>
      <c r="I2613" s="341"/>
      <c r="J2613" s="341"/>
      <c r="AH2613" s="221"/>
      <c r="AI2613" s="221"/>
      <c r="AJ2613" s="221"/>
      <c r="AK2613" s="221"/>
      <c r="AL2613" s="221"/>
      <c r="AM2613" s="221"/>
      <c r="AN2613" s="221"/>
      <c r="AO2613" s="221"/>
      <c r="AP2613" s="221"/>
      <c r="AQ2613" s="219"/>
      <c r="AR2613" s="219"/>
      <c r="AS2613" s="221"/>
      <c r="AT2613" s="221"/>
      <c r="AU2613" s="221"/>
      <c r="AV2613" s="221"/>
      <c r="AW2613" s="221"/>
      <c r="AX2613" s="221"/>
      <c r="AY2613" s="221"/>
      <c r="AZ2613" s="221"/>
    </row>
    <row r="2614" spans="1:52" x14ac:dyDescent="0.15">
      <c r="A2614" s="278"/>
      <c r="B2614" s="274"/>
      <c r="C2614" s="340"/>
      <c r="D2614" s="340"/>
      <c r="E2614" s="341"/>
      <c r="F2614" s="341"/>
      <c r="G2614" s="341"/>
      <c r="H2614" s="341"/>
      <c r="I2614" s="341"/>
      <c r="J2614" s="341"/>
      <c r="AH2614" s="221"/>
      <c r="AI2614" s="221"/>
      <c r="AJ2614" s="221"/>
      <c r="AK2614" s="221"/>
      <c r="AL2614" s="221"/>
      <c r="AM2614" s="221"/>
      <c r="AN2614" s="221"/>
      <c r="AO2614" s="221"/>
      <c r="AP2614" s="221"/>
      <c r="AQ2614" s="219"/>
      <c r="AR2614" s="219"/>
      <c r="AS2614" s="221"/>
      <c r="AT2614" s="221"/>
      <c r="AU2614" s="221"/>
      <c r="AV2614" s="221"/>
      <c r="AW2614" s="221"/>
      <c r="AX2614" s="221"/>
      <c r="AY2614" s="221"/>
      <c r="AZ2614" s="221"/>
    </row>
    <row r="2615" spans="1:52" x14ac:dyDescent="0.15">
      <c r="A2615" s="278"/>
      <c r="B2615" s="274"/>
      <c r="C2615" s="340"/>
      <c r="D2615" s="340"/>
      <c r="E2615" s="341"/>
      <c r="F2615" s="341"/>
      <c r="G2615" s="341"/>
      <c r="H2615" s="341"/>
      <c r="I2615" s="341"/>
      <c r="J2615" s="341"/>
      <c r="AH2615" s="221"/>
      <c r="AI2615" s="221"/>
      <c r="AJ2615" s="221"/>
      <c r="AK2615" s="221"/>
      <c r="AL2615" s="221"/>
      <c r="AM2615" s="221"/>
      <c r="AN2615" s="221"/>
      <c r="AO2615" s="221"/>
      <c r="AP2615" s="221"/>
      <c r="AQ2615" s="219"/>
      <c r="AR2615" s="219"/>
      <c r="AS2615" s="221"/>
      <c r="AT2615" s="221"/>
      <c r="AU2615" s="221"/>
      <c r="AV2615" s="221"/>
      <c r="AW2615" s="221"/>
      <c r="AX2615" s="221"/>
      <c r="AY2615" s="221"/>
      <c r="AZ2615" s="221"/>
    </row>
    <row r="2616" spans="1:52" x14ac:dyDescent="0.15">
      <c r="A2616" s="278"/>
      <c r="B2616" s="274"/>
      <c r="C2616" s="340"/>
      <c r="D2616" s="340"/>
      <c r="E2616" s="341"/>
      <c r="F2616" s="341"/>
      <c r="G2616" s="341"/>
      <c r="H2616" s="341"/>
      <c r="I2616" s="341"/>
      <c r="J2616" s="341"/>
      <c r="AH2616" s="221"/>
      <c r="AI2616" s="221"/>
      <c r="AJ2616" s="221"/>
      <c r="AK2616" s="221"/>
      <c r="AL2616" s="221"/>
      <c r="AM2616" s="221"/>
      <c r="AN2616" s="221"/>
      <c r="AO2616" s="221"/>
      <c r="AP2616" s="221"/>
      <c r="AQ2616" s="219"/>
      <c r="AR2616" s="219"/>
      <c r="AS2616" s="221"/>
      <c r="AT2616" s="221"/>
      <c r="AU2616" s="221"/>
      <c r="AV2616" s="221"/>
      <c r="AW2616" s="221"/>
      <c r="AX2616" s="221"/>
      <c r="AY2616" s="221"/>
      <c r="AZ2616" s="221"/>
    </row>
    <row r="2617" spans="1:52" x14ac:dyDescent="0.15">
      <c r="A2617" s="278"/>
      <c r="B2617" s="274"/>
      <c r="C2617" s="340"/>
      <c r="D2617" s="340"/>
      <c r="E2617" s="341"/>
      <c r="F2617" s="341"/>
      <c r="G2617" s="341"/>
      <c r="H2617" s="341"/>
      <c r="I2617" s="341"/>
      <c r="J2617" s="341"/>
      <c r="AH2617" s="221"/>
      <c r="AI2617" s="221"/>
      <c r="AJ2617" s="221"/>
      <c r="AK2617" s="221"/>
      <c r="AL2617" s="221"/>
      <c r="AM2617" s="221"/>
      <c r="AN2617" s="221"/>
      <c r="AO2617" s="221"/>
      <c r="AP2617" s="221"/>
      <c r="AQ2617" s="219"/>
      <c r="AR2617" s="219"/>
      <c r="AS2617" s="221"/>
      <c r="AT2617" s="221"/>
      <c r="AU2617" s="221"/>
      <c r="AV2617" s="221"/>
      <c r="AW2617" s="221"/>
      <c r="AX2617" s="221"/>
      <c r="AY2617" s="221"/>
      <c r="AZ2617" s="221"/>
    </row>
    <row r="2618" spans="1:52" x14ac:dyDescent="0.15">
      <c r="A2618" s="278"/>
      <c r="B2618" s="274"/>
      <c r="C2618" s="340"/>
      <c r="D2618" s="340"/>
      <c r="E2618" s="341"/>
      <c r="F2618" s="341"/>
      <c r="G2618" s="341"/>
      <c r="H2618" s="341"/>
      <c r="I2618" s="341"/>
      <c r="J2618" s="341"/>
      <c r="AH2618" s="221"/>
      <c r="AI2618" s="221"/>
      <c r="AJ2618" s="221"/>
      <c r="AK2618" s="221"/>
      <c r="AL2618" s="221"/>
      <c r="AM2618" s="221"/>
      <c r="AN2618" s="221"/>
      <c r="AO2618" s="221"/>
      <c r="AP2618" s="221"/>
      <c r="AQ2618" s="219"/>
      <c r="AR2618" s="219"/>
      <c r="AS2618" s="221"/>
      <c r="AT2618" s="221"/>
      <c r="AU2618" s="221"/>
      <c r="AV2618" s="221"/>
      <c r="AW2618" s="221"/>
      <c r="AX2618" s="221"/>
      <c r="AY2618" s="221"/>
      <c r="AZ2618" s="221"/>
    </row>
    <row r="2619" spans="1:52" x14ac:dyDescent="0.15">
      <c r="A2619" s="278"/>
      <c r="B2619" s="274"/>
      <c r="C2619" s="340"/>
      <c r="D2619" s="340"/>
      <c r="E2619" s="341"/>
      <c r="F2619" s="341"/>
      <c r="G2619" s="341"/>
      <c r="H2619" s="341"/>
      <c r="I2619" s="341"/>
      <c r="J2619" s="341"/>
      <c r="AH2619" s="221"/>
      <c r="AI2619" s="221"/>
      <c r="AJ2619" s="221"/>
      <c r="AK2619" s="221"/>
      <c r="AL2619" s="221"/>
      <c r="AM2619" s="221"/>
      <c r="AN2619" s="221"/>
      <c r="AO2619" s="221"/>
      <c r="AP2619" s="221"/>
      <c r="AQ2619" s="219"/>
      <c r="AR2619" s="219"/>
      <c r="AS2619" s="221"/>
      <c r="AT2619" s="221"/>
      <c r="AU2619" s="221"/>
      <c r="AV2619" s="221"/>
      <c r="AW2619" s="221"/>
      <c r="AX2619" s="221"/>
      <c r="AY2619" s="221"/>
      <c r="AZ2619" s="221"/>
    </row>
    <row r="2620" spans="1:52" x14ac:dyDescent="0.15">
      <c r="A2620" s="278"/>
      <c r="B2620" s="274"/>
      <c r="C2620" s="340"/>
      <c r="D2620" s="340"/>
      <c r="E2620" s="341"/>
      <c r="F2620" s="341"/>
      <c r="G2620" s="341"/>
      <c r="H2620" s="341"/>
      <c r="I2620" s="341"/>
      <c r="J2620" s="341"/>
      <c r="AH2620" s="221"/>
      <c r="AI2620" s="221"/>
      <c r="AJ2620" s="221"/>
      <c r="AK2620" s="221"/>
      <c r="AL2620" s="221"/>
      <c r="AM2620" s="221"/>
      <c r="AN2620" s="221"/>
      <c r="AO2620" s="221"/>
      <c r="AP2620" s="221"/>
      <c r="AQ2620" s="219"/>
      <c r="AR2620" s="219"/>
      <c r="AS2620" s="221"/>
      <c r="AT2620" s="221"/>
      <c r="AU2620" s="221"/>
      <c r="AV2620" s="221"/>
      <c r="AW2620" s="221"/>
      <c r="AX2620" s="221"/>
      <c r="AY2620" s="221"/>
      <c r="AZ2620" s="221"/>
    </row>
    <row r="2621" spans="1:52" x14ac:dyDescent="0.15">
      <c r="A2621" s="278"/>
      <c r="B2621" s="274"/>
      <c r="C2621" s="340"/>
      <c r="D2621" s="340"/>
      <c r="E2621" s="341"/>
      <c r="F2621" s="341"/>
      <c r="G2621" s="341"/>
      <c r="H2621" s="341"/>
      <c r="I2621" s="341"/>
      <c r="J2621" s="341"/>
      <c r="AH2621" s="221"/>
      <c r="AI2621" s="221"/>
      <c r="AJ2621" s="221"/>
      <c r="AK2621" s="221"/>
      <c r="AL2621" s="221"/>
      <c r="AM2621" s="221"/>
      <c r="AN2621" s="221"/>
      <c r="AO2621" s="221"/>
      <c r="AP2621" s="221"/>
      <c r="AQ2621" s="219"/>
      <c r="AR2621" s="219"/>
      <c r="AS2621" s="221"/>
      <c r="AT2621" s="221"/>
      <c r="AU2621" s="221"/>
      <c r="AV2621" s="221"/>
      <c r="AW2621" s="221"/>
      <c r="AX2621" s="221"/>
      <c r="AY2621" s="221"/>
      <c r="AZ2621" s="221"/>
    </row>
    <row r="2622" spans="1:52" x14ac:dyDescent="0.15">
      <c r="A2622" s="278"/>
      <c r="B2622" s="274"/>
      <c r="C2622" s="340"/>
      <c r="D2622" s="340"/>
      <c r="E2622" s="341"/>
      <c r="F2622" s="341"/>
      <c r="G2622" s="341"/>
      <c r="H2622" s="341"/>
      <c r="I2622" s="341"/>
      <c r="J2622" s="341"/>
      <c r="AH2622" s="221"/>
      <c r="AI2622" s="221"/>
      <c r="AJ2622" s="221"/>
      <c r="AK2622" s="221"/>
      <c r="AL2622" s="221"/>
      <c r="AM2622" s="221"/>
      <c r="AN2622" s="221"/>
      <c r="AO2622" s="221"/>
      <c r="AP2622" s="221"/>
      <c r="AQ2622" s="219"/>
      <c r="AR2622" s="219"/>
      <c r="AS2622" s="221"/>
      <c r="AT2622" s="221"/>
      <c r="AU2622" s="221"/>
      <c r="AV2622" s="221"/>
      <c r="AW2622" s="221"/>
      <c r="AX2622" s="221"/>
      <c r="AY2622" s="221"/>
      <c r="AZ2622" s="221"/>
    </row>
    <row r="2623" spans="1:52" x14ac:dyDescent="0.15">
      <c r="A2623" s="278"/>
      <c r="B2623" s="274"/>
      <c r="C2623" s="340"/>
      <c r="D2623" s="340"/>
      <c r="E2623" s="341"/>
      <c r="F2623" s="341"/>
      <c r="G2623" s="341"/>
      <c r="H2623" s="341"/>
      <c r="I2623" s="341"/>
      <c r="J2623" s="341"/>
      <c r="AH2623" s="221"/>
      <c r="AI2623" s="221"/>
      <c r="AJ2623" s="221"/>
      <c r="AK2623" s="221"/>
      <c r="AL2623" s="221"/>
      <c r="AM2623" s="221"/>
      <c r="AN2623" s="221"/>
      <c r="AO2623" s="221"/>
      <c r="AP2623" s="221"/>
      <c r="AQ2623" s="219"/>
      <c r="AR2623" s="219"/>
      <c r="AS2623" s="221"/>
      <c r="AT2623" s="221"/>
      <c r="AU2623" s="221"/>
      <c r="AV2623" s="221"/>
      <c r="AW2623" s="221"/>
      <c r="AX2623" s="221"/>
      <c r="AY2623" s="221"/>
      <c r="AZ2623" s="221"/>
    </row>
    <row r="2624" spans="1:52" x14ac:dyDescent="0.15">
      <c r="A2624" s="278"/>
      <c r="B2624" s="274"/>
      <c r="C2624" s="340"/>
      <c r="D2624" s="340"/>
      <c r="E2624" s="341"/>
      <c r="F2624" s="341"/>
      <c r="G2624" s="341"/>
      <c r="H2624" s="341"/>
      <c r="I2624" s="341"/>
      <c r="J2624" s="341"/>
      <c r="AH2624" s="221"/>
      <c r="AI2624" s="221"/>
      <c r="AJ2624" s="221"/>
      <c r="AK2624" s="221"/>
      <c r="AL2624" s="221"/>
      <c r="AM2624" s="221"/>
      <c r="AN2624" s="221"/>
      <c r="AO2624" s="221"/>
      <c r="AP2624" s="221"/>
      <c r="AQ2624" s="219"/>
      <c r="AR2624" s="219"/>
      <c r="AS2624" s="221"/>
      <c r="AT2624" s="221"/>
      <c r="AU2624" s="221"/>
      <c r="AV2624" s="221"/>
      <c r="AW2624" s="221"/>
      <c r="AX2624" s="221"/>
      <c r="AY2624" s="221"/>
      <c r="AZ2624" s="221"/>
    </row>
    <row r="2625" spans="1:52" x14ac:dyDescent="0.15">
      <c r="A2625" s="278"/>
      <c r="B2625" s="274"/>
      <c r="C2625" s="340"/>
      <c r="D2625" s="340"/>
      <c r="E2625" s="341"/>
      <c r="F2625" s="341"/>
      <c r="G2625" s="341"/>
      <c r="H2625" s="341"/>
      <c r="I2625" s="341"/>
      <c r="J2625" s="341"/>
      <c r="AH2625" s="221"/>
      <c r="AI2625" s="221"/>
      <c r="AJ2625" s="221"/>
      <c r="AK2625" s="221"/>
      <c r="AL2625" s="221"/>
      <c r="AM2625" s="221"/>
      <c r="AN2625" s="221"/>
      <c r="AO2625" s="221"/>
      <c r="AP2625" s="221"/>
      <c r="AQ2625" s="219"/>
      <c r="AR2625" s="219"/>
      <c r="AS2625" s="221"/>
      <c r="AT2625" s="221"/>
      <c r="AU2625" s="221"/>
      <c r="AV2625" s="221"/>
      <c r="AW2625" s="221"/>
      <c r="AX2625" s="221"/>
      <c r="AY2625" s="221"/>
      <c r="AZ2625" s="221"/>
    </row>
    <row r="2626" spans="1:52" x14ac:dyDescent="0.15">
      <c r="A2626" s="278"/>
      <c r="B2626" s="274"/>
      <c r="C2626" s="340"/>
      <c r="D2626" s="340"/>
      <c r="E2626" s="341"/>
      <c r="F2626" s="341"/>
      <c r="G2626" s="341"/>
      <c r="H2626" s="341"/>
      <c r="I2626" s="341"/>
      <c r="J2626" s="341"/>
      <c r="AH2626" s="221"/>
      <c r="AI2626" s="221"/>
      <c r="AJ2626" s="221"/>
      <c r="AK2626" s="221"/>
      <c r="AL2626" s="221"/>
      <c r="AM2626" s="221"/>
      <c r="AN2626" s="221"/>
      <c r="AO2626" s="221"/>
      <c r="AP2626" s="221"/>
      <c r="AQ2626" s="219"/>
      <c r="AR2626" s="219"/>
      <c r="AS2626" s="221"/>
      <c r="AT2626" s="221"/>
      <c r="AU2626" s="221"/>
      <c r="AV2626" s="221"/>
      <c r="AW2626" s="221"/>
      <c r="AX2626" s="221"/>
      <c r="AY2626" s="221"/>
      <c r="AZ2626" s="221"/>
    </row>
    <row r="2627" spans="1:52" x14ac:dyDescent="0.15">
      <c r="A2627" s="278"/>
      <c r="B2627" s="274"/>
      <c r="C2627" s="340"/>
      <c r="D2627" s="340"/>
      <c r="E2627" s="341"/>
      <c r="F2627" s="341"/>
      <c r="G2627" s="341"/>
      <c r="H2627" s="341"/>
      <c r="I2627" s="341"/>
      <c r="J2627" s="341"/>
      <c r="AH2627" s="221"/>
      <c r="AI2627" s="221"/>
      <c r="AJ2627" s="221"/>
      <c r="AK2627" s="221"/>
      <c r="AL2627" s="221"/>
      <c r="AM2627" s="221"/>
      <c r="AN2627" s="221"/>
      <c r="AO2627" s="221"/>
      <c r="AP2627" s="221"/>
      <c r="AQ2627" s="219"/>
      <c r="AR2627" s="219"/>
      <c r="AS2627" s="221"/>
      <c r="AT2627" s="221"/>
      <c r="AU2627" s="221"/>
      <c r="AV2627" s="221"/>
      <c r="AW2627" s="221"/>
      <c r="AX2627" s="221"/>
      <c r="AY2627" s="221"/>
      <c r="AZ2627" s="221"/>
    </row>
    <row r="2628" spans="1:52" x14ac:dyDescent="0.15">
      <c r="A2628" s="278"/>
      <c r="B2628" s="274"/>
      <c r="C2628" s="340"/>
      <c r="D2628" s="340"/>
      <c r="E2628" s="341"/>
      <c r="F2628" s="341"/>
      <c r="G2628" s="341"/>
      <c r="H2628" s="341"/>
      <c r="I2628" s="341"/>
      <c r="J2628" s="341"/>
      <c r="AH2628" s="221"/>
      <c r="AI2628" s="221"/>
      <c r="AJ2628" s="221"/>
      <c r="AK2628" s="221"/>
      <c r="AL2628" s="221"/>
      <c r="AM2628" s="221"/>
      <c r="AN2628" s="221"/>
      <c r="AO2628" s="221"/>
      <c r="AP2628" s="221"/>
      <c r="AQ2628" s="219"/>
      <c r="AR2628" s="219"/>
      <c r="AS2628" s="221"/>
      <c r="AT2628" s="221"/>
      <c r="AU2628" s="221"/>
      <c r="AV2628" s="221"/>
      <c r="AW2628" s="221"/>
      <c r="AX2628" s="221"/>
      <c r="AY2628" s="221"/>
      <c r="AZ2628" s="221"/>
    </row>
    <row r="2629" spans="1:52" x14ac:dyDescent="0.15">
      <c r="A2629" s="278"/>
      <c r="B2629" s="274"/>
      <c r="C2629" s="340"/>
      <c r="D2629" s="340"/>
      <c r="E2629" s="341"/>
      <c r="F2629" s="341"/>
      <c r="G2629" s="341"/>
      <c r="H2629" s="341"/>
      <c r="I2629" s="341"/>
      <c r="J2629" s="341"/>
      <c r="AH2629" s="221"/>
      <c r="AI2629" s="221"/>
      <c r="AJ2629" s="221"/>
      <c r="AK2629" s="221"/>
      <c r="AL2629" s="221"/>
      <c r="AM2629" s="221"/>
      <c r="AN2629" s="221"/>
      <c r="AO2629" s="221"/>
      <c r="AP2629" s="221"/>
      <c r="AQ2629" s="219"/>
      <c r="AR2629" s="219"/>
      <c r="AS2629" s="221"/>
      <c r="AT2629" s="221"/>
      <c r="AU2629" s="221"/>
      <c r="AV2629" s="221"/>
      <c r="AW2629" s="221"/>
      <c r="AX2629" s="221"/>
      <c r="AY2629" s="221"/>
      <c r="AZ2629" s="221"/>
    </row>
    <row r="2630" spans="1:52" x14ac:dyDescent="0.15">
      <c r="A2630" s="278"/>
      <c r="B2630" s="274"/>
      <c r="C2630" s="340"/>
      <c r="D2630" s="340"/>
      <c r="E2630" s="341"/>
      <c r="F2630" s="341"/>
      <c r="G2630" s="341"/>
      <c r="H2630" s="341"/>
      <c r="I2630" s="341"/>
      <c r="J2630" s="341"/>
      <c r="AH2630" s="221"/>
      <c r="AI2630" s="221"/>
      <c r="AJ2630" s="221"/>
      <c r="AK2630" s="221"/>
      <c r="AL2630" s="221"/>
      <c r="AM2630" s="221"/>
      <c r="AN2630" s="221"/>
      <c r="AO2630" s="221"/>
      <c r="AP2630" s="221"/>
      <c r="AQ2630" s="219"/>
      <c r="AR2630" s="219"/>
      <c r="AS2630" s="221"/>
      <c r="AT2630" s="221"/>
      <c r="AU2630" s="221"/>
      <c r="AV2630" s="221"/>
      <c r="AW2630" s="221"/>
      <c r="AX2630" s="221"/>
      <c r="AY2630" s="221"/>
      <c r="AZ2630" s="221"/>
    </row>
    <row r="2631" spans="1:52" x14ac:dyDescent="0.15">
      <c r="A2631" s="278"/>
      <c r="B2631" s="274"/>
      <c r="C2631" s="340"/>
      <c r="D2631" s="340"/>
      <c r="E2631" s="341"/>
      <c r="F2631" s="341"/>
      <c r="G2631" s="341"/>
      <c r="H2631" s="341"/>
      <c r="I2631" s="341"/>
      <c r="J2631" s="341"/>
      <c r="AH2631" s="221"/>
      <c r="AI2631" s="221"/>
      <c r="AJ2631" s="221"/>
      <c r="AK2631" s="221"/>
      <c r="AL2631" s="221"/>
      <c r="AM2631" s="221"/>
      <c r="AN2631" s="221"/>
      <c r="AO2631" s="221"/>
      <c r="AP2631" s="221"/>
      <c r="AQ2631" s="219"/>
      <c r="AR2631" s="219"/>
      <c r="AS2631" s="221"/>
      <c r="AT2631" s="221"/>
      <c r="AU2631" s="221"/>
      <c r="AV2631" s="221"/>
      <c r="AW2631" s="221"/>
      <c r="AX2631" s="221"/>
      <c r="AY2631" s="221"/>
      <c r="AZ2631" s="221"/>
    </row>
    <row r="2632" spans="1:52" x14ac:dyDescent="0.15">
      <c r="A2632" s="278"/>
      <c r="B2632" s="274"/>
      <c r="C2632" s="340"/>
      <c r="D2632" s="340"/>
      <c r="E2632" s="341"/>
      <c r="F2632" s="341"/>
      <c r="G2632" s="341"/>
      <c r="H2632" s="341"/>
      <c r="I2632" s="341"/>
      <c r="J2632" s="341"/>
      <c r="AH2632" s="221"/>
      <c r="AI2632" s="221"/>
      <c r="AJ2632" s="221"/>
      <c r="AK2632" s="221"/>
      <c r="AL2632" s="221"/>
      <c r="AM2632" s="221"/>
      <c r="AN2632" s="221"/>
      <c r="AO2632" s="221"/>
      <c r="AP2632" s="221"/>
      <c r="AQ2632" s="219"/>
      <c r="AR2632" s="219"/>
      <c r="AS2632" s="221"/>
      <c r="AT2632" s="221"/>
      <c r="AU2632" s="221"/>
      <c r="AV2632" s="221"/>
      <c r="AW2632" s="221"/>
      <c r="AX2632" s="221"/>
      <c r="AY2632" s="221"/>
      <c r="AZ2632" s="221"/>
    </row>
    <row r="2633" spans="1:52" x14ac:dyDescent="0.15">
      <c r="A2633" s="278"/>
      <c r="B2633" s="274"/>
      <c r="C2633" s="340"/>
      <c r="D2633" s="340"/>
      <c r="E2633" s="341"/>
      <c r="F2633" s="341"/>
      <c r="G2633" s="341"/>
      <c r="H2633" s="341"/>
      <c r="I2633" s="341"/>
      <c r="J2633" s="341"/>
      <c r="AH2633" s="221"/>
      <c r="AI2633" s="221"/>
      <c r="AJ2633" s="221"/>
      <c r="AK2633" s="221"/>
      <c r="AL2633" s="221"/>
      <c r="AM2633" s="221"/>
      <c r="AN2633" s="221"/>
      <c r="AO2633" s="221"/>
      <c r="AP2633" s="221"/>
      <c r="AQ2633" s="219"/>
      <c r="AR2633" s="219"/>
      <c r="AS2633" s="221"/>
      <c r="AT2633" s="221"/>
      <c r="AU2633" s="221"/>
      <c r="AV2633" s="221"/>
      <c r="AW2633" s="221"/>
      <c r="AX2633" s="221"/>
      <c r="AY2633" s="221"/>
      <c r="AZ2633" s="221"/>
    </row>
    <row r="2634" spans="1:52" x14ac:dyDescent="0.15">
      <c r="A2634" s="278"/>
      <c r="B2634" s="274"/>
      <c r="C2634" s="340"/>
      <c r="D2634" s="340"/>
      <c r="E2634" s="341"/>
      <c r="F2634" s="341"/>
      <c r="G2634" s="341"/>
      <c r="H2634" s="341"/>
      <c r="I2634" s="341"/>
      <c r="J2634" s="341"/>
      <c r="AH2634" s="221"/>
      <c r="AI2634" s="221"/>
      <c r="AJ2634" s="221"/>
      <c r="AK2634" s="221"/>
      <c r="AL2634" s="221"/>
      <c r="AM2634" s="221"/>
      <c r="AN2634" s="221"/>
      <c r="AO2634" s="221"/>
      <c r="AP2634" s="221"/>
      <c r="AQ2634" s="219"/>
      <c r="AR2634" s="219"/>
      <c r="AS2634" s="221"/>
      <c r="AT2634" s="221"/>
      <c r="AU2634" s="221"/>
      <c r="AV2634" s="221"/>
      <c r="AW2634" s="221"/>
      <c r="AX2634" s="221"/>
      <c r="AY2634" s="221"/>
      <c r="AZ2634" s="221"/>
    </row>
    <row r="2635" spans="1:52" x14ac:dyDescent="0.15">
      <c r="A2635" s="278"/>
      <c r="B2635" s="274"/>
      <c r="C2635" s="340"/>
      <c r="D2635" s="340"/>
      <c r="E2635" s="341"/>
      <c r="F2635" s="341"/>
      <c r="G2635" s="341"/>
      <c r="H2635" s="341"/>
      <c r="I2635" s="341"/>
      <c r="J2635" s="341"/>
      <c r="AH2635" s="221"/>
      <c r="AI2635" s="221"/>
      <c r="AJ2635" s="221"/>
      <c r="AK2635" s="221"/>
      <c r="AL2635" s="221"/>
      <c r="AM2635" s="221"/>
      <c r="AN2635" s="221"/>
      <c r="AO2635" s="221"/>
      <c r="AP2635" s="221"/>
      <c r="AQ2635" s="219"/>
      <c r="AR2635" s="219"/>
      <c r="AS2635" s="221"/>
      <c r="AT2635" s="221"/>
      <c r="AU2635" s="221"/>
      <c r="AV2635" s="221"/>
      <c r="AW2635" s="221"/>
      <c r="AX2635" s="221"/>
      <c r="AY2635" s="221"/>
      <c r="AZ2635" s="221"/>
    </row>
    <row r="2636" spans="1:52" x14ac:dyDescent="0.15">
      <c r="A2636" s="278"/>
      <c r="B2636" s="274"/>
      <c r="C2636" s="340"/>
      <c r="D2636" s="340"/>
      <c r="E2636" s="341"/>
      <c r="F2636" s="341"/>
      <c r="G2636" s="341"/>
      <c r="H2636" s="341"/>
      <c r="I2636" s="341"/>
      <c r="J2636" s="341"/>
      <c r="AH2636" s="221"/>
      <c r="AI2636" s="221"/>
      <c r="AJ2636" s="221"/>
      <c r="AK2636" s="221"/>
      <c r="AL2636" s="221"/>
      <c r="AM2636" s="221"/>
      <c r="AN2636" s="221"/>
      <c r="AO2636" s="221"/>
      <c r="AP2636" s="221"/>
      <c r="AQ2636" s="219"/>
      <c r="AR2636" s="219"/>
      <c r="AS2636" s="221"/>
      <c r="AT2636" s="221"/>
      <c r="AU2636" s="221"/>
      <c r="AV2636" s="221"/>
      <c r="AW2636" s="221"/>
      <c r="AX2636" s="221"/>
      <c r="AY2636" s="221"/>
      <c r="AZ2636" s="221"/>
    </row>
    <row r="2637" spans="1:52" x14ac:dyDescent="0.15">
      <c r="A2637" s="278"/>
      <c r="B2637" s="274"/>
      <c r="C2637" s="340"/>
      <c r="D2637" s="340"/>
      <c r="E2637" s="341"/>
      <c r="F2637" s="341"/>
      <c r="G2637" s="341"/>
      <c r="H2637" s="341"/>
      <c r="I2637" s="341"/>
      <c r="J2637" s="341"/>
      <c r="AH2637" s="221"/>
      <c r="AI2637" s="221"/>
      <c r="AJ2637" s="221"/>
      <c r="AK2637" s="221"/>
      <c r="AL2637" s="221"/>
      <c r="AM2637" s="221"/>
      <c r="AN2637" s="221"/>
      <c r="AO2637" s="221"/>
      <c r="AP2637" s="221"/>
      <c r="AQ2637" s="219"/>
      <c r="AR2637" s="219"/>
      <c r="AS2637" s="221"/>
      <c r="AT2637" s="221"/>
      <c r="AU2637" s="221"/>
      <c r="AV2637" s="221"/>
      <c r="AW2637" s="221"/>
      <c r="AX2637" s="221"/>
      <c r="AY2637" s="221"/>
      <c r="AZ2637" s="221"/>
    </row>
    <row r="2638" spans="1:52" x14ac:dyDescent="0.15">
      <c r="A2638" s="278"/>
      <c r="B2638" s="274"/>
      <c r="C2638" s="340"/>
      <c r="D2638" s="340"/>
      <c r="E2638" s="341"/>
      <c r="F2638" s="341"/>
      <c r="G2638" s="341"/>
      <c r="H2638" s="341"/>
      <c r="I2638" s="341"/>
      <c r="J2638" s="341"/>
      <c r="AH2638" s="221"/>
      <c r="AI2638" s="221"/>
      <c r="AJ2638" s="221"/>
      <c r="AK2638" s="221"/>
      <c r="AL2638" s="221"/>
      <c r="AM2638" s="221"/>
      <c r="AN2638" s="221"/>
      <c r="AO2638" s="221"/>
      <c r="AP2638" s="221"/>
      <c r="AQ2638" s="219"/>
      <c r="AR2638" s="219"/>
      <c r="AS2638" s="221"/>
      <c r="AT2638" s="221"/>
      <c r="AU2638" s="221"/>
      <c r="AV2638" s="221"/>
      <c r="AW2638" s="221"/>
      <c r="AX2638" s="221"/>
      <c r="AY2638" s="221"/>
      <c r="AZ2638" s="221"/>
    </row>
    <row r="2639" spans="1:52" x14ac:dyDescent="0.15">
      <c r="A2639" s="278"/>
      <c r="B2639" s="274"/>
      <c r="C2639" s="340"/>
      <c r="D2639" s="340"/>
      <c r="E2639" s="341"/>
      <c r="F2639" s="341"/>
      <c r="G2639" s="341"/>
      <c r="H2639" s="341"/>
      <c r="I2639" s="341"/>
      <c r="J2639" s="341"/>
      <c r="AH2639" s="221"/>
      <c r="AI2639" s="221"/>
      <c r="AJ2639" s="221"/>
      <c r="AK2639" s="221"/>
      <c r="AL2639" s="221"/>
      <c r="AM2639" s="221"/>
      <c r="AN2639" s="221"/>
      <c r="AO2639" s="221"/>
      <c r="AP2639" s="221"/>
      <c r="AQ2639" s="219"/>
      <c r="AR2639" s="219"/>
      <c r="AS2639" s="221"/>
      <c r="AT2639" s="221"/>
      <c r="AU2639" s="221"/>
      <c r="AV2639" s="221"/>
      <c r="AW2639" s="221"/>
      <c r="AX2639" s="221"/>
      <c r="AY2639" s="221"/>
      <c r="AZ2639" s="221"/>
    </row>
    <row r="2640" spans="1:52" x14ac:dyDescent="0.15">
      <c r="A2640" s="278"/>
      <c r="B2640" s="274"/>
      <c r="C2640" s="340"/>
      <c r="D2640" s="340"/>
      <c r="E2640" s="341"/>
      <c r="F2640" s="341"/>
      <c r="G2640" s="341"/>
      <c r="H2640" s="341"/>
      <c r="I2640" s="341"/>
      <c r="J2640" s="341"/>
      <c r="AH2640" s="221"/>
      <c r="AI2640" s="221"/>
      <c r="AJ2640" s="221"/>
      <c r="AK2640" s="221"/>
      <c r="AL2640" s="221"/>
      <c r="AM2640" s="221"/>
      <c r="AN2640" s="221"/>
      <c r="AO2640" s="221"/>
      <c r="AP2640" s="221"/>
      <c r="AQ2640" s="219"/>
      <c r="AR2640" s="219"/>
      <c r="AS2640" s="221"/>
      <c r="AT2640" s="221"/>
      <c r="AU2640" s="221"/>
      <c r="AV2640" s="221"/>
      <c r="AW2640" s="221"/>
      <c r="AX2640" s="221"/>
      <c r="AY2640" s="221"/>
      <c r="AZ2640" s="221"/>
    </row>
    <row r="2641" spans="1:52" x14ac:dyDescent="0.15">
      <c r="A2641" s="278"/>
      <c r="B2641" s="274"/>
      <c r="C2641" s="340"/>
      <c r="D2641" s="340"/>
      <c r="E2641" s="341"/>
      <c r="F2641" s="341"/>
      <c r="G2641" s="341"/>
      <c r="H2641" s="341"/>
      <c r="I2641" s="341"/>
      <c r="J2641" s="341"/>
      <c r="AH2641" s="221"/>
      <c r="AI2641" s="221"/>
      <c r="AJ2641" s="221"/>
      <c r="AK2641" s="221"/>
      <c r="AL2641" s="221"/>
      <c r="AM2641" s="221"/>
      <c r="AN2641" s="221"/>
      <c r="AO2641" s="221"/>
      <c r="AP2641" s="221"/>
      <c r="AQ2641" s="219"/>
      <c r="AR2641" s="219"/>
      <c r="AS2641" s="221"/>
      <c r="AT2641" s="221"/>
      <c r="AU2641" s="221"/>
      <c r="AV2641" s="221"/>
      <c r="AW2641" s="221"/>
      <c r="AX2641" s="221"/>
      <c r="AY2641" s="221"/>
      <c r="AZ2641" s="221"/>
    </row>
    <row r="2642" spans="1:52" x14ac:dyDescent="0.15">
      <c r="A2642" s="278"/>
      <c r="B2642" s="274"/>
      <c r="C2642" s="340"/>
      <c r="D2642" s="340"/>
      <c r="E2642" s="341"/>
      <c r="F2642" s="341"/>
      <c r="G2642" s="341"/>
      <c r="H2642" s="341"/>
      <c r="I2642" s="341"/>
      <c r="J2642" s="341"/>
      <c r="AH2642" s="221"/>
      <c r="AI2642" s="221"/>
      <c r="AJ2642" s="221"/>
      <c r="AK2642" s="221"/>
      <c r="AL2642" s="221"/>
      <c r="AM2642" s="221"/>
      <c r="AN2642" s="221"/>
      <c r="AO2642" s="221"/>
      <c r="AP2642" s="221"/>
      <c r="AQ2642" s="219"/>
      <c r="AR2642" s="219"/>
      <c r="AS2642" s="221"/>
      <c r="AT2642" s="221"/>
      <c r="AU2642" s="221"/>
      <c r="AV2642" s="221"/>
      <c r="AW2642" s="221"/>
      <c r="AX2642" s="221"/>
      <c r="AY2642" s="221"/>
      <c r="AZ2642" s="221"/>
    </row>
    <row r="2643" spans="1:52" x14ac:dyDescent="0.15">
      <c r="A2643" s="278"/>
      <c r="B2643" s="274"/>
      <c r="C2643" s="340"/>
      <c r="D2643" s="340"/>
      <c r="E2643" s="341"/>
      <c r="F2643" s="341"/>
      <c r="G2643" s="341"/>
      <c r="H2643" s="341"/>
      <c r="I2643" s="341"/>
      <c r="J2643" s="341"/>
      <c r="AH2643" s="221"/>
      <c r="AI2643" s="221"/>
      <c r="AJ2643" s="221"/>
      <c r="AK2643" s="221"/>
      <c r="AL2643" s="221"/>
      <c r="AM2643" s="221"/>
      <c r="AN2643" s="221"/>
      <c r="AO2643" s="221"/>
      <c r="AP2643" s="221"/>
      <c r="AQ2643" s="219"/>
      <c r="AR2643" s="219"/>
      <c r="AS2643" s="221"/>
      <c r="AT2643" s="221"/>
      <c r="AU2643" s="221"/>
      <c r="AV2643" s="221"/>
      <c r="AW2643" s="221"/>
      <c r="AX2643" s="221"/>
      <c r="AY2643" s="221"/>
      <c r="AZ2643" s="221"/>
    </row>
    <row r="2644" spans="1:52" x14ac:dyDescent="0.15">
      <c r="A2644" s="278"/>
      <c r="B2644" s="274"/>
      <c r="C2644" s="340"/>
      <c r="D2644" s="340"/>
      <c r="E2644" s="341"/>
      <c r="F2644" s="341"/>
      <c r="G2644" s="341"/>
      <c r="H2644" s="341"/>
      <c r="I2644" s="341"/>
      <c r="J2644" s="341"/>
      <c r="AH2644" s="221"/>
      <c r="AI2644" s="221"/>
      <c r="AJ2644" s="221"/>
      <c r="AK2644" s="221"/>
      <c r="AL2644" s="221"/>
      <c r="AM2644" s="221"/>
      <c r="AN2644" s="221"/>
      <c r="AO2644" s="221"/>
      <c r="AP2644" s="221"/>
      <c r="AQ2644" s="219"/>
      <c r="AR2644" s="219"/>
      <c r="AS2644" s="221"/>
      <c r="AT2644" s="221"/>
      <c r="AU2644" s="221"/>
      <c r="AV2644" s="221"/>
      <c r="AW2644" s="221"/>
      <c r="AX2644" s="221"/>
      <c r="AY2644" s="221"/>
      <c r="AZ2644" s="221"/>
    </row>
    <row r="2645" spans="1:52" x14ac:dyDescent="0.15">
      <c r="A2645" s="278"/>
      <c r="B2645" s="274"/>
      <c r="C2645" s="340"/>
      <c r="D2645" s="340"/>
      <c r="E2645" s="341"/>
      <c r="F2645" s="341"/>
      <c r="G2645" s="341"/>
      <c r="H2645" s="341"/>
      <c r="I2645" s="341"/>
      <c r="J2645" s="341"/>
      <c r="AH2645" s="221"/>
      <c r="AI2645" s="221"/>
      <c r="AJ2645" s="221"/>
      <c r="AK2645" s="221"/>
      <c r="AL2645" s="221"/>
      <c r="AM2645" s="221"/>
      <c r="AN2645" s="221"/>
      <c r="AO2645" s="221"/>
      <c r="AP2645" s="221"/>
      <c r="AQ2645" s="219"/>
      <c r="AR2645" s="219"/>
      <c r="AS2645" s="221"/>
      <c r="AT2645" s="221"/>
      <c r="AU2645" s="221"/>
      <c r="AV2645" s="221"/>
      <c r="AW2645" s="221"/>
      <c r="AX2645" s="221"/>
      <c r="AY2645" s="221"/>
      <c r="AZ2645" s="221"/>
    </row>
    <row r="2646" spans="1:52" x14ac:dyDescent="0.15">
      <c r="A2646" s="278"/>
      <c r="B2646" s="274"/>
      <c r="C2646" s="340"/>
      <c r="D2646" s="340"/>
      <c r="E2646" s="341"/>
      <c r="F2646" s="341"/>
      <c r="G2646" s="341"/>
      <c r="H2646" s="341"/>
      <c r="I2646" s="341"/>
      <c r="J2646" s="341"/>
      <c r="AH2646" s="221"/>
      <c r="AI2646" s="221"/>
      <c r="AJ2646" s="221"/>
      <c r="AK2646" s="221"/>
      <c r="AL2646" s="221"/>
      <c r="AM2646" s="221"/>
      <c r="AN2646" s="221"/>
      <c r="AO2646" s="221"/>
      <c r="AP2646" s="221"/>
      <c r="AQ2646" s="219"/>
      <c r="AR2646" s="219"/>
      <c r="AS2646" s="221"/>
      <c r="AT2646" s="221"/>
      <c r="AU2646" s="221"/>
      <c r="AV2646" s="221"/>
      <c r="AW2646" s="221"/>
      <c r="AX2646" s="221"/>
      <c r="AY2646" s="221"/>
      <c r="AZ2646" s="221"/>
    </row>
    <row r="2647" spans="1:52" x14ac:dyDescent="0.15">
      <c r="A2647" s="278"/>
      <c r="B2647" s="274"/>
      <c r="C2647" s="340"/>
      <c r="D2647" s="340"/>
      <c r="E2647" s="341"/>
      <c r="F2647" s="341"/>
      <c r="G2647" s="341"/>
      <c r="H2647" s="341"/>
      <c r="I2647" s="341"/>
      <c r="J2647" s="341"/>
      <c r="AH2647" s="221"/>
      <c r="AI2647" s="221"/>
      <c r="AJ2647" s="221"/>
      <c r="AK2647" s="221"/>
      <c r="AL2647" s="221"/>
      <c r="AM2647" s="221"/>
      <c r="AN2647" s="221"/>
      <c r="AO2647" s="221"/>
      <c r="AP2647" s="221"/>
      <c r="AQ2647" s="219"/>
      <c r="AR2647" s="219"/>
      <c r="AS2647" s="221"/>
      <c r="AT2647" s="221"/>
      <c r="AU2647" s="221"/>
      <c r="AV2647" s="221"/>
      <c r="AW2647" s="221"/>
      <c r="AX2647" s="221"/>
      <c r="AY2647" s="221"/>
      <c r="AZ2647" s="221"/>
    </row>
    <row r="2648" spans="1:52" x14ac:dyDescent="0.15">
      <c r="A2648" s="278"/>
      <c r="B2648" s="274"/>
      <c r="C2648" s="340"/>
      <c r="D2648" s="340"/>
      <c r="E2648" s="341"/>
      <c r="F2648" s="341"/>
      <c r="G2648" s="341"/>
      <c r="H2648" s="341"/>
      <c r="I2648" s="341"/>
      <c r="J2648" s="341"/>
      <c r="AH2648" s="221"/>
      <c r="AI2648" s="221"/>
      <c r="AJ2648" s="221"/>
      <c r="AK2648" s="221"/>
      <c r="AL2648" s="221"/>
      <c r="AM2648" s="221"/>
      <c r="AN2648" s="221"/>
      <c r="AO2648" s="221"/>
      <c r="AP2648" s="221"/>
      <c r="AQ2648" s="219"/>
      <c r="AR2648" s="219"/>
      <c r="AS2648" s="221"/>
      <c r="AT2648" s="221"/>
      <c r="AU2648" s="221"/>
      <c r="AV2648" s="221"/>
      <c r="AW2648" s="221"/>
      <c r="AX2648" s="221"/>
      <c r="AY2648" s="221"/>
      <c r="AZ2648" s="221"/>
    </row>
    <row r="2649" spans="1:52" x14ac:dyDescent="0.15">
      <c r="A2649" s="278"/>
      <c r="B2649" s="274"/>
      <c r="C2649" s="340"/>
      <c r="D2649" s="340"/>
      <c r="E2649" s="341"/>
      <c r="F2649" s="341"/>
      <c r="G2649" s="341"/>
      <c r="H2649" s="341"/>
      <c r="I2649" s="341"/>
      <c r="J2649" s="341"/>
      <c r="AH2649" s="221"/>
      <c r="AI2649" s="221"/>
      <c r="AJ2649" s="221"/>
      <c r="AK2649" s="221"/>
      <c r="AL2649" s="221"/>
      <c r="AM2649" s="221"/>
      <c r="AN2649" s="221"/>
      <c r="AO2649" s="221"/>
      <c r="AP2649" s="221"/>
      <c r="AQ2649" s="219"/>
      <c r="AR2649" s="219"/>
      <c r="AS2649" s="221"/>
      <c r="AT2649" s="221"/>
      <c r="AU2649" s="221"/>
      <c r="AV2649" s="221"/>
      <c r="AW2649" s="221"/>
      <c r="AX2649" s="221"/>
      <c r="AY2649" s="221"/>
      <c r="AZ2649" s="221"/>
    </row>
    <row r="2650" spans="1:52" x14ac:dyDescent="0.15">
      <c r="A2650" s="278"/>
      <c r="B2650" s="274"/>
      <c r="C2650" s="340"/>
      <c r="D2650" s="340"/>
      <c r="E2650" s="341"/>
      <c r="F2650" s="341"/>
      <c r="G2650" s="341"/>
      <c r="H2650" s="341"/>
      <c r="I2650" s="341"/>
      <c r="J2650" s="341"/>
      <c r="AH2650" s="221"/>
      <c r="AI2650" s="221"/>
      <c r="AJ2650" s="221"/>
      <c r="AK2650" s="221"/>
      <c r="AL2650" s="221"/>
      <c r="AM2650" s="221"/>
      <c r="AN2650" s="221"/>
      <c r="AO2650" s="221"/>
      <c r="AP2650" s="221"/>
      <c r="AQ2650" s="219"/>
      <c r="AR2650" s="219"/>
      <c r="AS2650" s="221"/>
      <c r="AT2650" s="221"/>
      <c r="AU2650" s="221"/>
      <c r="AV2650" s="221"/>
      <c r="AW2650" s="221"/>
      <c r="AX2650" s="221"/>
      <c r="AY2650" s="221"/>
      <c r="AZ2650" s="221"/>
    </row>
    <row r="2651" spans="1:52" x14ac:dyDescent="0.15">
      <c r="A2651" s="278"/>
      <c r="B2651" s="274"/>
      <c r="C2651" s="340"/>
      <c r="D2651" s="340"/>
      <c r="E2651" s="341"/>
      <c r="F2651" s="341"/>
      <c r="G2651" s="341"/>
      <c r="H2651" s="341"/>
      <c r="I2651" s="341"/>
      <c r="J2651" s="341"/>
      <c r="AH2651" s="221"/>
      <c r="AI2651" s="221"/>
      <c r="AJ2651" s="221"/>
      <c r="AK2651" s="221"/>
      <c r="AL2651" s="221"/>
      <c r="AM2651" s="221"/>
      <c r="AN2651" s="221"/>
      <c r="AO2651" s="221"/>
      <c r="AP2651" s="221"/>
      <c r="AQ2651" s="219"/>
      <c r="AR2651" s="219"/>
      <c r="AS2651" s="221"/>
      <c r="AT2651" s="221"/>
      <c r="AU2651" s="221"/>
      <c r="AV2651" s="221"/>
      <c r="AW2651" s="221"/>
      <c r="AX2651" s="221"/>
      <c r="AY2651" s="221"/>
      <c r="AZ2651" s="221"/>
    </row>
    <row r="2652" spans="1:52" x14ac:dyDescent="0.15">
      <c r="A2652" s="278"/>
      <c r="B2652" s="274"/>
      <c r="C2652" s="340"/>
      <c r="D2652" s="340"/>
      <c r="E2652" s="341"/>
      <c r="F2652" s="341"/>
      <c r="G2652" s="341"/>
      <c r="H2652" s="341"/>
      <c r="I2652" s="341"/>
      <c r="J2652" s="341"/>
      <c r="AH2652" s="221"/>
      <c r="AI2652" s="221"/>
      <c r="AJ2652" s="221"/>
      <c r="AK2652" s="221"/>
      <c r="AL2652" s="221"/>
      <c r="AM2652" s="221"/>
      <c r="AN2652" s="221"/>
      <c r="AO2652" s="221"/>
      <c r="AP2652" s="221"/>
      <c r="AQ2652" s="219"/>
      <c r="AR2652" s="219"/>
      <c r="AS2652" s="221"/>
      <c r="AT2652" s="221"/>
      <c r="AU2652" s="221"/>
      <c r="AV2652" s="221"/>
      <c r="AW2652" s="221"/>
      <c r="AX2652" s="221"/>
      <c r="AY2652" s="221"/>
      <c r="AZ2652" s="221"/>
    </row>
    <row r="2653" spans="1:52" x14ac:dyDescent="0.15">
      <c r="A2653" s="278"/>
      <c r="B2653" s="274"/>
      <c r="C2653" s="340"/>
      <c r="D2653" s="340"/>
      <c r="E2653" s="341"/>
      <c r="F2653" s="341"/>
      <c r="G2653" s="341"/>
      <c r="H2653" s="341"/>
      <c r="I2653" s="341"/>
      <c r="J2653" s="341"/>
      <c r="AH2653" s="221"/>
      <c r="AI2653" s="221"/>
      <c r="AJ2653" s="221"/>
      <c r="AK2653" s="221"/>
      <c r="AL2653" s="221"/>
      <c r="AM2653" s="221"/>
      <c r="AN2653" s="221"/>
      <c r="AO2653" s="221"/>
      <c r="AP2653" s="221"/>
      <c r="AQ2653" s="219"/>
      <c r="AR2653" s="219"/>
      <c r="AS2653" s="221"/>
      <c r="AT2653" s="221"/>
      <c r="AU2653" s="221"/>
      <c r="AV2653" s="221"/>
      <c r="AW2653" s="221"/>
      <c r="AX2653" s="221"/>
      <c r="AY2653" s="221"/>
      <c r="AZ2653" s="221"/>
    </row>
    <row r="2654" spans="1:52" x14ac:dyDescent="0.15">
      <c r="A2654" s="278"/>
      <c r="B2654" s="274"/>
      <c r="C2654" s="340"/>
      <c r="D2654" s="340"/>
      <c r="E2654" s="341"/>
      <c r="F2654" s="341"/>
      <c r="G2654" s="341"/>
      <c r="H2654" s="341"/>
      <c r="I2654" s="341"/>
      <c r="J2654" s="341"/>
      <c r="AH2654" s="221"/>
      <c r="AI2654" s="221"/>
      <c r="AJ2654" s="221"/>
      <c r="AK2654" s="221"/>
      <c r="AL2654" s="221"/>
      <c r="AM2654" s="221"/>
      <c r="AN2654" s="221"/>
      <c r="AO2654" s="221"/>
      <c r="AP2654" s="221"/>
      <c r="AQ2654" s="219"/>
      <c r="AR2654" s="219"/>
      <c r="AS2654" s="221"/>
      <c r="AT2654" s="221"/>
      <c r="AU2654" s="221"/>
      <c r="AV2654" s="221"/>
      <c r="AW2654" s="221"/>
      <c r="AX2654" s="221"/>
      <c r="AY2654" s="221"/>
      <c r="AZ2654" s="221"/>
    </row>
    <row r="2655" spans="1:52" x14ac:dyDescent="0.15">
      <c r="A2655" s="278"/>
      <c r="B2655" s="274"/>
      <c r="C2655" s="340"/>
      <c r="D2655" s="340"/>
      <c r="E2655" s="341"/>
      <c r="F2655" s="341"/>
      <c r="G2655" s="341"/>
      <c r="H2655" s="341"/>
      <c r="I2655" s="341"/>
      <c r="J2655" s="341"/>
      <c r="AH2655" s="221"/>
      <c r="AI2655" s="221"/>
      <c r="AJ2655" s="221"/>
      <c r="AK2655" s="221"/>
      <c r="AL2655" s="221"/>
      <c r="AM2655" s="221"/>
      <c r="AN2655" s="221"/>
      <c r="AO2655" s="221"/>
      <c r="AP2655" s="221"/>
      <c r="AQ2655" s="219"/>
      <c r="AR2655" s="219"/>
      <c r="AS2655" s="221"/>
      <c r="AT2655" s="221"/>
      <c r="AU2655" s="221"/>
      <c r="AV2655" s="221"/>
      <c r="AW2655" s="221"/>
      <c r="AX2655" s="221"/>
      <c r="AY2655" s="221"/>
      <c r="AZ2655" s="221"/>
    </row>
    <row r="2656" spans="1:52" x14ac:dyDescent="0.15">
      <c r="A2656" s="278"/>
      <c r="B2656" s="274"/>
      <c r="C2656" s="340"/>
      <c r="D2656" s="340"/>
      <c r="E2656" s="341"/>
      <c r="F2656" s="341"/>
      <c r="G2656" s="341"/>
      <c r="H2656" s="341"/>
      <c r="I2656" s="341"/>
      <c r="J2656" s="341"/>
      <c r="AH2656" s="221"/>
      <c r="AI2656" s="221"/>
      <c r="AJ2656" s="221"/>
      <c r="AK2656" s="221"/>
      <c r="AL2656" s="221"/>
      <c r="AM2656" s="221"/>
      <c r="AN2656" s="221"/>
      <c r="AO2656" s="221"/>
      <c r="AP2656" s="221"/>
      <c r="AQ2656" s="219"/>
      <c r="AR2656" s="219"/>
      <c r="AS2656" s="221"/>
      <c r="AT2656" s="221"/>
      <c r="AU2656" s="221"/>
      <c r="AV2656" s="221"/>
      <c r="AW2656" s="221"/>
      <c r="AX2656" s="221"/>
      <c r="AY2656" s="221"/>
      <c r="AZ2656" s="221"/>
    </row>
    <row r="2657" spans="1:52" x14ac:dyDescent="0.15">
      <c r="A2657" s="278"/>
      <c r="B2657" s="274"/>
      <c r="C2657" s="340"/>
      <c r="D2657" s="340"/>
      <c r="E2657" s="341"/>
      <c r="F2657" s="341"/>
      <c r="G2657" s="341"/>
      <c r="H2657" s="341"/>
      <c r="I2657" s="341"/>
      <c r="J2657" s="341"/>
      <c r="AH2657" s="221"/>
      <c r="AI2657" s="221"/>
      <c r="AJ2657" s="221"/>
      <c r="AK2657" s="221"/>
      <c r="AL2657" s="221"/>
      <c r="AM2657" s="221"/>
      <c r="AN2657" s="221"/>
      <c r="AO2657" s="221"/>
      <c r="AP2657" s="221"/>
      <c r="AQ2657" s="219"/>
      <c r="AR2657" s="219"/>
      <c r="AS2657" s="221"/>
      <c r="AT2657" s="221"/>
      <c r="AU2657" s="221"/>
      <c r="AV2657" s="221"/>
      <c r="AW2657" s="221"/>
      <c r="AX2657" s="221"/>
      <c r="AY2657" s="221"/>
      <c r="AZ2657" s="221"/>
    </row>
    <row r="2658" spans="1:52" x14ac:dyDescent="0.15">
      <c r="A2658" s="278"/>
      <c r="B2658" s="274"/>
      <c r="C2658" s="340"/>
      <c r="D2658" s="340"/>
      <c r="E2658" s="341"/>
      <c r="F2658" s="341"/>
      <c r="G2658" s="341"/>
      <c r="H2658" s="341"/>
      <c r="I2658" s="341"/>
      <c r="J2658" s="341"/>
      <c r="AH2658" s="221"/>
      <c r="AI2658" s="221"/>
      <c r="AJ2658" s="221"/>
      <c r="AK2658" s="221"/>
      <c r="AL2658" s="221"/>
      <c r="AM2658" s="221"/>
      <c r="AN2658" s="221"/>
      <c r="AO2658" s="221"/>
      <c r="AP2658" s="221"/>
      <c r="AQ2658" s="219"/>
      <c r="AR2658" s="219"/>
      <c r="AS2658" s="221"/>
      <c r="AT2658" s="221"/>
      <c r="AU2658" s="221"/>
      <c r="AV2658" s="221"/>
      <c r="AW2658" s="221"/>
      <c r="AX2658" s="221"/>
      <c r="AY2658" s="221"/>
      <c r="AZ2658" s="221"/>
    </row>
    <row r="2659" spans="1:52" x14ac:dyDescent="0.15">
      <c r="A2659" s="278"/>
      <c r="B2659" s="274"/>
      <c r="C2659" s="340"/>
      <c r="D2659" s="340"/>
      <c r="E2659" s="341"/>
      <c r="F2659" s="341"/>
      <c r="G2659" s="341"/>
      <c r="H2659" s="341"/>
      <c r="I2659" s="341"/>
      <c r="J2659" s="341"/>
      <c r="AH2659" s="221"/>
      <c r="AI2659" s="221"/>
      <c r="AJ2659" s="221"/>
      <c r="AK2659" s="221"/>
      <c r="AL2659" s="221"/>
      <c r="AM2659" s="221"/>
      <c r="AN2659" s="221"/>
      <c r="AO2659" s="221"/>
      <c r="AP2659" s="221"/>
      <c r="AQ2659" s="219"/>
      <c r="AR2659" s="219"/>
      <c r="AS2659" s="221"/>
      <c r="AT2659" s="221"/>
      <c r="AU2659" s="221"/>
      <c r="AV2659" s="221"/>
      <c r="AW2659" s="221"/>
      <c r="AX2659" s="221"/>
      <c r="AY2659" s="221"/>
      <c r="AZ2659" s="221"/>
    </row>
    <row r="2660" spans="1:52" x14ac:dyDescent="0.15">
      <c r="A2660" s="278"/>
      <c r="B2660" s="274"/>
      <c r="C2660" s="340"/>
      <c r="D2660" s="340"/>
      <c r="E2660" s="341"/>
      <c r="F2660" s="341"/>
      <c r="G2660" s="341"/>
      <c r="H2660" s="341"/>
      <c r="I2660" s="341"/>
      <c r="J2660" s="341"/>
      <c r="AH2660" s="221"/>
      <c r="AI2660" s="221"/>
      <c r="AJ2660" s="221"/>
      <c r="AK2660" s="221"/>
      <c r="AL2660" s="221"/>
      <c r="AM2660" s="221"/>
      <c r="AN2660" s="221"/>
      <c r="AO2660" s="221"/>
      <c r="AP2660" s="221"/>
      <c r="AQ2660" s="219"/>
      <c r="AR2660" s="219"/>
      <c r="AS2660" s="221"/>
      <c r="AT2660" s="221"/>
      <c r="AU2660" s="221"/>
      <c r="AV2660" s="221"/>
      <c r="AW2660" s="221"/>
      <c r="AX2660" s="221"/>
      <c r="AY2660" s="221"/>
      <c r="AZ2660" s="221"/>
    </row>
    <row r="2661" spans="1:52" x14ac:dyDescent="0.15">
      <c r="A2661" s="278"/>
      <c r="B2661" s="274"/>
      <c r="C2661" s="340"/>
      <c r="D2661" s="340"/>
      <c r="E2661" s="341"/>
      <c r="F2661" s="341"/>
      <c r="G2661" s="341"/>
      <c r="H2661" s="341"/>
      <c r="I2661" s="341"/>
      <c r="J2661" s="341"/>
      <c r="AH2661" s="221"/>
      <c r="AI2661" s="221"/>
      <c r="AJ2661" s="221"/>
      <c r="AK2661" s="221"/>
      <c r="AL2661" s="221"/>
      <c r="AM2661" s="221"/>
      <c r="AN2661" s="221"/>
      <c r="AO2661" s="221"/>
      <c r="AP2661" s="221"/>
      <c r="AQ2661" s="219"/>
      <c r="AR2661" s="219"/>
      <c r="AS2661" s="221"/>
      <c r="AT2661" s="221"/>
      <c r="AU2661" s="221"/>
      <c r="AV2661" s="221"/>
      <c r="AW2661" s="221"/>
      <c r="AX2661" s="221"/>
      <c r="AY2661" s="221"/>
      <c r="AZ2661" s="221"/>
    </row>
    <row r="2662" spans="1:52" x14ac:dyDescent="0.15">
      <c r="A2662" s="278"/>
      <c r="B2662" s="274"/>
      <c r="C2662" s="340"/>
      <c r="D2662" s="340"/>
      <c r="E2662" s="341"/>
      <c r="F2662" s="341"/>
      <c r="G2662" s="341"/>
      <c r="H2662" s="341"/>
      <c r="I2662" s="341"/>
      <c r="J2662" s="341"/>
      <c r="AH2662" s="221"/>
      <c r="AI2662" s="221"/>
      <c r="AJ2662" s="221"/>
      <c r="AK2662" s="221"/>
      <c r="AL2662" s="221"/>
      <c r="AM2662" s="221"/>
      <c r="AN2662" s="221"/>
      <c r="AO2662" s="221"/>
      <c r="AP2662" s="221"/>
      <c r="AQ2662" s="219"/>
      <c r="AR2662" s="219"/>
      <c r="AS2662" s="221"/>
      <c r="AT2662" s="221"/>
      <c r="AU2662" s="221"/>
      <c r="AV2662" s="221"/>
      <c r="AW2662" s="221"/>
      <c r="AX2662" s="221"/>
      <c r="AY2662" s="221"/>
      <c r="AZ2662" s="221"/>
    </row>
    <row r="2663" spans="1:52" x14ac:dyDescent="0.15">
      <c r="A2663" s="278"/>
      <c r="B2663" s="274"/>
      <c r="C2663" s="340"/>
      <c r="D2663" s="340"/>
      <c r="E2663" s="341"/>
      <c r="F2663" s="341"/>
      <c r="G2663" s="341"/>
      <c r="H2663" s="341"/>
      <c r="I2663" s="341"/>
      <c r="J2663" s="341"/>
      <c r="AH2663" s="221"/>
      <c r="AI2663" s="221"/>
      <c r="AJ2663" s="221"/>
      <c r="AK2663" s="221"/>
      <c r="AL2663" s="221"/>
      <c r="AM2663" s="221"/>
      <c r="AN2663" s="221"/>
      <c r="AO2663" s="221"/>
      <c r="AP2663" s="221"/>
      <c r="AQ2663" s="219"/>
      <c r="AR2663" s="219"/>
      <c r="AS2663" s="221"/>
      <c r="AT2663" s="221"/>
      <c r="AU2663" s="221"/>
      <c r="AV2663" s="221"/>
      <c r="AW2663" s="221"/>
      <c r="AX2663" s="221"/>
      <c r="AY2663" s="221"/>
      <c r="AZ2663" s="221"/>
    </row>
    <row r="2664" spans="1:52" x14ac:dyDescent="0.15">
      <c r="A2664" s="278"/>
      <c r="B2664" s="274"/>
      <c r="C2664" s="340"/>
      <c r="D2664" s="340"/>
      <c r="E2664" s="341"/>
      <c r="F2664" s="341"/>
      <c r="G2664" s="341"/>
      <c r="H2664" s="341"/>
      <c r="I2664" s="341"/>
      <c r="J2664" s="341"/>
      <c r="AH2664" s="221"/>
      <c r="AI2664" s="221"/>
      <c r="AJ2664" s="221"/>
      <c r="AK2664" s="221"/>
      <c r="AL2664" s="221"/>
      <c r="AM2664" s="221"/>
      <c r="AN2664" s="221"/>
      <c r="AO2664" s="221"/>
      <c r="AP2664" s="221"/>
      <c r="AQ2664" s="219"/>
      <c r="AR2664" s="219"/>
      <c r="AS2664" s="221"/>
      <c r="AT2664" s="221"/>
      <c r="AU2664" s="221"/>
      <c r="AV2664" s="221"/>
      <c r="AW2664" s="221"/>
      <c r="AX2664" s="221"/>
      <c r="AY2664" s="221"/>
      <c r="AZ2664" s="221"/>
    </row>
    <row r="2665" spans="1:52" x14ac:dyDescent="0.15">
      <c r="A2665" s="278"/>
      <c r="B2665" s="274"/>
      <c r="C2665" s="340"/>
      <c r="D2665" s="340"/>
      <c r="E2665" s="341"/>
      <c r="F2665" s="341"/>
      <c r="G2665" s="341"/>
      <c r="H2665" s="341"/>
      <c r="I2665" s="341"/>
      <c r="J2665" s="341"/>
      <c r="AH2665" s="221"/>
      <c r="AI2665" s="221"/>
      <c r="AJ2665" s="221"/>
      <c r="AK2665" s="221"/>
      <c r="AL2665" s="221"/>
      <c r="AM2665" s="221"/>
      <c r="AN2665" s="221"/>
      <c r="AO2665" s="221"/>
      <c r="AP2665" s="221"/>
      <c r="AQ2665" s="219"/>
      <c r="AR2665" s="219"/>
      <c r="AS2665" s="221"/>
      <c r="AT2665" s="221"/>
      <c r="AU2665" s="221"/>
      <c r="AV2665" s="221"/>
      <c r="AW2665" s="221"/>
      <c r="AX2665" s="221"/>
      <c r="AY2665" s="221"/>
      <c r="AZ2665" s="221"/>
    </row>
    <row r="2666" spans="1:52" x14ac:dyDescent="0.15">
      <c r="A2666" s="278"/>
      <c r="B2666" s="274"/>
      <c r="C2666" s="340"/>
      <c r="D2666" s="340"/>
      <c r="E2666" s="341"/>
      <c r="F2666" s="341"/>
      <c r="G2666" s="341"/>
      <c r="H2666" s="341"/>
      <c r="I2666" s="341"/>
      <c r="J2666" s="341"/>
      <c r="AH2666" s="221"/>
      <c r="AI2666" s="221"/>
      <c r="AJ2666" s="221"/>
      <c r="AK2666" s="221"/>
      <c r="AL2666" s="221"/>
      <c r="AM2666" s="221"/>
      <c r="AN2666" s="221"/>
      <c r="AO2666" s="221"/>
      <c r="AP2666" s="221"/>
      <c r="AQ2666" s="219"/>
      <c r="AR2666" s="219"/>
      <c r="AS2666" s="221"/>
      <c r="AT2666" s="221"/>
      <c r="AU2666" s="221"/>
      <c r="AV2666" s="221"/>
      <c r="AW2666" s="221"/>
      <c r="AX2666" s="221"/>
      <c r="AY2666" s="221"/>
      <c r="AZ2666" s="221"/>
    </row>
    <row r="2667" spans="1:52" x14ac:dyDescent="0.15">
      <c r="A2667" s="278"/>
      <c r="B2667" s="274"/>
      <c r="C2667" s="340"/>
      <c r="D2667" s="340"/>
      <c r="E2667" s="341"/>
      <c r="F2667" s="341"/>
      <c r="G2667" s="341"/>
      <c r="H2667" s="341"/>
      <c r="I2667" s="341"/>
      <c r="J2667" s="341"/>
      <c r="AH2667" s="221"/>
      <c r="AI2667" s="221"/>
      <c r="AJ2667" s="221"/>
      <c r="AK2667" s="221"/>
      <c r="AL2667" s="221"/>
      <c r="AM2667" s="221"/>
      <c r="AN2667" s="221"/>
      <c r="AO2667" s="221"/>
      <c r="AP2667" s="221"/>
      <c r="AQ2667" s="219"/>
      <c r="AR2667" s="219"/>
      <c r="AS2667" s="221"/>
      <c r="AT2667" s="221"/>
      <c r="AU2667" s="221"/>
      <c r="AV2667" s="221"/>
      <c r="AW2667" s="221"/>
      <c r="AX2667" s="221"/>
      <c r="AY2667" s="221"/>
      <c r="AZ2667" s="221"/>
    </row>
    <row r="2668" spans="1:52" x14ac:dyDescent="0.15">
      <c r="A2668" s="278"/>
      <c r="B2668" s="274"/>
      <c r="C2668" s="340"/>
      <c r="D2668" s="340"/>
      <c r="E2668" s="341"/>
      <c r="F2668" s="341"/>
      <c r="G2668" s="341"/>
      <c r="H2668" s="341"/>
      <c r="I2668" s="341"/>
      <c r="J2668" s="341"/>
      <c r="AH2668" s="221"/>
      <c r="AI2668" s="221"/>
      <c r="AJ2668" s="221"/>
      <c r="AK2668" s="221"/>
      <c r="AL2668" s="221"/>
      <c r="AM2668" s="221"/>
      <c r="AN2668" s="221"/>
      <c r="AO2668" s="221"/>
      <c r="AP2668" s="221"/>
      <c r="AQ2668" s="219"/>
      <c r="AR2668" s="219"/>
      <c r="AS2668" s="221"/>
      <c r="AT2668" s="221"/>
      <c r="AU2668" s="221"/>
      <c r="AV2668" s="221"/>
      <c r="AW2668" s="221"/>
      <c r="AX2668" s="221"/>
      <c r="AY2668" s="221"/>
      <c r="AZ2668" s="221"/>
    </row>
    <row r="2669" spans="1:52" x14ac:dyDescent="0.15">
      <c r="A2669" s="278"/>
      <c r="B2669" s="274"/>
      <c r="C2669" s="340"/>
      <c r="D2669" s="340"/>
      <c r="E2669" s="341"/>
      <c r="F2669" s="341"/>
      <c r="G2669" s="341"/>
      <c r="H2669" s="341"/>
      <c r="I2669" s="341"/>
      <c r="J2669" s="341"/>
      <c r="AH2669" s="221"/>
      <c r="AI2669" s="221"/>
      <c r="AJ2669" s="221"/>
      <c r="AK2669" s="221"/>
      <c r="AL2669" s="221"/>
      <c r="AM2669" s="221"/>
      <c r="AN2669" s="221"/>
      <c r="AO2669" s="221"/>
      <c r="AP2669" s="221"/>
      <c r="AQ2669" s="219"/>
      <c r="AR2669" s="219"/>
      <c r="AS2669" s="221"/>
      <c r="AT2669" s="221"/>
      <c r="AU2669" s="221"/>
      <c r="AV2669" s="221"/>
      <c r="AW2669" s="221"/>
      <c r="AX2669" s="221"/>
      <c r="AY2669" s="221"/>
      <c r="AZ2669" s="221"/>
    </row>
    <row r="2670" spans="1:52" x14ac:dyDescent="0.15">
      <c r="A2670" s="278"/>
      <c r="B2670" s="274"/>
      <c r="C2670" s="340"/>
      <c r="D2670" s="340"/>
      <c r="E2670" s="341"/>
      <c r="F2670" s="341"/>
      <c r="G2670" s="341"/>
      <c r="H2670" s="341"/>
      <c r="I2670" s="341"/>
      <c r="J2670" s="341"/>
      <c r="AH2670" s="221"/>
      <c r="AI2670" s="221"/>
      <c r="AJ2670" s="221"/>
      <c r="AK2670" s="221"/>
      <c r="AL2670" s="221"/>
      <c r="AM2670" s="221"/>
      <c r="AN2670" s="221"/>
      <c r="AO2670" s="221"/>
      <c r="AP2670" s="221"/>
      <c r="AQ2670" s="219"/>
      <c r="AR2670" s="219"/>
      <c r="AS2670" s="221"/>
      <c r="AT2670" s="221"/>
      <c r="AU2670" s="221"/>
      <c r="AV2670" s="221"/>
      <c r="AW2670" s="221"/>
      <c r="AX2670" s="221"/>
      <c r="AY2670" s="221"/>
      <c r="AZ2670" s="221"/>
    </row>
    <row r="2671" spans="1:52" x14ac:dyDescent="0.15">
      <c r="A2671" s="278"/>
      <c r="B2671" s="274"/>
      <c r="C2671" s="340"/>
      <c r="D2671" s="340"/>
      <c r="E2671" s="341"/>
      <c r="F2671" s="341"/>
      <c r="G2671" s="341"/>
      <c r="H2671" s="341"/>
      <c r="I2671" s="341"/>
      <c r="J2671" s="341"/>
      <c r="AH2671" s="221"/>
      <c r="AI2671" s="221"/>
      <c r="AJ2671" s="221"/>
      <c r="AK2671" s="221"/>
      <c r="AL2671" s="221"/>
      <c r="AM2671" s="221"/>
      <c r="AN2671" s="221"/>
      <c r="AO2671" s="221"/>
      <c r="AP2671" s="221"/>
      <c r="AQ2671" s="219"/>
      <c r="AR2671" s="219"/>
      <c r="AS2671" s="221"/>
      <c r="AT2671" s="221"/>
      <c r="AU2671" s="221"/>
      <c r="AV2671" s="221"/>
      <c r="AW2671" s="221"/>
      <c r="AX2671" s="221"/>
      <c r="AY2671" s="221"/>
      <c r="AZ2671" s="221"/>
    </row>
    <row r="2672" spans="1:52" x14ac:dyDescent="0.15">
      <c r="A2672" s="278"/>
      <c r="B2672" s="274"/>
      <c r="C2672" s="340"/>
      <c r="D2672" s="340"/>
      <c r="E2672" s="341"/>
      <c r="F2672" s="341"/>
      <c r="G2672" s="341"/>
      <c r="H2672" s="341"/>
      <c r="I2672" s="341"/>
      <c r="J2672" s="341"/>
      <c r="AH2672" s="221"/>
      <c r="AI2672" s="221"/>
      <c r="AJ2672" s="221"/>
      <c r="AK2672" s="221"/>
      <c r="AL2672" s="221"/>
      <c r="AM2672" s="221"/>
      <c r="AN2672" s="221"/>
      <c r="AO2672" s="221"/>
      <c r="AP2672" s="221"/>
      <c r="AQ2672" s="219"/>
      <c r="AR2672" s="219"/>
      <c r="AS2672" s="221"/>
      <c r="AT2672" s="221"/>
      <c r="AU2672" s="221"/>
      <c r="AV2672" s="221"/>
      <c r="AW2672" s="221"/>
      <c r="AX2672" s="221"/>
      <c r="AY2672" s="221"/>
      <c r="AZ2672" s="221"/>
    </row>
    <row r="2673" spans="1:52" x14ac:dyDescent="0.15">
      <c r="A2673" s="278"/>
      <c r="B2673" s="274"/>
      <c r="C2673" s="340"/>
      <c r="D2673" s="340"/>
      <c r="E2673" s="341"/>
      <c r="F2673" s="341"/>
      <c r="G2673" s="341"/>
      <c r="H2673" s="341"/>
      <c r="I2673" s="341"/>
      <c r="J2673" s="341"/>
      <c r="AH2673" s="221"/>
      <c r="AI2673" s="221"/>
      <c r="AJ2673" s="221"/>
      <c r="AK2673" s="221"/>
      <c r="AL2673" s="221"/>
      <c r="AM2673" s="221"/>
      <c r="AN2673" s="221"/>
      <c r="AO2673" s="221"/>
      <c r="AP2673" s="221"/>
      <c r="AQ2673" s="219"/>
      <c r="AR2673" s="219"/>
      <c r="AS2673" s="221"/>
      <c r="AT2673" s="221"/>
      <c r="AU2673" s="221"/>
      <c r="AV2673" s="221"/>
      <c r="AW2673" s="221"/>
      <c r="AX2673" s="221"/>
      <c r="AY2673" s="221"/>
      <c r="AZ2673" s="221"/>
    </row>
    <row r="2674" spans="1:52" x14ac:dyDescent="0.15">
      <c r="A2674" s="278"/>
      <c r="B2674" s="274"/>
      <c r="C2674" s="340"/>
      <c r="D2674" s="340"/>
      <c r="E2674" s="341"/>
      <c r="F2674" s="341"/>
      <c r="G2674" s="341"/>
      <c r="H2674" s="341"/>
      <c r="I2674" s="341"/>
      <c r="J2674" s="341"/>
      <c r="AH2674" s="221"/>
      <c r="AI2674" s="221"/>
      <c r="AJ2674" s="221"/>
      <c r="AK2674" s="221"/>
      <c r="AL2674" s="221"/>
      <c r="AM2674" s="221"/>
      <c r="AN2674" s="221"/>
      <c r="AO2674" s="221"/>
      <c r="AP2674" s="221"/>
      <c r="AQ2674" s="219"/>
      <c r="AR2674" s="219"/>
      <c r="AS2674" s="221"/>
      <c r="AT2674" s="221"/>
      <c r="AU2674" s="221"/>
      <c r="AV2674" s="221"/>
      <c r="AW2674" s="221"/>
      <c r="AX2674" s="221"/>
      <c r="AY2674" s="221"/>
      <c r="AZ2674" s="221"/>
    </row>
    <row r="2675" spans="1:52" x14ac:dyDescent="0.15">
      <c r="A2675" s="278"/>
      <c r="B2675" s="274"/>
      <c r="C2675" s="340"/>
      <c r="D2675" s="340"/>
      <c r="E2675" s="341"/>
      <c r="F2675" s="341"/>
      <c r="G2675" s="341"/>
      <c r="H2675" s="341"/>
      <c r="I2675" s="341"/>
      <c r="J2675" s="341"/>
      <c r="AH2675" s="221"/>
      <c r="AI2675" s="221"/>
      <c r="AJ2675" s="221"/>
      <c r="AK2675" s="221"/>
      <c r="AL2675" s="221"/>
      <c r="AM2675" s="221"/>
      <c r="AN2675" s="221"/>
      <c r="AO2675" s="221"/>
      <c r="AP2675" s="221"/>
      <c r="AQ2675" s="219"/>
      <c r="AR2675" s="219"/>
      <c r="AS2675" s="221"/>
      <c r="AT2675" s="221"/>
      <c r="AU2675" s="221"/>
      <c r="AV2675" s="221"/>
      <c r="AW2675" s="221"/>
      <c r="AX2675" s="221"/>
      <c r="AY2675" s="221"/>
      <c r="AZ2675" s="221"/>
    </row>
    <row r="2676" spans="1:52" x14ac:dyDescent="0.15">
      <c r="A2676" s="278"/>
      <c r="B2676" s="274"/>
      <c r="C2676" s="340"/>
      <c r="D2676" s="340"/>
      <c r="E2676" s="341"/>
      <c r="F2676" s="341"/>
      <c r="G2676" s="341"/>
      <c r="H2676" s="341"/>
      <c r="I2676" s="341"/>
      <c r="J2676" s="341"/>
      <c r="AH2676" s="221"/>
      <c r="AI2676" s="221"/>
      <c r="AJ2676" s="221"/>
      <c r="AK2676" s="221"/>
      <c r="AL2676" s="221"/>
      <c r="AM2676" s="221"/>
      <c r="AN2676" s="221"/>
      <c r="AO2676" s="221"/>
      <c r="AP2676" s="221"/>
      <c r="AQ2676" s="219"/>
      <c r="AR2676" s="219"/>
      <c r="AS2676" s="221"/>
      <c r="AT2676" s="221"/>
      <c r="AU2676" s="221"/>
      <c r="AV2676" s="221"/>
      <c r="AW2676" s="221"/>
      <c r="AX2676" s="221"/>
      <c r="AY2676" s="221"/>
      <c r="AZ2676" s="221"/>
    </row>
    <row r="2677" spans="1:52" x14ac:dyDescent="0.15">
      <c r="A2677" s="278"/>
      <c r="B2677" s="274"/>
      <c r="C2677" s="340"/>
      <c r="D2677" s="340"/>
      <c r="E2677" s="341"/>
      <c r="F2677" s="341"/>
      <c r="G2677" s="341"/>
      <c r="H2677" s="341"/>
      <c r="I2677" s="341"/>
      <c r="J2677" s="341"/>
      <c r="AH2677" s="221"/>
      <c r="AI2677" s="221"/>
      <c r="AJ2677" s="221"/>
      <c r="AK2677" s="221"/>
      <c r="AL2677" s="221"/>
      <c r="AM2677" s="221"/>
      <c r="AN2677" s="221"/>
      <c r="AO2677" s="221"/>
      <c r="AP2677" s="221"/>
      <c r="AQ2677" s="219"/>
      <c r="AR2677" s="219"/>
      <c r="AS2677" s="221"/>
      <c r="AT2677" s="221"/>
      <c r="AU2677" s="221"/>
      <c r="AV2677" s="221"/>
      <c r="AW2677" s="221"/>
      <c r="AX2677" s="221"/>
      <c r="AY2677" s="221"/>
      <c r="AZ2677" s="221"/>
    </row>
    <row r="2678" spans="1:52" x14ac:dyDescent="0.15">
      <c r="A2678" s="278"/>
      <c r="B2678" s="274"/>
      <c r="C2678" s="340"/>
      <c r="D2678" s="340"/>
      <c r="E2678" s="341"/>
      <c r="F2678" s="341"/>
      <c r="G2678" s="341"/>
      <c r="H2678" s="341"/>
      <c r="I2678" s="341"/>
      <c r="J2678" s="341"/>
      <c r="AH2678" s="221"/>
      <c r="AI2678" s="221"/>
      <c r="AJ2678" s="221"/>
      <c r="AK2678" s="221"/>
      <c r="AL2678" s="221"/>
      <c r="AM2678" s="221"/>
      <c r="AN2678" s="221"/>
      <c r="AO2678" s="221"/>
      <c r="AP2678" s="221"/>
      <c r="AQ2678" s="219"/>
      <c r="AR2678" s="219"/>
      <c r="AS2678" s="221"/>
      <c r="AT2678" s="221"/>
      <c r="AU2678" s="221"/>
      <c r="AV2678" s="221"/>
      <c r="AW2678" s="221"/>
      <c r="AX2678" s="221"/>
      <c r="AY2678" s="221"/>
      <c r="AZ2678" s="221"/>
    </row>
    <row r="2679" spans="1:52" x14ac:dyDescent="0.15">
      <c r="A2679" s="278"/>
      <c r="B2679" s="274"/>
      <c r="C2679" s="340"/>
      <c r="D2679" s="340"/>
      <c r="E2679" s="341"/>
      <c r="F2679" s="341"/>
      <c r="G2679" s="341"/>
      <c r="H2679" s="341"/>
      <c r="I2679" s="341"/>
      <c r="J2679" s="341"/>
      <c r="AH2679" s="221"/>
      <c r="AI2679" s="221"/>
      <c r="AJ2679" s="221"/>
      <c r="AK2679" s="221"/>
      <c r="AL2679" s="221"/>
      <c r="AM2679" s="221"/>
      <c r="AN2679" s="221"/>
      <c r="AO2679" s="221"/>
      <c r="AP2679" s="221"/>
      <c r="AQ2679" s="219"/>
      <c r="AR2679" s="219"/>
      <c r="AS2679" s="221"/>
      <c r="AT2679" s="221"/>
      <c r="AU2679" s="221"/>
      <c r="AV2679" s="221"/>
      <c r="AW2679" s="221"/>
      <c r="AX2679" s="221"/>
      <c r="AY2679" s="221"/>
      <c r="AZ2679" s="221"/>
    </row>
    <row r="2680" spans="1:52" x14ac:dyDescent="0.15">
      <c r="A2680" s="278"/>
      <c r="B2680" s="274"/>
      <c r="C2680" s="340"/>
      <c r="D2680" s="340"/>
      <c r="E2680" s="341"/>
      <c r="F2680" s="341"/>
      <c r="G2680" s="341"/>
      <c r="H2680" s="341"/>
      <c r="I2680" s="341"/>
      <c r="J2680" s="341"/>
      <c r="AH2680" s="221"/>
      <c r="AI2680" s="221"/>
      <c r="AJ2680" s="221"/>
      <c r="AK2680" s="221"/>
      <c r="AL2680" s="221"/>
      <c r="AM2680" s="221"/>
      <c r="AN2680" s="221"/>
      <c r="AO2680" s="221"/>
      <c r="AP2680" s="221"/>
      <c r="AQ2680" s="219"/>
      <c r="AR2680" s="219"/>
      <c r="AS2680" s="221"/>
      <c r="AT2680" s="221"/>
      <c r="AU2680" s="221"/>
      <c r="AV2680" s="221"/>
      <c r="AW2680" s="221"/>
      <c r="AX2680" s="221"/>
      <c r="AY2680" s="221"/>
      <c r="AZ2680" s="221"/>
    </row>
    <row r="2681" spans="1:52" x14ac:dyDescent="0.15">
      <c r="A2681" s="278"/>
      <c r="B2681" s="274"/>
      <c r="C2681" s="340"/>
      <c r="D2681" s="340"/>
      <c r="E2681" s="341"/>
      <c r="F2681" s="341"/>
      <c r="G2681" s="341"/>
      <c r="H2681" s="341"/>
      <c r="I2681" s="341"/>
      <c r="J2681" s="341"/>
      <c r="AH2681" s="221"/>
      <c r="AI2681" s="221"/>
      <c r="AJ2681" s="221"/>
      <c r="AK2681" s="221"/>
      <c r="AL2681" s="221"/>
      <c r="AM2681" s="221"/>
      <c r="AN2681" s="221"/>
      <c r="AO2681" s="221"/>
      <c r="AP2681" s="221"/>
      <c r="AQ2681" s="219"/>
      <c r="AR2681" s="219"/>
      <c r="AS2681" s="221"/>
      <c r="AT2681" s="221"/>
      <c r="AU2681" s="221"/>
      <c r="AV2681" s="221"/>
      <c r="AW2681" s="221"/>
      <c r="AX2681" s="221"/>
      <c r="AY2681" s="221"/>
      <c r="AZ2681" s="221"/>
    </row>
    <row r="2682" spans="1:52" x14ac:dyDescent="0.15">
      <c r="A2682" s="278"/>
      <c r="B2682" s="274"/>
      <c r="C2682" s="340"/>
      <c r="D2682" s="340"/>
      <c r="E2682" s="341"/>
      <c r="F2682" s="341"/>
      <c r="G2682" s="341"/>
      <c r="H2682" s="341"/>
      <c r="I2682" s="341"/>
      <c r="J2682" s="341"/>
      <c r="AH2682" s="221"/>
      <c r="AI2682" s="221"/>
      <c r="AJ2682" s="221"/>
      <c r="AK2682" s="221"/>
      <c r="AL2682" s="221"/>
      <c r="AM2682" s="221"/>
      <c r="AN2682" s="221"/>
      <c r="AO2682" s="221"/>
      <c r="AP2682" s="221"/>
      <c r="AQ2682" s="219"/>
      <c r="AR2682" s="219"/>
      <c r="AS2682" s="221"/>
      <c r="AT2682" s="221"/>
      <c r="AU2682" s="221"/>
      <c r="AV2682" s="221"/>
      <c r="AW2682" s="221"/>
      <c r="AX2682" s="221"/>
      <c r="AY2682" s="221"/>
      <c r="AZ2682" s="221"/>
    </row>
    <row r="2683" spans="1:52" x14ac:dyDescent="0.15">
      <c r="A2683" s="278"/>
      <c r="B2683" s="274"/>
      <c r="C2683" s="340"/>
      <c r="D2683" s="340"/>
      <c r="E2683" s="341"/>
      <c r="F2683" s="341"/>
      <c r="G2683" s="341"/>
      <c r="H2683" s="341"/>
      <c r="I2683" s="341"/>
      <c r="J2683" s="341"/>
      <c r="AH2683" s="221"/>
      <c r="AI2683" s="221"/>
      <c r="AJ2683" s="221"/>
      <c r="AK2683" s="221"/>
      <c r="AL2683" s="221"/>
      <c r="AM2683" s="221"/>
      <c r="AN2683" s="221"/>
      <c r="AO2683" s="221"/>
      <c r="AP2683" s="221"/>
      <c r="AQ2683" s="219"/>
      <c r="AR2683" s="219"/>
      <c r="AS2683" s="221"/>
      <c r="AT2683" s="221"/>
      <c r="AU2683" s="221"/>
      <c r="AV2683" s="221"/>
      <c r="AW2683" s="221"/>
      <c r="AX2683" s="221"/>
      <c r="AY2683" s="221"/>
      <c r="AZ2683" s="221"/>
    </row>
    <row r="2684" spans="1:52" x14ac:dyDescent="0.15">
      <c r="A2684" s="278"/>
      <c r="B2684" s="274"/>
      <c r="C2684" s="340"/>
      <c r="D2684" s="340"/>
      <c r="E2684" s="341"/>
      <c r="F2684" s="341"/>
      <c r="G2684" s="341"/>
      <c r="H2684" s="341"/>
      <c r="I2684" s="341"/>
      <c r="J2684" s="341"/>
      <c r="AH2684" s="221"/>
      <c r="AI2684" s="221"/>
      <c r="AJ2684" s="221"/>
      <c r="AK2684" s="221"/>
      <c r="AL2684" s="221"/>
      <c r="AM2684" s="221"/>
      <c r="AN2684" s="221"/>
      <c r="AO2684" s="221"/>
      <c r="AP2684" s="221"/>
      <c r="AQ2684" s="219"/>
      <c r="AR2684" s="219"/>
      <c r="AS2684" s="221"/>
      <c r="AT2684" s="221"/>
      <c r="AU2684" s="221"/>
      <c r="AV2684" s="221"/>
      <c r="AW2684" s="221"/>
      <c r="AX2684" s="221"/>
      <c r="AY2684" s="221"/>
      <c r="AZ2684" s="221"/>
    </row>
    <row r="2685" spans="1:52" x14ac:dyDescent="0.15">
      <c r="A2685" s="278"/>
      <c r="B2685" s="274"/>
      <c r="C2685" s="340"/>
      <c r="D2685" s="340"/>
      <c r="E2685" s="341"/>
      <c r="F2685" s="341"/>
      <c r="G2685" s="341"/>
      <c r="H2685" s="341"/>
      <c r="I2685" s="341"/>
      <c r="J2685" s="341"/>
      <c r="AH2685" s="221"/>
      <c r="AI2685" s="221"/>
      <c r="AJ2685" s="221"/>
      <c r="AK2685" s="221"/>
      <c r="AL2685" s="221"/>
      <c r="AM2685" s="221"/>
      <c r="AN2685" s="221"/>
      <c r="AO2685" s="221"/>
      <c r="AP2685" s="221"/>
      <c r="AQ2685" s="219"/>
      <c r="AR2685" s="219"/>
      <c r="AS2685" s="221"/>
      <c r="AT2685" s="221"/>
      <c r="AU2685" s="221"/>
      <c r="AV2685" s="221"/>
      <c r="AW2685" s="221"/>
      <c r="AX2685" s="221"/>
      <c r="AY2685" s="221"/>
      <c r="AZ2685" s="221"/>
    </row>
    <row r="2686" spans="1:52" x14ac:dyDescent="0.15">
      <c r="A2686" s="278"/>
      <c r="B2686" s="274"/>
      <c r="C2686" s="340"/>
      <c r="D2686" s="340"/>
      <c r="E2686" s="341"/>
      <c r="F2686" s="341"/>
      <c r="G2686" s="341"/>
      <c r="H2686" s="341"/>
      <c r="I2686" s="341"/>
      <c r="J2686" s="341"/>
      <c r="AH2686" s="221"/>
      <c r="AI2686" s="221"/>
      <c r="AJ2686" s="221"/>
      <c r="AK2686" s="221"/>
      <c r="AL2686" s="221"/>
      <c r="AM2686" s="221"/>
      <c r="AN2686" s="221"/>
      <c r="AO2686" s="221"/>
      <c r="AP2686" s="221"/>
      <c r="AQ2686" s="219"/>
      <c r="AR2686" s="219"/>
      <c r="AS2686" s="221"/>
      <c r="AT2686" s="221"/>
      <c r="AU2686" s="221"/>
      <c r="AV2686" s="221"/>
      <c r="AW2686" s="221"/>
      <c r="AX2686" s="221"/>
      <c r="AY2686" s="221"/>
      <c r="AZ2686" s="221"/>
    </row>
    <row r="2687" spans="1:52" x14ac:dyDescent="0.15">
      <c r="A2687" s="278"/>
      <c r="B2687" s="274"/>
      <c r="C2687" s="340"/>
      <c r="D2687" s="340"/>
      <c r="E2687" s="341"/>
      <c r="F2687" s="341"/>
      <c r="G2687" s="341"/>
      <c r="H2687" s="341"/>
      <c r="I2687" s="341"/>
      <c r="J2687" s="341"/>
      <c r="AH2687" s="221"/>
      <c r="AI2687" s="221"/>
      <c r="AJ2687" s="221"/>
      <c r="AK2687" s="221"/>
      <c r="AL2687" s="221"/>
      <c r="AM2687" s="221"/>
      <c r="AN2687" s="221"/>
      <c r="AO2687" s="221"/>
      <c r="AP2687" s="221"/>
      <c r="AQ2687" s="219"/>
      <c r="AR2687" s="219"/>
      <c r="AS2687" s="221"/>
      <c r="AT2687" s="221"/>
      <c r="AU2687" s="221"/>
      <c r="AV2687" s="221"/>
      <c r="AW2687" s="221"/>
      <c r="AX2687" s="221"/>
      <c r="AY2687" s="221"/>
      <c r="AZ2687" s="221"/>
    </row>
    <row r="2688" spans="1:52" x14ac:dyDescent="0.15">
      <c r="A2688" s="278"/>
      <c r="B2688" s="274"/>
      <c r="C2688" s="340"/>
      <c r="D2688" s="340"/>
      <c r="E2688" s="341"/>
      <c r="F2688" s="341"/>
      <c r="G2688" s="341"/>
      <c r="H2688" s="341"/>
      <c r="I2688" s="341"/>
      <c r="J2688" s="341"/>
      <c r="AH2688" s="221"/>
      <c r="AI2688" s="221"/>
      <c r="AJ2688" s="221"/>
      <c r="AK2688" s="221"/>
      <c r="AL2688" s="221"/>
      <c r="AM2688" s="221"/>
      <c r="AN2688" s="221"/>
      <c r="AO2688" s="221"/>
      <c r="AP2688" s="221"/>
      <c r="AQ2688" s="219"/>
      <c r="AR2688" s="219"/>
      <c r="AS2688" s="221"/>
      <c r="AT2688" s="221"/>
      <c r="AU2688" s="221"/>
      <c r="AV2688" s="221"/>
      <c r="AW2688" s="221"/>
      <c r="AX2688" s="221"/>
      <c r="AY2688" s="221"/>
      <c r="AZ2688" s="221"/>
    </row>
    <row r="2689" spans="1:52" x14ac:dyDescent="0.15">
      <c r="A2689" s="278"/>
      <c r="B2689" s="274"/>
      <c r="C2689" s="340"/>
      <c r="D2689" s="340"/>
      <c r="E2689" s="341"/>
      <c r="F2689" s="341"/>
      <c r="G2689" s="341"/>
      <c r="H2689" s="341"/>
      <c r="I2689" s="341"/>
      <c r="J2689" s="341"/>
      <c r="AH2689" s="221"/>
      <c r="AI2689" s="221"/>
      <c r="AJ2689" s="221"/>
      <c r="AK2689" s="221"/>
      <c r="AL2689" s="221"/>
      <c r="AM2689" s="221"/>
      <c r="AN2689" s="221"/>
      <c r="AO2689" s="221"/>
      <c r="AP2689" s="221"/>
      <c r="AQ2689" s="219"/>
      <c r="AR2689" s="219"/>
      <c r="AS2689" s="221"/>
      <c r="AT2689" s="221"/>
      <c r="AU2689" s="221"/>
      <c r="AV2689" s="221"/>
      <c r="AW2689" s="221"/>
      <c r="AX2689" s="221"/>
      <c r="AY2689" s="221"/>
      <c r="AZ2689" s="221"/>
    </row>
    <row r="2690" spans="1:52" x14ac:dyDescent="0.15">
      <c r="A2690" s="278"/>
      <c r="B2690" s="274"/>
      <c r="C2690" s="340"/>
      <c r="D2690" s="340"/>
      <c r="E2690" s="341"/>
      <c r="F2690" s="341"/>
      <c r="G2690" s="341"/>
      <c r="H2690" s="341"/>
      <c r="I2690" s="341"/>
      <c r="J2690" s="341"/>
      <c r="AH2690" s="221"/>
      <c r="AI2690" s="221"/>
      <c r="AJ2690" s="221"/>
      <c r="AK2690" s="221"/>
      <c r="AL2690" s="221"/>
      <c r="AM2690" s="221"/>
      <c r="AN2690" s="221"/>
      <c r="AO2690" s="221"/>
      <c r="AP2690" s="221"/>
      <c r="AQ2690" s="219"/>
      <c r="AR2690" s="219"/>
      <c r="AS2690" s="221"/>
      <c r="AT2690" s="221"/>
      <c r="AU2690" s="221"/>
      <c r="AV2690" s="221"/>
      <c r="AW2690" s="221"/>
      <c r="AX2690" s="221"/>
      <c r="AY2690" s="221"/>
      <c r="AZ2690" s="221"/>
    </row>
    <row r="2691" spans="1:52" x14ac:dyDescent="0.15">
      <c r="A2691" s="278"/>
      <c r="B2691" s="274"/>
      <c r="C2691" s="340"/>
      <c r="D2691" s="340"/>
      <c r="E2691" s="341"/>
      <c r="F2691" s="341"/>
      <c r="G2691" s="341"/>
      <c r="H2691" s="341"/>
      <c r="I2691" s="341"/>
      <c r="J2691" s="341"/>
      <c r="AH2691" s="221"/>
      <c r="AI2691" s="221"/>
      <c r="AJ2691" s="221"/>
      <c r="AK2691" s="221"/>
      <c r="AL2691" s="221"/>
      <c r="AM2691" s="221"/>
      <c r="AN2691" s="221"/>
      <c r="AO2691" s="221"/>
      <c r="AP2691" s="221"/>
      <c r="AQ2691" s="219"/>
      <c r="AR2691" s="219"/>
      <c r="AS2691" s="221"/>
      <c r="AT2691" s="221"/>
      <c r="AU2691" s="221"/>
      <c r="AV2691" s="221"/>
      <c r="AW2691" s="221"/>
      <c r="AX2691" s="221"/>
      <c r="AY2691" s="221"/>
      <c r="AZ2691" s="221"/>
    </row>
    <row r="2692" spans="1:52" x14ac:dyDescent="0.15">
      <c r="A2692" s="278"/>
      <c r="B2692" s="274"/>
      <c r="C2692" s="340"/>
      <c r="D2692" s="340"/>
      <c r="E2692" s="341"/>
      <c r="F2692" s="341"/>
      <c r="G2692" s="341"/>
      <c r="H2692" s="341"/>
      <c r="I2692" s="341"/>
      <c r="J2692" s="341"/>
      <c r="AH2692" s="221"/>
      <c r="AI2692" s="221"/>
      <c r="AJ2692" s="221"/>
      <c r="AK2692" s="221"/>
      <c r="AL2692" s="221"/>
      <c r="AM2692" s="221"/>
      <c r="AN2692" s="221"/>
      <c r="AO2692" s="221"/>
      <c r="AP2692" s="221"/>
      <c r="AQ2692" s="219"/>
      <c r="AR2692" s="219"/>
      <c r="AS2692" s="221"/>
      <c r="AT2692" s="221"/>
      <c r="AU2692" s="221"/>
      <c r="AV2692" s="221"/>
      <c r="AW2692" s="221"/>
      <c r="AX2692" s="221"/>
      <c r="AY2692" s="221"/>
      <c r="AZ2692" s="221"/>
    </row>
    <row r="2693" spans="1:52" x14ac:dyDescent="0.15">
      <c r="A2693" s="278"/>
      <c r="B2693" s="274"/>
      <c r="C2693" s="340"/>
      <c r="D2693" s="340"/>
      <c r="E2693" s="341"/>
      <c r="F2693" s="341"/>
      <c r="G2693" s="341"/>
      <c r="H2693" s="341"/>
      <c r="I2693" s="341"/>
      <c r="J2693" s="341"/>
      <c r="AH2693" s="221"/>
      <c r="AI2693" s="221"/>
      <c r="AJ2693" s="221"/>
      <c r="AK2693" s="221"/>
      <c r="AL2693" s="221"/>
      <c r="AM2693" s="221"/>
      <c r="AN2693" s="221"/>
      <c r="AO2693" s="221"/>
      <c r="AP2693" s="221"/>
      <c r="AQ2693" s="219"/>
      <c r="AR2693" s="219"/>
      <c r="AS2693" s="221"/>
      <c r="AT2693" s="221"/>
      <c r="AU2693" s="221"/>
      <c r="AV2693" s="221"/>
      <c r="AW2693" s="221"/>
      <c r="AX2693" s="221"/>
      <c r="AY2693" s="221"/>
      <c r="AZ2693" s="221"/>
    </row>
    <row r="2694" spans="1:52" x14ac:dyDescent="0.15">
      <c r="A2694" s="278"/>
      <c r="B2694" s="274"/>
      <c r="C2694" s="340"/>
      <c r="D2694" s="340"/>
      <c r="E2694" s="341"/>
      <c r="F2694" s="341"/>
      <c r="G2694" s="341"/>
      <c r="H2694" s="341"/>
      <c r="I2694" s="341"/>
      <c r="J2694" s="341"/>
      <c r="AH2694" s="221"/>
      <c r="AI2694" s="221"/>
      <c r="AJ2694" s="221"/>
      <c r="AK2694" s="221"/>
      <c r="AL2694" s="221"/>
      <c r="AM2694" s="221"/>
      <c r="AN2694" s="221"/>
      <c r="AO2694" s="221"/>
      <c r="AP2694" s="221"/>
      <c r="AQ2694" s="219"/>
      <c r="AR2694" s="219"/>
      <c r="AS2694" s="221"/>
      <c r="AT2694" s="221"/>
      <c r="AU2694" s="221"/>
      <c r="AV2694" s="221"/>
      <c r="AW2694" s="221"/>
      <c r="AX2694" s="221"/>
      <c r="AY2694" s="221"/>
      <c r="AZ2694" s="221"/>
    </row>
    <row r="2695" spans="1:52" x14ac:dyDescent="0.15">
      <c r="A2695" s="278"/>
      <c r="B2695" s="274"/>
      <c r="C2695" s="340"/>
      <c r="D2695" s="340"/>
      <c r="E2695" s="341"/>
      <c r="F2695" s="341"/>
      <c r="G2695" s="341"/>
      <c r="H2695" s="341"/>
      <c r="I2695" s="341"/>
      <c r="J2695" s="341"/>
      <c r="AH2695" s="221"/>
      <c r="AI2695" s="221"/>
      <c r="AJ2695" s="221"/>
      <c r="AK2695" s="221"/>
      <c r="AL2695" s="221"/>
      <c r="AM2695" s="221"/>
      <c r="AN2695" s="221"/>
      <c r="AO2695" s="221"/>
      <c r="AP2695" s="221"/>
      <c r="AQ2695" s="219"/>
      <c r="AR2695" s="219"/>
      <c r="AS2695" s="221"/>
      <c r="AT2695" s="221"/>
      <c r="AU2695" s="221"/>
      <c r="AV2695" s="221"/>
      <c r="AW2695" s="221"/>
      <c r="AX2695" s="221"/>
      <c r="AY2695" s="221"/>
      <c r="AZ2695" s="221"/>
    </row>
    <row r="2696" spans="1:52" x14ac:dyDescent="0.15">
      <c r="A2696" s="278"/>
      <c r="B2696" s="274"/>
      <c r="C2696" s="340"/>
      <c r="D2696" s="340"/>
      <c r="E2696" s="341"/>
      <c r="F2696" s="341"/>
      <c r="G2696" s="341"/>
      <c r="H2696" s="341"/>
      <c r="I2696" s="341"/>
      <c r="J2696" s="341"/>
      <c r="AH2696" s="221"/>
      <c r="AI2696" s="221"/>
      <c r="AJ2696" s="221"/>
      <c r="AK2696" s="221"/>
      <c r="AL2696" s="221"/>
      <c r="AM2696" s="221"/>
      <c r="AN2696" s="221"/>
      <c r="AO2696" s="221"/>
      <c r="AP2696" s="221"/>
      <c r="AQ2696" s="219"/>
      <c r="AR2696" s="219"/>
      <c r="AS2696" s="221"/>
      <c r="AT2696" s="221"/>
      <c r="AU2696" s="221"/>
      <c r="AV2696" s="221"/>
      <c r="AW2696" s="221"/>
      <c r="AX2696" s="221"/>
      <c r="AY2696" s="221"/>
      <c r="AZ2696" s="221"/>
    </row>
    <row r="2697" spans="1:52" x14ac:dyDescent="0.15">
      <c r="A2697" s="278"/>
      <c r="B2697" s="274"/>
      <c r="C2697" s="340"/>
      <c r="D2697" s="340"/>
      <c r="E2697" s="341"/>
      <c r="F2697" s="341"/>
      <c r="G2697" s="341"/>
      <c r="H2697" s="341"/>
      <c r="I2697" s="341"/>
      <c r="J2697" s="341"/>
      <c r="AH2697" s="221"/>
      <c r="AI2697" s="221"/>
      <c r="AJ2697" s="221"/>
      <c r="AK2697" s="221"/>
      <c r="AL2697" s="221"/>
      <c r="AM2697" s="221"/>
      <c r="AN2697" s="221"/>
      <c r="AO2697" s="221"/>
      <c r="AP2697" s="221"/>
      <c r="AQ2697" s="219"/>
      <c r="AR2697" s="219"/>
      <c r="AS2697" s="221"/>
      <c r="AT2697" s="221"/>
      <c r="AU2697" s="221"/>
      <c r="AV2697" s="221"/>
      <c r="AW2697" s="221"/>
      <c r="AX2697" s="221"/>
      <c r="AY2697" s="221"/>
      <c r="AZ2697" s="221"/>
    </row>
    <row r="2698" spans="1:52" x14ac:dyDescent="0.15">
      <c r="A2698" s="278"/>
      <c r="B2698" s="274"/>
      <c r="C2698" s="340"/>
      <c r="D2698" s="340"/>
      <c r="E2698" s="341"/>
      <c r="F2698" s="341"/>
      <c r="G2698" s="341"/>
      <c r="H2698" s="341"/>
      <c r="I2698" s="341"/>
      <c r="J2698" s="341"/>
      <c r="AH2698" s="221"/>
      <c r="AI2698" s="221"/>
      <c r="AJ2698" s="221"/>
      <c r="AK2698" s="221"/>
      <c r="AL2698" s="221"/>
      <c r="AM2698" s="221"/>
      <c r="AN2698" s="221"/>
      <c r="AO2698" s="221"/>
      <c r="AP2698" s="221"/>
      <c r="AQ2698" s="219"/>
      <c r="AR2698" s="219"/>
      <c r="AS2698" s="221"/>
      <c r="AT2698" s="221"/>
      <c r="AU2698" s="221"/>
      <c r="AV2698" s="221"/>
      <c r="AW2698" s="221"/>
      <c r="AX2698" s="221"/>
      <c r="AY2698" s="221"/>
      <c r="AZ2698" s="221"/>
    </row>
    <row r="2699" spans="1:52" x14ac:dyDescent="0.15">
      <c r="A2699" s="278"/>
      <c r="B2699" s="274"/>
      <c r="C2699" s="340"/>
      <c r="D2699" s="340"/>
      <c r="E2699" s="341"/>
      <c r="F2699" s="341"/>
      <c r="G2699" s="341"/>
      <c r="H2699" s="341"/>
      <c r="I2699" s="341"/>
      <c r="J2699" s="341"/>
      <c r="AH2699" s="221"/>
      <c r="AI2699" s="221"/>
      <c r="AJ2699" s="221"/>
      <c r="AK2699" s="221"/>
      <c r="AL2699" s="221"/>
      <c r="AM2699" s="221"/>
      <c r="AN2699" s="221"/>
      <c r="AO2699" s="221"/>
      <c r="AP2699" s="221"/>
      <c r="AQ2699" s="219"/>
      <c r="AR2699" s="219"/>
      <c r="AS2699" s="221"/>
      <c r="AT2699" s="221"/>
      <c r="AU2699" s="221"/>
      <c r="AV2699" s="221"/>
      <c r="AW2699" s="221"/>
      <c r="AX2699" s="221"/>
      <c r="AY2699" s="221"/>
      <c r="AZ2699" s="221"/>
    </row>
    <row r="2700" spans="1:52" x14ac:dyDescent="0.15">
      <c r="A2700" s="278"/>
      <c r="B2700" s="274"/>
      <c r="C2700" s="340"/>
      <c r="D2700" s="340"/>
      <c r="E2700" s="341"/>
      <c r="F2700" s="341"/>
      <c r="G2700" s="341"/>
      <c r="H2700" s="341"/>
      <c r="I2700" s="341"/>
      <c r="J2700" s="341"/>
      <c r="AH2700" s="221"/>
      <c r="AI2700" s="221"/>
      <c r="AJ2700" s="221"/>
      <c r="AK2700" s="221"/>
      <c r="AL2700" s="221"/>
      <c r="AM2700" s="221"/>
      <c r="AN2700" s="221"/>
      <c r="AO2700" s="221"/>
      <c r="AP2700" s="221"/>
      <c r="AQ2700" s="219"/>
      <c r="AR2700" s="219"/>
      <c r="AS2700" s="221"/>
      <c r="AT2700" s="221"/>
      <c r="AU2700" s="221"/>
      <c r="AV2700" s="221"/>
      <c r="AW2700" s="221"/>
      <c r="AX2700" s="221"/>
      <c r="AY2700" s="221"/>
      <c r="AZ2700" s="221"/>
    </row>
    <row r="2701" spans="1:52" x14ac:dyDescent="0.15">
      <c r="A2701" s="278"/>
      <c r="B2701" s="274"/>
      <c r="C2701" s="340"/>
      <c r="D2701" s="340"/>
      <c r="E2701" s="341"/>
      <c r="F2701" s="341"/>
      <c r="G2701" s="341"/>
      <c r="H2701" s="341"/>
      <c r="I2701" s="341"/>
      <c r="J2701" s="341"/>
      <c r="AH2701" s="221"/>
      <c r="AI2701" s="221"/>
      <c r="AJ2701" s="221"/>
      <c r="AK2701" s="221"/>
      <c r="AL2701" s="221"/>
      <c r="AM2701" s="221"/>
      <c r="AN2701" s="221"/>
      <c r="AO2701" s="221"/>
      <c r="AP2701" s="221"/>
      <c r="AQ2701" s="219"/>
      <c r="AR2701" s="219"/>
      <c r="AS2701" s="221"/>
      <c r="AT2701" s="221"/>
      <c r="AU2701" s="221"/>
      <c r="AV2701" s="221"/>
      <c r="AW2701" s="221"/>
      <c r="AX2701" s="221"/>
      <c r="AY2701" s="221"/>
      <c r="AZ2701" s="221"/>
    </row>
    <row r="2702" spans="1:52" x14ac:dyDescent="0.15">
      <c r="A2702" s="278"/>
      <c r="B2702" s="274"/>
      <c r="C2702" s="340"/>
      <c r="D2702" s="340"/>
      <c r="E2702" s="341"/>
      <c r="F2702" s="341"/>
      <c r="G2702" s="341"/>
      <c r="H2702" s="341"/>
      <c r="I2702" s="341"/>
      <c r="J2702" s="341"/>
      <c r="AH2702" s="221"/>
      <c r="AI2702" s="221"/>
      <c r="AJ2702" s="221"/>
      <c r="AK2702" s="221"/>
      <c r="AL2702" s="221"/>
      <c r="AM2702" s="221"/>
      <c r="AN2702" s="221"/>
      <c r="AO2702" s="221"/>
      <c r="AP2702" s="221"/>
      <c r="AQ2702" s="219"/>
      <c r="AR2702" s="219"/>
      <c r="AS2702" s="221"/>
      <c r="AT2702" s="221"/>
      <c r="AU2702" s="221"/>
      <c r="AV2702" s="221"/>
      <c r="AW2702" s="221"/>
      <c r="AX2702" s="221"/>
      <c r="AY2702" s="221"/>
      <c r="AZ2702" s="221"/>
    </row>
    <row r="2703" spans="1:52" x14ac:dyDescent="0.15">
      <c r="A2703" s="278"/>
      <c r="B2703" s="274"/>
      <c r="C2703" s="340"/>
      <c r="D2703" s="340"/>
      <c r="E2703" s="341"/>
      <c r="F2703" s="341"/>
      <c r="G2703" s="341"/>
      <c r="H2703" s="341"/>
      <c r="I2703" s="341"/>
      <c r="J2703" s="341"/>
      <c r="AH2703" s="221"/>
      <c r="AI2703" s="221"/>
      <c r="AJ2703" s="221"/>
      <c r="AK2703" s="221"/>
      <c r="AL2703" s="221"/>
      <c r="AM2703" s="221"/>
      <c r="AN2703" s="221"/>
      <c r="AO2703" s="221"/>
      <c r="AP2703" s="221"/>
      <c r="AQ2703" s="219"/>
      <c r="AR2703" s="219"/>
      <c r="AS2703" s="221"/>
      <c r="AT2703" s="221"/>
      <c r="AU2703" s="221"/>
      <c r="AV2703" s="221"/>
      <c r="AW2703" s="221"/>
      <c r="AX2703" s="221"/>
      <c r="AY2703" s="221"/>
      <c r="AZ2703" s="221"/>
    </row>
    <row r="2704" spans="1:52" x14ac:dyDescent="0.15">
      <c r="A2704" s="278"/>
      <c r="B2704" s="274"/>
      <c r="C2704" s="340"/>
      <c r="D2704" s="340"/>
      <c r="E2704" s="341"/>
      <c r="F2704" s="341"/>
      <c r="G2704" s="341"/>
      <c r="H2704" s="341"/>
      <c r="I2704" s="341"/>
      <c r="J2704" s="341"/>
      <c r="AH2704" s="221"/>
      <c r="AI2704" s="221"/>
      <c r="AJ2704" s="221"/>
      <c r="AK2704" s="221"/>
      <c r="AL2704" s="221"/>
      <c r="AM2704" s="221"/>
      <c r="AN2704" s="221"/>
      <c r="AO2704" s="221"/>
      <c r="AP2704" s="221"/>
      <c r="AQ2704" s="219"/>
      <c r="AR2704" s="219"/>
      <c r="AS2704" s="221"/>
      <c r="AT2704" s="221"/>
      <c r="AU2704" s="221"/>
      <c r="AV2704" s="221"/>
      <c r="AW2704" s="221"/>
      <c r="AX2704" s="221"/>
      <c r="AY2704" s="221"/>
      <c r="AZ2704" s="221"/>
    </row>
    <row r="2705" spans="1:52" x14ac:dyDescent="0.15">
      <c r="A2705" s="278"/>
      <c r="B2705" s="274"/>
      <c r="C2705" s="340"/>
      <c r="D2705" s="340"/>
      <c r="E2705" s="341"/>
      <c r="F2705" s="341"/>
      <c r="G2705" s="341"/>
      <c r="H2705" s="341"/>
      <c r="I2705" s="341"/>
      <c r="J2705" s="341"/>
      <c r="AH2705" s="221"/>
      <c r="AI2705" s="221"/>
      <c r="AJ2705" s="221"/>
      <c r="AK2705" s="221"/>
      <c r="AL2705" s="221"/>
      <c r="AM2705" s="221"/>
      <c r="AN2705" s="221"/>
      <c r="AO2705" s="221"/>
      <c r="AP2705" s="221"/>
      <c r="AQ2705" s="219"/>
      <c r="AR2705" s="219"/>
      <c r="AS2705" s="221"/>
      <c r="AT2705" s="221"/>
      <c r="AU2705" s="221"/>
      <c r="AV2705" s="221"/>
      <c r="AW2705" s="221"/>
      <c r="AX2705" s="221"/>
      <c r="AY2705" s="221"/>
      <c r="AZ2705" s="221"/>
    </row>
    <row r="2706" spans="1:52" x14ac:dyDescent="0.15">
      <c r="A2706" s="278"/>
      <c r="B2706" s="274"/>
      <c r="C2706" s="340"/>
      <c r="D2706" s="340"/>
      <c r="E2706" s="341"/>
      <c r="F2706" s="341"/>
      <c r="G2706" s="341"/>
      <c r="H2706" s="341"/>
      <c r="I2706" s="341"/>
      <c r="J2706" s="341"/>
      <c r="AH2706" s="221"/>
      <c r="AI2706" s="221"/>
      <c r="AJ2706" s="221"/>
      <c r="AK2706" s="221"/>
      <c r="AL2706" s="221"/>
      <c r="AM2706" s="221"/>
      <c r="AN2706" s="221"/>
      <c r="AO2706" s="221"/>
      <c r="AP2706" s="221"/>
      <c r="AQ2706" s="219"/>
      <c r="AR2706" s="219"/>
      <c r="AS2706" s="221"/>
      <c r="AT2706" s="221"/>
      <c r="AU2706" s="221"/>
      <c r="AV2706" s="221"/>
      <c r="AW2706" s="221"/>
      <c r="AX2706" s="221"/>
      <c r="AY2706" s="221"/>
      <c r="AZ2706" s="221"/>
    </row>
    <row r="2707" spans="1:52" x14ac:dyDescent="0.15">
      <c r="A2707" s="278"/>
      <c r="B2707" s="274"/>
      <c r="C2707" s="340"/>
      <c r="D2707" s="340"/>
      <c r="E2707" s="341"/>
      <c r="F2707" s="341"/>
      <c r="G2707" s="341"/>
      <c r="H2707" s="341"/>
      <c r="I2707" s="341"/>
      <c r="J2707" s="341"/>
      <c r="AH2707" s="221"/>
      <c r="AI2707" s="221"/>
      <c r="AJ2707" s="221"/>
      <c r="AK2707" s="221"/>
      <c r="AL2707" s="221"/>
      <c r="AM2707" s="221"/>
      <c r="AN2707" s="221"/>
      <c r="AO2707" s="221"/>
      <c r="AP2707" s="221"/>
      <c r="AQ2707" s="219"/>
      <c r="AR2707" s="219"/>
      <c r="AS2707" s="221"/>
      <c r="AT2707" s="221"/>
      <c r="AU2707" s="221"/>
      <c r="AV2707" s="221"/>
      <c r="AW2707" s="221"/>
      <c r="AX2707" s="221"/>
      <c r="AY2707" s="221"/>
      <c r="AZ2707" s="221"/>
    </row>
    <row r="2708" spans="1:52" x14ac:dyDescent="0.15">
      <c r="A2708" s="278"/>
      <c r="B2708" s="274"/>
      <c r="C2708" s="340"/>
      <c r="D2708" s="340"/>
      <c r="E2708" s="341"/>
      <c r="F2708" s="341"/>
      <c r="G2708" s="341"/>
      <c r="H2708" s="341"/>
      <c r="I2708" s="341"/>
      <c r="J2708" s="341"/>
      <c r="AH2708" s="221"/>
      <c r="AI2708" s="221"/>
      <c r="AJ2708" s="221"/>
      <c r="AK2708" s="221"/>
      <c r="AL2708" s="221"/>
      <c r="AM2708" s="221"/>
      <c r="AN2708" s="221"/>
      <c r="AO2708" s="221"/>
      <c r="AP2708" s="221"/>
      <c r="AQ2708" s="219"/>
      <c r="AR2708" s="219"/>
      <c r="AS2708" s="221"/>
      <c r="AT2708" s="221"/>
      <c r="AU2708" s="221"/>
      <c r="AV2708" s="221"/>
      <c r="AW2708" s="221"/>
      <c r="AX2708" s="221"/>
      <c r="AY2708" s="221"/>
      <c r="AZ2708" s="221"/>
    </row>
    <row r="2709" spans="1:52" x14ac:dyDescent="0.15">
      <c r="A2709" s="278"/>
      <c r="B2709" s="274"/>
      <c r="C2709" s="340"/>
      <c r="D2709" s="340"/>
      <c r="E2709" s="341"/>
      <c r="F2709" s="341"/>
      <c r="G2709" s="341"/>
      <c r="H2709" s="341"/>
      <c r="I2709" s="341"/>
      <c r="J2709" s="341"/>
      <c r="AH2709" s="221"/>
      <c r="AI2709" s="221"/>
      <c r="AJ2709" s="221"/>
      <c r="AK2709" s="221"/>
      <c r="AL2709" s="221"/>
      <c r="AM2709" s="221"/>
      <c r="AN2709" s="221"/>
      <c r="AO2709" s="221"/>
      <c r="AP2709" s="221"/>
      <c r="AQ2709" s="219"/>
      <c r="AR2709" s="219"/>
      <c r="AS2709" s="221"/>
      <c r="AT2709" s="221"/>
      <c r="AU2709" s="221"/>
      <c r="AV2709" s="221"/>
      <c r="AW2709" s="221"/>
      <c r="AX2709" s="221"/>
      <c r="AY2709" s="221"/>
      <c r="AZ2709" s="221"/>
    </row>
    <row r="2710" spans="1:52" x14ac:dyDescent="0.15">
      <c r="A2710" s="278"/>
      <c r="B2710" s="274"/>
      <c r="C2710" s="340"/>
      <c r="D2710" s="340"/>
      <c r="E2710" s="341"/>
      <c r="F2710" s="341"/>
      <c r="G2710" s="341"/>
      <c r="H2710" s="341"/>
      <c r="I2710" s="341"/>
      <c r="J2710" s="341"/>
      <c r="AH2710" s="221"/>
      <c r="AI2710" s="221"/>
      <c r="AJ2710" s="221"/>
      <c r="AK2710" s="221"/>
      <c r="AL2710" s="221"/>
      <c r="AM2710" s="221"/>
      <c r="AN2710" s="221"/>
      <c r="AO2710" s="221"/>
      <c r="AP2710" s="221"/>
      <c r="AQ2710" s="219"/>
      <c r="AR2710" s="219"/>
      <c r="AS2710" s="221"/>
      <c r="AT2710" s="221"/>
      <c r="AU2710" s="221"/>
      <c r="AV2710" s="221"/>
      <c r="AW2710" s="221"/>
      <c r="AX2710" s="221"/>
      <c r="AY2710" s="221"/>
      <c r="AZ2710" s="221"/>
    </row>
    <row r="2711" spans="1:52" x14ac:dyDescent="0.15">
      <c r="A2711" s="278"/>
      <c r="B2711" s="274"/>
      <c r="C2711" s="340"/>
      <c r="D2711" s="340"/>
      <c r="E2711" s="341"/>
      <c r="F2711" s="341"/>
      <c r="G2711" s="341"/>
      <c r="H2711" s="341"/>
      <c r="I2711" s="341"/>
      <c r="J2711" s="341"/>
      <c r="AH2711" s="221"/>
      <c r="AI2711" s="221"/>
      <c r="AJ2711" s="221"/>
      <c r="AK2711" s="221"/>
      <c r="AL2711" s="221"/>
      <c r="AM2711" s="221"/>
      <c r="AN2711" s="221"/>
      <c r="AO2711" s="221"/>
      <c r="AP2711" s="221"/>
      <c r="AQ2711" s="219"/>
      <c r="AR2711" s="219"/>
      <c r="AS2711" s="221"/>
      <c r="AT2711" s="221"/>
      <c r="AU2711" s="221"/>
      <c r="AV2711" s="221"/>
      <c r="AW2711" s="221"/>
      <c r="AX2711" s="221"/>
      <c r="AY2711" s="221"/>
      <c r="AZ2711" s="221"/>
    </row>
    <row r="2712" spans="1:52" x14ac:dyDescent="0.15">
      <c r="A2712" s="278"/>
      <c r="B2712" s="274"/>
      <c r="C2712" s="340"/>
      <c r="D2712" s="340"/>
      <c r="E2712" s="341"/>
      <c r="F2712" s="341"/>
      <c r="G2712" s="341"/>
      <c r="H2712" s="341"/>
      <c r="I2712" s="341"/>
      <c r="J2712" s="341"/>
      <c r="AH2712" s="221"/>
      <c r="AI2712" s="221"/>
      <c r="AJ2712" s="221"/>
      <c r="AK2712" s="221"/>
      <c r="AL2712" s="221"/>
      <c r="AM2712" s="221"/>
      <c r="AN2712" s="221"/>
      <c r="AO2712" s="221"/>
      <c r="AP2712" s="221"/>
      <c r="AQ2712" s="219"/>
      <c r="AR2712" s="219"/>
      <c r="AS2712" s="221"/>
      <c r="AT2712" s="221"/>
      <c r="AU2712" s="221"/>
      <c r="AV2712" s="221"/>
      <c r="AW2712" s="221"/>
      <c r="AX2712" s="221"/>
      <c r="AY2712" s="221"/>
      <c r="AZ2712" s="221"/>
    </row>
    <row r="2713" spans="1:52" x14ac:dyDescent="0.15">
      <c r="A2713" s="278"/>
      <c r="B2713" s="274"/>
      <c r="C2713" s="340"/>
      <c r="D2713" s="340"/>
      <c r="E2713" s="341"/>
      <c r="F2713" s="341"/>
      <c r="G2713" s="341"/>
      <c r="H2713" s="341"/>
      <c r="I2713" s="341"/>
      <c r="J2713" s="341"/>
      <c r="AH2713" s="221"/>
      <c r="AI2713" s="221"/>
      <c r="AJ2713" s="221"/>
      <c r="AK2713" s="221"/>
      <c r="AL2713" s="221"/>
      <c r="AM2713" s="221"/>
      <c r="AN2713" s="221"/>
      <c r="AO2713" s="221"/>
      <c r="AP2713" s="221"/>
      <c r="AQ2713" s="219"/>
      <c r="AR2713" s="219"/>
      <c r="AS2713" s="221"/>
      <c r="AT2713" s="221"/>
      <c r="AU2713" s="221"/>
      <c r="AV2713" s="221"/>
      <c r="AW2713" s="221"/>
      <c r="AX2713" s="221"/>
      <c r="AY2713" s="221"/>
      <c r="AZ2713" s="221"/>
    </row>
    <row r="2714" spans="1:52" x14ac:dyDescent="0.15">
      <c r="A2714" s="278"/>
      <c r="B2714" s="274"/>
      <c r="C2714" s="340"/>
      <c r="D2714" s="340"/>
      <c r="E2714" s="341"/>
      <c r="F2714" s="341"/>
      <c r="G2714" s="341"/>
      <c r="H2714" s="341"/>
      <c r="I2714" s="341"/>
      <c r="J2714" s="341"/>
      <c r="AH2714" s="221"/>
      <c r="AI2714" s="221"/>
      <c r="AJ2714" s="221"/>
      <c r="AK2714" s="221"/>
      <c r="AL2714" s="221"/>
      <c r="AM2714" s="221"/>
      <c r="AN2714" s="221"/>
      <c r="AO2714" s="221"/>
      <c r="AP2714" s="221"/>
      <c r="AQ2714" s="219"/>
      <c r="AR2714" s="219"/>
      <c r="AS2714" s="221"/>
      <c r="AT2714" s="221"/>
      <c r="AU2714" s="221"/>
      <c r="AV2714" s="221"/>
      <c r="AW2714" s="221"/>
      <c r="AX2714" s="221"/>
      <c r="AY2714" s="221"/>
      <c r="AZ2714" s="221"/>
    </row>
    <row r="2715" spans="1:52" x14ac:dyDescent="0.15">
      <c r="A2715" s="278"/>
      <c r="B2715" s="274"/>
      <c r="C2715" s="340"/>
      <c r="D2715" s="340"/>
      <c r="E2715" s="341"/>
      <c r="F2715" s="341"/>
      <c r="G2715" s="341"/>
      <c r="H2715" s="341"/>
      <c r="I2715" s="341"/>
      <c r="J2715" s="341"/>
      <c r="AH2715" s="221"/>
      <c r="AI2715" s="221"/>
      <c r="AJ2715" s="221"/>
      <c r="AK2715" s="221"/>
      <c r="AL2715" s="221"/>
      <c r="AM2715" s="221"/>
      <c r="AN2715" s="221"/>
      <c r="AO2715" s="221"/>
      <c r="AP2715" s="221"/>
      <c r="AQ2715" s="219"/>
      <c r="AR2715" s="219"/>
      <c r="AS2715" s="221"/>
      <c r="AT2715" s="221"/>
      <c r="AU2715" s="221"/>
      <c r="AV2715" s="221"/>
      <c r="AW2715" s="221"/>
      <c r="AX2715" s="221"/>
      <c r="AY2715" s="221"/>
      <c r="AZ2715" s="221"/>
    </row>
    <row r="2716" spans="1:52" x14ac:dyDescent="0.15">
      <c r="A2716" s="278"/>
      <c r="B2716" s="274"/>
      <c r="C2716" s="340"/>
      <c r="D2716" s="340"/>
      <c r="E2716" s="341"/>
      <c r="F2716" s="341"/>
      <c r="G2716" s="341"/>
      <c r="H2716" s="341"/>
      <c r="I2716" s="341"/>
      <c r="J2716" s="341"/>
      <c r="AH2716" s="221"/>
      <c r="AI2716" s="221"/>
      <c r="AJ2716" s="221"/>
      <c r="AK2716" s="221"/>
      <c r="AL2716" s="221"/>
      <c r="AM2716" s="221"/>
      <c r="AN2716" s="221"/>
      <c r="AO2716" s="221"/>
      <c r="AP2716" s="221"/>
      <c r="AQ2716" s="219"/>
      <c r="AR2716" s="219"/>
      <c r="AS2716" s="221"/>
      <c r="AT2716" s="221"/>
      <c r="AU2716" s="221"/>
      <c r="AV2716" s="221"/>
      <c r="AW2716" s="221"/>
      <c r="AX2716" s="221"/>
      <c r="AY2716" s="221"/>
      <c r="AZ2716" s="221"/>
    </row>
    <row r="2717" spans="1:52" x14ac:dyDescent="0.15">
      <c r="A2717" s="278"/>
      <c r="B2717" s="274"/>
      <c r="C2717" s="340"/>
      <c r="D2717" s="340"/>
      <c r="E2717" s="341"/>
      <c r="F2717" s="341"/>
      <c r="G2717" s="341"/>
      <c r="H2717" s="341"/>
      <c r="I2717" s="341"/>
      <c r="J2717" s="341"/>
      <c r="AH2717" s="221"/>
      <c r="AI2717" s="221"/>
      <c r="AJ2717" s="221"/>
      <c r="AK2717" s="221"/>
      <c r="AL2717" s="221"/>
      <c r="AM2717" s="221"/>
      <c r="AN2717" s="221"/>
      <c r="AO2717" s="221"/>
      <c r="AP2717" s="221"/>
      <c r="AQ2717" s="219"/>
      <c r="AR2717" s="219"/>
      <c r="AS2717" s="221"/>
      <c r="AT2717" s="221"/>
      <c r="AU2717" s="221"/>
      <c r="AV2717" s="221"/>
      <c r="AW2717" s="221"/>
      <c r="AX2717" s="221"/>
      <c r="AY2717" s="221"/>
      <c r="AZ2717" s="221"/>
    </row>
    <row r="2718" spans="1:52" x14ac:dyDescent="0.15">
      <c r="A2718" s="278"/>
      <c r="B2718" s="274"/>
      <c r="C2718" s="340"/>
      <c r="D2718" s="340"/>
      <c r="E2718" s="341"/>
      <c r="F2718" s="341"/>
      <c r="G2718" s="341"/>
      <c r="H2718" s="341"/>
      <c r="I2718" s="341"/>
      <c r="J2718" s="341"/>
      <c r="AH2718" s="221"/>
      <c r="AI2718" s="221"/>
      <c r="AJ2718" s="221"/>
      <c r="AK2718" s="221"/>
      <c r="AL2718" s="221"/>
      <c r="AM2718" s="221"/>
      <c r="AN2718" s="221"/>
      <c r="AO2718" s="221"/>
      <c r="AP2718" s="221"/>
      <c r="AQ2718" s="219"/>
      <c r="AR2718" s="219"/>
      <c r="AS2718" s="221"/>
      <c r="AT2718" s="221"/>
      <c r="AU2718" s="221"/>
      <c r="AV2718" s="221"/>
      <c r="AW2718" s="221"/>
      <c r="AX2718" s="221"/>
      <c r="AY2718" s="221"/>
      <c r="AZ2718" s="221"/>
    </row>
    <row r="2719" spans="1:52" x14ac:dyDescent="0.15">
      <c r="A2719" s="278"/>
      <c r="B2719" s="274"/>
      <c r="C2719" s="340"/>
      <c r="D2719" s="340"/>
      <c r="E2719" s="341"/>
      <c r="F2719" s="341"/>
      <c r="G2719" s="341"/>
      <c r="H2719" s="341"/>
      <c r="I2719" s="341"/>
      <c r="J2719" s="341"/>
      <c r="AH2719" s="221"/>
      <c r="AI2719" s="221"/>
      <c r="AJ2719" s="221"/>
      <c r="AK2719" s="221"/>
      <c r="AL2719" s="221"/>
      <c r="AM2719" s="221"/>
      <c r="AN2719" s="221"/>
      <c r="AO2719" s="221"/>
      <c r="AP2719" s="221"/>
      <c r="AQ2719" s="219"/>
      <c r="AR2719" s="219"/>
      <c r="AS2719" s="221"/>
      <c r="AT2719" s="221"/>
      <c r="AU2719" s="221"/>
      <c r="AV2719" s="221"/>
      <c r="AW2719" s="221"/>
      <c r="AX2719" s="221"/>
      <c r="AY2719" s="221"/>
      <c r="AZ2719" s="221"/>
    </row>
    <row r="2720" spans="1:52" x14ac:dyDescent="0.15">
      <c r="A2720" s="278"/>
      <c r="B2720" s="274"/>
      <c r="C2720" s="340"/>
      <c r="D2720" s="340"/>
      <c r="E2720" s="341"/>
      <c r="F2720" s="341"/>
      <c r="G2720" s="341"/>
      <c r="H2720" s="341"/>
      <c r="I2720" s="341"/>
      <c r="J2720" s="341"/>
      <c r="AH2720" s="221"/>
      <c r="AI2720" s="221"/>
      <c r="AJ2720" s="221"/>
      <c r="AK2720" s="221"/>
      <c r="AL2720" s="221"/>
      <c r="AM2720" s="221"/>
      <c r="AN2720" s="221"/>
      <c r="AO2720" s="221"/>
      <c r="AP2720" s="221"/>
      <c r="AQ2720" s="219"/>
      <c r="AR2720" s="219"/>
      <c r="AS2720" s="221"/>
      <c r="AT2720" s="221"/>
      <c r="AU2720" s="221"/>
      <c r="AV2720" s="221"/>
      <c r="AW2720" s="221"/>
      <c r="AX2720" s="221"/>
      <c r="AY2720" s="221"/>
      <c r="AZ2720" s="221"/>
    </row>
    <row r="2721" spans="1:52" x14ac:dyDescent="0.15">
      <c r="A2721" s="278"/>
      <c r="B2721" s="274"/>
      <c r="C2721" s="340"/>
      <c r="D2721" s="340"/>
      <c r="E2721" s="341"/>
      <c r="F2721" s="341"/>
      <c r="G2721" s="341"/>
      <c r="H2721" s="341"/>
      <c r="I2721" s="341"/>
      <c r="J2721" s="341"/>
      <c r="AH2721" s="221"/>
      <c r="AI2721" s="221"/>
      <c r="AJ2721" s="221"/>
      <c r="AK2721" s="221"/>
      <c r="AL2721" s="221"/>
      <c r="AM2721" s="221"/>
      <c r="AN2721" s="221"/>
      <c r="AO2721" s="221"/>
      <c r="AP2721" s="221"/>
      <c r="AQ2721" s="219"/>
      <c r="AR2721" s="219"/>
      <c r="AS2721" s="221"/>
      <c r="AT2721" s="221"/>
      <c r="AU2721" s="221"/>
      <c r="AV2721" s="221"/>
      <c r="AW2721" s="221"/>
      <c r="AX2721" s="221"/>
      <c r="AY2721" s="221"/>
      <c r="AZ2721" s="221"/>
    </row>
    <row r="2722" spans="1:52" x14ac:dyDescent="0.15">
      <c r="A2722" s="278"/>
      <c r="B2722" s="274"/>
      <c r="C2722" s="340"/>
      <c r="D2722" s="340"/>
      <c r="E2722" s="341"/>
      <c r="F2722" s="341"/>
      <c r="G2722" s="341"/>
      <c r="H2722" s="341"/>
      <c r="I2722" s="341"/>
      <c r="J2722" s="341"/>
      <c r="AH2722" s="221"/>
      <c r="AI2722" s="221"/>
      <c r="AJ2722" s="221"/>
      <c r="AK2722" s="221"/>
      <c r="AL2722" s="221"/>
      <c r="AM2722" s="221"/>
      <c r="AN2722" s="221"/>
      <c r="AO2722" s="221"/>
      <c r="AP2722" s="221"/>
      <c r="AQ2722" s="219"/>
      <c r="AR2722" s="219"/>
      <c r="AS2722" s="221"/>
      <c r="AT2722" s="221"/>
      <c r="AU2722" s="221"/>
      <c r="AV2722" s="221"/>
      <c r="AW2722" s="221"/>
      <c r="AX2722" s="221"/>
      <c r="AY2722" s="221"/>
      <c r="AZ2722" s="221"/>
    </row>
    <row r="2723" spans="1:52" x14ac:dyDescent="0.15">
      <c r="A2723" s="278"/>
      <c r="B2723" s="274"/>
      <c r="C2723" s="340"/>
      <c r="D2723" s="340"/>
      <c r="E2723" s="341"/>
      <c r="F2723" s="341"/>
      <c r="G2723" s="341"/>
      <c r="H2723" s="341"/>
      <c r="I2723" s="341"/>
      <c r="J2723" s="341"/>
      <c r="AH2723" s="221"/>
      <c r="AI2723" s="221"/>
      <c r="AJ2723" s="221"/>
      <c r="AK2723" s="221"/>
      <c r="AL2723" s="221"/>
      <c r="AM2723" s="221"/>
      <c r="AN2723" s="221"/>
      <c r="AO2723" s="221"/>
      <c r="AP2723" s="221"/>
      <c r="AQ2723" s="219"/>
      <c r="AR2723" s="219"/>
      <c r="AS2723" s="221"/>
      <c r="AT2723" s="221"/>
      <c r="AU2723" s="221"/>
      <c r="AV2723" s="221"/>
      <c r="AW2723" s="221"/>
      <c r="AX2723" s="221"/>
      <c r="AY2723" s="221"/>
      <c r="AZ2723" s="221"/>
    </row>
    <row r="2724" spans="1:52" x14ac:dyDescent="0.15">
      <c r="A2724" s="278"/>
      <c r="B2724" s="274"/>
      <c r="C2724" s="340"/>
      <c r="D2724" s="340"/>
      <c r="E2724" s="341"/>
      <c r="F2724" s="341"/>
      <c r="G2724" s="341"/>
      <c r="H2724" s="341"/>
      <c r="I2724" s="341"/>
      <c r="J2724" s="341"/>
      <c r="AH2724" s="221"/>
      <c r="AI2724" s="221"/>
      <c r="AJ2724" s="221"/>
      <c r="AK2724" s="221"/>
      <c r="AL2724" s="221"/>
      <c r="AM2724" s="221"/>
      <c r="AN2724" s="221"/>
      <c r="AO2724" s="221"/>
      <c r="AP2724" s="221"/>
      <c r="AQ2724" s="219"/>
      <c r="AR2724" s="219"/>
      <c r="AS2724" s="221"/>
      <c r="AT2724" s="221"/>
      <c r="AU2724" s="221"/>
      <c r="AV2724" s="221"/>
      <c r="AW2724" s="221"/>
      <c r="AX2724" s="221"/>
      <c r="AY2724" s="221"/>
      <c r="AZ2724" s="221"/>
    </row>
    <row r="2725" spans="1:52" x14ac:dyDescent="0.15">
      <c r="A2725" s="278"/>
      <c r="B2725" s="274"/>
      <c r="C2725" s="340"/>
      <c r="D2725" s="340"/>
      <c r="E2725" s="341"/>
      <c r="F2725" s="341"/>
      <c r="G2725" s="341"/>
      <c r="H2725" s="341"/>
      <c r="I2725" s="341"/>
      <c r="J2725" s="341"/>
      <c r="AH2725" s="221"/>
      <c r="AI2725" s="221"/>
      <c r="AJ2725" s="221"/>
      <c r="AK2725" s="221"/>
      <c r="AL2725" s="221"/>
      <c r="AM2725" s="221"/>
      <c r="AN2725" s="221"/>
      <c r="AO2725" s="221"/>
      <c r="AP2725" s="221"/>
      <c r="AQ2725" s="219"/>
      <c r="AR2725" s="219"/>
      <c r="AS2725" s="221"/>
      <c r="AT2725" s="221"/>
      <c r="AU2725" s="221"/>
      <c r="AV2725" s="221"/>
      <c r="AW2725" s="221"/>
      <c r="AX2725" s="221"/>
      <c r="AY2725" s="221"/>
      <c r="AZ2725" s="221"/>
    </row>
    <row r="2726" spans="1:52" x14ac:dyDescent="0.15">
      <c r="A2726" s="278"/>
      <c r="B2726" s="274"/>
      <c r="C2726" s="340"/>
      <c r="D2726" s="340"/>
      <c r="E2726" s="341"/>
      <c r="F2726" s="341"/>
      <c r="G2726" s="341"/>
      <c r="H2726" s="341"/>
      <c r="I2726" s="341"/>
      <c r="J2726" s="341"/>
      <c r="AH2726" s="221"/>
      <c r="AI2726" s="221"/>
      <c r="AJ2726" s="221"/>
      <c r="AK2726" s="221"/>
      <c r="AL2726" s="221"/>
      <c r="AM2726" s="221"/>
      <c r="AN2726" s="221"/>
      <c r="AO2726" s="221"/>
      <c r="AP2726" s="221"/>
      <c r="AQ2726" s="219"/>
      <c r="AR2726" s="219"/>
      <c r="AS2726" s="221"/>
      <c r="AT2726" s="221"/>
      <c r="AU2726" s="221"/>
      <c r="AV2726" s="221"/>
      <c r="AW2726" s="221"/>
      <c r="AX2726" s="221"/>
      <c r="AY2726" s="221"/>
      <c r="AZ2726" s="221"/>
    </row>
    <row r="2727" spans="1:52" x14ac:dyDescent="0.15">
      <c r="A2727" s="278"/>
      <c r="B2727" s="274"/>
      <c r="C2727" s="340"/>
      <c r="D2727" s="340"/>
      <c r="E2727" s="341"/>
      <c r="F2727" s="341"/>
      <c r="G2727" s="341"/>
      <c r="H2727" s="341"/>
      <c r="I2727" s="341"/>
      <c r="J2727" s="341"/>
      <c r="AH2727" s="221"/>
      <c r="AI2727" s="221"/>
      <c r="AJ2727" s="221"/>
      <c r="AK2727" s="221"/>
      <c r="AL2727" s="221"/>
      <c r="AM2727" s="221"/>
      <c r="AN2727" s="221"/>
      <c r="AO2727" s="221"/>
      <c r="AP2727" s="221"/>
      <c r="AQ2727" s="219"/>
      <c r="AR2727" s="219"/>
      <c r="AS2727" s="221"/>
      <c r="AT2727" s="221"/>
      <c r="AU2727" s="221"/>
      <c r="AV2727" s="221"/>
      <c r="AW2727" s="221"/>
      <c r="AX2727" s="221"/>
      <c r="AY2727" s="221"/>
      <c r="AZ2727" s="221"/>
    </row>
    <row r="2728" spans="1:52" x14ac:dyDescent="0.15">
      <c r="A2728" s="278"/>
      <c r="B2728" s="274"/>
      <c r="C2728" s="340"/>
      <c r="D2728" s="340"/>
      <c r="E2728" s="341"/>
      <c r="F2728" s="341"/>
      <c r="G2728" s="341"/>
      <c r="H2728" s="341"/>
      <c r="I2728" s="341"/>
      <c r="J2728" s="341"/>
      <c r="AH2728" s="221"/>
      <c r="AI2728" s="221"/>
      <c r="AJ2728" s="221"/>
      <c r="AK2728" s="221"/>
      <c r="AL2728" s="221"/>
      <c r="AM2728" s="221"/>
      <c r="AN2728" s="221"/>
      <c r="AO2728" s="221"/>
      <c r="AP2728" s="221"/>
      <c r="AQ2728" s="219"/>
      <c r="AR2728" s="219"/>
      <c r="AS2728" s="221"/>
      <c r="AT2728" s="221"/>
      <c r="AU2728" s="221"/>
      <c r="AV2728" s="221"/>
      <c r="AW2728" s="221"/>
      <c r="AX2728" s="221"/>
      <c r="AY2728" s="221"/>
      <c r="AZ2728" s="221"/>
    </row>
    <row r="2729" spans="1:52" x14ac:dyDescent="0.15">
      <c r="A2729" s="278"/>
      <c r="B2729" s="274"/>
      <c r="C2729" s="340"/>
      <c r="D2729" s="340"/>
      <c r="E2729" s="341"/>
      <c r="F2729" s="341"/>
      <c r="G2729" s="341"/>
      <c r="H2729" s="341"/>
      <c r="I2729" s="341"/>
      <c r="J2729" s="341"/>
      <c r="AH2729" s="221"/>
      <c r="AI2729" s="221"/>
      <c r="AJ2729" s="221"/>
      <c r="AK2729" s="221"/>
      <c r="AL2729" s="221"/>
      <c r="AM2729" s="221"/>
      <c r="AN2729" s="221"/>
      <c r="AO2729" s="221"/>
      <c r="AP2729" s="221"/>
      <c r="AQ2729" s="219"/>
      <c r="AR2729" s="219"/>
      <c r="AS2729" s="221"/>
      <c r="AT2729" s="221"/>
      <c r="AU2729" s="221"/>
      <c r="AV2729" s="221"/>
      <c r="AW2729" s="221"/>
      <c r="AX2729" s="221"/>
      <c r="AY2729" s="221"/>
      <c r="AZ2729" s="221"/>
    </row>
    <row r="2730" spans="1:52" x14ac:dyDescent="0.15">
      <c r="A2730" s="278"/>
      <c r="B2730" s="274"/>
      <c r="C2730" s="340"/>
      <c r="D2730" s="340"/>
      <c r="E2730" s="341"/>
      <c r="F2730" s="341"/>
      <c r="G2730" s="341"/>
      <c r="H2730" s="341"/>
      <c r="I2730" s="341"/>
      <c r="J2730" s="341"/>
      <c r="AH2730" s="221"/>
      <c r="AI2730" s="221"/>
      <c r="AJ2730" s="221"/>
      <c r="AK2730" s="221"/>
      <c r="AL2730" s="221"/>
      <c r="AM2730" s="221"/>
      <c r="AN2730" s="221"/>
      <c r="AO2730" s="221"/>
      <c r="AP2730" s="221"/>
      <c r="AQ2730" s="219"/>
      <c r="AR2730" s="219"/>
      <c r="AS2730" s="221"/>
      <c r="AT2730" s="221"/>
      <c r="AU2730" s="221"/>
      <c r="AV2730" s="221"/>
      <c r="AW2730" s="221"/>
      <c r="AX2730" s="221"/>
      <c r="AY2730" s="221"/>
      <c r="AZ2730" s="221"/>
    </row>
    <row r="2731" spans="1:52" x14ac:dyDescent="0.15">
      <c r="A2731" s="278"/>
      <c r="B2731" s="274"/>
      <c r="C2731" s="340"/>
      <c r="D2731" s="340"/>
      <c r="E2731" s="341"/>
      <c r="F2731" s="341"/>
      <c r="G2731" s="341"/>
      <c r="H2731" s="341"/>
      <c r="I2731" s="341"/>
      <c r="J2731" s="341"/>
      <c r="AH2731" s="221"/>
      <c r="AI2731" s="221"/>
      <c r="AJ2731" s="221"/>
      <c r="AK2731" s="221"/>
      <c r="AL2731" s="221"/>
      <c r="AM2731" s="221"/>
      <c r="AN2731" s="221"/>
      <c r="AO2731" s="221"/>
      <c r="AP2731" s="221"/>
      <c r="AQ2731" s="219"/>
      <c r="AR2731" s="219"/>
      <c r="AS2731" s="221"/>
      <c r="AT2731" s="221"/>
      <c r="AU2731" s="221"/>
      <c r="AV2731" s="221"/>
      <c r="AW2731" s="221"/>
      <c r="AX2731" s="221"/>
      <c r="AY2731" s="221"/>
      <c r="AZ2731" s="221"/>
    </row>
    <row r="2732" spans="1:52" x14ac:dyDescent="0.15">
      <c r="A2732" s="278"/>
      <c r="B2732" s="274"/>
      <c r="C2732" s="340"/>
      <c r="D2732" s="340"/>
      <c r="E2732" s="341"/>
      <c r="F2732" s="341"/>
      <c r="G2732" s="341"/>
      <c r="H2732" s="341"/>
      <c r="I2732" s="341"/>
      <c r="J2732" s="341"/>
      <c r="AH2732" s="221"/>
      <c r="AI2732" s="221"/>
      <c r="AJ2732" s="221"/>
      <c r="AK2732" s="221"/>
      <c r="AL2732" s="221"/>
      <c r="AM2732" s="221"/>
      <c r="AN2732" s="221"/>
      <c r="AO2732" s="221"/>
      <c r="AP2732" s="221"/>
      <c r="AQ2732" s="219"/>
      <c r="AR2732" s="219"/>
      <c r="AS2732" s="221"/>
      <c r="AT2732" s="221"/>
      <c r="AU2732" s="221"/>
      <c r="AV2732" s="221"/>
      <c r="AW2732" s="221"/>
      <c r="AX2732" s="221"/>
      <c r="AY2732" s="221"/>
      <c r="AZ2732" s="221"/>
    </row>
    <row r="2733" spans="1:52" x14ac:dyDescent="0.15">
      <c r="A2733" s="278"/>
      <c r="B2733" s="274"/>
      <c r="C2733" s="340"/>
      <c r="D2733" s="340"/>
      <c r="E2733" s="341"/>
      <c r="F2733" s="341"/>
      <c r="G2733" s="341"/>
      <c r="H2733" s="341"/>
      <c r="I2733" s="341"/>
      <c r="J2733" s="341"/>
      <c r="AH2733" s="221"/>
      <c r="AI2733" s="221"/>
      <c r="AJ2733" s="221"/>
      <c r="AK2733" s="221"/>
      <c r="AL2733" s="221"/>
      <c r="AM2733" s="221"/>
      <c r="AN2733" s="221"/>
      <c r="AO2733" s="221"/>
      <c r="AP2733" s="221"/>
      <c r="AQ2733" s="219"/>
      <c r="AR2733" s="219"/>
      <c r="AS2733" s="221"/>
      <c r="AT2733" s="221"/>
      <c r="AU2733" s="221"/>
      <c r="AV2733" s="221"/>
      <c r="AW2733" s="221"/>
      <c r="AX2733" s="221"/>
      <c r="AY2733" s="221"/>
      <c r="AZ2733" s="221"/>
    </row>
    <row r="2734" spans="1:52" x14ac:dyDescent="0.15">
      <c r="A2734" s="278"/>
      <c r="B2734" s="274"/>
      <c r="C2734" s="340"/>
      <c r="D2734" s="340"/>
      <c r="E2734" s="341"/>
      <c r="F2734" s="341"/>
      <c r="G2734" s="341"/>
      <c r="H2734" s="341"/>
      <c r="I2734" s="341"/>
      <c r="J2734" s="341"/>
      <c r="AH2734" s="221"/>
      <c r="AI2734" s="221"/>
      <c r="AJ2734" s="221"/>
      <c r="AK2734" s="221"/>
      <c r="AL2734" s="221"/>
      <c r="AM2734" s="221"/>
      <c r="AN2734" s="221"/>
      <c r="AO2734" s="221"/>
      <c r="AP2734" s="221"/>
      <c r="AQ2734" s="219"/>
      <c r="AR2734" s="219"/>
      <c r="AS2734" s="221"/>
      <c r="AT2734" s="221"/>
      <c r="AU2734" s="221"/>
      <c r="AV2734" s="221"/>
      <c r="AW2734" s="221"/>
      <c r="AX2734" s="221"/>
      <c r="AY2734" s="221"/>
      <c r="AZ2734" s="221"/>
    </row>
    <row r="2735" spans="1:52" x14ac:dyDescent="0.15">
      <c r="A2735" s="278"/>
      <c r="B2735" s="274"/>
      <c r="C2735" s="340"/>
      <c r="D2735" s="340"/>
      <c r="E2735" s="341"/>
      <c r="F2735" s="341"/>
      <c r="G2735" s="341"/>
      <c r="H2735" s="341"/>
      <c r="I2735" s="341"/>
      <c r="J2735" s="341"/>
      <c r="AH2735" s="221"/>
      <c r="AI2735" s="221"/>
      <c r="AJ2735" s="221"/>
      <c r="AK2735" s="221"/>
      <c r="AL2735" s="221"/>
      <c r="AM2735" s="221"/>
      <c r="AN2735" s="221"/>
      <c r="AO2735" s="221"/>
      <c r="AP2735" s="221"/>
      <c r="AQ2735" s="219"/>
      <c r="AR2735" s="219"/>
      <c r="AS2735" s="221"/>
      <c r="AT2735" s="221"/>
      <c r="AU2735" s="221"/>
      <c r="AV2735" s="221"/>
      <c r="AW2735" s="221"/>
      <c r="AX2735" s="221"/>
      <c r="AY2735" s="221"/>
      <c r="AZ2735" s="221"/>
    </row>
    <row r="2736" spans="1:52" x14ac:dyDescent="0.15">
      <c r="A2736" s="278"/>
      <c r="B2736" s="274"/>
      <c r="C2736" s="340"/>
      <c r="D2736" s="340"/>
      <c r="E2736" s="341"/>
      <c r="F2736" s="341"/>
      <c r="G2736" s="341"/>
      <c r="H2736" s="341"/>
      <c r="I2736" s="341"/>
      <c r="J2736" s="341"/>
      <c r="AH2736" s="221"/>
      <c r="AI2736" s="221"/>
      <c r="AJ2736" s="221"/>
      <c r="AK2736" s="221"/>
      <c r="AL2736" s="221"/>
      <c r="AM2736" s="221"/>
      <c r="AN2736" s="221"/>
      <c r="AO2736" s="221"/>
      <c r="AP2736" s="221"/>
      <c r="AQ2736" s="219"/>
      <c r="AR2736" s="219"/>
      <c r="AS2736" s="221"/>
      <c r="AT2736" s="221"/>
      <c r="AU2736" s="221"/>
      <c r="AV2736" s="221"/>
      <c r="AW2736" s="221"/>
      <c r="AX2736" s="221"/>
      <c r="AY2736" s="221"/>
      <c r="AZ2736" s="221"/>
    </row>
    <row r="2737" spans="1:52" x14ac:dyDescent="0.15">
      <c r="A2737" s="278"/>
      <c r="B2737" s="274"/>
      <c r="C2737" s="340"/>
      <c r="D2737" s="340"/>
      <c r="E2737" s="341"/>
      <c r="F2737" s="341"/>
      <c r="G2737" s="341"/>
      <c r="H2737" s="341"/>
      <c r="I2737" s="341"/>
      <c r="J2737" s="341"/>
      <c r="AH2737" s="221"/>
      <c r="AI2737" s="221"/>
      <c r="AJ2737" s="221"/>
      <c r="AK2737" s="221"/>
      <c r="AL2737" s="221"/>
      <c r="AM2737" s="221"/>
      <c r="AN2737" s="221"/>
      <c r="AO2737" s="221"/>
      <c r="AP2737" s="221"/>
      <c r="AQ2737" s="219"/>
      <c r="AR2737" s="219"/>
      <c r="AS2737" s="221"/>
      <c r="AT2737" s="221"/>
      <c r="AU2737" s="221"/>
      <c r="AV2737" s="221"/>
      <c r="AW2737" s="221"/>
      <c r="AX2737" s="221"/>
      <c r="AY2737" s="221"/>
      <c r="AZ2737" s="221"/>
    </row>
    <row r="2738" spans="1:52" x14ac:dyDescent="0.15">
      <c r="A2738" s="278"/>
      <c r="B2738" s="274"/>
      <c r="C2738" s="340"/>
      <c r="D2738" s="340"/>
      <c r="E2738" s="341"/>
      <c r="F2738" s="341"/>
      <c r="G2738" s="341"/>
      <c r="H2738" s="341"/>
      <c r="I2738" s="341"/>
      <c r="J2738" s="341"/>
      <c r="AH2738" s="221"/>
      <c r="AI2738" s="221"/>
      <c r="AJ2738" s="221"/>
      <c r="AK2738" s="221"/>
      <c r="AL2738" s="221"/>
      <c r="AM2738" s="221"/>
      <c r="AN2738" s="221"/>
      <c r="AO2738" s="221"/>
      <c r="AP2738" s="221"/>
      <c r="AQ2738" s="219"/>
      <c r="AR2738" s="219"/>
      <c r="AS2738" s="221"/>
      <c r="AT2738" s="221"/>
      <c r="AU2738" s="221"/>
      <c r="AV2738" s="221"/>
      <c r="AW2738" s="221"/>
      <c r="AX2738" s="221"/>
      <c r="AY2738" s="221"/>
      <c r="AZ2738" s="221"/>
    </row>
    <row r="2739" spans="1:52" x14ac:dyDescent="0.15">
      <c r="A2739" s="278"/>
      <c r="B2739" s="274"/>
      <c r="C2739" s="340"/>
      <c r="D2739" s="340"/>
      <c r="E2739" s="341"/>
      <c r="F2739" s="341"/>
      <c r="G2739" s="341"/>
      <c r="H2739" s="341"/>
      <c r="I2739" s="341"/>
      <c r="J2739" s="341"/>
      <c r="AH2739" s="221"/>
      <c r="AI2739" s="221"/>
      <c r="AJ2739" s="221"/>
      <c r="AK2739" s="221"/>
      <c r="AL2739" s="221"/>
      <c r="AM2739" s="221"/>
      <c r="AN2739" s="221"/>
      <c r="AO2739" s="221"/>
      <c r="AP2739" s="221"/>
      <c r="AQ2739" s="219"/>
      <c r="AR2739" s="219"/>
      <c r="AS2739" s="221"/>
      <c r="AT2739" s="221"/>
      <c r="AU2739" s="221"/>
      <c r="AV2739" s="221"/>
      <c r="AW2739" s="221"/>
      <c r="AX2739" s="221"/>
      <c r="AY2739" s="221"/>
      <c r="AZ2739" s="221"/>
    </row>
    <row r="2740" spans="1:52" x14ac:dyDescent="0.15">
      <c r="A2740" s="278"/>
      <c r="B2740" s="274"/>
      <c r="C2740" s="340"/>
      <c r="D2740" s="340"/>
      <c r="E2740" s="341"/>
      <c r="F2740" s="341"/>
      <c r="G2740" s="341"/>
      <c r="H2740" s="341"/>
      <c r="I2740" s="341"/>
      <c r="J2740" s="341"/>
      <c r="AH2740" s="221"/>
      <c r="AI2740" s="221"/>
      <c r="AJ2740" s="221"/>
      <c r="AK2740" s="221"/>
      <c r="AL2740" s="221"/>
      <c r="AM2740" s="221"/>
      <c r="AN2740" s="221"/>
      <c r="AO2740" s="221"/>
      <c r="AP2740" s="221"/>
      <c r="AQ2740" s="219"/>
      <c r="AR2740" s="219"/>
      <c r="AS2740" s="221"/>
      <c r="AT2740" s="221"/>
      <c r="AU2740" s="221"/>
      <c r="AV2740" s="221"/>
      <c r="AW2740" s="221"/>
      <c r="AX2740" s="221"/>
      <c r="AY2740" s="221"/>
      <c r="AZ2740" s="221"/>
    </row>
    <row r="2741" spans="1:52" x14ac:dyDescent="0.15">
      <c r="A2741" s="278"/>
      <c r="B2741" s="274"/>
      <c r="C2741" s="340"/>
      <c r="D2741" s="340"/>
      <c r="E2741" s="341"/>
      <c r="F2741" s="341"/>
      <c r="G2741" s="341"/>
      <c r="H2741" s="341"/>
      <c r="I2741" s="341"/>
      <c r="J2741" s="341"/>
      <c r="AH2741" s="221"/>
      <c r="AI2741" s="221"/>
      <c r="AJ2741" s="221"/>
      <c r="AK2741" s="221"/>
      <c r="AL2741" s="221"/>
      <c r="AM2741" s="221"/>
      <c r="AN2741" s="221"/>
      <c r="AO2741" s="221"/>
      <c r="AP2741" s="221"/>
      <c r="AQ2741" s="219"/>
      <c r="AR2741" s="219"/>
      <c r="AS2741" s="221"/>
      <c r="AT2741" s="221"/>
      <c r="AU2741" s="221"/>
      <c r="AV2741" s="221"/>
      <c r="AW2741" s="221"/>
      <c r="AX2741" s="221"/>
      <c r="AY2741" s="221"/>
      <c r="AZ2741" s="221"/>
    </row>
    <row r="2742" spans="1:52" x14ac:dyDescent="0.15">
      <c r="A2742" s="278"/>
      <c r="B2742" s="274"/>
      <c r="C2742" s="340"/>
      <c r="D2742" s="340"/>
      <c r="E2742" s="341"/>
      <c r="F2742" s="341"/>
      <c r="G2742" s="341"/>
      <c r="H2742" s="341"/>
      <c r="I2742" s="341"/>
      <c r="J2742" s="341"/>
      <c r="AH2742" s="221"/>
      <c r="AI2742" s="221"/>
      <c r="AJ2742" s="221"/>
      <c r="AK2742" s="221"/>
      <c r="AL2742" s="221"/>
      <c r="AM2742" s="221"/>
      <c r="AN2742" s="221"/>
      <c r="AO2742" s="221"/>
      <c r="AP2742" s="221"/>
      <c r="AQ2742" s="219"/>
      <c r="AR2742" s="219"/>
      <c r="AS2742" s="221"/>
      <c r="AT2742" s="221"/>
      <c r="AU2742" s="221"/>
      <c r="AV2742" s="221"/>
      <c r="AW2742" s="221"/>
      <c r="AX2742" s="221"/>
      <c r="AY2742" s="221"/>
      <c r="AZ2742" s="221"/>
    </row>
    <row r="2743" spans="1:52" x14ac:dyDescent="0.15">
      <c r="A2743" s="278"/>
      <c r="B2743" s="274"/>
      <c r="C2743" s="340"/>
      <c r="D2743" s="340"/>
      <c r="E2743" s="341"/>
      <c r="F2743" s="341"/>
      <c r="G2743" s="341"/>
      <c r="H2743" s="341"/>
      <c r="I2743" s="341"/>
      <c r="J2743" s="341"/>
      <c r="AH2743" s="221"/>
      <c r="AI2743" s="221"/>
      <c r="AJ2743" s="221"/>
      <c r="AK2743" s="221"/>
      <c r="AL2743" s="221"/>
      <c r="AM2743" s="221"/>
      <c r="AN2743" s="221"/>
      <c r="AO2743" s="221"/>
      <c r="AP2743" s="221"/>
      <c r="AQ2743" s="219"/>
      <c r="AR2743" s="219"/>
      <c r="AS2743" s="221"/>
      <c r="AT2743" s="221"/>
      <c r="AU2743" s="221"/>
      <c r="AV2743" s="221"/>
      <c r="AW2743" s="221"/>
      <c r="AX2743" s="221"/>
      <c r="AY2743" s="221"/>
      <c r="AZ2743" s="221"/>
    </row>
    <row r="2744" spans="1:52" x14ac:dyDescent="0.15">
      <c r="A2744" s="278"/>
      <c r="B2744" s="274"/>
      <c r="C2744" s="340"/>
      <c r="D2744" s="340"/>
      <c r="E2744" s="341"/>
      <c r="F2744" s="341"/>
      <c r="G2744" s="341"/>
      <c r="H2744" s="341"/>
      <c r="I2744" s="341"/>
      <c r="J2744" s="341"/>
      <c r="AH2744" s="221"/>
      <c r="AI2744" s="221"/>
      <c r="AJ2744" s="221"/>
      <c r="AK2744" s="221"/>
      <c r="AL2744" s="221"/>
      <c r="AM2744" s="221"/>
      <c r="AN2744" s="221"/>
      <c r="AO2744" s="221"/>
      <c r="AP2744" s="221"/>
      <c r="AQ2744" s="219"/>
      <c r="AR2744" s="219"/>
      <c r="AS2744" s="221"/>
      <c r="AT2744" s="221"/>
      <c r="AU2744" s="221"/>
      <c r="AV2744" s="221"/>
      <c r="AW2744" s="221"/>
      <c r="AX2744" s="221"/>
      <c r="AY2744" s="221"/>
      <c r="AZ2744" s="221"/>
    </row>
    <row r="2745" spans="1:52" x14ac:dyDescent="0.15">
      <c r="A2745" s="278"/>
      <c r="B2745" s="274"/>
      <c r="C2745" s="340"/>
      <c r="D2745" s="340"/>
      <c r="E2745" s="341"/>
      <c r="F2745" s="341"/>
      <c r="G2745" s="341"/>
      <c r="H2745" s="341"/>
      <c r="I2745" s="341"/>
      <c r="J2745" s="341"/>
      <c r="AH2745" s="221"/>
      <c r="AI2745" s="221"/>
      <c r="AJ2745" s="221"/>
      <c r="AK2745" s="221"/>
      <c r="AL2745" s="221"/>
      <c r="AM2745" s="221"/>
      <c r="AN2745" s="221"/>
      <c r="AO2745" s="221"/>
      <c r="AP2745" s="221"/>
      <c r="AQ2745" s="219"/>
      <c r="AR2745" s="219"/>
      <c r="AS2745" s="221"/>
      <c r="AT2745" s="221"/>
      <c r="AU2745" s="221"/>
      <c r="AV2745" s="221"/>
      <c r="AW2745" s="221"/>
      <c r="AX2745" s="221"/>
      <c r="AY2745" s="221"/>
      <c r="AZ2745" s="221"/>
    </row>
    <row r="2746" spans="1:52" x14ac:dyDescent="0.15">
      <c r="A2746" s="278"/>
      <c r="B2746" s="274"/>
      <c r="C2746" s="340"/>
      <c r="D2746" s="340"/>
      <c r="E2746" s="341"/>
      <c r="F2746" s="341"/>
      <c r="G2746" s="341"/>
      <c r="H2746" s="341"/>
      <c r="I2746" s="341"/>
      <c r="J2746" s="341"/>
      <c r="AH2746" s="221"/>
      <c r="AI2746" s="221"/>
      <c r="AJ2746" s="221"/>
      <c r="AK2746" s="221"/>
      <c r="AL2746" s="221"/>
      <c r="AM2746" s="221"/>
      <c r="AN2746" s="221"/>
      <c r="AO2746" s="221"/>
      <c r="AP2746" s="221"/>
      <c r="AQ2746" s="219"/>
      <c r="AR2746" s="219"/>
      <c r="AS2746" s="221"/>
      <c r="AT2746" s="221"/>
      <c r="AU2746" s="221"/>
      <c r="AV2746" s="221"/>
      <c r="AW2746" s="221"/>
      <c r="AX2746" s="221"/>
      <c r="AY2746" s="221"/>
      <c r="AZ2746" s="221"/>
    </row>
    <row r="2747" spans="1:52" x14ac:dyDescent="0.15">
      <c r="A2747" s="278"/>
      <c r="B2747" s="274"/>
      <c r="C2747" s="340"/>
      <c r="D2747" s="340"/>
      <c r="E2747" s="341"/>
      <c r="F2747" s="341"/>
      <c r="G2747" s="341"/>
      <c r="H2747" s="341"/>
      <c r="I2747" s="341"/>
      <c r="J2747" s="341"/>
      <c r="AH2747" s="221"/>
      <c r="AI2747" s="221"/>
      <c r="AJ2747" s="221"/>
      <c r="AK2747" s="221"/>
      <c r="AL2747" s="221"/>
      <c r="AM2747" s="221"/>
      <c r="AN2747" s="221"/>
      <c r="AO2747" s="221"/>
      <c r="AP2747" s="221"/>
      <c r="AQ2747" s="219"/>
      <c r="AR2747" s="219"/>
      <c r="AS2747" s="221"/>
      <c r="AT2747" s="221"/>
      <c r="AU2747" s="221"/>
      <c r="AV2747" s="221"/>
      <c r="AW2747" s="221"/>
      <c r="AX2747" s="221"/>
      <c r="AY2747" s="221"/>
      <c r="AZ2747" s="221"/>
    </row>
    <row r="2748" spans="1:52" x14ac:dyDescent="0.15">
      <c r="A2748" s="278"/>
      <c r="B2748" s="274"/>
      <c r="C2748" s="340"/>
      <c r="D2748" s="340"/>
      <c r="E2748" s="341"/>
      <c r="F2748" s="341"/>
      <c r="G2748" s="341"/>
      <c r="H2748" s="341"/>
      <c r="I2748" s="341"/>
      <c r="J2748" s="341"/>
      <c r="AH2748" s="221"/>
      <c r="AI2748" s="221"/>
      <c r="AJ2748" s="221"/>
      <c r="AK2748" s="221"/>
      <c r="AL2748" s="221"/>
      <c r="AM2748" s="221"/>
      <c r="AN2748" s="221"/>
      <c r="AO2748" s="221"/>
      <c r="AP2748" s="221"/>
      <c r="AQ2748" s="219"/>
      <c r="AR2748" s="219"/>
      <c r="AS2748" s="221"/>
      <c r="AT2748" s="221"/>
      <c r="AU2748" s="221"/>
      <c r="AV2748" s="221"/>
      <c r="AW2748" s="221"/>
      <c r="AX2748" s="221"/>
      <c r="AY2748" s="221"/>
      <c r="AZ2748" s="221"/>
    </row>
    <row r="2749" spans="1:52" x14ac:dyDescent="0.15">
      <c r="A2749" s="278"/>
      <c r="B2749" s="274"/>
      <c r="C2749" s="340"/>
      <c r="D2749" s="340"/>
      <c r="E2749" s="341"/>
      <c r="F2749" s="341"/>
      <c r="G2749" s="341"/>
      <c r="H2749" s="341"/>
      <c r="I2749" s="341"/>
      <c r="J2749" s="341"/>
      <c r="AH2749" s="221"/>
      <c r="AI2749" s="221"/>
      <c r="AJ2749" s="221"/>
      <c r="AK2749" s="221"/>
      <c r="AL2749" s="221"/>
      <c r="AM2749" s="221"/>
      <c r="AN2749" s="221"/>
      <c r="AO2749" s="221"/>
      <c r="AP2749" s="221"/>
      <c r="AQ2749" s="219"/>
      <c r="AR2749" s="219"/>
      <c r="AS2749" s="221"/>
      <c r="AT2749" s="221"/>
      <c r="AU2749" s="221"/>
      <c r="AV2749" s="221"/>
      <c r="AW2749" s="221"/>
      <c r="AX2749" s="221"/>
      <c r="AY2749" s="221"/>
      <c r="AZ2749" s="221"/>
    </row>
    <row r="2750" spans="1:52" x14ac:dyDescent="0.15">
      <c r="A2750" s="278"/>
      <c r="B2750" s="274"/>
      <c r="C2750" s="340"/>
      <c r="D2750" s="340"/>
      <c r="E2750" s="341"/>
      <c r="F2750" s="341"/>
      <c r="G2750" s="341"/>
      <c r="H2750" s="341"/>
      <c r="I2750" s="341"/>
      <c r="J2750" s="341"/>
      <c r="AH2750" s="221"/>
      <c r="AI2750" s="221"/>
      <c r="AJ2750" s="221"/>
      <c r="AK2750" s="221"/>
      <c r="AL2750" s="221"/>
      <c r="AM2750" s="221"/>
      <c r="AN2750" s="221"/>
      <c r="AO2750" s="221"/>
      <c r="AP2750" s="221"/>
      <c r="AQ2750" s="219"/>
      <c r="AR2750" s="219"/>
      <c r="AS2750" s="221"/>
      <c r="AT2750" s="221"/>
      <c r="AU2750" s="221"/>
      <c r="AV2750" s="221"/>
      <c r="AW2750" s="221"/>
      <c r="AX2750" s="221"/>
      <c r="AY2750" s="221"/>
      <c r="AZ2750" s="221"/>
    </row>
    <row r="2751" spans="1:52" x14ac:dyDescent="0.15">
      <c r="A2751" s="278"/>
      <c r="B2751" s="274"/>
      <c r="C2751" s="340"/>
      <c r="D2751" s="340"/>
      <c r="E2751" s="341"/>
      <c r="F2751" s="341"/>
      <c r="G2751" s="341"/>
      <c r="H2751" s="341"/>
      <c r="I2751" s="341"/>
      <c r="J2751" s="341"/>
      <c r="AH2751" s="221"/>
      <c r="AI2751" s="221"/>
      <c r="AJ2751" s="221"/>
      <c r="AK2751" s="221"/>
      <c r="AL2751" s="221"/>
      <c r="AM2751" s="221"/>
      <c r="AN2751" s="221"/>
      <c r="AO2751" s="221"/>
      <c r="AP2751" s="221"/>
      <c r="AQ2751" s="219"/>
      <c r="AR2751" s="219"/>
      <c r="AS2751" s="221"/>
      <c r="AT2751" s="221"/>
      <c r="AU2751" s="221"/>
      <c r="AV2751" s="221"/>
      <c r="AW2751" s="221"/>
      <c r="AX2751" s="221"/>
      <c r="AY2751" s="221"/>
      <c r="AZ2751" s="221"/>
    </row>
    <row r="2752" spans="1:52" x14ac:dyDescent="0.15">
      <c r="A2752" s="278"/>
      <c r="B2752" s="274"/>
      <c r="C2752" s="340"/>
      <c r="D2752" s="340"/>
      <c r="E2752" s="341"/>
      <c r="F2752" s="341"/>
      <c r="G2752" s="341"/>
      <c r="H2752" s="341"/>
      <c r="I2752" s="341"/>
      <c r="J2752" s="341"/>
      <c r="AH2752" s="221"/>
      <c r="AI2752" s="221"/>
      <c r="AJ2752" s="221"/>
      <c r="AK2752" s="221"/>
      <c r="AL2752" s="221"/>
      <c r="AM2752" s="221"/>
      <c r="AN2752" s="221"/>
      <c r="AO2752" s="221"/>
      <c r="AP2752" s="221"/>
      <c r="AQ2752" s="219"/>
      <c r="AR2752" s="219"/>
      <c r="AS2752" s="221"/>
      <c r="AT2752" s="221"/>
      <c r="AU2752" s="221"/>
      <c r="AV2752" s="221"/>
      <c r="AW2752" s="221"/>
      <c r="AX2752" s="221"/>
      <c r="AY2752" s="221"/>
      <c r="AZ2752" s="221"/>
    </row>
    <row r="2753" spans="1:52" x14ac:dyDescent="0.15">
      <c r="A2753" s="278"/>
      <c r="B2753" s="274"/>
      <c r="C2753" s="340"/>
      <c r="D2753" s="340"/>
      <c r="E2753" s="341"/>
      <c r="F2753" s="341"/>
      <c r="G2753" s="341"/>
      <c r="H2753" s="341"/>
      <c r="I2753" s="341"/>
      <c r="J2753" s="341"/>
      <c r="AH2753" s="221"/>
      <c r="AI2753" s="221"/>
      <c r="AJ2753" s="221"/>
      <c r="AK2753" s="221"/>
      <c r="AL2753" s="221"/>
      <c r="AM2753" s="221"/>
      <c r="AN2753" s="221"/>
      <c r="AO2753" s="221"/>
      <c r="AP2753" s="221"/>
      <c r="AQ2753" s="219"/>
      <c r="AR2753" s="219"/>
      <c r="AS2753" s="221"/>
      <c r="AT2753" s="221"/>
      <c r="AU2753" s="221"/>
      <c r="AV2753" s="221"/>
      <c r="AW2753" s="221"/>
      <c r="AX2753" s="221"/>
      <c r="AY2753" s="221"/>
      <c r="AZ2753" s="221"/>
    </row>
    <row r="2754" spans="1:52" x14ac:dyDescent="0.15">
      <c r="A2754" s="278"/>
      <c r="B2754" s="274"/>
      <c r="C2754" s="340"/>
      <c r="D2754" s="340"/>
      <c r="E2754" s="341"/>
      <c r="F2754" s="341"/>
      <c r="G2754" s="341"/>
      <c r="H2754" s="341"/>
      <c r="I2754" s="341"/>
      <c r="J2754" s="341"/>
      <c r="AH2754" s="221"/>
      <c r="AI2754" s="221"/>
      <c r="AJ2754" s="221"/>
      <c r="AK2754" s="221"/>
      <c r="AL2754" s="221"/>
      <c r="AM2754" s="221"/>
      <c r="AN2754" s="221"/>
      <c r="AO2754" s="221"/>
      <c r="AP2754" s="221"/>
      <c r="AQ2754" s="219"/>
      <c r="AR2754" s="219"/>
      <c r="AS2754" s="221"/>
      <c r="AT2754" s="221"/>
      <c r="AU2754" s="221"/>
      <c r="AV2754" s="221"/>
      <c r="AW2754" s="221"/>
      <c r="AX2754" s="221"/>
      <c r="AY2754" s="221"/>
      <c r="AZ2754" s="221"/>
    </row>
    <row r="2755" spans="1:52" x14ac:dyDescent="0.15">
      <c r="A2755" s="278"/>
      <c r="B2755" s="274"/>
      <c r="C2755" s="340"/>
      <c r="D2755" s="340"/>
      <c r="E2755" s="341"/>
      <c r="F2755" s="341"/>
      <c r="G2755" s="341"/>
      <c r="H2755" s="341"/>
      <c r="I2755" s="341"/>
      <c r="J2755" s="341"/>
      <c r="AH2755" s="221"/>
      <c r="AI2755" s="221"/>
      <c r="AJ2755" s="221"/>
      <c r="AK2755" s="221"/>
      <c r="AL2755" s="221"/>
      <c r="AM2755" s="221"/>
      <c r="AN2755" s="221"/>
      <c r="AO2755" s="221"/>
      <c r="AP2755" s="221"/>
      <c r="AQ2755" s="219"/>
      <c r="AR2755" s="219"/>
      <c r="AS2755" s="221"/>
      <c r="AT2755" s="221"/>
      <c r="AU2755" s="221"/>
      <c r="AV2755" s="221"/>
      <c r="AW2755" s="221"/>
      <c r="AX2755" s="221"/>
      <c r="AY2755" s="221"/>
      <c r="AZ2755" s="221"/>
    </row>
    <row r="2756" spans="1:52" x14ac:dyDescent="0.15">
      <c r="A2756" s="278"/>
      <c r="B2756" s="274"/>
      <c r="C2756" s="340"/>
      <c r="D2756" s="340"/>
      <c r="E2756" s="341"/>
      <c r="F2756" s="341"/>
      <c r="G2756" s="341"/>
      <c r="H2756" s="341"/>
      <c r="I2756" s="341"/>
      <c r="J2756" s="341"/>
      <c r="AH2756" s="221"/>
      <c r="AI2756" s="221"/>
      <c r="AJ2756" s="221"/>
      <c r="AK2756" s="221"/>
      <c r="AL2756" s="221"/>
      <c r="AM2756" s="221"/>
      <c r="AN2756" s="221"/>
      <c r="AO2756" s="221"/>
      <c r="AP2756" s="221"/>
      <c r="AQ2756" s="219"/>
      <c r="AR2756" s="219"/>
      <c r="AS2756" s="221"/>
      <c r="AT2756" s="221"/>
      <c r="AU2756" s="221"/>
      <c r="AV2756" s="221"/>
      <c r="AW2756" s="221"/>
      <c r="AX2756" s="221"/>
      <c r="AY2756" s="221"/>
      <c r="AZ2756" s="221"/>
    </row>
    <row r="2757" spans="1:52" x14ac:dyDescent="0.15">
      <c r="A2757" s="278"/>
      <c r="B2757" s="274"/>
      <c r="C2757" s="340"/>
      <c r="D2757" s="340"/>
      <c r="E2757" s="341"/>
      <c r="F2757" s="341"/>
      <c r="G2757" s="341"/>
      <c r="H2757" s="341"/>
      <c r="I2757" s="341"/>
      <c r="J2757" s="341"/>
      <c r="AH2757" s="221"/>
      <c r="AI2757" s="221"/>
      <c r="AJ2757" s="221"/>
      <c r="AK2757" s="221"/>
      <c r="AL2757" s="221"/>
      <c r="AM2757" s="221"/>
      <c r="AN2757" s="221"/>
      <c r="AO2757" s="221"/>
      <c r="AP2757" s="221"/>
      <c r="AQ2757" s="219"/>
      <c r="AR2757" s="219"/>
      <c r="AS2757" s="221"/>
      <c r="AT2757" s="221"/>
      <c r="AU2757" s="221"/>
      <c r="AV2757" s="221"/>
      <c r="AW2757" s="221"/>
      <c r="AX2757" s="221"/>
      <c r="AY2757" s="221"/>
      <c r="AZ2757" s="221"/>
    </row>
    <row r="2758" spans="1:52" x14ac:dyDescent="0.15">
      <c r="A2758" s="278"/>
      <c r="B2758" s="274"/>
      <c r="C2758" s="340"/>
      <c r="D2758" s="340"/>
      <c r="E2758" s="341"/>
      <c r="F2758" s="341"/>
      <c r="G2758" s="341"/>
      <c r="H2758" s="341"/>
      <c r="I2758" s="341"/>
      <c r="J2758" s="341"/>
      <c r="AH2758" s="221"/>
      <c r="AI2758" s="221"/>
      <c r="AJ2758" s="221"/>
      <c r="AK2758" s="221"/>
      <c r="AL2758" s="221"/>
      <c r="AM2758" s="221"/>
      <c r="AN2758" s="221"/>
      <c r="AO2758" s="221"/>
      <c r="AP2758" s="221"/>
      <c r="AQ2758" s="219"/>
      <c r="AR2758" s="219"/>
      <c r="AS2758" s="221"/>
      <c r="AT2758" s="221"/>
      <c r="AU2758" s="221"/>
      <c r="AV2758" s="221"/>
      <c r="AW2758" s="221"/>
      <c r="AX2758" s="221"/>
      <c r="AY2758" s="221"/>
      <c r="AZ2758" s="221"/>
    </row>
    <row r="2759" spans="1:52" x14ac:dyDescent="0.15">
      <c r="A2759" s="278"/>
      <c r="B2759" s="274"/>
      <c r="C2759" s="340"/>
      <c r="D2759" s="340"/>
      <c r="E2759" s="341"/>
      <c r="F2759" s="341"/>
      <c r="G2759" s="341"/>
      <c r="H2759" s="341"/>
      <c r="I2759" s="341"/>
      <c r="J2759" s="341"/>
      <c r="AH2759" s="221"/>
      <c r="AI2759" s="221"/>
      <c r="AJ2759" s="221"/>
      <c r="AK2759" s="221"/>
      <c r="AL2759" s="221"/>
      <c r="AM2759" s="221"/>
      <c r="AN2759" s="221"/>
      <c r="AO2759" s="221"/>
      <c r="AP2759" s="221"/>
      <c r="AQ2759" s="219"/>
      <c r="AR2759" s="219"/>
      <c r="AS2759" s="221"/>
      <c r="AT2759" s="221"/>
      <c r="AU2759" s="221"/>
      <c r="AV2759" s="221"/>
      <c r="AW2759" s="221"/>
      <c r="AX2759" s="221"/>
      <c r="AY2759" s="221"/>
      <c r="AZ2759" s="221"/>
    </row>
    <row r="2760" spans="1:52" x14ac:dyDescent="0.15">
      <c r="A2760" s="278"/>
      <c r="B2760" s="274"/>
      <c r="C2760" s="340"/>
      <c r="D2760" s="340"/>
      <c r="E2760" s="341"/>
      <c r="F2760" s="341"/>
      <c r="G2760" s="341"/>
      <c r="H2760" s="341"/>
      <c r="I2760" s="341"/>
      <c r="J2760" s="341"/>
      <c r="AH2760" s="221"/>
      <c r="AI2760" s="221"/>
      <c r="AJ2760" s="221"/>
      <c r="AK2760" s="221"/>
      <c r="AL2760" s="221"/>
      <c r="AM2760" s="221"/>
      <c r="AN2760" s="221"/>
      <c r="AO2760" s="221"/>
      <c r="AP2760" s="221"/>
      <c r="AQ2760" s="219"/>
      <c r="AR2760" s="219"/>
      <c r="AS2760" s="221"/>
      <c r="AT2760" s="221"/>
      <c r="AU2760" s="221"/>
      <c r="AV2760" s="221"/>
      <c r="AW2760" s="221"/>
      <c r="AX2760" s="221"/>
      <c r="AY2760" s="221"/>
      <c r="AZ2760" s="221"/>
    </row>
    <row r="2761" spans="1:52" x14ac:dyDescent="0.15">
      <c r="A2761" s="278"/>
      <c r="B2761" s="274"/>
      <c r="C2761" s="340"/>
      <c r="D2761" s="340"/>
      <c r="E2761" s="341"/>
      <c r="F2761" s="341"/>
      <c r="G2761" s="341"/>
      <c r="H2761" s="341"/>
      <c r="I2761" s="341"/>
      <c r="J2761" s="341"/>
      <c r="AH2761" s="221"/>
      <c r="AI2761" s="221"/>
      <c r="AJ2761" s="221"/>
      <c r="AK2761" s="221"/>
      <c r="AL2761" s="221"/>
      <c r="AM2761" s="221"/>
      <c r="AN2761" s="221"/>
      <c r="AO2761" s="221"/>
      <c r="AP2761" s="221"/>
      <c r="AQ2761" s="219"/>
      <c r="AR2761" s="219"/>
      <c r="AS2761" s="221"/>
      <c r="AT2761" s="221"/>
      <c r="AU2761" s="221"/>
      <c r="AV2761" s="221"/>
      <c r="AW2761" s="221"/>
      <c r="AX2761" s="221"/>
      <c r="AY2761" s="221"/>
      <c r="AZ2761" s="221"/>
    </row>
    <row r="2762" spans="1:52" x14ac:dyDescent="0.15">
      <c r="A2762" s="278"/>
      <c r="B2762" s="274"/>
      <c r="C2762" s="340"/>
      <c r="D2762" s="340"/>
      <c r="E2762" s="341"/>
      <c r="F2762" s="341"/>
      <c r="G2762" s="341"/>
      <c r="H2762" s="341"/>
      <c r="I2762" s="341"/>
      <c r="J2762" s="341"/>
      <c r="AH2762" s="221"/>
      <c r="AI2762" s="221"/>
      <c r="AJ2762" s="221"/>
      <c r="AK2762" s="221"/>
      <c r="AL2762" s="221"/>
      <c r="AM2762" s="221"/>
      <c r="AN2762" s="221"/>
      <c r="AO2762" s="221"/>
      <c r="AP2762" s="221"/>
      <c r="AQ2762" s="219"/>
      <c r="AR2762" s="219"/>
      <c r="AS2762" s="221"/>
      <c r="AT2762" s="221"/>
      <c r="AU2762" s="221"/>
      <c r="AV2762" s="221"/>
      <c r="AW2762" s="221"/>
      <c r="AX2762" s="221"/>
      <c r="AY2762" s="221"/>
      <c r="AZ2762" s="221"/>
    </row>
    <row r="2763" spans="1:52" x14ac:dyDescent="0.15">
      <c r="A2763" s="278"/>
      <c r="B2763" s="274"/>
      <c r="C2763" s="340"/>
      <c r="D2763" s="340"/>
      <c r="E2763" s="341"/>
      <c r="F2763" s="341"/>
      <c r="G2763" s="341"/>
      <c r="H2763" s="341"/>
      <c r="I2763" s="341"/>
      <c r="J2763" s="341"/>
      <c r="AH2763" s="221"/>
      <c r="AI2763" s="221"/>
      <c r="AJ2763" s="221"/>
      <c r="AK2763" s="221"/>
      <c r="AL2763" s="221"/>
      <c r="AM2763" s="221"/>
      <c r="AN2763" s="221"/>
      <c r="AO2763" s="221"/>
      <c r="AP2763" s="221"/>
      <c r="AQ2763" s="219"/>
      <c r="AR2763" s="219"/>
      <c r="AS2763" s="221"/>
      <c r="AT2763" s="221"/>
      <c r="AU2763" s="221"/>
      <c r="AV2763" s="221"/>
      <c r="AW2763" s="221"/>
      <c r="AX2763" s="221"/>
      <c r="AY2763" s="221"/>
      <c r="AZ2763" s="221"/>
    </row>
    <row r="2764" spans="1:52" x14ac:dyDescent="0.15">
      <c r="A2764" s="278"/>
      <c r="B2764" s="274"/>
      <c r="C2764" s="340"/>
      <c r="D2764" s="340"/>
      <c r="E2764" s="341"/>
      <c r="F2764" s="341"/>
      <c r="G2764" s="341"/>
      <c r="H2764" s="341"/>
      <c r="I2764" s="341"/>
      <c r="J2764" s="341"/>
      <c r="AH2764" s="221"/>
      <c r="AI2764" s="221"/>
      <c r="AJ2764" s="221"/>
      <c r="AK2764" s="221"/>
      <c r="AL2764" s="221"/>
      <c r="AM2764" s="221"/>
      <c r="AN2764" s="221"/>
      <c r="AO2764" s="221"/>
      <c r="AP2764" s="221"/>
      <c r="AQ2764" s="219"/>
      <c r="AR2764" s="219"/>
      <c r="AS2764" s="221"/>
      <c r="AT2764" s="221"/>
      <c r="AU2764" s="221"/>
      <c r="AV2764" s="221"/>
      <c r="AW2764" s="221"/>
      <c r="AX2764" s="221"/>
      <c r="AY2764" s="221"/>
      <c r="AZ2764" s="221"/>
    </row>
    <row r="2765" spans="1:52" x14ac:dyDescent="0.15">
      <c r="A2765" s="278"/>
      <c r="B2765" s="274"/>
      <c r="C2765" s="340"/>
      <c r="D2765" s="340"/>
      <c r="E2765" s="341"/>
      <c r="F2765" s="341"/>
      <c r="G2765" s="341"/>
      <c r="H2765" s="341"/>
      <c r="I2765" s="341"/>
      <c r="J2765" s="341"/>
      <c r="AH2765" s="221"/>
      <c r="AI2765" s="221"/>
      <c r="AJ2765" s="221"/>
      <c r="AK2765" s="221"/>
      <c r="AL2765" s="221"/>
      <c r="AM2765" s="221"/>
      <c r="AN2765" s="221"/>
      <c r="AO2765" s="221"/>
      <c r="AP2765" s="221"/>
      <c r="AQ2765" s="219"/>
      <c r="AR2765" s="219"/>
      <c r="AS2765" s="221"/>
      <c r="AT2765" s="221"/>
      <c r="AU2765" s="221"/>
      <c r="AV2765" s="221"/>
      <c r="AW2765" s="221"/>
      <c r="AX2765" s="221"/>
      <c r="AY2765" s="221"/>
      <c r="AZ2765" s="221"/>
    </row>
    <row r="2766" spans="1:52" x14ac:dyDescent="0.15">
      <c r="A2766" s="278"/>
      <c r="B2766" s="274"/>
      <c r="C2766" s="340"/>
      <c r="D2766" s="340"/>
      <c r="E2766" s="341"/>
      <c r="F2766" s="341"/>
      <c r="G2766" s="341"/>
      <c r="H2766" s="341"/>
      <c r="I2766" s="341"/>
      <c r="J2766" s="341"/>
      <c r="AH2766" s="221"/>
      <c r="AI2766" s="221"/>
      <c r="AJ2766" s="221"/>
      <c r="AK2766" s="221"/>
      <c r="AL2766" s="221"/>
      <c r="AM2766" s="221"/>
      <c r="AN2766" s="221"/>
      <c r="AO2766" s="221"/>
      <c r="AP2766" s="221"/>
      <c r="AQ2766" s="219"/>
      <c r="AR2766" s="219"/>
      <c r="AS2766" s="221"/>
      <c r="AT2766" s="221"/>
      <c r="AU2766" s="221"/>
      <c r="AV2766" s="221"/>
      <c r="AW2766" s="221"/>
      <c r="AX2766" s="221"/>
      <c r="AY2766" s="221"/>
      <c r="AZ2766" s="221"/>
    </row>
    <row r="2767" spans="1:52" x14ac:dyDescent="0.15">
      <c r="A2767" s="278"/>
      <c r="B2767" s="274"/>
      <c r="C2767" s="340"/>
      <c r="D2767" s="340"/>
      <c r="E2767" s="341"/>
      <c r="F2767" s="341"/>
      <c r="G2767" s="341"/>
      <c r="H2767" s="341"/>
      <c r="I2767" s="341"/>
      <c r="J2767" s="341"/>
      <c r="AH2767" s="221"/>
      <c r="AI2767" s="221"/>
      <c r="AJ2767" s="221"/>
      <c r="AK2767" s="221"/>
      <c r="AL2767" s="221"/>
      <c r="AM2767" s="221"/>
      <c r="AN2767" s="221"/>
      <c r="AO2767" s="221"/>
      <c r="AP2767" s="221"/>
      <c r="AQ2767" s="219"/>
      <c r="AR2767" s="219"/>
      <c r="AS2767" s="221"/>
      <c r="AT2767" s="221"/>
      <c r="AU2767" s="221"/>
      <c r="AV2767" s="221"/>
      <c r="AW2767" s="221"/>
      <c r="AX2767" s="221"/>
      <c r="AY2767" s="221"/>
      <c r="AZ2767" s="221"/>
    </row>
    <row r="2768" spans="1:52" x14ac:dyDescent="0.15">
      <c r="A2768" s="278"/>
      <c r="B2768" s="274"/>
      <c r="C2768" s="340"/>
      <c r="D2768" s="340"/>
      <c r="E2768" s="341"/>
      <c r="F2768" s="341"/>
      <c r="G2768" s="341"/>
      <c r="H2768" s="341"/>
      <c r="I2768" s="341"/>
      <c r="J2768" s="341"/>
      <c r="AH2768" s="221"/>
      <c r="AI2768" s="221"/>
      <c r="AJ2768" s="221"/>
      <c r="AK2768" s="221"/>
      <c r="AL2768" s="221"/>
      <c r="AM2768" s="221"/>
      <c r="AN2768" s="221"/>
      <c r="AO2768" s="221"/>
      <c r="AP2768" s="221"/>
      <c r="AQ2768" s="219"/>
      <c r="AR2768" s="219"/>
      <c r="AS2768" s="221"/>
      <c r="AT2768" s="221"/>
      <c r="AU2768" s="221"/>
      <c r="AV2768" s="221"/>
      <c r="AW2768" s="221"/>
      <c r="AX2768" s="221"/>
      <c r="AY2768" s="221"/>
      <c r="AZ2768" s="221"/>
    </row>
    <row r="2769" spans="1:52" x14ac:dyDescent="0.15">
      <c r="A2769" s="278"/>
      <c r="B2769" s="274"/>
      <c r="C2769" s="340"/>
      <c r="D2769" s="340"/>
      <c r="E2769" s="341"/>
      <c r="F2769" s="341"/>
      <c r="G2769" s="341"/>
      <c r="H2769" s="341"/>
      <c r="I2769" s="341"/>
      <c r="J2769" s="341"/>
      <c r="AH2769" s="221"/>
      <c r="AI2769" s="221"/>
      <c r="AJ2769" s="221"/>
      <c r="AK2769" s="221"/>
      <c r="AL2769" s="221"/>
      <c r="AM2769" s="221"/>
      <c r="AN2769" s="221"/>
      <c r="AO2769" s="221"/>
      <c r="AP2769" s="221"/>
      <c r="AQ2769" s="219"/>
      <c r="AR2769" s="219"/>
      <c r="AS2769" s="221"/>
      <c r="AT2769" s="221"/>
      <c r="AU2769" s="221"/>
      <c r="AV2769" s="221"/>
      <c r="AW2769" s="221"/>
      <c r="AX2769" s="221"/>
      <c r="AY2769" s="221"/>
      <c r="AZ2769" s="221"/>
    </row>
    <row r="2770" spans="1:52" x14ac:dyDescent="0.15">
      <c r="A2770" s="278"/>
      <c r="B2770" s="274"/>
      <c r="C2770" s="340"/>
      <c r="D2770" s="340"/>
      <c r="E2770" s="341"/>
      <c r="F2770" s="341"/>
      <c r="G2770" s="341"/>
      <c r="H2770" s="341"/>
      <c r="I2770" s="341"/>
      <c r="J2770" s="341"/>
      <c r="AH2770" s="221"/>
      <c r="AI2770" s="221"/>
      <c r="AJ2770" s="221"/>
      <c r="AK2770" s="221"/>
      <c r="AL2770" s="221"/>
      <c r="AM2770" s="221"/>
      <c r="AN2770" s="221"/>
      <c r="AO2770" s="221"/>
      <c r="AP2770" s="221"/>
      <c r="AQ2770" s="219"/>
      <c r="AR2770" s="219"/>
      <c r="AS2770" s="221"/>
      <c r="AT2770" s="221"/>
      <c r="AU2770" s="221"/>
      <c r="AV2770" s="221"/>
      <c r="AW2770" s="221"/>
      <c r="AX2770" s="221"/>
      <c r="AY2770" s="221"/>
      <c r="AZ2770" s="221"/>
    </row>
    <row r="2771" spans="1:52" x14ac:dyDescent="0.15">
      <c r="A2771" s="278"/>
      <c r="B2771" s="274"/>
      <c r="C2771" s="340"/>
      <c r="D2771" s="340"/>
      <c r="E2771" s="341"/>
      <c r="F2771" s="341"/>
      <c r="G2771" s="341"/>
      <c r="H2771" s="341"/>
      <c r="I2771" s="341"/>
      <c r="J2771" s="341"/>
      <c r="AH2771" s="221"/>
      <c r="AI2771" s="221"/>
      <c r="AJ2771" s="221"/>
      <c r="AK2771" s="221"/>
      <c r="AL2771" s="221"/>
      <c r="AM2771" s="221"/>
      <c r="AN2771" s="221"/>
      <c r="AO2771" s="221"/>
      <c r="AP2771" s="221"/>
      <c r="AQ2771" s="219"/>
      <c r="AR2771" s="219"/>
      <c r="AS2771" s="221"/>
      <c r="AT2771" s="221"/>
      <c r="AU2771" s="221"/>
      <c r="AV2771" s="221"/>
      <c r="AW2771" s="221"/>
      <c r="AX2771" s="221"/>
      <c r="AY2771" s="221"/>
      <c r="AZ2771" s="221"/>
    </row>
    <row r="2772" spans="1:52" x14ac:dyDescent="0.15">
      <c r="A2772" s="278"/>
      <c r="B2772" s="274"/>
      <c r="C2772" s="340"/>
      <c r="D2772" s="340"/>
      <c r="E2772" s="341"/>
      <c r="F2772" s="341"/>
      <c r="G2772" s="341"/>
      <c r="H2772" s="341"/>
      <c r="I2772" s="341"/>
      <c r="J2772" s="341"/>
      <c r="AH2772" s="221"/>
      <c r="AI2772" s="221"/>
      <c r="AJ2772" s="221"/>
      <c r="AK2772" s="221"/>
      <c r="AL2772" s="221"/>
      <c r="AM2772" s="221"/>
      <c r="AN2772" s="221"/>
      <c r="AO2772" s="221"/>
      <c r="AP2772" s="221"/>
      <c r="AQ2772" s="219"/>
      <c r="AR2772" s="219"/>
      <c r="AS2772" s="221"/>
      <c r="AT2772" s="221"/>
      <c r="AU2772" s="221"/>
      <c r="AV2772" s="221"/>
      <c r="AW2772" s="221"/>
      <c r="AX2772" s="221"/>
      <c r="AY2772" s="221"/>
      <c r="AZ2772" s="221"/>
    </row>
    <row r="2773" spans="1:52" x14ac:dyDescent="0.15">
      <c r="A2773" s="278"/>
      <c r="B2773" s="274"/>
      <c r="C2773" s="340"/>
      <c r="D2773" s="340"/>
      <c r="E2773" s="341"/>
      <c r="F2773" s="341"/>
      <c r="G2773" s="341"/>
      <c r="H2773" s="341"/>
      <c r="I2773" s="341"/>
      <c r="J2773" s="341"/>
      <c r="AH2773" s="221"/>
      <c r="AI2773" s="221"/>
      <c r="AJ2773" s="221"/>
      <c r="AK2773" s="221"/>
      <c r="AL2773" s="221"/>
      <c r="AM2773" s="221"/>
      <c r="AN2773" s="221"/>
      <c r="AO2773" s="221"/>
      <c r="AP2773" s="221"/>
      <c r="AQ2773" s="219"/>
      <c r="AR2773" s="219"/>
      <c r="AS2773" s="221"/>
      <c r="AT2773" s="221"/>
      <c r="AU2773" s="221"/>
      <c r="AV2773" s="221"/>
      <c r="AW2773" s="221"/>
      <c r="AX2773" s="221"/>
      <c r="AY2773" s="221"/>
      <c r="AZ2773" s="221"/>
    </row>
    <row r="2774" spans="1:52" x14ac:dyDescent="0.15">
      <c r="A2774" s="278"/>
      <c r="B2774" s="274"/>
      <c r="C2774" s="340"/>
      <c r="D2774" s="340"/>
      <c r="E2774" s="341"/>
      <c r="F2774" s="341"/>
      <c r="G2774" s="341"/>
      <c r="H2774" s="341"/>
      <c r="I2774" s="341"/>
      <c r="J2774" s="341"/>
      <c r="AH2774" s="221"/>
      <c r="AI2774" s="221"/>
      <c r="AJ2774" s="221"/>
      <c r="AK2774" s="221"/>
      <c r="AL2774" s="221"/>
      <c r="AM2774" s="221"/>
      <c r="AN2774" s="221"/>
      <c r="AO2774" s="221"/>
      <c r="AP2774" s="221"/>
      <c r="AQ2774" s="219"/>
      <c r="AR2774" s="219"/>
      <c r="AS2774" s="221"/>
      <c r="AT2774" s="221"/>
      <c r="AU2774" s="221"/>
      <c r="AV2774" s="221"/>
      <c r="AW2774" s="221"/>
      <c r="AX2774" s="221"/>
      <c r="AY2774" s="221"/>
      <c r="AZ2774" s="221"/>
    </row>
    <row r="2775" spans="1:52" x14ac:dyDescent="0.15">
      <c r="A2775" s="278"/>
      <c r="B2775" s="274"/>
      <c r="C2775" s="340"/>
      <c r="D2775" s="340"/>
      <c r="E2775" s="341"/>
      <c r="F2775" s="341"/>
      <c r="G2775" s="341"/>
      <c r="H2775" s="341"/>
      <c r="I2775" s="341"/>
      <c r="J2775" s="341"/>
      <c r="AH2775" s="221"/>
      <c r="AI2775" s="221"/>
      <c r="AJ2775" s="221"/>
      <c r="AK2775" s="221"/>
      <c r="AL2775" s="221"/>
      <c r="AM2775" s="221"/>
      <c r="AN2775" s="221"/>
      <c r="AO2775" s="221"/>
      <c r="AP2775" s="221"/>
      <c r="AQ2775" s="219"/>
      <c r="AR2775" s="219"/>
      <c r="AS2775" s="221"/>
      <c r="AT2775" s="221"/>
      <c r="AU2775" s="221"/>
      <c r="AV2775" s="221"/>
      <c r="AW2775" s="221"/>
      <c r="AX2775" s="221"/>
      <c r="AY2775" s="221"/>
      <c r="AZ2775" s="221"/>
    </row>
    <row r="2776" spans="1:52" x14ac:dyDescent="0.15">
      <c r="A2776" s="278"/>
      <c r="B2776" s="274"/>
      <c r="C2776" s="340"/>
      <c r="D2776" s="340"/>
      <c r="E2776" s="341"/>
      <c r="F2776" s="341"/>
      <c r="G2776" s="341"/>
      <c r="H2776" s="341"/>
      <c r="I2776" s="341"/>
      <c r="J2776" s="341"/>
      <c r="AH2776" s="221"/>
      <c r="AI2776" s="221"/>
      <c r="AJ2776" s="221"/>
      <c r="AK2776" s="221"/>
      <c r="AL2776" s="221"/>
      <c r="AM2776" s="221"/>
      <c r="AN2776" s="221"/>
      <c r="AO2776" s="221"/>
      <c r="AP2776" s="221"/>
      <c r="AQ2776" s="219"/>
      <c r="AR2776" s="219"/>
      <c r="AS2776" s="221"/>
      <c r="AT2776" s="221"/>
      <c r="AU2776" s="221"/>
      <c r="AV2776" s="221"/>
      <c r="AW2776" s="221"/>
      <c r="AX2776" s="221"/>
      <c r="AY2776" s="221"/>
      <c r="AZ2776" s="221"/>
    </row>
    <row r="2777" spans="1:52" x14ac:dyDescent="0.15">
      <c r="A2777" s="278"/>
      <c r="B2777" s="274"/>
      <c r="C2777" s="340"/>
      <c r="D2777" s="340"/>
      <c r="E2777" s="341"/>
      <c r="F2777" s="341"/>
      <c r="G2777" s="341"/>
      <c r="H2777" s="341"/>
      <c r="I2777" s="341"/>
      <c r="J2777" s="341"/>
      <c r="AH2777" s="221"/>
      <c r="AI2777" s="221"/>
      <c r="AJ2777" s="221"/>
      <c r="AK2777" s="221"/>
      <c r="AL2777" s="221"/>
      <c r="AM2777" s="221"/>
      <c r="AN2777" s="221"/>
      <c r="AO2777" s="221"/>
      <c r="AP2777" s="221"/>
      <c r="AQ2777" s="219"/>
      <c r="AR2777" s="219"/>
      <c r="AS2777" s="221"/>
      <c r="AT2777" s="221"/>
      <c r="AU2777" s="221"/>
      <c r="AV2777" s="221"/>
      <c r="AW2777" s="221"/>
      <c r="AX2777" s="221"/>
      <c r="AY2777" s="221"/>
      <c r="AZ2777" s="221"/>
    </row>
    <row r="2778" spans="1:52" x14ac:dyDescent="0.15">
      <c r="A2778" s="278"/>
      <c r="B2778" s="274"/>
      <c r="C2778" s="340"/>
      <c r="D2778" s="340"/>
      <c r="E2778" s="341"/>
      <c r="F2778" s="341"/>
      <c r="G2778" s="341"/>
      <c r="H2778" s="341"/>
      <c r="I2778" s="341"/>
      <c r="J2778" s="341"/>
      <c r="AH2778" s="221"/>
      <c r="AI2778" s="221"/>
      <c r="AJ2778" s="221"/>
      <c r="AK2778" s="221"/>
      <c r="AL2778" s="221"/>
      <c r="AM2778" s="221"/>
      <c r="AN2778" s="221"/>
      <c r="AO2778" s="221"/>
      <c r="AP2778" s="221"/>
      <c r="AQ2778" s="219"/>
      <c r="AR2778" s="219"/>
      <c r="AS2778" s="221"/>
      <c r="AT2778" s="221"/>
      <c r="AU2778" s="221"/>
      <c r="AV2778" s="221"/>
      <c r="AW2778" s="221"/>
      <c r="AX2778" s="221"/>
      <c r="AY2778" s="221"/>
      <c r="AZ2778" s="221"/>
    </row>
    <row r="2779" spans="1:52" x14ac:dyDescent="0.15">
      <c r="A2779" s="278"/>
      <c r="B2779" s="274"/>
      <c r="C2779" s="340"/>
      <c r="D2779" s="340"/>
      <c r="E2779" s="341"/>
      <c r="F2779" s="341"/>
      <c r="G2779" s="341"/>
      <c r="H2779" s="341"/>
      <c r="I2779" s="341"/>
      <c r="J2779" s="341"/>
      <c r="AH2779" s="221"/>
      <c r="AI2779" s="221"/>
      <c r="AJ2779" s="221"/>
      <c r="AK2779" s="221"/>
      <c r="AL2779" s="221"/>
      <c r="AM2779" s="221"/>
      <c r="AN2779" s="221"/>
      <c r="AO2779" s="221"/>
      <c r="AP2779" s="221"/>
      <c r="AQ2779" s="219"/>
      <c r="AR2779" s="219"/>
      <c r="AS2779" s="221"/>
      <c r="AT2779" s="221"/>
      <c r="AU2779" s="221"/>
      <c r="AV2779" s="221"/>
      <c r="AW2779" s="221"/>
      <c r="AX2779" s="221"/>
      <c r="AY2779" s="221"/>
      <c r="AZ2779" s="221"/>
    </row>
    <row r="2780" spans="1:52" x14ac:dyDescent="0.15">
      <c r="A2780" s="278"/>
      <c r="B2780" s="274"/>
      <c r="C2780" s="340"/>
      <c r="D2780" s="340"/>
      <c r="E2780" s="341"/>
      <c r="F2780" s="341"/>
      <c r="G2780" s="341"/>
      <c r="H2780" s="341"/>
      <c r="I2780" s="341"/>
      <c r="J2780" s="341"/>
      <c r="AH2780" s="221"/>
      <c r="AI2780" s="221"/>
      <c r="AJ2780" s="221"/>
      <c r="AK2780" s="221"/>
      <c r="AL2780" s="221"/>
      <c r="AM2780" s="221"/>
      <c r="AN2780" s="221"/>
      <c r="AO2780" s="221"/>
      <c r="AP2780" s="221"/>
      <c r="AQ2780" s="219"/>
      <c r="AR2780" s="219"/>
      <c r="AS2780" s="221"/>
      <c r="AT2780" s="221"/>
      <c r="AU2780" s="221"/>
      <c r="AV2780" s="221"/>
      <c r="AW2780" s="221"/>
      <c r="AX2780" s="221"/>
      <c r="AY2780" s="221"/>
      <c r="AZ2780" s="221"/>
    </row>
    <row r="2781" spans="1:52" x14ac:dyDescent="0.15">
      <c r="A2781" s="278"/>
      <c r="B2781" s="274"/>
      <c r="C2781" s="340"/>
      <c r="D2781" s="340"/>
      <c r="E2781" s="341"/>
      <c r="F2781" s="341"/>
      <c r="G2781" s="341"/>
      <c r="H2781" s="341"/>
      <c r="I2781" s="341"/>
      <c r="J2781" s="341"/>
      <c r="AH2781" s="221"/>
      <c r="AI2781" s="221"/>
      <c r="AJ2781" s="221"/>
      <c r="AK2781" s="221"/>
      <c r="AL2781" s="221"/>
      <c r="AM2781" s="221"/>
      <c r="AN2781" s="221"/>
      <c r="AO2781" s="221"/>
      <c r="AP2781" s="221"/>
      <c r="AQ2781" s="219"/>
      <c r="AR2781" s="219"/>
      <c r="AS2781" s="221"/>
      <c r="AT2781" s="221"/>
      <c r="AU2781" s="221"/>
      <c r="AV2781" s="221"/>
      <c r="AW2781" s="221"/>
      <c r="AX2781" s="221"/>
      <c r="AY2781" s="221"/>
      <c r="AZ2781" s="221"/>
    </row>
    <row r="2782" spans="1:52" x14ac:dyDescent="0.15">
      <c r="A2782" s="278"/>
      <c r="B2782" s="274"/>
      <c r="C2782" s="340"/>
      <c r="D2782" s="340"/>
      <c r="E2782" s="341"/>
      <c r="F2782" s="341"/>
      <c r="G2782" s="341"/>
      <c r="H2782" s="341"/>
      <c r="I2782" s="341"/>
      <c r="J2782" s="341"/>
      <c r="AH2782" s="221"/>
      <c r="AI2782" s="221"/>
      <c r="AJ2782" s="221"/>
      <c r="AK2782" s="221"/>
      <c r="AL2782" s="221"/>
      <c r="AM2782" s="221"/>
      <c r="AN2782" s="221"/>
      <c r="AO2782" s="221"/>
      <c r="AP2782" s="221"/>
      <c r="AQ2782" s="219"/>
      <c r="AR2782" s="219"/>
      <c r="AS2782" s="221"/>
      <c r="AT2782" s="221"/>
      <c r="AU2782" s="221"/>
      <c r="AV2782" s="221"/>
      <c r="AW2782" s="221"/>
      <c r="AX2782" s="221"/>
      <c r="AY2782" s="221"/>
      <c r="AZ2782" s="221"/>
    </row>
    <row r="2783" spans="1:52" x14ac:dyDescent="0.15">
      <c r="A2783" s="278"/>
      <c r="B2783" s="274"/>
      <c r="C2783" s="340"/>
      <c r="D2783" s="340"/>
      <c r="E2783" s="341"/>
      <c r="F2783" s="341"/>
      <c r="G2783" s="341"/>
      <c r="H2783" s="341"/>
      <c r="I2783" s="341"/>
      <c r="J2783" s="341"/>
      <c r="AH2783" s="221"/>
      <c r="AI2783" s="221"/>
      <c r="AJ2783" s="221"/>
      <c r="AK2783" s="221"/>
      <c r="AL2783" s="221"/>
      <c r="AM2783" s="221"/>
      <c r="AN2783" s="221"/>
      <c r="AO2783" s="221"/>
      <c r="AP2783" s="221"/>
      <c r="AQ2783" s="219"/>
      <c r="AR2783" s="219"/>
      <c r="AS2783" s="221"/>
      <c r="AT2783" s="221"/>
      <c r="AU2783" s="221"/>
      <c r="AV2783" s="221"/>
      <c r="AW2783" s="221"/>
      <c r="AX2783" s="221"/>
      <c r="AY2783" s="221"/>
      <c r="AZ2783" s="221"/>
    </row>
    <row r="2784" spans="1:52" x14ac:dyDescent="0.15">
      <c r="A2784" s="278"/>
      <c r="B2784" s="274"/>
      <c r="C2784" s="340"/>
      <c r="D2784" s="340"/>
      <c r="E2784" s="341"/>
      <c r="F2784" s="341"/>
      <c r="G2784" s="341"/>
      <c r="H2784" s="341"/>
      <c r="I2784" s="341"/>
      <c r="J2784" s="341"/>
      <c r="AH2784" s="221"/>
      <c r="AI2784" s="221"/>
      <c r="AJ2784" s="221"/>
      <c r="AK2784" s="221"/>
      <c r="AL2784" s="221"/>
      <c r="AM2784" s="221"/>
      <c r="AN2784" s="221"/>
      <c r="AO2784" s="221"/>
      <c r="AP2784" s="221"/>
      <c r="AQ2784" s="219"/>
      <c r="AR2784" s="219"/>
      <c r="AS2784" s="221"/>
      <c r="AT2784" s="221"/>
      <c r="AU2784" s="221"/>
      <c r="AV2784" s="221"/>
      <c r="AW2784" s="221"/>
      <c r="AX2784" s="221"/>
      <c r="AY2784" s="221"/>
      <c r="AZ2784" s="221"/>
    </row>
    <row r="2785" spans="1:52" x14ac:dyDescent="0.15">
      <c r="A2785" s="278"/>
      <c r="B2785" s="274"/>
      <c r="C2785" s="340"/>
      <c r="D2785" s="340"/>
      <c r="E2785" s="341"/>
      <c r="F2785" s="341"/>
      <c r="G2785" s="341"/>
      <c r="H2785" s="341"/>
      <c r="I2785" s="341"/>
      <c r="J2785" s="341"/>
      <c r="AH2785" s="221"/>
      <c r="AI2785" s="221"/>
      <c r="AJ2785" s="221"/>
      <c r="AK2785" s="221"/>
      <c r="AL2785" s="221"/>
      <c r="AM2785" s="221"/>
      <c r="AN2785" s="221"/>
      <c r="AO2785" s="221"/>
      <c r="AP2785" s="221"/>
      <c r="AQ2785" s="219"/>
      <c r="AR2785" s="219"/>
      <c r="AS2785" s="221"/>
      <c r="AT2785" s="221"/>
      <c r="AU2785" s="221"/>
      <c r="AV2785" s="221"/>
      <c r="AW2785" s="221"/>
      <c r="AX2785" s="221"/>
      <c r="AY2785" s="221"/>
      <c r="AZ2785" s="221"/>
    </row>
    <row r="2786" spans="1:52" x14ac:dyDescent="0.15">
      <c r="A2786" s="278"/>
      <c r="B2786" s="274"/>
      <c r="C2786" s="340"/>
      <c r="D2786" s="340"/>
      <c r="E2786" s="341"/>
      <c r="F2786" s="341"/>
      <c r="G2786" s="341"/>
      <c r="H2786" s="341"/>
      <c r="I2786" s="341"/>
      <c r="J2786" s="341"/>
      <c r="AH2786" s="221"/>
      <c r="AI2786" s="221"/>
      <c r="AJ2786" s="221"/>
      <c r="AK2786" s="221"/>
      <c r="AL2786" s="221"/>
      <c r="AM2786" s="221"/>
      <c r="AN2786" s="221"/>
      <c r="AO2786" s="221"/>
      <c r="AP2786" s="221"/>
      <c r="AQ2786" s="219"/>
      <c r="AR2786" s="219"/>
      <c r="AS2786" s="221"/>
      <c r="AT2786" s="221"/>
      <c r="AU2786" s="221"/>
      <c r="AV2786" s="221"/>
      <c r="AW2786" s="221"/>
      <c r="AX2786" s="221"/>
      <c r="AY2786" s="221"/>
      <c r="AZ2786" s="221"/>
    </row>
    <row r="2787" spans="1:52" x14ac:dyDescent="0.15">
      <c r="A2787" s="278"/>
      <c r="B2787" s="274"/>
      <c r="C2787" s="340"/>
      <c r="D2787" s="340"/>
      <c r="E2787" s="341"/>
      <c r="F2787" s="341"/>
      <c r="G2787" s="341"/>
      <c r="H2787" s="341"/>
      <c r="I2787" s="341"/>
      <c r="J2787" s="341"/>
      <c r="AH2787" s="221"/>
      <c r="AI2787" s="221"/>
      <c r="AJ2787" s="221"/>
      <c r="AK2787" s="221"/>
      <c r="AL2787" s="221"/>
      <c r="AM2787" s="221"/>
      <c r="AN2787" s="221"/>
      <c r="AO2787" s="221"/>
      <c r="AP2787" s="221"/>
      <c r="AQ2787" s="219"/>
      <c r="AR2787" s="219"/>
      <c r="AS2787" s="221"/>
      <c r="AT2787" s="221"/>
      <c r="AU2787" s="221"/>
      <c r="AV2787" s="221"/>
      <c r="AW2787" s="221"/>
      <c r="AX2787" s="221"/>
      <c r="AY2787" s="221"/>
      <c r="AZ2787" s="221"/>
    </row>
    <row r="2788" spans="1:52" x14ac:dyDescent="0.15">
      <c r="A2788" s="278"/>
      <c r="B2788" s="274"/>
      <c r="C2788" s="340"/>
      <c r="D2788" s="340"/>
      <c r="E2788" s="341"/>
      <c r="F2788" s="341"/>
      <c r="G2788" s="341"/>
      <c r="H2788" s="341"/>
      <c r="I2788" s="341"/>
      <c r="J2788" s="341"/>
      <c r="AH2788" s="221"/>
      <c r="AI2788" s="221"/>
      <c r="AJ2788" s="221"/>
      <c r="AK2788" s="221"/>
      <c r="AL2788" s="221"/>
      <c r="AM2788" s="221"/>
      <c r="AN2788" s="221"/>
      <c r="AO2788" s="221"/>
      <c r="AP2788" s="221"/>
      <c r="AQ2788" s="219"/>
      <c r="AR2788" s="219"/>
      <c r="AS2788" s="221"/>
      <c r="AT2788" s="221"/>
      <c r="AU2788" s="221"/>
      <c r="AV2788" s="221"/>
      <c r="AW2788" s="221"/>
      <c r="AX2788" s="221"/>
      <c r="AY2788" s="221"/>
      <c r="AZ2788" s="221"/>
    </row>
    <row r="2789" spans="1:52" x14ac:dyDescent="0.15">
      <c r="A2789" s="278"/>
      <c r="B2789" s="274"/>
      <c r="C2789" s="340"/>
      <c r="D2789" s="340"/>
      <c r="E2789" s="341"/>
      <c r="F2789" s="341"/>
      <c r="G2789" s="341"/>
      <c r="H2789" s="341"/>
      <c r="I2789" s="341"/>
      <c r="J2789" s="341"/>
      <c r="AH2789" s="221"/>
      <c r="AI2789" s="221"/>
      <c r="AJ2789" s="221"/>
      <c r="AK2789" s="221"/>
      <c r="AL2789" s="221"/>
      <c r="AM2789" s="221"/>
      <c r="AN2789" s="221"/>
      <c r="AO2789" s="221"/>
      <c r="AP2789" s="221"/>
      <c r="AQ2789" s="219"/>
      <c r="AR2789" s="219"/>
      <c r="AS2789" s="221"/>
      <c r="AT2789" s="221"/>
      <c r="AU2789" s="221"/>
      <c r="AV2789" s="221"/>
      <c r="AW2789" s="221"/>
      <c r="AX2789" s="221"/>
      <c r="AY2789" s="221"/>
      <c r="AZ2789" s="221"/>
    </row>
    <row r="2790" spans="1:52" x14ac:dyDescent="0.15">
      <c r="A2790" s="278"/>
      <c r="B2790" s="274"/>
      <c r="C2790" s="340"/>
      <c r="D2790" s="340"/>
      <c r="E2790" s="341"/>
      <c r="F2790" s="341"/>
      <c r="G2790" s="341"/>
      <c r="H2790" s="341"/>
      <c r="I2790" s="341"/>
      <c r="J2790" s="341"/>
      <c r="AH2790" s="221"/>
      <c r="AI2790" s="221"/>
      <c r="AJ2790" s="221"/>
      <c r="AK2790" s="221"/>
      <c r="AL2790" s="221"/>
      <c r="AM2790" s="221"/>
      <c r="AN2790" s="221"/>
      <c r="AO2790" s="221"/>
      <c r="AP2790" s="221"/>
      <c r="AQ2790" s="219"/>
      <c r="AR2790" s="219"/>
      <c r="AS2790" s="221"/>
      <c r="AT2790" s="221"/>
      <c r="AU2790" s="221"/>
      <c r="AV2790" s="221"/>
      <c r="AW2790" s="221"/>
      <c r="AX2790" s="221"/>
      <c r="AY2790" s="221"/>
      <c r="AZ2790" s="221"/>
    </row>
    <row r="2791" spans="1:52" x14ac:dyDescent="0.15">
      <c r="A2791" s="278"/>
      <c r="B2791" s="274"/>
      <c r="C2791" s="340"/>
      <c r="D2791" s="340"/>
      <c r="E2791" s="341"/>
      <c r="F2791" s="341"/>
      <c r="G2791" s="341"/>
      <c r="H2791" s="341"/>
      <c r="I2791" s="341"/>
      <c r="J2791" s="341"/>
      <c r="AH2791" s="221"/>
      <c r="AI2791" s="221"/>
      <c r="AJ2791" s="221"/>
      <c r="AK2791" s="221"/>
      <c r="AL2791" s="221"/>
      <c r="AM2791" s="221"/>
      <c r="AN2791" s="221"/>
      <c r="AO2791" s="221"/>
      <c r="AP2791" s="221"/>
      <c r="AQ2791" s="219"/>
      <c r="AR2791" s="219"/>
      <c r="AS2791" s="221"/>
      <c r="AT2791" s="221"/>
      <c r="AU2791" s="221"/>
      <c r="AV2791" s="221"/>
      <c r="AW2791" s="221"/>
      <c r="AX2791" s="221"/>
      <c r="AY2791" s="221"/>
      <c r="AZ2791" s="221"/>
    </row>
    <row r="2792" spans="1:52" x14ac:dyDescent="0.15">
      <c r="A2792" s="278"/>
      <c r="B2792" s="274"/>
      <c r="C2792" s="340"/>
      <c r="D2792" s="340"/>
      <c r="E2792" s="341"/>
      <c r="F2792" s="341"/>
      <c r="G2792" s="341"/>
      <c r="H2792" s="341"/>
      <c r="I2792" s="341"/>
      <c r="J2792" s="341"/>
      <c r="AH2792" s="221"/>
      <c r="AI2792" s="221"/>
      <c r="AJ2792" s="221"/>
      <c r="AK2792" s="221"/>
      <c r="AL2792" s="221"/>
      <c r="AM2792" s="221"/>
      <c r="AN2792" s="221"/>
      <c r="AO2792" s="221"/>
      <c r="AP2792" s="221"/>
      <c r="AQ2792" s="219"/>
      <c r="AR2792" s="219"/>
      <c r="AS2792" s="221"/>
      <c r="AT2792" s="221"/>
      <c r="AU2792" s="221"/>
      <c r="AV2792" s="221"/>
      <c r="AW2792" s="221"/>
      <c r="AX2792" s="221"/>
      <c r="AY2792" s="221"/>
      <c r="AZ2792" s="221"/>
    </row>
    <row r="2793" spans="1:52" x14ac:dyDescent="0.15">
      <c r="A2793" s="278"/>
      <c r="B2793" s="274"/>
      <c r="C2793" s="340"/>
      <c r="D2793" s="340"/>
      <c r="E2793" s="341"/>
      <c r="F2793" s="341"/>
      <c r="G2793" s="341"/>
      <c r="H2793" s="341"/>
      <c r="I2793" s="341"/>
      <c r="J2793" s="341"/>
      <c r="AH2793" s="221"/>
      <c r="AI2793" s="221"/>
      <c r="AJ2793" s="221"/>
      <c r="AK2793" s="221"/>
      <c r="AL2793" s="221"/>
      <c r="AM2793" s="221"/>
      <c r="AN2793" s="221"/>
      <c r="AO2793" s="221"/>
      <c r="AP2793" s="221"/>
      <c r="AQ2793" s="219"/>
      <c r="AR2793" s="219"/>
      <c r="AS2793" s="221"/>
      <c r="AT2793" s="221"/>
      <c r="AU2793" s="221"/>
      <c r="AV2793" s="221"/>
      <c r="AW2793" s="221"/>
      <c r="AX2793" s="221"/>
      <c r="AY2793" s="221"/>
      <c r="AZ2793" s="221"/>
    </row>
    <row r="2794" spans="1:52" x14ac:dyDescent="0.15">
      <c r="A2794" s="278"/>
      <c r="B2794" s="274"/>
      <c r="C2794" s="340"/>
      <c r="D2794" s="340"/>
      <c r="E2794" s="341"/>
      <c r="F2794" s="341"/>
      <c r="G2794" s="341"/>
      <c r="H2794" s="341"/>
      <c r="I2794" s="341"/>
      <c r="J2794" s="341"/>
      <c r="AH2794" s="221"/>
      <c r="AI2794" s="221"/>
      <c r="AJ2794" s="221"/>
      <c r="AK2794" s="221"/>
      <c r="AL2794" s="221"/>
      <c r="AM2794" s="221"/>
      <c r="AN2794" s="221"/>
      <c r="AO2794" s="221"/>
      <c r="AP2794" s="221"/>
      <c r="AQ2794" s="219"/>
      <c r="AR2794" s="219"/>
      <c r="AS2794" s="221"/>
      <c r="AT2794" s="221"/>
      <c r="AU2794" s="221"/>
      <c r="AV2794" s="221"/>
      <c r="AW2794" s="221"/>
      <c r="AX2794" s="221"/>
      <c r="AY2794" s="221"/>
      <c r="AZ2794" s="221"/>
    </row>
    <row r="2795" spans="1:52" x14ac:dyDescent="0.15">
      <c r="A2795" s="278"/>
      <c r="B2795" s="274"/>
      <c r="C2795" s="340"/>
      <c r="D2795" s="340"/>
      <c r="E2795" s="341"/>
      <c r="F2795" s="341"/>
      <c r="G2795" s="341"/>
      <c r="H2795" s="341"/>
      <c r="I2795" s="341"/>
      <c r="J2795" s="341"/>
      <c r="AH2795" s="221"/>
      <c r="AI2795" s="221"/>
      <c r="AJ2795" s="221"/>
      <c r="AK2795" s="221"/>
      <c r="AL2795" s="221"/>
      <c r="AM2795" s="221"/>
      <c r="AN2795" s="221"/>
      <c r="AO2795" s="221"/>
      <c r="AP2795" s="221"/>
      <c r="AQ2795" s="219"/>
      <c r="AR2795" s="219"/>
      <c r="AS2795" s="221"/>
      <c r="AT2795" s="221"/>
      <c r="AU2795" s="221"/>
      <c r="AV2795" s="221"/>
      <c r="AW2795" s="221"/>
      <c r="AX2795" s="221"/>
      <c r="AY2795" s="221"/>
      <c r="AZ2795" s="221"/>
    </row>
    <row r="2796" spans="1:52" x14ac:dyDescent="0.15">
      <c r="A2796" s="278"/>
      <c r="B2796" s="274"/>
      <c r="C2796" s="340"/>
      <c r="D2796" s="340"/>
      <c r="E2796" s="341"/>
      <c r="F2796" s="341"/>
      <c r="G2796" s="341"/>
      <c r="H2796" s="341"/>
      <c r="I2796" s="341"/>
      <c r="J2796" s="341"/>
      <c r="AH2796" s="221"/>
      <c r="AI2796" s="221"/>
      <c r="AJ2796" s="221"/>
      <c r="AK2796" s="221"/>
      <c r="AL2796" s="221"/>
      <c r="AM2796" s="221"/>
      <c r="AN2796" s="221"/>
      <c r="AO2796" s="221"/>
      <c r="AP2796" s="221"/>
      <c r="AQ2796" s="219"/>
      <c r="AR2796" s="219"/>
      <c r="AS2796" s="221"/>
      <c r="AT2796" s="221"/>
      <c r="AU2796" s="221"/>
      <c r="AV2796" s="221"/>
      <c r="AW2796" s="221"/>
      <c r="AX2796" s="221"/>
      <c r="AY2796" s="221"/>
      <c r="AZ2796" s="221"/>
    </row>
    <row r="2797" spans="1:52" x14ac:dyDescent="0.15">
      <c r="A2797" s="278"/>
      <c r="B2797" s="274"/>
      <c r="C2797" s="340"/>
      <c r="D2797" s="340"/>
      <c r="E2797" s="341"/>
      <c r="F2797" s="341"/>
      <c r="G2797" s="341"/>
      <c r="H2797" s="341"/>
      <c r="I2797" s="341"/>
      <c r="J2797" s="341"/>
      <c r="AH2797" s="221"/>
      <c r="AI2797" s="221"/>
      <c r="AJ2797" s="221"/>
      <c r="AK2797" s="221"/>
      <c r="AL2797" s="221"/>
      <c r="AM2797" s="221"/>
      <c r="AN2797" s="221"/>
      <c r="AO2797" s="221"/>
      <c r="AP2797" s="221"/>
      <c r="AQ2797" s="219"/>
      <c r="AR2797" s="219"/>
      <c r="AS2797" s="221"/>
      <c r="AT2797" s="221"/>
      <c r="AU2797" s="221"/>
      <c r="AV2797" s="221"/>
      <c r="AW2797" s="221"/>
      <c r="AX2797" s="221"/>
      <c r="AY2797" s="221"/>
      <c r="AZ2797" s="221"/>
    </row>
    <row r="2798" spans="1:52" x14ac:dyDescent="0.15">
      <c r="A2798" s="278"/>
      <c r="B2798" s="274"/>
      <c r="C2798" s="340"/>
      <c r="D2798" s="340"/>
      <c r="E2798" s="341"/>
      <c r="F2798" s="341"/>
      <c r="G2798" s="341"/>
      <c r="H2798" s="341"/>
      <c r="I2798" s="341"/>
      <c r="J2798" s="341"/>
      <c r="AH2798" s="221"/>
      <c r="AI2798" s="221"/>
      <c r="AJ2798" s="221"/>
      <c r="AK2798" s="221"/>
      <c r="AL2798" s="221"/>
      <c r="AM2798" s="221"/>
      <c r="AN2798" s="221"/>
      <c r="AO2798" s="221"/>
      <c r="AP2798" s="221"/>
      <c r="AQ2798" s="219"/>
      <c r="AR2798" s="219"/>
      <c r="AS2798" s="221"/>
      <c r="AT2798" s="221"/>
      <c r="AU2798" s="221"/>
      <c r="AV2798" s="221"/>
      <c r="AW2798" s="221"/>
      <c r="AX2798" s="221"/>
      <c r="AY2798" s="221"/>
      <c r="AZ2798" s="221"/>
    </row>
    <row r="2799" spans="1:52" x14ac:dyDescent="0.15">
      <c r="A2799" s="278"/>
      <c r="B2799" s="274"/>
      <c r="C2799" s="340"/>
      <c r="D2799" s="340"/>
      <c r="E2799" s="341"/>
      <c r="F2799" s="341"/>
      <c r="G2799" s="341"/>
      <c r="H2799" s="341"/>
      <c r="I2799" s="341"/>
      <c r="J2799" s="341"/>
      <c r="AH2799" s="221"/>
      <c r="AI2799" s="221"/>
      <c r="AJ2799" s="221"/>
      <c r="AK2799" s="221"/>
      <c r="AL2799" s="221"/>
      <c r="AM2799" s="221"/>
      <c r="AN2799" s="221"/>
      <c r="AO2799" s="221"/>
      <c r="AP2799" s="221"/>
      <c r="AQ2799" s="219"/>
      <c r="AR2799" s="219"/>
      <c r="AS2799" s="221"/>
      <c r="AT2799" s="221"/>
      <c r="AU2799" s="221"/>
      <c r="AV2799" s="221"/>
      <c r="AW2799" s="221"/>
      <c r="AX2799" s="221"/>
      <c r="AY2799" s="221"/>
      <c r="AZ2799" s="221"/>
    </row>
    <row r="2800" spans="1:52" x14ac:dyDescent="0.15">
      <c r="A2800" s="278"/>
      <c r="B2800" s="274"/>
      <c r="C2800" s="340"/>
      <c r="D2800" s="340"/>
      <c r="E2800" s="341"/>
      <c r="F2800" s="341"/>
      <c r="G2800" s="341"/>
      <c r="H2800" s="341"/>
      <c r="I2800" s="341"/>
      <c r="J2800" s="341"/>
      <c r="AH2800" s="221"/>
      <c r="AI2800" s="221"/>
      <c r="AJ2800" s="221"/>
      <c r="AK2800" s="221"/>
      <c r="AL2800" s="221"/>
      <c r="AM2800" s="221"/>
      <c r="AN2800" s="221"/>
      <c r="AO2800" s="221"/>
      <c r="AP2800" s="221"/>
      <c r="AQ2800" s="219"/>
      <c r="AR2800" s="219"/>
      <c r="AS2800" s="221"/>
      <c r="AT2800" s="221"/>
      <c r="AU2800" s="221"/>
      <c r="AV2800" s="221"/>
      <c r="AW2800" s="221"/>
      <c r="AX2800" s="221"/>
      <c r="AY2800" s="221"/>
      <c r="AZ2800" s="221"/>
    </row>
    <row r="2801" spans="1:52" x14ac:dyDescent="0.15">
      <c r="A2801" s="278"/>
      <c r="B2801" s="274"/>
      <c r="C2801" s="340"/>
      <c r="D2801" s="340"/>
      <c r="E2801" s="341"/>
      <c r="F2801" s="341"/>
      <c r="G2801" s="341"/>
      <c r="H2801" s="341"/>
      <c r="I2801" s="341"/>
      <c r="J2801" s="341"/>
      <c r="AH2801" s="221"/>
      <c r="AI2801" s="221"/>
      <c r="AJ2801" s="221"/>
      <c r="AK2801" s="221"/>
      <c r="AL2801" s="221"/>
      <c r="AM2801" s="221"/>
      <c r="AN2801" s="221"/>
      <c r="AO2801" s="221"/>
      <c r="AP2801" s="221"/>
      <c r="AQ2801" s="219"/>
      <c r="AR2801" s="219"/>
      <c r="AS2801" s="221"/>
      <c r="AT2801" s="221"/>
      <c r="AU2801" s="221"/>
      <c r="AV2801" s="221"/>
      <c r="AW2801" s="221"/>
      <c r="AX2801" s="221"/>
      <c r="AY2801" s="221"/>
      <c r="AZ2801" s="221"/>
    </row>
    <row r="2802" spans="1:52" x14ac:dyDescent="0.15">
      <c r="A2802" s="278"/>
      <c r="B2802" s="274"/>
      <c r="C2802" s="340"/>
      <c r="D2802" s="340"/>
      <c r="E2802" s="341"/>
      <c r="F2802" s="341"/>
      <c r="G2802" s="341"/>
      <c r="H2802" s="341"/>
      <c r="I2802" s="341"/>
      <c r="J2802" s="341"/>
      <c r="AH2802" s="221"/>
      <c r="AI2802" s="221"/>
      <c r="AJ2802" s="221"/>
      <c r="AK2802" s="221"/>
      <c r="AL2802" s="221"/>
      <c r="AM2802" s="221"/>
      <c r="AN2802" s="221"/>
      <c r="AO2802" s="221"/>
      <c r="AP2802" s="221"/>
      <c r="AQ2802" s="219"/>
      <c r="AR2802" s="219"/>
      <c r="AS2802" s="221"/>
      <c r="AT2802" s="221"/>
      <c r="AU2802" s="221"/>
      <c r="AV2802" s="221"/>
      <c r="AW2802" s="221"/>
      <c r="AX2802" s="221"/>
      <c r="AY2802" s="221"/>
      <c r="AZ2802" s="221"/>
    </row>
    <row r="2803" spans="1:52" x14ac:dyDescent="0.15">
      <c r="A2803" s="278"/>
      <c r="B2803" s="274"/>
      <c r="C2803" s="340"/>
      <c r="D2803" s="340"/>
      <c r="E2803" s="341"/>
      <c r="F2803" s="341"/>
      <c r="G2803" s="341"/>
      <c r="H2803" s="341"/>
      <c r="I2803" s="341"/>
      <c r="J2803" s="341"/>
      <c r="AH2803" s="221"/>
      <c r="AI2803" s="221"/>
      <c r="AJ2803" s="221"/>
      <c r="AK2803" s="221"/>
      <c r="AL2803" s="221"/>
      <c r="AM2803" s="221"/>
      <c r="AN2803" s="221"/>
      <c r="AO2803" s="221"/>
      <c r="AP2803" s="221"/>
      <c r="AQ2803" s="219"/>
      <c r="AR2803" s="219"/>
      <c r="AS2803" s="221"/>
      <c r="AT2803" s="221"/>
      <c r="AU2803" s="221"/>
      <c r="AV2803" s="221"/>
      <c r="AW2803" s="221"/>
      <c r="AX2803" s="221"/>
      <c r="AY2803" s="221"/>
      <c r="AZ2803" s="221"/>
    </row>
    <row r="2804" spans="1:52" x14ac:dyDescent="0.15">
      <c r="A2804" s="278"/>
      <c r="B2804" s="274"/>
      <c r="C2804" s="340"/>
      <c r="D2804" s="340"/>
      <c r="E2804" s="341"/>
      <c r="F2804" s="341"/>
      <c r="G2804" s="341"/>
      <c r="H2804" s="341"/>
      <c r="I2804" s="341"/>
      <c r="J2804" s="341"/>
      <c r="AH2804" s="221"/>
      <c r="AI2804" s="221"/>
      <c r="AJ2804" s="221"/>
      <c r="AK2804" s="221"/>
      <c r="AL2804" s="221"/>
      <c r="AM2804" s="221"/>
      <c r="AN2804" s="221"/>
      <c r="AO2804" s="221"/>
      <c r="AP2804" s="221"/>
      <c r="AQ2804" s="219"/>
      <c r="AR2804" s="219"/>
      <c r="AS2804" s="221"/>
      <c r="AT2804" s="221"/>
      <c r="AU2804" s="221"/>
      <c r="AV2804" s="221"/>
      <c r="AW2804" s="221"/>
      <c r="AX2804" s="221"/>
      <c r="AY2804" s="221"/>
      <c r="AZ2804" s="221"/>
    </row>
    <row r="2805" spans="1:52" x14ac:dyDescent="0.15">
      <c r="A2805" s="278"/>
      <c r="B2805" s="274"/>
      <c r="C2805" s="340"/>
      <c r="D2805" s="340"/>
      <c r="E2805" s="341"/>
      <c r="F2805" s="341"/>
      <c r="G2805" s="341"/>
      <c r="H2805" s="341"/>
      <c r="I2805" s="341"/>
      <c r="J2805" s="341"/>
      <c r="AH2805" s="221"/>
      <c r="AI2805" s="221"/>
      <c r="AJ2805" s="221"/>
      <c r="AK2805" s="221"/>
      <c r="AL2805" s="221"/>
      <c r="AM2805" s="221"/>
      <c r="AN2805" s="221"/>
      <c r="AO2805" s="221"/>
      <c r="AP2805" s="221"/>
      <c r="AQ2805" s="219"/>
      <c r="AR2805" s="219"/>
      <c r="AS2805" s="221"/>
      <c r="AT2805" s="221"/>
      <c r="AU2805" s="221"/>
      <c r="AV2805" s="221"/>
      <c r="AW2805" s="221"/>
      <c r="AX2805" s="221"/>
      <c r="AY2805" s="221"/>
      <c r="AZ2805" s="221"/>
    </row>
    <row r="2806" spans="1:52" x14ac:dyDescent="0.15">
      <c r="A2806" s="278"/>
      <c r="B2806" s="274"/>
      <c r="C2806" s="340"/>
      <c r="D2806" s="340"/>
      <c r="E2806" s="341"/>
      <c r="F2806" s="341"/>
      <c r="G2806" s="341"/>
      <c r="H2806" s="341"/>
      <c r="I2806" s="341"/>
      <c r="J2806" s="341"/>
      <c r="AH2806" s="221"/>
      <c r="AI2806" s="221"/>
      <c r="AJ2806" s="221"/>
      <c r="AK2806" s="221"/>
      <c r="AL2806" s="221"/>
      <c r="AM2806" s="221"/>
      <c r="AN2806" s="221"/>
      <c r="AO2806" s="221"/>
      <c r="AP2806" s="221"/>
      <c r="AQ2806" s="219"/>
      <c r="AR2806" s="219"/>
      <c r="AS2806" s="221"/>
      <c r="AT2806" s="221"/>
      <c r="AU2806" s="221"/>
      <c r="AV2806" s="221"/>
      <c r="AW2806" s="221"/>
      <c r="AX2806" s="221"/>
      <c r="AY2806" s="221"/>
      <c r="AZ2806" s="221"/>
    </row>
    <row r="2807" spans="1:52" x14ac:dyDescent="0.15">
      <c r="A2807" s="278"/>
      <c r="B2807" s="274"/>
      <c r="C2807" s="340"/>
      <c r="D2807" s="340"/>
      <c r="E2807" s="341"/>
      <c r="F2807" s="341"/>
      <c r="G2807" s="341"/>
      <c r="H2807" s="341"/>
      <c r="I2807" s="341"/>
      <c r="J2807" s="341"/>
      <c r="AH2807" s="221"/>
      <c r="AI2807" s="221"/>
      <c r="AJ2807" s="221"/>
      <c r="AK2807" s="221"/>
      <c r="AL2807" s="221"/>
      <c r="AM2807" s="221"/>
      <c r="AN2807" s="221"/>
      <c r="AO2807" s="221"/>
      <c r="AP2807" s="221"/>
      <c r="AQ2807" s="219"/>
      <c r="AR2807" s="219"/>
      <c r="AS2807" s="221"/>
      <c r="AT2807" s="221"/>
      <c r="AU2807" s="221"/>
      <c r="AV2807" s="221"/>
      <c r="AW2807" s="221"/>
      <c r="AX2807" s="221"/>
      <c r="AY2807" s="221"/>
      <c r="AZ2807" s="221"/>
    </row>
    <row r="2808" spans="1:52" x14ac:dyDescent="0.15">
      <c r="A2808" s="278"/>
      <c r="B2808" s="274"/>
      <c r="C2808" s="340"/>
      <c r="D2808" s="340"/>
      <c r="E2808" s="341"/>
      <c r="F2808" s="341"/>
      <c r="G2808" s="341"/>
      <c r="H2808" s="341"/>
      <c r="I2808" s="341"/>
      <c r="J2808" s="341"/>
      <c r="AH2808" s="221"/>
      <c r="AI2808" s="221"/>
      <c r="AJ2808" s="221"/>
      <c r="AK2808" s="221"/>
      <c r="AL2808" s="221"/>
      <c r="AM2808" s="221"/>
      <c r="AN2808" s="221"/>
      <c r="AO2808" s="221"/>
      <c r="AP2808" s="221"/>
      <c r="AQ2808" s="219"/>
      <c r="AR2808" s="219"/>
      <c r="AS2808" s="221"/>
      <c r="AT2808" s="221"/>
      <c r="AU2808" s="221"/>
      <c r="AV2808" s="221"/>
      <c r="AW2808" s="221"/>
      <c r="AX2808" s="221"/>
      <c r="AY2808" s="221"/>
      <c r="AZ2808" s="221"/>
    </row>
    <row r="2809" spans="1:52" x14ac:dyDescent="0.15">
      <c r="A2809" s="278"/>
      <c r="B2809" s="274"/>
      <c r="C2809" s="340"/>
      <c r="D2809" s="340"/>
      <c r="E2809" s="341"/>
      <c r="F2809" s="341"/>
      <c r="G2809" s="341"/>
      <c r="H2809" s="341"/>
      <c r="I2809" s="341"/>
      <c r="J2809" s="341"/>
      <c r="AH2809" s="221"/>
      <c r="AI2809" s="221"/>
      <c r="AJ2809" s="221"/>
      <c r="AK2809" s="221"/>
      <c r="AL2809" s="221"/>
      <c r="AM2809" s="221"/>
      <c r="AN2809" s="221"/>
      <c r="AO2809" s="221"/>
      <c r="AP2809" s="221"/>
      <c r="AQ2809" s="219"/>
      <c r="AR2809" s="219"/>
      <c r="AS2809" s="221"/>
      <c r="AT2809" s="221"/>
      <c r="AU2809" s="221"/>
      <c r="AV2809" s="221"/>
      <c r="AW2809" s="221"/>
      <c r="AX2809" s="221"/>
      <c r="AY2809" s="221"/>
      <c r="AZ2809" s="221"/>
    </row>
    <row r="2810" spans="1:52" x14ac:dyDescent="0.15">
      <c r="A2810" s="278"/>
      <c r="B2810" s="274"/>
      <c r="C2810" s="340"/>
      <c r="D2810" s="340"/>
      <c r="E2810" s="341"/>
      <c r="F2810" s="341"/>
      <c r="G2810" s="341"/>
      <c r="H2810" s="341"/>
      <c r="I2810" s="341"/>
      <c r="J2810" s="341"/>
      <c r="AH2810" s="221"/>
      <c r="AI2810" s="221"/>
      <c r="AJ2810" s="221"/>
      <c r="AK2810" s="221"/>
      <c r="AL2810" s="221"/>
      <c r="AM2810" s="221"/>
      <c r="AN2810" s="221"/>
      <c r="AO2810" s="221"/>
      <c r="AP2810" s="221"/>
      <c r="AQ2810" s="219"/>
      <c r="AR2810" s="219"/>
      <c r="AS2810" s="221"/>
      <c r="AT2810" s="221"/>
      <c r="AU2810" s="221"/>
      <c r="AV2810" s="221"/>
      <c r="AW2810" s="221"/>
      <c r="AX2810" s="221"/>
      <c r="AY2810" s="221"/>
      <c r="AZ2810" s="221"/>
    </row>
    <row r="2811" spans="1:52" x14ac:dyDescent="0.15">
      <c r="A2811" s="278"/>
      <c r="B2811" s="274"/>
      <c r="C2811" s="340"/>
      <c r="D2811" s="340"/>
      <c r="E2811" s="341"/>
      <c r="F2811" s="341"/>
      <c r="G2811" s="341"/>
      <c r="H2811" s="341"/>
      <c r="I2811" s="341"/>
      <c r="J2811" s="341"/>
      <c r="AH2811" s="221"/>
      <c r="AI2811" s="221"/>
      <c r="AJ2811" s="221"/>
      <c r="AK2811" s="221"/>
      <c r="AL2811" s="221"/>
      <c r="AM2811" s="221"/>
      <c r="AN2811" s="221"/>
      <c r="AO2811" s="221"/>
      <c r="AP2811" s="221"/>
      <c r="AQ2811" s="219"/>
      <c r="AR2811" s="219"/>
      <c r="AS2811" s="221"/>
      <c r="AT2811" s="221"/>
      <c r="AU2811" s="221"/>
      <c r="AV2811" s="221"/>
      <c r="AW2811" s="221"/>
      <c r="AX2811" s="221"/>
      <c r="AY2811" s="221"/>
      <c r="AZ2811" s="221"/>
    </row>
    <row r="2812" spans="1:52" x14ac:dyDescent="0.15">
      <c r="A2812" s="278"/>
      <c r="B2812" s="274"/>
      <c r="C2812" s="340"/>
      <c r="D2812" s="340"/>
      <c r="E2812" s="341"/>
      <c r="F2812" s="341"/>
      <c r="G2812" s="341"/>
      <c r="H2812" s="341"/>
      <c r="I2812" s="341"/>
      <c r="J2812" s="341"/>
      <c r="AH2812" s="221"/>
      <c r="AI2812" s="221"/>
      <c r="AJ2812" s="221"/>
      <c r="AK2812" s="221"/>
      <c r="AL2812" s="221"/>
      <c r="AM2812" s="221"/>
      <c r="AN2812" s="221"/>
      <c r="AO2812" s="221"/>
      <c r="AP2812" s="221"/>
      <c r="AQ2812" s="219"/>
      <c r="AR2812" s="219"/>
      <c r="AS2812" s="221"/>
      <c r="AT2812" s="221"/>
      <c r="AU2812" s="221"/>
      <c r="AV2812" s="221"/>
      <c r="AW2812" s="221"/>
      <c r="AX2812" s="221"/>
      <c r="AY2812" s="221"/>
      <c r="AZ2812" s="221"/>
    </row>
    <row r="2813" spans="1:52" x14ac:dyDescent="0.15">
      <c r="A2813" s="278"/>
      <c r="B2813" s="274"/>
      <c r="C2813" s="340"/>
      <c r="D2813" s="340"/>
      <c r="E2813" s="341"/>
      <c r="F2813" s="341"/>
      <c r="G2813" s="341"/>
      <c r="H2813" s="341"/>
      <c r="I2813" s="341"/>
      <c r="J2813" s="341"/>
      <c r="AH2813" s="221"/>
      <c r="AI2813" s="221"/>
      <c r="AJ2813" s="221"/>
      <c r="AK2813" s="221"/>
      <c r="AL2813" s="221"/>
      <c r="AM2813" s="221"/>
      <c r="AN2813" s="221"/>
      <c r="AO2813" s="221"/>
      <c r="AP2813" s="221"/>
      <c r="AQ2813" s="219"/>
      <c r="AR2813" s="219"/>
      <c r="AS2813" s="221"/>
      <c r="AT2813" s="221"/>
      <c r="AU2813" s="221"/>
      <c r="AV2813" s="221"/>
      <c r="AW2813" s="221"/>
      <c r="AX2813" s="221"/>
      <c r="AY2813" s="221"/>
      <c r="AZ2813" s="221"/>
    </row>
    <row r="2814" spans="1:52" x14ac:dyDescent="0.15">
      <c r="A2814" s="278"/>
      <c r="B2814" s="274"/>
      <c r="C2814" s="340"/>
      <c r="D2814" s="340"/>
      <c r="E2814" s="341"/>
      <c r="F2814" s="341"/>
      <c r="G2814" s="341"/>
      <c r="H2814" s="341"/>
      <c r="I2814" s="341"/>
      <c r="J2814" s="341"/>
      <c r="AH2814" s="221"/>
      <c r="AI2814" s="221"/>
      <c r="AJ2814" s="221"/>
      <c r="AK2814" s="221"/>
      <c r="AL2814" s="221"/>
      <c r="AM2814" s="221"/>
      <c r="AN2814" s="221"/>
      <c r="AO2814" s="221"/>
      <c r="AP2814" s="221"/>
      <c r="AQ2814" s="219"/>
      <c r="AR2814" s="219"/>
      <c r="AS2814" s="221"/>
      <c r="AT2814" s="221"/>
      <c r="AU2814" s="221"/>
      <c r="AV2814" s="221"/>
      <c r="AW2814" s="221"/>
      <c r="AX2814" s="221"/>
      <c r="AY2814" s="221"/>
      <c r="AZ2814" s="221"/>
    </row>
    <row r="2815" spans="1:52" x14ac:dyDescent="0.15">
      <c r="A2815" s="278"/>
      <c r="B2815" s="274"/>
      <c r="C2815" s="340"/>
      <c r="D2815" s="340"/>
      <c r="E2815" s="341"/>
      <c r="F2815" s="341"/>
      <c r="G2815" s="341"/>
      <c r="H2815" s="341"/>
      <c r="I2815" s="341"/>
      <c r="J2815" s="341"/>
      <c r="AH2815" s="221"/>
      <c r="AI2815" s="221"/>
      <c r="AJ2815" s="221"/>
      <c r="AK2815" s="221"/>
      <c r="AL2815" s="221"/>
      <c r="AM2815" s="221"/>
      <c r="AN2815" s="221"/>
      <c r="AO2815" s="221"/>
      <c r="AP2815" s="221"/>
      <c r="AQ2815" s="219"/>
      <c r="AR2815" s="219"/>
      <c r="AS2815" s="221"/>
      <c r="AT2815" s="221"/>
      <c r="AU2815" s="221"/>
      <c r="AV2815" s="221"/>
      <c r="AW2815" s="221"/>
      <c r="AX2815" s="221"/>
      <c r="AY2815" s="221"/>
      <c r="AZ2815" s="221"/>
    </row>
    <row r="2816" spans="1:52" x14ac:dyDescent="0.15">
      <c r="A2816" s="278"/>
      <c r="B2816" s="274"/>
      <c r="C2816" s="340"/>
      <c r="D2816" s="340"/>
      <c r="E2816" s="341"/>
      <c r="F2816" s="341"/>
      <c r="G2816" s="341"/>
      <c r="H2816" s="341"/>
      <c r="I2816" s="341"/>
      <c r="J2816" s="341"/>
      <c r="AH2816" s="221"/>
      <c r="AI2816" s="221"/>
      <c r="AJ2816" s="221"/>
      <c r="AK2816" s="221"/>
      <c r="AL2816" s="221"/>
      <c r="AM2816" s="221"/>
      <c r="AN2816" s="221"/>
      <c r="AO2816" s="221"/>
      <c r="AP2816" s="221"/>
      <c r="AQ2816" s="219"/>
      <c r="AR2816" s="219"/>
      <c r="AS2816" s="221"/>
      <c r="AT2816" s="221"/>
      <c r="AU2816" s="221"/>
      <c r="AV2816" s="221"/>
      <c r="AW2816" s="221"/>
      <c r="AX2816" s="221"/>
      <c r="AY2816" s="221"/>
      <c r="AZ2816" s="221"/>
    </row>
    <row r="2817" spans="1:52" x14ac:dyDescent="0.15">
      <c r="A2817" s="278"/>
      <c r="B2817" s="274"/>
      <c r="C2817" s="340"/>
      <c r="D2817" s="340"/>
      <c r="E2817" s="341"/>
      <c r="F2817" s="341"/>
      <c r="G2817" s="341"/>
      <c r="H2817" s="341"/>
      <c r="I2817" s="341"/>
      <c r="J2817" s="341"/>
      <c r="AH2817" s="221"/>
      <c r="AI2817" s="221"/>
      <c r="AJ2817" s="221"/>
      <c r="AK2817" s="221"/>
      <c r="AL2817" s="221"/>
      <c r="AM2817" s="221"/>
      <c r="AN2817" s="221"/>
      <c r="AO2817" s="221"/>
      <c r="AP2817" s="221"/>
      <c r="AQ2817" s="219"/>
      <c r="AR2817" s="219"/>
      <c r="AS2817" s="221"/>
      <c r="AT2817" s="221"/>
      <c r="AU2817" s="221"/>
      <c r="AV2817" s="221"/>
      <c r="AW2817" s="221"/>
      <c r="AX2817" s="221"/>
      <c r="AY2817" s="221"/>
      <c r="AZ2817" s="221"/>
    </row>
    <row r="2818" spans="1:52" x14ac:dyDescent="0.15">
      <c r="A2818" s="278"/>
      <c r="B2818" s="274"/>
      <c r="C2818" s="340"/>
      <c r="D2818" s="340"/>
      <c r="E2818" s="341"/>
      <c r="F2818" s="341"/>
      <c r="G2818" s="341"/>
      <c r="H2818" s="341"/>
      <c r="I2818" s="341"/>
      <c r="J2818" s="341"/>
      <c r="AH2818" s="221"/>
      <c r="AI2818" s="221"/>
      <c r="AJ2818" s="221"/>
      <c r="AK2818" s="221"/>
      <c r="AL2818" s="221"/>
      <c r="AM2818" s="221"/>
      <c r="AN2818" s="221"/>
      <c r="AO2818" s="221"/>
      <c r="AP2818" s="221"/>
      <c r="AQ2818" s="219"/>
      <c r="AR2818" s="219"/>
      <c r="AS2818" s="221"/>
      <c r="AT2818" s="221"/>
      <c r="AU2818" s="221"/>
      <c r="AV2818" s="221"/>
      <c r="AW2818" s="221"/>
      <c r="AX2818" s="221"/>
      <c r="AY2818" s="221"/>
      <c r="AZ2818" s="221"/>
    </row>
    <row r="2819" spans="1:52" x14ac:dyDescent="0.15">
      <c r="A2819" s="278"/>
      <c r="B2819" s="274"/>
      <c r="C2819" s="340"/>
      <c r="D2819" s="340"/>
      <c r="E2819" s="341"/>
      <c r="F2819" s="341"/>
      <c r="G2819" s="341"/>
      <c r="H2819" s="341"/>
      <c r="I2819" s="341"/>
      <c r="J2819" s="341"/>
      <c r="AH2819" s="221"/>
      <c r="AI2819" s="221"/>
      <c r="AJ2819" s="221"/>
      <c r="AK2819" s="221"/>
      <c r="AL2819" s="221"/>
      <c r="AM2819" s="221"/>
      <c r="AN2819" s="221"/>
      <c r="AO2819" s="221"/>
      <c r="AP2819" s="221"/>
      <c r="AQ2819" s="219"/>
      <c r="AR2819" s="219"/>
      <c r="AS2819" s="221"/>
      <c r="AT2819" s="221"/>
      <c r="AU2819" s="221"/>
      <c r="AV2819" s="221"/>
      <c r="AW2819" s="221"/>
      <c r="AX2819" s="221"/>
      <c r="AY2819" s="221"/>
      <c r="AZ2819" s="221"/>
    </row>
    <row r="2820" spans="1:52" x14ac:dyDescent="0.15">
      <c r="A2820" s="278"/>
      <c r="B2820" s="274"/>
      <c r="C2820" s="340"/>
      <c r="D2820" s="340"/>
      <c r="E2820" s="341"/>
      <c r="F2820" s="341"/>
      <c r="G2820" s="341"/>
      <c r="H2820" s="341"/>
      <c r="I2820" s="341"/>
      <c r="J2820" s="341"/>
      <c r="AH2820" s="221"/>
      <c r="AI2820" s="221"/>
      <c r="AJ2820" s="221"/>
      <c r="AK2820" s="221"/>
      <c r="AL2820" s="221"/>
      <c r="AM2820" s="221"/>
      <c r="AN2820" s="221"/>
      <c r="AO2820" s="221"/>
      <c r="AP2820" s="221"/>
      <c r="AQ2820" s="219"/>
      <c r="AR2820" s="219"/>
      <c r="AS2820" s="221"/>
      <c r="AT2820" s="221"/>
      <c r="AU2820" s="221"/>
      <c r="AV2820" s="221"/>
      <c r="AW2820" s="221"/>
      <c r="AX2820" s="221"/>
      <c r="AY2820" s="221"/>
      <c r="AZ2820" s="221"/>
    </row>
    <row r="2821" spans="1:52" x14ac:dyDescent="0.15">
      <c r="A2821" s="278"/>
      <c r="B2821" s="274"/>
      <c r="C2821" s="340"/>
      <c r="D2821" s="340"/>
      <c r="E2821" s="341"/>
      <c r="F2821" s="341"/>
      <c r="G2821" s="341"/>
      <c r="H2821" s="341"/>
      <c r="I2821" s="341"/>
      <c r="J2821" s="341"/>
      <c r="AH2821" s="221"/>
      <c r="AI2821" s="221"/>
      <c r="AJ2821" s="221"/>
      <c r="AK2821" s="221"/>
      <c r="AL2821" s="221"/>
      <c r="AM2821" s="221"/>
      <c r="AN2821" s="221"/>
      <c r="AO2821" s="221"/>
      <c r="AP2821" s="221"/>
      <c r="AQ2821" s="219"/>
      <c r="AR2821" s="219"/>
      <c r="AS2821" s="221"/>
      <c r="AT2821" s="221"/>
      <c r="AU2821" s="221"/>
      <c r="AV2821" s="221"/>
      <c r="AW2821" s="221"/>
      <c r="AX2821" s="221"/>
      <c r="AY2821" s="221"/>
      <c r="AZ2821" s="221"/>
    </row>
    <row r="2822" spans="1:52" x14ac:dyDescent="0.15">
      <c r="A2822" s="278"/>
      <c r="B2822" s="274"/>
      <c r="C2822" s="340"/>
      <c r="D2822" s="340"/>
      <c r="E2822" s="341"/>
      <c r="F2822" s="341"/>
      <c r="G2822" s="341"/>
      <c r="H2822" s="341"/>
      <c r="I2822" s="341"/>
      <c r="J2822" s="341"/>
      <c r="AH2822" s="221"/>
      <c r="AI2822" s="221"/>
      <c r="AJ2822" s="221"/>
      <c r="AK2822" s="221"/>
      <c r="AL2822" s="221"/>
      <c r="AM2822" s="221"/>
      <c r="AN2822" s="221"/>
      <c r="AO2822" s="221"/>
      <c r="AP2822" s="221"/>
      <c r="AQ2822" s="219"/>
      <c r="AR2822" s="219"/>
      <c r="AS2822" s="221"/>
      <c r="AT2822" s="221"/>
      <c r="AU2822" s="221"/>
      <c r="AV2822" s="221"/>
      <c r="AW2822" s="221"/>
      <c r="AX2822" s="221"/>
      <c r="AY2822" s="221"/>
      <c r="AZ2822" s="221"/>
    </row>
    <row r="2823" spans="1:52" x14ac:dyDescent="0.15">
      <c r="A2823" s="278"/>
      <c r="B2823" s="274"/>
      <c r="C2823" s="340"/>
      <c r="D2823" s="340"/>
      <c r="E2823" s="341"/>
      <c r="F2823" s="341"/>
      <c r="G2823" s="341"/>
      <c r="H2823" s="341"/>
      <c r="I2823" s="341"/>
      <c r="J2823" s="341"/>
      <c r="AH2823" s="221"/>
      <c r="AI2823" s="221"/>
      <c r="AJ2823" s="221"/>
      <c r="AK2823" s="221"/>
      <c r="AL2823" s="221"/>
      <c r="AM2823" s="221"/>
      <c r="AN2823" s="221"/>
      <c r="AO2823" s="221"/>
      <c r="AP2823" s="221"/>
      <c r="AQ2823" s="219"/>
      <c r="AR2823" s="219"/>
      <c r="AS2823" s="221"/>
      <c r="AT2823" s="221"/>
      <c r="AU2823" s="221"/>
      <c r="AV2823" s="221"/>
      <c r="AW2823" s="221"/>
      <c r="AX2823" s="221"/>
      <c r="AY2823" s="221"/>
      <c r="AZ2823" s="221"/>
    </row>
    <row r="2824" spans="1:52" x14ac:dyDescent="0.15">
      <c r="A2824" s="278"/>
      <c r="B2824" s="274"/>
      <c r="C2824" s="340"/>
      <c r="D2824" s="340"/>
      <c r="E2824" s="341"/>
      <c r="F2824" s="341"/>
      <c r="G2824" s="341"/>
      <c r="H2824" s="341"/>
      <c r="I2824" s="341"/>
      <c r="J2824" s="341"/>
      <c r="AH2824" s="221"/>
      <c r="AI2824" s="221"/>
      <c r="AJ2824" s="221"/>
      <c r="AK2824" s="221"/>
      <c r="AL2824" s="221"/>
      <c r="AM2824" s="221"/>
      <c r="AN2824" s="221"/>
      <c r="AO2824" s="221"/>
      <c r="AP2824" s="221"/>
      <c r="AQ2824" s="219"/>
      <c r="AR2824" s="219"/>
      <c r="AS2824" s="221"/>
      <c r="AT2824" s="221"/>
      <c r="AU2824" s="221"/>
      <c r="AV2824" s="221"/>
      <c r="AW2824" s="221"/>
      <c r="AX2824" s="221"/>
      <c r="AY2824" s="221"/>
      <c r="AZ2824" s="221"/>
    </row>
    <row r="2825" spans="1:52" x14ac:dyDescent="0.15">
      <c r="A2825" s="278"/>
      <c r="B2825" s="274"/>
      <c r="C2825" s="340"/>
      <c r="D2825" s="340"/>
      <c r="E2825" s="341"/>
      <c r="F2825" s="341"/>
      <c r="G2825" s="341"/>
      <c r="H2825" s="341"/>
      <c r="I2825" s="341"/>
      <c r="J2825" s="341"/>
      <c r="AH2825" s="221"/>
      <c r="AI2825" s="221"/>
      <c r="AJ2825" s="221"/>
      <c r="AK2825" s="221"/>
      <c r="AL2825" s="221"/>
      <c r="AM2825" s="221"/>
      <c r="AN2825" s="221"/>
      <c r="AO2825" s="221"/>
      <c r="AP2825" s="221"/>
      <c r="AQ2825" s="219"/>
      <c r="AR2825" s="219"/>
      <c r="AS2825" s="221"/>
      <c r="AT2825" s="221"/>
      <c r="AU2825" s="221"/>
      <c r="AV2825" s="221"/>
      <c r="AW2825" s="221"/>
      <c r="AX2825" s="221"/>
      <c r="AY2825" s="221"/>
      <c r="AZ2825" s="221"/>
    </row>
    <row r="2826" spans="1:52" x14ac:dyDescent="0.15">
      <c r="A2826" s="278"/>
      <c r="B2826" s="274"/>
      <c r="C2826" s="340"/>
      <c r="D2826" s="340"/>
      <c r="E2826" s="341"/>
      <c r="F2826" s="341"/>
      <c r="G2826" s="341"/>
      <c r="H2826" s="341"/>
      <c r="I2826" s="341"/>
      <c r="J2826" s="341"/>
      <c r="AH2826" s="221"/>
      <c r="AI2826" s="221"/>
      <c r="AJ2826" s="221"/>
      <c r="AK2826" s="221"/>
      <c r="AL2826" s="221"/>
      <c r="AM2826" s="221"/>
      <c r="AN2826" s="221"/>
      <c r="AO2826" s="221"/>
      <c r="AP2826" s="221"/>
      <c r="AQ2826" s="219"/>
      <c r="AR2826" s="219"/>
      <c r="AS2826" s="221"/>
      <c r="AT2826" s="221"/>
      <c r="AU2826" s="221"/>
      <c r="AV2826" s="221"/>
      <c r="AW2826" s="221"/>
      <c r="AX2826" s="221"/>
      <c r="AY2826" s="221"/>
      <c r="AZ2826" s="221"/>
    </row>
    <row r="2827" spans="1:52" x14ac:dyDescent="0.15">
      <c r="A2827" s="278"/>
      <c r="B2827" s="274"/>
      <c r="C2827" s="340"/>
      <c r="D2827" s="340"/>
      <c r="E2827" s="341"/>
      <c r="F2827" s="341"/>
      <c r="G2827" s="341"/>
      <c r="H2827" s="341"/>
      <c r="I2827" s="341"/>
      <c r="J2827" s="341"/>
      <c r="AH2827" s="221"/>
      <c r="AI2827" s="221"/>
      <c r="AJ2827" s="221"/>
      <c r="AK2827" s="221"/>
      <c r="AL2827" s="221"/>
      <c r="AM2827" s="221"/>
      <c r="AN2827" s="221"/>
      <c r="AO2827" s="221"/>
      <c r="AP2827" s="221"/>
      <c r="AQ2827" s="219"/>
      <c r="AR2827" s="219"/>
      <c r="AS2827" s="221"/>
      <c r="AT2827" s="221"/>
      <c r="AU2827" s="221"/>
      <c r="AV2827" s="221"/>
      <c r="AW2827" s="221"/>
      <c r="AX2827" s="221"/>
      <c r="AY2827" s="221"/>
      <c r="AZ2827" s="221"/>
    </row>
    <row r="2828" spans="1:52" x14ac:dyDescent="0.15">
      <c r="A2828" s="278"/>
      <c r="B2828" s="274"/>
      <c r="C2828" s="340"/>
      <c r="D2828" s="340"/>
      <c r="E2828" s="341"/>
      <c r="F2828" s="341"/>
      <c r="G2828" s="341"/>
      <c r="H2828" s="341"/>
      <c r="I2828" s="341"/>
      <c r="J2828" s="341"/>
      <c r="AH2828" s="221"/>
      <c r="AI2828" s="221"/>
      <c r="AJ2828" s="221"/>
      <c r="AK2828" s="221"/>
      <c r="AL2828" s="221"/>
      <c r="AM2828" s="221"/>
      <c r="AN2828" s="221"/>
      <c r="AO2828" s="221"/>
      <c r="AP2828" s="221"/>
      <c r="AQ2828" s="219"/>
      <c r="AR2828" s="219"/>
      <c r="AS2828" s="221"/>
      <c r="AT2828" s="221"/>
      <c r="AU2828" s="221"/>
      <c r="AV2828" s="221"/>
      <c r="AW2828" s="221"/>
      <c r="AX2828" s="221"/>
      <c r="AY2828" s="221"/>
      <c r="AZ2828" s="221"/>
    </row>
    <row r="2829" spans="1:52" x14ac:dyDescent="0.15">
      <c r="A2829" s="278"/>
      <c r="B2829" s="274"/>
      <c r="C2829" s="340"/>
      <c r="D2829" s="340"/>
      <c r="E2829" s="341"/>
      <c r="F2829" s="341"/>
      <c r="G2829" s="341"/>
      <c r="H2829" s="341"/>
      <c r="I2829" s="341"/>
      <c r="J2829" s="341"/>
      <c r="AH2829" s="221"/>
      <c r="AI2829" s="221"/>
      <c r="AJ2829" s="221"/>
      <c r="AK2829" s="221"/>
      <c r="AL2829" s="221"/>
      <c r="AM2829" s="221"/>
      <c r="AN2829" s="221"/>
      <c r="AO2829" s="221"/>
      <c r="AP2829" s="221"/>
      <c r="AQ2829" s="219"/>
      <c r="AR2829" s="219"/>
      <c r="AS2829" s="221"/>
      <c r="AT2829" s="221"/>
      <c r="AU2829" s="221"/>
      <c r="AV2829" s="221"/>
      <c r="AW2829" s="221"/>
      <c r="AX2829" s="221"/>
      <c r="AY2829" s="221"/>
      <c r="AZ2829" s="221"/>
    </row>
    <row r="2830" spans="1:52" x14ac:dyDescent="0.15">
      <c r="A2830" s="278"/>
      <c r="B2830" s="274"/>
      <c r="C2830" s="340"/>
      <c r="D2830" s="340"/>
      <c r="E2830" s="341"/>
      <c r="F2830" s="341"/>
      <c r="G2830" s="341"/>
      <c r="H2830" s="341"/>
      <c r="I2830" s="341"/>
      <c r="J2830" s="341"/>
      <c r="AH2830" s="221"/>
      <c r="AI2830" s="221"/>
      <c r="AJ2830" s="221"/>
      <c r="AK2830" s="221"/>
      <c r="AL2830" s="221"/>
      <c r="AM2830" s="221"/>
      <c r="AN2830" s="221"/>
      <c r="AO2830" s="221"/>
      <c r="AP2830" s="221"/>
      <c r="AQ2830" s="219"/>
      <c r="AR2830" s="219"/>
      <c r="AS2830" s="221"/>
      <c r="AT2830" s="221"/>
      <c r="AU2830" s="221"/>
      <c r="AV2830" s="221"/>
      <c r="AW2830" s="221"/>
      <c r="AX2830" s="221"/>
      <c r="AY2830" s="221"/>
      <c r="AZ2830" s="221"/>
    </row>
    <row r="2831" spans="1:52" x14ac:dyDescent="0.15">
      <c r="A2831" s="278"/>
      <c r="B2831" s="274"/>
      <c r="C2831" s="340"/>
      <c r="D2831" s="340"/>
      <c r="E2831" s="341"/>
      <c r="F2831" s="341"/>
      <c r="G2831" s="341"/>
      <c r="H2831" s="341"/>
      <c r="I2831" s="341"/>
      <c r="J2831" s="341"/>
      <c r="AH2831" s="221"/>
      <c r="AI2831" s="221"/>
      <c r="AJ2831" s="221"/>
      <c r="AK2831" s="221"/>
      <c r="AL2831" s="221"/>
      <c r="AM2831" s="221"/>
      <c r="AN2831" s="221"/>
      <c r="AO2831" s="221"/>
      <c r="AP2831" s="221"/>
      <c r="AQ2831" s="219"/>
      <c r="AR2831" s="219"/>
      <c r="AS2831" s="221"/>
      <c r="AT2831" s="221"/>
      <c r="AU2831" s="221"/>
      <c r="AV2831" s="221"/>
      <c r="AW2831" s="221"/>
      <c r="AX2831" s="221"/>
      <c r="AY2831" s="221"/>
      <c r="AZ2831" s="221"/>
    </row>
    <row r="2832" spans="1:52" x14ac:dyDescent="0.15">
      <c r="A2832" s="278"/>
      <c r="B2832" s="274"/>
      <c r="C2832" s="340"/>
      <c r="D2832" s="340"/>
      <c r="E2832" s="341"/>
      <c r="F2832" s="341"/>
      <c r="G2832" s="341"/>
      <c r="H2832" s="341"/>
      <c r="I2832" s="341"/>
      <c r="J2832" s="341"/>
      <c r="AH2832" s="221"/>
      <c r="AI2832" s="221"/>
      <c r="AJ2832" s="221"/>
      <c r="AK2832" s="221"/>
      <c r="AL2832" s="221"/>
      <c r="AM2832" s="221"/>
      <c r="AN2832" s="221"/>
      <c r="AO2832" s="221"/>
      <c r="AP2832" s="221"/>
      <c r="AQ2832" s="219"/>
      <c r="AR2832" s="219"/>
      <c r="AS2832" s="221"/>
      <c r="AT2832" s="221"/>
      <c r="AU2832" s="221"/>
      <c r="AV2832" s="221"/>
      <c r="AW2832" s="221"/>
      <c r="AX2832" s="221"/>
      <c r="AY2832" s="221"/>
      <c r="AZ2832" s="221"/>
    </row>
    <row r="2833" spans="1:52" x14ac:dyDescent="0.15">
      <c r="A2833" s="278"/>
      <c r="B2833" s="274"/>
      <c r="C2833" s="340"/>
      <c r="D2833" s="340"/>
      <c r="E2833" s="341"/>
      <c r="F2833" s="341"/>
      <c r="G2833" s="341"/>
      <c r="H2833" s="341"/>
      <c r="I2833" s="341"/>
      <c r="J2833" s="341"/>
      <c r="AH2833" s="221"/>
      <c r="AI2833" s="221"/>
      <c r="AJ2833" s="221"/>
      <c r="AK2833" s="221"/>
      <c r="AL2833" s="221"/>
      <c r="AM2833" s="221"/>
      <c r="AN2833" s="221"/>
      <c r="AO2833" s="221"/>
      <c r="AP2833" s="221"/>
      <c r="AQ2833" s="219"/>
      <c r="AR2833" s="219"/>
      <c r="AS2833" s="221"/>
      <c r="AT2833" s="221"/>
      <c r="AU2833" s="221"/>
      <c r="AV2833" s="221"/>
      <c r="AW2833" s="221"/>
      <c r="AX2833" s="221"/>
      <c r="AY2833" s="221"/>
      <c r="AZ2833" s="221"/>
    </row>
    <row r="2834" spans="1:52" x14ac:dyDescent="0.15">
      <c r="A2834" s="278"/>
      <c r="B2834" s="274"/>
      <c r="C2834" s="340"/>
      <c r="D2834" s="340"/>
      <c r="E2834" s="341"/>
      <c r="F2834" s="341"/>
      <c r="G2834" s="341"/>
      <c r="H2834" s="341"/>
      <c r="I2834" s="341"/>
      <c r="J2834" s="341"/>
      <c r="AH2834" s="221"/>
      <c r="AI2834" s="221"/>
      <c r="AJ2834" s="221"/>
      <c r="AK2834" s="221"/>
      <c r="AL2834" s="221"/>
      <c r="AM2834" s="221"/>
      <c r="AN2834" s="221"/>
      <c r="AO2834" s="221"/>
      <c r="AP2834" s="221"/>
      <c r="AQ2834" s="219"/>
      <c r="AR2834" s="219"/>
      <c r="AS2834" s="221"/>
      <c r="AT2834" s="221"/>
      <c r="AU2834" s="221"/>
      <c r="AV2834" s="221"/>
      <c r="AW2834" s="221"/>
      <c r="AX2834" s="221"/>
      <c r="AY2834" s="221"/>
      <c r="AZ2834" s="221"/>
    </row>
    <row r="2835" spans="1:52" x14ac:dyDescent="0.15">
      <c r="A2835" s="278"/>
      <c r="B2835" s="274"/>
      <c r="C2835" s="340"/>
      <c r="D2835" s="340"/>
      <c r="E2835" s="341"/>
      <c r="F2835" s="341"/>
      <c r="G2835" s="341"/>
      <c r="H2835" s="341"/>
      <c r="I2835" s="341"/>
      <c r="J2835" s="341"/>
      <c r="AH2835" s="221"/>
      <c r="AI2835" s="221"/>
      <c r="AJ2835" s="221"/>
      <c r="AK2835" s="221"/>
      <c r="AL2835" s="221"/>
      <c r="AM2835" s="221"/>
      <c r="AN2835" s="221"/>
      <c r="AO2835" s="221"/>
      <c r="AP2835" s="221"/>
      <c r="AQ2835" s="219"/>
      <c r="AR2835" s="219"/>
      <c r="AS2835" s="221"/>
      <c r="AT2835" s="221"/>
      <c r="AU2835" s="221"/>
      <c r="AV2835" s="221"/>
      <c r="AW2835" s="221"/>
      <c r="AX2835" s="221"/>
      <c r="AY2835" s="221"/>
      <c r="AZ2835" s="221"/>
    </row>
    <row r="2836" spans="1:52" x14ac:dyDescent="0.15">
      <c r="A2836" s="278"/>
      <c r="B2836" s="274"/>
      <c r="C2836" s="340"/>
      <c r="D2836" s="340"/>
      <c r="E2836" s="341"/>
      <c r="F2836" s="341"/>
      <c r="G2836" s="341"/>
      <c r="H2836" s="341"/>
      <c r="I2836" s="341"/>
      <c r="J2836" s="341"/>
      <c r="AH2836" s="221"/>
      <c r="AI2836" s="221"/>
      <c r="AJ2836" s="221"/>
      <c r="AK2836" s="221"/>
      <c r="AL2836" s="221"/>
      <c r="AM2836" s="221"/>
      <c r="AN2836" s="221"/>
      <c r="AO2836" s="221"/>
      <c r="AP2836" s="221"/>
      <c r="AQ2836" s="219"/>
      <c r="AR2836" s="219"/>
      <c r="AS2836" s="221"/>
      <c r="AT2836" s="221"/>
      <c r="AU2836" s="221"/>
      <c r="AV2836" s="221"/>
      <c r="AW2836" s="221"/>
      <c r="AX2836" s="221"/>
      <c r="AY2836" s="221"/>
      <c r="AZ2836" s="221"/>
    </row>
    <row r="2837" spans="1:52" x14ac:dyDescent="0.15">
      <c r="A2837" s="278"/>
      <c r="B2837" s="274"/>
      <c r="C2837" s="340"/>
      <c r="D2837" s="340"/>
      <c r="E2837" s="341"/>
      <c r="F2837" s="341"/>
      <c r="G2837" s="341"/>
      <c r="H2837" s="341"/>
      <c r="I2837" s="341"/>
      <c r="J2837" s="341"/>
      <c r="AH2837" s="221"/>
      <c r="AI2837" s="221"/>
      <c r="AJ2837" s="221"/>
      <c r="AK2837" s="221"/>
      <c r="AL2837" s="221"/>
      <c r="AM2837" s="221"/>
      <c r="AN2837" s="221"/>
      <c r="AO2837" s="221"/>
      <c r="AP2837" s="221"/>
      <c r="AQ2837" s="219"/>
      <c r="AR2837" s="219"/>
      <c r="AS2837" s="221"/>
      <c r="AT2837" s="221"/>
      <c r="AU2837" s="221"/>
      <c r="AV2837" s="221"/>
      <c r="AW2837" s="221"/>
      <c r="AX2837" s="221"/>
      <c r="AY2837" s="221"/>
      <c r="AZ2837" s="221"/>
    </row>
    <row r="2838" spans="1:52" x14ac:dyDescent="0.15">
      <c r="A2838" s="278"/>
      <c r="B2838" s="274"/>
      <c r="C2838" s="340"/>
      <c r="D2838" s="340"/>
      <c r="E2838" s="341"/>
      <c r="F2838" s="341"/>
      <c r="G2838" s="341"/>
      <c r="H2838" s="341"/>
      <c r="I2838" s="341"/>
      <c r="J2838" s="341"/>
      <c r="AH2838" s="221"/>
      <c r="AI2838" s="221"/>
      <c r="AJ2838" s="221"/>
      <c r="AK2838" s="221"/>
      <c r="AL2838" s="221"/>
      <c r="AM2838" s="221"/>
      <c r="AN2838" s="221"/>
      <c r="AO2838" s="221"/>
      <c r="AP2838" s="221"/>
      <c r="AQ2838" s="219"/>
      <c r="AR2838" s="219"/>
      <c r="AS2838" s="221"/>
      <c r="AT2838" s="221"/>
      <c r="AU2838" s="221"/>
      <c r="AV2838" s="221"/>
      <c r="AW2838" s="221"/>
      <c r="AX2838" s="221"/>
      <c r="AY2838" s="221"/>
      <c r="AZ2838" s="221"/>
    </row>
    <row r="2839" spans="1:52" x14ac:dyDescent="0.15">
      <c r="A2839" s="278"/>
      <c r="B2839" s="274"/>
      <c r="C2839" s="340"/>
      <c r="D2839" s="340"/>
      <c r="E2839" s="341"/>
      <c r="F2839" s="341"/>
      <c r="G2839" s="341"/>
      <c r="H2839" s="341"/>
      <c r="I2839" s="341"/>
      <c r="J2839" s="341"/>
      <c r="AH2839" s="221"/>
      <c r="AI2839" s="221"/>
      <c r="AJ2839" s="221"/>
      <c r="AK2839" s="221"/>
      <c r="AL2839" s="221"/>
      <c r="AM2839" s="221"/>
      <c r="AN2839" s="221"/>
      <c r="AO2839" s="221"/>
      <c r="AP2839" s="221"/>
      <c r="AQ2839" s="219"/>
      <c r="AR2839" s="219"/>
      <c r="AS2839" s="221"/>
      <c r="AT2839" s="221"/>
      <c r="AU2839" s="221"/>
      <c r="AV2839" s="221"/>
      <c r="AW2839" s="221"/>
      <c r="AX2839" s="221"/>
      <c r="AY2839" s="221"/>
      <c r="AZ2839" s="221"/>
    </row>
    <row r="2840" spans="1:52" x14ac:dyDescent="0.15">
      <c r="A2840" s="278"/>
      <c r="B2840" s="274"/>
      <c r="C2840" s="340"/>
      <c r="D2840" s="340"/>
      <c r="E2840" s="341"/>
      <c r="F2840" s="341"/>
      <c r="G2840" s="341"/>
      <c r="H2840" s="341"/>
      <c r="I2840" s="341"/>
      <c r="J2840" s="341"/>
      <c r="AH2840" s="221"/>
      <c r="AI2840" s="221"/>
      <c r="AJ2840" s="221"/>
      <c r="AK2840" s="221"/>
      <c r="AL2840" s="221"/>
      <c r="AM2840" s="221"/>
      <c r="AN2840" s="221"/>
      <c r="AO2840" s="221"/>
      <c r="AP2840" s="221"/>
      <c r="AQ2840" s="219"/>
      <c r="AR2840" s="219"/>
      <c r="AS2840" s="221"/>
      <c r="AT2840" s="221"/>
      <c r="AU2840" s="221"/>
      <c r="AV2840" s="221"/>
      <c r="AW2840" s="221"/>
      <c r="AX2840" s="221"/>
      <c r="AY2840" s="221"/>
      <c r="AZ2840" s="221"/>
    </row>
    <row r="2841" spans="1:52" x14ac:dyDescent="0.15">
      <c r="A2841" s="278"/>
      <c r="B2841" s="274"/>
      <c r="C2841" s="340"/>
      <c r="D2841" s="340"/>
      <c r="E2841" s="341"/>
      <c r="F2841" s="341"/>
      <c r="G2841" s="341"/>
      <c r="H2841" s="341"/>
      <c r="I2841" s="341"/>
      <c r="J2841" s="341"/>
      <c r="AH2841" s="221"/>
      <c r="AI2841" s="221"/>
      <c r="AJ2841" s="221"/>
      <c r="AK2841" s="221"/>
      <c r="AL2841" s="221"/>
      <c r="AM2841" s="221"/>
      <c r="AN2841" s="221"/>
      <c r="AO2841" s="221"/>
      <c r="AP2841" s="221"/>
      <c r="AQ2841" s="219"/>
      <c r="AR2841" s="219"/>
      <c r="AS2841" s="221"/>
      <c r="AT2841" s="221"/>
      <c r="AU2841" s="221"/>
      <c r="AV2841" s="221"/>
      <c r="AW2841" s="221"/>
      <c r="AX2841" s="221"/>
      <c r="AY2841" s="221"/>
      <c r="AZ2841" s="221"/>
    </row>
    <row r="2842" spans="1:52" x14ac:dyDescent="0.15">
      <c r="A2842" s="278"/>
      <c r="B2842" s="274"/>
      <c r="C2842" s="340"/>
      <c r="D2842" s="340"/>
      <c r="E2842" s="341"/>
      <c r="F2842" s="341"/>
      <c r="G2842" s="341"/>
      <c r="H2842" s="341"/>
      <c r="I2842" s="341"/>
      <c r="J2842" s="341"/>
      <c r="AH2842" s="221"/>
      <c r="AI2842" s="221"/>
      <c r="AJ2842" s="221"/>
      <c r="AK2842" s="221"/>
      <c r="AL2842" s="221"/>
      <c r="AM2842" s="221"/>
      <c r="AN2842" s="221"/>
      <c r="AO2842" s="221"/>
      <c r="AP2842" s="221"/>
      <c r="AQ2842" s="219"/>
      <c r="AR2842" s="219"/>
      <c r="AS2842" s="221"/>
      <c r="AT2842" s="221"/>
      <c r="AU2842" s="221"/>
      <c r="AV2842" s="221"/>
      <c r="AW2842" s="221"/>
      <c r="AX2842" s="221"/>
      <c r="AY2842" s="221"/>
      <c r="AZ2842" s="221"/>
    </row>
    <row r="2843" spans="1:52" x14ac:dyDescent="0.15">
      <c r="A2843" s="278"/>
      <c r="B2843" s="274"/>
      <c r="C2843" s="340"/>
      <c r="D2843" s="340"/>
      <c r="E2843" s="341"/>
      <c r="F2843" s="341"/>
      <c r="G2843" s="341"/>
      <c r="H2843" s="341"/>
      <c r="I2843" s="341"/>
      <c r="J2843" s="341"/>
      <c r="AH2843" s="221"/>
      <c r="AI2843" s="221"/>
      <c r="AJ2843" s="221"/>
      <c r="AK2843" s="221"/>
      <c r="AL2843" s="221"/>
      <c r="AM2843" s="221"/>
      <c r="AN2843" s="221"/>
      <c r="AO2843" s="221"/>
      <c r="AP2843" s="221"/>
      <c r="AQ2843" s="219"/>
      <c r="AR2843" s="219"/>
      <c r="AS2843" s="221"/>
      <c r="AT2843" s="221"/>
      <c r="AU2843" s="221"/>
      <c r="AV2843" s="221"/>
      <c r="AW2843" s="221"/>
      <c r="AX2843" s="221"/>
      <c r="AY2843" s="221"/>
      <c r="AZ2843" s="221"/>
    </row>
    <row r="2844" spans="1:52" x14ac:dyDescent="0.15">
      <c r="A2844" s="278"/>
      <c r="B2844" s="274"/>
      <c r="C2844" s="340"/>
      <c r="D2844" s="340"/>
      <c r="E2844" s="341"/>
      <c r="F2844" s="341"/>
      <c r="G2844" s="341"/>
      <c r="H2844" s="341"/>
      <c r="I2844" s="341"/>
      <c r="J2844" s="341"/>
      <c r="AH2844" s="221"/>
      <c r="AI2844" s="221"/>
      <c r="AJ2844" s="221"/>
      <c r="AK2844" s="221"/>
      <c r="AL2844" s="221"/>
      <c r="AM2844" s="221"/>
      <c r="AN2844" s="221"/>
      <c r="AO2844" s="221"/>
      <c r="AP2844" s="221"/>
      <c r="AQ2844" s="219"/>
      <c r="AR2844" s="219"/>
      <c r="AS2844" s="221"/>
      <c r="AT2844" s="221"/>
      <c r="AU2844" s="221"/>
      <c r="AV2844" s="221"/>
      <c r="AW2844" s="221"/>
      <c r="AX2844" s="221"/>
      <c r="AY2844" s="221"/>
      <c r="AZ2844" s="221"/>
    </row>
    <row r="2845" spans="1:52" x14ac:dyDescent="0.15">
      <c r="A2845" s="278"/>
      <c r="B2845" s="274"/>
      <c r="C2845" s="340"/>
      <c r="D2845" s="340"/>
      <c r="E2845" s="341"/>
      <c r="F2845" s="341"/>
      <c r="G2845" s="341"/>
      <c r="H2845" s="341"/>
      <c r="I2845" s="341"/>
      <c r="J2845" s="341"/>
      <c r="AH2845" s="221"/>
      <c r="AI2845" s="221"/>
      <c r="AJ2845" s="221"/>
      <c r="AK2845" s="221"/>
      <c r="AL2845" s="221"/>
      <c r="AM2845" s="221"/>
      <c r="AN2845" s="221"/>
      <c r="AO2845" s="221"/>
      <c r="AP2845" s="221"/>
      <c r="AQ2845" s="219"/>
      <c r="AR2845" s="219"/>
      <c r="AS2845" s="221"/>
      <c r="AT2845" s="221"/>
      <c r="AU2845" s="221"/>
      <c r="AV2845" s="221"/>
      <c r="AW2845" s="221"/>
      <c r="AX2845" s="221"/>
      <c r="AY2845" s="221"/>
      <c r="AZ2845" s="221"/>
    </row>
    <row r="2846" spans="1:52" x14ac:dyDescent="0.15">
      <c r="A2846" s="278"/>
      <c r="B2846" s="274"/>
      <c r="C2846" s="340"/>
      <c r="D2846" s="340"/>
      <c r="E2846" s="341"/>
      <c r="F2846" s="341"/>
      <c r="G2846" s="341"/>
      <c r="H2846" s="341"/>
      <c r="I2846" s="341"/>
      <c r="J2846" s="341"/>
      <c r="AH2846" s="221"/>
      <c r="AI2846" s="221"/>
      <c r="AJ2846" s="221"/>
      <c r="AK2846" s="221"/>
      <c r="AL2846" s="221"/>
      <c r="AM2846" s="221"/>
      <c r="AN2846" s="221"/>
      <c r="AO2846" s="221"/>
      <c r="AP2846" s="221"/>
      <c r="AQ2846" s="219"/>
      <c r="AR2846" s="219"/>
      <c r="AS2846" s="221"/>
      <c r="AT2846" s="221"/>
      <c r="AU2846" s="221"/>
      <c r="AV2846" s="221"/>
      <c r="AW2846" s="221"/>
      <c r="AX2846" s="221"/>
      <c r="AY2846" s="221"/>
      <c r="AZ2846" s="221"/>
    </row>
    <row r="2847" spans="1:52" x14ac:dyDescent="0.15">
      <c r="A2847" s="278"/>
      <c r="B2847" s="274"/>
      <c r="C2847" s="340"/>
      <c r="D2847" s="340"/>
      <c r="E2847" s="341"/>
      <c r="F2847" s="341"/>
      <c r="G2847" s="341"/>
      <c r="H2847" s="341"/>
      <c r="I2847" s="341"/>
      <c r="J2847" s="341"/>
      <c r="AH2847" s="221"/>
      <c r="AI2847" s="221"/>
      <c r="AJ2847" s="221"/>
      <c r="AK2847" s="221"/>
      <c r="AL2847" s="221"/>
      <c r="AM2847" s="221"/>
      <c r="AN2847" s="221"/>
      <c r="AO2847" s="221"/>
      <c r="AP2847" s="221"/>
      <c r="AQ2847" s="219"/>
      <c r="AR2847" s="219"/>
      <c r="AS2847" s="221"/>
      <c r="AT2847" s="221"/>
      <c r="AU2847" s="221"/>
      <c r="AV2847" s="221"/>
      <c r="AW2847" s="221"/>
      <c r="AX2847" s="221"/>
      <c r="AY2847" s="221"/>
      <c r="AZ2847" s="221"/>
    </row>
    <row r="2848" spans="1:52" x14ac:dyDescent="0.15">
      <c r="A2848" s="278"/>
      <c r="B2848" s="274"/>
      <c r="C2848" s="340"/>
      <c r="D2848" s="340"/>
      <c r="E2848" s="341"/>
      <c r="F2848" s="341"/>
      <c r="G2848" s="341"/>
      <c r="H2848" s="341"/>
      <c r="I2848" s="341"/>
      <c r="J2848" s="341"/>
      <c r="AH2848" s="221"/>
      <c r="AI2848" s="221"/>
      <c r="AJ2848" s="221"/>
      <c r="AK2848" s="221"/>
      <c r="AL2848" s="221"/>
      <c r="AM2848" s="221"/>
      <c r="AN2848" s="221"/>
      <c r="AO2848" s="221"/>
      <c r="AP2848" s="221"/>
      <c r="AQ2848" s="219"/>
      <c r="AR2848" s="219"/>
      <c r="AS2848" s="221"/>
      <c r="AT2848" s="221"/>
      <c r="AU2848" s="221"/>
      <c r="AV2848" s="221"/>
      <c r="AW2848" s="221"/>
      <c r="AX2848" s="221"/>
      <c r="AY2848" s="221"/>
      <c r="AZ2848" s="221"/>
    </row>
    <row r="2849" spans="1:52" x14ac:dyDescent="0.15">
      <c r="A2849" s="278"/>
      <c r="B2849" s="274"/>
      <c r="C2849" s="340"/>
      <c r="D2849" s="340"/>
      <c r="E2849" s="341"/>
      <c r="F2849" s="341"/>
      <c r="G2849" s="341"/>
      <c r="H2849" s="341"/>
      <c r="I2849" s="341"/>
      <c r="J2849" s="341"/>
      <c r="AH2849" s="221"/>
      <c r="AI2849" s="221"/>
      <c r="AJ2849" s="221"/>
      <c r="AK2849" s="221"/>
      <c r="AL2849" s="221"/>
      <c r="AM2849" s="221"/>
      <c r="AN2849" s="221"/>
      <c r="AO2849" s="221"/>
      <c r="AP2849" s="221"/>
      <c r="AQ2849" s="219"/>
      <c r="AR2849" s="219"/>
      <c r="AS2849" s="221"/>
      <c r="AT2849" s="221"/>
      <c r="AU2849" s="221"/>
      <c r="AV2849" s="221"/>
      <c r="AW2849" s="221"/>
      <c r="AX2849" s="221"/>
      <c r="AY2849" s="221"/>
      <c r="AZ2849" s="221"/>
    </row>
    <row r="2850" spans="1:52" x14ac:dyDescent="0.15">
      <c r="A2850" s="278"/>
      <c r="B2850" s="274"/>
      <c r="C2850" s="340"/>
      <c r="D2850" s="340"/>
      <c r="E2850" s="341"/>
      <c r="F2850" s="341"/>
      <c r="G2850" s="341"/>
      <c r="H2850" s="341"/>
      <c r="I2850" s="341"/>
      <c r="J2850" s="341"/>
      <c r="AH2850" s="221"/>
      <c r="AI2850" s="221"/>
      <c r="AJ2850" s="221"/>
      <c r="AK2850" s="221"/>
      <c r="AL2850" s="221"/>
      <c r="AM2850" s="221"/>
      <c r="AN2850" s="221"/>
      <c r="AO2850" s="221"/>
      <c r="AP2850" s="221"/>
      <c r="AQ2850" s="219"/>
      <c r="AR2850" s="219"/>
      <c r="AS2850" s="221"/>
      <c r="AT2850" s="221"/>
      <c r="AU2850" s="221"/>
      <c r="AV2850" s="221"/>
      <c r="AW2850" s="221"/>
      <c r="AX2850" s="221"/>
      <c r="AY2850" s="221"/>
      <c r="AZ2850" s="221"/>
    </row>
    <row r="2851" spans="1:52" x14ac:dyDescent="0.15">
      <c r="A2851" s="278"/>
      <c r="B2851" s="274"/>
      <c r="C2851" s="340"/>
      <c r="D2851" s="340"/>
      <c r="E2851" s="341"/>
      <c r="F2851" s="341"/>
      <c r="G2851" s="341"/>
      <c r="H2851" s="341"/>
      <c r="I2851" s="341"/>
      <c r="J2851" s="341"/>
      <c r="AH2851" s="221"/>
      <c r="AI2851" s="221"/>
      <c r="AJ2851" s="221"/>
      <c r="AK2851" s="221"/>
      <c r="AL2851" s="221"/>
      <c r="AM2851" s="221"/>
      <c r="AN2851" s="221"/>
      <c r="AO2851" s="221"/>
      <c r="AP2851" s="221"/>
      <c r="AQ2851" s="219"/>
      <c r="AR2851" s="219"/>
      <c r="AS2851" s="221"/>
      <c r="AT2851" s="221"/>
      <c r="AU2851" s="221"/>
      <c r="AV2851" s="221"/>
      <c r="AW2851" s="221"/>
      <c r="AX2851" s="221"/>
      <c r="AY2851" s="221"/>
      <c r="AZ2851" s="221"/>
    </row>
    <row r="2852" spans="1:52" x14ac:dyDescent="0.15">
      <c r="A2852" s="278"/>
      <c r="B2852" s="274"/>
      <c r="C2852" s="340"/>
      <c r="D2852" s="340"/>
      <c r="E2852" s="341"/>
      <c r="F2852" s="341"/>
      <c r="G2852" s="341"/>
      <c r="H2852" s="341"/>
      <c r="I2852" s="341"/>
      <c r="J2852" s="341"/>
      <c r="AH2852" s="221"/>
      <c r="AI2852" s="221"/>
      <c r="AJ2852" s="221"/>
      <c r="AK2852" s="221"/>
      <c r="AL2852" s="221"/>
      <c r="AM2852" s="221"/>
      <c r="AN2852" s="221"/>
      <c r="AO2852" s="221"/>
      <c r="AP2852" s="221"/>
      <c r="AQ2852" s="219"/>
      <c r="AR2852" s="219"/>
      <c r="AS2852" s="221"/>
      <c r="AT2852" s="221"/>
      <c r="AU2852" s="221"/>
      <c r="AV2852" s="221"/>
      <c r="AW2852" s="221"/>
      <c r="AX2852" s="221"/>
      <c r="AY2852" s="221"/>
      <c r="AZ2852" s="221"/>
    </row>
    <row r="2853" spans="1:52" x14ac:dyDescent="0.15">
      <c r="A2853" s="278"/>
      <c r="B2853" s="274"/>
      <c r="C2853" s="340"/>
      <c r="D2853" s="340"/>
      <c r="E2853" s="341"/>
      <c r="F2853" s="341"/>
      <c r="G2853" s="341"/>
      <c r="H2853" s="341"/>
      <c r="I2853" s="341"/>
      <c r="J2853" s="341"/>
      <c r="AH2853" s="221"/>
      <c r="AI2853" s="221"/>
      <c r="AJ2853" s="221"/>
      <c r="AK2853" s="221"/>
      <c r="AL2853" s="221"/>
      <c r="AM2853" s="221"/>
      <c r="AN2853" s="221"/>
      <c r="AO2853" s="221"/>
      <c r="AP2853" s="221"/>
      <c r="AQ2853" s="219"/>
      <c r="AR2853" s="219"/>
      <c r="AS2853" s="221"/>
      <c r="AT2853" s="221"/>
      <c r="AU2853" s="221"/>
      <c r="AV2853" s="221"/>
      <c r="AW2853" s="221"/>
      <c r="AX2853" s="221"/>
      <c r="AY2853" s="221"/>
      <c r="AZ2853" s="221"/>
    </row>
    <row r="2854" spans="1:52" x14ac:dyDescent="0.15">
      <c r="A2854" s="278"/>
      <c r="B2854" s="274"/>
      <c r="C2854" s="340"/>
      <c r="D2854" s="340"/>
      <c r="E2854" s="341"/>
      <c r="F2854" s="341"/>
      <c r="G2854" s="341"/>
      <c r="H2854" s="341"/>
      <c r="I2854" s="341"/>
      <c r="J2854" s="341"/>
      <c r="AH2854" s="221"/>
      <c r="AI2854" s="221"/>
      <c r="AJ2854" s="221"/>
      <c r="AK2854" s="221"/>
      <c r="AL2854" s="221"/>
      <c r="AM2854" s="221"/>
      <c r="AN2854" s="221"/>
      <c r="AO2854" s="221"/>
      <c r="AP2854" s="221"/>
      <c r="AQ2854" s="219"/>
      <c r="AR2854" s="219"/>
      <c r="AS2854" s="221"/>
      <c r="AT2854" s="221"/>
      <c r="AU2854" s="221"/>
      <c r="AV2854" s="221"/>
      <c r="AW2854" s="221"/>
      <c r="AX2854" s="221"/>
      <c r="AY2854" s="221"/>
      <c r="AZ2854" s="221"/>
    </row>
    <row r="2855" spans="1:52" x14ac:dyDescent="0.15">
      <c r="A2855" s="278"/>
      <c r="B2855" s="274"/>
      <c r="C2855" s="340"/>
      <c r="D2855" s="340"/>
      <c r="E2855" s="341"/>
      <c r="F2855" s="341"/>
      <c r="G2855" s="341"/>
      <c r="H2855" s="341"/>
      <c r="I2855" s="341"/>
      <c r="J2855" s="341"/>
      <c r="AH2855" s="221"/>
      <c r="AI2855" s="221"/>
      <c r="AJ2855" s="221"/>
      <c r="AK2855" s="221"/>
      <c r="AL2855" s="221"/>
      <c r="AM2855" s="221"/>
      <c r="AN2855" s="221"/>
      <c r="AO2855" s="221"/>
      <c r="AP2855" s="221"/>
      <c r="AQ2855" s="219"/>
      <c r="AR2855" s="219"/>
      <c r="AS2855" s="221"/>
      <c r="AT2855" s="221"/>
      <c r="AU2855" s="221"/>
      <c r="AV2855" s="221"/>
      <c r="AW2855" s="221"/>
      <c r="AX2855" s="221"/>
      <c r="AY2855" s="221"/>
      <c r="AZ2855" s="221"/>
    </row>
    <row r="2856" spans="1:52" x14ac:dyDescent="0.15">
      <c r="A2856" s="278"/>
      <c r="B2856" s="274"/>
      <c r="C2856" s="340"/>
      <c r="D2856" s="340"/>
      <c r="E2856" s="341"/>
      <c r="F2856" s="341"/>
      <c r="G2856" s="341"/>
      <c r="H2856" s="341"/>
      <c r="I2856" s="341"/>
      <c r="J2856" s="341"/>
      <c r="AH2856" s="221"/>
      <c r="AI2856" s="221"/>
      <c r="AJ2856" s="221"/>
      <c r="AK2856" s="221"/>
      <c r="AL2856" s="221"/>
      <c r="AM2856" s="221"/>
      <c r="AN2856" s="221"/>
      <c r="AO2856" s="221"/>
      <c r="AP2856" s="221"/>
      <c r="AQ2856" s="219"/>
      <c r="AR2856" s="219"/>
      <c r="AS2856" s="221"/>
      <c r="AT2856" s="221"/>
      <c r="AU2856" s="221"/>
      <c r="AV2856" s="221"/>
      <c r="AW2856" s="221"/>
      <c r="AX2856" s="221"/>
      <c r="AY2856" s="221"/>
      <c r="AZ2856" s="221"/>
    </row>
    <row r="2857" spans="1:52" x14ac:dyDescent="0.15">
      <c r="A2857" s="278"/>
      <c r="B2857" s="274"/>
      <c r="C2857" s="340"/>
      <c r="D2857" s="340"/>
      <c r="E2857" s="341"/>
      <c r="F2857" s="341"/>
      <c r="G2857" s="341"/>
      <c r="H2857" s="341"/>
      <c r="I2857" s="341"/>
      <c r="J2857" s="341"/>
      <c r="AH2857" s="221"/>
      <c r="AI2857" s="221"/>
      <c r="AJ2857" s="221"/>
      <c r="AK2857" s="221"/>
      <c r="AL2857" s="221"/>
      <c r="AM2857" s="221"/>
      <c r="AN2857" s="221"/>
      <c r="AO2857" s="221"/>
      <c r="AP2857" s="221"/>
      <c r="AQ2857" s="219"/>
      <c r="AR2857" s="219"/>
      <c r="AS2857" s="221"/>
      <c r="AT2857" s="221"/>
      <c r="AU2857" s="221"/>
      <c r="AV2857" s="221"/>
      <c r="AW2857" s="221"/>
      <c r="AX2857" s="221"/>
      <c r="AY2857" s="221"/>
      <c r="AZ2857" s="221"/>
    </row>
    <row r="2858" spans="1:52" x14ac:dyDescent="0.15">
      <c r="A2858" s="278"/>
      <c r="B2858" s="274"/>
      <c r="C2858" s="340"/>
      <c r="D2858" s="340"/>
      <c r="E2858" s="341"/>
      <c r="F2858" s="341"/>
      <c r="G2858" s="341"/>
      <c r="H2858" s="341"/>
      <c r="I2858" s="341"/>
      <c r="J2858" s="341"/>
      <c r="AH2858" s="221"/>
      <c r="AI2858" s="221"/>
      <c r="AJ2858" s="221"/>
      <c r="AK2858" s="221"/>
      <c r="AL2858" s="221"/>
      <c r="AM2858" s="221"/>
      <c r="AN2858" s="221"/>
      <c r="AO2858" s="221"/>
      <c r="AP2858" s="221"/>
      <c r="AQ2858" s="219"/>
      <c r="AR2858" s="219"/>
      <c r="AS2858" s="221"/>
      <c r="AT2858" s="221"/>
      <c r="AU2858" s="221"/>
      <c r="AV2858" s="221"/>
      <c r="AW2858" s="221"/>
      <c r="AX2858" s="221"/>
      <c r="AY2858" s="221"/>
      <c r="AZ2858" s="221"/>
    </row>
    <row r="2859" spans="1:52" x14ac:dyDescent="0.15">
      <c r="A2859" s="278"/>
      <c r="B2859" s="274"/>
      <c r="C2859" s="340"/>
      <c r="D2859" s="340"/>
      <c r="E2859" s="341"/>
      <c r="F2859" s="341"/>
      <c r="G2859" s="341"/>
      <c r="H2859" s="341"/>
      <c r="I2859" s="341"/>
      <c r="J2859" s="341"/>
      <c r="AH2859" s="221"/>
      <c r="AI2859" s="221"/>
      <c r="AJ2859" s="221"/>
      <c r="AK2859" s="221"/>
      <c r="AL2859" s="221"/>
      <c r="AM2859" s="221"/>
      <c r="AN2859" s="221"/>
      <c r="AO2859" s="221"/>
      <c r="AP2859" s="221"/>
      <c r="AQ2859" s="219"/>
      <c r="AR2859" s="219"/>
      <c r="AS2859" s="221"/>
      <c r="AT2859" s="221"/>
      <c r="AU2859" s="221"/>
      <c r="AV2859" s="221"/>
      <c r="AW2859" s="221"/>
      <c r="AX2859" s="221"/>
      <c r="AY2859" s="221"/>
      <c r="AZ2859" s="221"/>
    </row>
    <row r="2860" spans="1:52" x14ac:dyDescent="0.15">
      <c r="A2860" s="278"/>
      <c r="B2860" s="274"/>
      <c r="C2860" s="340"/>
      <c r="D2860" s="340"/>
      <c r="E2860" s="341"/>
      <c r="F2860" s="341"/>
      <c r="G2860" s="341"/>
      <c r="H2860" s="341"/>
      <c r="I2860" s="341"/>
      <c r="J2860" s="341"/>
      <c r="AH2860" s="221"/>
      <c r="AI2860" s="221"/>
      <c r="AJ2860" s="221"/>
      <c r="AK2860" s="221"/>
      <c r="AL2860" s="221"/>
      <c r="AM2860" s="221"/>
      <c r="AN2860" s="221"/>
      <c r="AO2860" s="221"/>
      <c r="AP2860" s="221"/>
      <c r="AQ2860" s="219"/>
      <c r="AR2860" s="219"/>
      <c r="AS2860" s="221"/>
      <c r="AT2860" s="221"/>
      <c r="AU2860" s="221"/>
      <c r="AV2860" s="221"/>
      <c r="AW2860" s="221"/>
      <c r="AX2860" s="221"/>
      <c r="AY2860" s="221"/>
      <c r="AZ2860" s="221"/>
    </row>
    <row r="2861" spans="1:52" x14ac:dyDescent="0.15">
      <c r="A2861" s="278"/>
      <c r="B2861" s="274"/>
      <c r="C2861" s="340"/>
      <c r="D2861" s="340"/>
      <c r="E2861" s="341"/>
      <c r="F2861" s="341"/>
      <c r="G2861" s="341"/>
      <c r="H2861" s="341"/>
      <c r="I2861" s="341"/>
      <c r="J2861" s="341"/>
      <c r="AH2861" s="221"/>
      <c r="AI2861" s="221"/>
      <c r="AJ2861" s="221"/>
      <c r="AK2861" s="221"/>
      <c r="AL2861" s="221"/>
      <c r="AM2861" s="221"/>
      <c r="AN2861" s="221"/>
      <c r="AO2861" s="221"/>
      <c r="AP2861" s="221"/>
      <c r="AQ2861" s="219"/>
      <c r="AR2861" s="219"/>
      <c r="AS2861" s="221"/>
      <c r="AT2861" s="221"/>
      <c r="AU2861" s="221"/>
      <c r="AV2861" s="221"/>
      <c r="AW2861" s="221"/>
      <c r="AX2861" s="221"/>
      <c r="AY2861" s="221"/>
      <c r="AZ2861" s="221"/>
    </row>
    <row r="2862" spans="1:52" x14ac:dyDescent="0.15">
      <c r="A2862" s="278"/>
      <c r="B2862" s="274"/>
      <c r="C2862" s="340"/>
      <c r="D2862" s="340"/>
      <c r="E2862" s="341"/>
      <c r="F2862" s="341"/>
      <c r="G2862" s="341"/>
      <c r="H2862" s="341"/>
      <c r="I2862" s="341"/>
      <c r="J2862" s="341"/>
      <c r="AH2862" s="221"/>
      <c r="AI2862" s="221"/>
      <c r="AJ2862" s="221"/>
      <c r="AK2862" s="221"/>
      <c r="AL2862" s="221"/>
      <c r="AM2862" s="221"/>
      <c r="AN2862" s="221"/>
      <c r="AO2862" s="221"/>
      <c r="AP2862" s="221"/>
      <c r="AQ2862" s="219"/>
      <c r="AR2862" s="219"/>
      <c r="AS2862" s="221"/>
      <c r="AT2862" s="221"/>
      <c r="AU2862" s="221"/>
      <c r="AV2862" s="221"/>
      <c r="AW2862" s="221"/>
      <c r="AX2862" s="221"/>
      <c r="AY2862" s="221"/>
      <c r="AZ2862" s="221"/>
    </row>
    <row r="2863" spans="1:52" x14ac:dyDescent="0.15">
      <c r="A2863" s="278"/>
      <c r="B2863" s="274"/>
      <c r="C2863" s="340"/>
      <c r="D2863" s="340"/>
      <c r="E2863" s="341"/>
      <c r="F2863" s="341"/>
      <c r="G2863" s="341"/>
      <c r="H2863" s="341"/>
      <c r="I2863" s="341"/>
      <c r="J2863" s="341"/>
      <c r="AH2863" s="221"/>
      <c r="AI2863" s="221"/>
      <c r="AJ2863" s="221"/>
      <c r="AK2863" s="221"/>
      <c r="AL2863" s="221"/>
      <c r="AM2863" s="221"/>
      <c r="AN2863" s="221"/>
      <c r="AO2863" s="221"/>
      <c r="AP2863" s="221"/>
      <c r="AQ2863" s="219"/>
      <c r="AR2863" s="219"/>
      <c r="AS2863" s="221"/>
      <c r="AT2863" s="221"/>
      <c r="AU2863" s="221"/>
      <c r="AV2863" s="221"/>
      <c r="AW2863" s="221"/>
      <c r="AX2863" s="221"/>
      <c r="AY2863" s="221"/>
      <c r="AZ2863" s="221"/>
    </row>
    <row r="2864" spans="1:52" x14ac:dyDescent="0.15">
      <c r="A2864" s="278"/>
      <c r="B2864" s="274"/>
      <c r="C2864" s="340"/>
      <c r="D2864" s="340"/>
      <c r="E2864" s="341"/>
      <c r="F2864" s="341"/>
      <c r="G2864" s="341"/>
      <c r="H2864" s="341"/>
      <c r="I2864" s="341"/>
      <c r="J2864" s="341"/>
      <c r="AH2864" s="221"/>
      <c r="AI2864" s="221"/>
      <c r="AJ2864" s="221"/>
      <c r="AK2864" s="221"/>
      <c r="AL2864" s="221"/>
      <c r="AM2864" s="221"/>
      <c r="AN2864" s="221"/>
      <c r="AO2864" s="221"/>
      <c r="AP2864" s="221"/>
      <c r="AQ2864" s="219"/>
      <c r="AR2864" s="219"/>
      <c r="AS2864" s="221"/>
      <c r="AT2864" s="221"/>
      <c r="AU2864" s="221"/>
      <c r="AV2864" s="221"/>
      <c r="AW2864" s="221"/>
      <c r="AX2864" s="221"/>
      <c r="AY2864" s="221"/>
      <c r="AZ2864" s="221"/>
    </row>
    <row r="2865" spans="1:52" x14ac:dyDescent="0.15">
      <c r="A2865" s="278"/>
      <c r="B2865" s="274"/>
      <c r="C2865" s="340"/>
      <c r="D2865" s="340"/>
      <c r="E2865" s="341"/>
      <c r="F2865" s="341"/>
      <c r="G2865" s="341"/>
      <c r="H2865" s="341"/>
      <c r="I2865" s="341"/>
      <c r="J2865" s="341"/>
      <c r="AH2865" s="221"/>
      <c r="AI2865" s="221"/>
      <c r="AJ2865" s="221"/>
      <c r="AK2865" s="221"/>
      <c r="AL2865" s="221"/>
      <c r="AM2865" s="221"/>
      <c r="AN2865" s="221"/>
      <c r="AO2865" s="221"/>
      <c r="AP2865" s="221"/>
      <c r="AQ2865" s="219"/>
      <c r="AR2865" s="219"/>
      <c r="AS2865" s="221"/>
      <c r="AT2865" s="221"/>
      <c r="AU2865" s="221"/>
      <c r="AV2865" s="221"/>
      <c r="AW2865" s="221"/>
      <c r="AX2865" s="221"/>
      <c r="AY2865" s="221"/>
      <c r="AZ2865" s="221"/>
    </row>
    <row r="2866" spans="1:52" x14ac:dyDescent="0.15">
      <c r="A2866" s="278"/>
      <c r="B2866" s="274"/>
      <c r="C2866" s="340"/>
      <c r="D2866" s="340"/>
      <c r="E2866" s="341"/>
      <c r="F2866" s="341"/>
      <c r="G2866" s="341"/>
      <c r="H2866" s="341"/>
      <c r="I2866" s="341"/>
      <c r="J2866" s="341"/>
      <c r="AH2866" s="221"/>
      <c r="AI2866" s="221"/>
      <c r="AJ2866" s="221"/>
      <c r="AK2866" s="221"/>
      <c r="AL2866" s="221"/>
      <c r="AM2866" s="221"/>
      <c r="AN2866" s="221"/>
      <c r="AO2866" s="221"/>
      <c r="AP2866" s="221"/>
      <c r="AQ2866" s="219"/>
      <c r="AR2866" s="219"/>
      <c r="AS2866" s="221"/>
      <c r="AT2866" s="221"/>
      <c r="AU2866" s="221"/>
      <c r="AV2866" s="221"/>
      <c r="AW2866" s="221"/>
      <c r="AX2866" s="221"/>
      <c r="AY2866" s="221"/>
      <c r="AZ2866" s="221"/>
    </row>
    <row r="2867" spans="1:52" x14ac:dyDescent="0.15">
      <c r="A2867" s="278"/>
      <c r="B2867" s="274"/>
      <c r="C2867" s="340"/>
      <c r="D2867" s="340"/>
      <c r="E2867" s="341"/>
      <c r="F2867" s="341"/>
      <c r="G2867" s="341"/>
      <c r="H2867" s="341"/>
      <c r="I2867" s="341"/>
      <c r="J2867" s="341"/>
      <c r="AH2867" s="221"/>
      <c r="AI2867" s="221"/>
      <c r="AJ2867" s="221"/>
      <c r="AK2867" s="221"/>
      <c r="AL2867" s="221"/>
      <c r="AM2867" s="221"/>
      <c r="AN2867" s="221"/>
      <c r="AO2867" s="221"/>
      <c r="AP2867" s="221"/>
      <c r="AQ2867" s="219"/>
      <c r="AR2867" s="219"/>
      <c r="AS2867" s="221"/>
      <c r="AT2867" s="221"/>
      <c r="AU2867" s="221"/>
      <c r="AV2867" s="221"/>
      <c r="AW2867" s="221"/>
      <c r="AX2867" s="221"/>
      <c r="AY2867" s="221"/>
      <c r="AZ2867" s="221"/>
    </row>
    <row r="2868" spans="1:52" x14ac:dyDescent="0.15">
      <c r="A2868" s="278"/>
      <c r="B2868" s="274"/>
      <c r="C2868" s="340"/>
      <c r="D2868" s="340"/>
      <c r="E2868" s="341"/>
      <c r="F2868" s="341"/>
      <c r="G2868" s="341"/>
      <c r="H2868" s="341"/>
      <c r="I2868" s="341"/>
      <c r="J2868" s="341"/>
      <c r="AH2868" s="221"/>
      <c r="AI2868" s="221"/>
      <c r="AJ2868" s="221"/>
      <c r="AK2868" s="221"/>
      <c r="AL2868" s="221"/>
      <c r="AM2868" s="221"/>
      <c r="AN2868" s="221"/>
      <c r="AO2868" s="221"/>
      <c r="AP2868" s="221"/>
      <c r="AQ2868" s="219"/>
      <c r="AR2868" s="219"/>
      <c r="AS2868" s="221"/>
      <c r="AT2868" s="221"/>
      <c r="AU2868" s="221"/>
      <c r="AV2868" s="221"/>
      <c r="AW2868" s="221"/>
      <c r="AX2868" s="221"/>
      <c r="AY2868" s="221"/>
      <c r="AZ2868" s="221"/>
    </row>
    <row r="2869" spans="1:52" x14ac:dyDescent="0.15">
      <c r="A2869" s="278"/>
      <c r="B2869" s="274"/>
      <c r="C2869" s="340"/>
      <c r="D2869" s="340"/>
      <c r="E2869" s="341"/>
      <c r="F2869" s="341"/>
      <c r="G2869" s="341"/>
      <c r="H2869" s="341"/>
      <c r="I2869" s="341"/>
      <c r="J2869" s="341"/>
      <c r="AH2869" s="221"/>
      <c r="AI2869" s="221"/>
      <c r="AJ2869" s="221"/>
      <c r="AK2869" s="221"/>
      <c r="AL2869" s="221"/>
      <c r="AM2869" s="221"/>
      <c r="AN2869" s="221"/>
      <c r="AO2869" s="221"/>
      <c r="AP2869" s="221"/>
      <c r="AQ2869" s="219"/>
      <c r="AR2869" s="219"/>
      <c r="AS2869" s="221"/>
      <c r="AT2869" s="221"/>
      <c r="AU2869" s="221"/>
      <c r="AV2869" s="221"/>
      <c r="AW2869" s="221"/>
      <c r="AX2869" s="221"/>
      <c r="AY2869" s="221"/>
      <c r="AZ2869" s="221"/>
    </row>
    <row r="2870" spans="1:52" x14ac:dyDescent="0.15">
      <c r="A2870" s="278"/>
      <c r="B2870" s="274"/>
      <c r="C2870" s="340"/>
      <c r="D2870" s="340"/>
      <c r="E2870" s="341"/>
      <c r="F2870" s="341"/>
      <c r="G2870" s="341"/>
      <c r="H2870" s="341"/>
      <c r="I2870" s="341"/>
      <c r="J2870" s="341"/>
      <c r="AH2870" s="221"/>
      <c r="AI2870" s="221"/>
      <c r="AJ2870" s="221"/>
      <c r="AK2870" s="221"/>
      <c r="AL2870" s="221"/>
      <c r="AM2870" s="221"/>
      <c r="AN2870" s="221"/>
      <c r="AO2870" s="221"/>
      <c r="AP2870" s="221"/>
      <c r="AQ2870" s="219"/>
      <c r="AR2870" s="219"/>
      <c r="AS2870" s="221"/>
      <c r="AT2870" s="221"/>
      <c r="AU2870" s="221"/>
      <c r="AV2870" s="221"/>
      <c r="AW2870" s="221"/>
      <c r="AX2870" s="221"/>
      <c r="AY2870" s="221"/>
      <c r="AZ2870" s="221"/>
    </row>
    <row r="2871" spans="1:52" x14ac:dyDescent="0.15">
      <c r="A2871" s="278"/>
      <c r="B2871" s="274"/>
      <c r="C2871" s="340"/>
      <c r="D2871" s="340"/>
      <c r="E2871" s="341"/>
      <c r="F2871" s="341"/>
      <c r="G2871" s="341"/>
      <c r="H2871" s="341"/>
      <c r="I2871" s="341"/>
      <c r="J2871" s="341"/>
      <c r="AH2871" s="221"/>
      <c r="AI2871" s="221"/>
      <c r="AJ2871" s="221"/>
      <c r="AK2871" s="221"/>
      <c r="AL2871" s="221"/>
      <c r="AM2871" s="221"/>
      <c r="AN2871" s="221"/>
      <c r="AO2871" s="221"/>
      <c r="AP2871" s="221"/>
      <c r="AQ2871" s="219"/>
      <c r="AR2871" s="219"/>
      <c r="AS2871" s="221"/>
      <c r="AT2871" s="221"/>
      <c r="AU2871" s="221"/>
      <c r="AV2871" s="221"/>
      <c r="AW2871" s="221"/>
      <c r="AX2871" s="221"/>
      <c r="AY2871" s="221"/>
      <c r="AZ2871" s="221"/>
    </row>
    <row r="2872" spans="1:52" x14ac:dyDescent="0.15">
      <c r="A2872" s="278"/>
      <c r="B2872" s="274"/>
      <c r="C2872" s="340"/>
      <c r="D2872" s="340"/>
      <c r="E2872" s="341"/>
      <c r="F2872" s="341"/>
      <c r="G2872" s="341"/>
      <c r="H2872" s="341"/>
      <c r="I2872" s="341"/>
      <c r="J2872" s="341"/>
      <c r="AH2872" s="221"/>
      <c r="AI2872" s="221"/>
      <c r="AJ2872" s="221"/>
      <c r="AK2872" s="221"/>
      <c r="AL2872" s="221"/>
      <c r="AM2872" s="221"/>
      <c r="AN2872" s="221"/>
      <c r="AO2872" s="221"/>
      <c r="AP2872" s="221"/>
      <c r="AQ2872" s="219"/>
      <c r="AR2872" s="219"/>
      <c r="AS2872" s="221"/>
      <c r="AT2872" s="221"/>
      <c r="AU2872" s="221"/>
      <c r="AV2872" s="221"/>
      <c r="AW2872" s="221"/>
      <c r="AX2872" s="221"/>
      <c r="AY2872" s="221"/>
      <c r="AZ2872" s="221"/>
    </row>
    <row r="2873" spans="1:52" x14ac:dyDescent="0.15">
      <c r="A2873" s="278"/>
      <c r="B2873" s="274"/>
      <c r="C2873" s="340"/>
      <c r="D2873" s="340"/>
      <c r="E2873" s="341"/>
      <c r="F2873" s="341"/>
      <c r="G2873" s="341"/>
      <c r="H2873" s="341"/>
      <c r="I2873" s="341"/>
      <c r="J2873" s="341"/>
      <c r="AH2873" s="221"/>
      <c r="AI2873" s="221"/>
      <c r="AJ2873" s="221"/>
      <c r="AK2873" s="221"/>
      <c r="AL2873" s="221"/>
      <c r="AM2873" s="221"/>
      <c r="AN2873" s="221"/>
      <c r="AO2873" s="221"/>
      <c r="AP2873" s="221"/>
      <c r="AQ2873" s="219"/>
      <c r="AR2873" s="219"/>
      <c r="AS2873" s="221"/>
      <c r="AT2873" s="221"/>
      <c r="AU2873" s="221"/>
      <c r="AV2873" s="221"/>
      <c r="AW2873" s="221"/>
      <c r="AX2873" s="221"/>
      <c r="AY2873" s="221"/>
      <c r="AZ2873" s="221"/>
    </row>
    <row r="2874" spans="1:52" x14ac:dyDescent="0.15">
      <c r="A2874" s="278"/>
      <c r="B2874" s="274"/>
      <c r="C2874" s="340"/>
      <c r="D2874" s="340"/>
      <c r="E2874" s="341"/>
      <c r="F2874" s="341"/>
      <c r="G2874" s="341"/>
      <c r="H2874" s="341"/>
      <c r="I2874" s="341"/>
      <c r="J2874" s="341"/>
      <c r="AH2874" s="221"/>
      <c r="AI2874" s="221"/>
      <c r="AJ2874" s="221"/>
      <c r="AK2874" s="221"/>
      <c r="AL2874" s="221"/>
      <c r="AM2874" s="221"/>
      <c r="AN2874" s="221"/>
      <c r="AO2874" s="221"/>
      <c r="AP2874" s="221"/>
      <c r="AQ2874" s="219"/>
      <c r="AR2874" s="219"/>
      <c r="AS2874" s="221"/>
      <c r="AT2874" s="221"/>
      <c r="AU2874" s="221"/>
      <c r="AV2874" s="221"/>
      <c r="AW2874" s="221"/>
      <c r="AX2874" s="221"/>
      <c r="AY2874" s="221"/>
      <c r="AZ2874" s="221"/>
    </row>
    <row r="2875" spans="1:52" x14ac:dyDescent="0.15">
      <c r="A2875" s="278"/>
      <c r="B2875" s="274"/>
      <c r="C2875" s="340"/>
      <c r="D2875" s="340"/>
      <c r="E2875" s="341"/>
      <c r="F2875" s="341"/>
      <c r="G2875" s="341"/>
      <c r="H2875" s="341"/>
      <c r="I2875" s="341"/>
      <c r="J2875" s="341"/>
      <c r="AH2875" s="221"/>
      <c r="AI2875" s="221"/>
      <c r="AJ2875" s="221"/>
      <c r="AK2875" s="221"/>
      <c r="AL2875" s="221"/>
      <c r="AM2875" s="221"/>
      <c r="AN2875" s="221"/>
      <c r="AO2875" s="221"/>
      <c r="AP2875" s="221"/>
      <c r="AQ2875" s="219"/>
      <c r="AR2875" s="219"/>
      <c r="AS2875" s="221"/>
      <c r="AT2875" s="221"/>
      <c r="AU2875" s="221"/>
      <c r="AV2875" s="221"/>
      <c r="AW2875" s="221"/>
      <c r="AX2875" s="221"/>
      <c r="AY2875" s="221"/>
      <c r="AZ2875" s="221"/>
    </row>
    <row r="2876" spans="1:52" x14ac:dyDescent="0.15">
      <c r="A2876" s="278"/>
      <c r="B2876" s="274"/>
      <c r="C2876" s="340"/>
      <c r="D2876" s="340"/>
      <c r="E2876" s="341"/>
      <c r="F2876" s="341"/>
      <c r="G2876" s="341"/>
      <c r="H2876" s="341"/>
      <c r="I2876" s="341"/>
      <c r="J2876" s="341"/>
      <c r="AH2876" s="221"/>
      <c r="AI2876" s="221"/>
      <c r="AJ2876" s="221"/>
      <c r="AK2876" s="221"/>
      <c r="AL2876" s="221"/>
      <c r="AM2876" s="221"/>
      <c r="AN2876" s="221"/>
      <c r="AO2876" s="221"/>
      <c r="AP2876" s="221"/>
      <c r="AQ2876" s="219"/>
      <c r="AR2876" s="219"/>
      <c r="AS2876" s="221"/>
      <c r="AT2876" s="221"/>
      <c r="AU2876" s="221"/>
      <c r="AV2876" s="221"/>
      <c r="AW2876" s="221"/>
      <c r="AX2876" s="221"/>
      <c r="AY2876" s="221"/>
      <c r="AZ2876" s="221"/>
    </row>
    <row r="2877" spans="1:52" x14ac:dyDescent="0.15">
      <c r="A2877" s="278"/>
      <c r="B2877" s="274"/>
      <c r="C2877" s="340"/>
      <c r="D2877" s="340"/>
      <c r="E2877" s="341"/>
      <c r="F2877" s="341"/>
      <c r="G2877" s="341"/>
      <c r="H2877" s="341"/>
      <c r="I2877" s="341"/>
      <c r="J2877" s="341"/>
      <c r="AH2877" s="221"/>
      <c r="AI2877" s="221"/>
      <c r="AJ2877" s="221"/>
      <c r="AK2877" s="221"/>
      <c r="AL2877" s="221"/>
      <c r="AM2877" s="221"/>
      <c r="AN2877" s="221"/>
      <c r="AO2877" s="221"/>
      <c r="AP2877" s="221"/>
      <c r="AQ2877" s="219"/>
      <c r="AR2877" s="219"/>
      <c r="AS2877" s="221"/>
      <c r="AT2877" s="221"/>
      <c r="AU2877" s="221"/>
      <c r="AV2877" s="221"/>
      <c r="AW2877" s="221"/>
      <c r="AX2877" s="221"/>
      <c r="AY2877" s="221"/>
      <c r="AZ2877" s="221"/>
    </row>
    <row r="2878" spans="1:52" x14ac:dyDescent="0.15">
      <c r="A2878" s="278"/>
      <c r="B2878" s="274"/>
      <c r="C2878" s="340"/>
      <c r="D2878" s="340"/>
      <c r="E2878" s="341"/>
      <c r="F2878" s="341"/>
      <c r="G2878" s="341"/>
      <c r="H2878" s="341"/>
      <c r="I2878" s="341"/>
      <c r="J2878" s="341"/>
      <c r="AH2878" s="221"/>
      <c r="AI2878" s="221"/>
      <c r="AJ2878" s="221"/>
      <c r="AK2878" s="221"/>
      <c r="AL2878" s="221"/>
      <c r="AM2878" s="221"/>
      <c r="AN2878" s="221"/>
      <c r="AO2878" s="221"/>
      <c r="AP2878" s="221"/>
      <c r="AQ2878" s="219"/>
      <c r="AR2878" s="219"/>
      <c r="AS2878" s="221"/>
      <c r="AT2878" s="221"/>
      <c r="AU2878" s="221"/>
      <c r="AV2878" s="221"/>
      <c r="AW2878" s="221"/>
      <c r="AX2878" s="221"/>
      <c r="AY2878" s="221"/>
      <c r="AZ2878" s="221"/>
    </row>
    <row r="2879" spans="1:52" x14ac:dyDescent="0.15">
      <c r="A2879" s="278"/>
      <c r="B2879" s="274"/>
      <c r="C2879" s="340"/>
      <c r="D2879" s="340"/>
      <c r="E2879" s="341"/>
      <c r="F2879" s="341"/>
      <c r="G2879" s="341"/>
      <c r="H2879" s="341"/>
      <c r="I2879" s="341"/>
      <c r="J2879" s="341"/>
      <c r="AH2879" s="221"/>
      <c r="AI2879" s="221"/>
      <c r="AJ2879" s="221"/>
      <c r="AK2879" s="221"/>
      <c r="AL2879" s="221"/>
      <c r="AM2879" s="221"/>
      <c r="AN2879" s="221"/>
      <c r="AO2879" s="221"/>
      <c r="AP2879" s="221"/>
      <c r="AQ2879" s="219"/>
      <c r="AR2879" s="219"/>
      <c r="AS2879" s="221"/>
      <c r="AT2879" s="221"/>
      <c r="AU2879" s="221"/>
      <c r="AV2879" s="221"/>
      <c r="AW2879" s="221"/>
      <c r="AX2879" s="221"/>
      <c r="AY2879" s="221"/>
      <c r="AZ2879" s="221"/>
    </row>
    <row r="2880" spans="1:52" x14ac:dyDescent="0.15">
      <c r="A2880" s="278"/>
      <c r="B2880" s="274"/>
      <c r="C2880" s="340"/>
      <c r="D2880" s="340"/>
      <c r="E2880" s="341"/>
      <c r="F2880" s="341"/>
      <c r="G2880" s="341"/>
      <c r="H2880" s="341"/>
      <c r="I2880" s="341"/>
      <c r="J2880" s="341"/>
      <c r="AH2880" s="221"/>
      <c r="AI2880" s="221"/>
      <c r="AJ2880" s="221"/>
      <c r="AK2880" s="221"/>
      <c r="AL2880" s="221"/>
      <c r="AM2880" s="221"/>
      <c r="AN2880" s="221"/>
      <c r="AO2880" s="221"/>
      <c r="AP2880" s="221"/>
      <c r="AQ2880" s="219"/>
      <c r="AR2880" s="219"/>
      <c r="AS2880" s="221"/>
      <c r="AT2880" s="221"/>
      <c r="AU2880" s="221"/>
      <c r="AV2880" s="221"/>
      <c r="AW2880" s="221"/>
      <c r="AX2880" s="221"/>
      <c r="AY2880" s="221"/>
      <c r="AZ2880" s="221"/>
    </row>
    <row r="2881" spans="1:52" x14ac:dyDescent="0.15">
      <c r="A2881" s="278"/>
      <c r="B2881" s="274"/>
      <c r="C2881" s="340"/>
      <c r="D2881" s="340"/>
      <c r="E2881" s="341"/>
      <c r="F2881" s="341"/>
      <c r="G2881" s="341"/>
      <c r="H2881" s="341"/>
      <c r="I2881" s="341"/>
      <c r="J2881" s="341"/>
      <c r="AH2881" s="221"/>
      <c r="AI2881" s="221"/>
      <c r="AJ2881" s="221"/>
      <c r="AK2881" s="221"/>
      <c r="AL2881" s="221"/>
      <c r="AM2881" s="221"/>
      <c r="AN2881" s="221"/>
      <c r="AO2881" s="221"/>
      <c r="AP2881" s="221"/>
      <c r="AQ2881" s="219"/>
      <c r="AR2881" s="219"/>
      <c r="AS2881" s="221"/>
      <c r="AT2881" s="221"/>
      <c r="AU2881" s="221"/>
      <c r="AV2881" s="221"/>
      <c r="AW2881" s="221"/>
      <c r="AX2881" s="221"/>
      <c r="AY2881" s="221"/>
      <c r="AZ2881" s="221"/>
    </row>
    <row r="2882" spans="1:52" x14ac:dyDescent="0.15">
      <c r="A2882" s="278"/>
      <c r="B2882" s="274"/>
      <c r="C2882" s="340"/>
      <c r="D2882" s="340"/>
      <c r="E2882" s="341"/>
      <c r="F2882" s="341"/>
      <c r="G2882" s="341"/>
      <c r="H2882" s="341"/>
      <c r="I2882" s="341"/>
      <c r="J2882" s="341"/>
      <c r="AH2882" s="221"/>
      <c r="AI2882" s="221"/>
      <c r="AJ2882" s="221"/>
      <c r="AK2882" s="221"/>
      <c r="AL2882" s="221"/>
      <c r="AM2882" s="221"/>
      <c r="AN2882" s="221"/>
      <c r="AO2882" s="221"/>
      <c r="AP2882" s="221"/>
      <c r="AQ2882" s="219"/>
      <c r="AR2882" s="219"/>
      <c r="AS2882" s="221"/>
      <c r="AT2882" s="221"/>
      <c r="AU2882" s="221"/>
      <c r="AV2882" s="221"/>
      <c r="AW2882" s="221"/>
      <c r="AX2882" s="221"/>
      <c r="AY2882" s="221"/>
      <c r="AZ2882" s="221"/>
    </row>
    <row r="2883" spans="1:52" x14ac:dyDescent="0.15">
      <c r="A2883" s="278"/>
      <c r="B2883" s="274"/>
      <c r="C2883" s="340"/>
      <c r="D2883" s="340"/>
      <c r="E2883" s="341"/>
      <c r="F2883" s="341"/>
      <c r="G2883" s="341"/>
      <c r="H2883" s="341"/>
      <c r="I2883" s="341"/>
      <c r="J2883" s="341"/>
      <c r="AH2883" s="221"/>
      <c r="AI2883" s="221"/>
      <c r="AJ2883" s="221"/>
      <c r="AK2883" s="221"/>
      <c r="AL2883" s="221"/>
      <c r="AM2883" s="221"/>
      <c r="AN2883" s="221"/>
      <c r="AO2883" s="221"/>
      <c r="AP2883" s="221"/>
      <c r="AQ2883" s="219"/>
      <c r="AR2883" s="219"/>
      <c r="AS2883" s="221"/>
      <c r="AT2883" s="221"/>
      <c r="AU2883" s="221"/>
      <c r="AV2883" s="221"/>
      <c r="AW2883" s="221"/>
      <c r="AX2883" s="221"/>
      <c r="AY2883" s="221"/>
      <c r="AZ2883" s="221"/>
    </row>
    <row r="2884" spans="1:52" x14ac:dyDescent="0.15">
      <c r="A2884" s="278"/>
      <c r="B2884" s="274"/>
      <c r="C2884" s="340"/>
      <c r="D2884" s="340"/>
      <c r="E2884" s="341"/>
      <c r="F2884" s="341"/>
      <c r="G2884" s="341"/>
      <c r="H2884" s="341"/>
      <c r="I2884" s="341"/>
      <c r="J2884" s="341"/>
      <c r="AH2884" s="221"/>
      <c r="AI2884" s="221"/>
      <c r="AJ2884" s="221"/>
      <c r="AK2884" s="221"/>
      <c r="AL2884" s="221"/>
      <c r="AM2884" s="221"/>
      <c r="AN2884" s="221"/>
      <c r="AO2884" s="221"/>
      <c r="AP2884" s="221"/>
      <c r="AQ2884" s="219"/>
      <c r="AR2884" s="219"/>
      <c r="AS2884" s="221"/>
      <c r="AT2884" s="221"/>
      <c r="AU2884" s="221"/>
      <c r="AV2884" s="221"/>
      <c r="AW2884" s="221"/>
      <c r="AX2884" s="221"/>
      <c r="AY2884" s="221"/>
      <c r="AZ2884" s="221"/>
    </row>
    <row r="2885" spans="1:52" x14ac:dyDescent="0.15">
      <c r="A2885" s="278"/>
      <c r="B2885" s="274"/>
      <c r="C2885" s="340"/>
      <c r="D2885" s="340"/>
      <c r="E2885" s="341"/>
      <c r="F2885" s="341"/>
      <c r="G2885" s="341"/>
      <c r="H2885" s="341"/>
      <c r="I2885" s="341"/>
      <c r="J2885" s="341"/>
      <c r="AH2885" s="221"/>
      <c r="AI2885" s="221"/>
      <c r="AJ2885" s="221"/>
      <c r="AK2885" s="221"/>
      <c r="AL2885" s="221"/>
      <c r="AM2885" s="221"/>
      <c r="AN2885" s="221"/>
      <c r="AO2885" s="221"/>
      <c r="AP2885" s="221"/>
      <c r="AQ2885" s="219"/>
      <c r="AR2885" s="219"/>
      <c r="AS2885" s="221"/>
      <c r="AT2885" s="221"/>
      <c r="AU2885" s="221"/>
      <c r="AV2885" s="221"/>
      <c r="AW2885" s="221"/>
      <c r="AX2885" s="221"/>
      <c r="AY2885" s="221"/>
      <c r="AZ2885" s="221"/>
    </row>
    <row r="2886" spans="1:52" x14ac:dyDescent="0.15">
      <c r="A2886" s="278"/>
      <c r="B2886" s="274"/>
      <c r="C2886" s="340"/>
      <c r="D2886" s="340"/>
      <c r="E2886" s="341"/>
      <c r="F2886" s="341"/>
      <c r="G2886" s="341"/>
      <c r="H2886" s="341"/>
      <c r="I2886" s="341"/>
      <c r="J2886" s="341"/>
      <c r="AH2886" s="221"/>
      <c r="AI2886" s="221"/>
      <c r="AJ2886" s="221"/>
      <c r="AK2886" s="221"/>
      <c r="AL2886" s="221"/>
      <c r="AM2886" s="221"/>
      <c r="AN2886" s="221"/>
      <c r="AO2886" s="221"/>
      <c r="AP2886" s="221"/>
      <c r="AQ2886" s="219"/>
      <c r="AR2886" s="219"/>
      <c r="AS2886" s="221"/>
      <c r="AT2886" s="221"/>
      <c r="AU2886" s="221"/>
      <c r="AV2886" s="221"/>
      <c r="AW2886" s="221"/>
      <c r="AX2886" s="221"/>
      <c r="AY2886" s="221"/>
      <c r="AZ2886" s="221"/>
    </row>
    <row r="2887" spans="1:52" x14ac:dyDescent="0.15">
      <c r="A2887" s="278"/>
      <c r="B2887" s="274"/>
      <c r="C2887" s="340"/>
      <c r="D2887" s="340"/>
      <c r="E2887" s="341"/>
      <c r="F2887" s="341"/>
      <c r="G2887" s="341"/>
      <c r="H2887" s="341"/>
      <c r="I2887" s="341"/>
      <c r="J2887" s="341"/>
      <c r="AH2887" s="221"/>
      <c r="AI2887" s="221"/>
      <c r="AJ2887" s="221"/>
      <c r="AK2887" s="221"/>
      <c r="AL2887" s="221"/>
      <c r="AM2887" s="221"/>
      <c r="AN2887" s="221"/>
      <c r="AO2887" s="221"/>
      <c r="AP2887" s="221"/>
      <c r="AQ2887" s="219"/>
      <c r="AR2887" s="219"/>
      <c r="AS2887" s="221"/>
      <c r="AT2887" s="221"/>
      <c r="AU2887" s="221"/>
      <c r="AV2887" s="221"/>
      <c r="AW2887" s="221"/>
      <c r="AX2887" s="221"/>
      <c r="AY2887" s="221"/>
      <c r="AZ2887" s="221"/>
    </row>
    <row r="2888" spans="1:52" x14ac:dyDescent="0.15">
      <c r="A2888" s="278"/>
      <c r="B2888" s="274"/>
      <c r="C2888" s="340"/>
      <c r="D2888" s="340"/>
      <c r="E2888" s="341"/>
      <c r="F2888" s="341"/>
      <c r="G2888" s="341"/>
      <c r="H2888" s="341"/>
      <c r="I2888" s="341"/>
      <c r="J2888" s="341"/>
      <c r="AH2888" s="221"/>
      <c r="AI2888" s="221"/>
      <c r="AJ2888" s="221"/>
      <c r="AK2888" s="221"/>
      <c r="AL2888" s="221"/>
      <c r="AM2888" s="221"/>
      <c r="AN2888" s="221"/>
      <c r="AO2888" s="221"/>
      <c r="AP2888" s="221"/>
      <c r="AQ2888" s="219"/>
      <c r="AR2888" s="219"/>
      <c r="AS2888" s="221"/>
      <c r="AT2888" s="221"/>
      <c r="AU2888" s="221"/>
      <c r="AV2888" s="221"/>
      <c r="AW2888" s="221"/>
      <c r="AX2888" s="221"/>
      <c r="AY2888" s="221"/>
      <c r="AZ2888" s="221"/>
    </row>
    <row r="2889" spans="1:52" x14ac:dyDescent="0.15">
      <c r="A2889" s="278"/>
      <c r="B2889" s="274"/>
      <c r="C2889" s="340"/>
      <c r="D2889" s="340"/>
      <c r="E2889" s="341"/>
      <c r="F2889" s="341"/>
      <c r="G2889" s="341"/>
      <c r="H2889" s="341"/>
      <c r="I2889" s="341"/>
      <c r="J2889" s="341"/>
      <c r="AH2889" s="221"/>
      <c r="AI2889" s="221"/>
      <c r="AJ2889" s="221"/>
      <c r="AK2889" s="221"/>
      <c r="AL2889" s="221"/>
      <c r="AM2889" s="221"/>
      <c r="AN2889" s="221"/>
      <c r="AO2889" s="221"/>
      <c r="AP2889" s="221"/>
      <c r="AQ2889" s="219"/>
      <c r="AR2889" s="219"/>
      <c r="AS2889" s="221"/>
      <c r="AT2889" s="221"/>
      <c r="AU2889" s="221"/>
      <c r="AV2889" s="221"/>
      <c r="AW2889" s="221"/>
      <c r="AX2889" s="221"/>
      <c r="AY2889" s="221"/>
      <c r="AZ2889" s="221"/>
    </row>
    <row r="2890" spans="1:52" x14ac:dyDescent="0.15">
      <c r="A2890" s="278"/>
      <c r="B2890" s="274"/>
      <c r="C2890" s="340"/>
      <c r="D2890" s="340"/>
      <c r="E2890" s="341"/>
      <c r="F2890" s="341"/>
      <c r="G2890" s="341"/>
      <c r="H2890" s="341"/>
      <c r="I2890" s="341"/>
      <c r="J2890" s="341"/>
      <c r="AH2890" s="221"/>
      <c r="AI2890" s="221"/>
      <c r="AJ2890" s="221"/>
      <c r="AK2890" s="221"/>
      <c r="AL2890" s="221"/>
      <c r="AM2890" s="221"/>
      <c r="AN2890" s="221"/>
      <c r="AO2890" s="221"/>
      <c r="AP2890" s="221"/>
      <c r="AQ2890" s="219"/>
      <c r="AR2890" s="219"/>
      <c r="AS2890" s="221"/>
      <c r="AT2890" s="221"/>
      <c r="AU2890" s="221"/>
      <c r="AV2890" s="221"/>
      <c r="AW2890" s="221"/>
      <c r="AX2890" s="221"/>
      <c r="AY2890" s="221"/>
      <c r="AZ2890" s="221"/>
    </row>
    <row r="2891" spans="1:52" x14ac:dyDescent="0.15">
      <c r="A2891" s="278"/>
      <c r="B2891" s="274"/>
      <c r="C2891" s="340"/>
      <c r="D2891" s="340"/>
      <c r="E2891" s="341"/>
      <c r="F2891" s="341"/>
      <c r="G2891" s="341"/>
      <c r="H2891" s="341"/>
      <c r="I2891" s="341"/>
      <c r="J2891" s="341"/>
      <c r="AH2891" s="221"/>
      <c r="AI2891" s="221"/>
      <c r="AJ2891" s="221"/>
      <c r="AK2891" s="221"/>
      <c r="AL2891" s="221"/>
      <c r="AM2891" s="221"/>
      <c r="AN2891" s="221"/>
      <c r="AO2891" s="221"/>
      <c r="AP2891" s="221"/>
      <c r="AQ2891" s="219"/>
      <c r="AR2891" s="219"/>
      <c r="AS2891" s="221"/>
      <c r="AT2891" s="221"/>
      <c r="AU2891" s="221"/>
      <c r="AV2891" s="221"/>
      <c r="AW2891" s="221"/>
      <c r="AX2891" s="221"/>
      <c r="AY2891" s="221"/>
      <c r="AZ2891" s="221"/>
    </row>
    <row r="2892" spans="1:52" x14ac:dyDescent="0.15">
      <c r="A2892" s="278"/>
      <c r="B2892" s="274"/>
      <c r="C2892" s="340"/>
      <c r="D2892" s="340"/>
      <c r="E2892" s="341"/>
      <c r="F2892" s="341"/>
      <c r="G2892" s="341"/>
      <c r="H2892" s="341"/>
      <c r="I2892" s="341"/>
      <c r="J2892" s="341"/>
      <c r="AH2892" s="221"/>
      <c r="AI2892" s="221"/>
      <c r="AJ2892" s="221"/>
      <c r="AK2892" s="221"/>
      <c r="AL2892" s="221"/>
      <c r="AM2892" s="221"/>
      <c r="AN2892" s="221"/>
      <c r="AO2892" s="221"/>
      <c r="AP2892" s="221"/>
      <c r="AQ2892" s="219"/>
      <c r="AR2892" s="219"/>
      <c r="AS2892" s="221"/>
      <c r="AT2892" s="221"/>
      <c r="AU2892" s="221"/>
      <c r="AV2892" s="221"/>
      <c r="AW2892" s="221"/>
      <c r="AX2892" s="221"/>
      <c r="AY2892" s="221"/>
      <c r="AZ2892" s="221"/>
    </row>
    <row r="2893" spans="1:52" x14ac:dyDescent="0.15">
      <c r="A2893" s="278"/>
      <c r="B2893" s="274"/>
      <c r="C2893" s="340"/>
      <c r="D2893" s="340"/>
      <c r="E2893" s="341"/>
      <c r="F2893" s="341"/>
      <c r="G2893" s="341"/>
      <c r="H2893" s="341"/>
      <c r="I2893" s="341"/>
      <c r="J2893" s="341"/>
      <c r="AH2893" s="221"/>
      <c r="AI2893" s="221"/>
      <c r="AJ2893" s="221"/>
      <c r="AK2893" s="221"/>
      <c r="AL2893" s="221"/>
      <c r="AM2893" s="221"/>
      <c r="AN2893" s="221"/>
      <c r="AO2893" s="221"/>
      <c r="AP2893" s="221"/>
      <c r="AQ2893" s="219"/>
      <c r="AR2893" s="219"/>
      <c r="AS2893" s="221"/>
      <c r="AT2893" s="221"/>
      <c r="AU2893" s="221"/>
      <c r="AV2893" s="221"/>
      <c r="AW2893" s="221"/>
      <c r="AX2893" s="221"/>
      <c r="AY2893" s="221"/>
      <c r="AZ2893" s="221"/>
    </row>
    <row r="2894" spans="1:52" x14ac:dyDescent="0.15">
      <c r="A2894" s="278"/>
      <c r="B2894" s="274"/>
      <c r="C2894" s="340"/>
      <c r="D2894" s="340"/>
      <c r="E2894" s="341"/>
      <c r="F2894" s="341"/>
      <c r="G2894" s="341"/>
      <c r="H2894" s="341"/>
      <c r="I2894" s="341"/>
      <c r="J2894" s="341"/>
      <c r="AH2894" s="221"/>
      <c r="AI2894" s="221"/>
      <c r="AJ2894" s="221"/>
      <c r="AK2894" s="221"/>
      <c r="AL2894" s="221"/>
      <c r="AM2894" s="221"/>
      <c r="AN2894" s="221"/>
      <c r="AO2894" s="221"/>
      <c r="AP2894" s="221"/>
      <c r="AQ2894" s="219"/>
      <c r="AR2894" s="219"/>
      <c r="AS2894" s="221"/>
      <c r="AT2894" s="221"/>
      <c r="AU2894" s="221"/>
      <c r="AV2894" s="221"/>
      <c r="AW2894" s="221"/>
      <c r="AX2894" s="221"/>
      <c r="AY2894" s="221"/>
      <c r="AZ2894" s="221"/>
    </row>
    <row r="2895" spans="1:52" x14ac:dyDescent="0.15">
      <c r="A2895" s="278"/>
      <c r="B2895" s="274"/>
      <c r="C2895" s="340"/>
      <c r="D2895" s="340"/>
      <c r="E2895" s="341"/>
      <c r="F2895" s="341"/>
      <c r="G2895" s="341"/>
      <c r="H2895" s="341"/>
      <c r="I2895" s="341"/>
      <c r="J2895" s="341"/>
      <c r="AH2895" s="221"/>
      <c r="AI2895" s="221"/>
      <c r="AJ2895" s="221"/>
      <c r="AK2895" s="221"/>
      <c r="AL2895" s="221"/>
      <c r="AM2895" s="221"/>
      <c r="AN2895" s="221"/>
      <c r="AO2895" s="221"/>
      <c r="AP2895" s="221"/>
      <c r="AQ2895" s="219"/>
      <c r="AR2895" s="219"/>
      <c r="AS2895" s="221"/>
      <c r="AT2895" s="221"/>
      <c r="AU2895" s="221"/>
      <c r="AV2895" s="221"/>
      <c r="AW2895" s="221"/>
      <c r="AX2895" s="221"/>
      <c r="AY2895" s="221"/>
      <c r="AZ2895" s="221"/>
    </row>
    <row r="2896" spans="1:52" x14ac:dyDescent="0.15">
      <c r="A2896" s="278"/>
      <c r="B2896" s="274"/>
      <c r="C2896" s="340"/>
      <c r="D2896" s="340"/>
      <c r="E2896" s="341"/>
      <c r="F2896" s="341"/>
      <c r="G2896" s="341"/>
      <c r="H2896" s="341"/>
      <c r="I2896" s="341"/>
      <c r="J2896" s="341"/>
      <c r="AH2896" s="221"/>
      <c r="AI2896" s="221"/>
      <c r="AJ2896" s="221"/>
      <c r="AK2896" s="221"/>
      <c r="AL2896" s="221"/>
      <c r="AM2896" s="221"/>
      <c r="AN2896" s="221"/>
      <c r="AO2896" s="221"/>
      <c r="AP2896" s="221"/>
      <c r="AQ2896" s="219"/>
      <c r="AR2896" s="219"/>
      <c r="AS2896" s="221"/>
      <c r="AT2896" s="221"/>
      <c r="AU2896" s="221"/>
      <c r="AV2896" s="221"/>
      <c r="AW2896" s="221"/>
      <c r="AX2896" s="221"/>
      <c r="AY2896" s="221"/>
      <c r="AZ2896" s="221"/>
    </row>
    <row r="2897" spans="1:52" x14ac:dyDescent="0.15">
      <c r="A2897" s="278"/>
      <c r="B2897" s="274"/>
      <c r="C2897" s="340"/>
      <c r="D2897" s="340"/>
      <c r="E2897" s="341"/>
      <c r="F2897" s="341"/>
      <c r="G2897" s="341"/>
      <c r="H2897" s="341"/>
      <c r="I2897" s="341"/>
      <c r="J2897" s="341"/>
      <c r="AH2897" s="221"/>
      <c r="AI2897" s="221"/>
      <c r="AJ2897" s="221"/>
      <c r="AK2897" s="221"/>
      <c r="AL2897" s="221"/>
      <c r="AM2897" s="221"/>
      <c r="AN2897" s="221"/>
      <c r="AO2897" s="221"/>
      <c r="AP2897" s="221"/>
      <c r="AQ2897" s="219"/>
      <c r="AR2897" s="219"/>
      <c r="AS2897" s="221"/>
      <c r="AT2897" s="221"/>
      <c r="AU2897" s="221"/>
      <c r="AV2897" s="221"/>
      <c r="AW2897" s="221"/>
      <c r="AX2897" s="221"/>
      <c r="AY2897" s="221"/>
      <c r="AZ2897" s="221"/>
    </row>
    <row r="2898" spans="1:52" x14ac:dyDescent="0.15">
      <c r="A2898" s="278"/>
      <c r="B2898" s="274"/>
      <c r="C2898" s="340"/>
      <c r="D2898" s="340"/>
      <c r="E2898" s="341"/>
      <c r="F2898" s="341"/>
      <c r="G2898" s="341"/>
      <c r="H2898" s="341"/>
      <c r="I2898" s="341"/>
      <c r="J2898" s="341"/>
      <c r="AH2898" s="221"/>
      <c r="AI2898" s="221"/>
      <c r="AJ2898" s="221"/>
      <c r="AK2898" s="221"/>
      <c r="AL2898" s="221"/>
      <c r="AM2898" s="221"/>
      <c r="AN2898" s="221"/>
      <c r="AO2898" s="221"/>
      <c r="AP2898" s="221"/>
      <c r="AQ2898" s="219"/>
      <c r="AR2898" s="219"/>
      <c r="AS2898" s="221"/>
      <c r="AT2898" s="221"/>
      <c r="AU2898" s="221"/>
      <c r="AV2898" s="221"/>
      <c r="AW2898" s="221"/>
      <c r="AX2898" s="221"/>
      <c r="AY2898" s="221"/>
      <c r="AZ2898" s="221"/>
    </row>
    <row r="2899" spans="1:52" x14ac:dyDescent="0.15">
      <c r="A2899" s="278"/>
      <c r="B2899" s="274"/>
      <c r="C2899" s="340"/>
      <c r="D2899" s="340"/>
      <c r="E2899" s="341"/>
      <c r="F2899" s="341"/>
      <c r="G2899" s="341"/>
      <c r="H2899" s="341"/>
      <c r="I2899" s="341"/>
      <c r="J2899" s="341"/>
      <c r="AH2899" s="221"/>
      <c r="AI2899" s="221"/>
      <c r="AJ2899" s="221"/>
      <c r="AK2899" s="221"/>
      <c r="AL2899" s="221"/>
      <c r="AM2899" s="221"/>
      <c r="AN2899" s="221"/>
      <c r="AO2899" s="221"/>
      <c r="AP2899" s="221"/>
      <c r="AQ2899" s="219"/>
      <c r="AR2899" s="219"/>
      <c r="AS2899" s="221"/>
      <c r="AT2899" s="221"/>
      <c r="AU2899" s="221"/>
      <c r="AV2899" s="221"/>
      <c r="AW2899" s="221"/>
      <c r="AX2899" s="221"/>
      <c r="AY2899" s="221"/>
      <c r="AZ2899" s="221"/>
    </row>
    <row r="2900" spans="1:52" x14ac:dyDescent="0.15">
      <c r="A2900" s="278"/>
      <c r="B2900" s="274"/>
      <c r="C2900" s="340"/>
      <c r="D2900" s="340"/>
      <c r="E2900" s="341"/>
      <c r="F2900" s="341"/>
      <c r="G2900" s="341"/>
      <c r="H2900" s="341"/>
      <c r="I2900" s="341"/>
      <c r="J2900" s="341"/>
      <c r="AH2900" s="221"/>
      <c r="AI2900" s="221"/>
      <c r="AJ2900" s="221"/>
      <c r="AK2900" s="221"/>
      <c r="AL2900" s="221"/>
      <c r="AM2900" s="221"/>
      <c r="AN2900" s="221"/>
      <c r="AO2900" s="221"/>
      <c r="AP2900" s="221"/>
      <c r="AQ2900" s="219"/>
      <c r="AR2900" s="219"/>
      <c r="AS2900" s="221"/>
      <c r="AT2900" s="221"/>
      <c r="AU2900" s="221"/>
      <c r="AV2900" s="221"/>
      <c r="AW2900" s="221"/>
      <c r="AX2900" s="221"/>
      <c r="AY2900" s="221"/>
      <c r="AZ2900" s="221"/>
    </row>
    <row r="2901" spans="1:52" x14ac:dyDescent="0.15">
      <c r="A2901" s="278"/>
      <c r="B2901" s="274"/>
      <c r="C2901" s="340"/>
      <c r="D2901" s="340"/>
      <c r="E2901" s="341"/>
      <c r="F2901" s="341"/>
      <c r="G2901" s="341"/>
      <c r="H2901" s="341"/>
      <c r="I2901" s="341"/>
      <c r="J2901" s="341"/>
      <c r="AH2901" s="221"/>
      <c r="AI2901" s="221"/>
      <c r="AJ2901" s="221"/>
      <c r="AK2901" s="221"/>
      <c r="AL2901" s="221"/>
      <c r="AM2901" s="221"/>
      <c r="AN2901" s="221"/>
      <c r="AO2901" s="221"/>
      <c r="AP2901" s="221"/>
      <c r="AQ2901" s="219"/>
      <c r="AR2901" s="219"/>
      <c r="AS2901" s="221"/>
      <c r="AT2901" s="221"/>
      <c r="AU2901" s="221"/>
      <c r="AV2901" s="221"/>
      <c r="AW2901" s="221"/>
      <c r="AX2901" s="221"/>
      <c r="AY2901" s="221"/>
      <c r="AZ2901" s="221"/>
    </row>
    <row r="2902" spans="1:52" x14ac:dyDescent="0.15">
      <c r="A2902" s="278"/>
      <c r="B2902" s="274"/>
      <c r="C2902" s="340"/>
      <c r="D2902" s="340"/>
      <c r="E2902" s="341"/>
      <c r="F2902" s="341"/>
      <c r="G2902" s="341"/>
      <c r="H2902" s="341"/>
      <c r="I2902" s="341"/>
      <c r="J2902" s="341"/>
      <c r="AH2902" s="221"/>
      <c r="AI2902" s="221"/>
      <c r="AJ2902" s="221"/>
      <c r="AK2902" s="221"/>
      <c r="AL2902" s="221"/>
      <c r="AM2902" s="221"/>
      <c r="AN2902" s="221"/>
      <c r="AO2902" s="221"/>
      <c r="AP2902" s="221"/>
      <c r="AQ2902" s="219"/>
      <c r="AR2902" s="219"/>
      <c r="AS2902" s="221"/>
      <c r="AT2902" s="221"/>
      <c r="AU2902" s="221"/>
      <c r="AV2902" s="221"/>
      <c r="AW2902" s="221"/>
      <c r="AX2902" s="221"/>
      <c r="AY2902" s="221"/>
      <c r="AZ2902" s="221"/>
    </row>
    <row r="2903" spans="1:52" x14ac:dyDescent="0.15">
      <c r="A2903" s="278"/>
      <c r="B2903" s="274"/>
      <c r="C2903" s="340"/>
      <c r="D2903" s="340"/>
      <c r="E2903" s="341"/>
      <c r="F2903" s="341"/>
      <c r="G2903" s="341"/>
      <c r="H2903" s="341"/>
      <c r="I2903" s="341"/>
      <c r="J2903" s="341"/>
      <c r="AH2903" s="221"/>
      <c r="AI2903" s="221"/>
      <c r="AJ2903" s="221"/>
      <c r="AK2903" s="221"/>
      <c r="AL2903" s="221"/>
      <c r="AM2903" s="221"/>
      <c r="AN2903" s="221"/>
      <c r="AO2903" s="221"/>
      <c r="AP2903" s="221"/>
      <c r="AQ2903" s="219"/>
      <c r="AR2903" s="219"/>
      <c r="AS2903" s="221"/>
      <c r="AT2903" s="221"/>
      <c r="AU2903" s="221"/>
      <c r="AV2903" s="221"/>
      <c r="AW2903" s="221"/>
      <c r="AX2903" s="221"/>
      <c r="AY2903" s="221"/>
      <c r="AZ2903" s="221"/>
    </row>
    <row r="2904" spans="1:52" x14ac:dyDescent="0.15">
      <c r="A2904" s="278"/>
      <c r="B2904" s="274"/>
      <c r="C2904" s="340"/>
      <c r="D2904" s="340"/>
      <c r="E2904" s="341"/>
      <c r="F2904" s="341"/>
      <c r="G2904" s="341"/>
      <c r="H2904" s="341"/>
      <c r="I2904" s="341"/>
      <c r="J2904" s="341"/>
      <c r="AH2904" s="221"/>
      <c r="AI2904" s="221"/>
      <c r="AJ2904" s="221"/>
      <c r="AK2904" s="221"/>
      <c r="AL2904" s="221"/>
      <c r="AM2904" s="221"/>
      <c r="AN2904" s="221"/>
      <c r="AO2904" s="221"/>
      <c r="AP2904" s="221"/>
      <c r="AQ2904" s="219"/>
      <c r="AR2904" s="219"/>
      <c r="AS2904" s="221"/>
      <c r="AT2904" s="221"/>
      <c r="AU2904" s="221"/>
      <c r="AV2904" s="221"/>
      <c r="AW2904" s="221"/>
      <c r="AX2904" s="221"/>
      <c r="AY2904" s="221"/>
      <c r="AZ2904" s="221"/>
    </row>
    <row r="2905" spans="1:52" x14ac:dyDescent="0.15">
      <c r="A2905" s="278"/>
      <c r="B2905" s="274"/>
      <c r="C2905" s="340"/>
      <c r="D2905" s="340"/>
      <c r="E2905" s="341"/>
      <c r="F2905" s="341"/>
      <c r="G2905" s="341"/>
      <c r="H2905" s="341"/>
      <c r="I2905" s="341"/>
      <c r="J2905" s="341"/>
      <c r="AH2905" s="221"/>
      <c r="AI2905" s="221"/>
      <c r="AJ2905" s="221"/>
      <c r="AK2905" s="221"/>
      <c r="AL2905" s="221"/>
      <c r="AM2905" s="221"/>
      <c r="AN2905" s="221"/>
      <c r="AO2905" s="221"/>
      <c r="AP2905" s="221"/>
      <c r="AQ2905" s="219"/>
      <c r="AR2905" s="219"/>
      <c r="AS2905" s="221"/>
      <c r="AT2905" s="221"/>
      <c r="AU2905" s="221"/>
      <c r="AV2905" s="221"/>
      <c r="AW2905" s="221"/>
      <c r="AX2905" s="221"/>
      <c r="AY2905" s="221"/>
      <c r="AZ2905" s="221"/>
    </row>
    <row r="2906" spans="1:52" x14ac:dyDescent="0.15">
      <c r="A2906" s="278"/>
      <c r="B2906" s="274"/>
      <c r="C2906" s="340"/>
      <c r="D2906" s="340"/>
      <c r="E2906" s="341"/>
      <c r="F2906" s="341"/>
      <c r="G2906" s="341"/>
      <c r="H2906" s="341"/>
      <c r="I2906" s="341"/>
      <c r="J2906" s="341"/>
      <c r="AH2906" s="221"/>
      <c r="AI2906" s="221"/>
      <c r="AJ2906" s="221"/>
      <c r="AK2906" s="221"/>
      <c r="AL2906" s="221"/>
      <c r="AM2906" s="221"/>
      <c r="AN2906" s="221"/>
      <c r="AO2906" s="221"/>
      <c r="AP2906" s="221"/>
      <c r="AQ2906" s="219"/>
      <c r="AR2906" s="219"/>
      <c r="AS2906" s="221"/>
      <c r="AT2906" s="221"/>
      <c r="AU2906" s="221"/>
      <c r="AV2906" s="221"/>
      <c r="AW2906" s="221"/>
      <c r="AX2906" s="221"/>
      <c r="AY2906" s="221"/>
      <c r="AZ2906" s="221"/>
    </row>
    <row r="2907" spans="1:52" x14ac:dyDescent="0.15">
      <c r="A2907" s="278"/>
      <c r="B2907" s="274"/>
      <c r="C2907" s="340"/>
      <c r="D2907" s="340"/>
      <c r="E2907" s="341"/>
      <c r="F2907" s="341"/>
      <c r="G2907" s="341"/>
      <c r="H2907" s="341"/>
      <c r="I2907" s="341"/>
      <c r="J2907" s="341"/>
      <c r="AH2907" s="221"/>
      <c r="AI2907" s="221"/>
      <c r="AJ2907" s="221"/>
      <c r="AK2907" s="221"/>
      <c r="AL2907" s="221"/>
      <c r="AM2907" s="221"/>
      <c r="AN2907" s="221"/>
      <c r="AO2907" s="221"/>
      <c r="AP2907" s="221"/>
      <c r="AQ2907" s="219"/>
      <c r="AR2907" s="219"/>
      <c r="AS2907" s="221"/>
      <c r="AT2907" s="221"/>
      <c r="AU2907" s="221"/>
      <c r="AV2907" s="221"/>
      <c r="AW2907" s="221"/>
      <c r="AX2907" s="221"/>
      <c r="AY2907" s="221"/>
      <c r="AZ2907" s="221"/>
    </row>
    <row r="2908" spans="1:52" x14ac:dyDescent="0.15">
      <c r="A2908" s="278"/>
      <c r="B2908" s="274"/>
      <c r="C2908" s="340"/>
      <c r="D2908" s="340"/>
      <c r="E2908" s="341"/>
      <c r="F2908" s="341"/>
      <c r="G2908" s="341"/>
      <c r="H2908" s="341"/>
      <c r="I2908" s="341"/>
      <c r="J2908" s="341"/>
      <c r="AH2908" s="221"/>
      <c r="AI2908" s="221"/>
      <c r="AJ2908" s="221"/>
      <c r="AK2908" s="221"/>
      <c r="AL2908" s="221"/>
      <c r="AM2908" s="221"/>
      <c r="AN2908" s="221"/>
      <c r="AO2908" s="221"/>
      <c r="AP2908" s="221"/>
      <c r="AQ2908" s="219"/>
      <c r="AR2908" s="219"/>
      <c r="AS2908" s="221"/>
      <c r="AT2908" s="221"/>
      <c r="AU2908" s="221"/>
      <c r="AV2908" s="221"/>
      <c r="AW2908" s="221"/>
      <c r="AX2908" s="221"/>
      <c r="AY2908" s="221"/>
      <c r="AZ2908" s="221"/>
    </row>
    <row r="2909" spans="1:52" x14ac:dyDescent="0.15">
      <c r="A2909" s="278"/>
      <c r="B2909" s="274"/>
      <c r="C2909" s="340"/>
      <c r="D2909" s="340"/>
      <c r="E2909" s="341"/>
      <c r="F2909" s="341"/>
      <c r="G2909" s="341"/>
      <c r="H2909" s="341"/>
      <c r="I2909" s="341"/>
      <c r="J2909" s="341"/>
      <c r="AH2909" s="221"/>
      <c r="AI2909" s="221"/>
      <c r="AJ2909" s="221"/>
      <c r="AK2909" s="221"/>
      <c r="AL2909" s="221"/>
      <c r="AM2909" s="221"/>
      <c r="AN2909" s="221"/>
      <c r="AO2909" s="221"/>
      <c r="AP2909" s="221"/>
      <c r="AQ2909" s="219"/>
      <c r="AR2909" s="219"/>
      <c r="AS2909" s="221"/>
      <c r="AT2909" s="221"/>
      <c r="AU2909" s="221"/>
      <c r="AV2909" s="221"/>
      <c r="AW2909" s="221"/>
      <c r="AX2909" s="221"/>
      <c r="AY2909" s="221"/>
      <c r="AZ2909" s="221"/>
    </row>
    <row r="2910" spans="1:52" x14ac:dyDescent="0.15">
      <c r="A2910" s="278"/>
      <c r="B2910" s="274"/>
      <c r="C2910" s="340"/>
      <c r="D2910" s="340"/>
      <c r="E2910" s="341"/>
      <c r="F2910" s="341"/>
      <c r="G2910" s="341"/>
      <c r="H2910" s="341"/>
      <c r="I2910" s="341"/>
      <c r="J2910" s="341"/>
      <c r="AH2910" s="221"/>
      <c r="AI2910" s="221"/>
      <c r="AJ2910" s="221"/>
      <c r="AK2910" s="221"/>
      <c r="AL2910" s="221"/>
      <c r="AM2910" s="221"/>
      <c r="AN2910" s="221"/>
      <c r="AO2910" s="221"/>
      <c r="AP2910" s="221"/>
      <c r="AQ2910" s="219"/>
      <c r="AR2910" s="219"/>
      <c r="AS2910" s="221"/>
      <c r="AT2910" s="221"/>
      <c r="AU2910" s="221"/>
      <c r="AV2910" s="221"/>
      <c r="AW2910" s="221"/>
      <c r="AX2910" s="221"/>
      <c r="AY2910" s="221"/>
      <c r="AZ2910" s="221"/>
    </row>
    <row r="2911" spans="1:52" x14ac:dyDescent="0.15">
      <c r="A2911" s="278"/>
      <c r="B2911" s="274"/>
      <c r="C2911" s="340"/>
      <c r="D2911" s="340"/>
      <c r="E2911" s="341"/>
      <c r="F2911" s="341"/>
      <c r="G2911" s="341"/>
      <c r="H2911" s="341"/>
      <c r="I2911" s="341"/>
      <c r="J2911" s="341"/>
      <c r="AH2911" s="221"/>
      <c r="AI2911" s="221"/>
      <c r="AJ2911" s="221"/>
      <c r="AK2911" s="221"/>
      <c r="AL2911" s="221"/>
      <c r="AM2911" s="221"/>
      <c r="AN2911" s="221"/>
      <c r="AO2911" s="221"/>
      <c r="AP2911" s="221"/>
      <c r="AQ2911" s="219"/>
      <c r="AR2911" s="219"/>
      <c r="AS2911" s="221"/>
      <c r="AT2911" s="221"/>
      <c r="AU2911" s="221"/>
      <c r="AV2911" s="221"/>
      <c r="AW2911" s="221"/>
      <c r="AX2911" s="221"/>
      <c r="AY2911" s="221"/>
      <c r="AZ2911" s="221"/>
    </row>
    <row r="2912" spans="1:52" x14ac:dyDescent="0.15">
      <c r="A2912" s="278"/>
      <c r="B2912" s="274"/>
      <c r="C2912" s="340"/>
      <c r="D2912" s="340"/>
      <c r="E2912" s="341"/>
      <c r="F2912" s="341"/>
      <c r="G2912" s="341"/>
      <c r="H2912" s="341"/>
      <c r="I2912" s="341"/>
      <c r="J2912" s="341"/>
      <c r="AH2912" s="221"/>
      <c r="AI2912" s="221"/>
      <c r="AJ2912" s="221"/>
      <c r="AK2912" s="221"/>
      <c r="AL2912" s="221"/>
      <c r="AM2912" s="221"/>
      <c r="AN2912" s="221"/>
      <c r="AO2912" s="221"/>
      <c r="AP2912" s="221"/>
      <c r="AQ2912" s="219"/>
      <c r="AR2912" s="219"/>
      <c r="AS2912" s="221"/>
      <c r="AT2912" s="221"/>
      <c r="AU2912" s="221"/>
      <c r="AV2912" s="221"/>
      <c r="AW2912" s="221"/>
      <c r="AX2912" s="221"/>
      <c r="AY2912" s="221"/>
      <c r="AZ2912" s="221"/>
    </row>
    <row r="2913" spans="1:52" x14ac:dyDescent="0.15">
      <c r="A2913" s="278"/>
      <c r="B2913" s="274"/>
      <c r="C2913" s="340"/>
      <c r="D2913" s="340"/>
      <c r="E2913" s="341"/>
      <c r="F2913" s="341"/>
      <c r="G2913" s="341"/>
      <c r="H2913" s="341"/>
      <c r="I2913" s="341"/>
      <c r="J2913" s="341"/>
      <c r="AH2913" s="221"/>
      <c r="AI2913" s="221"/>
      <c r="AJ2913" s="221"/>
      <c r="AK2913" s="221"/>
      <c r="AL2913" s="221"/>
      <c r="AM2913" s="221"/>
      <c r="AN2913" s="221"/>
      <c r="AO2913" s="221"/>
      <c r="AP2913" s="221"/>
      <c r="AQ2913" s="219"/>
      <c r="AR2913" s="219"/>
      <c r="AS2913" s="221"/>
      <c r="AT2913" s="221"/>
      <c r="AU2913" s="221"/>
      <c r="AV2913" s="221"/>
      <c r="AW2913" s="221"/>
      <c r="AX2913" s="221"/>
      <c r="AY2913" s="221"/>
      <c r="AZ2913" s="221"/>
    </row>
    <row r="2914" spans="1:52" x14ac:dyDescent="0.15">
      <c r="A2914" s="278"/>
      <c r="B2914" s="274"/>
      <c r="C2914" s="340"/>
      <c r="D2914" s="340"/>
      <c r="E2914" s="341"/>
      <c r="F2914" s="341"/>
      <c r="G2914" s="341"/>
      <c r="H2914" s="341"/>
      <c r="I2914" s="341"/>
      <c r="J2914" s="341"/>
      <c r="AH2914" s="221"/>
      <c r="AI2914" s="221"/>
      <c r="AJ2914" s="221"/>
      <c r="AK2914" s="221"/>
      <c r="AL2914" s="221"/>
      <c r="AM2914" s="221"/>
      <c r="AN2914" s="221"/>
      <c r="AO2914" s="221"/>
      <c r="AP2914" s="221"/>
      <c r="AQ2914" s="219"/>
      <c r="AR2914" s="219"/>
      <c r="AS2914" s="221"/>
      <c r="AT2914" s="221"/>
      <c r="AU2914" s="221"/>
      <c r="AV2914" s="221"/>
      <c r="AW2914" s="221"/>
      <c r="AX2914" s="221"/>
      <c r="AY2914" s="221"/>
      <c r="AZ2914" s="221"/>
    </row>
    <row r="2915" spans="1:52" x14ac:dyDescent="0.15">
      <c r="A2915" s="278"/>
      <c r="B2915" s="274"/>
      <c r="C2915" s="340"/>
      <c r="D2915" s="340"/>
      <c r="E2915" s="341"/>
      <c r="F2915" s="341"/>
      <c r="G2915" s="341"/>
      <c r="H2915" s="341"/>
      <c r="I2915" s="341"/>
      <c r="J2915" s="341"/>
      <c r="AH2915" s="221"/>
      <c r="AI2915" s="221"/>
      <c r="AJ2915" s="221"/>
      <c r="AK2915" s="221"/>
      <c r="AL2915" s="221"/>
      <c r="AM2915" s="221"/>
      <c r="AN2915" s="221"/>
      <c r="AO2915" s="221"/>
      <c r="AP2915" s="221"/>
      <c r="AQ2915" s="219"/>
      <c r="AR2915" s="219"/>
      <c r="AS2915" s="221"/>
      <c r="AT2915" s="221"/>
      <c r="AU2915" s="221"/>
      <c r="AV2915" s="221"/>
      <c r="AW2915" s="221"/>
      <c r="AX2915" s="221"/>
      <c r="AY2915" s="221"/>
      <c r="AZ2915" s="221"/>
    </row>
    <row r="2916" spans="1:52" x14ac:dyDescent="0.15">
      <c r="A2916" s="278"/>
      <c r="B2916" s="274"/>
      <c r="C2916" s="340"/>
      <c r="D2916" s="340"/>
      <c r="E2916" s="341"/>
      <c r="F2916" s="341"/>
      <c r="G2916" s="341"/>
      <c r="H2916" s="341"/>
      <c r="I2916" s="341"/>
      <c r="J2916" s="341"/>
      <c r="AH2916" s="221"/>
      <c r="AI2916" s="221"/>
      <c r="AJ2916" s="221"/>
      <c r="AK2916" s="221"/>
      <c r="AL2916" s="221"/>
      <c r="AM2916" s="221"/>
      <c r="AN2916" s="221"/>
      <c r="AO2916" s="221"/>
      <c r="AP2916" s="221"/>
      <c r="AQ2916" s="219"/>
      <c r="AR2916" s="219"/>
      <c r="AS2916" s="221"/>
      <c r="AT2916" s="221"/>
      <c r="AU2916" s="221"/>
      <c r="AV2916" s="221"/>
      <c r="AW2916" s="221"/>
      <c r="AX2916" s="221"/>
      <c r="AY2916" s="221"/>
      <c r="AZ2916" s="221"/>
    </row>
    <row r="2917" spans="1:52" x14ac:dyDescent="0.15">
      <c r="A2917" s="278"/>
      <c r="B2917" s="274"/>
      <c r="C2917" s="340"/>
      <c r="D2917" s="340"/>
      <c r="E2917" s="341"/>
      <c r="F2917" s="341"/>
      <c r="G2917" s="341"/>
      <c r="H2917" s="341"/>
      <c r="I2917" s="341"/>
      <c r="J2917" s="341"/>
      <c r="AH2917" s="221"/>
      <c r="AI2917" s="221"/>
      <c r="AJ2917" s="221"/>
      <c r="AK2917" s="221"/>
      <c r="AL2917" s="221"/>
      <c r="AM2917" s="221"/>
      <c r="AN2917" s="221"/>
      <c r="AO2917" s="221"/>
      <c r="AP2917" s="221"/>
      <c r="AQ2917" s="219"/>
      <c r="AR2917" s="219"/>
      <c r="AS2917" s="221"/>
      <c r="AT2917" s="221"/>
      <c r="AU2917" s="221"/>
      <c r="AV2917" s="221"/>
      <c r="AW2917" s="221"/>
      <c r="AX2917" s="221"/>
      <c r="AY2917" s="221"/>
      <c r="AZ2917" s="221"/>
    </row>
    <row r="2918" spans="1:52" x14ac:dyDescent="0.15">
      <c r="A2918" s="278"/>
      <c r="B2918" s="274"/>
      <c r="C2918" s="340"/>
      <c r="D2918" s="340"/>
      <c r="E2918" s="341"/>
      <c r="F2918" s="341"/>
      <c r="G2918" s="341"/>
      <c r="H2918" s="341"/>
      <c r="I2918" s="341"/>
      <c r="J2918" s="341"/>
      <c r="AH2918" s="221"/>
      <c r="AI2918" s="221"/>
      <c r="AJ2918" s="221"/>
      <c r="AK2918" s="221"/>
      <c r="AL2918" s="221"/>
      <c r="AM2918" s="221"/>
      <c r="AN2918" s="221"/>
      <c r="AO2918" s="221"/>
      <c r="AP2918" s="221"/>
      <c r="AQ2918" s="219"/>
      <c r="AR2918" s="219"/>
      <c r="AS2918" s="221"/>
      <c r="AT2918" s="221"/>
      <c r="AU2918" s="221"/>
      <c r="AV2918" s="221"/>
      <c r="AW2918" s="221"/>
      <c r="AX2918" s="221"/>
      <c r="AY2918" s="221"/>
      <c r="AZ2918" s="221"/>
    </row>
    <row r="2919" spans="1:52" x14ac:dyDescent="0.15">
      <c r="A2919" s="278"/>
      <c r="B2919" s="274"/>
      <c r="C2919" s="340"/>
      <c r="D2919" s="340"/>
      <c r="E2919" s="341"/>
      <c r="F2919" s="341"/>
      <c r="G2919" s="341"/>
      <c r="H2919" s="341"/>
      <c r="I2919" s="341"/>
      <c r="J2919" s="341"/>
      <c r="AH2919" s="221"/>
      <c r="AI2919" s="221"/>
      <c r="AJ2919" s="221"/>
      <c r="AK2919" s="221"/>
      <c r="AL2919" s="221"/>
      <c r="AM2919" s="221"/>
      <c r="AN2919" s="221"/>
      <c r="AO2919" s="221"/>
      <c r="AP2919" s="221"/>
      <c r="AQ2919" s="219"/>
      <c r="AR2919" s="219"/>
      <c r="AS2919" s="221"/>
      <c r="AT2919" s="221"/>
      <c r="AU2919" s="221"/>
      <c r="AV2919" s="221"/>
      <c r="AW2919" s="221"/>
      <c r="AX2919" s="221"/>
      <c r="AY2919" s="221"/>
      <c r="AZ2919" s="221"/>
    </row>
    <row r="2920" spans="1:52" x14ac:dyDescent="0.15">
      <c r="A2920" s="278"/>
      <c r="B2920" s="274"/>
      <c r="C2920" s="340"/>
      <c r="D2920" s="340"/>
      <c r="E2920" s="341"/>
      <c r="F2920" s="341"/>
      <c r="G2920" s="341"/>
      <c r="H2920" s="341"/>
      <c r="I2920" s="341"/>
      <c r="J2920" s="341"/>
      <c r="AH2920" s="221"/>
      <c r="AI2920" s="221"/>
      <c r="AJ2920" s="221"/>
      <c r="AK2920" s="221"/>
      <c r="AL2920" s="221"/>
      <c r="AM2920" s="221"/>
      <c r="AN2920" s="221"/>
      <c r="AO2920" s="221"/>
      <c r="AP2920" s="221"/>
      <c r="AQ2920" s="219"/>
      <c r="AR2920" s="219"/>
      <c r="AS2920" s="221"/>
      <c r="AT2920" s="221"/>
      <c r="AU2920" s="221"/>
      <c r="AV2920" s="221"/>
      <c r="AW2920" s="221"/>
      <c r="AX2920" s="221"/>
      <c r="AY2920" s="221"/>
      <c r="AZ2920" s="221"/>
    </row>
    <row r="2921" spans="1:52" x14ac:dyDescent="0.15">
      <c r="A2921" s="278"/>
      <c r="B2921" s="274"/>
      <c r="C2921" s="340"/>
      <c r="D2921" s="340"/>
      <c r="E2921" s="341"/>
      <c r="F2921" s="341"/>
      <c r="G2921" s="341"/>
      <c r="H2921" s="341"/>
      <c r="I2921" s="341"/>
      <c r="J2921" s="341"/>
      <c r="AH2921" s="221"/>
      <c r="AI2921" s="221"/>
      <c r="AJ2921" s="221"/>
      <c r="AK2921" s="221"/>
      <c r="AL2921" s="221"/>
      <c r="AM2921" s="221"/>
      <c r="AN2921" s="221"/>
      <c r="AO2921" s="221"/>
      <c r="AP2921" s="221"/>
      <c r="AQ2921" s="219"/>
      <c r="AR2921" s="219"/>
      <c r="AS2921" s="221"/>
      <c r="AT2921" s="221"/>
      <c r="AU2921" s="221"/>
      <c r="AV2921" s="221"/>
      <c r="AW2921" s="221"/>
      <c r="AX2921" s="221"/>
      <c r="AY2921" s="221"/>
      <c r="AZ2921" s="221"/>
    </row>
    <row r="2922" spans="1:52" x14ac:dyDescent="0.15">
      <c r="A2922" s="278"/>
      <c r="B2922" s="274"/>
      <c r="C2922" s="340"/>
      <c r="D2922" s="340"/>
      <c r="E2922" s="341"/>
      <c r="F2922" s="341"/>
      <c r="G2922" s="341"/>
      <c r="H2922" s="341"/>
      <c r="I2922" s="341"/>
      <c r="J2922" s="341"/>
      <c r="AH2922" s="221"/>
      <c r="AI2922" s="221"/>
      <c r="AJ2922" s="221"/>
      <c r="AK2922" s="221"/>
      <c r="AL2922" s="221"/>
      <c r="AM2922" s="221"/>
      <c r="AN2922" s="221"/>
      <c r="AO2922" s="221"/>
      <c r="AP2922" s="221"/>
      <c r="AQ2922" s="219"/>
      <c r="AR2922" s="219"/>
      <c r="AS2922" s="221"/>
      <c r="AT2922" s="221"/>
      <c r="AU2922" s="221"/>
      <c r="AV2922" s="221"/>
      <c r="AW2922" s="221"/>
      <c r="AX2922" s="221"/>
      <c r="AY2922" s="221"/>
      <c r="AZ2922" s="221"/>
    </row>
    <row r="2923" spans="1:52" x14ac:dyDescent="0.15">
      <c r="A2923" s="278"/>
      <c r="B2923" s="274"/>
      <c r="C2923" s="340"/>
      <c r="D2923" s="340"/>
      <c r="E2923" s="341"/>
      <c r="F2923" s="341"/>
      <c r="G2923" s="341"/>
      <c r="H2923" s="341"/>
      <c r="I2923" s="341"/>
      <c r="J2923" s="341"/>
      <c r="AH2923" s="221"/>
      <c r="AI2923" s="221"/>
      <c r="AJ2923" s="221"/>
      <c r="AK2923" s="221"/>
      <c r="AL2923" s="221"/>
      <c r="AM2923" s="221"/>
      <c r="AN2923" s="221"/>
      <c r="AO2923" s="221"/>
      <c r="AP2923" s="221"/>
      <c r="AQ2923" s="219"/>
      <c r="AR2923" s="219"/>
      <c r="AS2923" s="221"/>
      <c r="AT2923" s="221"/>
      <c r="AU2923" s="221"/>
      <c r="AV2923" s="221"/>
      <c r="AW2923" s="221"/>
      <c r="AX2923" s="221"/>
      <c r="AY2923" s="221"/>
      <c r="AZ2923" s="221"/>
    </row>
    <row r="2924" spans="1:52" x14ac:dyDescent="0.15">
      <c r="A2924" s="278"/>
      <c r="B2924" s="274"/>
      <c r="C2924" s="340"/>
      <c r="D2924" s="340"/>
      <c r="E2924" s="341"/>
      <c r="F2924" s="341"/>
      <c r="G2924" s="341"/>
      <c r="H2924" s="341"/>
      <c r="I2924" s="341"/>
      <c r="J2924" s="341"/>
      <c r="AH2924" s="221"/>
      <c r="AI2924" s="221"/>
      <c r="AJ2924" s="221"/>
      <c r="AK2924" s="221"/>
      <c r="AL2924" s="221"/>
      <c r="AM2924" s="221"/>
      <c r="AN2924" s="221"/>
      <c r="AO2924" s="221"/>
      <c r="AP2924" s="221"/>
      <c r="AQ2924" s="219"/>
      <c r="AR2924" s="219"/>
      <c r="AS2924" s="221"/>
      <c r="AT2924" s="221"/>
      <c r="AU2924" s="221"/>
      <c r="AV2924" s="221"/>
      <c r="AW2924" s="221"/>
      <c r="AX2924" s="221"/>
      <c r="AY2924" s="221"/>
      <c r="AZ2924" s="221"/>
    </row>
    <row r="2925" spans="1:52" x14ac:dyDescent="0.15">
      <c r="A2925" s="278"/>
      <c r="B2925" s="274"/>
      <c r="C2925" s="340"/>
      <c r="D2925" s="340"/>
      <c r="E2925" s="341"/>
      <c r="F2925" s="341"/>
      <c r="G2925" s="341"/>
      <c r="H2925" s="341"/>
      <c r="I2925" s="341"/>
      <c r="J2925" s="341"/>
      <c r="AH2925" s="221"/>
      <c r="AI2925" s="221"/>
      <c r="AJ2925" s="221"/>
      <c r="AK2925" s="221"/>
      <c r="AL2925" s="221"/>
      <c r="AM2925" s="221"/>
      <c r="AN2925" s="221"/>
      <c r="AO2925" s="221"/>
      <c r="AP2925" s="221"/>
      <c r="AQ2925" s="219"/>
      <c r="AR2925" s="219"/>
      <c r="AS2925" s="221"/>
      <c r="AT2925" s="221"/>
      <c r="AU2925" s="221"/>
      <c r="AV2925" s="221"/>
      <c r="AW2925" s="221"/>
      <c r="AX2925" s="221"/>
      <c r="AY2925" s="221"/>
      <c r="AZ2925" s="221"/>
    </row>
    <row r="2926" spans="1:52" x14ac:dyDescent="0.15">
      <c r="A2926" s="278"/>
      <c r="B2926" s="274"/>
      <c r="C2926" s="340"/>
      <c r="D2926" s="340"/>
      <c r="E2926" s="341"/>
      <c r="F2926" s="341"/>
      <c r="G2926" s="341"/>
      <c r="H2926" s="341"/>
      <c r="I2926" s="341"/>
      <c r="J2926" s="341"/>
      <c r="AH2926" s="221"/>
      <c r="AI2926" s="221"/>
      <c r="AJ2926" s="221"/>
      <c r="AK2926" s="221"/>
      <c r="AL2926" s="221"/>
      <c r="AM2926" s="221"/>
      <c r="AN2926" s="221"/>
      <c r="AO2926" s="221"/>
      <c r="AP2926" s="221"/>
      <c r="AQ2926" s="219"/>
      <c r="AR2926" s="219"/>
      <c r="AS2926" s="221"/>
      <c r="AT2926" s="221"/>
      <c r="AU2926" s="221"/>
      <c r="AV2926" s="221"/>
      <c r="AW2926" s="221"/>
      <c r="AX2926" s="221"/>
      <c r="AY2926" s="221"/>
      <c r="AZ2926" s="221"/>
    </row>
    <row r="2927" spans="1:52" x14ac:dyDescent="0.15">
      <c r="A2927" s="278"/>
      <c r="B2927" s="274"/>
      <c r="C2927" s="340"/>
      <c r="D2927" s="340"/>
      <c r="E2927" s="341"/>
      <c r="F2927" s="341"/>
      <c r="G2927" s="341"/>
      <c r="H2927" s="341"/>
      <c r="I2927" s="341"/>
      <c r="J2927" s="341"/>
      <c r="AH2927" s="221"/>
      <c r="AI2927" s="221"/>
      <c r="AJ2927" s="221"/>
      <c r="AK2927" s="221"/>
      <c r="AL2927" s="221"/>
      <c r="AM2927" s="221"/>
      <c r="AN2927" s="221"/>
      <c r="AO2927" s="221"/>
      <c r="AP2927" s="221"/>
      <c r="AQ2927" s="219"/>
      <c r="AR2927" s="219"/>
      <c r="AS2927" s="221"/>
      <c r="AT2927" s="221"/>
      <c r="AU2927" s="221"/>
      <c r="AV2927" s="221"/>
      <c r="AW2927" s="221"/>
      <c r="AX2927" s="221"/>
      <c r="AY2927" s="221"/>
      <c r="AZ2927" s="221"/>
    </row>
    <row r="2928" spans="1:52" x14ac:dyDescent="0.15">
      <c r="A2928" s="278"/>
      <c r="B2928" s="274"/>
      <c r="C2928" s="340"/>
      <c r="D2928" s="340"/>
      <c r="E2928" s="341"/>
      <c r="F2928" s="341"/>
      <c r="G2928" s="341"/>
      <c r="H2928" s="341"/>
      <c r="I2928" s="341"/>
      <c r="J2928" s="341"/>
      <c r="AH2928" s="221"/>
      <c r="AI2928" s="221"/>
      <c r="AJ2928" s="221"/>
      <c r="AK2928" s="221"/>
      <c r="AL2928" s="221"/>
      <c r="AM2928" s="221"/>
      <c r="AN2928" s="221"/>
      <c r="AO2928" s="221"/>
      <c r="AP2928" s="221"/>
      <c r="AQ2928" s="219"/>
      <c r="AR2928" s="219"/>
      <c r="AS2928" s="221"/>
      <c r="AT2928" s="221"/>
      <c r="AU2928" s="221"/>
      <c r="AV2928" s="221"/>
      <c r="AW2928" s="221"/>
      <c r="AX2928" s="221"/>
      <c r="AY2928" s="221"/>
      <c r="AZ2928" s="221"/>
    </row>
    <row r="2929" spans="1:52" x14ac:dyDescent="0.15">
      <c r="A2929" s="278"/>
      <c r="B2929" s="274"/>
      <c r="C2929" s="340"/>
      <c r="D2929" s="340"/>
      <c r="E2929" s="341"/>
      <c r="F2929" s="341"/>
      <c r="G2929" s="341"/>
      <c r="H2929" s="341"/>
      <c r="I2929" s="341"/>
      <c r="J2929" s="341"/>
      <c r="AH2929" s="221"/>
      <c r="AI2929" s="221"/>
      <c r="AJ2929" s="221"/>
      <c r="AK2929" s="221"/>
      <c r="AL2929" s="221"/>
      <c r="AM2929" s="221"/>
      <c r="AN2929" s="221"/>
      <c r="AO2929" s="221"/>
      <c r="AP2929" s="221"/>
      <c r="AQ2929" s="219"/>
      <c r="AR2929" s="219"/>
      <c r="AS2929" s="221"/>
      <c r="AT2929" s="221"/>
      <c r="AU2929" s="221"/>
      <c r="AV2929" s="221"/>
      <c r="AW2929" s="221"/>
      <c r="AX2929" s="221"/>
      <c r="AY2929" s="221"/>
      <c r="AZ2929" s="221"/>
    </row>
    <row r="2930" spans="1:52" x14ac:dyDescent="0.15">
      <c r="A2930" s="278"/>
      <c r="B2930" s="274"/>
      <c r="C2930" s="340"/>
      <c r="D2930" s="340"/>
      <c r="E2930" s="341"/>
      <c r="F2930" s="341"/>
      <c r="G2930" s="341"/>
      <c r="H2930" s="341"/>
      <c r="I2930" s="341"/>
      <c r="J2930" s="341"/>
      <c r="AH2930" s="221"/>
      <c r="AI2930" s="221"/>
      <c r="AJ2930" s="221"/>
      <c r="AK2930" s="221"/>
      <c r="AL2930" s="221"/>
      <c r="AM2930" s="221"/>
      <c r="AN2930" s="221"/>
      <c r="AO2930" s="221"/>
      <c r="AP2930" s="221"/>
      <c r="AQ2930" s="219"/>
      <c r="AR2930" s="219"/>
      <c r="AS2930" s="221"/>
      <c r="AT2930" s="221"/>
      <c r="AU2930" s="221"/>
      <c r="AV2930" s="221"/>
      <c r="AW2930" s="221"/>
      <c r="AX2930" s="221"/>
      <c r="AY2930" s="221"/>
      <c r="AZ2930" s="221"/>
    </row>
    <row r="2931" spans="1:52" x14ac:dyDescent="0.15">
      <c r="A2931" s="278"/>
      <c r="B2931" s="274"/>
      <c r="C2931" s="340"/>
      <c r="D2931" s="340"/>
      <c r="E2931" s="341"/>
      <c r="F2931" s="341"/>
      <c r="G2931" s="341"/>
      <c r="H2931" s="341"/>
      <c r="I2931" s="341"/>
      <c r="J2931" s="341"/>
      <c r="AH2931" s="221"/>
      <c r="AI2931" s="221"/>
      <c r="AJ2931" s="221"/>
      <c r="AK2931" s="221"/>
      <c r="AL2931" s="221"/>
      <c r="AM2931" s="221"/>
      <c r="AN2931" s="221"/>
      <c r="AO2931" s="221"/>
      <c r="AP2931" s="221"/>
      <c r="AQ2931" s="219"/>
      <c r="AR2931" s="219"/>
      <c r="AS2931" s="221"/>
      <c r="AT2931" s="221"/>
      <c r="AU2931" s="221"/>
      <c r="AV2931" s="221"/>
      <c r="AW2931" s="221"/>
      <c r="AX2931" s="221"/>
      <c r="AY2931" s="221"/>
      <c r="AZ2931" s="221"/>
    </row>
    <row r="2932" spans="1:52" x14ac:dyDescent="0.15">
      <c r="A2932" s="278"/>
      <c r="B2932" s="274"/>
      <c r="C2932" s="340"/>
      <c r="D2932" s="340"/>
      <c r="E2932" s="341"/>
      <c r="F2932" s="341"/>
      <c r="G2932" s="341"/>
      <c r="H2932" s="341"/>
      <c r="I2932" s="341"/>
      <c r="J2932" s="341"/>
      <c r="AH2932" s="221"/>
      <c r="AI2932" s="221"/>
      <c r="AJ2932" s="221"/>
      <c r="AK2932" s="221"/>
      <c r="AL2932" s="221"/>
      <c r="AM2932" s="221"/>
      <c r="AN2932" s="221"/>
      <c r="AO2932" s="221"/>
      <c r="AP2932" s="221"/>
      <c r="AQ2932" s="219"/>
      <c r="AR2932" s="219"/>
      <c r="AS2932" s="221"/>
      <c r="AT2932" s="221"/>
      <c r="AU2932" s="221"/>
      <c r="AV2932" s="221"/>
      <c r="AW2932" s="221"/>
      <c r="AX2932" s="221"/>
      <c r="AY2932" s="221"/>
      <c r="AZ2932" s="221"/>
    </row>
    <row r="2933" spans="1:52" x14ac:dyDescent="0.15">
      <c r="A2933" s="278"/>
      <c r="B2933" s="274"/>
      <c r="C2933" s="340"/>
      <c r="D2933" s="340"/>
      <c r="E2933" s="341"/>
      <c r="F2933" s="341"/>
      <c r="G2933" s="341"/>
      <c r="H2933" s="341"/>
      <c r="I2933" s="341"/>
      <c r="J2933" s="341"/>
      <c r="AH2933" s="221"/>
      <c r="AI2933" s="221"/>
      <c r="AJ2933" s="221"/>
      <c r="AK2933" s="221"/>
      <c r="AL2933" s="221"/>
      <c r="AM2933" s="221"/>
      <c r="AN2933" s="221"/>
      <c r="AO2933" s="221"/>
      <c r="AP2933" s="221"/>
      <c r="AQ2933" s="219"/>
      <c r="AR2933" s="219"/>
      <c r="AS2933" s="221"/>
      <c r="AT2933" s="221"/>
      <c r="AU2933" s="221"/>
      <c r="AV2933" s="221"/>
      <c r="AW2933" s="221"/>
      <c r="AX2933" s="221"/>
      <c r="AY2933" s="221"/>
      <c r="AZ2933" s="221"/>
    </row>
    <row r="2934" spans="1:52" x14ac:dyDescent="0.15">
      <c r="A2934" s="278"/>
      <c r="B2934" s="274"/>
      <c r="C2934" s="340"/>
      <c r="D2934" s="340"/>
      <c r="E2934" s="341"/>
      <c r="F2934" s="341"/>
      <c r="G2934" s="341"/>
      <c r="H2934" s="341"/>
      <c r="I2934" s="341"/>
      <c r="J2934" s="341"/>
      <c r="AH2934" s="221"/>
      <c r="AI2934" s="221"/>
      <c r="AJ2934" s="221"/>
      <c r="AK2934" s="221"/>
      <c r="AL2934" s="221"/>
      <c r="AM2934" s="221"/>
      <c r="AN2934" s="221"/>
      <c r="AO2934" s="221"/>
      <c r="AP2934" s="221"/>
      <c r="AQ2934" s="219"/>
      <c r="AR2934" s="219"/>
      <c r="AS2934" s="221"/>
      <c r="AT2934" s="221"/>
      <c r="AU2934" s="221"/>
      <c r="AV2934" s="221"/>
      <c r="AW2934" s="221"/>
      <c r="AX2934" s="221"/>
      <c r="AY2934" s="221"/>
      <c r="AZ2934" s="221"/>
    </row>
    <row r="2935" spans="1:52" x14ac:dyDescent="0.15">
      <c r="A2935" s="278"/>
      <c r="B2935" s="274"/>
      <c r="C2935" s="340"/>
      <c r="D2935" s="340"/>
      <c r="E2935" s="341"/>
      <c r="F2935" s="341"/>
      <c r="G2935" s="341"/>
      <c r="H2935" s="341"/>
      <c r="I2935" s="341"/>
      <c r="J2935" s="341"/>
      <c r="AH2935" s="221"/>
      <c r="AI2935" s="221"/>
      <c r="AJ2935" s="221"/>
      <c r="AK2935" s="221"/>
      <c r="AL2935" s="221"/>
      <c r="AM2935" s="221"/>
      <c r="AN2935" s="221"/>
      <c r="AO2935" s="221"/>
      <c r="AP2935" s="221"/>
      <c r="AQ2935" s="219"/>
      <c r="AR2935" s="219"/>
      <c r="AS2935" s="221"/>
      <c r="AT2935" s="221"/>
      <c r="AU2935" s="221"/>
      <c r="AV2935" s="221"/>
      <c r="AW2935" s="221"/>
      <c r="AX2935" s="221"/>
      <c r="AY2935" s="221"/>
      <c r="AZ2935" s="221"/>
    </row>
    <row r="2936" spans="1:52" x14ac:dyDescent="0.15">
      <c r="A2936" s="278"/>
      <c r="B2936" s="274"/>
      <c r="C2936" s="340"/>
      <c r="D2936" s="340"/>
      <c r="E2936" s="341"/>
      <c r="F2936" s="341"/>
      <c r="G2936" s="341"/>
      <c r="H2936" s="341"/>
      <c r="I2936" s="341"/>
      <c r="J2936" s="341"/>
      <c r="AH2936" s="221"/>
      <c r="AI2936" s="221"/>
      <c r="AJ2936" s="221"/>
      <c r="AK2936" s="221"/>
      <c r="AL2936" s="221"/>
      <c r="AM2936" s="221"/>
      <c r="AN2936" s="221"/>
      <c r="AO2936" s="221"/>
      <c r="AP2936" s="221"/>
      <c r="AQ2936" s="219"/>
      <c r="AR2936" s="219"/>
      <c r="AS2936" s="221"/>
      <c r="AT2936" s="221"/>
      <c r="AU2936" s="221"/>
      <c r="AV2936" s="221"/>
      <c r="AW2936" s="221"/>
      <c r="AX2936" s="221"/>
      <c r="AY2936" s="221"/>
      <c r="AZ2936" s="221"/>
    </row>
    <row r="2937" spans="1:52" x14ac:dyDescent="0.15">
      <c r="A2937" s="278"/>
      <c r="B2937" s="274"/>
      <c r="C2937" s="340"/>
      <c r="D2937" s="340"/>
      <c r="E2937" s="341"/>
      <c r="F2937" s="341"/>
      <c r="G2937" s="341"/>
      <c r="H2937" s="341"/>
      <c r="I2937" s="341"/>
      <c r="J2937" s="341"/>
      <c r="AH2937" s="221"/>
      <c r="AI2937" s="221"/>
      <c r="AJ2937" s="221"/>
      <c r="AK2937" s="221"/>
      <c r="AL2937" s="221"/>
      <c r="AM2937" s="221"/>
      <c r="AN2937" s="221"/>
      <c r="AO2937" s="221"/>
      <c r="AP2937" s="221"/>
      <c r="AQ2937" s="219"/>
      <c r="AR2937" s="219"/>
      <c r="AS2937" s="221"/>
      <c r="AT2937" s="221"/>
      <c r="AU2937" s="221"/>
      <c r="AV2937" s="221"/>
      <c r="AW2937" s="221"/>
      <c r="AX2937" s="221"/>
      <c r="AY2937" s="221"/>
      <c r="AZ2937" s="221"/>
    </row>
    <row r="2938" spans="1:52" x14ac:dyDescent="0.15">
      <c r="A2938" s="278"/>
      <c r="B2938" s="274"/>
      <c r="C2938" s="340"/>
      <c r="D2938" s="340"/>
      <c r="E2938" s="341"/>
      <c r="F2938" s="341"/>
      <c r="G2938" s="341"/>
      <c r="H2938" s="341"/>
      <c r="I2938" s="341"/>
      <c r="J2938" s="341"/>
      <c r="AH2938" s="221"/>
      <c r="AI2938" s="221"/>
      <c r="AJ2938" s="221"/>
      <c r="AK2938" s="221"/>
      <c r="AL2938" s="221"/>
      <c r="AM2938" s="221"/>
      <c r="AN2938" s="221"/>
      <c r="AO2938" s="221"/>
      <c r="AP2938" s="221"/>
      <c r="AQ2938" s="219"/>
      <c r="AR2938" s="219"/>
      <c r="AS2938" s="221"/>
      <c r="AT2938" s="221"/>
      <c r="AU2938" s="221"/>
      <c r="AV2938" s="221"/>
      <c r="AW2938" s="221"/>
      <c r="AX2938" s="221"/>
      <c r="AY2938" s="221"/>
      <c r="AZ2938" s="221"/>
    </row>
    <row r="2939" spans="1:52" x14ac:dyDescent="0.15">
      <c r="A2939" s="278"/>
      <c r="B2939" s="274"/>
      <c r="C2939" s="340"/>
      <c r="D2939" s="340"/>
      <c r="E2939" s="341"/>
      <c r="F2939" s="341"/>
      <c r="G2939" s="341"/>
      <c r="H2939" s="341"/>
      <c r="I2939" s="341"/>
      <c r="J2939" s="341"/>
      <c r="AH2939" s="221"/>
      <c r="AI2939" s="221"/>
      <c r="AJ2939" s="221"/>
      <c r="AK2939" s="221"/>
      <c r="AL2939" s="221"/>
      <c r="AM2939" s="221"/>
      <c r="AN2939" s="221"/>
      <c r="AO2939" s="221"/>
      <c r="AP2939" s="221"/>
      <c r="AQ2939" s="219"/>
      <c r="AR2939" s="219"/>
      <c r="AS2939" s="221"/>
      <c r="AT2939" s="221"/>
      <c r="AU2939" s="221"/>
      <c r="AV2939" s="221"/>
      <c r="AW2939" s="221"/>
      <c r="AX2939" s="221"/>
      <c r="AY2939" s="221"/>
      <c r="AZ2939" s="221"/>
    </row>
    <row r="2940" spans="1:52" x14ac:dyDescent="0.15">
      <c r="A2940" s="278"/>
      <c r="B2940" s="274"/>
      <c r="C2940" s="340"/>
      <c r="D2940" s="340"/>
      <c r="E2940" s="341"/>
      <c r="F2940" s="341"/>
      <c r="G2940" s="341"/>
      <c r="H2940" s="341"/>
      <c r="I2940" s="341"/>
      <c r="J2940" s="341"/>
      <c r="AH2940" s="221"/>
      <c r="AI2940" s="221"/>
      <c r="AJ2940" s="221"/>
      <c r="AK2940" s="221"/>
      <c r="AL2940" s="221"/>
      <c r="AM2940" s="221"/>
      <c r="AN2940" s="221"/>
      <c r="AO2940" s="221"/>
      <c r="AP2940" s="221"/>
      <c r="AQ2940" s="219"/>
      <c r="AR2940" s="219"/>
      <c r="AS2940" s="221"/>
      <c r="AT2940" s="221"/>
      <c r="AU2940" s="221"/>
      <c r="AV2940" s="221"/>
      <c r="AW2940" s="221"/>
      <c r="AX2940" s="221"/>
      <c r="AY2940" s="221"/>
      <c r="AZ2940" s="221"/>
    </row>
    <row r="2941" spans="1:52" x14ac:dyDescent="0.15">
      <c r="A2941" s="278"/>
      <c r="B2941" s="274"/>
      <c r="C2941" s="340"/>
      <c r="D2941" s="340"/>
      <c r="E2941" s="341"/>
      <c r="F2941" s="341"/>
      <c r="G2941" s="341"/>
      <c r="H2941" s="341"/>
      <c r="I2941" s="341"/>
      <c r="J2941" s="341"/>
      <c r="AH2941" s="221"/>
      <c r="AI2941" s="221"/>
      <c r="AJ2941" s="221"/>
      <c r="AK2941" s="221"/>
      <c r="AL2941" s="221"/>
      <c r="AM2941" s="221"/>
      <c r="AN2941" s="221"/>
      <c r="AO2941" s="221"/>
      <c r="AP2941" s="221"/>
      <c r="AQ2941" s="219"/>
      <c r="AR2941" s="219"/>
      <c r="AS2941" s="221"/>
      <c r="AT2941" s="221"/>
      <c r="AU2941" s="221"/>
      <c r="AV2941" s="221"/>
      <c r="AW2941" s="221"/>
      <c r="AX2941" s="221"/>
      <c r="AY2941" s="221"/>
      <c r="AZ2941" s="221"/>
    </row>
    <row r="2942" spans="1:52" x14ac:dyDescent="0.15">
      <c r="A2942" s="278"/>
      <c r="B2942" s="274"/>
      <c r="C2942" s="340"/>
      <c r="D2942" s="340"/>
      <c r="E2942" s="341"/>
      <c r="F2942" s="341"/>
      <c r="G2942" s="341"/>
      <c r="H2942" s="341"/>
      <c r="I2942" s="341"/>
      <c r="J2942" s="341"/>
      <c r="AH2942" s="221"/>
      <c r="AI2942" s="221"/>
      <c r="AJ2942" s="221"/>
      <c r="AK2942" s="221"/>
      <c r="AL2942" s="221"/>
      <c r="AM2942" s="221"/>
      <c r="AN2942" s="221"/>
      <c r="AO2942" s="221"/>
      <c r="AP2942" s="221"/>
      <c r="AQ2942" s="219"/>
      <c r="AR2942" s="219"/>
      <c r="AS2942" s="221"/>
      <c r="AT2942" s="221"/>
      <c r="AU2942" s="221"/>
      <c r="AV2942" s="221"/>
      <c r="AW2942" s="221"/>
      <c r="AX2942" s="221"/>
      <c r="AY2942" s="221"/>
      <c r="AZ2942" s="221"/>
    </row>
    <row r="2943" spans="1:52" x14ac:dyDescent="0.15">
      <c r="A2943" s="278"/>
      <c r="B2943" s="274"/>
      <c r="C2943" s="340"/>
      <c r="D2943" s="340"/>
      <c r="E2943" s="341"/>
      <c r="F2943" s="341"/>
      <c r="G2943" s="341"/>
      <c r="H2943" s="341"/>
      <c r="I2943" s="341"/>
      <c r="J2943" s="341"/>
      <c r="AH2943" s="221"/>
      <c r="AI2943" s="221"/>
      <c r="AJ2943" s="221"/>
      <c r="AK2943" s="221"/>
      <c r="AL2943" s="221"/>
      <c r="AM2943" s="221"/>
      <c r="AN2943" s="221"/>
      <c r="AO2943" s="221"/>
      <c r="AP2943" s="221"/>
      <c r="AQ2943" s="219"/>
      <c r="AR2943" s="219"/>
      <c r="AS2943" s="221"/>
      <c r="AT2943" s="221"/>
      <c r="AU2943" s="221"/>
      <c r="AV2943" s="221"/>
      <c r="AW2943" s="221"/>
      <c r="AX2943" s="221"/>
      <c r="AY2943" s="221"/>
      <c r="AZ2943" s="221"/>
    </row>
    <row r="2944" spans="1:52" x14ac:dyDescent="0.15">
      <c r="A2944" s="278"/>
      <c r="B2944" s="274"/>
      <c r="C2944" s="340"/>
      <c r="D2944" s="340"/>
      <c r="E2944" s="341"/>
      <c r="F2944" s="341"/>
      <c r="G2944" s="341"/>
      <c r="H2944" s="341"/>
      <c r="I2944" s="341"/>
      <c r="J2944" s="341"/>
      <c r="AH2944" s="221"/>
      <c r="AI2944" s="221"/>
      <c r="AJ2944" s="221"/>
      <c r="AK2944" s="221"/>
      <c r="AL2944" s="221"/>
      <c r="AM2944" s="221"/>
      <c r="AN2944" s="221"/>
      <c r="AO2944" s="221"/>
      <c r="AP2944" s="221"/>
      <c r="AQ2944" s="219"/>
      <c r="AR2944" s="219"/>
      <c r="AS2944" s="221"/>
      <c r="AT2944" s="221"/>
      <c r="AU2944" s="221"/>
      <c r="AV2944" s="221"/>
      <c r="AW2944" s="221"/>
      <c r="AX2944" s="221"/>
      <c r="AY2944" s="221"/>
      <c r="AZ2944" s="221"/>
    </row>
    <row r="2945" spans="1:52" x14ac:dyDescent="0.15">
      <c r="A2945" s="278"/>
      <c r="B2945" s="274"/>
      <c r="C2945" s="340"/>
      <c r="D2945" s="340"/>
      <c r="E2945" s="341"/>
      <c r="F2945" s="341"/>
      <c r="G2945" s="341"/>
      <c r="H2945" s="341"/>
      <c r="I2945" s="341"/>
      <c r="J2945" s="341"/>
      <c r="AH2945" s="221"/>
      <c r="AI2945" s="221"/>
      <c r="AJ2945" s="221"/>
      <c r="AK2945" s="221"/>
      <c r="AL2945" s="221"/>
      <c r="AM2945" s="221"/>
      <c r="AN2945" s="221"/>
      <c r="AO2945" s="221"/>
      <c r="AP2945" s="221"/>
      <c r="AQ2945" s="219"/>
      <c r="AR2945" s="219"/>
      <c r="AS2945" s="221"/>
      <c r="AT2945" s="221"/>
      <c r="AU2945" s="221"/>
      <c r="AV2945" s="221"/>
      <c r="AW2945" s="221"/>
      <c r="AX2945" s="221"/>
      <c r="AY2945" s="221"/>
      <c r="AZ2945" s="221"/>
    </row>
    <row r="2946" spans="1:52" x14ac:dyDescent="0.15">
      <c r="A2946" s="278"/>
      <c r="B2946" s="274"/>
      <c r="C2946" s="340"/>
      <c r="D2946" s="340"/>
      <c r="E2946" s="341"/>
      <c r="F2946" s="341"/>
      <c r="G2946" s="341"/>
      <c r="H2946" s="341"/>
      <c r="I2946" s="341"/>
      <c r="J2946" s="341"/>
      <c r="AH2946" s="221"/>
      <c r="AI2946" s="221"/>
      <c r="AJ2946" s="221"/>
      <c r="AK2946" s="221"/>
      <c r="AL2946" s="221"/>
      <c r="AM2946" s="221"/>
      <c r="AN2946" s="221"/>
      <c r="AO2946" s="221"/>
      <c r="AP2946" s="221"/>
      <c r="AQ2946" s="219"/>
      <c r="AR2946" s="219"/>
      <c r="AS2946" s="221"/>
      <c r="AT2946" s="221"/>
      <c r="AU2946" s="221"/>
      <c r="AV2946" s="221"/>
      <c r="AW2946" s="221"/>
      <c r="AX2946" s="221"/>
      <c r="AY2946" s="221"/>
      <c r="AZ2946" s="221"/>
    </row>
    <row r="2947" spans="1:52" x14ac:dyDescent="0.15">
      <c r="A2947" s="278"/>
      <c r="B2947" s="274"/>
      <c r="C2947" s="340"/>
      <c r="D2947" s="340"/>
      <c r="E2947" s="341"/>
      <c r="F2947" s="341"/>
      <c r="G2947" s="341"/>
      <c r="H2947" s="341"/>
      <c r="I2947" s="341"/>
      <c r="J2947" s="341"/>
      <c r="AH2947" s="221"/>
      <c r="AI2947" s="221"/>
      <c r="AJ2947" s="221"/>
      <c r="AK2947" s="221"/>
      <c r="AL2947" s="221"/>
      <c r="AM2947" s="221"/>
      <c r="AN2947" s="221"/>
      <c r="AO2947" s="221"/>
      <c r="AP2947" s="221"/>
      <c r="AQ2947" s="219"/>
      <c r="AR2947" s="219"/>
      <c r="AS2947" s="221"/>
      <c r="AT2947" s="221"/>
      <c r="AU2947" s="221"/>
      <c r="AV2947" s="221"/>
      <c r="AW2947" s="221"/>
      <c r="AX2947" s="221"/>
      <c r="AY2947" s="221"/>
      <c r="AZ2947" s="221"/>
    </row>
    <row r="2948" spans="1:52" x14ac:dyDescent="0.15">
      <c r="A2948" s="278"/>
      <c r="B2948" s="274"/>
      <c r="C2948" s="340"/>
      <c r="D2948" s="340"/>
      <c r="E2948" s="341"/>
      <c r="F2948" s="341"/>
      <c r="G2948" s="341"/>
      <c r="H2948" s="341"/>
      <c r="I2948" s="341"/>
      <c r="J2948" s="341"/>
      <c r="AH2948" s="221"/>
      <c r="AI2948" s="221"/>
      <c r="AJ2948" s="221"/>
      <c r="AK2948" s="221"/>
      <c r="AL2948" s="221"/>
      <c r="AM2948" s="221"/>
      <c r="AN2948" s="221"/>
      <c r="AO2948" s="221"/>
      <c r="AP2948" s="221"/>
      <c r="AQ2948" s="219"/>
      <c r="AR2948" s="219"/>
      <c r="AS2948" s="221"/>
      <c r="AT2948" s="221"/>
      <c r="AU2948" s="221"/>
      <c r="AV2948" s="221"/>
      <c r="AW2948" s="221"/>
      <c r="AX2948" s="221"/>
      <c r="AY2948" s="221"/>
      <c r="AZ2948" s="221"/>
    </row>
    <row r="2949" spans="1:52" x14ac:dyDescent="0.15">
      <c r="A2949" s="278"/>
      <c r="B2949" s="274"/>
      <c r="C2949" s="340"/>
      <c r="D2949" s="340"/>
      <c r="E2949" s="341"/>
      <c r="F2949" s="341"/>
      <c r="G2949" s="341"/>
      <c r="H2949" s="341"/>
      <c r="I2949" s="341"/>
      <c r="J2949" s="341"/>
      <c r="AH2949" s="221"/>
      <c r="AI2949" s="221"/>
      <c r="AJ2949" s="221"/>
      <c r="AK2949" s="221"/>
      <c r="AL2949" s="221"/>
      <c r="AM2949" s="221"/>
      <c r="AN2949" s="221"/>
      <c r="AO2949" s="221"/>
      <c r="AP2949" s="221"/>
      <c r="AQ2949" s="219"/>
      <c r="AR2949" s="219"/>
      <c r="AS2949" s="221"/>
      <c r="AT2949" s="221"/>
      <c r="AU2949" s="221"/>
      <c r="AV2949" s="221"/>
      <c r="AW2949" s="221"/>
      <c r="AX2949" s="221"/>
      <c r="AY2949" s="221"/>
      <c r="AZ2949" s="221"/>
    </row>
    <row r="2950" spans="1:52" x14ac:dyDescent="0.15">
      <c r="A2950" s="278"/>
      <c r="B2950" s="274"/>
      <c r="C2950" s="340"/>
      <c r="D2950" s="340"/>
      <c r="E2950" s="341"/>
      <c r="F2950" s="341"/>
      <c r="G2950" s="341"/>
      <c r="H2950" s="341"/>
      <c r="I2950" s="341"/>
      <c r="J2950" s="341"/>
      <c r="AH2950" s="221"/>
      <c r="AI2950" s="221"/>
      <c r="AJ2950" s="221"/>
      <c r="AK2950" s="221"/>
      <c r="AL2950" s="221"/>
      <c r="AM2950" s="221"/>
      <c r="AN2950" s="221"/>
      <c r="AO2950" s="221"/>
      <c r="AP2950" s="221"/>
      <c r="AQ2950" s="219"/>
      <c r="AR2950" s="219"/>
      <c r="AS2950" s="221"/>
      <c r="AT2950" s="221"/>
      <c r="AU2950" s="221"/>
      <c r="AV2950" s="221"/>
      <c r="AW2950" s="221"/>
      <c r="AX2950" s="221"/>
      <c r="AY2950" s="221"/>
      <c r="AZ2950" s="221"/>
    </row>
    <row r="2951" spans="1:52" x14ac:dyDescent="0.15">
      <c r="A2951" s="278"/>
      <c r="B2951" s="274"/>
      <c r="C2951" s="340"/>
      <c r="D2951" s="340"/>
      <c r="E2951" s="341"/>
      <c r="F2951" s="341"/>
      <c r="G2951" s="341"/>
      <c r="H2951" s="341"/>
      <c r="I2951" s="341"/>
      <c r="J2951" s="341"/>
      <c r="AH2951" s="221"/>
      <c r="AI2951" s="221"/>
      <c r="AJ2951" s="221"/>
      <c r="AK2951" s="221"/>
      <c r="AL2951" s="221"/>
      <c r="AM2951" s="221"/>
      <c r="AN2951" s="221"/>
      <c r="AO2951" s="221"/>
      <c r="AP2951" s="221"/>
      <c r="AQ2951" s="219"/>
      <c r="AR2951" s="219"/>
      <c r="AS2951" s="221"/>
      <c r="AT2951" s="221"/>
      <c r="AU2951" s="221"/>
      <c r="AV2951" s="221"/>
      <c r="AW2951" s="221"/>
      <c r="AX2951" s="221"/>
      <c r="AY2951" s="221"/>
      <c r="AZ2951" s="221"/>
    </row>
    <row r="2952" spans="1:52" x14ac:dyDescent="0.15">
      <c r="A2952" s="278"/>
      <c r="B2952" s="274"/>
      <c r="C2952" s="340"/>
      <c r="D2952" s="340"/>
      <c r="E2952" s="341"/>
      <c r="F2952" s="341"/>
      <c r="G2952" s="341"/>
      <c r="H2952" s="341"/>
      <c r="I2952" s="341"/>
      <c r="J2952" s="341"/>
      <c r="AH2952" s="221"/>
      <c r="AI2952" s="221"/>
      <c r="AJ2952" s="221"/>
      <c r="AK2952" s="221"/>
      <c r="AL2952" s="221"/>
      <c r="AM2952" s="221"/>
      <c r="AN2952" s="221"/>
      <c r="AO2952" s="221"/>
      <c r="AP2952" s="221"/>
      <c r="AQ2952" s="219"/>
      <c r="AR2952" s="219"/>
      <c r="AS2952" s="221"/>
      <c r="AT2952" s="221"/>
      <c r="AU2952" s="221"/>
      <c r="AV2952" s="221"/>
      <c r="AW2952" s="221"/>
      <c r="AX2952" s="221"/>
      <c r="AY2952" s="221"/>
      <c r="AZ2952" s="221"/>
    </row>
    <row r="2953" spans="1:52" x14ac:dyDescent="0.15">
      <c r="A2953" s="278"/>
      <c r="B2953" s="274"/>
      <c r="C2953" s="340"/>
      <c r="D2953" s="340"/>
      <c r="E2953" s="341"/>
      <c r="F2953" s="341"/>
      <c r="G2953" s="341"/>
      <c r="H2953" s="341"/>
      <c r="I2953" s="341"/>
      <c r="J2953" s="341"/>
      <c r="AH2953" s="221"/>
      <c r="AI2953" s="221"/>
      <c r="AJ2953" s="221"/>
      <c r="AK2953" s="221"/>
      <c r="AL2953" s="221"/>
      <c r="AM2953" s="221"/>
      <c r="AN2953" s="221"/>
      <c r="AO2953" s="221"/>
      <c r="AP2953" s="221"/>
      <c r="AQ2953" s="219"/>
      <c r="AR2953" s="219"/>
      <c r="AS2953" s="221"/>
      <c r="AT2953" s="221"/>
      <c r="AU2953" s="221"/>
      <c r="AV2953" s="221"/>
      <c r="AW2953" s="221"/>
      <c r="AX2953" s="221"/>
      <c r="AY2953" s="221"/>
      <c r="AZ2953" s="221"/>
    </row>
    <row r="2954" spans="1:52" x14ac:dyDescent="0.15">
      <c r="A2954" s="278"/>
      <c r="B2954" s="274"/>
      <c r="C2954" s="340"/>
      <c r="D2954" s="340"/>
      <c r="E2954" s="341"/>
      <c r="F2954" s="341"/>
      <c r="G2954" s="341"/>
      <c r="H2954" s="341"/>
      <c r="I2954" s="341"/>
      <c r="J2954" s="341"/>
      <c r="AH2954" s="221"/>
      <c r="AI2954" s="221"/>
      <c r="AJ2954" s="221"/>
      <c r="AK2954" s="221"/>
      <c r="AL2954" s="221"/>
      <c r="AM2954" s="221"/>
      <c r="AN2954" s="221"/>
      <c r="AO2954" s="221"/>
      <c r="AP2954" s="221"/>
      <c r="AQ2954" s="219"/>
      <c r="AR2954" s="219"/>
      <c r="AS2954" s="221"/>
      <c r="AT2954" s="221"/>
      <c r="AU2954" s="221"/>
      <c r="AV2954" s="221"/>
      <c r="AW2954" s="221"/>
      <c r="AX2954" s="221"/>
      <c r="AY2954" s="221"/>
      <c r="AZ2954" s="221"/>
    </row>
    <row r="2955" spans="1:52" x14ac:dyDescent="0.15">
      <c r="A2955" s="278"/>
      <c r="B2955" s="274"/>
      <c r="C2955" s="340"/>
      <c r="D2955" s="340"/>
      <c r="E2955" s="341"/>
      <c r="F2955" s="341"/>
      <c r="G2955" s="341"/>
      <c r="H2955" s="341"/>
      <c r="I2955" s="341"/>
      <c r="J2955" s="341"/>
      <c r="AH2955" s="221"/>
      <c r="AI2955" s="221"/>
      <c r="AJ2955" s="221"/>
      <c r="AK2955" s="221"/>
      <c r="AL2955" s="221"/>
      <c r="AM2955" s="221"/>
      <c r="AN2955" s="221"/>
      <c r="AO2955" s="221"/>
      <c r="AP2955" s="221"/>
      <c r="AQ2955" s="219"/>
      <c r="AR2955" s="219"/>
      <c r="AS2955" s="221"/>
      <c r="AT2955" s="221"/>
      <c r="AU2955" s="221"/>
      <c r="AV2955" s="221"/>
      <c r="AW2955" s="221"/>
      <c r="AX2955" s="221"/>
      <c r="AY2955" s="221"/>
      <c r="AZ2955" s="221"/>
    </row>
    <row r="2956" spans="1:52" x14ac:dyDescent="0.15">
      <c r="A2956" s="278"/>
      <c r="B2956" s="274"/>
      <c r="C2956" s="340"/>
      <c r="D2956" s="340"/>
      <c r="E2956" s="341"/>
      <c r="F2956" s="341"/>
      <c r="G2956" s="341"/>
      <c r="H2956" s="341"/>
      <c r="I2956" s="341"/>
      <c r="J2956" s="341"/>
      <c r="AH2956" s="221"/>
      <c r="AI2956" s="221"/>
      <c r="AJ2956" s="221"/>
      <c r="AK2956" s="221"/>
      <c r="AL2956" s="221"/>
      <c r="AM2956" s="221"/>
      <c r="AN2956" s="221"/>
      <c r="AO2956" s="221"/>
      <c r="AP2956" s="221"/>
      <c r="AQ2956" s="219"/>
      <c r="AR2956" s="219"/>
      <c r="AS2956" s="221"/>
      <c r="AT2956" s="221"/>
      <c r="AU2956" s="221"/>
      <c r="AV2956" s="221"/>
      <c r="AW2956" s="221"/>
      <c r="AX2956" s="221"/>
      <c r="AY2956" s="221"/>
      <c r="AZ2956" s="221"/>
    </row>
    <row r="2957" spans="1:52" x14ac:dyDescent="0.15">
      <c r="A2957" s="278"/>
      <c r="B2957" s="274"/>
      <c r="C2957" s="340"/>
      <c r="D2957" s="340"/>
      <c r="E2957" s="341"/>
      <c r="F2957" s="341"/>
      <c r="G2957" s="341"/>
      <c r="H2957" s="341"/>
      <c r="I2957" s="341"/>
      <c r="J2957" s="341"/>
      <c r="AH2957" s="221"/>
      <c r="AI2957" s="221"/>
      <c r="AJ2957" s="221"/>
      <c r="AK2957" s="221"/>
      <c r="AL2957" s="221"/>
      <c r="AM2957" s="221"/>
      <c r="AN2957" s="221"/>
      <c r="AO2957" s="221"/>
      <c r="AP2957" s="221"/>
      <c r="AQ2957" s="219"/>
      <c r="AR2957" s="219"/>
      <c r="AS2957" s="221"/>
      <c r="AT2957" s="221"/>
      <c r="AU2957" s="221"/>
      <c r="AV2957" s="221"/>
      <c r="AW2957" s="221"/>
      <c r="AX2957" s="221"/>
      <c r="AY2957" s="221"/>
      <c r="AZ2957" s="221"/>
    </row>
    <row r="2958" spans="1:52" x14ac:dyDescent="0.15">
      <c r="A2958" s="278"/>
      <c r="B2958" s="274"/>
      <c r="C2958" s="340"/>
      <c r="D2958" s="340"/>
      <c r="E2958" s="341"/>
      <c r="F2958" s="341"/>
      <c r="G2958" s="341"/>
      <c r="H2958" s="341"/>
      <c r="I2958" s="341"/>
      <c r="J2958" s="341"/>
      <c r="AH2958" s="221"/>
      <c r="AI2958" s="221"/>
      <c r="AJ2958" s="221"/>
      <c r="AK2958" s="221"/>
      <c r="AL2958" s="221"/>
      <c r="AM2958" s="221"/>
      <c r="AN2958" s="221"/>
      <c r="AO2958" s="221"/>
      <c r="AP2958" s="221"/>
      <c r="AQ2958" s="219"/>
      <c r="AR2958" s="219"/>
      <c r="AS2958" s="221"/>
      <c r="AT2958" s="221"/>
      <c r="AU2958" s="221"/>
      <c r="AV2958" s="221"/>
      <c r="AW2958" s="221"/>
      <c r="AX2958" s="221"/>
      <c r="AY2958" s="221"/>
      <c r="AZ2958" s="221"/>
    </row>
    <row r="2959" spans="1:52" x14ac:dyDescent="0.15">
      <c r="A2959" s="278"/>
      <c r="B2959" s="274"/>
      <c r="C2959" s="340"/>
      <c r="D2959" s="340"/>
      <c r="E2959" s="341"/>
      <c r="F2959" s="341"/>
      <c r="G2959" s="341"/>
      <c r="H2959" s="341"/>
      <c r="I2959" s="341"/>
      <c r="J2959" s="341"/>
      <c r="AH2959" s="221"/>
      <c r="AI2959" s="221"/>
      <c r="AJ2959" s="221"/>
      <c r="AK2959" s="221"/>
      <c r="AL2959" s="221"/>
      <c r="AM2959" s="221"/>
      <c r="AN2959" s="221"/>
      <c r="AO2959" s="221"/>
      <c r="AP2959" s="221"/>
      <c r="AQ2959" s="219"/>
      <c r="AR2959" s="219"/>
      <c r="AS2959" s="221"/>
      <c r="AT2959" s="221"/>
      <c r="AU2959" s="221"/>
      <c r="AV2959" s="221"/>
      <c r="AW2959" s="221"/>
      <c r="AX2959" s="221"/>
      <c r="AY2959" s="221"/>
      <c r="AZ2959" s="221"/>
    </row>
    <row r="2960" spans="1:52" x14ac:dyDescent="0.15">
      <c r="A2960" s="278"/>
      <c r="B2960" s="274"/>
      <c r="C2960" s="340"/>
      <c r="D2960" s="340"/>
      <c r="E2960" s="341"/>
      <c r="F2960" s="341"/>
      <c r="G2960" s="341"/>
      <c r="H2960" s="341"/>
      <c r="I2960" s="341"/>
      <c r="J2960" s="341"/>
      <c r="AH2960" s="221"/>
      <c r="AI2960" s="221"/>
      <c r="AJ2960" s="221"/>
      <c r="AK2960" s="221"/>
      <c r="AL2960" s="221"/>
      <c r="AM2960" s="221"/>
      <c r="AN2960" s="221"/>
      <c r="AO2960" s="221"/>
      <c r="AP2960" s="221"/>
      <c r="AQ2960" s="219"/>
      <c r="AR2960" s="219"/>
      <c r="AS2960" s="221"/>
      <c r="AT2960" s="221"/>
      <c r="AU2960" s="221"/>
      <c r="AV2960" s="221"/>
      <c r="AW2960" s="221"/>
      <c r="AX2960" s="221"/>
      <c r="AY2960" s="221"/>
      <c r="AZ2960" s="221"/>
    </row>
    <row r="2961" spans="1:52" x14ac:dyDescent="0.15">
      <c r="A2961" s="278"/>
      <c r="B2961" s="274"/>
      <c r="C2961" s="340"/>
      <c r="D2961" s="340"/>
      <c r="E2961" s="341"/>
      <c r="F2961" s="341"/>
      <c r="G2961" s="341"/>
      <c r="H2961" s="341"/>
      <c r="I2961" s="341"/>
      <c r="J2961" s="341"/>
      <c r="AH2961" s="221"/>
      <c r="AI2961" s="221"/>
      <c r="AJ2961" s="221"/>
      <c r="AK2961" s="221"/>
      <c r="AL2961" s="221"/>
      <c r="AM2961" s="221"/>
      <c r="AN2961" s="221"/>
      <c r="AO2961" s="221"/>
      <c r="AP2961" s="221"/>
      <c r="AQ2961" s="219"/>
      <c r="AR2961" s="219"/>
      <c r="AS2961" s="221"/>
      <c r="AT2961" s="221"/>
      <c r="AU2961" s="221"/>
      <c r="AV2961" s="221"/>
      <c r="AW2961" s="221"/>
      <c r="AX2961" s="221"/>
      <c r="AY2961" s="221"/>
      <c r="AZ2961" s="221"/>
    </row>
    <row r="2962" spans="1:52" x14ac:dyDescent="0.15">
      <c r="A2962" s="278"/>
      <c r="B2962" s="274"/>
      <c r="C2962" s="340"/>
      <c r="D2962" s="340"/>
      <c r="E2962" s="341"/>
      <c r="F2962" s="341"/>
      <c r="G2962" s="341"/>
      <c r="H2962" s="341"/>
      <c r="I2962" s="341"/>
      <c r="J2962" s="341"/>
      <c r="AH2962" s="221"/>
      <c r="AI2962" s="221"/>
      <c r="AJ2962" s="221"/>
      <c r="AK2962" s="221"/>
      <c r="AL2962" s="221"/>
      <c r="AM2962" s="221"/>
      <c r="AN2962" s="221"/>
      <c r="AO2962" s="221"/>
      <c r="AP2962" s="221"/>
      <c r="AQ2962" s="219"/>
      <c r="AR2962" s="219"/>
      <c r="AS2962" s="221"/>
      <c r="AT2962" s="221"/>
      <c r="AU2962" s="221"/>
      <c r="AV2962" s="221"/>
      <c r="AW2962" s="221"/>
      <c r="AX2962" s="221"/>
      <c r="AY2962" s="221"/>
      <c r="AZ2962" s="221"/>
    </row>
    <row r="2963" spans="1:52" x14ac:dyDescent="0.15">
      <c r="A2963" s="278"/>
      <c r="B2963" s="274"/>
      <c r="C2963" s="340"/>
      <c r="D2963" s="340"/>
      <c r="E2963" s="341"/>
      <c r="F2963" s="341"/>
      <c r="G2963" s="341"/>
      <c r="H2963" s="341"/>
      <c r="I2963" s="341"/>
      <c r="J2963" s="341"/>
      <c r="AH2963" s="221"/>
      <c r="AI2963" s="221"/>
      <c r="AJ2963" s="221"/>
      <c r="AK2963" s="221"/>
      <c r="AL2963" s="221"/>
      <c r="AM2963" s="221"/>
      <c r="AN2963" s="221"/>
      <c r="AO2963" s="221"/>
      <c r="AP2963" s="221"/>
      <c r="AQ2963" s="219"/>
      <c r="AR2963" s="219"/>
      <c r="AS2963" s="221"/>
      <c r="AT2963" s="221"/>
      <c r="AU2963" s="221"/>
      <c r="AV2963" s="221"/>
      <c r="AW2963" s="221"/>
      <c r="AX2963" s="221"/>
      <c r="AY2963" s="221"/>
      <c r="AZ2963" s="221"/>
    </row>
    <row r="2964" spans="1:52" x14ac:dyDescent="0.15">
      <c r="A2964" s="278"/>
      <c r="B2964" s="274"/>
      <c r="C2964" s="340"/>
      <c r="D2964" s="340"/>
      <c r="E2964" s="341"/>
      <c r="F2964" s="341"/>
      <c r="G2964" s="341"/>
      <c r="H2964" s="341"/>
      <c r="I2964" s="341"/>
      <c r="J2964" s="341"/>
      <c r="AH2964" s="221"/>
      <c r="AI2964" s="221"/>
      <c r="AJ2964" s="221"/>
      <c r="AK2964" s="221"/>
      <c r="AL2964" s="221"/>
      <c r="AM2964" s="221"/>
      <c r="AN2964" s="221"/>
      <c r="AO2964" s="221"/>
      <c r="AP2964" s="221"/>
      <c r="AQ2964" s="219"/>
      <c r="AR2964" s="219"/>
      <c r="AS2964" s="221"/>
      <c r="AT2964" s="221"/>
      <c r="AU2964" s="221"/>
      <c r="AV2964" s="221"/>
      <c r="AW2964" s="221"/>
      <c r="AX2964" s="221"/>
      <c r="AY2964" s="221"/>
      <c r="AZ2964" s="221"/>
    </row>
    <row r="2965" spans="1:52" x14ac:dyDescent="0.15">
      <c r="A2965" s="278"/>
      <c r="B2965" s="274"/>
      <c r="C2965" s="340"/>
      <c r="D2965" s="340"/>
      <c r="E2965" s="341"/>
      <c r="F2965" s="341"/>
      <c r="G2965" s="341"/>
      <c r="H2965" s="341"/>
      <c r="I2965" s="341"/>
      <c r="J2965" s="341"/>
      <c r="AH2965" s="221"/>
      <c r="AI2965" s="221"/>
      <c r="AJ2965" s="221"/>
      <c r="AK2965" s="221"/>
      <c r="AL2965" s="221"/>
      <c r="AM2965" s="221"/>
      <c r="AN2965" s="221"/>
      <c r="AO2965" s="221"/>
      <c r="AP2965" s="221"/>
      <c r="AQ2965" s="219"/>
      <c r="AR2965" s="219"/>
      <c r="AS2965" s="221"/>
      <c r="AT2965" s="221"/>
      <c r="AU2965" s="221"/>
      <c r="AV2965" s="221"/>
      <c r="AW2965" s="221"/>
      <c r="AX2965" s="221"/>
      <c r="AY2965" s="221"/>
      <c r="AZ2965" s="221"/>
    </row>
    <row r="2966" spans="1:52" x14ac:dyDescent="0.15">
      <c r="A2966" s="278"/>
      <c r="B2966" s="274"/>
      <c r="C2966" s="340"/>
      <c r="D2966" s="340"/>
      <c r="E2966" s="341"/>
      <c r="F2966" s="341"/>
      <c r="G2966" s="341"/>
      <c r="H2966" s="341"/>
      <c r="I2966" s="341"/>
      <c r="J2966" s="341"/>
      <c r="AH2966" s="221"/>
      <c r="AI2966" s="221"/>
      <c r="AJ2966" s="221"/>
      <c r="AK2966" s="221"/>
      <c r="AL2966" s="221"/>
      <c r="AM2966" s="221"/>
      <c r="AN2966" s="221"/>
      <c r="AO2966" s="221"/>
      <c r="AP2966" s="221"/>
      <c r="AQ2966" s="219"/>
      <c r="AR2966" s="219"/>
      <c r="AS2966" s="221"/>
      <c r="AT2966" s="221"/>
      <c r="AU2966" s="221"/>
      <c r="AV2966" s="221"/>
      <c r="AW2966" s="221"/>
      <c r="AX2966" s="221"/>
      <c r="AY2966" s="221"/>
      <c r="AZ2966" s="221"/>
    </row>
    <row r="2967" spans="1:52" x14ac:dyDescent="0.15">
      <c r="A2967" s="278"/>
      <c r="B2967" s="274"/>
      <c r="C2967" s="340"/>
      <c r="D2967" s="340"/>
      <c r="E2967" s="341"/>
      <c r="F2967" s="341"/>
      <c r="G2967" s="341"/>
      <c r="H2967" s="341"/>
      <c r="I2967" s="341"/>
      <c r="J2967" s="341"/>
      <c r="AH2967" s="221"/>
      <c r="AI2967" s="221"/>
      <c r="AJ2967" s="221"/>
      <c r="AK2967" s="221"/>
      <c r="AL2967" s="221"/>
      <c r="AM2967" s="221"/>
      <c r="AN2967" s="221"/>
      <c r="AO2967" s="221"/>
      <c r="AP2967" s="221"/>
      <c r="AQ2967" s="219"/>
      <c r="AR2967" s="219"/>
      <c r="AS2967" s="221"/>
      <c r="AT2967" s="221"/>
      <c r="AU2967" s="221"/>
      <c r="AV2967" s="221"/>
      <c r="AW2967" s="221"/>
      <c r="AX2967" s="221"/>
      <c r="AY2967" s="221"/>
      <c r="AZ2967" s="221"/>
    </row>
    <row r="2968" spans="1:52" x14ac:dyDescent="0.15">
      <c r="A2968" s="278"/>
      <c r="B2968" s="274"/>
      <c r="C2968" s="340"/>
      <c r="D2968" s="340"/>
      <c r="E2968" s="341"/>
      <c r="F2968" s="341"/>
      <c r="G2968" s="341"/>
      <c r="H2968" s="341"/>
      <c r="I2968" s="341"/>
      <c r="J2968" s="341"/>
      <c r="AH2968" s="221"/>
      <c r="AI2968" s="221"/>
      <c r="AJ2968" s="221"/>
      <c r="AK2968" s="221"/>
      <c r="AL2968" s="221"/>
      <c r="AM2968" s="221"/>
      <c r="AN2968" s="221"/>
      <c r="AO2968" s="221"/>
      <c r="AP2968" s="221"/>
      <c r="AQ2968" s="219"/>
      <c r="AR2968" s="219"/>
      <c r="AS2968" s="221"/>
      <c r="AT2968" s="221"/>
      <c r="AU2968" s="221"/>
      <c r="AV2968" s="221"/>
      <c r="AW2968" s="221"/>
      <c r="AX2968" s="221"/>
      <c r="AY2968" s="221"/>
      <c r="AZ2968" s="221"/>
    </row>
    <row r="2969" spans="1:52" x14ac:dyDescent="0.15">
      <c r="A2969" s="278"/>
      <c r="B2969" s="274"/>
      <c r="C2969" s="340"/>
      <c r="D2969" s="340"/>
      <c r="E2969" s="341"/>
      <c r="F2969" s="341"/>
      <c r="G2969" s="341"/>
      <c r="H2969" s="341"/>
      <c r="I2969" s="341"/>
      <c r="J2969" s="341"/>
      <c r="AH2969" s="221"/>
      <c r="AI2969" s="221"/>
      <c r="AJ2969" s="221"/>
      <c r="AK2969" s="221"/>
      <c r="AL2969" s="221"/>
      <c r="AM2969" s="221"/>
      <c r="AN2969" s="221"/>
      <c r="AO2969" s="221"/>
      <c r="AP2969" s="221"/>
      <c r="AQ2969" s="219"/>
      <c r="AR2969" s="219"/>
      <c r="AS2969" s="221"/>
      <c r="AT2969" s="221"/>
      <c r="AU2969" s="221"/>
      <c r="AV2969" s="221"/>
      <c r="AW2969" s="221"/>
      <c r="AX2969" s="221"/>
      <c r="AY2969" s="221"/>
      <c r="AZ2969" s="221"/>
    </row>
    <row r="2970" spans="1:52" x14ac:dyDescent="0.15">
      <c r="A2970" s="278"/>
      <c r="B2970" s="274"/>
      <c r="C2970" s="340"/>
      <c r="D2970" s="340"/>
      <c r="E2970" s="341"/>
      <c r="F2970" s="341"/>
      <c r="G2970" s="341"/>
      <c r="H2970" s="341"/>
      <c r="I2970" s="341"/>
      <c r="J2970" s="341"/>
      <c r="AH2970" s="221"/>
      <c r="AI2970" s="221"/>
      <c r="AJ2970" s="221"/>
      <c r="AK2970" s="221"/>
      <c r="AL2970" s="221"/>
      <c r="AM2970" s="221"/>
      <c r="AN2970" s="221"/>
      <c r="AO2970" s="221"/>
      <c r="AP2970" s="221"/>
      <c r="AQ2970" s="219"/>
      <c r="AR2970" s="219"/>
      <c r="AS2970" s="221"/>
      <c r="AT2970" s="221"/>
      <c r="AU2970" s="221"/>
      <c r="AV2970" s="221"/>
      <c r="AW2970" s="221"/>
      <c r="AX2970" s="221"/>
      <c r="AY2970" s="221"/>
      <c r="AZ2970" s="221"/>
    </row>
    <row r="2971" spans="1:52" x14ac:dyDescent="0.15">
      <c r="A2971" s="278"/>
      <c r="B2971" s="274"/>
      <c r="C2971" s="340"/>
      <c r="D2971" s="340"/>
      <c r="E2971" s="341"/>
      <c r="F2971" s="341"/>
      <c r="G2971" s="341"/>
      <c r="H2971" s="341"/>
      <c r="I2971" s="341"/>
      <c r="J2971" s="341"/>
      <c r="AH2971" s="221"/>
      <c r="AI2971" s="221"/>
      <c r="AJ2971" s="221"/>
      <c r="AK2971" s="221"/>
      <c r="AL2971" s="221"/>
      <c r="AM2971" s="221"/>
      <c r="AN2971" s="221"/>
      <c r="AO2971" s="221"/>
      <c r="AP2971" s="221"/>
      <c r="AQ2971" s="219"/>
      <c r="AR2971" s="219"/>
      <c r="AS2971" s="221"/>
      <c r="AT2971" s="221"/>
      <c r="AU2971" s="221"/>
      <c r="AV2971" s="221"/>
      <c r="AW2971" s="221"/>
      <c r="AX2971" s="221"/>
      <c r="AY2971" s="221"/>
      <c r="AZ2971" s="221"/>
    </row>
    <row r="2972" spans="1:52" x14ac:dyDescent="0.15">
      <c r="A2972" s="278"/>
      <c r="B2972" s="274"/>
      <c r="C2972" s="340"/>
      <c r="D2972" s="340"/>
      <c r="E2972" s="341"/>
      <c r="F2972" s="341"/>
      <c r="G2972" s="341"/>
      <c r="H2972" s="341"/>
      <c r="I2972" s="341"/>
      <c r="J2972" s="341"/>
      <c r="AH2972" s="221"/>
      <c r="AI2972" s="221"/>
      <c r="AJ2972" s="221"/>
      <c r="AK2972" s="221"/>
      <c r="AL2972" s="221"/>
      <c r="AM2972" s="221"/>
      <c r="AN2972" s="221"/>
      <c r="AO2972" s="221"/>
      <c r="AP2972" s="221"/>
      <c r="AQ2972" s="219"/>
      <c r="AR2972" s="219"/>
      <c r="AS2972" s="221"/>
      <c r="AT2972" s="221"/>
      <c r="AU2972" s="221"/>
      <c r="AV2972" s="221"/>
      <c r="AW2972" s="221"/>
      <c r="AX2972" s="221"/>
      <c r="AY2972" s="221"/>
      <c r="AZ2972" s="221"/>
    </row>
    <row r="2973" spans="1:52" x14ac:dyDescent="0.15">
      <c r="A2973" s="278"/>
      <c r="B2973" s="274"/>
      <c r="C2973" s="340"/>
      <c r="D2973" s="340"/>
      <c r="E2973" s="341"/>
      <c r="F2973" s="341"/>
      <c r="G2973" s="341"/>
      <c r="H2973" s="341"/>
      <c r="I2973" s="341"/>
      <c r="J2973" s="341"/>
      <c r="AH2973" s="221"/>
      <c r="AI2973" s="221"/>
      <c r="AJ2973" s="221"/>
      <c r="AK2973" s="221"/>
      <c r="AL2973" s="221"/>
      <c r="AM2973" s="221"/>
      <c r="AN2973" s="221"/>
      <c r="AO2973" s="221"/>
      <c r="AP2973" s="221"/>
      <c r="AQ2973" s="219"/>
      <c r="AR2973" s="219"/>
      <c r="AS2973" s="221"/>
      <c r="AT2973" s="221"/>
      <c r="AU2973" s="221"/>
      <c r="AV2973" s="221"/>
      <c r="AW2973" s="221"/>
      <c r="AX2973" s="221"/>
      <c r="AY2973" s="221"/>
      <c r="AZ2973" s="221"/>
    </row>
    <row r="2974" spans="1:52" x14ac:dyDescent="0.15">
      <c r="A2974" s="278"/>
      <c r="B2974" s="274"/>
      <c r="C2974" s="340"/>
      <c r="D2974" s="340"/>
      <c r="E2974" s="341"/>
      <c r="F2974" s="341"/>
      <c r="G2974" s="341"/>
      <c r="H2974" s="341"/>
      <c r="I2974" s="341"/>
      <c r="J2974" s="341"/>
      <c r="AH2974" s="221"/>
      <c r="AI2974" s="221"/>
      <c r="AJ2974" s="221"/>
      <c r="AK2974" s="221"/>
      <c r="AL2974" s="221"/>
      <c r="AM2974" s="221"/>
      <c r="AN2974" s="221"/>
      <c r="AO2974" s="221"/>
      <c r="AP2974" s="221"/>
      <c r="AQ2974" s="219"/>
      <c r="AR2974" s="219"/>
      <c r="AS2974" s="221"/>
      <c r="AT2974" s="221"/>
      <c r="AU2974" s="221"/>
      <c r="AV2974" s="221"/>
      <c r="AW2974" s="221"/>
      <c r="AX2974" s="221"/>
      <c r="AY2974" s="221"/>
      <c r="AZ2974" s="221"/>
    </row>
    <row r="2975" spans="1:52" x14ac:dyDescent="0.15">
      <c r="A2975" s="278"/>
      <c r="B2975" s="274"/>
      <c r="C2975" s="340"/>
      <c r="D2975" s="340"/>
      <c r="E2975" s="341"/>
      <c r="F2975" s="341"/>
      <c r="G2975" s="341"/>
      <c r="H2975" s="341"/>
      <c r="I2975" s="341"/>
      <c r="J2975" s="341"/>
      <c r="AH2975" s="221"/>
      <c r="AI2975" s="221"/>
      <c r="AJ2975" s="221"/>
      <c r="AK2975" s="221"/>
      <c r="AL2975" s="221"/>
      <c r="AM2975" s="221"/>
      <c r="AN2975" s="221"/>
      <c r="AO2975" s="221"/>
      <c r="AP2975" s="221"/>
      <c r="AQ2975" s="219"/>
      <c r="AR2975" s="219"/>
      <c r="AS2975" s="221"/>
      <c r="AT2975" s="221"/>
      <c r="AU2975" s="221"/>
      <c r="AV2975" s="221"/>
      <c r="AW2975" s="221"/>
      <c r="AX2975" s="221"/>
      <c r="AY2975" s="221"/>
      <c r="AZ2975" s="221"/>
    </row>
    <row r="2976" spans="1:52" x14ac:dyDescent="0.15">
      <c r="A2976" s="278"/>
      <c r="B2976" s="274"/>
      <c r="C2976" s="340"/>
      <c r="D2976" s="340"/>
      <c r="E2976" s="341"/>
      <c r="F2976" s="341"/>
      <c r="G2976" s="341"/>
      <c r="H2976" s="341"/>
      <c r="I2976" s="341"/>
      <c r="J2976" s="341"/>
      <c r="AH2976" s="221"/>
      <c r="AI2976" s="221"/>
      <c r="AJ2976" s="221"/>
      <c r="AK2976" s="221"/>
      <c r="AL2976" s="221"/>
      <c r="AM2976" s="221"/>
      <c r="AN2976" s="221"/>
      <c r="AO2976" s="221"/>
      <c r="AP2976" s="221"/>
      <c r="AQ2976" s="219"/>
      <c r="AR2976" s="219"/>
      <c r="AS2976" s="221"/>
      <c r="AT2976" s="221"/>
      <c r="AU2976" s="221"/>
      <c r="AV2976" s="221"/>
      <c r="AW2976" s="221"/>
      <c r="AX2976" s="221"/>
      <c r="AY2976" s="221"/>
      <c r="AZ2976" s="221"/>
    </row>
    <row r="2977" spans="1:52" x14ac:dyDescent="0.15">
      <c r="A2977" s="278"/>
      <c r="B2977" s="274"/>
      <c r="C2977" s="340"/>
      <c r="D2977" s="340"/>
      <c r="E2977" s="341"/>
      <c r="F2977" s="341"/>
      <c r="G2977" s="341"/>
      <c r="H2977" s="341"/>
      <c r="I2977" s="341"/>
      <c r="J2977" s="341"/>
      <c r="AH2977" s="221"/>
      <c r="AI2977" s="221"/>
      <c r="AJ2977" s="221"/>
      <c r="AK2977" s="221"/>
      <c r="AL2977" s="221"/>
      <c r="AM2977" s="221"/>
      <c r="AN2977" s="221"/>
      <c r="AO2977" s="221"/>
      <c r="AP2977" s="221"/>
      <c r="AQ2977" s="219"/>
      <c r="AR2977" s="219"/>
      <c r="AS2977" s="221"/>
      <c r="AT2977" s="221"/>
      <c r="AU2977" s="221"/>
      <c r="AV2977" s="221"/>
      <c r="AW2977" s="221"/>
      <c r="AX2977" s="221"/>
      <c r="AY2977" s="221"/>
      <c r="AZ2977" s="221"/>
    </row>
    <row r="2978" spans="1:52" x14ac:dyDescent="0.15">
      <c r="A2978" s="278"/>
      <c r="B2978" s="274"/>
      <c r="C2978" s="340"/>
      <c r="D2978" s="340"/>
      <c r="E2978" s="341"/>
      <c r="F2978" s="341"/>
      <c r="G2978" s="341"/>
      <c r="H2978" s="341"/>
      <c r="I2978" s="341"/>
      <c r="J2978" s="341"/>
      <c r="AH2978" s="221"/>
      <c r="AI2978" s="221"/>
      <c r="AJ2978" s="221"/>
      <c r="AK2978" s="221"/>
      <c r="AL2978" s="221"/>
      <c r="AM2978" s="221"/>
      <c r="AN2978" s="221"/>
      <c r="AO2978" s="221"/>
      <c r="AP2978" s="221"/>
      <c r="AQ2978" s="219"/>
      <c r="AR2978" s="219"/>
      <c r="AS2978" s="221"/>
      <c r="AT2978" s="221"/>
      <c r="AU2978" s="221"/>
      <c r="AV2978" s="221"/>
      <c r="AW2978" s="221"/>
      <c r="AX2978" s="221"/>
      <c r="AY2978" s="221"/>
      <c r="AZ2978" s="221"/>
    </row>
    <row r="2979" spans="1:52" x14ac:dyDescent="0.15">
      <c r="A2979" s="278"/>
      <c r="B2979" s="274"/>
      <c r="C2979" s="340"/>
      <c r="D2979" s="340"/>
      <c r="E2979" s="341"/>
      <c r="F2979" s="341"/>
      <c r="G2979" s="341"/>
      <c r="H2979" s="341"/>
      <c r="I2979" s="341"/>
      <c r="J2979" s="341"/>
      <c r="AH2979" s="221"/>
      <c r="AI2979" s="221"/>
      <c r="AJ2979" s="221"/>
      <c r="AK2979" s="221"/>
      <c r="AL2979" s="221"/>
      <c r="AM2979" s="221"/>
      <c r="AN2979" s="221"/>
      <c r="AO2979" s="221"/>
      <c r="AP2979" s="221"/>
      <c r="AQ2979" s="219"/>
      <c r="AR2979" s="219"/>
      <c r="AS2979" s="221"/>
      <c r="AT2979" s="221"/>
      <c r="AU2979" s="221"/>
      <c r="AV2979" s="221"/>
      <c r="AW2979" s="221"/>
      <c r="AX2979" s="221"/>
      <c r="AY2979" s="221"/>
      <c r="AZ2979" s="221"/>
    </row>
    <row r="2980" spans="1:52" x14ac:dyDescent="0.15">
      <c r="A2980" s="278"/>
      <c r="B2980" s="274"/>
      <c r="C2980" s="340"/>
      <c r="D2980" s="340"/>
      <c r="E2980" s="341"/>
      <c r="F2980" s="341"/>
      <c r="G2980" s="341"/>
      <c r="H2980" s="341"/>
      <c r="I2980" s="341"/>
      <c r="J2980" s="341"/>
      <c r="AH2980" s="221"/>
      <c r="AI2980" s="221"/>
      <c r="AJ2980" s="221"/>
      <c r="AK2980" s="221"/>
      <c r="AL2980" s="221"/>
      <c r="AM2980" s="221"/>
      <c r="AN2980" s="221"/>
      <c r="AO2980" s="221"/>
      <c r="AP2980" s="221"/>
      <c r="AQ2980" s="219"/>
      <c r="AR2980" s="219"/>
      <c r="AS2980" s="221"/>
      <c r="AT2980" s="221"/>
      <c r="AU2980" s="221"/>
      <c r="AV2980" s="221"/>
      <c r="AW2980" s="221"/>
      <c r="AX2980" s="221"/>
      <c r="AY2980" s="221"/>
      <c r="AZ2980" s="221"/>
    </row>
    <row r="2981" spans="1:52" x14ac:dyDescent="0.15">
      <c r="A2981" s="278"/>
      <c r="B2981" s="274"/>
      <c r="C2981" s="340"/>
      <c r="D2981" s="340"/>
      <c r="E2981" s="341"/>
      <c r="F2981" s="341"/>
      <c r="G2981" s="341"/>
      <c r="H2981" s="341"/>
      <c r="I2981" s="341"/>
      <c r="J2981" s="341"/>
      <c r="AH2981" s="221"/>
      <c r="AI2981" s="221"/>
      <c r="AJ2981" s="221"/>
      <c r="AK2981" s="221"/>
      <c r="AL2981" s="221"/>
      <c r="AM2981" s="221"/>
      <c r="AN2981" s="221"/>
      <c r="AO2981" s="221"/>
      <c r="AP2981" s="221"/>
      <c r="AQ2981" s="219"/>
      <c r="AR2981" s="219"/>
      <c r="AS2981" s="221"/>
      <c r="AT2981" s="221"/>
      <c r="AU2981" s="221"/>
      <c r="AV2981" s="221"/>
      <c r="AW2981" s="221"/>
      <c r="AX2981" s="221"/>
      <c r="AY2981" s="221"/>
      <c r="AZ2981" s="221"/>
    </row>
    <row r="2982" spans="1:52" x14ac:dyDescent="0.15">
      <c r="A2982" s="278"/>
      <c r="B2982" s="274"/>
      <c r="C2982" s="340"/>
      <c r="D2982" s="340"/>
      <c r="E2982" s="341"/>
      <c r="F2982" s="341"/>
      <c r="G2982" s="341"/>
      <c r="H2982" s="341"/>
      <c r="I2982" s="341"/>
      <c r="J2982" s="341"/>
      <c r="AH2982" s="221"/>
      <c r="AI2982" s="221"/>
      <c r="AJ2982" s="221"/>
      <c r="AK2982" s="221"/>
      <c r="AL2982" s="221"/>
      <c r="AM2982" s="221"/>
      <c r="AN2982" s="221"/>
      <c r="AO2982" s="221"/>
      <c r="AP2982" s="221"/>
      <c r="AQ2982" s="219"/>
      <c r="AR2982" s="219"/>
      <c r="AS2982" s="221"/>
      <c r="AT2982" s="221"/>
      <c r="AU2982" s="221"/>
      <c r="AV2982" s="221"/>
      <c r="AW2982" s="221"/>
      <c r="AX2982" s="221"/>
      <c r="AY2982" s="221"/>
      <c r="AZ2982" s="221"/>
    </row>
    <row r="2983" spans="1:52" x14ac:dyDescent="0.15">
      <c r="A2983" s="278"/>
      <c r="B2983" s="274"/>
      <c r="C2983" s="340"/>
      <c r="D2983" s="340"/>
      <c r="E2983" s="341"/>
      <c r="F2983" s="341"/>
      <c r="G2983" s="341"/>
      <c r="H2983" s="341"/>
      <c r="I2983" s="341"/>
      <c r="J2983" s="341"/>
      <c r="AH2983" s="221"/>
      <c r="AI2983" s="221"/>
      <c r="AJ2983" s="221"/>
      <c r="AK2983" s="221"/>
      <c r="AL2983" s="221"/>
      <c r="AM2983" s="221"/>
      <c r="AN2983" s="221"/>
      <c r="AO2983" s="221"/>
      <c r="AP2983" s="221"/>
      <c r="AQ2983" s="219"/>
      <c r="AR2983" s="219"/>
      <c r="AS2983" s="221"/>
      <c r="AT2983" s="221"/>
      <c r="AU2983" s="221"/>
      <c r="AV2983" s="221"/>
      <c r="AW2983" s="221"/>
      <c r="AX2983" s="221"/>
      <c r="AY2983" s="221"/>
      <c r="AZ2983" s="221"/>
    </row>
    <row r="2984" spans="1:52" x14ac:dyDescent="0.15">
      <c r="A2984" s="278"/>
      <c r="B2984" s="274"/>
      <c r="C2984" s="340"/>
      <c r="D2984" s="340"/>
      <c r="E2984" s="341"/>
      <c r="F2984" s="341"/>
      <c r="G2984" s="341"/>
      <c r="H2984" s="341"/>
      <c r="I2984" s="341"/>
      <c r="J2984" s="341"/>
      <c r="AH2984" s="221"/>
      <c r="AI2984" s="221"/>
      <c r="AJ2984" s="221"/>
      <c r="AK2984" s="221"/>
      <c r="AL2984" s="221"/>
      <c r="AM2984" s="221"/>
      <c r="AN2984" s="221"/>
      <c r="AO2984" s="221"/>
      <c r="AP2984" s="221"/>
      <c r="AQ2984" s="219"/>
      <c r="AR2984" s="219"/>
      <c r="AS2984" s="221"/>
      <c r="AT2984" s="221"/>
      <c r="AU2984" s="221"/>
      <c r="AV2984" s="221"/>
      <c r="AW2984" s="221"/>
      <c r="AX2984" s="221"/>
      <c r="AY2984" s="221"/>
      <c r="AZ2984" s="221"/>
    </row>
    <row r="2985" spans="1:52" x14ac:dyDescent="0.15">
      <c r="A2985" s="278"/>
      <c r="B2985" s="274"/>
      <c r="C2985" s="340"/>
      <c r="D2985" s="340"/>
      <c r="E2985" s="341"/>
      <c r="F2985" s="341"/>
      <c r="G2985" s="341"/>
      <c r="H2985" s="341"/>
      <c r="I2985" s="341"/>
      <c r="J2985" s="341"/>
      <c r="AH2985" s="221"/>
      <c r="AI2985" s="221"/>
      <c r="AJ2985" s="221"/>
      <c r="AK2985" s="221"/>
      <c r="AL2985" s="221"/>
      <c r="AM2985" s="221"/>
      <c r="AN2985" s="221"/>
      <c r="AO2985" s="221"/>
      <c r="AP2985" s="221"/>
      <c r="AQ2985" s="219"/>
      <c r="AR2985" s="219"/>
      <c r="AS2985" s="221"/>
      <c r="AT2985" s="221"/>
      <c r="AU2985" s="221"/>
      <c r="AV2985" s="221"/>
      <c r="AW2985" s="221"/>
      <c r="AX2985" s="221"/>
      <c r="AY2985" s="221"/>
      <c r="AZ2985" s="221"/>
    </row>
    <row r="2986" spans="1:52" x14ac:dyDescent="0.15">
      <c r="A2986" s="278"/>
      <c r="B2986" s="274"/>
      <c r="C2986" s="340"/>
      <c r="D2986" s="340"/>
      <c r="E2986" s="341"/>
      <c r="F2986" s="341"/>
      <c r="G2986" s="341"/>
      <c r="H2986" s="341"/>
      <c r="I2986" s="341"/>
      <c r="J2986" s="341"/>
      <c r="AH2986" s="221"/>
      <c r="AI2986" s="221"/>
      <c r="AJ2986" s="221"/>
      <c r="AK2986" s="221"/>
      <c r="AL2986" s="221"/>
      <c r="AM2986" s="221"/>
      <c r="AN2986" s="221"/>
      <c r="AO2986" s="221"/>
      <c r="AP2986" s="221"/>
      <c r="AQ2986" s="219"/>
      <c r="AR2986" s="219"/>
      <c r="AS2986" s="221"/>
      <c r="AT2986" s="221"/>
      <c r="AU2986" s="221"/>
      <c r="AV2986" s="221"/>
      <c r="AW2986" s="221"/>
      <c r="AX2986" s="221"/>
      <c r="AY2986" s="221"/>
      <c r="AZ2986" s="221"/>
    </row>
    <row r="2987" spans="1:52" x14ac:dyDescent="0.15">
      <c r="A2987" s="278"/>
      <c r="B2987" s="274"/>
      <c r="C2987" s="340"/>
      <c r="D2987" s="340"/>
      <c r="E2987" s="341"/>
      <c r="F2987" s="341"/>
      <c r="G2987" s="341"/>
      <c r="H2987" s="341"/>
      <c r="I2987" s="341"/>
      <c r="J2987" s="341"/>
      <c r="AH2987" s="221"/>
      <c r="AI2987" s="221"/>
      <c r="AJ2987" s="221"/>
      <c r="AK2987" s="221"/>
      <c r="AL2987" s="221"/>
      <c r="AM2987" s="221"/>
      <c r="AN2987" s="221"/>
      <c r="AO2987" s="221"/>
      <c r="AP2987" s="221"/>
      <c r="AQ2987" s="219"/>
      <c r="AR2987" s="219"/>
      <c r="AS2987" s="221"/>
      <c r="AT2987" s="221"/>
      <c r="AU2987" s="221"/>
      <c r="AV2987" s="221"/>
      <c r="AW2987" s="221"/>
      <c r="AX2987" s="221"/>
      <c r="AY2987" s="221"/>
      <c r="AZ2987" s="221"/>
    </row>
    <row r="2988" spans="1:52" x14ac:dyDescent="0.15">
      <c r="A2988" s="278"/>
      <c r="B2988" s="274"/>
      <c r="C2988" s="340"/>
      <c r="D2988" s="340"/>
      <c r="E2988" s="341"/>
      <c r="F2988" s="341"/>
      <c r="G2988" s="341"/>
      <c r="H2988" s="341"/>
      <c r="I2988" s="341"/>
      <c r="J2988" s="341"/>
      <c r="AH2988" s="221"/>
      <c r="AI2988" s="221"/>
      <c r="AJ2988" s="221"/>
      <c r="AK2988" s="221"/>
      <c r="AL2988" s="221"/>
      <c r="AM2988" s="221"/>
      <c r="AN2988" s="221"/>
      <c r="AO2988" s="221"/>
      <c r="AP2988" s="221"/>
      <c r="AQ2988" s="219"/>
      <c r="AR2988" s="219"/>
      <c r="AS2988" s="221"/>
      <c r="AT2988" s="221"/>
      <c r="AU2988" s="221"/>
      <c r="AV2988" s="221"/>
      <c r="AW2988" s="221"/>
      <c r="AX2988" s="221"/>
      <c r="AY2988" s="221"/>
      <c r="AZ2988" s="221"/>
    </row>
    <row r="2989" spans="1:52" x14ac:dyDescent="0.15">
      <c r="A2989" s="278"/>
      <c r="B2989" s="274"/>
      <c r="C2989" s="340"/>
      <c r="D2989" s="340"/>
      <c r="E2989" s="341"/>
      <c r="F2989" s="341"/>
      <c r="G2989" s="341"/>
      <c r="H2989" s="341"/>
      <c r="I2989" s="341"/>
      <c r="J2989" s="341"/>
      <c r="AH2989" s="221"/>
      <c r="AI2989" s="221"/>
      <c r="AJ2989" s="221"/>
      <c r="AK2989" s="221"/>
      <c r="AL2989" s="221"/>
      <c r="AM2989" s="221"/>
      <c r="AN2989" s="221"/>
      <c r="AO2989" s="221"/>
      <c r="AP2989" s="221"/>
      <c r="AQ2989" s="219"/>
      <c r="AR2989" s="219"/>
      <c r="AS2989" s="221"/>
      <c r="AT2989" s="221"/>
      <c r="AU2989" s="221"/>
      <c r="AV2989" s="221"/>
      <c r="AW2989" s="221"/>
      <c r="AX2989" s="221"/>
      <c r="AY2989" s="221"/>
      <c r="AZ2989" s="221"/>
    </row>
    <row r="2990" spans="1:52" x14ac:dyDescent="0.15">
      <c r="A2990" s="278"/>
      <c r="B2990" s="274"/>
      <c r="C2990" s="340"/>
      <c r="D2990" s="340"/>
      <c r="E2990" s="341"/>
      <c r="F2990" s="341"/>
      <c r="G2990" s="341"/>
      <c r="H2990" s="341"/>
      <c r="I2990" s="341"/>
      <c r="J2990" s="341"/>
      <c r="AH2990" s="221"/>
      <c r="AI2990" s="221"/>
      <c r="AJ2990" s="221"/>
      <c r="AK2990" s="221"/>
      <c r="AL2990" s="221"/>
      <c r="AM2990" s="221"/>
      <c r="AN2990" s="221"/>
      <c r="AO2990" s="221"/>
      <c r="AP2990" s="221"/>
      <c r="AQ2990" s="219"/>
      <c r="AR2990" s="219"/>
      <c r="AS2990" s="221"/>
      <c r="AT2990" s="221"/>
      <c r="AU2990" s="221"/>
      <c r="AV2990" s="221"/>
      <c r="AW2990" s="221"/>
      <c r="AX2990" s="221"/>
      <c r="AY2990" s="221"/>
      <c r="AZ2990" s="221"/>
    </row>
    <row r="2991" spans="1:52" x14ac:dyDescent="0.15">
      <c r="A2991" s="278"/>
      <c r="B2991" s="274"/>
      <c r="C2991" s="340"/>
      <c r="D2991" s="340"/>
      <c r="E2991" s="341"/>
      <c r="F2991" s="341"/>
      <c r="G2991" s="341"/>
      <c r="H2991" s="341"/>
      <c r="I2991" s="341"/>
      <c r="J2991" s="341"/>
      <c r="AH2991" s="221"/>
      <c r="AI2991" s="221"/>
      <c r="AJ2991" s="221"/>
      <c r="AK2991" s="221"/>
      <c r="AL2991" s="221"/>
      <c r="AM2991" s="221"/>
      <c r="AN2991" s="221"/>
      <c r="AO2991" s="221"/>
      <c r="AP2991" s="221"/>
      <c r="AQ2991" s="219"/>
      <c r="AR2991" s="219"/>
      <c r="AS2991" s="221"/>
      <c r="AT2991" s="221"/>
      <c r="AU2991" s="221"/>
      <c r="AV2991" s="221"/>
      <c r="AW2991" s="221"/>
      <c r="AX2991" s="221"/>
      <c r="AY2991" s="221"/>
      <c r="AZ2991" s="221"/>
    </row>
    <row r="2992" spans="1:52" x14ac:dyDescent="0.15">
      <c r="A2992" s="278"/>
      <c r="B2992" s="274"/>
      <c r="C2992" s="340"/>
      <c r="D2992" s="340"/>
      <c r="E2992" s="341"/>
      <c r="F2992" s="341"/>
      <c r="G2992" s="341"/>
      <c r="H2992" s="341"/>
      <c r="I2992" s="341"/>
      <c r="J2992" s="341"/>
      <c r="AH2992" s="221"/>
      <c r="AI2992" s="221"/>
      <c r="AJ2992" s="221"/>
      <c r="AK2992" s="221"/>
      <c r="AL2992" s="221"/>
      <c r="AM2992" s="221"/>
      <c r="AN2992" s="221"/>
      <c r="AO2992" s="221"/>
      <c r="AP2992" s="221"/>
      <c r="AQ2992" s="219"/>
      <c r="AR2992" s="219"/>
      <c r="AS2992" s="221"/>
      <c r="AT2992" s="221"/>
      <c r="AU2992" s="221"/>
      <c r="AV2992" s="221"/>
      <c r="AW2992" s="221"/>
      <c r="AX2992" s="221"/>
      <c r="AY2992" s="221"/>
      <c r="AZ2992" s="221"/>
    </row>
    <row r="2993" spans="1:52" x14ac:dyDescent="0.15">
      <c r="A2993" s="278"/>
      <c r="B2993" s="274"/>
      <c r="C2993" s="340"/>
      <c r="D2993" s="340"/>
      <c r="E2993" s="341"/>
      <c r="F2993" s="341"/>
      <c r="G2993" s="341"/>
      <c r="H2993" s="341"/>
      <c r="I2993" s="341"/>
      <c r="J2993" s="341"/>
      <c r="AH2993" s="221"/>
      <c r="AI2993" s="221"/>
      <c r="AJ2993" s="221"/>
      <c r="AK2993" s="221"/>
      <c r="AL2993" s="221"/>
      <c r="AM2993" s="221"/>
      <c r="AN2993" s="221"/>
      <c r="AO2993" s="221"/>
      <c r="AP2993" s="221"/>
      <c r="AQ2993" s="219"/>
      <c r="AR2993" s="219"/>
      <c r="AS2993" s="221"/>
      <c r="AT2993" s="221"/>
      <c r="AU2993" s="221"/>
      <c r="AV2993" s="221"/>
      <c r="AW2993" s="221"/>
      <c r="AX2993" s="221"/>
      <c r="AY2993" s="221"/>
      <c r="AZ2993" s="221"/>
    </row>
    <row r="2994" spans="1:52" x14ac:dyDescent="0.15">
      <c r="A2994" s="278"/>
      <c r="B2994" s="274"/>
      <c r="C2994" s="340"/>
      <c r="D2994" s="340"/>
      <c r="E2994" s="341"/>
      <c r="F2994" s="341"/>
      <c r="G2994" s="341"/>
      <c r="H2994" s="341"/>
      <c r="I2994" s="341"/>
      <c r="J2994" s="341"/>
      <c r="AH2994" s="221"/>
      <c r="AI2994" s="221"/>
      <c r="AJ2994" s="221"/>
      <c r="AK2994" s="221"/>
      <c r="AL2994" s="221"/>
      <c r="AM2994" s="221"/>
      <c r="AN2994" s="221"/>
      <c r="AO2994" s="221"/>
      <c r="AP2994" s="221"/>
      <c r="AQ2994" s="219"/>
      <c r="AR2994" s="219"/>
      <c r="AS2994" s="221"/>
      <c r="AT2994" s="221"/>
      <c r="AU2994" s="221"/>
      <c r="AV2994" s="221"/>
      <c r="AW2994" s="221"/>
      <c r="AX2994" s="221"/>
      <c r="AY2994" s="221"/>
      <c r="AZ2994" s="221"/>
    </row>
    <row r="2995" spans="1:52" x14ac:dyDescent="0.15">
      <c r="A2995" s="278"/>
      <c r="B2995" s="274"/>
      <c r="C2995" s="340"/>
      <c r="D2995" s="340"/>
      <c r="E2995" s="341"/>
      <c r="F2995" s="341"/>
      <c r="G2995" s="341"/>
      <c r="H2995" s="341"/>
      <c r="I2995" s="341"/>
      <c r="J2995" s="341"/>
      <c r="AH2995" s="221"/>
      <c r="AI2995" s="221"/>
      <c r="AJ2995" s="221"/>
      <c r="AK2995" s="221"/>
      <c r="AL2995" s="221"/>
      <c r="AM2995" s="221"/>
      <c r="AN2995" s="221"/>
      <c r="AO2995" s="221"/>
      <c r="AP2995" s="221"/>
      <c r="AQ2995" s="219"/>
      <c r="AR2995" s="219"/>
      <c r="AS2995" s="221"/>
      <c r="AT2995" s="221"/>
      <c r="AU2995" s="221"/>
      <c r="AV2995" s="221"/>
      <c r="AW2995" s="221"/>
      <c r="AX2995" s="221"/>
      <c r="AY2995" s="221"/>
      <c r="AZ2995" s="221"/>
    </row>
    <row r="2996" spans="1:52" x14ac:dyDescent="0.15">
      <c r="A2996" s="278"/>
      <c r="B2996" s="274"/>
      <c r="C2996" s="340"/>
      <c r="D2996" s="340"/>
      <c r="E2996" s="341"/>
      <c r="F2996" s="341"/>
      <c r="G2996" s="341"/>
      <c r="H2996" s="341"/>
      <c r="I2996" s="341"/>
      <c r="J2996" s="341"/>
      <c r="AH2996" s="221"/>
      <c r="AI2996" s="221"/>
      <c r="AJ2996" s="221"/>
      <c r="AK2996" s="221"/>
      <c r="AL2996" s="221"/>
      <c r="AM2996" s="221"/>
      <c r="AN2996" s="221"/>
      <c r="AO2996" s="221"/>
      <c r="AP2996" s="221"/>
      <c r="AQ2996" s="219"/>
      <c r="AR2996" s="219"/>
      <c r="AS2996" s="221"/>
      <c r="AT2996" s="221"/>
      <c r="AU2996" s="221"/>
      <c r="AV2996" s="221"/>
      <c r="AW2996" s="221"/>
      <c r="AX2996" s="221"/>
      <c r="AY2996" s="221"/>
      <c r="AZ2996" s="221"/>
    </row>
    <row r="2997" spans="1:52" x14ac:dyDescent="0.15">
      <c r="A2997" s="278"/>
      <c r="B2997" s="274"/>
      <c r="C2997" s="340"/>
      <c r="D2997" s="340"/>
      <c r="E2997" s="341"/>
      <c r="F2997" s="341"/>
      <c r="G2997" s="341"/>
      <c r="H2997" s="341"/>
      <c r="I2997" s="341"/>
      <c r="J2997" s="341"/>
      <c r="AH2997" s="221"/>
      <c r="AI2997" s="221"/>
      <c r="AJ2997" s="221"/>
      <c r="AK2997" s="221"/>
      <c r="AL2997" s="221"/>
      <c r="AM2997" s="221"/>
      <c r="AN2997" s="221"/>
      <c r="AO2997" s="221"/>
      <c r="AP2997" s="221"/>
      <c r="AQ2997" s="219"/>
      <c r="AR2997" s="219"/>
      <c r="AS2997" s="221"/>
      <c r="AT2997" s="221"/>
      <c r="AU2997" s="221"/>
      <c r="AV2997" s="221"/>
      <c r="AW2997" s="221"/>
      <c r="AX2997" s="221"/>
      <c r="AY2997" s="221"/>
      <c r="AZ2997" s="221"/>
    </row>
    <row r="2998" spans="1:52" x14ac:dyDescent="0.15">
      <c r="A2998" s="278"/>
      <c r="B2998" s="274"/>
      <c r="C2998" s="340"/>
      <c r="D2998" s="340"/>
      <c r="E2998" s="341"/>
      <c r="F2998" s="341"/>
      <c r="G2998" s="341"/>
      <c r="H2998" s="341"/>
      <c r="I2998" s="341"/>
      <c r="J2998" s="341"/>
      <c r="AH2998" s="221"/>
      <c r="AI2998" s="221"/>
      <c r="AJ2998" s="221"/>
      <c r="AK2998" s="221"/>
      <c r="AL2998" s="221"/>
      <c r="AM2998" s="221"/>
      <c r="AN2998" s="221"/>
      <c r="AO2998" s="221"/>
      <c r="AP2998" s="221"/>
      <c r="AQ2998" s="219"/>
      <c r="AR2998" s="219"/>
      <c r="AS2998" s="221"/>
      <c r="AT2998" s="221"/>
      <c r="AU2998" s="221"/>
      <c r="AV2998" s="221"/>
      <c r="AW2998" s="221"/>
      <c r="AX2998" s="221"/>
      <c r="AY2998" s="221"/>
      <c r="AZ2998" s="221"/>
    </row>
    <row r="2999" spans="1:52" x14ac:dyDescent="0.15">
      <c r="A2999" s="278"/>
      <c r="B2999" s="274"/>
      <c r="C2999" s="340"/>
      <c r="D2999" s="340"/>
      <c r="E2999" s="341"/>
      <c r="F2999" s="341"/>
      <c r="G2999" s="341"/>
      <c r="H2999" s="341"/>
      <c r="I2999" s="341"/>
      <c r="J2999" s="341"/>
      <c r="AH2999" s="221"/>
      <c r="AI2999" s="221"/>
      <c r="AJ2999" s="221"/>
      <c r="AK2999" s="221"/>
      <c r="AL2999" s="221"/>
      <c r="AM2999" s="221"/>
      <c r="AN2999" s="221"/>
      <c r="AO2999" s="221"/>
      <c r="AP2999" s="221"/>
      <c r="AQ2999" s="219"/>
      <c r="AR2999" s="219"/>
      <c r="AS2999" s="221"/>
      <c r="AT2999" s="221"/>
      <c r="AU2999" s="221"/>
      <c r="AV2999" s="221"/>
      <c r="AW2999" s="221"/>
      <c r="AX2999" s="221"/>
      <c r="AY2999" s="221"/>
      <c r="AZ2999" s="221"/>
    </row>
    <row r="3000" spans="1:52" x14ac:dyDescent="0.15">
      <c r="A3000" s="278"/>
      <c r="B3000" s="274"/>
      <c r="C3000" s="340"/>
      <c r="D3000" s="340"/>
      <c r="E3000" s="341"/>
      <c r="F3000" s="341"/>
      <c r="G3000" s="341"/>
      <c r="H3000" s="341"/>
      <c r="I3000" s="341"/>
      <c r="J3000" s="341"/>
      <c r="AH3000" s="221"/>
      <c r="AI3000" s="221"/>
      <c r="AJ3000" s="221"/>
      <c r="AK3000" s="221"/>
      <c r="AL3000" s="221"/>
      <c r="AM3000" s="221"/>
      <c r="AN3000" s="221"/>
      <c r="AO3000" s="221"/>
      <c r="AP3000" s="221"/>
      <c r="AQ3000" s="219"/>
      <c r="AR3000" s="219"/>
      <c r="AS3000" s="221"/>
      <c r="AT3000" s="221"/>
      <c r="AU3000" s="221"/>
      <c r="AV3000" s="221"/>
      <c r="AW3000" s="221"/>
      <c r="AX3000" s="221"/>
      <c r="AY3000" s="221"/>
      <c r="AZ3000" s="221"/>
    </row>
    <row r="3001" spans="1:52" x14ac:dyDescent="0.15">
      <c r="A3001" s="278"/>
      <c r="B3001" s="274"/>
      <c r="C3001" s="340"/>
      <c r="D3001" s="340"/>
      <c r="E3001" s="341"/>
      <c r="F3001" s="341"/>
      <c r="G3001" s="341"/>
      <c r="H3001" s="341"/>
      <c r="I3001" s="341"/>
      <c r="J3001" s="341"/>
      <c r="AH3001" s="221"/>
      <c r="AI3001" s="221"/>
      <c r="AJ3001" s="221"/>
      <c r="AK3001" s="221"/>
      <c r="AL3001" s="221"/>
      <c r="AM3001" s="221"/>
      <c r="AN3001" s="221"/>
      <c r="AO3001" s="221"/>
      <c r="AP3001" s="221"/>
      <c r="AQ3001" s="219"/>
      <c r="AR3001" s="219"/>
      <c r="AS3001" s="221"/>
      <c r="AT3001" s="221"/>
      <c r="AU3001" s="221"/>
      <c r="AV3001" s="221"/>
      <c r="AW3001" s="221"/>
      <c r="AX3001" s="221"/>
      <c r="AY3001" s="221"/>
      <c r="AZ3001" s="221"/>
    </row>
    <row r="3002" spans="1:52" x14ac:dyDescent="0.15">
      <c r="A3002" s="278"/>
      <c r="B3002" s="274"/>
      <c r="C3002" s="340"/>
      <c r="D3002" s="340"/>
      <c r="E3002" s="341"/>
      <c r="F3002" s="341"/>
      <c r="G3002" s="341"/>
      <c r="H3002" s="341"/>
      <c r="I3002" s="341"/>
      <c r="J3002" s="341"/>
      <c r="AH3002" s="221"/>
      <c r="AI3002" s="221"/>
      <c r="AJ3002" s="221"/>
      <c r="AK3002" s="221"/>
      <c r="AL3002" s="221"/>
      <c r="AM3002" s="221"/>
      <c r="AN3002" s="221"/>
      <c r="AO3002" s="221"/>
      <c r="AP3002" s="221"/>
      <c r="AQ3002" s="219"/>
      <c r="AR3002" s="219"/>
      <c r="AS3002" s="221"/>
      <c r="AT3002" s="221"/>
      <c r="AU3002" s="221"/>
      <c r="AV3002" s="221"/>
      <c r="AW3002" s="221"/>
      <c r="AX3002" s="221"/>
      <c r="AY3002" s="221"/>
      <c r="AZ3002" s="221"/>
    </row>
    <row r="3003" spans="1:52" x14ac:dyDescent="0.15">
      <c r="A3003" s="278"/>
      <c r="B3003" s="274"/>
      <c r="C3003" s="340"/>
      <c r="D3003" s="340"/>
      <c r="E3003" s="341"/>
      <c r="F3003" s="341"/>
      <c r="G3003" s="341"/>
      <c r="H3003" s="341"/>
      <c r="I3003" s="341"/>
      <c r="J3003" s="341"/>
      <c r="AH3003" s="221"/>
      <c r="AI3003" s="221"/>
      <c r="AJ3003" s="221"/>
      <c r="AK3003" s="221"/>
      <c r="AL3003" s="221"/>
      <c r="AM3003" s="221"/>
      <c r="AN3003" s="221"/>
      <c r="AO3003" s="221"/>
      <c r="AP3003" s="221"/>
      <c r="AQ3003" s="219"/>
      <c r="AR3003" s="219"/>
      <c r="AS3003" s="221"/>
      <c r="AT3003" s="221"/>
      <c r="AU3003" s="221"/>
      <c r="AV3003" s="221"/>
      <c r="AW3003" s="221"/>
      <c r="AX3003" s="221"/>
      <c r="AY3003" s="221"/>
      <c r="AZ3003" s="221"/>
    </row>
    <row r="3004" spans="1:52" x14ac:dyDescent="0.15">
      <c r="A3004" s="278"/>
      <c r="B3004" s="274"/>
      <c r="C3004" s="340"/>
      <c r="D3004" s="340"/>
      <c r="E3004" s="341"/>
      <c r="F3004" s="341"/>
      <c r="G3004" s="341"/>
      <c r="H3004" s="341"/>
      <c r="I3004" s="341"/>
      <c r="J3004" s="341"/>
      <c r="AH3004" s="221"/>
      <c r="AI3004" s="221"/>
      <c r="AJ3004" s="221"/>
      <c r="AK3004" s="221"/>
      <c r="AL3004" s="221"/>
      <c r="AM3004" s="221"/>
      <c r="AN3004" s="221"/>
      <c r="AO3004" s="221"/>
      <c r="AP3004" s="221"/>
      <c r="AQ3004" s="219"/>
      <c r="AR3004" s="219"/>
      <c r="AS3004" s="221"/>
      <c r="AT3004" s="221"/>
      <c r="AU3004" s="221"/>
      <c r="AV3004" s="221"/>
      <c r="AW3004" s="221"/>
      <c r="AX3004" s="221"/>
      <c r="AY3004" s="221"/>
      <c r="AZ3004" s="221"/>
    </row>
    <row r="3005" spans="1:52" x14ac:dyDescent="0.15">
      <c r="A3005" s="278"/>
      <c r="B3005" s="274"/>
      <c r="C3005" s="340"/>
      <c r="D3005" s="340"/>
      <c r="E3005" s="341"/>
      <c r="F3005" s="341"/>
      <c r="G3005" s="341"/>
      <c r="H3005" s="341"/>
      <c r="I3005" s="341"/>
      <c r="J3005" s="341"/>
      <c r="AH3005" s="221"/>
      <c r="AI3005" s="221"/>
      <c r="AJ3005" s="221"/>
      <c r="AK3005" s="221"/>
      <c r="AL3005" s="221"/>
      <c r="AM3005" s="221"/>
      <c r="AN3005" s="221"/>
      <c r="AO3005" s="221"/>
      <c r="AP3005" s="221"/>
      <c r="AQ3005" s="219"/>
      <c r="AR3005" s="219"/>
      <c r="AS3005" s="221"/>
      <c r="AT3005" s="221"/>
      <c r="AU3005" s="221"/>
      <c r="AV3005" s="221"/>
      <c r="AW3005" s="221"/>
      <c r="AX3005" s="221"/>
      <c r="AY3005" s="221"/>
      <c r="AZ3005" s="221"/>
    </row>
    <row r="3006" spans="1:52" x14ac:dyDescent="0.15">
      <c r="A3006" s="278"/>
      <c r="B3006" s="274"/>
      <c r="C3006" s="340"/>
      <c r="D3006" s="340"/>
      <c r="E3006" s="341"/>
      <c r="F3006" s="341"/>
      <c r="G3006" s="341"/>
      <c r="H3006" s="341"/>
      <c r="I3006" s="341"/>
      <c r="J3006" s="341"/>
      <c r="AH3006" s="221"/>
      <c r="AI3006" s="221"/>
      <c r="AJ3006" s="221"/>
      <c r="AK3006" s="221"/>
      <c r="AL3006" s="221"/>
      <c r="AM3006" s="221"/>
      <c r="AN3006" s="221"/>
      <c r="AO3006" s="221"/>
      <c r="AP3006" s="221"/>
      <c r="AQ3006" s="219"/>
      <c r="AR3006" s="219"/>
      <c r="AS3006" s="221"/>
      <c r="AT3006" s="221"/>
      <c r="AU3006" s="221"/>
      <c r="AV3006" s="221"/>
      <c r="AW3006" s="221"/>
      <c r="AX3006" s="221"/>
      <c r="AY3006" s="221"/>
      <c r="AZ3006" s="221"/>
    </row>
    <row r="3007" spans="1:52" x14ac:dyDescent="0.15">
      <c r="A3007" s="278"/>
      <c r="B3007" s="274"/>
      <c r="C3007" s="340"/>
      <c r="D3007" s="340"/>
      <c r="E3007" s="341"/>
      <c r="F3007" s="341"/>
      <c r="G3007" s="341"/>
      <c r="H3007" s="341"/>
      <c r="I3007" s="341"/>
      <c r="J3007" s="341"/>
      <c r="AH3007" s="221"/>
      <c r="AI3007" s="221"/>
      <c r="AJ3007" s="221"/>
      <c r="AK3007" s="221"/>
      <c r="AL3007" s="221"/>
      <c r="AM3007" s="221"/>
      <c r="AN3007" s="221"/>
      <c r="AO3007" s="221"/>
      <c r="AP3007" s="221"/>
      <c r="AQ3007" s="219"/>
      <c r="AR3007" s="219"/>
      <c r="AS3007" s="221"/>
      <c r="AT3007" s="221"/>
      <c r="AU3007" s="221"/>
      <c r="AV3007" s="221"/>
      <c r="AW3007" s="221"/>
      <c r="AX3007" s="221"/>
      <c r="AY3007" s="221"/>
      <c r="AZ3007" s="221"/>
    </row>
    <row r="3008" spans="1:52" x14ac:dyDescent="0.15">
      <c r="A3008" s="278"/>
      <c r="B3008" s="274"/>
      <c r="C3008" s="340"/>
      <c r="D3008" s="340"/>
      <c r="E3008" s="341"/>
      <c r="F3008" s="341"/>
      <c r="G3008" s="341"/>
      <c r="H3008" s="341"/>
      <c r="I3008" s="341"/>
      <c r="J3008" s="341"/>
      <c r="AH3008" s="221"/>
      <c r="AI3008" s="221"/>
      <c r="AJ3008" s="221"/>
      <c r="AK3008" s="221"/>
      <c r="AL3008" s="221"/>
      <c r="AM3008" s="221"/>
      <c r="AN3008" s="221"/>
      <c r="AO3008" s="221"/>
      <c r="AP3008" s="221"/>
      <c r="AQ3008" s="219"/>
      <c r="AR3008" s="219"/>
      <c r="AS3008" s="221"/>
      <c r="AT3008" s="221"/>
      <c r="AU3008" s="221"/>
      <c r="AV3008" s="221"/>
      <c r="AW3008" s="221"/>
      <c r="AX3008" s="221"/>
      <c r="AY3008" s="221"/>
      <c r="AZ3008" s="221"/>
    </row>
    <row r="3009" spans="1:52" x14ac:dyDescent="0.15">
      <c r="A3009" s="278"/>
      <c r="B3009" s="274"/>
      <c r="C3009" s="340"/>
      <c r="D3009" s="340"/>
      <c r="E3009" s="341"/>
      <c r="F3009" s="341"/>
      <c r="G3009" s="341"/>
      <c r="H3009" s="341"/>
      <c r="I3009" s="341"/>
      <c r="J3009" s="341"/>
      <c r="AH3009" s="221"/>
      <c r="AI3009" s="221"/>
      <c r="AJ3009" s="221"/>
      <c r="AK3009" s="221"/>
      <c r="AL3009" s="221"/>
      <c r="AM3009" s="221"/>
      <c r="AN3009" s="221"/>
      <c r="AO3009" s="221"/>
      <c r="AP3009" s="221"/>
      <c r="AQ3009" s="219"/>
      <c r="AR3009" s="219"/>
      <c r="AS3009" s="221"/>
      <c r="AT3009" s="221"/>
      <c r="AU3009" s="221"/>
      <c r="AV3009" s="221"/>
      <c r="AW3009" s="221"/>
      <c r="AX3009" s="221"/>
      <c r="AY3009" s="221"/>
      <c r="AZ3009" s="221"/>
    </row>
    <row r="3010" spans="1:52" x14ac:dyDescent="0.15">
      <c r="A3010" s="278"/>
      <c r="B3010" s="274"/>
      <c r="C3010" s="340"/>
      <c r="D3010" s="340"/>
      <c r="E3010" s="341"/>
      <c r="F3010" s="341"/>
      <c r="G3010" s="341"/>
      <c r="H3010" s="341"/>
      <c r="I3010" s="341"/>
      <c r="J3010" s="341"/>
      <c r="AH3010" s="221"/>
      <c r="AI3010" s="221"/>
      <c r="AJ3010" s="221"/>
      <c r="AK3010" s="221"/>
      <c r="AL3010" s="221"/>
      <c r="AM3010" s="221"/>
      <c r="AN3010" s="221"/>
      <c r="AO3010" s="221"/>
      <c r="AP3010" s="221"/>
      <c r="AQ3010" s="219"/>
      <c r="AR3010" s="219"/>
      <c r="AS3010" s="221"/>
      <c r="AT3010" s="221"/>
      <c r="AU3010" s="221"/>
      <c r="AV3010" s="221"/>
      <c r="AW3010" s="221"/>
      <c r="AX3010" s="221"/>
      <c r="AY3010" s="221"/>
      <c r="AZ3010" s="221"/>
    </row>
    <row r="3011" spans="1:52" x14ac:dyDescent="0.15">
      <c r="A3011" s="278"/>
      <c r="B3011" s="274"/>
      <c r="C3011" s="340"/>
      <c r="D3011" s="340"/>
      <c r="E3011" s="341"/>
      <c r="F3011" s="341"/>
      <c r="G3011" s="341"/>
      <c r="H3011" s="341"/>
      <c r="I3011" s="341"/>
      <c r="J3011" s="341"/>
      <c r="AH3011" s="221"/>
      <c r="AI3011" s="221"/>
      <c r="AJ3011" s="221"/>
      <c r="AK3011" s="221"/>
      <c r="AL3011" s="221"/>
      <c r="AM3011" s="221"/>
      <c r="AN3011" s="221"/>
      <c r="AO3011" s="221"/>
      <c r="AP3011" s="221"/>
      <c r="AQ3011" s="219"/>
      <c r="AR3011" s="219"/>
      <c r="AS3011" s="221"/>
      <c r="AT3011" s="221"/>
      <c r="AU3011" s="221"/>
      <c r="AV3011" s="221"/>
      <c r="AW3011" s="221"/>
      <c r="AX3011" s="221"/>
      <c r="AY3011" s="221"/>
      <c r="AZ3011" s="221"/>
    </row>
    <row r="3012" spans="1:52" x14ac:dyDescent="0.15">
      <c r="A3012" s="278"/>
      <c r="B3012" s="274"/>
      <c r="C3012" s="340"/>
      <c r="D3012" s="340"/>
      <c r="E3012" s="341"/>
      <c r="F3012" s="341"/>
      <c r="G3012" s="341"/>
      <c r="H3012" s="341"/>
      <c r="I3012" s="341"/>
      <c r="J3012" s="341"/>
      <c r="AH3012" s="221"/>
      <c r="AI3012" s="221"/>
      <c r="AJ3012" s="221"/>
      <c r="AK3012" s="221"/>
      <c r="AL3012" s="221"/>
      <c r="AM3012" s="221"/>
      <c r="AN3012" s="221"/>
      <c r="AO3012" s="221"/>
      <c r="AP3012" s="221"/>
      <c r="AQ3012" s="219"/>
      <c r="AR3012" s="219"/>
      <c r="AS3012" s="221"/>
      <c r="AT3012" s="221"/>
      <c r="AU3012" s="221"/>
      <c r="AV3012" s="221"/>
      <c r="AW3012" s="221"/>
      <c r="AX3012" s="221"/>
      <c r="AY3012" s="221"/>
      <c r="AZ3012" s="221"/>
    </row>
    <row r="3013" spans="1:52" x14ac:dyDescent="0.15">
      <c r="A3013" s="278"/>
      <c r="B3013" s="274"/>
      <c r="C3013" s="340"/>
      <c r="D3013" s="340"/>
      <c r="E3013" s="341"/>
      <c r="F3013" s="341"/>
      <c r="G3013" s="341"/>
      <c r="H3013" s="341"/>
      <c r="I3013" s="341"/>
      <c r="J3013" s="341"/>
      <c r="AH3013" s="221"/>
      <c r="AI3013" s="221"/>
      <c r="AJ3013" s="221"/>
      <c r="AK3013" s="221"/>
      <c r="AL3013" s="221"/>
      <c r="AM3013" s="221"/>
      <c r="AN3013" s="221"/>
      <c r="AO3013" s="221"/>
      <c r="AP3013" s="221"/>
      <c r="AQ3013" s="219"/>
      <c r="AR3013" s="219"/>
      <c r="AS3013" s="221"/>
      <c r="AT3013" s="221"/>
      <c r="AU3013" s="221"/>
      <c r="AV3013" s="221"/>
      <c r="AW3013" s="221"/>
      <c r="AX3013" s="221"/>
      <c r="AY3013" s="221"/>
      <c r="AZ3013" s="221"/>
    </row>
    <row r="3014" spans="1:52" x14ac:dyDescent="0.15">
      <c r="A3014" s="278"/>
      <c r="B3014" s="274"/>
      <c r="C3014" s="340"/>
      <c r="D3014" s="340"/>
      <c r="E3014" s="341"/>
      <c r="F3014" s="341"/>
      <c r="G3014" s="341"/>
      <c r="H3014" s="341"/>
      <c r="I3014" s="341"/>
      <c r="J3014" s="341"/>
      <c r="AH3014" s="221"/>
      <c r="AI3014" s="221"/>
      <c r="AJ3014" s="221"/>
      <c r="AK3014" s="221"/>
      <c r="AL3014" s="221"/>
      <c r="AM3014" s="221"/>
      <c r="AN3014" s="221"/>
      <c r="AO3014" s="221"/>
      <c r="AP3014" s="221"/>
      <c r="AQ3014" s="219"/>
      <c r="AR3014" s="219"/>
      <c r="AS3014" s="221"/>
      <c r="AT3014" s="221"/>
      <c r="AU3014" s="221"/>
      <c r="AV3014" s="221"/>
      <c r="AW3014" s="221"/>
      <c r="AX3014" s="221"/>
      <c r="AY3014" s="221"/>
      <c r="AZ3014" s="221"/>
    </row>
    <row r="3015" spans="1:52" x14ac:dyDescent="0.15">
      <c r="A3015" s="278"/>
      <c r="B3015" s="274"/>
      <c r="C3015" s="340"/>
      <c r="D3015" s="340"/>
      <c r="E3015" s="341"/>
      <c r="F3015" s="341"/>
      <c r="G3015" s="341"/>
      <c r="H3015" s="341"/>
      <c r="I3015" s="341"/>
      <c r="J3015" s="341"/>
      <c r="AH3015" s="221"/>
      <c r="AI3015" s="221"/>
      <c r="AJ3015" s="221"/>
      <c r="AK3015" s="221"/>
      <c r="AL3015" s="221"/>
      <c r="AM3015" s="221"/>
      <c r="AN3015" s="221"/>
      <c r="AO3015" s="221"/>
      <c r="AP3015" s="221"/>
      <c r="AQ3015" s="219"/>
      <c r="AR3015" s="219"/>
      <c r="AS3015" s="221"/>
      <c r="AT3015" s="221"/>
      <c r="AU3015" s="221"/>
      <c r="AV3015" s="221"/>
      <c r="AW3015" s="221"/>
      <c r="AX3015" s="221"/>
      <c r="AY3015" s="221"/>
      <c r="AZ3015" s="221"/>
    </row>
    <row r="3016" spans="1:52" x14ac:dyDescent="0.15">
      <c r="A3016" s="278"/>
      <c r="B3016" s="274"/>
      <c r="C3016" s="340"/>
      <c r="D3016" s="340"/>
      <c r="E3016" s="341"/>
      <c r="F3016" s="341"/>
      <c r="G3016" s="341"/>
      <c r="H3016" s="341"/>
      <c r="I3016" s="341"/>
      <c r="J3016" s="341"/>
      <c r="AH3016" s="221"/>
      <c r="AI3016" s="221"/>
      <c r="AJ3016" s="221"/>
      <c r="AK3016" s="221"/>
      <c r="AL3016" s="221"/>
      <c r="AM3016" s="221"/>
      <c r="AN3016" s="221"/>
      <c r="AO3016" s="221"/>
      <c r="AP3016" s="221"/>
      <c r="AQ3016" s="219"/>
      <c r="AR3016" s="219"/>
      <c r="AS3016" s="221"/>
      <c r="AT3016" s="221"/>
      <c r="AU3016" s="221"/>
      <c r="AV3016" s="221"/>
      <c r="AW3016" s="221"/>
      <c r="AX3016" s="221"/>
      <c r="AY3016" s="221"/>
      <c r="AZ3016" s="221"/>
    </row>
    <row r="3017" spans="1:52" x14ac:dyDescent="0.15">
      <c r="A3017" s="278"/>
      <c r="B3017" s="274"/>
      <c r="C3017" s="340"/>
      <c r="D3017" s="340"/>
      <c r="E3017" s="341"/>
      <c r="F3017" s="341"/>
      <c r="G3017" s="341"/>
      <c r="H3017" s="341"/>
      <c r="I3017" s="341"/>
      <c r="J3017" s="341"/>
      <c r="AH3017" s="221"/>
      <c r="AI3017" s="221"/>
      <c r="AJ3017" s="221"/>
      <c r="AK3017" s="221"/>
      <c r="AL3017" s="221"/>
      <c r="AM3017" s="221"/>
      <c r="AN3017" s="221"/>
      <c r="AO3017" s="221"/>
      <c r="AP3017" s="221"/>
      <c r="AQ3017" s="219"/>
      <c r="AR3017" s="219"/>
      <c r="AS3017" s="221"/>
      <c r="AT3017" s="221"/>
      <c r="AU3017" s="221"/>
      <c r="AV3017" s="221"/>
      <c r="AW3017" s="221"/>
      <c r="AX3017" s="221"/>
      <c r="AY3017" s="221"/>
      <c r="AZ3017" s="221"/>
    </row>
    <row r="3018" spans="1:52" x14ac:dyDescent="0.15">
      <c r="A3018" s="278"/>
      <c r="B3018" s="274"/>
      <c r="C3018" s="340"/>
      <c r="D3018" s="340"/>
      <c r="E3018" s="341"/>
      <c r="F3018" s="341"/>
      <c r="G3018" s="341"/>
      <c r="H3018" s="341"/>
      <c r="I3018" s="341"/>
      <c r="J3018" s="341"/>
      <c r="AH3018" s="221"/>
      <c r="AI3018" s="221"/>
      <c r="AJ3018" s="221"/>
      <c r="AK3018" s="221"/>
      <c r="AL3018" s="221"/>
      <c r="AM3018" s="221"/>
      <c r="AN3018" s="221"/>
      <c r="AO3018" s="221"/>
      <c r="AP3018" s="221"/>
      <c r="AQ3018" s="219"/>
      <c r="AR3018" s="219"/>
      <c r="AS3018" s="221"/>
      <c r="AT3018" s="221"/>
      <c r="AU3018" s="221"/>
      <c r="AV3018" s="221"/>
      <c r="AW3018" s="221"/>
      <c r="AX3018" s="221"/>
      <c r="AY3018" s="221"/>
      <c r="AZ3018" s="221"/>
    </row>
    <row r="3019" spans="1:52" x14ac:dyDescent="0.15">
      <c r="A3019" s="278"/>
      <c r="B3019" s="274"/>
      <c r="C3019" s="340"/>
      <c r="D3019" s="340"/>
      <c r="E3019" s="341"/>
      <c r="F3019" s="341"/>
      <c r="G3019" s="341"/>
      <c r="H3019" s="341"/>
      <c r="I3019" s="341"/>
      <c r="J3019" s="341"/>
      <c r="AH3019" s="221"/>
      <c r="AI3019" s="221"/>
      <c r="AJ3019" s="221"/>
      <c r="AK3019" s="221"/>
      <c r="AL3019" s="221"/>
      <c r="AM3019" s="221"/>
      <c r="AN3019" s="221"/>
      <c r="AO3019" s="221"/>
      <c r="AP3019" s="221"/>
      <c r="AQ3019" s="219"/>
      <c r="AR3019" s="219"/>
      <c r="AS3019" s="221"/>
      <c r="AT3019" s="221"/>
      <c r="AU3019" s="221"/>
      <c r="AV3019" s="221"/>
      <c r="AW3019" s="221"/>
      <c r="AX3019" s="221"/>
      <c r="AY3019" s="221"/>
      <c r="AZ3019" s="221"/>
    </row>
    <row r="3020" spans="1:52" x14ac:dyDescent="0.15">
      <c r="A3020" s="278"/>
      <c r="B3020" s="274"/>
      <c r="C3020" s="340"/>
      <c r="D3020" s="340"/>
      <c r="E3020" s="341"/>
      <c r="F3020" s="341"/>
      <c r="G3020" s="341"/>
      <c r="H3020" s="341"/>
      <c r="I3020" s="341"/>
      <c r="J3020" s="341"/>
      <c r="AH3020" s="221"/>
      <c r="AI3020" s="221"/>
      <c r="AJ3020" s="221"/>
      <c r="AK3020" s="221"/>
      <c r="AL3020" s="221"/>
      <c r="AM3020" s="221"/>
      <c r="AN3020" s="221"/>
      <c r="AO3020" s="221"/>
      <c r="AP3020" s="221"/>
      <c r="AQ3020" s="219"/>
      <c r="AR3020" s="219"/>
      <c r="AS3020" s="221"/>
      <c r="AT3020" s="221"/>
      <c r="AU3020" s="221"/>
      <c r="AV3020" s="221"/>
      <c r="AW3020" s="221"/>
      <c r="AX3020" s="221"/>
      <c r="AY3020" s="221"/>
      <c r="AZ3020" s="221"/>
    </row>
    <row r="3021" spans="1:52" x14ac:dyDescent="0.15">
      <c r="A3021" s="278"/>
      <c r="B3021" s="274"/>
      <c r="C3021" s="340"/>
      <c r="D3021" s="340"/>
      <c r="E3021" s="341"/>
      <c r="F3021" s="341"/>
      <c r="G3021" s="341"/>
      <c r="H3021" s="341"/>
      <c r="I3021" s="341"/>
      <c r="J3021" s="341"/>
      <c r="AH3021" s="221"/>
      <c r="AI3021" s="221"/>
      <c r="AJ3021" s="221"/>
      <c r="AK3021" s="221"/>
      <c r="AL3021" s="221"/>
      <c r="AM3021" s="221"/>
      <c r="AN3021" s="221"/>
      <c r="AO3021" s="221"/>
      <c r="AP3021" s="221"/>
      <c r="AQ3021" s="219"/>
      <c r="AR3021" s="219"/>
      <c r="AS3021" s="221"/>
      <c r="AT3021" s="221"/>
      <c r="AU3021" s="221"/>
      <c r="AV3021" s="221"/>
      <c r="AW3021" s="221"/>
      <c r="AX3021" s="221"/>
      <c r="AY3021" s="221"/>
      <c r="AZ3021" s="221"/>
    </row>
    <row r="3022" spans="1:52" x14ac:dyDescent="0.15">
      <c r="A3022" s="278"/>
      <c r="B3022" s="274"/>
      <c r="C3022" s="340"/>
      <c r="D3022" s="340"/>
      <c r="E3022" s="341"/>
      <c r="F3022" s="341"/>
      <c r="G3022" s="341"/>
      <c r="H3022" s="341"/>
      <c r="I3022" s="341"/>
      <c r="J3022" s="341"/>
      <c r="AH3022" s="221"/>
      <c r="AI3022" s="221"/>
      <c r="AJ3022" s="221"/>
      <c r="AK3022" s="221"/>
      <c r="AL3022" s="221"/>
      <c r="AM3022" s="221"/>
      <c r="AN3022" s="221"/>
      <c r="AO3022" s="221"/>
      <c r="AP3022" s="221"/>
      <c r="AQ3022" s="219"/>
      <c r="AR3022" s="219"/>
      <c r="AS3022" s="221"/>
      <c r="AT3022" s="221"/>
      <c r="AU3022" s="221"/>
      <c r="AV3022" s="221"/>
      <c r="AW3022" s="221"/>
      <c r="AX3022" s="221"/>
      <c r="AY3022" s="221"/>
      <c r="AZ3022" s="221"/>
    </row>
    <row r="3023" spans="1:52" x14ac:dyDescent="0.15">
      <c r="A3023" s="278"/>
      <c r="B3023" s="274"/>
      <c r="C3023" s="340"/>
      <c r="D3023" s="340"/>
      <c r="E3023" s="341"/>
      <c r="F3023" s="341"/>
      <c r="G3023" s="341"/>
      <c r="H3023" s="341"/>
      <c r="I3023" s="341"/>
      <c r="J3023" s="341"/>
      <c r="AH3023" s="221"/>
      <c r="AI3023" s="221"/>
      <c r="AJ3023" s="221"/>
      <c r="AK3023" s="221"/>
      <c r="AL3023" s="221"/>
      <c r="AM3023" s="221"/>
      <c r="AN3023" s="221"/>
      <c r="AO3023" s="221"/>
      <c r="AP3023" s="221"/>
      <c r="AQ3023" s="219"/>
      <c r="AR3023" s="219"/>
      <c r="AS3023" s="221"/>
      <c r="AT3023" s="221"/>
      <c r="AU3023" s="221"/>
      <c r="AV3023" s="221"/>
      <c r="AW3023" s="221"/>
      <c r="AX3023" s="221"/>
      <c r="AY3023" s="221"/>
      <c r="AZ3023" s="221"/>
    </row>
    <row r="3024" spans="1:52" x14ac:dyDescent="0.15">
      <c r="A3024" s="278"/>
      <c r="B3024" s="274"/>
      <c r="C3024" s="340"/>
      <c r="D3024" s="340"/>
      <c r="E3024" s="341"/>
      <c r="F3024" s="341"/>
      <c r="G3024" s="341"/>
      <c r="H3024" s="341"/>
      <c r="I3024" s="341"/>
      <c r="J3024" s="341"/>
      <c r="AH3024" s="221"/>
      <c r="AI3024" s="221"/>
      <c r="AJ3024" s="221"/>
      <c r="AK3024" s="221"/>
      <c r="AL3024" s="221"/>
      <c r="AM3024" s="221"/>
      <c r="AN3024" s="221"/>
      <c r="AO3024" s="221"/>
      <c r="AP3024" s="221"/>
      <c r="AQ3024" s="219"/>
      <c r="AR3024" s="219"/>
      <c r="AS3024" s="221"/>
      <c r="AT3024" s="221"/>
      <c r="AU3024" s="221"/>
      <c r="AV3024" s="221"/>
      <c r="AW3024" s="221"/>
      <c r="AX3024" s="221"/>
      <c r="AY3024" s="221"/>
      <c r="AZ3024" s="221"/>
    </row>
    <row r="3025" spans="1:52" x14ac:dyDescent="0.15">
      <c r="A3025" s="278"/>
      <c r="B3025" s="274"/>
      <c r="C3025" s="340"/>
      <c r="D3025" s="340"/>
      <c r="E3025" s="341"/>
      <c r="F3025" s="341"/>
      <c r="G3025" s="341"/>
      <c r="H3025" s="341"/>
      <c r="I3025" s="341"/>
      <c r="J3025" s="341"/>
      <c r="AH3025" s="221"/>
      <c r="AI3025" s="221"/>
      <c r="AJ3025" s="221"/>
      <c r="AK3025" s="221"/>
      <c r="AL3025" s="221"/>
      <c r="AM3025" s="221"/>
      <c r="AN3025" s="221"/>
      <c r="AO3025" s="221"/>
      <c r="AP3025" s="221"/>
      <c r="AQ3025" s="219"/>
      <c r="AR3025" s="219"/>
      <c r="AS3025" s="221"/>
      <c r="AT3025" s="221"/>
      <c r="AU3025" s="221"/>
      <c r="AV3025" s="221"/>
      <c r="AW3025" s="221"/>
      <c r="AX3025" s="221"/>
      <c r="AY3025" s="221"/>
      <c r="AZ3025" s="221"/>
    </row>
    <row r="3026" spans="1:52" x14ac:dyDescent="0.15">
      <c r="A3026" s="278"/>
      <c r="B3026" s="274"/>
      <c r="C3026" s="340"/>
      <c r="D3026" s="340"/>
      <c r="E3026" s="341"/>
      <c r="F3026" s="341"/>
      <c r="G3026" s="341"/>
      <c r="H3026" s="341"/>
      <c r="I3026" s="341"/>
      <c r="J3026" s="341"/>
      <c r="AH3026" s="221"/>
      <c r="AI3026" s="221"/>
      <c r="AJ3026" s="221"/>
      <c r="AK3026" s="221"/>
      <c r="AL3026" s="221"/>
      <c r="AM3026" s="221"/>
      <c r="AN3026" s="221"/>
      <c r="AO3026" s="221"/>
      <c r="AP3026" s="221"/>
      <c r="AQ3026" s="219"/>
      <c r="AR3026" s="219"/>
      <c r="AS3026" s="221"/>
      <c r="AT3026" s="221"/>
      <c r="AU3026" s="221"/>
      <c r="AV3026" s="221"/>
      <c r="AW3026" s="221"/>
      <c r="AX3026" s="221"/>
      <c r="AY3026" s="221"/>
      <c r="AZ3026" s="221"/>
    </row>
    <row r="3027" spans="1:52" x14ac:dyDescent="0.15">
      <c r="A3027" s="278"/>
      <c r="B3027" s="274"/>
      <c r="C3027" s="340"/>
      <c r="D3027" s="340"/>
      <c r="E3027" s="341"/>
      <c r="F3027" s="341"/>
      <c r="G3027" s="341"/>
      <c r="H3027" s="341"/>
      <c r="I3027" s="341"/>
      <c r="J3027" s="341"/>
      <c r="AH3027" s="221"/>
      <c r="AI3027" s="221"/>
      <c r="AJ3027" s="221"/>
      <c r="AK3027" s="221"/>
      <c r="AL3027" s="221"/>
      <c r="AM3027" s="221"/>
      <c r="AN3027" s="221"/>
      <c r="AO3027" s="221"/>
      <c r="AP3027" s="221"/>
      <c r="AQ3027" s="219"/>
      <c r="AR3027" s="219"/>
      <c r="AS3027" s="221"/>
      <c r="AT3027" s="221"/>
      <c r="AU3027" s="221"/>
      <c r="AV3027" s="221"/>
      <c r="AW3027" s="221"/>
      <c r="AX3027" s="221"/>
      <c r="AY3027" s="221"/>
      <c r="AZ3027" s="221"/>
    </row>
    <row r="3028" spans="1:52" x14ac:dyDescent="0.15">
      <c r="A3028" s="278"/>
      <c r="B3028" s="274"/>
      <c r="C3028" s="340"/>
      <c r="D3028" s="340"/>
      <c r="E3028" s="341"/>
      <c r="F3028" s="341"/>
      <c r="G3028" s="341"/>
      <c r="H3028" s="341"/>
      <c r="I3028" s="341"/>
      <c r="J3028" s="341"/>
      <c r="AH3028" s="221"/>
      <c r="AI3028" s="221"/>
      <c r="AJ3028" s="221"/>
      <c r="AK3028" s="221"/>
      <c r="AL3028" s="221"/>
      <c r="AM3028" s="221"/>
      <c r="AN3028" s="221"/>
      <c r="AO3028" s="221"/>
      <c r="AP3028" s="221"/>
      <c r="AQ3028" s="219"/>
      <c r="AR3028" s="219"/>
      <c r="AS3028" s="221"/>
      <c r="AT3028" s="221"/>
      <c r="AU3028" s="221"/>
      <c r="AV3028" s="221"/>
      <c r="AW3028" s="221"/>
      <c r="AX3028" s="221"/>
      <c r="AY3028" s="221"/>
      <c r="AZ3028" s="221"/>
    </row>
    <row r="3029" spans="1:52" x14ac:dyDescent="0.15">
      <c r="A3029" s="278"/>
      <c r="B3029" s="274"/>
      <c r="C3029" s="340"/>
      <c r="D3029" s="340"/>
      <c r="E3029" s="341"/>
      <c r="F3029" s="341"/>
      <c r="G3029" s="341"/>
      <c r="H3029" s="341"/>
      <c r="I3029" s="341"/>
      <c r="J3029" s="341"/>
      <c r="AH3029" s="221"/>
      <c r="AI3029" s="221"/>
      <c r="AJ3029" s="221"/>
      <c r="AK3029" s="221"/>
      <c r="AL3029" s="221"/>
      <c r="AM3029" s="221"/>
      <c r="AN3029" s="221"/>
      <c r="AO3029" s="221"/>
      <c r="AP3029" s="221"/>
      <c r="AQ3029" s="219"/>
      <c r="AR3029" s="219"/>
      <c r="AS3029" s="221"/>
      <c r="AT3029" s="221"/>
      <c r="AU3029" s="221"/>
      <c r="AV3029" s="221"/>
      <c r="AW3029" s="221"/>
      <c r="AX3029" s="221"/>
      <c r="AY3029" s="221"/>
      <c r="AZ3029" s="221"/>
    </row>
    <row r="3030" spans="1:52" x14ac:dyDescent="0.15">
      <c r="A3030" s="278"/>
      <c r="B3030" s="274"/>
      <c r="C3030" s="340"/>
      <c r="D3030" s="340"/>
      <c r="E3030" s="341"/>
      <c r="F3030" s="341"/>
      <c r="G3030" s="341"/>
      <c r="H3030" s="341"/>
      <c r="I3030" s="341"/>
      <c r="J3030" s="341"/>
      <c r="AH3030" s="221"/>
      <c r="AI3030" s="221"/>
      <c r="AJ3030" s="221"/>
      <c r="AK3030" s="221"/>
      <c r="AL3030" s="221"/>
      <c r="AM3030" s="221"/>
      <c r="AN3030" s="221"/>
      <c r="AO3030" s="221"/>
      <c r="AP3030" s="221"/>
      <c r="AQ3030" s="219"/>
      <c r="AR3030" s="219"/>
      <c r="AS3030" s="221"/>
      <c r="AT3030" s="221"/>
      <c r="AU3030" s="221"/>
      <c r="AV3030" s="221"/>
      <c r="AW3030" s="221"/>
      <c r="AX3030" s="221"/>
      <c r="AY3030" s="221"/>
      <c r="AZ3030" s="221"/>
    </row>
    <row r="3031" spans="1:52" x14ac:dyDescent="0.15">
      <c r="A3031" s="278"/>
      <c r="B3031" s="274"/>
      <c r="C3031" s="340"/>
      <c r="D3031" s="340"/>
      <c r="E3031" s="341"/>
      <c r="F3031" s="341"/>
      <c r="G3031" s="341"/>
      <c r="H3031" s="341"/>
      <c r="I3031" s="341"/>
      <c r="J3031" s="341"/>
      <c r="AH3031" s="221"/>
      <c r="AI3031" s="221"/>
      <c r="AJ3031" s="221"/>
      <c r="AK3031" s="221"/>
      <c r="AL3031" s="221"/>
      <c r="AM3031" s="221"/>
      <c r="AN3031" s="221"/>
      <c r="AO3031" s="221"/>
      <c r="AP3031" s="221"/>
      <c r="AQ3031" s="219"/>
      <c r="AR3031" s="219"/>
      <c r="AS3031" s="221"/>
      <c r="AT3031" s="221"/>
      <c r="AU3031" s="221"/>
      <c r="AV3031" s="221"/>
      <c r="AW3031" s="221"/>
      <c r="AX3031" s="221"/>
      <c r="AY3031" s="221"/>
      <c r="AZ3031" s="221"/>
    </row>
    <row r="3032" spans="1:52" x14ac:dyDescent="0.15">
      <c r="A3032" s="278"/>
      <c r="B3032" s="274"/>
      <c r="C3032" s="340"/>
      <c r="D3032" s="340"/>
      <c r="E3032" s="341"/>
      <c r="F3032" s="341"/>
      <c r="G3032" s="341"/>
      <c r="H3032" s="341"/>
      <c r="I3032" s="341"/>
      <c r="J3032" s="341"/>
      <c r="AH3032" s="221"/>
      <c r="AI3032" s="221"/>
      <c r="AJ3032" s="221"/>
      <c r="AK3032" s="221"/>
      <c r="AL3032" s="221"/>
      <c r="AM3032" s="221"/>
      <c r="AN3032" s="221"/>
      <c r="AO3032" s="221"/>
      <c r="AP3032" s="221"/>
      <c r="AQ3032" s="219"/>
      <c r="AR3032" s="219"/>
      <c r="AS3032" s="221"/>
      <c r="AT3032" s="221"/>
      <c r="AU3032" s="221"/>
      <c r="AV3032" s="221"/>
      <c r="AW3032" s="221"/>
      <c r="AX3032" s="221"/>
      <c r="AY3032" s="221"/>
      <c r="AZ3032" s="221"/>
    </row>
    <row r="3033" spans="1:52" x14ac:dyDescent="0.15">
      <c r="A3033" s="278"/>
      <c r="B3033" s="274"/>
      <c r="C3033" s="340"/>
      <c r="D3033" s="340"/>
      <c r="E3033" s="341"/>
      <c r="F3033" s="341"/>
      <c r="G3033" s="341"/>
      <c r="H3033" s="341"/>
      <c r="I3033" s="341"/>
      <c r="J3033" s="341"/>
      <c r="AH3033" s="221"/>
      <c r="AI3033" s="221"/>
      <c r="AJ3033" s="221"/>
      <c r="AK3033" s="221"/>
      <c r="AL3033" s="221"/>
      <c r="AM3033" s="221"/>
      <c r="AN3033" s="221"/>
      <c r="AO3033" s="221"/>
      <c r="AP3033" s="221"/>
      <c r="AQ3033" s="219"/>
      <c r="AR3033" s="219"/>
      <c r="AS3033" s="221"/>
      <c r="AT3033" s="221"/>
      <c r="AU3033" s="221"/>
      <c r="AV3033" s="221"/>
      <c r="AW3033" s="221"/>
      <c r="AX3033" s="221"/>
      <c r="AY3033" s="221"/>
      <c r="AZ3033" s="221"/>
    </row>
    <row r="3034" spans="1:52" x14ac:dyDescent="0.15">
      <c r="A3034" s="278"/>
      <c r="B3034" s="274"/>
      <c r="C3034" s="340"/>
      <c r="D3034" s="340"/>
      <c r="E3034" s="341"/>
      <c r="F3034" s="341"/>
      <c r="G3034" s="341"/>
      <c r="H3034" s="341"/>
      <c r="I3034" s="341"/>
      <c r="J3034" s="341"/>
      <c r="AH3034" s="221"/>
      <c r="AI3034" s="221"/>
      <c r="AJ3034" s="221"/>
      <c r="AK3034" s="221"/>
      <c r="AL3034" s="221"/>
      <c r="AM3034" s="221"/>
      <c r="AN3034" s="221"/>
      <c r="AO3034" s="221"/>
      <c r="AP3034" s="221"/>
      <c r="AQ3034" s="219"/>
      <c r="AR3034" s="219"/>
      <c r="AS3034" s="221"/>
      <c r="AT3034" s="221"/>
      <c r="AU3034" s="221"/>
      <c r="AV3034" s="221"/>
      <c r="AW3034" s="221"/>
      <c r="AX3034" s="221"/>
      <c r="AY3034" s="221"/>
      <c r="AZ3034" s="221"/>
    </row>
    <row r="3035" spans="1:52" x14ac:dyDescent="0.15">
      <c r="A3035" s="278"/>
      <c r="B3035" s="274"/>
      <c r="C3035" s="340"/>
      <c r="D3035" s="340"/>
      <c r="E3035" s="341"/>
      <c r="F3035" s="341"/>
      <c r="G3035" s="341"/>
      <c r="H3035" s="341"/>
      <c r="I3035" s="341"/>
      <c r="J3035" s="341"/>
      <c r="AH3035" s="221"/>
      <c r="AI3035" s="221"/>
      <c r="AJ3035" s="221"/>
      <c r="AK3035" s="221"/>
      <c r="AL3035" s="221"/>
      <c r="AM3035" s="221"/>
      <c r="AN3035" s="221"/>
      <c r="AO3035" s="221"/>
      <c r="AP3035" s="221"/>
      <c r="AQ3035" s="219"/>
      <c r="AR3035" s="219"/>
      <c r="AS3035" s="221"/>
      <c r="AT3035" s="221"/>
      <c r="AU3035" s="221"/>
      <c r="AV3035" s="221"/>
      <c r="AW3035" s="221"/>
      <c r="AX3035" s="221"/>
      <c r="AY3035" s="221"/>
      <c r="AZ3035" s="221"/>
    </row>
    <row r="3036" spans="1:52" x14ac:dyDescent="0.15">
      <c r="A3036" s="278"/>
      <c r="B3036" s="274"/>
      <c r="C3036" s="340"/>
      <c r="D3036" s="340"/>
      <c r="E3036" s="341"/>
      <c r="F3036" s="341"/>
      <c r="G3036" s="341"/>
      <c r="H3036" s="341"/>
      <c r="I3036" s="341"/>
      <c r="J3036" s="341"/>
      <c r="AH3036" s="221"/>
      <c r="AI3036" s="221"/>
      <c r="AJ3036" s="221"/>
      <c r="AK3036" s="221"/>
      <c r="AL3036" s="221"/>
      <c r="AM3036" s="221"/>
      <c r="AN3036" s="221"/>
      <c r="AO3036" s="221"/>
      <c r="AP3036" s="221"/>
      <c r="AQ3036" s="219"/>
      <c r="AR3036" s="219"/>
      <c r="AS3036" s="221"/>
      <c r="AT3036" s="221"/>
      <c r="AU3036" s="221"/>
      <c r="AV3036" s="221"/>
      <c r="AW3036" s="221"/>
      <c r="AX3036" s="221"/>
      <c r="AY3036" s="221"/>
      <c r="AZ3036" s="221"/>
    </row>
    <row r="3037" spans="1:52" x14ac:dyDescent="0.15">
      <c r="A3037" s="278"/>
      <c r="B3037" s="274"/>
      <c r="C3037" s="340"/>
      <c r="D3037" s="340"/>
      <c r="E3037" s="341"/>
      <c r="F3037" s="341"/>
      <c r="G3037" s="341"/>
      <c r="H3037" s="341"/>
      <c r="I3037" s="341"/>
      <c r="J3037" s="341"/>
      <c r="AH3037" s="221"/>
      <c r="AI3037" s="221"/>
      <c r="AJ3037" s="221"/>
      <c r="AK3037" s="221"/>
      <c r="AL3037" s="221"/>
      <c r="AM3037" s="221"/>
      <c r="AN3037" s="221"/>
      <c r="AO3037" s="221"/>
      <c r="AP3037" s="221"/>
      <c r="AQ3037" s="219"/>
      <c r="AR3037" s="219"/>
      <c r="AS3037" s="221"/>
      <c r="AT3037" s="221"/>
      <c r="AU3037" s="221"/>
      <c r="AV3037" s="221"/>
      <c r="AW3037" s="221"/>
      <c r="AX3037" s="221"/>
      <c r="AY3037" s="221"/>
      <c r="AZ3037" s="221"/>
    </row>
    <row r="3038" spans="1:52" x14ac:dyDescent="0.15">
      <c r="A3038" s="278"/>
      <c r="B3038" s="274"/>
      <c r="C3038" s="340"/>
      <c r="D3038" s="340"/>
      <c r="E3038" s="341"/>
      <c r="F3038" s="341"/>
      <c r="G3038" s="341"/>
      <c r="H3038" s="341"/>
      <c r="I3038" s="341"/>
      <c r="J3038" s="341"/>
      <c r="AH3038" s="221"/>
      <c r="AI3038" s="221"/>
      <c r="AJ3038" s="221"/>
      <c r="AK3038" s="221"/>
      <c r="AL3038" s="221"/>
      <c r="AM3038" s="221"/>
      <c r="AN3038" s="221"/>
      <c r="AO3038" s="221"/>
      <c r="AP3038" s="221"/>
      <c r="AQ3038" s="219"/>
      <c r="AR3038" s="219"/>
      <c r="AS3038" s="221"/>
      <c r="AT3038" s="221"/>
      <c r="AU3038" s="221"/>
      <c r="AV3038" s="221"/>
      <c r="AW3038" s="221"/>
      <c r="AX3038" s="221"/>
      <c r="AY3038" s="221"/>
      <c r="AZ3038" s="221"/>
    </row>
    <row r="3039" spans="1:52" x14ac:dyDescent="0.15">
      <c r="A3039" s="278"/>
      <c r="B3039" s="274"/>
      <c r="C3039" s="340"/>
      <c r="D3039" s="340"/>
      <c r="E3039" s="341"/>
      <c r="F3039" s="341"/>
      <c r="G3039" s="341"/>
      <c r="H3039" s="341"/>
      <c r="I3039" s="341"/>
      <c r="J3039" s="341"/>
      <c r="AH3039" s="221"/>
      <c r="AI3039" s="221"/>
      <c r="AJ3039" s="221"/>
      <c r="AK3039" s="221"/>
      <c r="AL3039" s="221"/>
      <c r="AM3039" s="221"/>
      <c r="AN3039" s="221"/>
      <c r="AO3039" s="221"/>
      <c r="AP3039" s="221"/>
      <c r="AQ3039" s="219"/>
      <c r="AR3039" s="219"/>
      <c r="AS3039" s="221"/>
      <c r="AT3039" s="221"/>
      <c r="AU3039" s="221"/>
      <c r="AV3039" s="221"/>
      <c r="AW3039" s="221"/>
      <c r="AX3039" s="221"/>
      <c r="AY3039" s="221"/>
      <c r="AZ3039" s="221"/>
    </row>
    <row r="3040" spans="1:52" x14ac:dyDescent="0.15">
      <c r="A3040" s="278"/>
      <c r="B3040" s="274"/>
      <c r="C3040" s="340"/>
      <c r="D3040" s="340"/>
      <c r="E3040" s="341"/>
      <c r="F3040" s="341"/>
      <c r="G3040" s="341"/>
      <c r="H3040" s="341"/>
      <c r="I3040" s="341"/>
      <c r="J3040" s="341"/>
      <c r="AH3040" s="221"/>
      <c r="AI3040" s="221"/>
      <c r="AJ3040" s="221"/>
      <c r="AK3040" s="221"/>
      <c r="AL3040" s="221"/>
      <c r="AM3040" s="221"/>
      <c r="AN3040" s="221"/>
      <c r="AO3040" s="221"/>
      <c r="AP3040" s="221"/>
      <c r="AQ3040" s="219"/>
      <c r="AR3040" s="219"/>
      <c r="AS3040" s="221"/>
      <c r="AT3040" s="221"/>
      <c r="AU3040" s="221"/>
      <c r="AV3040" s="221"/>
      <c r="AW3040" s="221"/>
      <c r="AX3040" s="221"/>
      <c r="AY3040" s="221"/>
      <c r="AZ3040" s="221"/>
    </row>
    <row r="3041" spans="1:52" x14ac:dyDescent="0.15">
      <c r="A3041" s="278"/>
      <c r="B3041" s="274"/>
      <c r="C3041" s="340"/>
      <c r="D3041" s="340"/>
      <c r="E3041" s="341"/>
      <c r="F3041" s="341"/>
      <c r="G3041" s="341"/>
      <c r="H3041" s="341"/>
      <c r="I3041" s="341"/>
      <c r="J3041" s="341"/>
      <c r="AH3041" s="221"/>
      <c r="AI3041" s="221"/>
      <c r="AJ3041" s="221"/>
      <c r="AK3041" s="221"/>
      <c r="AL3041" s="221"/>
      <c r="AM3041" s="221"/>
      <c r="AN3041" s="221"/>
      <c r="AO3041" s="221"/>
      <c r="AP3041" s="221"/>
      <c r="AQ3041" s="219"/>
      <c r="AR3041" s="219"/>
      <c r="AS3041" s="221"/>
      <c r="AT3041" s="221"/>
      <c r="AU3041" s="221"/>
      <c r="AV3041" s="221"/>
      <c r="AW3041" s="221"/>
      <c r="AX3041" s="221"/>
      <c r="AY3041" s="221"/>
      <c r="AZ3041" s="221"/>
    </row>
    <row r="3042" spans="1:52" x14ac:dyDescent="0.15">
      <c r="A3042" s="278"/>
      <c r="B3042" s="274"/>
      <c r="C3042" s="340"/>
      <c r="D3042" s="340"/>
      <c r="E3042" s="341"/>
      <c r="F3042" s="341"/>
      <c r="G3042" s="341"/>
      <c r="H3042" s="341"/>
      <c r="I3042" s="341"/>
      <c r="J3042" s="341"/>
      <c r="AH3042" s="221"/>
      <c r="AI3042" s="221"/>
      <c r="AJ3042" s="221"/>
      <c r="AK3042" s="221"/>
      <c r="AL3042" s="221"/>
      <c r="AM3042" s="221"/>
      <c r="AN3042" s="221"/>
      <c r="AO3042" s="221"/>
      <c r="AP3042" s="221"/>
      <c r="AQ3042" s="219"/>
      <c r="AR3042" s="219"/>
      <c r="AS3042" s="221"/>
      <c r="AT3042" s="221"/>
      <c r="AU3042" s="221"/>
      <c r="AV3042" s="221"/>
      <c r="AW3042" s="221"/>
      <c r="AX3042" s="221"/>
      <c r="AY3042" s="221"/>
      <c r="AZ3042" s="221"/>
    </row>
    <row r="3043" spans="1:52" x14ac:dyDescent="0.15">
      <c r="A3043" s="278"/>
      <c r="B3043" s="274"/>
      <c r="C3043" s="340"/>
      <c r="D3043" s="340"/>
      <c r="E3043" s="341"/>
      <c r="F3043" s="341"/>
      <c r="G3043" s="341"/>
      <c r="H3043" s="341"/>
      <c r="I3043" s="341"/>
      <c r="J3043" s="341"/>
      <c r="AH3043" s="221"/>
      <c r="AI3043" s="221"/>
      <c r="AJ3043" s="221"/>
      <c r="AK3043" s="221"/>
      <c r="AL3043" s="221"/>
      <c r="AM3043" s="221"/>
      <c r="AN3043" s="221"/>
      <c r="AO3043" s="221"/>
      <c r="AP3043" s="221"/>
      <c r="AQ3043" s="219"/>
      <c r="AR3043" s="219"/>
      <c r="AS3043" s="221"/>
      <c r="AT3043" s="221"/>
      <c r="AU3043" s="221"/>
      <c r="AV3043" s="221"/>
      <c r="AW3043" s="221"/>
      <c r="AX3043" s="221"/>
      <c r="AY3043" s="221"/>
      <c r="AZ3043" s="221"/>
    </row>
    <row r="3044" spans="1:52" x14ac:dyDescent="0.15">
      <c r="A3044" s="278"/>
      <c r="B3044" s="274"/>
      <c r="C3044" s="340"/>
      <c r="D3044" s="340"/>
      <c r="E3044" s="341"/>
      <c r="F3044" s="341"/>
      <c r="G3044" s="341"/>
      <c r="H3044" s="341"/>
      <c r="I3044" s="341"/>
      <c r="J3044" s="341"/>
      <c r="AH3044" s="221"/>
      <c r="AI3044" s="221"/>
      <c r="AJ3044" s="221"/>
      <c r="AK3044" s="221"/>
      <c r="AL3044" s="221"/>
      <c r="AM3044" s="221"/>
      <c r="AN3044" s="221"/>
      <c r="AO3044" s="221"/>
      <c r="AP3044" s="221"/>
      <c r="AQ3044" s="219"/>
      <c r="AR3044" s="219"/>
      <c r="AS3044" s="221"/>
      <c r="AT3044" s="221"/>
      <c r="AU3044" s="221"/>
      <c r="AV3044" s="221"/>
      <c r="AW3044" s="221"/>
      <c r="AX3044" s="221"/>
      <c r="AY3044" s="221"/>
      <c r="AZ3044" s="221"/>
    </row>
    <row r="3045" spans="1:52" x14ac:dyDescent="0.15">
      <c r="A3045" s="278"/>
      <c r="B3045" s="274"/>
      <c r="C3045" s="340"/>
      <c r="D3045" s="340"/>
      <c r="E3045" s="341"/>
      <c r="F3045" s="341"/>
      <c r="G3045" s="341"/>
      <c r="H3045" s="341"/>
      <c r="I3045" s="341"/>
      <c r="J3045" s="341"/>
      <c r="AH3045" s="221"/>
      <c r="AI3045" s="221"/>
      <c r="AJ3045" s="221"/>
      <c r="AK3045" s="221"/>
      <c r="AL3045" s="221"/>
      <c r="AM3045" s="221"/>
      <c r="AN3045" s="221"/>
      <c r="AO3045" s="221"/>
      <c r="AP3045" s="221"/>
      <c r="AQ3045" s="219"/>
      <c r="AR3045" s="219"/>
      <c r="AS3045" s="221"/>
      <c r="AT3045" s="221"/>
      <c r="AU3045" s="221"/>
      <c r="AV3045" s="221"/>
      <c r="AW3045" s="221"/>
      <c r="AX3045" s="221"/>
      <c r="AY3045" s="221"/>
      <c r="AZ3045" s="221"/>
    </row>
    <row r="3046" spans="1:52" x14ac:dyDescent="0.15">
      <c r="A3046" s="278"/>
      <c r="B3046" s="274"/>
      <c r="C3046" s="340"/>
      <c r="D3046" s="340"/>
      <c r="E3046" s="341"/>
      <c r="F3046" s="341"/>
      <c r="G3046" s="341"/>
      <c r="H3046" s="341"/>
      <c r="I3046" s="341"/>
      <c r="J3046" s="341"/>
      <c r="AH3046" s="221"/>
      <c r="AI3046" s="221"/>
      <c r="AJ3046" s="221"/>
      <c r="AK3046" s="221"/>
      <c r="AL3046" s="221"/>
      <c r="AM3046" s="221"/>
      <c r="AN3046" s="221"/>
      <c r="AO3046" s="221"/>
      <c r="AP3046" s="221"/>
      <c r="AQ3046" s="219"/>
      <c r="AR3046" s="219"/>
      <c r="AS3046" s="221"/>
      <c r="AT3046" s="221"/>
      <c r="AU3046" s="221"/>
      <c r="AV3046" s="221"/>
      <c r="AW3046" s="221"/>
      <c r="AX3046" s="221"/>
      <c r="AY3046" s="221"/>
      <c r="AZ3046" s="221"/>
    </row>
    <row r="3047" spans="1:52" x14ac:dyDescent="0.15">
      <c r="A3047" s="278"/>
      <c r="B3047" s="274"/>
      <c r="C3047" s="340"/>
      <c r="D3047" s="340"/>
      <c r="E3047" s="341"/>
      <c r="F3047" s="341"/>
      <c r="G3047" s="341"/>
      <c r="H3047" s="341"/>
      <c r="I3047" s="341"/>
      <c r="J3047" s="341"/>
      <c r="AH3047" s="221"/>
      <c r="AI3047" s="221"/>
      <c r="AJ3047" s="221"/>
      <c r="AK3047" s="221"/>
      <c r="AL3047" s="221"/>
      <c r="AM3047" s="221"/>
      <c r="AN3047" s="221"/>
      <c r="AO3047" s="221"/>
      <c r="AP3047" s="221"/>
      <c r="AQ3047" s="219"/>
      <c r="AR3047" s="219"/>
      <c r="AS3047" s="221"/>
      <c r="AT3047" s="221"/>
      <c r="AU3047" s="221"/>
      <c r="AV3047" s="221"/>
      <c r="AW3047" s="221"/>
      <c r="AX3047" s="221"/>
      <c r="AY3047" s="221"/>
      <c r="AZ3047" s="221"/>
    </row>
    <row r="3048" spans="1:52" x14ac:dyDescent="0.15">
      <c r="A3048" s="278"/>
      <c r="B3048" s="274"/>
      <c r="C3048" s="340"/>
      <c r="D3048" s="340"/>
      <c r="E3048" s="341"/>
      <c r="F3048" s="341"/>
      <c r="G3048" s="341"/>
      <c r="H3048" s="341"/>
      <c r="I3048" s="341"/>
      <c r="J3048" s="341"/>
      <c r="AH3048" s="221"/>
      <c r="AI3048" s="221"/>
      <c r="AJ3048" s="221"/>
      <c r="AK3048" s="221"/>
      <c r="AL3048" s="221"/>
      <c r="AM3048" s="221"/>
      <c r="AN3048" s="221"/>
      <c r="AO3048" s="221"/>
      <c r="AP3048" s="221"/>
      <c r="AQ3048" s="219"/>
      <c r="AR3048" s="219"/>
      <c r="AS3048" s="221"/>
      <c r="AT3048" s="221"/>
      <c r="AU3048" s="221"/>
      <c r="AV3048" s="221"/>
      <c r="AW3048" s="221"/>
      <c r="AX3048" s="221"/>
      <c r="AY3048" s="221"/>
      <c r="AZ3048" s="221"/>
    </row>
    <row r="3049" spans="1:52" x14ac:dyDescent="0.15">
      <c r="A3049" s="278"/>
      <c r="B3049" s="274"/>
      <c r="C3049" s="340"/>
      <c r="D3049" s="340"/>
      <c r="E3049" s="341"/>
      <c r="F3049" s="341"/>
      <c r="G3049" s="341"/>
      <c r="H3049" s="341"/>
      <c r="I3049" s="341"/>
      <c r="J3049" s="341"/>
      <c r="AH3049" s="221"/>
      <c r="AI3049" s="221"/>
      <c r="AJ3049" s="221"/>
      <c r="AK3049" s="221"/>
      <c r="AL3049" s="221"/>
      <c r="AM3049" s="221"/>
      <c r="AN3049" s="221"/>
      <c r="AO3049" s="221"/>
      <c r="AP3049" s="221"/>
      <c r="AQ3049" s="219"/>
      <c r="AR3049" s="219"/>
      <c r="AS3049" s="221"/>
      <c r="AT3049" s="221"/>
      <c r="AU3049" s="221"/>
      <c r="AV3049" s="221"/>
      <c r="AW3049" s="221"/>
      <c r="AX3049" s="221"/>
      <c r="AY3049" s="221"/>
      <c r="AZ3049" s="221"/>
    </row>
    <row r="3050" spans="1:52" x14ac:dyDescent="0.15">
      <c r="A3050" s="278"/>
      <c r="B3050" s="274"/>
      <c r="C3050" s="340"/>
      <c r="D3050" s="340"/>
      <c r="E3050" s="341"/>
      <c r="F3050" s="341"/>
      <c r="G3050" s="341"/>
      <c r="H3050" s="341"/>
      <c r="I3050" s="341"/>
      <c r="J3050" s="341"/>
      <c r="AH3050" s="221"/>
      <c r="AI3050" s="221"/>
      <c r="AJ3050" s="221"/>
      <c r="AK3050" s="221"/>
      <c r="AL3050" s="221"/>
      <c r="AM3050" s="221"/>
      <c r="AN3050" s="221"/>
      <c r="AO3050" s="221"/>
      <c r="AP3050" s="221"/>
      <c r="AQ3050" s="219"/>
      <c r="AR3050" s="219"/>
      <c r="AS3050" s="221"/>
      <c r="AT3050" s="221"/>
      <c r="AU3050" s="221"/>
      <c r="AV3050" s="221"/>
      <c r="AW3050" s="221"/>
      <c r="AX3050" s="221"/>
      <c r="AY3050" s="221"/>
      <c r="AZ3050" s="221"/>
    </row>
    <row r="3051" spans="1:52" x14ac:dyDescent="0.15">
      <c r="A3051" s="278"/>
      <c r="B3051" s="274"/>
      <c r="C3051" s="340"/>
      <c r="D3051" s="340"/>
      <c r="E3051" s="341"/>
      <c r="F3051" s="341"/>
      <c r="G3051" s="341"/>
      <c r="H3051" s="341"/>
      <c r="I3051" s="341"/>
      <c r="J3051" s="341"/>
      <c r="AH3051" s="221"/>
      <c r="AI3051" s="221"/>
      <c r="AJ3051" s="221"/>
      <c r="AK3051" s="221"/>
      <c r="AL3051" s="221"/>
      <c r="AM3051" s="221"/>
      <c r="AN3051" s="221"/>
      <c r="AO3051" s="221"/>
      <c r="AP3051" s="221"/>
      <c r="AQ3051" s="219"/>
      <c r="AR3051" s="219"/>
      <c r="AS3051" s="221"/>
      <c r="AT3051" s="221"/>
      <c r="AU3051" s="221"/>
      <c r="AV3051" s="221"/>
      <c r="AW3051" s="221"/>
      <c r="AX3051" s="221"/>
      <c r="AY3051" s="221"/>
      <c r="AZ3051" s="221"/>
    </row>
    <row r="3052" spans="1:52" x14ac:dyDescent="0.15">
      <c r="A3052" s="278"/>
      <c r="B3052" s="274"/>
      <c r="C3052" s="340"/>
      <c r="D3052" s="340"/>
      <c r="E3052" s="341"/>
      <c r="F3052" s="341"/>
      <c r="G3052" s="341"/>
      <c r="H3052" s="341"/>
      <c r="I3052" s="341"/>
      <c r="J3052" s="341"/>
      <c r="AH3052" s="221"/>
      <c r="AI3052" s="221"/>
      <c r="AJ3052" s="221"/>
      <c r="AK3052" s="221"/>
      <c r="AL3052" s="221"/>
      <c r="AM3052" s="221"/>
      <c r="AN3052" s="221"/>
      <c r="AO3052" s="221"/>
      <c r="AP3052" s="221"/>
      <c r="AQ3052" s="219"/>
      <c r="AR3052" s="219"/>
      <c r="AS3052" s="221"/>
      <c r="AT3052" s="221"/>
      <c r="AU3052" s="221"/>
      <c r="AV3052" s="221"/>
      <c r="AW3052" s="221"/>
      <c r="AX3052" s="221"/>
      <c r="AY3052" s="221"/>
      <c r="AZ3052" s="221"/>
    </row>
    <row r="3053" spans="1:52" x14ac:dyDescent="0.15">
      <c r="A3053" s="278"/>
      <c r="B3053" s="274"/>
      <c r="C3053" s="340"/>
      <c r="D3053" s="340"/>
      <c r="E3053" s="341"/>
      <c r="F3053" s="341"/>
      <c r="G3053" s="341"/>
      <c r="H3053" s="341"/>
      <c r="I3053" s="341"/>
      <c r="J3053" s="341"/>
      <c r="AH3053" s="221"/>
      <c r="AI3053" s="221"/>
      <c r="AJ3053" s="221"/>
      <c r="AK3053" s="221"/>
      <c r="AL3053" s="221"/>
      <c r="AM3053" s="221"/>
      <c r="AN3053" s="221"/>
      <c r="AO3053" s="221"/>
      <c r="AP3053" s="221"/>
      <c r="AQ3053" s="219"/>
      <c r="AR3053" s="219"/>
      <c r="AS3053" s="221"/>
      <c r="AT3053" s="221"/>
      <c r="AU3053" s="221"/>
      <c r="AV3053" s="221"/>
      <c r="AW3053" s="221"/>
      <c r="AX3053" s="221"/>
      <c r="AY3053" s="221"/>
      <c r="AZ3053" s="221"/>
    </row>
    <row r="3054" spans="1:52" x14ac:dyDescent="0.15">
      <c r="A3054" s="278"/>
      <c r="B3054" s="274"/>
      <c r="C3054" s="340"/>
      <c r="D3054" s="340"/>
      <c r="E3054" s="341"/>
      <c r="F3054" s="341"/>
      <c r="G3054" s="341"/>
      <c r="H3054" s="341"/>
      <c r="I3054" s="341"/>
      <c r="J3054" s="341"/>
      <c r="AH3054" s="221"/>
      <c r="AI3054" s="221"/>
      <c r="AJ3054" s="221"/>
      <c r="AK3054" s="221"/>
      <c r="AL3054" s="221"/>
      <c r="AM3054" s="221"/>
      <c r="AN3054" s="221"/>
      <c r="AO3054" s="221"/>
      <c r="AP3054" s="221"/>
      <c r="AQ3054" s="219"/>
      <c r="AR3054" s="219"/>
      <c r="AS3054" s="221"/>
      <c r="AT3054" s="221"/>
      <c r="AU3054" s="221"/>
      <c r="AV3054" s="221"/>
      <c r="AW3054" s="221"/>
      <c r="AX3054" s="221"/>
      <c r="AY3054" s="221"/>
      <c r="AZ3054" s="221"/>
    </row>
    <row r="3055" spans="1:52" x14ac:dyDescent="0.15">
      <c r="A3055" s="278"/>
      <c r="B3055" s="274"/>
      <c r="C3055" s="340"/>
      <c r="D3055" s="340"/>
      <c r="E3055" s="341"/>
      <c r="F3055" s="341"/>
      <c r="G3055" s="341"/>
      <c r="H3055" s="341"/>
      <c r="I3055" s="341"/>
      <c r="J3055" s="341"/>
      <c r="AH3055" s="221"/>
      <c r="AI3055" s="221"/>
      <c r="AJ3055" s="221"/>
      <c r="AK3055" s="221"/>
      <c r="AL3055" s="221"/>
      <c r="AM3055" s="221"/>
      <c r="AN3055" s="221"/>
      <c r="AO3055" s="221"/>
      <c r="AP3055" s="221"/>
      <c r="AQ3055" s="219"/>
      <c r="AR3055" s="219"/>
      <c r="AS3055" s="221"/>
      <c r="AT3055" s="221"/>
      <c r="AU3055" s="221"/>
      <c r="AV3055" s="221"/>
      <c r="AW3055" s="221"/>
      <c r="AX3055" s="221"/>
      <c r="AY3055" s="221"/>
      <c r="AZ3055" s="221"/>
    </row>
    <row r="3056" spans="1:52" x14ac:dyDescent="0.15">
      <c r="A3056" s="278"/>
      <c r="B3056" s="274"/>
      <c r="C3056" s="340"/>
      <c r="D3056" s="340"/>
      <c r="E3056" s="341"/>
      <c r="F3056" s="341"/>
      <c r="G3056" s="341"/>
      <c r="H3056" s="341"/>
      <c r="I3056" s="341"/>
      <c r="J3056" s="341"/>
      <c r="AH3056" s="221"/>
      <c r="AI3056" s="221"/>
      <c r="AJ3056" s="221"/>
      <c r="AK3056" s="221"/>
      <c r="AL3056" s="221"/>
      <c r="AM3056" s="221"/>
      <c r="AN3056" s="221"/>
      <c r="AO3056" s="221"/>
      <c r="AP3056" s="221"/>
      <c r="AQ3056" s="219"/>
      <c r="AR3056" s="219"/>
      <c r="AS3056" s="221"/>
      <c r="AT3056" s="221"/>
      <c r="AU3056" s="221"/>
      <c r="AV3056" s="221"/>
      <c r="AW3056" s="221"/>
      <c r="AX3056" s="221"/>
      <c r="AY3056" s="221"/>
      <c r="AZ3056" s="221"/>
    </row>
    <row r="3057" spans="1:52" x14ac:dyDescent="0.15">
      <c r="A3057" s="278"/>
      <c r="B3057" s="274"/>
      <c r="C3057" s="340"/>
      <c r="D3057" s="340"/>
      <c r="E3057" s="341"/>
      <c r="F3057" s="341"/>
      <c r="G3057" s="341"/>
      <c r="H3057" s="341"/>
      <c r="I3057" s="341"/>
      <c r="J3057" s="341"/>
      <c r="AH3057" s="221"/>
      <c r="AI3057" s="221"/>
      <c r="AJ3057" s="221"/>
      <c r="AK3057" s="221"/>
      <c r="AL3057" s="221"/>
      <c r="AM3057" s="221"/>
      <c r="AN3057" s="221"/>
      <c r="AO3057" s="221"/>
      <c r="AP3057" s="221"/>
      <c r="AQ3057" s="219"/>
      <c r="AR3057" s="219"/>
      <c r="AS3057" s="221"/>
      <c r="AT3057" s="221"/>
      <c r="AU3057" s="221"/>
      <c r="AV3057" s="221"/>
      <c r="AW3057" s="221"/>
      <c r="AX3057" s="221"/>
      <c r="AY3057" s="221"/>
      <c r="AZ3057" s="221"/>
    </row>
    <row r="3058" spans="1:52" x14ac:dyDescent="0.15">
      <c r="A3058" s="278"/>
      <c r="B3058" s="274"/>
      <c r="C3058" s="340"/>
      <c r="D3058" s="340"/>
      <c r="E3058" s="341"/>
      <c r="F3058" s="341"/>
      <c r="G3058" s="341"/>
      <c r="H3058" s="341"/>
      <c r="I3058" s="341"/>
      <c r="J3058" s="341"/>
      <c r="AH3058" s="221"/>
      <c r="AI3058" s="221"/>
      <c r="AJ3058" s="221"/>
      <c r="AK3058" s="221"/>
      <c r="AL3058" s="221"/>
      <c r="AM3058" s="221"/>
      <c r="AN3058" s="221"/>
      <c r="AO3058" s="221"/>
      <c r="AP3058" s="221"/>
      <c r="AQ3058" s="219"/>
      <c r="AR3058" s="219"/>
      <c r="AS3058" s="221"/>
      <c r="AT3058" s="221"/>
      <c r="AU3058" s="221"/>
      <c r="AV3058" s="221"/>
      <c r="AW3058" s="221"/>
      <c r="AX3058" s="221"/>
      <c r="AY3058" s="221"/>
      <c r="AZ3058" s="221"/>
    </row>
    <row r="3059" spans="1:52" x14ac:dyDescent="0.15">
      <c r="A3059" s="278"/>
      <c r="B3059" s="274"/>
      <c r="C3059" s="340"/>
      <c r="D3059" s="340"/>
      <c r="E3059" s="341"/>
      <c r="F3059" s="341"/>
      <c r="G3059" s="341"/>
      <c r="H3059" s="341"/>
      <c r="I3059" s="341"/>
      <c r="J3059" s="341"/>
      <c r="AH3059" s="221"/>
      <c r="AI3059" s="221"/>
      <c r="AJ3059" s="221"/>
      <c r="AK3059" s="221"/>
      <c r="AL3059" s="221"/>
      <c r="AM3059" s="221"/>
      <c r="AN3059" s="221"/>
      <c r="AO3059" s="221"/>
      <c r="AP3059" s="221"/>
      <c r="AQ3059" s="219"/>
      <c r="AR3059" s="219"/>
      <c r="AS3059" s="221"/>
      <c r="AT3059" s="221"/>
      <c r="AU3059" s="221"/>
      <c r="AV3059" s="221"/>
      <c r="AW3059" s="221"/>
      <c r="AX3059" s="221"/>
      <c r="AY3059" s="221"/>
      <c r="AZ3059" s="221"/>
    </row>
    <row r="3060" spans="1:52" x14ac:dyDescent="0.15">
      <c r="A3060" s="278"/>
      <c r="B3060" s="274"/>
      <c r="C3060" s="340"/>
      <c r="D3060" s="340"/>
      <c r="E3060" s="341"/>
      <c r="F3060" s="341"/>
      <c r="G3060" s="341"/>
      <c r="H3060" s="341"/>
      <c r="I3060" s="341"/>
      <c r="J3060" s="341"/>
      <c r="AH3060" s="221"/>
      <c r="AI3060" s="221"/>
      <c r="AJ3060" s="221"/>
      <c r="AK3060" s="221"/>
      <c r="AL3060" s="221"/>
      <c r="AM3060" s="221"/>
      <c r="AN3060" s="221"/>
      <c r="AO3060" s="221"/>
      <c r="AP3060" s="221"/>
      <c r="AQ3060" s="219"/>
      <c r="AR3060" s="219"/>
      <c r="AS3060" s="221"/>
      <c r="AT3060" s="221"/>
      <c r="AU3060" s="221"/>
      <c r="AV3060" s="221"/>
      <c r="AW3060" s="221"/>
      <c r="AX3060" s="221"/>
      <c r="AY3060" s="221"/>
      <c r="AZ3060" s="221"/>
    </row>
    <row r="3061" spans="1:52" x14ac:dyDescent="0.15">
      <c r="A3061" s="278"/>
      <c r="B3061" s="274"/>
      <c r="C3061" s="340"/>
      <c r="D3061" s="340"/>
      <c r="E3061" s="341"/>
      <c r="F3061" s="341"/>
      <c r="G3061" s="341"/>
      <c r="H3061" s="341"/>
      <c r="I3061" s="341"/>
      <c r="J3061" s="341"/>
      <c r="AH3061" s="221"/>
      <c r="AI3061" s="221"/>
      <c r="AJ3061" s="221"/>
      <c r="AK3061" s="221"/>
      <c r="AL3061" s="221"/>
      <c r="AM3061" s="221"/>
      <c r="AN3061" s="221"/>
      <c r="AO3061" s="221"/>
      <c r="AP3061" s="221"/>
      <c r="AQ3061" s="219"/>
      <c r="AR3061" s="219"/>
      <c r="AS3061" s="221"/>
      <c r="AT3061" s="221"/>
      <c r="AU3061" s="221"/>
      <c r="AV3061" s="221"/>
      <c r="AW3061" s="221"/>
      <c r="AX3061" s="221"/>
      <c r="AY3061" s="221"/>
      <c r="AZ3061" s="221"/>
    </row>
    <row r="3062" spans="1:52" x14ac:dyDescent="0.15">
      <c r="A3062" s="278"/>
      <c r="B3062" s="274"/>
      <c r="C3062" s="340"/>
      <c r="D3062" s="340"/>
      <c r="E3062" s="341"/>
      <c r="F3062" s="341"/>
      <c r="G3062" s="341"/>
      <c r="H3062" s="341"/>
      <c r="I3062" s="341"/>
      <c r="J3062" s="341"/>
      <c r="AH3062" s="221"/>
      <c r="AI3062" s="221"/>
      <c r="AJ3062" s="221"/>
      <c r="AK3062" s="221"/>
      <c r="AL3062" s="221"/>
      <c r="AM3062" s="221"/>
      <c r="AN3062" s="221"/>
      <c r="AO3062" s="221"/>
      <c r="AP3062" s="221"/>
      <c r="AQ3062" s="219"/>
      <c r="AR3062" s="219"/>
      <c r="AS3062" s="221"/>
      <c r="AT3062" s="221"/>
      <c r="AU3062" s="221"/>
      <c r="AV3062" s="221"/>
      <c r="AW3062" s="221"/>
      <c r="AX3062" s="221"/>
      <c r="AY3062" s="221"/>
      <c r="AZ3062" s="221"/>
    </row>
    <row r="3063" spans="1:52" x14ac:dyDescent="0.15">
      <c r="A3063" s="278"/>
      <c r="B3063" s="274"/>
      <c r="C3063" s="340"/>
      <c r="D3063" s="340"/>
      <c r="E3063" s="341"/>
      <c r="F3063" s="341"/>
      <c r="G3063" s="341"/>
      <c r="H3063" s="341"/>
      <c r="I3063" s="341"/>
      <c r="J3063" s="341"/>
      <c r="AH3063" s="221"/>
      <c r="AI3063" s="221"/>
      <c r="AJ3063" s="221"/>
      <c r="AK3063" s="221"/>
      <c r="AL3063" s="221"/>
      <c r="AM3063" s="221"/>
      <c r="AN3063" s="221"/>
      <c r="AO3063" s="221"/>
      <c r="AP3063" s="221"/>
      <c r="AQ3063" s="219"/>
      <c r="AR3063" s="219"/>
      <c r="AS3063" s="221"/>
      <c r="AT3063" s="221"/>
      <c r="AU3063" s="221"/>
      <c r="AV3063" s="221"/>
      <c r="AW3063" s="221"/>
      <c r="AX3063" s="221"/>
      <c r="AY3063" s="221"/>
      <c r="AZ3063" s="221"/>
    </row>
    <row r="3064" spans="1:52" x14ac:dyDescent="0.15">
      <c r="A3064" s="278"/>
      <c r="B3064" s="274"/>
      <c r="C3064" s="340"/>
      <c r="D3064" s="340"/>
      <c r="E3064" s="341"/>
      <c r="F3064" s="341"/>
      <c r="G3064" s="341"/>
      <c r="H3064" s="341"/>
      <c r="I3064" s="341"/>
      <c r="J3064" s="341"/>
      <c r="AH3064" s="221"/>
      <c r="AI3064" s="221"/>
      <c r="AJ3064" s="221"/>
      <c r="AK3064" s="221"/>
      <c r="AL3064" s="221"/>
      <c r="AM3064" s="221"/>
      <c r="AN3064" s="221"/>
      <c r="AO3064" s="221"/>
      <c r="AP3064" s="221"/>
      <c r="AQ3064" s="219"/>
      <c r="AR3064" s="219"/>
      <c r="AS3064" s="221"/>
      <c r="AT3064" s="221"/>
      <c r="AU3064" s="221"/>
      <c r="AV3064" s="221"/>
      <c r="AW3064" s="221"/>
      <c r="AX3064" s="221"/>
      <c r="AY3064" s="221"/>
      <c r="AZ3064" s="221"/>
    </row>
    <row r="3065" spans="1:52" x14ac:dyDescent="0.15">
      <c r="A3065" s="278"/>
      <c r="B3065" s="274"/>
      <c r="C3065" s="340"/>
      <c r="D3065" s="340"/>
      <c r="E3065" s="341"/>
      <c r="F3065" s="341"/>
      <c r="G3065" s="341"/>
      <c r="H3065" s="341"/>
      <c r="I3065" s="341"/>
      <c r="J3065" s="341"/>
      <c r="AH3065" s="221"/>
      <c r="AI3065" s="221"/>
      <c r="AJ3065" s="221"/>
      <c r="AK3065" s="221"/>
      <c r="AL3065" s="221"/>
      <c r="AM3065" s="221"/>
      <c r="AN3065" s="221"/>
      <c r="AO3065" s="221"/>
      <c r="AP3065" s="221"/>
      <c r="AQ3065" s="219"/>
      <c r="AR3065" s="219"/>
      <c r="AS3065" s="221"/>
      <c r="AT3065" s="221"/>
      <c r="AU3065" s="221"/>
      <c r="AV3065" s="221"/>
      <c r="AW3065" s="221"/>
      <c r="AX3065" s="221"/>
      <c r="AY3065" s="221"/>
      <c r="AZ3065" s="221"/>
    </row>
    <row r="3066" spans="1:52" x14ac:dyDescent="0.15">
      <c r="A3066" s="278"/>
      <c r="B3066" s="274"/>
      <c r="C3066" s="340"/>
      <c r="D3066" s="340"/>
      <c r="E3066" s="341"/>
      <c r="F3066" s="341"/>
      <c r="G3066" s="341"/>
      <c r="H3066" s="341"/>
      <c r="I3066" s="341"/>
      <c r="J3066" s="341"/>
      <c r="AH3066" s="221"/>
      <c r="AI3066" s="221"/>
      <c r="AJ3066" s="221"/>
      <c r="AK3066" s="221"/>
      <c r="AL3066" s="221"/>
      <c r="AM3066" s="221"/>
      <c r="AN3066" s="221"/>
      <c r="AO3066" s="221"/>
      <c r="AP3066" s="221"/>
      <c r="AQ3066" s="219"/>
      <c r="AR3066" s="219"/>
      <c r="AS3066" s="221"/>
      <c r="AT3066" s="221"/>
      <c r="AU3066" s="221"/>
      <c r="AV3066" s="221"/>
      <c r="AW3066" s="221"/>
      <c r="AX3066" s="221"/>
      <c r="AY3066" s="221"/>
      <c r="AZ3066" s="221"/>
    </row>
    <row r="3067" spans="1:52" x14ac:dyDescent="0.15">
      <c r="A3067" s="278"/>
      <c r="B3067" s="274"/>
      <c r="C3067" s="340"/>
      <c r="D3067" s="340"/>
      <c r="E3067" s="341"/>
      <c r="F3067" s="341"/>
      <c r="G3067" s="341"/>
      <c r="H3067" s="341"/>
      <c r="I3067" s="341"/>
      <c r="J3067" s="341"/>
      <c r="AH3067" s="221"/>
      <c r="AI3067" s="221"/>
      <c r="AJ3067" s="221"/>
      <c r="AK3067" s="221"/>
      <c r="AL3067" s="221"/>
      <c r="AM3067" s="221"/>
      <c r="AN3067" s="221"/>
      <c r="AO3067" s="221"/>
      <c r="AP3067" s="221"/>
      <c r="AQ3067" s="219"/>
      <c r="AR3067" s="219"/>
      <c r="AS3067" s="221"/>
      <c r="AT3067" s="221"/>
      <c r="AU3067" s="221"/>
      <c r="AV3067" s="221"/>
      <c r="AW3067" s="221"/>
      <c r="AX3067" s="221"/>
      <c r="AY3067" s="221"/>
      <c r="AZ3067" s="221"/>
    </row>
    <row r="3068" spans="1:52" x14ac:dyDescent="0.15">
      <c r="A3068" s="278"/>
      <c r="B3068" s="274"/>
      <c r="C3068" s="340"/>
      <c r="D3068" s="340"/>
      <c r="E3068" s="341"/>
      <c r="F3068" s="341"/>
      <c r="G3068" s="341"/>
      <c r="H3068" s="341"/>
      <c r="I3068" s="341"/>
      <c r="J3068" s="341"/>
      <c r="AH3068" s="221"/>
      <c r="AI3068" s="221"/>
      <c r="AJ3068" s="221"/>
      <c r="AK3068" s="221"/>
      <c r="AL3068" s="221"/>
      <c r="AM3068" s="221"/>
      <c r="AN3068" s="221"/>
      <c r="AO3068" s="221"/>
      <c r="AP3068" s="221"/>
      <c r="AQ3068" s="219"/>
      <c r="AR3068" s="219"/>
      <c r="AS3068" s="221"/>
      <c r="AT3068" s="221"/>
      <c r="AU3068" s="221"/>
      <c r="AV3068" s="221"/>
      <c r="AW3068" s="221"/>
      <c r="AX3068" s="221"/>
      <c r="AY3068" s="221"/>
      <c r="AZ3068" s="221"/>
    </row>
    <row r="3069" spans="1:52" x14ac:dyDescent="0.15">
      <c r="A3069" s="278"/>
      <c r="B3069" s="274"/>
      <c r="C3069" s="340"/>
      <c r="D3069" s="340"/>
      <c r="E3069" s="341"/>
      <c r="F3069" s="341"/>
      <c r="G3069" s="341"/>
      <c r="H3069" s="341"/>
      <c r="I3069" s="341"/>
      <c r="J3069" s="341"/>
      <c r="AH3069" s="221"/>
      <c r="AI3069" s="221"/>
      <c r="AJ3069" s="221"/>
      <c r="AK3069" s="221"/>
      <c r="AL3069" s="221"/>
      <c r="AM3069" s="221"/>
      <c r="AN3069" s="221"/>
      <c r="AO3069" s="221"/>
      <c r="AP3069" s="221"/>
      <c r="AQ3069" s="219"/>
      <c r="AR3069" s="219"/>
      <c r="AS3069" s="221"/>
      <c r="AT3069" s="221"/>
      <c r="AU3069" s="221"/>
      <c r="AV3069" s="221"/>
      <c r="AW3069" s="221"/>
      <c r="AX3069" s="221"/>
      <c r="AY3069" s="221"/>
      <c r="AZ3069" s="221"/>
    </row>
    <row r="3070" spans="1:52" x14ac:dyDescent="0.15">
      <c r="A3070" s="278"/>
      <c r="B3070" s="274"/>
      <c r="C3070" s="340"/>
      <c r="D3070" s="340"/>
      <c r="E3070" s="341"/>
      <c r="F3070" s="341"/>
      <c r="G3070" s="341"/>
      <c r="H3070" s="341"/>
      <c r="I3070" s="341"/>
      <c r="J3070" s="341"/>
      <c r="AH3070" s="221"/>
      <c r="AI3070" s="221"/>
      <c r="AJ3070" s="221"/>
      <c r="AK3070" s="221"/>
      <c r="AL3070" s="221"/>
      <c r="AM3070" s="221"/>
      <c r="AN3070" s="221"/>
      <c r="AO3070" s="221"/>
      <c r="AP3070" s="221"/>
      <c r="AQ3070" s="219"/>
      <c r="AR3070" s="219"/>
      <c r="AS3070" s="221"/>
      <c r="AT3070" s="221"/>
      <c r="AU3070" s="221"/>
      <c r="AV3070" s="221"/>
      <c r="AW3070" s="221"/>
      <c r="AX3070" s="221"/>
      <c r="AY3070" s="221"/>
      <c r="AZ3070" s="221"/>
    </row>
    <row r="3071" spans="1:52" x14ac:dyDescent="0.15">
      <c r="A3071" s="278"/>
      <c r="B3071" s="274"/>
      <c r="C3071" s="340"/>
      <c r="D3071" s="340"/>
      <c r="E3071" s="341"/>
      <c r="F3071" s="341"/>
      <c r="G3071" s="341"/>
      <c r="H3071" s="341"/>
      <c r="I3071" s="341"/>
      <c r="J3071" s="341"/>
      <c r="AH3071" s="221"/>
      <c r="AI3071" s="221"/>
      <c r="AJ3071" s="221"/>
      <c r="AK3071" s="221"/>
      <c r="AL3071" s="221"/>
      <c r="AM3071" s="221"/>
      <c r="AN3071" s="221"/>
      <c r="AO3071" s="221"/>
      <c r="AP3071" s="221"/>
      <c r="AQ3071" s="219"/>
      <c r="AR3071" s="219"/>
      <c r="AS3071" s="221"/>
      <c r="AT3071" s="221"/>
      <c r="AU3071" s="221"/>
      <c r="AV3071" s="221"/>
      <c r="AW3071" s="221"/>
      <c r="AX3071" s="221"/>
      <c r="AY3071" s="221"/>
      <c r="AZ3071" s="221"/>
    </row>
    <row r="3072" spans="1:52" x14ac:dyDescent="0.15">
      <c r="A3072" s="278"/>
      <c r="B3072" s="274"/>
      <c r="C3072" s="340"/>
      <c r="D3072" s="340"/>
      <c r="E3072" s="341"/>
      <c r="F3072" s="341"/>
      <c r="G3072" s="341"/>
      <c r="H3072" s="341"/>
      <c r="I3072" s="341"/>
      <c r="J3072" s="341"/>
      <c r="AH3072" s="221"/>
      <c r="AI3072" s="221"/>
      <c r="AJ3072" s="221"/>
      <c r="AK3072" s="221"/>
      <c r="AL3072" s="221"/>
      <c r="AM3072" s="221"/>
      <c r="AN3072" s="221"/>
      <c r="AO3072" s="221"/>
      <c r="AP3072" s="221"/>
      <c r="AQ3072" s="219"/>
      <c r="AR3072" s="219"/>
      <c r="AS3072" s="221"/>
      <c r="AT3072" s="221"/>
      <c r="AU3072" s="221"/>
      <c r="AV3072" s="221"/>
      <c r="AW3072" s="221"/>
      <c r="AX3072" s="221"/>
      <c r="AY3072" s="221"/>
      <c r="AZ3072" s="221"/>
    </row>
    <row r="3073" spans="1:52" x14ac:dyDescent="0.15">
      <c r="A3073" s="278"/>
      <c r="B3073" s="274"/>
      <c r="C3073" s="340"/>
      <c r="D3073" s="340"/>
      <c r="E3073" s="341"/>
      <c r="F3073" s="341"/>
      <c r="G3073" s="341"/>
      <c r="H3073" s="341"/>
      <c r="I3073" s="341"/>
      <c r="J3073" s="341"/>
      <c r="AH3073" s="221"/>
      <c r="AI3073" s="221"/>
      <c r="AJ3073" s="221"/>
      <c r="AK3073" s="221"/>
      <c r="AL3073" s="221"/>
      <c r="AM3073" s="221"/>
      <c r="AN3073" s="221"/>
      <c r="AO3073" s="221"/>
      <c r="AP3073" s="221"/>
      <c r="AQ3073" s="219"/>
      <c r="AR3073" s="219"/>
      <c r="AS3073" s="221"/>
      <c r="AT3073" s="221"/>
      <c r="AU3073" s="221"/>
      <c r="AV3073" s="221"/>
      <c r="AW3073" s="221"/>
      <c r="AX3073" s="221"/>
      <c r="AY3073" s="221"/>
      <c r="AZ3073" s="221"/>
    </row>
    <row r="3074" spans="1:52" x14ac:dyDescent="0.15">
      <c r="A3074" s="278"/>
      <c r="B3074" s="274"/>
      <c r="C3074" s="340"/>
      <c r="D3074" s="340"/>
      <c r="E3074" s="341"/>
      <c r="F3074" s="341"/>
      <c r="G3074" s="341"/>
      <c r="H3074" s="341"/>
      <c r="I3074" s="341"/>
      <c r="J3074" s="341"/>
      <c r="AH3074" s="221"/>
      <c r="AI3074" s="221"/>
      <c r="AJ3074" s="221"/>
      <c r="AK3074" s="221"/>
      <c r="AL3074" s="221"/>
      <c r="AM3074" s="221"/>
      <c r="AN3074" s="221"/>
      <c r="AO3074" s="221"/>
      <c r="AP3074" s="221"/>
      <c r="AQ3074" s="219"/>
      <c r="AR3074" s="219"/>
      <c r="AS3074" s="221"/>
      <c r="AT3074" s="221"/>
      <c r="AU3074" s="221"/>
      <c r="AV3074" s="221"/>
      <c r="AW3074" s="221"/>
      <c r="AX3074" s="221"/>
      <c r="AY3074" s="221"/>
      <c r="AZ3074" s="221"/>
    </row>
    <row r="3075" spans="1:52" x14ac:dyDescent="0.15">
      <c r="A3075" s="278"/>
      <c r="B3075" s="274"/>
      <c r="C3075" s="340"/>
      <c r="D3075" s="340"/>
      <c r="E3075" s="341"/>
      <c r="F3075" s="341"/>
      <c r="G3075" s="341"/>
      <c r="H3075" s="341"/>
      <c r="I3075" s="341"/>
      <c r="J3075" s="341"/>
      <c r="AH3075" s="221"/>
      <c r="AI3075" s="221"/>
      <c r="AJ3075" s="221"/>
      <c r="AK3075" s="221"/>
      <c r="AL3075" s="221"/>
      <c r="AM3075" s="221"/>
      <c r="AN3075" s="221"/>
      <c r="AO3075" s="221"/>
      <c r="AP3075" s="221"/>
      <c r="AQ3075" s="219"/>
      <c r="AR3075" s="219"/>
      <c r="AS3075" s="221"/>
      <c r="AT3075" s="221"/>
      <c r="AU3075" s="221"/>
      <c r="AV3075" s="221"/>
      <c r="AW3075" s="221"/>
      <c r="AX3075" s="221"/>
      <c r="AY3075" s="221"/>
      <c r="AZ3075" s="221"/>
    </row>
    <row r="3076" spans="1:52" x14ac:dyDescent="0.15">
      <c r="A3076" s="278"/>
      <c r="B3076" s="274"/>
      <c r="C3076" s="340"/>
      <c r="D3076" s="340"/>
      <c r="E3076" s="341"/>
      <c r="F3076" s="341"/>
      <c r="G3076" s="341"/>
      <c r="H3076" s="341"/>
      <c r="I3076" s="341"/>
      <c r="J3076" s="341"/>
      <c r="AH3076" s="221"/>
      <c r="AI3076" s="221"/>
      <c r="AJ3076" s="221"/>
      <c r="AK3076" s="221"/>
      <c r="AL3076" s="221"/>
      <c r="AM3076" s="221"/>
      <c r="AN3076" s="221"/>
      <c r="AO3076" s="221"/>
      <c r="AP3076" s="221"/>
      <c r="AQ3076" s="219"/>
      <c r="AR3076" s="219"/>
      <c r="AS3076" s="221"/>
      <c r="AT3076" s="221"/>
      <c r="AU3076" s="221"/>
      <c r="AV3076" s="221"/>
      <c r="AW3076" s="221"/>
      <c r="AX3076" s="221"/>
      <c r="AY3076" s="221"/>
      <c r="AZ3076" s="221"/>
    </row>
    <row r="3077" spans="1:52" x14ac:dyDescent="0.15">
      <c r="A3077" s="278"/>
      <c r="B3077" s="274"/>
      <c r="C3077" s="340"/>
      <c r="D3077" s="340"/>
      <c r="E3077" s="341"/>
      <c r="F3077" s="341"/>
      <c r="G3077" s="341"/>
      <c r="H3077" s="341"/>
      <c r="I3077" s="341"/>
      <c r="J3077" s="341"/>
      <c r="AH3077" s="221"/>
      <c r="AI3077" s="221"/>
      <c r="AJ3077" s="221"/>
      <c r="AK3077" s="221"/>
      <c r="AL3077" s="221"/>
      <c r="AM3077" s="221"/>
      <c r="AN3077" s="221"/>
      <c r="AO3077" s="221"/>
      <c r="AP3077" s="221"/>
      <c r="AQ3077" s="219"/>
      <c r="AR3077" s="219"/>
      <c r="AS3077" s="221"/>
      <c r="AT3077" s="221"/>
      <c r="AU3077" s="221"/>
      <c r="AV3077" s="221"/>
      <c r="AW3077" s="221"/>
      <c r="AX3077" s="221"/>
      <c r="AY3077" s="221"/>
      <c r="AZ3077" s="221"/>
    </row>
    <row r="3078" spans="1:52" x14ac:dyDescent="0.15">
      <c r="A3078" s="278"/>
      <c r="B3078" s="274"/>
      <c r="C3078" s="340"/>
      <c r="D3078" s="340"/>
      <c r="E3078" s="341"/>
      <c r="F3078" s="341"/>
      <c r="G3078" s="341"/>
      <c r="H3078" s="341"/>
      <c r="I3078" s="341"/>
      <c r="J3078" s="341"/>
      <c r="AH3078" s="221"/>
      <c r="AI3078" s="221"/>
      <c r="AJ3078" s="221"/>
      <c r="AK3078" s="221"/>
      <c r="AL3078" s="221"/>
      <c r="AM3078" s="221"/>
      <c r="AN3078" s="221"/>
      <c r="AO3078" s="221"/>
      <c r="AP3078" s="221"/>
      <c r="AQ3078" s="219"/>
      <c r="AR3078" s="219"/>
      <c r="AS3078" s="221"/>
      <c r="AT3078" s="221"/>
      <c r="AU3078" s="221"/>
      <c r="AV3078" s="221"/>
      <c r="AW3078" s="221"/>
      <c r="AX3078" s="221"/>
      <c r="AY3078" s="221"/>
      <c r="AZ3078" s="221"/>
    </row>
    <row r="3079" spans="1:52" x14ac:dyDescent="0.15">
      <c r="A3079" s="278"/>
      <c r="B3079" s="274"/>
      <c r="C3079" s="340"/>
      <c r="D3079" s="340"/>
      <c r="E3079" s="341"/>
      <c r="F3079" s="341"/>
      <c r="G3079" s="341"/>
      <c r="H3079" s="341"/>
      <c r="I3079" s="341"/>
      <c r="J3079" s="341"/>
      <c r="AH3079" s="221"/>
      <c r="AI3079" s="221"/>
      <c r="AJ3079" s="221"/>
      <c r="AK3079" s="221"/>
      <c r="AL3079" s="221"/>
      <c r="AM3079" s="221"/>
      <c r="AN3079" s="221"/>
      <c r="AO3079" s="221"/>
      <c r="AP3079" s="221"/>
      <c r="AQ3079" s="219"/>
      <c r="AR3079" s="219"/>
      <c r="AS3079" s="221"/>
      <c r="AT3079" s="221"/>
      <c r="AU3079" s="221"/>
      <c r="AV3079" s="221"/>
      <c r="AW3079" s="221"/>
      <c r="AX3079" s="221"/>
      <c r="AY3079" s="221"/>
      <c r="AZ3079" s="221"/>
    </row>
    <row r="3080" spans="1:52" x14ac:dyDescent="0.15">
      <c r="A3080" s="278"/>
      <c r="B3080" s="274"/>
      <c r="C3080" s="340"/>
      <c r="D3080" s="340"/>
      <c r="E3080" s="341"/>
      <c r="F3080" s="341"/>
      <c r="G3080" s="341"/>
      <c r="H3080" s="341"/>
      <c r="I3080" s="341"/>
      <c r="J3080" s="341"/>
      <c r="AH3080" s="221"/>
      <c r="AI3080" s="221"/>
      <c r="AJ3080" s="221"/>
      <c r="AK3080" s="221"/>
      <c r="AL3080" s="221"/>
      <c r="AM3080" s="221"/>
      <c r="AN3080" s="221"/>
      <c r="AO3080" s="221"/>
      <c r="AP3080" s="221"/>
      <c r="AQ3080" s="219"/>
      <c r="AR3080" s="219"/>
      <c r="AS3080" s="221"/>
      <c r="AT3080" s="221"/>
      <c r="AU3080" s="221"/>
      <c r="AV3080" s="221"/>
      <c r="AW3080" s="221"/>
      <c r="AX3080" s="221"/>
      <c r="AY3080" s="221"/>
      <c r="AZ3080" s="221"/>
    </row>
    <row r="3081" spans="1:52" x14ac:dyDescent="0.15">
      <c r="A3081" s="278"/>
      <c r="B3081" s="274"/>
      <c r="C3081" s="340"/>
      <c r="D3081" s="340"/>
      <c r="E3081" s="341"/>
      <c r="F3081" s="341"/>
      <c r="G3081" s="341"/>
      <c r="H3081" s="341"/>
      <c r="I3081" s="341"/>
      <c r="J3081" s="341"/>
      <c r="AH3081" s="221"/>
      <c r="AI3081" s="221"/>
      <c r="AJ3081" s="221"/>
      <c r="AK3081" s="221"/>
      <c r="AL3081" s="221"/>
      <c r="AM3081" s="221"/>
      <c r="AN3081" s="221"/>
      <c r="AO3081" s="221"/>
      <c r="AP3081" s="221"/>
      <c r="AQ3081" s="219"/>
      <c r="AR3081" s="219"/>
      <c r="AS3081" s="221"/>
      <c r="AT3081" s="221"/>
      <c r="AU3081" s="221"/>
      <c r="AV3081" s="221"/>
      <c r="AW3081" s="221"/>
      <c r="AX3081" s="221"/>
      <c r="AY3081" s="221"/>
      <c r="AZ3081" s="221"/>
    </row>
    <row r="3082" spans="1:52" x14ac:dyDescent="0.15">
      <c r="A3082" s="278"/>
      <c r="B3082" s="274"/>
      <c r="C3082" s="340"/>
      <c r="D3082" s="340"/>
      <c r="E3082" s="341"/>
      <c r="F3082" s="341"/>
      <c r="G3082" s="341"/>
      <c r="H3082" s="341"/>
      <c r="I3082" s="341"/>
      <c r="J3082" s="341"/>
      <c r="AH3082" s="221"/>
      <c r="AI3082" s="221"/>
      <c r="AJ3082" s="221"/>
      <c r="AK3082" s="221"/>
      <c r="AL3082" s="221"/>
      <c r="AM3082" s="221"/>
      <c r="AN3082" s="221"/>
      <c r="AO3082" s="221"/>
      <c r="AP3082" s="221"/>
      <c r="AQ3082" s="219"/>
      <c r="AR3082" s="219"/>
      <c r="AS3082" s="221"/>
      <c r="AT3082" s="221"/>
      <c r="AU3082" s="221"/>
      <c r="AV3082" s="221"/>
      <c r="AW3082" s="221"/>
      <c r="AX3082" s="221"/>
      <c r="AY3082" s="221"/>
      <c r="AZ3082" s="221"/>
    </row>
    <row r="3083" spans="1:52" x14ac:dyDescent="0.15">
      <c r="A3083" s="278"/>
      <c r="B3083" s="274"/>
      <c r="C3083" s="340"/>
      <c r="D3083" s="340"/>
      <c r="E3083" s="341"/>
      <c r="F3083" s="341"/>
      <c r="G3083" s="341"/>
      <c r="H3083" s="341"/>
      <c r="I3083" s="341"/>
      <c r="J3083" s="341"/>
      <c r="AH3083" s="221"/>
      <c r="AI3083" s="221"/>
      <c r="AJ3083" s="221"/>
      <c r="AK3083" s="221"/>
      <c r="AL3083" s="221"/>
      <c r="AM3083" s="221"/>
      <c r="AN3083" s="221"/>
      <c r="AO3083" s="221"/>
      <c r="AP3083" s="221"/>
      <c r="AQ3083" s="219"/>
      <c r="AR3083" s="219"/>
      <c r="AS3083" s="221"/>
      <c r="AT3083" s="221"/>
      <c r="AU3083" s="221"/>
      <c r="AV3083" s="221"/>
      <c r="AW3083" s="221"/>
      <c r="AX3083" s="221"/>
      <c r="AY3083" s="221"/>
      <c r="AZ3083" s="221"/>
    </row>
    <row r="3084" spans="1:52" x14ac:dyDescent="0.15">
      <c r="A3084" s="278"/>
      <c r="B3084" s="274"/>
      <c r="C3084" s="340"/>
      <c r="D3084" s="340"/>
      <c r="E3084" s="341"/>
      <c r="F3084" s="341"/>
      <c r="G3084" s="341"/>
      <c r="H3084" s="341"/>
      <c r="I3084" s="341"/>
      <c r="J3084" s="341"/>
      <c r="AH3084" s="221"/>
      <c r="AI3084" s="221"/>
      <c r="AJ3084" s="221"/>
      <c r="AK3084" s="221"/>
      <c r="AL3084" s="221"/>
      <c r="AM3084" s="221"/>
      <c r="AN3084" s="221"/>
      <c r="AO3084" s="221"/>
      <c r="AP3084" s="221"/>
      <c r="AQ3084" s="219"/>
      <c r="AR3084" s="219"/>
      <c r="AS3084" s="221"/>
      <c r="AT3084" s="221"/>
      <c r="AU3084" s="221"/>
      <c r="AV3084" s="221"/>
      <c r="AW3084" s="221"/>
      <c r="AX3084" s="221"/>
      <c r="AY3084" s="221"/>
      <c r="AZ3084" s="221"/>
    </row>
    <row r="3085" spans="1:52" x14ac:dyDescent="0.15">
      <c r="A3085" s="278"/>
      <c r="B3085" s="274"/>
      <c r="C3085" s="340"/>
      <c r="D3085" s="340"/>
      <c r="E3085" s="341"/>
      <c r="F3085" s="341"/>
      <c r="G3085" s="341"/>
      <c r="H3085" s="341"/>
      <c r="I3085" s="341"/>
      <c r="J3085" s="341"/>
      <c r="AH3085" s="221"/>
      <c r="AI3085" s="221"/>
      <c r="AJ3085" s="221"/>
      <c r="AK3085" s="221"/>
      <c r="AL3085" s="221"/>
      <c r="AM3085" s="221"/>
      <c r="AN3085" s="221"/>
      <c r="AO3085" s="221"/>
      <c r="AP3085" s="221"/>
      <c r="AQ3085" s="219"/>
      <c r="AR3085" s="219"/>
      <c r="AS3085" s="221"/>
      <c r="AT3085" s="221"/>
      <c r="AU3085" s="221"/>
      <c r="AV3085" s="221"/>
      <c r="AW3085" s="221"/>
      <c r="AX3085" s="221"/>
      <c r="AY3085" s="221"/>
      <c r="AZ3085" s="221"/>
    </row>
    <row r="3086" spans="1:52" x14ac:dyDescent="0.15">
      <c r="A3086" s="278"/>
      <c r="B3086" s="274"/>
      <c r="C3086" s="340"/>
      <c r="D3086" s="340"/>
      <c r="E3086" s="341"/>
      <c r="F3086" s="341"/>
      <c r="G3086" s="341"/>
      <c r="H3086" s="341"/>
      <c r="I3086" s="341"/>
      <c r="J3086" s="341"/>
      <c r="AH3086" s="221"/>
      <c r="AI3086" s="221"/>
      <c r="AJ3086" s="221"/>
      <c r="AK3086" s="221"/>
      <c r="AL3086" s="221"/>
      <c r="AM3086" s="221"/>
      <c r="AN3086" s="221"/>
      <c r="AO3086" s="221"/>
      <c r="AP3086" s="221"/>
      <c r="AQ3086" s="219"/>
      <c r="AR3086" s="219"/>
      <c r="AS3086" s="221"/>
      <c r="AT3086" s="221"/>
      <c r="AU3086" s="221"/>
      <c r="AV3086" s="221"/>
      <c r="AW3086" s="221"/>
      <c r="AX3086" s="221"/>
      <c r="AY3086" s="221"/>
      <c r="AZ3086" s="221"/>
    </row>
    <row r="3087" spans="1:52" x14ac:dyDescent="0.15">
      <c r="A3087" s="278"/>
      <c r="B3087" s="274"/>
      <c r="C3087" s="340"/>
      <c r="D3087" s="340"/>
      <c r="E3087" s="341"/>
      <c r="F3087" s="341"/>
      <c r="G3087" s="341"/>
      <c r="H3087" s="341"/>
      <c r="I3087" s="341"/>
      <c r="J3087" s="341"/>
      <c r="AH3087" s="221"/>
      <c r="AI3087" s="221"/>
      <c r="AJ3087" s="221"/>
      <c r="AK3087" s="221"/>
      <c r="AL3087" s="221"/>
      <c r="AM3087" s="221"/>
      <c r="AN3087" s="221"/>
      <c r="AO3087" s="221"/>
      <c r="AP3087" s="221"/>
      <c r="AQ3087" s="219"/>
      <c r="AR3087" s="219"/>
      <c r="AS3087" s="221"/>
      <c r="AT3087" s="221"/>
      <c r="AU3087" s="221"/>
      <c r="AV3087" s="221"/>
      <c r="AW3087" s="221"/>
      <c r="AX3087" s="221"/>
      <c r="AY3087" s="221"/>
      <c r="AZ3087" s="221"/>
    </row>
    <row r="3088" spans="1:52" x14ac:dyDescent="0.15">
      <c r="A3088" s="278"/>
      <c r="B3088" s="274"/>
      <c r="C3088" s="340"/>
      <c r="D3088" s="340"/>
      <c r="E3088" s="341"/>
      <c r="F3088" s="341"/>
      <c r="G3088" s="341"/>
      <c r="H3088" s="341"/>
      <c r="I3088" s="341"/>
      <c r="J3088" s="341"/>
      <c r="AH3088" s="221"/>
      <c r="AI3088" s="221"/>
      <c r="AJ3088" s="221"/>
      <c r="AK3088" s="221"/>
      <c r="AL3088" s="221"/>
      <c r="AM3088" s="221"/>
      <c r="AN3088" s="221"/>
      <c r="AO3088" s="221"/>
      <c r="AP3088" s="221"/>
      <c r="AQ3088" s="219"/>
      <c r="AR3088" s="219"/>
      <c r="AS3088" s="221"/>
      <c r="AT3088" s="221"/>
      <c r="AU3088" s="221"/>
      <c r="AV3088" s="221"/>
      <c r="AW3088" s="221"/>
      <c r="AX3088" s="221"/>
      <c r="AY3088" s="221"/>
      <c r="AZ3088" s="221"/>
    </row>
    <row r="3089" spans="1:52" x14ac:dyDescent="0.15">
      <c r="A3089" s="278"/>
      <c r="B3089" s="274"/>
      <c r="C3089" s="340"/>
      <c r="D3089" s="340"/>
      <c r="E3089" s="341"/>
      <c r="F3089" s="341"/>
      <c r="G3089" s="341"/>
      <c r="H3089" s="341"/>
      <c r="I3089" s="341"/>
      <c r="J3089" s="341"/>
      <c r="AH3089" s="221"/>
      <c r="AI3089" s="221"/>
      <c r="AJ3089" s="221"/>
      <c r="AK3089" s="221"/>
      <c r="AL3089" s="221"/>
      <c r="AM3089" s="221"/>
      <c r="AN3089" s="221"/>
      <c r="AO3089" s="221"/>
      <c r="AP3089" s="221"/>
      <c r="AQ3089" s="219"/>
      <c r="AR3089" s="219"/>
      <c r="AS3089" s="221"/>
      <c r="AT3089" s="221"/>
      <c r="AU3089" s="221"/>
      <c r="AV3089" s="221"/>
      <c r="AW3089" s="221"/>
      <c r="AX3089" s="221"/>
      <c r="AY3089" s="221"/>
      <c r="AZ3089" s="221"/>
    </row>
    <row r="3090" spans="1:52" x14ac:dyDescent="0.15">
      <c r="A3090" s="278"/>
      <c r="B3090" s="274"/>
      <c r="C3090" s="340"/>
      <c r="D3090" s="340"/>
      <c r="E3090" s="341"/>
      <c r="F3090" s="341"/>
      <c r="G3090" s="341"/>
      <c r="H3090" s="341"/>
      <c r="I3090" s="341"/>
      <c r="J3090" s="341"/>
      <c r="AH3090" s="221"/>
      <c r="AI3090" s="221"/>
      <c r="AJ3090" s="221"/>
      <c r="AK3090" s="221"/>
      <c r="AL3090" s="221"/>
      <c r="AM3090" s="221"/>
      <c r="AN3090" s="221"/>
      <c r="AO3090" s="221"/>
      <c r="AP3090" s="221"/>
      <c r="AQ3090" s="219"/>
      <c r="AR3090" s="219"/>
      <c r="AS3090" s="221"/>
      <c r="AT3090" s="221"/>
      <c r="AU3090" s="221"/>
      <c r="AV3090" s="221"/>
      <c r="AW3090" s="221"/>
      <c r="AX3090" s="221"/>
      <c r="AY3090" s="221"/>
      <c r="AZ3090" s="221"/>
    </row>
    <row r="3091" spans="1:52" x14ac:dyDescent="0.15">
      <c r="A3091" s="278"/>
      <c r="B3091" s="274"/>
      <c r="C3091" s="340"/>
      <c r="D3091" s="340"/>
      <c r="E3091" s="341"/>
      <c r="F3091" s="341"/>
      <c r="G3091" s="341"/>
      <c r="H3091" s="341"/>
      <c r="I3091" s="341"/>
      <c r="J3091" s="341"/>
      <c r="AH3091" s="221"/>
      <c r="AI3091" s="221"/>
      <c r="AJ3091" s="221"/>
      <c r="AK3091" s="221"/>
      <c r="AL3091" s="221"/>
      <c r="AM3091" s="221"/>
      <c r="AN3091" s="221"/>
      <c r="AO3091" s="221"/>
      <c r="AP3091" s="221"/>
      <c r="AQ3091" s="219"/>
      <c r="AR3091" s="219"/>
      <c r="AS3091" s="221"/>
      <c r="AT3091" s="221"/>
      <c r="AU3091" s="221"/>
      <c r="AV3091" s="221"/>
      <c r="AW3091" s="221"/>
      <c r="AX3091" s="221"/>
      <c r="AY3091" s="221"/>
      <c r="AZ3091" s="221"/>
    </row>
    <row r="3092" spans="1:52" x14ac:dyDescent="0.15">
      <c r="A3092" s="278"/>
      <c r="B3092" s="274"/>
      <c r="C3092" s="340"/>
      <c r="D3092" s="340"/>
      <c r="E3092" s="341"/>
      <c r="F3092" s="341"/>
      <c r="G3092" s="341"/>
      <c r="H3092" s="341"/>
      <c r="I3092" s="341"/>
      <c r="J3092" s="341"/>
      <c r="AH3092" s="221"/>
      <c r="AI3092" s="221"/>
      <c r="AJ3092" s="221"/>
      <c r="AK3092" s="221"/>
      <c r="AL3092" s="221"/>
      <c r="AM3092" s="221"/>
      <c r="AN3092" s="221"/>
      <c r="AO3092" s="221"/>
      <c r="AP3092" s="221"/>
      <c r="AQ3092" s="219"/>
      <c r="AR3092" s="219"/>
      <c r="AS3092" s="221"/>
      <c r="AT3092" s="221"/>
      <c r="AU3092" s="221"/>
      <c r="AV3092" s="221"/>
      <c r="AW3092" s="221"/>
      <c r="AX3092" s="221"/>
      <c r="AY3092" s="221"/>
      <c r="AZ3092" s="221"/>
    </row>
    <row r="3093" spans="1:52" x14ac:dyDescent="0.15">
      <c r="A3093" s="278"/>
      <c r="B3093" s="274"/>
      <c r="C3093" s="340"/>
      <c r="D3093" s="340"/>
      <c r="E3093" s="341"/>
      <c r="F3093" s="341"/>
      <c r="G3093" s="341"/>
      <c r="H3093" s="341"/>
      <c r="I3093" s="341"/>
      <c r="J3093" s="341"/>
      <c r="AH3093" s="221"/>
      <c r="AI3093" s="221"/>
      <c r="AJ3093" s="221"/>
      <c r="AK3093" s="221"/>
      <c r="AL3093" s="221"/>
      <c r="AM3093" s="221"/>
      <c r="AN3093" s="221"/>
      <c r="AO3093" s="221"/>
      <c r="AP3093" s="221"/>
      <c r="AQ3093" s="219"/>
      <c r="AR3093" s="219"/>
      <c r="AS3093" s="221"/>
      <c r="AT3093" s="221"/>
      <c r="AU3093" s="221"/>
      <c r="AV3093" s="221"/>
      <c r="AW3093" s="221"/>
      <c r="AX3093" s="221"/>
      <c r="AY3093" s="221"/>
      <c r="AZ3093" s="221"/>
    </row>
    <row r="3094" spans="1:52" x14ac:dyDescent="0.15">
      <c r="A3094" s="278"/>
      <c r="B3094" s="274"/>
      <c r="C3094" s="340"/>
      <c r="D3094" s="340"/>
      <c r="E3094" s="341"/>
      <c r="F3094" s="341"/>
      <c r="G3094" s="341"/>
      <c r="H3094" s="341"/>
      <c r="I3094" s="341"/>
      <c r="J3094" s="341"/>
      <c r="AH3094" s="221"/>
      <c r="AI3094" s="221"/>
      <c r="AJ3094" s="221"/>
      <c r="AK3094" s="221"/>
      <c r="AL3094" s="221"/>
      <c r="AM3094" s="221"/>
      <c r="AN3094" s="221"/>
      <c r="AO3094" s="221"/>
      <c r="AP3094" s="221"/>
      <c r="AQ3094" s="219"/>
      <c r="AR3094" s="219"/>
      <c r="AS3094" s="221"/>
      <c r="AT3094" s="221"/>
      <c r="AU3094" s="221"/>
      <c r="AV3094" s="221"/>
      <c r="AW3094" s="221"/>
      <c r="AX3094" s="221"/>
      <c r="AY3094" s="221"/>
      <c r="AZ3094" s="221"/>
    </row>
    <row r="3095" spans="1:52" x14ac:dyDescent="0.15">
      <c r="A3095" s="278"/>
      <c r="B3095" s="274"/>
      <c r="C3095" s="340"/>
      <c r="D3095" s="340"/>
      <c r="E3095" s="341"/>
      <c r="F3095" s="341"/>
      <c r="G3095" s="341"/>
      <c r="H3095" s="341"/>
      <c r="I3095" s="341"/>
      <c r="J3095" s="341"/>
      <c r="AH3095" s="221"/>
      <c r="AI3095" s="221"/>
      <c r="AJ3095" s="221"/>
      <c r="AK3095" s="221"/>
      <c r="AL3095" s="221"/>
      <c r="AM3095" s="221"/>
      <c r="AN3095" s="221"/>
      <c r="AO3095" s="221"/>
      <c r="AP3095" s="221"/>
      <c r="AQ3095" s="219"/>
      <c r="AR3095" s="219"/>
      <c r="AS3095" s="221"/>
      <c r="AT3095" s="221"/>
      <c r="AU3095" s="221"/>
      <c r="AV3095" s="221"/>
      <c r="AW3095" s="221"/>
      <c r="AX3095" s="221"/>
      <c r="AY3095" s="221"/>
      <c r="AZ3095" s="221"/>
    </row>
    <row r="3096" spans="1:52" x14ac:dyDescent="0.15">
      <c r="A3096" s="278"/>
      <c r="B3096" s="274"/>
      <c r="C3096" s="340"/>
      <c r="D3096" s="340"/>
      <c r="E3096" s="341"/>
      <c r="F3096" s="341"/>
      <c r="G3096" s="341"/>
      <c r="H3096" s="341"/>
      <c r="I3096" s="341"/>
      <c r="J3096" s="341"/>
      <c r="AH3096" s="221"/>
      <c r="AI3096" s="221"/>
      <c r="AJ3096" s="221"/>
      <c r="AK3096" s="221"/>
      <c r="AL3096" s="221"/>
      <c r="AM3096" s="221"/>
      <c r="AN3096" s="221"/>
      <c r="AO3096" s="221"/>
      <c r="AP3096" s="221"/>
      <c r="AQ3096" s="219"/>
      <c r="AR3096" s="219"/>
      <c r="AS3096" s="221"/>
      <c r="AT3096" s="221"/>
      <c r="AU3096" s="221"/>
      <c r="AV3096" s="221"/>
      <c r="AW3096" s="221"/>
      <c r="AX3096" s="221"/>
      <c r="AY3096" s="221"/>
      <c r="AZ3096" s="221"/>
    </row>
    <row r="3097" spans="1:52" x14ac:dyDescent="0.15">
      <c r="A3097" s="278"/>
      <c r="B3097" s="274"/>
      <c r="C3097" s="340"/>
      <c r="D3097" s="340"/>
      <c r="E3097" s="341"/>
      <c r="F3097" s="341"/>
      <c r="G3097" s="341"/>
      <c r="H3097" s="341"/>
      <c r="I3097" s="341"/>
      <c r="J3097" s="341"/>
      <c r="AH3097" s="221"/>
      <c r="AI3097" s="221"/>
      <c r="AJ3097" s="221"/>
      <c r="AK3097" s="221"/>
      <c r="AL3097" s="221"/>
      <c r="AM3097" s="221"/>
      <c r="AN3097" s="221"/>
      <c r="AO3097" s="221"/>
      <c r="AP3097" s="221"/>
      <c r="AQ3097" s="219"/>
      <c r="AR3097" s="219"/>
      <c r="AS3097" s="221"/>
      <c r="AT3097" s="221"/>
      <c r="AU3097" s="221"/>
      <c r="AV3097" s="221"/>
      <c r="AW3097" s="221"/>
      <c r="AX3097" s="221"/>
      <c r="AY3097" s="221"/>
      <c r="AZ3097" s="221"/>
    </row>
    <row r="3098" spans="1:52" x14ac:dyDescent="0.15">
      <c r="A3098" s="278"/>
      <c r="B3098" s="274"/>
      <c r="C3098" s="340"/>
      <c r="D3098" s="340"/>
      <c r="E3098" s="341"/>
      <c r="F3098" s="341"/>
      <c r="G3098" s="341"/>
      <c r="H3098" s="341"/>
      <c r="I3098" s="341"/>
      <c r="J3098" s="341"/>
      <c r="AH3098" s="221"/>
      <c r="AI3098" s="221"/>
      <c r="AJ3098" s="221"/>
      <c r="AK3098" s="221"/>
      <c r="AL3098" s="221"/>
      <c r="AM3098" s="221"/>
      <c r="AN3098" s="221"/>
      <c r="AO3098" s="221"/>
      <c r="AP3098" s="221"/>
      <c r="AQ3098" s="219"/>
      <c r="AR3098" s="219"/>
      <c r="AS3098" s="221"/>
      <c r="AT3098" s="221"/>
      <c r="AU3098" s="221"/>
      <c r="AV3098" s="221"/>
      <c r="AW3098" s="221"/>
      <c r="AX3098" s="221"/>
      <c r="AY3098" s="221"/>
      <c r="AZ3098" s="221"/>
    </row>
    <row r="3099" spans="1:52" x14ac:dyDescent="0.15">
      <c r="A3099" s="278"/>
      <c r="B3099" s="274"/>
      <c r="C3099" s="340"/>
      <c r="D3099" s="340"/>
      <c r="E3099" s="341"/>
      <c r="F3099" s="341"/>
      <c r="G3099" s="341"/>
      <c r="H3099" s="341"/>
      <c r="I3099" s="341"/>
      <c r="J3099" s="341"/>
      <c r="AH3099" s="221"/>
      <c r="AI3099" s="221"/>
      <c r="AJ3099" s="221"/>
      <c r="AK3099" s="221"/>
      <c r="AL3099" s="221"/>
      <c r="AM3099" s="221"/>
      <c r="AN3099" s="221"/>
      <c r="AO3099" s="221"/>
      <c r="AP3099" s="221"/>
      <c r="AQ3099" s="219"/>
      <c r="AR3099" s="219"/>
      <c r="AS3099" s="221"/>
      <c r="AT3099" s="221"/>
      <c r="AU3099" s="221"/>
      <c r="AV3099" s="221"/>
      <c r="AW3099" s="221"/>
      <c r="AX3099" s="221"/>
      <c r="AY3099" s="221"/>
      <c r="AZ3099" s="221"/>
    </row>
    <row r="3100" spans="1:52" x14ac:dyDescent="0.15">
      <c r="A3100" s="278"/>
      <c r="B3100" s="274"/>
      <c r="C3100" s="340"/>
      <c r="D3100" s="340"/>
      <c r="E3100" s="341"/>
      <c r="F3100" s="341"/>
      <c r="G3100" s="341"/>
      <c r="H3100" s="341"/>
      <c r="I3100" s="341"/>
      <c r="J3100" s="341"/>
      <c r="AH3100" s="221"/>
      <c r="AI3100" s="221"/>
      <c r="AJ3100" s="221"/>
      <c r="AK3100" s="221"/>
      <c r="AL3100" s="221"/>
      <c r="AM3100" s="221"/>
      <c r="AN3100" s="221"/>
      <c r="AO3100" s="221"/>
      <c r="AP3100" s="221"/>
      <c r="AQ3100" s="219"/>
      <c r="AR3100" s="219"/>
      <c r="AS3100" s="221"/>
      <c r="AT3100" s="221"/>
      <c r="AU3100" s="221"/>
      <c r="AV3100" s="221"/>
      <c r="AW3100" s="221"/>
      <c r="AX3100" s="221"/>
      <c r="AY3100" s="221"/>
      <c r="AZ3100" s="221"/>
    </row>
    <row r="3101" spans="1:52" x14ac:dyDescent="0.15">
      <c r="A3101" s="278"/>
      <c r="B3101" s="274"/>
      <c r="C3101" s="340"/>
      <c r="D3101" s="340"/>
      <c r="E3101" s="341"/>
      <c r="F3101" s="341"/>
      <c r="G3101" s="341"/>
      <c r="H3101" s="341"/>
      <c r="I3101" s="341"/>
      <c r="J3101" s="341"/>
      <c r="AH3101" s="221"/>
      <c r="AI3101" s="221"/>
      <c r="AJ3101" s="221"/>
      <c r="AK3101" s="221"/>
      <c r="AL3101" s="221"/>
      <c r="AM3101" s="221"/>
      <c r="AN3101" s="221"/>
      <c r="AO3101" s="221"/>
      <c r="AP3101" s="221"/>
      <c r="AQ3101" s="219"/>
      <c r="AR3101" s="219"/>
      <c r="AS3101" s="221"/>
      <c r="AT3101" s="221"/>
      <c r="AU3101" s="221"/>
      <c r="AV3101" s="221"/>
      <c r="AW3101" s="221"/>
      <c r="AX3101" s="221"/>
      <c r="AY3101" s="221"/>
      <c r="AZ3101" s="221"/>
    </row>
    <row r="3102" spans="1:52" x14ac:dyDescent="0.15">
      <c r="A3102" s="278"/>
      <c r="B3102" s="274"/>
      <c r="C3102" s="340"/>
      <c r="D3102" s="340"/>
      <c r="E3102" s="341"/>
      <c r="F3102" s="341"/>
      <c r="G3102" s="341"/>
      <c r="H3102" s="341"/>
      <c r="I3102" s="341"/>
      <c r="J3102" s="341"/>
      <c r="AH3102" s="221"/>
      <c r="AI3102" s="221"/>
      <c r="AJ3102" s="221"/>
      <c r="AK3102" s="221"/>
      <c r="AL3102" s="221"/>
      <c r="AM3102" s="221"/>
      <c r="AN3102" s="221"/>
      <c r="AO3102" s="221"/>
      <c r="AP3102" s="221"/>
      <c r="AQ3102" s="219"/>
      <c r="AR3102" s="219"/>
      <c r="AS3102" s="221"/>
      <c r="AT3102" s="221"/>
      <c r="AU3102" s="221"/>
      <c r="AV3102" s="221"/>
      <c r="AW3102" s="221"/>
      <c r="AX3102" s="221"/>
      <c r="AY3102" s="221"/>
      <c r="AZ3102" s="221"/>
    </row>
    <row r="3103" spans="1:52" x14ac:dyDescent="0.15">
      <c r="A3103" s="278"/>
      <c r="B3103" s="274"/>
      <c r="C3103" s="340"/>
      <c r="D3103" s="340"/>
      <c r="E3103" s="341"/>
      <c r="F3103" s="341"/>
      <c r="G3103" s="341"/>
      <c r="H3103" s="341"/>
      <c r="I3103" s="341"/>
      <c r="J3103" s="341"/>
      <c r="AH3103" s="221"/>
      <c r="AI3103" s="221"/>
      <c r="AJ3103" s="221"/>
      <c r="AK3103" s="221"/>
      <c r="AL3103" s="221"/>
      <c r="AM3103" s="221"/>
      <c r="AN3103" s="221"/>
      <c r="AO3103" s="221"/>
      <c r="AP3103" s="221"/>
      <c r="AQ3103" s="219"/>
      <c r="AR3103" s="219"/>
      <c r="AS3103" s="221"/>
      <c r="AT3103" s="221"/>
      <c r="AU3103" s="221"/>
      <c r="AV3103" s="221"/>
      <c r="AW3103" s="221"/>
      <c r="AX3103" s="221"/>
      <c r="AY3103" s="221"/>
      <c r="AZ3103" s="221"/>
    </row>
    <row r="3104" spans="1:52" x14ac:dyDescent="0.15">
      <c r="A3104" s="278"/>
      <c r="B3104" s="274"/>
      <c r="C3104" s="340"/>
      <c r="D3104" s="340"/>
      <c r="E3104" s="341"/>
      <c r="F3104" s="341"/>
      <c r="G3104" s="341"/>
      <c r="H3104" s="341"/>
      <c r="I3104" s="341"/>
      <c r="J3104" s="341"/>
      <c r="AH3104" s="221"/>
      <c r="AI3104" s="221"/>
      <c r="AJ3104" s="221"/>
      <c r="AK3104" s="221"/>
      <c r="AL3104" s="221"/>
      <c r="AM3104" s="221"/>
      <c r="AN3104" s="221"/>
      <c r="AO3104" s="221"/>
      <c r="AP3104" s="221"/>
      <c r="AQ3104" s="219"/>
      <c r="AR3104" s="219"/>
      <c r="AS3104" s="221"/>
      <c r="AT3104" s="221"/>
      <c r="AU3104" s="221"/>
      <c r="AV3104" s="221"/>
      <c r="AW3104" s="221"/>
      <c r="AX3104" s="221"/>
      <c r="AY3104" s="221"/>
      <c r="AZ3104" s="221"/>
    </row>
    <row r="3105" spans="1:52" x14ac:dyDescent="0.15">
      <c r="A3105" s="278"/>
      <c r="B3105" s="274"/>
      <c r="C3105" s="340"/>
      <c r="D3105" s="340"/>
      <c r="E3105" s="341"/>
      <c r="F3105" s="341"/>
      <c r="G3105" s="341"/>
      <c r="H3105" s="341"/>
      <c r="I3105" s="341"/>
      <c r="J3105" s="341"/>
      <c r="AH3105" s="221"/>
      <c r="AI3105" s="221"/>
      <c r="AJ3105" s="221"/>
      <c r="AK3105" s="221"/>
      <c r="AL3105" s="221"/>
      <c r="AM3105" s="221"/>
      <c r="AN3105" s="221"/>
      <c r="AO3105" s="221"/>
      <c r="AP3105" s="221"/>
      <c r="AQ3105" s="219"/>
      <c r="AR3105" s="219"/>
      <c r="AS3105" s="221"/>
      <c r="AT3105" s="221"/>
      <c r="AU3105" s="221"/>
      <c r="AV3105" s="221"/>
      <c r="AW3105" s="221"/>
      <c r="AX3105" s="221"/>
      <c r="AY3105" s="221"/>
      <c r="AZ3105" s="221"/>
    </row>
    <row r="3106" spans="1:52" x14ac:dyDescent="0.15">
      <c r="A3106" s="278"/>
      <c r="B3106" s="274"/>
      <c r="C3106" s="340"/>
      <c r="D3106" s="340"/>
      <c r="E3106" s="341"/>
      <c r="F3106" s="341"/>
      <c r="G3106" s="341"/>
      <c r="H3106" s="341"/>
      <c r="I3106" s="341"/>
      <c r="J3106" s="341"/>
      <c r="AH3106" s="221"/>
      <c r="AI3106" s="221"/>
      <c r="AJ3106" s="221"/>
      <c r="AK3106" s="221"/>
      <c r="AL3106" s="221"/>
      <c r="AM3106" s="221"/>
      <c r="AN3106" s="221"/>
      <c r="AO3106" s="221"/>
      <c r="AP3106" s="221"/>
      <c r="AQ3106" s="219"/>
      <c r="AR3106" s="219"/>
      <c r="AS3106" s="221"/>
      <c r="AT3106" s="221"/>
      <c r="AU3106" s="221"/>
      <c r="AV3106" s="221"/>
      <c r="AW3106" s="221"/>
      <c r="AX3106" s="221"/>
      <c r="AY3106" s="221"/>
      <c r="AZ3106" s="221"/>
    </row>
    <row r="3107" spans="1:52" x14ac:dyDescent="0.15">
      <c r="A3107" s="278"/>
      <c r="B3107" s="274"/>
      <c r="C3107" s="340"/>
      <c r="D3107" s="340"/>
      <c r="E3107" s="341"/>
      <c r="F3107" s="341"/>
      <c r="G3107" s="341"/>
      <c r="H3107" s="341"/>
      <c r="I3107" s="341"/>
      <c r="J3107" s="341"/>
      <c r="AH3107" s="221"/>
      <c r="AI3107" s="221"/>
      <c r="AJ3107" s="221"/>
      <c r="AK3107" s="221"/>
      <c r="AL3107" s="221"/>
      <c r="AM3107" s="221"/>
      <c r="AN3107" s="221"/>
      <c r="AO3107" s="221"/>
      <c r="AP3107" s="221"/>
      <c r="AQ3107" s="219"/>
      <c r="AR3107" s="219"/>
      <c r="AS3107" s="221"/>
      <c r="AT3107" s="221"/>
      <c r="AU3107" s="221"/>
      <c r="AV3107" s="221"/>
      <c r="AW3107" s="221"/>
      <c r="AX3107" s="221"/>
      <c r="AY3107" s="221"/>
      <c r="AZ3107" s="221"/>
    </row>
    <row r="3108" spans="1:52" x14ac:dyDescent="0.15">
      <c r="A3108" s="278"/>
      <c r="B3108" s="274"/>
      <c r="C3108" s="340"/>
      <c r="D3108" s="340"/>
      <c r="E3108" s="341"/>
      <c r="F3108" s="341"/>
      <c r="G3108" s="341"/>
      <c r="H3108" s="341"/>
      <c r="I3108" s="341"/>
      <c r="J3108" s="341"/>
      <c r="AH3108" s="221"/>
      <c r="AI3108" s="221"/>
      <c r="AJ3108" s="221"/>
      <c r="AK3108" s="221"/>
      <c r="AL3108" s="221"/>
      <c r="AM3108" s="221"/>
      <c r="AN3108" s="221"/>
      <c r="AO3108" s="221"/>
      <c r="AP3108" s="221"/>
      <c r="AQ3108" s="219"/>
      <c r="AR3108" s="219"/>
      <c r="AS3108" s="221"/>
      <c r="AT3108" s="221"/>
      <c r="AU3108" s="221"/>
      <c r="AV3108" s="221"/>
      <c r="AW3108" s="221"/>
      <c r="AX3108" s="221"/>
      <c r="AY3108" s="221"/>
      <c r="AZ3108" s="221"/>
    </row>
    <row r="3109" spans="1:52" x14ac:dyDescent="0.15">
      <c r="A3109" s="278"/>
      <c r="B3109" s="274"/>
      <c r="C3109" s="340"/>
      <c r="D3109" s="340"/>
      <c r="E3109" s="341"/>
      <c r="F3109" s="341"/>
      <c r="G3109" s="341"/>
      <c r="H3109" s="341"/>
      <c r="I3109" s="341"/>
      <c r="J3109" s="341"/>
      <c r="AH3109" s="221"/>
      <c r="AI3109" s="221"/>
      <c r="AJ3109" s="221"/>
      <c r="AK3109" s="221"/>
      <c r="AL3109" s="221"/>
      <c r="AM3109" s="221"/>
      <c r="AN3109" s="221"/>
      <c r="AO3109" s="221"/>
      <c r="AP3109" s="221"/>
      <c r="AQ3109" s="219"/>
      <c r="AR3109" s="219"/>
      <c r="AS3109" s="221"/>
      <c r="AT3109" s="221"/>
      <c r="AU3109" s="221"/>
      <c r="AV3109" s="221"/>
      <c r="AW3109" s="221"/>
      <c r="AX3109" s="221"/>
      <c r="AY3109" s="221"/>
      <c r="AZ3109" s="221"/>
    </row>
    <row r="3110" spans="1:52" x14ac:dyDescent="0.15">
      <c r="A3110" s="278"/>
      <c r="B3110" s="274"/>
      <c r="C3110" s="340"/>
      <c r="D3110" s="340"/>
      <c r="E3110" s="341"/>
      <c r="F3110" s="341"/>
      <c r="G3110" s="341"/>
      <c r="H3110" s="341"/>
      <c r="I3110" s="341"/>
      <c r="J3110" s="341"/>
      <c r="AH3110" s="221"/>
      <c r="AI3110" s="221"/>
      <c r="AJ3110" s="221"/>
      <c r="AK3110" s="221"/>
      <c r="AL3110" s="221"/>
      <c r="AM3110" s="221"/>
      <c r="AN3110" s="221"/>
      <c r="AO3110" s="221"/>
      <c r="AP3110" s="221"/>
      <c r="AQ3110" s="219"/>
      <c r="AR3110" s="219"/>
      <c r="AS3110" s="221"/>
      <c r="AT3110" s="221"/>
      <c r="AU3110" s="221"/>
      <c r="AV3110" s="221"/>
      <c r="AW3110" s="221"/>
      <c r="AX3110" s="221"/>
      <c r="AY3110" s="221"/>
      <c r="AZ3110" s="221"/>
    </row>
    <row r="3111" spans="1:52" x14ac:dyDescent="0.15">
      <c r="A3111" s="278"/>
      <c r="B3111" s="274"/>
      <c r="C3111" s="340"/>
      <c r="D3111" s="340"/>
      <c r="E3111" s="341"/>
      <c r="F3111" s="341"/>
      <c r="G3111" s="341"/>
      <c r="H3111" s="341"/>
      <c r="I3111" s="341"/>
      <c r="J3111" s="341"/>
      <c r="AH3111" s="221"/>
      <c r="AI3111" s="221"/>
      <c r="AJ3111" s="221"/>
      <c r="AK3111" s="221"/>
      <c r="AL3111" s="221"/>
      <c r="AM3111" s="221"/>
      <c r="AN3111" s="221"/>
      <c r="AO3111" s="221"/>
      <c r="AP3111" s="221"/>
      <c r="AQ3111" s="219"/>
      <c r="AR3111" s="219"/>
      <c r="AS3111" s="221"/>
      <c r="AT3111" s="221"/>
      <c r="AU3111" s="221"/>
      <c r="AV3111" s="221"/>
      <c r="AW3111" s="221"/>
      <c r="AX3111" s="221"/>
      <c r="AY3111" s="221"/>
      <c r="AZ3111" s="221"/>
    </row>
    <row r="3112" spans="1:52" x14ac:dyDescent="0.15">
      <c r="A3112" s="278"/>
      <c r="B3112" s="274"/>
      <c r="C3112" s="340"/>
      <c r="D3112" s="340"/>
      <c r="E3112" s="341"/>
      <c r="F3112" s="341"/>
      <c r="G3112" s="341"/>
      <c r="H3112" s="341"/>
      <c r="I3112" s="341"/>
      <c r="J3112" s="341"/>
      <c r="AH3112" s="221"/>
      <c r="AI3112" s="221"/>
      <c r="AJ3112" s="221"/>
      <c r="AK3112" s="221"/>
      <c r="AL3112" s="221"/>
      <c r="AM3112" s="221"/>
      <c r="AN3112" s="221"/>
      <c r="AO3112" s="221"/>
      <c r="AP3112" s="221"/>
      <c r="AQ3112" s="219"/>
      <c r="AR3112" s="219"/>
      <c r="AS3112" s="221"/>
      <c r="AT3112" s="221"/>
      <c r="AU3112" s="221"/>
      <c r="AV3112" s="221"/>
      <c r="AW3112" s="221"/>
      <c r="AX3112" s="221"/>
      <c r="AY3112" s="221"/>
      <c r="AZ3112" s="221"/>
    </row>
    <row r="3113" spans="1:52" x14ac:dyDescent="0.15">
      <c r="A3113" s="278"/>
      <c r="B3113" s="274"/>
      <c r="C3113" s="340"/>
      <c r="D3113" s="340"/>
      <c r="E3113" s="341"/>
      <c r="F3113" s="341"/>
      <c r="G3113" s="341"/>
      <c r="H3113" s="341"/>
      <c r="I3113" s="341"/>
      <c r="J3113" s="341"/>
      <c r="AH3113" s="221"/>
      <c r="AI3113" s="221"/>
      <c r="AJ3113" s="221"/>
      <c r="AK3113" s="221"/>
      <c r="AL3113" s="221"/>
      <c r="AM3113" s="221"/>
      <c r="AN3113" s="221"/>
      <c r="AO3113" s="221"/>
      <c r="AP3113" s="221"/>
      <c r="AQ3113" s="219"/>
      <c r="AR3113" s="219"/>
      <c r="AS3113" s="221"/>
      <c r="AT3113" s="221"/>
      <c r="AU3113" s="221"/>
      <c r="AV3113" s="221"/>
      <c r="AW3113" s="221"/>
      <c r="AX3113" s="221"/>
      <c r="AY3113" s="221"/>
      <c r="AZ3113" s="221"/>
    </row>
    <row r="3114" spans="1:52" x14ac:dyDescent="0.15">
      <c r="A3114" s="278"/>
      <c r="B3114" s="274"/>
      <c r="C3114" s="340"/>
      <c r="D3114" s="340"/>
      <c r="E3114" s="341"/>
      <c r="F3114" s="341"/>
      <c r="G3114" s="341"/>
      <c r="H3114" s="341"/>
      <c r="I3114" s="341"/>
      <c r="J3114" s="341"/>
      <c r="AH3114" s="221"/>
      <c r="AI3114" s="221"/>
      <c r="AJ3114" s="221"/>
      <c r="AK3114" s="221"/>
      <c r="AL3114" s="221"/>
      <c r="AM3114" s="221"/>
      <c r="AN3114" s="221"/>
      <c r="AO3114" s="221"/>
      <c r="AP3114" s="221"/>
      <c r="AQ3114" s="219"/>
      <c r="AR3114" s="219"/>
      <c r="AS3114" s="221"/>
      <c r="AT3114" s="221"/>
      <c r="AU3114" s="221"/>
      <c r="AV3114" s="221"/>
      <c r="AW3114" s="221"/>
      <c r="AX3114" s="221"/>
      <c r="AY3114" s="221"/>
      <c r="AZ3114" s="221"/>
    </row>
    <row r="3115" spans="1:52" x14ac:dyDescent="0.15">
      <c r="A3115" s="278"/>
      <c r="B3115" s="274"/>
      <c r="C3115" s="340"/>
      <c r="D3115" s="340"/>
      <c r="E3115" s="341"/>
      <c r="F3115" s="341"/>
      <c r="G3115" s="341"/>
      <c r="H3115" s="341"/>
      <c r="I3115" s="341"/>
      <c r="J3115" s="341"/>
      <c r="AH3115" s="221"/>
      <c r="AI3115" s="221"/>
      <c r="AJ3115" s="221"/>
      <c r="AK3115" s="221"/>
      <c r="AL3115" s="221"/>
      <c r="AM3115" s="221"/>
      <c r="AN3115" s="221"/>
      <c r="AO3115" s="221"/>
      <c r="AP3115" s="221"/>
      <c r="AQ3115" s="219"/>
      <c r="AR3115" s="219"/>
      <c r="AS3115" s="221"/>
      <c r="AT3115" s="221"/>
      <c r="AU3115" s="221"/>
      <c r="AV3115" s="221"/>
      <c r="AW3115" s="221"/>
      <c r="AX3115" s="221"/>
      <c r="AY3115" s="221"/>
      <c r="AZ3115" s="221"/>
    </row>
    <row r="3116" spans="1:52" x14ac:dyDescent="0.15">
      <c r="A3116" s="278"/>
      <c r="B3116" s="274"/>
      <c r="C3116" s="340"/>
      <c r="D3116" s="340"/>
      <c r="E3116" s="341"/>
      <c r="F3116" s="341"/>
      <c r="G3116" s="341"/>
      <c r="H3116" s="341"/>
      <c r="I3116" s="341"/>
      <c r="J3116" s="341"/>
      <c r="AH3116" s="221"/>
      <c r="AI3116" s="221"/>
      <c r="AJ3116" s="221"/>
      <c r="AK3116" s="221"/>
      <c r="AL3116" s="221"/>
      <c r="AM3116" s="221"/>
      <c r="AN3116" s="221"/>
      <c r="AO3116" s="221"/>
      <c r="AP3116" s="221"/>
      <c r="AQ3116" s="219"/>
      <c r="AR3116" s="219"/>
      <c r="AS3116" s="221"/>
      <c r="AT3116" s="221"/>
      <c r="AU3116" s="221"/>
      <c r="AV3116" s="221"/>
      <c r="AW3116" s="221"/>
      <c r="AX3116" s="221"/>
      <c r="AY3116" s="221"/>
      <c r="AZ3116" s="221"/>
    </row>
    <row r="3117" spans="1:52" x14ac:dyDescent="0.15">
      <c r="A3117" s="278"/>
      <c r="B3117" s="274"/>
      <c r="C3117" s="340"/>
      <c r="D3117" s="340"/>
      <c r="E3117" s="341"/>
      <c r="F3117" s="341"/>
      <c r="G3117" s="341"/>
      <c r="H3117" s="341"/>
      <c r="I3117" s="341"/>
      <c r="J3117" s="341"/>
      <c r="AH3117" s="221"/>
      <c r="AI3117" s="221"/>
      <c r="AJ3117" s="221"/>
      <c r="AK3117" s="221"/>
      <c r="AL3117" s="221"/>
      <c r="AM3117" s="221"/>
      <c r="AN3117" s="221"/>
      <c r="AO3117" s="221"/>
      <c r="AP3117" s="221"/>
      <c r="AQ3117" s="219"/>
      <c r="AR3117" s="219"/>
      <c r="AS3117" s="221"/>
      <c r="AT3117" s="221"/>
      <c r="AU3117" s="221"/>
      <c r="AV3117" s="221"/>
      <c r="AW3117" s="221"/>
      <c r="AX3117" s="221"/>
      <c r="AY3117" s="221"/>
      <c r="AZ3117" s="221"/>
    </row>
    <row r="3118" spans="1:52" x14ac:dyDescent="0.15">
      <c r="A3118" s="278"/>
      <c r="B3118" s="274"/>
      <c r="C3118" s="340"/>
      <c r="D3118" s="340"/>
      <c r="E3118" s="341"/>
      <c r="F3118" s="341"/>
      <c r="G3118" s="341"/>
      <c r="H3118" s="341"/>
      <c r="I3118" s="341"/>
      <c r="J3118" s="341"/>
      <c r="AH3118" s="221"/>
      <c r="AI3118" s="221"/>
      <c r="AJ3118" s="221"/>
      <c r="AK3118" s="221"/>
      <c r="AL3118" s="221"/>
      <c r="AM3118" s="221"/>
      <c r="AN3118" s="221"/>
      <c r="AO3118" s="221"/>
      <c r="AP3118" s="221"/>
      <c r="AQ3118" s="219"/>
      <c r="AR3118" s="219"/>
      <c r="AS3118" s="221"/>
      <c r="AT3118" s="221"/>
      <c r="AU3118" s="221"/>
      <c r="AV3118" s="221"/>
      <c r="AW3118" s="221"/>
      <c r="AX3118" s="221"/>
      <c r="AY3118" s="221"/>
      <c r="AZ3118" s="221"/>
    </row>
    <row r="3119" spans="1:52" x14ac:dyDescent="0.15">
      <c r="A3119" s="278"/>
      <c r="B3119" s="274"/>
      <c r="C3119" s="340"/>
      <c r="D3119" s="340"/>
      <c r="E3119" s="341"/>
      <c r="F3119" s="341"/>
      <c r="G3119" s="341"/>
      <c r="H3119" s="341"/>
      <c r="I3119" s="341"/>
      <c r="J3119" s="341"/>
      <c r="AH3119" s="221"/>
      <c r="AI3119" s="221"/>
      <c r="AJ3119" s="221"/>
      <c r="AK3119" s="221"/>
      <c r="AL3119" s="221"/>
      <c r="AM3119" s="221"/>
      <c r="AN3119" s="221"/>
      <c r="AO3119" s="221"/>
      <c r="AP3119" s="221"/>
      <c r="AQ3119" s="219"/>
      <c r="AR3119" s="219"/>
      <c r="AS3119" s="221"/>
      <c r="AT3119" s="221"/>
      <c r="AU3119" s="221"/>
      <c r="AV3119" s="221"/>
      <c r="AW3119" s="221"/>
      <c r="AX3119" s="221"/>
      <c r="AY3119" s="221"/>
      <c r="AZ3119" s="221"/>
    </row>
    <row r="3120" spans="1:52" x14ac:dyDescent="0.15">
      <c r="A3120" s="278"/>
      <c r="B3120" s="274"/>
      <c r="C3120" s="340"/>
      <c r="D3120" s="340"/>
      <c r="E3120" s="341"/>
      <c r="F3120" s="341"/>
      <c r="G3120" s="341"/>
      <c r="H3120" s="341"/>
      <c r="I3120" s="341"/>
      <c r="J3120" s="341"/>
      <c r="AH3120" s="221"/>
      <c r="AI3120" s="221"/>
      <c r="AJ3120" s="221"/>
      <c r="AK3120" s="221"/>
      <c r="AL3120" s="221"/>
      <c r="AM3120" s="221"/>
      <c r="AN3120" s="221"/>
      <c r="AO3120" s="221"/>
      <c r="AP3120" s="221"/>
      <c r="AQ3120" s="219"/>
      <c r="AR3120" s="219"/>
      <c r="AS3120" s="221"/>
      <c r="AT3120" s="221"/>
      <c r="AU3120" s="221"/>
      <c r="AV3120" s="221"/>
      <c r="AW3120" s="221"/>
      <c r="AX3120" s="221"/>
      <c r="AY3120" s="221"/>
      <c r="AZ3120" s="221"/>
    </row>
    <row r="3121" spans="1:52" x14ac:dyDescent="0.15">
      <c r="A3121" s="278"/>
      <c r="B3121" s="274"/>
      <c r="C3121" s="340"/>
      <c r="D3121" s="340"/>
      <c r="E3121" s="341"/>
      <c r="F3121" s="341"/>
      <c r="G3121" s="341"/>
      <c r="H3121" s="341"/>
      <c r="I3121" s="341"/>
      <c r="J3121" s="341"/>
      <c r="AH3121" s="221"/>
      <c r="AI3121" s="221"/>
      <c r="AJ3121" s="221"/>
      <c r="AK3121" s="221"/>
      <c r="AL3121" s="221"/>
      <c r="AM3121" s="221"/>
      <c r="AN3121" s="221"/>
      <c r="AO3121" s="221"/>
      <c r="AP3121" s="221"/>
      <c r="AQ3121" s="219"/>
      <c r="AR3121" s="219"/>
      <c r="AS3121" s="221"/>
      <c r="AT3121" s="221"/>
      <c r="AU3121" s="221"/>
      <c r="AV3121" s="221"/>
      <c r="AW3121" s="221"/>
      <c r="AX3121" s="221"/>
      <c r="AY3121" s="221"/>
      <c r="AZ3121" s="221"/>
    </row>
    <row r="3122" spans="1:52" x14ac:dyDescent="0.15">
      <c r="A3122" s="278"/>
      <c r="B3122" s="274"/>
      <c r="C3122" s="340"/>
      <c r="D3122" s="340"/>
      <c r="E3122" s="341"/>
      <c r="F3122" s="341"/>
      <c r="G3122" s="341"/>
      <c r="H3122" s="341"/>
      <c r="I3122" s="341"/>
      <c r="J3122" s="341"/>
      <c r="AH3122" s="221"/>
      <c r="AI3122" s="221"/>
      <c r="AJ3122" s="221"/>
      <c r="AK3122" s="221"/>
      <c r="AL3122" s="221"/>
      <c r="AM3122" s="221"/>
      <c r="AN3122" s="221"/>
      <c r="AO3122" s="221"/>
      <c r="AP3122" s="221"/>
      <c r="AQ3122" s="219"/>
      <c r="AR3122" s="219"/>
      <c r="AS3122" s="221"/>
      <c r="AT3122" s="221"/>
      <c r="AU3122" s="221"/>
      <c r="AV3122" s="221"/>
      <c r="AW3122" s="221"/>
      <c r="AX3122" s="221"/>
      <c r="AY3122" s="221"/>
      <c r="AZ3122" s="221"/>
    </row>
    <row r="3123" spans="1:52" x14ac:dyDescent="0.15">
      <c r="A3123" s="278"/>
      <c r="B3123" s="274"/>
      <c r="C3123" s="340"/>
      <c r="D3123" s="340"/>
      <c r="E3123" s="341"/>
      <c r="F3123" s="341"/>
      <c r="G3123" s="341"/>
      <c r="H3123" s="341"/>
      <c r="I3123" s="341"/>
      <c r="J3123" s="341"/>
      <c r="AH3123" s="221"/>
      <c r="AI3123" s="221"/>
      <c r="AJ3123" s="221"/>
      <c r="AK3123" s="221"/>
      <c r="AL3123" s="221"/>
      <c r="AM3123" s="221"/>
      <c r="AN3123" s="221"/>
      <c r="AO3123" s="221"/>
      <c r="AP3123" s="221"/>
      <c r="AQ3123" s="219"/>
      <c r="AR3123" s="219"/>
      <c r="AS3123" s="221"/>
      <c r="AT3123" s="221"/>
      <c r="AU3123" s="221"/>
      <c r="AV3123" s="221"/>
      <c r="AW3123" s="221"/>
      <c r="AX3123" s="221"/>
      <c r="AY3123" s="221"/>
      <c r="AZ3123" s="221"/>
    </row>
    <row r="3124" spans="1:52" x14ac:dyDescent="0.15">
      <c r="A3124" s="278"/>
      <c r="B3124" s="274"/>
      <c r="C3124" s="340"/>
      <c r="D3124" s="340"/>
      <c r="E3124" s="341"/>
      <c r="F3124" s="341"/>
      <c r="G3124" s="341"/>
      <c r="H3124" s="341"/>
      <c r="I3124" s="341"/>
      <c r="J3124" s="341"/>
      <c r="AH3124" s="221"/>
      <c r="AI3124" s="221"/>
      <c r="AJ3124" s="221"/>
      <c r="AK3124" s="221"/>
      <c r="AL3124" s="221"/>
      <c r="AM3124" s="221"/>
      <c r="AN3124" s="221"/>
      <c r="AO3124" s="221"/>
      <c r="AP3124" s="221"/>
      <c r="AQ3124" s="219"/>
      <c r="AR3124" s="219"/>
      <c r="AS3124" s="221"/>
      <c r="AT3124" s="221"/>
      <c r="AU3124" s="221"/>
      <c r="AV3124" s="221"/>
      <c r="AW3124" s="221"/>
      <c r="AX3124" s="221"/>
      <c r="AY3124" s="221"/>
      <c r="AZ3124" s="221"/>
    </row>
    <row r="3125" spans="1:52" x14ac:dyDescent="0.15">
      <c r="A3125" s="278"/>
      <c r="B3125" s="274"/>
      <c r="C3125" s="340"/>
      <c r="D3125" s="340"/>
      <c r="E3125" s="341"/>
      <c r="F3125" s="341"/>
      <c r="G3125" s="341"/>
      <c r="H3125" s="341"/>
      <c r="I3125" s="341"/>
      <c r="J3125" s="341"/>
      <c r="AH3125" s="221"/>
      <c r="AI3125" s="221"/>
      <c r="AJ3125" s="221"/>
      <c r="AK3125" s="221"/>
      <c r="AL3125" s="221"/>
      <c r="AM3125" s="221"/>
      <c r="AN3125" s="221"/>
      <c r="AO3125" s="221"/>
      <c r="AP3125" s="221"/>
      <c r="AQ3125" s="219"/>
      <c r="AR3125" s="219"/>
      <c r="AS3125" s="221"/>
      <c r="AT3125" s="221"/>
      <c r="AU3125" s="221"/>
      <c r="AV3125" s="221"/>
      <c r="AW3125" s="221"/>
      <c r="AX3125" s="221"/>
      <c r="AY3125" s="221"/>
      <c r="AZ3125" s="221"/>
    </row>
    <row r="3126" spans="1:52" x14ac:dyDescent="0.15">
      <c r="A3126" s="278"/>
      <c r="B3126" s="274"/>
      <c r="C3126" s="340"/>
      <c r="D3126" s="340"/>
      <c r="E3126" s="341"/>
      <c r="F3126" s="341"/>
      <c r="G3126" s="341"/>
      <c r="H3126" s="341"/>
      <c r="I3126" s="341"/>
      <c r="J3126" s="341"/>
      <c r="AH3126" s="221"/>
      <c r="AI3126" s="221"/>
      <c r="AJ3126" s="221"/>
      <c r="AK3126" s="221"/>
      <c r="AL3126" s="221"/>
      <c r="AM3126" s="221"/>
      <c r="AN3126" s="221"/>
      <c r="AO3126" s="221"/>
      <c r="AP3126" s="221"/>
      <c r="AQ3126" s="219"/>
      <c r="AR3126" s="219"/>
      <c r="AS3126" s="221"/>
      <c r="AT3126" s="221"/>
      <c r="AU3126" s="221"/>
      <c r="AV3126" s="221"/>
      <c r="AW3126" s="221"/>
      <c r="AX3126" s="221"/>
      <c r="AY3126" s="221"/>
      <c r="AZ3126" s="221"/>
    </row>
    <row r="3127" spans="1:52" x14ac:dyDescent="0.15">
      <c r="A3127" s="278"/>
      <c r="B3127" s="274"/>
      <c r="C3127" s="340"/>
      <c r="D3127" s="340"/>
      <c r="E3127" s="341"/>
      <c r="F3127" s="341"/>
      <c r="G3127" s="341"/>
      <c r="H3127" s="341"/>
      <c r="I3127" s="341"/>
      <c r="J3127" s="341"/>
      <c r="AH3127" s="221"/>
      <c r="AI3127" s="221"/>
      <c r="AJ3127" s="221"/>
      <c r="AK3127" s="221"/>
      <c r="AL3127" s="221"/>
      <c r="AM3127" s="221"/>
      <c r="AN3127" s="221"/>
      <c r="AO3127" s="221"/>
      <c r="AP3127" s="221"/>
      <c r="AQ3127" s="219"/>
      <c r="AR3127" s="219"/>
      <c r="AS3127" s="221"/>
      <c r="AT3127" s="221"/>
      <c r="AU3127" s="221"/>
      <c r="AV3127" s="221"/>
      <c r="AW3127" s="221"/>
      <c r="AX3127" s="221"/>
      <c r="AY3127" s="221"/>
      <c r="AZ3127" s="221"/>
    </row>
    <row r="3128" spans="1:52" x14ac:dyDescent="0.15">
      <c r="A3128" s="278"/>
      <c r="B3128" s="274"/>
      <c r="C3128" s="340"/>
      <c r="D3128" s="340"/>
      <c r="E3128" s="341"/>
      <c r="F3128" s="341"/>
      <c r="G3128" s="341"/>
      <c r="H3128" s="341"/>
      <c r="I3128" s="341"/>
      <c r="J3128" s="341"/>
      <c r="AH3128" s="221"/>
      <c r="AI3128" s="221"/>
      <c r="AJ3128" s="221"/>
      <c r="AK3128" s="221"/>
      <c r="AL3128" s="221"/>
      <c r="AM3128" s="221"/>
      <c r="AN3128" s="221"/>
      <c r="AO3128" s="221"/>
      <c r="AP3128" s="221"/>
      <c r="AQ3128" s="219"/>
      <c r="AR3128" s="219"/>
      <c r="AS3128" s="221"/>
      <c r="AT3128" s="221"/>
      <c r="AU3128" s="221"/>
      <c r="AV3128" s="221"/>
      <c r="AW3128" s="221"/>
      <c r="AX3128" s="221"/>
      <c r="AY3128" s="221"/>
      <c r="AZ3128" s="221"/>
    </row>
    <row r="3129" spans="1:52" x14ac:dyDescent="0.15">
      <c r="A3129" s="278"/>
      <c r="B3129" s="274"/>
      <c r="C3129" s="340"/>
      <c r="D3129" s="340"/>
      <c r="E3129" s="341"/>
      <c r="F3129" s="341"/>
      <c r="G3129" s="341"/>
      <c r="H3129" s="341"/>
      <c r="I3129" s="341"/>
      <c r="J3129" s="341"/>
      <c r="AH3129" s="221"/>
      <c r="AI3129" s="221"/>
      <c r="AJ3129" s="221"/>
      <c r="AK3129" s="221"/>
      <c r="AL3129" s="221"/>
      <c r="AM3129" s="221"/>
      <c r="AN3129" s="221"/>
      <c r="AO3129" s="221"/>
      <c r="AP3129" s="221"/>
      <c r="AQ3129" s="219"/>
      <c r="AR3129" s="219"/>
      <c r="AS3129" s="221"/>
      <c r="AT3129" s="221"/>
      <c r="AU3129" s="221"/>
      <c r="AV3129" s="221"/>
      <c r="AW3129" s="221"/>
      <c r="AX3129" s="221"/>
      <c r="AY3129" s="221"/>
      <c r="AZ3129" s="221"/>
    </row>
    <row r="3130" spans="1:52" x14ac:dyDescent="0.15">
      <c r="A3130" s="278"/>
      <c r="B3130" s="274"/>
      <c r="C3130" s="340"/>
      <c r="D3130" s="340"/>
      <c r="E3130" s="341"/>
      <c r="F3130" s="341"/>
      <c r="G3130" s="341"/>
      <c r="H3130" s="341"/>
      <c r="I3130" s="341"/>
      <c r="J3130" s="341"/>
      <c r="AH3130" s="221"/>
      <c r="AI3130" s="221"/>
      <c r="AJ3130" s="221"/>
      <c r="AK3130" s="221"/>
      <c r="AL3130" s="221"/>
      <c r="AM3130" s="221"/>
      <c r="AN3130" s="221"/>
      <c r="AO3130" s="221"/>
      <c r="AP3130" s="221"/>
      <c r="AQ3130" s="219"/>
      <c r="AR3130" s="219"/>
      <c r="AS3130" s="221"/>
      <c r="AT3130" s="221"/>
      <c r="AU3130" s="221"/>
      <c r="AV3130" s="221"/>
      <c r="AW3130" s="221"/>
      <c r="AX3130" s="221"/>
      <c r="AY3130" s="221"/>
      <c r="AZ3130" s="221"/>
    </row>
    <row r="3131" spans="1:52" x14ac:dyDescent="0.15">
      <c r="A3131" s="278"/>
      <c r="B3131" s="274"/>
      <c r="C3131" s="340"/>
      <c r="D3131" s="340"/>
      <c r="E3131" s="341"/>
      <c r="F3131" s="341"/>
      <c r="G3131" s="341"/>
      <c r="H3131" s="341"/>
      <c r="I3131" s="341"/>
      <c r="J3131" s="341"/>
      <c r="AH3131" s="221"/>
      <c r="AI3131" s="221"/>
      <c r="AJ3131" s="221"/>
      <c r="AK3131" s="221"/>
      <c r="AL3131" s="221"/>
      <c r="AM3131" s="221"/>
      <c r="AN3131" s="221"/>
      <c r="AO3131" s="221"/>
      <c r="AP3131" s="221"/>
      <c r="AQ3131" s="219"/>
      <c r="AR3131" s="219"/>
      <c r="AS3131" s="221"/>
      <c r="AT3131" s="221"/>
      <c r="AU3131" s="221"/>
      <c r="AV3131" s="221"/>
      <c r="AW3131" s="221"/>
      <c r="AX3131" s="221"/>
      <c r="AY3131" s="221"/>
      <c r="AZ3131" s="221"/>
    </row>
    <row r="3132" spans="1:52" x14ac:dyDescent="0.15">
      <c r="A3132" s="278"/>
      <c r="B3132" s="274"/>
      <c r="C3132" s="340"/>
      <c r="D3132" s="340"/>
      <c r="E3132" s="341"/>
      <c r="F3132" s="341"/>
      <c r="G3132" s="341"/>
      <c r="H3132" s="341"/>
      <c r="I3132" s="341"/>
      <c r="J3132" s="341"/>
      <c r="AH3132" s="221"/>
      <c r="AI3132" s="221"/>
      <c r="AJ3132" s="221"/>
      <c r="AK3132" s="221"/>
      <c r="AL3132" s="221"/>
      <c r="AM3132" s="221"/>
      <c r="AN3132" s="221"/>
      <c r="AO3132" s="221"/>
      <c r="AP3132" s="221"/>
      <c r="AQ3132" s="219"/>
      <c r="AR3132" s="219"/>
      <c r="AS3132" s="221"/>
      <c r="AT3132" s="221"/>
      <c r="AU3132" s="221"/>
      <c r="AV3132" s="221"/>
      <c r="AW3132" s="221"/>
      <c r="AX3132" s="221"/>
      <c r="AY3132" s="221"/>
      <c r="AZ3132" s="221"/>
    </row>
    <row r="3133" spans="1:52" x14ac:dyDescent="0.15">
      <c r="A3133" s="278"/>
      <c r="B3133" s="274"/>
      <c r="C3133" s="340"/>
      <c r="D3133" s="340"/>
      <c r="E3133" s="341"/>
      <c r="F3133" s="341"/>
      <c r="G3133" s="341"/>
      <c r="H3133" s="341"/>
      <c r="I3133" s="341"/>
      <c r="J3133" s="341"/>
      <c r="AH3133" s="221"/>
      <c r="AI3133" s="221"/>
      <c r="AJ3133" s="221"/>
      <c r="AK3133" s="221"/>
      <c r="AL3133" s="221"/>
      <c r="AM3133" s="221"/>
      <c r="AN3133" s="221"/>
      <c r="AO3133" s="221"/>
      <c r="AP3133" s="221"/>
      <c r="AQ3133" s="219"/>
      <c r="AR3133" s="219"/>
      <c r="AS3133" s="221"/>
      <c r="AT3133" s="221"/>
      <c r="AU3133" s="221"/>
      <c r="AV3133" s="221"/>
      <c r="AW3133" s="221"/>
      <c r="AX3133" s="221"/>
      <c r="AY3133" s="221"/>
      <c r="AZ3133" s="221"/>
    </row>
    <row r="3134" spans="1:52" x14ac:dyDescent="0.15">
      <c r="A3134" s="278"/>
      <c r="B3134" s="274"/>
      <c r="C3134" s="340"/>
      <c r="D3134" s="340"/>
      <c r="E3134" s="341"/>
      <c r="F3134" s="341"/>
      <c r="G3134" s="341"/>
      <c r="H3134" s="341"/>
      <c r="I3134" s="341"/>
      <c r="J3134" s="341"/>
      <c r="AH3134" s="221"/>
      <c r="AI3134" s="221"/>
      <c r="AJ3134" s="221"/>
      <c r="AK3134" s="221"/>
      <c r="AL3134" s="221"/>
      <c r="AM3134" s="221"/>
      <c r="AN3134" s="221"/>
      <c r="AO3134" s="221"/>
      <c r="AP3134" s="221"/>
      <c r="AQ3134" s="219"/>
      <c r="AR3134" s="219"/>
      <c r="AS3134" s="221"/>
      <c r="AT3134" s="221"/>
      <c r="AU3134" s="221"/>
      <c r="AV3134" s="221"/>
      <c r="AW3134" s="221"/>
      <c r="AX3134" s="221"/>
      <c r="AY3134" s="221"/>
      <c r="AZ3134" s="221"/>
    </row>
    <row r="3135" spans="1:52" x14ac:dyDescent="0.15">
      <c r="A3135" s="278"/>
      <c r="B3135" s="274"/>
      <c r="C3135" s="340"/>
      <c r="D3135" s="340"/>
      <c r="E3135" s="341"/>
      <c r="F3135" s="341"/>
      <c r="G3135" s="341"/>
      <c r="H3135" s="341"/>
      <c r="I3135" s="341"/>
      <c r="J3135" s="341"/>
      <c r="AH3135" s="221"/>
      <c r="AI3135" s="221"/>
      <c r="AJ3135" s="221"/>
      <c r="AK3135" s="221"/>
      <c r="AL3135" s="221"/>
      <c r="AM3135" s="221"/>
      <c r="AN3135" s="221"/>
      <c r="AO3135" s="221"/>
      <c r="AP3135" s="221"/>
      <c r="AQ3135" s="219"/>
      <c r="AR3135" s="219"/>
      <c r="AS3135" s="221"/>
      <c r="AT3135" s="221"/>
      <c r="AU3135" s="221"/>
      <c r="AV3135" s="221"/>
      <c r="AW3135" s="221"/>
      <c r="AX3135" s="221"/>
      <c r="AY3135" s="221"/>
      <c r="AZ3135" s="221"/>
    </row>
    <row r="3136" spans="1:52" x14ac:dyDescent="0.15">
      <c r="A3136" s="278"/>
      <c r="B3136" s="274"/>
      <c r="C3136" s="340"/>
      <c r="D3136" s="340"/>
      <c r="E3136" s="341"/>
      <c r="F3136" s="341"/>
      <c r="G3136" s="341"/>
      <c r="H3136" s="341"/>
      <c r="I3136" s="341"/>
      <c r="J3136" s="341"/>
      <c r="AH3136" s="221"/>
      <c r="AI3136" s="221"/>
      <c r="AJ3136" s="221"/>
      <c r="AK3136" s="221"/>
      <c r="AL3136" s="221"/>
      <c r="AM3136" s="221"/>
      <c r="AN3136" s="221"/>
      <c r="AO3136" s="221"/>
      <c r="AP3136" s="221"/>
      <c r="AQ3136" s="219"/>
      <c r="AR3136" s="219"/>
      <c r="AS3136" s="221"/>
      <c r="AT3136" s="221"/>
      <c r="AU3136" s="221"/>
      <c r="AV3136" s="221"/>
      <c r="AW3136" s="221"/>
      <c r="AX3136" s="221"/>
      <c r="AY3136" s="221"/>
      <c r="AZ3136" s="221"/>
    </row>
    <row r="3137" spans="1:52" x14ac:dyDescent="0.15">
      <c r="A3137" s="278"/>
      <c r="B3137" s="274"/>
      <c r="C3137" s="340"/>
      <c r="D3137" s="340"/>
      <c r="E3137" s="341"/>
      <c r="F3137" s="341"/>
      <c r="G3137" s="341"/>
      <c r="H3137" s="341"/>
      <c r="I3137" s="341"/>
      <c r="J3137" s="341"/>
      <c r="AH3137" s="221"/>
      <c r="AI3137" s="221"/>
      <c r="AJ3137" s="221"/>
      <c r="AK3137" s="221"/>
      <c r="AL3137" s="221"/>
      <c r="AM3137" s="221"/>
      <c r="AN3137" s="221"/>
      <c r="AO3137" s="221"/>
      <c r="AP3137" s="221"/>
      <c r="AQ3137" s="219"/>
      <c r="AR3137" s="219"/>
      <c r="AS3137" s="221"/>
      <c r="AT3137" s="221"/>
      <c r="AU3137" s="221"/>
      <c r="AV3137" s="221"/>
      <c r="AW3137" s="221"/>
      <c r="AX3137" s="221"/>
      <c r="AY3137" s="221"/>
      <c r="AZ3137" s="221"/>
    </row>
    <row r="3138" spans="1:52" x14ac:dyDescent="0.15">
      <c r="A3138" s="278"/>
      <c r="B3138" s="274"/>
      <c r="C3138" s="340"/>
      <c r="D3138" s="340"/>
      <c r="E3138" s="341"/>
      <c r="F3138" s="341"/>
      <c r="G3138" s="341"/>
      <c r="H3138" s="341"/>
      <c r="I3138" s="341"/>
      <c r="J3138" s="341"/>
      <c r="AH3138" s="221"/>
      <c r="AI3138" s="221"/>
      <c r="AJ3138" s="221"/>
      <c r="AK3138" s="221"/>
      <c r="AL3138" s="221"/>
      <c r="AM3138" s="221"/>
      <c r="AN3138" s="221"/>
      <c r="AO3138" s="221"/>
      <c r="AP3138" s="221"/>
      <c r="AQ3138" s="219"/>
      <c r="AR3138" s="219"/>
      <c r="AS3138" s="221"/>
      <c r="AT3138" s="221"/>
      <c r="AU3138" s="221"/>
      <c r="AV3138" s="221"/>
      <c r="AW3138" s="221"/>
      <c r="AX3138" s="221"/>
      <c r="AY3138" s="221"/>
      <c r="AZ3138" s="221"/>
    </row>
    <row r="3139" spans="1:52" x14ac:dyDescent="0.15">
      <c r="A3139" s="278"/>
      <c r="B3139" s="274"/>
      <c r="C3139" s="340"/>
      <c r="D3139" s="340"/>
      <c r="E3139" s="341"/>
      <c r="F3139" s="341"/>
      <c r="G3139" s="341"/>
      <c r="H3139" s="341"/>
      <c r="I3139" s="341"/>
      <c r="J3139" s="341"/>
      <c r="AH3139" s="221"/>
      <c r="AI3139" s="221"/>
      <c r="AJ3139" s="221"/>
      <c r="AK3139" s="221"/>
      <c r="AL3139" s="221"/>
      <c r="AM3139" s="221"/>
      <c r="AN3139" s="221"/>
      <c r="AO3139" s="221"/>
      <c r="AP3139" s="221"/>
      <c r="AQ3139" s="219"/>
      <c r="AR3139" s="219"/>
      <c r="AS3139" s="221"/>
      <c r="AT3139" s="221"/>
      <c r="AU3139" s="221"/>
      <c r="AV3139" s="221"/>
      <c r="AW3139" s="221"/>
      <c r="AX3139" s="221"/>
      <c r="AY3139" s="221"/>
      <c r="AZ3139" s="221"/>
    </row>
    <row r="3140" spans="1:52" x14ac:dyDescent="0.15">
      <c r="A3140" s="278"/>
      <c r="B3140" s="274"/>
      <c r="C3140" s="340"/>
      <c r="D3140" s="340"/>
      <c r="E3140" s="341"/>
      <c r="F3140" s="341"/>
      <c r="G3140" s="341"/>
      <c r="H3140" s="341"/>
      <c r="I3140" s="341"/>
      <c r="J3140" s="341"/>
      <c r="AH3140" s="221"/>
      <c r="AI3140" s="221"/>
      <c r="AJ3140" s="221"/>
      <c r="AK3140" s="221"/>
      <c r="AL3140" s="221"/>
      <c r="AM3140" s="221"/>
      <c r="AN3140" s="221"/>
      <c r="AO3140" s="221"/>
      <c r="AP3140" s="221"/>
      <c r="AQ3140" s="219"/>
      <c r="AR3140" s="219"/>
      <c r="AS3140" s="221"/>
      <c r="AT3140" s="221"/>
      <c r="AU3140" s="221"/>
      <c r="AV3140" s="221"/>
      <c r="AW3140" s="221"/>
      <c r="AX3140" s="221"/>
      <c r="AY3140" s="221"/>
      <c r="AZ3140" s="221"/>
    </row>
    <row r="3141" spans="1:52" x14ac:dyDescent="0.15">
      <c r="A3141" s="278"/>
      <c r="B3141" s="274"/>
      <c r="C3141" s="340"/>
      <c r="D3141" s="340"/>
      <c r="E3141" s="341"/>
      <c r="F3141" s="341"/>
      <c r="G3141" s="341"/>
      <c r="H3141" s="341"/>
      <c r="I3141" s="341"/>
      <c r="J3141" s="341"/>
      <c r="AH3141" s="221"/>
      <c r="AI3141" s="221"/>
      <c r="AJ3141" s="221"/>
      <c r="AK3141" s="221"/>
      <c r="AL3141" s="221"/>
      <c r="AM3141" s="221"/>
      <c r="AN3141" s="221"/>
      <c r="AO3141" s="221"/>
      <c r="AP3141" s="221"/>
      <c r="AQ3141" s="219"/>
      <c r="AR3141" s="219"/>
      <c r="AS3141" s="221"/>
      <c r="AT3141" s="221"/>
      <c r="AU3141" s="221"/>
      <c r="AV3141" s="221"/>
      <c r="AW3141" s="221"/>
      <c r="AX3141" s="221"/>
      <c r="AY3141" s="221"/>
      <c r="AZ3141" s="221"/>
    </row>
    <row r="3142" spans="1:52" x14ac:dyDescent="0.15">
      <c r="A3142" s="278"/>
      <c r="B3142" s="274"/>
      <c r="C3142" s="340"/>
      <c r="D3142" s="340"/>
      <c r="E3142" s="341"/>
      <c r="F3142" s="341"/>
      <c r="G3142" s="341"/>
      <c r="H3142" s="341"/>
      <c r="I3142" s="341"/>
      <c r="J3142" s="341"/>
      <c r="AH3142" s="221"/>
      <c r="AI3142" s="221"/>
      <c r="AJ3142" s="221"/>
      <c r="AK3142" s="221"/>
      <c r="AL3142" s="221"/>
      <c r="AM3142" s="221"/>
      <c r="AN3142" s="221"/>
      <c r="AO3142" s="221"/>
      <c r="AP3142" s="221"/>
      <c r="AQ3142" s="219"/>
      <c r="AR3142" s="219"/>
      <c r="AS3142" s="221"/>
      <c r="AT3142" s="221"/>
      <c r="AU3142" s="221"/>
      <c r="AV3142" s="221"/>
      <c r="AW3142" s="221"/>
      <c r="AX3142" s="221"/>
      <c r="AY3142" s="221"/>
      <c r="AZ3142" s="221"/>
    </row>
    <row r="3143" spans="1:52" x14ac:dyDescent="0.15">
      <c r="A3143" s="278"/>
      <c r="B3143" s="274"/>
      <c r="C3143" s="340"/>
      <c r="D3143" s="340"/>
      <c r="E3143" s="341"/>
      <c r="F3143" s="341"/>
      <c r="G3143" s="341"/>
      <c r="H3143" s="341"/>
      <c r="I3143" s="341"/>
      <c r="J3143" s="341"/>
      <c r="AH3143" s="221"/>
      <c r="AI3143" s="221"/>
      <c r="AJ3143" s="221"/>
      <c r="AK3143" s="221"/>
      <c r="AL3143" s="221"/>
      <c r="AM3143" s="221"/>
      <c r="AN3143" s="221"/>
      <c r="AO3143" s="221"/>
      <c r="AP3143" s="221"/>
      <c r="AQ3143" s="219"/>
      <c r="AR3143" s="219"/>
      <c r="AS3143" s="221"/>
      <c r="AT3143" s="221"/>
      <c r="AU3143" s="221"/>
      <c r="AV3143" s="221"/>
      <c r="AW3143" s="221"/>
      <c r="AX3143" s="221"/>
      <c r="AY3143" s="221"/>
      <c r="AZ3143" s="221"/>
    </row>
    <row r="3144" spans="1:52" x14ac:dyDescent="0.15">
      <c r="A3144" s="278"/>
      <c r="B3144" s="274"/>
      <c r="C3144" s="340"/>
      <c r="D3144" s="340"/>
      <c r="E3144" s="341"/>
      <c r="F3144" s="341"/>
      <c r="G3144" s="341"/>
      <c r="H3144" s="341"/>
      <c r="I3144" s="341"/>
      <c r="J3144" s="341"/>
      <c r="AH3144" s="221"/>
      <c r="AI3144" s="221"/>
      <c r="AJ3144" s="221"/>
      <c r="AK3144" s="221"/>
      <c r="AL3144" s="221"/>
      <c r="AM3144" s="221"/>
      <c r="AN3144" s="221"/>
      <c r="AO3144" s="221"/>
      <c r="AP3144" s="221"/>
      <c r="AQ3144" s="219"/>
      <c r="AR3144" s="219"/>
      <c r="AS3144" s="221"/>
      <c r="AT3144" s="221"/>
      <c r="AU3144" s="221"/>
      <c r="AV3144" s="221"/>
      <c r="AW3144" s="221"/>
      <c r="AX3144" s="221"/>
      <c r="AY3144" s="221"/>
      <c r="AZ3144" s="221"/>
    </row>
    <row r="3145" spans="1:52" x14ac:dyDescent="0.15">
      <c r="A3145" s="278"/>
      <c r="B3145" s="274"/>
      <c r="C3145" s="340"/>
      <c r="D3145" s="340"/>
      <c r="E3145" s="341"/>
      <c r="F3145" s="341"/>
      <c r="G3145" s="341"/>
      <c r="H3145" s="341"/>
      <c r="I3145" s="341"/>
      <c r="J3145" s="341"/>
      <c r="AH3145" s="221"/>
      <c r="AI3145" s="221"/>
      <c r="AJ3145" s="221"/>
      <c r="AK3145" s="221"/>
      <c r="AL3145" s="221"/>
      <c r="AM3145" s="221"/>
      <c r="AN3145" s="221"/>
      <c r="AO3145" s="221"/>
      <c r="AP3145" s="221"/>
      <c r="AQ3145" s="219"/>
      <c r="AR3145" s="219"/>
      <c r="AS3145" s="221"/>
      <c r="AT3145" s="221"/>
      <c r="AU3145" s="221"/>
      <c r="AV3145" s="221"/>
      <c r="AW3145" s="221"/>
      <c r="AX3145" s="221"/>
      <c r="AY3145" s="221"/>
      <c r="AZ3145" s="221"/>
    </row>
    <row r="3146" spans="1:52" x14ac:dyDescent="0.15">
      <c r="A3146" s="278"/>
      <c r="B3146" s="274"/>
      <c r="C3146" s="340"/>
      <c r="D3146" s="340"/>
      <c r="E3146" s="341"/>
      <c r="F3146" s="341"/>
      <c r="G3146" s="341"/>
      <c r="H3146" s="341"/>
      <c r="I3146" s="341"/>
      <c r="J3146" s="341"/>
      <c r="AH3146" s="221"/>
      <c r="AI3146" s="221"/>
      <c r="AJ3146" s="221"/>
      <c r="AK3146" s="221"/>
      <c r="AL3146" s="221"/>
      <c r="AM3146" s="221"/>
      <c r="AN3146" s="221"/>
      <c r="AO3146" s="221"/>
      <c r="AP3146" s="221"/>
      <c r="AQ3146" s="219"/>
      <c r="AR3146" s="219"/>
      <c r="AS3146" s="221"/>
      <c r="AT3146" s="221"/>
      <c r="AU3146" s="221"/>
      <c r="AV3146" s="221"/>
      <c r="AW3146" s="221"/>
      <c r="AX3146" s="221"/>
      <c r="AY3146" s="221"/>
      <c r="AZ3146" s="221"/>
    </row>
    <row r="3147" spans="1:52" x14ac:dyDescent="0.15">
      <c r="A3147" s="278"/>
      <c r="B3147" s="274"/>
      <c r="C3147" s="340"/>
      <c r="D3147" s="340"/>
      <c r="E3147" s="341"/>
      <c r="F3147" s="341"/>
      <c r="G3147" s="341"/>
      <c r="H3147" s="341"/>
      <c r="I3147" s="341"/>
      <c r="J3147" s="341"/>
      <c r="AH3147" s="221"/>
      <c r="AI3147" s="221"/>
      <c r="AJ3147" s="221"/>
      <c r="AK3147" s="221"/>
      <c r="AL3147" s="221"/>
      <c r="AM3147" s="221"/>
      <c r="AN3147" s="221"/>
      <c r="AO3147" s="221"/>
      <c r="AP3147" s="221"/>
      <c r="AQ3147" s="219"/>
      <c r="AR3147" s="219"/>
      <c r="AS3147" s="221"/>
      <c r="AT3147" s="221"/>
      <c r="AU3147" s="221"/>
      <c r="AV3147" s="221"/>
      <c r="AW3147" s="221"/>
      <c r="AX3147" s="221"/>
      <c r="AY3147" s="221"/>
      <c r="AZ3147" s="221"/>
    </row>
    <row r="3148" spans="1:52" x14ac:dyDescent="0.15">
      <c r="A3148" s="278"/>
      <c r="B3148" s="274"/>
      <c r="C3148" s="340"/>
      <c r="D3148" s="340"/>
      <c r="E3148" s="341"/>
      <c r="F3148" s="341"/>
      <c r="G3148" s="341"/>
      <c r="H3148" s="341"/>
      <c r="I3148" s="341"/>
      <c r="J3148" s="341"/>
      <c r="AH3148" s="221"/>
      <c r="AI3148" s="221"/>
      <c r="AJ3148" s="221"/>
      <c r="AK3148" s="221"/>
      <c r="AL3148" s="221"/>
      <c r="AM3148" s="221"/>
      <c r="AN3148" s="221"/>
      <c r="AO3148" s="221"/>
      <c r="AP3148" s="221"/>
      <c r="AQ3148" s="219"/>
      <c r="AR3148" s="219"/>
      <c r="AS3148" s="221"/>
      <c r="AT3148" s="221"/>
      <c r="AU3148" s="221"/>
      <c r="AV3148" s="221"/>
      <c r="AW3148" s="221"/>
      <c r="AX3148" s="221"/>
      <c r="AY3148" s="221"/>
      <c r="AZ3148" s="221"/>
    </row>
    <row r="3149" spans="1:52" x14ac:dyDescent="0.15">
      <c r="A3149" s="278"/>
      <c r="B3149" s="274"/>
      <c r="C3149" s="340"/>
      <c r="D3149" s="340"/>
      <c r="E3149" s="341"/>
      <c r="F3149" s="341"/>
      <c r="G3149" s="341"/>
      <c r="H3149" s="341"/>
      <c r="I3149" s="341"/>
      <c r="J3149" s="341"/>
      <c r="AH3149" s="221"/>
      <c r="AI3149" s="221"/>
      <c r="AJ3149" s="221"/>
      <c r="AK3149" s="221"/>
      <c r="AL3149" s="221"/>
      <c r="AM3149" s="221"/>
      <c r="AN3149" s="221"/>
      <c r="AO3149" s="221"/>
      <c r="AP3149" s="221"/>
      <c r="AQ3149" s="219"/>
      <c r="AR3149" s="219"/>
      <c r="AS3149" s="221"/>
      <c r="AT3149" s="221"/>
      <c r="AU3149" s="221"/>
      <c r="AV3149" s="221"/>
      <c r="AW3149" s="221"/>
      <c r="AX3149" s="221"/>
      <c r="AY3149" s="221"/>
      <c r="AZ3149" s="221"/>
    </row>
    <row r="3150" spans="1:52" x14ac:dyDescent="0.15">
      <c r="A3150" s="278"/>
      <c r="B3150" s="274"/>
      <c r="C3150" s="340"/>
      <c r="D3150" s="340"/>
      <c r="E3150" s="341"/>
      <c r="F3150" s="341"/>
      <c r="G3150" s="341"/>
      <c r="H3150" s="341"/>
      <c r="I3150" s="341"/>
      <c r="J3150" s="341"/>
      <c r="AH3150" s="221"/>
      <c r="AI3150" s="221"/>
      <c r="AJ3150" s="221"/>
      <c r="AK3150" s="221"/>
      <c r="AL3150" s="221"/>
      <c r="AM3150" s="221"/>
      <c r="AN3150" s="221"/>
      <c r="AO3150" s="221"/>
      <c r="AP3150" s="221"/>
      <c r="AQ3150" s="219"/>
      <c r="AR3150" s="219"/>
      <c r="AS3150" s="221"/>
      <c r="AT3150" s="221"/>
      <c r="AU3150" s="221"/>
      <c r="AV3150" s="221"/>
      <c r="AW3150" s="221"/>
      <c r="AX3150" s="221"/>
      <c r="AY3150" s="221"/>
      <c r="AZ3150" s="221"/>
    </row>
    <row r="3151" spans="1:52" x14ac:dyDescent="0.15">
      <c r="A3151" s="278"/>
      <c r="B3151" s="274"/>
      <c r="C3151" s="340"/>
      <c r="D3151" s="340"/>
      <c r="E3151" s="341"/>
      <c r="F3151" s="341"/>
      <c r="G3151" s="341"/>
      <c r="H3151" s="341"/>
      <c r="I3151" s="341"/>
      <c r="J3151" s="341"/>
      <c r="AH3151" s="221"/>
      <c r="AI3151" s="221"/>
      <c r="AJ3151" s="221"/>
      <c r="AK3151" s="221"/>
      <c r="AL3151" s="221"/>
      <c r="AM3151" s="221"/>
      <c r="AN3151" s="221"/>
      <c r="AO3151" s="221"/>
      <c r="AP3151" s="221"/>
      <c r="AQ3151" s="219"/>
      <c r="AR3151" s="219"/>
      <c r="AS3151" s="221"/>
      <c r="AT3151" s="221"/>
      <c r="AU3151" s="221"/>
      <c r="AV3151" s="221"/>
      <c r="AW3151" s="221"/>
      <c r="AX3151" s="221"/>
      <c r="AY3151" s="221"/>
      <c r="AZ3151" s="221"/>
    </row>
    <row r="3152" spans="1:52" x14ac:dyDescent="0.15">
      <c r="A3152" s="278"/>
      <c r="B3152" s="274"/>
      <c r="C3152" s="340"/>
      <c r="D3152" s="340"/>
      <c r="E3152" s="341"/>
      <c r="F3152" s="341"/>
      <c r="G3152" s="341"/>
      <c r="H3152" s="341"/>
      <c r="I3152" s="341"/>
      <c r="J3152" s="341"/>
      <c r="AH3152" s="221"/>
      <c r="AI3152" s="221"/>
      <c r="AJ3152" s="221"/>
      <c r="AK3152" s="221"/>
      <c r="AL3152" s="221"/>
      <c r="AM3152" s="221"/>
      <c r="AN3152" s="221"/>
      <c r="AO3152" s="221"/>
      <c r="AP3152" s="221"/>
      <c r="AQ3152" s="219"/>
      <c r="AR3152" s="219"/>
      <c r="AS3152" s="221"/>
      <c r="AT3152" s="221"/>
      <c r="AU3152" s="221"/>
      <c r="AV3152" s="221"/>
      <c r="AW3152" s="221"/>
      <c r="AX3152" s="221"/>
      <c r="AY3152" s="221"/>
      <c r="AZ3152" s="221"/>
    </row>
    <row r="3153" spans="1:52" x14ac:dyDescent="0.15">
      <c r="A3153" s="278"/>
      <c r="B3153" s="274"/>
      <c r="C3153" s="340"/>
      <c r="D3153" s="340"/>
      <c r="E3153" s="341"/>
      <c r="F3153" s="341"/>
      <c r="G3153" s="341"/>
      <c r="H3153" s="341"/>
      <c r="I3153" s="341"/>
      <c r="J3153" s="341"/>
      <c r="AH3153" s="221"/>
      <c r="AI3153" s="221"/>
      <c r="AJ3153" s="221"/>
      <c r="AK3153" s="221"/>
      <c r="AL3153" s="221"/>
      <c r="AM3153" s="221"/>
      <c r="AN3153" s="221"/>
      <c r="AO3153" s="221"/>
      <c r="AP3153" s="221"/>
      <c r="AQ3153" s="219"/>
      <c r="AR3153" s="219"/>
      <c r="AS3153" s="221"/>
      <c r="AT3153" s="221"/>
      <c r="AU3153" s="221"/>
      <c r="AV3153" s="221"/>
      <c r="AW3153" s="221"/>
      <c r="AX3153" s="221"/>
      <c r="AY3153" s="221"/>
      <c r="AZ3153" s="221"/>
    </row>
    <row r="3154" spans="1:52" x14ac:dyDescent="0.15">
      <c r="A3154" s="278"/>
      <c r="B3154" s="274"/>
      <c r="C3154" s="340"/>
      <c r="D3154" s="340"/>
      <c r="E3154" s="341"/>
      <c r="F3154" s="341"/>
      <c r="G3154" s="341"/>
      <c r="H3154" s="341"/>
      <c r="I3154" s="341"/>
      <c r="J3154" s="341"/>
      <c r="AH3154" s="221"/>
      <c r="AI3154" s="221"/>
      <c r="AJ3154" s="221"/>
      <c r="AK3154" s="221"/>
      <c r="AL3154" s="221"/>
      <c r="AM3154" s="221"/>
      <c r="AN3154" s="221"/>
      <c r="AO3154" s="221"/>
      <c r="AP3154" s="221"/>
      <c r="AQ3154" s="219"/>
      <c r="AR3154" s="219"/>
      <c r="AS3154" s="221"/>
      <c r="AT3154" s="221"/>
      <c r="AU3154" s="221"/>
      <c r="AV3154" s="221"/>
      <c r="AW3154" s="221"/>
      <c r="AX3154" s="221"/>
      <c r="AY3154" s="221"/>
      <c r="AZ3154" s="221"/>
    </row>
    <row r="3155" spans="1:52" x14ac:dyDescent="0.15">
      <c r="A3155" s="278"/>
      <c r="B3155" s="274"/>
      <c r="C3155" s="340"/>
      <c r="D3155" s="340"/>
      <c r="E3155" s="341"/>
      <c r="F3155" s="341"/>
      <c r="G3155" s="341"/>
      <c r="H3155" s="341"/>
      <c r="I3155" s="341"/>
      <c r="J3155" s="341"/>
      <c r="AH3155" s="221"/>
      <c r="AI3155" s="221"/>
      <c r="AJ3155" s="221"/>
      <c r="AK3155" s="221"/>
      <c r="AL3155" s="221"/>
      <c r="AM3155" s="221"/>
      <c r="AN3155" s="221"/>
      <c r="AO3155" s="221"/>
      <c r="AP3155" s="221"/>
      <c r="AQ3155" s="219"/>
      <c r="AR3155" s="219"/>
      <c r="AS3155" s="221"/>
      <c r="AT3155" s="221"/>
      <c r="AU3155" s="221"/>
      <c r="AV3155" s="221"/>
      <c r="AW3155" s="221"/>
      <c r="AX3155" s="221"/>
      <c r="AY3155" s="221"/>
      <c r="AZ3155" s="221"/>
    </row>
    <row r="3156" spans="1:52" x14ac:dyDescent="0.15">
      <c r="A3156" s="278"/>
      <c r="B3156" s="274"/>
      <c r="C3156" s="340"/>
      <c r="D3156" s="340"/>
      <c r="E3156" s="341"/>
      <c r="F3156" s="341"/>
      <c r="G3156" s="341"/>
      <c r="H3156" s="341"/>
      <c r="I3156" s="341"/>
      <c r="J3156" s="341"/>
      <c r="AH3156" s="221"/>
      <c r="AI3156" s="221"/>
      <c r="AJ3156" s="221"/>
      <c r="AK3156" s="221"/>
      <c r="AL3156" s="221"/>
      <c r="AM3156" s="221"/>
      <c r="AN3156" s="221"/>
      <c r="AO3156" s="221"/>
      <c r="AP3156" s="221"/>
      <c r="AQ3156" s="219"/>
      <c r="AR3156" s="219"/>
      <c r="AS3156" s="221"/>
      <c r="AT3156" s="221"/>
      <c r="AU3156" s="221"/>
      <c r="AV3156" s="221"/>
      <c r="AW3156" s="221"/>
      <c r="AX3156" s="221"/>
      <c r="AY3156" s="221"/>
      <c r="AZ3156" s="221"/>
    </row>
    <row r="3157" spans="1:52" x14ac:dyDescent="0.15">
      <c r="A3157" s="278"/>
      <c r="B3157" s="274"/>
      <c r="C3157" s="340"/>
      <c r="D3157" s="340"/>
      <c r="E3157" s="341"/>
      <c r="F3157" s="341"/>
      <c r="G3157" s="341"/>
      <c r="H3157" s="341"/>
      <c r="I3157" s="341"/>
      <c r="J3157" s="341"/>
      <c r="AH3157" s="221"/>
      <c r="AI3157" s="221"/>
      <c r="AJ3157" s="221"/>
      <c r="AK3157" s="221"/>
      <c r="AL3157" s="221"/>
      <c r="AM3157" s="221"/>
      <c r="AN3157" s="221"/>
      <c r="AO3157" s="221"/>
      <c r="AP3157" s="221"/>
      <c r="AQ3157" s="219"/>
      <c r="AR3157" s="219"/>
      <c r="AS3157" s="221"/>
      <c r="AT3157" s="221"/>
      <c r="AU3157" s="221"/>
      <c r="AV3157" s="221"/>
      <c r="AW3157" s="221"/>
      <c r="AX3157" s="221"/>
      <c r="AY3157" s="221"/>
      <c r="AZ3157" s="221"/>
    </row>
    <row r="3158" spans="1:52" x14ac:dyDescent="0.15">
      <c r="A3158" s="278"/>
      <c r="B3158" s="274"/>
      <c r="C3158" s="340"/>
      <c r="D3158" s="340"/>
      <c r="E3158" s="341"/>
      <c r="F3158" s="341"/>
      <c r="G3158" s="341"/>
      <c r="H3158" s="341"/>
      <c r="I3158" s="341"/>
      <c r="J3158" s="341"/>
      <c r="AH3158" s="221"/>
      <c r="AI3158" s="221"/>
      <c r="AJ3158" s="221"/>
      <c r="AK3158" s="221"/>
      <c r="AL3158" s="221"/>
      <c r="AM3158" s="221"/>
      <c r="AN3158" s="221"/>
      <c r="AO3158" s="221"/>
      <c r="AP3158" s="221"/>
      <c r="AQ3158" s="219"/>
      <c r="AR3158" s="219"/>
      <c r="AS3158" s="221"/>
      <c r="AT3158" s="221"/>
      <c r="AU3158" s="221"/>
      <c r="AV3158" s="221"/>
      <c r="AW3158" s="221"/>
      <c r="AX3158" s="221"/>
      <c r="AY3158" s="221"/>
      <c r="AZ3158" s="221"/>
    </row>
    <row r="3159" spans="1:52" x14ac:dyDescent="0.15">
      <c r="A3159" s="278"/>
      <c r="B3159" s="274"/>
      <c r="C3159" s="340"/>
      <c r="D3159" s="340"/>
      <c r="E3159" s="341"/>
      <c r="F3159" s="341"/>
      <c r="G3159" s="341"/>
      <c r="H3159" s="341"/>
      <c r="I3159" s="341"/>
      <c r="J3159" s="341"/>
      <c r="AH3159" s="221"/>
      <c r="AI3159" s="221"/>
      <c r="AJ3159" s="221"/>
      <c r="AK3159" s="221"/>
      <c r="AL3159" s="221"/>
      <c r="AM3159" s="221"/>
      <c r="AN3159" s="221"/>
      <c r="AO3159" s="221"/>
      <c r="AP3159" s="221"/>
      <c r="AQ3159" s="219"/>
      <c r="AR3159" s="219"/>
      <c r="AS3159" s="221"/>
      <c r="AT3159" s="221"/>
      <c r="AU3159" s="221"/>
      <c r="AV3159" s="221"/>
      <c r="AW3159" s="221"/>
      <c r="AX3159" s="221"/>
      <c r="AY3159" s="221"/>
      <c r="AZ3159" s="221"/>
    </row>
    <row r="3160" spans="1:52" x14ac:dyDescent="0.15">
      <c r="A3160" s="278"/>
      <c r="B3160" s="274"/>
      <c r="C3160" s="340"/>
      <c r="D3160" s="340"/>
      <c r="E3160" s="341"/>
      <c r="F3160" s="341"/>
      <c r="G3160" s="341"/>
      <c r="H3160" s="341"/>
      <c r="I3160" s="341"/>
      <c r="J3160" s="341"/>
      <c r="AH3160" s="221"/>
      <c r="AI3160" s="221"/>
      <c r="AJ3160" s="221"/>
      <c r="AK3160" s="221"/>
      <c r="AL3160" s="221"/>
      <c r="AM3160" s="221"/>
      <c r="AN3160" s="221"/>
      <c r="AO3160" s="221"/>
      <c r="AP3160" s="221"/>
      <c r="AQ3160" s="219"/>
      <c r="AR3160" s="219"/>
      <c r="AS3160" s="221"/>
      <c r="AT3160" s="221"/>
      <c r="AU3160" s="221"/>
      <c r="AV3160" s="221"/>
      <c r="AW3160" s="221"/>
      <c r="AX3160" s="221"/>
      <c r="AY3160" s="221"/>
      <c r="AZ3160" s="221"/>
    </row>
    <row r="3161" spans="1:52" x14ac:dyDescent="0.15">
      <c r="A3161" s="278"/>
      <c r="B3161" s="274"/>
      <c r="C3161" s="340"/>
      <c r="D3161" s="340"/>
      <c r="E3161" s="341"/>
      <c r="F3161" s="341"/>
      <c r="G3161" s="341"/>
      <c r="H3161" s="341"/>
      <c r="I3161" s="341"/>
      <c r="J3161" s="341"/>
      <c r="AH3161" s="221"/>
      <c r="AI3161" s="221"/>
      <c r="AJ3161" s="221"/>
      <c r="AK3161" s="221"/>
      <c r="AL3161" s="221"/>
      <c r="AM3161" s="221"/>
      <c r="AN3161" s="221"/>
      <c r="AO3161" s="221"/>
      <c r="AP3161" s="221"/>
      <c r="AQ3161" s="219"/>
      <c r="AR3161" s="219"/>
      <c r="AS3161" s="221"/>
      <c r="AT3161" s="221"/>
      <c r="AU3161" s="221"/>
      <c r="AV3161" s="221"/>
      <c r="AW3161" s="221"/>
      <c r="AX3161" s="221"/>
      <c r="AY3161" s="221"/>
      <c r="AZ3161" s="221"/>
    </row>
    <row r="3162" spans="1:52" x14ac:dyDescent="0.15">
      <c r="A3162" s="278"/>
      <c r="B3162" s="274"/>
      <c r="C3162" s="340"/>
      <c r="D3162" s="340"/>
      <c r="E3162" s="341"/>
      <c r="F3162" s="341"/>
      <c r="G3162" s="341"/>
      <c r="H3162" s="341"/>
      <c r="I3162" s="341"/>
      <c r="J3162" s="341"/>
      <c r="AH3162" s="221"/>
      <c r="AI3162" s="221"/>
      <c r="AJ3162" s="221"/>
      <c r="AK3162" s="221"/>
      <c r="AL3162" s="221"/>
      <c r="AM3162" s="221"/>
      <c r="AN3162" s="221"/>
      <c r="AO3162" s="221"/>
      <c r="AP3162" s="221"/>
      <c r="AQ3162" s="219"/>
      <c r="AR3162" s="219"/>
      <c r="AS3162" s="221"/>
      <c r="AT3162" s="221"/>
      <c r="AU3162" s="221"/>
      <c r="AV3162" s="221"/>
      <c r="AW3162" s="221"/>
      <c r="AX3162" s="221"/>
      <c r="AY3162" s="221"/>
      <c r="AZ3162" s="221"/>
    </row>
    <row r="3163" spans="1:52" x14ac:dyDescent="0.15">
      <c r="A3163" s="278"/>
      <c r="B3163" s="274"/>
      <c r="C3163" s="340"/>
      <c r="D3163" s="340"/>
      <c r="E3163" s="341"/>
      <c r="F3163" s="341"/>
      <c r="G3163" s="341"/>
      <c r="H3163" s="341"/>
      <c r="I3163" s="341"/>
      <c r="J3163" s="341"/>
      <c r="AH3163" s="221"/>
      <c r="AI3163" s="221"/>
      <c r="AJ3163" s="221"/>
      <c r="AK3163" s="221"/>
      <c r="AL3163" s="221"/>
      <c r="AM3163" s="221"/>
      <c r="AN3163" s="221"/>
      <c r="AO3163" s="221"/>
      <c r="AP3163" s="221"/>
      <c r="AQ3163" s="219"/>
      <c r="AR3163" s="219"/>
      <c r="AS3163" s="221"/>
      <c r="AT3163" s="221"/>
      <c r="AU3163" s="221"/>
      <c r="AV3163" s="221"/>
      <c r="AW3163" s="221"/>
      <c r="AX3163" s="221"/>
      <c r="AY3163" s="221"/>
      <c r="AZ3163" s="221"/>
    </row>
    <row r="3164" spans="1:52" x14ac:dyDescent="0.15">
      <c r="A3164" s="278"/>
      <c r="B3164" s="274"/>
      <c r="C3164" s="340"/>
      <c r="D3164" s="340"/>
      <c r="E3164" s="341"/>
      <c r="F3164" s="341"/>
      <c r="G3164" s="341"/>
      <c r="H3164" s="341"/>
      <c r="I3164" s="341"/>
      <c r="J3164" s="341"/>
      <c r="AH3164" s="221"/>
      <c r="AI3164" s="221"/>
      <c r="AJ3164" s="221"/>
      <c r="AK3164" s="221"/>
      <c r="AL3164" s="221"/>
      <c r="AM3164" s="221"/>
      <c r="AN3164" s="221"/>
      <c r="AO3164" s="221"/>
      <c r="AP3164" s="221"/>
      <c r="AQ3164" s="219"/>
      <c r="AR3164" s="219"/>
      <c r="AS3164" s="221"/>
      <c r="AT3164" s="221"/>
      <c r="AU3164" s="221"/>
      <c r="AV3164" s="221"/>
      <c r="AW3164" s="221"/>
      <c r="AX3164" s="221"/>
      <c r="AY3164" s="221"/>
      <c r="AZ3164" s="221"/>
    </row>
    <row r="3165" spans="1:52" x14ac:dyDescent="0.15">
      <c r="A3165" s="278"/>
      <c r="B3165" s="274"/>
      <c r="C3165" s="340"/>
      <c r="D3165" s="340"/>
      <c r="E3165" s="341"/>
      <c r="F3165" s="341"/>
      <c r="G3165" s="341"/>
      <c r="H3165" s="341"/>
      <c r="I3165" s="341"/>
      <c r="J3165" s="341"/>
      <c r="AH3165" s="221"/>
      <c r="AI3165" s="221"/>
      <c r="AJ3165" s="221"/>
      <c r="AK3165" s="221"/>
      <c r="AL3165" s="221"/>
      <c r="AM3165" s="221"/>
      <c r="AN3165" s="221"/>
      <c r="AO3165" s="221"/>
      <c r="AP3165" s="221"/>
      <c r="AQ3165" s="219"/>
      <c r="AR3165" s="219"/>
      <c r="AS3165" s="221"/>
      <c r="AT3165" s="221"/>
      <c r="AU3165" s="221"/>
      <c r="AV3165" s="221"/>
      <c r="AW3165" s="221"/>
      <c r="AX3165" s="221"/>
      <c r="AY3165" s="221"/>
      <c r="AZ3165" s="221"/>
    </row>
    <row r="3166" spans="1:52" x14ac:dyDescent="0.15">
      <c r="A3166" s="278"/>
      <c r="B3166" s="274"/>
      <c r="C3166" s="340"/>
      <c r="D3166" s="340"/>
      <c r="E3166" s="341"/>
      <c r="F3166" s="341"/>
      <c r="G3166" s="341"/>
      <c r="H3166" s="341"/>
      <c r="I3166" s="341"/>
      <c r="J3166" s="341"/>
      <c r="AH3166" s="221"/>
      <c r="AI3166" s="221"/>
      <c r="AJ3166" s="221"/>
      <c r="AK3166" s="221"/>
      <c r="AL3166" s="221"/>
      <c r="AM3166" s="221"/>
      <c r="AN3166" s="221"/>
      <c r="AO3166" s="221"/>
      <c r="AP3166" s="221"/>
      <c r="AQ3166" s="219"/>
      <c r="AR3166" s="219"/>
      <c r="AS3166" s="221"/>
      <c r="AT3166" s="221"/>
      <c r="AU3166" s="221"/>
      <c r="AV3166" s="221"/>
      <c r="AW3166" s="221"/>
      <c r="AX3166" s="221"/>
      <c r="AY3166" s="221"/>
      <c r="AZ3166" s="221"/>
    </row>
    <row r="3167" spans="1:52" x14ac:dyDescent="0.15">
      <c r="A3167" s="278"/>
      <c r="B3167" s="274"/>
      <c r="C3167" s="340"/>
      <c r="D3167" s="340"/>
      <c r="E3167" s="341"/>
      <c r="F3167" s="341"/>
      <c r="G3167" s="341"/>
      <c r="H3167" s="341"/>
      <c r="I3167" s="341"/>
      <c r="J3167" s="341"/>
      <c r="AH3167" s="221"/>
      <c r="AI3167" s="221"/>
      <c r="AJ3167" s="221"/>
      <c r="AK3167" s="221"/>
      <c r="AL3167" s="221"/>
      <c r="AM3167" s="221"/>
      <c r="AN3167" s="221"/>
      <c r="AO3167" s="221"/>
      <c r="AP3167" s="221"/>
      <c r="AQ3167" s="219"/>
      <c r="AR3167" s="219"/>
      <c r="AS3167" s="221"/>
      <c r="AT3167" s="221"/>
      <c r="AU3167" s="221"/>
      <c r="AV3167" s="221"/>
      <c r="AW3167" s="221"/>
      <c r="AX3167" s="221"/>
      <c r="AY3167" s="221"/>
      <c r="AZ3167" s="221"/>
    </row>
    <row r="3168" spans="1:52" x14ac:dyDescent="0.15">
      <c r="A3168" s="278"/>
      <c r="B3168" s="274"/>
      <c r="C3168" s="340"/>
      <c r="D3168" s="340"/>
      <c r="E3168" s="341"/>
      <c r="F3168" s="341"/>
      <c r="G3168" s="341"/>
      <c r="H3168" s="341"/>
      <c r="I3168" s="341"/>
      <c r="J3168" s="341"/>
      <c r="AH3168" s="221"/>
      <c r="AI3168" s="221"/>
      <c r="AJ3168" s="221"/>
      <c r="AK3168" s="221"/>
      <c r="AL3168" s="221"/>
      <c r="AM3168" s="221"/>
      <c r="AN3168" s="221"/>
      <c r="AO3168" s="221"/>
      <c r="AP3168" s="221"/>
      <c r="AQ3168" s="219"/>
      <c r="AR3168" s="219"/>
      <c r="AS3168" s="221"/>
      <c r="AT3168" s="221"/>
      <c r="AU3168" s="221"/>
      <c r="AV3168" s="221"/>
      <c r="AW3168" s="221"/>
      <c r="AX3168" s="221"/>
      <c r="AY3168" s="221"/>
      <c r="AZ3168" s="221"/>
    </row>
    <row r="3169" spans="1:52" x14ac:dyDescent="0.15">
      <c r="A3169" s="278"/>
      <c r="B3169" s="274"/>
      <c r="C3169" s="340"/>
      <c r="D3169" s="340"/>
      <c r="E3169" s="341"/>
      <c r="F3169" s="341"/>
      <c r="G3169" s="341"/>
      <c r="H3169" s="341"/>
      <c r="I3169" s="341"/>
      <c r="J3169" s="341"/>
      <c r="AH3169" s="221"/>
      <c r="AI3169" s="221"/>
      <c r="AJ3169" s="221"/>
      <c r="AK3169" s="221"/>
      <c r="AL3169" s="221"/>
      <c r="AM3169" s="221"/>
      <c r="AN3169" s="221"/>
      <c r="AO3169" s="221"/>
      <c r="AP3169" s="221"/>
      <c r="AQ3169" s="219"/>
      <c r="AR3169" s="219"/>
      <c r="AS3169" s="221"/>
      <c r="AT3169" s="221"/>
      <c r="AU3169" s="221"/>
      <c r="AV3169" s="221"/>
      <c r="AW3169" s="221"/>
      <c r="AX3169" s="221"/>
      <c r="AY3169" s="221"/>
      <c r="AZ3169" s="221"/>
    </row>
    <row r="3170" spans="1:52" x14ac:dyDescent="0.15">
      <c r="A3170" s="278"/>
      <c r="B3170" s="274"/>
      <c r="C3170" s="340"/>
      <c r="D3170" s="340"/>
      <c r="E3170" s="341"/>
      <c r="F3170" s="341"/>
      <c r="G3170" s="341"/>
      <c r="H3170" s="341"/>
      <c r="I3170" s="341"/>
      <c r="J3170" s="341"/>
      <c r="AH3170" s="221"/>
      <c r="AI3170" s="221"/>
      <c r="AJ3170" s="221"/>
      <c r="AK3170" s="221"/>
      <c r="AL3170" s="221"/>
      <c r="AM3170" s="221"/>
      <c r="AN3170" s="221"/>
      <c r="AO3170" s="221"/>
      <c r="AP3170" s="221"/>
      <c r="AQ3170" s="219"/>
      <c r="AR3170" s="219"/>
      <c r="AS3170" s="221"/>
      <c r="AT3170" s="221"/>
      <c r="AU3170" s="221"/>
      <c r="AV3170" s="221"/>
      <c r="AW3170" s="221"/>
      <c r="AX3170" s="221"/>
      <c r="AY3170" s="221"/>
      <c r="AZ3170" s="221"/>
    </row>
    <row r="3171" spans="1:52" x14ac:dyDescent="0.15">
      <c r="A3171" s="278"/>
      <c r="B3171" s="274"/>
      <c r="C3171" s="340"/>
      <c r="D3171" s="340"/>
      <c r="E3171" s="341"/>
      <c r="F3171" s="341"/>
      <c r="G3171" s="341"/>
      <c r="H3171" s="341"/>
      <c r="I3171" s="341"/>
      <c r="J3171" s="341"/>
      <c r="AH3171" s="221"/>
      <c r="AI3171" s="221"/>
      <c r="AJ3171" s="221"/>
      <c r="AK3171" s="221"/>
      <c r="AL3171" s="221"/>
      <c r="AM3171" s="221"/>
      <c r="AN3171" s="221"/>
      <c r="AO3171" s="221"/>
      <c r="AP3171" s="221"/>
      <c r="AQ3171" s="219"/>
      <c r="AR3171" s="219"/>
      <c r="AS3171" s="221"/>
      <c r="AT3171" s="221"/>
      <c r="AU3171" s="221"/>
      <c r="AV3171" s="221"/>
      <c r="AW3171" s="221"/>
      <c r="AX3171" s="221"/>
      <c r="AY3171" s="221"/>
      <c r="AZ3171" s="221"/>
    </row>
    <row r="3172" spans="1:52" x14ac:dyDescent="0.15">
      <c r="A3172" s="278"/>
      <c r="B3172" s="274"/>
      <c r="C3172" s="340"/>
      <c r="D3172" s="340"/>
      <c r="E3172" s="341"/>
      <c r="F3172" s="341"/>
      <c r="G3172" s="341"/>
      <c r="H3172" s="341"/>
      <c r="I3172" s="341"/>
      <c r="J3172" s="341"/>
      <c r="AH3172" s="221"/>
      <c r="AI3172" s="221"/>
      <c r="AJ3172" s="221"/>
      <c r="AK3172" s="221"/>
      <c r="AL3172" s="221"/>
      <c r="AM3172" s="221"/>
      <c r="AN3172" s="221"/>
      <c r="AO3172" s="221"/>
      <c r="AP3172" s="221"/>
      <c r="AQ3172" s="219"/>
      <c r="AR3172" s="219"/>
      <c r="AS3172" s="221"/>
      <c r="AT3172" s="221"/>
      <c r="AU3172" s="221"/>
      <c r="AV3172" s="221"/>
      <c r="AW3172" s="221"/>
      <c r="AX3172" s="221"/>
      <c r="AY3172" s="221"/>
      <c r="AZ3172" s="221"/>
    </row>
    <row r="3173" spans="1:52" x14ac:dyDescent="0.15">
      <c r="A3173" s="278"/>
      <c r="B3173" s="274"/>
      <c r="C3173" s="340"/>
      <c r="D3173" s="340"/>
      <c r="E3173" s="341"/>
      <c r="F3173" s="341"/>
      <c r="G3173" s="341"/>
      <c r="H3173" s="341"/>
      <c r="I3173" s="341"/>
      <c r="J3173" s="341"/>
      <c r="AH3173" s="221"/>
      <c r="AI3173" s="221"/>
      <c r="AJ3173" s="221"/>
      <c r="AK3173" s="221"/>
      <c r="AL3173" s="221"/>
      <c r="AM3173" s="221"/>
      <c r="AN3173" s="221"/>
      <c r="AO3173" s="221"/>
      <c r="AP3173" s="221"/>
      <c r="AQ3173" s="219"/>
      <c r="AR3173" s="219"/>
      <c r="AS3173" s="221"/>
      <c r="AT3173" s="221"/>
      <c r="AU3173" s="221"/>
      <c r="AV3173" s="221"/>
      <c r="AW3173" s="221"/>
      <c r="AX3173" s="221"/>
      <c r="AY3173" s="221"/>
      <c r="AZ3173" s="221"/>
    </row>
    <row r="3174" spans="1:52" x14ac:dyDescent="0.15">
      <c r="A3174" s="278"/>
      <c r="B3174" s="274"/>
      <c r="C3174" s="340"/>
      <c r="D3174" s="340"/>
      <c r="E3174" s="341"/>
      <c r="F3174" s="341"/>
      <c r="G3174" s="341"/>
      <c r="H3174" s="341"/>
      <c r="I3174" s="341"/>
      <c r="J3174" s="341"/>
      <c r="AH3174" s="221"/>
      <c r="AI3174" s="221"/>
      <c r="AJ3174" s="221"/>
      <c r="AK3174" s="221"/>
      <c r="AL3174" s="221"/>
      <c r="AM3174" s="221"/>
      <c r="AN3174" s="221"/>
      <c r="AO3174" s="221"/>
      <c r="AP3174" s="221"/>
      <c r="AQ3174" s="219"/>
      <c r="AR3174" s="219"/>
      <c r="AS3174" s="221"/>
      <c r="AT3174" s="221"/>
      <c r="AU3174" s="221"/>
      <c r="AV3174" s="221"/>
      <c r="AW3174" s="221"/>
      <c r="AX3174" s="221"/>
      <c r="AY3174" s="221"/>
      <c r="AZ3174" s="221"/>
    </row>
    <row r="3175" spans="1:52" x14ac:dyDescent="0.15">
      <c r="A3175" s="278"/>
      <c r="B3175" s="274"/>
      <c r="C3175" s="340"/>
      <c r="D3175" s="340"/>
      <c r="E3175" s="341"/>
      <c r="F3175" s="341"/>
      <c r="G3175" s="341"/>
      <c r="H3175" s="341"/>
      <c r="I3175" s="341"/>
      <c r="J3175" s="341"/>
      <c r="AH3175" s="221"/>
      <c r="AI3175" s="221"/>
      <c r="AJ3175" s="221"/>
      <c r="AK3175" s="221"/>
      <c r="AL3175" s="221"/>
      <c r="AM3175" s="221"/>
      <c r="AN3175" s="221"/>
      <c r="AO3175" s="221"/>
      <c r="AP3175" s="221"/>
      <c r="AQ3175" s="219"/>
      <c r="AR3175" s="219"/>
      <c r="AS3175" s="221"/>
      <c r="AT3175" s="221"/>
      <c r="AU3175" s="221"/>
      <c r="AV3175" s="221"/>
      <c r="AW3175" s="221"/>
      <c r="AX3175" s="221"/>
      <c r="AY3175" s="221"/>
      <c r="AZ3175" s="221"/>
    </row>
    <row r="3176" spans="1:52" x14ac:dyDescent="0.15">
      <c r="A3176" s="278"/>
      <c r="B3176" s="274"/>
      <c r="C3176" s="340"/>
      <c r="D3176" s="340"/>
      <c r="E3176" s="341"/>
      <c r="F3176" s="341"/>
      <c r="G3176" s="341"/>
      <c r="H3176" s="341"/>
      <c r="I3176" s="341"/>
      <c r="J3176" s="341"/>
      <c r="AH3176" s="221"/>
      <c r="AI3176" s="221"/>
      <c r="AJ3176" s="221"/>
      <c r="AK3176" s="221"/>
      <c r="AL3176" s="221"/>
      <c r="AM3176" s="221"/>
      <c r="AN3176" s="221"/>
      <c r="AO3176" s="221"/>
      <c r="AP3176" s="221"/>
      <c r="AQ3176" s="219"/>
      <c r="AR3176" s="219"/>
      <c r="AS3176" s="221"/>
      <c r="AT3176" s="221"/>
      <c r="AU3176" s="221"/>
      <c r="AV3176" s="221"/>
      <c r="AW3176" s="221"/>
      <c r="AX3176" s="221"/>
      <c r="AY3176" s="221"/>
      <c r="AZ3176" s="221"/>
    </row>
    <row r="3177" spans="1:52" x14ac:dyDescent="0.15">
      <c r="A3177" s="278"/>
      <c r="B3177" s="274"/>
      <c r="C3177" s="340"/>
      <c r="D3177" s="340"/>
      <c r="E3177" s="341"/>
      <c r="F3177" s="341"/>
      <c r="G3177" s="341"/>
      <c r="H3177" s="341"/>
      <c r="I3177" s="341"/>
      <c r="J3177" s="341"/>
      <c r="AH3177" s="221"/>
      <c r="AI3177" s="221"/>
      <c r="AJ3177" s="221"/>
      <c r="AK3177" s="221"/>
      <c r="AL3177" s="221"/>
      <c r="AM3177" s="221"/>
      <c r="AN3177" s="221"/>
      <c r="AO3177" s="221"/>
      <c r="AP3177" s="221"/>
      <c r="AQ3177" s="219"/>
      <c r="AR3177" s="219"/>
      <c r="AS3177" s="221"/>
      <c r="AT3177" s="221"/>
      <c r="AU3177" s="221"/>
      <c r="AV3177" s="221"/>
      <c r="AW3177" s="221"/>
      <c r="AX3177" s="221"/>
      <c r="AY3177" s="221"/>
      <c r="AZ3177" s="221"/>
    </row>
    <row r="3178" spans="1:52" x14ac:dyDescent="0.15">
      <c r="A3178" s="278"/>
      <c r="B3178" s="274"/>
      <c r="C3178" s="340"/>
      <c r="D3178" s="340"/>
      <c r="E3178" s="341"/>
      <c r="F3178" s="341"/>
      <c r="G3178" s="341"/>
      <c r="H3178" s="341"/>
      <c r="I3178" s="341"/>
      <c r="J3178" s="341"/>
      <c r="AH3178" s="221"/>
      <c r="AI3178" s="221"/>
      <c r="AJ3178" s="221"/>
      <c r="AK3178" s="221"/>
      <c r="AL3178" s="221"/>
      <c r="AM3178" s="221"/>
      <c r="AN3178" s="221"/>
      <c r="AO3178" s="221"/>
      <c r="AP3178" s="221"/>
      <c r="AQ3178" s="219"/>
      <c r="AR3178" s="219"/>
      <c r="AS3178" s="221"/>
      <c r="AT3178" s="221"/>
      <c r="AU3178" s="221"/>
      <c r="AV3178" s="221"/>
      <c r="AW3178" s="221"/>
      <c r="AX3178" s="221"/>
      <c r="AY3178" s="221"/>
      <c r="AZ3178" s="221"/>
    </row>
    <row r="3179" spans="1:52" x14ac:dyDescent="0.15">
      <c r="A3179" s="278"/>
      <c r="B3179" s="274"/>
      <c r="C3179" s="340"/>
      <c r="D3179" s="340"/>
      <c r="E3179" s="341"/>
      <c r="F3179" s="341"/>
      <c r="G3179" s="341"/>
      <c r="H3179" s="341"/>
      <c r="I3179" s="341"/>
      <c r="J3179" s="341"/>
      <c r="AH3179" s="221"/>
      <c r="AI3179" s="221"/>
      <c r="AJ3179" s="221"/>
      <c r="AK3179" s="221"/>
      <c r="AL3179" s="221"/>
      <c r="AM3179" s="221"/>
      <c r="AN3179" s="221"/>
      <c r="AO3179" s="221"/>
      <c r="AP3179" s="221"/>
      <c r="AQ3179" s="219"/>
      <c r="AR3179" s="219"/>
      <c r="AS3179" s="221"/>
      <c r="AT3179" s="221"/>
      <c r="AU3179" s="221"/>
      <c r="AV3179" s="221"/>
      <c r="AW3179" s="221"/>
      <c r="AX3179" s="221"/>
      <c r="AY3179" s="221"/>
      <c r="AZ3179" s="221"/>
    </row>
    <row r="3180" spans="1:52" x14ac:dyDescent="0.15">
      <c r="A3180" s="278"/>
      <c r="B3180" s="274"/>
      <c r="C3180" s="340"/>
      <c r="D3180" s="340"/>
      <c r="E3180" s="341"/>
      <c r="F3180" s="341"/>
      <c r="G3180" s="341"/>
      <c r="H3180" s="341"/>
      <c r="I3180" s="341"/>
      <c r="J3180" s="341"/>
      <c r="AH3180" s="221"/>
      <c r="AI3180" s="221"/>
      <c r="AJ3180" s="221"/>
      <c r="AK3180" s="221"/>
      <c r="AL3180" s="221"/>
      <c r="AM3180" s="221"/>
      <c r="AN3180" s="221"/>
      <c r="AO3180" s="221"/>
      <c r="AP3180" s="221"/>
      <c r="AQ3180" s="219"/>
      <c r="AR3180" s="219"/>
      <c r="AS3180" s="221"/>
      <c r="AT3180" s="221"/>
      <c r="AU3180" s="221"/>
      <c r="AV3180" s="221"/>
      <c r="AW3180" s="221"/>
      <c r="AX3180" s="221"/>
      <c r="AY3180" s="221"/>
      <c r="AZ3180" s="221"/>
    </row>
    <row r="3181" spans="1:52" x14ac:dyDescent="0.15">
      <c r="A3181" s="278"/>
      <c r="B3181" s="274"/>
      <c r="C3181" s="340"/>
      <c r="D3181" s="340"/>
      <c r="E3181" s="341"/>
      <c r="F3181" s="341"/>
      <c r="G3181" s="341"/>
      <c r="H3181" s="341"/>
      <c r="I3181" s="341"/>
      <c r="J3181" s="341"/>
      <c r="AH3181" s="221"/>
      <c r="AI3181" s="221"/>
      <c r="AJ3181" s="221"/>
      <c r="AK3181" s="221"/>
      <c r="AL3181" s="221"/>
      <c r="AM3181" s="221"/>
      <c r="AN3181" s="221"/>
      <c r="AO3181" s="221"/>
      <c r="AP3181" s="221"/>
      <c r="AQ3181" s="219"/>
      <c r="AR3181" s="219"/>
      <c r="AS3181" s="221"/>
      <c r="AT3181" s="221"/>
      <c r="AU3181" s="221"/>
      <c r="AV3181" s="221"/>
      <c r="AW3181" s="221"/>
      <c r="AX3181" s="221"/>
      <c r="AY3181" s="221"/>
      <c r="AZ3181" s="221"/>
    </row>
    <row r="3182" spans="1:52" x14ac:dyDescent="0.15">
      <c r="A3182" s="278"/>
      <c r="B3182" s="274"/>
      <c r="C3182" s="340"/>
      <c r="D3182" s="340"/>
      <c r="E3182" s="341"/>
      <c r="F3182" s="341"/>
      <c r="G3182" s="341"/>
      <c r="H3182" s="341"/>
      <c r="I3182" s="341"/>
      <c r="J3182" s="341"/>
      <c r="AH3182" s="221"/>
      <c r="AI3182" s="221"/>
      <c r="AJ3182" s="221"/>
      <c r="AK3182" s="221"/>
      <c r="AL3182" s="221"/>
      <c r="AM3182" s="221"/>
      <c r="AN3182" s="221"/>
      <c r="AO3182" s="221"/>
      <c r="AP3182" s="221"/>
      <c r="AQ3182" s="219"/>
      <c r="AR3182" s="219"/>
      <c r="AS3182" s="221"/>
      <c r="AT3182" s="221"/>
      <c r="AU3182" s="221"/>
      <c r="AV3182" s="221"/>
      <c r="AW3182" s="221"/>
      <c r="AX3182" s="221"/>
      <c r="AY3182" s="221"/>
      <c r="AZ3182" s="221"/>
    </row>
    <row r="3183" spans="1:52" x14ac:dyDescent="0.15">
      <c r="A3183" s="278"/>
      <c r="B3183" s="274"/>
      <c r="C3183" s="340"/>
      <c r="D3183" s="340"/>
      <c r="E3183" s="341"/>
      <c r="F3183" s="341"/>
      <c r="G3183" s="341"/>
      <c r="H3183" s="341"/>
      <c r="I3183" s="341"/>
      <c r="J3183" s="341"/>
      <c r="AH3183" s="221"/>
      <c r="AI3183" s="221"/>
      <c r="AJ3183" s="221"/>
      <c r="AK3183" s="221"/>
      <c r="AL3183" s="221"/>
      <c r="AM3183" s="221"/>
      <c r="AN3183" s="221"/>
      <c r="AO3183" s="221"/>
      <c r="AP3183" s="221"/>
      <c r="AQ3183" s="219"/>
      <c r="AR3183" s="219"/>
      <c r="AS3183" s="221"/>
      <c r="AT3183" s="221"/>
      <c r="AU3183" s="221"/>
      <c r="AV3183" s="221"/>
      <c r="AW3183" s="221"/>
      <c r="AX3183" s="221"/>
      <c r="AY3183" s="221"/>
      <c r="AZ3183" s="221"/>
    </row>
    <row r="3184" spans="1:52" x14ac:dyDescent="0.15">
      <c r="A3184" s="278"/>
      <c r="B3184" s="274"/>
      <c r="C3184" s="340"/>
      <c r="D3184" s="340"/>
      <c r="E3184" s="341"/>
      <c r="F3184" s="341"/>
      <c r="G3184" s="341"/>
      <c r="H3184" s="341"/>
      <c r="I3184" s="341"/>
      <c r="J3184" s="341"/>
      <c r="AH3184" s="221"/>
      <c r="AI3184" s="221"/>
      <c r="AJ3184" s="221"/>
      <c r="AK3184" s="221"/>
      <c r="AL3184" s="221"/>
      <c r="AM3184" s="221"/>
      <c r="AN3184" s="221"/>
      <c r="AO3184" s="221"/>
      <c r="AP3184" s="221"/>
      <c r="AQ3184" s="219"/>
      <c r="AR3184" s="219"/>
      <c r="AS3184" s="221"/>
      <c r="AT3184" s="221"/>
      <c r="AU3184" s="221"/>
      <c r="AV3184" s="221"/>
      <c r="AW3184" s="221"/>
      <c r="AX3184" s="221"/>
      <c r="AY3184" s="221"/>
      <c r="AZ3184" s="221"/>
    </row>
    <row r="3185" spans="1:52" x14ac:dyDescent="0.15">
      <c r="A3185" s="278"/>
      <c r="B3185" s="274"/>
      <c r="C3185" s="340"/>
      <c r="D3185" s="340"/>
      <c r="E3185" s="341"/>
      <c r="F3185" s="341"/>
      <c r="G3185" s="341"/>
      <c r="H3185" s="341"/>
      <c r="I3185" s="341"/>
      <c r="J3185" s="341"/>
      <c r="AH3185" s="221"/>
      <c r="AI3185" s="221"/>
      <c r="AJ3185" s="221"/>
      <c r="AK3185" s="221"/>
      <c r="AL3185" s="221"/>
      <c r="AM3185" s="221"/>
      <c r="AN3185" s="221"/>
      <c r="AO3185" s="221"/>
      <c r="AP3185" s="221"/>
      <c r="AQ3185" s="219"/>
      <c r="AR3185" s="219"/>
      <c r="AS3185" s="221"/>
      <c r="AT3185" s="221"/>
      <c r="AU3185" s="221"/>
      <c r="AV3185" s="221"/>
      <c r="AW3185" s="221"/>
      <c r="AX3185" s="221"/>
      <c r="AY3185" s="221"/>
      <c r="AZ3185" s="221"/>
    </row>
    <row r="3186" spans="1:52" x14ac:dyDescent="0.15">
      <c r="A3186" s="278"/>
      <c r="B3186" s="274"/>
      <c r="C3186" s="340"/>
      <c r="D3186" s="340"/>
      <c r="E3186" s="341"/>
      <c r="F3186" s="341"/>
      <c r="G3186" s="341"/>
      <c r="H3186" s="341"/>
      <c r="I3186" s="341"/>
      <c r="J3186" s="341"/>
      <c r="AH3186" s="221"/>
      <c r="AI3186" s="221"/>
      <c r="AJ3186" s="221"/>
      <c r="AK3186" s="221"/>
      <c r="AL3186" s="221"/>
      <c r="AM3186" s="221"/>
      <c r="AN3186" s="221"/>
      <c r="AO3186" s="221"/>
      <c r="AP3186" s="221"/>
      <c r="AQ3186" s="219"/>
      <c r="AR3186" s="219"/>
      <c r="AS3186" s="221"/>
      <c r="AT3186" s="221"/>
      <c r="AU3186" s="221"/>
      <c r="AV3186" s="221"/>
      <c r="AW3186" s="221"/>
      <c r="AX3186" s="221"/>
      <c r="AY3186" s="221"/>
      <c r="AZ3186" s="221"/>
    </row>
    <row r="3187" spans="1:52" x14ac:dyDescent="0.15">
      <c r="A3187" s="278"/>
      <c r="B3187" s="274"/>
      <c r="C3187" s="340"/>
      <c r="D3187" s="340"/>
      <c r="E3187" s="341"/>
      <c r="F3187" s="341"/>
      <c r="G3187" s="341"/>
      <c r="H3187" s="341"/>
      <c r="I3187" s="341"/>
      <c r="J3187" s="341"/>
      <c r="AH3187" s="221"/>
      <c r="AI3187" s="221"/>
      <c r="AJ3187" s="221"/>
      <c r="AK3187" s="221"/>
      <c r="AL3187" s="221"/>
      <c r="AM3187" s="221"/>
      <c r="AN3187" s="221"/>
      <c r="AO3187" s="221"/>
      <c r="AP3187" s="221"/>
      <c r="AQ3187" s="219"/>
      <c r="AR3187" s="219"/>
      <c r="AS3187" s="221"/>
      <c r="AT3187" s="221"/>
      <c r="AU3187" s="221"/>
      <c r="AV3187" s="221"/>
      <c r="AW3187" s="221"/>
      <c r="AX3187" s="221"/>
      <c r="AY3187" s="221"/>
      <c r="AZ3187" s="221"/>
    </row>
    <row r="3188" spans="1:52" x14ac:dyDescent="0.15">
      <c r="A3188" s="278"/>
      <c r="B3188" s="274"/>
      <c r="C3188" s="340"/>
      <c r="D3188" s="340"/>
      <c r="E3188" s="341"/>
      <c r="F3188" s="341"/>
      <c r="G3188" s="341"/>
      <c r="H3188" s="341"/>
      <c r="I3188" s="341"/>
      <c r="J3188" s="341"/>
      <c r="AH3188" s="221"/>
      <c r="AI3188" s="221"/>
      <c r="AJ3188" s="221"/>
      <c r="AK3188" s="221"/>
      <c r="AL3188" s="221"/>
      <c r="AM3188" s="221"/>
      <c r="AN3188" s="221"/>
      <c r="AO3188" s="221"/>
      <c r="AP3188" s="221"/>
      <c r="AQ3188" s="219"/>
      <c r="AR3188" s="219"/>
      <c r="AS3188" s="221"/>
      <c r="AT3188" s="221"/>
      <c r="AU3188" s="221"/>
      <c r="AV3188" s="221"/>
      <c r="AW3188" s="221"/>
      <c r="AX3188" s="221"/>
      <c r="AY3188" s="221"/>
      <c r="AZ3188" s="221"/>
    </row>
    <row r="3189" spans="1:52" x14ac:dyDescent="0.15">
      <c r="A3189" s="278"/>
      <c r="B3189" s="274"/>
      <c r="C3189" s="340"/>
      <c r="D3189" s="340"/>
      <c r="E3189" s="341"/>
      <c r="F3189" s="341"/>
      <c r="G3189" s="341"/>
      <c r="H3189" s="341"/>
      <c r="I3189" s="341"/>
      <c r="J3189" s="341"/>
      <c r="AH3189" s="221"/>
      <c r="AI3189" s="221"/>
      <c r="AJ3189" s="221"/>
      <c r="AK3189" s="221"/>
      <c r="AL3189" s="221"/>
      <c r="AM3189" s="221"/>
      <c r="AN3189" s="221"/>
      <c r="AO3189" s="221"/>
      <c r="AP3189" s="221"/>
      <c r="AQ3189" s="219"/>
      <c r="AR3189" s="219"/>
      <c r="AS3189" s="221"/>
      <c r="AT3189" s="221"/>
      <c r="AU3189" s="221"/>
      <c r="AV3189" s="221"/>
      <c r="AW3189" s="221"/>
      <c r="AX3189" s="221"/>
      <c r="AY3189" s="221"/>
      <c r="AZ3189" s="221"/>
    </row>
    <row r="3190" spans="1:52" x14ac:dyDescent="0.15">
      <c r="A3190" s="278"/>
      <c r="B3190" s="274"/>
      <c r="C3190" s="340"/>
      <c r="D3190" s="340"/>
      <c r="E3190" s="341"/>
      <c r="F3190" s="341"/>
      <c r="G3190" s="341"/>
      <c r="H3190" s="341"/>
      <c r="I3190" s="341"/>
      <c r="J3190" s="341"/>
      <c r="AH3190" s="221"/>
      <c r="AI3190" s="221"/>
      <c r="AJ3190" s="221"/>
      <c r="AK3190" s="221"/>
      <c r="AL3190" s="221"/>
      <c r="AM3190" s="221"/>
      <c r="AN3190" s="221"/>
      <c r="AO3190" s="221"/>
      <c r="AP3190" s="221"/>
      <c r="AQ3190" s="219"/>
      <c r="AR3190" s="219"/>
      <c r="AS3190" s="221"/>
      <c r="AT3190" s="221"/>
      <c r="AU3190" s="221"/>
      <c r="AV3190" s="221"/>
      <c r="AW3190" s="221"/>
      <c r="AX3190" s="221"/>
      <c r="AY3190" s="221"/>
      <c r="AZ3190" s="221"/>
    </row>
    <row r="3191" spans="1:52" x14ac:dyDescent="0.15">
      <c r="A3191" s="278"/>
      <c r="B3191" s="274"/>
      <c r="C3191" s="340"/>
      <c r="D3191" s="340"/>
      <c r="E3191" s="341"/>
      <c r="F3191" s="341"/>
      <c r="G3191" s="341"/>
      <c r="H3191" s="341"/>
      <c r="I3191" s="341"/>
      <c r="J3191" s="341"/>
      <c r="AH3191" s="221"/>
      <c r="AI3191" s="221"/>
      <c r="AJ3191" s="221"/>
      <c r="AK3191" s="221"/>
      <c r="AL3191" s="221"/>
      <c r="AM3191" s="221"/>
      <c r="AN3191" s="221"/>
      <c r="AO3191" s="221"/>
      <c r="AP3191" s="221"/>
      <c r="AQ3191" s="219"/>
      <c r="AR3191" s="219"/>
      <c r="AS3191" s="221"/>
      <c r="AT3191" s="221"/>
      <c r="AU3191" s="221"/>
      <c r="AV3191" s="221"/>
      <c r="AW3191" s="221"/>
      <c r="AX3191" s="221"/>
      <c r="AY3191" s="221"/>
      <c r="AZ3191" s="221"/>
    </row>
    <row r="3192" spans="1:52" x14ac:dyDescent="0.15">
      <c r="A3192" s="278"/>
      <c r="B3192" s="274"/>
      <c r="C3192" s="340"/>
      <c r="D3192" s="340"/>
      <c r="E3192" s="341"/>
      <c r="F3192" s="341"/>
      <c r="G3192" s="341"/>
      <c r="H3192" s="341"/>
      <c r="I3192" s="341"/>
      <c r="J3192" s="341"/>
      <c r="AH3192" s="221"/>
      <c r="AI3192" s="221"/>
      <c r="AJ3192" s="221"/>
      <c r="AK3192" s="221"/>
      <c r="AL3192" s="221"/>
      <c r="AM3192" s="221"/>
      <c r="AN3192" s="221"/>
      <c r="AO3192" s="221"/>
      <c r="AP3192" s="221"/>
      <c r="AQ3192" s="219"/>
      <c r="AR3192" s="219"/>
      <c r="AS3192" s="221"/>
      <c r="AT3192" s="221"/>
      <c r="AU3192" s="221"/>
      <c r="AV3192" s="221"/>
      <c r="AW3192" s="221"/>
      <c r="AX3192" s="221"/>
      <c r="AY3192" s="221"/>
      <c r="AZ3192" s="221"/>
    </row>
    <row r="3193" spans="1:52" x14ac:dyDescent="0.15">
      <c r="A3193" s="278"/>
      <c r="B3193" s="274"/>
      <c r="C3193" s="340"/>
      <c r="D3193" s="340"/>
      <c r="E3193" s="341"/>
      <c r="F3193" s="341"/>
      <c r="G3193" s="341"/>
      <c r="H3193" s="341"/>
      <c r="I3193" s="341"/>
      <c r="J3193" s="341"/>
      <c r="AH3193" s="221"/>
      <c r="AI3193" s="221"/>
      <c r="AJ3193" s="221"/>
      <c r="AK3193" s="221"/>
      <c r="AL3193" s="221"/>
      <c r="AM3193" s="221"/>
      <c r="AN3193" s="221"/>
      <c r="AO3193" s="221"/>
      <c r="AP3193" s="221"/>
      <c r="AQ3193" s="219"/>
      <c r="AR3193" s="219"/>
      <c r="AS3193" s="221"/>
      <c r="AT3193" s="221"/>
      <c r="AU3193" s="221"/>
      <c r="AV3193" s="221"/>
      <c r="AW3193" s="221"/>
      <c r="AX3193" s="221"/>
      <c r="AY3193" s="221"/>
      <c r="AZ3193" s="221"/>
    </row>
    <row r="3194" spans="1:52" x14ac:dyDescent="0.15">
      <c r="A3194" s="278"/>
      <c r="B3194" s="274"/>
      <c r="C3194" s="340"/>
      <c r="D3194" s="340"/>
      <c r="E3194" s="341"/>
      <c r="F3194" s="341"/>
      <c r="G3194" s="341"/>
      <c r="H3194" s="341"/>
      <c r="I3194" s="341"/>
      <c r="J3194" s="341"/>
      <c r="AH3194" s="221"/>
      <c r="AI3194" s="221"/>
      <c r="AJ3194" s="221"/>
      <c r="AK3194" s="221"/>
      <c r="AL3194" s="221"/>
      <c r="AM3194" s="221"/>
      <c r="AN3194" s="221"/>
      <c r="AO3194" s="221"/>
      <c r="AP3194" s="221"/>
      <c r="AQ3194" s="219"/>
      <c r="AR3194" s="219"/>
      <c r="AS3194" s="221"/>
      <c r="AT3194" s="221"/>
      <c r="AU3194" s="221"/>
      <c r="AV3194" s="221"/>
      <c r="AW3194" s="221"/>
      <c r="AX3194" s="221"/>
      <c r="AY3194" s="221"/>
      <c r="AZ3194" s="221"/>
    </row>
    <row r="3195" spans="1:52" x14ac:dyDescent="0.15">
      <c r="A3195" s="278"/>
      <c r="B3195" s="274"/>
      <c r="C3195" s="340"/>
      <c r="D3195" s="340"/>
      <c r="E3195" s="341"/>
      <c r="F3195" s="341"/>
      <c r="G3195" s="341"/>
      <c r="H3195" s="341"/>
      <c r="I3195" s="341"/>
      <c r="J3195" s="341"/>
      <c r="AH3195" s="221"/>
      <c r="AI3195" s="221"/>
      <c r="AJ3195" s="221"/>
      <c r="AK3195" s="221"/>
      <c r="AL3195" s="221"/>
      <c r="AM3195" s="221"/>
      <c r="AN3195" s="221"/>
      <c r="AO3195" s="221"/>
      <c r="AP3195" s="221"/>
      <c r="AQ3195" s="219"/>
      <c r="AR3195" s="219"/>
      <c r="AS3195" s="221"/>
      <c r="AT3195" s="221"/>
      <c r="AU3195" s="221"/>
      <c r="AV3195" s="221"/>
      <c r="AW3195" s="221"/>
      <c r="AX3195" s="221"/>
      <c r="AY3195" s="221"/>
      <c r="AZ3195" s="221"/>
    </row>
    <row r="3196" spans="1:52" x14ac:dyDescent="0.15">
      <c r="A3196" s="278"/>
      <c r="B3196" s="274"/>
      <c r="C3196" s="340"/>
      <c r="D3196" s="340"/>
      <c r="E3196" s="341"/>
      <c r="F3196" s="341"/>
      <c r="G3196" s="341"/>
      <c r="H3196" s="341"/>
      <c r="I3196" s="341"/>
      <c r="J3196" s="341"/>
      <c r="AH3196" s="221"/>
      <c r="AI3196" s="221"/>
      <c r="AJ3196" s="221"/>
      <c r="AK3196" s="221"/>
      <c r="AL3196" s="221"/>
      <c r="AM3196" s="221"/>
      <c r="AN3196" s="221"/>
      <c r="AO3196" s="221"/>
      <c r="AP3196" s="221"/>
      <c r="AQ3196" s="219"/>
      <c r="AR3196" s="219"/>
      <c r="AS3196" s="221"/>
      <c r="AT3196" s="221"/>
      <c r="AU3196" s="221"/>
      <c r="AV3196" s="221"/>
      <c r="AW3196" s="221"/>
      <c r="AX3196" s="221"/>
      <c r="AY3196" s="221"/>
      <c r="AZ3196" s="221"/>
    </row>
    <row r="3197" spans="1:52" x14ac:dyDescent="0.15">
      <c r="A3197" s="278"/>
      <c r="B3197" s="274"/>
      <c r="C3197" s="340"/>
      <c r="D3197" s="340"/>
      <c r="E3197" s="341"/>
      <c r="F3197" s="341"/>
      <c r="G3197" s="341"/>
      <c r="H3197" s="341"/>
      <c r="I3197" s="341"/>
      <c r="J3197" s="341"/>
      <c r="AH3197" s="221"/>
      <c r="AI3197" s="221"/>
      <c r="AJ3197" s="221"/>
      <c r="AK3197" s="221"/>
      <c r="AL3197" s="221"/>
      <c r="AM3197" s="221"/>
      <c r="AN3197" s="221"/>
      <c r="AO3197" s="221"/>
      <c r="AP3197" s="221"/>
      <c r="AQ3197" s="219"/>
      <c r="AR3197" s="219"/>
      <c r="AS3197" s="221"/>
      <c r="AT3197" s="221"/>
      <c r="AU3197" s="221"/>
      <c r="AV3197" s="221"/>
      <c r="AW3197" s="221"/>
      <c r="AX3197" s="221"/>
      <c r="AY3197" s="221"/>
      <c r="AZ3197" s="221"/>
    </row>
    <row r="3198" spans="1:52" x14ac:dyDescent="0.15">
      <c r="A3198" s="278"/>
      <c r="B3198" s="274"/>
      <c r="C3198" s="340"/>
      <c r="D3198" s="340"/>
      <c r="E3198" s="341"/>
      <c r="F3198" s="341"/>
      <c r="G3198" s="341"/>
      <c r="H3198" s="341"/>
      <c r="I3198" s="341"/>
      <c r="J3198" s="341"/>
      <c r="AH3198" s="221"/>
      <c r="AI3198" s="221"/>
      <c r="AJ3198" s="221"/>
      <c r="AK3198" s="221"/>
      <c r="AL3198" s="221"/>
      <c r="AM3198" s="221"/>
      <c r="AN3198" s="221"/>
      <c r="AO3198" s="221"/>
      <c r="AP3198" s="221"/>
      <c r="AQ3198" s="219"/>
      <c r="AR3198" s="219"/>
      <c r="AS3198" s="221"/>
      <c r="AT3198" s="221"/>
      <c r="AU3198" s="221"/>
      <c r="AV3198" s="221"/>
      <c r="AW3198" s="221"/>
      <c r="AX3198" s="221"/>
      <c r="AY3198" s="221"/>
      <c r="AZ3198" s="221"/>
    </row>
    <row r="3199" spans="1:52" x14ac:dyDescent="0.15">
      <c r="A3199" s="278"/>
      <c r="B3199" s="274"/>
      <c r="C3199" s="340"/>
      <c r="D3199" s="340"/>
      <c r="E3199" s="341"/>
      <c r="F3199" s="341"/>
      <c r="G3199" s="341"/>
      <c r="H3199" s="341"/>
      <c r="I3199" s="341"/>
      <c r="J3199" s="341"/>
      <c r="AH3199" s="221"/>
      <c r="AI3199" s="221"/>
      <c r="AJ3199" s="221"/>
      <c r="AK3199" s="221"/>
      <c r="AL3199" s="221"/>
      <c r="AM3199" s="221"/>
      <c r="AN3199" s="221"/>
      <c r="AO3199" s="221"/>
      <c r="AP3199" s="221"/>
      <c r="AQ3199" s="219"/>
      <c r="AR3199" s="219"/>
      <c r="AS3199" s="221"/>
      <c r="AT3199" s="221"/>
      <c r="AU3199" s="221"/>
      <c r="AV3199" s="221"/>
      <c r="AW3199" s="221"/>
      <c r="AX3199" s="221"/>
      <c r="AY3199" s="221"/>
      <c r="AZ3199" s="221"/>
    </row>
    <row r="3200" spans="1:52" x14ac:dyDescent="0.15">
      <c r="A3200" s="278"/>
      <c r="B3200" s="274"/>
      <c r="C3200" s="340"/>
      <c r="D3200" s="340"/>
      <c r="E3200" s="341"/>
      <c r="F3200" s="341"/>
      <c r="G3200" s="341"/>
      <c r="H3200" s="341"/>
      <c r="I3200" s="341"/>
      <c r="J3200" s="341"/>
      <c r="AH3200" s="221"/>
      <c r="AI3200" s="221"/>
      <c r="AJ3200" s="221"/>
      <c r="AK3200" s="221"/>
      <c r="AL3200" s="221"/>
      <c r="AM3200" s="221"/>
      <c r="AN3200" s="221"/>
      <c r="AO3200" s="221"/>
      <c r="AP3200" s="221"/>
      <c r="AQ3200" s="219"/>
      <c r="AR3200" s="219"/>
      <c r="AS3200" s="221"/>
      <c r="AT3200" s="221"/>
      <c r="AU3200" s="221"/>
      <c r="AV3200" s="221"/>
      <c r="AW3200" s="221"/>
      <c r="AX3200" s="221"/>
      <c r="AY3200" s="221"/>
      <c r="AZ3200" s="221"/>
    </row>
    <row r="3201" spans="1:52" x14ac:dyDescent="0.15">
      <c r="A3201" s="278"/>
      <c r="B3201" s="274"/>
      <c r="C3201" s="340"/>
      <c r="D3201" s="340"/>
      <c r="E3201" s="341"/>
      <c r="F3201" s="341"/>
      <c r="G3201" s="341"/>
      <c r="H3201" s="341"/>
      <c r="I3201" s="341"/>
      <c r="J3201" s="341"/>
      <c r="AH3201" s="221"/>
      <c r="AI3201" s="221"/>
      <c r="AJ3201" s="221"/>
      <c r="AK3201" s="221"/>
      <c r="AL3201" s="221"/>
      <c r="AM3201" s="221"/>
      <c r="AN3201" s="221"/>
      <c r="AO3201" s="221"/>
      <c r="AP3201" s="221"/>
      <c r="AQ3201" s="219"/>
      <c r="AR3201" s="219"/>
      <c r="AS3201" s="221"/>
      <c r="AT3201" s="221"/>
      <c r="AU3201" s="221"/>
      <c r="AV3201" s="221"/>
      <c r="AW3201" s="221"/>
      <c r="AX3201" s="221"/>
      <c r="AY3201" s="221"/>
      <c r="AZ3201" s="221"/>
    </row>
    <row r="3202" spans="1:52" x14ac:dyDescent="0.15">
      <c r="A3202" s="278"/>
      <c r="B3202" s="274"/>
      <c r="C3202" s="340"/>
      <c r="D3202" s="340"/>
      <c r="E3202" s="341"/>
      <c r="F3202" s="341"/>
      <c r="G3202" s="341"/>
      <c r="H3202" s="341"/>
      <c r="I3202" s="341"/>
      <c r="J3202" s="341"/>
      <c r="AH3202" s="221"/>
      <c r="AI3202" s="221"/>
      <c r="AJ3202" s="221"/>
      <c r="AK3202" s="221"/>
      <c r="AL3202" s="221"/>
      <c r="AM3202" s="221"/>
      <c r="AN3202" s="221"/>
      <c r="AO3202" s="221"/>
      <c r="AP3202" s="221"/>
      <c r="AQ3202" s="219"/>
      <c r="AR3202" s="219"/>
      <c r="AS3202" s="221"/>
      <c r="AT3202" s="221"/>
      <c r="AU3202" s="221"/>
      <c r="AV3202" s="221"/>
      <c r="AW3202" s="221"/>
      <c r="AX3202" s="221"/>
      <c r="AY3202" s="221"/>
      <c r="AZ3202" s="221"/>
    </row>
    <row r="3203" spans="1:52" x14ac:dyDescent="0.15">
      <c r="A3203" s="278"/>
      <c r="B3203" s="274"/>
      <c r="C3203" s="340"/>
      <c r="D3203" s="340"/>
      <c r="E3203" s="341"/>
      <c r="F3203" s="341"/>
      <c r="G3203" s="341"/>
      <c r="H3203" s="341"/>
      <c r="I3203" s="341"/>
      <c r="J3203" s="341"/>
      <c r="AH3203" s="221"/>
      <c r="AI3203" s="221"/>
      <c r="AJ3203" s="221"/>
      <c r="AK3203" s="221"/>
      <c r="AL3203" s="221"/>
      <c r="AM3203" s="221"/>
      <c r="AN3203" s="221"/>
      <c r="AO3203" s="221"/>
      <c r="AP3203" s="221"/>
      <c r="AQ3203" s="219"/>
      <c r="AR3203" s="219"/>
      <c r="AS3203" s="221"/>
      <c r="AT3203" s="221"/>
      <c r="AU3203" s="221"/>
      <c r="AV3203" s="221"/>
      <c r="AW3203" s="221"/>
      <c r="AX3203" s="221"/>
      <c r="AY3203" s="221"/>
      <c r="AZ3203" s="221"/>
    </row>
    <row r="3204" spans="1:52" x14ac:dyDescent="0.15">
      <c r="A3204" s="278"/>
      <c r="B3204" s="274"/>
      <c r="C3204" s="340"/>
      <c r="D3204" s="340"/>
      <c r="E3204" s="341"/>
      <c r="F3204" s="341"/>
      <c r="G3204" s="341"/>
      <c r="H3204" s="341"/>
      <c r="I3204" s="341"/>
      <c r="J3204" s="341"/>
      <c r="AH3204" s="221"/>
      <c r="AI3204" s="221"/>
      <c r="AJ3204" s="221"/>
      <c r="AK3204" s="221"/>
      <c r="AL3204" s="221"/>
      <c r="AM3204" s="221"/>
      <c r="AN3204" s="221"/>
      <c r="AO3204" s="221"/>
      <c r="AP3204" s="221"/>
      <c r="AQ3204" s="219"/>
      <c r="AR3204" s="219"/>
      <c r="AS3204" s="221"/>
      <c r="AT3204" s="221"/>
      <c r="AU3204" s="221"/>
      <c r="AV3204" s="221"/>
      <c r="AW3204" s="221"/>
      <c r="AX3204" s="221"/>
      <c r="AY3204" s="221"/>
      <c r="AZ3204" s="221"/>
    </row>
    <row r="3205" spans="1:52" x14ac:dyDescent="0.15">
      <c r="A3205" s="278"/>
      <c r="B3205" s="274"/>
      <c r="C3205" s="340"/>
      <c r="D3205" s="340"/>
      <c r="E3205" s="341"/>
      <c r="F3205" s="341"/>
      <c r="G3205" s="341"/>
      <c r="H3205" s="341"/>
      <c r="I3205" s="341"/>
      <c r="J3205" s="341"/>
      <c r="AH3205" s="221"/>
      <c r="AI3205" s="221"/>
      <c r="AJ3205" s="221"/>
      <c r="AK3205" s="221"/>
      <c r="AL3205" s="221"/>
      <c r="AM3205" s="221"/>
      <c r="AN3205" s="221"/>
      <c r="AO3205" s="221"/>
      <c r="AP3205" s="221"/>
      <c r="AQ3205" s="219"/>
      <c r="AR3205" s="219"/>
      <c r="AS3205" s="221"/>
      <c r="AT3205" s="221"/>
      <c r="AU3205" s="221"/>
      <c r="AV3205" s="221"/>
      <c r="AW3205" s="221"/>
      <c r="AX3205" s="221"/>
      <c r="AY3205" s="221"/>
      <c r="AZ3205" s="221"/>
    </row>
    <row r="3206" spans="1:52" x14ac:dyDescent="0.15">
      <c r="A3206" s="278"/>
      <c r="B3206" s="274"/>
      <c r="C3206" s="340"/>
      <c r="D3206" s="340"/>
      <c r="E3206" s="341"/>
      <c r="F3206" s="341"/>
      <c r="G3206" s="341"/>
      <c r="H3206" s="341"/>
      <c r="I3206" s="341"/>
      <c r="J3206" s="341"/>
      <c r="AH3206" s="221"/>
      <c r="AI3206" s="221"/>
      <c r="AJ3206" s="221"/>
      <c r="AK3206" s="221"/>
      <c r="AL3206" s="221"/>
      <c r="AM3206" s="221"/>
      <c r="AN3206" s="221"/>
      <c r="AO3206" s="221"/>
      <c r="AP3206" s="221"/>
      <c r="AQ3206" s="219"/>
      <c r="AR3206" s="219"/>
      <c r="AS3206" s="221"/>
      <c r="AT3206" s="221"/>
      <c r="AU3206" s="221"/>
      <c r="AV3206" s="221"/>
      <c r="AW3206" s="221"/>
      <c r="AX3206" s="221"/>
      <c r="AY3206" s="221"/>
      <c r="AZ3206" s="221"/>
    </row>
    <row r="3207" spans="1:52" x14ac:dyDescent="0.15">
      <c r="A3207" s="278"/>
      <c r="B3207" s="274"/>
      <c r="C3207" s="340"/>
      <c r="D3207" s="340"/>
      <c r="E3207" s="341"/>
      <c r="F3207" s="341"/>
      <c r="G3207" s="341"/>
      <c r="H3207" s="341"/>
      <c r="I3207" s="341"/>
      <c r="J3207" s="341"/>
      <c r="AH3207" s="221"/>
      <c r="AI3207" s="221"/>
      <c r="AJ3207" s="221"/>
      <c r="AK3207" s="221"/>
      <c r="AL3207" s="221"/>
      <c r="AM3207" s="221"/>
      <c r="AN3207" s="221"/>
      <c r="AO3207" s="221"/>
      <c r="AP3207" s="221"/>
      <c r="AQ3207" s="219"/>
      <c r="AR3207" s="219"/>
      <c r="AS3207" s="221"/>
      <c r="AT3207" s="221"/>
      <c r="AU3207" s="221"/>
      <c r="AV3207" s="221"/>
      <c r="AW3207" s="221"/>
      <c r="AX3207" s="221"/>
      <c r="AY3207" s="221"/>
      <c r="AZ3207" s="221"/>
    </row>
    <row r="3208" spans="1:52" x14ac:dyDescent="0.15">
      <c r="A3208" s="278"/>
      <c r="B3208" s="274"/>
      <c r="C3208" s="340"/>
      <c r="D3208" s="340"/>
      <c r="E3208" s="341"/>
      <c r="F3208" s="341"/>
      <c r="G3208" s="341"/>
      <c r="H3208" s="341"/>
      <c r="I3208" s="341"/>
      <c r="J3208" s="341"/>
      <c r="AH3208" s="221"/>
      <c r="AI3208" s="221"/>
      <c r="AJ3208" s="221"/>
      <c r="AK3208" s="221"/>
      <c r="AL3208" s="221"/>
      <c r="AM3208" s="221"/>
      <c r="AN3208" s="221"/>
      <c r="AO3208" s="221"/>
      <c r="AP3208" s="221"/>
      <c r="AQ3208" s="219"/>
      <c r="AR3208" s="219"/>
      <c r="AS3208" s="221"/>
      <c r="AT3208" s="221"/>
      <c r="AU3208" s="221"/>
      <c r="AV3208" s="221"/>
      <c r="AW3208" s="221"/>
      <c r="AX3208" s="221"/>
      <c r="AY3208" s="221"/>
      <c r="AZ3208" s="221"/>
    </row>
    <row r="3209" spans="1:52" x14ac:dyDescent="0.15">
      <c r="A3209" s="278"/>
      <c r="B3209" s="274"/>
      <c r="C3209" s="340"/>
      <c r="D3209" s="340"/>
      <c r="E3209" s="341"/>
      <c r="F3209" s="341"/>
      <c r="G3209" s="341"/>
      <c r="H3209" s="341"/>
      <c r="I3209" s="341"/>
      <c r="J3209" s="341"/>
      <c r="AH3209" s="221"/>
      <c r="AI3209" s="221"/>
      <c r="AJ3209" s="221"/>
      <c r="AK3209" s="221"/>
      <c r="AL3209" s="221"/>
      <c r="AM3209" s="221"/>
      <c r="AN3209" s="221"/>
      <c r="AO3209" s="221"/>
      <c r="AP3209" s="221"/>
      <c r="AQ3209" s="219"/>
      <c r="AR3209" s="219"/>
      <c r="AS3209" s="221"/>
      <c r="AT3209" s="221"/>
      <c r="AU3209" s="221"/>
      <c r="AV3209" s="221"/>
      <c r="AW3209" s="221"/>
      <c r="AX3209" s="221"/>
      <c r="AY3209" s="221"/>
      <c r="AZ3209" s="221"/>
    </row>
    <row r="3210" spans="1:52" x14ac:dyDescent="0.15">
      <c r="A3210" s="278"/>
      <c r="B3210" s="274"/>
      <c r="C3210" s="340"/>
      <c r="D3210" s="340"/>
      <c r="E3210" s="341"/>
      <c r="F3210" s="341"/>
      <c r="G3210" s="341"/>
      <c r="H3210" s="341"/>
      <c r="I3210" s="341"/>
      <c r="J3210" s="341"/>
      <c r="AH3210" s="221"/>
      <c r="AI3210" s="221"/>
      <c r="AJ3210" s="221"/>
      <c r="AK3210" s="221"/>
      <c r="AL3210" s="221"/>
      <c r="AM3210" s="221"/>
      <c r="AN3210" s="221"/>
      <c r="AO3210" s="221"/>
      <c r="AP3210" s="221"/>
      <c r="AQ3210" s="219"/>
      <c r="AR3210" s="219"/>
      <c r="AS3210" s="221"/>
      <c r="AT3210" s="221"/>
      <c r="AU3210" s="221"/>
      <c r="AV3210" s="221"/>
      <c r="AW3210" s="221"/>
      <c r="AX3210" s="221"/>
      <c r="AY3210" s="221"/>
      <c r="AZ3210" s="221"/>
    </row>
    <row r="3211" spans="1:52" x14ac:dyDescent="0.15">
      <c r="A3211" s="278"/>
      <c r="B3211" s="274"/>
      <c r="C3211" s="340"/>
      <c r="D3211" s="340"/>
      <c r="E3211" s="341"/>
      <c r="F3211" s="341"/>
      <c r="G3211" s="341"/>
      <c r="H3211" s="341"/>
      <c r="I3211" s="341"/>
      <c r="J3211" s="341"/>
      <c r="AH3211" s="221"/>
      <c r="AI3211" s="221"/>
      <c r="AJ3211" s="221"/>
      <c r="AK3211" s="221"/>
      <c r="AL3211" s="221"/>
      <c r="AM3211" s="221"/>
      <c r="AN3211" s="221"/>
      <c r="AO3211" s="221"/>
      <c r="AP3211" s="221"/>
      <c r="AQ3211" s="219"/>
      <c r="AR3211" s="219"/>
      <c r="AS3211" s="221"/>
      <c r="AT3211" s="221"/>
      <c r="AU3211" s="221"/>
      <c r="AV3211" s="221"/>
      <c r="AW3211" s="221"/>
      <c r="AX3211" s="221"/>
      <c r="AY3211" s="221"/>
      <c r="AZ3211" s="221"/>
    </row>
    <row r="3212" spans="1:52" x14ac:dyDescent="0.15">
      <c r="A3212" s="278"/>
      <c r="B3212" s="274"/>
      <c r="C3212" s="340"/>
      <c r="D3212" s="340"/>
      <c r="E3212" s="341"/>
      <c r="F3212" s="341"/>
      <c r="G3212" s="341"/>
      <c r="H3212" s="341"/>
      <c r="I3212" s="341"/>
      <c r="J3212" s="341"/>
      <c r="AH3212" s="221"/>
      <c r="AI3212" s="221"/>
      <c r="AJ3212" s="221"/>
      <c r="AK3212" s="221"/>
      <c r="AL3212" s="221"/>
      <c r="AM3212" s="221"/>
      <c r="AN3212" s="221"/>
      <c r="AO3212" s="221"/>
      <c r="AP3212" s="221"/>
      <c r="AQ3212" s="219"/>
      <c r="AR3212" s="219"/>
      <c r="AS3212" s="221"/>
      <c r="AT3212" s="221"/>
      <c r="AU3212" s="221"/>
      <c r="AV3212" s="221"/>
      <c r="AW3212" s="221"/>
      <c r="AX3212" s="221"/>
      <c r="AY3212" s="221"/>
      <c r="AZ3212" s="221"/>
    </row>
    <row r="3213" spans="1:52" x14ac:dyDescent="0.15">
      <c r="A3213" s="278"/>
      <c r="B3213" s="274"/>
      <c r="C3213" s="340"/>
      <c r="D3213" s="340"/>
      <c r="E3213" s="341"/>
      <c r="F3213" s="341"/>
      <c r="G3213" s="341"/>
      <c r="H3213" s="341"/>
      <c r="I3213" s="341"/>
      <c r="J3213" s="341"/>
      <c r="AH3213" s="221"/>
      <c r="AI3213" s="221"/>
      <c r="AJ3213" s="221"/>
      <c r="AK3213" s="221"/>
      <c r="AL3213" s="221"/>
      <c r="AM3213" s="221"/>
      <c r="AN3213" s="221"/>
      <c r="AO3213" s="221"/>
      <c r="AP3213" s="221"/>
      <c r="AQ3213" s="219"/>
      <c r="AR3213" s="219"/>
      <c r="AS3213" s="221"/>
      <c r="AT3213" s="221"/>
      <c r="AU3213" s="221"/>
      <c r="AV3213" s="221"/>
      <c r="AW3213" s="221"/>
      <c r="AX3213" s="221"/>
      <c r="AY3213" s="221"/>
      <c r="AZ3213" s="221"/>
    </row>
    <row r="3214" spans="1:52" x14ac:dyDescent="0.15">
      <c r="A3214" s="278"/>
      <c r="B3214" s="274"/>
      <c r="C3214" s="340"/>
      <c r="D3214" s="340"/>
      <c r="E3214" s="341"/>
      <c r="F3214" s="341"/>
      <c r="G3214" s="341"/>
      <c r="H3214" s="341"/>
      <c r="I3214" s="341"/>
      <c r="J3214" s="341"/>
      <c r="AH3214" s="221"/>
      <c r="AI3214" s="221"/>
      <c r="AJ3214" s="221"/>
      <c r="AK3214" s="221"/>
      <c r="AL3214" s="221"/>
      <c r="AM3214" s="221"/>
      <c r="AN3214" s="221"/>
      <c r="AO3214" s="221"/>
      <c r="AP3214" s="221"/>
      <c r="AQ3214" s="219"/>
      <c r="AR3214" s="219"/>
      <c r="AS3214" s="221"/>
      <c r="AT3214" s="221"/>
      <c r="AU3214" s="221"/>
      <c r="AV3214" s="221"/>
      <c r="AW3214" s="221"/>
      <c r="AX3214" s="221"/>
      <c r="AY3214" s="221"/>
      <c r="AZ3214" s="221"/>
    </row>
    <row r="3215" spans="1:52" x14ac:dyDescent="0.15">
      <c r="A3215" s="278"/>
      <c r="B3215" s="274"/>
      <c r="C3215" s="340"/>
      <c r="D3215" s="340"/>
      <c r="E3215" s="341"/>
      <c r="F3215" s="341"/>
      <c r="G3215" s="341"/>
      <c r="H3215" s="341"/>
      <c r="I3215" s="341"/>
      <c r="J3215" s="341"/>
      <c r="AH3215" s="221"/>
      <c r="AI3215" s="221"/>
      <c r="AJ3215" s="221"/>
      <c r="AK3215" s="221"/>
      <c r="AL3215" s="221"/>
      <c r="AM3215" s="221"/>
      <c r="AN3215" s="221"/>
      <c r="AO3215" s="221"/>
      <c r="AP3215" s="221"/>
      <c r="AQ3215" s="219"/>
      <c r="AR3215" s="219"/>
      <c r="AS3215" s="221"/>
      <c r="AT3215" s="221"/>
      <c r="AU3215" s="221"/>
      <c r="AV3215" s="221"/>
      <c r="AW3215" s="221"/>
      <c r="AX3215" s="221"/>
      <c r="AY3215" s="221"/>
      <c r="AZ3215" s="221"/>
    </row>
    <row r="3216" spans="1:52" x14ac:dyDescent="0.15">
      <c r="A3216" s="278"/>
      <c r="B3216" s="274"/>
      <c r="C3216" s="340"/>
      <c r="D3216" s="340"/>
      <c r="E3216" s="341"/>
      <c r="F3216" s="341"/>
      <c r="G3216" s="341"/>
      <c r="H3216" s="341"/>
      <c r="I3216" s="341"/>
      <c r="J3216" s="341"/>
      <c r="AH3216" s="221"/>
      <c r="AI3216" s="221"/>
      <c r="AJ3216" s="221"/>
      <c r="AK3216" s="221"/>
      <c r="AL3216" s="221"/>
      <c r="AM3216" s="221"/>
      <c r="AN3216" s="221"/>
      <c r="AO3216" s="221"/>
      <c r="AP3216" s="221"/>
      <c r="AQ3216" s="219"/>
      <c r="AR3216" s="219"/>
      <c r="AS3216" s="221"/>
      <c r="AT3216" s="221"/>
      <c r="AU3216" s="221"/>
      <c r="AV3216" s="221"/>
      <c r="AW3216" s="221"/>
      <c r="AX3216" s="221"/>
      <c r="AY3216" s="221"/>
      <c r="AZ3216" s="221"/>
    </row>
    <row r="3217" spans="1:52" x14ac:dyDescent="0.15">
      <c r="A3217" s="278"/>
      <c r="B3217" s="274"/>
      <c r="C3217" s="340"/>
      <c r="D3217" s="340"/>
      <c r="E3217" s="341"/>
      <c r="F3217" s="341"/>
      <c r="G3217" s="341"/>
      <c r="H3217" s="341"/>
      <c r="I3217" s="341"/>
      <c r="J3217" s="341"/>
      <c r="AH3217" s="221"/>
      <c r="AI3217" s="221"/>
      <c r="AJ3217" s="221"/>
      <c r="AK3217" s="221"/>
      <c r="AL3217" s="221"/>
      <c r="AM3217" s="221"/>
      <c r="AN3217" s="221"/>
      <c r="AO3217" s="221"/>
      <c r="AP3217" s="221"/>
      <c r="AQ3217" s="219"/>
      <c r="AR3217" s="219"/>
      <c r="AS3217" s="221"/>
      <c r="AT3217" s="221"/>
      <c r="AU3217" s="221"/>
      <c r="AV3217" s="221"/>
      <c r="AW3217" s="221"/>
      <c r="AX3217" s="221"/>
      <c r="AY3217" s="221"/>
      <c r="AZ3217" s="221"/>
    </row>
    <row r="3218" spans="1:52" x14ac:dyDescent="0.15">
      <c r="A3218" s="278"/>
      <c r="B3218" s="274"/>
      <c r="C3218" s="340"/>
      <c r="D3218" s="340"/>
      <c r="E3218" s="341"/>
      <c r="F3218" s="341"/>
      <c r="G3218" s="341"/>
      <c r="H3218" s="341"/>
      <c r="I3218" s="341"/>
      <c r="J3218" s="341"/>
      <c r="AH3218" s="221"/>
      <c r="AI3218" s="221"/>
      <c r="AJ3218" s="221"/>
      <c r="AK3218" s="221"/>
      <c r="AL3218" s="221"/>
      <c r="AM3218" s="221"/>
      <c r="AN3218" s="221"/>
      <c r="AO3218" s="221"/>
      <c r="AP3218" s="221"/>
      <c r="AQ3218" s="219"/>
      <c r="AR3218" s="219"/>
      <c r="AS3218" s="221"/>
      <c r="AT3218" s="221"/>
      <c r="AU3218" s="221"/>
      <c r="AV3218" s="221"/>
      <c r="AW3218" s="221"/>
      <c r="AX3218" s="221"/>
      <c r="AY3218" s="221"/>
      <c r="AZ3218" s="221"/>
    </row>
    <row r="3219" spans="1:52" x14ac:dyDescent="0.15">
      <c r="A3219" s="278"/>
      <c r="B3219" s="274"/>
      <c r="C3219" s="340"/>
      <c r="D3219" s="340"/>
      <c r="E3219" s="341"/>
      <c r="F3219" s="341"/>
      <c r="G3219" s="341"/>
      <c r="H3219" s="341"/>
      <c r="I3219" s="341"/>
      <c r="J3219" s="341"/>
      <c r="AH3219" s="221"/>
      <c r="AI3219" s="221"/>
      <c r="AJ3219" s="221"/>
      <c r="AK3219" s="221"/>
      <c r="AL3219" s="221"/>
      <c r="AM3219" s="221"/>
      <c r="AN3219" s="221"/>
      <c r="AO3219" s="221"/>
      <c r="AP3219" s="221"/>
      <c r="AQ3219" s="219"/>
      <c r="AR3219" s="219"/>
      <c r="AS3219" s="221"/>
      <c r="AT3219" s="221"/>
      <c r="AU3219" s="221"/>
      <c r="AV3219" s="221"/>
      <c r="AW3219" s="221"/>
      <c r="AX3219" s="221"/>
      <c r="AY3219" s="221"/>
      <c r="AZ3219" s="221"/>
    </row>
    <row r="3220" spans="1:52" x14ac:dyDescent="0.15">
      <c r="A3220" s="278"/>
      <c r="B3220" s="274"/>
      <c r="C3220" s="340"/>
      <c r="D3220" s="340"/>
      <c r="E3220" s="341"/>
      <c r="F3220" s="341"/>
      <c r="G3220" s="341"/>
      <c r="H3220" s="341"/>
      <c r="I3220" s="341"/>
      <c r="J3220" s="341"/>
      <c r="AH3220" s="221"/>
      <c r="AI3220" s="221"/>
      <c r="AJ3220" s="221"/>
      <c r="AK3220" s="221"/>
      <c r="AL3220" s="221"/>
      <c r="AM3220" s="221"/>
      <c r="AN3220" s="221"/>
      <c r="AO3220" s="221"/>
      <c r="AP3220" s="221"/>
      <c r="AQ3220" s="219"/>
      <c r="AR3220" s="219"/>
      <c r="AS3220" s="221"/>
      <c r="AT3220" s="221"/>
      <c r="AU3220" s="221"/>
      <c r="AV3220" s="221"/>
      <c r="AW3220" s="221"/>
      <c r="AX3220" s="221"/>
      <c r="AY3220" s="221"/>
      <c r="AZ3220" s="221"/>
    </row>
    <row r="3221" spans="1:52" x14ac:dyDescent="0.15">
      <c r="A3221" s="278"/>
      <c r="B3221" s="274"/>
      <c r="C3221" s="340"/>
      <c r="D3221" s="340"/>
      <c r="E3221" s="341"/>
      <c r="F3221" s="341"/>
      <c r="G3221" s="341"/>
      <c r="H3221" s="341"/>
      <c r="I3221" s="341"/>
      <c r="J3221" s="341"/>
      <c r="AH3221" s="221"/>
      <c r="AI3221" s="221"/>
      <c r="AJ3221" s="221"/>
      <c r="AK3221" s="221"/>
      <c r="AL3221" s="221"/>
      <c r="AM3221" s="221"/>
      <c r="AN3221" s="221"/>
      <c r="AO3221" s="221"/>
      <c r="AP3221" s="221"/>
      <c r="AQ3221" s="219"/>
      <c r="AR3221" s="219"/>
      <c r="AS3221" s="221"/>
      <c r="AT3221" s="221"/>
      <c r="AU3221" s="221"/>
      <c r="AV3221" s="221"/>
      <c r="AW3221" s="221"/>
      <c r="AX3221" s="221"/>
      <c r="AY3221" s="221"/>
      <c r="AZ3221" s="221"/>
    </row>
    <row r="3222" spans="1:52" x14ac:dyDescent="0.15">
      <c r="A3222" s="278"/>
      <c r="B3222" s="274"/>
      <c r="C3222" s="340"/>
      <c r="D3222" s="340"/>
      <c r="E3222" s="341"/>
      <c r="F3222" s="341"/>
      <c r="G3222" s="341"/>
      <c r="H3222" s="341"/>
      <c r="I3222" s="341"/>
      <c r="J3222" s="341"/>
      <c r="AH3222" s="221"/>
      <c r="AI3222" s="221"/>
      <c r="AJ3222" s="221"/>
      <c r="AK3222" s="221"/>
      <c r="AL3222" s="221"/>
      <c r="AM3222" s="221"/>
      <c r="AN3222" s="221"/>
      <c r="AO3222" s="221"/>
      <c r="AP3222" s="221"/>
      <c r="AQ3222" s="219"/>
      <c r="AR3222" s="219"/>
      <c r="AS3222" s="221"/>
      <c r="AT3222" s="221"/>
      <c r="AU3222" s="221"/>
      <c r="AV3222" s="221"/>
      <c r="AW3222" s="221"/>
      <c r="AX3222" s="221"/>
      <c r="AY3222" s="221"/>
      <c r="AZ3222" s="221"/>
    </row>
    <row r="3223" spans="1:52" x14ac:dyDescent="0.15">
      <c r="A3223" s="278"/>
      <c r="B3223" s="274"/>
      <c r="C3223" s="340"/>
      <c r="D3223" s="340"/>
      <c r="E3223" s="341"/>
      <c r="F3223" s="341"/>
      <c r="G3223" s="341"/>
      <c r="H3223" s="341"/>
      <c r="I3223" s="341"/>
      <c r="J3223" s="341"/>
      <c r="AH3223" s="221"/>
      <c r="AI3223" s="221"/>
      <c r="AJ3223" s="221"/>
      <c r="AK3223" s="221"/>
      <c r="AL3223" s="221"/>
      <c r="AM3223" s="221"/>
      <c r="AN3223" s="221"/>
      <c r="AO3223" s="221"/>
      <c r="AP3223" s="221"/>
      <c r="AQ3223" s="219"/>
      <c r="AR3223" s="219"/>
      <c r="AS3223" s="221"/>
      <c r="AT3223" s="221"/>
      <c r="AU3223" s="221"/>
      <c r="AV3223" s="221"/>
      <c r="AW3223" s="221"/>
      <c r="AX3223" s="221"/>
      <c r="AY3223" s="221"/>
      <c r="AZ3223" s="221"/>
    </row>
    <row r="3224" spans="1:52" x14ac:dyDescent="0.15">
      <c r="A3224" s="278"/>
      <c r="B3224" s="274"/>
      <c r="C3224" s="340"/>
      <c r="D3224" s="340"/>
      <c r="E3224" s="341"/>
      <c r="F3224" s="341"/>
      <c r="G3224" s="341"/>
      <c r="H3224" s="341"/>
      <c r="I3224" s="341"/>
      <c r="J3224" s="341"/>
      <c r="AH3224" s="221"/>
      <c r="AI3224" s="221"/>
      <c r="AJ3224" s="221"/>
      <c r="AK3224" s="221"/>
      <c r="AL3224" s="221"/>
      <c r="AM3224" s="221"/>
      <c r="AN3224" s="221"/>
      <c r="AO3224" s="221"/>
      <c r="AP3224" s="221"/>
      <c r="AQ3224" s="219"/>
      <c r="AR3224" s="219"/>
      <c r="AS3224" s="221"/>
      <c r="AT3224" s="221"/>
      <c r="AU3224" s="221"/>
      <c r="AV3224" s="221"/>
      <c r="AW3224" s="221"/>
      <c r="AX3224" s="221"/>
      <c r="AY3224" s="221"/>
      <c r="AZ3224" s="221"/>
    </row>
    <row r="3225" spans="1:52" x14ac:dyDescent="0.15">
      <c r="A3225" s="278"/>
      <c r="B3225" s="274"/>
      <c r="C3225" s="340"/>
      <c r="D3225" s="340"/>
      <c r="E3225" s="341"/>
      <c r="F3225" s="341"/>
      <c r="G3225" s="341"/>
      <c r="H3225" s="341"/>
      <c r="I3225" s="341"/>
      <c r="J3225" s="341"/>
      <c r="AH3225" s="221"/>
      <c r="AI3225" s="221"/>
      <c r="AJ3225" s="221"/>
      <c r="AK3225" s="221"/>
      <c r="AL3225" s="221"/>
      <c r="AM3225" s="221"/>
      <c r="AN3225" s="221"/>
      <c r="AO3225" s="221"/>
      <c r="AP3225" s="221"/>
      <c r="AQ3225" s="219"/>
      <c r="AR3225" s="219"/>
      <c r="AS3225" s="221"/>
      <c r="AT3225" s="221"/>
      <c r="AU3225" s="221"/>
      <c r="AV3225" s="221"/>
      <c r="AW3225" s="221"/>
      <c r="AX3225" s="221"/>
      <c r="AY3225" s="221"/>
      <c r="AZ3225" s="221"/>
    </row>
    <row r="3226" spans="1:52" x14ac:dyDescent="0.15">
      <c r="A3226" s="278"/>
      <c r="B3226" s="274"/>
      <c r="C3226" s="340"/>
      <c r="D3226" s="340"/>
      <c r="E3226" s="341"/>
      <c r="F3226" s="341"/>
      <c r="G3226" s="341"/>
      <c r="H3226" s="341"/>
      <c r="I3226" s="341"/>
      <c r="J3226" s="341"/>
      <c r="AH3226" s="221"/>
      <c r="AI3226" s="221"/>
      <c r="AJ3226" s="221"/>
      <c r="AK3226" s="221"/>
      <c r="AL3226" s="221"/>
      <c r="AM3226" s="221"/>
      <c r="AN3226" s="221"/>
      <c r="AO3226" s="221"/>
      <c r="AP3226" s="221"/>
      <c r="AQ3226" s="219"/>
      <c r="AR3226" s="219"/>
      <c r="AS3226" s="221"/>
      <c r="AT3226" s="221"/>
      <c r="AU3226" s="221"/>
      <c r="AV3226" s="221"/>
      <c r="AW3226" s="221"/>
      <c r="AX3226" s="221"/>
      <c r="AY3226" s="221"/>
      <c r="AZ3226" s="221"/>
    </row>
    <row r="3227" spans="1:52" x14ac:dyDescent="0.15">
      <c r="A3227" s="278"/>
      <c r="B3227" s="274"/>
      <c r="C3227" s="340"/>
      <c r="D3227" s="340"/>
      <c r="E3227" s="341"/>
      <c r="F3227" s="341"/>
      <c r="G3227" s="341"/>
      <c r="H3227" s="341"/>
      <c r="I3227" s="341"/>
      <c r="J3227" s="341"/>
      <c r="AH3227" s="221"/>
      <c r="AI3227" s="221"/>
      <c r="AJ3227" s="221"/>
      <c r="AK3227" s="221"/>
      <c r="AL3227" s="221"/>
      <c r="AM3227" s="221"/>
      <c r="AN3227" s="221"/>
      <c r="AO3227" s="221"/>
      <c r="AP3227" s="221"/>
      <c r="AQ3227" s="219"/>
      <c r="AR3227" s="219"/>
      <c r="AS3227" s="221"/>
      <c r="AT3227" s="221"/>
      <c r="AU3227" s="221"/>
      <c r="AV3227" s="221"/>
      <c r="AW3227" s="221"/>
      <c r="AX3227" s="221"/>
      <c r="AY3227" s="221"/>
      <c r="AZ3227" s="221"/>
    </row>
    <row r="3228" spans="1:52" x14ac:dyDescent="0.15">
      <c r="A3228" s="278"/>
      <c r="B3228" s="274"/>
      <c r="C3228" s="340"/>
      <c r="D3228" s="340"/>
      <c r="E3228" s="341"/>
      <c r="F3228" s="341"/>
      <c r="G3228" s="341"/>
      <c r="H3228" s="341"/>
      <c r="I3228" s="341"/>
      <c r="J3228" s="341"/>
      <c r="AH3228" s="221"/>
      <c r="AI3228" s="221"/>
      <c r="AJ3228" s="221"/>
      <c r="AK3228" s="221"/>
      <c r="AL3228" s="221"/>
      <c r="AM3228" s="221"/>
      <c r="AN3228" s="221"/>
      <c r="AO3228" s="221"/>
      <c r="AP3228" s="221"/>
      <c r="AQ3228" s="219"/>
      <c r="AR3228" s="219"/>
      <c r="AS3228" s="221"/>
      <c r="AT3228" s="221"/>
      <c r="AU3228" s="221"/>
      <c r="AV3228" s="221"/>
      <c r="AW3228" s="221"/>
      <c r="AX3228" s="221"/>
      <c r="AY3228" s="221"/>
      <c r="AZ3228" s="221"/>
    </row>
    <row r="3229" spans="1:52" x14ac:dyDescent="0.15">
      <c r="A3229" s="278"/>
      <c r="B3229" s="274"/>
      <c r="C3229" s="340"/>
      <c r="D3229" s="340"/>
      <c r="E3229" s="341"/>
      <c r="F3229" s="341"/>
      <c r="G3229" s="341"/>
      <c r="H3229" s="341"/>
      <c r="I3229" s="341"/>
      <c r="J3229" s="341"/>
      <c r="AH3229" s="221"/>
      <c r="AI3229" s="221"/>
      <c r="AJ3229" s="221"/>
      <c r="AK3229" s="221"/>
      <c r="AL3229" s="221"/>
      <c r="AM3229" s="221"/>
      <c r="AN3229" s="221"/>
      <c r="AO3229" s="221"/>
      <c r="AP3229" s="221"/>
      <c r="AQ3229" s="219"/>
      <c r="AR3229" s="219"/>
      <c r="AS3229" s="221"/>
      <c r="AT3229" s="221"/>
      <c r="AU3229" s="221"/>
      <c r="AV3229" s="221"/>
      <c r="AW3229" s="221"/>
      <c r="AX3229" s="221"/>
      <c r="AY3229" s="221"/>
      <c r="AZ3229" s="221"/>
    </row>
    <row r="3230" spans="1:52" x14ac:dyDescent="0.15">
      <c r="A3230" s="278"/>
      <c r="B3230" s="274"/>
      <c r="C3230" s="340"/>
      <c r="D3230" s="340"/>
      <c r="E3230" s="341"/>
      <c r="F3230" s="341"/>
      <c r="G3230" s="341"/>
      <c r="H3230" s="341"/>
      <c r="I3230" s="341"/>
      <c r="J3230" s="341"/>
      <c r="AH3230" s="221"/>
      <c r="AI3230" s="221"/>
      <c r="AJ3230" s="221"/>
      <c r="AK3230" s="221"/>
      <c r="AL3230" s="221"/>
      <c r="AM3230" s="221"/>
      <c r="AN3230" s="221"/>
      <c r="AO3230" s="221"/>
      <c r="AP3230" s="221"/>
      <c r="AQ3230" s="219"/>
      <c r="AR3230" s="219"/>
      <c r="AS3230" s="221"/>
      <c r="AT3230" s="221"/>
      <c r="AU3230" s="221"/>
      <c r="AV3230" s="221"/>
      <c r="AW3230" s="221"/>
      <c r="AX3230" s="221"/>
      <c r="AY3230" s="221"/>
      <c r="AZ3230" s="221"/>
    </row>
    <row r="3231" spans="1:52" x14ac:dyDescent="0.15">
      <c r="A3231" s="278"/>
      <c r="B3231" s="274"/>
      <c r="C3231" s="340"/>
      <c r="D3231" s="340"/>
      <c r="E3231" s="341"/>
      <c r="F3231" s="341"/>
      <c r="G3231" s="341"/>
      <c r="H3231" s="341"/>
      <c r="I3231" s="341"/>
      <c r="J3231" s="341"/>
      <c r="AH3231" s="221"/>
      <c r="AI3231" s="221"/>
      <c r="AJ3231" s="221"/>
      <c r="AK3231" s="221"/>
      <c r="AL3231" s="221"/>
      <c r="AM3231" s="221"/>
      <c r="AN3231" s="221"/>
      <c r="AO3231" s="221"/>
      <c r="AP3231" s="221"/>
      <c r="AQ3231" s="219"/>
      <c r="AR3231" s="219"/>
      <c r="AS3231" s="221"/>
      <c r="AT3231" s="221"/>
      <c r="AU3231" s="221"/>
      <c r="AV3231" s="221"/>
      <c r="AW3231" s="221"/>
      <c r="AX3231" s="221"/>
      <c r="AY3231" s="221"/>
      <c r="AZ3231" s="221"/>
    </row>
    <row r="3232" spans="1:52" x14ac:dyDescent="0.15">
      <c r="A3232" s="278"/>
      <c r="B3232" s="274"/>
      <c r="C3232" s="340"/>
      <c r="D3232" s="340"/>
      <c r="E3232" s="341"/>
      <c r="F3232" s="341"/>
      <c r="G3232" s="341"/>
      <c r="H3232" s="341"/>
      <c r="I3232" s="341"/>
      <c r="J3232" s="341"/>
      <c r="AH3232" s="221"/>
      <c r="AI3232" s="221"/>
      <c r="AJ3232" s="221"/>
      <c r="AK3232" s="221"/>
      <c r="AL3232" s="221"/>
      <c r="AM3232" s="221"/>
      <c r="AN3232" s="221"/>
      <c r="AO3232" s="221"/>
      <c r="AP3232" s="221"/>
      <c r="AQ3232" s="219"/>
      <c r="AR3232" s="219"/>
      <c r="AS3232" s="221"/>
      <c r="AT3232" s="221"/>
      <c r="AU3232" s="221"/>
      <c r="AV3232" s="221"/>
      <c r="AW3232" s="221"/>
      <c r="AX3232" s="221"/>
      <c r="AY3232" s="221"/>
      <c r="AZ3232" s="221"/>
    </row>
    <row r="3233" spans="1:52" x14ac:dyDescent="0.15">
      <c r="A3233" s="278"/>
      <c r="B3233" s="274"/>
      <c r="C3233" s="340"/>
      <c r="D3233" s="340"/>
      <c r="E3233" s="341"/>
      <c r="F3233" s="341"/>
      <c r="G3233" s="341"/>
      <c r="H3233" s="341"/>
      <c r="I3233" s="341"/>
      <c r="J3233" s="341"/>
      <c r="AH3233" s="221"/>
      <c r="AI3233" s="221"/>
      <c r="AJ3233" s="221"/>
      <c r="AK3233" s="221"/>
      <c r="AL3233" s="221"/>
      <c r="AM3233" s="221"/>
      <c r="AN3233" s="221"/>
      <c r="AO3233" s="221"/>
      <c r="AP3233" s="221"/>
      <c r="AQ3233" s="219"/>
      <c r="AR3233" s="219"/>
      <c r="AS3233" s="221"/>
      <c r="AT3233" s="221"/>
      <c r="AU3233" s="221"/>
      <c r="AV3233" s="221"/>
      <c r="AW3233" s="221"/>
      <c r="AX3233" s="221"/>
      <c r="AY3233" s="221"/>
      <c r="AZ3233" s="221"/>
    </row>
    <row r="3234" spans="1:52" x14ac:dyDescent="0.15">
      <c r="A3234" s="278"/>
      <c r="B3234" s="274"/>
      <c r="C3234" s="340"/>
      <c r="D3234" s="340"/>
      <c r="E3234" s="341"/>
      <c r="F3234" s="341"/>
      <c r="G3234" s="341"/>
      <c r="H3234" s="341"/>
      <c r="I3234" s="341"/>
      <c r="J3234" s="341"/>
      <c r="AH3234" s="221"/>
      <c r="AI3234" s="221"/>
      <c r="AJ3234" s="221"/>
      <c r="AK3234" s="221"/>
      <c r="AL3234" s="221"/>
      <c r="AM3234" s="221"/>
      <c r="AN3234" s="221"/>
      <c r="AO3234" s="221"/>
      <c r="AP3234" s="221"/>
      <c r="AQ3234" s="219"/>
      <c r="AR3234" s="219"/>
      <c r="AS3234" s="221"/>
      <c r="AT3234" s="221"/>
      <c r="AU3234" s="221"/>
      <c r="AV3234" s="221"/>
      <c r="AW3234" s="221"/>
      <c r="AX3234" s="221"/>
      <c r="AY3234" s="221"/>
      <c r="AZ3234" s="221"/>
    </row>
    <row r="3235" spans="1:52" x14ac:dyDescent="0.15">
      <c r="A3235" s="278"/>
      <c r="B3235" s="274"/>
      <c r="C3235" s="340"/>
      <c r="D3235" s="340"/>
      <c r="E3235" s="341"/>
      <c r="F3235" s="341"/>
      <c r="G3235" s="341"/>
      <c r="H3235" s="341"/>
      <c r="I3235" s="341"/>
      <c r="J3235" s="341"/>
      <c r="AH3235" s="221"/>
      <c r="AI3235" s="221"/>
      <c r="AJ3235" s="221"/>
      <c r="AK3235" s="221"/>
      <c r="AL3235" s="221"/>
      <c r="AM3235" s="221"/>
      <c r="AN3235" s="221"/>
      <c r="AO3235" s="221"/>
      <c r="AP3235" s="221"/>
      <c r="AQ3235" s="219"/>
      <c r="AR3235" s="219"/>
      <c r="AS3235" s="221"/>
      <c r="AT3235" s="221"/>
      <c r="AU3235" s="221"/>
      <c r="AV3235" s="221"/>
      <c r="AW3235" s="221"/>
      <c r="AX3235" s="221"/>
      <c r="AY3235" s="221"/>
      <c r="AZ3235" s="221"/>
    </row>
    <row r="3236" spans="1:52" x14ac:dyDescent="0.15">
      <c r="A3236" s="278"/>
      <c r="B3236" s="274"/>
      <c r="C3236" s="340"/>
      <c r="D3236" s="340"/>
      <c r="E3236" s="341"/>
      <c r="F3236" s="341"/>
      <c r="G3236" s="341"/>
      <c r="H3236" s="341"/>
      <c r="I3236" s="341"/>
      <c r="J3236" s="341"/>
      <c r="AH3236" s="221"/>
      <c r="AI3236" s="221"/>
      <c r="AJ3236" s="221"/>
      <c r="AK3236" s="221"/>
      <c r="AL3236" s="221"/>
      <c r="AM3236" s="221"/>
      <c r="AN3236" s="221"/>
      <c r="AO3236" s="221"/>
      <c r="AP3236" s="221"/>
      <c r="AQ3236" s="219"/>
      <c r="AR3236" s="219"/>
      <c r="AS3236" s="221"/>
      <c r="AT3236" s="221"/>
      <c r="AU3236" s="221"/>
      <c r="AV3236" s="221"/>
      <c r="AW3236" s="221"/>
      <c r="AX3236" s="221"/>
      <c r="AY3236" s="221"/>
      <c r="AZ3236" s="221"/>
    </row>
    <row r="3237" spans="1:52" x14ac:dyDescent="0.15">
      <c r="A3237" s="278"/>
      <c r="B3237" s="274"/>
      <c r="C3237" s="340"/>
      <c r="D3237" s="340"/>
      <c r="E3237" s="341"/>
      <c r="F3237" s="341"/>
      <c r="G3237" s="341"/>
      <c r="H3237" s="341"/>
      <c r="I3237" s="341"/>
      <c r="J3237" s="341"/>
      <c r="AH3237" s="221"/>
      <c r="AI3237" s="221"/>
      <c r="AJ3237" s="221"/>
      <c r="AK3237" s="221"/>
      <c r="AL3237" s="221"/>
      <c r="AM3237" s="221"/>
      <c r="AN3237" s="221"/>
      <c r="AO3237" s="221"/>
      <c r="AP3237" s="221"/>
      <c r="AQ3237" s="219"/>
      <c r="AR3237" s="219"/>
      <c r="AS3237" s="221"/>
      <c r="AT3237" s="221"/>
      <c r="AU3237" s="221"/>
      <c r="AV3237" s="221"/>
      <c r="AW3237" s="221"/>
      <c r="AX3237" s="221"/>
      <c r="AY3237" s="221"/>
      <c r="AZ3237" s="221"/>
    </row>
    <row r="3238" spans="1:52" x14ac:dyDescent="0.15">
      <c r="A3238" s="278"/>
      <c r="B3238" s="274"/>
      <c r="C3238" s="340"/>
      <c r="D3238" s="340"/>
      <c r="E3238" s="341"/>
      <c r="F3238" s="341"/>
      <c r="G3238" s="341"/>
      <c r="H3238" s="341"/>
      <c r="I3238" s="341"/>
      <c r="J3238" s="341"/>
      <c r="AH3238" s="221"/>
      <c r="AI3238" s="221"/>
      <c r="AJ3238" s="221"/>
      <c r="AK3238" s="221"/>
      <c r="AL3238" s="221"/>
      <c r="AM3238" s="221"/>
      <c r="AN3238" s="221"/>
      <c r="AO3238" s="221"/>
      <c r="AP3238" s="221"/>
      <c r="AQ3238" s="219"/>
      <c r="AR3238" s="219"/>
      <c r="AS3238" s="221"/>
      <c r="AT3238" s="221"/>
      <c r="AU3238" s="221"/>
      <c r="AV3238" s="221"/>
      <c r="AW3238" s="221"/>
      <c r="AX3238" s="221"/>
      <c r="AY3238" s="221"/>
      <c r="AZ3238" s="221"/>
    </row>
    <row r="3239" spans="1:52" x14ac:dyDescent="0.15">
      <c r="A3239" s="278"/>
      <c r="B3239" s="274"/>
      <c r="C3239" s="340"/>
      <c r="D3239" s="340"/>
      <c r="E3239" s="341"/>
      <c r="F3239" s="341"/>
      <c r="G3239" s="341"/>
      <c r="H3239" s="341"/>
      <c r="I3239" s="341"/>
      <c r="J3239" s="341"/>
      <c r="AH3239" s="221"/>
      <c r="AI3239" s="221"/>
      <c r="AJ3239" s="221"/>
      <c r="AK3239" s="221"/>
      <c r="AL3239" s="221"/>
      <c r="AM3239" s="221"/>
      <c r="AN3239" s="221"/>
      <c r="AO3239" s="221"/>
      <c r="AP3239" s="221"/>
      <c r="AQ3239" s="219"/>
      <c r="AR3239" s="219"/>
      <c r="AS3239" s="221"/>
      <c r="AT3239" s="221"/>
      <c r="AU3239" s="221"/>
      <c r="AV3239" s="221"/>
      <c r="AW3239" s="221"/>
      <c r="AX3239" s="221"/>
      <c r="AY3239" s="221"/>
      <c r="AZ3239" s="221"/>
    </row>
    <row r="3240" spans="1:52" x14ac:dyDescent="0.15">
      <c r="A3240" s="278"/>
      <c r="B3240" s="274"/>
      <c r="C3240" s="340"/>
      <c r="D3240" s="340"/>
      <c r="E3240" s="341"/>
      <c r="F3240" s="341"/>
      <c r="G3240" s="341"/>
      <c r="H3240" s="341"/>
      <c r="I3240" s="341"/>
      <c r="J3240" s="341"/>
      <c r="AH3240" s="221"/>
      <c r="AI3240" s="221"/>
      <c r="AJ3240" s="221"/>
      <c r="AK3240" s="221"/>
      <c r="AL3240" s="221"/>
      <c r="AM3240" s="221"/>
      <c r="AN3240" s="221"/>
      <c r="AO3240" s="221"/>
      <c r="AP3240" s="221"/>
      <c r="AQ3240" s="219"/>
      <c r="AR3240" s="219"/>
      <c r="AS3240" s="221"/>
      <c r="AT3240" s="221"/>
      <c r="AU3240" s="221"/>
      <c r="AV3240" s="221"/>
      <c r="AW3240" s="221"/>
      <c r="AX3240" s="221"/>
      <c r="AY3240" s="221"/>
      <c r="AZ3240" s="221"/>
    </row>
    <row r="3241" spans="1:52" x14ac:dyDescent="0.15">
      <c r="A3241" s="278"/>
      <c r="B3241" s="274"/>
      <c r="C3241" s="340"/>
      <c r="D3241" s="340"/>
      <c r="E3241" s="341"/>
      <c r="F3241" s="341"/>
      <c r="G3241" s="341"/>
      <c r="H3241" s="341"/>
      <c r="I3241" s="341"/>
      <c r="J3241" s="341"/>
      <c r="AH3241" s="221"/>
      <c r="AI3241" s="221"/>
      <c r="AJ3241" s="221"/>
      <c r="AK3241" s="221"/>
      <c r="AL3241" s="221"/>
      <c r="AM3241" s="221"/>
      <c r="AN3241" s="221"/>
      <c r="AO3241" s="221"/>
      <c r="AP3241" s="221"/>
      <c r="AQ3241" s="219"/>
      <c r="AR3241" s="219"/>
      <c r="AS3241" s="221"/>
      <c r="AT3241" s="221"/>
      <c r="AU3241" s="221"/>
      <c r="AV3241" s="221"/>
      <c r="AW3241" s="221"/>
      <c r="AX3241" s="221"/>
      <c r="AY3241" s="221"/>
      <c r="AZ3241" s="221"/>
    </row>
    <row r="3242" spans="1:52" x14ac:dyDescent="0.15">
      <c r="A3242" s="278"/>
      <c r="B3242" s="274"/>
      <c r="C3242" s="340"/>
      <c r="D3242" s="340"/>
      <c r="E3242" s="341"/>
      <c r="F3242" s="341"/>
      <c r="G3242" s="341"/>
      <c r="H3242" s="341"/>
      <c r="I3242" s="341"/>
      <c r="J3242" s="341"/>
      <c r="AH3242" s="221"/>
      <c r="AI3242" s="221"/>
      <c r="AJ3242" s="221"/>
      <c r="AK3242" s="221"/>
      <c r="AL3242" s="221"/>
      <c r="AM3242" s="221"/>
      <c r="AN3242" s="221"/>
      <c r="AO3242" s="221"/>
      <c r="AP3242" s="221"/>
      <c r="AQ3242" s="219"/>
      <c r="AR3242" s="219"/>
      <c r="AS3242" s="221"/>
      <c r="AT3242" s="221"/>
      <c r="AU3242" s="221"/>
      <c r="AV3242" s="221"/>
      <c r="AW3242" s="221"/>
      <c r="AX3242" s="221"/>
      <c r="AY3242" s="221"/>
      <c r="AZ3242" s="221"/>
    </row>
    <row r="3243" spans="1:52" x14ac:dyDescent="0.15">
      <c r="A3243" s="278"/>
      <c r="B3243" s="274"/>
      <c r="C3243" s="340"/>
      <c r="D3243" s="340"/>
      <c r="E3243" s="341"/>
      <c r="F3243" s="341"/>
      <c r="G3243" s="341"/>
      <c r="H3243" s="341"/>
      <c r="I3243" s="341"/>
      <c r="J3243" s="341"/>
      <c r="AH3243" s="221"/>
      <c r="AI3243" s="221"/>
      <c r="AJ3243" s="221"/>
      <c r="AK3243" s="221"/>
      <c r="AL3243" s="221"/>
      <c r="AM3243" s="221"/>
      <c r="AN3243" s="221"/>
      <c r="AO3243" s="221"/>
      <c r="AP3243" s="221"/>
      <c r="AQ3243" s="219"/>
      <c r="AR3243" s="219"/>
      <c r="AS3243" s="221"/>
      <c r="AT3243" s="221"/>
      <c r="AU3243" s="221"/>
      <c r="AV3243" s="221"/>
      <c r="AW3243" s="221"/>
      <c r="AX3243" s="221"/>
      <c r="AY3243" s="221"/>
      <c r="AZ3243" s="221"/>
    </row>
    <row r="3244" spans="1:52" x14ac:dyDescent="0.15">
      <c r="A3244" s="278"/>
      <c r="B3244" s="274"/>
      <c r="C3244" s="340"/>
      <c r="D3244" s="340"/>
      <c r="E3244" s="341"/>
      <c r="F3244" s="341"/>
      <c r="G3244" s="341"/>
      <c r="H3244" s="341"/>
      <c r="I3244" s="341"/>
      <c r="J3244" s="341"/>
      <c r="AH3244" s="221"/>
      <c r="AI3244" s="221"/>
      <c r="AJ3244" s="221"/>
      <c r="AK3244" s="221"/>
      <c r="AL3244" s="221"/>
      <c r="AM3244" s="221"/>
      <c r="AN3244" s="221"/>
      <c r="AO3244" s="221"/>
      <c r="AP3244" s="221"/>
      <c r="AQ3244" s="219"/>
      <c r="AR3244" s="219"/>
      <c r="AS3244" s="221"/>
      <c r="AT3244" s="221"/>
      <c r="AU3244" s="221"/>
      <c r="AV3244" s="221"/>
      <c r="AW3244" s="221"/>
      <c r="AX3244" s="221"/>
      <c r="AY3244" s="221"/>
      <c r="AZ3244" s="221"/>
    </row>
    <row r="3245" spans="1:52" x14ac:dyDescent="0.15">
      <c r="A3245" s="278"/>
      <c r="B3245" s="274"/>
      <c r="C3245" s="340"/>
      <c r="D3245" s="340"/>
      <c r="E3245" s="341"/>
      <c r="F3245" s="341"/>
      <c r="G3245" s="341"/>
      <c r="H3245" s="341"/>
      <c r="I3245" s="341"/>
      <c r="J3245" s="341"/>
      <c r="AH3245" s="221"/>
      <c r="AI3245" s="221"/>
      <c r="AJ3245" s="221"/>
      <c r="AK3245" s="221"/>
      <c r="AL3245" s="221"/>
      <c r="AM3245" s="221"/>
      <c r="AN3245" s="221"/>
      <c r="AO3245" s="221"/>
      <c r="AP3245" s="221"/>
      <c r="AQ3245" s="219"/>
      <c r="AR3245" s="219"/>
      <c r="AS3245" s="221"/>
      <c r="AT3245" s="221"/>
      <c r="AU3245" s="221"/>
      <c r="AV3245" s="221"/>
      <c r="AW3245" s="221"/>
      <c r="AX3245" s="221"/>
      <c r="AY3245" s="221"/>
      <c r="AZ3245" s="221"/>
    </row>
    <row r="3246" spans="1:52" x14ac:dyDescent="0.15">
      <c r="A3246" s="278"/>
      <c r="B3246" s="274"/>
      <c r="C3246" s="340"/>
      <c r="D3246" s="340"/>
      <c r="E3246" s="341"/>
      <c r="F3246" s="341"/>
      <c r="G3246" s="341"/>
      <c r="H3246" s="341"/>
      <c r="I3246" s="341"/>
      <c r="J3246" s="341"/>
      <c r="AH3246" s="221"/>
      <c r="AI3246" s="221"/>
      <c r="AJ3246" s="221"/>
      <c r="AK3246" s="221"/>
      <c r="AL3246" s="221"/>
      <c r="AM3246" s="221"/>
      <c r="AN3246" s="221"/>
      <c r="AO3246" s="221"/>
      <c r="AP3246" s="221"/>
      <c r="AQ3246" s="219"/>
      <c r="AR3246" s="219"/>
      <c r="AS3246" s="221"/>
      <c r="AT3246" s="221"/>
      <c r="AU3246" s="221"/>
      <c r="AV3246" s="221"/>
      <c r="AW3246" s="221"/>
      <c r="AX3246" s="221"/>
      <c r="AY3246" s="221"/>
      <c r="AZ3246" s="221"/>
    </row>
    <row r="3247" spans="1:52" x14ac:dyDescent="0.15">
      <c r="A3247" s="278"/>
      <c r="B3247" s="274"/>
      <c r="C3247" s="340"/>
      <c r="D3247" s="340"/>
      <c r="E3247" s="341"/>
      <c r="F3247" s="341"/>
      <c r="G3247" s="341"/>
      <c r="H3247" s="341"/>
      <c r="I3247" s="341"/>
      <c r="J3247" s="341"/>
      <c r="AH3247" s="221"/>
      <c r="AI3247" s="221"/>
      <c r="AJ3247" s="221"/>
      <c r="AK3247" s="221"/>
      <c r="AL3247" s="221"/>
      <c r="AM3247" s="221"/>
      <c r="AN3247" s="221"/>
      <c r="AO3247" s="221"/>
      <c r="AP3247" s="221"/>
      <c r="AQ3247" s="219"/>
      <c r="AR3247" s="219"/>
      <c r="AS3247" s="221"/>
      <c r="AT3247" s="221"/>
      <c r="AU3247" s="221"/>
      <c r="AV3247" s="221"/>
      <c r="AW3247" s="221"/>
      <c r="AX3247" s="221"/>
      <c r="AY3247" s="221"/>
      <c r="AZ3247" s="221"/>
    </row>
    <row r="3248" spans="1:52" x14ac:dyDescent="0.15">
      <c r="A3248" s="278"/>
      <c r="B3248" s="274"/>
      <c r="C3248" s="340"/>
      <c r="D3248" s="340"/>
      <c r="E3248" s="341"/>
      <c r="F3248" s="341"/>
      <c r="G3248" s="341"/>
      <c r="H3248" s="341"/>
      <c r="I3248" s="341"/>
      <c r="J3248" s="341"/>
      <c r="AH3248" s="221"/>
      <c r="AI3248" s="221"/>
      <c r="AJ3248" s="221"/>
      <c r="AK3248" s="221"/>
      <c r="AL3248" s="221"/>
      <c r="AM3248" s="221"/>
      <c r="AN3248" s="221"/>
      <c r="AO3248" s="221"/>
      <c r="AP3248" s="221"/>
      <c r="AQ3248" s="219"/>
      <c r="AR3248" s="219"/>
      <c r="AS3248" s="221"/>
      <c r="AT3248" s="221"/>
      <c r="AU3248" s="221"/>
      <c r="AV3248" s="221"/>
      <c r="AW3248" s="221"/>
      <c r="AX3248" s="221"/>
      <c r="AY3248" s="221"/>
      <c r="AZ3248" s="221"/>
    </row>
    <row r="3249" spans="1:52" x14ac:dyDescent="0.15">
      <c r="A3249" s="278"/>
      <c r="B3249" s="274"/>
      <c r="C3249" s="340"/>
      <c r="D3249" s="340"/>
      <c r="E3249" s="341"/>
      <c r="F3249" s="341"/>
      <c r="G3249" s="341"/>
      <c r="H3249" s="341"/>
      <c r="I3249" s="341"/>
      <c r="J3249" s="341"/>
      <c r="AH3249" s="221"/>
      <c r="AI3249" s="221"/>
      <c r="AJ3249" s="221"/>
      <c r="AK3249" s="221"/>
      <c r="AL3249" s="221"/>
      <c r="AM3249" s="221"/>
      <c r="AN3249" s="221"/>
      <c r="AO3249" s="221"/>
      <c r="AP3249" s="221"/>
      <c r="AQ3249" s="219"/>
      <c r="AR3249" s="219"/>
      <c r="AS3249" s="221"/>
      <c r="AT3249" s="221"/>
      <c r="AU3249" s="221"/>
      <c r="AV3249" s="221"/>
      <c r="AW3249" s="221"/>
      <c r="AX3249" s="221"/>
      <c r="AY3249" s="221"/>
      <c r="AZ3249" s="221"/>
    </row>
    <row r="3250" spans="1:52" x14ac:dyDescent="0.15">
      <c r="A3250" s="278"/>
      <c r="B3250" s="274"/>
      <c r="C3250" s="340"/>
      <c r="D3250" s="340"/>
      <c r="E3250" s="341"/>
      <c r="F3250" s="341"/>
      <c r="G3250" s="341"/>
      <c r="H3250" s="341"/>
      <c r="I3250" s="341"/>
      <c r="J3250" s="341"/>
      <c r="AH3250" s="221"/>
      <c r="AI3250" s="221"/>
      <c r="AJ3250" s="221"/>
      <c r="AK3250" s="221"/>
      <c r="AL3250" s="221"/>
      <c r="AM3250" s="221"/>
      <c r="AN3250" s="221"/>
      <c r="AO3250" s="221"/>
      <c r="AP3250" s="221"/>
      <c r="AQ3250" s="219"/>
      <c r="AR3250" s="219"/>
      <c r="AS3250" s="221"/>
      <c r="AT3250" s="221"/>
      <c r="AU3250" s="221"/>
      <c r="AV3250" s="221"/>
      <c r="AW3250" s="221"/>
      <c r="AX3250" s="221"/>
      <c r="AY3250" s="221"/>
      <c r="AZ3250" s="221"/>
    </row>
    <row r="3251" spans="1:52" x14ac:dyDescent="0.15">
      <c r="A3251" s="278"/>
      <c r="B3251" s="274"/>
      <c r="C3251" s="340"/>
      <c r="D3251" s="340"/>
      <c r="E3251" s="341"/>
      <c r="F3251" s="341"/>
      <c r="G3251" s="341"/>
      <c r="H3251" s="341"/>
      <c r="I3251" s="341"/>
      <c r="J3251" s="341"/>
      <c r="AH3251" s="221"/>
      <c r="AI3251" s="221"/>
      <c r="AJ3251" s="221"/>
      <c r="AK3251" s="221"/>
      <c r="AL3251" s="221"/>
      <c r="AM3251" s="221"/>
      <c r="AN3251" s="221"/>
      <c r="AO3251" s="221"/>
      <c r="AP3251" s="221"/>
      <c r="AQ3251" s="219"/>
      <c r="AR3251" s="219"/>
      <c r="AS3251" s="221"/>
      <c r="AT3251" s="221"/>
      <c r="AU3251" s="221"/>
      <c r="AV3251" s="221"/>
      <c r="AW3251" s="221"/>
      <c r="AX3251" s="221"/>
      <c r="AY3251" s="221"/>
      <c r="AZ3251" s="221"/>
    </row>
    <row r="3252" spans="1:52" x14ac:dyDescent="0.15">
      <c r="A3252" s="278"/>
      <c r="B3252" s="274"/>
      <c r="C3252" s="340"/>
      <c r="D3252" s="340"/>
      <c r="E3252" s="341"/>
      <c r="F3252" s="341"/>
      <c r="G3252" s="341"/>
      <c r="H3252" s="341"/>
      <c r="I3252" s="341"/>
      <c r="J3252" s="341"/>
      <c r="AH3252" s="221"/>
      <c r="AI3252" s="221"/>
      <c r="AJ3252" s="221"/>
      <c r="AK3252" s="221"/>
      <c r="AL3252" s="221"/>
      <c r="AM3252" s="221"/>
      <c r="AN3252" s="221"/>
      <c r="AO3252" s="221"/>
      <c r="AP3252" s="221"/>
      <c r="AQ3252" s="219"/>
      <c r="AR3252" s="219"/>
      <c r="AS3252" s="221"/>
      <c r="AT3252" s="221"/>
      <c r="AU3252" s="221"/>
      <c r="AV3252" s="221"/>
      <c r="AW3252" s="221"/>
      <c r="AX3252" s="221"/>
      <c r="AY3252" s="221"/>
      <c r="AZ3252" s="221"/>
    </row>
    <row r="3253" spans="1:52" x14ac:dyDescent="0.15">
      <c r="A3253" s="278"/>
      <c r="B3253" s="274"/>
      <c r="C3253" s="340"/>
      <c r="D3253" s="340"/>
      <c r="E3253" s="341"/>
      <c r="F3253" s="341"/>
      <c r="G3253" s="341"/>
      <c r="H3253" s="341"/>
      <c r="I3253" s="341"/>
      <c r="J3253" s="341"/>
      <c r="AH3253" s="221"/>
      <c r="AI3253" s="221"/>
      <c r="AJ3253" s="221"/>
      <c r="AK3253" s="221"/>
      <c r="AL3253" s="221"/>
      <c r="AM3253" s="221"/>
      <c r="AN3253" s="221"/>
      <c r="AO3253" s="221"/>
      <c r="AP3253" s="221"/>
      <c r="AQ3253" s="219"/>
      <c r="AR3253" s="219"/>
      <c r="AS3253" s="221"/>
      <c r="AT3253" s="221"/>
      <c r="AU3253" s="221"/>
      <c r="AV3253" s="221"/>
      <c r="AW3253" s="221"/>
      <c r="AX3253" s="221"/>
      <c r="AY3253" s="221"/>
      <c r="AZ3253" s="221"/>
    </row>
    <row r="3254" spans="1:52" x14ac:dyDescent="0.15">
      <c r="A3254" s="278"/>
      <c r="B3254" s="274"/>
      <c r="C3254" s="340"/>
      <c r="D3254" s="340"/>
      <c r="E3254" s="341"/>
      <c r="F3254" s="341"/>
      <c r="G3254" s="341"/>
      <c r="H3254" s="341"/>
      <c r="I3254" s="341"/>
      <c r="J3254" s="341"/>
      <c r="AH3254" s="221"/>
      <c r="AI3254" s="221"/>
      <c r="AJ3254" s="221"/>
      <c r="AK3254" s="221"/>
      <c r="AL3254" s="221"/>
      <c r="AM3254" s="221"/>
      <c r="AN3254" s="221"/>
      <c r="AO3254" s="221"/>
      <c r="AP3254" s="221"/>
      <c r="AQ3254" s="219"/>
      <c r="AR3254" s="219"/>
      <c r="AS3254" s="221"/>
      <c r="AT3254" s="221"/>
      <c r="AU3254" s="221"/>
      <c r="AV3254" s="221"/>
      <c r="AW3254" s="221"/>
      <c r="AX3254" s="221"/>
      <c r="AY3254" s="221"/>
      <c r="AZ3254" s="221"/>
    </row>
    <row r="3255" spans="1:52" x14ac:dyDescent="0.15">
      <c r="A3255" s="278"/>
      <c r="B3255" s="274"/>
      <c r="C3255" s="340"/>
      <c r="D3255" s="340"/>
      <c r="E3255" s="341"/>
      <c r="F3255" s="341"/>
      <c r="G3255" s="341"/>
      <c r="H3255" s="341"/>
      <c r="I3255" s="341"/>
      <c r="J3255" s="341"/>
      <c r="AH3255" s="221"/>
      <c r="AI3255" s="221"/>
      <c r="AJ3255" s="221"/>
      <c r="AK3255" s="221"/>
      <c r="AL3255" s="221"/>
      <c r="AM3255" s="221"/>
      <c r="AN3255" s="221"/>
      <c r="AO3255" s="221"/>
      <c r="AP3255" s="221"/>
      <c r="AQ3255" s="219"/>
      <c r="AR3255" s="219"/>
      <c r="AS3255" s="221"/>
      <c r="AT3255" s="221"/>
      <c r="AU3255" s="221"/>
      <c r="AV3255" s="221"/>
      <c r="AW3255" s="221"/>
      <c r="AX3255" s="221"/>
      <c r="AY3255" s="221"/>
      <c r="AZ3255" s="221"/>
    </row>
    <row r="3256" spans="1:52" x14ac:dyDescent="0.15">
      <c r="A3256" s="278"/>
      <c r="B3256" s="274"/>
      <c r="C3256" s="340"/>
      <c r="D3256" s="340"/>
      <c r="E3256" s="341"/>
      <c r="F3256" s="341"/>
      <c r="G3256" s="341"/>
      <c r="H3256" s="341"/>
      <c r="I3256" s="341"/>
      <c r="J3256" s="341"/>
      <c r="AH3256" s="221"/>
      <c r="AI3256" s="221"/>
      <c r="AJ3256" s="221"/>
      <c r="AK3256" s="221"/>
      <c r="AL3256" s="221"/>
      <c r="AM3256" s="221"/>
      <c r="AN3256" s="221"/>
      <c r="AO3256" s="221"/>
      <c r="AP3256" s="221"/>
      <c r="AQ3256" s="219"/>
      <c r="AR3256" s="219"/>
      <c r="AS3256" s="221"/>
      <c r="AT3256" s="221"/>
      <c r="AU3256" s="221"/>
      <c r="AV3256" s="221"/>
      <c r="AW3256" s="221"/>
      <c r="AX3256" s="221"/>
      <c r="AY3256" s="221"/>
      <c r="AZ3256" s="221"/>
    </row>
    <row r="3257" spans="1:52" x14ac:dyDescent="0.15">
      <c r="A3257" s="278"/>
      <c r="B3257" s="274"/>
      <c r="C3257" s="340"/>
      <c r="D3257" s="340"/>
      <c r="E3257" s="341"/>
      <c r="F3257" s="341"/>
      <c r="G3257" s="341"/>
      <c r="H3257" s="341"/>
      <c r="I3257" s="341"/>
      <c r="J3257" s="341"/>
      <c r="AH3257" s="221"/>
      <c r="AI3257" s="221"/>
      <c r="AJ3257" s="221"/>
      <c r="AK3257" s="221"/>
      <c r="AL3257" s="221"/>
      <c r="AM3257" s="221"/>
      <c r="AN3257" s="221"/>
      <c r="AO3257" s="221"/>
      <c r="AP3257" s="221"/>
      <c r="AQ3257" s="219"/>
      <c r="AR3257" s="219"/>
      <c r="AS3257" s="221"/>
      <c r="AT3257" s="221"/>
      <c r="AU3257" s="221"/>
      <c r="AV3257" s="221"/>
      <c r="AW3257" s="221"/>
      <c r="AX3257" s="221"/>
      <c r="AY3257" s="221"/>
      <c r="AZ3257" s="221"/>
    </row>
    <row r="3258" spans="1:52" x14ac:dyDescent="0.15">
      <c r="A3258" s="278"/>
      <c r="B3258" s="274"/>
      <c r="C3258" s="340"/>
      <c r="D3258" s="340"/>
      <c r="E3258" s="341"/>
      <c r="F3258" s="341"/>
      <c r="G3258" s="341"/>
      <c r="H3258" s="341"/>
      <c r="I3258" s="341"/>
      <c r="J3258" s="341"/>
      <c r="AH3258" s="221"/>
      <c r="AI3258" s="221"/>
      <c r="AJ3258" s="221"/>
      <c r="AK3258" s="221"/>
      <c r="AL3258" s="221"/>
      <c r="AM3258" s="221"/>
      <c r="AN3258" s="221"/>
      <c r="AO3258" s="221"/>
      <c r="AP3258" s="221"/>
      <c r="AQ3258" s="219"/>
      <c r="AR3258" s="219"/>
      <c r="AS3258" s="221"/>
      <c r="AT3258" s="221"/>
      <c r="AU3258" s="221"/>
      <c r="AV3258" s="221"/>
      <c r="AW3258" s="221"/>
      <c r="AX3258" s="221"/>
      <c r="AY3258" s="221"/>
      <c r="AZ3258" s="221"/>
    </row>
    <row r="3259" spans="1:52" x14ac:dyDescent="0.15">
      <c r="A3259" s="278"/>
      <c r="B3259" s="274"/>
      <c r="C3259" s="340"/>
      <c r="D3259" s="340"/>
      <c r="E3259" s="341"/>
      <c r="F3259" s="341"/>
      <c r="G3259" s="341"/>
      <c r="H3259" s="341"/>
      <c r="I3259" s="341"/>
      <c r="J3259" s="341"/>
      <c r="AH3259" s="221"/>
      <c r="AI3259" s="221"/>
      <c r="AJ3259" s="221"/>
      <c r="AK3259" s="221"/>
      <c r="AL3259" s="221"/>
      <c r="AM3259" s="221"/>
      <c r="AN3259" s="221"/>
      <c r="AO3259" s="221"/>
      <c r="AP3259" s="221"/>
      <c r="AQ3259" s="219"/>
      <c r="AR3259" s="219"/>
      <c r="AS3259" s="221"/>
      <c r="AT3259" s="221"/>
      <c r="AU3259" s="221"/>
      <c r="AV3259" s="221"/>
      <c r="AW3259" s="221"/>
      <c r="AX3259" s="221"/>
      <c r="AY3259" s="221"/>
      <c r="AZ3259" s="221"/>
    </row>
    <row r="3260" spans="1:52" x14ac:dyDescent="0.15">
      <c r="A3260" s="278"/>
      <c r="B3260" s="274"/>
      <c r="C3260" s="340"/>
      <c r="D3260" s="340"/>
      <c r="E3260" s="341"/>
      <c r="F3260" s="341"/>
      <c r="G3260" s="341"/>
      <c r="H3260" s="341"/>
      <c r="I3260" s="341"/>
      <c r="J3260" s="341"/>
      <c r="AH3260" s="221"/>
      <c r="AI3260" s="221"/>
      <c r="AJ3260" s="221"/>
      <c r="AK3260" s="221"/>
      <c r="AL3260" s="221"/>
      <c r="AM3260" s="221"/>
      <c r="AN3260" s="221"/>
      <c r="AO3260" s="221"/>
      <c r="AP3260" s="221"/>
      <c r="AQ3260" s="219"/>
      <c r="AR3260" s="219"/>
      <c r="AS3260" s="221"/>
      <c r="AT3260" s="221"/>
      <c r="AU3260" s="221"/>
      <c r="AV3260" s="221"/>
      <c r="AW3260" s="221"/>
      <c r="AX3260" s="221"/>
      <c r="AY3260" s="221"/>
      <c r="AZ3260" s="221"/>
    </row>
    <row r="3261" spans="1:52" x14ac:dyDescent="0.15">
      <c r="A3261" s="278"/>
      <c r="B3261" s="274"/>
      <c r="C3261" s="340"/>
      <c r="D3261" s="340"/>
      <c r="E3261" s="341"/>
      <c r="F3261" s="341"/>
      <c r="G3261" s="341"/>
      <c r="H3261" s="341"/>
      <c r="I3261" s="341"/>
      <c r="J3261" s="341"/>
      <c r="AH3261" s="221"/>
      <c r="AI3261" s="221"/>
      <c r="AJ3261" s="221"/>
      <c r="AK3261" s="221"/>
      <c r="AL3261" s="221"/>
      <c r="AM3261" s="221"/>
      <c r="AN3261" s="221"/>
      <c r="AO3261" s="221"/>
      <c r="AP3261" s="221"/>
      <c r="AQ3261" s="219"/>
      <c r="AR3261" s="219"/>
      <c r="AS3261" s="221"/>
      <c r="AT3261" s="221"/>
      <c r="AU3261" s="221"/>
      <c r="AV3261" s="221"/>
      <c r="AW3261" s="221"/>
      <c r="AX3261" s="221"/>
      <c r="AY3261" s="221"/>
      <c r="AZ3261" s="221"/>
    </row>
    <row r="3262" spans="1:52" x14ac:dyDescent="0.15">
      <c r="A3262" s="278"/>
      <c r="B3262" s="274"/>
      <c r="C3262" s="340"/>
      <c r="D3262" s="340"/>
      <c r="E3262" s="341"/>
      <c r="F3262" s="341"/>
      <c r="G3262" s="341"/>
      <c r="H3262" s="341"/>
      <c r="I3262" s="341"/>
      <c r="J3262" s="341"/>
      <c r="AH3262" s="221"/>
      <c r="AI3262" s="221"/>
      <c r="AJ3262" s="221"/>
      <c r="AK3262" s="221"/>
      <c r="AL3262" s="221"/>
      <c r="AM3262" s="221"/>
      <c r="AN3262" s="221"/>
      <c r="AO3262" s="221"/>
      <c r="AP3262" s="221"/>
      <c r="AQ3262" s="219"/>
      <c r="AR3262" s="219"/>
      <c r="AS3262" s="221"/>
      <c r="AT3262" s="221"/>
      <c r="AU3262" s="221"/>
      <c r="AV3262" s="221"/>
      <c r="AW3262" s="221"/>
      <c r="AX3262" s="221"/>
      <c r="AY3262" s="221"/>
      <c r="AZ3262" s="221"/>
    </row>
    <row r="3263" spans="1:52" x14ac:dyDescent="0.15">
      <c r="A3263" s="278"/>
      <c r="B3263" s="274"/>
      <c r="C3263" s="340"/>
      <c r="D3263" s="340"/>
      <c r="E3263" s="341"/>
      <c r="F3263" s="341"/>
      <c r="G3263" s="341"/>
      <c r="H3263" s="341"/>
      <c r="I3263" s="341"/>
      <c r="J3263" s="341"/>
      <c r="AH3263" s="221"/>
      <c r="AI3263" s="221"/>
      <c r="AJ3263" s="221"/>
      <c r="AK3263" s="221"/>
      <c r="AL3263" s="221"/>
      <c r="AM3263" s="221"/>
      <c r="AN3263" s="221"/>
      <c r="AO3263" s="221"/>
      <c r="AP3263" s="221"/>
      <c r="AQ3263" s="219"/>
      <c r="AR3263" s="219"/>
      <c r="AS3263" s="221"/>
      <c r="AT3263" s="221"/>
      <c r="AU3263" s="221"/>
      <c r="AV3263" s="221"/>
      <c r="AW3263" s="221"/>
      <c r="AX3263" s="221"/>
      <c r="AY3263" s="221"/>
      <c r="AZ3263" s="221"/>
    </row>
    <row r="3264" spans="1:52" x14ac:dyDescent="0.15">
      <c r="A3264" s="278"/>
      <c r="B3264" s="274"/>
      <c r="C3264" s="340"/>
      <c r="D3264" s="340"/>
      <c r="E3264" s="341"/>
      <c r="F3264" s="341"/>
      <c r="G3264" s="341"/>
      <c r="H3264" s="341"/>
      <c r="I3264" s="341"/>
      <c r="J3264" s="341"/>
      <c r="AH3264" s="221"/>
      <c r="AI3264" s="221"/>
      <c r="AJ3264" s="221"/>
      <c r="AK3264" s="221"/>
      <c r="AL3264" s="221"/>
      <c r="AM3264" s="221"/>
      <c r="AN3264" s="221"/>
      <c r="AO3264" s="221"/>
      <c r="AP3264" s="221"/>
      <c r="AQ3264" s="219"/>
      <c r="AR3264" s="219"/>
      <c r="AS3264" s="221"/>
      <c r="AT3264" s="221"/>
      <c r="AU3264" s="221"/>
      <c r="AV3264" s="221"/>
      <c r="AW3264" s="221"/>
      <c r="AX3264" s="221"/>
      <c r="AY3264" s="221"/>
      <c r="AZ3264" s="221"/>
    </row>
    <row r="3265" spans="1:52" x14ac:dyDescent="0.15">
      <c r="A3265" s="278"/>
      <c r="B3265" s="274"/>
      <c r="C3265" s="340"/>
      <c r="D3265" s="340"/>
      <c r="E3265" s="341"/>
      <c r="F3265" s="341"/>
      <c r="G3265" s="341"/>
      <c r="H3265" s="341"/>
      <c r="I3265" s="341"/>
      <c r="J3265" s="341"/>
      <c r="AH3265" s="221"/>
      <c r="AI3265" s="221"/>
      <c r="AJ3265" s="221"/>
      <c r="AK3265" s="221"/>
      <c r="AL3265" s="221"/>
      <c r="AM3265" s="221"/>
      <c r="AN3265" s="221"/>
      <c r="AO3265" s="221"/>
      <c r="AP3265" s="221"/>
      <c r="AQ3265" s="219"/>
      <c r="AR3265" s="219"/>
      <c r="AS3265" s="221"/>
      <c r="AT3265" s="221"/>
      <c r="AU3265" s="221"/>
      <c r="AV3265" s="221"/>
      <c r="AW3265" s="221"/>
      <c r="AX3265" s="221"/>
      <c r="AY3265" s="221"/>
      <c r="AZ3265" s="221"/>
    </row>
    <row r="3266" spans="1:52" x14ac:dyDescent="0.15">
      <c r="A3266" s="278"/>
      <c r="B3266" s="274"/>
      <c r="C3266" s="340"/>
      <c r="D3266" s="340"/>
      <c r="E3266" s="341"/>
      <c r="F3266" s="341"/>
      <c r="G3266" s="341"/>
      <c r="H3266" s="341"/>
      <c r="I3266" s="341"/>
      <c r="J3266" s="341"/>
      <c r="AH3266" s="221"/>
      <c r="AI3266" s="221"/>
      <c r="AJ3266" s="221"/>
      <c r="AK3266" s="221"/>
      <c r="AL3266" s="221"/>
      <c r="AM3266" s="221"/>
      <c r="AN3266" s="221"/>
      <c r="AO3266" s="221"/>
      <c r="AP3266" s="221"/>
      <c r="AQ3266" s="219"/>
      <c r="AR3266" s="219"/>
      <c r="AS3266" s="221"/>
      <c r="AT3266" s="221"/>
      <c r="AU3266" s="221"/>
      <c r="AV3266" s="221"/>
      <c r="AW3266" s="221"/>
      <c r="AX3266" s="221"/>
      <c r="AY3266" s="221"/>
      <c r="AZ3266" s="221"/>
    </row>
    <row r="3267" spans="1:52" x14ac:dyDescent="0.15">
      <c r="A3267" s="278"/>
      <c r="B3267" s="274"/>
      <c r="C3267" s="340"/>
      <c r="D3267" s="340"/>
      <c r="E3267" s="341"/>
      <c r="F3267" s="341"/>
      <c r="G3267" s="341"/>
      <c r="H3267" s="341"/>
      <c r="I3267" s="341"/>
      <c r="J3267" s="341"/>
      <c r="AH3267" s="221"/>
      <c r="AI3267" s="221"/>
      <c r="AJ3267" s="221"/>
      <c r="AK3267" s="221"/>
      <c r="AL3267" s="221"/>
      <c r="AM3267" s="221"/>
      <c r="AN3267" s="221"/>
      <c r="AO3267" s="221"/>
      <c r="AP3267" s="221"/>
      <c r="AQ3267" s="219"/>
      <c r="AR3267" s="219"/>
      <c r="AS3267" s="221"/>
      <c r="AT3267" s="221"/>
      <c r="AU3267" s="221"/>
      <c r="AV3267" s="221"/>
      <c r="AW3267" s="221"/>
      <c r="AX3267" s="221"/>
      <c r="AY3267" s="221"/>
      <c r="AZ3267" s="221"/>
    </row>
    <row r="3268" spans="1:52" x14ac:dyDescent="0.15">
      <c r="A3268" s="278"/>
      <c r="B3268" s="274"/>
      <c r="C3268" s="340"/>
      <c r="D3268" s="340"/>
      <c r="E3268" s="341"/>
      <c r="F3268" s="341"/>
      <c r="G3268" s="341"/>
      <c r="H3268" s="341"/>
      <c r="I3268" s="341"/>
      <c r="J3268" s="341"/>
      <c r="AH3268" s="221"/>
      <c r="AI3268" s="221"/>
      <c r="AJ3268" s="221"/>
      <c r="AK3268" s="221"/>
      <c r="AL3268" s="221"/>
      <c r="AM3268" s="221"/>
      <c r="AN3268" s="221"/>
      <c r="AO3268" s="221"/>
      <c r="AP3268" s="221"/>
      <c r="AQ3268" s="219"/>
      <c r="AR3268" s="219"/>
      <c r="AS3268" s="221"/>
      <c r="AT3268" s="221"/>
      <c r="AU3268" s="221"/>
      <c r="AV3268" s="221"/>
      <c r="AW3268" s="221"/>
      <c r="AX3268" s="221"/>
      <c r="AY3268" s="221"/>
      <c r="AZ3268" s="221"/>
    </row>
    <row r="3269" spans="1:52" x14ac:dyDescent="0.15">
      <c r="A3269" s="278"/>
      <c r="B3269" s="274"/>
      <c r="C3269" s="340"/>
      <c r="D3269" s="340"/>
      <c r="E3269" s="341"/>
      <c r="F3269" s="341"/>
      <c r="G3269" s="341"/>
      <c r="H3269" s="341"/>
      <c r="I3269" s="341"/>
      <c r="J3269" s="341"/>
      <c r="AH3269" s="221"/>
      <c r="AI3269" s="221"/>
      <c r="AJ3269" s="221"/>
      <c r="AK3269" s="221"/>
      <c r="AL3269" s="221"/>
      <c r="AM3269" s="221"/>
      <c r="AN3269" s="221"/>
      <c r="AO3269" s="221"/>
      <c r="AP3269" s="221"/>
      <c r="AQ3269" s="219"/>
      <c r="AR3269" s="219"/>
      <c r="AS3269" s="221"/>
      <c r="AT3269" s="221"/>
      <c r="AU3269" s="221"/>
      <c r="AV3269" s="221"/>
      <c r="AW3269" s="221"/>
      <c r="AX3269" s="221"/>
      <c r="AY3269" s="221"/>
      <c r="AZ3269" s="221"/>
    </row>
    <row r="3270" spans="1:52" x14ac:dyDescent="0.15">
      <c r="A3270" s="278"/>
      <c r="B3270" s="274"/>
      <c r="C3270" s="340"/>
      <c r="D3270" s="340"/>
      <c r="E3270" s="341"/>
      <c r="F3270" s="341"/>
      <c r="G3270" s="341"/>
      <c r="H3270" s="341"/>
      <c r="I3270" s="341"/>
      <c r="J3270" s="341"/>
      <c r="AH3270" s="221"/>
      <c r="AI3270" s="221"/>
      <c r="AJ3270" s="221"/>
      <c r="AK3270" s="221"/>
      <c r="AL3270" s="221"/>
      <c r="AM3270" s="221"/>
      <c r="AN3270" s="221"/>
      <c r="AO3270" s="221"/>
      <c r="AP3270" s="221"/>
      <c r="AQ3270" s="219"/>
      <c r="AR3270" s="219"/>
      <c r="AS3270" s="221"/>
      <c r="AT3270" s="221"/>
      <c r="AU3270" s="221"/>
      <c r="AV3270" s="221"/>
      <c r="AW3270" s="221"/>
      <c r="AX3270" s="221"/>
      <c r="AY3270" s="221"/>
      <c r="AZ3270" s="221"/>
    </row>
    <row r="3271" spans="1:52" x14ac:dyDescent="0.15">
      <c r="A3271" s="278"/>
      <c r="B3271" s="274"/>
      <c r="C3271" s="340"/>
      <c r="D3271" s="340"/>
      <c r="E3271" s="341"/>
      <c r="F3271" s="341"/>
      <c r="G3271" s="341"/>
      <c r="H3271" s="341"/>
      <c r="I3271" s="341"/>
      <c r="J3271" s="341"/>
      <c r="AH3271" s="221"/>
      <c r="AI3271" s="221"/>
      <c r="AJ3271" s="221"/>
      <c r="AK3271" s="221"/>
      <c r="AL3271" s="221"/>
      <c r="AM3271" s="221"/>
      <c r="AN3271" s="221"/>
      <c r="AO3271" s="221"/>
      <c r="AP3271" s="221"/>
      <c r="AQ3271" s="219"/>
      <c r="AR3271" s="219"/>
      <c r="AS3271" s="221"/>
      <c r="AT3271" s="221"/>
      <c r="AU3271" s="221"/>
      <c r="AV3271" s="221"/>
      <c r="AW3271" s="221"/>
      <c r="AX3271" s="221"/>
      <c r="AY3271" s="221"/>
      <c r="AZ3271" s="221"/>
    </row>
    <row r="3272" spans="1:52" x14ac:dyDescent="0.15">
      <c r="A3272" s="278"/>
      <c r="B3272" s="274"/>
      <c r="C3272" s="340"/>
      <c r="D3272" s="340"/>
      <c r="E3272" s="341"/>
      <c r="F3272" s="341"/>
      <c r="G3272" s="341"/>
      <c r="H3272" s="341"/>
      <c r="I3272" s="341"/>
      <c r="J3272" s="341"/>
      <c r="AH3272" s="221"/>
      <c r="AI3272" s="221"/>
      <c r="AJ3272" s="221"/>
      <c r="AK3272" s="221"/>
      <c r="AL3272" s="221"/>
      <c r="AM3272" s="221"/>
      <c r="AN3272" s="221"/>
      <c r="AO3272" s="221"/>
      <c r="AP3272" s="221"/>
      <c r="AQ3272" s="219"/>
      <c r="AR3272" s="219"/>
      <c r="AS3272" s="221"/>
      <c r="AT3272" s="221"/>
      <c r="AU3272" s="221"/>
      <c r="AV3272" s="221"/>
      <c r="AW3272" s="221"/>
      <c r="AX3272" s="221"/>
      <c r="AY3272" s="221"/>
      <c r="AZ3272" s="221"/>
    </row>
    <row r="3273" spans="1:52" x14ac:dyDescent="0.15">
      <c r="A3273" s="278"/>
      <c r="B3273" s="274"/>
      <c r="C3273" s="340"/>
      <c r="D3273" s="340"/>
      <c r="E3273" s="341"/>
      <c r="F3273" s="341"/>
      <c r="G3273" s="341"/>
      <c r="H3273" s="341"/>
      <c r="I3273" s="341"/>
      <c r="J3273" s="341"/>
      <c r="AH3273" s="221"/>
      <c r="AI3273" s="221"/>
      <c r="AJ3273" s="221"/>
      <c r="AK3273" s="221"/>
      <c r="AL3273" s="221"/>
      <c r="AM3273" s="221"/>
      <c r="AN3273" s="221"/>
      <c r="AO3273" s="221"/>
      <c r="AP3273" s="221"/>
      <c r="AQ3273" s="219"/>
      <c r="AR3273" s="219"/>
      <c r="AS3273" s="221"/>
      <c r="AT3273" s="221"/>
      <c r="AU3273" s="221"/>
      <c r="AV3273" s="221"/>
      <c r="AW3273" s="221"/>
      <c r="AX3273" s="221"/>
      <c r="AY3273" s="221"/>
      <c r="AZ3273" s="221"/>
    </row>
    <row r="3274" spans="1:52" x14ac:dyDescent="0.15">
      <c r="A3274" s="278"/>
      <c r="B3274" s="274"/>
      <c r="C3274" s="340"/>
      <c r="D3274" s="340"/>
      <c r="E3274" s="341"/>
      <c r="F3274" s="341"/>
      <c r="G3274" s="341"/>
      <c r="H3274" s="341"/>
      <c r="I3274" s="341"/>
      <c r="J3274" s="341"/>
      <c r="AH3274" s="221"/>
      <c r="AI3274" s="221"/>
      <c r="AJ3274" s="221"/>
      <c r="AK3274" s="221"/>
      <c r="AL3274" s="221"/>
      <c r="AM3274" s="221"/>
      <c r="AN3274" s="221"/>
      <c r="AO3274" s="221"/>
      <c r="AP3274" s="221"/>
      <c r="AQ3274" s="219"/>
      <c r="AR3274" s="219"/>
      <c r="AS3274" s="221"/>
      <c r="AT3274" s="221"/>
      <c r="AU3274" s="221"/>
      <c r="AV3274" s="221"/>
      <c r="AW3274" s="221"/>
      <c r="AX3274" s="221"/>
      <c r="AY3274" s="221"/>
      <c r="AZ3274" s="221"/>
    </row>
    <row r="3275" spans="1:52" x14ac:dyDescent="0.15">
      <c r="A3275" s="278"/>
      <c r="B3275" s="274"/>
      <c r="C3275" s="340"/>
      <c r="D3275" s="340"/>
      <c r="E3275" s="341"/>
      <c r="F3275" s="341"/>
      <c r="G3275" s="341"/>
      <c r="H3275" s="341"/>
      <c r="I3275" s="341"/>
      <c r="J3275" s="341"/>
      <c r="AH3275" s="221"/>
      <c r="AI3275" s="221"/>
      <c r="AJ3275" s="221"/>
      <c r="AK3275" s="221"/>
      <c r="AL3275" s="221"/>
      <c r="AM3275" s="221"/>
      <c r="AN3275" s="221"/>
      <c r="AO3275" s="221"/>
      <c r="AP3275" s="221"/>
      <c r="AQ3275" s="219"/>
      <c r="AR3275" s="219"/>
      <c r="AS3275" s="221"/>
      <c r="AT3275" s="221"/>
      <c r="AU3275" s="221"/>
      <c r="AV3275" s="221"/>
      <c r="AW3275" s="221"/>
      <c r="AX3275" s="221"/>
      <c r="AY3275" s="221"/>
      <c r="AZ3275" s="221"/>
    </row>
    <row r="3276" spans="1:52" x14ac:dyDescent="0.15">
      <c r="A3276" s="278"/>
      <c r="B3276" s="274"/>
      <c r="C3276" s="340"/>
      <c r="D3276" s="340"/>
      <c r="E3276" s="341"/>
      <c r="F3276" s="341"/>
      <c r="G3276" s="341"/>
      <c r="H3276" s="341"/>
      <c r="I3276" s="341"/>
      <c r="J3276" s="341"/>
      <c r="AH3276" s="221"/>
      <c r="AI3276" s="221"/>
      <c r="AJ3276" s="221"/>
      <c r="AK3276" s="221"/>
      <c r="AL3276" s="221"/>
      <c r="AM3276" s="221"/>
      <c r="AN3276" s="221"/>
      <c r="AO3276" s="221"/>
      <c r="AP3276" s="221"/>
      <c r="AQ3276" s="219"/>
      <c r="AR3276" s="219"/>
      <c r="AS3276" s="221"/>
      <c r="AT3276" s="221"/>
      <c r="AU3276" s="221"/>
      <c r="AV3276" s="221"/>
      <c r="AW3276" s="221"/>
      <c r="AX3276" s="221"/>
      <c r="AY3276" s="221"/>
      <c r="AZ3276" s="221"/>
    </row>
    <row r="3277" spans="1:52" x14ac:dyDescent="0.15">
      <c r="A3277" s="278"/>
      <c r="B3277" s="274"/>
      <c r="C3277" s="340"/>
      <c r="D3277" s="340"/>
      <c r="E3277" s="341"/>
      <c r="F3277" s="341"/>
      <c r="G3277" s="341"/>
      <c r="H3277" s="341"/>
      <c r="I3277" s="341"/>
      <c r="J3277" s="341"/>
      <c r="AH3277" s="221"/>
      <c r="AI3277" s="221"/>
      <c r="AJ3277" s="221"/>
      <c r="AK3277" s="221"/>
      <c r="AL3277" s="221"/>
      <c r="AM3277" s="221"/>
      <c r="AN3277" s="221"/>
      <c r="AO3277" s="221"/>
      <c r="AP3277" s="221"/>
      <c r="AQ3277" s="219"/>
      <c r="AR3277" s="219"/>
      <c r="AS3277" s="221"/>
      <c r="AT3277" s="221"/>
      <c r="AU3277" s="221"/>
      <c r="AV3277" s="221"/>
      <c r="AW3277" s="221"/>
      <c r="AX3277" s="221"/>
      <c r="AY3277" s="221"/>
      <c r="AZ3277" s="221"/>
    </row>
    <row r="3278" spans="1:52" x14ac:dyDescent="0.15">
      <c r="A3278" s="278"/>
      <c r="B3278" s="274"/>
      <c r="C3278" s="340"/>
      <c r="D3278" s="340"/>
      <c r="E3278" s="341"/>
      <c r="F3278" s="341"/>
      <c r="G3278" s="341"/>
      <c r="H3278" s="341"/>
      <c r="I3278" s="341"/>
      <c r="J3278" s="341"/>
      <c r="AH3278" s="221"/>
      <c r="AI3278" s="221"/>
      <c r="AJ3278" s="221"/>
      <c r="AK3278" s="221"/>
      <c r="AL3278" s="221"/>
      <c r="AM3278" s="221"/>
      <c r="AN3278" s="221"/>
      <c r="AO3278" s="221"/>
      <c r="AP3278" s="221"/>
      <c r="AQ3278" s="219"/>
      <c r="AR3278" s="219"/>
      <c r="AS3278" s="221"/>
      <c r="AT3278" s="221"/>
      <c r="AU3278" s="221"/>
      <c r="AV3278" s="221"/>
      <c r="AW3278" s="221"/>
      <c r="AX3278" s="221"/>
      <c r="AY3278" s="221"/>
      <c r="AZ3278" s="221"/>
    </row>
    <row r="3279" spans="1:52" x14ac:dyDescent="0.15">
      <c r="A3279" s="278"/>
      <c r="B3279" s="274"/>
      <c r="C3279" s="340"/>
      <c r="D3279" s="340"/>
      <c r="E3279" s="341"/>
      <c r="F3279" s="341"/>
      <c r="G3279" s="341"/>
      <c r="H3279" s="341"/>
      <c r="I3279" s="341"/>
      <c r="J3279" s="341"/>
      <c r="AH3279" s="221"/>
      <c r="AI3279" s="221"/>
      <c r="AJ3279" s="221"/>
      <c r="AK3279" s="221"/>
      <c r="AL3279" s="221"/>
      <c r="AM3279" s="221"/>
      <c r="AN3279" s="221"/>
      <c r="AO3279" s="221"/>
      <c r="AP3279" s="221"/>
      <c r="AQ3279" s="219"/>
      <c r="AR3279" s="219"/>
      <c r="AS3279" s="221"/>
      <c r="AT3279" s="221"/>
      <c r="AU3279" s="221"/>
      <c r="AV3279" s="221"/>
      <c r="AW3279" s="221"/>
      <c r="AX3279" s="221"/>
      <c r="AY3279" s="221"/>
      <c r="AZ3279" s="221"/>
    </row>
    <row r="3280" spans="1:52" x14ac:dyDescent="0.15">
      <c r="A3280" s="278"/>
      <c r="B3280" s="274"/>
      <c r="C3280" s="340"/>
      <c r="D3280" s="340"/>
      <c r="E3280" s="341"/>
      <c r="F3280" s="341"/>
      <c r="G3280" s="341"/>
      <c r="H3280" s="341"/>
      <c r="I3280" s="341"/>
      <c r="J3280" s="341"/>
      <c r="AH3280" s="221"/>
      <c r="AI3280" s="221"/>
      <c r="AJ3280" s="221"/>
      <c r="AK3280" s="221"/>
      <c r="AL3280" s="221"/>
      <c r="AM3280" s="221"/>
      <c r="AN3280" s="221"/>
      <c r="AO3280" s="221"/>
      <c r="AP3280" s="221"/>
      <c r="AQ3280" s="219"/>
      <c r="AR3280" s="219"/>
      <c r="AS3280" s="221"/>
      <c r="AT3280" s="221"/>
      <c r="AU3280" s="221"/>
      <c r="AV3280" s="221"/>
      <c r="AW3280" s="221"/>
      <c r="AX3280" s="221"/>
      <c r="AY3280" s="221"/>
      <c r="AZ3280" s="221"/>
    </row>
    <row r="3281" spans="1:52" x14ac:dyDescent="0.15">
      <c r="A3281" s="278"/>
      <c r="B3281" s="274"/>
      <c r="C3281" s="340"/>
      <c r="D3281" s="340"/>
      <c r="E3281" s="341"/>
      <c r="F3281" s="341"/>
      <c r="G3281" s="341"/>
      <c r="H3281" s="341"/>
      <c r="I3281" s="341"/>
      <c r="J3281" s="341"/>
      <c r="AH3281" s="221"/>
      <c r="AI3281" s="221"/>
      <c r="AJ3281" s="221"/>
      <c r="AK3281" s="221"/>
      <c r="AL3281" s="221"/>
      <c r="AM3281" s="221"/>
      <c r="AN3281" s="221"/>
      <c r="AO3281" s="221"/>
      <c r="AP3281" s="221"/>
      <c r="AQ3281" s="219"/>
      <c r="AR3281" s="219"/>
      <c r="AS3281" s="221"/>
      <c r="AT3281" s="221"/>
      <c r="AU3281" s="221"/>
      <c r="AV3281" s="221"/>
      <c r="AW3281" s="221"/>
      <c r="AX3281" s="221"/>
      <c r="AY3281" s="221"/>
      <c r="AZ3281" s="221"/>
    </row>
    <row r="3282" spans="1:52" x14ac:dyDescent="0.15">
      <c r="A3282" s="278"/>
      <c r="B3282" s="274"/>
      <c r="C3282" s="340"/>
      <c r="D3282" s="340"/>
      <c r="E3282" s="341"/>
      <c r="F3282" s="341"/>
      <c r="G3282" s="341"/>
      <c r="H3282" s="341"/>
      <c r="I3282" s="341"/>
      <c r="J3282" s="341"/>
      <c r="AH3282" s="221"/>
      <c r="AI3282" s="221"/>
      <c r="AJ3282" s="221"/>
      <c r="AK3282" s="221"/>
      <c r="AL3282" s="221"/>
      <c r="AM3282" s="221"/>
      <c r="AN3282" s="221"/>
      <c r="AO3282" s="221"/>
      <c r="AP3282" s="221"/>
      <c r="AQ3282" s="219"/>
      <c r="AR3282" s="219"/>
      <c r="AS3282" s="221"/>
      <c r="AT3282" s="221"/>
      <c r="AU3282" s="221"/>
      <c r="AV3282" s="221"/>
      <c r="AW3282" s="221"/>
      <c r="AX3282" s="221"/>
      <c r="AY3282" s="221"/>
      <c r="AZ3282" s="221"/>
    </row>
    <row r="3283" spans="1:52" x14ac:dyDescent="0.15">
      <c r="A3283" s="278"/>
      <c r="B3283" s="274"/>
      <c r="C3283" s="340"/>
      <c r="D3283" s="340"/>
      <c r="E3283" s="341"/>
      <c r="F3283" s="341"/>
      <c r="G3283" s="341"/>
      <c r="H3283" s="341"/>
      <c r="I3283" s="341"/>
      <c r="J3283" s="341"/>
      <c r="AH3283" s="221"/>
      <c r="AI3283" s="221"/>
      <c r="AJ3283" s="221"/>
      <c r="AK3283" s="221"/>
      <c r="AL3283" s="221"/>
      <c r="AM3283" s="221"/>
      <c r="AN3283" s="221"/>
      <c r="AO3283" s="221"/>
      <c r="AP3283" s="221"/>
      <c r="AQ3283" s="219"/>
      <c r="AR3283" s="219"/>
      <c r="AS3283" s="221"/>
      <c r="AT3283" s="221"/>
      <c r="AU3283" s="221"/>
      <c r="AV3283" s="221"/>
      <c r="AW3283" s="221"/>
      <c r="AX3283" s="221"/>
      <c r="AY3283" s="221"/>
      <c r="AZ3283" s="221"/>
    </row>
    <row r="3284" spans="1:52" x14ac:dyDescent="0.15">
      <c r="A3284" s="278"/>
      <c r="B3284" s="274"/>
      <c r="C3284" s="340"/>
      <c r="D3284" s="340"/>
      <c r="E3284" s="341"/>
      <c r="F3284" s="341"/>
      <c r="G3284" s="341"/>
      <c r="H3284" s="341"/>
      <c r="I3284" s="341"/>
      <c r="J3284" s="341"/>
      <c r="AH3284" s="221"/>
      <c r="AI3284" s="221"/>
      <c r="AJ3284" s="221"/>
      <c r="AK3284" s="221"/>
      <c r="AL3284" s="221"/>
      <c r="AM3284" s="221"/>
      <c r="AN3284" s="221"/>
      <c r="AO3284" s="221"/>
      <c r="AP3284" s="221"/>
      <c r="AQ3284" s="219"/>
      <c r="AR3284" s="219"/>
      <c r="AS3284" s="221"/>
      <c r="AT3284" s="221"/>
      <c r="AU3284" s="221"/>
      <c r="AV3284" s="221"/>
      <c r="AW3284" s="221"/>
      <c r="AX3284" s="221"/>
      <c r="AY3284" s="221"/>
      <c r="AZ3284" s="221"/>
    </row>
    <row r="3285" spans="1:52" x14ac:dyDescent="0.15">
      <c r="A3285" s="278"/>
      <c r="B3285" s="274"/>
      <c r="C3285" s="340"/>
      <c r="D3285" s="340"/>
      <c r="E3285" s="341"/>
      <c r="F3285" s="341"/>
      <c r="G3285" s="341"/>
      <c r="H3285" s="341"/>
      <c r="I3285" s="341"/>
      <c r="J3285" s="341"/>
      <c r="AH3285" s="221"/>
      <c r="AI3285" s="221"/>
      <c r="AJ3285" s="221"/>
      <c r="AK3285" s="221"/>
      <c r="AL3285" s="221"/>
      <c r="AM3285" s="221"/>
      <c r="AN3285" s="221"/>
      <c r="AO3285" s="221"/>
      <c r="AP3285" s="221"/>
      <c r="AQ3285" s="219"/>
      <c r="AR3285" s="219"/>
      <c r="AS3285" s="221"/>
      <c r="AT3285" s="221"/>
      <c r="AU3285" s="221"/>
      <c r="AV3285" s="221"/>
      <c r="AW3285" s="221"/>
      <c r="AX3285" s="221"/>
      <c r="AY3285" s="221"/>
      <c r="AZ3285" s="221"/>
    </row>
    <row r="3286" spans="1:52" x14ac:dyDescent="0.15">
      <c r="A3286" s="278"/>
      <c r="B3286" s="274"/>
      <c r="C3286" s="340"/>
      <c r="D3286" s="340"/>
      <c r="E3286" s="341"/>
      <c r="F3286" s="341"/>
      <c r="G3286" s="341"/>
      <c r="H3286" s="341"/>
      <c r="I3286" s="341"/>
      <c r="J3286" s="341"/>
      <c r="AH3286" s="221"/>
      <c r="AI3286" s="221"/>
      <c r="AJ3286" s="221"/>
      <c r="AK3286" s="221"/>
      <c r="AL3286" s="221"/>
      <c r="AM3286" s="221"/>
      <c r="AN3286" s="221"/>
      <c r="AO3286" s="221"/>
      <c r="AP3286" s="221"/>
      <c r="AQ3286" s="219"/>
      <c r="AR3286" s="219"/>
      <c r="AS3286" s="221"/>
      <c r="AT3286" s="221"/>
      <c r="AU3286" s="221"/>
      <c r="AV3286" s="221"/>
      <c r="AW3286" s="221"/>
      <c r="AX3286" s="221"/>
      <c r="AY3286" s="221"/>
      <c r="AZ3286" s="221"/>
    </row>
    <row r="3287" spans="1:52" x14ac:dyDescent="0.15">
      <c r="A3287" s="278"/>
      <c r="B3287" s="274"/>
      <c r="C3287" s="340"/>
      <c r="D3287" s="340"/>
      <c r="E3287" s="341"/>
      <c r="F3287" s="341"/>
      <c r="G3287" s="341"/>
      <c r="H3287" s="341"/>
      <c r="I3287" s="341"/>
      <c r="J3287" s="341"/>
      <c r="AH3287" s="221"/>
      <c r="AI3287" s="221"/>
      <c r="AJ3287" s="221"/>
      <c r="AK3287" s="221"/>
      <c r="AL3287" s="221"/>
      <c r="AM3287" s="221"/>
      <c r="AN3287" s="221"/>
      <c r="AO3287" s="221"/>
      <c r="AP3287" s="221"/>
      <c r="AQ3287" s="219"/>
      <c r="AR3287" s="219"/>
      <c r="AS3287" s="221"/>
      <c r="AT3287" s="221"/>
      <c r="AU3287" s="221"/>
      <c r="AV3287" s="221"/>
      <c r="AW3287" s="221"/>
      <c r="AX3287" s="221"/>
      <c r="AY3287" s="221"/>
      <c r="AZ3287" s="221"/>
    </row>
    <row r="3288" spans="1:52" x14ac:dyDescent="0.15">
      <c r="A3288" s="278"/>
      <c r="B3288" s="274"/>
      <c r="C3288" s="340"/>
      <c r="D3288" s="340"/>
      <c r="E3288" s="341"/>
      <c r="F3288" s="341"/>
      <c r="G3288" s="341"/>
      <c r="H3288" s="341"/>
      <c r="I3288" s="341"/>
      <c r="J3288" s="341"/>
      <c r="AH3288" s="221"/>
      <c r="AI3288" s="221"/>
      <c r="AJ3288" s="221"/>
      <c r="AK3288" s="221"/>
      <c r="AL3288" s="221"/>
      <c r="AM3288" s="221"/>
      <c r="AN3288" s="221"/>
      <c r="AO3288" s="221"/>
      <c r="AP3288" s="221"/>
      <c r="AQ3288" s="219"/>
      <c r="AR3288" s="219"/>
      <c r="AS3288" s="221"/>
      <c r="AT3288" s="221"/>
      <c r="AU3288" s="221"/>
      <c r="AV3288" s="221"/>
      <c r="AW3288" s="221"/>
      <c r="AX3288" s="221"/>
      <c r="AY3288" s="221"/>
      <c r="AZ3288" s="221"/>
    </row>
    <row r="3289" spans="1:52" x14ac:dyDescent="0.15">
      <c r="A3289" s="278"/>
      <c r="B3289" s="274"/>
      <c r="C3289" s="340"/>
      <c r="D3289" s="340"/>
      <c r="E3289" s="341"/>
      <c r="F3289" s="341"/>
      <c r="G3289" s="341"/>
      <c r="H3289" s="341"/>
      <c r="I3289" s="341"/>
      <c r="J3289" s="341"/>
      <c r="AH3289" s="221"/>
      <c r="AI3289" s="221"/>
      <c r="AJ3289" s="221"/>
      <c r="AK3289" s="221"/>
      <c r="AL3289" s="221"/>
      <c r="AM3289" s="221"/>
      <c r="AN3289" s="221"/>
      <c r="AO3289" s="221"/>
      <c r="AP3289" s="221"/>
      <c r="AQ3289" s="219"/>
      <c r="AR3289" s="219"/>
      <c r="AS3289" s="221"/>
      <c r="AT3289" s="221"/>
      <c r="AU3289" s="221"/>
      <c r="AV3289" s="221"/>
      <c r="AW3289" s="221"/>
      <c r="AX3289" s="221"/>
      <c r="AY3289" s="221"/>
      <c r="AZ3289" s="221"/>
    </row>
    <row r="3290" spans="1:52" x14ac:dyDescent="0.15">
      <c r="A3290" s="278"/>
      <c r="B3290" s="274"/>
      <c r="C3290" s="340"/>
      <c r="D3290" s="340"/>
      <c r="E3290" s="341"/>
      <c r="F3290" s="341"/>
      <c r="G3290" s="341"/>
      <c r="H3290" s="341"/>
      <c r="I3290" s="341"/>
      <c r="J3290" s="341"/>
      <c r="AH3290" s="221"/>
      <c r="AI3290" s="221"/>
      <c r="AJ3290" s="221"/>
      <c r="AK3290" s="221"/>
      <c r="AL3290" s="221"/>
      <c r="AM3290" s="221"/>
      <c r="AN3290" s="221"/>
      <c r="AO3290" s="221"/>
      <c r="AP3290" s="221"/>
      <c r="AQ3290" s="219"/>
      <c r="AR3290" s="219"/>
      <c r="AS3290" s="221"/>
      <c r="AT3290" s="221"/>
      <c r="AU3290" s="221"/>
      <c r="AV3290" s="221"/>
      <c r="AW3290" s="221"/>
      <c r="AX3290" s="221"/>
      <c r="AY3290" s="221"/>
      <c r="AZ3290" s="221"/>
    </row>
    <row r="3291" spans="1:52" x14ac:dyDescent="0.15">
      <c r="A3291" s="278"/>
      <c r="B3291" s="274"/>
      <c r="C3291" s="340"/>
      <c r="D3291" s="340"/>
      <c r="E3291" s="341"/>
      <c r="F3291" s="341"/>
      <c r="G3291" s="341"/>
      <c r="H3291" s="341"/>
      <c r="I3291" s="341"/>
      <c r="J3291" s="341"/>
      <c r="AH3291" s="221"/>
      <c r="AI3291" s="221"/>
      <c r="AJ3291" s="221"/>
      <c r="AK3291" s="221"/>
      <c r="AL3291" s="221"/>
      <c r="AM3291" s="221"/>
      <c r="AN3291" s="221"/>
      <c r="AO3291" s="221"/>
      <c r="AP3291" s="221"/>
      <c r="AQ3291" s="219"/>
      <c r="AR3291" s="219"/>
      <c r="AS3291" s="221"/>
      <c r="AT3291" s="221"/>
      <c r="AU3291" s="221"/>
      <c r="AV3291" s="221"/>
      <c r="AW3291" s="221"/>
      <c r="AX3291" s="221"/>
      <c r="AY3291" s="221"/>
      <c r="AZ3291" s="221"/>
    </row>
    <row r="3292" spans="1:52" x14ac:dyDescent="0.15">
      <c r="A3292" s="278"/>
      <c r="B3292" s="274"/>
      <c r="C3292" s="340"/>
      <c r="D3292" s="340"/>
      <c r="E3292" s="341"/>
      <c r="F3292" s="341"/>
      <c r="G3292" s="341"/>
      <c r="H3292" s="341"/>
      <c r="I3292" s="341"/>
      <c r="J3292" s="341"/>
      <c r="AH3292" s="221"/>
      <c r="AI3292" s="221"/>
      <c r="AJ3292" s="221"/>
      <c r="AK3292" s="221"/>
      <c r="AL3292" s="221"/>
      <c r="AM3292" s="221"/>
      <c r="AN3292" s="221"/>
      <c r="AO3292" s="221"/>
      <c r="AP3292" s="221"/>
      <c r="AQ3292" s="219"/>
      <c r="AR3292" s="219"/>
      <c r="AS3292" s="221"/>
      <c r="AT3292" s="221"/>
      <c r="AU3292" s="221"/>
      <c r="AV3292" s="221"/>
      <c r="AW3292" s="221"/>
      <c r="AX3292" s="221"/>
      <c r="AY3292" s="221"/>
      <c r="AZ3292" s="221"/>
    </row>
    <row r="3293" spans="1:52" x14ac:dyDescent="0.15">
      <c r="A3293" s="278"/>
      <c r="B3293" s="274"/>
      <c r="C3293" s="340"/>
      <c r="D3293" s="340"/>
      <c r="E3293" s="341"/>
      <c r="F3293" s="341"/>
      <c r="G3293" s="341"/>
      <c r="H3293" s="341"/>
      <c r="I3293" s="341"/>
      <c r="J3293" s="341"/>
      <c r="AH3293" s="221"/>
      <c r="AI3293" s="221"/>
      <c r="AJ3293" s="221"/>
      <c r="AK3293" s="221"/>
      <c r="AL3293" s="221"/>
      <c r="AM3293" s="221"/>
      <c r="AN3293" s="221"/>
      <c r="AO3293" s="221"/>
      <c r="AP3293" s="221"/>
      <c r="AQ3293" s="219"/>
      <c r="AR3293" s="219"/>
      <c r="AS3293" s="221"/>
      <c r="AT3293" s="221"/>
      <c r="AU3293" s="221"/>
      <c r="AV3293" s="221"/>
      <c r="AW3293" s="221"/>
      <c r="AX3293" s="221"/>
      <c r="AY3293" s="221"/>
      <c r="AZ3293" s="221"/>
    </row>
    <row r="3294" spans="1:52" x14ac:dyDescent="0.15">
      <c r="A3294" s="278"/>
      <c r="B3294" s="274"/>
      <c r="C3294" s="340"/>
      <c r="D3294" s="340"/>
      <c r="E3294" s="341"/>
      <c r="F3294" s="341"/>
      <c r="G3294" s="341"/>
      <c r="H3294" s="341"/>
      <c r="I3294" s="341"/>
      <c r="J3294" s="341"/>
      <c r="AH3294" s="221"/>
      <c r="AI3294" s="221"/>
      <c r="AJ3294" s="221"/>
      <c r="AK3294" s="221"/>
      <c r="AL3294" s="221"/>
      <c r="AM3294" s="221"/>
      <c r="AN3294" s="221"/>
      <c r="AO3294" s="221"/>
      <c r="AP3294" s="221"/>
      <c r="AQ3294" s="219"/>
      <c r="AR3294" s="219"/>
      <c r="AS3294" s="221"/>
      <c r="AT3294" s="221"/>
      <c r="AU3294" s="221"/>
      <c r="AV3294" s="221"/>
      <c r="AW3294" s="221"/>
      <c r="AX3294" s="221"/>
      <c r="AY3294" s="221"/>
      <c r="AZ3294" s="221"/>
    </row>
    <row r="3295" spans="1:52" x14ac:dyDescent="0.15">
      <c r="A3295" s="278"/>
      <c r="B3295" s="274"/>
      <c r="C3295" s="340"/>
      <c r="D3295" s="340"/>
      <c r="E3295" s="341"/>
      <c r="F3295" s="341"/>
      <c r="G3295" s="341"/>
      <c r="H3295" s="341"/>
      <c r="I3295" s="341"/>
      <c r="J3295" s="341"/>
      <c r="AH3295" s="221"/>
      <c r="AI3295" s="221"/>
      <c r="AJ3295" s="221"/>
      <c r="AK3295" s="221"/>
      <c r="AL3295" s="221"/>
      <c r="AM3295" s="221"/>
      <c r="AN3295" s="221"/>
      <c r="AO3295" s="221"/>
      <c r="AP3295" s="221"/>
      <c r="AQ3295" s="219"/>
      <c r="AR3295" s="219"/>
      <c r="AS3295" s="221"/>
      <c r="AT3295" s="221"/>
      <c r="AU3295" s="221"/>
      <c r="AV3295" s="221"/>
      <c r="AW3295" s="221"/>
      <c r="AX3295" s="221"/>
      <c r="AY3295" s="221"/>
      <c r="AZ3295" s="221"/>
    </row>
    <row r="3296" spans="1:52" x14ac:dyDescent="0.15">
      <c r="A3296" s="278"/>
      <c r="B3296" s="274"/>
      <c r="C3296" s="340"/>
      <c r="D3296" s="340"/>
      <c r="E3296" s="341"/>
      <c r="F3296" s="341"/>
      <c r="G3296" s="341"/>
      <c r="H3296" s="341"/>
      <c r="I3296" s="341"/>
      <c r="J3296" s="341"/>
      <c r="AH3296" s="221"/>
      <c r="AI3296" s="221"/>
      <c r="AJ3296" s="221"/>
      <c r="AK3296" s="221"/>
      <c r="AL3296" s="221"/>
      <c r="AM3296" s="221"/>
      <c r="AN3296" s="221"/>
      <c r="AO3296" s="221"/>
      <c r="AP3296" s="221"/>
      <c r="AQ3296" s="219"/>
      <c r="AR3296" s="219"/>
      <c r="AS3296" s="221"/>
      <c r="AT3296" s="221"/>
      <c r="AU3296" s="221"/>
      <c r="AV3296" s="221"/>
      <c r="AW3296" s="221"/>
      <c r="AX3296" s="221"/>
      <c r="AY3296" s="221"/>
      <c r="AZ3296" s="221"/>
    </row>
    <row r="3297" spans="1:52" x14ac:dyDescent="0.15">
      <c r="A3297" s="278"/>
      <c r="B3297" s="274"/>
      <c r="C3297" s="340"/>
      <c r="D3297" s="340"/>
      <c r="E3297" s="341"/>
      <c r="F3297" s="341"/>
      <c r="G3297" s="341"/>
      <c r="H3297" s="341"/>
      <c r="I3297" s="341"/>
      <c r="J3297" s="341"/>
      <c r="AH3297" s="221"/>
      <c r="AI3297" s="221"/>
      <c r="AJ3297" s="221"/>
      <c r="AK3297" s="221"/>
      <c r="AL3297" s="221"/>
      <c r="AM3297" s="221"/>
      <c r="AN3297" s="221"/>
      <c r="AO3297" s="221"/>
      <c r="AP3297" s="221"/>
      <c r="AQ3297" s="219"/>
      <c r="AR3297" s="219"/>
      <c r="AS3297" s="221"/>
      <c r="AT3297" s="221"/>
      <c r="AU3297" s="221"/>
      <c r="AV3297" s="221"/>
      <c r="AW3297" s="221"/>
      <c r="AX3297" s="221"/>
      <c r="AY3297" s="221"/>
      <c r="AZ3297" s="221"/>
    </row>
    <row r="3298" spans="1:52" x14ac:dyDescent="0.15">
      <c r="A3298" s="278"/>
      <c r="B3298" s="274"/>
      <c r="C3298" s="340"/>
      <c r="D3298" s="340"/>
      <c r="E3298" s="341"/>
      <c r="F3298" s="341"/>
      <c r="G3298" s="341"/>
      <c r="H3298" s="341"/>
      <c r="I3298" s="341"/>
      <c r="J3298" s="341"/>
      <c r="AH3298" s="221"/>
      <c r="AI3298" s="221"/>
      <c r="AJ3298" s="221"/>
      <c r="AK3298" s="221"/>
      <c r="AL3298" s="221"/>
      <c r="AM3298" s="221"/>
      <c r="AN3298" s="221"/>
      <c r="AO3298" s="221"/>
      <c r="AP3298" s="221"/>
      <c r="AQ3298" s="219"/>
      <c r="AR3298" s="219"/>
      <c r="AS3298" s="221"/>
      <c r="AT3298" s="221"/>
      <c r="AU3298" s="221"/>
      <c r="AV3298" s="221"/>
      <c r="AW3298" s="221"/>
      <c r="AX3298" s="221"/>
      <c r="AY3298" s="221"/>
      <c r="AZ3298" s="221"/>
    </row>
    <row r="3299" spans="1:52" x14ac:dyDescent="0.15">
      <c r="A3299" s="278"/>
      <c r="B3299" s="274"/>
      <c r="C3299" s="340"/>
      <c r="D3299" s="340"/>
      <c r="E3299" s="341"/>
      <c r="F3299" s="341"/>
      <c r="G3299" s="341"/>
      <c r="H3299" s="341"/>
      <c r="I3299" s="341"/>
      <c r="J3299" s="341"/>
      <c r="AH3299" s="221"/>
      <c r="AI3299" s="221"/>
      <c r="AJ3299" s="221"/>
      <c r="AK3299" s="221"/>
      <c r="AL3299" s="221"/>
      <c r="AM3299" s="221"/>
      <c r="AN3299" s="221"/>
      <c r="AO3299" s="221"/>
      <c r="AP3299" s="221"/>
      <c r="AQ3299" s="219"/>
      <c r="AR3299" s="219"/>
      <c r="AS3299" s="221"/>
      <c r="AT3299" s="221"/>
      <c r="AU3299" s="221"/>
      <c r="AV3299" s="221"/>
      <c r="AW3299" s="221"/>
      <c r="AX3299" s="221"/>
      <c r="AY3299" s="221"/>
      <c r="AZ3299" s="221"/>
    </row>
    <row r="3300" spans="1:52" x14ac:dyDescent="0.15">
      <c r="A3300" s="278"/>
      <c r="B3300" s="274"/>
      <c r="C3300" s="340"/>
      <c r="D3300" s="340"/>
      <c r="E3300" s="341"/>
      <c r="F3300" s="341"/>
      <c r="G3300" s="341"/>
      <c r="H3300" s="341"/>
      <c r="I3300" s="341"/>
      <c r="J3300" s="341"/>
      <c r="AH3300" s="221"/>
      <c r="AI3300" s="221"/>
      <c r="AJ3300" s="221"/>
      <c r="AK3300" s="221"/>
      <c r="AL3300" s="221"/>
      <c r="AM3300" s="221"/>
      <c r="AN3300" s="221"/>
      <c r="AO3300" s="221"/>
      <c r="AP3300" s="221"/>
      <c r="AQ3300" s="219"/>
      <c r="AR3300" s="219"/>
      <c r="AS3300" s="221"/>
      <c r="AT3300" s="221"/>
      <c r="AU3300" s="221"/>
      <c r="AV3300" s="221"/>
      <c r="AW3300" s="221"/>
      <c r="AX3300" s="221"/>
      <c r="AY3300" s="221"/>
      <c r="AZ3300" s="221"/>
    </row>
    <row r="3301" spans="1:52" x14ac:dyDescent="0.15">
      <c r="A3301" s="278"/>
      <c r="B3301" s="274"/>
      <c r="C3301" s="340"/>
      <c r="D3301" s="340"/>
      <c r="E3301" s="341"/>
      <c r="F3301" s="341"/>
      <c r="G3301" s="341"/>
      <c r="H3301" s="341"/>
      <c r="I3301" s="341"/>
      <c r="J3301" s="341"/>
      <c r="AH3301" s="221"/>
      <c r="AI3301" s="221"/>
      <c r="AJ3301" s="221"/>
      <c r="AK3301" s="221"/>
      <c r="AL3301" s="221"/>
      <c r="AM3301" s="221"/>
      <c r="AN3301" s="221"/>
      <c r="AO3301" s="221"/>
      <c r="AP3301" s="221"/>
      <c r="AQ3301" s="219"/>
      <c r="AR3301" s="219"/>
      <c r="AS3301" s="221"/>
      <c r="AT3301" s="221"/>
      <c r="AU3301" s="221"/>
      <c r="AV3301" s="221"/>
      <c r="AW3301" s="221"/>
      <c r="AX3301" s="221"/>
      <c r="AY3301" s="221"/>
      <c r="AZ3301" s="221"/>
    </row>
    <row r="3302" spans="1:52" x14ac:dyDescent="0.15">
      <c r="A3302" s="278"/>
      <c r="B3302" s="274"/>
      <c r="C3302" s="340"/>
      <c r="D3302" s="340"/>
      <c r="E3302" s="341"/>
      <c r="F3302" s="341"/>
      <c r="G3302" s="341"/>
      <c r="H3302" s="341"/>
      <c r="I3302" s="341"/>
      <c r="J3302" s="341"/>
      <c r="AH3302" s="221"/>
      <c r="AI3302" s="221"/>
      <c r="AJ3302" s="221"/>
      <c r="AK3302" s="221"/>
      <c r="AL3302" s="221"/>
      <c r="AM3302" s="221"/>
      <c r="AN3302" s="221"/>
      <c r="AO3302" s="221"/>
      <c r="AP3302" s="221"/>
      <c r="AQ3302" s="219"/>
      <c r="AR3302" s="219"/>
      <c r="AS3302" s="221"/>
      <c r="AT3302" s="221"/>
      <c r="AU3302" s="221"/>
      <c r="AV3302" s="221"/>
      <c r="AW3302" s="221"/>
      <c r="AX3302" s="221"/>
      <c r="AY3302" s="221"/>
      <c r="AZ3302" s="221"/>
    </row>
    <row r="3303" spans="1:52" x14ac:dyDescent="0.15">
      <c r="A3303" s="278"/>
      <c r="B3303" s="274"/>
      <c r="C3303" s="340"/>
      <c r="D3303" s="340"/>
      <c r="E3303" s="341"/>
      <c r="F3303" s="341"/>
      <c r="G3303" s="341"/>
      <c r="H3303" s="341"/>
      <c r="I3303" s="341"/>
      <c r="J3303" s="341"/>
      <c r="AH3303" s="221"/>
      <c r="AI3303" s="221"/>
      <c r="AJ3303" s="221"/>
      <c r="AK3303" s="221"/>
      <c r="AL3303" s="221"/>
      <c r="AM3303" s="221"/>
      <c r="AN3303" s="221"/>
      <c r="AO3303" s="221"/>
      <c r="AP3303" s="221"/>
      <c r="AQ3303" s="219"/>
      <c r="AR3303" s="219"/>
      <c r="AS3303" s="221"/>
      <c r="AT3303" s="221"/>
      <c r="AU3303" s="221"/>
      <c r="AV3303" s="221"/>
      <c r="AW3303" s="221"/>
      <c r="AX3303" s="221"/>
      <c r="AY3303" s="221"/>
      <c r="AZ3303" s="221"/>
    </row>
    <row r="3304" spans="1:52" x14ac:dyDescent="0.15">
      <c r="A3304" s="278"/>
      <c r="B3304" s="274"/>
      <c r="C3304" s="340"/>
      <c r="D3304" s="340"/>
      <c r="E3304" s="341"/>
      <c r="F3304" s="341"/>
      <c r="G3304" s="341"/>
      <c r="H3304" s="341"/>
      <c r="I3304" s="341"/>
      <c r="J3304" s="341"/>
      <c r="AH3304" s="221"/>
      <c r="AI3304" s="221"/>
      <c r="AJ3304" s="221"/>
      <c r="AK3304" s="221"/>
      <c r="AL3304" s="221"/>
      <c r="AM3304" s="221"/>
      <c r="AN3304" s="221"/>
      <c r="AO3304" s="221"/>
      <c r="AP3304" s="221"/>
      <c r="AQ3304" s="219"/>
      <c r="AR3304" s="219"/>
      <c r="AS3304" s="221"/>
      <c r="AT3304" s="221"/>
      <c r="AU3304" s="221"/>
      <c r="AV3304" s="221"/>
      <c r="AW3304" s="221"/>
      <c r="AX3304" s="221"/>
      <c r="AY3304" s="221"/>
      <c r="AZ3304" s="221"/>
    </row>
    <row r="3305" spans="1:52" x14ac:dyDescent="0.15">
      <c r="A3305" s="278"/>
      <c r="B3305" s="274"/>
      <c r="C3305" s="340"/>
      <c r="D3305" s="340"/>
      <c r="E3305" s="341"/>
      <c r="F3305" s="341"/>
      <c r="G3305" s="341"/>
      <c r="H3305" s="341"/>
      <c r="I3305" s="341"/>
      <c r="J3305" s="341"/>
      <c r="AH3305" s="221"/>
      <c r="AI3305" s="221"/>
      <c r="AJ3305" s="221"/>
      <c r="AK3305" s="221"/>
      <c r="AL3305" s="221"/>
      <c r="AM3305" s="221"/>
      <c r="AN3305" s="221"/>
      <c r="AO3305" s="221"/>
      <c r="AP3305" s="221"/>
      <c r="AQ3305" s="219"/>
      <c r="AR3305" s="219"/>
      <c r="AS3305" s="221"/>
      <c r="AT3305" s="221"/>
      <c r="AU3305" s="221"/>
      <c r="AV3305" s="221"/>
      <c r="AW3305" s="221"/>
      <c r="AX3305" s="221"/>
      <c r="AY3305" s="221"/>
      <c r="AZ3305" s="221"/>
    </row>
    <row r="3306" spans="1:52" x14ac:dyDescent="0.15">
      <c r="A3306" s="278"/>
      <c r="B3306" s="274"/>
      <c r="C3306" s="340"/>
      <c r="D3306" s="340"/>
      <c r="E3306" s="341"/>
      <c r="F3306" s="341"/>
      <c r="G3306" s="341"/>
      <c r="H3306" s="341"/>
      <c r="I3306" s="341"/>
      <c r="J3306" s="341"/>
      <c r="AH3306" s="221"/>
      <c r="AI3306" s="221"/>
      <c r="AJ3306" s="221"/>
      <c r="AK3306" s="221"/>
      <c r="AL3306" s="221"/>
      <c r="AM3306" s="221"/>
      <c r="AN3306" s="221"/>
      <c r="AO3306" s="221"/>
      <c r="AP3306" s="221"/>
      <c r="AQ3306" s="219"/>
      <c r="AR3306" s="219"/>
      <c r="AS3306" s="221"/>
      <c r="AT3306" s="221"/>
      <c r="AU3306" s="221"/>
      <c r="AV3306" s="221"/>
      <c r="AW3306" s="221"/>
      <c r="AX3306" s="221"/>
      <c r="AY3306" s="221"/>
      <c r="AZ3306" s="221"/>
    </row>
    <row r="3307" spans="1:52" x14ac:dyDescent="0.15">
      <c r="A3307" s="278"/>
      <c r="B3307" s="274"/>
      <c r="C3307" s="340"/>
      <c r="D3307" s="340"/>
      <c r="E3307" s="341"/>
      <c r="F3307" s="341"/>
      <c r="G3307" s="341"/>
      <c r="H3307" s="341"/>
      <c r="I3307" s="341"/>
      <c r="J3307" s="341"/>
      <c r="AH3307" s="221"/>
      <c r="AI3307" s="221"/>
      <c r="AJ3307" s="221"/>
      <c r="AK3307" s="221"/>
      <c r="AL3307" s="221"/>
      <c r="AM3307" s="221"/>
      <c r="AN3307" s="221"/>
      <c r="AO3307" s="221"/>
      <c r="AP3307" s="221"/>
      <c r="AQ3307" s="219"/>
      <c r="AR3307" s="219"/>
      <c r="AS3307" s="221"/>
      <c r="AT3307" s="221"/>
      <c r="AU3307" s="221"/>
      <c r="AV3307" s="221"/>
      <c r="AW3307" s="221"/>
      <c r="AX3307" s="221"/>
      <c r="AY3307" s="221"/>
      <c r="AZ3307" s="221"/>
    </row>
    <row r="3308" spans="1:52" x14ac:dyDescent="0.15">
      <c r="A3308" s="278"/>
      <c r="B3308" s="274"/>
      <c r="C3308" s="340"/>
      <c r="D3308" s="340"/>
      <c r="E3308" s="341"/>
      <c r="F3308" s="341"/>
      <c r="G3308" s="341"/>
      <c r="H3308" s="341"/>
      <c r="I3308" s="341"/>
      <c r="J3308" s="341"/>
      <c r="AH3308" s="221"/>
      <c r="AI3308" s="221"/>
      <c r="AJ3308" s="221"/>
      <c r="AK3308" s="221"/>
      <c r="AL3308" s="221"/>
      <c r="AM3308" s="221"/>
      <c r="AN3308" s="221"/>
      <c r="AO3308" s="221"/>
      <c r="AP3308" s="221"/>
      <c r="AQ3308" s="219"/>
      <c r="AR3308" s="219"/>
      <c r="AS3308" s="221"/>
      <c r="AT3308" s="221"/>
      <c r="AU3308" s="221"/>
      <c r="AV3308" s="221"/>
      <c r="AW3308" s="221"/>
      <c r="AX3308" s="221"/>
      <c r="AY3308" s="221"/>
      <c r="AZ3308" s="221"/>
    </row>
    <row r="3309" spans="1:52" x14ac:dyDescent="0.15">
      <c r="A3309" s="278"/>
      <c r="B3309" s="274"/>
      <c r="C3309" s="340"/>
      <c r="D3309" s="340"/>
      <c r="E3309" s="341"/>
      <c r="F3309" s="341"/>
      <c r="G3309" s="341"/>
      <c r="H3309" s="341"/>
      <c r="I3309" s="341"/>
      <c r="J3309" s="341"/>
      <c r="AH3309" s="221"/>
      <c r="AI3309" s="221"/>
      <c r="AJ3309" s="221"/>
      <c r="AK3309" s="221"/>
      <c r="AL3309" s="221"/>
      <c r="AM3309" s="221"/>
      <c r="AN3309" s="221"/>
      <c r="AO3309" s="221"/>
      <c r="AP3309" s="221"/>
      <c r="AQ3309" s="219"/>
      <c r="AR3309" s="219"/>
      <c r="AS3309" s="221"/>
      <c r="AT3309" s="221"/>
      <c r="AU3309" s="221"/>
      <c r="AV3309" s="221"/>
      <c r="AW3309" s="221"/>
      <c r="AX3309" s="221"/>
      <c r="AY3309" s="221"/>
      <c r="AZ3309" s="221"/>
    </row>
    <row r="3310" spans="1:52" x14ac:dyDescent="0.15">
      <c r="A3310" s="278"/>
      <c r="B3310" s="274"/>
      <c r="C3310" s="340"/>
      <c r="D3310" s="340"/>
      <c r="E3310" s="341"/>
      <c r="F3310" s="341"/>
      <c r="G3310" s="341"/>
      <c r="H3310" s="341"/>
      <c r="I3310" s="341"/>
      <c r="J3310" s="341"/>
      <c r="AH3310" s="221"/>
      <c r="AI3310" s="221"/>
      <c r="AJ3310" s="221"/>
      <c r="AK3310" s="221"/>
      <c r="AL3310" s="221"/>
      <c r="AM3310" s="221"/>
      <c r="AN3310" s="221"/>
      <c r="AO3310" s="221"/>
      <c r="AP3310" s="221"/>
      <c r="AQ3310" s="219"/>
      <c r="AR3310" s="219"/>
      <c r="AS3310" s="221"/>
      <c r="AT3310" s="221"/>
      <c r="AU3310" s="221"/>
      <c r="AV3310" s="221"/>
      <c r="AW3310" s="221"/>
      <c r="AX3310" s="221"/>
      <c r="AY3310" s="221"/>
      <c r="AZ3310" s="221"/>
    </row>
    <row r="3311" spans="1:52" x14ac:dyDescent="0.15">
      <c r="A3311" s="278"/>
      <c r="B3311" s="274"/>
      <c r="C3311" s="340"/>
      <c r="D3311" s="340"/>
      <c r="E3311" s="341"/>
      <c r="F3311" s="341"/>
      <c r="G3311" s="341"/>
      <c r="H3311" s="341"/>
      <c r="I3311" s="341"/>
      <c r="J3311" s="341"/>
      <c r="AH3311" s="221"/>
      <c r="AI3311" s="221"/>
      <c r="AJ3311" s="221"/>
      <c r="AK3311" s="221"/>
      <c r="AL3311" s="221"/>
      <c r="AM3311" s="221"/>
      <c r="AN3311" s="221"/>
      <c r="AO3311" s="221"/>
      <c r="AP3311" s="221"/>
      <c r="AQ3311" s="219"/>
      <c r="AR3311" s="219"/>
      <c r="AS3311" s="221"/>
      <c r="AT3311" s="221"/>
      <c r="AU3311" s="221"/>
      <c r="AV3311" s="221"/>
      <c r="AW3311" s="221"/>
      <c r="AX3311" s="221"/>
      <c r="AY3311" s="221"/>
      <c r="AZ3311" s="221"/>
    </row>
    <row r="3312" spans="1:52" x14ac:dyDescent="0.15">
      <c r="A3312" s="278"/>
      <c r="B3312" s="274"/>
      <c r="C3312" s="340"/>
      <c r="D3312" s="340"/>
      <c r="E3312" s="341"/>
      <c r="F3312" s="341"/>
      <c r="G3312" s="341"/>
      <c r="H3312" s="341"/>
      <c r="I3312" s="341"/>
      <c r="J3312" s="341"/>
      <c r="AH3312" s="221"/>
      <c r="AI3312" s="221"/>
      <c r="AJ3312" s="221"/>
      <c r="AK3312" s="221"/>
      <c r="AL3312" s="221"/>
      <c r="AM3312" s="221"/>
      <c r="AN3312" s="221"/>
      <c r="AO3312" s="221"/>
      <c r="AP3312" s="221"/>
      <c r="AQ3312" s="219"/>
      <c r="AR3312" s="219"/>
      <c r="AS3312" s="221"/>
      <c r="AT3312" s="221"/>
      <c r="AU3312" s="221"/>
      <c r="AV3312" s="221"/>
      <c r="AW3312" s="221"/>
      <c r="AX3312" s="221"/>
      <c r="AY3312" s="221"/>
      <c r="AZ3312" s="221"/>
    </row>
    <row r="3313" spans="1:52" x14ac:dyDescent="0.15">
      <c r="A3313" s="278"/>
      <c r="B3313" s="274"/>
      <c r="C3313" s="340"/>
      <c r="D3313" s="340"/>
      <c r="E3313" s="341"/>
      <c r="F3313" s="341"/>
      <c r="G3313" s="341"/>
      <c r="H3313" s="341"/>
      <c r="I3313" s="341"/>
      <c r="J3313" s="341"/>
      <c r="AH3313" s="221"/>
      <c r="AI3313" s="221"/>
      <c r="AJ3313" s="221"/>
      <c r="AK3313" s="221"/>
      <c r="AL3313" s="221"/>
      <c r="AM3313" s="221"/>
      <c r="AN3313" s="221"/>
      <c r="AO3313" s="221"/>
      <c r="AP3313" s="221"/>
      <c r="AQ3313" s="219"/>
      <c r="AR3313" s="219"/>
      <c r="AS3313" s="221"/>
      <c r="AT3313" s="221"/>
      <c r="AU3313" s="221"/>
      <c r="AV3313" s="221"/>
      <c r="AW3313" s="221"/>
      <c r="AX3313" s="221"/>
      <c r="AY3313" s="221"/>
      <c r="AZ3313" s="221"/>
    </row>
    <row r="3314" spans="1:52" x14ac:dyDescent="0.15">
      <c r="A3314" s="278"/>
      <c r="B3314" s="274"/>
      <c r="C3314" s="340"/>
      <c r="D3314" s="340"/>
      <c r="E3314" s="341"/>
      <c r="F3314" s="341"/>
      <c r="G3314" s="341"/>
      <c r="H3314" s="341"/>
      <c r="I3314" s="341"/>
      <c r="J3314" s="341"/>
      <c r="AH3314" s="221"/>
      <c r="AI3314" s="221"/>
      <c r="AJ3314" s="221"/>
      <c r="AK3314" s="221"/>
      <c r="AL3314" s="221"/>
      <c r="AM3314" s="221"/>
      <c r="AN3314" s="221"/>
      <c r="AO3314" s="221"/>
      <c r="AP3314" s="221"/>
      <c r="AQ3314" s="219"/>
      <c r="AR3314" s="219"/>
      <c r="AS3314" s="221"/>
      <c r="AT3314" s="221"/>
      <c r="AU3314" s="221"/>
      <c r="AV3314" s="221"/>
      <c r="AW3314" s="221"/>
      <c r="AX3314" s="221"/>
      <c r="AY3314" s="221"/>
      <c r="AZ3314" s="221"/>
    </row>
    <row r="3315" spans="1:52" x14ac:dyDescent="0.15">
      <c r="A3315" s="278"/>
      <c r="B3315" s="274"/>
      <c r="C3315" s="340"/>
      <c r="D3315" s="340"/>
      <c r="E3315" s="341"/>
      <c r="F3315" s="341"/>
      <c r="G3315" s="341"/>
      <c r="H3315" s="341"/>
      <c r="I3315" s="341"/>
      <c r="J3315" s="341"/>
      <c r="AH3315" s="221"/>
      <c r="AI3315" s="221"/>
      <c r="AJ3315" s="221"/>
      <c r="AK3315" s="221"/>
      <c r="AL3315" s="221"/>
      <c r="AM3315" s="221"/>
      <c r="AN3315" s="221"/>
      <c r="AO3315" s="221"/>
      <c r="AP3315" s="221"/>
      <c r="AQ3315" s="219"/>
      <c r="AR3315" s="219"/>
      <c r="AS3315" s="221"/>
      <c r="AT3315" s="221"/>
      <c r="AU3315" s="221"/>
      <c r="AV3315" s="221"/>
      <c r="AW3315" s="221"/>
      <c r="AX3315" s="221"/>
      <c r="AY3315" s="221"/>
      <c r="AZ3315" s="221"/>
    </row>
    <row r="3316" spans="1:52" x14ac:dyDescent="0.15">
      <c r="A3316" s="278"/>
      <c r="B3316" s="274"/>
      <c r="C3316" s="340"/>
      <c r="D3316" s="340"/>
      <c r="E3316" s="341"/>
      <c r="F3316" s="341"/>
      <c r="G3316" s="341"/>
      <c r="H3316" s="341"/>
      <c r="I3316" s="341"/>
      <c r="J3316" s="341"/>
      <c r="AH3316" s="221"/>
      <c r="AI3316" s="221"/>
      <c r="AJ3316" s="221"/>
      <c r="AK3316" s="221"/>
      <c r="AL3316" s="221"/>
      <c r="AM3316" s="221"/>
      <c r="AN3316" s="221"/>
      <c r="AO3316" s="221"/>
      <c r="AP3316" s="221"/>
      <c r="AQ3316" s="219"/>
      <c r="AR3316" s="219"/>
      <c r="AS3316" s="221"/>
      <c r="AT3316" s="221"/>
      <c r="AU3316" s="221"/>
      <c r="AV3316" s="221"/>
      <c r="AW3316" s="221"/>
      <c r="AX3316" s="221"/>
      <c r="AY3316" s="221"/>
      <c r="AZ3316" s="221"/>
    </row>
    <row r="3317" spans="1:52" x14ac:dyDescent="0.15">
      <c r="A3317" s="278"/>
      <c r="B3317" s="274"/>
      <c r="C3317" s="340"/>
      <c r="D3317" s="340"/>
      <c r="E3317" s="341"/>
      <c r="F3317" s="341"/>
      <c r="G3317" s="341"/>
      <c r="H3317" s="341"/>
      <c r="I3317" s="341"/>
      <c r="J3317" s="341"/>
      <c r="AH3317" s="221"/>
      <c r="AI3317" s="221"/>
      <c r="AJ3317" s="221"/>
      <c r="AK3317" s="221"/>
      <c r="AL3317" s="221"/>
      <c r="AM3317" s="221"/>
      <c r="AN3317" s="221"/>
      <c r="AO3317" s="221"/>
      <c r="AP3317" s="221"/>
      <c r="AQ3317" s="219"/>
      <c r="AR3317" s="219"/>
      <c r="AS3317" s="221"/>
      <c r="AT3317" s="221"/>
      <c r="AU3317" s="221"/>
      <c r="AV3317" s="221"/>
      <c r="AW3317" s="221"/>
      <c r="AX3317" s="221"/>
      <c r="AY3317" s="221"/>
      <c r="AZ3317" s="221"/>
    </row>
    <row r="3318" spans="1:52" x14ac:dyDescent="0.15">
      <c r="A3318" s="278"/>
      <c r="B3318" s="274"/>
      <c r="C3318" s="340"/>
      <c r="D3318" s="340"/>
      <c r="E3318" s="341"/>
      <c r="F3318" s="341"/>
      <c r="G3318" s="341"/>
      <c r="H3318" s="341"/>
      <c r="I3318" s="341"/>
      <c r="J3318" s="341"/>
      <c r="AH3318" s="221"/>
      <c r="AI3318" s="221"/>
      <c r="AJ3318" s="221"/>
      <c r="AK3318" s="221"/>
      <c r="AL3318" s="221"/>
      <c r="AM3318" s="221"/>
      <c r="AN3318" s="221"/>
      <c r="AO3318" s="221"/>
      <c r="AP3318" s="221"/>
      <c r="AQ3318" s="219"/>
      <c r="AR3318" s="219"/>
      <c r="AS3318" s="221"/>
      <c r="AT3318" s="221"/>
      <c r="AU3318" s="221"/>
      <c r="AV3318" s="221"/>
      <c r="AW3318" s="221"/>
      <c r="AX3318" s="221"/>
      <c r="AY3318" s="221"/>
      <c r="AZ3318" s="221"/>
    </row>
    <row r="3319" spans="1:52" x14ac:dyDescent="0.15">
      <c r="A3319" s="278"/>
      <c r="B3319" s="274"/>
      <c r="C3319" s="340"/>
      <c r="D3319" s="340"/>
      <c r="E3319" s="341"/>
      <c r="F3319" s="341"/>
      <c r="G3319" s="341"/>
      <c r="H3319" s="341"/>
      <c r="I3319" s="341"/>
      <c r="J3319" s="341"/>
      <c r="AH3319" s="221"/>
      <c r="AI3319" s="221"/>
      <c r="AJ3319" s="221"/>
      <c r="AK3319" s="221"/>
      <c r="AL3319" s="221"/>
      <c r="AM3319" s="221"/>
      <c r="AN3319" s="221"/>
      <c r="AO3319" s="221"/>
      <c r="AP3319" s="221"/>
      <c r="AQ3319" s="219"/>
      <c r="AR3319" s="219"/>
      <c r="AS3319" s="221"/>
      <c r="AT3319" s="221"/>
      <c r="AU3319" s="221"/>
      <c r="AV3319" s="221"/>
      <c r="AW3319" s="221"/>
      <c r="AX3319" s="221"/>
      <c r="AY3319" s="221"/>
      <c r="AZ3319" s="221"/>
    </row>
    <row r="3320" spans="1:52" x14ac:dyDescent="0.15">
      <c r="A3320" s="278"/>
      <c r="B3320" s="274"/>
      <c r="C3320" s="340"/>
      <c r="D3320" s="340"/>
      <c r="E3320" s="341"/>
      <c r="F3320" s="341"/>
      <c r="G3320" s="341"/>
      <c r="H3320" s="341"/>
      <c r="I3320" s="341"/>
      <c r="J3320" s="341"/>
      <c r="AH3320" s="221"/>
      <c r="AI3320" s="221"/>
      <c r="AJ3320" s="221"/>
      <c r="AK3320" s="221"/>
      <c r="AL3320" s="221"/>
      <c r="AM3320" s="221"/>
      <c r="AN3320" s="221"/>
      <c r="AO3320" s="221"/>
      <c r="AP3320" s="221"/>
      <c r="AQ3320" s="219"/>
      <c r="AR3320" s="219"/>
      <c r="AS3320" s="221"/>
      <c r="AT3320" s="221"/>
      <c r="AU3320" s="221"/>
      <c r="AV3320" s="221"/>
      <c r="AW3320" s="221"/>
      <c r="AX3320" s="221"/>
      <c r="AY3320" s="221"/>
      <c r="AZ3320" s="221"/>
    </row>
    <row r="3321" spans="1:52" x14ac:dyDescent="0.15">
      <c r="A3321" s="278"/>
      <c r="B3321" s="274"/>
      <c r="C3321" s="340"/>
      <c r="D3321" s="340"/>
      <c r="E3321" s="341"/>
      <c r="F3321" s="341"/>
      <c r="G3321" s="341"/>
      <c r="H3321" s="341"/>
      <c r="I3321" s="341"/>
      <c r="J3321" s="341"/>
      <c r="AH3321" s="221"/>
      <c r="AI3321" s="221"/>
      <c r="AJ3321" s="221"/>
      <c r="AK3321" s="221"/>
      <c r="AL3321" s="221"/>
      <c r="AM3321" s="221"/>
      <c r="AN3321" s="221"/>
      <c r="AO3321" s="221"/>
      <c r="AP3321" s="221"/>
      <c r="AQ3321" s="219"/>
      <c r="AR3321" s="219"/>
      <c r="AS3321" s="221"/>
      <c r="AT3321" s="221"/>
      <c r="AU3321" s="221"/>
      <c r="AV3321" s="221"/>
      <c r="AW3321" s="221"/>
      <c r="AX3321" s="221"/>
      <c r="AY3321" s="221"/>
      <c r="AZ3321" s="221"/>
    </row>
    <row r="3322" spans="1:52" x14ac:dyDescent="0.15">
      <c r="A3322" s="278"/>
      <c r="B3322" s="274"/>
      <c r="C3322" s="340"/>
      <c r="D3322" s="340"/>
      <c r="E3322" s="341"/>
      <c r="F3322" s="341"/>
      <c r="G3322" s="341"/>
      <c r="H3322" s="341"/>
      <c r="I3322" s="341"/>
      <c r="J3322" s="341"/>
      <c r="AH3322" s="221"/>
      <c r="AI3322" s="221"/>
      <c r="AJ3322" s="221"/>
      <c r="AK3322" s="221"/>
      <c r="AL3322" s="221"/>
      <c r="AM3322" s="221"/>
      <c r="AN3322" s="221"/>
      <c r="AO3322" s="221"/>
      <c r="AP3322" s="221"/>
      <c r="AQ3322" s="219"/>
      <c r="AR3322" s="219"/>
      <c r="AS3322" s="221"/>
      <c r="AT3322" s="221"/>
      <c r="AU3322" s="221"/>
      <c r="AV3322" s="221"/>
      <c r="AW3322" s="221"/>
      <c r="AX3322" s="221"/>
      <c r="AY3322" s="221"/>
      <c r="AZ3322" s="221"/>
    </row>
    <row r="3323" spans="1:52" x14ac:dyDescent="0.15">
      <c r="A3323" s="278"/>
      <c r="B3323" s="274"/>
      <c r="C3323" s="340"/>
      <c r="D3323" s="340"/>
      <c r="E3323" s="341"/>
      <c r="F3323" s="341"/>
      <c r="G3323" s="341"/>
      <c r="H3323" s="341"/>
      <c r="I3323" s="341"/>
      <c r="J3323" s="341"/>
      <c r="AH3323" s="221"/>
      <c r="AI3323" s="221"/>
      <c r="AJ3323" s="221"/>
      <c r="AK3323" s="221"/>
      <c r="AL3323" s="221"/>
      <c r="AM3323" s="221"/>
      <c r="AN3323" s="221"/>
      <c r="AO3323" s="221"/>
      <c r="AP3323" s="221"/>
      <c r="AQ3323" s="219"/>
      <c r="AR3323" s="219"/>
      <c r="AS3323" s="221"/>
      <c r="AT3323" s="221"/>
      <c r="AU3323" s="221"/>
      <c r="AV3323" s="221"/>
      <c r="AW3323" s="221"/>
      <c r="AX3323" s="221"/>
      <c r="AY3323" s="221"/>
      <c r="AZ3323" s="221"/>
    </row>
    <row r="3324" spans="1:52" x14ac:dyDescent="0.15">
      <c r="A3324" s="278"/>
      <c r="B3324" s="274"/>
      <c r="C3324" s="340"/>
      <c r="D3324" s="340"/>
      <c r="E3324" s="341"/>
      <c r="F3324" s="341"/>
      <c r="G3324" s="341"/>
      <c r="H3324" s="341"/>
      <c r="I3324" s="341"/>
      <c r="J3324" s="341"/>
      <c r="AH3324" s="221"/>
      <c r="AI3324" s="221"/>
      <c r="AJ3324" s="221"/>
      <c r="AK3324" s="221"/>
      <c r="AL3324" s="221"/>
      <c r="AM3324" s="221"/>
      <c r="AN3324" s="221"/>
      <c r="AO3324" s="221"/>
      <c r="AP3324" s="221"/>
      <c r="AQ3324" s="219"/>
      <c r="AR3324" s="219"/>
      <c r="AS3324" s="221"/>
      <c r="AT3324" s="221"/>
      <c r="AU3324" s="221"/>
      <c r="AV3324" s="221"/>
      <c r="AW3324" s="221"/>
      <c r="AX3324" s="221"/>
      <c r="AY3324" s="221"/>
      <c r="AZ3324" s="221"/>
    </row>
    <row r="3325" spans="1:52" x14ac:dyDescent="0.15">
      <c r="A3325" s="278"/>
      <c r="B3325" s="274"/>
      <c r="C3325" s="340"/>
      <c r="D3325" s="340"/>
      <c r="E3325" s="341"/>
      <c r="F3325" s="341"/>
      <c r="G3325" s="341"/>
      <c r="H3325" s="341"/>
      <c r="I3325" s="341"/>
      <c r="J3325" s="341"/>
      <c r="AH3325" s="221"/>
      <c r="AI3325" s="221"/>
      <c r="AJ3325" s="221"/>
      <c r="AK3325" s="221"/>
      <c r="AL3325" s="221"/>
      <c r="AM3325" s="221"/>
      <c r="AN3325" s="221"/>
      <c r="AO3325" s="221"/>
      <c r="AP3325" s="221"/>
      <c r="AQ3325" s="219"/>
      <c r="AR3325" s="219"/>
      <c r="AS3325" s="221"/>
      <c r="AT3325" s="221"/>
      <c r="AU3325" s="221"/>
      <c r="AV3325" s="221"/>
      <c r="AW3325" s="221"/>
      <c r="AX3325" s="221"/>
      <c r="AY3325" s="221"/>
      <c r="AZ3325" s="221"/>
    </row>
    <row r="3326" spans="1:52" x14ac:dyDescent="0.15">
      <c r="A3326" s="278"/>
      <c r="B3326" s="274"/>
      <c r="C3326" s="340"/>
      <c r="D3326" s="340"/>
      <c r="E3326" s="341"/>
      <c r="F3326" s="341"/>
      <c r="G3326" s="341"/>
      <c r="H3326" s="341"/>
      <c r="I3326" s="341"/>
      <c r="J3326" s="341"/>
      <c r="AH3326" s="221"/>
      <c r="AI3326" s="221"/>
      <c r="AJ3326" s="221"/>
      <c r="AK3326" s="221"/>
      <c r="AL3326" s="221"/>
      <c r="AM3326" s="221"/>
      <c r="AN3326" s="221"/>
      <c r="AO3326" s="221"/>
      <c r="AP3326" s="221"/>
      <c r="AQ3326" s="219"/>
      <c r="AR3326" s="219"/>
      <c r="AS3326" s="221"/>
      <c r="AT3326" s="221"/>
      <c r="AU3326" s="221"/>
      <c r="AV3326" s="221"/>
      <c r="AW3326" s="221"/>
      <c r="AX3326" s="221"/>
      <c r="AY3326" s="221"/>
      <c r="AZ3326" s="221"/>
    </row>
    <row r="3327" spans="1:52" x14ac:dyDescent="0.15">
      <c r="A3327" s="278"/>
      <c r="B3327" s="274"/>
      <c r="C3327" s="340"/>
      <c r="D3327" s="340"/>
      <c r="E3327" s="341"/>
      <c r="F3327" s="341"/>
      <c r="G3327" s="341"/>
      <c r="H3327" s="341"/>
      <c r="I3327" s="341"/>
      <c r="J3327" s="341"/>
      <c r="AH3327" s="221"/>
      <c r="AI3327" s="221"/>
      <c r="AJ3327" s="221"/>
      <c r="AK3327" s="221"/>
      <c r="AL3327" s="221"/>
      <c r="AM3327" s="221"/>
      <c r="AN3327" s="221"/>
      <c r="AO3327" s="221"/>
      <c r="AP3327" s="221"/>
      <c r="AQ3327" s="219"/>
      <c r="AR3327" s="219"/>
      <c r="AS3327" s="221"/>
      <c r="AT3327" s="221"/>
      <c r="AU3327" s="221"/>
      <c r="AV3327" s="221"/>
      <c r="AW3327" s="221"/>
      <c r="AX3327" s="221"/>
      <c r="AY3327" s="221"/>
      <c r="AZ3327" s="221"/>
    </row>
    <row r="3328" spans="1:52" x14ac:dyDescent="0.15">
      <c r="A3328" s="278"/>
      <c r="B3328" s="274"/>
      <c r="C3328" s="340"/>
      <c r="D3328" s="340"/>
      <c r="E3328" s="341"/>
      <c r="F3328" s="341"/>
      <c r="G3328" s="341"/>
      <c r="H3328" s="341"/>
      <c r="I3328" s="341"/>
      <c r="J3328" s="341"/>
      <c r="AH3328" s="221"/>
      <c r="AI3328" s="221"/>
      <c r="AJ3328" s="221"/>
      <c r="AK3328" s="221"/>
      <c r="AL3328" s="221"/>
      <c r="AM3328" s="221"/>
      <c r="AN3328" s="221"/>
      <c r="AO3328" s="221"/>
      <c r="AP3328" s="221"/>
      <c r="AQ3328" s="219"/>
      <c r="AR3328" s="219"/>
      <c r="AS3328" s="221"/>
      <c r="AT3328" s="221"/>
      <c r="AU3328" s="221"/>
      <c r="AV3328" s="221"/>
      <c r="AW3328" s="221"/>
      <c r="AX3328" s="221"/>
      <c r="AY3328" s="221"/>
      <c r="AZ3328" s="221"/>
    </row>
    <row r="3329" spans="1:52" x14ac:dyDescent="0.15">
      <c r="A3329" s="278"/>
      <c r="B3329" s="274"/>
      <c r="C3329" s="340"/>
      <c r="D3329" s="340"/>
      <c r="E3329" s="341"/>
      <c r="F3329" s="341"/>
      <c r="G3329" s="341"/>
      <c r="H3329" s="341"/>
      <c r="I3329" s="341"/>
      <c r="J3329" s="341"/>
      <c r="AH3329" s="221"/>
      <c r="AI3329" s="221"/>
      <c r="AJ3329" s="221"/>
      <c r="AK3329" s="221"/>
      <c r="AL3329" s="221"/>
      <c r="AM3329" s="221"/>
      <c r="AN3329" s="221"/>
      <c r="AO3329" s="221"/>
      <c r="AP3329" s="221"/>
      <c r="AQ3329" s="219"/>
      <c r="AR3329" s="219"/>
      <c r="AS3329" s="221"/>
      <c r="AT3329" s="221"/>
      <c r="AU3329" s="221"/>
      <c r="AV3329" s="221"/>
      <c r="AW3329" s="221"/>
      <c r="AX3329" s="221"/>
      <c r="AY3329" s="221"/>
      <c r="AZ3329" s="221"/>
    </row>
    <row r="3330" spans="1:52" x14ac:dyDescent="0.15">
      <c r="A3330" s="278"/>
      <c r="B3330" s="274"/>
      <c r="C3330" s="340"/>
      <c r="D3330" s="340"/>
      <c r="E3330" s="341"/>
      <c r="F3330" s="341"/>
      <c r="G3330" s="341"/>
      <c r="H3330" s="341"/>
      <c r="I3330" s="341"/>
      <c r="J3330" s="341"/>
      <c r="AH3330" s="221"/>
      <c r="AI3330" s="221"/>
      <c r="AJ3330" s="221"/>
      <c r="AK3330" s="221"/>
      <c r="AL3330" s="221"/>
      <c r="AM3330" s="221"/>
      <c r="AN3330" s="221"/>
      <c r="AO3330" s="221"/>
      <c r="AP3330" s="221"/>
      <c r="AQ3330" s="219"/>
      <c r="AR3330" s="219"/>
      <c r="AS3330" s="221"/>
      <c r="AT3330" s="221"/>
      <c r="AU3330" s="221"/>
      <c r="AV3330" s="221"/>
      <c r="AW3330" s="221"/>
      <c r="AX3330" s="221"/>
      <c r="AY3330" s="221"/>
      <c r="AZ3330" s="221"/>
    </row>
    <row r="3331" spans="1:52" x14ac:dyDescent="0.15">
      <c r="A3331" s="278"/>
      <c r="B3331" s="274"/>
      <c r="C3331" s="340"/>
      <c r="D3331" s="340"/>
      <c r="E3331" s="341"/>
      <c r="F3331" s="341"/>
      <c r="G3331" s="341"/>
      <c r="H3331" s="341"/>
      <c r="I3331" s="341"/>
      <c r="J3331" s="341"/>
      <c r="AH3331" s="221"/>
      <c r="AI3331" s="221"/>
      <c r="AJ3331" s="221"/>
      <c r="AK3331" s="221"/>
      <c r="AL3331" s="221"/>
      <c r="AM3331" s="221"/>
      <c r="AN3331" s="221"/>
      <c r="AO3331" s="221"/>
      <c r="AP3331" s="221"/>
      <c r="AQ3331" s="219"/>
      <c r="AR3331" s="219"/>
      <c r="AS3331" s="221"/>
      <c r="AT3331" s="221"/>
      <c r="AU3331" s="221"/>
      <c r="AV3331" s="221"/>
      <c r="AW3331" s="221"/>
      <c r="AX3331" s="221"/>
      <c r="AY3331" s="221"/>
      <c r="AZ3331" s="221"/>
    </row>
    <row r="3332" spans="1:52" x14ac:dyDescent="0.15">
      <c r="A3332" s="278"/>
      <c r="B3332" s="274"/>
      <c r="C3332" s="340"/>
      <c r="D3332" s="340"/>
      <c r="E3332" s="341"/>
      <c r="F3332" s="341"/>
      <c r="G3332" s="341"/>
      <c r="H3332" s="341"/>
      <c r="I3332" s="341"/>
      <c r="J3332" s="341"/>
      <c r="AH3332" s="221"/>
      <c r="AI3332" s="221"/>
      <c r="AJ3332" s="221"/>
      <c r="AK3332" s="221"/>
      <c r="AL3332" s="221"/>
      <c r="AM3332" s="221"/>
      <c r="AN3332" s="221"/>
      <c r="AO3332" s="221"/>
      <c r="AP3332" s="221"/>
      <c r="AQ3332" s="219"/>
      <c r="AR3332" s="219"/>
      <c r="AS3332" s="221"/>
      <c r="AT3332" s="221"/>
      <c r="AU3332" s="221"/>
      <c r="AV3332" s="221"/>
      <c r="AW3332" s="221"/>
      <c r="AX3332" s="221"/>
      <c r="AY3332" s="221"/>
      <c r="AZ3332" s="221"/>
    </row>
    <row r="3333" spans="1:52" x14ac:dyDescent="0.15">
      <c r="A3333" s="278"/>
      <c r="B3333" s="274"/>
      <c r="C3333" s="340"/>
      <c r="D3333" s="340"/>
      <c r="E3333" s="341"/>
      <c r="F3333" s="341"/>
      <c r="G3333" s="341"/>
      <c r="H3333" s="341"/>
      <c r="I3333" s="341"/>
      <c r="J3333" s="341"/>
      <c r="AH3333" s="221"/>
      <c r="AI3333" s="221"/>
      <c r="AJ3333" s="221"/>
      <c r="AK3333" s="221"/>
      <c r="AL3333" s="221"/>
      <c r="AM3333" s="221"/>
      <c r="AN3333" s="221"/>
      <c r="AO3333" s="221"/>
      <c r="AP3333" s="221"/>
      <c r="AQ3333" s="219"/>
      <c r="AR3333" s="219"/>
      <c r="AS3333" s="221"/>
      <c r="AT3333" s="221"/>
      <c r="AU3333" s="221"/>
      <c r="AV3333" s="221"/>
      <c r="AW3333" s="221"/>
      <c r="AX3333" s="221"/>
      <c r="AY3333" s="221"/>
      <c r="AZ3333" s="221"/>
    </row>
    <row r="3334" spans="1:52" x14ac:dyDescent="0.15">
      <c r="A3334" s="278"/>
      <c r="B3334" s="274"/>
      <c r="C3334" s="340"/>
      <c r="D3334" s="340"/>
      <c r="E3334" s="341"/>
      <c r="F3334" s="341"/>
      <c r="G3334" s="341"/>
      <c r="H3334" s="341"/>
      <c r="I3334" s="341"/>
      <c r="J3334" s="341"/>
      <c r="AH3334" s="221"/>
      <c r="AI3334" s="221"/>
      <c r="AJ3334" s="221"/>
      <c r="AK3334" s="221"/>
      <c r="AL3334" s="221"/>
      <c r="AM3334" s="221"/>
      <c r="AN3334" s="221"/>
      <c r="AO3334" s="221"/>
      <c r="AP3334" s="221"/>
      <c r="AQ3334" s="219"/>
      <c r="AR3334" s="219"/>
      <c r="AS3334" s="221"/>
      <c r="AT3334" s="221"/>
      <c r="AU3334" s="221"/>
      <c r="AV3334" s="221"/>
      <c r="AW3334" s="221"/>
      <c r="AX3334" s="221"/>
      <c r="AY3334" s="221"/>
      <c r="AZ3334" s="221"/>
    </row>
    <row r="3335" spans="1:52" x14ac:dyDescent="0.15">
      <c r="A3335" s="278"/>
      <c r="B3335" s="274"/>
      <c r="C3335" s="340"/>
      <c r="D3335" s="340"/>
      <c r="E3335" s="341"/>
      <c r="F3335" s="341"/>
      <c r="G3335" s="341"/>
      <c r="H3335" s="341"/>
      <c r="I3335" s="341"/>
      <c r="J3335" s="341"/>
      <c r="AH3335" s="221"/>
      <c r="AI3335" s="221"/>
      <c r="AJ3335" s="221"/>
      <c r="AK3335" s="221"/>
      <c r="AL3335" s="221"/>
      <c r="AM3335" s="221"/>
      <c r="AN3335" s="221"/>
      <c r="AO3335" s="221"/>
      <c r="AP3335" s="221"/>
      <c r="AQ3335" s="219"/>
      <c r="AR3335" s="219"/>
      <c r="AS3335" s="221"/>
      <c r="AT3335" s="221"/>
      <c r="AU3335" s="221"/>
      <c r="AV3335" s="221"/>
      <c r="AW3335" s="221"/>
      <c r="AX3335" s="221"/>
      <c r="AY3335" s="221"/>
      <c r="AZ3335" s="221"/>
    </row>
    <row r="3336" spans="1:52" x14ac:dyDescent="0.15">
      <c r="A3336" s="278"/>
      <c r="B3336" s="274"/>
      <c r="C3336" s="340"/>
      <c r="D3336" s="340"/>
      <c r="E3336" s="341"/>
      <c r="F3336" s="341"/>
      <c r="G3336" s="341"/>
      <c r="H3336" s="341"/>
      <c r="I3336" s="341"/>
      <c r="J3336" s="341"/>
      <c r="AH3336" s="221"/>
      <c r="AI3336" s="221"/>
      <c r="AJ3336" s="221"/>
      <c r="AK3336" s="221"/>
      <c r="AL3336" s="221"/>
      <c r="AM3336" s="221"/>
      <c r="AN3336" s="221"/>
      <c r="AO3336" s="221"/>
      <c r="AP3336" s="221"/>
      <c r="AQ3336" s="219"/>
      <c r="AR3336" s="219"/>
      <c r="AS3336" s="221"/>
      <c r="AT3336" s="221"/>
      <c r="AU3336" s="221"/>
      <c r="AV3336" s="221"/>
      <c r="AW3336" s="221"/>
      <c r="AX3336" s="221"/>
      <c r="AY3336" s="221"/>
      <c r="AZ3336" s="221"/>
    </row>
    <row r="3337" spans="1:52" x14ac:dyDescent="0.15">
      <c r="A3337" s="278"/>
      <c r="B3337" s="274"/>
      <c r="C3337" s="340"/>
      <c r="D3337" s="340"/>
      <c r="E3337" s="341"/>
      <c r="F3337" s="341"/>
      <c r="G3337" s="341"/>
      <c r="H3337" s="341"/>
      <c r="I3337" s="341"/>
      <c r="J3337" s="341"/>
      <c r="AH3337" s="221"/>
      <c r="AI3337" s="221"/>
      <c r="AJ3337" s="221"/>
      <c r="AK3337" s="221"/>
      <c r="AL3337" s="221"/>
      <c r="AM3337" s="221"/>
      <c r="AN3337" s="221"/>
      <c r="AO3337" s="221"/>
      <c r="AP3337" s="221"/>
      <c r="AQ3337" s="219"/>
      <c r="AR3337" s="219"/>
      <c r="AS3337" s="221"/>
      <c r="AT3337" s="221"/>
      <c r="AU3337" s="221"/>
      <c r="AV3337" s="221"/>
      <c r="AW3337" s="221"/>
      <c r="AX3337" s="221"/>
      <c r="AY3337" s="221"/>
      <c r="AZ3337" s="221"/>
    </row>
    <row r="3338" spans="1:52" x14ac:dyDescent="0.15">
      <c r="A3338" s="278"/>
      <c r="B3338" s="274"/>
      <c r="C3338" s="340"/>
      <c r="D3338" s="340"/>
      <c r="E3338" s="341"/>
      <c r="F3338" s="341"/>
      <c r="G3338" s="341"/>
      <c r="H3338" s="341"/>
      <c r="I3338" s="341"/>
      <c r="J3338" s="341"/>
      <c r="AH3338" s="221"/>
      <c r="AI3338" s="221"/>
      <c r="AJ3338" s="221"/>
      <c r="AK3338" s="221"/>
      <c r="AL3338" s="221"/>
      <c r="AM3338" s="221"/>
      <c r="AN3338" s="221"/>
      <c r="AO3338" s="221"/>
      <c r="AP3338" s="221"/>
      <c r="AQ3338" s="219"/>
      <c r="AR3338" s="219"/>
      <c r="AS3338" s="221"/>
      <c r="AT3338" s="221"/>
      <c r="AU3338" s="221"/>
      <c r="AV3338" s="221"/>
      <c r="AW3338" s="221"/>
      <c r="AX3338" s="221"/>
      <c r="AY3338" s="221"/>
      <c r="AZ3338" s="221"/>
    </row>
    <row r="3339" spans="1:52" x14ac:dyDescent="0.15">
      <c r="A3339" s="278"/>
      <c r="B3339" s="274"/>
      <c r="C3339" s="340"/>
      <c r="D3339" s="340"/>
      <c r="E3339" s="341"/>
      <c r="F3339" s="341"/>
      <c r="G3339" s="341"/>
      <c r="H3339" s="341"/>
      <c r="I3339" s="341"/>
      <c r="J3339" s="341"/>
      <c r="AH3339" s="221"/>
      <c r="AI3339" s="221"/>
      <c r="AJ3339" s="221"/>
      <c r="AK3339" s="221"/>
      <c r="AL3339" s="221"/>
      <c r="AM3339" s="221"/>
      <c r="AN3339" s="221"/>
      <c r="AO3339" s="221"/>
      <c r="AP3339" s="221"/>
      <c r="AQ3339" s="219"/>
      <c r="AR3339" s="219"/>
      <c r="AS3339" s="221"/>
      <c r="AT3339" s="221"/>
      <c r="AU3339" s="221"/>
      <c r="AV3339" s="221"/>
      <c r="AW3339" s="221"/>
      <c r="AX3339" s="221"/>
      <c r="AY3339" s="221"/>
      <c r="AZ3339" s="221"/>
    </row>
    <row r="3340" spans="1:52" x14ac:dyDescent="0.15">
      <c r="A3340" s="278"/>
      <c r="B3340" s="274"/>
      <c r="C3340" s="340"/>
      <c r="D3340" s="340"/>
      <c r="E3340" s="341"/>
      <c r="F3340" s="341"/>
      <c r="G3340" s="341"/>
      <c r="H3340" s="341"/>
      <c r="I3340" s="341"/>
      <c r="J3340" s="341"/>
      <c r="AH3340" s="221"/>
      <c r="AI3340" s="221"/>
      <c r="AJ3340" s="221"/>
      <c r="AK3340" s="221"/>
      <c r="AL3340" s="221"/>
      <c r="AM3340" s="221"/>
      <c r="AN3340" s="221"/>
      <c r="AO3340" s="221"/>
      <c r="AP3340" s="221"/>
      <c r="AQ3340" s="219"/>
      <c r="AR3340" s="219"/>
      <c r="AS3340" s="221"/>
      <c r="AT3340" s="221"/>
      <c r="AU3340" s="221"/>
      <c r="AV3340" s="221"/>
      <c r="AW3340" s="221"/>
      <c r="AX3340" s="221"/>
      <c r="AY3340" s="221"/>
      <c r="AZ3340" s="221"/>
    </row>
    <row r="3341" spans="1:52" x14ac:dyDescent="0.15">
      <c r="A3341" s="278"/>
      <c r="B3341" s="274"/>
      <c r="C3341" s="340"/>
      <c r="D3341" s="340"/>
      <c r="E3341" s="341"/>
      <c r="F3341" s="341"/>
      <c r="G3341" s="341"/>
      <c r="H3341" s="341"/>
      <c r="I3341" s="341"/>
      <c r="J3341" s="341"/>
      <c r="AH3341" s="221"/>
      <c r="AI3341" s="221"/>
      <c r="AJ3341" s="221"/>
      <c r="AK3341" s="221"/>
      <c r="AL3341" s="221"/>
      <c r="AM3341" s="221"/>
      <c r="AN3341" s="221"/>
      <c r="AO3341" s="221"/>
      <c r="AP3341" s="221"/>
      <c r="AQ3341" s="219"/>
      <c r="AR3341" s="219"/>
      <c r="AS3341" s="221"/>
      <c r="AT3341" s="221"/>
      <c r="AU3341" s="221"/>
      <c r="AV3341" s="221"/>
      <c r="AW3341" s="221"/>
      <c r="AX3341" s="221"/>
      <c r="AY3341" s="221"/>
      <c r="AZ3341" s="221"/>
    </row>
    <row r="3342" spans="1:52" x14ac:dyDescent="0.15">
      <c r="A3342" s="278"/>
      <c r="B3342" s="274"/>
      <c r="C3342" s="340"/>
      <c r="D3342" s="340"/>
      <c r="E3342" s="341"/>
      <c r="F3342" s="341"/>
      <c r="G3342" s="341"/>
      <c r="H3342" s="341"/>
      <c r="I3342" s="341"/>
      <c r="J3342" s="341"/>
      <c r="AH3342" s="221"/>
      <c r="AI3342" s="221"/>
      <c r="AJ3342" s="221"/>
      <c r="AK3342" s="221"/>
      <c r="AL3342" s="221"/>
      <c r="AM3342" s="221"/>
      <c r="AN3342" s="221"/>
      <c r="AO3342" s="221"/>
      <c r="AP3342" s="221"/>
      <c r="AQ3342" s="219"/>
      <c r="AR3342" s="219"/>
      <c r="AS3342" s="221"/>
      <c r="AT3342" s="221"/>
      <c r="AU3342" s="221"/>
      <c r="AV3342" s="221"/>
      <c r="AW3342" s="221"/>
      <c r="AX3342" s="221"/>
      <c r="AY3342" s="221"/>
      <c r="AZ3342" s="221"/>
    </row>
    <row r="3343" spans="1:52" x14ac:dyDescent="0.15">
      <c r="A3343" s="278"/>
      <c r="B3343" s="274"/>
      <c r="C3343" s="340"/>
      <c r="D3343" s="340"/>
      <c r="E3343" s="341"/>
      <c r="F3343" s="341"/>
      <c r="G3343" s="341"/>
      <c r="H3343" s="341"/>
      <c r="I3343" s="341"/>
      <c r="J3343" s="341"/>
      <c r="AH3343" s="221"/>
      <c r="AI3343" s="221"/>
      <c r="AJ3343" s="221"/>
      <c r="AK3343" s="221"/>
      <c r="AL3343" s="221"/>
      <c r="AM3343" s="221"/>
      <c r="AN3343" s="221"/>
      <c r="AO3343" s="221"/>
      <c r="AP3343" s="221"/>
      <c r="AQ3343" s="219"/>
      <c r="AR3343" s="219"/>
      <c r="AS3343" s="221"/>
      <c r="AT3343" s="221"/>
      <c r="AU3343" s="221"/>
      <c r="AV3343" s="221"/>
      <c r="AW3343" s="221"/>
      <c r="AX3343" s="221"/>
      <c r="AY3343" s="221"/>
      <c r="AZ3343" s="221"/>
    </row>
    <row r="3344" spans="1:52" x14ac:dyDescent="0.15">
      <c r="A3344" s="278"/>
      <c r="B3344" s="274"/>
      <c r="C3344" s="340"/>
      <c r="D3344" s="340"/>
      <c r="E3344" s="341"/>
      <c r="F3344" s="341"/>
      <c r="G3344" s="341"/>
      <c r="H3344" s="341"/>
      <c r="I3344" s="341"/>
      <c r="J3344" s="341"/>
      <c r="AH3344" s="221"/>
      <c r="AI3344" s="221"/>
      <c r="AJ3344" s="221"/>
      <c r="AK3344" s="221"/>
      <c r="AL3344" s="221"/>
      <c r="AM3344" s="221"/>
      <c r="AN3344" s="221"/>
      <c r="AO3344" s="221"/>
      <c r="AP3344" s="221"/>
      <c r="AQ3344" s="219"/>
      <c r="AR3344" s="219"/>
      <c r="AS3344" s="221"/>
      <c r="AT3344" s="221"/>
      <c r="AU3344" s="221"/>
      <c r="AV3344" s="221"/>
      <c r="AW3344" s="221"/>
      <c r="AX3344" s="221"/>
      <c r="AY3344" s="221"/>
      <c r="AZ3344" s="221"/>
    </row>
    <row r="3345" spans="1:52" x14ac:dyDescent="0.15">
      <c r="A3345" s="278"/>
      <c r="B3345" s="274"/>
      <c r="C3345" s="340"/>
      <c r="D3345" s="340"/>
      <c r="E3345" s="341"/>
      <c r="F3345" s="341"/>
      <c r="G3345" s="341"/>
      <c r="H3345" s="341"/>
      <c r="I3345" s="341"/>
      <c r="J3345" s="341"/>
      <c r="AH3345" s="221"/>
      <c r="AI3345" s="221"/>
      <c r="AJ3345" s="221"/>
      <c r="AK3345" s="221"/>
      <c r="AL3345" s="221"/>
      <c r="AM3345" s="221"/>
      <c r="AN3345" s="221"/>
      <c r="AO3345" s="221"/>
      <c r="AP3345" s="221"/>
      <c r="AQ3345" s="219"/>
      <c r="AR3345" s="219"/>
      <c r="AS3345" s="221"/>
      <c r="AT3345" s="221"/>
      <c r="AU3345" s="221"/>
      <c r="AV3345" s="221"/>
      <c r="AW3345" s="221"/>
      <c r="AX3345" s="221"/>
      <c r="AY3345" s="221"/>
      <c r="AZ3345" s="221"/>
    </row>
    <row r="3346" spans="1:52" x14ac:dyDescent="0.15">
      <c r="A3346" s="278"/>
      <c r="B3346" s="274"/>
      <c r="C3346" s="340"/>
      <c r="D3346" s="340"/>
      <c r="E3346" s="341"/>
      <c r="F3346" s="341"/>
      <c r="G3346" s="341"/>
      <c r="H3346" s="341"/>
      <c r="I3346" s="341"/>
      <c r="J3346" s="341"/>
      <c r="AH3346" s="221"/>
      <c r="AI3346" s="221"/>
      <c r="AJ3346" s="221"/>
      <c r="AK3346" s="221"/>
      <c r="AL3346" s="221"/>
      <c r="AM3346" s="221"/>
      <c r="AN3346" s="221"/>
      <c r="AO3346" s="221"/>
      <c r="AP3346" s="221"/>
      <c r="AQ3346" s="219"/>
      <c r="AR3346" s="219"/>
      <c r="AS3346" s="221"/>
      <c r="AT3346" s="221"/>
      <c r="AU3346" s="221"/>
      <c r="AV3346" s="221"/>
      <c r="AW3346" s="221"/>
      <c r="AX3346" s="221"/>
      <c r="AY3346" s="221"/>
      <c r="AZ3346" s="221"/>
    </row>
    <row r="3347" spans="1:52" x14ac:dyDescent="0.15">
      <c r="A3347" s="278"/>
      <c r="B3347" s="274"/>
      <c r="C3347" s="340"/>
      <c r="D3347" s="340"/>
      <c r="E3347" s="341"/>
      <c r="F3347" s="341"/>
      <c r="G3347" s="341"/>
      <c r="H3347" s="341"/>
      <c r="I3347" s="341"/>
      <c r="J3347" s="341"/>
      <c r="AH3347" s="221"/>
      <c r="AI3347" s="221"/>
      <c r="AJ3347" s="221"/>
      <c r="AK3347" s="221"/>
      <c r="AL3347" s="221"/>
      <c r="AM3347" s="221"/>
      <c r="AN3347" s="221"/>
      <c r="AO3347" s="221"/>
      <c r="AP3347" s="221"/>
      <c r="AQ3347" s="219"/>
      <c r="AR3347" s="219"/>
      <c r="AS3347" s="221"/>
      <c r="AT3347" s="221"/>
      <c r="AU3347" s="221"/>
      <c r="AV3347" s="221"/>
      <c r="AW3347" s="221"/>
      <c r="AX3347" s="221"/>
      <c r="AY3347" s="221"/>
      <c r="AZ3347" s="221"/>
    </row>
    <row r="3348" spans="1:52" x14ac:dyDescent="0.15">
      <c r="A3348" s="278"/>
      <c r="B3348" s="274"/>
      <c r="C3348" s="340"/>
      <c r="D3348" s="340"/>
      <c r="E3348" s="341"/>
      <c r="F3348" s="341"/>
      <c r="G3348" s="341"/>
      <c r="H3348" s="341"/>
      <c r="I3348" s="341"/>
      <c r="J3348" s="341"/>
      <c r="AH3348" s="221"/>
      <c r="AI3348" s="221"/>
      <c r="AJ3348" s="221"/>
      <c r="AK3348" s="221"/>
      <c r="AL3348" s="221"/>
      <c r="AM3348" s="221"/>
      <c r="AN3348" s="221"/>
      <c r="AO3348" s="221"/>
      <c r="AP3348" s="221"/>
      <c r="AQ3348" s="219"/>
      <c r="AR3348" s="219"/>
      <c r="AS3348" s="221"/>
      <c r="AT3348" s="221"/>
      <c r="AU3348" s="221"/>
      <c r="AV3348" s="221"/>
      <c r="AW3348" s="221"/>
      <c r="AX3348" s="221"/>
      <c r="AY3348" s="221"/>
      <c r="AZ3348" s="221"/>
    </row>
    <row r="3349" spans="1:52" x14ac:dyDescent="0.15">
      <c r="A3349" s="278"/>
      <c r="B3349" s="274"/>
      <c r="C3349" s="340"/>
      <c r="D3349" s="340"/>
      <c r="E3349" s="341"/>
      <c r="F3349" s="341"/>
      <c r="G3349" s="341"/>
      <c r="H3349" s="341"/>
      <c r="I3349" s="341"/>
      <c r="J3349" s="341"/>
      <c r="AH3349" s="221"/>
      <c r="AI3349" s="221"/>
      <c r="AJ3349" s="221"/>
      <c r="AK3349" s="221"/>
      <c r="AL3349" s="221"/>
      <c r="AM3349" s="221"/>
      <c r="AN3349" s="221"/>
      <c r="AO3349" s="221"/>
      <c r="AP3349" s="221"/>
      <c r="AQ3349" s="219"/>
      <c r="AR3349" s="219"/>
      <c r="AS3349" s="221"/>
      <c r="AT3349" s="221"/>
      <c r="AU3349" s="221"/>
      <c r="AV3349" s="221"/>
      <c r="AW3349" s="221"/>
      <c r="AX3349" s="221"/>
      <c r="AY3349" s="221"/>
      <c r="AZ3349" s="221"/>
    </row>
    <row r="3350" spans="1:52" x14ac:dyDescent="0.15">
      <c r="A3350" s="278"/>
      <c r="B3350" s="274"/>
      <c r="C3350" s="340"/>
      <c r="D3350" s="340"/>
      <c r="E3350" s="341"/>
      <c r="F3350" s="341"/>
      <c r="G3350" s="341"/>
      <c r="H3350" s="341"/>
      <c r="I3350" s="341"/>
      <c r="J3350" s="341"/>
      <c r="AH3350" s="221"/>
      <c r="AI3350" s="221"/>
      <c r="AJ3350" s="221"/>
      <c r="AK3350" s="221"/>
      <c r="AL3350" s="221"/>
      <c r="AM3350" s="221"/>
      <c r="AN3350" s="221"/>
      <c r="AO3350" s="221"/>
      <c r="AP3350" s="221"/>
      <c r="AQ3350" s="219"/>
      <c r="AR3350" s="219"/>
      <c r="AS3350" s="221"/>
      <c r="AT3350" s="221"/>
      <c r="AU3350" s="221"/>
      <c r="AV3350" s="221"/>
      <c r="AW3350" s="221"/>
      <c r="AX3350" s="221"/>
      <c r="AY3350" s="221"/>
      <c r="AZ3350" s="221"/>
    </row>
    <row r="3351" spans="1:52" x14ac:dyDescent="0.15">
      <c r="A3351" s="278"/>
      <c r="B3351" s="274"/>
      <c r="C3351" s="340"/>
      <c r="D3351" s="340"/>
      <c r="E3351" s="341"/>
      <c r="F3351" s="341"/>
      <c r="G3351" s="341"/>
      <c r="H3351" s="341"/>
      <c r="I3351" s="341"/>
      <c r="J3351" s="341"/>
      <c r="AH3351" s="221"/>
      <c r="AI3351" s="221"/>
      <c r="AJ3351" s="221"/>
      <c r="AK3351" s="221"/>
      <c r="AL3351" s="221"/>
      <c r="AM3351" s="221"/>
      <c r="AN3351" s="221"/>
      <c r="AO3351" s="221"/>
      <c r="AP3351" s="221"/>
      <c r="AQ3351" s="219"/>
      <c r="AR3351" s="219"/>
      <c r="AS3351" s="221"/>
      <c r="AT3351" s="221"/>
      <c r="AU3351" s="221"/>
      <c r="AV3351" s="221"/>
      <c r="AW3351" s="221"/>
      <c r="AX3351" s="221"/>
      <c r="AY3351" s="221"/>
      <c r="AZ3351" s="221"/>
    </row>
    <row r="3352" spans="1:52" x14ac:dyDescent="0.15">
      <c r="A3352" s="278"/>
      <c r="B3352" s="274"/>
      <c r="C3352" s="340"/>
      <c r="D3352" s="340"/>
      <c r="E3352" s="341"/>
      <c r="F3352" s="341"/>
      <c r="G3352" s="341"/>
      <c r="H3352" s="341"/>
      <c r="I3352" s="341"/>
      <c r="J3352" s="341"/>
      <c r="AH3352" s="221"/>
      <c r="AI3352" s="221"/>
      <c r="AJ3352" s="221"/>
      <c r="AK3352" s="221"/>
      <c r="AL3352" s="221"/>
      <c r="AM3352" s="221"/>
      <c r="AN3352" s="221"/>
      <c r="AO3352" s="221"/>
      <c r="AP3352" s="221"/>
      <c r="AQ3352" s="219"/>
      <c r="AR3352" s="219"/>
      <c r="AS3352" s="221"/>
      <c r="AT3352" s="221"/>
      <c r="AU3352" s="221"/>
      <c r="AV3352" s="221"/>
      <c r="AW3352" s="221"/>
      <c r="AX3352" s="221"/>
      <c r="AY3352" s="221"/>
      <c r="AZ3352" s="221"/>
    </row>
    <row r="3353" spans="1:52" x14ac:dyDescent="0.15">
      <c r="A3353" s="278"/>
      <c r="B3353" s="274"/>
      <c r="C3353" s="340"/>
      <c r="D3353" s="340"/>
      <c r="E3353" s="341"/>
      <c r="F3353" s="341"/>
      <c r="G3353" s="341"/>
      <c r="H3353" s="341"/>
      <c r="I3353" s="341"/>
      <c r="J3353" s="341"/>
      <c r="AH3353" s="221"/>
      <c r="AI3353" s="221"/>
      <c r="AJ3353" s="221"/>
      <c r="AK3353" s="221"/>
      <c r="AL3353" s="221"/>
      <c r="AM3353" s="221"/>
      <c r="AN3353" s="221"/>
      <c r="AO3353" s="221"/>
      <c r="AP3353" s="221"/>
      <c r="AQ3353" s="219"/>
      <c r="AR3353" s="219"/>
      <c r="AS3353" s="221"/>
      <c r="AT3353" s="221"/>
      <c r="AU3353" s="221"/>
      <c r="AV3353" s="221"/>
      <c r="AW3353" s="221"/>
      <c r="AX3353" s="221"/>
      <c r="AY3353" s="221"/>
      <c r="AZ3353" s="221"/>
    </row>
    <row r="3354" spans="1:52" x14ac:dyDescent="0.15">
      <c r="A3354" s="278"/>
      <c r="B3354" s="274"/>
      <c r="C3354" s="340"/>
      <c r="D3354" s="340"/>
      <c r="E3354" s="341"/>
      <c r="F3354" s="341"/>
      <c r="G3354" s="341"/>
      <c r="H3354" s="341"/>
      <c r="I3354" s="341"/>
      <c r="J3354" s="341"/>
      <c r="AH3354" s="221"/>
      <c r="AI3354" s="221"/>
      <c r="AJ3354" s="221"/>
      <c r="AK3354" s="221"/>
      <c r="AL3354" s="221"/>
      <c r="AM3354" s="221"/>
      <c r="AN3354" s="221"/>
      <c r="AO3354" s="221"/>
      <c r="AP3354" s="221"/>
      <c r="AQ3354" s="219"/>
      <c r="AR3354" s="219"/>
      <c r="AS3354" s="221"/>
      <c r="AT3354" s="221"/>
      <c r="AU3354" s="221"/>
      <c r="AV3354" s="221"/>
      <c r="AW3354" s="221"/>
      <c r="AX3354" s="221"/>
      <c r="AY3354" s="221"/>
      <c r="AZ3354" s="221"/>
    </row>
    <row r="3355" spans="1:52" x14ac:dyDescent="0.15">
      <c r="A3355" s="278"/>
      <c r="B3355" s="274"/>
      <c r="C3355" s="340"/>
      <c r="D3355" s="340"/>
      <c r="E3355" s="341"/>
      <c r="F3355" s="341"/>
      <c r="G3355" s="341"/>
      <c r="H3355" s="341"/>
      <c r="I3355" s="341"/>
      <c r="J3355" s="341"/>
      <c r="AH3355" s="221"/>
      <c r="AI3355" s="221"/>
      <c r="AJ3355" s="221"/>
      <c r="AK3355" s="221"/>
      <c r="AL3355" s="221"/>
      <c r="AM3355" s="221"/>
      <c r="AN3355" s="221"/>
      <c r="AO3355" s="221"/>
      <c r="AP3355" s="221"/>
      <c r="AQ3355" s="219"/>
      <c r="AR3355" s="219"/>
      <c r="AS3355" s="221"/>
      <c r="AT3355" s="221"/>
      <c r="AU3355" s="221"/>
      <c r="AV3355" s="221"/>
      <c r="AW3355" s="221"/>
      <c r="AX3355" s="221"/>
      <c r="AY3355" s="221"/>
      <c r="AZ3355" s="221"/>
    </row>
    <row r="3356" spans="1:52" x14ac:dyDescent="0.15">
      <c r="A3356" s="278"/>
      <c r="B3356" s="274"/>
      <c r="C3356" s="340"/>
      <c r="D3356" s="340"/>
      <c r="E3356" s="341"/>
      <c r="F3356" s="341"/>
      <c r="G3356" s="341"/>
      <c r="H3356" s="341"/>
      <c r="I3356" s="341"/>
      <c r="J3356" s="341"/>
      <c r="AH3356" s="221"/>
      <c r="AI3356" s="221"/>
      <c r="AJ3356" s="221"/>
      <c r="AK3356" s="221"/>
      <c r="AL3356" s="221"/>
      <c r="AM3356" s="221"/>
      <c r="AN3356" s="221"/>
      <c r="AO3356" s="221"/>
      <c r="AP3356" s="221"/>
      <c r="AQ3356" s="219"/>
      <c r="AR3356" s="219"/>
      <c r="AS3356" s="221"/>
      <c r="AT3356" s="221"/>
      <c r="AU3356" s="221"/>
      <c r="AV3356" s="221"/>
      <c r="AW3356" s="221"/>
      <c r="AX3356" s="221"/>
      <c r="AY3356" s="221"/>
      <c r="AZ3356" s="221"/>
    </row>
    <row r="3357" spans="1:52" x14ac:dyDescent="0.15">
      <c r="A3357" s="278"/>
      <c r="B3357" s="274"/>
      <c r="C3357" s="340"/>
      <c r="D3357" s="340"/>
      <c r="E3357" s="341"/>
      <c r="F3357" s="341"/>
      <c r="G3357" s="341"/>
      <c r="H3357" s="341"/>
      <c r="I3357" s="341"/>
      <c r="J3357" s="341"/>
      <c r="AH3357" s="221"/>
      <c r="AI3357" s="221"/>
      <c r="AJ3357" s="221"/>
      <c r="AK3357" s="221"/>
      <c r="AL3357" s="221"/>
      <c r="AM3357" s="221"/>
      <c r="AN3357" s="221"/>
      <c r="AO3357" s="221"/>
      <c r="AP3357" s="221"/>
      <c r="AQ3357" s="219"/>
      <c r="AR3357" s="219"/>
      <c r="AS3357" s="221"/>
      <c r="AT3357" s="221"/>
      <c r="AU3357" s="221"/>
      <c r="AV3357" s="221"/>
      <c r="AW3357" s="221"/>
      <c r="AX3357" s="221"/>
      <c r="AY3357" s="221"/>
      <c r="AZ3357" s="221"/>
    </row>
    <row r="3358" spans="1:52" x14ac:dyDescent="0.15">
      <c r="A3358" s="278"/>
      <c r="B3358" s="274"/>
      <c r="C3358" s="340"/>
      <c r="D3358" s="340"/>
      <c r="E3358" s="341"/>
      <c r="F3358" s="341"/>
      <c r="G3358" s="341"/>
      <c r="H3358" s="341"/>
      <c r="I3358" s="341"/>
      <c r="J3358" s="341"/>
      <c r="AH3358" s="221"/>
      <c r="AI3358" s="221"/>
      <c r="AJ3358" s="221"/>
      <c r="AK3358" s="221"/>
      <c r="AL3358" s="221"/>
      <c r="AM3358" s="221"/>
      <c r="AN3358" s="221"/>
      <c r="AO3358" s="221"/>
      <c r="AP3358" s="221"/>
      <c r="AQ3358" s="219"/>
      <c r="AR3358" s="219"/>
      <c r="AS3358" s="221"/>
      <c r="AT3358" s="221"/>
      <c r="AU3358" s="221"/>
      <c r="AV3358" s="221"/>
      <c r="AW3358" s="221"/>
      <c r="AX3358" s="221"/>
      <c r="AY3358" s="221"/>
      <c r="AZ3358" s="221"/>
    </row>
    <row r="3359" spans="1:52" x14ac:dyDescent="0.15">
      <c r="A3359" s="278"/>
      <c r="B3359" s="274"/>
      <c r="C3359" s="340"/>
      <c r="D3359" s="340"/>
      <c r="E3359" s="341"/>
      <c r="F3359" s="341"/>
      <c r="G3359" s="341"/>
      <c r="H3359" s="341"/>
      <c r="I3359" s="341"/>
      <c r="J3359" s="341"/>
      <c r="AH3359" s="221"/>
      <c r="AI3359" s="221"/>
      <c r="AJ3359" s="221"/>
      <c r="AK3359" s="221"/>
      <c r="AL3359" s="221"/>
      <c r="AM3359" s="221"/>
      <c r="AN3359" s="221"/>
      <c r="AO3359" s="221"/>
      <c r="AP3359" s="221"/>
      <c r="AQ3359" s="219"/>
      <c r="AR3359" s="219"/>
      <c r="AS3359" s="221"/>
      <c r="AT3359" s="221"/>
      <c r="AU3359" s="221"/>
      <c r="AV3359" s="221"/>
      <c r="AW3359" s="221"/>
      <c r="AX3359" s="221"/>
      <c r="AY3359" s="221"/>
      <c r="AZ3359" s="221"/>
    </row>
    <row r="3360" spans="1:52" x14ac:dyDescent="0.15">
      <c r="A3360" s="278"/>
      <c r="B3360" s="274"/>
      <c r="C3360" s="340"/>
      <c r="D3360" s="340"/>
      <c r="E3360" s="341"/>
      <c r="F3360" s="341"/>
      <c r="G3360" s="341"/>
      <c r="H3360" s="341"/>
      <c r="I3360" s="341"/>
      <c r="J3360" s="341"/>
      <c r="AH3360" s="221"/>
      <c r="AI3360" s="221"/>
      <c r="AJ3360" s="221"/>
      <c r="AK3360" s="221"/>
      <c r="AL3360" s="221"/>
      <c r="AM3360" s="221"/>
      <c r="AN3360" s="221"/>
      <c r="AO3360" s="221"/>
      <c r="AP3360" s="221"/>
      <c r="AQ3360" s="219"/>
      <c r="AR3360" s="219"/>
      <c r="AS3360" s="221"/>
      <c r="AT3360" s="221"/>
      <c r="AU3360" s="221"/>
      <c r="AV3360" s="221"/>
      <c r="AW3360" s="221"/>
      <c r="AX3360" s="221"/>
      <c r="AY3360" s="221"/>
      <c r="AZ3360" s="221"/>
    </row>
    <row r="3361" spans="1:52" x14ac:dyDescent="0.15">
      <c r="A3361" s="278"/>
      <c r="B3361" s="274"/>
      <c r="C3361" s="340"/>
      <c r="D3361" s="340"/>
      <c r="E3361" s="341"/>
      <c r="F3361" s="341"/>
      <c r="G3361" s="341"/>
      <c r="H3361" s="341"/>
      <c r="I3361" s="341"/>
      <c r="J3361" s="341"/>
      <c r="AH3361" s="221"/>
      <c r="AI3361" s="221"/>
      <c r="AJ3361" s="221"/>
      <c r="AK3361" s="221"/>
      <c r="AL3361" s="221"/>
      <c r="AM3361" s="221"/>
      <c r="AN3361" s="221"/>
      <c r="AO3361" s="221"/>
      <c r="AP3361" s="221"/>
      <c r="AQ3361" s="219"/>
      <c r="AR3361" s="219"/>
      <c r="AS3361" s="221"/>
      <c r="AT3361" s="221"/>
      <c r="AU3361" s="221"/>
      <c r="AV3361" s="221"/>
      <c r="AW3361" s="221"/>
      <c r="AX3361" s="221"/>
      <c r="AY3361" s="221"/>
      <c r="AZ3361" s="221"/>
    </row>
    <row r="3362" spans="1:52" x14ac:dyDescent="0.15">
      <c r="A3362" s="278"/>
      <c r="B3362" s="274"/>
      <c r="C3362" s="340"/>
      <c r="D3362" s="340"/>
      <c r="E3362" s="341"/>
      <c r="F3362" s="341"/>
      <c r="G3362" s="341"/>
      <c r="H3362" s="341"/>
      <c r="I3362" s="341"/>
      <c r="J3362" s="341"/>
      <c r="AH3362" s="221"/>
      <c r="AI3362" s="221"/>
      <c r="AJ3362" s="221"/>
      <c r="AK3362" s="221"/>
      <c r="AL3362" s="221"/>
      <c r="AM3362" s="221"/>
      <c r="AN3362" s="221"/>
      <c r="AO3362" s="221"/>
      <c r="AP3362" s="221"/>
      <c r="AQ3362" s="219"/>
      <c r="AR3362" s="219"/>
      <c r="AS3362" s="221"/>
      <c r="AT3362" s="221"/>
      <c r="AU3362" s="221"/>
      <c r="AV3362" s="221"/>
      <c r="AW3362" s="221"/>
      <c r="AX3362" s="221"/>
      <c r="AY3362" s="221"/>
      <c r="AZ3362" s="221"/>
    </row>
    <row r="3363" spans="1:52" x14ac:dyDescent="0.15">
      <c r="A3363" s="278"/>
      <c r="B3363" s="274"/>
      <c r="C3363" s="340"/>
      <c r="D3363" s="340"/>
      <c r="E3363" s="341"/>
      <c r="F3363" s="341"/>
      <c r="G3363" s="341"/>
      <c r="H3363" s="341"/>
      <c r="I3363" s="341"/>
      <c r="J3363" s="341"/>
      <c r="AH3363" s="221"/>
      <c r="AI3363" s="221"/>
      <c r="AJ3363" s="221"/>
      <c r="AK3363" s="221"/>
      <c r="AL3363" s="221"/>
      <c r="AM3363" s="221"/>
      <c r="AN3363" s="221"/>
      <c r="AO3363" s="221"/>
      <c r="AP3363" s="221"/>
      <c r="AQ3363" s="219"/>
      <c r="AR3363" s="219"/>
      <c r="AS3363" s="221"/>
      <c r="AT3363" s="221"/>
      <c r="AU3363" s="221"/>
      <c r="AV3363" s="221"/>
      <c r="AW3363" s="221"/>
      <c r="AX3363" s="221"/>
      <c r="AY3363" s="221"/>
      <c r="AZ3363" s="221"/>
    </row>
    <row r="3364" spans="1:52" x14ac:dyDescent="0.15">
      <c r="A3364" s="278"/>
      <c r="B3364" s="274"/>
      <c r="C3364" s="340"/>
      <c r="D3364" s="340"/>
      <c r="E3364" s="341"/>
      <c r="F3364" s="341"/>
      <c r="G3364" s="341"/>
      <c r="H3364" s="341"/>
      <c r="I3364" s="341"/>
      <c r="J3364" s="341"/>
      <c r="AH3364" s="221"/>
      <c r="AI3364" s="221"/>
      <c r="AJ3364" s="221"/>
      <c r="AK3364" s="221"/>
      <c r="AL3364" s="221"/>
      <c r="AM3364" s="221"/>
      <c r="AN3364" s="221"/>
      <c r="AO3364" s="221"/>
      <c r="AP3364" s="221"/>
      <c r="AQ3364" s="219"/>
      <c r="AR3364" s="219"/>
      <c r="AS3364" s="221"/>
      <c r="AT3364" s="221"/>
      <c r="AU3364" s="221"/>
      <c r="AV3364" s="221"/>
      <c r="AW3364" s="221"/>
      <c r="AX3364" s="221"/>
      <c r="AY3364" s="221"/>
      <c r="AZ3364" s="221"/>
    </row>
    <row r="3365" spans="1:52" x14ac:dyDescent="0.15">
      <c r="A3365" s="278"/>
      <c r="B3365" s="274"/>
      <c r="C3365" s="340"/>
      <c r="D3365" s="340"/>
      <c r="E3365" s="341"/>
      <c r="F3365" s="341"/>
      <c r="G3365" s="341"/>
      <c r="H3365" s="341"/>
      <c r="I3365" s="341"/>
      <c r="J3365" s="341"/>
      <c r="AH3365" s="221"/>
      <c r="AI3365" s="221"/>
      <c r="AJ3365" s="221"/>
      <c r="AK3365" s="221"/>
      <c r="AL3365" s="221"/>
      <c r="AM3365" s="221"/>
      <c r="AN3365" s="221"/>
      <c r="AO3365" s="221"/>
      <c r="AP3365" s="221"/>
      <c r="AQ3365" s="219"/>
      <c r="AR3365" s="219"/>
      <c r="AS3365" s="221"/>
      <c r="AT3365" s="221"/>
      <c r="AU3365" s="221"/>
      <c r="AV3365" s="221"/>
      <c r="AW3365" s="221"/>
      <c r="AX3365" s="221"/>
      <c r="AY3365" s="221"/>
      <c r="AZ3365" s="221"/>
    </row>
    <row r="3366" spans="1:52" x14ac:dyDescent="0.15">
      <c r="A3366" s="278"/>
      <c r="B3366" s="274"/>
      <c r="C3366" s="340"/>
      <c r="D3366" s="340"/>
      <c r="E3366" s="341"/>
      <c r="F3366" s="341"/>
      <c r="G3366" s="341"/>
      <c r="H3366" s="341"/>
      <c r="I3366" s="341"/>
      <c r="J3366" s="341"/>
      <c r="AH3366" s="221"/>
      <c r="AI3366" s="221"/>
      <c r="AJ3366" s="221"/>
      <c r="AK3366" s="221"/>
      <c r="AL3366" s="221"/>
      <c r="AM3366" s="221"/>
      <c r="AN3366" s="221"/>
      <c r="AO3366" s="221"/>
      <c r="AP3366" s="221"/>
      <c r="AQ3366" s="219"/>
      <c r="AR3366" s="219"/>
      <c r="AS3366" s="221"/>
      <c r="AT3366" s="221"/>
      <c r="AU3366" s="221"/>
      <c r="AV3366" s="221"/>
      <c r="AW3366" s="221"/>
      <c r="AX3366" s="221"/>
      <c r="AY3366" s="221"/>
      <c r="AZ3366" s="221"/>
    </row>
    <row r="3367" spans="1:52" x14ac:dyDescent="0.15">
      <c r="A3367" s="278"/>
      <c r="B3367" s="274"/>
      <c r="C3367" s="340"/>
      <c r="D3367" s="340"/>
      <c r="E3367" s="341"/>
      <c r="F3367" s="341"/>
      <c r="G3367" s="341"/>
      <c r="H3367" s="341"/>
      <c r="I3367" s="341"/>
      <c r="J3367" s="341"/>
      <c r="AH3367" s="221"/>
      <c r="AI3367" s="221"/>
      <c r="AJ3367" s="221"/>
      <c r="AK3367" s="221"/>
      <c r="AL3367" s="221"/>
      <c r="AM3367" s="221"/>
      <c r="AN3367" s="221"/>
      <c r="AO3367" s="221"/>
      <c r="AP3367" s="221"/>
      <c r="AQ3367" s="219"/>
      <c r="AR3367" s="219"/>
      <c r="AS3367" s="221"/>
      <c r="AT3367" s="221"/>
      <c r="AU3367" s="221"/>
      <c r="AV3367" s="221"/>
      <c r="AW3367" s="221"/>
      <c r="AX3367" s="221"/>
      <c r="AY3367" s="221"/>
      <c r="AZ3367" s="221"/>
    </row>
    <row r="3368" spans="1:52" x14ac:dyDescent="0.15">
      <c r="A3368" s="278"/>
      <c r="B3368" s="274"/>
      <c r="C3368" s="340"/>
      <c r="D3368" s="340"/>
      <c r="E3368" s="341"/>
      <c r="F3368" s="341"/>
      <c r="G3368" s="341"/>
      <c r="H3368" s="341"/>
      <c r="I3368" s="341"/>
      <c r="J3368" s="341"/>
      <c r="AH3368" s="221"/>
      <c r="AI3368" s="221"/>
      <c r="AJ3368" s="221"/>
      <c r="AK3368" s="221"/>
      <c r="AL3368" s="221"/>
      <c r="AM3368" s="221"/>
      <c r="AN3368" s="221"/>
      <c r="AO3368" s="221"/>
      <c r="AP3368" s="221"/>
      <c r="AQ3368" s="219"/>
      <c r="AR3368" s="219"/>
      <c r="AS3368" s="221"/>
      <c r="AT3368" s="221"/>
      <c r="AU3368" s="221"/>
      <c r="AV3368" s="221"/>
      <c r="AW3368" s="221"/>
      <c r="AX3368" s="221"/>
      <c r="AY3368" s="221"/>
      <c r="AZ3368" s="221"/>
    </row>
    <row r="3369" spans="1:52" x14ac:dyDescent="0.15">
      <c r="A3369" s="278"/>
      <c r="B3369" s="274"/>
      <c r="C3369" s="340"/>
      <c r="D3369" s="340"/>
      <c r="E3369" s="341"/>
      <c r="F3369" s="341"/>
      <c r="G3369" s="341"/>
      <c r="H3369" s="341"/>
      <c r="I3369" s="341"/>
      <c r="J3369" s="341"/>
      <c r="AH3369" s="221"/>
      <c r="AI3369" s="221"/>
      <c r="AJ3369" s="221"/>
      <c r="AK3369" s="221"/>
      <c r="AL3369" s="221"/>
      <c r="AM3369" s="221"/>
      <c r="AN3369" s="221"/>
      <c r="AO3369" s="221"/>
      <c r="AP3369" s="221"/>
      <c r="AQ3369" s="219"/>
      <c r="AR3369" s="219"/>
      <c r="AS3369" s="221"/>
      <c r="AT3369" s="221"/>
      <c r="AU3369" s="221"/>
      <c r="AV3369" s="221"/>
      <c r="AW3369" s="221"/>
      <c r="AX3369" s="221"/>
      <c r="AY3369" s="221"/>
      <c r="AZ3369" s="221"/>
    </row>
    <row r="3370" spans="1:52" x14ac:dyDescent="0.15">
      <c r="A3370" s="278"/>
      <c r="B3370" s="274"/>
      <c r="C3370" s="340"/>
      <c r="D3370" s="340"/>
      <c r="E3370" s="341"/>
      <c r="F3370" s="341"/>
      <c r="G3370" s="341"/>
      <c r="H3370" s="341"/>
      <c r="I3370" s="341"/>
      <c r="J3370" s="341"/>
      <c r="AH3370" s="221"/>
      <c r="AI3370" s="221"/>
      <c r="AJ3370" s="221"/>
      <c r="AK3370" s="221"/>
      <c r="AL3370" s="221"/>
      <c r="AM3370" s="221"/>
      <c r="AN3370" s="221"/>
      <c r="AO3370" s="221"/>
      <c r="AP3370" s="221"/>
      <c r="AQ3370" s="219"/>
      <c r="AR3370" s="219"/>
      <c r="AS3370" s="221"/>
      <c r="AT3370" s="221"/>
      <c r="AU3370" s="221"/>
      <c r="AV3370" s="221"/>
      <c r="AW3370" s="221"/>
      <c r="AX3370" s="221"/>
      <c r="AY3370" s="221"/>
      <c r="AZ3370" s="221"/>
    </row>
    <row r="3371" spans="1:52" x14ac:dyDescent="0.15">
      <c r="A3371" s="278"/>
      <c r="B3371" s="274"/>
      <c r="C3371" s="340"/>
      <c r="D3371" s="340"/>
      <c r="E3371" s="341"/>
      <c r="F3371" s="341"/>
      <c r="G3371" s="341"/>
      <c r="H3371" s="341"/>
      <c r="I3371" s="341"/>
      <c r="J3371" s="341"/>
      <c r="AH3371" s="221"/>
      <c r="AI3371" s="221"/>
      <c r="AJ3371" s="221"/>
      <c r="AK3371" s="221"/>
      <c r="AL3371" s="221"/>
      <c r="AM3371" s="221"/>
      <c r="AN3371" s="221"/>
      <c r="AO3371" s="221"/>
      <c r="AP3371" s="221"/>
      <c r="AQ3371" s="219"/>
      <c r="AR3371" s="219"/>
      <c r="AS3371" s="221"/>
      <c r="AT3371" s="221"/>
      <c r="AU3371" s="221"/>
      <c r="AV3371" s="221"/>
      <c r="AW3371" s="221"/>
      <c r="AX3371" s="221"/>
      <c r="AY3371" s="221"/>
      <c r="AZ3371" s="221"/>
    </row>
    <row r="3372" spans="1:52" x14ac:dyDescent="0.15">
      <c r="A3372" s="278"/>
      <c r="B3372" s="274"/>
      <c r="C3372" s="340"/>
      <c r="D3372" s="340"/>
      <c r="E3372" s="341"/>
      <c r="F3372" s="341"/>
      <c r="G3372" s="341"/>
      <c r="H3372" s="341"/>
      <c r="I3372" s="341"/>
      <c r="J3372" s="341"/>
      <c r="AH3372" s="221"/>
      <c r="AI3372" s="221"/>
      <c r="AJ3372" s="221"/>
      <c r="AK3372" s="221"/>
      <c r="AL3372" s="221"/>
      <c r="AM3372" s="221"/>
      <c r="AN3372" s="221"/>
      <c r="AO3372" s="221"/>
      <c r="AP3372" s="221"/>
      <c r="AQ3372" s="219"/>
      <c r="AR3372" s="219"/>
      <c r="AS3372" s="221"/>
      <c r="AT3372" s="221"/>
      <c r="AU3372" s="221"/>
      <c r="AV3372" s="221"/>
      <c r="AW3372" s="221"/>
      <c r="AX3372" s="221"/>
      <c r="AY3372" s="221"/>
      <c r="AZ3372" s="221"/>
    </row>
    <row r="3373" spans="1:52" x14ac:dyDescent="0.15">
      <c r="A3373" s="278"/>
      <c r="B3373" s="274"/>
      <c r="C3373" s="340"/>
      <c r="D3373" s="340"/>
      <c r="E3373" s="341"/>
      <c r="F3373" s="341"/>
      <c r="G3373" s="341"/>
      <c r="H3373" s="341"/>
      <c r="I3373" s="341"/>
      <c r="J3373" s="341"/>
      <c r="AH3373" s="221"/>
      <c r="AI3373" s="221"/>
      <c r="AJ3373" s="221"/>
      <c r="AK3373" s="221"/>
      <c r="AL3373" s="221"/>
      <c r="AM3373" s="221"/>
      <c r="AN3373" s="221"/>
      <c r="AO3373" s="221"/>
      <c r="AP3373" s="221"/>
      <c r="AQ3373" s="219"/>
      <c r="AR3373" s="219"/>
      <c r="AS3373" s="221"/>
      <c r="AT3373" s="221"/>
      <c r="AU3373" s="221"/>
      <c r="AV3373" s="221"/>
      <c r="AW3373" s="221"/>
      <c r="AX3373" s="221"/>
      <c r="AY3373" s="221"/>
      <c r="AZ3373" s="221"/>
    </row>
    <row r="3374" spans="1:52" x14ac:dyDescent="0.15">
      <c r="A3374" s="278"/>
      <c r="B3374" s="274"/>
      <c r="C3374" s="340"/>
      <c r="D3374" s="340"/>
      <c r="E3374" s="341"/>
      <c r="F3374" s="341"/>
      <c r="G3374" s="341"/>
      <c r="H3374" s="341"/>
      <c r="I3374" s="341"/>
      <c r="J3374" s="341"/>
      <c r="AH3374" s="221"/>
      <c r="AI3374" s="221"/>
      <c r="AJ3374" s="221"/>
      <c r="AK3374" s="221"/>
      <c r="AL3374" s="221"/>
      <c r="AM3374" s="221"/>
      <c r="AN3374" s="221"/>
      <c r="AO3374" s="221"/>
      <c r="AP3374" s="221"/>
      <c r="AQ3374" s="219"/>
      <c r="AR3374" s="219"/>
      <c r="AS3374" s="221"/>
      <c r="AT3374" s="221"/>
      <c r="AU3374" s="221"/>
      <c r="AV3374" s="221"/>
      <c r="AW3374" s="221"/>
      <c r="AX3374" s="221"/>
      <c r="AY3374" s="221"/>
      <c r="AZ3374" s="221"/>
    </row>
    <row r="3375" spans="1:52" x14ac:dyDescent="0.15">
      <c r="A3375" s="278"/>
      <c r="B3375" s="274"/>
      <c r="C3375" s="340"/>
      <c r="D3375" s="340"/>
      <c r="E3375" s="341"/>
      <c r="F3375" s="341"/>
      <c r="G3375" s="341"/>
      <c r="H3375" s="341"/>
      <c r="I3375" s="341"/>
      <c r="J3375" s="341"/>
      <c r="AH3375" s="221"/>
      <c r="AI3375" s="221"/>
      <c r="AJ3375" s="221"/>
      <c r="AK3375" s="221"/>
      <c r="AL3375" s="221"/>
      <c r="AM3375" s="221"/>
      <c r="AN3375" s="221"/>
      <c r="AO3375" s="221"/>
      <c r="AP3375" s="221"/>
      <c r="AQ3375" s="219"/>
      <c r="AR3375" s="219"/>
      <c r="AS3375" s="221"/>
      <c r="AT3375" s="221"/>
      <c r="AU3375" s="221"/>
      <c r="AV3375" s="221"/>
      <c r="AW3375" s="221"/>
      <c r="AX3375" s="221"/>
      <c r="AY3375" s="221"/>
      <c r="AZ3375" s="221"/>
    </row>
    <row r="3376" spans="1:52" x14ac:dyDescent="0.15">
      <c r="A3376" s="278"/>
      <c r="B3376" s="274"/>
      <c r="C3376" s="340"/>
      <c r="D3376" s="340"/>
      <c r="E3376" s="341"/>
      <c r="F3376" s="341"/>
      <c r="G3376" s="341"/>
      <c r="H3376" s="341"/>
      <c r="I3376" s="341"/>
      <c r="J3376" s="341"/>
      <c r="AH3376" s="221"/>
      <c r="AI3376" s="221"/>
      <c r="AJ3376" s="221"/>
      <c r="AK3376" s="221"/>
      <c r="AL3376" s="221"/>
      <c r="AM3376" s="221"/>
      <c r="AN3376" s="221"/>
      <c r="AO3376" s="221"/>
      <c r="AP3376" s="221"/>
      <c r="AQ3376" s="219"/>
      <c r="AR3376" s="219"/>
      <c r="AS3376" s="221"/>
      <c r="AT3376" s="221"/>
      <c r="AU3376" s="221"/>
      <c r="AV3376" s="221"/>
      <c r="AW3376" s="221"/>
      <c r="AX3376" s="221"/>
      <c r="AY3376" s="221"/>
      <c r="AZ3376" s="221"/>
    </row>
    <row r="3377" spans="1:52" x14ac:dyDescent="0.15">
      <c r="A3377" s="278"/>
      <c r="B3377" s="274"/>
      <c r="C3377" s="340"/>
      <c r="D3377" s="340"/>
      <c r="E3377" s="341"/>
      <c r="F3377" s="341"/>
      <c r="G3377" s="341"/>
      <c r="H3377" s="341"/>
      <c r="I3377" s="341"/>
      <c r="J3377" s="341"/>
      <c r="AH3377" s="221"/>
      <c r="AI3377" s="221"/>
      <c r="AJ3377" s="221"/>
      <c r="AK3377" s="221"/>
      <c r="AL3377" s="221"/>
      <c r="AM3377" s="221"/>
      <c r="AN3377" s="221"/>
      <c r="AO3377" s="221"/>
      <c r="AP3377" s="221"/>
      <c r="AQ3377" s="219"/>
      <c r="AR3377" s="219"/>
      <c r="AS3377" s="221"/>
      <c r="AT3377" s="221"/>
      <c r="AU3377" s="221"/>
      <c r="AV3377" s="221"/>
      <c r="AW3377" s="221"/>
      <c r="AX3377" s="221"/>
      <c r="AY3377" s="221"/>
      <c r="AZ3377" s="221"/>
    </row>
    <row r="3378" spans="1:52" x14ac:dyDescent="0.15">
      <c r="A3378" s="278"/>
      <c r="B3378" s="274"/>
      <c r="C3378" s="340"/>
      <c r="D3378" s="340"/>
      <c r="E3378" s="341"/>
      <c r="F3378" s="341"/>
      <c r="G3378" s="341"/>
      <c r="H3378" s="341"/>
      <c r="I3378" s="341"/>
      <c r="J3378" s="341"/>
      <c r="AH3378" s="221"/>
      <c r="AI3378" s="221"/>
      <c r="AJ3378" s="221"/>
      <c r="AK3378" s="221"/>
      <c r="AL3378" s="221"/>
      <c r="AM3378" s="221"/>
      <c r="AN3378" s="221"/>
      <c r="AO3378" s="221"/>
      <c r="AP3378" s="221"/>
      <c r="AQ3378" s="219"/>
      <c r="AR3378" s="219"/>
      <c r="AS3378" s="221"/>
      <c r="AT3378" s="221"/>
      <c r="AU3378" s="221"/>
      <c r="AV3378" s="221"/>
      <c r="AW3378" s="221"/>
      <c r="AX3378" s="221"/>
      <c r="AY3378" s="221"/>
      <c r="AZ3378" s="221"/>
    </row>
    <row r="3379" spans="1:52" x14ac:dyDescent="0.15">
      <c r="A3379" s="278"/>
      <c r="B3379" s="274"/>
      <c r="C3379" s="340"/>
      <c r="D3379" s="340"/>
      <c r="E3379" s="341"/>
      <c r="F3379" s="341"/>
      <c r="G3379" s="341"/>
      <c r="H3379" s="341"/>
      <c r="I3379" s="341"/>
      <c r="J3379" s="341"/>
      <c r="AH3379" s="221"/>
      <c r="AI3379" s="221"/>
      <c r="AJ3379" s="221"/>
      <c r="AK3379" s="221"/>
      <c r="AL3379" s="221"/>
      <c r="AM3379" s="221"/>
      <c r="AN3379" s="221"/>
      <c r="AO3379" s="221"/>
      <c r="AP3379" s="221"/>
      <c r="AQ3379" s="219"/>
      <c r="AR3379" s="219"/>
      <c r="AS3379" s="221"/>
      <c r="AT3379" s="221"/>
      <c r="AU3379" s="221"/>
      <c r="AV3379" s="221"/>
      <c r="AW3379" s="221"/>
      <c r="AX3379" s="221"/>
      <c r="AY3379" s="221"/>
      <c r="AZ3379" s="221"/>
    </row>
    <row r="3380" spans="1:52" x14ac:dyDescent="0.15">
      <c r="A3380" s="278"/>
      <c r="B3380" s="274"/>
      <c r="C3380" s="340"/>
      <c r="D3380" s="340"/>
      <c r="E3380" s="341"/>
      <c r="F3380" s="341"/>
      <c r="G3380" s="341"/>
      <c r="H3380" s="341"/>
      <c r="I3380" s="341"/>
      <c r="J3380" s="341"/>
      <c r="AH3380" s="221"/>
      <c r="AI3380" s="221"/>
      <c r="AJ3380" s="221"/>
      <c r="AK3380" s="221"/>
      <c r="AL3380" s="221"/>
      <c r="AM3380" s="221"/>
      <c r="AN3380" s="221"/>
      <c r="AO3380" s="221"/>
      <c r="AP3380" s="221"/>
      <c r="AQ3380" s="219"/>
      <c r="AR3380" s="219"/>
      <c r="AS3380" s="221"/>
      <c r="AT3380" s="221"/>
      <c r="AU3380" s="221"/>
      <c r="AV3380" s="221"/>
      <c r="AW3380" s="221"/>
      <c r="AX3380" s="221"/>
      <c r="AY3380" s="221"/>
      <c r="AZ3380" s="221"/>
    </row>
    <row r="3381" spans="1:52" x14ac:dyDescent="0.15">
      <c r="A3381" s="278"/>
      <c r="B3381" s="274"/>
      <c r="C3381" s="340"/>
      <c r="D3381" s="340"/>
      <c r="E3381" s="341"/>
      <c r="F3381" s="341"/>
      <c r="G3381" s="341"/>
      <c r="H3381" s="341"/>
      <c r="I3381" s="341"/>
      <c r="J3381" s="341"/>
      <c r="AH3381" s="221"/>
      <c r="AI3381" s="221"/>
      <c r="AJ3381" s="221"/>
      <c r="AK3381" s="221"/>
      <c r="AL3381" s="221"/>
      <c r="AM3381" s="221"/>
      <c r="AN3381" s="221"/>
      <c r="AO3381" s="221"/>
      <c r="AP3381" s="221"/>
      <c r="AQ3381" s="219"/>
      <c r="AR3381" s="219"/>
      <c r="AS3381" s="221"/>
      <c r="AT3381" s="221"/>
      <c r="AU3381" s="221"/>
      <c r="AV3381" s="221"/>
      <c r="AW3381" s="221"/>
      <c r="AX3381" s="221"/>
      <c r="AY3381" s="221"/>
      <c r="AZ3381" s="221"/>
    </row>
    <row r="3382" spans="1:52" x14ac:dyDescent="0.15">
      <c r="A3382" s="278"/>
      <c r="B3382" s="274"/>
      <c r="C3382" s="340"/>
      <c r="D3382" s="340"/>
      <c r="E3382" s="341"/>
      <c r="F3382" s="341"/>
      <c r="G3382" s="341"/>
      <c r="H3382" s="341"/>
      <c r="I3382" s="341"/>
      <c r="J3382" s="341"/>
      <c r="AH3382" s="221"/>
      <c r="AI3382" s="221"/>
      <c r="AJ3382" s="221"/>
      <c r="AK3382" s="221"/>
      <c r="AL3382" s="221"/>
      <c r="AM3382" s="221"/>
      <c r="AN3382" s="221"/>
      <c r="AO3382" s="221"/>
      <c r="AP3382" s="221"/>
      <c r="AQ3382" s="219"/>
      <c r="AR3382" s="219"/>
      <c r="AS3382" s="221"/>
      <c r="AT3382" s="221"/>
      <c r="AU3382" s="221"/>
      <c r="AV3382" s="221"/>
      <c r="AW3382" s="221"/>
      <c r="AX3382" s="221"/>
      <c r="AY3382" s="221"/>
      <c r="AZ3382" s="221"/>
    </row>
    <row r="3383" spans="1:52" x14ac:dyDescent="0.15">
      <c r="A3383" s="278"/>
      <c r="B3383" s="274"/>
      <c r="C3383" s="340"/>
      <c r="D3383" s="340"/>
      <c r="E3383" s="341"/>
      <c r="F3383" s="341"/>
      <c r="G3383" s="341"/>
      <c r="H3383" s="341"/>
      <c r="I3383" s="341"/>
      <c r="J3383" s="341"/>
      <c r="AH3383" s="221"/>
      <c r="AI3383" s="221"/>
      <c r="AJ3383" s="221"/>
      <c r="AK3383" s="221"/>
      <c r="AL3383" s="221"/>
      <c r="AM3383" s="221"/>
      <c r="AN3383" s="221"/>
      <c r="AO3383" s="221"/>
      <c r="AP3383" s="221"/>
      <c r="AQ3383" s="219"/>
      <c r="AR3383" s="219"/>
      <c r="AS3383" s="221"/>
      <c r="AT3383" s="221"/>
      <c r="AU3383" s="221"/>
      <c r="AV3383" s="221"/>
      <c r="AW3383" s="221"/>
      <c r="AX3383" s="221"/>
      <c r="AY3383" s="221"/>
      <c r="AZ3383" s="221"/>
    </row>
    <row r="3384" spans="1:52" x14ac:dyDescent="0.15">
      <c r="A3384" s="278"/>
      <c r="B3384" s="274"/>
      <c r="C3384" s="340"/>
      <c r="D3384" s="340"/>
      <c r="E3384" s="341"/>
      <c r="F3384" s="341"/>
      <c r="G3384" s="341"/>
      <c r="H3384" s="341"/>
      <c r="I3384" s="341"/>
      <c r="J3384" s="341"/>
      <c r="AH3384" s="221"/>
      <c r="AI3384" s="221"/>
      <c r="AJ3384" s="221"/>
      <c r="AK3384" s="221"/>
      <c r="AL3384" s="221"/>
      <c r="AM3384" s="221"/>
      <c r="AN3384" s="221"/>
      <c r="AO3384" s="221"/>
      <c r="AP3384" s="221"/>
      <c r="AQ3384" s="219"/>
      <c r="AR3384" s="219"/>
      <c r="AS3384" s="221"/>
      <c r="AT3384" s="221"/>
      <c r="AU3384" s="221"/>
      <c r="AV3384" s="221"/>
      <c r="AW3384" s="221"/>
      <c r="AX3384" s="221"/>
      <c r="AY3384" s="221"/>
      <c r="AZ3384" s="221"/>
    </row>
    <row r="3385" spans="1:52" x14ac:dyDescent="0.15">
      <c r="A3385" s="278"/>
      <c r="B3385" s="274"/>
      <c r="C3385" s="340"/>
      <c r="D3385" s="340"/>
      <c r="E3385" s="341"/>
      <c r="F3385" s="341"/>
      <c r="G3385" s="341"/>
      <c r="H3385" s="341"/>
      <c r="I3385" s="341"/>
      <c r="J3385" s="341"/>
      <c r="AH3385" s="221"/>
      <c r="AI3385" s="221"/>
      <c r="AJ3385" s="221"/>
      <c r="AK3385" s="221"/>
      <c r="AL3385" s="221"/>
      <c r="AM3385" s="221"/>
      <c r="AN3385" s="221"/>
      <c r="AO3385" s="221"/>
      <c r="AP3385" s="221"/>
      <c r="AQ3385" s="219"/>
      <c r="AR3385" s="219"/>
      <c r="AS3385" s="221"/>
      <c r="AT3385" s="221"/>
      <c r="AU3385" s="221"/>
      <c r="AV3385" s="221"/>
      <c r="AW3385" s="221"/>
      <c r="AX3385" s="221"/>
      <c r="AY3385" s="221"/>
      <c r="AZ3385" s="221"/>
    </row>
    <row r="3386" spans="1:52" x14ac:dyDescent="0.15">
      <c r="A3386" s="278"/>
      <c r="B3386" s="274"/>
      <c r="C3386" s="340"/>
      <c r="D3386" s="340"/>
      <c r="E3386" s="341"/>
      <c r="F3386" s="341"/>
      <c r="G3386" s="341"/>
      <c r="H3386" s="341"/>
      <c r="I3386" s="341"/>
      <c r="J3386" s="341"/>
      <c r="AH3386" s="221"/>
      <c r="AI3386" s="221"/>
      <c r="AJ3386" s="221"/>
      <c r="AK3386" s="221"/>
      <c r="AL3386" s="221"/>
      <c r="AM3386" s="221"/>
      <c r="AN3386" s="221"/>
      <c r="AO3386" s="221"/>
      <c r="AP3386" s="221"/>
      <c r="AQ3386" s="219"/>
      <c r="AR3386" s="219"/>
      <c r="AS3386" s="221"/>
      <c r="AT3386" s="221"/>
      <c r="AU3386" s="221"/>
      <c r="AV3386" s="221"/>
      <c r="AW3386" s="221"/>
      <c r="AX3386" s="221"/>
      <c r="AY3386" s="221"/>
      <c r="AZ3386" s="221"/>
    </row>
    <row r="3387" spans="1:52" x14ac:dyDescent="0.15">
      <c r="A3387" s="278"/>
      <c r="B3387" s="274"/>
      <c r="C3387" s="340"/>
      <c r="D3387" s="340"/>
      <c r="E3387" s="341"/>
      <c r="F3387" s="341"/>
      <c r="G3387" s="341"/>
      <c r="H3387" s="341"/>
      <c r="I3387" s="341"/>
      <c r="J3387" s="341"/>
      <c r="AH3387" s="221"/>
      <c r="AI3387" s="221"/>
      <c r="AJ3387" s="221"/>
      <c r="AK3387" s="221"/>
      <c r="AL3387" s="221"/>
      <c r="AM3387" s="221"/>
      <c r="AN3387" s="221"/>
      <c r="AO3387" s="221"/>
      <c r="AP3387" s="221"/>
      <c r="AQ3387" s="219"/>
      <c r="AR3387" s="219"/>
      <c r="AS3387" s="221"/>
      <c r="AT3387" s="221"/>
      <c r="AU3387" s="221"/>
      <c r="AV3387" s="221"/>
      <c r="AW3387" s="221"/>
      <c r="AX3387" s="221"/>
      <c r="AY3387" s="221"/>
      <c r="AZ3387" s="221"/>
    </row>
    <row r="3388" spans="1:52" x14ac:dyDescent="0.15">
      <c r="A3388" s="278"/>
      <c r="B3388" s="274"/>
      <c r="C3388" s="340"/>
      <c r="D3388" s="340"/>
      <c r="E3388" s="341"/>
      <c r="F3388" s="341"/>
      <c r="G3388" s="341"/>
      <c r="H3388" s="341"/>
      <c r="I3388" s="341"/>
      <c r="J3388" s="341"/>
      <c r="AH3388" s="221"/>
      <c r="AI3388" s="221"/>
      <c r="AJ3388" s="221"/>
      <c r="AK3388" s="221"/>
      <c r="AL3388" s="221"/>
      <c r="AM3388" s="221"/>
      <c r="AN3388" s="221"/>
      <c r="AO3388" s="221"/>
      <c r="AP3388" s="221"/>
      <c r="AQ3388" s="219"/>
      <c r="AR3388" s="219"/>
      <c r="AS3388" s="221"/>
      <c r="AT3388" s="221"/>
      <c r="AU3388" s="221"/>
      <c r="AV3388" s="221"/>
      <c r="AW3388" s="221"/>
      <c r="AX3388" s="221"/>
      <c r="AY3388" s="221"/>
      <c r="AZ3388" s="221"/>
    </row>
    <row r="3389" spans="1:52" x14ac:dyDescent="0.15">
      <c r="A3389" s="278"/>
      <c r="B3389" s="274"/>
      <c r="C3389" s="340"/>
      <c r="D3389" s="340"/>
      <c r="E3389" s="341"/>
      <c r="F3389" s="341"/>
      <c r="G3389" s="341"/>
      <c r="H3389" s="341"/>
      <c r="I3389" s="341"/>
      <c r="J3389" s="341"/>
      <c r="AH3389" s="221"/>
      <c r="AI3389" s="221"/>
      <c r="AJ3389" s="221"/>
      <c r="AK3389" s="221"/>
      <c r="AL3389" s="221"/>
      <c r="AM3389" s="221"/>
      <c r="AN3389" s="221"/>
      <c r="AO3389" s="221"/>
      <c r="AP3389" s="221"/>
      <c r="AQ3389" s="219"/>
      <c r="AR3389" s="219"/>
      <c r="AS3389" s="221"/>
      <c r="AT3389" s="221"/>
      <c r="AU3389" s="221"/>
      <c r="AV3389" s="221"/>
      <c r="AW3389" s="221"/>
      <c r="AX3389" s="221"/>
      <c r="AY3389" s="221"/>
      <c r="AZ3389" s="221"/>
    </row>
    <row r="3390" spans="1:52" x14ac:dyDescent="0.15">
      <c r="A3390" s="278"/>
      <c r="B3390" s="274"/>
      <c r="C3390" s="340"/>
      <c r="D3390" s="340"/>
      <c r="E3390" s="341"/>
      <c r="F3390" s="341"/>
      <c r="G3390" s="341"/>
      <c r="H3390" s="341"/>
      <c r="I3390" s="341"/>
      <c r="J3390" s="341"/>
      <c r="AH3390" s="221"/>
      <c r="AI3390" s="221"/>
      <c r="AJ3390" s="221"/>
      <c r="AK3390" s="221"/>
      <c r="AL3390" s="221"/>
      <c r="AM3390" s="221"/>
      <c r="AN3390" s="221"/>
      <c r="AO3390" s="221"/>
      <c r="AP3390" s="221"/>
      <c r="AQ3390" s="219"/>
      <c r="AR3390" s="219"/>
      <c r="AS3390" s="221"/>
      <c r="AT3390" s="221"/>
      <c r="AU3390" s="221"/>
      <c r="AV3390" s="221"/>
      <c r="AW3390" s="221"/>
      <c r="AX3390" s="221"/>
      <c r="AY3390" s="221"/>
      <c r="AZ3390" s="221"/>
    </row>
    <row r="3391" spans="1:52" x14ac:dyDescent="0.15">
      <c r="A3391" s="278"/>
      <c r="B3391" s="274"/>
      <c r="C3391" s="340"/>
      <c r="D3391" s="340"/>
      <c r="E3391" s="341"/>
      <c r="F3391" s="341"/>
      <c r="G3391" s="341"/>
      <c r="H3391" s="341"/>
      <c r="I3391" s="341"/>
      <c r="J3391" s="341"/>
      <c r="AH3391" s="221"/>
      <c r="AI3391" s="221"/>
      <c r="AJ3391" s="221"/>
      <c r="AK3391" s="221"/>
      <c r="AL3391" s="221"/>
      <c r="AM3391" s="221"/>
      <c r="AN3391" s="221"/>
      <c r="AO3391" s="221"/>
      <c r="AP3391" s="221"/>
      <c r="AQ3391" s="219"/>
      <c r="AR3391" s="219"/>
      <c r="AS3391" s="221"/>
      <c r="AT3391" s="221"/>
      <c r="AU3391" s="221"/>
      <c r="AV3391" s="221"/>
      <c r="AW3391" s="221"/>
      <c r="AX3391" s="221"/>
      <c r="AY3391" s="221"/>
      <c r="AZ3391" s="221"/>
    </row>
    <row r="3392" spans="1:52" x14ac:dyDescent="0.15">
      <c r="A3392" s="278"/>
      <c r="B3392" s="274"/>
      <c r="C3392" s="340"/>
      <c r="D3392" s="340"/>
      <c r="E3392" s="341"/>
      <c r="F3392" s="341"/>
      <c r="G3392" s="341"/>
      <c r="H3392" s="341"/>
      <c r="I3392" s="341"/>
      <c r="J3392" s="341"/>
      <c r="AH3392" s="221"/>
      <c r="AI3392" s="221"/>
      <c r="AJ3392" s="221"/>
      <c r="AK3392" s="221"/>
      <c r="AL3392" s="221"/>
      <c r="AM3392" s="221"/>
      <c r="AN3392" s="221"/>
      <c r="AO3392" s="221"/>
      <c r="AP3392" s="221"/>
      <c r="AQ3392" s="219"/>
      <c r="AR3392" s="219"/>
      <c r="AS3392" s="221"/>
      <c r="AT3392" s="221"/>
      <c r="AU3392" s="221"/>
      <c r="AV3392" s="221"/>
      <c r="AW3392" s="221"/>
      <c r="AX3392" s="221"/>
      <c r="AY3392" s="221"/>
      <c r="AZ3392" s="221"/>
    </row>
    <row r="3393" spans="1:52" x14ac:dyDescent="0.15">
      <c r="A3393" s="278"/>
      <c r="B3393" s="274"/>
      <c r="C3393" s="340"/>
      <c r="D3393" s="340"/>
      <c r="E3393" s="341"/>
      <c r="F3393" s="341"/>
      <c r="G3393" s="341"/>
      <c r="H3393" s="341"/>
      <c r="I3393" s="341"/>
      <c r="J3393" s="341"/>
      <c r="AH3393" s="221"/>
      <c r="AI3393" s="221"/>
      <c r="AJ3393" s="221"/>
      <c r="AK3393" s="221"/>
      <c r="AL3393" s="221"/>
      <c r="AM3393" s="221"/>
      <c r="AN3393" s="221"/>
      <c r="AO3393" s="221"/>
      <c r="AP3393" s="221"/>
      <c r="AQ3393" s="219"/>
      <c r="AR3393" s="219"/>
      <c r="AS3393" s="221"/>
      <c r="AT3393" s="221"/>
      <c r="AU3393" s="221"/>
      <c r="AV3393" s="221"/>
      <c r="AW3393" s="221"/>
      <c r="AX3393" s="221"/>
      <c r="AY3393" s="221"/>
      <c r="AZ3393" s="221"/>
    </row>
    <row r="3394" spans="1:52" x14ac:dyDescent="0.15">
      <c r="A3394" s="278"/>
      <c r="B3394" s="274"/>
      <c r="C3394" s="340"/>
      <c r="D3394" s="340"/>
      <c r="E3394" s="341"/>
      <c r="F3394" s="341"/>
      <c r="G3394" s="341"/>
      <c r="H3394" s="341"/>
      <c r="I3394" s="341"/>
      <c r="J3394" s="341"/>
      <c r="AH3394" s="221"/>
      <c r="AI3394" s="221"/>
      <c r="AJ3394" s="221"/>
      <c r="AK3394" s="221"/>
      <c r="AL3394" s="221"/>
      <c r="AM3394" s="221"/>
      <c r="AN3394" s="221"/>
      <c r="AO3394" s="221"/>
      <c r="AP3394" s="221"/>
      <c r="AQ3394" s="219"/>
      <c r="AR3394" s="219"/>
      <c r="AS3394" s="221"/>
      <c r="AT3394" s="221"/>
      <c r="AU3394" s="221"/>
      <c r="AV3394" s="221"/>
      <c r="AW3394" s="221"/>
      <c r="AX3394" s="221"/>
      <c r="AY3394" s="221"/>
      <c r="AZ3394" s="221"/>
    </row>
    <row r="3395" spans="1:52" x14ac:dyDescent="0.15">
      <c r="A3395" s="278"/>
      <c r="B3395" s="274"/>
      <c r="C3395" s="340"/>
      <c r="D3395" s="340"/>
      <c r="E3395" s="341"/>
      <c r="F3395" s="341"/>
      <c r="G3395" s="341"/>
      <c r="H3395" s="341"/>
      <c r="I3395" s="341"/>
      <c r="J3395" s="341"/>
      <c r="AH3395" s="221"/>
      <c r="AI3395" s="221"/>
      <c r="AJ3395" s="221"/>
      <c r="AK3395" s="221"/>
      <c r="AL3395" s="221"/>
      <c r="AM3395" s="221"/>
      <c r="AN3395" s="221"/>
      <c r="AO3395" s="221"/>
      <c r="AP3395" s="221"/>
      <c r="AQ3395" s="219"/>
      <c r="AR3395" s="219"/>
      <c r="AS3395" s="221"/>
      <c r="AT3395" s="221"/>
      <c r="AU3395" s="221"/>
      <c r="AV3395" s="221"/>
      <c r="AW3395" s="221"/>
      <c r="AX3395" s="221"/>
      <c r="AY3395" s="221"/>
      <c r="AZ3395" s="221"/>
    </row>
    <row r="3396" spans="1:52" x14ac:dyDescent="0.15">
      <c r="A3396" s="278"/>
      <c r="B3396" s="274"/>
      <c r="C3396" s="340"/>
      <c r="D3396" s="340"/>
      <c r="E3396" s="341"/>
      <c r="F3396" s="341"/>
      <c r="G3396" s="341"/>
      <c r="H3396" s="341"/>
      <c r="I3396" s="341"/>
      <c r="J3396" s="341"/>
      <c r="AH3396" s="221"/>
      <c r="AI3396" s="221"/>
      <c r="AJ3396" s="221"/>
      <c r="AK3396" s="221"/>
      <c r="AL3396" s="221"/>
      <c r="AM3396" s="221"/>
      <c r="AN3396" s="221"/>
      <c r="AO3396" s="221"/>
      <c r="AP3396" s="221"/>
      <c r="AQ3396" s="219"/>
      <c r="AR3396" s="219"/>
      <c r="AS3396" s="221"/>
      <c r="AT3396" s="221"/>
      <c r="AU3396" s="221"/>
      <c r="AV3396" s="221"/>
      <c r="AW3396" s="221"/>
      <c r="AX3396" s="221"/>
      <c r="AY3396" s="221"/>
      <c r="AZ3396" s="221"/>
    </row>
    <row r="3397" spans="1:52" x14ac:dyDescent="0.15">
      <c r="A3397" s="278"/>
      <c r="B3397" s="274"/>
      <c r="C3397" s="340"/>
      <c r="D3397" s="340"/>
      <c r="E3397" s="341"/>
      <c r="F3397" s="341"/>
      <c r="G3397" s="341"/>
      <c r="H3397" s="341"/>
      <c r="I3397" s="341"/>
      <c r="J3397" s="341"/>
      <c r="AH3397" s="221"/>
      <c r="AI3397" s="221"/>
      <c r="AJ3397" s="221"/>
      <c r="AK3397" s="221"/>
      <c r="AL3397" s="221"/>
      <c r="AM3397" s="221"/>
      <c r="AN3397" s="221"/>
      <c r="AO3397" s="221"/>
      <c r="AP3397" s="221"/>
      <c r="AQ3397" s="219"/>
      <c r="AR3397" s="219"/>
      <c r="AS3397" s="221"/>
      <c r="AT3397" s="221"/>
      <c r="AU3397" s="221"/>
      <c r="AV3397" s="221"/>
      <c r="AW3397" s="221"/>
      <c r="AX3397" s="221"/>
      <c r="AY3397" s="221"/>
      <c r="AZ3397" s="221"/>
    </row>
    <row r="3398" spans="1:52" x14ac:dyDescent="0.15">
      <c r="A3398" s="278"/>
      <c r="B3398" s="274"/>
      <c r="C3398" s="340"/>
      <c r="D3398" s="340"/>
      <c r="E3398" s="341"/>
      <c r="F3398" s="341"/>
      <c r="G3398" s="341"/>
      <c r="H3398" s="341"/>
      <c r="I3398" s="341"/>
      <c r="J3398" s="341"/>
      <c r="AH3398" s="221"/>
      <c r="AI3398" s="221"/>
      <c r="AJ3398" s="221"/>
      <c r="AK3398" s="221"/>
      <c r="AL3398" s="221"/>
      <c r="AM3398" s="221"/>
      <c r="AN3398" s="221"/>
      <c r="AO3398" s="221"/>
      <c r="AP3398" s="221"/>
      <c r="AQ3398" s="219"/>
      <c r="AR3398" s="219"/>
      <c r="AS3398" s="221"/>
      <c r="AT3398" s="221"/>
      <c r="AU3398" s="221"/>
      <c r="AV3398" s="221"/>
      <c r="AW3398" s="221"/>
      <c r="AX3398" s="221"/>
      <c r="AY3398" s="221"/>
      <c r="AZ3398" s="221"/>
    </row>
    <row r="3399" spans="1:52" x14ac:dyDescent="0.15">
      <c r="A3399" s="278"/>
      <c r="B3399" s="274"/>
      <c r="C3399" s="340"/>
      <c r="D3399" s="340"/>
      <c r="E3399" s="341"/>
      <c r="F3399" s="341"/>
      <c r="G3399" s="341"/>
      <c r="H3399" s="341"/>
      <c r="I3399" s="341"/>
      <c r="J3399" s="341"/>
      <c r="AH3399" s="221"/>
      <c r="AI3399" s="221"/>
      <c r="AJ3399" s="221"/>
      <c r="AK3399" s="221"/>
      <c r="AL3399" s="221"/>
      <c r="AM3399" s="221"/>
      <c r="AN3399" s="221"/>
      <c r="AO3399" s="221"/>
      <c r="AP3399" s="221"/>
      <c r="AQ3399" s="219"/>
      <c r="AR3399" s="219"/>
      <c r="AS3399" s="221"/>
      <c r="AT3399" s="221"/>
      <c r="AU3399" s="221"/>
      <c r="AV3399" s="221"/>
      <c r="AW3399" s="221"/>
      <c r="AX3399" s="221"/>
      <c r="AY3399" s="221"/>
      <c r="AZ3399" s="221"/>
    </row>
    <row r="3400" spans="1:52" x14ac:dyDescent="0.15">
      <c r="A3400" s="278"/>
      <c r="B3400" s="274"/>
      <c r="C3400" s="340"/>
      <c r="D3400" s="340"/>
      <c r="E3400" s="341"/>
      <c r="F3400" s="341"/>
      <c r="G3400" s="341"/>
      <c r="H3400" s="341"/>
      <c r="I3400" s="341"/>
      <c r="J3400" s="341"/>
      <c r="AH3400" s="221"/>
      <c r="AI3400" s="221"/>
      <c r="AJ3400" s="221"/>
      <c r="AK3400" s="221"/>
      <c r="AL3400" s="221"/>
      <c r="AM3400" s="221"/>
      <c r="AN3400" s="221"/>
      <c r="AO3400" s="221"/>
      <c r="AP3400" s="221"/>
      <c r="AQ3400" s="219"/>
      <c r="AR3400" s="219"/>
      <c r="AS3400" s="221"/>
      <c r="AT3400" s="221"/>
      <c r="AU3400" s="221"/>
      <c r="AV3400" s="221"/>
      <c r="AW3400" s="221"/>
      <c r="AX3400" s="221"/>
      <c r="AY3400" s="221"/>
      <c r="AZ3400" s="221"/>
    </row>
    <row r="3401" spans="1:52" x14ac:dyDescent="0.15">
      <c r="A3401" s="278"/>
      <c r="B3401" s="274"/>
      <c r="C3401" s="340"/>
      <c r="D3401" s="340"/>
      <c r="E3401" s="341"/>
      <c r="F3401" s="341"/>
      <c r="G3401" s="341"/>
      <c r="H3401" s="341"/>
      <c r="I3401" s="341"/>
      <c r="J3401" s="341"/>
      <c r="AH3401" s="221"/>
      <c r="AI3401" s="221"/>
      <c r="AJ3401" s="221"/>
      <c r="AK3401" s="221"/>
      <c r="AL3401" s="221"/>
      <c r="AM3401" s="221"/>
      <c r="AN3401" s="221"/>
      <c r="AO3401" s="221"/>
      <c r="AP3401" s="221"/>
      <c r="AQ3401" s="219"/>
      <c r="AR3401" s="219"/>
      <c r="AS3401" s="221"/>
      <c r="AT3401" s="221"/>
      <c r="AU3401" s="221"/>
      <c r="AV3401" s="221"/>
      <c r="AW3401" s="221"/>
      <c r="AX3401" s="221"/>
      <c r="AY3401" s="221"/>
      <c r="AZ3401" s="221"/>
    </row>
    <row r="3402" spans="1:52" x14ac:dyDescent="0.15">
      <c r="A3402" s="278"/>
      <c r="B3402" s="274"/>
      <c r="C3402" s="340"/>
      <c r="D3402" s="340"/>
      <c r="E3402" s="341"/>
      <c r="F3402" s="341"/>
      <c r="G3402" s="341"/>
      <c r="H3402" s="341"/>
      <c r="I3402" s="341"/>
      <c r="J3402" s="341"/>
      <c r="AH3402" s="221"/>
      <c r="AI3402" s="221"/>
      <c r="AJ3402" s="221"/>
      <c r="AK3402" s="221"/>
      <c r="AL3402" s="221"/>
      <c r="AM3402" s="221"/>
      <c r="AN3402" s="221"/>
      <c r="AO3402" s="221"/>
      <c r="AP3402" s="221"/>
      <c r="AQ3402" s="219"/>
      <c r="AR3402" s="219"/>
      <c r="AS3402" s="221"/>
      <c r="AT3402" s="221"/>
      <c r="AU3402" s="221"/>
      <c r="AV3402" s="221"/>
      <c r="AW3402" s="221"/>
      <c r="AX3402" s="221"/>
      <c r="AY3402" s="221"/>
      <c r="AZ3402" s="221"/>
    </row>
    <row r="3403" spans="1:52" x14ac:dyDescent="0.15">
      <c r="A3403" s="278"/>
      <c r="B3403" s="274"/>
      <c r="C3403" s="340"/>
      <c r="D3403" s="340"/>
      <c r="E3403" s="341"/>
      <c r="F3403" s="341"/>
      <c r="G3403" s="341"/>
      <c r="H3403" s="341"/>
      <c r="I3403" s="341"/>
      <c r="J3403" s="341"/>
      <c r="AH3403" s="221"/>
      <c r="AI3403" s="221"/>
      <c r="AJ3403" s="221"/>
      <c r="AK3403" s="221"/>
      <c r="AL3403" s="221"/>
      <c r="AM3403" s="221"/>
      <c r="AN3403" s="221"/>
      <c r="AO3403" s="221"/>
      <c r="AP3403" s="221"/>
      <c r="AQ3403" s="219"/>
      <c r="AR3403" s="219"/>
      <c r="AS3403" s="221"/>
      <c r="AT3403" s="221"/>
      <c r="AU3403" s="221"/>
      <c r="AV3403" s="221"/>
      <c r="AW3403" s="221"/>
      <c r="AX3403" s="221"/>
      <c r="AY3403" s="221"/>
      <c r="AZ3403" s="221"/>
    </row>
    <row r="3404" spans="1:52" x14ac:dyDescent="0.15">
      <c r="A3404" s="278"/>
      <c r="B3404" s="274"/>
      <c r="C3404" s="340"/>
      <c r="D3404" s="340"/>
      <c r="E3404" s="341"/>
      <c r="F3404" s="341"/>
      <c r="G3404" s="341"/>
      <c r="H3404" s="341"/>
      <c r="I3404" s="341"/>
      <c r="J3404" s="341"/>
      <c r="AH3404" s="221"/>
      <c r="AI3404" s="221"/>
      <c r="AJ3404" s="221"/>
      <c r="AK3404" s="221"/>
      <c r="AL3404" s="221"/>
      <c r="AM3404" s="221"/>
      <c r="AN3404" s="221"/>
      <c r="AO3404" s="221"/>
      <c r="AP3404" s="221"/>
      <c r="AQ3404" s="219"/>
      <c r="AR3404" s="219"/>
      <c r="AS3404" s="221"/>
      <c r="AT3404" s="221"/>
      <c r="AU3404" s="221"/>
      <c r="AV3404" s="221"/>
      <c r="AW3404" s="221"/>
      <c r="AX3404" s="221"/>
      <c r="AY3404" s="221"/>
      <c r="AZ3404" s="221"/>
    </row>
    <row r="3405" spans="1:52" x14ac:dyDescent="0.15">
      <c r="A3405" s="278"/>
      <c r="B3405" s="274"/>
      <c r="C3405" s="340"/>
      <c r="D3405" s="340"/>
      <c r="E3405" s="341"/>
      <c r="F3405" s="341"/>
      <c r="G3405" s="341"/>
      <c r="H3405" s="341"/>
      <c r="I3405" s="341"/>
      <c r="J3405" s="341"/>
      <c r="AH3405" s="221"/>
      <c r="AI3405" s="221"/>
      <c r="AJ3405" s="221"/>
      <c r="AK3405" s="221"/>
      <c r="AL3405" s="221"/>
      <c r="AM3405" s="221"/>
      <c r="AN3405" s="221"/>
      <c r="AO3405" s="221"/>
      <c r="AP3405" s="221"/>
      <c r="AQ3405" s="219"/>
      <c r="AR3405" s="219"/>
      <c r="AS3405" s="221"/>
      <c r="AT3405" s="221"/>
      <c r="AU3405" s="221"/>
      <c r="AV3405" s="221"/>
      <c r="AW3405" s="221"/>
      <c r="AX3405" s="221"/>
      <c r="AY3405" s="221"/>
      <c r="AZ3405" s="221"/>
    </row>
    <row r="3406" spans="1:52" x14ac:dyDescent="0.15">
      <c r="A3406" s="278"/>
      <c r="B3406" s="274"/>
      <c r="C3406" s="340"/>
      <c r="D3406" s="340"/>
      <c r="E3406" s="341"/>
      <c r="F3406" s="341"/>
      <c r="G3406" s="341"/>
      <c r="H3406" s="341"/>
      <c r="I3406" s="341"/>
      <c r="J3406" s="341"/>
      <c r="AH3406" s="221"/>
      <c r="AI3406" s="221"/>
      <c r="AJ3406" s="221"/>
      <c r="AK3406" s="221"/>
      <c r="AL3406" s="221"/>
      <c r="AM3406" s="221"/>
      <c r="AN3406" s="221"/>
      <c r="AO3406" s="221"/>
      <c r="AP3406" s="221"/>
      <c r="AQ3406" s="219"/>
      <c r="AR3406" s="219"/>
      <c r="AS3406" s="221"/>
      <c r="AT3406" s="221"/>
      <c r="AU3406" s="221"/>
      <c r="AV3406" s="221"/>
      <c r="AW3406" s="221"/>
      <c r="AX3406" s="221"/>
      <c r="AY3406" s="221"/>
      <c r="AZ3406" s="221"/>
    </row>
    <row r="3407" spans="1:52" x14ac:dyDescent="0.15">
      <c r="A3407" s="278"/>
      <c r="B3407" s="274"/>
      <c r="C3407" s="340"/>
      <c r="D3407" s="340"/>
      <c r="E3407" s="341"/>
      <c r="F3407" s="341"/>
      <c r="G3407" s="341"/>
      <c r="H3407" s="341"/>
      <c r="I3407" s="341"/>
      <c r="J3407" s="341"/>
      <c r="AH3407" s="221"/>
      <c r="AI3407" s="221"/>
      <c r="AJ3407" s="221"/>
      <c r="AK3407" s="221"/>
      <c r="AL3407" s="221"/>
      <c r="AM3407" s="221"/>
      <c r="AN3407" s="221"/>
      <c r="AO3407" s="221"/>
      <c r="AP3407" s="221"/>
      <c r="AQ3407" s="219"/>
      <c r="AR3407" s="219"/>
      <c r="AS3407" s="221"/>
      <c r="AT3407" s="221"/>
      <c r="AU3407" s="221"/>
      <c r="AV3407" s="221"/>
      <c r="AW3407" s="221"/>
      <c r="AX3407" s="221"/>
      <c r="AY3407" s="221"/>
      <c r="AZ3407" s="221"/>
    </row>
    <row r="3408" spans="1:52" x14ac:dyDescent="0.15">
      <c r="A3408" s="278"/>
      <c r="B3408" s="274"/>
      <c r="C3408" s="340"/>
      <c r="D3408" s="340"/>
      <c r="E3408" s="341"/>
      <c r="F3408" s="341"/>
      <c r="G3408" s="341"/>
      <c r="H3408" s="341"/>
      <c r="I3408" s="341"/>
      <c r="J3408" s="341"/>
      <c r="AH3408" s="221"/>
      <c r="AI3408" s="221"/>
      <c r="AJ3408" s="221"/>
      <c r="AK3408" s="221"/>
      <c r="AL3408" s="221"/>
      <c r="AM3408" s="221"/>
      <c r="AN3408" s="221"/>
      <c r="AO3408" s="221"/>
      <c r="AP3408" s="221"/>
      <c r="AQ3408" s="219"/>
      <c r="AR3408" s="219"/>
      <c r="AS3408" s="221"/>
      <c r="AT3408" s="221"/>
      <c r="AU3408" s="221"/>
      <c r="AV3408" s="221"/>
      <c r="AW3408" s="221"/>
      <c r="AX3408" s="221"/>
      <c r="AY3408" s="221"/>
      <c r="AZ3408" s="221"/>
    </row>
    <row r="3409" spans="1:52" x14ac:dyDescent="0.15">
      <c r="A3409" s="278"/>
      <c r="B3409" s="274"/>
      <c r="C3409" s="340"/>
      <c r="D3409" s="340"/>
      <c r="E3409" s="341"/>
      <c r="F3409" s="341"/>
      <c r="G3409" s="341"/>
      <c r="H3409" s="341"/>
      <c r="I3409" s="341"/>
      <c r="J3409" s="341"/>
      <c r="AH3409" s="221"/>
      <c r="AI3409" s="221"/>
      <c r="AJ3409" s="221"/>
      <c r="AK3409" s="221"/>
      <c r="AL3409" s="221"/>
      <c r="AM3409" s="221"/>
      <c r="AN3409" s="221"/>
      <c r="AO3409" s="221"/>
      <c r="AP3409" s="221"/>
      <c r="AQ3409" s="219"/>
      <c r="AR3409" s="219"/>
      <c r="AS3409" s="221"/>
      <c r="AT3409" s="221"/>
      <c r="AU3409" s="221"/>
      <c r="AV3409" s="221"/>
      <c r="AW3409" s="221"/>
      <c r="AX3409" s="221"/>
      <c r="AY3409" s="221"/>
      <c r="AZ3409" s="221"/>
    </row>
    <row r="3410" spans="1:52" x14ac:dyDescent="0.15">
      <c r="A3410" s="278"/>
      <c r="B3410" s="274"/>
      <c r="C3410" s="340"/>
      <c r="D3410" s="340"/>
      <c r="E3410" s="341"/>
      <c r="F3410" s="341"/>
      <c r="G3410" s="341"/>
      <c r="H3410" s="341"/>
      <c r="I3410" s="341"/>
      <c r="J3410" s="341"/>
      <c r="AH3410" s="221"/>
      <c r="AI3410" s="221"/>
      <c r="AJ3410" s="221"/>
      <c r="AK3410" s="221"/>
      <c r="AL3410" s="221"/>
      <c r="AM3410" s="221"/>
      <c r="AN3410" s="221"/>
      <c r="AO3410" s="221"/>
      <c r="AP3410" s="221"/>
      <c r="AQ3410" s="219"/>
      <c r="AR3410" s="219"/>
      <c r="AS3410" s="221"/>
      <c r="AT3410" s="221"/>
      <c r="AU3410" s="221"/>
      <c r="AV3410" s="221"/>
      <c r="AW3410" s="221"/>
      <c r="AX3410" s="221"/>
      <c r="AY3410" s="221"/>
      <c r="AZ3410" s="221"/>
    </row>
    <row r="3411" spans="1:52" x14ac:dyDescent="0.15">
      <c r="A3411" s="278"/>
      <c r="B3411" s="274"/>
      <c r="C3411" s="340"/>
      <c r="D3411" s="340"/>
      <c r="E3411" s="341"/>
      <c r="F3411" s="341"/>
      <c r="G3411" s="341"/>
      <c r="H3411" s="341"/>
      <c r="I3411" s="341"/>
      <c r="J3411" s="341"/>
      <c r="AH3411" s="221"/>
      <c r="AI3411" s="221"/>
      <c r="AJ3411" s="221"/>
      <c r="AK3411" s="221"/>
      <c r="AL3411" s="221"/>
      <c r="AM3411" s="221"/>
      <c r="AN3411" s="221"/>
      <c r="AO3411" s="221"/>
      <c r="AP3411" s="221"/>
      <c r="AQ3411" s="219"/>
      <c r="AR3411" s="219"/>
      <c r="AS3411" s="221"/>
      <c r="AT3411" s="221"/>
      <c r="AU3411" s="221"/>
      <c r="AV3411" s="221"/>
      <c r="AW3411" s="221"/>
      <c r="AX3411" s="221"/>
      <c r="AY3411" s="221"/>
      <c r="AZ3411" s="221"/>
    </row>
    <row r="3412" spans="1:52" x14ac:dyDescent="0.15">
      <c r="A3412" s="278"/>
      <c r="B3412" s="274"/>
      <c r="C3412" s="340"/>
      <c r="D3412" s="340"/>
      <c r="E3412" s="341"/>
      <c r="F3412" s="341"/>
      <c r="G3412" s="341"/>
      <c r="H3412" s="341"/>
      <c r="I3412" s="341"/>
      <c r="J3412" s="341"/>
      <c r="AH3412" s="221"/>
      <c r="AI3412" s="221"/>
      <c r="AJ3412" s="221"/>
      <c r="AK3412" s="221"/>
      <c r="AL3412" s="221"/>
      <c r="AM3412" s="221"/>
      <c r="AN3412" s="221"/>
      <c r="AO3412" s="221"/>
      <c r="AP3412" s="221"/>
      <c r="AQ3412" s="219"/>
      <c r="AR3412" s="219"/>
      <c r="AS3412" s="221"/>
      <c r="AT3412" s="221"/>
      <c r="AU3412" s="221"/>
      <c r="AV3412" s="221"/>
      <c r="AW3412" s="221"/>
      <c r="AX3412" s="221"/>
      <c r="AY3412" s="221"/>
      <c r="AZ3412" s="221"/>
    </row>
    <row r="3413" spans="1:52" x14ac:dyDescent="0.15">
      <c r="A3413" s="278"/>
      <c r="B3413" s="274"/>
      <c r="C3413" s="340"/>
      <c r="D3413" s="340"/>
      <c r="E3413" s="341"/>
      <c r="F3413" s="341"/>
      <c r="G3413" s="341"/>
      <c r="H3413" s="341"/>
      <c r="I3413" s="341"/>
      <c r="J3413" s="341"/>
      <c r="AH3413" s="221"/>
      <c r="AI3413" s="221"/>
      <c r="AJ3413" s="221"/>
      <c r="AK3413" s="221"/>
      <c r="AL3413" s="221"/>
      <c r="AM3413" s="221"/>
      <c r="AN3413" s="221"/>
      <c r="AO3413" s="221"/>
      <c r="AP3413" s="221"/>
      <c r="AQ3413" s="219"/>
      <c r="AR3413" s="219"/>
      <c r="AS3413" s="221"/>
      <c r="AT3413" s="221"/>
      <c r="AU3413" s="221"/>
      <c r="AV3413" s="221"/>
      <c r="AW3413" s="221"/>
      <c r="AX3413" s="221"/>
      <c r="AY3413" s="221"/>
      <c r="AZ3413" s="221"/>
    </row>
    <row r="3414" spans="1:52" x14ac:dyDescent="0.15">
      <c r="A3414" s="278"/>
      <c r="B3414" s="274"/>
      <c r="C3414" s="340"/>
      <c r="D3414" s="340"/>
      <c r="E3414" s="341"/>
      <c r="F3414" s="341"/>
      <c r="G3414" s="341"/>
      <c r="H3414" s="341"/>
      <c r="I3414" s="341"/>
      <c r="J3414" s="341"/>
      <c r="AH3414" s="221"/>
      <c r="AI3414" s="221"/>
      <c r="AJ3414" s="221"/>
      <c r="AK3414" s="221"/>
      <c r="AL3414" s="221"/>
      <c r="AM3414" s="221"/>
      <c r="AN3414" s="221"/>
      <c r="AO3414" s="221"/>
      <c r="AP3414" s="221"/>
      <c r="AQ3414" s="219"/>
      <c r="AR3414" s="219"/>
      <c r="AS3414" s="221"/>
      <c r="AT3414" s="221"/>
      <c r="AU3414" s="221"/>
      <c r="AV3414" s="221"/>
      <c r="AW3414" s="221"/>
      <c r="AX3414" s="221"/>
      <c r="AY3414" s="221"/>
      <c r="AZ3414" s="221"/>
    </row>
    <row r="3415" spans="1:52" x14ac:dyDescent="0.15">
      <c r="A3415" s="278"/>
      <c r="B3415" s="274"/>
      <c r="C3415" s="340"/>
      <c r="D3415" s="340"/>
      <c r="E3415" s="341"/>
      <c r="F3415" s="341"/>
      <c r="G3415" s="341"/>
      <c r="H3415" s="341"/>
      <c r="I3415" s="341"/>
      <c r="J3415" s="341"/>
      <c r="AH3415" s="221"/>
      <c r="AI3415" s="221"/>
      <c r="AJ3415" s="221"/>
      <c r="AK3415" s="221"/>
      <c r="AL3415" s="221"/>
      <c r="AM3415" s="221"/>
      <c r="AN3415" s="221"/>
      <c r="AO3415" s="221"/>
      <c r="AP3415" s="221"/>
      <c r="AQ3415" s="219"/>
      <c r="AR3415" s="219"/>
      <c r="AS3415" s="221"/>
      <c r="AT3415" s="221"/>
      <c r="AU3415" s="221"/>
      <c r="AV3415" s="221"/>
      <c r="AW3415" s="221"/>
      <c r="AX3415" s="221"/>
      <c r="AY3415" s="221"/>
      <c r="AZ3415" s="221"/>
    </row>
    <row r="3416" spans="1:52" x14ac:dyDescent="0.15">
      <c r="A3416" s="278"/>
      <c r="B3416" s="274"/>
      <c r="C3416" s="340"/>
      <c r="D3416" s="340"/>
      <c r="E3416" s="341"/>
      <c r="F3416" s="341"/>
      <c r="G3416" s="341"/>
      <c r="H3416" s="341"/>
      <c r="I3416" s="341"/>
      <c r="J3416" s="341"/>
      <c r="AH3416" s="221"/>
      <c r="AI3416" s="221"/>
      <c r="AJ3416" s="221"/>
      <c r="AK3416" s="221"/>
      <c r="AL3416" s="221"/>
      <c r="AM3416" s="221"/>
      <c r="AN3416" s="221"/>
      <c r="AO3416" s="221"/>
      <c r="AP3416" s="221"/>
      <c r="AQ3416" s="219"/>
      <c r="AR3416" s="219"/>
      <c r="AS3416" s="221"/>
      <c r="AT3416" s="221"/>
      <c r="AU3416" s="221"/>
      <c r="AV3416" s="221"/>
      <c r="AW3416" s="221"/>
      <c r="AX3416" s="221"/>
      <c r="AY3416" s="221"/>
      <c r="AZ3416" s="221"/>
    </row>
    <row r="3417" spans="1:52" x14ac:dyDescent="0.15">
      <c r="A3417" s="278"/>
      <c r="B3417" s="274"/>
      <c r="C3417" s="340"/>
      <c r="D3417" s="340"/>
      <c r="E3417" s="341"/>
      <c r="F3417" s="341"/>
      <c r="G3417" s="341"/>
      <c r="H3417" s="341"/>
      <c r="I3417" s="341"/>
      <c r="J3417" s="341"/>
      <c r="AH3417" s="221"/>
      <c r="AI3417" s="221"/>
      <c r="AJ3417" s="221"/>
      <c r="AK3417" s="221"/>
      <c r="AL3417" s="221"/>
      <c r="AM3417" s="221"/>
      <c r="AN3417" s="221"/>
      <c r="AO3417" s="221"/>
      <c r="AP3417" s="221"/>
      <c r="AQ3417" s="219"/>
      <c r="AR3417" s="219"/>
      <c r="AS3417" s="221"/>
      <c r="AT3417" s="221"/>
      <c r="AU3417" s="221"/>
      <c r="AV3417" s="221"/>
      <c r="AW3417" s="221"/>
      <c r="AX3417" s="221"/>
      <c r="AY3417" s="221"/>
      <c r="AZ3417" s="221"/>
    </row>
    <row r="3418" spans="1:52" x14ac:dyDescent="0.15">
      <c r="A3418" s="278"/>
      <c r="B3418" s="274"/>
      <c r="C3418" s="340"/>
      <c r="D3418" s="340"/>
      <c r="E3418" s="341"/>
      <c r="F3418" s="341"/>
      <c r="G3418" s="341"/>
      <c r="H3418" s="341"/>
      <c r="I3418" s="341"/>
      <c r="J3418" s="341"/>
      <c r="AH3418" s="221"/>
      <c r="AI3418" s="221"/>
      <c r="AJ3418" s="221"/>
      <c r="AK3418" s="221"/>
      <c r="AL3418" s="221"/>
      <c r="AM3418" s="221"/>
      <c r="AN3418" s="221"/>
      <c r="AO3418" s="221"/>
      <c r="AP3418" s="221"/>
      <c r="AQ3418" s="219"/>
      <c r="AR3418" s="219"/>
      <c r="AS3418" s="221"/>
      <c r="AT3418" s="221"/>
      <c r="AU3418" s="221"/>
      <c r="AV3418" s="221"/>
      <c r="AW3418" s="221"/>
      <c r="AX3418" s="221"/>
      <c r="AY3418" s="221"/>
      <c r="AZ3418" s="221"/>
    </row>
    <row r="3419" spans="1:52" x14ac:dyDescent="0.15">
      <c r="A3419" s="278"/>
      <c r="B3419" s="274"/>
      <c r="C3419" s="340"/>
      <c r="D3419" s="340"/>
      <c r="E3419" s="341"/>
      <c r="F3419" s="341"/>
      <c r="G3419" s="341"/>
      <c r="H3419" s="341"/>
      <c r="I3419" s="341"/>
      <c r="J3419" s="341"/>
      <c r="AH3419" s="221"/>
      <c r="AI3419" s="221"/>
      <c r="AJ3419" s="221"/>
      <c r="AK3419" s="221"/>
      <c r="AL3419" s="221"/>
      <c r="AM3419" s="221"/>
      <c r="AN3419" s="221"/>
      <c r="AO3419" s="221"/>
      <c r="AP3419" s="221"/>
      <c r="AQ3419" s="219"/>
      <c r="AR3419" s="219"/>
      <c r="AS3419" s="221"/>
      <c r="AT3419" s="221"/>
      <c r="AU3419" s="221"/>
      <c r="AV3419" s="221"/>
      <c r="AW3419" s="221"/>
      <c r="AX3419" s="221"/>
      <c r="AY3419" s="221"/>
      <c r="AZ3419" s="221"/>
    </row>
    <row r="3420" spans="1:52" x14ac:dyDescent="0.15">
      <c r="A3420" s="278"/>
      <c r="B3420" s="274"/>
      <c r="C3420" s="340"/>
      <c r="D3420" s="340"/>
      <c r="E3420" s="341"/>
      <c r="F3420" s="341"/>
      <c r="G3420" s="341"/>
      <c r="H3420" s="341"/>
      <c r="I3420" s="341"/>
      <c r="J3420" s="341"/>
      <c r="AH3420" s="221"/>
      <c r="AI3420" s="221"/>
      <c r="AJ3420" s="221"/>
      <c r="AK3420" s="221"/>
      <c r="AL3420" s="221"/>
      <c r="AM3420" s="221"/>
      <c r="AN3420" s="221"/>
      <c r="AO3420" s="221"/>
      <c r="AP3420" s="221"/>
      <c r="AQ3420" s="219"/>
      <c r="AR3420" s="219"/>
      <c r="AS3420" s="221"/>
      <c r="AT3420" s="221"/>
      <c r="AU3420" s="221"/>
      <c r="AV3420" s="221"/>
      <c r="AW3420" s="221"/>
      <c r="AX3420" s="221"/>
      <c r="AY3420" s="221"/>
      <c r="AZ3420" s="221"/>
    </row>
    <row r="3421" spans="1:52" x14ac:dyDescent="0.15">
      <c r="A3421" s="278"/>
      <c r="B3421" s="274"/>
      <c r="C3421" s="340"/>
      <c r="D3421" s="340"/>
      <c r="E3421" s="341"/>
      <c r="F3421" s="341"/>
      <c r="G3421" s="341"/>
      <c r="H3421" s="341"/>
      <c r="I3421" s="341"/>
      <c r="J3421" s="341"/>
      <c r="AH3421" s="221"/>
      <c r="AI3421" s="221"/>
      <c r="AJ3421" s="221"/>
      <c r="AK3421" s="221"/>
      <c r="AL3421" s="221"/>
      <c r="AM3421" s="221"/>
      <c r="AN3421" s="221"/>
      <c r="AO3421" s="221"/>
      <c r="AP3421" s="221"/>
      <c r="AQ3421" s="219"/>
      <c r="AR3421" s="219"/>
      <c r="AS3421" s="221"/>
      <c r="AT3421" s="221"/>
      <c r="AU3421" s="221"/>
      <c r="AV3421" s="221"/>
      <c r="AW3421" s="221"/>
      <c r="AX3421" s="221"/>
      <c r="AY3421" s="221"/>
      <c r="AZ3421" s="221"/>
    </row>
    <row r="3422" spans="1:52" x14ac:dyDescent="0.15">
      <c r="A3422" s="278"/>
      <c r="B3422" s="274"/>
      <c r="C3422" s="340"/>
      <c r="D3422" s="340"/>
      <c r="E3422" s="341"/>
      <c r="F3422" s="341"/>
      <c r="G3422" s="341"/>
      <c r="H3422" s="341"/>
      <c r="I3422" s="341"/>
      <c r="J3422" s="341"/>
      <c r="AH3422" s="221"/>
      <c r="AI3422" s="221"/>
      <c r="AJ3422" s="221"/>
      <c r="AK3422" s="221"/>
      <c r="AL3422" s="221"/>
      <c r="AM3422" s="221"/>
      <c r="AN3422" s="221"/>
      <c r="AO3422" s="221"/>
      <c r="AP3422" s="221"/>
      <c r="AQ3422" s="219"/>
      <c r="AR3422" s="219"/>
      <c r="AS3422" s="221"/>
      <c r="AT3422" s="221"/>
      <c r="AU3422" s="221"/>
      <c r="AV3422" s="221"/>
      <c r="AW3422" s="221"/>
      <c r="AX3422" s="221"/>
      <c r="AY3422" s="221"/>
      <c r="AZ3422" s="221"/>
    </row>
    <row r="3423" spans="1:52" x14ac:dyDescent="0.15">
      <c r="A3423" s="278"/>
      <c r="B3423" s="274"/>
      <c r="C3423" s="340"/>
      <c r="D3423" s="340"/>
      <c r="E3423" s="341"/>
      <c r="F3423" s="341"/>
      <c r="G3423" s="341"/>
      <c r="H3423" s="341"/>
      <c r="I3423" s="341"/>
      <c r="J3423" s="341"/>
      <c r="AH3423" s="221"/>
      <c r="AI3423" s="221"/>
      <c r="AJ3423" s="221"/>
      <c r="AK3423" s="221"/>
      <c r="AL3423" s="221"/>
      <c r="AM3423" s="221"/>
      <c r="AN3423" s="221"/>
      <c r="AO3423" s="221"/>
      <c r="AP3423" s="221"/>
      <c r="AQ3423" s="219"/>
      <c r="AR3423" s="219"/>
      <c r="AS3423" s="221"/>
      <c r="AT3423" s="221"/>
      <c r="AU3423" s="221"/>
      <c r="AV3423" s="221"/>
      <c r="AW3423" s="221"/>
      <c r="AX3423" s="221"/>
      <c r="AY3423" s="221"/>
      <c r="AZ3423" s="221"/>
    </row>
    <row r="3424" spans="1:52" x14ac:dyDescent="0.15">
      <c r="A3424" s="278"/>
      <c r="B3424" s="274"/>
      <c r="C3424" s="340"/>
      <c r="D3424" s="340"/>
      <c r="E3424" s="341"/>
      <c r="F3424" s="341"/>
      <c r="G3424" s="341"/>
      <c r="H3424" s="341"/>
      <c r="I3424" s="341"/>
      <c r="J3424" s="341"/>
      <c r="AH3424" s="221"/>
      <c r="AI3424" s="221"/>
      <c r="AJ3424" s="221"/>
      <c r="AK3424" s="221"/>
      <c r="AL3424" s="221"/>
      <c r="AM3424" s="221"/>
      <c r="AN3424" s="221"/>
      <c r="AO3424" s="221"/>
      <c r="AP3424" s="221"/>
      <c r="AQ3424" s="219"/>
      <c r="AR3424" s="219"/>
      <c r="AS3424" s="221"/>
      <c r="AT3424" s="221"/>
      <c r="AU3424" s="221"/>
      <c r="AV3424" s="221"/>
      <c r="AW3424" s="221"/>
      <c r="AX3424" s="221"/>
      <c r="AY3424" s="221"/>
      <c r="AZ3424" s="221"/>
    </row>
    <row r="3425" spans="1:52" x14ac:dyDescent="0.15">
      <c r="A3425" s="278"/>
      <c r="B3425" s="274"/>
      <c r="C3425" s="340"/>
      <c r="D3425" s="340"/>
      <c r="E3425" s="341"/>
      <c r="F3425" s="341"/>
      <c r="G3425" s="341"/>
      <c r="H3425" s="341"/>
      <c r="I3425" s="341"/>
      <c r="J3425" s="341"/>
      <c r="AH3425" s="221"/>
      <c r="AI3425" s="221"/>
      <c r="AJ3425" s="221"/>
      <c r="AK3425" s="221"/>
      <c r="AL3425" s="221"/>
      <c r="AM3425" s="221"/>
      <c r="AN3425" s="221"/>
      <c r="AO3425" s="221"/>
      <c r="AP3425" s="221"/>
      <c r="AQ3425" s="219"/>
      <c r="AR3425" s="219"/>
      <c r="AS3425" s="221"/>
      <c r="AT3425" s="221"/>
      <c r="AU3425" s="221"/>
      <c r="AV3425" s="221"/>
      <c r="AW3425" s="221"/>
      <c r="AX3425" s="221"/>
      <c r="AY3425" s="221"/>
      <c r="AZ3425" s="221"/>
    </row>
    <row r="3426" spans="1:52" x14ac:dyDescent="0.15">
      <c r="A3426" s="278"/>
      <c r="B3426" s="274"/>
      <c r="C3426" s="340"/>
      <c r="D3426" s="340"/>
      <c r="E3426" s="341"/>
      <c r="F3426" s="341"/>
      <c r="G3426" s="341"/>
      <c r="H3426" s="341"/>
      <c r="I3426" s="341"/>
      <c r="J3426" s="341"/>
      <c r="AH3426" s="221"/>
      <c r="AI3426" s="221"/>
      <c r="AJ3426" s="221"/>
      <c r="AK3426" s="221"/>
      <c r="AL3426" s="221"/>
      <c r="AM3426" s="221"/>
      <c r="AN3426" s="221"/>
      <c r="AO3426" s="221"/>
      <c r="AP3426" s="221"/>
      <c r="AQ3426" s="219"/>
      <c r="AR3426" s="219"/>
      <c r="AS3426" s="221"/>
      <c r="AT3426" s="221"/>
      <c r="AU3426" s="221"/>
      <c r="AV3426" s="221"/>
      <c r="AW3426" s="221"/>
      <c r="AX3426" s="221"/>
      <c r="AY3426" s="221"/>
      <c r="AZ3426" s="221"/>
    </row>
    <row r="3427" spans="1:52" x14ac:dyDescent="0.15">
      <c r="A3427" s="278"/>
      <c r="B3427" s="274"/>
      <c r="C3427" s="340"/>
      <c r="D3427" s="340"/>
      <c r="E3427" s="341"/>
      <c r="F3427" s="341"/>
      <c r="G3427" s="341"/>
      <c r="H3427" s="341"/>
      <c r="I3427" s="341"/>
      <c r="J3427" s="341"/>
      <c r="AH3427" s="221"/>
      <c r="AI3427" s="221"/>
      <c r="AJ3427" s="221"/>
      <c r="AK3427" s="221"/>
      <c r="AL3427" s="221"/>
      <c r="AM3427" s="221"/>
      <c r="AN3427" s="221"/>
      <c r="AO3427" s="221"/>
      <c r="AP3427" s="221"/>
      <c r="AQ3427" s="219"/>
      <c r="AR3427" s="219"/>
      <c r="AS3427" s="221"/>
      <c r="AT3427" s="221"/>
      <c r="AU3427" s="221"/>
      <c r="AV3427" s="221"/>
      <c r="AW3427" s="221"/>
      <c r="AX3427" s="221"/>
      <c r="AY3427" s="221"/>
      <c r="AZ3427" s="221"/>
    </row>
    <row r="3428" spans="1:52" x14ac:dyDescent="0.15">
      <c r="A3428" s="278"/>
      <c r="B3428" s="274"/>
      <c r="C3428" s="340"/>
      <c r="D3428" s="340"/>
      <c r="E3428" s="341"/>
      <c r="F3428" s="341"/>
      <c r="G3428" s="341"/>
      <c r="H3428" s="341"/>
      <c r="I3428" s="341"/>
      <c r="J3428" s="341"/>
      <c r="AH3428" s="221"/>
      <c r="AI3428" s="221"/>
      <c r="AJ3428" s="221"/>
      <c r="AK3428" s="221"/>
      <c r="AL3428" s="221"/>
      <c r="AM3428" s="221"/>
      <c r="AN3428" s="221"/>
      <c r="AO3428" s="221"/>
      <c r="AP3428" s="221"/>
      <c r="AQ3428" s="219"/>
      <c r="AR3428" s="219"/>
      <c r="AS3428" s="221"/>
      <c r="AT3428" s="221"/>
      <c r="AU3428" s="221"/>
      <c r="AV3428" s="221"/>
      <c r="AW3428" s="221"/>
      <c r="AX3428" s="221"/>
      <c r="AY3428" s="221"/>
      <c r="AZ3428" s="221"/>
    </row>
    <row r="3429" spans="1:52" x14ac:dyDescent="0.15">
      <c r="A3429" s="278"/>
      <c r="B3429" s="274"/>
      <c r="C3429" s="340"/>
      <c r="D3429" s="340"/>
      <c r="E3429" s="341"/>
      <c r="F3429" s="341"/>
      <c r="G3429" s="341"/>
      <c r="H3429" s="341"/>
      <c r="I3429" s="341"/>
      <c r="J3429" s="341"/>
      <c r="AH3429" s="221"/>
      <c r="AI3429" s="221"/>
      <c r="AJ3429" s="221"/>
      <c r="AK3429" s="221"/>
      <c r="AL3429" s="221"/>
      <c r="AM3429" s="221"/>
      <c r="AN3429" s="221"/>
      <c r="AO3429" s="221"/>
      <c r="AP3429" s="221"/>
      <c r="AQ3429" s="219"/>
      <c r="AR3429" s="219"/>
      <c r="AS3429" s="221"/>
      <c r="AT3429" s="221"/>
      <c r="AU3429" s="221"/>
      <c r="AV3429" s="221"/>
      <c r="AW3429" s="221"/>
      <c r="AX3429" s="221"/>
      <c r="AY3429" s="221"/>
      <c r="AZ3429" s="221"/>
    </row>
    <row r="3430" spans="1:52" x14ac:dyDescent="0.15">
      <c r="A3430" s="278"/>
      <c r="B3430" s="274"/>
      <c r="C3430" s="340"/>
      <c r="D3430" s="340"/>
      <c r="E3430" s="341"/>
      <c r="F3430" s="341"/>
      <c r="G3430" s="341"/>
      <c r="H3430" s="341"/>
      <c r="I3430" s="341"/>
      <c r="J3430" s="341"/>
      <c r="AH3430" s="221"/>
      <c r="AI3430" s="221"/>
      <c r="AJ3430" s="221"/>
      <c r="AK3430" s="221"/>
      <c r="AL3430" s="221"/>
      <c r="AM3430" s="221"/>
      <c r="AN3430" s="221"/>
      <c r="AO3430" s="221"/>
      <c r="AP3430" s="221"/>
      <c r="AQ3430" s="219"/>
      <c r="AR3430" s="219"/>
      <c r="AS3430" s="221"/>
      <c r="AT3430" s="221"/>
      <c r="AU3430" s="221"/>
      <c r="AV3430" s="221"/>
      <c r="AW3430" s="221"/>
      <c r="AX3430" s="221"/>
      <c r="AY3430" s="221"/>
      <c r="AZ3430" s="221"/>
    </row>
    <row r="3431" spans="1:52" x14ac:dyDescent="0.15">
      <c r="A3431" s="278"/>
      <c r="B3431" s="274"/>
      <c r="C3431" s="340"/>
      <c r="D3431" s="340"/>
      <c r="E3431" s="341"/>
      <c r="F3431" s="341"/>
      <c r="G3431" s="341"/>
      <c r="H3431" s="341"/>
      <c r="I3431" s="341"/>
      <c r="J3431" s="341"/>
      <c r="AH3431" s="221"/>
      <c r="AI3431" s="221"/>
      <c r="AJ3431" s="221"/>
      <c r="AK3431" s="221"/>
      <c r="AL3431" s="221"/>
      <c r="AM3431" s="221"/>
      <c r="AN3431" s="221"/>
      <c r="AO3431" s="221"/>
      <c r="AP3431" s="221"/>
      <c r="AQ3431" s="219"/>
      <c r="AR3431" s="219"/>
      <c r="AS3431" s="221"/>
      <c r="AT3431" s="221"/>
      <c r="AU3431" s="221"/>
      <c r="AV3431" s="221"/>
      <c r="AW3431" s="221"/>
      <c r="AX3431" s="221"/>
      <c r="AY3431" s="221"/>
      <c r="AZ3431" s="221"/>
    </row>
    <row r="3432" spans="1:52" x14ac:dyDescent="0.15">
      <c r="A3432" s="278"/>
      <c r="B3432" s="274"/>
      <c r="C3432" s="340"/>
      <c r="D3432" s="340"/>
      <c r="E3432" s="341"/>
      <c r="F3432" s="341"/>
      <c r="G3432" s="341"/>
      <c r="H3432" s="341"/>
      <c r="I3432" s="341"/>
      <c r="J3432" s="341"/>
      <c r="AH3432" s="221"/>
      <c r="AI3432" s="221"/>
      <c r="AJ3432" s="221"/>
      <c r="AK3432" s="221"/>
      <c r="AL3432" s="221"/>
      <c r="AM3432" s="221"/>
      <c r="AN3432" s="221"/>
      <c r="AO3432" s="221"/>
      <c r="AP3432" s="221"/>
      <c r="AQ3432" s="219"/>
      <c r="AR3432" s="219"/>
      <c r="AS3432" s="221"/>
      <c r="AT3432" s="221"/>
      <c r="AU3432" s="221"/>
      <c r="AV3432" s="221"/>
      <c r="AW3432" s="221"/>
      <c r="AX3432" s="221"/>
      <c r="AY3432" s="221"/>
      <c r="AZ3432" s="221"/>
    </row>
    <row r="3433" spans="1:52" x14ac:dyDescent="0.15">
      <c r="A3433" s="278"/>
      <c r="B3433" s="274"/>
      <c r="C3433" s="340"/>
      <c r="D3433" s="340"/>
      <c r="E3433" s="341"/>
      <c r="F3433" s="341"/>
      <c r="G3433" s="341"/>
      <c r="H3433" s="341"/>
      <c r="I3433" s="341"/>
      <c r="J3433" s="341"/>
      <c r="AH3433" s="221"/>
      <c r="AI3433" s="221"/>
      <c r="AJ3433" s="221"/>
      <c r="AK3433" s="221"/>
      <c r="AL3433" s="221"/>
      <c r="AM3433" s="221"/>
      <c r="AN3433" s="221"/>
      <c r="AO3433" s="221"/>
      <c r="AP3433" s="221"/>
      <c r="AQ3433" s="219"/>
      <c r="AR3433" s="219"/>
      <c r="AS3433" s="221"/>
      <c r="AT3433" s="221"/>
      <c r="AU3433" s="221"/>
      <c r="AV3433" s="221"/>
      <c r="AW3433" s="221"/>
      <c r="AX3433" s="221"/>
      <c r="AY3433" s="221"/>
      <c r="AZ3433" s="221"/>
    </row>
    <row r="3434" spans="1:52" x14ac:dyDescent="0.15">
      <c r="A3434" s="278"/>
      <c r="B3434" s="274"/>
      <c r="C3434" s="340"/>
      <c r="D3434" s="340"/>
      <c r="E3434" s="341"/>
      <c r="F3434" s="341"/>
      <c r="G3434" s="341"/>
      <c r="H3434" s="341"/>
      <c r="I3434" s="341"/>
      <c r="J3434" s="341"/>
      <c r="AH3434" s="221"/>
      <c r="AI3434" s="221"/>
      <c r="AJ3434" s="221"/>
      <c r="AK3434" s="221"/>
      <c r="AL3434" s="221"/>
      <c r="AM3434" s="221"/>
      <c r="AN3434" s="221"/>
      <c r="AO3434" s="221"/>
      <c r="AP3434" s="221"/>
      <c r="AQ3434" s="219"/>
      <c r="AR3434" s="219"/>
      <c r="AS3434" s="221"/>
      <c r="AT3434" s="221"/>
      <c r="AU3434" s="221"/>
      <c r="AV3434" s="221"/>
      <c r="AW3434" s="221"/>
      <c r="AX3434" s="221"/>
      <c r="AY3434" s="221"/>
      <c r="AZ3434" s="221"/>
    </row>
    <row r="3435" spans="1:52" x14ac:dyDescent="0.15">
      <c r="A3435" s="278"/>
      <c r="B3435" s="274"/>
      <c r="C3435" s="340"/>
      <c r="D3435" s="340"/>
      <c r="E3435" s="341"/>
      <c r="F3435" s="341"/>
      <c r="G3435" s="341"/>
      <c r="H3435" s="341"/>
      <c r="I3435" s="341"/>
      <c r="J3435" s="341"/>
      <c r="AH3435" s="221"/>
      <c r="AI3435" s="221"/>
      <c r="AJ3435" s="221"/>
      <c r="AK3435" s="221"/>
      <c r="AL3435" s="221"/>
      <c r="AM3435" s="221"/>
      <c r="AN3435" s="221"/>
      <c r="AO3435" s="221"/>
      <c r="AP3435" s="221"/>
      <c r="AQ3435" s="219"/>
      <c r="AR3435" s="219"/>
      <c r="AS3435" s="221"/>
      <c r="AT3435" s="221"/>
      <c r="AU3435" s="221"/>
      <c r="AV3435" s="221"/>
      <c r="AW3435" s="221"/>
      <c r="AX3435" s="221"/>
      <c r="AY3435" s="221"/>
      <c r="AZ3435" s="221"/>
    </row>
    <row r="3436" spans="1:52" x14ac:dyDescent="0.15">
      <c r="A3436" s="278"/>
      <c r="B3436" s="274"/>
      <c r="C3436" s="340"/>
      <c r="D3436" s="340"/>
      <c r="E3436" s="341"/>
      <c r="F3436" s="341"/>
      <c r="G3436" s="341"/>
      <c r="H3436" s="341"/>
      <c r="I3436" s="341"/>
      <c r="J3436" s="341"/>
      <c r="AH3436" s="221"/>
      <c r="AI3436" s="221"/>
      <c r="AJ3436" s="221"/>
      <c r="AK3436" s="221"/>
      <c r="AL3436" s="221"/>
      <c r="AM3436" s="221"/>
      <c r="AN3436" s="221"/>
      <c r="AO3436" s="221"/>
      <c r="AP3436" s="221"/>
      <c r="AQ3436" s="219"/>
      <c r="AR3436" s="219"/>
      <c r="AS3436" s="221"/>
      <c r="AT3436" s="221"/>
      <c r="AU3436" s="221"/>
      <c r="AV3436" s="221"/>
      <c r="AW3436" s="221"/>
      <c r="AX3436" s="221"/>
      <c r="AY3436" s="221"/>
      <c r="AZ3436" s="221"/>
    </row>
    <row r="3437" spans="1:52" x14ac:dyDescent="0.15">
      <c r="A3437" s="278"/>
      <c r="B3437" s="274"/>
      <c r="C3437" s="340"/>
      <c r="D3437" s="340"/>
      <c r="E3437" s="341"/>
      <c r="F3437" s="341"/>
      <c r="G3437" s="341"/>
      <c r="H3437" s="341"/>
      <c r="I3437" s="341"/>
      <c r="J3437" s="341"/>
      <c r="AH3437" s="221"/>
      <c r="AI3437" s="221"/>
      <c r="AJ3437" s="221"/>
      <c r="AK3437" s="221"/>
      <c r="AL3437" s="221"/>
      <c r="AM3437" s="221"/>
      <c r="AN3437" s="221"/>
      <c r="AO3437" s="221"/>
      <c r="AP3437" s="221"/>
      <c r="AQ3437" s="219"/>
      <c r="AR3437" s="219"/>
      <c r="AS3437" s="221"/>
      <c r="AT3437" s="221"/>
      <c r="AU3437" s="221"/>
      <c r="AV3437" s="221"/>
      <c r="AW3437" s="221"/>
      <c r="AX3437" s="221"/>
      <c r="AY3437" s="221"/>
      <c r="AZ3437" s="221"/>
    </row>
    <row r="3438" spans="1:52" x14ac:dyDescent="0.15">
      <c r="A3438" s="278"/>
      <c r="B3438" s="274"/>
      <c r="C3438" s="340"/>
      <c r="D3438" s="340"/>
      <c r="E3438" s="341"/>
      <c r="F3438" s="341"/>
      <c r="G3438" s="341"/>
      <c r="H3438" s="341"/>
      <c r="I3438" s="341"/>
      <c r="J3438" s="341"/>
      <c r="AH3438" s="221"/>
      <c r="AI3438" s="221"/>
      <c r="AJ3438" s="221"/>
      <c r="AK3438" s="221"/>
      <c r="AL3438" s="221"/>
      <c r="AM3438" s="221"/>
      <c r="AN3438" s="221"/>
      <c r="AO3438" s="221"/>
      <c r="AP3438" s="221"/>
      <c r="AQ3438" s="219"/>
      <c r="AR3438" s="219"/>
      <c r="AS3438" s="221"/>
      <c r="AT3438" s="221"/>
      <c r="AU3438" s="221"/>
      <c r="AV3438" s="221"/>
      <c r="AW3438" s="221"/>
      <c r="AX3438" s="221"/>
      <c r="AY3438" s="221"/>
      <c r="AZ3438" s="221"/>
    </row>
    <row r="3439" spans="1:52" x14ac:dyDescent="0.15">
      <c r="A3439" s="278"/>
      <c r="B3439" s="274"/>
      <c r="C3439" s="340"/>
      <c r="D3439" s="340"/>
      <c r="E3439" s="341"/>
      <c r="F3439" s="341"/>
      <c r="G3439" s="341"/>
      <c r="H3439" s="341"/>
      <c r="I3439" s="341"/>
      <c r="J3439" s="341"/>
      <c r="AH3439" s="221"/>
      <c r="AI3439" s="221"/>
      <c r="AJ3439" s="221"/>
      <c r="AK3439" s="221"/>
      <c r="AL3439" s="221"/>
      <c r="AM3439" s="221"/>
      <c r="AN3439" s="221"/>
      <c r="AO3439" s="221"/>
      <c r="AP3439" s="221"/>
      <c r="AQ3439" s="219"/>
      <c r="AR3439" s="219"/>
      <c r="AS3439" s="221"/>
      <c r="AT3439" s="221"/>
      <c r="AU3439" s="221"/>
      <c r="AV3439" s="221"/>
      <c r="AW3439" s="221"/>
      <c r="AX3439" s="221"/>
      <c r="AY3439" s="221"/>
      <c r="AZ3439" s="221"/>
    </row>
    <row r="3440" spans="1:52" x14ac:dyDescent="0.15">
      <c r="A3440" s="278"/>
      <c r="B3440" s="274"/>
      <c r="C3440" s="340"/>
      <c r="D3440" s="340"/>
      <c r="E3440" s="341"/>
      <c r="F3440" s="341"/>
      <c r="G3440" s="341"/>
      <c r="H3440" s="341"/>
      <c r="I3440" s="341"/>
      <c r="J3440" s="341"/>
      <c r="AH3440" s="221"/>
      <c r="AI3440" s="221"/>
      <c r="AJ3440" s="221"/>
      <c r="AK3440" s="221"/>
      <c r="AL3440" s="221"/>
      <c r="AM3440" s="221"/>
      <c r="AN3440" s="221"/>
      <c r="AO3440" s="221"/>
      <c r="AP3440" s="221"/>
      <c r="AQ3440" s="219"/>
      <c r="AR3440" s="219"/>
      <c r="AS3440" s="221"/>
      <c r="AT3440" s="221"/>
      <c r="AU3440" s="221"/>
      <c r="AV3440" s="221"/>
      <c r="AW3440" s="221"/>
      <c r="AX3440" s="221"/>
      <c r="AY3440" s="221"/>
      <c r="AZ3440" s="221"/>
    </row>
    <row r="3441" spans="1:52" x14ac:dyDescent="0.15">
      <c r="A3441" s="278"/>
      <c r="B3441" s="274"/>
      <c r="C3441" s="340"/>
      <c r="D3441" s="340"/>
      <c r="E3441" s="341"/>
      <c r="F3441" s="341"/>
      <c r="G3441" s="341"/>
      <c r="H3441" s="341"/>
      <c r="I3441" s="341"/>
      <c r="J3441" s="341"/>
      <c r="AH3441" s="221"/>
      <c r="AI3441" s="221"/>
      <c r="AJ3441" s="221"/>
      <c r="AK3441" s="221"/>
      <c r="AL3441" s="221"/>
      <c r="AM3441" s="221"/>
      <c r="AN3441" s="221"/>
      <c r="AO3441" s="221"/>
      <c r="AP3441" s="221"/>
      <c r="AQ3441" s="219"/>
      <c r="AR3441" s="219"/>
      <c r="AS3441" s="221"/>
      <c r="AT3441" s="221"/>
      <c r="AU3441" s="221"/>
      <c r="AV3441" s="221"/>
      <c r="AW3441" s="221"/>
      <c r="AX3441" s="221"/>
      <c r="AY3441" s="221"/>
      <c r="AZ3441" s="221"/>
    </row>
    <row r="3442" spans="1:52" x14ac:dyDescent="0.15">
      <c r="A3442" s="278"/>
      <c r="B3442" s="274"/>
      <c r="C3442" s="340"/>
      <c r="D3442" s="340"/>
      <c r="E3442" s="341"/>
      <c r="F3442" s="341"/>
      <c r="G3442" s="341"/>
      <c r="H3442" s="341"/>
      <c r="I3442" s="341"/>
      <c r="J3442" s="341"/>
      <c r="AH3442" s="221"/>
      <c r="AI3442" s="221"/>
      <c r="AJ3442" s="221"/>
      <c r="AK3442" s="221"/>
      <c r="AL3442" s="221"/>
      <c r="AM3442" s="221"/>
      <c r="AN3442" s="221"/>
      <c r="AO3442" s="221"/>
      <c r="AP3442" s="221"/>
      <c r="AQ3442" s="219"/>
      <c r="AR3442" s="219"/>
      <c r="AS3442" s="221"/>
      <c r="AT3442" s="221"/>
      <c r="AU3442" s="221"/>
      <c r="AV3442" s="221"/>
      <c r="AW3442" s="221"/>
      <c r="AX3442" s="221"/>
      <c r="AY3442" s="221"/>
      <c r="AZ3442" s="221"/>
    </row>
    <row r="3443" spans="1:52" x14ac:dyDescent="0.15">
      <c r="A3443" s="278"/>
      <c r="B3443" s="274"/>
      <c r="C3443" s="340"/>
      <c r="D3443" s="340"/>
      <c r="E3443" s="341"/>
      <c r="F3443" s="341"/>
      <c r="G3443" s="341"/>
      <c r="H3443" s="341"/>
      <c r="I3443" s="341"/>
      <c r="J3443" s="341"/>
      <c r="AH3443" s="221"/>
      <c r="AI3443" s="221"/>
      <c r="AJ3443" s="221"/>
      <c r="AK3443" s="221"/>
      <c r="AL3443" s="221"/>
      <c r="AM3443" s="221"/>
      <c r="AN3443" s="221"/>
      <c r="AO3443" s="221"/>
      <c r="AP3443" s="221"/>
      <c r="AQ3443" s="219"/>
      <c r="AR3443" s="219"/>
      <c r="AS3443" s="221"/>
      <c r="AT3443" s="221"/>
      <c r="AU3443" s="221"/>
      <c r="AV3443" s="221"/>
      <c r="AW3443" s="221"/>
      <c r="AX3443" s="221"/>
      <c r="AY3443" s="221"/>
      <c r="AZ3443" s="221"/>
    </row>
    <row r="3444" spans="1:52" x14ac:dyDescent="0.15">
      <c r="A3444" s="278"/>
      <c r="B3444" s="274"/>
      <c r="C3444" s="340"/>
      <c r="D3444" s="340"/>
      <c r="E3444" s="341"/>
      <c r="F3444" s="341"/>
      <c r="G3444" s="341"/>
      <c r="H3444" s="341"/>
      <c r="I3444" s="341"/>
      <c r="J3444" s="341"/>
      <c r="AH3444" s="221"/>
      <c r="AI3444" s="221"/>
      <c r="AJ3444" s="221"/>
      <c r="AK3444" s="221"/>
      <c r="AL3444" s="221"/>
      <c r="AM3444" s="221"/>
      <c r="AN3444" s="221"/>
      <c r="AO3444" s="221"/>
      <c r="AP3444" s="221"/>
      <c r="AQ3444" s="219"/>
      <c r="AR3444" s="219"/>
      <c r="AS3444" s="221"/>
      <c r="AT3444" s="221"/>
      <c r="AU3444" s="221"/>
      <c r="AV3444" s="221"/>
      <c r="AW3444" s="221"/>
      <c r="AX3444" s="221"/>
      <c r="AY3444" s="221"/>
      <c r="AZ3444" s="221"/>
    </row>
    <row r="3445" spans="1:52" x14ac:dyDescent="0.15">
      <c r="A3445" s="278"/>
      <c r="B3445" s="274"/>
      <c r="C3445" s="340"/>
      <c r="D3445" s="340"/>
      <c r="E3445" s="341"/>
      <c r="F3445" s="341"/>
      <c r="G3445" s="341"/>
      <c r="H3445" s="341"/>
      <c r="I3445" s="341"/>
      <c r="J3445" s="341"/>
      <c r="AH3445" s="221"/>
      <c r="AI3445" s="221"/>
      <c r="AJ3445" s="221"/>
      <c r="AK3445" s="221"/>
      <c r="AL3445" s="221"/>
      <c r="AM3445" s="221"/>
      <c r="AN3445" s="221"/>
      <c r="AO3445" s="221"/>
      <c r="AP3445" s="221"/>
      <c r="AQ3445" s="219"/>
      <c r="AR3445" s="219"/>
      <c r="AS3445" s="221"/>
      <c r="AT3445" s="221"/>
      <c r="AU3445" s="221"/>
      <c r="AV3445" s="221"/>
      <c r="AW3445" s="221"/>
      <c r="AX3445" s="221"/>
      <c r="AY3445" s="221"/>
      <c r="AZ3445" s="221"/>
    </row>
    <row r="3446" spans="1:52" x14ac:dyDescent="0.15">
      <c r="A3446" s="278"/>
      <c r="B3446" s="274"/>
      <c r="C3446" s="340"/>
      <c r="D3446" s="340"/>
      <c r="E3446" s="341"/>
      <c r="F3446" s="341"/>
      <c r="G3446" s="341"/>
      <c r="H3446" s="341"/>
      <c r="I3446" s="341"/>
      <c r="J3446" s="341"/>
      <c r="AH3446" s="221"/>
      <c r="AI3446" s="221"/>
      <c r="AJ3446" s="221"/>
      <c r="AK3446" s="221"/>
      <c r="AL3446" s="221"/>
      <c r="AM3446" s="221"/>
      <c r="AN3446" s="221"/>
      <c r="AO3446" s="221"/>
      <c r="AP3446" s="221"/>
      <c r="AQ3446" s="219"/>
      <c r="AR3446" s="219"/>
      <c r="AS3446" s="221"/>
      <c r="AT3446" s="221"/>
      <c r="AU3446" s="221"/>
      <c r="AV3446" s="221"/>
      <c r="AW3446" s="221"/>
      <c r="AX3446" s="221"/>
      <c r="AY3446" s="221"/>
      <c r="AZ3446" s="221"/>
    </row>
    <row r="3447" spans="1:52" x14ac:dyDescent="0.15">
      <c r="A3447" s="278"/>
      <c r="B3447" s="274"/>
      <c r="C3447" s="340"/>
      <c r="D3447" s="340"/>
      <c r="E3447" s="341"/>
      <c r="F3447" s="341"/>
      <c r="G3447" s="341"/>
      <c r="H3447" s="341"/>
      <c r="I3447" s="341"/>
      <c r="J3447" s="341"/>
      <c r="AH3447" s="221"/>
      <c r="AI3447" s="221"/>
      <c r="AJ3447" s="221"/>
      <c r="AK3447" s="221"/>
      <c r="AL3447" s="221"/>
      <c r="AM3447" s="221"/>
      <c r="AN3447" s="221"/>
      <c r="AO3447" s="221"/>
      <c r="AP3447" s="221"/>
      <c r="AQ3447" s="219"/>
      <c r="AR3447" s="219"/>
      <c r="AS3447" s="221"/>
      <c r="AT3447" s="221"/>
      <c r="AU3447" s="221"/>
      <c r="AV3447" s="221"/>
      <c r="AW3447" s="221"/>
      <c r="AX3447" s="221"/>
      <c r="AY3447" s="221"/>
      <c r="AZ3447" s="221"/>
    </row>
    <row r="3448" spans="1:52" x14ac:dyDescent="0.15">
      <c r="A3448" s="278"/>
      <c r="B3448" s="274"/>
      <c r="C3448" s="340"/>
      <c r="D3448" s="340"/>
      <c r="E3448" s="341"/>
      <c r="F3448" s="341"/>
      <c r="G3448" s="341"/>
      <c r="H3448" s="341"/>
      <c r="I3448" s="341"/>
      <c r="J3448" s="341"/>
      <c r="AH3448" s="221"/>
      <c r="AI3448" s="221"/>
      <c r="AJ3448" s="221"/>
      <c r="AK3448" s="221"/>
      <c r="AL3448" s="221"/>
      <c r="AM3448" s="221"/>
      <c r="AN3448" s="221"/>
      <c r="AO3448" s="221"/>
      <c r="AP3448" s="221"/>
      <c r="AQ3448" s="219"/>
      <c r="AR3448" s="219"/>
      <c r="AS3448" s="221"/>
      <c r="AT3448" s="221"/>
      <c r="AU3448" s="221"/>
      <c r="AV3448" s="221"/>
      <c r="AW3448" s="221"/>
      <c r="AX3448" s="221"/>
      <c r="AY3448" s="221"/>
      <c r="AZ3448" s="221"/>
    </row>
    <row r="3449" spans="1:52" x14ac:dyDescent="0.15">
      <c r="A3449" s="278"/>
      <c r="B3449" s="274"/>
      <c r="C3449" s="340"/>
      <c r="D3449" s="340"/>
      <c r="E3449" s="341"/>
      <c r="F3449" s="341"/>
      <c r="G3449" s="341"/>
      <c r="H3449" s="341"/>
      <c r="I3449" s="341"/>
      <c r="J3449" s="341"/>
      <c r="AH3449" s="221"/>
      <c r="AI3449" s="221"/>
      <c r="AJ3449" s="221"/>
      <c r="AK3449" s="221"/>
      <c r="AL3449" s="221"/>
      <c r="AM3449" s="221"/>
      <c r="AN3449" s="221"/>
      <c r="AO3449" s="221"/>
      <c r="AP3449" s="221"/>
      <c r="AQ3449" s="219"/>
      <c r="AR3449" s="219"/>
      <c r="AS3449" s="221"/>
      <c r="AT3449" s="221"/>
      <c r="AU3449" s="221"/>
      <c r="AV3449" s="221"/>
      <c r="AW3449" s="221"/>
      <c r="AX3449" s="221"/>
      <c r="AY3449" s="221"/>
      <c r="AZ3449" s="221"/>
    </row>
    <row r="3450" spans="1:52" x14ac:dyDescent="0.15">
      <c r="A3450" s="278"/>
      <c r="B3450" s="274"/>
      <c r="C3450" s="340"/>
      <c r="D3450" s="340"/>
      <c r="E3450" s="341"/>
      <c r="F3450" s="341"/>
      <c r="G3450" s="341"/>
      <c r="H3450" s="341"/>
      <c r="I3450" s="341"/>
      <c r="J3450" s="341"/>
      <c r="AH3450" s="221"/>
      <c r="AI3450" s="221"/>
      <c r="AJ3450" s="221"/>
      <c r="AK3450" s="221"/>
      <c r="AL3450" s="221"/>
      <c r="AM3450" s="221"/>
      <c r="AN3450" s="221"/>
      <c r="AO3450" s="221"/>
      <c r="AP3450" s="221"/>
      <c r="AQ3450" s="219"/>
      <c r="AR3450" s="219"/>
      <c r="AS3450" s="221"/>
      <c r="AT3450" s="221"/>
      <c r="AU3450" s="221"/>
      <c r="AV3450" s="221"/>
      <c r="AW3450" s="221"/>
      <c r="AX3450" s="221"/>
      <c r="AY3450" s="221"/>
      <c r="AZ3450" s="221"/>
    </row>
    <row r="3451" spans="1:52" x14ac:dyDescent="0.15">
      <c r="A3451" s="278"/>
      <c r="B3451" s="274"/>
      <c r="C3451" s="340"/>
      <c r="D3451" s="340"/>
      <c r="E3451" s="341"/>
      <c r="F3451" s="341"/>
      <c r="G3451" s="341"/>
      <c r="H3451" s="341"/>
      <c r="I3451" s="341"/>
      <c r="J3451" s="341"/>
      <c r="AH3451" s="221"/>
      <c r="AI3451" s="221"/>
      <c r="AJ3451" s="221"/>
      <c r="AK3451" s="221"/>
      <c r="AL3451" s="221"/>
      <c r="AM3451" s="221"/>
      <c r="AN3451" s="221"/>
      <c r="AO3451" s="221"/>
      <c r="AP3451" s="221"/>
      <c r="AQ3451" s="219"/>
      <c r="AR3451" s="219"/>
      <c r="AS3451" s="221"/>
      <c r="AT3451" s="221"/>
      <c r="AU3451" s="221"/>
      <c r="AV3451" s="221"/>
      <c r="AW3451" s="221"/>
      <c r="AX3451" s="221"/>
      <c r="AY3451" s="221"/>
      <c r="AZ3451" s="221"/>
    </row>
    <row r="3452" spans="1:52" x14ac:dyDescent="0.15">
      <c r="A3452" s="278"/>
      <c r="B3452" s="274"/>
      <c r="C3452" s="340"/>
      <c r="D3452" s="340"/>
      <c r="E3452" s="341"/>
      <c r="F3452" s="341"/>
      <c r="G3452" s="341"/>
      <c r="H3452" s="341"/>
      <c r="I3452" s="341"/>
      <c r="J3452" s="341"/>
      <c r="AH3452" s="221"/>
      <c r="AI3452" s="221"/>
      <c r="AJ3452" s="221"/>
      <c r="AK3452" s="221"/>
      <c r="AL3452" s="221"/>
      <c r="AM3452" s="221"/>
      <c r="AN3452" s="221"/>
      <c r="AO3452" s="221"/>
      <c r="AP3452" s="221"/>
      <c r="AQ3452" s="219"/>
      <c r="AR3452" s="219"/>
      <c r="AS3452" s="221"/>
      <c r="AT3452" s="221"/>
      <c r="AU3452" s="221"/>
      <c r="AV3452" s="221"/>
      <c r="AW3452" s="221"/>
      <c r="AX3452" s="221"/>
      <c r="AY3452" s="221"/>
      <c r="AZ3452" s="221"/>
    </row>
    <row r="3453" spans="1:52" x14ac:dyDescent="0.15">
      <c r="A3453" s="278"/>
      <c r="B3453" s="274"/>
      <c r="C3453" s="340"/>
      <c r="D3453" s="340"/>
      <c r="E3453" s="341"/>
      <c r="F3453" s="341"/>
      <c r="G3453" s="341"/>
      <c r="H3453" s="341"/>
      <c r="I3453" s="341"/>
      <c r="J3453" s="341"/>
      <c r="AH3453" s="221"/>
      <c r="AI3453" s="221"/>
      <c r="AJ3453" s="221"/>
      <c r="AK3453" s="221"/>
      <c r="AL3453" s="221"/>
      <c r="AM3453" s="221"/>
      <c r="AN3453" s="221"/>
      <c r="AO3453" s="221"/>
      <c r="AP3453" s="221"/>
      <c r="AQ3453" s="219"/>
      <c r="AR3453" s="219"/>
      <c r="AS3453" s="221"/>
      <c r="AT3453" s="221"/>
      <c r="AU3453" s="221"/>
      <c r="AV3453" s="221"/>
      <c r="AW3453" s="221"/>
      <c r="AX3453" s="221"/>
      <c r="AY3453" s="221"/>
      <c r="AZ3453" s="221"/>
    </row>
    <row r="3454" spans="1:52" x14ac:dyDescent="0.15">
      <c r="A3454" s="278"/>
      <c r="B3454" s="274"/>
      <c r="C3454" s="340"/>
      <c r="D3454" s="340"/>
      <c r="E3454" s="341"/>
      <c r="F3454" s="341"/>
      <c r="G3454" s="341"/>
      <c r="H3454" s="341"/>
      <c r="I3454" s="341"/>
      <c r="J3454" s="341"/>
      <c r="AH3454" s="221"/>
      <c r="AI3454" s="221"/>
      <c r="AJ3454" s="221"/>
      <c r="AK3454" s="221"/>
      <c r="AL3454" s="221"/>
      <c r="AM3454" s="221"/>
      <c r="AN3454" s="221"/>
      <c r="AO3454" s="221"/>
      <c r="AP3454" s="221"/>
      <c r="AQ3454" s="219"/>
      <c r="AR3454" s="219"/>
      <c r="AS3454" s="221"/>
      <c r="AT3454" s="221"/>
      <c r="AU3454" s="221"/>
      <c r="AV3454" s="221"/>
      <c r="AW3454" s="221"/>
      <c r="AX3454" s="221"/>
      <c r="AY3454" s="221"/>
      <c r="AZ3454" s="221"/>
    </row>
    <row r="3455" spans="1:52" x14ac:dyDescent="0.15">
      <c r="A3455" s="278"/>
      <c r="B3455" s="274"/>
      <c r="C3455" s="340"/>
      <c r="D3455" s="340"/>
      <c r="E3455" s="341"/>
      <c r="F3455" s="341"/>
      <c r="G3455" s="341"/>
      <c r="H3455" s="341"/>
      <c r="I3455" s="341"/>
      <c r="J3455" s="341"/>
      <c r="AH3455" s="221"/>
      <c r="AI3455" s="221"/>
      <c r="AJ3455" s="221"/>
      <c r="AK3455" s="221"/>
      <c r="AL3455" s="221"/>
      <c r="AM3455" s="221"/>
      <c r="AN3455" s="221"/>
      <c r="AO3455" s="221"/>
      <c r="AP3455" s="221"/>
      <c r="AQ3455" s="219"/>
      <c r="AR3455" s="219"/>
      <c r="AS3455" s="221"/>
      <c r="AT3455" s="221"/>
      <c r="AU3455" s="221"/>
      <c r="AV3455" s="221"/>
      <c r="AW3455" s="221"/>
      <c r="AX3455" s="221"/>
      <c r="AY3455" s="221"/>
      <c r="AZ3455" s="221"/>
    </row>
    <row r="3456" spans="1:52" x14ac:dyDescent="0.15">
      <c r="A3456" s="278"/>
      <c r="B3456" s="274"/>
      <c r="C3456" s="340"/>
      <c r="D3456" s="340"/>
      <c r="E3456" s="341"/>
      <c r="F3456" s="341"/>
      <c r="G3456" s="341"/>
      <c r="H3456" s="341"/>
      <c r="I3456" s="341"/>
      <c r="J3456" s="341"/>
      <c r="AH3456" s="221"/>
      <c r="AI3456" s="221"/>
      <c r="AJ3456" s="221"/>
      <c r="AK3456" s="221"/>
      <c r="AL3456" s="221"/>
      <c r="AM3456" s="221"/>
      <c r="AN3456" s="221"/>
      <c r="AO3456" s="221"/>
      <c r="AP3456" s="221"/>
      <c r="AQ3456" s="219"/>
      <c r="AR3456" s="219"/>
      <c r="AS3456" s="221"/>
      <c r="AT3456" s="221"/>
      <c r="AU3456" s="221"/>
      <c r="AV3456" s="221"/>
      <c r="AW3456" s="221"/>
      <c r="AX3456" s="221"/>
      <c r="AY3456" s="221"/>
      <c r="AZ3456" s="221"/>
    </row>
    <row r="3457" spans="1:52" x14ac:dyDescent="0.15">
      <c r="A3457" s="278"/>
      <c r="B3457" s="274"/>
      <c r="C3457" s="340"/>
      <c r="D3457" s="340"/>
      <c r="E3457" s="341"/>
      <c r="F3457" s="341"/>
      <c r="G3457" s="341"/>
      <c r="H3457" s="341"/>
      <c r="I3457" s="341"/>
      <c r="J3457" s="341"/>
      <c r="AH3457" s="221"/>
      <c r="AI3457" s="221"/>
      <c r="AJ3457" s="221"/>
      <c r="AK3457" s="221"/>
      <c r="AL3457" s="221"/>
      <c r="AM3457" s="221"/>
      <c r="AN3457" s="221"/>
      <c r="AO3457" s="221"/>
      <c r="AP3457" s="221"/>
      <c r="AQ3457" s="219"/>
      <c r="AR3457" s="219"/>
      <c r="AS3457" s="221"/>
      <c r="AT3457" s="221"/>
      <c r="AU3457" s="221"/>
      <c r="AV3457" s="221"/>
      <c r="AW3457" s="221"/>
      <c r="AX3457" s="221"/>
      <c r="AY3457" s="221"/>
      <c r="AZ3457" s="221"/>
    </row>
    <row r="3458" spans="1:52" x14ac:dyDescent="0.15">
      <c r="A3458" s="278"/>
      <c r="B3458" s="274"/>
      <c r="C3458" s="340"/>
      <c r="D3458" s="340"/>
      <c r="E3458" s="341"/>
      <c r="F3458" s="341"/>
      <c r="G3458" s="341"/>
      <c r="H3458" s="341"/>
      <c r="I3458" s="341"/>
      <c r="J3458" s="341"/>
      <c r="AH3458" s="221"/>
      <c r="AI3458" s="221"/>
      <c r="AJ3458" s="221"/>
      <c r="AK3458" s="221"/>
      <c r="AL3458" s="221"/>
      <c r="AM3458" s="221"/>
      <c r="AN3458" s="221"/>
      <c r="AO3458" s="221"/>
      <c r="AP3458" s="221"/>
      <c r="AQ3458" s="219"/>
      <c r="AR3458" s="219"/>
      <c r="AS3458" s="221"/>
      <c r="AT3458" s="221"/>
      <c r="AU3458" s="221"/>
      <c r="AV3458" s="221"/>
      <c r="AW3458" s="221"/>
      <c r="AX3458" s="221"/>
      <c r="AY3458" s="221"/>
      <c r="AZ3458" s="221"/>
    </row>
    <row r="3459" spans="1:52" x14ac:dyDescent="0.15">
      <c r="A3459" s="278"/>
      <c r="B3459" s="274"/>
      <c r="C3459" s="340"/>
      <c r="D3459" s="340"/>
      <c r="E3459" s="341"/>
      <c r="F3459" s="341"/>
      <c r="G3459" s="341"/>
      <c r="H3459" s="341"/>
      <c r="I3459" s="341"/>
      <c r="J3459" s="341"/>
      <c r="AH3459" s="221"/>
      <c r="AI3459" s="221"/>
      <c r="AJ3459" s="221"/>
      <c r="AK3459" s="221"/>
      <c r="AL3459" s="221"/>
      <c r="AM3459" s="221"/>
      <c r="AN3459" s="221"/>
      <c r="AO3459" s="221"/>
      <c r="AP3459" s="221"/>
      <c r="AQ3459" s="219"/>
      <c r="AR3459" s="219"/>
      <c r="AS3459" s="221"/>
      <c r="AT3459" s="221"/>
      <c r="AU3459" s="221"/>
      <c r="AV3459" s="221"/>
      <c r="AW3459" s="221"/>
      <c r="AX3459" s="221"/>
      <c r="AY3459" s="221"/>
      <c r="AZ3459" s="221"/>
    </row>
    <row r="3460" spans="1:52" x14ac:dyDescent="0.15">
      <c r="A3460" s="278"/>
      <c r="B3460" s="274"/>
      <c r="C3460" s="340"/>
      <c r="D3460" s="340"/>
      <c r="E3460" s="341"/>
      <c r="F3460" s="341"/>
      <c r="G3460" s="341"/>
      <c r="H3460" s="341"/>
      <c r="I3460" s="341"/>
      <c r="J3460" s="341"/>
      <c r="AH3460" s="221"/>
      <c r="AI3460" s="221"/>
      <c r="AJ3460" s="221"/>
      <c r="AK3460" s="221"/>
      <c r="AL3460" s="221"/>
      <c r="AM3460" s="221"/>
      <c r="AN3460" s="221"/>
      <c r="AO3460" s="221"/>
      <c r="AP3460" s="221"/>
      <c r="AQ3460" s="219"/>
      <c r="AR3460" s="219"/>
      <c r="AS3460" s="221"/>
      <c r="AT3460" s="221"/>
      <c r="AU3460" s="221"/>
      <c r="AV3460" s="221"/>
      <c r="AW3460" s="221"/>
      <c r="AX3460" s="221"/>
      <c r="AY3460" s="221"/>
      <c r="AZ3460" s="221"/>
    </row>
    <row r="3461" spans="1:52" x14ac:dyDescent="0.15">
      <c r="A3461" s="278"/>
      <c r="B3461" s="274"/>
      <c r="C3461" s="340"/>
      <c r="D3461" s="340"/>
      <c r="E3461" s="341"/>
      <c r="F3461" s="341"/>
      <c r="G3461" s="341"/>
      <c r="H3461" s="341"/>
      <c r="I3461" s="341"/>
      <c r="J3461" s="341"/>
      <c r="AH3461" s="221"/>
      <c r="AI3461" s="221"/>
      <c r="AJ3461" s="221"/>
      <c r="AK3461" s="221"/>
      <c r="AL3461" s="221"/>
      <c r="AM3461" s="221"/>
      <c r="AN3461" s="221"/>
      <c r="AO3461" s="221"/>
      <c r="AP3461" s="221"/>
      <c r="AQ3461" s="219"/>
      <c r="AR3461" s="219"/>
      <c r="AS3461" s="221"/>
      <c r="AT3461" s="221"/>
      <c r="AU3461" s="221"/>
      <c r="AV3461" s="221"/>
      <c r="AW3461" s="221"/>
      <c r="AX3461" s="221"/>
      <c r="AY3461" s="221"/>
      <c r="AZ3461" s="221"/>
    </row>
    <row r="3462" spans="1:52" x14ac:dyDescent="0.15">
      <c r="A3462" s="278"/>
      <c r="B3462" s="274"/>
      <c r="C3462" s="340"/>
      <c r="D3462" s="340"/>
      <c r="E3462" s="341"/>
      <c r="F3462" s="341"/>
      <c r="G3462" s="341"/>
      <c r="H3462" s="341"/>
      <c r="I3462" s="341"/>
      <c r="J3462" s="341"/>
      <c r="AH3462" s="221"/>
      <c r="AI3462" s="221"/>
      <c r="AJ3462" s="221"/>
      <c r="AK3462" s="221"/>
      <c r="AL3462" s="221"/>
      <c r="AM3462" s="221"/>
      <c r="AN3462" s="221"/>
      <c r="AO3462" s="221"/>
      <c r="AP3462" s="221"/>
      <c r="AQ3462" s="219"/>
      <c r="AR3462" s="219"/>
      <c r="AS3462" s="221"/>
      <c r="AT3462" s="221"/>
      <c r="AU3462" s="221"/>
      <c r="AV3462" s="221"/>
      <c r="AW3462" s="221"/>
      <c r="AX3462" s="221"/>
      <c r="AY3462" s="221"/>
      <c r="AZ3462" s="221"/>
    </row>
    <row r="3463" spans="1:52" x14ac:dyDescent="0.15">
      <c r="A3463" s="278"/>
      <c r="B3463" s="274"/>
      <c r="C3463" s="340"/>
      <c r="D3463" s="340"/>
      <c r="E3463" s="341"/>
      <c r="F3463" s="341"/>
      <c r="G3463" s="341"/>
      <c r="H3463" s="341"/>
      <c r="I3463" s="341"/>
      <c r="J3463" s="341"/>
      <c r="AH3463" s="221"/>
      <c r="AI3463" s="221"/>
      <c r="AJ3463" s="221"/>
      <c r="AK3463" s="221"/>
      <c r="AL3463" s="221"/>
      <c r="AM3463" s="221"/>
      <c r="AN3463" s="221"/>
      <c r="AO3463" s="221"/>
      <c r="AP3463" s="221"/>
      <c r="AQ3463" s="219"/>
      <c r="AR3463" s="219"/>
      <c r="AS3463" s="221"/>
      <c r="AT3463" s="221"/>
      <c r="AU3463" s="221"/>
      <c r="AV3463" s="221"/>
      <c r="AW3463" s="221"/>
      <c r="AX3463" s="221"/>
      <c r="AY3463" s="221"/>
      <c r="AZ3463" s="221"/>
    </row>
    <row r="3464" spans="1:52" x14ac:dyDescent="0.15">
      <c r="A3464" s="278"/>
      <c r="B3464" s="274"/>
      <c r="C3464" s="340"/>
      <c r="D3464" s="340"/>
      <c r="E3464" s="341"/>
      <c r="F3464" s="341"/>
      <c r="G3464" s="341"/>
      <c r="H3464" s="341"/>
      <c r="I3464" s="341"/>
      <c r="J3464" s="341"/>
      <c r="AH3464" s="221"/>
      <c r="AI3464" s="221"/>
      <c r="AJ3464" s="221"/>
      <c r="AK3464" s="221"/>
      <c r="AL3464" s="221"/>
      <c r="AM3464" s="221"/>
      <c r="AN3464" s="221"/>
      <c r="AO3464" s="221"/>
      <c r="AP3464" s="221"/>
      <c r="AQ3464" s="219"/>
      <c r="AR3464" s="219"/>
      <c r="AS3464" s="221"/>
      <c r="AT3464" s="221"/>
      <c r="AU3464" s="221"/>
      <c r="AV3464" s="221"/>
      <c r="AW3464" s="221"/>
      <c r="AX3464" s="221"/>
      <c r="AY3464" s="221"/>
      <c r="AZ3464" s="221"/>
    </row>
    <row r="3465" spans="1:52" x14ac:dyDescent="0.15">
      <c r="A3465" s="278"/>
      <c r="B3465" s="274"/>
      <c r="C3465" s="340"/>
      <c r="D3465" s="340"/>
      <c r="E3465" s="341"/>
      <c r="F3465" s="341"/>
      <c r="G3465" s="341"/>
      <c r="H3465" s="341"/>
      <c r="I3465" s="341"/>
      <c r="J3465" s="341"/>
      <c r="AH3465" s="221"/>
      <c r="AI3465" s="221"/>
      <c r="AJ3465" s="221"/>
      <c r="AK3465" s="221"/>
      <c r="AL3465" s="221"/>
      <c r="AM3465" s="221"/>
      <c r="AN3465" s="221"/>
      <c r="AO3465" s="221"/>
      <c r="AP3465" s="221"/>
      <c r="AQ3465" s="219"/>
      <c r="AR3465" s="219"/>
      <c r="AS3465" s="221"/>
      <c r="AT3465" s="221"/>
      <c r="AU3465" s="221"/>
      <c r="AV3465" s="221"/>
      <c r="AW3465" s="221"/>
      <c r="AX3465" s="221"/>
      <c r="AY3465" s="221"/>
      <c r="AZ3465" s="221"/>
    </row>
    <row r="3466" spans="1:52" x14ac:dyDescent="0.15">
      <c r="A3466" s="278"/>
      <c r="B3466" s="274"/>
      <c r="C3466" s="340"/>
      <c r="D3466" s="340"/>
      <c r="E3466" s="341"/>
      <c r="F3466" s="341"/>
      <c r="G3466" s="341"/>
      <c r="H3466" s="341"/>
      <c r="I3466" s="341"/>
      <c r="J3466" s="341"/>
      <c r="AH3466" s="221"/>
      <c r="AI3466" s="221"/>
      <c r="AJ3466" s="221"/>
      <c r="AK3466" s="221"/>
      <c r="AL3466" s="221"/>
      <c r="AM3466" s="221"/>
      <c r="AN3466" s="221"/>
      <c r="AO3466" s="221"/>
      <c r="AP3466" s="221"/>
      <c r="AQ3466" s="219"/>
      <c r="AR3466" s="219"/>
      <c r="AS3466" s="221"/>
      <c r="AT3466" s="221"/>
      <c r="AU3466" s="221"/>
      <c r="AV3466" s="221"/>
      <c r="AW3466" s="221"/>
      <c r="AX3466" s="221"/>
      <c r="AY3466" s="221"/>
      <c r="AZ3466" s="221"/>
    </row>
    <row r="3467" spans="1:52" x14ac:dyDescent="0.15">
      <c r="A3467" s="278"/>
      <c r="B3467" s="274"/>
      <c r="C3467" s="340"/>
      <c r="D3467" s="340"/>
      <c r="E3467" s="341"/>
      <c r="F3467" s="341"/>
      <c r="G3467" s="341"/>
      <c r="H3467" s="341"/>
      <c r="I3467" s="341"/>
      <c r="J3467" s="341"/>
      <c r="AH3467" s="221"/>
      <c r="AI3467" s="221"/>
      <c r="AJ3467" s="221"/>
      <c r="AK3467" s="221"/>
      <c r="AL3467" s="221"/>
      <c r="AM3467" s="221"/>
      <c r="AN3467" s="221"/>
      <c r="AO3467" s="221"/>
      <c r="AP3467" s="221"/>
      <c r="AQ3467" s="219"/>
      <c r="AR3467" s="219"/>
      <c r="AS3467" s="221"/>
      <c r="AT3467" s="221"/>
      <c r="AU3467" s="221"/>
      <c r="AV3467" s="221"/>
      <c r="AW3467" s="221"/>
      <c r="AX3467" s="221"/>
      <c r="AY3467" s="221"/>
      <c r="AZ3467" s="221"/>
    </row>
    <row r="3468" spans="1:52" x14ac:dyDescent="0.15">
      <c r="A3468" s="278"/>
      <c r="B3468" s="274"/>
      <c r="C3468" s="340"/>
      <c r="D3468" s="340"/>
      <c r="E3468" s="341"/>
      <c r="F3468" s="341"/>
      <c r="G3468" s="341"/>
      <c r="H3468" s="341"/>
      <c r="I3468" s="341"/>
      <c r="J3468" s="341"/>
      <c r="AH3468" s="221"/>
      <c r="AI3468" s="221"/>
      <c r="AJ3468" s="221"/>
      <c r="AK3468" s="221"/>
      <c r="AL3468" s="221"/>
      <c r="AM3468" s="221"/>
      <c r="AN3468" s="221"/>
      <c r="AO3468" s="221"/>
      <c r="AP3468" s="221"/>
      <c r="AQ3468" s="219"/>
      <c r="AR3468" s="219"/>
      <c r="AS3468" s="221"/>
      <c r="AT3468" s="221"/>
      <c r="AU3468" s="221"/>
      <c r="AV3468" s="221"/>
      <c r="AW3468" s="221"/>
      <c r="AX3468" s="221"/>
      <c r="AY3468" s="221"/>
      <c r="AZ3468" s="221"/>
    </row>
    <row r="3469" spans="1:52" x14ac:dyDescent="0.15">
      <c r="A3469" s="278"/>
      <c r="B3469" s="274"/>
      <c r="C3469" s="340"/>
      <c r="D3469" s="340"/>
      <c r="E3469" s="341"/>
      <c r="F3469" s="341"/>
      <c r="G3469" s="341"/>
      <c r="H3469" s="341"/>
      <c r="I3469" s="341"/>
      <c r="J3469" s="341"/>
      <c r="AH3469" s="221"/>
      <c r="AI3469" s="221"/>
      <c r="AJ3469" s="221"/>
      <c r="AK3469" s="221"/>
      <c r="AL3469" s="221"/>
      <c r="AM3469" s="221"/>
      <c r="AN3469" s="221"/>
      <c r="AO3469" s="221"/>
      <c r="AP3469" s="221"/>
      <c r="AQ3469" s="219"/>
      <c r="AR3469" s="219"/>
      <c r="AS3469" s="221"/>
      <c r="AT3469" s="221"/>
      <c r="AU3469" s="221"/>
      <c r="AV3469" s="221"/>
      <c r="AW3469" s="221"/>
      <c r="AX3469" s="221"/>
      <c r="AY3469" s="221"/>
      <c r="AZ3469" s="221"/>
    </row>
    <row r="3470" spans="1:52" x14ac:dyDescent="0.15">
      <c r="A3470" s="278"/>
      <c r="B3470" s="274"/>
      <c r="C3470" s="340"/>
      <c r="D3470" s="340"/>
      <c r="E3470" s="341"/>
      <c r="F3470" s="341"/>
      <c r="G3470" s="341"/>
      <c r="H3470" s="341"/>
      <c r="I3470" s="341"/>
      <c r="J3470" s="341"/>
      <c r="AH3470" s="221"/>
      <c r="AI3470" s="221"/>
      <c r="AJ3470" s="221"/>
      <c r="AK3470" s="221"/>
      <c r="AL3470" s="221"/>
      <c r="AM3470" s="221"/>
      <c r="AN3470" s="221"/>
      <c r="AO3470" s="221"/>
      <c r="AP3470" s="221"/>
      <c r="AQ3470" s="219"/>
      <c r="AR3470" s="219"/>
      <c r="AS3470" s="221"/>
      <c r="AT3470" s="221"/>
      <c r="AU3470" s="221"/>
      <c r="AV3470" s="221"/>
      <c r="AW3470" s="221"/>
      <c r="AX3470" s="221"/>
      <c r="AY3470" s="221"/>
      <c r="AZ3470" s="221"/>
    </row>
    <row r="3471" spans="1:52" x14ac:dyDescent="0.15">
      <c r="A3471" s="278"/>
      <c r="B3471" s="274"/>
      <c r="C3471" s="340"/>
      <c r="D3471" s="340"/>
      <c r="E3471" s="341"/>
      <c r="F3471" s="341"/>
      <c r="G3471" s="341"/>
      <c r="H3471" s="341"/>
      <c r="I3471" s="341"/>
      <c r="J3471" s="341"/>
      <c r="AH3471" s="221"/>
      <c r="AI3471" s="221"/>
      <c r="AJ3471" s="221"/>
      <c r="AK3471" s="221"/>
      <c r="AL3471" s="221"/>
      <c r="AM3471" s="221"/>
      <c r="AN3471" s="221"/>
      <c r="AO3471" s="221"/>
      <c r="AP3471" s="221"/>
      <c r="AQ3471" s="219"/>
      <c r="AR3471" s="219"/>
      <c r="AS3471" s="221"/>
      <c r="AT3471" s="221"/>
      <c r="AU3471" s="221"/>
      <c r="AV3471" s="221"/>
      <c r="AW3471" s="221"/>
      <c r="AX3471" s="221"/>
      <c r="AY3471" s="221"/>
      <c r="AZ3471" s="221"/>
    </row>
    <row r="3472" spans="1:52" x14ac:dyDescent="0.15">
      <c r="A3472" s="278"/>
      <c r="B3472" s="274"/>
      <c r="C3472" s="340"/>
      <c r="D3472" s="340"/>
      <c r="E3472" s="341"/>
      <c r="F3472" s="341"/>
      <c r="G3472" s="341"/>
      <c r="H3472" s="341"/>
      <c r="I3472" s="341"/>
      <c r="J3472" s="341"/>
      <c r="AH3472" s="221"/>
      <c r="AI3472" s="221"/>
      <c r="AJ3472" s="221"/>
      <c r="AK3472" s="221"/>
      <c r="AL3472" s="221"/>
      <c r="AM3472" s="221"/>
      <c r="AN3472" s="221"/>
      <c r="AO3472" s="221"/>
      <c r="AP3472" s="221"/>
      <c r="AQ3472" s="219"/>
      <c r="AR3472" s="219"/>
      <c r="AS3472" s="221"/>
      <c r="AT3472" s="221"/>
      <c r="AU3472" s="221"/>
      <c r="AV3472" s="221"/>
      <c r="AW3472" s="221"/>
      <c r="AX3472" s="221"/>
      <c r="AY3472" s="221"/>
      <c r="AZ3472" s="221"/>
    </row>
    <row r="3473" spans="1:52" x14ac:dyDescent="0.15">
      <c r="A3473" s="278"/>
      <c r="B3473" s="274"/>
      <c r="C3473" s="340"/>
      <c r="D3473" s="340"/>
      <c r="E3473" s="341"/>
      <c r="F3473" s="341"/>
      <c r="G3473" s="341"/>
      <c r="H3473" s="341"/>
      <c r="I3473" s="341"/>
      <c r="J3473" s="341"/>
      <c r="AH3473" s="221"/>
      <c r="AI3473" s="221"/>
      <c r="AJ3473" s="221"/>
      <c r="AK3473" s="221"/>
      <c r="AL3473" s="221"/>
      <c r="AM3473" s="221"/>
      <c r="AN3473" s="221"/>
      <c r="AO3473" s="221"/>
      <c r="AP3473" s="221"/>
      <c r="AQ3473" s="219"/>
      <c r="AR3473" s="219"/>
      <c r="AS3473" s="221"/>
      <c r="AT3473" s="221"/>
      <c r="AU3473" s="221"/>
      <c r="AV3473" s="221"/>
      <c r="AW3473" s="221"/>
      <c r="AX3473" s="221"/>
      <c r="AY3473" s="221"/>
      <c r="AZ3473" s="221"/>
    </row>
    <row r="3474" spans="1:52" x14ac:dyDescent="0.15">
      <c r="A3474" s="278"/>
      <c r="B3474" s="274"/>
      <c r="C3474" s="340"/>
      <c r="D3474" s="340"/>
      <c r="E3474" s="341"/>
      <c r="F3474" s="341"/>
      <c r="G3474" s="341"/>
      <c r="H3474" s="341"/>
      <c r="I3474" s="341"/>
      <c r="J3474" s="341"/>
      <c r="AH3474" s="221"/>
      <c r="AI3474" s="221"/>
      <c r="AJ3474" s="221"/>
      <c r="AK3474" s="221"/>
      <c r="AL3474" s="221"/>
      <c r="AM3474" s="221"/>
      <c r="AN3474" s="221"/>
      <c r="AO3474" s="221"/>
      <c r="AP3474" s="221"/>
      <c r="AQ3474" s="219"/>
      <c r="AR3474" s="219"/>
      <c r="AS3474" s="221"/>
      <c r="AT3474" s="221"/>
      <c r="AU3474" s="221"/>
      <c r="AV3474" s="221"/>
      <c r="AW3474" s="221"/>
      <c r="AX3474" s="221"/>
      <c r="AY3474" s="221"/>
      <c r="AZ3474" s="221"/>
    </row>
    <row r="3475" spans="1:52" x14ac:dyDescent="0.15">
      <c r="A3475" s="278"/>
      <c r="B3475" s="274"/>
      <c r="C3475" s="340"/>
      <c r="D3475" s="340"/>
      <c r="E3475" s="341"/>
      <c r="F3475" s="341"/>
      <c r="G3475" s="341"/>
      <c r="H3475" s="341"/>
      <c r="I3475" s="341"/>
      <c r="J3475" s="341"/>
      <c r="AH3475" s="221"/>
      <c r="AI3475" s="221"/>
      <c r="AJ3475" s="221"/>
      <c r="AK3475" s="221"/>
      <c r="AL3475" s="221"/>
      <c r="AM3475" s="221"/>
      <c r="AN3475" s="221"/>
      <c r="AO3475" s="221"/>
      <c r="AP3475" s="221"/>
      <c r="AQ3475" s="219"/>
      <c r="AR3475" s="219"/>
      <c r="AS3475" s="221"/>
      <c r="AT3475" s="221"/>
      <c r="AU3475" s="221"/>
      <c r="AV3475" s="221"/>
      <c r="AW3475" s="221"/>
      <c r="AX3475" s="221"/>
      <c r="AY3475" s="221"/>
      <c r="AZ3475" s="221"/>
    </row>
    <row r="3476" spans="1:52" x14ac:dyDescent="0.15">
      <c r="A3476" s="278"/>
      <c r="B3476" s="274"/>
      <c r="C3476" s="340"/>
      <c r="D3476" s="340"/>
      <c r="E3476" s="341"/>
      <c r="F3476" s="341"/>
      <c r="G3476" s="341"/>
      <c r="H3476" s="341"/>
      <c r="I3476" s="341"/>
      <c r="J3476" s="341"/>
      <c r="AH3476" s="221"/>
      <c r="AI3476" s="221"/>
      <c r="AJ3476" s="221"/>
      <c r="AK3476" s="221"/>
      <c r="AL3476" s="221"/>
      <c r="AM3476" s="221"/>
      <c r="AN3476" s="221"/>
      <c r="AO3476" s="221"/>
      <c r="AP3476" s="221"/>
      <c r="AQ3476" s="219"/>
      <c r="AR3476" s="219"/>
      <c r="AS3476" s="221"/>
      <c r="AT3476" s="221"/>
      <c r="AU3476" s="221"/>
      <c r="AV3476" s="221"/>
      <c r="AW3476" s="221"/>
      <c r="AX3476" s="221"/>
      <c r="AY3476" s="221"/>
      <c r="AZ3476" s="221"/>
    </row>
    <row r="3477" spans="1:52" x14ac:dyDescent="0.15">
      <c r="A3477" s="278"/>
      <c r="B3477" s="274"/>
      <c r="C3477" s="340"/>
      <c r="D3477" s="340"/>
      <c r="E3477" s="341"/>
      <c r="F3477" s="341"/>
      <c r="G3477" s="341"/>
      <c r="H3477" s="341"/>
      <c r="I3477" s="341"/>
      <c r="J3477" s="341"/>
      <c r="AH3477" s="221"/>
      <c r="AI3477" s="221"/>
      <c r="AJ3477" s="221"/>
      <c r="AK3477" s="221"/>
      <c r="AL3477" s="221"/>
      <c r="AM3477" s="221"/>
      <c r="AN3477" s="221"/>
      <c r="AO3477" s="221"/>
      <c r="AP3477" s="221"/>
      <c r="AQ3477" s="219"/>
      <c r="AR3477" s="219"/>
      <c r="AS3477" s="221"/>
      <c r="AT3477" s="221"/>
      <c r="AU3477" s="221"/>
      <c r="AV3477" s="221"/>
      <c r="AW3477" s="221"/>
      <c r="AX3477" s="221"/>
      <c r="AY3477" s="221"/>
      <c r="AZ3477" s="221"/>
    </row>
    <row r="3478" spans="1:52" x14ac:dyDescent="0.15">
      <c r="A3478" s="278"/>
      <c r="B3478" s="274"/>
      <c r="C3478" s="340"/>
      <c r="D3478" s="340"/>
      <c r="E3478" s="341"/>
      <c r="F3478" s="341"/>
      <c r="G3478" s="341"/>
      <c r="H3478" s="341"/>
      <c r="I3478" s="341"/>
      <c r="J3478" s="341"/>
      <c r="AH3478" s="221"/>
      <c r="AI3478" s="221"/>
      <c r="AJ3478" s="221"/>
      <c r="AK3478" s="221"/>
      <c r="AL3478" s="221"/>
      <c r="AM3478" s="221"/>
      <c r="AN3478" s="221"/>
      <c r="AO3478" s="221"/>
      <c r="AP3478" s="221"/>
      <c r="AQ3478" s="219"/>
      <c r="AR3478" s="219"/>
      <c r="AS3478" s="221"/>
      <c r="AT3478" s="221"/>
      <c r="AU3478" s="221"/>
      <c r="AV3478" s="221"/>
      <c r="AW3478" s="221"/>
      <c r="AX3478" s="221"/>
      <c r="AY3478" s="221"/>
      <c r="AZ3478" s="221"/>
    </row>
    <row r="3479" spans="1:52" x14ac:dyDescent="0.15">
      <c r="A3479" s="278"/>
      <c r="B3479" s="274"/>
      <c r="C3479" s="340"/>
      <c r="D3479" s="340"/>
      <c r="E3479" s="341"/>
      <c r="F3479" s="341"/>
      <c r="G3479" s="341"/>
      <c r="H3479" s="341"/>
      <c r="I3479" s="341"/>
      <c r="J3479" s="341"/>
      <c r="AH3479" s="221"/>
      <c r="AI3479" s="221"/>
      <c r="AJ3479" s="221"/>
      <c r="AK3479" s="221"/>
      <c r="AL3479" s="221"/>
      <c r="AM3479" s="221"/>
      <c r="AN3479" s="221"/>
      <c r="AO3479" s="221"/>
      <c r="AP3479" s="221"/>
      <c r="AQ3479" s="219"/>
      <c r="AR3479" s="219"/>
      <c r="AS3479" s="221"/>
      <c r="AT3479" s="221"/>
      <c r="AU3479" s="221"/>
      <c r="AV3479" s="221"/>
      <c r="AW3479" s="221"/>
      <c r="AX3479" s="221"/>
      <c r="AY3479" s="221"/>
      <c r="AZ3479" s="221"/>
    </row>
    <row r="3480" spans="1:52" x14ac:dyDescent="0.15">
      <c r="A3480" s="278"/>
      <c r="B3480" s="274"/>
      <c r="C3480" s="340"/>
      <c r="D3480" s="340"/>
      <c r="E3480" s="341"/>
      <c r="F3480" s="341"/>
      <c r="G3480" s="341"/>
      <c r="H3480" s="341"/>
      <c r="I3480" s="341"/>
      <c r="J3480" s="341"/>
      <c r="AH3480" s="221"/>
      <c r="AI3480" s="221"/>
      <c r="AJ3480" s="221"/>
      <c r="AK3480" s="221"/>
      <c r="AL3480" s="221"/>
      <c r="AM3480" s="221"/>
      <c r="AN3480" s="221"/>
      <c r="AO3480" s="221"/>
      <c r="AP3480" s="221"/>
      <c r="AQ3480" s="219"/>
      <c r="AR3480" s="219"/>
      <c r="AS3480" s="221"/>
      <c r="AT3480" s="221"/>
      <c r="AU3480" s="221"/>
      <c r="AV3480" s="221"/>
      <c r="AW3480" s="221"/>
      <c r="AX3480" s="221"/>
      <c r="AY3480" s="221"/>
      <c r="AZ3480" s="221"/>
    </row>
    <row r="3481" spans="1:52" x14ac:dyDescent="0.15">
      <c r="A3481" s="278"/>
      <c r="B3481" s="274"/>
      <c r="C3481" s="340"/>
      <c r="D3481" s="340"/>
      <c r="E3481" s="341"/>
      <c r="F3481" s="341"/>
      <c r="G3481" s="341"/>
      <c r="H3481" s="341"/>
      <c r="I3481" s="341"/>
      <c r="J3481" s="341"/>
      <c r="AH3481" s="221"/>
      <c r="AI3481" s="221"/>
      <c r="AJ3481" s="221"/>
      <c r="AK3481" s="221"/>
      <c r="AL3481" s="221"/>
      <c r="AM3481" s="221"/>
      <c r="AN3481" s="221"/>
      <c r="AO3481" s="221"/>
      <c r="AP3481" s="221"/>
      <c r="AQ3481" s="219"/>
      <c r="AR3481" s="219"/>
      <c r="AS3481" s="221"/>
      <c r="AT3481" s="221"/>
      <c r="AU3481" s="221"/>
      <c r="AV3481" s="221"/>
      <c r="AW3481" s="221"/>
      <c r="AX3481" s="221"/>
      <c r="AY3481" s="221"/>
      <c r="AZ3481" s="221"/>
    </row>
    <row r="3482" spans="1:52" x14ac:dyDescent="0.15">
      <c r="A3482" s="278"/>
      <c r="B3482" s="274"/>
      <c r="C3482" s="340"/>
      <c r="D3482" s="340"/>
      <c r="E3482" s="341"/>
      <c r="F3482" s="341"/>
      <c r="G3482" s="341"/>
      <c r="H3482" s="341"/>
      <c r="I3482" s="341"/>
      <c r="J3482" s="341"/>
      <c r="AH3482" s="221"/>
      <c r="AI3482" s="221"/>
      <c r="AJ3482" s="221"/>
      <c r="AK3482" s="221"/>
      <c r="AL3482" s="221"/>
      <c r="AM3482" s="221"/>
      <c r="AN3482" s="221"/>
      <c r="AO3482" s="221"/>
      <c r="AP3482" s="221"/>
      <c r="AQ3482" s="219"/>
      <c r="AR3482" s="219"/>
      <c r="AS3482" s="221"/>
      <c r="AT3482" s="221"/>
      <c r="AU3482" s="221"/>
      <c r="AV3482" s="221"/>
      <c r="AW3482" s="221"/>
      <c r="AX3482" s="221"/>
      <c r="AY3482" s="221"/>
      <c r="AZ3482" s="221"/>
    </row>
    <row r="3483" spans="1:52" x14ac:dyDescent="0.15">
      <c r="A3483" s="278"/>
      <c r="B3483" s="274"/>
      <c r="C3483" s="340"/>
      <c r="D3483" s="340"/>
      <c r="E3483" s="341"/>
      <c r="F3483" s="341"/>
      <c r="G3483" s="341"/>
      <c r="H3483" s="341"/>
      <c r="I3483" s="341"/>
      <c r="J3483" s="341"/>
      <c r="AH3483" s="221"/>
      <c r="AI3483" s="221"/>
      <c r="AJ3483" s="221"/>
      <c r="AK3483" s="221"/>
      <c r="AL3483" s="221"/>
      <c r="AM3483" s="221"/>
      <c r="AN3483" s="221"/>
      <c r="AO3483" s="221"/>
      <c r="AP3483" s="221"/>
      <c r="AQ3483" s="219"/>
      <c r="AR3483" s="219"/>
      <c r="AS3483" s="221"/>
      <c r="AT3483" s="221"/>
      <c r="AU3483" s="221"/>
      <c r="AV3483" s="221"/>
      <c r="AW3483" s="221"/>
      <c r="AX3483" s="221"/>
      <c r="AY3483" s="221"/>
      <c r="AZ3483" s="221"/>
    </row>
    <row r="3484" spans="1:52" x14ac:dyDescent="0.15">
      <c r="A3484" s="278"/>
      <c r="B3484" s="274"/>
      <c r="C3484" s="340"/>
      <c r="D3484" s="340"/>
      <c r="E3484" s="341"/>
      <c r="F3484" s="341"/>
      <c r="G3484" s="341"/>
      <c r="H3484" s="341"/>
      <c r="I3484" s="341"/>
      <c r="J3484" s="341"/>
      <c r="AH3484" s="221"/>
      <c r="AI3484" s="221"/>
      <c r="AJ3484" s="221"/>
      <c r="AK3484" s="221"/>
      <c r="AL3484" s="221"/>
      <c r="AM3484" s="221"/>
      <c r="AN3484" s="221"/>
      <c r="AO3484" s="221"/>
      <c r="AP3484" s="221"/>
      <c r="AQ3484" s="219"/>
      <c r="AR3484" s="219"/>
      <c r="AS3484" s="221"/>
      <c r="AT3484" s="221"/>
      <c r="AU3484" s="221"/>
      <c r="AV3484" s="221"/>
      <c r="AW3484" s="221"/>
      <c r="AX3484" s="221"/>
      <c r="AY3484" s="221"/>
      <c r="AZ3484" s="221"/>
    </row>
    <row r="3485" spans="1:52" x14ac:dyDescent="0.15">
      <c r="A3485" s="278"/>
      <c r="B3485" s="274"/>
      <c r="C3485" s="340"/>
      <c r="D3485" s="340"/>
      <c r="E3485" s="341"/>
      <c r="F3485" s="341"/>
      <c r="G3485" s="341"/>
      <c r="H3485" s="341"/>
      <c r="I3485" s="341"/>
      <c r="J3485" s="341"/>
      <c r="AH3485" s="221"/>
      <c r="AI3485" s="221"/>
      <c r="AJ3485" s="221"/>
      <c r="AK3485" s="221"/>
      <c r="AL3485" s="221"/>
      <c r="AM3485" s="221"/>
      <c r="AN3485" s="221"/>
      <c r="AO3485" s="221"/>
      <c r="AP3485" s="221"/>
      <c r="AQ3485" s="219"/>
      <c r="AR3485" s="219"/>
      <c r="AS3485" s="221"/>
      <c r="AT3485" s="221"/>
      <c r="AU3485" s="221"/>
      <c r="AV3485" s="221"/>
      <c r="AW3485" s="221"/>
      <c r="AX3485" s="221"/>
      <c r="AY3485" s="221"/>
      <c r="AZ3485" s="221"/>
    </row>
    <row r="3486" spans="1:52" x14ac:dyDescent="0.15">
      <c r="A3486" s="278"/>
      <c r="B3486" s="274"/>
      <c r="C3486" s="340"/>
      <c r="D3486" s="340"/>
      <c r="E3486" s="341"/>
      <c r="F3486" s="341"/>
      <c r="G3486" s="341"/>
      <c r="H3486" s="341"/>
      <c r="I3486" s="341"/>
      <c r="J3486" s="341"/>
      <c r="AH3486" s="221"/>
      <c r="AI3486" s="221"/>
      <c r="AJ3486" s="221"/>
      <c r="AK3486" s="221"/>
      <c r="AL3486" s="221"/>
      <c r="AM3486" s="221"/>
      <c r="AN3486" s="221"/>
      <c r="AO3486" s="221"/>
      <c r="AP3486" s="221"/>
      <c r="AQ3486" s="219"/>
      <c r="AR3486" s="219"/>
      <c r="AS3486" s="221"/>
      <c r="AT3486" s="221"/>
      <c r="AU3486" s="221"/>
      <c r="AV3486" s="221"/>
      <c r="AW3486" s="221"/>
      <c r="AX3486" s="221"/>
      <c r="AY3486" s="221"/>
      <c r="AZ3486" s="221"/>
    </row>
    <row r="3487" spans="1:52" x14ac:dyDescent="0.15">
      <c r="A3487" s="278"/>
      <c r="B3487" s="274"/>
      <c r="C3487" s="340"/>
      <c r="D3487" s="340"/>
      <c r="E3487" s="341"/>
      <c r="F3487" s="341"/>
      <c r="G3487" s="341"/>
      <c r="H3487" s="341"/>
      <c r="I3487" s="341"/>
      <c r="J3487" s="341"/>
      <c r="AH3487" s="221"/>
      <c r="AI3487" s="221"/>
      <c r="AJ3487" s="221"/>
      <c r="AK3487" s="221"/>
      <c r="AL3487" s="221"/>
      <c r="AM3487" s="221"/>
      <c r="AN3487" s="221"/>
      <c r="AO3487" s="221"/>
      <c r="AP3487" s="221"/>
      <c r="AQ3487" s="219"/>
      <c r="AR3487" s="219"/>
      <c r="AS3487" s="221"/>
      <c r="AT3487" s="221"/>
      <c r="AU3487" s="221"/>
      <c r="AV3487" s="221"/>
      <c r="AW3487" s="221"/>
      <c r="AX3487" s="221"/>
      <c r="AY3487" s="221"/>
      <c r="AZ3487" s="221"/>
    </row>
    <row r="3488" spans="1:52" x14ac:dyDescent="0.15">
      <c r="A3488" s="278"/>
      <c r="B3488" s="274"/>
      <c r="C3488" s="340"/>
      <c r="D3488" s="340"/>
      <c r="E3488" s="341"/>
      <c r="F3488" s="341"/>
      <c r="G3488" s="341"/>
      <c r="H3488" s="341"/>
      <c r="I3488" s="341"/>
      <c r="J3488" s="341"/>
      <c r="AH3488" s="221"/>
      <c r="AI3488" s="221"/>
      <c r="AJ3488" s="221"/>
      <c r="AK3488" s="221"/>
      <c r="AL3488" s="221"/>
      <c r="AM3488" s="221"/>
      <c r="AN3488" s="221"/>
      <c r="AO3488" s="221"/>
      <c r="AP3488" s="221"/>
      <c r="AQ3488" s="219"/>
      <c r="AR3488" s="219"/>
      <c r="AS3488" s="221"/>
      <c r="AT3488" s="221"/>
      <c r="AU3488" s="221"/>
      <c r="AV3488" s="221"/>
      <c r="AW3488" s="221"/>
      <c r="AX3488" s="221"/>
      <c r="AY3488" s="221"/>
      <c r="AZ3488" s="221"/>
    </row>
    <row r="3489" spans="1:52" x14ac:dyDescent="0.15">
      <c r="A3489" s="278"/>
      <c r="B3489" s="274"/>
      <c r="C3489" s="340"/>
      <c r="D3489" s="340"/>
      <c r="E3489" s="341"/>
      <c r="F3489" s="341"/>
      <c r="G3489" s="341"/>
      <c r="H3489" s="341"/>
      <c r="I3489" s="341"/>
      <c r="J3489" s="341"/>
      <c r="AH3489" s="221"/>
      <c r="AI3489" s="221"/>
      <c r="AJ3489" s="221"/>
      <c r="AK3489" s="221"/>
      <c r="AL3489" s="221"/>
      <c r="AM3489" s="221"/>
      <c r="AN3489" s="221"/>
      <c r="AO3489" s="221"/>
      <c r="AP3489" s="221"/>
      <c r="AQ3489" s="219"/>
      <c r="AR3489" s="219"/>
      <c r="AS3489" s="221"/>
      <c r="AT3489" s="221"/>
      <c r="AU3489" s="221"/>
      <c r="AV3489" s="221"/>
      <c r="AW3489" s="221"/>
      <c r="AX3489" s="221"/>
      <c r="AY3489" s="221"/>
      <c r="AZ3489" s="221"/>
    </row>
    <row r="3490" spans="1:52" x14ac:dyDescent="0.15">
      <c r="A3490" s="278"/>
      <c r="B3490" s="274"/>
      <c r="C3490" s="340"/>
      <c r="D3490" s="340"/>
      <c r="E3490" s="341"/>
      <c r="F3490" s="341"/>
      <c r="G3490" s="341"/>
      <c r="H3490" s="341"/>
      <c r="I3490" s="341"/>
      <c r="J3490" s="341"/>
      <c r="AH3490" s="221"/>
      <c r="AI3490" s="221"/>
      <c r="AJ3490" s="221"/>
      <c r="AK3490" s="221"/>
      <c r="AL3490" s="221"/>
      <c r="AM3490" s="221"/>
      <c r="AN3490" s="221"/>
      <c r="AO3490" s="221"/>
      <c r="AP3490" s="221"/>
      <c r="AQ3490" s="219"/>
      <c r="AR3490" s="219"/>
      <c r="AS3490" s="221"/>
      <c r="AT3490" s="221"/>
      <c r="AU3490" s="221"/>
      <c r="AV3490" s="221"/>
      <c r="AW3490" s="221"/>
      <c r="AX3490" s="221"/>
      <c r="AY3490" s="221"/>
      <c r="AZ3490" s="221"/>
    </row>
    <row r="3491" spans="1:52" x14ac:dyDescent="0.15">
      <c r="A3491" s="278"/>
      <c r="B3491" s="274"/>
      <c r="C3491" s="340"/>
      <c r="D3491" s="340"/>
      <c r="E3491" s="341"/>
      <c r="F3491" s="341"/>
      <c r="G3491" s="341"/>
      <c r="H3491" s="341"/>
      <c r="I3491" s="341"/>
      <c r="J3491" s="341"/>
      <c r="AH3491" s="221"/>
      <c r="AI3491" s="221"/>
      <c r="AJ3491" s="221"/>
      <c r="AK3491" s="221"/>
      <c r="AL3491" s="221"/>
      <c r="AM3491" s="221"/>
      <c r="AN3491" s="221"/>
      <c r="AO3491" s="221"/>
      <c r="AP3491" s="221"/>
      <c r="AQ3491" s="219"/>
      <c r="AR3491" s="219"/>
      <c r="AS3491" s="221"/>
      <c r="AT3491" s="221"/>
      <c r="AU3491" s="221"/>
      <c r="AV3491" s="221"/>
      <c r="AW3491" s="221"/>
      <c r="AX3491" s="221"/>
      <c r="AY3491" s="221"/>
      <c r="AZ3491" s="221"/>
    </row>
    <row r="3492" spans="1:52" x14ac:dyDescent="0.15">
      <c r="A3492" s="278"/>
      <c r="B3492" s="274"/>
      <c r="C3492" s="340"/>
      <c r="D3492" s="340"/>
      <c r="E3492" s="341"/>
      <c r="F3492" s="341"/>
      <c r="G3492" s="341"/>
      <c r="H3492" s="341"/>
      <c r="I3492" s="341"/>
      <c r="J3492" s="341"/>
      <c r="AH3492" s="221"/>
      <c r="AI3492" s="221"/>
      <c r="AJ3492" s="221"/>
      <c r="AK3492" s="221"/>
      <c r="AL3492" s="221"/>
      <c r="AM3492" s="221"/>
      <c r="AN3492" s="221"/>
      <c r="AO3492" s="221"/>
      <c r="AP3492" s="221"/>
      <c r="AQ3492" s="219"/>
      <c r="AR3492" s="219"/>
      <c r="AS3492" s="221"/>
      <c r="AT3492" s="221"/>
      <c r="AU3492" s="221"/>
      <c r="AV3492" s="221"/>
      <c r="AW3492" s="221"/>
      <c r="AX3492" s="221"/>
      <c r="AY3492" s="221"/>
      <c r="AZ3492" s="221"/>
    </row>
    <row r="3493" spans="1:52" x14ac:dyDescent="0.15">
      <c r="A3493" s="278"/>
      <c r="B3493" s="274"/>
      <c r="C3493" s="340"/>
      <c r="D3493" s="340"/>
      <c r="E3493" s="341"/>
      <c r="F3493" s="341"/>
      <c r="G3493" s="341"/>
      <c r="H3493" s="341"/>
      <c r="I3493" s="341"/>
      <c r="J3493" s="341"/>
      <c r="AH3493" s="221"/>
      <c r="AI3493" s="221"/>
      <c r="AJ3493" s="221"/>
      <c r="AK3493" s="221"/>
      <c r="AL3493" s="221"/>
      <c r="AM3493" s="221"/>
      <c r="AN3493" s="221"/>
      <c r="AO3493" s="221"/>
      <c r="AP3493" s="221"/>
      <c r="AQ3493" s="219"/>
      <c r="AR3493" s="219"/>
      <c r="AS3493" s="221"/>
      <c r="AT3493" s="221"/>
      <c r="AU3493" s="221"/>
      <c r="AV3493" s="221"/>
      <c r="AW3493" s="221"/>
      <c r="AX3493" s="221"/>
      <c r="AY3493" s="221"/>
      <c r="AZ3493" s="221"/>
    </row>
    <row r="3494" spans="1:52" x14ac:dyDescent="0.15">
      <c r="A3494" s="278"/>
      <c r="B3494" s="274"/>
      <c r="C3494" s="340"/>
      <c r="D3494" s="340"/>
      <c r="E3494" s="341"/>
      <c r="F3494" s="341"/>
      <c r="G3494" s="341"/>
      <c r="H3494" s="341"/>
      <c r="I3494" s="341"/>
      <c r="J3494" s="341"/>
      <c r="AH3494" s="221"/>
      <c r="AI3494" s="221"/>
      <c r="AJ3494" s="221"/>
      <c r="AK3494" s="221"/>
      <c r="AL3494" s="221"/>
      <c r="AM3494" s="221"/>
      <c r="AN3494" s="221"/>
      <c r="AO3494" s="221"/>
      <c r="AP3494" s="221"/>
      <c r="AQ3494" s="219"/>
      <c r="AR3494" s="219"/>
      <c r="AS3494" s="221"/>
      <c r="AT3494" s="221"/>
      <c r="AU3494" s="221"/>
      <c r="AV3494" s="221"/>
      <c r="AW3494" s="221"/>
      <c r="AX3494" s="221"/>
      <c r="AY3494" s="221"/>
      <c r="AZ3494" s="221"/>
    </row>
    <row r="3495" spans="1:52" x14ac:dyDescent="0.15">
      <c r="A3495" s="278"/>
      <c r="B3495" s="274"/>
      <c r="C3495" s="340"/>
      <c r="D3495" s="340"/>
      <c r="E3495" s="341"/>
      <c r="F3495" s="341"/>
      <c r="G3495" s="341"/>
      <c r="H3495" s="341"/>
      <c r="I3495" s="341"/>
      <c r="J3495" s="341"/>
      <c r="AH3495" s="221"/>
      <c r="AI3495" s="221"/>
      <c r="AJ3495" s="221"/>
      <c r="AK3495" s="221"/>
      <c r="AL3495" s="221"/>
      <c r="AM3495" s="221"/>
      <c r="AN3495" s="221"/>
      <c r="AO3495" s="221"/>
      <c r="AP3495" s="221"/>
      <c r="AQ3495" s="219"/>
      <c r="AR3495" s="219"/>
      <c r="AS3495" s="221"/>
      <c r="AT3495" s="221"/>
      <c r="AU3495" s="221"/>
      <c r="AV3495" s="221"/>
      <c r="AW3495" s="221"/>
      <c r="AX3495" s="221"/>
      <c r="AY3495" s="221"/>
      <c r="AZ3495" s="221"/>
    </row>
    <row r="3496" spans="1:52" x14ac:dyDescent="0.15">
      <c r="A3496" s="278"/>
      <c r="B3496" s="274"/>
      <c r="C3496" s="340"/>
      <c r="D3496" s="340"/>
      <c r="E3496" s="341"/>
      <c r="F3496" s="341"/>
      <c r="G3496" s="341"/>
      <c r="H3496" s="341"/>
      <c r="I3496" s="341"/>
      <c r="J3496" s="341"/>
      <c r="AH3496" s="221"/>
      <c r="AI3496" s="221"/>
      <c r="AJ3496" s="221"/>
      <c r="AK3496" s="221"/>
      <c r="AL3496" s="221"/>
      <c r="AM3496" s="221"/>
      <c r="AN3496" s="221"/>
      <c r="AO3496" s="221"/>
      <c r="AP3496" s="221"/>
      <c r="AQ3496" s="219"/>
      <c r="AR3496" s="219"/>
      <c r="AS3496" s="221"/>
      <c r="AT3496" s="221"/>
      <c r="AU3496" s="221"/>
      <c r="AV3496" s="221"/>
      <c r="AW3496" s="221"/>
      <c r="AX3496" s="221"/>
      <c r="AY3496" s="221"/>
      <c r="AZ3496" s="221"/>
    </row>
    <row r="3497" spans="1:52" x14ac:dyDescent="0.15">
      <c r="A3497" s="278"/>
      <c r="B3497" s="274"/>
      <c r="C3497" s="340"/>
      <c r="D3497" s="340"/>
      <c r="E3497" s="341"/>
      <c r="F3497" s="341"/>
      <c r="G3497" s="341"/>
      <c r="H3497" s="341"/>
      <c r="I3497" s="341"/>
      <c r="J3497" s="341"/>
      <c r="AH3497" s="221"/>
      <c r="AI3497" s="221"/>
      <c r="AJ3497" s="221"/>
      <c r="AK3497" s="221"/>
      <c r="AL3497" s="221"/>
      <c r="AM3497" s="221"/>
      <c r="AN3497" s="221"/>
      <c r="AO3497" s="221"/>
      <c r="AP3497" s="221"/>
      <c r="AQ3497" s="219"/>
      <c r="AR3497" s="219"/>
      <c r="AS3497" s="221"/>
      <c r="AT3497" s="221"/>
      <c r="AU3497" s="221"/>
      <c r="AV3497" s="221"/>
      <c r="AW3497" s="221"/>
      <c r="AX3497" s="221"/>
      <c r="AY3497" s="221"/>
      <c r="AZ3497" s="221"/>
    </row>
    <row r="3498" spans="1:52" x14ac:dyDescent="0.15">
      <c r="A3498" s="278"/>
      <c r="B3498" s="274"/>
      <c r="C3498" s="340"/>
      <c r="D3498" s="340"/>
      <c r="E3498" s="341"/>
      <c r="F3498" s="341"/>
      <c r="G3498" s="341"/>
      <c r="H3498" s="341"/>
      <c r="I3498" s="341"/>
      <c r="J3498" s="341"/>
      <c r="AH3498" s="221"/>
      <c r="AI3498" s="221"/>
      <c r="AJ3498" s="221"/>
      <c r="AK3498" s="221"/>
      <c r="AL3498" s="221"/>
      <c r="AM3498" s="221"/>
      <c r="AN3498" s="221"/>
      <c r="AO3498" s="221"/>
      <c r="AP3498" s="221"/>
      <c r="AQ3498" s="219"/>
      <c r="AR3498" s="219"/>
      <c r="AS3498" s="221"/>
      <c r="AT3498" s="221"/>
      <c r="AU3498" s="221"/>
      <c r="AV3498" s="221"/>
      <c r="AW3498" s="221"/>
      <c r="AX3498" s="221"/>
      <c r="AY3498" s="221"/>
      <c r="AZ3498" s="221"/>
    </row>
    <row r="3499" spans="1:52" x14ac:dyDescent="0.15">
      <c r="A3499" s="278"/>
      <c r="B3499" s="274"/>
      <c r="C3499" s="340"/>
      <c r="D3499" s="340"/>
      <c r="E3499" s="341"/>
      <c r="F3499" s="341"/>
      <c r="G3499" s="341"/>
      <c r="H3499" s="341"/>
      <c r="I3499" s="341"/>
      <c r="J3499" s="341"/>
      <c r="AH3499" s="221"/>
      <c r="AI3499" s="221"/>
      <c r="AJ3499" s="221"/>
      <c r="AK3499" s="221"/>
      <c r="AL3499" s="221"/>
      <c r="AM3499" s="221"/>
      <c r="AN3499" s="221"/>
      <c r="AO3499" s="221"/>
      <c r="AP3499" s="221"/>
      <c r="AQ3499" s="219"/>
      <c r="AR3499" s="219"/>
      <c r="AS3499" s="221"/>
      <c r="AT3499" s="221"/>
      <c r="AU3499" s="221"/>
      <c r="AV3499" s="221"/>
      <c r="AW3499" s="221"/>
      <c r="AX3499" s="221"/>
      <c r="AY3499" s="221"/>
      <c r="AZ3499" s="221"/>
    </row>
    <row r="3500" spans="1:52" x14ac:dyDescent="0.15">
      <c r="A3500" s="278"/>
      <c r="B3500" s="274"/>
      <c r="C3500" s="340"/>
      <c r="D3500" s="340"/>
      <c r="E3500" s="341"/>
      <c r="F3500" s="341"/>
      <c r="G3500" s="341"/>
      <c r="H3500" s="341"/>
      <c r="I3500" s="341"/>
      <c r="J3500" s="341"/>
      <c r="AH3500" s="221"/>
      <c r="AI3500" s="221"/>
      <c r="AJ3500" s="221"/>
      <c r="AK3500" s="221"/>
      <c r="AL3500" s="221"/>
      <c r="AM3500" s="221"/>
      <c r="AN3500" s="221"/>
      <c r="AO3500" s="221"/>
      <c r="AP3500" s="221"/>
      <c r="AQ3500" s="219"/>
      <c r="AR3500" s="219"/>
      <c r="AS3500" s="221"/>
      <c r="AT3500" s="221"/>
      <c r="AU3500" s="221"/>
      <c r="AV3500" s="221"/>
      <c r="AW3500" s="221"/>
      <c r="AX3500" s="221"/>
      <c r="AY3500" s="221"/>
      <c r="AZ3500" s="221"/>
    </row>
    <row r="3501" spans="1:52" x14ac:dyDescent="0.15">
      <c r="A3501" s="278"/>
      <c r="B3501" s="274"/>
      <c r="C3501" s="340"/>
      <c r="D3501" s="340"/>
      <c r="E3501" s="341"/>
      <c r="F3501" s="341"/>
      <c r="G3501" s="341"/>
      <c r="H3501" s="341"/>
      <c r="I3501" s="341"/>
      <c r="J3501" s="341"/>
      <c r="AH3501" s="221"/>
      <c r="AI3501" s="221"/>
      <c r="AJ3501" s="221"/>
      <c r="AK3501" s="221"/>
      <c r="AL3501" s="221"/>
      <c r="AM3501" s="221"/>
      <c r="AN3501" s="221"/>
      <c r="AO3501" s="221"/>
      <c r="AP3501" s="221"/>
      <c r="AQ3501" s="219"/>
      <c r="AR3501" s="219"/>
      <c r="AS3501" s="221"/>
      <c r="AT3501" s="221"/>
      <c r="AU3501" s="221"/>
      <c r="AV3501" s="221"/>
      <c r="AW3501" s="221"/>
      <c r="AX3501" s="221"/>
      <c r="AY3501" s="221"/>
      <c r="AZ3501" s="221"/>
    </row>
    <row r="3502" spans="1:52" x14ac:dyDescent="0.15">
      <c r="A3502" s="278"/>
      <c r="B3502" s="274"/>
      <c r="C3502" s="340"/>
      <c r="D3502" s="340"/>
      <c r="E3502" s="341"/>
      <c r="F3502" s="341"/>
      <c r="G3502" s="341"/>
      <c r="H3502" s="341"/>
      <c r="I3502" s="341"/>
      <c r="J3502" s="341"/>
      <c r="AH3502" s="221"/>
      <c r="AI3502" s="221"/>
      <c r="AJ3502" s="221"/>
      <c r="AK3502" s="221"/>
      <c r="AL3502" s="221"/>
      <c r="AM3502" s="221"/>
      <c r="AN3502" s="221"/>
      <c r="AO3502" s="221"/>
      <c r="AP3502" s="221"/>
      <c r="AQ3502" s="219"/>
      <c r="AR3502" s="219"/>
      <c r="AS3502" s="221"/>
      <c r="AT3502" s="221"/>
      <c r="AU3502" s="221"/>
      <c r="AV3502" s="221"/>
      <c r="AW3502" s="221"/>
      <c r="AX3502" s="221"/>
      <c r="AY3502" s="221"/>
      <c r="AZ3502" s="221"/>
    </row>
    <row r="3503" spans="1:52" x14ac:dyDescent="0.15">
      <c r="A3503" s="278"/>
      <c r="B3503" s="274"/>
      <c r="C3503" s="340"/>
      <c r="D3503" s="340"/>
      <c r="E3503" s="341"/>
      <c r="F3503" s="341"/>
      <c r="G3503" s="341"/>
      <c r="H3503" s="341"/>
      <c r="I3503" s="341"/>
      <c r="J3503" s="341"/>
      <c r="AH3503" s="221"/>
      <c r="AI3503" s="221"/>
      <c r="AJ3503" s="221"/>
      <c r="AK3503" s="221"/>
      <c r="AL3503" s="221"/>
      <c r="AM3503" s="221"/>
      <c r="AN3503" s="221"/>
      <c r="AO3503" s="221"/>
      <c r="AP3503" s="221"/>
      <c r="AQ3503" s="219"/>
      <c r="AR3503" s="219"/>
      <c r="AS3503" s="221"/>
      <c r="AT3503" s="221"/>
      <c r="AU3503" s="221"/>
      <c r="AV3503" s="221"/>
      <c r="AW3503" s="221"/>
      <c r="AX3503" s="221"/>
      <c r="AY3503" s="221"/>
      <c r="AZ3503" s="221"/>
    </row>
    <row r="3504" spans="1:52" x14ac:dyDescent="0.15">
      <c r="A3504" s="278"/>
      <c r="B3504" s="274"/>
      <c r="C3504" s="340"/>
      <c r="D3504" s="340"/>
      <c r="E3504" s="341"/>
      <c r="F3504" s="341"/>
      <c r="G3504" s="341"/>
      <c r="H3504" s="341"/>
      <c r="I3504" s="341"/>
      <c r="J3504" s="341"/>
      <c r="AH3504" s="221"/>
      <c r="AI3504" s="221"/>
      <c r="AJ3504" s="221"/>
      <c r="AK3504" s="221"/>
      <c r="AL3504" s="221"/>
      <c r="AM3504" s="221"/>
      <c r="AN3504" s="221"/>
      <c r="AO3504" s="221"/>
      <c r="AP3504" s="221"/>
      <c r="AQ3504" s="219"/>
      <c r="AR3504" s="219"/>
      <c r="AS3504" s="221"/>
      <c r="AT3504" s="221"/>
      <c r="AU3504" s="221"/>
      <c r="AV3504" s="221"/>
      <c r="AW3504" s="221"/>
      <c r="AX3504" s="221"/>
      <c r="AY3504" s="221"/>
      <c r="AZ3504" s="221"/>
    </row>
    <row r="3505" spans="1:52" x14ac:dyDescent="0.15">
      <c r="A3505" s="278"/>
      <c r="B3505" s="274"/>
      <c r="C3505" s="340"/>
      <c r="D3505" s="340"/>
      <c r="E3505" s="341"/>
      <c r="F3505" s="341"/>
      <c r="G3505" s="341"/>
      <c r="H3505" s="341"/>
      <c r="I3505" s="341"/>
      <c r="J3505" s="341"/>
      <c r="AH3505" s="221"/>
      <c r="AI3505" s="221"/>
      <c r="AJ3505" s="221"/>
      <c r="AK3505" s="221"/>
      <c r="AL3505" s="221"/>
      <c r="AM3505" s="221"/>
      <c r="AN3505" s="221"/>
      <c r="AO3505" s="221"/>
      <c r="AP3505" s="221"/>
      <c r="AQ3505" s="219"/>
      <c r="AR3505" s="219"/>
      <c r="AS3505" s="221"/>
      <c r="AT3505" s="221"/>
      <c r="AU3505" s="221"/>
      <c r="AV3505" s="221"/>
      <c r="AW3505" s="221"/>
      <c r="AX3505" s="221"/>
      <c r="AY3505" s="221"/>
      <c r="AZ3505" s="221"/>
    </row>
    <row r="3506" spans="1:52" x14ac:dyDescent="0.15">
      <c r="A3506" s="278"/>
      <c r="B3506" s="274"/>
      <c r="C3506" s="340"/>
      <c r="D3506" s="340"/>
      <c r="E3506" s="341"/>
      <c r="F3506" s="341"/>
      <c r="G3506" s="341"/>
      <c r="H3506" s="341"/>
      <c r="I3506" s="341"/>
      <c r="J3506" s="341"/>
      <c r="AH3506" s="221"/>
      <c r="AI3506" s="221"/>
      <c r="AJ3506" s="221"/>
      <c r="AK3506" s="221"/>
      <c r="AL3506" s="221"/>
      <c r="AM3506" s="221"/>
      <c r="AN3506" s="221"/>
      <c r="AO3506" s="221"/>
      <c r="AP3506" s="221"/>
      <c r="AQ3506" s="219"/>
      <c r="AR3506" s="219"/>
      <c r="AS3506" s="221"/>
      <c r="AT3506" s="221"/>
      <c r="AU3506" s="221"/>
      <c r="AV3506" s="221"/>
      <c r="AW3506" s="221"/>
      <c r="AX3506" s="221"/>
      <c r="AY3506" s="221"/>
      <c r="AZ3506" s="221"/>
    </row>
    <row r="3507" spans="1:52" x14ac:dyDescent="0.15">
      <c r="A3507" s="278"/>
      <c r="B3507" s="274"/>
      <c r="C3507" s="340"/>
      <c r="D3507" s="340"/>
      <c r="E3507" s="341"/>
      <c r="F3507" s="341"/>
      <c r="G3507" s="341"/>
      <c r="H3507" s="341"/>
      <c r="I3507" s="341"/>
      <c r="J3507" s="341"/>
      <c r="AH3507" s="221"/>
      <c r="AI3507" s="221"/>
      <c r="AJ3507" s="221"/>
      <c r="AK3507" s="221"/>
      <c r="AL3507" s="221"/>
      <c r="AM3507" s="221"/>
      <c r="AN3507" s="221"/>
      <c r="AO3507" s="221"/>
      <c r="AP3507" s="221"/>
      <c r="AQ3507" s="219"/>
      <c r="AR3507" s="219"/>
      <c r="AS3507" s="221"/>
      <c r="AT3507" s="221"/>
      <c r="AU3507" s="221"/>
      <c r="AV3507" s="221"/>
      <c r="AW3507" s="221"/>
      <c r="AX3507" s="221"/>
      <c r="AY3507" s="221"/>
      <c r="AZ3507" s="221"/>
    </row>
    <row r="3508" spans="1:52" x14ac:dyDescent="0.15">
      <c r="A3508" s="278"/>
      <c r="B3508" s="274"/>
      <c r="C3508" s="340"/>
      <c r="D3508" s="340"/>
      <c r="E3508" s="341"/>
      <c r="F3508" s="341"/>
      <c r="G3508" s="341"/>
      <c r="H3508" s="341"/>
      <c r="I3508" s="341"/>
      <c r="J3508" s="341"/>
      <c r="AH3508" s="221"/>
      <c r="AI3508" s="221"/>
      <c r="AJ3508" s="221"/>
      <c r="AK3508" s="221"/>
      <c r="AL3508" s="221"/>
      <c r="AM3508" s="221"/>
      <c r="AN3508" s="221"/>
      <c r="AO3508" s="221"/>
      <c r="AP3508" s="221"/>
      <c r="AQ3508" s="219"/>
      <c r="AR3508" s="219"/>
      <c r="AS3508" s="221"/>
      <c r="AT3508" s="221"/>
      <c r="AU3508" s="221"/>
      <c r="AV3508" s="221"/>
      <c r="AW3508" s="221"/>
      <c r="AX3508" s="221"/>
      <c r="AY3508" s="221"/>
      <c r="AZ3508" s="221"/>
    </row>
    <row r="3509" spans="1:52" x14ac:dyDescent="0.15">
      <c r="A3509" s="278"/>
      <c r="B3509" s="274"/>
      <c r="C3509" s="340"/>
      <c r="D3509" s="340"/>
      <c r="E3509" s="341"/>
      <c r="F3509" s="341"/>
      <c r="G3509" s="341"/>
      <c r="H3509" s="341"/>
      <c r="I3509" s="341"/>
      <c r="J3509" s="341"/>
      <c r="AH3509" s="221"/>
      <c r="AI3509" s="221"/>
      <c r="AJ3509" s="221"/>
      <c r="AK3509" s="221"/>
      <c r="AL3509" s="221"/>
      <c r="AM3509" s="221"/>
      <c r="AN3509" s="221"/>
      <c r="AO3509" s="221"/>
      <c r="AP3509" s="221"/>
      <c r="AQ3509" s="219"/>
      <c r="AR3509" s="219"/>
      <c r="AS3509" s="221"/>
      <c r="AT3509" s="221"/>
      <c r="AU3509" s="221"/>
      <c r="AV3509" s="221"/>
      <c r="AW3509" s="221"/>
      <c r="AX3509" s="221"/>
      <c r="AY3509" s="221"/>
      <c r="AZ3509" s="221"/>
    </row>
    <row r="3510" spans="1:52" x14ac:dyDescent="0.15">
      <c r="A3510" s="278"/>
      <c r="B3510" s="274"/>
      <c r="C3510" s="340"/>
      <c r="D3510" s="340"/>
      <c r="E3510" s="341"/>
      <c r="F3510" s="341"/>
      <c r="G3510" s="341"/>
      <c r="H3510" s="341"/>
      <c r="I3510" s="341"/>
      <c r="J3510" s="341"/>
      <c r="AH3510" s="221"/>
      <c r="AI3510" s="221"/>
      <c r="AJ3510" s="221"/>
      <c r="AK3510" s="221"/>
      <c r="AL3510" s="221"/>
      <c r="AM3510" s="221"/>
      <c r="AN3510" s="221"/>
      <c r="AO3510" s="221"/>
      <c r="AP3510" s="221"/>
      <c r="AQ3510" s="219"/>
      <c r="AR3510" s="219"/>
      <c r="AS3510" s="221"/>
      <c r="AT3510" s="221"/>
      <c r="AU3510" s="221"/>
      <c r="AV3510" s="221"/>
      <c r="AW3510" s="221"/>
      <c r="AX3510" s="221"/>
      <c r="AY3510" s="221"/>
      <c r="AZ3510" s="221"/>
    </row>
    <row r="3511" spans="1:52" x14ac:dyDescent="0.15">
      <c r="A3511" s="278"/>
      <c r="B3511" s="274"/>
      <c r="C3511" s="340"/>
      <c r="D3511" s="340"/>
      <c r="E3511" s="341"/>
      <c r="F3511" s="341"/>
      <c r="G3511" s="341"/>
      <c r="H3511" s="341"/>
      <c r="I3511" s="341"/>
      <c r="J3511" s="341"/>
      <c r="AH3511" s="221"/>
      <c r="AI3511" s="221"/>
      <c r="AJ3511" s="221"/>
      <c r="AK3511" s="221"/>
      <c r="AL3511" s="221"/>
      <c r="AM3511" s="221"/>
      <c r="AN3511" s="221"/>
      <c r="AO3511" s="221"/>
      <c r="AP3511" s="221"/>
      <c r="AQ3511" s="219"/>
      <c r="AR3511" s="219"/>
      <c r="AS3511" s="221"/>
      <c r="AT3511" s="221"/>
      <c r="AU3511" s="221"/>
      <c r="AV3511" s="221"/>
      <c r="AW3511" s="221"/>
      <c r="AX3511" s="221"/>
      <c r="AY3511" s="221"/>
      <c r="AZ3511" s="221"/>
    </row>
    <row r="3512" spans="1:52" x14ac:dyDescent="0.15">
      <c r="A3512" s="278"/>
      <c r="B3512" s="274"/>
      <c r="C3512" s="340"/>
      <c r="D3512" s="340"/>
      <c r="E3512" s="341"/>
      <c r="F3512" s="341"/>
      <c r="G3512" s="341"/>
      <c r="H3512" s="341"/>
      <c r="I3512" s="341"/>
      <c r="J3512" s="341"/>
      <c r="AH3512" s="221"/>
      <c r="AI3512" s="221"/>
      <c r="AJ3512" s="221"/>
      <c r="AK3512" s="221"/>
      <c r="AL3512" s="221"/>
      <c r="AM3512" s="221"/>
      <c r="AN3512" s="221"/>
      <c r="AO3512" s="221"/>
      <c r="AP3512" s="221"/>
      <c r="AQ3512" s="219"/>
      <c r="AR3512" s="219"/>
      <c r="AS3512" s="221"/>
      <c r="AT3512" s="221"/>
      <c r="AU3512" s="221"/>
      <c r="AV3512" s="221"/>
      <c r="AW3512" s="221"/>
      <c r="AX3512" s="221"/>
      <c r="AY3512" s="221"/>
      <c r="AZ3512" s="221"/>
    </row>
    <row r="3513" spans="1:52" x14ac:dyDescent="0.15">
      <c r="A3513" s="278"/>
      <c r="B3513" s="274"/>
      <c r="C3513" s="340"/>
      <c r="D3513" s="340"/>
      <c r="E3513" s="341"/>
      <c r="F3513" s="341"/>
      <c r="G3513" s="341"/>
      <c r="H3513" s="341"/>
      <c r="I3513" s="341"/>
      <c r="J3513" s="341"/>
      <c r="AH3513" s="221"/>
      <c r="AI3513" s="221"/>
      <c r="AJ3513" s="221"/>
      <c r="AK3513" s="221"/>
      <c r="AL3513" s="221"/>
      <c r="AM3513" s="221"/>
      <c r="AN3513" s="221"/>
      <c r="AO3513" s="221"/>
      <c r="AP3513" s="221"/>
      <c r="AQ3513" s="219"/>
      <c r="AR3513" s="219"/>
      <c r="AS3513" s="221"/>
      <c r="AT3513" s="221"/>
      <c r="AU3513" s="221"/>
      <c r="AV3513" s="221"/>
      <c r="AW3513" s="221"/>
      <c r="AX3513" s="221"/>
      <c r="AY3513" s="221"/>
      <c r="AZ3513" s="221"/>
    </row>
    <row r="3514" spans="1:52" x14ac:dyDescent="0.15">
      <c r="A3514" s="278"/>
      <c r="B3514" s="274"/>
      <c r="C3514" s="340"/>
      <c r="D3514" s="340"/>
      <c r="E3514" s="341"/>
      <c r="F3514" s="341"/>
      <c r="G3514" s="341"/>
      <c r="H3514" s="341"/>
      <c r="I3514" s="341"/>
      <c r="J3514" s="341"/>
      <c r="AH3514" s="221"/>
      <c r="AI3514" s="221"/>
      <c r="AJ3514" s="221"/>
      <c r="AK3514" s="221"/>
      <c r="AL3514" s="221"/>
      <c r="AM3514" s="221"/>
      <c r="AN3514" s="221"/>
      <c r="AO3514" s="221"/>
      <c r="AP3514" s="221"/>
      <c r="AQ3514" s="219"/>
      <c r="AR3514" s="219"/>
      <c r="AS3514" s="221"/>
      <c r="AT3514" s="221"/>
      <c r="AU3514" s="221"/>
      <c r="AV3514" s="221"/>
      <c r="AW3514" s="221"/>
      <c r="AX3514" s="221"/>
      <c r="AY3514" s="221"/>
      <c r="AZ3514" s="221"/>
    </row>
    <row r="3515" spans="1:52" x14ac:dyDescent="0.15">
      <c r="A3515" s="278"/>
      <c r="B3515" s="274"/>
      <c r="C3515" s="340"/>
      <c r="D3515" s="340"/>
      <c r="E3515" s="341"/>
      <c r="F3515" s="341"/>
      <c r="G3515" s="341"/>
      <c r="H3515" s="341"/>
      <c r="I3515" s="341"/>
      <c r="J3515" s="341"/>
      <c r="AH3515" s="221"/>
      <c r="AI3515" s="221"/>
      <c r="AJ3515" s="221"/>
      <c r="AK3515" s="221"/>
      <c r="AL3515" s="221"/>
      <c r="AM3515" s="221"/>
      <c r="AN3515" s="221"/>
      <c r="AO3515" s="221"/>
      <c r="AP3515" s="221"/>
      <c r="AQ3515" s="219"/>
      <c r="AR3515" s="219"/>
      <c r="AS3515" s="221"/>
      <c r="AT3515" s="221"/>
      <c r="AU3515" s="221"/>
      <c r="AV3515" s="221"/>
      <c r="AW3515" s="221"/>
      <c r="AX3515" s="221"/>
      <c r="AY3515" s="221"/>
      <c r="AZ3515" s="221"/>
    </row>
    <row r="3516" spans="1:52" x14ac:dyDescent="0.15">
      <c r="A3516" s="278"/>
      <c r="B3516" s="274"/>
      <c r="C3516" s="340"/>
      <c r="D3516" s="340"/>
      <c r="E3516" s="341"/>
      <c r="F3516" s="341"/>
      <c r="G3516" s="341"/>
      <c r="H3516" s="341"/>
      <c r="I3516" s="341"/>
      <c r="J3516" s="341"/>
      <c r="AH3516" s="221"/>
      <c r="AI3516" s="221"/>
      <c r="AJ3516" s="221"/>
      <c r="AK3516" s="221"/>
      <c r="AL3516" s="221"/>
      <c r="AM3516" s="221"/>
      <c r="AN3516" s="221"/>
      <c r="AO3516" s="221"/>
      <c r="AP3516" s="221"/>
      <c r="AQ3516" s="219"/>
      <c r="AR3516" s="219"/>
      <c r="AS3516" s="221"/>
      <c r="AT3516" s="221"/>
      <c r="AU3516" s="221"/>
      <c r="AV3516" s="221"/>
      <c r="AW3516" s="221"/>
      <c r="AX3516" s="221"/>
      <c r="AY3516" s="221"/>
      <c r="AZ3516" s="221"/>
    </row>
    <row r="3517" spans="1:52" x14ac:dyDescent="0.15">
      <c r="A3517" s="278"/>
      <c r="B3517" s="274"/>
      <c r="C3517" s="340"/>
      <c r="D3517" s="340"/>
      <c r="E3517" s="341"/>
      <c r="F3517" s="341"/>
      <c r="G3517" s="341"/>
      <c r="H3517" s="341"/>
      <c r="I3517" s="341"/>
      <c r="J3517" s="341"/>
      <c r="AH3517" s="221"/>
      <c r="AI3517" s="221"/>
      <c r="AJ3517" s="221"/>
      <c r="AK3517" s="221"/>
      <c r="AL3517" s="221"/>
      <c r="AM3517" s="221"/>
      <c r="AN3517" s="221"/>
      <c r="AO3517" s="221"/>
      <c r="AP3517" s="221"/>
      <c r="AQ3517" s="219"/>
      <c r="AR3517" s="219"/>
      <c r="AS3517" s="221"/>
      <c r="AT3517" s="221"/>
      <c r="AU3517" s="221"/>
      <c r="AV3517" s="221"/>
      <c r="AW3517" s="221"/>
      <c r="AX3517" s="221"/>
      <c r="AY3517" s="221"/>
      <c r="AZ3517" s="221"/>
    </row>
    <row r="3518" spans="1:52" x14ac:dyDescent="0.15">
      <c r="A3518" s="278"/>
      <c r="B3518" s="274"/>
      <c r="C3518" s="340"/>
      <c r="D3518" s="340"/>
      <c r="E3518" s="341"/>
      <c r="F3518" s="341"/>
      <c r="G3518" s="341"/>
      <c r="H3518" s="341"/>
      <c r="I3518" s="341"/>
      <c r="J3518" s="341"/>
      <c r="AH3518" s="221"/>
      <c r="AI3518" s="221"/>
      <c r="AJ3518" s="221"/>
      <c r="AK3518" s="221"/>
      <c r="AL3518" s="221"/>
      <c r="AM3518" s="221"/>
      <c r="AN3518" s="221"/>
      <c r="AO3518" s="221"/>
      <c r="AP3518" s="221"/>
      <c r="AQ3518" s="219"/>
      <c r="AR3518" s="219"/>
      <c r="AS3518" s="221"/>
      <c r="AT3518" s="221"/>
      <c r="AU3518" s="221"/>
      <c r="AV3518" s="221"/>
      <c r="AW3518" s="221"/>
      <c r="AX3518" s="221"/>
      <c r="AY3518" s="221"/>
      <c r="AZ3518" s="221"/>
    </row>
    <row r="3519" spans="1:52" x14ac:dyDescent="0.15">
      <c r="A3519" s="278"/>
      <c r="B3519" s="274"/>
      <c r="C3519" s="340"/>
      <c r="D3519" s="340"/>
      <c r="E3519" s="341"/>
      <c r="F3519" s="341"/>
      <c r="G3519" s="341"/>
      <c r="H3519" s="341"/>
      <c r="I3519" s="341"/>
      <c r="J3519" s="341"/>
      <c r="AH3519" s="221"/>
      <c r="AI3519" s="221"/>
      <c r="AJ3519" s="221"/>
      <c r="AK3519" s="221"/>
      <c r="AL3519" s="221"/>
      <c r="AM3519" s="221"/>
      <c r="AN3519" s="221"/>
      <c r="AO3519" s="221"/>
      <c r="AP3519" s="221"/>
      <c r="AQ3519" s="219"/>
      <c r="AR3519" s="219"/>
      <c r="AS3519" s="221"/>
      <c r="AT3519" s="221"/>
      <c r="AU3519" s="221"/>
      <c r="AV3519" s="221"/>
      <c r="AW3519" s="221"/>
      <c r="AX3519" s="221"/>
      <c r="AY3519" s="221"/>
      <c r="AZ3519" s="221"/>
    </row>
    <row r="3520" spans="1:52" x14ac:dyDescent="0.15">
      <c r="A3520" s="278"/>
      <c r="B3520" s="274"/>
      <c r="C3520" s="340"/>
      <c r="D3520" s="340"/>
      <c r="E3520" s="341"/>
      <c r="F3520" s="341"/>
      <c r="G3520" s="341"/>
      <c r="H3520" s="341"/>
      <c r="I3520" s="341"/>
      <c r="J3520" s="341"/>
      <c r="AH3520" s="221"/>
      <c r="AI3520" s="221"/>
      <c r="AJ3520" s="221"/>
      <c r="AK3520" s="221"/>
      <c r="AL3520" s="221"/>
      <c r="AM3520" s="221"/>
      <c r="AN3520" s="221"/>
      <c r="AO3520" s="221"/>
      <c r="AP3520" s="221"/>
      <c r="AQ3520" s="219"/>
      <c r="AR3520" s="219"/>
      <c r="AS3520" s="221"/>
      <c r="AT3520" s="221"/>
      <c r="AU3520" s="221"/>
      <c r="AV3520" s="221"/>
      <c r="AW3520" s="221"/>
      <c r="AX3520" s="221"/>
      <c r="AY3520" s="221"/>
      <c r="AZ3520" s="221"/>
    </row>
    <row r="3521" spans="1:52" x14ac:dyDescent="0.15">
      <c r="A3521" s="278"/>
      <c r="B3521" s="274"/>
      <c r="C3521" s="340"/>
      <c r="D3521" s="340"/>
      <c r="E3521" s="341"/>
      <c r="F3521" s="341"/>
      <c r="G3521" s="341"/>
      <c r="H3521" s="341"/>
      <c r="I3521" s="341"/>
      <c r="J3521" s="341"/>
      <c r="AH3521" s="221"/>
      <c r="AI3521" s="221"/>
      <c r="AJ3521" s="221"/>
      <c r="AK3521" s="221"/>
      <c r="AL3521" s="221"/>
      <c r="AM3521" s="221"/>
      <c r="AN3521" s="221"/>
      <c r="AO3521" s="221"/>
      <c r="AP3521" s="221"/>
      <c r="AQ3521" s="219"/>
      <c r="AR3521" s="219"/>
      <c r="AS3521" s="221"/>
      <c r="AT3521" s="221"/>
      <c r="AU3521" s="221"/>
      <c r="AV3521" s="221"/>
      <c r="AW3521" s="221"/>
      <c r="AX3521" s="221"/>
      <c r="AY3521" s="221"/>
      <c r="AZ3521" s="221"/>
    </row>
    <row r="3522" spans="1:52" x14ac:dyDescent="0.15">
      <c r="A3522" s="278"/>
      <c r="B3522" s="274"/>
      <c r="C3522" s="340"/>
      <c r="D3522" s="340"/>
      <c r="E3522" s="341"/>
      <c r="F3522" s="341"/>
      <c r="G3522" s="341"/>
      <c r="H3522" s="341"/>
      <c r="I3522" s="341"/>
      <c r="J3522" s="341"/>
      <c r="AH3522" s="221"/>
      <c r="AI3522" s="221"/>
      <c r="AJ3522" s="221"/>
      <c r="AK3522" s="221"/>
      <c r="AL3522" s="221"/>
      <c r="AM3522" s="221"/>
      <c r="AN3522" s="221"/>
      <c r="AO3522" s="221"/>
      <c r="AP3522" s="221"/>
      <c r="AQ3522" s="219"/>
      <c r="AR3522" s="219"/>
      <c r="AS3522" s="221"/>
      <c r="AT3522" s="221"/>
      <c r="AU3522" s="221"/>
      <c r="AV3522" s="221"/>
      <c r="AW3522" s="221"/>
      <c r="AX3522" s="221"/>
      <c r="AY3522" s="221"/>
      <c r="AZ3522" s="221"/>
    </row>
    <row r="3523" spans="1:52" x14ac:dyDescent="0.15">
      <c r="A3523" s="278"/>
      <c r="B3523" s="274"/>
      <c r="C3523" s="340"/>
      <c r="D3523" s="340"/>
      <c r="E3523" s="341"/>
      <c r="F3523" s="341"/>
      <c r="G3523" s="341"/>
      <c r="H3523" s="341"/>
      <c r="I3523" s="341"/>
      <c r="J3523" s="341"/>
      <c r="AH3523" s="221"/>
      <c r="AI3523" s="221"/>
      <c r="AJ3523" s="221"/>
      <c r="AK3523" s="221"/>
      <c r="AL3523" s="221"/>
      <c r="AM3523" s="221"/>
      <c r="AN3523" s="221"/>
      <c r="AO3523" s="221"/>
      <c r="AP3523" s="221"/>
      <c r="AQ3523" s="219"/>
      <c r="AR3523" s="219"/>
      <c r="AS3523" s="221"/>
      <c r="AT3523" s="221"/>
      <c r="AU3523" s="221"/>
      <c r="AV3523" s="221"/>
      <c r="AW3523" s="221"/>
      <c r="AX3523" s="221"/>
      <c r="AY3523" s="221"/>
      <c r="AZ3523" s="221"/>
    </row>
    <row r="3524" spans="1:52" x14ac:dyDescent="0.15">
      <c r="A3524" s="278"/>
      <c r="B3524" s="274"/>
      <c r="C3524" s="340"/>
      <c r="D3524" s="340"/>
      <c r="E3524" s="341"/>
      <c r="F3524" s="341"/>
      <c r="G3524" s="341"/>
      <c r="H3524" s="341"/>
      <c r="I3524" s="341"/>
      <c r="J3524" s="341"/>
      <c r="AH3524" s="221"/>
      <c r="AI3524" s="221"/>
      <c r="AJ3524" s="221"/>
      <c r="AK3524" s="221"/>
      <c r="AL3524" s="221"/>
      <c r="AM3524" s="221"/>
      <c r="AN3524" s="221"/>
      <c r="AO3524" s="221"/>
      <c r="AP3524" s="221"/>
      <c r="AQ3524" s="219"/>
      <c r="AR3524" s="219"/>
      <c r="AS3524" s="221"/>
      <c r="AT3524" s="221"/>
      <c r="AU3524" s="221"/>
      <c r="AV3524" s="221"/>
      <c r="AW3524" s="221"/>
      <c r="AX3524" s="221"/>
      <c r="AY3524" s="221"/>
      <c r="AZ3524" s="221"/>
    </row>
    <row r="3525" spans="1:52" x14ac:dyDescent="0.15">
      <c r="A3525" s="278"/>
      <c r="B3525" s="274"/>
      <c r="C3525" s="340"/>
      <c r="D3525" s="340"/>
      <c r="E3525" s="341"/>
      <c r="F3525" s="341"/>
      <c r="G3525" s="341"/>
      <c r="H3525" s="341"/>
      <c r="I3525" s="341"/>
      <c r="J3525" s="341"/>
      <c r="AH3525" s="221"/>
      <c r="AI3525" s="221"/>
      <c r="AJ3525" s="221"/>
      <c r="AK3525" s="221"/>
      <c r="AL3525" s="221"/>
      <c r="AM3525" s="221"/>
      <c r="AN3525" s="221"/>
      <c r="AO3525" s="221"/>
      <c r="AP3525" s="221"/>
      <c r="AQ3525" s="219"/>
      <c r="AR3525" s="219"/>
      <c r="AS3525" s="221"/>
      <c r="AT3525" s="221"/>
      <c r="AU3525" s="221"/>
      <c r="AV3525" s="221"/>
      <c r="AW3525" s="221"/>
      <c r="AX3525" s="221"/>
      <c r="AY3525" s="221"/>
      <c r="AZ3525" s="221"/>
    </row>
    <row r="3526" spans="1:52" x14ac:dyDescent="0.15">
      <c r="A3526" s="278"/>
      <c r="B3526" s="274"/>
      <c r="C3526" s="340"/>
      <c r="D3526" s="340"/>
      <c r="E3526" s="341"/>
      <c r="F3526" s="341"/>
      <c r="G3526" s="341"/>
      <c r="H3526" s="341"/>
      <c r="I3526" s="341"/>
      <c r="J3526" s="341"/>
      <c r="AH3526" s="221"/>
      <c r="AI3526" s="221"/>
      <c r="AJ3526" s="221"/>
      <c r="AK3526" s="221"/>
      <c r="AL3526" s="221"/>
      <c r="AM3526" s="221"/>
      <c r="AN3526" s="221"/>
      <c r="AO3526" s="221"/>
      <c r="AP3526" s="221"/>
      <c r="AQ3526" s="219"/>
      <c r="AR3526" s="219"/>
      <c r="AS3526" s="221"/>
      <c r="AT3526" s="221"/>
      <c r="AU3526" s="221"/>
      <c r="AV3526" s="221"/>
      <c r="AW3526" s="221"/>
      <c r="AX3526" s="221"/>
      <c r="AY3526" s="221"/>
      <c r="AZ3526" s="221"/>
    </row>
    <row r="3527" spans="1:52" x14ac:dyDescent="0.15">
      <c r="A3527" s="278"/>
      <c r="B3527" s="274"/>
      <c r="C3527" s="340"/>
      <c r="D3527" s="340"/>
      <c r="E3527" s="341"/>
      <c r="F3527" s="341"/>
      <c r="G3527" s="341"/>
      <c r="H3527" s="341"/>
      <c r="I3527" s="341"/>
      <c r="J3527" s="341"/>
      <c r="AH3527" s="221"/>
      <c r="AI3527" s="221"/>
      <c r="AJ3527" s="221"/>
      <c r="AK3527" s="221"/>
      <c r="AL3527" s="221"/>
      <c r="AM3527" s="221"/>
      <c r="AN3527" s="221"/>
      <c r="AO3527" s="221"/>
      <c r="AP3527" s="221"/>
      <c r="AQ3527" s="219"/>
      <c r="AR3527" s="219"/>
      <c r="AS3527" s="221"/>
      <c r="AT3527" s="221"/>
      <c r="AU3527" s="221"/>
      <c r="AV3527" s="221"/>
      <c r="AW3527" s="221"/>
      <c r="AX3527" s="221"/>
      <c r="AY3527" s="221"/>
      <c r="AZ3527" s="221"/>
    </row>
    <row r="3528" spans="1:52" x14ac:dyDescent="0.15">
      <c r="A3528" s="278"/>
      <c r="B3528" s="274"/>
      <c r="C3528" s="340"/>
      <c r="D3528" s="340"/>
      <c r="E3528" s="341"/>
      <c r="F3528" s="341"/>
      <c r="G3528" s="341"/>
      <c r="H3528" s="341"/>
      <c r="I3528" s="341"/>
      <c r="J3528" s="341"/>
      <c r="AH3528" s="221"/>
      <c r="AI3528" s="221"/>
      <c r="AJ3528" s="221"/>
      <c r="AK3528" s="221"/>
      <c r="AL3528" s="221"/>
      <c r="AM3528" s="221"/>
      <c r="AN3528" s="221"/>
      <c r="AO3528" s="221"/>
      <c r="AP3528" s="221"/>
      <c r="AQ3528" s="219"/>
      <c r="AR3528" s="219"/>
      <c r="AS3528" s="221"/>
      <c r="AT3528" s="221"/>
      <c r="AU3528" s="221"/>
      <c r="AV3528" s="221"/>
      <c r="AW3528" s="221"/>
      <c r="AX3528" s="221"/>
      <c r="AY3528" s="221"/>
      <c r="AZ3528" s="221"/>
    </row>
    <row r="3529" spans="1:52" x14ac:dyDescent="0.15">
      <c r="A3529" s="278"/>
      <c r="B3529" s="274"/>
      <c r="C3529" s="340"/>
      <c r="D3529" s="340"/>
      <c r="E3529" s="341"/>
      <c r="F3529" s="341"/>
      <c r="G3529" s="341"/>
      <c r="H3529" s="341"/>
      <c r="I3529" s="341"/>
      <c r="J3529" s="341"/>
      <c r="AH3529" s="221"/>
      <c r="AI3529" s="221"/>
      <c r="AJ3529" s="221"/>
      <c r="AK3529" s="221"/>
      <c r="AL3529" s="221"/>
      <c r="AM3529" s="221"/>
      <c r="AN3529" s="221"/>
      <c r="AO3529" s="221"/>
      <c r="AP3529" s="221"/>
      <c r="AQ3529" s="219"/>
      <c r="AR3529" s="219"/>
      <c r="AS3529" s="221"/>
      <c r="AT3529" s="221"/>
      <c r="AU3529" s="221"/>
      <c r="AV3529" s="221"/>
      <c r="AW3529" s="221"/>
      <c r="AX3529" s="221"/>
      <c r="AY3529" s="221"/>
      <c r="AZ3529" s="221"/>
    </row>
    <row r="3530" spans="1:52" x14ac:dyDescent="0.15">
      <c r="A3530" s="278"/>
      <c r="B3530" s="274"/>
      <c r="C3530" s="340"/>
      <c r="D3530" s="340"/>
      <c r="E3530" s="341"/>
      <c r="F3530" s="341"/>
      <c r="G3530" s="341"/>
      <c r="H3530" s="341"/>
      <c r="I3530" s="341"/>
      <c r="J3530" s="341"/>
      <c r="AH3530" s="221"/>
      <c r="AI3530" s="221"/>
      <c r="AJ3530" s="221"/>
      <c r="AK3530" s="221"/>
      <c r="AL3530" s="221"/>
      <c r="AM3530" s="221"/>
      <c r="AN3530" s="221"/>
      <c r="AO3530" s="221"/>
      <c r="AP3530" s="221"/>
      <c r="AQ3530" s="219"/>
      <c r="AR3530" s="219"/>
      <c r="AS3530" s="221"/>
      <c r="AT3530" s="221"/>
      <c r="AU3530" s="221"/>
      <c r="AV3530" s="221"/>
      <c r="AW3530" s="221"/>
      <c r="AX3530" s="221"/>
      <c r="AY3530" s="221"/>
      <c r="AZ3530" s="221"/>
    </row>
    <row r="3531" spans="1:52" x14ac:dyDescent="0.15">
      <c r="A3531" s="278"/>
      <c r="B3531" s="274"/>
      <c r="C3531" s="340"/>
      <c r="D3531" s="340"/>
      <c r="E3531" s="341"/>
      <c r="F3531" s="341"/>
      <c r="G3531" s="341"/>
      <c r="H3531" s="341"/>
      <c r="I3531" s="341"/>
      <c r="J3531" s="341"/>
      <c r="AH3531" s="221"/>
      <c r="AI3531" s="221"/>
      <c r="AJ3531" s="221"/>
      <c r="AK3531" s="221"/>
      <c r="AL3531" s="221"/>
      <c r="AM3531" s="221"/>
      <c r="AN3531" s="221"/>
      <c r="AO3531" s="221"/>
      <c r="AP3531" s="221"/>
      <c r="AQ3531" s="219"/>
      <c r="AR3531" s="219"/>
      <c r="AS3531" s="221"/>
      <c r="AT3531" s="221"/>
      <c r="AU3531" s="221"/>
      <c r="AV3531" s="221"/>
      <c r="AW3531" s="221"/>
      <c r="AX3531" s="221"/>
      <c r="AY3531" s="221"/>
      <c r="AZ3531" s="221"/>
    </row>
    <row r="3532" spans="1:52" x14ac:dyDescent="0.15">
      <c r="A3532" s="278"/>
      <c r="B3532" s="274"/>
      <c r="C3532" s="340"/>
      <c r="D3532" s="340"/>
      <c r="E3532" s="341"/>
      <c r="F3532" s="341"/>
      <c r="G3532" s="341"/>
      <c r="H3532" s="341"/>
      <c r="I3532" s="341"/>
      <c r="J3532" s="341"/>
      <c r="AH3532" s="221"/>
      <c r="AI3532" s="221"/>
      <c r="AJ3532" s="221"/>
      <c r="AK3532" s="221"/>
      <c r="AL3532" s="221"/>
      <c r="AM3532" s="221"/>
      <c r="AN3532" s="221"/>
      <c r="AO3532" s="221"/>
      <c r="AP3532" s="221"/>
      <c r="AQ3532" s="219"/>
      <c r="AR3532" s="219"/>
      <c r="AS3532" s="221"/>
      <c r="AT3532" s="221"/>
      <c r="AU3532" s="221"/>
      <c r="AV3532" s="221"/>
      <c r="AW3532" s="221"/>
      <c r="AX3532" s="221"/>
      <c r="AY3532" s="221"/>
      <c r="AZ3532" s="221"/>
    </row>
    <row r="3533" spans="1:52" x14ac:dyDescent="0.15">
      <c r="A3533" s="278"/>
      <c r="B3533" s="274"/>
      <c r="C3533" s="340"/>
      <c r="D3533" s="340"/>
      <c r="E3533" s="341"/>
      <c r="F3533" s="341"/>
      <c r="G3533" s="341"/>
      <c r="H3533" s="341"/>
      <c r="I3533" s="341"/>
      <c r="J3533" s="341"/>
      <c r="AH3533" s="221"/>
      <c r="AI3533" s="221"/>
      <c r="AJ3533" s="221"/>
      <c r="AK3533" s="221"/>
      <c r="AL3533" s="221"/>
      <c r="AM3533" s="221"/>
      <c r="AN3533" s="221"/>
      <c r="AO3533" s="221"/>
      <c r="AP3533" s="221"/>
      <c r="AQ3533" s="219"/>
      <c r="AR3533" s="219"/>
      <c r="AS3533" s="221"/>
      <c r="AT3533" s="221"/>
      <c r="AU3533" s="221"/>
      <c r="AV3533" s="221"/>
      <c r="AW3533" s="221"/>
      <c r="AX3533" s="221"/>
      <c r="AY3533" s="221"/>
      <c r="AZ3533" s="221"/>
    </row>
    <row r="3534" spans="1:52" x14ac:dyDescent="0.15">
      <c r="A3534" s="278"/>
      <c r="B3534" s="274"/>
      <c r="C3534" s="340"/>
      <c r="D3534" s="340"/>
      <c r="E3534" s="341"/>
      <c r="F3534" s="341"/>
      <c r="G3534" s="341"/>
      <c r="H3534" s="341"/>
      <c r="I3534" s="341"/>
      <c r="J3534" s="341"/>
      <c r="AH3534" s="221"/>
      <c r="AI3534" s="221"/>
      <c r="AJ3534" s="221"/>
      <c r="AK3534" s="221"/>
      <c r="AL3534" s="221"/>
      <c r="AM3534" s="221"/>
      <c r="AN3534" s="221"/>
      <c r="AO3534" s="221"/>
      <c r="AP3534" s="221"/>
      <c r="AQ3534" s="219"/>
      <c r="AR3534" s="219"/>
      <c r="AS3534" s="221"/>
      <c r="AT3534" s="221"/>
      <c r="AU3534" s="221"/>
      <c r="AV3534" s="221"/>
      <c r="AW3534" s="221"/>
      <c r="AX3534" s="221"/>
      <c r="AY3534" s="221"/>
      <c r="AZ3534" s="221"/>
    </row>
    <row r="3535" spans="1:52" x14ac:dyDescent="0.15">
      <c r="A3535" s="278"/>
      <c r="B3535" s="274"/>
      <c r="C3535" s="340"/>
      <c r="D3535" s="340"/>
      <c r="E3535" s="341"/>
      <c r="F3535" s="341"/>
      <c r="G3535" s="341"/>
      <c r="H3535" s="341"/>
      <c r="I3535" s="341"/>
      <c r="J3535" s="341"/>
      <c r="AH3535" s="221"/>
      <c r="AI3535" s="221"/>
      <c r="AJ3535" s="221"/>
      <c r="AK3535" s="221"/>
      <c r="AL3535" s="221"/>
      <c r="AM3535" s="221"/>
      <c r="AN3535" s="221"/>
      <c r="AO3535" s="221"/>
      <c r="AP3535" s="221"/>
      <c r="AQ3535" s="219"/>
      <c r="AR3535" s="219"/>
      <c r="AS3535" s="221"/>
      <c r="AT3535" s="221"/>
      <c r="AU3535" s="221"/>
      <c r="AV3535" s="221"/>
      <c r="AW3535" s="221"/>
      <c r="AX3535" s="221"/>
      <c r="AY3535" s="221"/>
      <c r="AZ3535" s="221"/>
    </row>
    <row r="3536" spans="1:52" x14ac:dyDescent="0.15">
      <c r="A3536" s="278"/>
      <c r="B3536" s="274"/>
      <c r="C3536" s="340"/>
      <c r="D3536" s="340"/>
      <c r="E3536" s="341"/>
      <c r="F3536" s="341"/>
      <c r="G3536" s="341"/>
      <c r="H3536" s="341"/>
      <c r="I3536" s="341"/>
      <c r="J3536" s="341"/>
      <c r="AH3536" s="221"/>
      <c r="AI3536" s="221"/>
      <c r="AJ3536" s="221"/>
      <c r="AK3536" s="221"/>
      <c r="AL3536" s="221"/>
      <c r="AM3536" s="221"/>
      <c r="AN3536" s="221"/>
      <c r="AO3536" s="221"/>
      <c r="AP3536" s="221"/>
      <c r="AQ3536" s="219"/>
      <c r="AR3536" s="219"/>
      <c r="AS3536" s="221"/>
      <c r="AT3536" s="221"/>
      <c r="AU3536" s="221"/>
      <c r="AV3536" s="221"/>
      <c r="AW3536" s="221"/>
      <c r="AX3536" s="221"/>
      <c r="AY3536" s="221"/>
      <c r="AZ3536" s="221"/>
    </row>
    <row r="3537" spans="1:52" x14ac:dyDescent="0.15">
      <c r="A3537" s="278"/>
      <c r="B3537" s="274"/>
      <c r="C3537" s="340"/>
      <c r="D3537" s="340"/>
      <c r="E3537" s="341"/>
      <c r="F3537" s="341"/>
      <c r="G3537" s="341"/>
      <c r="H3537" s="341"/>
      <c r="I3537" s="341"/>
      <c r="J3537" s="341"/>
      <c r="AH3537" s="221"/>
      <c r="AI3537" s="221"/>
      <c r="AJ3537" s="221"/>
      <c r="AK3537" s="221"/>
      <c r="AL3537" s="221"/>
      <c r="AM3537" s="221"/>
      <c r="AN3537" s="221"/>
      <c r="AO3537" s="221"/>
      <c r="AP3537" s="221"/>
      <c r="AQ3537" s="219"/>
      <c r="AR3537" s="219"/>
      <c r="AS3537" s="221"/>
      <c r="AT3537" s="221"/>
      <c r="AU3537" s="221"/>
      <c r="AV3537" s="221"/>
      <c r="AW3537" s="221"/>
      <c r="AX3537" s="221"/>
      <c r="AY3537" s="221"/>
      <c r="AZ3537" s="221"/>
    </row>
    <row r="3538" spans="1:52" x14ac:dyDescent="0.15">
      <c r="A3538" s="278"/>
      <c r="B3538" s="274"/>
      <c r="C3538" s="340"/>
      <c r="D3538" s="340"/>
      <c r="E3538" s="341"/>
      <c r="F3538" s="341"/>
      <c r="G3538" s="341"/>
      <c r="H3538" s="341"/>
      <c r="I3538" s="341"/>
      <c r="J3538" s="341"/>
      <c r="AH3538" s="221"/>
      <c r="AI3538" s="221"/>
      <c r="AJ3538" s="221"/>
      <c r="AK3538" s="221"/>
      <c r="AL3538" s="221"/>
      <c r="AM3538" s="221"/>
      <c r="AN3538" s="221"/>
      <c r="AO3538" s="221"/>
      <c r="AP3538" s="221"/>
      <c r="AQ3538" s="219"/>
      <c r="AR3538" s="219"/>
      <c r="AS3538" s="221"/>
      <c r="AT3538" s="221"/>
      <c r="AU3538" s="221"/>
      <c r="AV3538" s="221"/>
      <c r="AW3538" s="221"/>
      <c r="AX3538" s="221"/>
      <c r="AY3538" s="221"/>
      <c r="AZ3538" s="221"/>
    </row>
    <row r="3539" spans="1:52" x14ac:dyDescent="0.15">
      <c r="A3539" s="278"/>
      <c r="B3539" s="274"/>
      <c r="C3539" s="340"/>
      <c r="D3539" s="340"/>
      <c r="E3539" s="341"/>
      <c r="F3539" s="341"/>
      <c r="G3539" s="341"/>
      <c r="H3539" s="341"/>
      <c r="I3539" s="341"/>
      <c r="J3539" s="341"/>
      <c r="AH3539" s="221"/>
      <c r="AI3539" s="221"/>
      <c r="AJ3539" s="221"/>
      <c r="AK3539" s="221"/>
      <c r="AL3539" s="221"/>
      <c r="AM3539" s="221"/>
      <c r="AN3539" s="221"/>
      <c r="AO3539" s="221"/>
      <c r="AP3539" s="221"/>
      <c r="AQ3539" s="219"/>
      <c r="AR3539" s="219"/>
      <c r="AS3539" s="221"/>
      <c r="AT3539" s="221"/>
      <c r="AU3539" s="221"/>
      <c r="AV3539" s="221"/>
      <c r="AW3539" s="221"/>
      <c r="AX3539" s="221"/>
      <c r="AY3539" s="221"/>
      <c r="AZ3539" s="221"/>
    </row>
    <row r="3540" spans="1:52" x14ac:dyDescent="0.15">
      <c r="A3540" s="278"/>
      <c r="B3540" s="274"/>
      <c r="C3540" s="340"/>
      <c r="D3540" s="340"/>
      <c r="E3540" s="341"/>
      <c r="F3540" s="341"/>
      <c r="G3540" s="341"/>
      <c r="H3540" s="341"/>
      <c r="I3540" s="341"/>
      <c r="J3540" s="341"/>
      <c r="AH3540" s="221"/>
      <c r="AI3540" s="221"/>
      <c r="AJ3540" s="221"/>
      <c r="AK3540" s="221"/>
      <c r="AL3540" s="221"/>
      <c r="AM3540" s="221"/>
      <c r="AN3540" s="221"/>
      <c r="AO3540" s="221"/>
      <c r="AP3540" s="221"/>
      <c r="AQ3540" s="219"/>
      <c r="AR3540" s="219"/>
      <c r="AS3540" s="221"/>
      <c r="AT3540" s="221"/>
      <c r="AU3540" s="221"/>
      <c r="AV3540" s="221"/>
      <c r="AW3540" s="221"/>
      <c r="AX3540" s="221"/>
      <c r="AY3540" s="221"/>
      <c r="AZ3540" s="221"/>
    </row>
    <row r="3541" spans="1:52" x14ac:dyDescent="0.15">
      <c r="A3541" s="278"/>
      <c r="B3541" s="274"/>
      <c r="C3541" s="340"/>
      <c r="D3541" s="340"/>
      <c r="E3541" s="341"/>
      <c r="F3541" s="341"/>
      <c r="G3541" s="341"/>
      <c r="H3541" s="341"/>
      <c r="I3541" s="341"/>
      <c r="J3541" s="341"/>
      <c r="AH3541" s="221"/>
      <c r="AI3541" s="221"/>
      <c r="AJ3541" s="221"/>
      <c r="AK3541" s="221"/>
      <c r="AL3541" s="221"/>
      <c r="AM3541" s="221"/>
      <c r="AN3541" s="221"/>
      <c r="AO3541" s="221"/>
      <c r="AP3541" s="221"/>
      <c r="AQ3541" s="219"/>
      <c r="AR3541" s="219"/>
      <c r="AS3541" s="221"/>
      <c r="AT3541" s="221"/>
      <c r="AU3541" s="221"/>
      <c r="AV3541" s="221"/>
      <c r="AW3541" s="221"/>
      <c r="AX3541" s="221"/>
      <c r="AY3541" s="221"/>
      <c r="AZ3541" s="221"/>
    </row>
    <row r="3542" spans="1:52" x14ac:dyDescent="0.15">
      <c r="A3542" s="278"/>
      <c r="B3542" s="274"/>
      <c r="C3542" s="340"/>
      <c r="D3542" s="340"/>
      <c r="E3542" s="341"/>
      <c r="F3542" s="341"/>
      <c r="G3542" s="341"/>
      <c r="H3542" s="341"/>
      <c r="I3542" s="341"/>
      <c r="J3542" s="341"/>
      <c r="AH3542" s="221"/>
      <c r="AI3542" s="221"/>
      <c r="AJ3542" s="221"/>
      <c r="AK3542" s="221"/>
      <c r="AL3542" s="221"/>
      <c r="AM3542" s="221"/>
      <c r="AN3542" s="221"/>
      <c r="AO3542" s="221"/>
      <c r="AP3542" s="221"/>
      <c r="AQ3542" s="219"/>
      <c r="AR3542" s="219"/>
      <c r="AS3542" s="221"/>
      <c r="AT3542" s="221"/>
      <c r="AU3542" s="221"/>
      <c r="AV3542" s="221"/>
      <c r="AW3542" s="221"/>
      <c r="AX3542" s="221"/>
      <c r="AY3542" s="221"/>
      <c r="AZ3542" s="221"/>
    </row>
    <row r="3543" spans="1:52" x14ac:dyDescent="0.15">
      <c r="A3543" s="278"/>
      <c r="B3543" s="274"/>
      <c r="C3543" s="340"/>
      <c r="D3543" s="340"/>
      <c r="E3543" s="341"/>
      <c r="F3543" s="341"/>
      <c r="G3543" s="341"/>
      <c r="H3543" s="341"/>
      <c r="I3543" s="341"/>
      <c r="J3543" s="341"/>
      <c r="AH3543" s="221"/>
      <c r="AI3543" s="221"/>
      <c r="AJ3543" s="221"/>
      <c r="AK3543" s="221"/>
      <c r="AL3543" s="221"/>
      <c r="AM3543" s="221"/>
      <c r="AN3543" s="221"/>
      <c r="AO3543" s="221"/>
      <c r="AP3543" s="221"/>
      <c r="AQ3543" s="219"/>
      <c r="AR3543" s="219"/>
      <c r="AS3543" s="221"/>
      <c r="AT3543" s="221"/>
      <c r="AU3543" s="221"/>
      <c r="AV3543" s="221"/>
      <c r="AW3543" s="221"/>
      <c r="AX3543" s="221"/>
      <c r="AY3543" s="221"/>
      <c r="AZ3543" s="221"/>
    </row>
    <row r="3544" spans="1:52" x14ac:dyDescent="0.15">
      <c r="A3544" s="278"/>
      <c r="B3544" s="274"/>
      <c r="C3544" s="340"/>
      <c r="D3544" s="340"/>
      <c r="E3544" s="341"/>
      <c r="F3544" s="341"/>
      <c r="G3544" s="341"/>
      <c r="H3544" s="341"/>
      <c r="I3544" s="341"/>
      <c r="J3544" s="341"/>
      <c r="AH3544" s="221"/>
      <c r="AI3544" s="221"/>
      <c r="AJ3544" s="221"/>
      <c r="AK3544" s="221"/>
      <c r="AL3544" s="221"/>
      <c r="AM3544" s="221"/>
      <c r="AN3544" s="221"/>
      <c r="AO3544" s="221"/>
      <c r="AP3544" s="221"/>
      <c r="AQ3544" s="219"/>
      <c r="AR3544" s="219"/>
      <c r="AS3544" s="221"/>
      <c r="AT3544" s="221"/>
      <c r="AU3544" s="221"/>
      <c r="AV3544" s="221"/>
      <c r="AW3544" s="221"/>
      <c r="AX3544" s="221"/>
      <c r="AY3544" s="221"/>
      <c r="AZ3544" s="221"/>
    </row>
    <row r="3545" spans="1:52" x14ac:dyDescent="0.15">
      <c r="A3545" s="278"/>
      <c r="B3545" s="274"/>
      <c r="C3545" s="340"/>
      <c r="D3545" s="340"/>
      <c r="E3545" s="341"/>
      <c r="F3545" s="341"/>
      <c r="G3545" s="341"/>
      <c r="H3545" s="341"/>
      <c r="I3545" s="341"/>
      <c r="J3545" s="341"/>
      <c r="AH3545" s="221"/>
      <c r="AI3545" s="221"/>
      <c r="AJ3545" s="221"/>
      <c r="AK3545" s="221"/>
      <c r="AL3545" s="221"/>
      <c r="AM3545" s="221"/>
      <c r="AN3545" s="221"/>
      <c r="AO3545" s="221"/>
      <c r="AP3545" s="221"/>
      <c r="AQ3545" s="219"/>
      <c r="AR3545" s="219"/>
      <c r="AS3545" s="221"/>
      <c r="AT3545" s="221"/>
      <c r="AU3545" s="221"/>
      <c r="AV3545" s="221"/>
      <c r="AW3545" s="221"/>
      <c r="AX3545" s="221"/>
      <c r="AY3545" s="221"/>
      <c r="AZ3545" s="221"/>
    </row>
    <row r="3546" spans="1:52" x14ac:dyDescent="0.15">
      <c r="A3546" s="278"/>
      <c r="B3546" s="274"/>
      <c r="C3546" s="340"/>
      <c r="D3546" s="340"/>
      <c r="E3546" s="341"/>
      <c r="F3546" s="341"/>
      <c r="G3546" s="341"/>
      <c r="H3546" s="341"/>
      <c r="I3546" s="341"/>
      <c r="J3546" s="341"/>
      <c r="AH3546" s="221"/>
      <c r="AI3546" s="221"/>
      <c r="AJ3546" s="221"/>
      <c r="AK3546" s="221"/>
      <c r="AL3546" s="221"/>
      <c r="AM3546" s="221"/>
      <c r="AN3546" s="221"/>
      <c r="AO3546" s="221"/>
      <c r="AP3546" s="221"/>
      <c r="AQ3546" s="219"/>
      <c r="AR3546" s="219"/>
      <c r="AS3546" s="221"/>
      <c r="AT3546" s="221"/>
      <c r="AU3546" s="221"/>
      <c r="AV3546" s="221"/>
      <c r="AW3546" s="221"/>
      <c r="AX3546" s="221"/>
      <c r="AY3546" s="221"/>
      <c r="AZ3546" s="221"/>
    </row>
    <row r="3547" spans="1:52" x14ac:dyDescent="0.15">
      <c r="A3547" s="278"/>
      <c r="B3547" s="274"/>
      <c r="C3547" s="340"/>
      <c r="D3547" s="340"/>
      <c r="E3547" s="341"/>
      <c r="F3547" s="341"/>
      <c r="G3547" s="341"/>
      <c r="H3547" s="341"/>
      <c r="I3547" s="341"/>
      <c r="J3547" s="341"/>
      <c r="AH3547" s="221"/>
      <c r="AI3547" s="221"/>
      <c r="AJ3547" s="221"/>
      <c r="AK3547" s="221"/>
      <c r="AL3547" s="221"/>
      <c r="AM3547" s="221"/>
      <c r="AN3547" s="221"/>
      <c r="AO3547" s="221"/>
      <c r="AP3547" s="221"/>
      <c r="AQ3547" s="219"/>
      <c r="AR3547" s="219"/>
      <c r="AS3547" s="221"/>
      <c r="AT3547" s="221"/>
      <c r="AU3547" s="221"/>
      <c r="AV3547" s="221"/>
      <c r="AW3547" s="221"/>
      <c r="AX3547" s="221"/>
      <c r="AY3547" s="221"/>
      <c r="AZ3547" s="221"/>
    </row>
    <row r="3548" spans="1:52" x14ac:dyDescent="0.15">
      <c r="A3548" s="278"/>
      <c r="B3548" s="274"/>
      <c r="C3548" s="340"/>
      <c r="D3548" s="340"/>
      <c r="E3548" s="341"/>
      <c r="F3548" s="341"/>
      <c r="G3548" s="341"/>
      <c r="H3548" s="341"/>
      <c r="I3548" s="341"/>
      <c r="J3548" s="341"/>
      <c r="AH3548" s="221"/>
      <c r="AI3548" s="221"/>
      <c r="AJ3548" s="221"/>
      <c r="AK3548" s="221"/>
      <c r="AL3548" s="221"/>
      <c r="AM3548" s="221"/>
      <c r="AN3548" s="221"/>
      <c r="AO3548" s="221"/>
      <c r="AP3548" s="221"/>
      <c r="AQ3548" s="219"/>
      <c r="AR3548" s="219"/>
      <c r="AS3548" s="221"/>
      <c r="AT3548" s="221"/>
      <c r="AU3548" s="221"/>
      <c r="AV3548" s="221"/>
      <c r="AW3548" s="221"/>
      <c r="AX3548" s="221"/>
      <c r="AY3548" s="221"/>
      <c r="AZ3548" s="221"/>
    </row>
    <row r="3549" spans="1:52" x14ac:dyDescent="0.15">
      <c r="A3549" s="278"/>
      <c r="B3549" s="274"/>
      <c r="C3549" s="340"/>
      <c r="D3549" s="340"/>
      <c r="E3549" s="341"/>
      <c r="F3549" s="341"/>
      <c r="G3549" s="341"/>
      <c r="H3549" s="341"/>
      <c r="I3549" s="341"/>
      <c r="J3549" s="341"/>
      <c r="AH3549" s="221"/>
      <c r="AI3549" s="221"/>
      <c r="AJ3549" s="221"/>
      <c r="AK3549" s="221"/>
      <c r="AL3549" s="221"/>
      <c r="AM3549" s="221"/>
      <c r="AN3549" s="221"/>
      <c r="AO3549" s="221"/>
      <c r="AP3549" s="221"/>
      <c r="AQ3549" s="219"/>
      <c r="AR3549" s="219"/>
      <c r="AS3549" s="221"/>
      <c r="AT3549" s="221"/>
      <c r="AU3549" s="221"/>
      <c r="AV3549" s="221"/>
      <c r="AW3549" s="221"/>
      <c r="AX3549" s="221"/>
      <c r="AY3549" s="221"/>
      <c r="AZ3549" s="221"/>
    </row>
    <row r="3550" spans="1:52" x14ac:dyDescent="0.15">
      <c r="A3550" s="278"/>
      <c r="B3550" s="274"/>
      <c r="C3550" s="340"/>
      <c r="D3550" s="340"/>
      <c r="E3550" s="341"/>
      <c r="F3550" s="341"/>
      <c r="G3550" s="341"/>
      <c r="H3550" s="341"/>
      <c r="I3550" s="341"/>
      <c r="J3550" s="341"/>
      <c r="AH3550" s="221"/>
      <c r="AI3550" s="221"/>
      <c r="AJ3550" s="221"/>
      <c r="AK3550" s="221"/>
      <c r="AL3550" s="221"/>
      <c r="AM3550" s="221"/>
      <c r="AN3550" s="221"/>
      <c r="AO3550" s="221"/>
      <c r="AP3550" s="221"/>
      <c r="AQ3550" s="219"/>
      <c r="AR3550" s="219"/>
      <c r="AS3550" s="221"/>
      <c r="AT3550" s="221"/>
      <c r="AU3550" s="221"/>
      <c r="AV3550" s="221"/>
      <c r="AW3550" s="221"/>
      <c r="AX3550" s="221"/>
      <c r="AY3550" s="221"/>
      <c r="AZ3550" s="221"/>
    </row>
    <row r="3551" spans="1:52" x14ac:dyDescent="0.15">
      <c r="A3551" s="278"/>
      <c r="B3551" s="274"/>
      <c r="C3551" s="340"/>
      <c r="D3551" s="340"/>
      <c r="E3551" s="341"/>
      <c r="F3551" s="341"/>
      <c r="G3551" s="341"/>
      <c r="H3551" s="341"/>
      <c r="I3551" s="341"/>
      <c r="J3551" s="341"/>
      <c r="AH3551" s="221"/>
      <c r="AI3551" s="221"/>
      <c r="AJ3551" s="221"/>
      <c r="AK3551" s="221"/>
      <c r="AL3551" s="221"/>
      <c r="AM3551" s="221"/>
      <c r="AN3551" s="221"/>
      <c r="AO3551" s="221"/>
      <c r="AP3551" s="221"/>
      <c r="AQ3551" s="219"/>
      <c r="AR3551" s="219"/>
      <c r="AS3551" s="221"/>
      <c r="AT3551" s="221"/>
      <c r="AU3551" s="221"/>
      <c r="AV3551" s="221"/>
      <c r="AW3551" s="221"/>
      <c r="AX3551" s="221"/>
      <c r="AY3551" s="221"/>
      <c r="AZ3551" s="221"/>
    </row>
    <row r="3552" spans="1:52" x14ac:dyDescent="0.15">
      <c r="A3552" s="278"/>
      <c r="B3552" s="274"/>
      <c r="C3552" s="340"/>
      <c r="D3552" s="340"/>
      <c r="E3552" s="341"/>
      <c r="F3552" s="341"/>
      <c r="G3552" s="341"/>
      <c r="H3552" s="341"/>
      <c r="I3552" s="341"/>
      <c r="J3552" s="341"/>
      <c r="AH3552" s="221"/>
      <c r="AI3552" s="221"/>
      <c r="AJ3552" s="221"/>
      <c r="AK3552" s="221"/>
      <c r="AL3552" s="221"/>
      <c r="AM3552" s="221"/>
      <c r="AN3552" s="221"/>
      <c r="AO3552" s="221"/>
      <c r="AP3552" s="221"/>
      <c r="AQ3552" s="219"/>
      <c r="AR3552" s="219"/>
      <c r="AS3552" s="221"/>
      <c r="AT3552" s="221"/>
      <c r="AU3552" s="221"/>
      <c r="AV3552" s="221"/>
      <c r="AW3552" s="221"/>
      <c r="AX3552" s="221"/>
      <c r="AY3552" s="221"/>
      <c r="AZ3552" s="221"/>
    </row>
    <row r="3553" spans="1:52" x14ac:dyDescent="0.15">
      <c r="A3553" s="278"/>
      <c r="B3553" s="274"/>
      <c r="C3553" s="340"/>
      <c r="D3553" s="340"/>
      <c r="E3553" s="341"/>
      <c r="F3553" s="341"/>
      <c r="G3553" s="341"/>
      <c r="H3553" s="341"/>
      <c r="I3553" s="341"/>
      <c r="J3553" s="341"/>
      <c r="AH3553" s="221"/>
      <c r="AI3553" s="221"/>
      <c r="AJ3553" s="221"/>
      <c r="AK3553" s="221"/>
      <c r="AL3553" s="221"/>
      <c r="AM3553" s="221"/>
      <c r="AN3553" s="221"/>
      <c r="AO3553" s="221"/>
      <c r="AP3553" s="221"/>
      <c r="AQ3553" s="219"/>
      <c r="AR3553" s="219"/>
      <c r="AS3553" s="221"/>
      <c r="AT3553" s="221"/>
      <c r="AU3553" s="221"/>
      <c r="AV3553" s="221"/>
      <c r="AW3553" s="221"/>
      <c r="AX3553" s="221"/>
      <c r="AY3553" s="221"/>
      <c r="AZ3553" s="221"/>
    </row>
    <row r="3554" spans="1:52" x14ac:dyDescent="0.15">
      <c r="A3554" s="278"/>
      <c r="B3554" s="274"/>
      <c r="C3554" s="340"/>
      <c r="D3554" s="340"/>
      <c r="E3554" s="341"/>
      <c r="F3554" s="341"/>
      <c r="G3554" s="341"/>
      <c r="H3554" s="341"/>
      <c r="I3554" s="341"/>
      <c r="J3554" s="341"/>
      <c r="AH3554" s="221"/>
      <c r="AI3554" s="221"/>
      <c r="AJ3554" s="221"/>
      <c r="AK3554" s="221"/>
      <c r="AL3554" s="221"/>
      <c r="AM3554" s="221"/>
      <c r="AN3554" s="221"/>
      <c r="AO3554" s="221"/>
      <c r="AP3554" s="221"/>
      <c r="AQ3554" s="219"/>
      <c r="AR3554" s="219"/>
      <c r="AS3554" s="221"/>
      <c r="AT3554" s="221"/>
      <c r="AU3554" s="221"/>
      <c r="AV3554" s="221"/>
      <c r="AW3554" s="221"/>
      <c r="AX3554" s="221"/>
      <c r="AY3554" s="221"/>
      <c r="AZ3554" s="221"/>
    </row>
    <row r="3555" spans="1:52" x14ac:dyDescent="0.15">
      <c r="A3555" s="278"/>
      <c r="B3555" s="274"/>
      <c r="C3555" s="340"/>
      <c r="D3555" s="340"/>
      <c r="E3555" s="341"/>
      <c r="F3555" s="341"/>
      <c r="G3555" s="341"/>
      <c r="H3555" s="341"/>
      <c r="I3555" s="341"/>
      <c r="J3555" s="341"/>
      <c r="AH3555" s="221"/>
      <c r="AI3555" s="221"/>
      <c r="AJ3555" s="221"/>
      <c r="AK3555" s="221"/>
      <c r="AL3555" s="221"/>
      <c r="AM3555" s="221"/>
      <c r="AN3555" s="221"/>
      <c r="AO3555" s="221"/>
      <c r="AP3555" s="221"/>
      <c r="AQ3555" s="219"/>
      <c r="AR3555" s="219"/>
      <c r="AS3555" s="221"/>
      <c r="AT3555" s="221"/>
      <c r="AU3555" s="221"/>
      <c r="AV3555" s="221"/>
      <c r="AW3555" s="221"/>
      <c r="AX3555" s="221"/>
      <c r="AY3555" s="221"/>
      <c r="AZ3555" s="221"/>
    </row>
    <row r="3556" spans="1:52" x14ac:dyDescent="0.15">
      <c r="A3556" s="278"/>
      <c r="B3556" s="274"/>
      <c r="C3556" s="340"/>
      <c r="D3556" s="340"/>
      <c r="E3556" s="341"/>
      <c r="F3556" s="341"/>
      <c r="G3556" s="341"/>
      <c r="H3556" s="341"/>
      <c r="I3556" s="341"/>
      <c r="J3556" s="341"/>
      <c r="AH3556" s="221"/>
      <c r="AI3556" s="221"/>
      <c r="AJ3556" s="221"/>
      <c r="AK3556" s="221"/>
      <c r="AL3556" s="221"/>
      <c r="AM3556" s="221"/>
      <c r="AN3556" s="221"/>
      <c r="AO3556" s="221"/>
      <c r="AP3556" s="221"/>
      <c r="AQ3556" s="219"/>
      <c r="AR3556" s="219"/>
      <c r="AS3556" s="221"/>
      <c r="AT3556" s="221"/>
      <c r="AU3556" s="221"/>
      <c r="AV3556" s="221"/>
      <c r="AW3556" s="221"/>
      <c r="AX3556" s="221"/>
      <c r="AY3556" s="221"/>
      <c r="AZ3556" s="221"/>
    </row>
    <row r="3557" spans="1:52" x14ac:dyDescent="0.15">
      <c r="A3557" s="278"/>
      <c r="B3557" s="274"/>
      <c r="C3557" s="340"/>
      <c r="D3557" s="340"/>
      <c r="E3557" s="341"/>
      <c r="F3557" s="341"/>
      <c r="G3557" s="341"/>
      <c r="H3557" s="341"/>
      <c r="I3557" s="341"/>
      <c r="J3557" s="341"/>
      <c r="AH3557" s="221"/>
      <c r="AI3557" s="221"/>
      <c r="AJ3557" s="221"/>
      <c r="AK3557" s="221"/>
      <c r="AL3557" s="221"/>
      <c r="AM3557" s="221"/>
      <c r="AN3557" s="221"/>
      <c r="AO3557" s="221"/>
      <c r="AP3557" s="221"/>
      <c r="AQ3557" s="219"/>
      <c r="AR3557" s="219"/>
      <c r="AS3557" s="221"/>
      <c r="AT3557" s="221"/>
      <c r="AU3557" s="221"/>
      <c r="AV3557" s="221"/>
      <c r="AW3557" s="221"/>
      <c r="AX3557" s="221"/>
      <c r="AY3557" s="221"/>
      <c r="AZ3557" s="221"/>
    </row>
    <row r="3558" spans="1:52" x14ac:dyDescent="0.15">
      <c r="A3558" s="278"/>
      <c r="B3558" s="274"/>
      <c r="C3558" s="340"/>
      <c r="D3558" s="340"/>
      <c r="E3558" s="341"/>
      <c r="F3558" s="341"/>
      <c r="G3558" s="341"/>
      <c r="H3558" s="341"/>
      <c r="I3558" s="341"/>
      <c r="J3558" s="341"/>
      <c r="AH3558" s="221"/>
      <c r="AI3558" s="221"/>
      <c r="AJ3558" s="221"/>
      <c r="AK3558" s="221"/>
      <c r="AL3558" s="221"/>
      <c r="AM3558" s="221"/>
      <c r="AN3558" s="221"/>
      <c r="AO3558" s="221"/>
      <c r="AP3558" s="221"/>
      <c r="AQ3558" s="219"/>
      <c r="AR3558" s="219"/>
      <c r="AS3558" s="221"/>
      <c r="AT3558" s="221"/>
      <c r="AU3558" s="221"/>
      <c r="AV3558" s="221"/>
      <c r="AW3558" s="221"/>
      <c r="AX3558" s="221"/>
      <c r="AY3558" s="221"/>
      <c r="AZ3558" s="221"/>
    </row>
    <row r="3559" spans="1:52" x14ac:dyDescent="0.15">
      <c r="A3559" s="278"/>
      <c r="B3559" s="274"/>
      <c r="C3559" s="340"/>
      <c r="D3559" s="340"/>
      <c r="E3559" s="341"/>
      <c r="F3559" s="341"/>
      <c r="G3559" s="341"/>
      <c r="H3559" s="341"/>
      <c r="I3559" s="341"/>
      <c r="J3559" s="341"/>
      <c r="AH3559" s="221"/>
      <c r="AI3559" s="221"/>
      <c r="AJ3559" s="221"/>
      <c r="AK3559" s="221"/>
      <c r="AL3559" s="221"/>
      <c r="AM3559" s="221"/>
      <c r="AN3559" s="221"/>
      <c r="AO3559" s="221"/>
      <c r="AP3559" s="221"/>
      <c r="AQ3559" s="219"/>
      <c r="AR3559" s="219"/>
      <c r="AS3559" s="221"/>
      <c r="AT3559" s="221"/>
      <c r="AU3559" s="221"/>
      <c r="AV3559" s="221"/>
      <c r="AW3559" s="221"/>
      <c r="AX3559" s="221"/>
      <c r="AY3559" s="221"/>
      <c r="AZ3559" s="221"/>
    </row>
    <row r="3560" spans="1:52" x14ac:dyDescent="0.15">
      <c r="A3560" s="278"/>
      <c r="B3560" s="274"/>
      <c r="C3560" s="340"/>
      <c r="D3560" s="340"/>
      <c r="E3560" s="341"/>
      <c r="F3560" s="341"/>
      <c r="G3560" s="341"/>
      <c r="H3560" s="341"/>
      <c r="I3560" s="341"/>
      <c r="J3560" s="341"/>
      <c r="AH3560" s="221"/>
      <c r="AI3560" s="221"/>
      <c r="AJ3560" s="221"/>
      <c r="AK3560" s="221"/>
      <c r="AL3560" s="221"/>
      <c r="AM3560" s="221"/>
      <c r="AN3560" s="221"/>
      <c r="AO3560" s="221"/>
      <c r="AP3560" s="221"/>
      <c r="AQ3560" s="219"/>
      <c r="AR3560" s="219"/>
      <c r="AS3560" s="221"/>
      <c r="AT3560" s="221"/>
      <c r="AU3560" s="221"/>
      <c r="AV3560" s="221"/>
      <c r="AW3560" s="221"/>
      <c r="AX3560" s="221"/>
      <c r="AY3560" s="221"/>
      <c r="AZ3560" s="221"/>
    </row>
    <row r="3561" spans="1:52" x14ac:dyDescent="0.15">
      <c r="A3561" s="278"/>
      <c r="B3561" s="274"/>
      <c r="C3561" s="340"/>
      <c r="D3561" s="340"/>
      <c r="E3561" s="341"/>
      <c r="F3561" s="341"/>
      <c r="G3561" s="341"/>
      <c r="H3561" s="341"/>
      <c r="I3561" s="341"/>
      <c r="J3561" s="341"/>
      <c r="AH3561" s="221"/>
      <c r="AI3561" s="221"/>
      <c r="AJ3561" s="221"/>
      <c r="AK3561" s="221"/>
      <c r="AL3561" s="221"/>
      <c r="AM3561" s="221"/>
      <c r="AN3561" s="221"/>
      <c r="AO3561" s="221"/>
      <c r="AP3561" s="221"/>
      <c r="AQ3561" s="219"/>
      <c r="AR3561" s="219"/>
      <c r="AS3561" s="221"/>
      <c r="AT3561" s="221"/>
      <c r="AU3561" s="221"/>
      <c r="AV3561" s="221"/>
      <c r="AW3561" s="221"/>
      <c r="AX3561" s="221"/>
      <c r="AY3561" s="221"/>
      <c r="AZ3561" s="221"/>
    </row>
    <row r="3562" spans="1:52" x14ac:dyDescent="0.15">
      <c r="A3562" s="278"/>
      <c r="B3562" s="274"/>
      <c r="C3562" s="340"/>
      <c r="D3562" s="340"/>
      <c r="E3562" s="341"/>
      <c r="F3562" s="341"/>
      <c r="G3562" s="341"/>
      <c r="H3562" s="341"/>
      <c r="I3562" s="341"/>
      <c r="J3562" s="341"/>
      <c r="AH3562" s="221"/>
      <c r="AI3562" s="221"/>
      <c r="AJ3562" s="221"/>
      <c r="AK3562" s="221"/>
      <c r="AL3562" s="221"/>
      <c r="AM3562" s="221"/>
      <c r="AN3562" s="221"/>
      <c r="AO3562" s="221"/>
      <c r="AP3562" s="221"/>
      <c r="AQ3562" s="219"/>
      <c r="AR3562" s="219"/>
      <c r="AS3562" s="221"/>
      <c r="AT3562" s="221"/>
      <c r="AU3562" s="221"/>
      <c r="AV3562" s="221"/>
      <c r="AW3562" s="221"/>
      <c r="AX3562" s="221"/>
      <c r="AY3562" s="221"/>
      <c r="AZ3562" s="221"/>
    </row>
    <row r="3563" spans="1:52" x14ac:dyDescent="0.15">
      <c r="A3563" s="278"/>
      <c r="B3563" s="274"/>
      <c r="C3563" s="340"/>
      <c r="D3563" s="340"/>
      <c r="E3563" s="341"/>
      <c r="F3563" s="341"/>
      <c r="G3563" s="341"/>
      <c r="H3563" s="341"/>
      <c r="I3563" s="341"/>
      <c r="J3563" s="341"/>
      <c r="AH3563" s="221"/>
      <c r="AI3563" s="221"/>
      <c r="AJ3563" s="221"/>
      <c r="AK3563" s="221"/>
      <c r="AL3563" s="221"/>
      <c r="AM3563" s="221"/>
      <c r="AN3563" s="221"/>
      <c r="AO3563" s="221"/>
      <c r="AP3563" s="221"/>
      <c r="AQ3563" s="219"/>
      <c r="AR3563" s="219"/>
      <c r="AS3563" s="221"/>
      <c r="AT3563" s="221"/>
      <c r="AU3563" s="221"/>
      <c r="AV3563" s="221"/>
      <c r="AW3563" s="221"/>
      <c r="AX3563" s="221"/>
      <c r="AY3563" s="221"/>
      <c r="AZ3563" s="221"/>
    </row>
    <row r="3564" spans="1:52" x14ac:dyDescent="0.15">
      <c r="A3564" s="278"/>
      <c r="B3564" s="274"/>
      <c r="C3564" s="340"/>
      <c r="D3564" s="340"/>
      <c r="E3564" s="341"/>
      <c r="F3564" s="341"/>
      <c r="G3564" s="341"/>
      <c r="H3564" s="341"/>
      <c r="I3564" s="341"/>
      <c r="J3564" s="341"/>
      <c r="AH3564" s="221"/>
      <c r="AI3564" s="221"/>
      <c r="AJ3564" s="221"/>
      <c r="AK3564" s="221"/>
      <c r="AL3564" s="221"/>
      <c r="AM3564" s="221"/>
      <c r="AN3564" s="221"/>
      <c r="AO3564" s="221"/>
      <c r="AP3564" s="221"/>
      <c r="AQ3564" s="219"/>
      <c r="AR3564" s="219"/>
      <c r="AS3564" s="221"/>
      <c r="AT3564" s="221"/>
      <c r="AU3564" s="221"/>
      <c r="AV3564" s="221"/>
      <c r="AW3564" s="221"/>
      <c r="AX3564" s="221"/>
      <c r="AY3564" s="221"/>
      <c r="AZ3564" s="221"/>
    </row>
    <row r="3565" spans="1:52" x14ac:dyDescent="0.15">
      <c r="A3565" s="278"/>
      <c r="B3565" s="274"/>
      <c r="C3565" s="340"/>
      <c r="D3565" s="340"/>
      <c r="E3565" s="341"/>
      <c r="F3565" s="341"/>
      <c r="G3565" s="341"/>
      <c r="H3565" s="341"/>
      <c r="I3565" s="341"/>
      <c r="J3565" s="341"/>
      <c r="AH3565" s="221"/>
      <c r="AI3565" s="221"/>
      <c r="AJ3565" s="221"/>
      <c r="AK3565" s="221"/>
      <c r="AL3565" s="221"/>
      <c r="AM3565" s="221"/>
      <c r="AN3565" s="221"/>
      <c r="AO3565" s="221"/>
      <c r="AP3565" s="221"/>
      <c r="AQ3565" s="219"/>
      <c r="AR3565" s="219"/>
      <c r="AS3565" s="221"/>
      <c r="AT3565" s="221"/>
      <c r="AU3565" s="221"/>
      <c r="AV3565" s="221"/>
      <c r="AW3565" s="221"/>
      <c r="AX3565" s="221"/>
      <c r="AY3565" s="221"/>
      <c r="AZ3565" s="221"/>
    </row>
    <row r="3566" spans="1:52" x14ac:dyDescent="0.15">
      <c r="A3566" s="278"/>
      <c r="B3566" s="274"/>
      <c r="C3566" s="340"/>
      <c r="D3566" s="340"/>
      <c r="E3566" s="341"/>
      <c r="F3566" s="341"/>
      <c r="G3566" s="341"/>
      <c r="H3566" s="341"/>
      <c r="I3566" s="341"/>
      <c r="J3566" s="341"/>
      <c r="AH3566" s="221"/>
      <c r="AI3566" s="221"/>
      <c r="AJ3566" s="221"/>
      <c r="AK3566" s="221"/>
      <c r="AL3566" s="221"/>
      <c r="AM3566" s="221"/>
      <c r="AN3566" s="221"/>
      <c r="AO3566" s="221"/>
      <c r="AP3566" s="221"/>
      <c r="AQ3566" s="219"/>
      <c r="AR3566" s="219"/>
      <c r="AS3566" s="221"/>
      <c r="AT3566" s="221"/>
      <c r="AU3566" s="221"/>
      <c r="AV3566" s="221"/>
      <c r="AW3566" s="221"/>
      <c r="AX3566" s="221"/>
      <c r="AY3566" s="221"/>
      <c r="AZ3566" s="221"/>
    </row>
    <row r="3567" spans="1:52" x14ac:dyDescent="0.15">
      <c r="A3567" s="278"/>
      <c r="B3567" s="274"/>
      <c r="C3567" s="340"/>
      <c r="D3567" s="340"/>
      <c r="E3567" s="341"/>
      <c r="F3567" s="341"/>
      <c r="G3567" s="341"/>
      <c r="H3567" s="341"/>
      <c r="I3567" s="341"/>
      <c r="J3567" s="341"/>
      <c r="AH3567" s="221"/>
      <c r="AI3567" s="221"/>
      <c r="AJ3567" s="221"/>
      <c r="AK3567" s="221"/>
      <c r="AL3567" s="221"/>
      <c r="AM3567" s="221"/>
      <c r="AN3567" s="221"/>
      <c r="AO3567" s="221"/>
      <c r="AP3567" s="221"/>
      <c r="AQ3567" s="219"/>
      <c r="AR3567" s="219"/>
      <c r="AS3567" s="221"/>
      <c r="AT3567" s="221"/>
      <c r="AU3567" s="221"/>
      <c r="AV3567" s="221"/>
      <c r="AW3567" s="221"/>
      <c r="AX3567" s="221"/>
      <c r="AY3567" s="221"/>
      <c r="AZ3567" s="221"/>
    </row>
    <row r="3568" spans="1:52" x14ac:dyDescent="0.15">
      <c r="A3568" s="278"/>
      <c r="B3568" s="274"/>
      <c r="C3568" s="340"/>
      <c r="D3568" s="340"/>
      <c r="E3568" s="341"/>
      <c r="F3568" s="341"/>
      <c r="G3568" s="341"/>
      <c r="H3568" s="341"/>
      <c r="I3568" s="341"/>
      <c r="J3568" s="341"/>
      <c r="AH3568" s="221"/>
      <c r="AI3568" s="221"/>
      <c r="AJ3568" s="221"/>
      <c r="AK3568" s="221"/>
      <c r="AL3568" s="221"/>
      <c r="AM3568" s="221"/>
      <c r="AN3568" s="221"/>
      <c r="AO3568" s="221"/>
      <c r="AP3568" s="221"/>
      <c r="AQ3568" s="219"/>
      <c r="AR3568" s="219"/>
      <c r="AS3568" s="221"/>
      <c r="AT3568" s="221"/>
      <c r="AU3568" s="221"/>
      <c r="AV3568" s="221"/>
      <c r="AW3568" s="221"/>
      <c r="AX3568" s="221"/>
      <c r="AY3568" s="221"/>
      <c r="AZ3568" s="221"/>
    </row>
    <row r="3569" spans="1:52" x14ac:dyDescent="0.15">
      <c r="A3569" s="278"/>
      <c r="B3569" s="274"/>
      <c r="C3569" s="340"/>
      <c r="D3569" s="340"/>
      <c r="E3569" s="341"/>
      <c r="F3569" s="341"/>
      <c r="G3569" s="341"/>
      <c r="H3569" s="341"/>
      <c r="I3569" s="341"/>
      <c r="J3569" s="341"/>
      <c r="AH3569" s="221"/>
      <c r="AI3569" s="221"/>
      <c r="AJ3569" s="221"/>
      <c r="AK3569" s="221"/>
      <c r="AL3569" s="221"/>
      <c r="AM3569" s="221"/>
      <c r="AN3569" s="221"/>
      <c r="AO3569" s="221"/>
      <c r="AP3569" s="221"/>
      <c r="AQ3569" s="219"/>
      <c r="AR3569" s="219"/>
      <c r="AS3569" s="221"/>
      <c r="AT3569" s="221"/>
      <c r="AU3569" s="221"/>
      <c r="AV3569" s="221"/>
      <c r="AW3569" s="221"/>
      <c r="AX3569" s="221"/>
      <c r="AY3569" s="221"/>
      <c r="AZ3569" s="221"/>
    </row>
    <row r="3570" spans="1:52" x14ac:dyDescent="0.15">
      <c r="A3570" s="278"/>
      <c r="B3570" s="274"/>
      <c r="C3570" s="340"/>
      <c r="D3570" s="340"/>
      <c r="E3570" s="341"/>
      <c r="F3570" s="341"/>
      <c r="G3570" s="341"/>
      <c r="H3570" s="341"/>
      <c r="I3570" s="341"/>
      <c r="J3570" s="341"/>
      <c r="AH3570" s="221"/>
      <c r="AI3570" s="221"/>
      <c r="AJ3570" s="221"/>
      <c r="AK3570" s="221"/>
      <c r="AL3570" s="221"/>
      <c r="AM3570" s="221"/>
      <c r="AN3570" s="221"/>
      <c r="AO3570" s="221"/>
      <c r="AP3570" s="221"/>
      <c r="AQ3570" s="219"/>
      <c r="AR3570" s="219"/>
      <c r="AS3570" s="221"/>
      <c r="AT3570" s="221"/>
      <c r="AU3570" s="221"/>
      <c r="AV3570" s="221"/>
      <c r="AW3570" s="221"/>
      <c r="AX3570" s="221"/>
      <c r="AY3570" s="221"/>
      <c r="AZ3570" s="221"/>
    </row>
    <row r="3571" spans="1:52" x14ac:dyDescent="0.15">
      <c r="A3571" s="278"/>
      <c r="B3571" s="274"/>
      <c r="C3571" s="340"/>
      <c r="D3571" s="340"/>
      <c r="E3571" s="341"/>
      <c r="F3571" s="341"/>
      <c r="G3571" s="341"/>
      <c r="H3571" s="341"/>
      <c r="I3571" s="341"/>
      <c r="J3571" s="341"/>
      <c r="AH3571" s="221"/>
      <c r="AI3571" s="221"/>
      <c r="AJ3571" s="221"/>
      <c r="AK3571" s="221"/>
      <c r="AL3571" s="221"/>
      <c r="AM3571" s="221"/>
      <c r="AN3571" s="221"/>
      <c r="AO3571" s="221"/>
      <c r="AP3571" s="221"/>
      <c r="AQ3571" s="219"/>
      <c r="AR3571" s="219"/>
      <c r="AS3571" s="221"/>
      <c r="AT3571" s="221"/>
      <c r="AU3571" s="221"/>
      <c r="AV3571" s="221"/>
      <c r="AW3571" s="221"/>
      <c r="AX3571" s="221"/>
      <c r="AY3571" s="221"/>
      <c r="AZ3571" s="221"/>
    </row>
    <row r="3572" spans="1:52" x14ac:dyDescent="0.15">
      <c r="A3572" s="278"/>
      <c r="B3572" s="274"/>
      <c r="C3572" s="340"/>
      <c r="D3572" s="340"/>
      <c r="E3572" s="341"/>
      <c r="F3572" s="341"/>
      <c r="G3572" s="341"/>
      <c r="H3572" s="341"/>
      <c r="I3572" s="341"/>
      <c r="J3572" s="341"/>
      <c r="AH3572" s="221"/>
      <c r="AI3572" s="221"/>
      <c r="AJ3572" s="221"/>
      <c r="AK3572" s="221"/>
      <c r="AL3572" s="221"/>
      <c r="AM3572" s="221"/>
      <c r="AN3572" s="221"/>
      <c r="AO3572" s="221"/>
      <c r="AP3572" s="221"/>
      <c r="AQ3572" s="219"/>
      <c r="AR3572" s="219"/>
      <c r="AS3572" s="221"/>
      <c r="AT3572" s="221"/>
      <c r="AU3572" s="221"/>
      <c r="AV3572" s="221"/>
      <c r="AW3572" s="221"/>
      <c r="AX3572" s="221"/>
      <c r="AY3572" s="221"/>
      <c r="AZ3572" s="221"/>
    </row>
    <row r="3573" spans="1:52" x14ac:dyDescent="0.15">
      <c r="A3573" s="278"/>
      <c r="B3573" s="274"/>
      <c r="C3573" s="340"/>
      <c r="D3573" s="340"/>
      <c r="E3573" s="341"/>
      <c r="F3573" s="341"/>
      <c r="G3573" s="341"/>
      <c r="H3573" s="341"/>
      <c r="I3573" s="341"/>
      <c r="J3573" s="341"/>
      <c r="AH3573" s="221"/>
      <c r="AI3573" s="221"/>
      <c r="AJ3573" s="221"/>
      <c r="AK3573" s="221"/>
      <c r="AL3573" s="221"/>
      <c r="AM3573" s="221"/>
      <c r="AN3573" s="221"/>
      <c r="AO3573" s="221"/>
      <c r="AP3573" s="221"/>
      <c r="AQ3573" s="219"/>
      <c r="AR3573" s="219"/>
      <c r="AS3573" s="221"/>
      <c r="AT3573" s="221"/>
      <c r="AU3573" s="221"/>
      <c r="AV3573" s="221"/>
      <c r="AW3573" s="221"/>
      <c r="AX3573" s="221"/>
      <c r="AY3573" s="221"/>
      <c r="AZ3573" s="221"/>
    </row>
    <row r="3574" spans="1:52" x14ac:dyDescent="0.15">
      <c r="A3574" s="278"/>
      <c r="B3574" s="274"/>
      <c r="C3574" s="340"/>
      <c r="D3574" s="340"/>
      <c r="E3574" s="341"/>
      <c r="F3574" s="341"/>
      <c r="G3574" s="341"/>
      <c r="H3574" s="341"/>
      <c r="I3574" s="341"/>
      <c r="J3574" s="341"/>
      <c r="AH3574" s="221"/>
      <c r="AI3574" s="221"/>
      <c r="AJ3574" s="221"/>
      <c r="AK3574" s="221"/>
      <c r="AL3574" s="221"/>
      <c r="AM3574" s="221"/>
      <c r="AN3574" s="221"/>
      <c r="AO3574" s="221"/>
      <c r="AP3574" s="221"/>
      <c r="AQ3574" s="219"/>
      <c r="AR3574" s="219"/>
      <c r="AS3574" s="221"/>
      <c r="AT3574" s="221"/>
      <c r="AU3574" s="221"/>
      <c r="AV3574" s="221"/>
      <c r="AW3574" s="221"/>
      <c r="AX3574" s="221"/>
      <c r="AY3574" s="221"/>
      <c r="AZ3574" s="221"/>
    </row>
    <row r="3575" spans="1:52" x14ac:dyDescent="0.15">
      <c r="A3575" s="278"/>
      <c r="B3575" s="274"/>
      <c r="C3575" s="340"/>
      <c r="D3575" s="340"/>
      <c r="E3575" s="341"/>
      <c r="F3575" s="341"/>
      <c r="G3575" s="341"/>
      <c r="H3575" s="341"/>
      <c r="I3575" s="341"/>
      <c r="J3575" s="341"/>
      <c r="AH3575" s="221"/>
      <c r="AI3575" s="221"/>
      <c r="AJ3575" s="221"/>
      <c r="AK3575" s="221"/>
      <c r="AL3575" s="221"/>
      <c r="AM3575" s="221"/>
      <c r="AN3575" s="221"/>
      <c r="AO3575" s="221"/>
      <c r="AP3575" s="221"/>
      <c r="AQ3575" s="219"/>
      <c r="AR3575" s="219"/>
      <c r="AS3575" s="221"/>
      <c r="AT3575" s="221"/>
      <c r="AU3575" s="221"/>
      <c r="AV3575" s="221"/>
      <c r="AW3575" s="221"/>
      <c r="AX3575" s="221"/>
      <c r="AY3575" s="221"/>
      <c r="AZ3575" s="221"/>
    </row>
    <row r="3576" spans="1:52" x14ac:dyDescent="0.15">
      <c r="A3576" s="278"/>
      <c r="B3576" s="274"/>
      <c r="C3576" s="340"/>
      <c r="D3576" s="340"/>
      <c r="E3576" s="341"/>
      <c r="F3576" s="341"/>
      <c r="G3576" s="341"/>
      <c r="H3576" s="341"/>
      <c r="I3576" s="341"/>
      <c r="J3576" s="341"/>
      <c r="AH3576" s="221"/>
      <c r="AI3576" s="221"/>
      <c r="AJ3576" s="221"/>
      <c r="AK3576" s="221"/>
      <c r="AL3576" s="221"/>
      <c r="AM3576" s="221"/>
      <c r="AN3576" s="221"/>
      <c r="AO3576" s="221"/>
      <c r="AP3576" s="221"/>
      <c r="AQ3576" s="219"/>
      <c r="AR3576" s="219"/>
      <c r="AS3576" s="221"/>
      <c r="AT3576" s="221"/>
      <c r="AU3576" s="221"/>
      <c r="AV3576" s="221"/>
      <c r="AW3576" s="221"/>
      <c r="AX3576" s="221"/>
      <c r="AY3576" s="221"/>
      <c r="AZ3576" s="221"/>
    </row>
    <row r="3577" spans="1:52" x14ac:dyDescent="0.15">
      <c r="A3577" s="278"/>
      <c r="B3577" s="274"/>
      <c r="C3577" s="340"/>
      <c r="D3577" s="340"/>
      <c r="E3577" s="341"/>
      <c r="F3577" s="341"/>
      <c r="G3577" s="341"/>
      <c r="H3577" s="341"/>
      <c r="I3577" s="341"/>
      <c r="J3577" s="341"/>
      <c r="AH3577" s="221"/>
      <c r="AI3577" s="221"/>
      <c r="AJ3577" s="221"/>
      <c r="AK3577" s="221"/>
      <c r="AL3577" s="221"/>
      <c r="AM3577" s="221"/>
      <c r="AN3577" s="221"/>
      <c r="AO3577" s="221"/>
      <c r="AP3577" s="221"/>
      <c r="AQ3577" s="219"/>
      <c r="AR3577" s="219"/>
      <c r="AS3577" s="221"/>
      <c r="AT3577" s="221"/>
      <c r="AU3577" s="221"/>
      <c r="AV3577" s="221"/>
      <c r="AW3577" s="221"/>
      <c r="AX3577" s="221"/>
      <c r="AY3577" s="221"/>
      <c r="AZ3577" s="221"/>
    </row>
    <row r="3578" spans="1:52" x14ac:dyDescent="0.15">
      <c r="A3578" s="278"/>
      <c r="B3578" s="274"/>
      <c r="C3578" s="340"/>
      <c r="D3578" s="340"/>
      <c r="E3578" s="341"/>
      <c r="F3578" s="341"/>
      <c r="G3578" s="341"/>
      <c r="H3578" s="341"/>
      <c r="I3578" s="341"/>
      <c r="J3578" s="341"/>
      <c r="AH3578" s="221"/>
      <c r="AI3578" s="221"/>
      <c r="AJ3578" s="221"/>
      <c r="AK3578" s="221"/>
      <c r="AL3578" s="221"/>
      <c r="AM3578" s="221"/>
      <c r="AN3578" s="221"/>
      <c r="AO3578" s="221"/>
      <c r="AP3578" s="221"/>
      <c r="AQ3578" s="219"/>
      <c r="AR3578" s="219"/>
      <c r="AS3578" s="221"/>
      <c r="AT3578" s="221"/>
      <c r="AU3578" s="221"/>
      <c r="AV3578" s="221"/>
      <c r="AW3578" s="221"/>
      <c r="AX3578" s="221"/>
      <c r="AY3578" s="221"/>
      <c r="AZ3578" s="221"/>
    </row>
    <row r="3579" spans="1:52" x14ac:dyDescent="0.15">
      <c r="A3579" s="278"/>
      <c r="B3579" s="274"/>
      <c r="C3579" s="340"/>
      <c r="D3579" s="340"/>
      <c r="E3579" s="341"/>
      <c r="F3579" s="341"/>
      <c r="G3579" s="341"/>
      <c r="H3579" s="341"/>
      <c r="I3579" s="341"/>
      <c r="J3579" s="341"/>
      <c r="AH3579" s="221"/>
      <c r="AI3579" s="221"/>
      <c r="AJ3579" s="221"/>
      <c r="AK3579" s="221"/>
      <c r="AL3579" s="221"/>
      <c r="AM3579" s="221"/>
      <c r="AN3579" s="221"/>
      <c r="AO3579" s="221"/>
      <c r="AP3579" s="221"/>
      <c r="AQ3579" s="219"/>
      <c r="AR3579" s="219"/>
      <c r="AS3579" s="221"/>
      <c r="AT3579" s="221"/>
      <c r="AU3579" s="221"/>
      <c r="AV3579" s="221"/>
      <c r="AW3579" s="221"/>
      <c r="AX3579" s="221"/>
      <c r="AY3579" s="221"/>
      <c r="AZ3579" s="221"/>
    </row>
    <row r="3580" spans="1:52" x14ac:dyDescent="0.15">
      <c r="A3580" s="278"/>
      <c r="B3580" s="274"/>
      <c r="C3580" s="340"/>
      <c r="D3580" s="340"/>
      <c r="E3580" s="341"/>
      <c r="F3580" s="341"/>
      <c r="G3580" s="341"/>
      <c r="H3580" s="341"/>
      <c r="I3580" s="341"/>
      <c r="J3580" s="341"/>
      <c r="AH3580" s="221"/>
      <c r="AI3580" s="221"/>
      <c r="AJ3580" s="221"/>
      <c r="AK3580" s="221"/>
      <c r="AL3580" s="221"/>
      <c r="AM3580" s="221"/>
      <c r="AN3580" s="221"/>
      <c r="AO3580" s="221"/>
      <c r="AP3580" s="221"/>
      <c r="AQ3580" s="219"/>
      <c r="AR3580" s="219"/>
      <c r="AS3580" s="221"/>
      <c r="AT3580" s="221"/>
      <c r="AU3580" s="221"/>
      <c r="AV3580" s="221"/>
      <c r="AW3580" s="221"/>
      <c r="AX3580" s="221"/>
      <c r="AY3580" s="221"/>
      <c r="AZ3580" s="221"/>
    </row>
    <row r="3581" spans="1:52" x14ac:dyDescent="0.15">
      <c r="A3581" s="278"/>
      <c r="B3581" s="274"/>
      <c r="C3581" s="340"/>
      <c r="D3581" s="340"/>
      <c r="E3581" s="341"/>
      <c r="F3581" s="341"/>
      <c r="G3581" s="341"/>
      <c r="H3581" s="341"/>
      <c r="I3581" s="341"/>
      <c r="J3581" s="341"/>
      <c r="AH3581" s="221"/>
      <c r="AI3581" s="221"/>
      <c r="AJ3581" s="221"/>
      <c r="AK3581" s="221"/>
      <c r="AL3581" s="221"/>
      <c r="AM3581" s="221"/>
      <c r="AN3581" s="221"/>
      <c r="AO3581" s="221"/>
      <c r="AP3581" s="221"/>
      <c r="AQ3581" s="219"/>
      <c r="AR3581" s="219"/>
      <c r="AS3581" s="221"/>
      <c r="AT3581" s="221"/>
      <c r="AU3581" s="221"/>
      <c r="AV3581" s="221"/>
      <c r="AW3581" s="221"/>
      <c r="AX3581" s="221"/>
      <c r="AY3581" s="221"/>
      <c r="AZ3581" s="221"/>
    </row>
    <row r="3582" spans="1:52" x14ac:dyDescent="0.15">
      <c r="A3582" s="278"/>
      <c r="B3582" s="274"/>
      <c r="C3582" s="340"/>
      <c r="D3582" s="340"/>
      <c r="E3582" s="341"/>
      <c r="F3582" s="341"/>
      <c r="G3582" s="341"/>
      <c r="H3582" s="341"/>
      <c r="I3582" s="341"/>
      <c r="J3582" s="341"/>
      <c r="AH3582" s="221"/>
      <c r="AI3582" s="221"/>
      <c r="AJ3582" s="221"/>
      <c r="AK3582" s="221"/>
      <c r="AL3582" s="221"/>
      <c r="AM3582" s="221"/>
      <c r="AN3582" s="221"/>
      <c r="AO3582" s="221"/>
      <c r="AP3582" s="221"/>
      <c r="AQ3582" s="219"/>
      <c r="AR3582" s="219"/>
      <c r="AS3582" s="221"/>
      <c r="AT3582" s="221"/>
      <c r="AU3582" s="221"/>
      <c r="AV3582" s="221"/>
      <c r="AW3582" s="221"/>
      <c r="AX3582" s="221"/>
      <c r="AY3582" s="221"/>
      <c r="AZ3582" s="221"/>
    </row>
    <row r="3583" spans="1:52" x14ac:dyDescent="0.15">
      <c r="A3583" s="278"/>
      <c r="B3583" s="274"/>
      <c r="C3583" s="340"/>
      <c r="D3583" s="340"/>
      <c r="E3583" s="341"/>
      <c r="F3583" s="341"/>
      <c r="G3583" s="341"/>
      <c r="H3583" s="341"/>
      <c r="I3583" s="341"/>
      <c r="J3583" s="341"/>
      <c r="AH3583" s="221"/>
      <c r="AI3583" s="221"/>
      <c r="AJ3583" s="221"/>
      <c r="AK3583" s="221"/>
      <c r="AL3583" s="221"/>
      <c r="AM3583" s="221"/>
      <c r="AN3583" s="221"/>
      <c r="AO3583" s="221"/>
      <c r="AP3583" s="221"/>
      <c r="AQ3583" s="219"/>
      <c r="AR3583" s="219"/>
      <c r="AS3583" s="221"/>
      <c r="AT3583" s="221"/>
      <c r="AU3583" s="221"/>
      <c r="AV3583" s="221"/>
      <c r="AW3583" s="221"/>
      <c r="AX3583" s="221"/>
      <c r="AY3583" s="221"/>
      <c r="AZ3583" s="221"/>
    </row>
    <row r="3584" spans="1:52" x14ac:dyDescent="0.15">
      <c r="A3584" s="278"/>
      <c r="B3584" s="274"/>
      <c r="C3584" s="340"/>
      <c r="D3584" s="340"/>
      <c r="E3584" s="341"/>
      <c r="F3584" s="341"/>
      <c r="G3584" s="341"/>
      <c r="H3584" s="341"/>
      <c r="I3584" s="341"/>
      <c r="J3584" s="341"/>
      <c r="AH3584" s="221"/>
      <c r="AI3584" s="221"/>
      <c r="AJ3584" s="221"/>
      <c r="AK3584" s="221"/>
      <c r="AL3584" s="221"/>
      <c r="AM3584" s="221"/>
      <c r="AN3584" s="221"/>
      <c r="AO3584" s="221"/>
      <c r="AP3584" s="221"/>
      <c r="AQ3584" s="219"/>
      <c r="AR3584" s="219"/>
      <c r="AS3584" s="221"/>
      <c r="AT3584" s="221"/>
      <c r="AU3584" s="221"/>
      <c r="AV3584" s="221"/>
      <c r="AW3584" s="221"/>
      <c r="AX3584" s="221"/>
      <c r="AY3584" s="221"/>
      <c r="AZ3584" s="221"/>
    </row>
    <row r="3585" spans="1:52" x14ac:dyDescent="0.15">
      <c r="A3585" s="278"/>
      <c r="B3585" s="274"/>
      <c r="C3585" s="340"/>
      <c r="D3585" s="340"/>
      <c r="E3585" s="341"/>
      <c r="F3585" s="341"/>
      <c r="G3585" s="341"/>
      <c r="H3585" s="341"/>
      <c r="I3585" s="341"/>
      <c r="J3585" s="341"/>
      <c r="AH3585" s="221"/>
      <c r="AI3585" s="221"/>
      <c r="AJ3585" s="221"/>
      <c r="AK3585" s="221"/>
      <c r="AL3585" s="221"/>
      <c r="AM3585" s="221"/>
      <c r="AN3585" s="221"/>
      <c r="AO3585" s="221"/>
      <c r="AP3585" s="221"/>
      <c r="AQ3585" s="219"/>
      <c r="AR3585" s="219"/>
      <c r="AS3585" s="221"/>
      <c r="AT3585" s="221"/>
      <c r="AU3585" s="221"/>
      <c r="AV3585" s="221"/>
      <c r="AW3585" s="221"/>
      <c r="AX3585" s="221"/>
      <c r="AY3585" s="221"/>
      <c r="AZ3585" s="221"/>
    </row>
    <row r="3586" spans="1:52" x14ac:dyDescent="0.15">
      <c r="A3586" s="278"/>
      <c r="B3586" s="274"/>
      <c r="C3586" s="340"/>
      <c r="D3586" s="340"/>
      <c r="E3586" s="341"/>
      <c r="F3586" s="341"/>
      <c r="G3586" s="341"/>
      <c r="H3586" s="341"/>
      <c r="I3586" s="341"/>
      <c r="J3586" s="341"/>
      <c r="AH3586" s="221"/>
      <c r="AI3586" s="221"/>
      <c r="AJ3586" s="221"/>
      <c r="AK3586" s="221"/>
      <c r="AL3586" s="221"/>
      <c r="AM3586" s="221"/>
      <c r="AN3586" s="221"/>
      <c r="AO3586" s="221"/>
      <c r="AP3586" s="221"/>
      <c r="AQ3586" s="219"/>
      <c r="AR3586" s="219"/>
      <c r="AS3586" s="221"/>
      <c r="AT3586" s="221"/>
      <c r="AU3586" s="221"/>
      <c r="AV3586" s="221"/>
      <c r="AW3586" s="221"/>
      <c r="AX3586" s="221"/>
      <c r="AY3586" s="221"/>
      <c r="AZ3586" s="221"/>
    </row>
    <row r="3587" spans="1:52" x14ac:dyDescent="0.15">
      <c r="A3587" s="278"/>
      <c r="B3587" s="274"/>
      <c r="C3587" s="340"/>
      <c r="D3587" s="340"/>
      <c r="E3587" s="341"/>
      <c r="F3587" s="341"/>
      <c r="G3587" s="341"/>
      <c r="H3587" s="341"/>
      <c r="I3587" s="341"/>
      <c r="J3587" s="341"/>
      <c r="AH3587" s="221"/>
      <c r="AI3587" s="221"/>
      <c r="AJ3587" s="221"/>
      <c r="AK3587" s="221"/>
      <c r="AL3587" s="221"/>
      <c r="AM3587" s="221"/>
      <c r="AN3587" s="221"/>
      <c r="AO3587" s="221"/>
      <c r="AP3587" s="221"/>
      <c r="AQ3587" s="219"/>
      <c r="AR3587" s="219"/>
      <c r="AS3587" s="221"/>
      <c r="AT3587" s="221"/>
      <c r="AU3587" s="221"/>
      <c r="AV3587" s="221"/>
      <c r="AW3587" s="221"/>
      <c r="AX3587" s="221"/>
      <c r="AY3587" s="221"/>
      <c r="AZ3587" s="221"/>
    </row>
    <row r="3588" spans="1:52" x14ac:dyDescent="0.15">
      <c r="A3588" s="278"/>
      <c r="B3588" s="274"/>
      <c r="C3588" s="340"/>
      <c r="D3588" s="340"/>
      <c r="E3588" s="341"/>
      <c r="F3588" s="341"/>
      <c r="G3588" s="341"/>
      <c r="H3588" s="341"/>
      <c r="I3588" s="341"/>
      <c r="J3588" s="341"/>
      <c r="AH3588" s="221"/>
      <c r="AI3588" s="221"/>
      <c r="AJ3588" s="221"/>
      <c r="AK3588" s="221"/>
      <c r="AL3588" s="221"/>
      <c r="AM3588" s="221"/>
      <c r="AN3588" s="221"/>
      <c r="AO3588" s="221"/>
      <c r="AP3588" s="221"/>
      <c r="AQ3588" s="219"/>
      <c r="AR3588" s="219"/>
      <c r="AS3588" s="221"/>
      <c r="AT3588" s="221"/>
      <c r="AU3588" s="221"/>
      <c r="AV3588" s="221"/>
      <c r="AW3588" s="221"/>
      <c r="AX3588" s="221"/>
      <c r="AY3588" s="221"/>
      <c r="AZ3588" s="221"/>
    </row>
    <row r="3589" spans="1:52" x14ac:dyDescent="0.15">
      <c r="A3589" s="278"/>
      <c r="B3589" s="274"/>
      <c r="C3589" s="340"/>
      <c r="D3589" s="340"/>
      <c r="E3589" s="341"/>
      <c r="F3589" s="341"/>
      <c r="G3589" s="341"/>
      <c r="H3589" s="341"/>
      <c r="I3589" s="341"/>
      <c r="J3589" s="341"/>
      <c r="AH3589" s="221"/>
      <c r="AI3589" s="221"/>
      <c r="AJ3589" s="221"/>
      <c r="AK3589" s="221"/>
      <c r="AL3589" s="221"/>
      <c r="AM3589" s="221"/>
      <c r="AN3589" s="221"/>
      <c r="AO3589" s="221"/>
      <c r="AP3589" s="221"/>
      <c r="AQ3589" s="219"/>
      <c r="AR3589" s="219"/>
      <c r="AS3589" s="221"/>
      <c r="AT3589" s="221"/>
      <c r="AU3589" s="221"/>
      <c r="AV3589" s="221"/>
      <c r="AW3589" s="221"/>
      <c r="AX3589" s="221"/>
      <c r="AY3589" s="221"/>
      <c r="AZ3589" s="221"/>
    </row>
    <row r="3590" spans="1:52" x14ac:dyDescent="0.15">
      <c r="A3590" s="278"/>
      <c r="B3590" s="274"/>
      <c r="C3590" s="340"/>
      <c r="D3590" s="340"/>
      <c r="E3590" s="341"/>
      <c r="F3590" s="341"/>
      <c r="G3590" s="341"/>
      <c r="H3590" s="341"/>
      <c r="I3590" s="341"/>
      <c r="J3590" s="341"/>
      <c r="AH3590" s="221"/>
      <c r="AI3590" s="221"/>
      <c r="AJ3590" s="221"/>
      <c r="AK3590" s="221"/>
      <c r="AL3590" s="221"/>
      <c r="AM3590" s="221"/>
      <c r="AN3590" s="221"/>
      <c r="AO3590" s="221"/>
      <c r="AP3590" s="221"/>
      <c r="AQ3590" s="219"/>
      <c r="AR3590" s="219"/>
      <c r="AS3590" s="221"/>
      <c r="AT3590" s="221"/>
      <c r="AU3590" s="221"/>
      <c r="AV3590" s="221"/>
      <c r="AW3590" s="221"/>
      <c r="AX3590" s="221"/>
      <c r="AY3590" s="221"/>
      <c r="AZ3590" s="221"/>
    </row>
    <row r="3591" spans="1:52" x14ac:dyDescent="0.15">
      <c r="A3591" s="278"/>
      <c r="B3591" s="274"/>
      <c r="C3591" s="340"/>
      <c r="D3591" s="340"/>
      <c r="E3591" s="341"/>
      <c r="F3591" s="341"/>
      <c r="G3591" s="341"/>
      <c r="H3591" s="341"/>
      <c r="I3591" s="341"/>
      <c r="J3591" s="341"/>
      <c r="AH3591" s="221"/>
      <c r="AI3591" s="221"/>
      <c r="AJ3591" s="221"/>
      <c r="AK3591" s="221"/>
      <c r="AL3591" s="221"/>
      <c r="AM3591" s="221"/>
      <c r="AN3591" s="221"/>
      <c r="AO3591" s="221"/>
      <c r="AP3591" s="221"/>
      <c r="AQ3591" s="219"/>
      <c r="AR3591" s="219"/>
      <c r="AS3591" s="221"/>
      <c r="AT3591" s="221"/>
      <c r="AU3591" s="221"/>
      <c r="AV3591" s="221"/>
      <c r="AW3591" s="221"/>
      <c r="AX3591" s="221"/>
      <c r="AY3591" s="221"/>
      <c r="AZ3591" s="221"/>
    </row>
    <row r="3592" spans="1:52" x14ac:dyDescent="0.15">
      <c r="A3592" s="278"/>
      <c r="B3592" s="274"/>
      <c r="C3592" s="340"/>
      <c r="D3592" s="340"/>
      <c r="E3592" s="341"/>
      <c r="F3592" s="341"/>
      <c r="G3592" s="341"/>
      <c r="H3592" s="341"/>
      <c r="I3592" s="341"/>
      <c r="J3592" s="341"/>
      <c r="AH3592" s="221"/>
      <c r="AI3592" s="221"/>
      <c r="AJ3592" s="221"/>
      <c r="AK3592" s="221"/>
      <c r="AL3592" s="221"/>
      <c r="AM3592" s="221"/>
      <c r="AN3592" s="221"/>
      <c r="AO3592" s="221"/>
      <c r="AP3592" s="221"/>
      <c r="AQ3592" s="219"/>
      <c r="AR3592" s="219"/>
      <c r="AS3592" s="221"/>
      <c r="AT3592" s="221"/>
      <c r="AU3592" s="221"/>
      <c r="AV3592" s="221"/>
      <c r="AW3592" s="221"/>
      <c r="AX3592" s="221"/>
      <c r="AY3592" s="221"/>
      <c r="AZ3592" s="221"/>
    </row>
    <row r="3593" spans="1:52" x14ac:dyDescent="0.15">
      <c r="A3593" s="278"/>
      <c r="B3593" s="274"/>
      <c r="C3593" s="340"/>
      <c r="D3593" s="340"/>
      <c r="E3593" s="341"/>
      <c r="F3593" s="341"/>
      <c r="G3593" s="341"/>
      <c r="H3593" s="341"/>
      <c r="I3593" s="341"/>
      <c r="J3593" s="341"/>
      <c r="AH3593" s="221"/>
      <c r="AI3593" s="221"/>
      <c r="AJ3593" s="221"/>
      <c r="AK3593" s="221"/>
      <c r="AL3593" s="221"/>
      <c r="AM3593" s="221"/>
      <c r="AN3593" s="221"/>
      <c r="AO3593" s="221"/>
      <c r="AP3593" s="221"/>
      <c r="AQ3593" s="219"/>
      <c r="AR3593" s="219"/>
      <c r="AS3593" s="221"/>
      <c r="AT3593" s="221"/>
      <c r="AU3593" s="221"/>
      <c r="AV3593" s="221"/>
      <c r="AW3593" s="221"/>
      <c r="AX3593" s="221"/>
      <c r="AY3593" s="221"/>
      <c r="AZ3593" s="221"/>
    </row>
    <row r="3594" spans="1:52" x14ac:dyDescent="0.15">
      <c r="A3594" s="278"/>
      <c r="B3594" s="274"/>
      <c r="C3594" s="340"/>
      <c r="D3594" s="340"/>
      <c r="E3594" s="341"/>
      <c r="F3594" s="341"/>
      <c r="G3594" s="341"/>
      <c r="H3594" s="341"/>
      <c r="I3594" s="341"/>
      <c r="J3594" s="341"/>
      <c r="AH3594" s="221"/>
      <c r="AI3594" s="221"/>
      <c r="AJ3594" s="221"/>
      <c r="AK3594" s="221"/>
      <c r="AL3594" s="221"/>
      <c r="AM3594" s="221"/>
      <c r="AN3594" s="221"/>
      <c r="AO3594" s="221"/>
      <c r="AP3594" s="221"/>
      <c r="AQ3594" s="219"/>
      <c r="AR3594" s="219"/>
      <c r="AS3594" s="221"/>
      <c r="AT3594" s="221"/>
      <c r="AU3594" s="221"/>
      <c r="AV3594" s="221"/>
      <c r="AW3594" s="221"/>
      <c r="AX3594" s="221"/>
      <c r="AY3594" s="221"/>
      <c r="AZ3594" s="221"/>
    </row>
    <row r="3595" spans="1:52" x14ac:dyDescent="0.15">
      <c r="A3595" s="278"/>
      <c r="B3595" s="274"/>
      <c r="C3595" s="340"/>
      <c r="D3595" s="340"/>
      <c r="E3595" s="341"/>
      <c r="F3595" s="341"/>
      <c r="G3595" s="341"/>
      <c r="H3595" s="341"/>
      <c r="I3595" s="341"/>
      <c r="J3595" s="341"/>
      <c r="AH3595" s="221"/>
      <c r="AI3595" s="221"/>
      <c r="AJ3595" s="221"/>
      <c r="AK3595" s="221"/>
      <c r="AL3595" s="221"/>
      <c r="AM3595" s="221"/>
      <c r="AN3595" s="221"/>
      <c r="AO3595" s="221"/>
      <c r="AP3595" s="221"/>
      <c r="AQ3595" s="219"/>
      <c r="AR3595" s="219"/>
      <c r="AS3595" s="221"/>
      <c r="AT3595" s="221"/>
      <c r="AU3595" s="221"/>
      <c r="AV3595" s="221"/>
      <c r="AW3595" s="221"/>
      <c r="AX3595" s="221"/>
      <c r="AY3595" s="221"/>
      <c r="AZ3595" s="221"/>
    </row>
    <row r="3596" spans="1:52" x14ac:dyDescent="0.15">
      <c r="A3596" s="278"/>
      <c r="B3596" s="274"/>
      <c r="C3596" s="340"/>
      <c r="D3596" s="340"/>
      <c r="E3596" s="341"/>
      <c r="F3596" s="341"/>
      <c r="G3596" s="341"/>
      <c r="H3596" s="341"/>
      <c r="I3596" s="341"/>
      <c r="J3596" s="341"/>
      <c r="AH3596" s="221"/>
      <c r="AI3596" s="221"/>
      <c r="AJ3596" s="221"/>
      <c r="AK3596" s="221"/>
      <c r="AL3596" s="221"/>
      <c r="AM3596" s="221"/>
      <c r="AN3596" s="221"/>
      <c r="AO3596" s="221"/>
      <c r="AP3596" s="221"/>
      <c r="AQ3596" s="219"/>
      <c r="AR3596" s="219"/>
      <c r="AS3596" s="221"/>
      <c r="AT3596" s="221"/>
      <c r="AU3596" s="221"/>
      <c r="AV3596" s="221"/>
      <c r="AW3596" s="221"/>
      <c r="AX3596" s="221"/>
      <c r="AY3596" s="221"/>
      <c r="AZ3596" s="221"/>
    </row>
    <row r="3597" spans="1:52" x14ac:dyDescent="0.15">
      <c r="A3597" s="278"/>
      <c r="B3597" s="274"/>
      <c r="C3597" s="340"/>
      <c r="D3597" s="340"/>
      <c r="E3597" s="341"/>
      <c r="F3597" s="341"/>
      <c r="G3597" s="341"/>
      <c r="H3597" s="341"/>
      <c r="I3597" s="341"/>
      <c r="J3597" s="341"/>
      <c r="AH3597" s="221"/>
      <c r="AI3597" s="221"/>
      <c r="AJ3597" s="221"/>
      <c r="AK3597" s="221"/>
      <c r="AL3597" s="221"/>
      <c r="AM3597" s="221"/>
      <c r="AN3597" s="221"/>
      <c r="AO3597" s="221"/>
      <c r="AP3597" s="221"/>
      <c r="AQ3597" s="219"/>
      <c r="AR3597" s="219"/>
      <c r="AS3597" s="221"/>
      <c r="AT3597" s="221"/>
      <c r="AU3597" s="221"/>
      <c r="AV3597" s="221"/>
      <c r="AW3597" s="221"/>
      <c r="AX3597" s="221"/>
      <c r="AY3597" s="221"/>
      <c r="AZ3597" s="221"/>
    </row>
    <row r="3598" spans="1:52" x14ac:dyDescent="0.15">
      <c r="A3598" s="278"/>
      <c r="B3598" s="274"/>
      <c r="C3598" s="340"/>
      <c r="D3598" s="340"/>
      <c r="E3598" s="341"/>
      <c r="F3598" s="341"/>
      <c r="G3598" s="341"/>
      <c r="H3598" s="341"/>
      <c r="I3598" s="341"/>
      <c r="J3598" s="341"/>
      <c r="AH3598" s="221"/>
      <c r="AI3598" s="221"/>
      <c r="AJ3598" s="221"/>
      <c r="AK3598" s="221"/>
      <c r="AL3598" s="221"/>
      <c r="AM3598" s="221"/>
      <c r="AN3598" s="221"/>
      <c r="AO3598" s="221"/>
      <c r="AP3598" s="221"/>
      <c r="AQ3598" s="219"/>
      <c r="AR3598" s="219"/>
      <c r="AS3598" s="221"/>
      <c r="AT3598" s="221"/>
      <c r="AU3598" s="221"/>
      <c r="AV3598" s="221"/>
      <c r="AW3598" s="221"/>
      <c r="AX3598" s="221"/>
      <c r="AY3598" s="221"/>
      <c r="AZ3598" s="221"/>
    </row>
    <row r="3599" spans="1:52" x14ac:dyDescent="0.15">
      <c r="A3599" s="278"/>
      <c r="B3599" s="274"/>
      <c r="C3599" s="340"/>
      <c r="D3599" s="340"/>
      <c r="E3599" s="341"/>
      <c r="F3599" s="341"/>
      <c r="G3599" s="341"/>
      <c r="H3599" s="341"/>
      <c r="I3599" s="341"/>
      <c r="J3599" s="341"/>
      <c r="AH3599" s="221"/>
      <c r="AI3599" s="221"/>
      <c r="AJ3599" s="221"/>
      <c r="AK3599" s="221"/>
      <c r="AL3599" s="221"/>
      <c r="AM3599" s="221"/>
      <c r="AN3599" s="221"/>
      <c r="AO3599" s="221"/>
      <c r="AP3599" s="221"/>
      <c r="AQ3599" s="219"/>
      <c r="AR3599" s="219"/>
      <c r="AS3599" s="221"/>
      <c r="AT3599" s="221"/>
      <c r="AU3599" s="221"/>
      <c r="AV3599" s="221"/>
      <c r="AW3599" s="221"/>
      <c r="AX3599" s="221"/>
      <c r="AY3599" s="221"/>
      <c r="AZ3599" s="221"/>
    </row>
    <row r="3600" spans="1:52" x14ac:dyDescent="0.15">
      <c r="A3600" s="278"/>
      <c r="B3600" s="274"/>
      <c r="C3600" s="340"/>
      <c r="D3600" s="340"/>
      <c r="E3600" s="341"/>
      <c r="F3600" s="341"/>
      <c r="G3600" s="341"/>
      <c r="H3600" s="341"/>
      <c r="I3600" s="341"/>
      <c r="J3600" s="341"/>
      <c r="AH3600" s="221"/>
      <c r="AI3600" s="221"/>
      <c r="AJ3600" s="221"/>
      <c r="AK3600" s="221"/>
      <c r="AL3600" s="221"/>
      <c r="AM3600" s="221"/>
      <c r="AN3600" s="221"/>
      <c r="AO3600" s="221"/>
      <c r="AP3600" s="221"/>
      <c r="AQ3600" s="219"/>
      <c r="AR3600" s="219"/>
      <c r="AS3600" s="221"/>
      <c r="AT3600" s="221"/>
      <c r="AU3600" s="221"/>
      <c r="AV3600" s="221"/>
      <c r="AW3600" s="221"/>
      <c r="AX3600" s="221"/>
      <c r="AY3600" s="221"/>
      <c r="AZ3600" s="221"/>
    </row>
    <row r="3601" spans="1:52" x14ac:dyDescent="0.15">
      <c r="A3601" s="278"/>
      <c r="B3601" s="274"/>
      <c r="C3601" s="340"/>
      <c r="D3601" s="340"/>
      <c r="E3601" s="341"/>
      <c r="F3601" s="341"/>
      <c r="G3601" s="341"/>
      <c r="H3601" s="341"/>
      <c r="I3601" s="341"/>
      <c r="J3601" s="341"/>
      <c r="AH3601" s="221"/>
      <c r="AI3601" s="221"/>
      <c r="AJ3601" s="221"/>
      <c r="AK3601" s="221"/>
      <c r="AL3601" s="221"/>
      <c r="AM3601" s="221"/>
      <c r="AN3601" s="221"/>
      <c r="AO3601" s="221"/>
      <c r="AP3601" s="221"/>
      <c r="AQ3601" s="219"/>
      <c r="AR3601" s="219"/>
      <c r="AS3601" s="221"/>
      <c r="AT3601" s="221"/>
      <c r="AU3601" s="221"/>
      <c r="AV3601" s="221"/>
      <c r="AW3601" s="221"/>
      <c r="AX3601" s="221"/>
      <c r="AY3601" s="221"/>
      <c r="AZ3601" s="221"/>
    </row>
    <row r="3602" spans="1:52" x14ac:dyDescent="0.15">
      <c r="A3602" s="278"/>
      <c r="B3602" s="274"/>
      <c r="C3602" s="340"/>
      <c r="D3602" s="340"/>
      <c r="E3602" s="341"/>
      <c r="F3602" s="341"/>
      <c r="G3602" s="341"/>
      <c r="H3602" s="341"/>
      <c r="I3602" s="341"/>
      <c r="J3602" s="341"/>
      <c r="AH3602" s="221"/>
      <c r="AI3602" s="221"/>
      <c r="AJ3602" s="221"/>
      <c r="AK3602" s="221"/>
      <c r="AL3602" s="221"/>
      <c r="AM3602" s="221"/>
      <c r="AN3602" s="221"/>
      <c r="AO3602" s="221"/>
      <c r="AP3602" s="221"/>
      <c r="AQ3602" s="219"/>
      <c r="AR3602" s="219"/>
      <c r="AS3602" s="221"/>
      <c r="AT3602" s="221"/>
      <c r="AU3602" s="221"/>
      <c r="AV3602" s="221"/>
      <c r="AW3602" s="221"/>
      <c r="AX3602" s="221"/>
      <c r="AY3602" s="221"/>
      <c r="AZ3602" s="221"/>
    </row>
    <row r="3603" spans="1:52" x14ac:dyDescent="0.15">
      <c r="A3603" s="278"/>
      <c r="B3603" s="274"/>
      <c r="C3603" s="340"/>
      <c r="D3603" s="340"/>
      <c r="E3603" s="341"/>
      <c r="F3603" s="341"/>
      <c r="G3603" s="341"/>
      <c r="H3603" s="341"/>
      <c r="I3603" s="341"/>
      <c r="J3603" s="341"/>
      <c r="AH3603" s="221"/>
      <c r="AI3603" s="221"/>
      <c r="AJ3603" s="221"/>
      <c r="AK3603" s="221"/>
      <c r="AL3603" s="221"/>
      <c r="AM3603" s="221"/>
      <c r="AN3603" s="221"/>
      <c r="AO3603" s="221"/>
      <c r="AP3603" s="221"/>
      <c r="AQ3603" s="219"/>
      <c r="AR3603" s="219"/>
      <c r="AS3603" s="221"/>
      <c r="AT3603" s="221"/>
      <c r="AU3603" s="221"/>
      <c r="AV3603" s="221"/>
      <c r="AW3603" s="221"/>
      <c r="AX3603" s="221"/>
      <c r="AY3603" s="221"/>
      <c r="AZ3603" s="221"/>
    </row>
    <row r="3604" spans="1:52" x14ac:dyDescent="0.15">
      <c r="A3604" s="278"/>
      <c r="B3604" s="274"/>
      <c r="C3604" s="340"/>
      <c r="D3604" s="340"/>
      <c r="E3604" s="341"/>
      <c r="F3604" s="341"/>
      <c r="G3604" s="341"/>
      <c r="H3604" s="341"/>
      <c r="I3604" s="341"/>
      <c r="J3604" s="341"/>
      <c r="AH3604" s="221"/>
      <c r="AI3604" s="221"/>
      <c r="AJ3604" s="221"/>
      <c r="AK3604" s="221"/>
      <c r="AL3604" s="221"/>
      <c r="AM3604" s="221"/>
      <c r="AN3604" s="221"/>
      <c r="AO3604" s="221"/>
      <c r="AP3604" s="221"/>
      <c r="AQ3604" s="219"/>
      <c r="AR3604" s="219"/>
      <c r="AS3604" s="221"/>
      <c r="AT3604" s="221"/>
      <c r="AU3604" s="221"/>
      <c r="AV3604" s="221"/>
      <c r="AW3604" s="221"/>
      <c r="AX3604" s="221"/>
      <c r="AY3604" s="221"/>
      <c r="AZ3604" s="221"/>
    </row>
    <row r="3605" spans="1:52" x14ac:dyDescent="0.15">
      <c r="A3605" s="278"/>
      <c r="B3605" s="274"/>
      <c r="C3605" s="340"/>
      <c r="D3605" s="340"/>
      <c r="E3605" s="341"/>
      <c r="F3605" s="341"/>
      <c r="G3605" s="341"/>
      <c r="H3605" s="341"/>
      <c r="I3605" s="341"/>
      <c r="J3605" s="341"/>
      <c r="AH3605" s="221"/>
      <c r="AI3605" s="221"/>
      <c r="AJ3605" s="221"/>
      <c r="AK3605" s="221"/>
      <c r="AL3605" s="221"/>
      <c r="AM3605" s="221"/>
      <c r="AN3605" s="221"/>
      <c r="AO3605" s="221"/>
      <c r="AP3605" s="221"/>
      <c r="AQ3605" s="219"/>
      <c r="AR3605" s="219"/>
      <c r="AS3605" s="221"/>
      <c r="AT3605" s="221"/>
      <c r="AU3605" s="221"/>
      <c r="AV3605" s="221"/>
      <c r="AW3605" s="221"/>
      <c r="AX3605" s="221"/>
      <c r="AY3605" s="221"/>
      <c r="AZ3605" s="221"/>
    </row>
    <row r="3606" spans="1:52" x14ac:dyDescent="0.15">
      <c r="A3606" s="278"/>
      <c r="B3606" s="274"/>
      <c r="C3606" s="340"/>
      <c r="D3606" s="340"/>
      <c r="E3606" s="341"/>
      <c r="F3606" s="341"/>
      <c r="G3606" s="341"/>
      <c r="H3606" s="341"/>
      <c r="I3606" s="341"/>
      <c r="J3606" s="341"/>
      <c r="AH3606" s="221"/>
      <c r="AI3606" s="221"/>
      <c r="AJ3606" s="221"/>
      <c r="AK3606" s="221"/>
      <c r="AL3606" s="221"/>
      <c r="AM3606" s="221"/>
      <c r="AN3606" s="221"/>
      <c r="AO3606" s="221"/>
      <c r="AP3606" s="221"/>
      <c r="AQ3606" s="219"/>
      <c r="AR3606" s="219"/>
      <c r="AS3606" s="221"/>
      <c r="AT3606" s="221"/>
      <c r="AU3606" s="221"/>
      <c r="AV3606" s="221"/>
      <c r="AW3606" s="221"/>
      <c r="AX3606" s="221"/>
      <c r="AY3606" s="221"/>
      <c r="AZ3606" s="221"/>
    </row>
    <row r="3607" spans="1:52" x14ac:dyDescent="0.15">
      <c r="A3607" s="278"/>
      <c r="B3607" s="274"/>
      <c r="C3607" s="340"/>
      <c r="D3607" s="340"/>
      <c r="E3607" s="341"/>
      <c r="F3607" s="341"/>
      <c r="G3607" s="341"/>
      <c r="H3607" s="341"/>
      <c r="I3607" s="341"/>
      <c r="J3607" s="341"/>
      <c r="AH3607" s="221"/>
      <c r="AI3607" s="221"/>
      <c r="AJ3607" s="221"/>
      <c r="AK3607" s="221"/>
      <c r="AL3607" s="221"/>
      <c r="AM3607" s="221"/>
      <c r="AN3607" s="221"/>
      <c r="AO3607" s="221"/>
      <c r="AP3607" s="221"/>
      <c r="AQ3607" s="219"/>
      <c r="AR3607" s="219"/>
      <c r="AS3607" s="221"/>
      <c r="AT3607" s="221"/>
      <c r="AU3607" s="221"/>
      <c r="AV3607" s="221"/>
      <c r="AW3607" s="221"/>
      <c r="AX3607" s="221"/>
      <c r="AY3607" s="221"/>
      <c r="AZ3607" s="221"/>
    </row>
    <row r="3608" spans="1:52" x14ac:dyDescent="0.15">
      <c r="A3608" s="278"/>
      <c r="B3608" s="274"/>
      <c r="C3608" s="340"/>
      <c r="D3608" s="340"/>
      <c r="E3608" s="341"/>
      <c r="F3608" s="341"/>
      <c r="G3608" s="341"/>
      <c r="H3608" s="341"/>
      <c r="I3608" s="341"/>
      <c r="J3608" s="341"/>
      <c r="AH3608" s="221"/>
      <c r="AI3608" s="221"/>
      <c r="AJ3608" s="221"/>
      <c r="AK3608" s="221"/>
      <c r="AL3608" s="221"/>
      <c r="AM3608" s="221"/>
      <c r="AN3608" s="221"/>
      <c r="AO3608" s="221"/>
      <c r="AP3608" s="221"/>
      <c r="AQ3608" s="219"/>
      <c r="AR3608" s="219"/>
      <c r="AS3608" s="221"/>
      <c r="AT3608" s="221"/>
      <c r="AU3608" s="221"/>
      <c r="AV3608" s="221"/>
      <c r="AW3608" s="221"/>
      <c r="AX3608" s="221"/>
      <c r="AY3608" s="221"/>
      <c r="AZ3608" s="221"/>
    </row>
    <row r="3609" spans="1:52" x14ac:dyDescent="0.15">
      <c r="A3609" s="278"/>
      <c r="B3609" s="274"/>
      <c r="C3609" s="340"/>
      <c r="D3609" s="340"/>
      <c r="E3609" s="341"/>
      <c r="F3609" s="341"/>
      <c r="G3609" s="341"/>
      <c r="H3609" s="341"/>
      <c r="I3609" s="341"/>
      <c r="J3609" s="341"/>
      <c r="AH3609" s="221"/>
      <c r="AI3609" s="221"/>
      <c r="AJ3609" s="221"/>
      <c r="AK3609" s="221"/>
      <c r="AL3609" s="221"/>
      <c r="AM3609" s="221"/>
      <c r="AN3609" s="221"/>
      <c r="AO3609" s="221"/>
      <c r="AP3609" s="221"/>
      <c r="AQ3609" s="219"/>
      <c r="AR3609" s="219"/>
      <c r="AS3609" s="221"/>
      <c r="AT3609" s="221"/>
      <c r="AU3609" s="221"/>
      <c r="AV3609" s="221"/>
      <c r="AW3609" s="221"/>
      <c r="AX3609" s="221"/>
      <c r="AY3609" s="221"/>
      <c r="AZ3609" s="221"/>
    </row>
    <row r="3610" spans="1:52" x14ac:dyDescent="0.15">
      <c r="A3610" s="278"/>
      <c r="B3610" s="274"/>
      <c r="C3610" s="340"/>
      <c r="D3610" s="340"/>
      <c r="E3610" s="341"/>
      <c r="F3610" s="341"/>
      <c r="G3610" s="341"/>
      <c r="H3610" s="341"/>
      <c r="I3610" s="341"/>
      <c r="J3610" s="341"/>
      <c r="AH3610" s="221"/>
      <c r="AI3610" s="221"/>
      <c r="AJ3610" s="221"/>
      <c r="AK3610" s="221"/>
      <c r="AL3610" s="221"/>
      <c r="AM3610" s="221"/>
      <c r="AN3610" s="221"/>
      <c r="AO3610" s="221"/>
      <c r="AP3610" s="221"/>
      <c r="AQ3610" s="219"/>
      <c r="AR3610" s="219"/>
      <c r="AS3610" s="221"/>
      <c r="AT3610" s="221"/>
      <c r="AU3610" s="221"/>
      <c r="AV3610" s="221"/>
      <c r="AW3610" s="221"/>
      <c r="AX3610" s="221"/>
      <c r="AY3610" s="221"/>
      <c r="AZ3610" s="221"/>
    </row>
    <row r="3611" spans="1:52" x14ac:dyDescent="0.15">
      <c r="A3611" s="278"/>
      <c r="B3611" s="274"/>
      <c r="C3611" s="340"/>
      <c r="D3611" s="340"/>
      <c r="E3611" s="341"/>
      <c r="F3611" s="341"/>
      <c r="G3611" s="341"/>
      <c r="H3611" s="341"/>
      <c r="I3611" s="341"/>
      <c r="J3611" s="341"/>
      <c r="AH3611" s="221"/>
      <c r="AI3611" s="221"/>
      <c r="AJ3611" s="221"/>
      <c r="AK3611" s="221"/>
      <c r="AL3611" s="221"/>
      <c r="AM3611" s="221"/>
      <c r="AN3611" s="221"/>
      <c r="AO3611" s="221"/>
      <c r="AP3611" s="221"/>
      <c r="AQ3611" s="219"/>
      <c r="AR3611" s="219"/>
      <c r="AS3611" s="221"/>
      <c r="AT3611" s="221"/>
      <c r="AU3611" s="221"/>
      <c r="AV3611" s="221"/>
      <c r="AW3611" s="221"/>
      <c r="AX3611" s="221"/>
      <c r="AY3611" s="221"/>
      <c r="AZ3611" s="221"/>
    </row>
    <row r="3612" spans="1:52" x14ac:dyDescent="0.15">
      <c r="A3612" s="278"/>
      <c r="B3612" s="274"/>
      <c r="C3612" s="340"/>
      <c r="D3612" s="340"/>
      <c r="E3612" s="341"/>
      <c r="F3612" s="341"/>
      <c r="G3612" s="341"/>
      <c r="H3612" s="341"/>
      <c r="I3612" s="341"/>
      <c r="J3612" s="341"/>
      <c r="AH3612" s="221"/>
      <c r="AI3612" s="221"/>
      <c r="AJ3612" s="221"/>
      <c r="AK3612" s="221"/>
      <c r="AL3612" s="221"/>
      <c r="AM3612" s="221"/>
      <c r="AN3612" s="221"/>
      <c r="AO3612" s="221"/>
      <c r="AP3612" s="221"/>
      <c r="AQ3612" s="219"/>
      <c r="AR3612" s="219"/>
      <c r="AS3612" s="221"/>
      <c r="AT3612" s="221"/>
      <c r="AU3612" s="221"/>
      <c r="AV3612" s="221"/>
      <c r="AW3612" s="221"/>
      <c r="AX3612" s="221"/>
      <c r="AY3612" s="221"/>
      <c r="AZ3612" s="221"/>
    </row>
    <row r="3613" spans="1:52" x14ac:dyDescent="0.15">
      <c r="A3613" s="278"/>
      <c r="B3613" s="274"/>
      <c r="C3613" s="340"/>
      <c r="D3613" s="340"/>
      <c r="E3613" s="341"/>
      <c r="F3613" s="341"/>
      <c r="G3613" s="341"/>
      <c r="H3613" s="341"/>
      <c r="I3613" s="341"/>
      <c r="J3613" s="341"/>
      <c r="AH3613" s="221"/>
      <c r="AI3613" s="221"/>
      <c r="AJ3613" s="221"/>
      <c r="AK3613" s="221"/>
      <c r="AL3613" s="221"/>
      <c r="AM3613" s="221"/>
      <c r="AN3613" s="221"/>
      <c r="AO3613" s="221"/>
      <c r="AP3613" s="221"/>
      <c r="AQ3613" s="219"/>
      <c r="AR3613" s="219"/>
      <c r="AS3613" s="221"/>
      <c r="AT3613" s="221"/>
      <c r="AU3613" s="221"/>
      <c r="AV3613" s="221"/>
      <c r="AW3613" s="221"/>
      <c r="AX3613" s="221"/>
      <c r="AY3613" s="221"/>
      <c r="AZ3613" s="221"/>
    </row>
    <row r="3614" spans="1:52" x14ac:dyDescent="0.15">
      <c r="A3614" s="278"/>
      <c r="B3614" s="274"/>
      <c r="C3614" s="340"/>
      <c r="D3614" s="340"/>
      <c r="E3614" s="341"/>
      <c r="F3614" s="341"/>
      <c r="G3614" s="341"/>
      <c r="H3614" s="341"/>
      <c r="I3614" s="341"/>
      <c r="J3614" s="341"/>
      <c r="AH3614" s="221"/>
      <c r="AI3614" s="221"/>
      <c r="AJ3614" s="221"/>
      <c r="AK3614" s="221"/>
      <c r="AL3614" s="221"/>
      <c r="AM3614" s="221"/>
      <c r="AN3614" s="221"/>
      <c r="AO3614" s="221"/>
      <c r="AP3614" s="221"/>
      <c r="AQ3614" s="219"/>
      <c r="AR3614" s="219"/>
      <c r="AS3614" s="221"/>
      <c r="AT3614" s="221"/>
      <c r="AU3614" s="221"/>
      <c r="AV3614" s="221"/>
      <c r="AW3614" s="221"/>
      <c r="AX3614" s="221"/>
      <c r="AY3614" s="221"/>
      <c r="AZ3614" s="221"/>
    </row>
    <row r="3615" spans="1:52" x14ac:dyDescent="0.15">
      <c r="A3615" s="278"/>
      <c r="B3615" s="274"/>
      <c r="C3615" s="340"/>
      <c r="D3615" s="340"/>
      <c r="E3615" s="341"/>
      <c r="F3615" s="341"/>
      <c r="G3615" s="341"/>
      <c r="H3615" s="341"/>
      <c r="I3615" s="341"/>
      <c r="J3615" s="341"/>
      <c r="AH3615" s="221"/>
      <c r="AI3615" s="221"/>
      <c r="AJ3615" s="221"/>
      <c r="AK3615" s="221"/>
      <c r="AL3615" s="221"/>
      <c r="AM3615" s="221"/>
      <c r="AN3615" s="221"/>
      <c r="AO3615" s="221"/>
      <c r="AP3615" s="221"/>
      <c r="AQ3615" s="219"/>
      <c r="AR3615" s="219"/>
      <c r="AS3615" s="221"/>
      <c r="AT3615" s="221"/>
      <c r="AU3615" s="221"/>
      <c r="AV3615" s="221"/>
      <c r="AW3615" s="221"/>
      <c r="AX3615" s="221"/>
      <c r="AY3615" s="221"/>
      <c r="AZ3615" s="221"/>
    </row>
    <row r="3616" spans="1:52" x14ac:dyDescent="0.15">
      <c r="A3616" s="278"/>
      <c r="B3616" s="274"/>
      <c r="C3616" s="340"/>
      <c r="D3616" s="340"/>
      <c r="E3616" s="341"/>
      <c r="F3616" s="341"/>
      <c r="G3616" s="341"/>
      <c r="H3616" s="341"/>
      <c r="I3616" s="341"/>
      <c r="J3616" s="341"/>
      <c r="AH3616" s="221"/>
      <c r="AI3616" s="221"/>
      <c r="AJ3616" s="221"/>
      <c r="AK3616" s="221"/>
      <c r="AL3616" s="221"/>
      <c r="AM3616" s="221"/>
      <c r="AN3616" s="221"/>
      <c r="AO3616" s="221"/>
      <c r="AP3616" s="221"/>
      <c r="AQ3616" s="219"/>
      <c r="AR3616" s="219"/>
      <c r="AS3616" s="221"/>
      <c r="AT3616" s="221"/>
      <c r="AU3616" s="221"/>
      <c r="AV3616" s="221"/>
      <c r="AW3616" s="221"/>
      <c r="AX3616" s="221"/>
      <c r="AY3616" s="221"/>
      <c r="AZ3616" s="221"/>
    </row>
    <row r="3617" spans="1:52" x14ac:dyDescent="0.15">
      <c r="A3617" s="278"/>
      <c r="B3617" s="274"/>
      <c r="C3617" s="340"/>
      <c r="D3617" s="340"/>
      <c r="E3617" s="341"/>
      <c r="F3617" s="341"/>
      <c r="G3617" s="341"/>
      <c r="H3617" s="341"/>
      <c r="I3617" s="341"/>
      <c r="J3617" s="341"/>
      <c r="AH3617" s="221"/>
      <c r="AI3617" s="221"/>
      <c r="AJ3617" s="221"/>
      <c r="AK3617" s="221"/>
      <c r="AL3617" s="221"/>
      <c r="AM3617" s="221"/>
      <c r="AN3617" s="221"/>
      <c r="AO3617" s="221"/>
      <c r="AP3617" s="221"/>
      <c r="AQ3617" s="219"/>
      <c r="AR3617" s="219"/>
      <c r="AS3617" s="221"/>
      <c r="AT3617" s="221"/>
      <c r="AU3617" s="221"/>
      <c r="AV3617" s="221"/>
      <c r="AW3617" s="221"/>
      <c r="AX3617" s="221"/>
      <c r="AY3617" s="221"/>
      <c r="AZ3617" s="221"/>
    </row>
    <row r="3618" spans="1:52" x14ac:dyDescent="0.15">
      <c r="A3618" s="278"/>
      <c r="B3618" s="274"/>
      <c r="C3618" s="340"/>
      <c r="D3618" s="340"/>
      <c r="E3618" s="341"/>
      <c r="F3618" s="341"/>
      <c r="G3618" s="341"/>
      <c r="H3618" s="341"/>
      <c r="I3618" s="341"/>
      <c r="J3618" s="341"/>
      <c r="AH3618" s="221"/>
      <c r="AI3618" s="221"/>
      <c r="AJ3618" s="221"/>
      <c r="AK3618" s="221"/>
      <c r="AL3618" s="221"/>
      <c r="AM3618" s="221"/>
      <c r="AN3618" s="221"/>
      <c r="AO3618" s="221"/>
      <c r="AP3618" s="221"/>
      <c r="AQ3618" s="219"/>
      <c r="AR3618" s="219"/>
      <c r="AS3618" s="221"/>
      <c r="AT3618" s="221"/>
      <c r="AU3618" s="221"/>
      <c r="AV3618" s="221"/>
      <c r="AW3618" s="221"/>
      <c r="AX3618" s="221"/>
      <c r="AY3618" s="221"/>
      <c r="AZ3618" s="221"/>
    </row>
    <row r="3619" spans="1:52" x14ac:dyDescent="0.15">
      <c r="A3619" s="278"/>
      <c r="B3619" s="274"/>
      <c r="C3619" s="340"/>
      <c r="D3619" s="340"/>
      <c r="E3619" s="341"/>
      <c r="F3619" s="341"/>
      <c r="G3619" s="341"/>
      <c r="H3619" s="341"/>
      <c r="I3619" s="341"/>
      <c r="J3619" s="341"/>
      <c r="AH3619" s="221"/>
      <c r="AI3619" s="221"/>
      <c r="AJ3619" s="221"/>
      <c r="AK3619" s="221"/>
      <c r="AL3619" s="221"/>
      <c r="AM3619" s="221"/>
      <c r="AN3619" s="221"/>
      <c r="AO3619" s="221"/>
      <c r="AP3619" s="221"/>
      <c r="AQ3619" s="219"/>
      <c r="AR3619" s="219"/>
      <c r="AS3619" s="221"/>
      <c r="AT3619" s="221"/>
      <c r="AU3619" s="221"/>
      <c r="AV3619" s="221"/>
      <c r="AW3619" s="221"/>
      <c r="AX3619" s="221"/>
      <c r="AY3619" s="221"/>
      <c r="AZ3619" s="221"/>
    </row>
    <row r="3620" spans="1:52" x14ac:dyDescent="0.15">
      <c r="A3620" s="278"/>
      <c r="B3620" s="274"/>
      <c r="C3620" s="340"/>
      <c r="D3620" s="340"/>
      <c r="E3620" s="341"/>
      <c r="F3620" s="341"/>
      <c r="G3620" s="341"/>
      <c r="H3620" s="341"/>
      <c r="I3620" s="341"/>
      <c r="J3620" s="341"/>
      <c r="AH3620" s="221"/>
      <c r="AI3620" s="221"/>
      <c r="AJ3620" s="221"/>
      <c r="AK3620" s="221"/>
      <c r="AL3620" s="221"/>
      <c r="AM3620" s="221"/>
      <c r="AN3620" s="221"/>
      <c r="AO3620" s="221"/>
      <c r="AP3620" s="221"/>
      <c r="AQ3620" s="219"/>
      <c r="AR3620" s="219"/>
      <c r="AS3620" s="221"/>
      <c r="AT3620" s="221"/>
      <c r="AU3620" s="221"/>
      <c r="AV3620" s="221"/>
      <c r="AW3620" s="221"/>
      <c r="AX3620" s="221"/>
      <c r="AY3620" s="221"/>
      <c r="AZ3620" s="221"/>
    </row>
    <row r="3621" spans="1:52" x14ac:dyDescent="0.15">
      <c r="A3621" s="278"/>
      <c r="B3621" s="274"/>
      <c r="C3621" s="340"/>
      <c r="D3621" s="340"/>
      <c r="E3621" s="341"/>
      <c r="F3621" s="341"/>
      <c r="G3621" s="341"/>
      <c r="H3621" s="341"/>
      <c r="I3621" s="341"/>
      <c r="J3621" s="341"/>
      <c r="AH3621" s="221"/>
      <c r="AI3621" s="221"/>
      <c r="AJ3621" s="221"/>
      <c r="AK3621" s="221"/>
      <c r="AL3621" s="221"/>
      <c r="AM3621" s="221"/>
      <c r="AN3621" s="221"/>
      <c r="AO3621" s="221"/>
      <c r="AP3621" s="221"/>
      <c r="AQ3621" s="219"/>
      <c r="AR3621" s="219"/>
      <c r="AS3621" s="221"/>
      <c r="AT3621" s="221"/>
      <c r="AU3621" s="221"/>
      <c r="AV3621" s="221"/>
      <c r="AW3621" s="221"/>
      <c r="AX3621" s="221"/>
      <c r="AY3621" s="221"/>
      <c r="AZ3621" s="221"/>
    </row>
    <row r="3622" spans="1:52" x14ac:dyDescent="0.15">
      <c r="A3622" s="278"/>
      <c r="B3622" s="274"/>
      <c r="C3622" s="340"/>
      <c r="D3622" s="340"/>
      <c r="E3622" s="341"/>
      <c r="F3622" s="341"/>
      <c r="G3622" s="341"/>
      <c r="H3622" s="341"/>
      <c r="I3622" s="341"/>
      <c r="J3622" s="341"/>
      <c r="AH3622" s="221"/>
      <c r="AI3622" s="221"/>
      <c r="AJ3622" s="221"/>
      <c r="AK3622" s="221"/>
      <c r="AL3622" s="221"/>
      <c r="AM3622" s="221"/>
      <c r="AN3622" s="221"/>
      <c r="AO3622" s="221"/>
      <c r="AP3622" s="221"/>
      <c r="AQ3622" s="219"/>
      <c r="AR3622" s="219"/>
      <c r="AS3622" s="221"/>
      <c r="AT3622" s="221"/>
      <c r="AU3622" s="221"/>
      <c r="AV3622" s="221"/>
      <c r="AW3622" s="221"/>
      <c r="AX3622" s="221"/>
      <c r="AY3622" s="221"/>
      <c r="AZ3622" s="221"/>
    </row>
    <row r="3623" spans="1:52" x14ac:dyDescent="0.15">
      <c r="A3623" s="278"/>
      <c r="B3623" s="274"/>
      <c r="C3623" s="340"/>
      <c r="D3623" s="340"/>
      <c r="E3623" s="341"/>
      <c r="F3623" s="341"/>
      <c r="G3623" s="341"/>
      <c r="H3623" s="341"/>
      <c r="I3623" s="341"/>
      <c r="J3623" s="341"/>
      <c r="AH3623" s="221"/>
      <c r="AI3623" s="221"/>
      <c r="AJ3623" s="221"/>
      <c r="AK3623" s="221"/>
      <c r="AL3623" s="221"/>
      <c r="AM3623" s="221"/>
      <c r="AN3623" s="221"/>
      <c r="AO3623" s="221"/>
      <c r="AP3623" s="221"/>
      <c r="AQ3623" s="219"/>
      <c r="AR3623" s="219"/>
      <c r="AS3623" s="221"/>
      <c r="AT3623" s="221"/>
      <c r="AU3623" s="221"/>
      <c r="AV3623" s="221"/>
      <c r="AW3623" s="221"/>
      <c r="AX3623" s="221"/>
      <c r="AY3623" s="221"/>
      <c r="AZ3623" s="221"/>
    </row>
    <row r="3624" spans="1:52" x14ac:dyDescent="0.15">
      <c r="A3624" s="278"/>
      <c r="B3624" s="274"/>
      <c r="C3624" s="340"/>
      <c r="D3624" s="340"/>
      <c r="E3624" s="341"/>
      <c r="F3624" s="341"/>
      <c r="G3624" s="341"/>
      <c r="H3624" s="341"/>
      <c r="I3624" s="341"/>
      <c r="J3624" s="341"/>
      <c r="AH3624" s="221"/>
      <c r="AI3624" s="221"/>
      <c r="AJ3624" s="221"/>
      <c r="AK3624" s="221"/>
      <c r="AL3624" s="221"/>
      <c r="AM3624" s="221"/>
      <c r="AN3624" s="221"/>
      <c r="AO3624" s="221"/>
      <c r="AP3624" s="221"/>
      <c r="AQ3624" s="219"/>
      <c r="AR3624" s="219"/>
      <c r="AS3624" s="221"/>
      <c r="AT3624" s="221"/>
      <c r="AU3624" s="221"/>
      <c r="AV3624" s="221"/>
      <c r="AW3624" s="221"/>
      <c r="AX3624" s="221"/>
      <c r="AY3624" s="221"/>
      <c r="AZ3624" s="221"/>
    </row>
    <row r="3625" spans="1:52" x14ac:dyDescent="0.15">
      <c r="A3625" s="278"/>
      <c r="B3625" s="274"/>
      <c r="C3625" s="340"/>
      <c r="D3625" s="340"/>
      <c r="E3625" s="341"/>
      <c r="F3625" s="341"/>
      <c r="G3625" s="341"/>
      <c r="H3625" s="341"/>
      <c r="I3625" s="341"/>
      <c r="J3625" s="341"/>
      <c r="AH3625" s="221"/>
      <c r="AI3625" s="221"/>
      <c r="AJ3625" s="221"/>
      <c r="AK3625" s="221"/>
      <c r="AL3625" s="221"/>
      <c r="AM3625" s="221"/>
      <c r="AN3625" s="221"/>
      <c r="AO3625" s="221"/>
      <c r="AP3625" s="221"/>
      <c r="AQ3625" s="219"/>
      <c r="AR3625" s="219"/>
      <c r="AS3625" s="221"/>
      <c r="AT3625" s="221"/>
      <c r="AU3625" s="221"/>
      <c r="AV3625" s="221"/>
      <c r="AW3625" s="221"/>
      <c r="AX3625" s="221"/>
      <c r="AY3625" s="221"/>
      <c r="AZ3625" s="221"/>
    </row>
    <row r="3626" spans="1:52" x14ac:dyDescent="0.15">
      <c r="A3626" s="278"/>
      <c r="B3626" s="274"/>
      <c r="C3626" s="340"/>
      <c r="D3626" s="340"/>
      <c r="E3626" s="341"/>
      <c r="F3626" s="341"/>
      <c r="G3626" s="341"/>
      <c r="H3626" s="341"/>
      <c r="I3626" s="341"/>
      <c r="J3626" s="341"/>
      <c r="AH3626" s="221"/>
      <c r="AI3626" s="221"/>
      <c r="AJ3626" s="221"/>
      <c r="AK3626" s="221"/>
      <c r="AL3626" s="221"/>
      <c r="AM3626" s="221"/>
      <c r="AN3626" s="221"/>
      <c r="AO3626" s="221"/>
      <c r="AP3626" s="221"/>
      <c r="AQ3626" s="219"/>
      <c r="AR3626" s="219"/>
      <c r="AS3626" s="221"/>
      <c r="AT3626" s="221"/>
      <c r="AU3626" s="221"/>
      <c r="AV3626" s="221"/>
      <c r="AW3626" s="221"/>
      <c r="AX3626" s="221"/>
      <c r="AY3626" s="221"/>
      <c r="AZ3626" s="221"/>
    </row>
    <row r="3627" spans="1:52" x14ac:dyDescent="0.15">
      <c r="A3627" s="278"/>
      <c r="B3627" s="274"/>
      <c r="C3627" s="340"/>
      <c r="D3627" s="340"/>
      <c r="E3627" s="341"/>
      <c r="F3627" s="341"/>
      <c r="G3627" s="341"/>
      <c r="H3627" s="341"/>
      <c r="I3627" s="341"/>
      <c r="J3627" s="341"/>
      <c r="AH3627" s="221"/>
      <c r="AI3627" s="221"/>
      <c r="AJ3627" s="221"/>
      <c r="AK3627" s="221"/>
      <c r="AL3627" s="221"/>
      <c r="AM3627" s="221"/>
      <c r="AN3627" s="221"/>
      <c r="AO3627" s="221"/>
      <c r="AP3627" s="221"/>
      <c r="AQ3627" s="219"/>
      <c r="AR3627" s="219"/>
      <c r="AS3627" s="221"/>
      <c r="AT3627" s="221"/>
      <c r="AU3627" s="221"/>
      <c r="AV3627" s="221"/>
      <c r="AW3627" s="221"/>
      <c r="AX3627" s="221"/>
      <c r="AY3627" s="221"/>
      <c r="AZ3627" s="221"/>
    </row>
    <row r="3628" spans="1:52" x14ac:dyDescent="0.15">
      <c r="A3628" s="278"/>
      <c r="B3628" s="274"/>
      <c r="C3628" s="340"/>
      <c r="D3628" s="340"/>
      <c r="E3628" s="341"/>
      <c r="F3628" s="341"/>
      <c r="G3628" s="341"/>
      <c r="H3628" s="341"/>
      <c r="I3628" s="341"/>
      <c r="J3628" s="341"/>
      <c r="AH3628" s="221"/>
      <c r="AI3628" s="221"/>
      <c r="AJ3628" s="221"/>
      <c r="AK3628" s="221"/>
      <c r="AL3628" s="221"/>
      <c r="AM3628" s="221"/>
      <c r="AN3628" s="221"/>
      <c r="AO3628" s="221"/>
      <c r="AP3628" s="221"/>
      <c r="AQ3628" s="219"/>
      <c r="AR3628" s="219"/>
      <c r="AS3628" s="221"/>
      <c r="AT3628" s="221"/>
      <c r="AU3628" s="221"/>
      <c r="AV3628" s="221"/>
      <c r="AW3628" s="221"/>
      <c r="AX3628" s="221"/>
      <c r="AY3628" s="221"/>
      <c r="AZ3628" s="221"/>
    </row>
    <row r="3629" spans="1:52" x14ac:dyDescent="0.15">
      <c r="A3629" s="278"/>
      <c r="B3629" s="274"/>
      <c r="C3629" s="340"/>
      <c r="D3629" s="340"/>
      <c r="E3629" s="341"/>
      <c r="F3629" s="341"/>
      <c r="G3629" s="341"/>
      <c r="H3629" s="341"/>
      <c r="I3629" s="341"/>
      <c r="J3629" s="341"/>
      <c r="AH3629" s="221"/>
      <c r="AI3629" s="221"/>
      <c r="AJ3629" s="221"/>
      <c r="AK3629" s="221"/>
      <c r="AL3629" s="221"/>
      <c r="AM3629" s="221"/>
      <c r="AN3629" s="221"/>
      <c r="AO3629" s="221"/>
      <c r="AP3629" s="221"/>
      <c r="AQ3629" s="219"/>
      <c r="AR3629" s="219"/>
      <c r="AS3629" s="221"/>
      <c r="AT3629" s="221"/>
      <c r="AU3629" s="221"/>
      <c r="AV3629" s="221"/>
      <c r="AW3629" s="221"/>
      <c r="AX3629" s="221"/>
      <c r="AY3629" s="221"/>
      <c r="AZ3629" s="221"/>
    </row>
    <row r="3630" spans="1:52" x14ac:dyDescent="0.15">
      <c r="A3630" s="278"/>
      <c r="B3630" s="274"/>
      <c r="C3630" s="340"/>
      <c r="D3630" s="340"/>
      <c r="E3630" s="341"/>
      <c r="F3630" s="341"/>
      <c r="G3630" s="341"/>
      <c r="H3630" s="341"/>
      <c r="I3630" s="341"/>
      <c r="J3630" s="341"/>
      <c r="AH3630" s="221"/>
      <c r="AI3630" s="221"/>
      <c r="AJ3630" s="221"/>
      <c r="AK3630" s="221"/>
      <c r="AL3630" s="221"/>
      <c r="AM3630" s="221"/>
      <c r="AN3630" s="221"/>
      <c r="AO3630" s="221"/>
      <c r="AP3630" s="221"/>
      <c r="AQ3630" s="219"/>
      <c r="AR3630" s="219"/>
      <c r="AS3630" s="221"/>
      <c r="AT3630" s="221"/>
      <c r="AU3630" s="221"/>
      <c r="AV3630" s="221"/>
      <c r="AW3630" s="221"/>
      <c r="AX3630" s="221"/>
      <c r="AY3630" s="221"/>
      <c r="AZ3630" s="221"/>
    </row>
    <row r="3631" spans="1:52" x14ac:dyDescent="0.15">
      <c r="A3631" s="278"/>
      <c r="B3631" s="274"/>
      <c r="C3631" s="340"/>
      <c r="D3631" s="340"/>
      <c r="E3631" s="341"/>
      <c r="F3631" s="341"/>
      <c r="G3631" s="341"/>
      <c r="H3631" s="341"/>
      <c r="I3631" s="341"/>
      <c r="J3631" s="341"/>
      <c r="AH3631" s="221"/>
      <c r="AI3631" s="221"/>
      <c r="AJ3631" s="221"/>
      <c r="AK3631" s="221"/>
      <c r="AL3631" s="221"/>
      <c r="AM3631" s="221"/>
      <c r="AN3631" s="221"/>
      <c r="AO3631" s="221"/>
      <c r="AP3631" s="221"/>
      <c r="AQ3631" s="219"/>
      <c r="AR3631" s="219"/>
      <c r="AS3631" s="221"/>
      <c r="AT3631" s="221"/>
      <c r="AU3631" s="221"/>
      <c r="AV3631" s="221"/>
      <c r="AW3631" s="221"/>
      <c r="AX3631" s="221"/>
      <c r="AY3631" s="221"/>
      <c r="AZ3631" s="221"/>
    </row>
    <row r="3632" spans="1:52" x14ac:dyDescent="0.15">
      <c r="A3632" s="278"/>
      <c r="B3632" s="274"/>
      <c r="C3632" s="340"/>
      <c r="D3632" s="340"/>
      <c r="E3632" s="341"/>
      <c r="F3632" s="341"/>
      <c r="G3632" s="341"/>
      <c r="H3632" s="341"/>
      <c r="I3632" s="341"/>
      <c r="J3632" s="341"/>
      <c r="AH3632" s="221"/>
      <c r="AI3632" s="221"/>
      <c r="AJ3632" s="221"/>
      <c r="AK3632" s="221"/>
      <c r="AL3632" s="221"/>
      <c r="AM3632" s="221"/>
      <c r="AN3632" s="221"/>
      <c r="AO3632" s="221"/>
      <c r="AP3632" s="221"/>
      <c r="AQ3632" s="219"/>
      <c r="AR3632" s="219"/>
      <c r="AS3632" s="221"/>
      <c r="AT3632" s="221"/>
      <c r="AU3632" s="221"/>
      <c r="AV3632" s="221"/>
      <c r="AW3632" s="221"/>
      <c r="AX3632" s="221"/>
      <c r="AY3632" s="221"/>
      <c r="AZ3632" s="221"/>
    </row>
    <row r="3633" spans="1:52" x14ac:dyDescent="0.15">
      <c r="A3633" s="278"/>
      <c r="B3633" s="274"/>
      <c r="C3633" s="340"/>
      <c r="D3633" s="340"/>
      <c r="E3633" s="341"/>
      <c r="F3633" s="341"/>
      <c r="G3633" s="341"/>
      <c r="H3633" s="341"/>
      <c r="I3633" s="341"/>
      <c r="J3633" s="341"/>
      <c r="AH3633" s="221"/>
      <c r="AI3633" s="221"/>
      <c r="AJ3633" s="221"/>
      <c r="AK3633" s="221"/>
      <c r="AL3633" s="221"/>
      <c r="AM3633" s="221"/>
      <c r="AN3633" s="221"/>
      <c r="AO3633" s="221"/>
      <c r="AP3633" s="221"/>
      <c r="AQ3633" s="219"/>
      <c r="AR3633" s="219"/>
      <c r="AS3633" s="221"/>
      <c r="AT3633" s="221"/>
      <c r="AU3633" s="221"/>
      <c r="AV3633" s="221"/>
      <c r="AW3633" s="221"/>
      <c r="AX3633" s="221"/>
      <c r="AY3633" s="221"/>
      <c r="AZ3633" s="221"/>
    </row>
    <row r="3634" spans="1:52" x14ac:dyDescent="0.15">
      <c r="A3634" s="278"/>
      <c r="B3634" s="274"/>
      <c r="C3634" s="340"/>
      <c r="D3634" s="340"/>
      <c r="E3634" s="341"/>
      <c r="F3634" s="341"/>
      <c r="G3634" s="341"/>
      <c r="H3634" s="341"/>
      <c r="I3634" s="341"/>
      <c r="J3634" s="341"/>
      <c r="AH3634" s="221"/>
      <c r="AI3634" s="221"/>
      <c r="AJ3634" s="221"/>
      <c r="AK3634" s="221"/>
      <c r="AL3634" s="221"/>
      <c r="AM3634" s="221"/>
      <c r="AN3634" s="221"/>
      <c r="AO3634" s="221"/>
      <c r="AP3634" s="221"/>
      <c r="AQ3634" s="219"/>
      <c r="AR3634" s="219"/>
      <c r="AS3634" s="221"/>
      <c r="AT3634" s="221"/>
      <c r="AU3634" s="221"/>
      <c r="AV3634" s="221"/>
      <c r="AW3634" s="221"/>
      <c r="AX3634" s="221"/>
      <c r="AY3634" s="221"/>
      <c r="AZ3634" s="221"/>
    </row>
    <row r="3635" spans="1:52" x14ac:dyDescent="0.15">
      <c r="A3635" s="278"/>
      <c r="B3635" s="274"/>
      <c r="C3635" s="340"/>
      <c r="D3635" s="340"/>
      <c r="E3635" s="341"/>
      <c r="F3635" s="341"/>
      <c r="G3635" s="341"/>
      <c r="H3635" s="341"/>
      <c r="I3635" s="341"/>
      <c r="J3635" s="341"/>
      <c r="AH3635" s="221"/>
      <c r="AI3635" s="221"/>
      <c r="AJ3635" s="221"/>
      <c r="AK3635" s="221"/>
      <c r="AL3635" s="221"/>
      <c r="AM3635" s="221"/>
      <c r="AN3635" s="221"/>
      <c r="AO3635" s="221"/>
      <c r="AP3635" s="221"/>
      <c r="AQ3635" s="219"/>
      <c r="AR3635" s="219"/>
      <c r="AS3635" s="221"/>
      <c r="AT3635" s="221"/>
      <c r="AU3635" s="221"/>
      <c r="AV3635" s="221"/>
      <c r="AW3635" s="221"/>
      <c r="AX3635" s="221"/>
      <c r="AY3635" s="221"/>
      <c r="AZ3635" s="221"/>
    </row>
    <row r="3636" spans="1:52" x14ac:dyDescent="0.15">
      <c r="A3636" s="278"/>
      <c r="B3636" s="274"/>
      <c r="C3636" s="340"/>
      <c r="D3636" s="340"/>
      <c r="E3636" s="341"/>
      <c r="F3636" s="341"/>
      <c r="G3636" s="341"/>
      <c r="H3636" s="341"/>
      <c r="I3636" s="341"/>
      <c r="J3636" s="341"/>
      <c r="AH3636" s="221"/>
      <c r="AI3636" s="221"/>
      <c r="AJ3636" s="221"/>
      <c r="AK3636" s="221"/>
      <c r="AL3636" s="221"/>
      <c r="AM3636" s="221"/>
      <c r="AN3636" s="221"/>
      <c r="AO3636" s="221"/>
      <c r="AP3636" s="221"/>
      <c r="AQ3636" s="219"/>
      <c r="AR3636" s="219"/>
      <c r="AS3636" s="221"/>
      <c r="AT3636" s="221"/>
      <c r="AU3636" s="221"/>
      <c r="AV3636" s="221"/>
      <c r="AW3636" s="221"/>
      <c r="AX3636" s="221"/>
      <c r="AY3636" s="221"/>
      <c r="AZ3636" s="221"/>
    </row>
    <row r="3637" spans="1:52" x14ac:dyDescent="0.15">
      <c r="A3637" s="278"/>
      <c r="B3637" s="274"/>
      <c r="C3637" s="340"/>
      <c r="D3637" s="340"/>
      <c r="E3637" s="341"/>
      <c r="F3637" s="341"/>
      <c r="G3637" s="341"/>
      <c r="H3637" s="341"/>
      <c r="I3637" s="341"/>
      <c r="J3637" s="341"/>
      <c r="AH3637" s="221"/>
      <c r="AI3637" s="221"/>
      <c r="AJ3637" s="221"/>
      <c r="AK3637" s="221"/>
      <c r="AL3637" s="221"/>
      <c r="AM3637" s="221"/>
      <c r="AN3637" s="221"/>
      <c r="AO3637" s="221"/>
      <c r="AP3637" s="221"/>
      <c r="AQ3637" s="219"/>
      <c r="AR3637" s="219"/>
      <c r="AS3637" s="221"/>
      <c r="AT3637" s="221"/>
      <c r="AU3637" s="221"/>
      <c r="AV3637" s="221"/>
      <c r="AW3637" s="221"/>
      <c r="AX3637" s="221"/>
      <c r="AY3637" s="221"/>
      <c r="AZ3637" s="221"/>
    </row>
    <row r="3638" spans="1:52" x14ac:dyDescent="0.15">
      <c r="A3638" s="278"/>
      <c r="B3638" s="274"/>
      <c r="C3638" s="340"/>
      <c r="D3638" s="340"/>
      <c r="E3638" s="341"/>
      <c r="F3638" s="341"/>
      <c r="G3638" s="341"/>
      <c r="H3638" s="341"/>
      <c r="I3638" s="341"/>
      <c r="J3638" s="341"/>
      <c r="AH3638" s="221"/>
      <c r="AI3638" s="221"/>
      <c r="AJ3638" s="221"/>
      <c r="AK3638" s="221"/>
      <c r="AL3638" s="221"/>
      <c r="AM3638" s="221"/>
      <c r="AN3638" s="221"/>
      <c r="AO3638" s="221"/>
      <c r="AP3638" s="221"/>
      <c r="AQ3638" s="219"/>
      <c r="AR3638" s="219"/>
      <c r="AS3638" s="221"/>
      <c r="AT3638" s="221"/>
      <c r="AU3638" s="221"/>
      <c r="AV3638" s="221"/>
      <c r="AW3638" s="221"/>
      <c r="AX3638" s="221"/>
      <c r="AY3638" s="221"/>
      <c r="AZ3638" s="221"/>
    </row>
    <row r="3639" spans="1:52" x14ac:dyDescent="0.15">
      <c r="A3639" s="278"/>
      <c r="B3639" s="274"/>
      <c r="C3639" s="340"/>
      <c r="D3639" s="340"/>
      <c r="E3639" s="341"/>
      <c r="F3639" s="341"/>
      <c r="G3639" s="341"/>
      <c r="H3639" s="341"/>
      <c r="I3639" s="341"/>
      <c r="J3639" s="341"/>
      <c r="AH3639" s="221"/>
      <c r="AI3639" s="221"/>
      <c r="AJ3639" s="221"/>
      <c r="AK3639" s="221"/>
      <c r="AL3639" s="221"/>
      <c r="AM3639" s="221"/>
      <c r="AN3639" s="221"/>
      <c r="AO3639" s="221"/>
      <c r="AP3639" s="221"/>
      <c r="AQ3639" s="219"/>
      <c r="AR3639" s="219"/>
      <c r="AS3639" s="221"/>
      <c r="AT3639" s="221"/>
      <c r="AU3639" s="221"/>
      <c r="AV3639" s="221"/>
      <c r="AW3639" s="221"/>
      <c r="AX3639" s="221"/>
      <c r="AY3639" s="221"/>
      <c r="AZ3639" s="221"/>
    </row>
    <row r="3640" spans="1:52" x14ac:dyDescent="0.15">
      <c r="A3640" s="278"/>
      <c r="B3640" s="274"/>
      <c r="C3640" s="340"/>
      <c r="D3640" s="340"/>
      <c r="E3640" s="341"/>
      <c r="F3640" s="341"/>
      <c r="G3640" s="341"/>
      <c r="H3640" s="341"/>
      <c r="I3640" s="341"/>
      <c r="J3640" s="341"/>
      <c r="AH3640" s="221"/>
      <c r="AI3640" s="221"/>
      <c r="AJ3640" s="221"/>
      <c r="AK3640" s="221"/>
      <c r="AL3640" s="221"/>
      <c r="AM3640" s="221"/>
      <c r="AN3640" s="221"/>
      <c r="AO3640" s="221"/>
      <c r="AP3640" s="221"/>
      <c r="AQ3640" s="219"/>
      <c r="AR3640" s="219"/>
      <c r="AS3640" s="221"/>
      <c r="AT3640" s="221"/>
      <c r="AU3640" s="221"/>
      <c r="AV3640" s="221"/>
      <c r="AW3640" s="221"/>
      <c r="AX3640" s="221"/>
      <c r="AY3640" s="221"/>
      <c r="AZ3640" s="221"/>
    </row>
    <row r="3641" spans="1:52" x14ac:dyDescent="0.15">
      <c r="A3641" s="278"/>
      <c r="B3641" s="274"/>
      <c r="C3641" s="340"/>
      <c r="D3641" s="340"/>
      <c r="E3641" s="341"/>
      <c r="F3641" s="341"/>
      <c r="G3641" s="341"/>
      <c r="H3641" s="341"/>
      <c r="I3641" s="341"/>
      <c r="J3641" s="341"/>
      <c r="AH3641" s="221"/>
      <c r="AI3641" s="221"/>
      <c r="AJ3641" s="221"/>
      <c r="AK3641" s="221"/>
      <c r="AL3641" s="221"/>
      <c r="AM3641" s="221"/>
      <c r="AN3641" s="221"/>
      <c r="AO3641" s="221"/>
      <c r="AP3641" s="221"/>
      <c r="AQ3641" s="219"/>
      <c r="AR3641" s="219"/>
      <c r="AS3641" s="221"/>
      <c r="AT3641" s="221"/>
      <c r="AU3641" s="221"/>
      <c r="AV3641" s="221"/>
      <c r="AW3641" s="221"/>
      <c r="AX3641" s="221"/>
      <c r="AY3641" s="221"/>
      <c r="AZ3641" s="221"/>
    </row>
    <row r="3642" spans="1:52" x14ac:dyDescent="0.15">
      <c r="A3642" s="278"/>
      <c r="B3642" s="274"/>
      <c r="C3642" s="340"/>
      <c r="D3642" s="340"/>
      <c r="E3642" s="341"/>
      <c r="F3642" s="341"/>
      <c r="G3642" s="341"/>
      <c r="H3642" s="341"/>
      <c r="I3642" s="341"/>
      <c r="J3642" s="341"/>
      <c r="AH3642" s="221"/>
      <c r="AI3642" s="221"/>
      <c r="AJ3642" s="221"/>
      <c r="AK3642" s="221"/>
      <c r="AL3642" s="221"/>
      <c r="AM3642" s="221"/>
      <c r="AN3642" s="221"/>
      <c r="AO3642" s="221"/>
      <c r="AP3642" s="221"/>
      <c r="AQ3642" s="219"/>
      <c r="AR3642" s="219"/>
      <c r="AS3642" s="221"/>
      <c r="AT3642" s="221"/>
      <c r="AU3642" s="221"/>
      <c r="AV3642" s="221"/>
      <c r="AW3642" s="221"/>
      <c r="AX3642" s="221"/>
      <c r="AY3642" s="221"/>
      <c r="AZ3642" s="221"/>
    </row>
    <row r="3643" spans="1:52" x14ac:dyDescent="0.15">
      <c r="A3643" s="278"/>
      <c r="B3643" s="274"/>
      <c r="C3643" s="340"/>
      <c r="D3643" s="340"/>
      <c r="E3643" s="341"/>
      <c r="F3643" s="341"/>
      <c r="G3643" s="341"/>
      <c r="H3643" s="341"/>
      <c r="I3643" s="341"/>
      <c r="J3643" s="341"/>
      <c r="AH3643" s="221"/>
      <c r="AI3643" s="221"/>
      <c r="AJ3643" s="221"/>
      <c r="AK3643" s="221"/>
      <c r="AL3643" s="221"/>
      <c r="AM3643" s="221"/>
      <c r="AN3643" s="221"/>
      <c r="AO3643" s="221"/>
      <c r="AP3643" s="221"/>
      <c r="AQ3643" s="219"/>
      <c r="AR3643" s="219"/>
      <c r="AS3643" s="221"/>
      <c r="AT3643" s="221"/>
      <c r="AU3643" s="221"/>
      <c r="AV3643" s="221"/>
      <c r="AW3643" s="221"/>
      <c r="AX3643" s="221"/>
      <c r="AY3643" s="221"/>
      <c r="AZ3643" s="221"/>
    </row>
    <row r="3644" spans="1:52" x14ac:dyDescent="0.15">
      <c r="A3644" s="278"/>
      <c r="B3644" s="274"/>
      <c r="C3644" s="340"/>
      <c r="D3644" s="340"/>
      <c r="E3644" s="341"/>
      <c r="F3644" s="341"/>
      <c r="G3644" s="341"/>
      <c r="H3644" s="341"/>
      <c r="I3644" s="341"/>
      <c r="J3644" s="341"/>
      <c r="AH3644" s="221"/>
      <c r="AI3644" s="221"/>
      <c r="AJ3644" s="221"/>
      <c r="AK3644" s="221"/>
      <c r="AL3644" s="221"/>
      <c r="AM3644" s="221"/>
      <c r="AN3644" s="221"/>
      <c r="AO3644" s="221"/>
      <c r="AP3644" s="221"/>
      <c r="AQ3644" s="219"/>
      <c r="AR3644" s="219"/>
      <c r="AS3644" s="221"/>
      <c r="AT3644" s="221"/>
      <c r="AU3644" s="221"/>
      <c r="AV3644" s="221"/>
      <c r="AW3644" s="221"/>
      <c r="AX3644" s="221"/>
      <c r="AY3644" s="221"/>
      <c r="AZ3644" s="221"/>
    </row>
    <row r="3645" spans="1:52" x14ac:dyDescent="0.15">
      <c r="A3645" s="278"/>
      <c r="B3645" s="274"/>
      <c r="C3645" s="340"/>
      <c r="D3645" s="340"/>
      <c r="E3645" s="341"/>
      <c r="F3645" s="341"/>
      <c r="G3645" s="341"/>
      <c r="H3645" s="341"/>
      <c r="I3645" s="341"/>
      <c r="J3645" s="341"/>
      <c r="AH3645" s="221"/>
      <c r="AI3645" s="221"/>
      <c r="AJ3645" s="221"/>
      <c r="AK3645" s="221"/>
      <c r="AL3645" s="221"/>
      <c r="AM3645" s="221"/>
      <c r="AN3645" s="221"/>
      <c r="AO3645" s="221"/>
      <c r="AP3645" s="221"/>
      <c r="AQ3645" s="219"/>
      <c r="AR3645" s="219"/>
      <c r="AS3645" s="221"/>
      <c r="AT3645" s="221"/>
      <c r="AU3645" s="221"/>
      <c r="AV3645" s="221"/>
      <c r="AW3645" s="221"/>
      <c r="AX3645" s="221"/>
      <c r="AY3645" s="221"/>
      <c r="AZ3645" s="221"/>
    </row>
    <row r="3646" spans="1:52" x14ac:dyDescent="0.15">
      <c r="A3646" s="278"/>
      <c r="B3646" s="274"/>
      <c r="C3646" s="340"/>
      <c r="D3646" s="340"/>
      <c r="E3646" s="341"/>
      <c r="F3646" s="341"/>
      <c r="G3646" s="341"/>
      <c r="H3646" s="341"/>
      <c r="I3646" s="341"/>
      <c r="J3646" s="341"/>
      <c r="AH3646" s="221"/>
      <c r="AI3646" s="221"/>
      <c r="AJ3646" s="221"/>
      <c r="AK3646" s="221"/>
      <c r="AL3646" s="221"/>
      <c r="AM3646" s="221"/>
      <c r="AN3646" s="221"/>
      <c r="AO3646" s="221"/>
      <c r="AP3646" s="221"/>
      <c r="AQ3646" s="219"/>
      <c r="AR3646" s="219"/>
      <c r="AS3646" s="221"/>
      <c r="AT3646" s="221"/>
      <c r="AU3646" s="221"/>
      <c r="AV3646" s="221"/>
      <c r="AW3646" s="221"/>
      <c r="AX3646" s="221"/>
      <c r="AY3646" s="221"/>
      <c r="AZ3646" s="221"/>
    </row>
    <row r="3647" spans="1:52" x14ac:dyDescent="0.15">
      <c r="A3647" s="278"/>
      <c r="B3647" s="274"/>
      <c r="C3647" s="340"/>
      <c r="D3647" s="340"/>
      <c r="E3647" s="341"/>
      <c r="F3647" s="341"/>
      <c r="G3647" s="341"/>
      <c r="H3647" s="341"/>
      <c r="I3647" s="341"/>
      <c r="J3647" s="341"/>
      <c r="AH3647" s="221"/>
      <c r="AI3647" s="221"/>
      <c r="AJ3647" s="221"/>
      <c r="AK3647" s="221"/>
      <c r="AL3647" s="221"/>
      <c r="AM3647" s="221"/>
      <c r="AN3647" s="221"/>
      <c r="AO3647" s="221"/>
      <c r="AP3647" s="221"/>
      <c r="AQ3647" s="219"/>
      <c r="AR3647" s="219"/>
      <c r="AS3647" s="221"/>
      <c r="AT3647" s="221"/>
      <c r="AU3647" s="221"/>
      <c r="AV3647" s="221"/>
      <c r="AW3647" s="221"/>
      <c r="AX3647" s="221"/>
      <c r="AY3647" s="221"/>
      <c r="AZ3647" s="221"/>
    </row>
    <row r="3648" spans="1:52" x14ac:dyDescent="0.15">
      <c r="A3648" s="278"/>
      <c r="B3648" s="274"/>
      <c r="C3648" s="340"/>
      <c r="D3648" s="340"/>
      <c r="E3648" s="341"/>
      <c r="F3648" s="341"/>
      <c r="G3648" s="341"/>
      <c r="H3648" s="341"/>
      <c r="I3648" s="341"/>
      <c r="J3648" s="341"/>
      <c r="AH3648" s="221"/>
      <c r="AI3648" s="221"/>
      <c r="AJ3648" s="221"/>
      <c r="AK3648" s="221"/>
      <c r="AL3648" s="221"/>
      <c r="AM3648" s="221"/>
      <c r="AN3648" s="221"/>
      <c r="AO3648" s="221"/>
      <c r="AP3648" s="221"/>
      <c r="AQ3648" s="219"/>
      <c r="AR3648" s="219"/>
      <c r="AS3648" s="221"/>
      <c r="AT3648" s="221"/>
      <c r="AU3648" s="221"/>
      <c r="AV3648" s="221"/>
      <c r="AW3648" s="221"/>
      <c r="AX3648" s="221"/>
      <c r="AY3648" s="221"/>
      <c r="AZ3648" s="221"/>
    </row>
    <row r="3649" spans="1:52" x14ac:dyDescent="0.15">
      <c r="A3649" s="278"/>
      <c r="B3649" s="274"/>
      <c r="C3649" s="340"/>
      <c r="D3649" s="340"/>
      <c r="E3649" s="341"/>
      <c r="F3649" s="341"/>
      <c r="G3649" s="341"/>
      <c r="H3649" s="341"/>
      <c r="I3649" s="341"/>
      <c r="J3649" s="341"/>
      <c r="AH3649" s="221"/>
      <c r="AI3649" s="221"/>
      <c r="AJ3649" s="221"/>
      <c r="AK3649" s="221"/>
      <c r="AL3649" s="221"/>
      <c r="AM3649" s="221"/>
      <c r="AN3649" s="221"/>
      <c r="AO3649" s="221"/>
      <c r="AP3649" s="221"/>
      <c r="AQ3649" s="219"/>
      <c r="AR3649" s="219"/>
      <c r="AS3649" s="221"/>
      <c r="AT3649" s="221"/>
      <c r="AU3649" s="221"/>
      <c r="AV3649" s="221"/>
      <c r="AW3649" s="221"/>
      <c r="AX3649" s="221"/>
      <c r="AY3649" s="221"/>
      <c r="AZ3649" s="221"/>
    </row>
    <row r="3650" spans="1:52" x14ac:dyDescent="0.15">
      <c r="A3650" s="278"/>
      <c r="B3650" s="274"/>
      <c r="C3650" s="340"/>
      <c r="D3650" s="340"/>
      <c r="E3650" s="341"/>
      <c r="F3650" s="341"/>
      <c r="G3650" s="341"/>
      <c r="H3650" s="341"/>
      <c r="I3650" s="341"/>
      <c r="J3650" s="341"/>
      <c r="AH3650" s="221"/>
      <c r="AI3650" s="221"/>
      <c r="AJ3650" s="221"/>
      <c r="AK3650" s="221"/>
      <c r="AL3650" s="221"/>
      <c r="AM3650" s="221"/>
      <c r="AN3650" s="221"/>
      <c r="AO3650" s="221"/>
      <c r="AP3650" s="221"/>
      <c r="AQ3650" s="219"/>
      <c r="AR3650" s="219"/>
      <c r="AS3650" s="221"/>
      <c r="AT3650" s="221"/>
      <c r="AU3650" s="221"/>
      <c r="AV3650" s="221"/>
      <c r="AW3650" s="221"/>
      <c r="AX3650" s="221"/>
      <c r="AY3650" s="221"/>
      <c r="AZ3650" s="221"/>
    </row>
    <row r="3651" spans="1:52" x14ac:dyDescent="0.15">
      <c r="A3651" s="278"/>
      <c r="B3651" s="274"/>
      <c r="C3651" s="340"/>
      <c r="D3651" s="340"/>
      <c r="E3651" s="341"/>
      <c r="F3651" s="341"/>
      <c r="G3651" s="341"/>
      <c r="H3651" s="341"/>
      <c r="I3651" s="341"/>
      <c r="J3651" s="341"/>
      <c r="AH3651" s="221"/>
      <c r="AI3651" s="221"/>
      <c r="AJ3651" s="221"/>
      <c r="AK3651" s="221"/>
      <c r="AL3651" s="221"/>
      <c r="AM3651" s="221"/>
      <c r="AN3651" s="221"/>
      <c r="AO3651" s="221"/>
      <c r="AP3651" s="221"/>
      <c r="AQ3651" s="219"/>
      <c r="AR3651" s="219"/>
      <c r="AS3651" s="221"/>
      <c r="AT3651" s="221"/>
      <c r="AU3651" s="221"/>
      <c r="AV3651" s="221"/>
      <c r="AW3651" s="221"/>
      <c r="AX3651" s="221"/>
      <c r="AY3651" s="221"/>
      <c r="AZ3651" s="221"/>
    </row>
    <row r="3652" spans="1:52" x14ac:dyDescent="0.15">
      <c r="A3652" s="278"/>
      <c r="B3652" s="274"/>
      <c r="C3652" s="340"/>
      <c r="D3652" s="340"/>
      <c r="E3652" s="341"/>
      <c r="F3652" s="341"/>
      <c r="G3652" s="341"/>
      <c r="H3652" s="341"/>
      <c r="I3652" s="341"/>
      <c r="J3652" s="341"/>
      <c r="AH3652" s="221"/>
      <c r="AI3652" s="221"/>
      <c r="AJ3652" s="221"/>
      <c r="AK3652" s="221"/>
      <c r="AL3652" s="221"/>
      <c r="AM3652" s="221"/>
      <c r="AN3652" s="221"/>
      <c r="AO3652" s="221"/>
      <c r="AP3652" s="221"/>
      <c r="AQ3652" s="219"/>
      <c r="AR3652" s="219"/>
      <c r="AS3652" s="221"/>
      <c r="AT3652" s="221"/>
      <c r="AU3652" s="221"/>
      <c r="AV3652" s="221"/>
      <c r="AW3652" s="221"/>
      <c r="AX3652" s="221"/>
      <c r="AY3652" s="221"/>
      <c r="AZ3652" s="221"/>
    </row>
    <row r="3653" spans="1:52" x14ac:dyDescent="0.15">
      <c r="A3653" s="278"/>
      <c r="B3653" s="274"/>
      <c r="C3653" s="340"/>
      <c r="D3653" s="340"/>
      <c r="E3653" s="341"/>
      <c r="F3653" s="341"/>
      <c r="G3653" s="341"/>
      <c r="H3653" s="341"/>
      <c r="I3653" s="341"/>
      <c r="J3653" s="341"/>
      <c r="AH3653" s="221"/>
      <c r="AI3653" s="221"/>
      <c r="AJ3653" s="221"/>
      <c r="AK3653" s="221"/>
      <c r="AL3653" s="221"/>
      <c r="AM3653" s="221"/>
      <c r="AN3653" s="221"/>
      <c r="AO3653" s="221"/>
      <c r="AP3653" s="221"/>
      <c r="AQ3653" s="219"/>
      <c r="AR3653" s="219"/>
      <c r="AS3653" s="221"/>
      <c r="AT3653" s="221"/>
      <c r="AU3653" s="221"/>
      <c r="AV3653" s="221"/>
      <c r="AW3653" s="221"/>
      <c r="AX3653" s="221"/>
      <c r="AY3653" s="221"/>
      <c r="AZ3653" s="221"/>
    </row>
    <row r="3654" spans="1:52" x14ac:dyDescent="0.15">
      <c r="A3654" s="278"/>
      <c r="B3654" s="274"/>
      <c r="C3654" s="340"/>
      <c r="D3654" s="340"/>
      <c r="E3654" s="341"/>
      <c r="F3654" s="341"/>
      <c r="G3654" s="341"/>
      <c r="H3654" s="341"/>
      <c r="I3654" s="341"/>
      <c r="J3654" s="341"/>
      <c r="AH3654" s="221"/>
      <c r="AI3654" s="221"/>
      <c r="AJ3654" s="221"/>
      <c r="AK3654" s="221"/>
      <c r="AL3654" s="221"/>
      <c r="AM3654" s="221"/>
      <c r="AN3654" s="221"/>
      <c r="AO3654" s="221"/>
      <c r="AP3654" s="221"/>
      <c r="AQ3654" s="219"/>
      <c r="AR3654" s="219"/>
      <c r="AS3654" s="221"/>
      <c r="AT3654" s="221"/>
      <c r="AU3654" s="221"/>
      <c r="AV3654" s="221"/>
      <c r="AW3654" s="221"/>
      <c r="AX3654" s="221"/>
      <c r="AY3654" s="221"/>
      <c r="AZ3654" s="221"/>
    </row>
    <row r="3655" spans="1:52" x14ac:dyDescent="0.15">
      <c r="A3655" s="278"/>
      <c r="B3655" s="274"/>
      <c r="C3655" s="340"/>
      <c r="D3655" s="340"/>
      <c r="E3655" s="341"/>
      <c r="F3655" s="341"/>
      <c r="G3655" s="341"/>
      <c r="H3655" s="341"/>
      <c r="I3655" s="341"/>
      <c r="J3655" s="341"/>
      <c r="AH3655" s="221"/>
      <c r="AI3655" s="221"/>
      <c r="AJ3655" s="221"/>
      <c r="AK3655" s="221"/>
      <c r="AL3655" s="221"/>
      <c r="AM3655" s="221"/>
      <c r="AN3655" s="221"/>
      <c r="AO3655" s="221"/>
      <c r="AP3655" s="221"/>
      <c r="AQ3655" s="219"/>
      <c r="AR3655" s="219"/>
      <c r="AS3655" s="221"/>
      <c r="AT3655" s="221"/>
      <c r="AU3655" s="221"/>
      <c r="AV3655" s="221"/>
      <c r="AW3655" s="221"/>
      <c r="AX3655" s="221"/>
      <c r="AY3655" s="221"/>
      <c r="AZ3655" s="221"/>
    </row>
    <row r="3656" spans="1:52" x14ac:dyDescent="0.15">
      <c r="A3656" s="278"/>
      <c r="B3656" s="274"/>
      <c r="C3656" s="340"/>
      <c r="D3656" s="340"/>
      <c r="E3656" s="341"/>
      <c r="F3656" s="341"/>
      <c r="G3656" s="341"/>
      <c r="H3656" s="341"/>
      <c r="I3656" s="341"/>
      <c r="J3656" s="341"/>
      <c r="AH3656" s="221"/>
      <c r="AI3656" s="221"/>
      <c r="AJ3656" s="221"/>
      <c r="AK3656" s="221"/>
      <c r="AL3656" s="221"/>
      <c r="AM3656" s="221"/>
      <c r="AN3656" s="221"/>
      <c r="AO3656" s="221"/>
      <c r="AP3656" s="221"/>
      <c r="AQ3656" s="219"/>
      <c r="AR3656" s="219"/>
      <c r="AS3656" s="221"/>
      <c r="AT3656" s="221"/>
      <c r="AU3656" s="221"/>
      <c r="AV3656" s="221"/>
      <c r="AW3656" s="221"/>
      <c r="AX3656" s="221"/>
      <c r="AY3656" s="221"/>
      <c r="AZ3656" s="221"/>
    </row>
    <row r="3657" spans="1:52" x14ac:dyDescent="0.15">
      <c r="A3657" s="278"/>
      <c r="B3657" s="274"/>
      <c r="C3657" s="340"/>
      <c r="D3657" s="340"/>
      <c r="E3657" s="341"/>
      <c r="F3657" s="341"/>
      <c r="G3657" s="341"/>
      <c r="H3657" s="341"/>
      <c r="I3657" s="341"/>
      <c r="J3657" s="341"/>
      <c r="AH3657" s="221"/>
      <c r="AI3657" s="221"/>
      <c r="AJ3657" s="221"/>
      <c r="AK3657" s="221"/>
      <c r="AL3657" s="221"/>
      <c r="AM3657" s="221"/>
      <c r="AN3657" s="221"/>
      <c r="AO3657" s="221"/>
      <c r="AP3657" s="221"/>
      <c r="AQ3657" s="219"/>
      <c r="AR3657" s="219"/>
      <c r="AS3657" s="221"/>
      <c r="AT3657" s="221"/>
      <c r="AU3657" s="221"/>
      <c r="AV3657" s="221"/>
      <c r="AW3657" s="221"/>
      <c r="AX3657" s="221"/>
      <c r="AY3657" s="221"/>
      <c r="AZ3657" s="221"/>
    </row>
    <row r="3658" spans="1:52" x14ac:dyDescent="0.15">
      <c r="A3658" s="278"/>
      <c r="B3658" s="274"/>
      <c r="C3658" s="340"/>
      <c r="D3658" s="340"/>
      <c r="E3658" s="341"/>
      <c r="F3658" s="341"/>
      <c r="G3658" s="341"/>
      <c r="H3658" s="341"/>
      <c r="I3658" s="341"/>
      <c r="J3658" s="341"/>
      <c r="AH3658" s="221"/>
      <c r="AI3658" s="221"/>
      <c r="AJ3658" s="221"/>
      <c r="AK3658" s="221"/>
      <c r="AL3658" s="221"/>
      <c r="AM3658" s="221"/>
      <c r="AN3658" s="221"/>
      <c r="AO3658" s="221"/>
      <c r="AP3658" s="221"/>
      <c r="AQ3658" s="219"/>
      <c r="AR3658" s="219"/>
      <c r="AS3658" s="221"/>
      <c r="AT3658" s="221"/>
      <c r="AU3658" s="221"/>
      <c r="AV3658" s="221"/>
      <c r="AW3658" s="221"/>
      <c r="AX3658" s="221"/>
      <c r="AY3658" s="221"/>
      <c r="AZ3658" s="221"/>
    </row>
    <row r="3659" spans="1:52" x14ac:dyDescent="0.15">
      <c r="A3659" s="278"/>
      <c r="B3659" s="274"/>
      <c r="C3659" s="340"/>
      <c r="D3659" s="340"/>
      <c r="E3659" s="341"/>
      <c r="F3659" s="341"/>
      <c r="G3659" s="341"/>
      <c r="H3659" s="341"/>
      <c r="I3659" s="341"/>
      <c r="J3659" s="341"/>
      <c r="AH3659" s="221"/>
      <c r="AI3659" s="221"/>
      <c r="AJ3659" s="221"/>
      <c r="AK3659" s="221"/>
      <c r="AL3659" s="221"/>
      <c r="AM3659" s="221"/>
      <c r="AN3659" s="221"/>
      <c r="AO3659" s="221"/>
      <c r="AP3659" s="221"/>
      <c r="AQ3659" s="219"/>
      <c r="AR3659" s="219"/>
      <c r="AS3659" s="221"/>
      <c r="AT3659" s="221"/>
      <c r="AU3659" s="221"/>
      <c r="AV3659" s="221"/>
      <c r="AW3659" s="221"/>
      <c r="AX3659" s="221"/>
      <c r="AY3659" s="221"/>
      <c r="AZ3659" s="221"/>
    </row>
    <row r="3660" spans="1:52" x14ac:dyDescent="0.15">
      <c r="A3660" s="278"/>
      <c r="B3660" s="274"/>
      <c r="C3660" s="340"/>
      <c r="D3660" s="340"/>
      <c r="E3660" s="341"/>
      <c r="F3660" s="341"/>
      <c r="G3660" s="341"/>
      <c r="H3660" s="341"/>
      <c r="I3660" s="341"/>
      <c r="J3660" s="341"/>
      <c r="AH3660" s="221"/>
      <c r="AI3660" s="221"/>
      <c r="AJ3660" s="221"/>
      <c r="AK3660" s="221"/>
      <c r="AL3660" s="221"/>
      <c r="AM3660" s="221"/>
      <c r="AN3660" s="221"/>
      <c r="AO3660" s="221"/>
      <c r="AP3660" s="221"/>
      <c r="AQ3660" s="219"/>
      <c r="AR3660" s="219"/>
      <c r="AS3660" s="221"/>
      <c r="AT3660" s="221"/>
      <c r="AU3660" s="221"/>
      <c r="AV3660" s="221"/>
      <c r="AW3660" s="221"/>
      <c r="AX3660" s="221"/>
      <c r="AY3660" s="221"/>
      <c r="AZ3660" s="221"/>
    </row>
    <row r="3661" spans="1:52" x14ac:dyDescent="0.15">
      <c r="A3661" s="278"/>
      <c r="B3661" s="274"/>
      <c r="C3661" s="340"/>
      <c r="D3661" s="340"/>
      <c r="E3661" s="341"/>
      <c r="F3661" s="341"/>
      <c r="G3661" s="341"/>
      <c r="H3661" s="341"/>
      <c r="I3661" s="341"/>
      <c r="J3661" s="341"/>
      <c r="AH3661" s="221"/>
      <c r="AI3661" s="221"/>
      <c r="AJ3661" s="221"/>
      <c r="AK3661" s="221"/>
      <c r="AL3661" s="221"/>
      <c r="AM3661" s="221"/>
      <c r="AN3661" s="221"/>
      <c r="AO3661" s="221"/>
      <c r="AP3661" s="221"/>
      <c r="AQ3661" s="219"/>
      <c r="AR3661" s="219"/>
      <c r="AS3661" s="221"/>
      <c r="AT3661" s="221"/>
      <c r="AU3661" s="221"/>
      <c r="AV3661" s="221"/>
      <c r="AW3661" s="221"/>
      <c r="AX3661" s="221"/>
      <c r="AY3661" s="221"/>
      <c r="AZ3661" s="221"/>
    </row>
    <row r="3662" spans="1:52" x14ac:dyDescent="0.15">
      <c r="A3662" s="278"/>
      <c r="B3662" s="274"/>
      <c r="C3662" s="340"/>
      <c r="D3662" s="340"/>
      <c r="E3662" s="341"/>
      <c r="F3662" s="341"/>
      <c r="G3662" s="341"/>
      <c r="H3662" s="341"/>
      <c r="I3662" s="341"/>
      <c r="J3662" s="341"/>
      <c r="AH3662" s="221"/>
      <c r="AI3662" s="221"/>
      <c r="AJ3662" s="221"/>
      <c r="AK3662" s="221"/>
      <c r="AL3662" s="221"/>
      <c r="AM3662" s="221"/>
      <c r="AN3662" s="221"/>
      <c r="AO3662" s="221"/>
      <c r="AP3662" s="221"/>
      <c r="AQ3662" s="219"/>
      <c r="AR3662" s="219"/>
      <c r="AS3662" s="221"/>
      <c r="AT3662" s="221"/>
      <c r="AU3662" s="221"/>
      <c r="AV3662" s="221"/>
      <c r="AW3662" s="221"/>
      <c r="AX3662" s="221"/>
      <c r="AY3662" s="221"/>
      <c r="AZ3662" s="221"/>
    </row>
    <row r="3663" spans="1:52" x14ac:dyDescent="0.15">
      <c r="A3663" s="278"/>
      <c r="B3663" s="274"/>
      <c r="C3663" s="340"/>
      <c r="D3663" s="340"/>
      <c r="E3663" s="341"/>
      <c r="F3663" s="341"/>
      <c r="G3663" s="341"/>
      <c r="H3663" s="341"/>
      <c r="I3663" s="341"/>
      <c r="J3663" s="341"/>
      <c r="AH3663" s="221"/>
      <c r="AI3663" s="221"/>
      <c r="AJ3663" s="221"/>
      <c r="AK3663" s="221"/>
      <c r="AL3663" s="221"/>
      <c r="AM3663" s="221"/>
      <c r="AN3663" s="221"/>
      <c r="AO3663" s="221"/>
      <c r="AP3663" s="221"/>
      <c r="AQ3663" s="219"/>
      <c r="AR3663" s="219"/>
      <c r="AS3663" s="221"/>
      <c r="AT3663" s="221"/>
      <c r="AU3663" s="221"/>
      <c r="AV3663" s="221"/>
      <c r="AW3663" s="221"/>
      <c r="AX3663" s="221"/>
      <c r="AY3663" s="221"/>
      <c r="AZ3663" s="221"/>
    </row>
    <row r="3664" spans="1:52" x14ac:dyDescent="0.15">
      <c r="A3664" s="278"/>
      <c r="B3664" s="274"/>
      <c r="C3664" s="340"/>
      <c r="D3664" s="340"/>
      <c r="E3664" s="341"/>
      <c r="F3664" s="341"/>
      <c r="G3664" s="341"/>
      <c r="H3664" s="341"/>
      <c r="I3664" s="341"/>
      <c r="J3664" s="341"/>
      <c r="AH3664" s="221"/>
      <c r="AI3664" s="221"/>
      <c r="AJ3664" s="221"/>
      <c r="AK3664" s="221"/>
      <c r="AL3664" s="221"/>
      <c r="AM3664" s="221"/>
      <c r="AN3664" s="221"/>
      <c r="AO3664" s="221"/>
      <c r="AP3664" s="221"/>
      <c r="AQ3664" s="219"/>
      <c r="AR3664" s="219"/>
      <c r="AS3664" s="221"/>
      <c r="AT3664" s="221"/>
      <c r="AU3664" s="221"/>
      <c r="AV3664" s="221"/>
      <c r="AW3664" s="221"/>
      <c r="AX3664" s="221"/>
      <c r="AY3664" s="221"/>
      <c r="AZ3664" s="221"/>
    </row>
    <row r="3665" spans="1:52" x14ac:dyDescent="0.15">
      <c r="A3665" s="278"/>
      <c r="B3665" s="274"/>
      <c r="C3665" s="340"/>
      <c r="D3665" s="340"/>
      <c r="E3665" s="341"/>
      <c r="F3665" s="341"/>
      <c r="G3665" s="341"/>
      <c r="H3665" s="341"/>
      <c r="I3665" s="341"/>
      <c r="J3665" s="341"/>
      <c r="AH3665" s="221"/>
      <c r="AI3665" s="221"/>
      <c r="AJ3665" s="221"/>
      <c r="AK3665" s="221"/>
      <c r="AL3665" s="221"/>
      <c r="AM3665" s="221"/>
      <c r="AN3665" s="221"/>
      <c r="AO3665" s="221"/>
      <c r="AP3665" s="221"/>
      <c r="AQ3665" s="219"/>
      <c r="AR3665" s="219"/>
      <c r="AS3665" s="221"/>
      <c r="AT3665" s="221"/>
      <c r="AU3665" s="221"/>
      <c r="AV3665" s="221"/>
      <c r="AW3665" s="221"/>
      <c r="AX3665" s="221"/>
      <c r="AY3665" s="221"/>
      <c r="AZ3665" s="221"/>
    </row>
    <row r="3666" spans="1:52" x14ac:dyDescent="0.15">
      <c r="A3666" s="278"/>
      <c r="B3666" s="274"/>
      <c r="C3666" s="340"/>
      <c r="D3666" s="340"/>
      <c r="E3666" s="341"/>
      <c r="F3666" s="341"/>
      <c r="G3666" s="341"/>
      <c r="H3666" s="341"/>
      <c r="I3666" s="341"/>
      <c r="J3666" s="341"/>
      <c r="AH3666" s="221"/>
      <c r="AI3666" s="221"/>
      <c r="AJ3666" s="221"/>
      <c r="AK3666" s="221"/>
      <c r="AL3666" s="221"/>
      <c r="AM3666" s="221"/>
      <c r="AN3666" s="221"/>
      <c r="AO3666" s="221"/>
      <c r="AP3666" s="221"/>
      <c r="AQ3666" s="219"/>
      <c r="AR3666" s="219"/>
      <c r="AS3666" s="221"/>
      <c r="AT3666" s="221"/>
      <c r="AU3666" s="221"/>
      <c r="AV3666" s="221"/>
      <c r="AW3666" s="221"/>
      <c r="AX3666" s="221"/>
      <c r="AY3666" s="221"/>
      <c r="AZ3666" s="221"/>
    </row>
    <row r="3667" spans="1:52" x14ac:dyDescent="0.15">
      <c r="A3667" s="278"/>
      <c r="B3667" s="274"/>
      <c r="C3667" s="340"/>
      <c r="D3667" s="340"/>
      <c r="E3667" s="341"/>
      <c r="F3667" s="341"/>
      <c r="G3667" s="341"/>
      <c r="H3667" s="341"/>
      <c r="I3667" s="341"/>
      <c r="J3667" s="341"/>
      <c r="AH3667" s="221"/>
      <c r="AI3667" s="221"/>
      <c r="AJ3667" s="221"/>
      <c r="AK3667" s="221"/>
      <c r="AL3667" s="221"/>
      <c r="AM3667" s="221"/>
      <c r="AN3667" s="221"/>
      <c r="AO3667" s="221"/>
      <c r="AP3667" s="221"/>
      <c r="AQ3667" s="219"/>
      <c r="AR3667" s="219"/>
      <c r="AS3667" s="221"/>
      <c r="AT3667" s="221"/>
      <c r="AU3667" s="221"/>
      <c r="AV3667" s="221"/>
      <c r="AW3667" s="221"/>
      <c r="AX3667" s="221"/>
      <c r="AY3667" s="221"/>
      <c r="AZ3667" s="221"/>
    </row>
    <row r="3668" spans="1:52" x14ac:dyDescent="0.15">
      <c r="A3668" s="278"/>
      <c r="B3668" s="274"/>
      <c r="C3668" s="340"/>
      <c r="D3668" s="340"/>
      <c r="E3668" s="341"/>
      <c r="F3668" s="341"/>
      <c r="G3668" s="341"/>
      <c r="H3668" s="341"/>
      <c r="I3668" s="341"/>
      <c r="J3668" s="341"/>
      <c r="AH3668" s="221"/>
      <c r="AI3668" s="221"/>
      <c r="AJ3668" s="221"/>
      <c r="AK3668" s="221"/>
      <c r="AL3668" s="221"/>
      <c r="AM3668" s="221"/>
      <c r="AN3668" s="221"/>
      <c r="AO3668" s="221"/>
      <c r="AP3668" s="221"/>
      <c r="AQ3668" s="219"/>
      <c r="AR3668" s="219"/>
      <c r="AS3668" s="221"/>
      <c r="AT3668" s="221"/>
      <c r="AU3668" s="221"/>
      <c r="AV3668" s="221"/>
      <c r="AW3668" s="221"/>
      <c r="AX3668" s="221"/>
      <c r="AY3668" s="221"/>
      <c r="AZ3668" s="221"/>
    </row>
    <row r="3669" spans="1:52" x14ac:dyDescent="0.15">
      <c r="A3669" s="278"/>
      <c r="B3669" s="274"/>
      <c r="C3669" s="340"/>
      <c r="D3669" s="340"/>
      <c r="E3669" s="341"/>
      <c r="F3669" s="341"/>
      <c r="G3669" s="341"/>
      <c r="H3669" s="341"/>
      <c r="I3669" s="341"/>
      <c r="J3669" s="341"/>
      <c r="AH3669" s="221"/>
      <c r="AI3669" s="221"/>
      <c r="AJ3669" s="221"/>
      <c r="AK3669" s="221"/>
      <c r="AL3669" s="221"/>
      <c r="AM3669" s="221"/>
      <c r="AN3669" s="221"/>
      <c r="AO3669" s="221"/>
      <c r="AP3669" s="221"/>
      <c r="AQ3669" s="219"/>
      <c r="AR3669" s="219"/>
      <c r="AS3669" s="221"/>
      <c r="AT3669" s="221"/>
      <c r="AU3669" s="221"/>
      <c r="AV3669" s="221"/>
      <c r="AW3669" s="221"/>
      <c r="AX3669" s="221"/>
      <c r="AY3669" s="221"/>
      <c r="AZ3669" s="221"/>
    </row>
    <row r="3670" spans="1:52" x14ac:dyDescent="0.15">
      <c r="A3670" s="278"/>
      <c r="B3670" s="274"/>
      <c r="C3670" s="340"/>
      <c r="D3670" s="340"/>
      <c r="E3670" s="341"/>
      <c r="F3670" s="341"/>
      <c r="G3670" s="341"/>
      <c r="H3670" s="341"/>
      <c r="I3670" s="341"/>
      <c r="J3670" s="341"/>
      <c r="AH3670" s="221"/>
      <c r="AI3670" s="221"/>
      <c r="AJ3670" s="221"/>
      <c r="AK3670" s="221"/>
      <c r="AL3670" s="221"/>
      <c r="AM3670" s="221"/>
      <c r="AN3670" s="221"/>
      <c r="AO3670" s="221"/>
      <c r="AP3670" s="221"/>
      <c r="AQ3670" s="219"/>
      <c r="AR3670" s="219"/>
      <c r="AS3670" s="221"/>
      <c r="AT3670" s="221"/>
      <c r="AU3670" s="221"/>
      <c r="AV3670" s="221"/>
      <c r="AW3670" s="221"/>
      <c r="AX3670" s="221"/>
      <c r="AY3670" s="221"/>
      <c r="AZ3670" s="221"/>
    </row>
    <row r="3671" spans="1:52" x14ac:dyDescent="0.15">
      <c r="A3671" s="278"/>
      <c r="B3671" s="274"/>
      <c r="C3671" s="340"/>
      <c r="D3671" s="340"/>
      <c r="E3671" s="341"/>
      <c r="F3671" s="341"/>
      <c r="G3671" s="341"/>
      <c r="H3671" s="341"/>
      <c r="I3671" s="341"/>
      <c r="J3671" s="341"/>
      <c r="AH3671" s="221"/>
      <c r="AI3671" s="221"/>
      <c r="AJ3671" s="221"/>
      <c r="AK3671" s="221"/>
      <c r="AL3671" s="221"/>
      <c r="AM3671" s="221"/>
      <c r="AN3671" s="221"/>
      <c r="AO3671" s="221"/>
      <c r="AP3671" s="221"/>
      <c r="AQ3671" s="219"/>
      <c r="AR3671" s="219"/>
      <c r="AS3671" s="221"/>
      <c r="AT3671" s="221"/>
      <c r="AU3671" s="221"/>
      <c r="AV3671" s="221"/>
      <c r="AW3671" s="221"/>
      <c r="AX3671" s="221"/>
      <c r="AY3671" s="221"/>
      <c r="AZ3671" s="221"/>
    </row>
    <row r="3672" spans="1:52" x14ac:dyDescent="0.15">
      <c r="A3672" s="278"/>
      <c r="B3672" s="274"/>
      <c r="C3672" s="340"/>
      <c r="D3672" s="340"/>
      <c r="E3672" s="341"/>
      <c r="F3672" s="341"/>
      <c r="G3672" s="341"/>
      <c r="H3672" s="341"/>
      <c r="I3672" s="341"/>
      <c r="J3672" s="341"/>
      <c r="AH3672" s="221"/>
      <c r="AI3672" s="221"/>
      <c r="AJ3672" s="221"/>
      <c r="AK3672" s="221"/>
      <c r="AL3672" s="221"/>
      <c r="AM3672" s="221"/>
      <c r="AN3672" s="221"/>
      <c r="AO3672" s="221"/>
      <c r="AP3672" s="221"/>
      <c r="AQ3672" s="219"/>
      <c r="AR3672" s="219"/>
      <c r="AS3672" s="221"/>
      <c r="AT3672" s="221"/>
      <c r="AU3672" s="221"/>
      <c r="AV3672" s="221"/>
      <c r="AW3672" s="221"/>
      <c r="AX3672" s="221"/>
      <c r="AY3672" s="221"/>
      <c r="AZ3672" s="221"/>
    </row>
    <row r="3673" spans="1:52" x14ac:dyDescent="0.15">
      <c r="A3673" s="278"/>
      <c r="B3673" s="274"/>
      <c r="C3673" s="340"/>
      <c r="D3673" s="340"/>
      <c r="E3673" s="341"/>
      <c r="F3673" s="341"/>
      <c r="G3673" s="341"/>
      <c r="H3673" s="341"/>
      <c r="I3673" s="341"/>
      <c r="J3673" s="341"/>
      <c r="AH3673" s="221"/>
      <c r="AI3673" s="221"/>
      <c r="AJ3673" s="221"/>
      <c r="AK3673" s="221"/>
      <c r="AL3673" s="221"/>
      <c r="AM3673" s="221"/>
      <c r="AN3673" s="221"/>
      <c r="AO3673" s="221"/>
      <c r="AP3673" s="221"/>
      <c r="AQ3673" s="219"/>
      <c r="AR3673" s="219"/>
      <c r="AS3673" s="221"/>
      <c r="AT3673" s="221"/>
      <c r="AU3673" s="221"/>
      <c r="AV3673" s="221"/>
      <c r="AW3673" s="221"/>
      <c r="AX3673" s="221"/>
      <c r="AY3673" s="221"/>
      <c r="AZ3673" s="221"/>
    </row>
    <row r="3674" spans="1:52" x14ac:dyDescent="0.15">
      <c r="A3674" s="278"/>
      <c r="B3674" s="274"/>
      <c r="C3674" s="340"/>
      <c r="D3674" s="340"/>
      <c r="E3674" s="341"/>
      <c r="F3674" s="341"/>
      <c r="G3674" s="341"/>
      <c r="H3674" s="341"/>
      <c r="I3674" s="341"/>
      <c r="J3674" s="341"/>
      <c r="AH3674" s="221"/>
      <c r="AI3674" s="221"/>
      <c r="AJ3674" s="221"/>
      <c r="AK3674" s="221"/>
      <c r="AL3674" s="221"/>
      <c r="AM3674" s="221"/>
      <c r="AN3674" s="221"/>
      <c r="AO3674" s="221"/>
      <c r="AP3674" s="221"/>
      <c r="AQ3674" s="219"/>
      <c r="AR3674" s="219"/>
      <c r="AS3674" s="221"/>
      <c r="AT3674" s="221"/>
      <c r="AU3674" s="221"/>
      <c r="AV3674" s="221"/>
      <c r="AW3674" s="221"/>
      <c r="AX3674" s="221"/>
      <c r="AY3674" s="221"/>
      <c r="AZ3674" s="221"/>
    </row>
    <row r="3675" spans="1:52" x14ac:dyDescent="0.15">
      <c r="A3675" s="278"/>
      <c r="B3675" s="274"/>
      <c r="C3675" s="340"/>
      <c r="D3675" s="340"/>
      <c r="E3675" s="341"/>
      <c r="F3675" s="341"/>
      <c r="G3675" s="341"/>
      <c r="H3675" s="341"/>
      <c r="I3675" s="341"/>
      <c r="J3675" s="341"/>
      <c r="AH3675" s="221"/>
      <c r="AI3675" s="221"/>
      <c r="AJ3675" s="221"/>
      <c r="AK3675" s="221"/>
      <c r="AL3675" s="221"/>
      <c r="AM3675" s="221"/>
      <c r="AN3675" s="221"/>
      <c r="AO3675" s="221"/>
      <c r="AP3675" s="221"/>
      <c r="AQ3675" s="219"/>
      <c r="AR3675" s="219"/>
      <c r="AS3675" s="221"/>
      <c r="AT3675" s="221"/>
      <c r="AU3675" s="221"/>
      <c r="AV3675" s="221"/>
      <c r="AW3675" s="221"/>
      <c r="AX3675" s="221"/>
      <c r="AY3675" s="221"/>
      <c r="AZ3675" s="221"/>
    </row>
    <row r="3676" spans="1:52" x14ac:dyDescent="0.15">
      <c r="A3676" s="278"/>
      <c r="B3676" s="274"/>
      <c r="C3676" s="340"/>
      <c r="D3676" s="340"/>
      <c r="E3676" s="341"/>
      <c r="F3676" s="341"/>
      <c r="G3676" s="341"/>
      <c r="H3676" s="341"/>
      <c r="I3676" s="341"/>
      <c r="J3676" s="341"/>
      <c r="AH3676" s="221"/>
      <c r="AI3676" s="221"/>
      <c r="AJ3676" s="221"/>
      <c r="AK3676" s="221"/>
      <c r="AL3676" s="221"/>
      <c r="AM3676" s="221"/>
      <c r="AN3676" s="221"/>
      <c r="AO3676" s="221"/>
      <c r="AP3676" s="221"/>
      <c r="AQ3676" s="219"/>
      <c r="AR3676" s="219"/>
      <c r="AS3676" s="221"/>
      <c r="AT3676" s="221"/>
      <c r="AU3676" s="221"/>
      <c r="AV3676" s="221"/>
      <c r="AW3676" s="221"/>
      <c r="AX3676" s="221"/>
      <c r="AY3676" s="221"/>
      <c r="AZ3676" s="221"/>
    </row>
    <row r="3677" spans="1:52" x14ac:dyDescent="0.15">
      <c r="A3677" s="278"/>
      <c r="B3677" s="274"/>
      <c r="C3677" s="340"/>
      <c r="D3677" s="340"/>
      <c r="E3677" s="341"/>
      <c r="F3677" s="341"/>
      <c r="G3677" s="341"/>
      <c r="H3677" s="341"/>
      <c r="I3677" s="341"/>
      <c r="J3677" s="341"/>
      <c r="AH3677" s="221"/>
      <c r="AI3677" s="221"/>
      <c r="AJ3677" s="221"/>
      <c r="AK3677" s="221"/>
      <c r="AL3677" s="221"/>
      <c r="AM3677" s="221"/>
      <c r="AN3677" s="221"/>
      <c r="AO3677" s="221"/>
      <c r="AP3677" s="221"/>
      <c r="AQ3677" s="219"/>
      <c r="AR3677" s="219"/>
      <c r="AS3677" s="221"/>
      <c r="AT3677" s="221"/>
      <c r="AU3677" s="221"/>
      <c r="AV3677" s="221"/>
      <c r="AW3677" s="221"/>
      <c r="AX3677" s="221"/>
      <c r="AY3677" s="221"/>
      <c r="AZ3677" s="221"/>
    </row>
    <row r="3678" spans="1:52" x14ac:dyDescent="0.15">
      <c r="A3678" s="278"/>
      <c r="B3678" s="274"/>
      <c r="C3678" s="340"/>
      <c r="D3678" s="340"/>
      <c r="E3678" s="341"/>
      <c r="F3678" s="341"/>
      <c r="G3678" s="341"/>
      <c r="H3678" s="341"/>
      <c r="I3678" s="341"/>
      <c r="J3678" s="341"/>
      <c r="AH3678" s="221"/>
      <c r="AI3678" s="221"/>
      <c r="AJ3678" s="221"/>
      <c r="AK3678" s="221"/>
      <c r="AL3678" s="221"/>
      <c r="AM3678" s="221"/>
      <c r="AN3678" s="221"/>
      <c r="AO3678" s="221"/>
      <c r="AP3678" s="221"/>
      <c r="AQ3678" s="219"/>
      <c r="AR3678" s="219"/>
      <c r="AS3678" s="221"/>
      <c r="AT3678" s="221"/>
      <c r="AU3678" s="221"/>
      <c r="AV3678" s="221"/>
      <c r="AW3678" s="221"/>
      <c r="AX3678" s="221"/>
      <c r="AY3678" s="221"/>
      <c r="AZ3678" s="221"/>
    </row>
    <row r="3679" spans="1:52" x14ac:dyDescent="0.15">
      <c r="A3679" s="278"/>
      <c r="B3679" s="274"/>
      <c r="C3679" s="340"/>
      <c r="D3679" s="340"/>
      <c r="E3679" s="341"/>
      <c r="F3679" s="341"/>
      <c r="G3679" s="341"/>
      <c r="H3679" s="341"/>
      <c r="I3679" s="341"/>
      <c r="J3679" s="341"/>
      <c r="AH3679" s="221"/>
      <c r="AI3679" s="221"/>
      <c r="AJ3679" s="221"/>
      <c r="AK3679" s="221"/>
      <c r="AL3679" s="221"/>
      <c r="AM3679" s="221"/>
      <c r="AN3679" s="221"/>
      <c r="AO3679" s="221"/>
      <c r="AP3679" s="221"/>
      <c r="AQ3679" s="219"/>
      <c r="AR3679" s="219"/>
      <c r="AS3679" s="221"/>
      <c r="AT3679" s="221"/>
      <c r="AU3679" s="221"/>
      <c r="AV3679" s="221"/>
      <c r="AW3679" s="221"/>
      <c r="AX3679" s="221"/>
      <c r="AY3679" s="221"/>
      <c r="AZ3679" s="221"/>
    </row>
    <row r="3680" spans="1:52" x14ac:dyDescent="0.15">
      <c r="A3680" s="278"/>
      <c r="B3680" s="274"/>
      <c r="C3680" s="340"/>
      <c r="D3680" s="340"/>
      <c r="E3680" s="341"/>
      <c r="F3680" s="341"/>
      <c r="G3680" s="341"/>
      <c r="H3680" s="341"/>
      <c r="I3680" s="341"/>
      <c r="J3680" s="341"/>
      <c r="AH3680" s="221"/>
      <c r="AI3680" s="221"/>
      <c r="AJ3680" s="221"/>
      <c r="AK3680" s="221"/>
      <c r="AL3680" s="221"/>
      <c r="AM3680" s="221"/>
      <c r="AN3680" s="221"/>
      <c r="AO3680" s="221"/>
      <c r="AP3680" s="221"/>
      <c r="AQ3680" s="219"/>
      <c r="AR3680" s="219"/>
      <c r="AS3680" s="221"/>
      <c r="AT3680" s="221"/>
      <c r="AU3680" s="221"/>
      <c r="AV3680" s="221"/>
      <c r="AW3680" s="221"/>
      <c r="AX3680" s="221"/>
      <c r="AY3680" s="221"/>
      <c r="AZ3680" s="221"/>
    </row>
    <row r="3681" spans="1:52" x14ac:dyDescent="0.15">
      <c r="A3681" s="278"/>
      <c r="B3681" s="274"/>
      <c r="C3681" s="340"/>
      <c r="D3681" s="340"/>
      <c r="E3681" s="341"/>
      <c r="F3681" s="341"/>
      <c r="G3681" s="341"/>
      <c r="H3681" s="341"/>
      <c r="I3681" s="341"/>
      <c r="J3681" s="341"/>
      <c r="AH3681" s="221"/>
      <c r="AI3681" s="221"/>
      <c r="AJ3681" s="221"/>
      <c r="AK3681" s="221"/>
      <c r="AL3681" s="221"/>
      <c r="AM3681" s="221"/>
      <c r="AN3681" s="221"/>
      <c r="AO3681" s="221"/>
      <c r="AP3681" s="221"/>
      <c r="AQ3681" s="219"/>
      <c r="AR3681" s="219"/>
      <c r="AS3681" s="221"/>
      <c r="AT3681" s="221"/>
      <c r="AU3681" s="221"/>
      <c r="AV3681" s="221"/>
      <c r="AW3681" s="221"/>
      <c r="AX3681" s="221"/>
      <c r="AY3681" s="221"/>
      <c r="AZ3681" s="221"/>
    </row>
    <row r="3682" spans="1:52" x14ac:dyDescent="0.15">
      <c r="A3682" s="278"/>
      <c r="B3682" s="274"/>
      <c r="C3682" s="340"/>
      <c r="D3682" s="340"/>
      <c r="E3682" s="341"/>
      <c r="F3682" s="341"/>
      <c r="G3682" s="341"/>
      <c r="H3682" s="341"/>
      <c r="I3682" s="341"/>
      <c r="J3682" s="341"/>
      <c r="AH3682" s="221"/>
      <c r="AI3682" s="221"/>
      <c r="AJ3682" s="221"/>
      <c r="AK3682" s="221"/>
      <c r="AL3682" s="221"/>
      <c r="AM3682" s="221"/>
      <c r="AN3682" s="221"/>
      <c r="AO3682" s="221"/>
      <c r="AP3682" s="221"/>
      <c r="AQ3682" s="219"/>
      <c r="AR3682" s="219"/>
      <c r="AS3682" s="221"/>
      <c r="AT3682" s="221"/>
      <c r="AU3682" s="221"/>
      <c r="AV3682" s="221"/>
      <c r="AW3682" s="221"/>
      <c r="AX3682" s="221"/>
      <c r="AY3682" s="221"/>
      <c r="AZ3682" s="221"/>
    </row>
    <row r="3683" spans="1:52" x14ac:dyDescent="0.15">
      <c r="A3683" s="278"/>
      <c r="B3683" s="274"/>
      <c r="C3683" s="340"/>
      <c r="D3683" s="340"/>
      <c r="E3683" s="341"/>
      <c r="F3683" s="341"/>
      <c r="G3683" s="341"/>
      <c r="H3683" s="341"/>
      <c r="I3683" s="341"/>
      <c r="J3683" s="341"/>
      <c r="AH3683" s="221"/>
      <c r="AI3683" s="221"/>
      <c r="AJ3683" s="221"/>
      <c r="AK3683" s="221"/>
      <c r="AL3683" s="221"/>
      <c r="AM3683" s="221"/>
      <c r="AN3683" s="221"/>
      <c r="AO3683" s="221"/>
      <c r="AP3683" s="221"/>
      <c r="AQ3683" s="219"/>
      <c r="AR3683" s="219"/>
      <c r="AS3683" s="221"/>
      <c r="AT3683" s="221"/>
      <c r="AU3683" s="221"/>
      <c r="AV3683" s="221"/>
      <c r="AW3683" s="221"/>
      <c r="AX3683" s="221"/>
      <c r="AY3683" s="221"/>
      <c r="AZ3683" s="221"/>
    </row>
    <row r="3684" spans="1:52" x14ac:dyDescent="0.15">
      <c r="A3684" s="278"/>
      <c r="B3684" s="274"/>
      <c r="C3684" s="340"/>
      <c r="D3684" s="340"/>
      <c r="E3684" s="341"/>
      <c r="F3684" s="341"/>
      <c r="G3684" s="341"/>
      <c r="H3684" s="341"/>
      <c r="I3684" s="341"/>
      <c r="J3684" s="341"/>
      <c r="AH3684" s="221"/>
      <c r="AI3684" s="221"/>
      <c r="AJ3684" s="221"/>
      <c r="AK3684" s="221"/>
      <c r="AL3684" s="221"/>
      <c r="AM3684" s="221"/>
      <c r="AN3684" s="221"/>
      <c r="AO3684" s="221"/>
      <c r="AP3684" s="221"/>
      <c r="AQ3684" s="219"/>
      <c r="AR3684" s="219"/>
      <c r="AS3684" s="221"/>
      <c r="AT3684" s="221"/>
      <c r="AU3684" s="221"/>
      <c r="AV3684" s="221"/>
      <c r="AW3684" s="221"/>
      <c r="AX3684" s="221"/>
      <c r="AY3684" s="221"/>
      <c r="AZ3684" s="221"/>
    </row>
    <row r="3685" spans="1:52" x14ac:dyDescent="0.15">
      <c r="A3685" s="278"/>
      <c r="B3685" s="274"/>
      <c r="C3685" s="340"/>
      <c r="D3685" s="340"/>
      <c r="E3685" s="341"/>
      <c r="F3685" s="341"/>
      <c r="G3685" s="341"/>
      <c r="H3685" s="341"/>
      <c r="I3685" s="341"/>
      <c r="J3685" s="341"/>
      <c r="AH3685" s="221"/>
      <c r="AI3685" s="221"/>
      <c r="AJ3685" s="221"/>
      <c r="AK3685" s="221"/>
      <c r="AL3685" s="221"/>
      <c r="AM3685" s="221"/>
      <c r="AN3685" s="221"/>
      <c r="AO3685" s="221"/>
      <c r="AP3685" s="221"/>
      <c r="AQ3685" s="219"/>
      <c r="AR3685" s="219"/>
      <c r="AS3685" s="221"/>
      <c r="AT3685" s="221"/>
      <c r="AU3685" s="221"/>
      <c r="AV3685" s="221"/>
      <c r="AW3685" s="221"/>
      <c r="AX3685" s="221"/>
      <c r="AY3685" s="221"/>
      <c r="AZ3685" s="221"/>
    </row>
    <row r="3686" spans="1:52" x14ac:dyDescent="0.15">
      <c r="A3686" s="278"/>
      <c r="B3686" s="274"/>
      <c r="C3686" s="340"/>
      <c r="D3686" s="340"/>
      <c r="E3686" s="341"/>
      <c r="F3686" s="341"/>
      <c r="G3686" s="341"/>
      <c r="H3686" s="341"/>
      <c r="I3686" s="341"/>
      <c r="J3686" s="341"/>
      <c r="AH3686" s="221"/>
      <c r="AI3686" s="221"/>
      <c r="AJ3686" s="221"/>
      <c r="AK3686" s="221"/>
      <c r="AL3686" s="221"/>
      <c r="AM3686" s="221"/>
      <c r="AN3686" s="221"/>
      <c r="AO3686" s="221"/>
      <c r="AP3686" s="221"/>
      <c r="AQ3686" s="219"/>
      <c r="AR3686" s="219"/>
      <c r="AS3686" s="221"/>
      <c r="AT3686" s="221"/>
      <c r="AU3686" s="221"/>
      <c r="AV3686" s="221"/>
      <c r="AW3686" s="221"/>
      <c r="AX3686" s="221"/>
      <c r="AY3686" s="221"/>
      <c r="AZ3686" s="221"/>
    </row>
    <row r="3687" spans="1:52" x14ac:dyDescent="0.15">
      <c r="A3687" s="278"/>
      <c r="B3687" s="274"/>
      <c r="C3687" s="340"/>
      <c r="D3687" s="340"/>
      <c r="E3687" s="341"/>
      <c r="F3687" s="341"/>
      <c r="G3687" s="341"/>
      <c r="H3687" s="341"/>
      <c r="I3687" s="341"/>
      <c r="J3687" s="341"/>
      <c r="AH3687" s="221"/>
      <c r="AI3687" s="221"/>
      <c r="AJ3687" s="221"/>
      <c r="AK3687" s="221"/>
      <c r="AL3687" s="221"/>
      <c r="AM3687" s="221"/>
      <c r="AN3687" s="221"/>
      <c r="AO3687" s="221"/>
      <c r="AP3687" s="221"/>
      <c r="AQ3687" s="219"/>
      <c r="AR3687" s="219"/>
      <c r="AS3687" s="221"/>
      <c r="AT3687" s="221"/>
      <c r="AU3687" s="221"/>
      <c r="AV3687" s="221"/>
      <c r="AW3687" s="221"/>
      <c r="AX3687" s="221"/>
      <c r="AY3687" s="221"/>
      <c r="AZ3687" s="221"/>
    </row>
    <row r="3688" spans="1:52" x14ac:dyDescent="0.15">
      <c r="A3688" s="278"/>
      <c r="B3688" s="274"/>
      <c r="C3688" s="340"/>
      <c r="D3688" s="340"/>
      <c r="E3688" s="341"/>
      <c r="F3688" s="341"/>
      <c r="G3688" s="341"/>
      <c r="H3688" s="341"/>
      <c r="I3688" s="341"/>
      <c r="J3688" s="341"/>
      <c r="AH3688" s="221"/>
      <c r="AI3688" s="221"/>
      <c r="AJ3688" s="221"/>
      <c r="AK3688" s="221"/>
      <c r="AL3688" s="221"/>
      <c r="AM3688" s="221"/>
      <c r="AN3688" s="221"/>
      <c r="AO3688" s="221"/>
      <c r="AP3688" s="221"/>
      <c r="AQ3688" s="219"/>
      <c r="AR3688" s="219"/>
      <c r="AS3688" s="221"/>
      <c r="AT3688" s="221"/>
      <c r="AU3688" s="221"/>
      <c r="AV3688" s="221"/>
      <c r="AW3688" s="221"/>
      <c r="AX3688" s="221"/>
      <c r="AY3688" s="221"/>
      <c r="AZ3688" s="221"/>
    </row>
    <row r="3689" spans="1:52" x14ac:dyDescent="0.15">
      <c r="A3689" s="278"/>
      <c r="B3689" s="274"/>
      <c r="C3689" s="340"/>
      <c r="D3689" s="340"/>
      <c r="E3689" s="341"/>
      <c r="F3689" s="341"/>
      <c r="G3689" s="341"/>
      <c r="H3689" s="341"/>
      <c r="I3689" s="341"/>
      <c r="J3689" s="341"/>
      <c r="AH3689" s="221"/>
      <c r="AI3689" s="221"/>
      <c r="AJ3689" s="221"/>
      <c r="AK3689" s="221"/>
      <c r="AL3689" s="221"/>
      <c r="AM3689" s="221"/>
      <c r="AN3689" s="221"/>
      <c r="AO3689" s="221"/>
      <c r="AP3689" s="221"/>
      <c r="AQ3689" s="219"/>
      <c r="AR3689" s="219"/>
      <c r="AS3689" s="221"/>
      <c r="AT3689" s="221"/>
      <c r="AU3689" s="221"/>
      <c r="AV3689" s="221"/>
      <c r="AW3689" s="221"/>
      <c r="AX3689" s="221"/>
      <c r="AY3689" s="221"/>
      <c r="AZ3689" s="221"/>
    </row>
    <row r="3690" spans="1:52" x14ac:dyDescent="0.15">
      <c r="A3690" s="278"/>
      <c r="B3690" s="274"/>
      <c r="C3690" s="340"/>
      <c r="D3690" s="340"/>
      <c r="E3690" s="341"/>
      <c r="F3690" s="341"/>
      <c r="G3690" s="341"/>
      <c r="H3690" s="341"/>
      <c r="I3690" s="341"/>
      <c r="J3690" s="341"/>
      <c r="AH3690" s="221"/>
      <c r="AI3690" s="221"/>
      <c r="AJ3690" s="221"/>
      <c r="AK3690" s="221"/>
      <c r="AL3690" s="221"/>
      <c r="AM3690" s="221"/>
      <c r="AN3690" s="221"/>
      <c r="AO3690" s="221"/>
      <c r="AP3690" s="221"/>
      <c r="AQ3690" s="219"/>
      <c r="AR3690" s="219"/>
      <c r="AS3690" s="221"/>
      <c r="AT3690" s="221"/>
      <c r="AU3690" s="221"/>
      <c r="AV3690" s="221"/>
      <c r="AW3690" s="221"/>
      <c r="AX3690" s="221"/>
      <c r="AY3690" s="221"/>
      <c r="AZ3690" s="221"/>
    </row>
    <row r="3691" spans="1:52" x14ac:dyDescent="0.15">
      <c r="A3691" s="278"/>
      <c r="B3691" s="274"/>
      <c r="C3691" s="340"/>
      <c r="D3691" s="340"/>
      <c r="E3691" s="341"/>
      <c r="F3691" s="341"/>
      <c r="G3691" s="341"/>
      <c r="H3691" s="341"/>
      <c r="I3691" s="341"/>
      <c r="J3691" s="341"/>
      <c r="AH3691" s="221"/>
      <c r="AI3691" s="221"/>
      <c r="AJ3691" s="221"/>
      <c r="AK3691" s="221"/>
      <c r="AL3691" s="221"/>
      <c r="AM3691" s="221"/>
      <c r="AN3691" s="221"/>
      <c r="AO3691" s="221"/>
      <c r="AP3691" s="221"/>
      <c r="AQ3691" s="219"/>
      <c r="AR3691" s="219"/>
      <c r="AS3691" s="221"/>
      <c r="AT3691" s="221"/>
      <c r="AU3691" s="221"/>
      <c r="AV3691" s="221"/>
      <c r="AW3691" s="221"/>
      <c r="AX3691" s="221"/>
      <c r="AY3691" s="221"/>
      <c r="AZ3691" s="221"/>
    </row>
    <row r="3692" spans="1:52" x14ac:dyDescent="0.15">
      <c r="A3692" s="278"/>
      <c r="B3692" s="274"/>
      <c r="C3692" s="340"/>
      <c r="D3692" s="340"/>
      <c r="E3692" s="341"/>
      <c r="F3692" s="341"/>
      <c r="G3692" s="341"/>
      <c r="H3692" s="341"/>
      <c r="I3692" s="341"/>
      <c r="J3692" s="341"/>
      <c r="AH3692" s="221"/>
      <c r="AI3692" s="221"/>
      <c r="AJ3692" s="221"/>
      <c r="AK3692" s="221"/>
      <c r="AL3692" s="221"/>
      <c r="AM3692" s="221"/>
      <c r="AN3692" s="221"/>
      <c r="AO3692" s="221"/>
      <c r="AP3692" s="221"/>
      <c r="AQ3692" s="219"/>
      <c r="AR3692" s="219"/>
      <c r="AS3692" s="221"/>
      <c r="AT3692" s="221"/>
      <c r="AU3692" s="221"/>
      <c r="AV3692" s="221"/>
      <c r="AW3692" s="221"/>
      <c r="AX3692" s="221"/>
      <c r="AY3692" s="221"/>
      <c r="AZ3692" s="221"/>
    </row>
    <row r="3693" spans="1:52" x14ac:dyDescent="0.15">
      <c r="A3693" s="278"/>
      <c r="B3693" s="274"/>
      <c r="C3693" s="340"/>
      <c r="D3693" s="340"/>
      <c r="E3693" s="341"/>
      <c r="F3693" s="341"/>
      <c r="G3693" s="341"/>
      <c r="H3693" s="341"/>
      <c r="I3693" s="341"/>
      <c r="J3693" s="341"/>
      <c r="AH3693" s="221"/>
      <c r="AI3693" s="221"/>
      <c r="AJ3693" s="221"/>
      <c r="AK3693" s="221"/>
      <c r="AL3693" s="221"/>
      <c r="AM3693" s="221"/>
      <c r="AN3693" s="221"/>
      <c r="AO3693" s="221"/>
      <c r="AP3693" s="221"/>
      <c r="AQ3693" s="219"/>
      <c r="AR3693" s="219"/>
      <c r="AS3693" s="221"/>
      <c r="AT3693" s="221"/>
      <c r="AU3693" s="221"/>
      <c r="AV3693" s="221"/>
      <c r="AW3693" s="221"/>
      <c r="AX3693" s="221"/>
      <c r="AY3693" s="221"/>
      <c r="AZ3693" s="221"/>
    </row>
    <row r="3694" spans="1:52" x14ac:dyDescent="0.15">
      <c r="A3694" s="278"/>
      <c r="B3694" s="274"/>
      <c r="C3694" s="340"/>
      <c r="D3694" s="340"/>
      <c r="E3694" s="341"/>
      <c r="F3694" s="341"/>
      <c r="G3694" s="341"/>
      <c r="H3694" s="341"/>
      <c r="I3694" s="341"/>
      <c r="J3694" s="341"/>
      <c r="AH3694" s="221"/>
      <c r="AI3694" s="221"/>
      <c r="AJ3694" s="221"/>
      <c r="AK3694" s="221"/>
      <c r="AL3694" s="221"/>
      <c r="AM3694" s="221"/>
      <c r="AN3694" s="221"/>
      <c r="AO3694" s="221"/>
      <c r="AP3694" s="221"/>
      <c r="AQ3694" s="219"/>
      <c r="AR3694" s="219"/>
      <c r="AS3694" s="221"/>
      <c r="AT3694" s="221"/>
      <c r="AU3694" s="221"/>
      <c r="AV3694" s="221"/>
      <c r="AW3694" s="221"/>
      <c r="AX3694" s="221"/>
      <c r="AY3694" s="221"/>
      <c r="AZ3694" s="221"/>
    </row>
    <row r="3695" spans="1:52" x14ac:dyDescent="0.15">
      <c r="A3695" s="278"/>
      <c r="B3695" s="274"/>
      <c r="C3695" s="340"/>
      <c r="D3695" s="340"/>
      <c r="E3695" s="341"/>
      <c r="F3695" s="341"/>
      <c r="G3695" s="341"/>
      <c r="H3695" s="341"/>
      <c r="I3695" s="341"/>
      <c r="J3695" s="341"/>
      <c r="AH3695" s="221"/>
      <c r="AI3695" s="221"/>
      <c r="AJ3695" s="221"/>
      <c r="AK3695" s="221"/>
      <c r="AL3695" s="221"/>
      <c r="AM3695" s="221"/>
      <c r="AN3695" s="221"/>
      <c r="AO3695" s="221"/>
      <c r="AP3695" s="221"/>
      <c r="AQ3695" s="219"/>
      <c r="AR3695" s="219"/>
      <c r="AS3695" s="221"/>
      <c r="AT3695" s="221"/>
      <c r="AU3695" s="221"/>
      <c r="AV3695" s="221"/>
      <c r="AW3695" s="221"/>
      <c r="AX3695" s="221"/>
      <c r="AY3695" s="221"/>
      <c r="AZ3695" s="221"/>
    </row>
    <row r="3696" spans="1:52" x14ac:dyDescent="0.15">
      <c r="A3696" s="278"/>
      <c r="B3696" s="274"/>
      <c r="C3696" s="340"/>
      <c r="D3696" s="340"/>
      <c r="E3696" s="341"/>
      <c r="F3696" s="341"/>
      <c r="G3696" s="341"/>
      <c r="H3696" s="341"/>
      <c r="I3696" s="341"/>
      <c r="J3696" s="341"/>
      <c r="AH3696" s="221"/>
      <c r="AI3696" s="221"/>
      <c r="AJ3696" s="221"/>
      <c r="AK3696" s="221"/>
      <c r="AL3696" s="221"/>
      <c r="AM3696" s="221"/>
      <c r="AN3696" s="221"/>
      <c r="AO3696" s="221"/>
      <c r="AP3696" s="221"/>
      <c r="AQ3696" s="219"/>
      <c r="AR3696" s="219"/>
      <c r="AS3696" s="221"/>
      <c r="AT3696" s="221"/>
      <c r="AU3696" s="221"/>
      <c r="AV3696" s="221"/>
      <c r="AW3696" s="221"/>
      <c r="AX3696" s="221"/>
      <c r="AY3696" s="221"/>
      <c r="AZ3696" s="221"/>
    </row>
    <row r="3697" spans="1:52" x14ac:dyDescent="0.15">
      <c r="A3697" s="278"/>
      <c r="B3697" s="274"/>
      <c r="C3697" s="340"/>
      <c r="D3697" s="340"/>
      <c r="E3697" s="341"/>
      <c r="F3697" s="341"/>
      <c r="G3697" s="341"/>
      <c r="H3697" s="341"/>
      <c r="I3697" s="341"/>
      <c r="J3697" s="341"/>
      <c r="AH3697" s="221"/>
      <c r="AI3697" s="221"/>
      <c r="AJ3697" s="221"/>
      <c r="AK3697" s="221"/>
      <c r="AL3697" s="221"/>
      <c r="AM3697" s="221"/>
      <c r="AN3697" s="221"/>
      <c r="AO3697" s="221"/>
      <c r="AP3697" s="221"/>
      <c r="AQ3697" s="219"/>
      <c r="AR3697" s="219"/>
      <c r="AS3697" s="221"/>
      <c r="AT3697" s="221"/>
      <c r="AU3697" s="221"/>
      <c r="AV3697" s="221"/>
      <c r="AW3697" s="221"/>
      <c r="AX3697" s="221"/>
      <c r="AY3697" s="221"/>
      <c r="AZ3697" s="221"/>
    </row>
    <row r="3698" spans="1:52" x14ac:dyDescent="0.15">
      <c r="A3698" s="278"/>
      <c r="B3698" s="274"/>
      <c r="C3698" s="340"/>
      <c r="D3698" s="340"/>
      <c r="E3698" s="341"/>
      <c r="F3698" s="341"/>
      <c r="G3698" s="341"/>
      <c r="H3698" s="341"/>
      <c r="I3698" s="341"/>
      <c r="J3698" s="341"/>
      <c r="AH3698" s="221"/>
      <c r="AI3698" s="221"/>
      <c r="AJ3698" s="221"/>
      <c r="AK3698" s="221"/>
      <c r="AL3698" s="221"/>
      <c r="AM3698" s="221"/>
      <c r="AN3698" s="221"/>
      <c r="AO3698" s="221"/>
      <c r="AP3698" s="221"/>
      <c r="AQ3698" s="219"/>
      <c r="AR3698" s="219"/>
      <c r="AS3698" s="221"/>
      <c r="AT3698" s="221"/>
      <c r="AU3698" s="221"/>
      <c r="AV3698" s="221"/>
      <c r="AW3698" s="221"/>
      <c r="AX3698" s="221"/>
      <c r="AY3698" s="221"/>
      <c r="AZ3698" s="221"/>
    </row>
    <row r="3699" spans="1:52" x14ac:dyDescent="0.15">
      <c r="A3699" s="278"/>
      <c r="B3699" s="274"/>
      <c r="C3699" s="340"/>
      <c r="D3699" s="340"/>
      <c r="E3699" s="341"/>
      <c r="F3699" s="341"/>
      <c r="G3699" s="341"/>
      <c r="H3699" s="341"/>
      <c r="I3699" s="341"/>
      <c r="J3699" s="341"/>
      <c r="AH3699" s="221"/>
      <c r="AI3699" s="221"/>
      <c r="AJ3699" s="221"/>
      <c r="AK3699" s="221"/>
      <c r="AL3699" s="221"/>
      <c r="AM3699" s="221"/>
      <c r="AN3699" s="221"/>
      <c r="AO3699" s="221"/>
      <c r="AP3699" s="221"/>
      <c r="AQ3699" s="219"/>
      <c r="AR3699" s="219"/>
      <c r="AS3699" s="221"/>
      <c r="AT3699" s="221"/>
      <c r="AU3699" s="221"/>
      <c r="AV3699" s="221"/>
      <c r="AW3699" s="221"/>
      <c r="AX3699" s="221"/>
      <c r="AY3699" s="221"/>
      <c r="AZ3699" s="221"/>
    </row>
    <row r="3700" spans="1:52" x14ac:dyDescent="0.15">
      <c r="A3700" s="278"/>
      <c r="B3700" s="274"/>
      <c r="C3700" s="340"/>
      <c r="D3700" s="340"/>
      <c r="E3700" s="341"/>
      <c r="F3700" s="341"/>
      <c r="G3700" s="341"/>
      <c r="H3700" s="341"/>
      <c r="I3700" s="341"/>
      <c r="J3700" s="341"/>
      <c r="AH3700" s="221"/>
      <c r="AI3700" s="221"/>
      <c r="AJ3700" s="221"/>
      <c r="AK3700" s="221"/>
      <c r="AL3700" s="221"/>
      <c r="AM3700" s="221"/>
      <c r="AN3700" s="221"/>
      <c r="AO3700" s="221"/>
      <c r="AP3700" s="221"/>
      <c r="AQ3700" s="219"/>
      <c r="AR3700" s="219"/>
      <c r="AS3700" s="221"/>
      <c r="AT3700" s="221"/>
      <c r="AU3700" s="221"/>
      <c r="AV3700" s="221"/>
      <c r="AW3700" s="221"/>
      <c r="AX3700" s="221"/>
      <c r="AY3700" s="221"/>
      <c r="AZ3700" s="221"/>
    </row>
    <row r="3701" spans="1:52" x14ac:dyDescent="0.15">
      <c r="A3701" s="278"/>
      <c r="B3701" s="274"/>
      <c r="C3701" s="340"/>
      <c r="D3701" s="340"/>
      <c r="E3701" s="341"/>
      <c r="F3701" s="341"/>
      <c r="G3701" s="341"/>
      <c r="H3701" s="341"/>
      <c r="I3701" s="341"/>
      <c r="J3701" s="341"/>
      <c r="AH3701" s="221"/>
      <c r="AI3701" s="221"/>
      <c r="AJ3701" s="221"/>
      <c r="AK3701" s="221"/>
      <c r="AL3701" s="221"/>
      <c r="AM3701" s="221"/>
      <c r="AN3701" s="221"/>
      <c r="AO3701" s="221"/>
      <c r="AP3701" s="221"/>
      <c r="AQ3701" s="219"/>
      <c r="AR3701" s="219"/>
      <c r="AS3701" s="221"/>
      <c r="AT3701" s="221"/>
      <c r="AU3701" s="221"/>
      <c r="AV3701" s="221"/>
      <c r="AW3701" s="221"/>
      <c r="AX3701" s="221"/>
      <c r="AY3701" s="221"/>
      <c r="AZ3701" s="221"/>
    </row>
    <row r="3702" spans="1:52" x14ac:dyDescent="0.15">
      <c r="A3702" s="278"/>
      <c r="B3702" s="274"/>
      <c r="C3702" s="340"/>
      <c r="D3702" s="340"/>
      <c r="E3702" s="341"/>
      <c r="F3702" s="341"/>
      <c r="G3702" s="341"/>
      <c r="H3702" s="341"/>
      <c r="I3702" s="341"/>
      <c r="J3702" s="341"/>
      <c r="AH3702" s="221"/>
      <c r="AI3702" s="221"/>
      <c r="AJ3702" s="221"/>
      <c r="AK3702" s="221"/>
      <c r="AL3702" s="221"/>
      <c r="AM3702" s="221"/>
      <c r="AN3702" s="221"/>
      <c r="AO3702" s="221"/>
      <c r="AP3702" s="221"/>
      <c r="AQ3702" s="219"/>
      <c r="AR3702" s="219"/>
      <c r="AS3702" s="221"/>
      <c r="AT3702" s="221"/>
      <c r="AU3702" s="221"/>
      <c r="AV3702" s="221"/>
      <c r="AW3702" s="221"/>
      <c r="AX3702" s="221"/>
      <c r="AY3702" s="221"/>
      <c r="AZ3702" s="221"/>
    </row>
    <row r="3703" spans="1:52" x14ac:dyDescent="0.15">
      <c r="A3703" s="278"/>
      <c r="B3703" s="274"/>
      <c r="C3703" s="340"/>
      <c r="D3703" s="340"/>
      <c r="E3703" s="341"/>
      <c r="F3703" s="341"/>
      <c r="G3703" s="341"/>
      <c r="H3703" s="341"/>
      <c r="I3703" s="341"/>
      <c r="J3703" s="341"/>
      <c r="AH3703" s="221"/>
      <c r="AI3703" s="221"/>
      <c r="AJ3703" s="221"/>
      <c r="AK3703" s="221"/>
      <c r="AL3703" s="221"/>
      <c r="AM3703" s="221"/>
      <c r="AN3703" s="221"/>
      <c r="AO3703" s="221"/>
      <c r="AP3703" s="221"/>
      <c r="AQ3703" s="219"/>
      <c r="AR3703" s="219"/>
      <c r="AS3703" s="221"/>
      <c r="AT3703" s="221"/>
      <c r="AU3703" s="221"/>
      <c r="AV3703" s="221"/>
      <c r="AW3703" s="221"/>
      <c r="AX3703" s="221"/>
      <c r="AY3703" s="221"/>
      <c r="AZ3703" s="221"/>
    </row>
    <row r="3704" spans="1:52" x14ac:dyDescent="0.15">
      <c r="A3704" s="278"/>
      <c r="B3704" s="274"/>
      <c r="C3704" s="340"/>
      <c r="D3704" s="340"/>
      <c r="E3704" s="341"/>
      <c r="F3704" s="341"/>
      <c r="G3704" s="341"/>
      <c r="H3704" s="341"/>
      <c r="I3704" s="341"/>
      <c r="J3704" s="341"/>
      <c r="AH3704" s="221"/>
      <c r="AI3704" s="221"/>
      <c r="AJ3704" s="221"/>
      <c r="AK3704" s="221"/>
      <c r="AL3704" s="221"/>
      <c r="AM3704" s="221"/>
      <c r="AN3704" s="221"/>
      <c r="AO3704" s="221"/>
      <c r="AP3704" s="221"/>
      <c r="AQ3704" s="219"/>
      <c r="AR3704" s="219"/>
      <c r="AS3704" s="221"/>
      <c r="AT3704" s="221"/>
      <c r="AU3704" s="221"/>
      <c r="AV3704" s="221"/>
      <c r="AW3704" s="221"/>
      <c r="AX3704" s="221"/>
      <c r="AY3704" s="221"/>
      <c r="AZ3704" s="221"/>
    </row>
    <row r="3705" spans="1:52" x14ac:dyDescent="0.15">
      <c r="A3705" s="278"/>
      <c r="B3705" s="274"/>
      <c r="C3705" s="340"/>
      <c r="D3705" s="340"/>
      <c r="E3705" s="341"/>
      <c r="F3705" s="341"/>
      <c r="G3705" s="341"/>
      <c r="H3705" s="341"/>
      <c r="I3705" s="341"/>
      <c r="J3705" s="341"/>
      <c r="AH3705" s="221"/>
      <c r="AI3705" s="221"/>
      <c r="AJ3705" s="221"/>
      <c r="AK3705" s="221"/>
      <c r="AL3705" s="221"/>
      <c r="AM3705" s="221"/>
      <c r="AN3705" s="221"/>
      <c r="AO3705" s="221"/>
      <c r="AP3705" s="221"/>
      <c r="AQ3705" s="219"/>
      <c r="AR3705" s="219"/>
      <c r="AS3705" s="221"/>
      <c r="AT3705" s="221"/>
      <c r="AU3705" s="221"/>
      <c r="AV3705" s="221"/>
      <c r="AW3705" s="221"/>
      <c r="AX3705" s="221"/>
      <c r="AY3705" s="221"/>
      <c r="AZ3705" s="221"/>
    </row>
    <row r="3706" spans="1:52" x14ac:dyDescent="0.15">
      <c r="A3706" s="278"/>
      <c r="B3706" s="274"/>
      <c r="C3706" s="340"/>
      <c r="D3706" s="340"/>
      <c r="E3706" s="341"/>
      <c r="F3706" s="341"/>
      <c r="G3706" s="341"/>
      <c r="H3706" s="341"/>
      <c r="I3706" s="341"/>
      <c r="J3706" s="341"/>
      <c r="AH3706" s="221"/>
      <c r="AI3706" s="221"/>
      <c r="AJ3706" s="221"/>
      <c r="AK3706" s="221"/>
      <c r="AL3706" s="221"/>
      <c r="AM3706" s="221"/>
      <c r="AN3706" s="221"/>
      <c r="AO3706" s="221"/>
      <c r="AP3706" s="221"/>
      <c r="AQ3706" s="219"/>
      <c r="AR3706" s="219"/>
      <c r="AS3706" s="221"/>
      <c r="AT3706" s="221"/>
      <c r="AU3706" s="221"/>
      <c r="AV3706" s="221"/>
      <c r="AW3706" s="221"/>
      <c r="AX3706" s="221"/>
      <c r="AY3706" s="221"/>
      <c r="AZ3706" s="221"/>
    </row>
    <row r="3707" spans="1:52" x14ac:dyDescent="0.15">
      <c r="A3707" s="278"/>
      <c r="B3707" s="274"/>
      <c r="C3707" s="340"/>
      <c r="D3707" s="340"/>
      <c r="E3707" s="341"/>
      <c r="F3707" s="341"/>
      <c r="G3707" s="341"/>
      <c r="H3707" s="341"/>
      <c r="I3707" s="341"/>
      <c r="J3707" s="341"/>
      <c r="AH3707" s="221"/>
      <c r="AI3707" s="221"/>
      <c r="AJ3707" s="221"/>
      <c r="AK3707" s="221"/>
      <c r="AL3707" s="221"/>
      <c r="AM3707" s="221"/>
      <c r="AN3707" s="221"/>
      <c r="AO3707" s="221"/>
      <c r="AP3707" s="221"/>
      <c r="AQ3707" s="219"/>
      <c r="AR3707" s="219"/>
      <c r="AS3707" s="221"/>
      <c r="AT3707" s="221"/>
      <c r="AU3707" s="221"/>
      <c r="AV3707" s="221"/>
      <c r="AW3707" s="221"/>
      <c r="AX3707" s="221"/>
      <c r="AY3707" s="221"/>
      <c r="AZ3707" s="221"/>
    </row>
    <row r="3708" spans="1:52" x14ac:dyDescent="0.15">
      <c r="A3708" s="278"/>
      <c r="B3708" s="274"/>
      <c r="C3708" s="340"/>
      <c r="D3708" s="340"/>
      <c r="E3708" s="341"/>
      <c r="F3708" s="341"/>
      <c r="G3708" s="341"/>
      <c r="H3708" s="341"/>
      <c r="I3708" s="341"/>
      <c r="J3708" s="341"/>
      <c r="AH3708" s="221"/>
      <c r="AI3708" s="221"/>
      <c r="AJ3708" s="221"/>
      <c r="AK3708" s="221"/>
      <c r="AL3708" s="221"/>
      <c r="AM3708" s="221"/>
      <c r="AN3708" s="221"/>
      <c r="AO3708" s="221"/>
      <c r="AP3708" s="221"/>
      <c r="AQ3708" s="219"/>
      <c r="AR3708" s="219"/>
      <c r="AS3708" s="221"/>
      <c r="AT3708" s="221"/>
      <c r="AU3708" s="221"/>
      <c r="AV3708" s="221"/>
      <c r="AW3708" s="221"/>
      <c r="AX3708" s="221"/>
      <c r="AY3708" s="221"/>
      <c r="AZ3708" s="221"/>
    </row>
    <row r="3709" spans="1:52" x14ac:dyDescent="0.15">
      <c r="A3709" s="278"/>
      <c r="B3709" s="274"/>
      <c r="C3709" s="340"/>
      <c r="D3709" s="340"/>
      <c r="E3709" s="341"/>
      <c r="F3709" s="341"/>
      <c r="G3709" s="341"/>
      <c r="H3709" s="341"/>
      <c r="I3709" s="341"/>
      <c r="J3709" s="341"/>
      <c r="AH3709" s="221"/>
      <c r="AI3709" s="221"/>
      <c r="AJ3709" s="221"/>
      <c r="AK3709" s="221"/>
      <c r="AL3709" s="221"/>
      <c r="AM3709" s="221"/>
      <c r="AN3709" s="221"/>
      <c r="AO3709" s="221"/>
      <c r="AP3709" s="221"/>
      <c r="AQ3709" s="219"/>
      <c r="AR3709" s="219"/>
      <c r="AS3709" s="221"/>
      <c r="AT3709" s="221"/>
      <c r="AU3709" s="221"/>
      <c r="AV3709" s="221"/>
      <c r="AW3709" s="221"/>
      <c r="AX3709" s="221"/>
      <c r="AY3709" s="221"/>
      <c r="AZ3709" s="221"/>
    </row>
    <row r="3710" spans="1:52" x14ac:dyDescent="0.15">
      <c r="A3710" s="278"/>
      <c r="B3710" s="274"/>
      <c r="C3710" s="340"/>
      <c r="D3710" s="340"/>
      <c r="E3710" s="341"/>
      <c r="F3710" s="341"/>
      <c r="G3710" s="341"/>
      <c r="H3710" s="341"/>
      <c r="I3710" s="341"/>
      <c r="J3710" s="341"/>
      <c r="AH3710" s="221"/>
      <c r="AI3710" s="221"/>
      <c r="AJ3710" s="221"/>
      <c r="AK3710" s="221"/>
      <c r="AL3710" s="221"/>
      <c r="AM3710" s="221"/>
      <c r="AN3710" s="221"/>
      <c r="AO3710" s="221"/>
      <c r="AP3710" s="221"/>
      <c r="AQ3710" s="219"/>
      <c r="AR3710" s="219"/>
      <c r="AS3710" s="221"/>
      <c r="AT3710" s="221"/>
      <c r="AU3710" s="221"/>
      <c r="AV3710" s="221"/>
      <c r="AW3710" s="221"/>
      <c r="AX3710" s="221"/>
      <c r="AY3710" s="221"/>
      <c r="AZ3710" s="221"/>
    </row>
    <row r="3711" spans="1:52" x14ac:dyDescent="0.15">
      <c r="A3711" s="278"/>
      <c r="B3711" s="274"/>
      <c r="C3711" s="340"/>
      <c r="D3711" s="340"/>
      <c r="E3711" s="341"/>
      <c r="F3711" s="341"/>
      <c r="G3711" s="341"/>
      <c r="H3711" s="341"/>
      <c r="I3711" s="341"/>
      <c r="J3711" s="341"/>
      <c r="AH3711" s="221"/>
      <c r="AI3711" s="221"/>
      <c r="AJ3711" s="221"/>
      <c r="AK3711" s="221"/>
      <c r="AL3711" s="221"/>
      <c r="AM3711" s="221"/>
      <c r="AN3711" s="221"/>
      <c r="AO3711" s="221"/>
      <c r="AP3711" s="221"/>
      <c r="AQ3711" s="219"/>
      <c r="AR3711" s="219"/>
      <c r="AS3711" s="221"/>
      <c r="AT3711" s="221"/>
      <c r="AU3711" s="221"/>
      <c r="AV3711" s="221"/>
      <c r="AW3711" s="221"/>
      <c r="AX3711" s="221"/>
      <c r="AY3711" s="221"/>
      <c r="AZ3711" s="221"/>
    </row>
    <row r="3712" spans="1:52" x14ac:dyDescent="0.15">
      <c r="A3712" s="278"/>
      <c r="B3712" s="274"/>
      <c r="C3712" s="340"/>
      <c r="D3712" s="340"/>
      <c r="E3712" s="341"/>
      <c r="F3712" s="341"/>
      <c r="G3712" s="341"/>
      <c r="H3712" s="341"/>
      <c r="I3712" s="341"/>
      <c r="J3712" s="341"/>
      <c r="AH3712" s="221"/>
      <c r="AI3712" s="221"/>
      <c r="AJ3712" s="221"/>
      <c r="AK3712" s="221"/>
      <c r="AL3712" s="221"/>
      <c r="AM3712" s="221"/>
      <c r="AN3712" s="221"/>
      <c r="AO3712" s="221"/>
      <c r="AP3712" s="221"/>
      <c r="AQ3712" s="219"/>
      <c r="AR3712" s="219"/>
      <c r="AS3712" s="221"/>
      <c r="AT3712" s="221"/>
      <c r="AU3712" s="221"/>
      <c r="AV3712" s="221"/>
      <c r="AW3712" s="221"/>
      <c r="AX3712" s="221"/>
      <c r="AY3712" s="221"/>
      <c r="AZ3712" s="221"/>
    </row>
    <row r="3713" spans="1:52" x14ac:dyDescent="0.15">
      <c r="A3713" s="278"/>
      <c r="B3713" s="274"/>
      <c r="C3713" s="340"/>
      <c r="D3713" s="340"/>
      <c r="E3713" s="341"/>
      <c r="F3713" s="341"/>
      <c r="G3713" s="341"/>
      <c r="H3713" s="341"/>
      <c r="I3713" s="341"/>
      <c r="J3713" s="341"/>
      <c r="AH3713" s="221"/>
      <c r="AI3713" s="221"/>
      <c r="AJ3713" s="221"/>
      <c r="AK3713" s="221"/>
      <c r="AL3713" s="221"/>
      <c r="AM3713" s="221"/>
      <c r="AN3713" s="221"/>
      <c r="AO3713" s="221"/>
      <c r="AP3713" s="221"/>
      <c r="AQ3713" s="219"/>
      <c r="AR3713" s="219"/>
      <c r="AS3713" s="221"/>
      <c r="AT3713" s="221"/>
      <c r="AU3713" s="221"/>
      <c r="AV3713" s="221"/>
      <c r="AW3713" s="221"/>
      <c r="AX3713" s="221"/>
      <c r="AY3713" s="221"/>
      <c r="AZ3713" s="221"/>
    </row>
    <row r="3714" spans="1:52" x14ac:dyDescent="0.15">
      <c r="A3714" s="278"/>
      <c r="B3714" s="274"/>
      <c r="C3714" s="340"/>
      <c r="D3714" s="340"/>
      <c r="E3714" s="341"/>
      <c r="F3714" s="341"/>
      <c r="G3714" s="341"/>
      <c r="H3714" s="341"/>
      <c r="I3714" s="341"/>
      <c r="J3714" s="341"/>
      <c r="AH3714" s="221"/>
      <c r="AI3714" s="221"/>
      <c r="AJ3714" s="221"/>
      <c r="AK3714" s="221"/>
      <c r="AL3714" s="221"/>
      <c r="AM3714" s="221"/>
      <c r="AN3714" s="221"/>
      <c r="AO3714" s="221"/>
      <c r="AP3714" s="221"/>
      <c r="AQ3714" s="219"/>
      <c r="AR3714" s="219"/>
      <c r="AS3714" s="221"/>
      <c r="AT3714" s="221"/>
      <c r="AU3714" s="221"/>
      <c r="AV3714" s="221"/>
      <c r="AW3714" s="221"/>
      <c r="AX3714" s="221"/>
      <c r="AY3714" s="221"/>
      <c r="AZ3714" s="221"/>
    </row>
    <row r="3715" spans="1:52" x14ac:dyDescent="0.15">
      <c r="A3715" s="278"/>
      <c r="B3715" s="274"/>
      <c r="C3715" s="340"/>
      <c r="D3715" s="340"/>
      <c r="E3715" s="341"/>
      <c r="F3715" s="341"/>
      <c r="G3715" s="341"/>
      <c r="H3715" s="341"/>
      <c r="I3715" s="341"/>
      <c r="J3715" s="341"/>
      <c r="AH3715" s="221"/>
      <c r="AI3715" s="221"/>
      <c r="AJ3715" s="221"/>
      <c r="AK3715" s="221"/>
      <c r="AL3715" s="221"/>
      <c r="AM3715" s="221"/>
      <c r="AN3715" s="221"/>
      <c r="AO3715" s="221"/>
      <c r="AP3715" s="221"/>
      <c r="AQ3715" s="219"/>
      <c r="AR3715" s="219"/>
      <c r="AS3715" s="221"/>
      <c r="AT3715" s="221"/>
      <c r="AU3715" s="221"/>
      <c r="AV3715" s="221"/>
      <c r="AW3715" s="221"/>
      <c r="AX3715" s="221"/>
      <c r="AY3715" s="221"/>
      <c r="AZ3715" s="221"/>
    </row>
    <row r="3716" spans="1:52" x14ac:dyDescent="0.15">
      <c r="A3716" s="278"/>
      <c r="B3716" s="274"/>
      <c r="C3716" s="340"/>
      <c r="D3716" s="340"/>
      <c r="E3716" s="341"/>
      <c r="F3716" s="341"/>
      <c r="G3716" s="341"/>
      <c r="H3716" s="341"/>
      <c r="I3716" s="341"/>
      <c r="J3716" s="341"/>
      <c r="AH3716" s="221"/>
      <c r="AI3716" s="221"/>
      <c r="AJ3716" s="221"/>
      <c r="AK3716" s="221"/>
      <c r="AL3716" s="221"/>
      <c r="AM3716" s="221"/>
      <c r="AN3716" s="221"/>
      <c r="AO3716" s="221"/>
      <c r="AP3716" s="221"/>
      <c r="AQ3716" s="219"/>
      <c r="AR3716" s="219"/>
      <c r="AS3716" s="221"/>
      <c r="AT3716" s="221"/>
      <c r="AU3716" s="221"/>
      <c r="AV3716" s="221"/>
      <c r="AW3716" s="221"/>
      <c r="AX3716" s="221"/>
      <c r="AY3716" s="221"/>
      <c r="AZ3716" s="221"/>
    </row>
    <row r="3717" spans="1:52" x14ac:dyDescent="0.15">
      <c r="A3717" s="278"/>
      <c r="B3717" s="274"/>
      <c r="C3717" s="340"/>
      <c r="D3717" s="340"/>
      <c r="E3717" s="341"/>
      <c r="F3717" s="341"/>
      <c r="G3717" s="341"/>
      <c r="H3717" s="341"/>
      <c r="I3717" s="341"/>
      <c r="J3717" s="341"/>
      <c r="AH3717" s="221"/>
      <c r="AI3717" s="221"/>
      <c r="AJ3717" s="221"/>
      <c r="AK3717" s="221"/>
      <c r="AL3717" s="221"/>
      <c r="AM3717" s="221"/>
      <c r="AN3717" s="221"/>
      <c r="AO3717" s="221"/>
      <c r="AP3717" s="221"/>
      <c r="AQ3717" s="219"/>
      <c r="AR3717" s="219"/>
      <c r="AS3717" s="221"/>
      <c r="AT3717" s="221"/>
      <c r="AU3717" s="221"/>
      <c r="AV3717" s="221"/>
      <c r="AW3717" s="221"/>
      <c r="AX3717" s="221"/>
      <c r="AY3717" s="221"/>
      <c r="AZ3717" s="221"/>
    </row>
    <row r="3718" spans="1:52" x14ac:dyDescent="0.15">
      <c r="A3718" s="278"/>
      <c r="B3718" s="274"/>
      <c r="C3718" s="340"/>
      <c r="D3718" s="340"/>
      <c r="E3718" s="341"/>
      <c r="F3718" s="341"/>
      <c r="G3718" s="341"/>
      <c r="H3718" s="341"/>
      <c r="I3718" s="341"/>
      <c r="J3718" s="341"/>
      <c r="AH3718" s="221"/>
      <c r="AI3718" s="221"/>
      <c r="AJ3718" s="221"/>
      <c r="AK3718" s="221"/>
      <c r="AL3718" s="221"/>
      <c r="AM3718" s="221"/>
      <c r="AN3718" s="221"/>
      <c r="AO3718" s="221"/>
      <c r="AP3718" s="221"/>
      <c r="AQ3718" s="219"/>
      <c r="AR3718" s="219"/>
      <c r="AS3718" s="221"/>
      <c r="AT3718" s="221"/>
      <c r="AU3718" s="221"/>
      <c r="AV3718" s="221"/>
      <c r="AW3718" s="221"/>
      <c r="AX3718" s="221"/>
      <c r="AY3718" s="221"/>
      <c r="AZ3718" s="221"/>
    </row>
    <row r="3719" spans="1:52" x14ac:dyDescent="0.15">
      <c r="A3719" s="278"/>
      <c r="B3719" s="274"/>
      <c r="C3719" s="340"/>
      <c r="D3719" s="340"/>
      <c r="E3719" s="341"/>
      <c r="F3719" s="341"/>
      <c r="G3719" s="341"/>
      <c r="H3719" s="341"/>
      <c r="I3719" s="341"/>
      <c r="J3719" s="341"/>
      <c r="AH3719" s="221"/>
      <c r="AI3719" s="221"/>
      <c r="AJ3719" s="221"/>
      <c r="AK3719" s="221"/>
      <c r="AL3719" s="221"/>
      <c r="AM3719" s="221"/>
      <c r="AN3719" s="221"/>
      <c r="AO3719" s="221"/>
      <c r="AP3719" s="221"/>
      <c r="AQ3719" s="219"/>
      <c r="AR3719" s="219"/>
      <c r="AS3719" s="221"/>
      <c r="AT3719" s="221"/>
      <c r="AU3719" s="221"/>
      <c r="AV3719" s="221"/>
      <c r="AW3719" s="221"/>
      <c r="AX3719" s="221"/>
      <c r="AY3719" s="221"/>
      <c r="AZ3719" s="221"/>
    </row>
    <row r="3720" spans="1:52" x14ac:dyDescent="0.15">
      <c r="A3720" s="278"/>
      <c r="B3720" s="274"/>
      <c r="C3720" s="340"/>
      <c r="D3720" s="340"/>
      <c r="E3720" s="341"/>
      <c r="F3720" s="341"/>
      <c r="G3720" s="341"/>
      <c r="H3720" s="341"/>
      <c r="I3720" s="341"/>
      <c r="J3720" s="341"/>
      <c r="AH3720" s="221"/>
      <c r="AI3720" s="221"/>
      <c r="AJ3720" s="221"/>
      <c r="AK3720" s="221"/>
      <c r="AL3720" s="221"/>
      <c r="AM3720" s="221"/>
      <c r="AN3720" s="221"/>
      <c r="AO3720" s="221"/>
      <c r="AP3720" s="221"/>
      <c r="AQ3720" s="219"/>
      <c r="AR3720" s="219"/>
      <c r="AS3720" s="221"/>
      <c r="AT3720" s="221"/>
      <c r="AU3720" s="221"/>
      <c r="AV3720" s="221"/>
      <c r="AW3720" s="221"/>
      <c r="AX3720" s="221"/>
      <c r="AY3720" s="221"/>
      <c r="AZ3720" s="221"/>
    </row>
    <row r="3721" spans="1:52" x14ac:dyDescent="0.15">
      <c r="A3721" s="278"/>
      <c r="B3721" s="274"/>
      <c r="C3721" s="340"/>
      <c r="D3721" s="340"/>
      <c r="E3721" s="341"/>
      <c r="F3721" s="341"/>
      <c r="G3721" s="341"/>
      <c r="H3721" s="341"/>
      <c r="I3721" s="341"/>
      <c r="J3721" s="341"/>
      <c r="AH3721" s="221"/>
      <c r="AI3721" s="221"/>
      <c r="AJ3721" s="221"/>
      <c r="AK3721" s="221"/>
      <c r="AL3721" s="221"/>
      <c r="AM3721" s="221"/>
      <c r="AN3721" s="221"/>
      <c r="AO3721" s="221"/>
      <c r="AP3721" s="221"/>
      <c r="AQ3721" s="219"/>
      <c r="AR3721" s="219"/>
      <c r="AS3721" s="221"/>
      <c r="AT3721" s="221"/>
      <c r="AU3721" s="221"/>
      <c r="AV3721" s="221"/>
      <c r="AW3721" s="221"/>
      <c r="AX3721" s="221"/>
      <c r="AY3721" s="221"/>
      <c r="AZ3721" s="221"/>
    </row>
    <row r="3722" spans="1:52" x14ac:dyDescent="0.15">
      <c r="A3722" s="278"/>
      <c r="B3722" s="274"/>
      <c r="C3722" s="340"/>
      <c r="D3722" s="340"/>
      <c r="E3722" s="341"/>
      <c r="F3722" s="341"/>
      <c r="G3722" s="341"/>
      <c r="H3722" s="341"/>
      <c r="I3722" s="341"/>
      <c r="J3722" s="341"/>
      <c r="AH3722" s="221"/>
      <c r="AI3722" s="221"/>
      <c r="AJ3722" s="221"/>
      <c r="AK3722" s="221"/>
      <c r="AL3722" s="221"/>
      <c r="AM3722" s="221"/>
      <c r="AN3722" s="221"/>
      <c r="AO3722" s="221"/>
      <c r="AP3722" s="221"/>
      <c r="AQ3722" s="219"/>
      <c r="AR3722" s="219"/>
      <c r="AS3722" s="221"/>
      <c r="AT3722" s="221"/>
      <c r="AU3722" s="221"/>
      <c r="AV3722" s="221"/>
      <c r="AW3722" s="221"/>
      <c r="AX3722" s="221"/>
      <c r="AY3722" s="221"/>
      <c r="AZ3722" s="221"/>
    </row>
    <row r="3723" spans="1:52" x14ac:dyDescent="0.15">
      <c r="A3723" s="278"/>
      <c r="B3723" s="274"/>
      <c r="C3723" s="340"/>
      <c r="D3723" s="340"/>
      <c r="E3723" s="341"/>
      <c r="F3723" s="341"/>
      <c r="G3723" s="341"/>
      <c r="H3723" s="341"/>
      <c r="I3723" s="341"/>
      <c r="J3723" s="341"/>
      <c r="AH3723" s="221"/>
      <c r="AI3723" s="221"/>
      <c r="AJ3723" s="221"/>
      <c r="AK3723" s="221"/>
      <c r="AL3723" s="221"/>
      <c r="AM3723" s="221"/>
      <c r="AN3723" s="221"/>
      <c r="AO3723" s="221"/>
      <c r="AP3723" s="221"/>
      <c r="AQ3723" s="219"/>
      <c r="AR3723" s="219"/>
      <c r="AS3723" s="221"/>
      <c r="AT3723" s="221"/>
      <c r="AU3723" s="221"/>
      <c r="AV3723" s="221"/>
      <c r="AW3723" s="221"/>
      <c r="AX3723" s="221"/>
      <c r="AY3723" s="221"/>
      <c r="AZ3723" s="221"/>
    </row>
    <row r="3724" spans="1:52" x14ac:dyDescent="0.15">
      <c r="A3724" s="278"/>
      <c r="B3724" s="274"/>
      <c r="C3724" s="340"/>
      <c r="D3724" s="340"/>
      <c r="E3724" s="341"/>
      <c r="F3724" s="341"/>
      <c r="G3724" s="341"/>
      <c r="H3724" s="341"/>
      <c r="I3724" s="341"/>
      <c r="J3724" s="341"/>
      <c r="AH3724" s="221"/>
      <c r="AI3724" s="221"/>
      <c r="AJ3724" s="221"/>
      <c r="AK3724" s="221"/>
      <c r="AL3724" s="221"/>
      <c r="AM3724" s="221"/>
      <c r="AN3724" s="221"/>
      <c r="AO3724" s="221"/>
      <c r="AP3724" s="221"/>
      <c r="AQ3724" s="219"/>
      <c r="AR3724" s="219"/>
      <c r="AS3724" s="221"/>
      <c r="AT3724" s="221"/>
      <c r="AU3724" s="221"/>
      <c r="AV3724" s="221"/>
      <c r="AW3724" s="221"/>
      <c r="AX3724" s="221"/>
      <c r="AY3724" s="221"/>
      <c r="AZ3724" s="221"/>
    </row>
    <row r="3725" spans="1:52" x14ac:dyDescent="0.15">
      <c r="A3725" s="278"/>
      <c r="B3725" s="274"/>
      <c r="C3725" s="340"/>
      <c r="D3725" s="340"/>
      <c r="E3725" s="341"/>
      <c r="F3725" s="341"/>
      <c r="G3725" s="341"/>
      <c r="H3725" s="341"/>
      <c r="I3725" s="341"/>
      <c r="J3725" s="341"/>
      <c r="AH3725" s="221"/>
      <c r="AI3725" s="221"/>
      <c r="AJ3725" s="221"/>
      <c r="AK3725" s="221"/>
      <c r="AL3725" s="221"/>
      <c r="AM3725" s="221"/>
      <c r="AN3725" s="221"/>
      <c r="AO3725" s="221"/>
      <c r="AP3725" s="221"/>
      <c r="AQ3725" s="219"/>
      <c r="AR3725" s="219"/>
      <c r="AS3725" s="221"/>
      <c r="AT3725" s="221"/>
      <c r="AU3725" s="221"/>
      <c r="AV3725" s="221"/>
      <c r="AW3725" s="221"/>
      <c r="AX3725" s="221"/>
      <c r="AY3725" s="221"/>
      <c r="AZ3725" s="221"/>
    </row>
    <row r="3726" spans="1:52" x14ac:dyDescent="0.15">
      <c r="A3726" s="278"/>
      <c r="B3726" s="274"/>
      <c r="C3726" s="340"/>
      <c r="D3726" s="340"/>
      <c r="E3726" s="341"/>
      <c r="F3726" s="341"/>
      <c r="G3726" s="341"/>
      <c r="H3726" s="341"/>
      <c r="I3726" s="341"/>
      <c r="J3726" s="341"/>
      <c r="AH3726" s="221"/>
      <c r="AI3726" s="221"/>
      <c r="AJ3726" s="221"/>
      <c r="AK3726" s="221"/>
      <c r="AL3726" s="221"/>
      <c r="AM3726" s="221"/>
      <c r="AN3726" s="221"/>
      <c r="AO3726" s="221"/>
      <c r="AP3726" s="221"/>
      <c r="AQ3726" s="219"/>
      <c r="AR3726" s="219"/>
      <c r="AS3726" s="221"/>
      <c r="AT3726" s="221"/>
      <c r="AU3726" s="221"/>
      <c r="AV3726" s="221"/>
      <c r="AW3726" s="221"/>
      <c r="AX3726" s="221"/>
      <c r="AY3726" s="221"/>
      <c r="AZ3726" s="221"/>
    </row>
    <row r="3727" spans="1:52" x14ac:dyDescent="0.15">
      <c r="A3727" s="278"/>
      <c r="B3727" s="274"/>
      <c r="C3727" s="340"/>
      <c r="D3727" s="340"/>
      <c r="E3727" s="341"/>
      <c r="F3727" s="341"/>
      <c r="G3727" s="341"/>
      <c r="H3727" s="341"/>
      <c r="I3727" s="341"/>
      <c r="J3727" s="341"/>
      <c r="AH3727" s="221"/>
      <c r="AI3727" s="221"/>
      <c r="AJ3727" s="221"/>
      <c r="AK3727" s="221"/>
      <c r="AL3727" s="221"/>
      <c r="AM3727" s="221"/>
      <c r="AN3727" s="221"/>
      <c r="AO3727" s="221"/>
      <c r="AP3727" s="221"/>
      <c r="AQ3727" s="219"/>
      <c r="AR3727" s="219"/>
      <c r="AS3727" s="221"/>
      <c r="AT3727" s="221"/>
      <c r="AU3727" s="221"/>
      <c r="AV3727" s="221"/>
      <c r="AW3727" s="221"/>
      <c r="AX3727" s="221"/>
      <c r="AY3727" s="221"/>
      <c r="AZ3727" s="221"/>
    </row>
    <row r="3728" spans="1:52" x14ac:dyDescent="0.15">
      <c r="A3728" s="278"/>
      <c r="B3728" s="274"/>
      <c r="C3728" s="340"/>
      <c r="D3728" s="340"/>
      <c r="E3728" s="341"/>
      <c r="F3728" s="341"/>
      <c r="G3728" s="341"/>
      <c r="H3728" s="341"/>
      <c r="I3728" s="341"/>
      <c r="J3728" s="341"/>
      <c r="AH3728" s="221"/>
      <c r="AI3728" s="221"/>
      <c r="AJ3728" s="221"/>
      <c r="AK3728" s="221"/>
      <c r="AL3728" s="221"/>
      <c r="AM3728" s="221"/>
      <c r="AN3728" s="221"/>
      <c r="AO3728" s="221"/>
      <c r="AP3728" s="221"/>
      <c r="AQ3728" s="219"/>
      <c r="AR3728" s="219"/>
      <c r="AS3728" s="221"/>
      <c r="AT3728" s="221"/>
      <c r="AU3728" s="221"/>
      <c r="AV3728" s="221"/>
      <c r="AW3728" s="221"/>
      <c r="AX3728" s="221"/>
      <c r="AY3728" s="221"/>
      <c r="AZ3728" s="221"/>
    </row>
    <row r="3729" spans="1:52" x14ac:dyDescent="0.15">
      <c r="A3729" s="278"/>
      <c r="B3729" s="274"/>
      <c r="C3729" s="340"/>
      <c r="D3729" s="340"/>
      <c r="E3729" s="341"/>
      <c r="F3729" s="341"/>
      <c r="G3729" s="341"/>
      <c r="H3729" s="341"/>
      <c r="I3729" s="341"/>
      <c r="J3729" s="341"/>
      <c r="AH3729" s="221"/>
      <c r="AI3729" s="221"/>
      <c r="AJ3729" s="221"/>
      <c r="AK3729" s="221"/>
      <c r="AL3729" s="221"/>
      <c r="AM3729" s="221"/>
      <c r="AN3729" s="221"/>
      <c r="AO3729" s="221"/>
      <c r="AP3729" s="221"/>
      <c r="AQ3729" s="219"/>
      <c r="AR3729" s="219"/>
      <c r="AS3729" s="221"/>
      <c r="AT3729" s="221"/>
      <c r="AU3729" s="221"/>
      <c r="AV3729" s="221"/>
      <c r="AW3729" s="221"/>
      <c r="AX3729" s="221"/>
      <c r="AY3729" s="221"/>
      <c r="AZ3729" s="221"/>
    </row>
    <row r="3730" spans="1:52" x14ac:dyDescent="0.15">
      <c r="A3730" s="278"/>
      <c r="B3730" s="274"/>
      <c r="C3730" s="340"/>
      <c r="D3730" s="340"/>
      <c r="E3730" s="341"/>
      <c r="F3730" s="341"/>
      <c r="G3730" s="341"/>
      <c r="H3730" s="341"/>
      <c r="I3730" s="341"/>
      <c r="J3730" s="341"/>
      <c r="AH3730" s="221"/>
      <c r="AI3730" s="221"/>
      <c r="AJ3730" s="221"/>
      <c r="AK3730" s="221"/>
      <c r="AL3730" s="221"/>
      <c r="AM3730" s="221"/>
      <c r="AN3730" s="221"/>
      <c r="AO3730" s="221"/>
      <c r="AP3730" s="221"/>
      <c r="AQ3730" s="219"/>
      <c r="AR3730" s="219"/>
      <c r="AS3730" s="221"/>
      <c r="AT3730" s="221"/>
      <c r="AU3730" s="221"/>
      <c r="AV3730" s="221"/>
      <c r="AW3730" s="221"/>
      <c r="AX3730" s="221"/>
      <c r="AY3730" s="221"/>
      <c r="AZ3730" s="221"/>
    </row>
    <row r="3731" spans="1:52" x14ac:dyDescent="0.15">
      <c r="A3731" s="278"/>
      <c r="B3731" s="274"/>
      <c r="C3731" s="340"/>
      <c r="D3731" s="340"/>
      <c r="E3731" s="341"/>
      <c r="F3731" s="341"/>
      <c r="G3731" s="341"/>
      <c r="H3731" s="341"/>
      <c r="I3731" s="341"/>
      <c r="J3731" s="341"/>
      <c r="AH3731" s="221"/>
      <c r="AI3731" s="221"/>
      <c r="AJ3731" s="221"/>
      <c r="AK3731" s="221"/>
      <c r="AL3731" s="221"/>
      <c r="AM3731" s="221"/>
      <c r="AN3731" s="221"/>
      <c r="AO3731" s="221"/>
      <c r="AP3731" s="221"/>
      <c r="AQ3731" s="219"/>
      <c r="AR3731" s="219"/>
      <c r="AS3731" s="221"/>
      <c r="AT3731" s="221"/>
      <c r="AU3731" s="221"/>
      <c r="AV3731" s="221"/>
      <c r="AW3731" s="221"/>
      <c r="AX3731" s="221"/>
      <c r="AY3731" s="221"/>
      <c r="AZ3731" s="221"/>
    </row>
    <row r="3732" spans="1:52" x14ac:dyDescent="0.15">
      <c r="A3732" s="278"/>
      <c r="B3732" s="274"/>
      <c r="C3732" s="340"/>
      <c r="D3732" s="340"/>
      <c r="E3732" s="341"/>
      <c r="F3732" s="341"/>
      <c r="G3732" s="341"/>
      <c r="H3732" s="341"/>
      <c r="I3732" s="341"/>
      <c r="J3732" s="341"/>
      <c r="AH3732" s="221"/>
      <c r="AI3732" s="221"/>
      <c r="AJ3732" s="221"/>
      <c r="AK3732" s="221"/>
      <c r="AL3732" s="221"/>
      <c r="AM3732" s="221"/>
      <c r="AN3732" s="221"/>
      <c r="AO3732" s="221"/>
      <c r="AP3732" s="221"/>
      <c r="AQ3732" s="219"/>
      <c r="AR3732" s="219"/>
      <c r="AS3732" s="221"/>
      <c r="AT3732" s="221"/>
      <c r="AU3732" s="221"/>
      <c r="AV3732" s="221"/>
      <c r="AW3732" s="221"/>
      <c r="AX3732" s="221"/>
      <c r="AY3732" s="221"/>
      <c r="AZ3732" s="221"/>
    </row>
    <row r="3733" spans="1:52" x14ac:dyDescent="0.15">
      <c r="A3733" s="278"/>
      <c r="B3733" s="274"/>
      <c r="C3733" s="340"/>
      <c r="D3733" s="340"/>
      <c r="E3733" s="341"/>
      <c r="F3733" s="341"/>
      <c r="G3733" s="341"/>
      <c r="H3733" s="341"/>
      <c r="I3733" s="341"/>
      <c r="J3733" s="341"/>
      <c r="AH3733" s="221"/>
      <c r="AI3733" s="221"/>
      <c r="AJ3733" s="221"/>
      <c r="AK3733" s="221"/>
      <c r="AL3733" s="221"/>
      <c r="AM3733" s="221"/>
      <c r="AN3733" s="221"/>
      <c r="AO3733" s="221"/>
      <c r="AP3733" s="221"/>
      <c r="AQ3733" s="219"/>
      <c r="AR3733" s="219"/>
      <c r="AS3733" s="221"/>
      <c r="AT3733" s="221"/>
      <c r="AU3733" s="221"/>
      <c r="AV3733" s="221"/>
      <c r="AW3733" s="221"/>
      <c r="AX3733" s="221"/>
      <c r="AY3733" s="221"/>
      <c r="AZ3733" s="221"/>
    </row>
    <row r="3734" spans="1:52" x14ac:dyDescent="0.15">
      <c r="A3734" s="278"/>
      <c r="B3734" s="274"/>
      <c r="C3734" s="340"/>
      <c r="D3734" s="340"/>
      <c r="E3734" s="341"/>
      <c r="F3734" s="341"/>
      <c r="G3734" s="341"/>
      <c r="H3734" s="341"/>
      <c r="I3734" s="341"/>
      <c r="J3734" s="341"/>
      <c r="AH3734" s="221"/>
      <c r="AI3734" s="221"/>
      <c r="AJ3734" s="221"/>
      <c r="AK3734" s="221"/>
      <c r="AL3734" s="221"/>
      <c r="AM3734" s="221"/>
      <c r="AN3734" s="221"/>
      <c r="AO3734" s="221"/>
      <c r="AP3734" s="221"/>
      <c r="AQ3734" s="219"/>
      <c r="AR3734" s="219"/>
      <c r="AS3734" s="221"/>
      <c r="AT3734" s="221"/>
      <c r="AU3734" s="221"/>
      <c r="AV3734" s="221"/>
      <c r="AW3734" s="221"/>
      <c r="AX3734" s="221"/>
      <c r="AY3734" s="221"/>
      <c r="AZ3734" s="221"/>
    </row>
    <row r="3735" spans="1:52" x14ac:dyDescent="0.15">
      <c r="A3735" s="278"/>
      <c r="B3735" s="274"/>
      <c r="C3735" s="340"/>
      <c r="D3735" s="340"/>
      <c r="E3735" s="341"/>
      <c r="F3735" s="341"/>
      <c r="G3735" s="341"/>
      <c r="H3735" s="341"/>
      <c r="I3735" s="341"/>
      <c r="J3735" s="341"/>
      <c r="AH3735" s="221"/>
      <c r="AI3735" s="221"/>
      <c r="AJ3735" s="221"/>
      <c r="AK3735" s="221"/>
      <c r="AL3735" s="221"/>
      <c r="AM3735" s="221"/>
      <c r="AN3735" s="221"/>
      <c r="AO3735" s="221"/>
      <c r="AP3735" s="221"/>
      <c r="AQ3735" s="219"/>
      <c r="AR3735" s="219"/>
      <c r="AS3735" s="221"/>
      <c r="AT3735" s="221"/>
      <c r="AU3735" s="221"/>
      <c r="AV3735" s="221"/>
      <c r="AW3735" s="221"/>
      <c r="AX3735" s="221"/>
      <c r="AY3735" s="221"/>
      <c r="AZ3735" s="221"/>
    </row>
    <row r="3736" spans="1:52" x14ac:dyDescent="0.15">
      <c r="A3736" s="278"/>
      <c r="B3736" s="274"/>
      <c r="C3736" s="340"/>
      <c r="D3736" s="340"/>
      <c r="E3736" s="341"/>
      <c r="F3736" s="341"/>
      <c r="G3736" s="341"/>
      <c r="H3736" s="341"/>
      <c r="I3736" s="341"/>
      <c r="J3736" s="341"/>
      <c r="AH3736" s="221"/>
      <c r="AI3736" s="221"/>
      <c r="AJ3736" s="221"/>
      <c r="AK3736" s="221"/>
      <c r="AL3736" s="221"/>
      <c r="AM3736" s="221"/>
      <c r="AN3736" s="221"/>
      <c r="AO3736" s="221"/>
      <c r="AP3736" s="221"/>
      <c r="AQ3736" s="219"/>
      <c r="AR3736" s="219"/>
      <c r="AS3736" s="221"/>
      <c r="AT3736" s="221"/>
      <c r="AU3736" s="221"/>
      <c r="AV3736" s="221"/>
      <c r="AW3736" s="221"/>
      <c r="AX3736" s="221"/>
      <c r="AY3736" s="221"/>
      <c r="AZ3736" s="221"/>
    </row>
    <row r="3737" spans="1:52" x14ac:dyDescent="0.15">
      <c r="A3737" s="278"/>
      <c r="B3737" s="274"/>
      <c r="C3737" s="340"/>
      <c r="D3737" s="340"/>
      <c r="E3737" s="341"/>
      <c r="F3737" s="341"/>
      <c r="G3737" s="341"/>
      <c r="H3737" s="341"/>
      <c r="I3737" s="341"/>
      <c r="J3737" s="341"/>
      <c r="AH3737" s="221"/>
      <c r="AI3737" s="221"/>
      <c r="AJ3737" s="221"/>
      <c r="AK3737" s="221"/>
      <c r="AL3737" s="221"/>
      <c r="AM3737" s="221"/>
      <c r="AN3737" s="221"/>
      <c r="AO3737" s="221"/>
      <c r="AP3737" s="221"/>
      <c r="AQ3737" s="219"/>
      <c r="AR3737" s="219"/>
      <c r="AS3737" s="221"/>
      <c r="AT3737" s="221"/>
      <c r="AU3737" s="221"/>
      <c r="AV3737" s="221"/>
      <c r="AW3737" s="221"/>
      <c r="AX3737" s="221"/>
      <c r="AY3737" s="221"/>
      <c r="AZ3737" s="221"/>
    </row>
    <row r="3738" spans="1:52" x14ac:dyDescent="0.15">
      <c r="A3738" s="278"/>
      <c r="B3738" s="274"/>
      <c r="C3738" s="340"/>
      <c r="D3738" s="340"/>
      <c r="E3738" s="341"/>
      <c r="F3738" s="341"/>
      <c r="G3738" s="341"/>
      <c r="H3738" s="341"/>
      <c r="I3738" s="341"/>
      <c r="J3738" s="341"/>
      <c r="AH3738" s="221"/>
      <c r="AI3738" s="221"/>
      <c r="AJ3738" s="221"/>
      <c r="AK3738" s="221"/>
      <c r="AL3738" s="221"/>
      <c r="AM3738" s="221"/>
      <c r="AN3738" s="221"/>
      <c r="AO3738" s="221"/>
      <c r="AP3738" s="221"/>
      <c r="AQ3738" s="219"/>
      <c r="AR3738" s="219"/>
      <c r="AS3738" s="221"/>
      <c r="AT3738" s="221"/>
      <c r="AU3738" s="221"/>
      <c r="AV3738" s="221"/>
      <c r="AW3738" s="221"/>
      <c r="AX3738" s="221"/>
      <c r="AY3738" s="221"/>
      <c r="AZ3738" s="221"/>
    </row>
    <row r="3739" spans="1:52" x14ac:dyDescent="0.15">
      <c r="A3739" s="278"/>
      <c r="B3739" s="274"/>
      <c r="C3739" s="340"/>
      <c r="D3739" s="340"/>
      <c r="E3739" s="341"/>
      <c r="F3739" s="341"/>
      <c r="G3739" s="341"/>
      <c r="H3739" s="341"/>
      <c r="I3739" s="341"/>
      <c r="J3739" s="341"/>
      <c r="AH3739" s="221"/>
      <c r="AI3739" s="221"/>
      <c r="AJ3739" s="221"/>
      <c r="AK3739" s="221"/>
      <c r="AL3739" s="221"/>
      <c r="AM3739" s="221"/>
      <c r="AN3739" s="221"/>
      <c r="AO3739" s="221"/>
      <c r="AP3739" s="221"/>
      <c r="AQ3739" s="219"/>
      <c r="AR3739" s="219"/>
      <c r="AS3739" s="221"/>
      <c r="AT3739" s="221"/>
      <c r="AU3739" s="221"/>
      <c r="AV3739" s="221"/>
      <c r="AW3739" s="221"/>
      <c r="AX3739" s="221"/>
      <c r="AY3739" s="221"/>
      <c r="AZ3739" s="221"/>
    </row>
    <row r="3740" spans="1:52" x14ac:dyDescent="0.15">
      <c r="A3740" s="278"/>
      <c r="B3740" s="274"/>
      <c r="C3740" s="340"/>
      <c r="D3740" s="340"/>
      <c r="E3740" s="341"/>
      <c r="F3740" s="341"/>
      <c r="G3740" s="341"/>
      <c r="H3740" s="341"/>
      <c r="I3740" s="341"/>
      <c r="J3740" s="341"/>
      <c r="AH3740" s="221"/>
      <c r="AI3740" s="221"/>
      <c r="AJ3740" s="221"/>
      <c r="AK3740" s="221"/>
      <c r="AL3740" s="221"/>
      <c r="AM3740" s="221"/>
      <c r="AN3740" s="221"/>
      <c r="AO3740" s="221"/>
      <c r="AP3740" s="221"/>
      <c r="AQ3740" s="219"/>
      <c r="AR3740" s="219"/>
      <c r="AS3740" s="221"/>
      <c r="AT3740" s="221"/>
      <c r="AU3740" s="221"/>
      <c r="AV3740" s="221"/>
      <c r="AW3740" s="221"/>
      <c r="AX3740" s="221"/>
      <c r="AY3740" s="221"/>
      <c r="AZ3740" s="221"/>
    </row>
    <row r="3741" spans="1:52" x14ac:dyDescent="0.15">
      <c r="A3741" s="278"/>
      <c r="B3741" s="274"/>
      <c r="C3741" s="340"/>
      <c r="D3741" s="340"/>
      <c r="E3741" s="341"/>
      <c r="F3741" s="341"/>
      <c r="G3741" s="341"/>
      <c r="H3741" s="341"/>
      <c r="I3741" s="341"/>
      <c r="J3741" s="341"/>
      <c r="AH3741" s="221"/>
      <c r="AI3741" s="221"/>
      <c r="AJ3741" s="221"/>
      <c r="AK3741" s="221"/>
      <c r="AL3741" s="221"/>
      <c r="AM3741" s="221"/>
      <c r="AN3741" s="221"/>
      <c r="AO3741" s="221"/>
      <c r="AP3741" s="221"/>
      <c r="AQ3741" s="219"/>
      <c r="AR3741" s="219"/>
      <c r="AS3741" s="221"/>
      <c r="AT3741" s="221"/>
      <c r="AU3741" s="221"/>
      <c r="AV3741" s="221"/>
      <c r="AW3741" s="221"/>
      <c r="AX3741" s="221"/>
      <c r="AY3741" s="221"/>
      <c r="AZ3741" s="221"/>
    </row>
    <row r="3742" spans="1:52" x14ac:dyDescent="0.15">
      <c r="A3742" s="278"/>
      <c r="B3742" s="274"/>
      <c r="C3742" s="340"/>
      <c r="D3742" s="340"/>
      <c r="E3742" s="341"/>
      <c r="F3742" s="341"/>
      <c r="G3742" s="341"/>
      <c r="H3742" s="341"/>
      <c r="I3742" s="341"/>
      <c r="J3742" s="341"/>
      <c r="AH3742" s="221"/>
      <c r="AI3742" s="221"/>
      <c r="AJ3742" s="221"/>
      <c r="AK3742" s="221"/>
      <c r="AL3742" s="221"/>
      <c r="AM3742" s="221"/>
      <c r="AN3742" s="221"/>
      <c r="AO3742" s="221"/>
      <c r="AP3742" s="221"/>
      <c r="AQ3742" s="219"/>
      <c r="AR3742" s="219"/>
      <c r="AS3742" s="221"/>
      <c r="AT3742" s="221"/>
      <c r="AU3742" s="221"/>
      <c r="AV3742" s="221"/>
      <c r="AW3742" s="221"/>
      <c r="AX3742" s="221"/>
      <c r="AY3742" s="221"/>
      <c r="AZ3742" s="221"/>
    </row>
    <row r="3743" spans="1:52" x14ac:dyDescent="0.15">
      <c r="A3743" s="278"/>
      <c r="B3743" s="274"/>
      <c r="C3743" s="340"/>
      <c r="D3743" s="340"/>
      <c r="E3743" s="341"/>
      <c r="F3743" s="341"/>
      <c r="G3743" s="341"/>
      <c r="H3743" s="341"/>
      <c r="I3743" s="341"/>
      <c r="J3743" s="341"/>
      <c r="AH3743" s="221"/>
      <c r="AI3743" s="221"/>
      <c r="AJ3743" s="221"/>
      <c r="AK3743" s="221"/>
      <c r="AL3743" s="221"/>
      <c r="AM3743" s="221"/>
      <c r="AN3743" s="221"/>
      <c r="AO3743" s="221"/>
      <c r="AP3743" s="221"/>
      <c r="AQ3743" s="219"/>
      <c r="AR3743" s="219"/>
      <c r="AS3743" s="221"/>
      <c r="AT3743" s="221"/>
      <c r="AU3743" s="221"/>
      <c r="AV3743" s="221"/>
      <c r="AW3743" s="221"/>
      <c r="AX3743" s="221"/>
      <c r="AY3743" s="221"/>
      <c r="AZ3743" s="221"/>
    </row>
    <row r="3744" spans="1:52" x14ac:dyDescent="0.15">
      <c r="A3744" s="278"/>
      <c r="B3744" s="274"/>
      <c r="C3744" s="340"/>
      <c r="D3744" s="340"/>
      <c r="E3744" s="341"/>
      <c r="F3744" s="341"/>
      <c r="G3744" s="341"/>
      <c r="H3744" s="341"/>
      <c r="I3744" s="341"/>
      <c r="J3744" s="341"/>
      <c r="AH3744" s="221"/>
      <c r="AI3744" s="221"/>
      <c r="AJ3744" s="221"/>
      <c r="AK3744" s="221"/>
      <c r="AL3744" s="221"/>
      <c r="AM3744" s="221"/>
      <c r="AN3744" s="221"/>
      <c r="AO3744" s="221"/>
      <c r="AP3744" s="221"/>
      <c r="AQ3744" s="219"/>
      <c r="AR3744" s="219"/>
      <c r="AS3744" s="221"/>
      <c r="AT3744" s="221"/>
      <c r="AU3744" s="221"/>
      <c r="AV3744" s="221"/>
      <c r="AW3744" s="221"/>
      <c r="AX3744" s="221"/>
      <c r="AY3744" s="221"/>
      <c r="AZ3744" s="221"/>
    </row>
    <row r="3745" spans="1:52" x14ac:dyDescent="0.15">
      <c r="A3745" s="278"/>
      <c r="B3745" s="274"/>
      <c r="C3745" s="340"/>
      <c r="D3745" s="340"/>
      <c r="E3745" s="341"/>
      <c r="F3745" s="341"/>
      <c r="G3745" s="341"/>
      <c r="H3745" s="341"/>
      <c r="I3745" s="341"/>
      <c r="J3745" s="341"/>
      <c r="AH3745" s="221"/>
      <c r="AI3745" s="221"/>
      <c r="AJ3745" s="221"/>
      <c r="AK3745" s="221"/>
      <c r="AL3745" s="221"/>
      <c r="AM3745" s="221"/>
      <c r="AN3745" s="221"/>
      <c r="AO3745" s="221"/>
      <c r="AP3745" s="221"/>
      <c r="AQ3745" s="219"/>
      <c r="AR3745" s="219"/>
      <c r="AS3745" s="221"/>
      <c r="AT3745" s="221"/>
      <c r="AU3745" s="221"/>
      <c r="AV3745" s="221"/>
      <c r="AW3745" s="221"/>
      <c r="AX3745" s="221"/>
      <c r="AY3745" s="221"/>
      <c r="AZ3745" s="221"/>
    </row>
    <row r="3746" spans="1:52" x14ac:dyDescent="0.15">
      <c r="A3746" s="278"/>
      <c r="B3746" s="274"/>
      <c r="C3746" s="340"/>
      <c r="D3746" s="340"/>
      <c r="E3746" s="341"/>
      <c r="F3746" s="341"/>
      <c r="G3746" s="341"/>
      <c r="H3746" s="341"/>
      <c r="I3746" s="341"/>
      <c r="J3746" s="341"/>
      <c r="AH3746" s="221"/>
      <c r="AI3746" s="221"/>
      <c r="AJ3746" s="221"/>
      <c r="AK3746" s="221"/>
      <c r="AL3746" s="221"/>
      <c r="AM3746" s="221"/>
      <c r="AN3746" s="221"/>
      <c r="AO3746" s="221"/>
      <c r="AP3746" s="221"/>
      <c r="AQ3746" s="219"/>
      <c r="AR3746" s="219"/>
      <c r="AS3746" s="221"/>
      <c r="AT3746" s="221"/>
      <c r="AU3746" s="221"/>
      <c r="AV3746" s="221"/>
      <c r="AW3746" s="221"/>
      <c r="AX3746" s="221"/>
      <c r="AY3746" s="221"/>
      <c r="AZ3746" s="221"/>
    </row>
    <row r="3747" spans="1:52" x14ac:dyDescent="0.15">
      <c r="A3747" s="278"/>
      <c r="B3747" s="274"/>
      <c r="C3747" s="340"/>
      <c r="D3747" s="340"/>
      <c r="E3747" s="341"/>
      <c r="F3747" s="341"/>
      <c r="G3747" s="341"/>
      <c r="H3747" s="341"/>
      <c r="I3747" s="341"/>
      <c r="J3747" s="341"/>
      <c r="AH3747" s="221"/>
      <c r="AI3747" s="221"/>
      <c r="AJ3747" s="221"/>
      <c r="AK3747" s="221"/>
      <c r="AL3747" s="221"/>
      <c r="AM3747" s="221"/>
      <c r="AN3747" s="221"/>
      <c r="AO3747" s="221"/>
      <c r="AP3747" s="221"/>
      <c r="AQ3747" s="219"/>
      <c r="AR3747" s="219"/>
      <c r="AS3747" s="221"/>
      <c r="AT3747" s="221"/>
      <c r="AU3747" s="221"/>
      <c r="AV3747" s="221"/>
      <c r="AW3747" s="221"/>
      <c r="AX3747" s="221"/>
      <c r="AY3747" s="221"/>
      <c r="AZ3747" s="221"/>
    </row>
    <row r="3748" spans="1:52" x14ac:dyDescent="0.15">
      <c r="A3748" s="278"/>
      <c r="B3748" s="274"/>
      <c r="C3748" s="340"/>
      <c r="D3748" s="340"/>
      <c r="E3748" s="341"/>
      <c r="F3748" s="341"/>
      <c r="G3748" s="341"/>
      <c r="H3748" s="341"/>
      <c r="I3748" s="341"/>
      <c r="J3748" s="341"/>
      <c r="AH3748" s="221"/>
      <c r="AI3748" s="221"/>
      <c r="AJ3748" s="221"/>
      <c r="AK3748" s="221"/>
      <c r="AL3748" s="221"/>
      <c r="AM3748" s="221"/>
      <c r="AN3748" s="221"/>
      <c r="AO3748" s="221"/>
      <c r="AP3748" s="221"/>
      <c r="AQ3748" s="219"/>
      <c r="AR3748" s="219"/>
      <c r="AS3748" s="221"/>
      <c r="AT3748" s="221"/>
      <c r="AU3748" s="221"/>
      <c r="AV3748" s="221"/>
      <c r="AW3748" s="221"/>
      <c r="AX3748" s="221"/>
      <c r="AY3748" s="221"/>
      <c r="AZ3748" s="221"/>
    </row>
    <row r="3749" spans="1:52" x14ac:dyDescent="0.15">
      <c r="A3749" s="278"/>
      <c r="B3749" s="274"/>
      <c r="C3749" s="340"/>
      <c r="D3749" s="340"/>
      <c r="E3749" s="341"/>
      <c r="F3749" s="341"/>
      <c r="G3749" s="341"/>
      <c r="H3749" s="341"/>
      <c r="I3749" s="341"/>
      <c r="J3749" s="341"/>
      <c r="AH3749" s="221"/>
      <c r="AI3749" s="221"/>
      <c r="AJ3749" s="221"/>
      <c r="AK3749" s="221"/>
      <c r="AL3749" s="221"/>
      <c r="AM3749" s="221"/>
      <c r="AN3749" s="221"/>
      <c r="AO3749" s="221"/>
      <c r="AP3749" s="221"/>
      <c r="AQ3749" s="219"/>
      <c r="AR3749" s="219"/>
      <c r="AS3749" s="221"/>
      <c r="AT3749" s="221"/>
      <c r="AU3749" s="221"/>
      <c r="AV3749" s="221"/>
      <c r="AW3749" s="221"/>
      <c r="AX3749" s="221"/>
      <c r="AY3749" s="221"/>
      <c r="AZ3749" s="221"/>
    </row>
    <row r="3750" spans="1:52" x14ac:dyDescent="0.15">
      <c r="A3750" s="278"/>
      <c r="B3750" s="274"/>
      <c r="C3750" s="340"/>
      <c r="D3750" s="340"/>
      <c r="E3750" s="341"/>
      <c r="F3750" s="341"/>
      <c r="G3750" s="341"/>
      <c r="H3750" s="341"/>
      <c r="I3750" s="341"/>
      <c r="J3750" s="341"/>
      <c r="AH3750" s="221"/>
      <c r="AI3750" s="221"/>
      <c r="AJ3750" s="221"/>
      <c r="AK3750" s="221"/>
      <c r="AL3750" s="221"/>
      <c r="AM3750" s="221"/>
      <c r="AN3750" s="221"/>
      <c r="AO3750" s="221"/>
      <c r="AP3750" s="221"/>
      <c r="AQ3750" s="219"/>
      <c r="AR3750" s="219"/>
      <c r="AS3750" s="221"/>
      <c r="AT3750" s="221"/>
      <c r="AU3750" s="221"/>
      <c r="AV3750" s="221"/>
      <c r="AW3750" s="221"/>
      <c r="AX3750" s="221"/>
      <c r="AY3750" s="221"/>
      <c r="AZ3750" s="221"/>
    </row>
    <row r="3751" spans="1:52" x14ac:dyDescent="0.15">
      <c r="A3751" s="278"/>
      <c r="B3751" s="274"/>
      <c r="C3751" s="340"/>
      <c r="D3751" s="340"/>
      <c r="E3751" s="341"/>
      <c r="F3751" s="341"/>
      <c r="G3751" s="341"/>
      <c r="H3751" s="341"/>
      <c r="I3751" s="341"/>
      <c r="J3751" s="341"/>
      <c r="AH3751" s="221"/>
      <c r="AI3751" s="221"/>
      <c r="AJ3751" s="221"/>
      <c r="AK3751" s="221"/>
      <c r="AL3751" s="221"/>
      <c r="AM3751" s="221"/>
      <c r="AN3751" s="221"/>
      <c r="AO3751" s="221"/>
      <c r="AP3751" s="221"/>
      <c r="AQ3751" s="219"/>
      <c r="AR3751" s="219"/>
      <c r="AS3751" s="221"/>
      <c r="AT3751" s="221"/>
      <c r="AU3751" s="221"/>
      <c r="AV3751" s="221"/>
      <c r="AW3751" s="221"/>
      <c r="AX3751" s="221"/>
      <c r="AY3751" s="221"/>
      <c r="AZ3751" s="221"/>
    </row>
    <row r="3752" spans="1:52" x14ac:dyDescent="0.15">
      <c r="A3752" s="278"/>
      <c r="B3752" s="274"/>
      <c r="C3752" s="340"/>
      <c r="D3752" s="340"/>
      <c r="E3752" s="341"/>
      <c r="F3752" s="341"/>
      <c r="G3752" s="341"/>
      <c r="H3752" s="341"/>
      <c r="I3752" s="341"/>
      <c r="J3752" s="341"/>
      <c r="AH3752" s="221"/>
      <c r="AI3752" s="221"/>
      <c r="AJ3752" s="221"/>
      <c r="AK3752" s="221"/>
      <c r="AL3752" s="221"/>
      <c r="AM3752" s="221"/>
      <c r="AN3752" s="221"/>
      <c r="AO3752" s="221"/>
      <c r="AP3752" s="221"/>
      <c r="AQ3752" s="219"/>
      <c r="AR3752" s="219"/>
      <c r="AS3752" s="221"/>
      <c r="AT3752" s="221"/>
      <c r="AU3752" s="221"/>
      <c r="AV3752" s="221"/>
      <c r="AW3752" s="221"/>
      <c r="AX3752" s="221"/>
      <c r="AY3752" s="221"/>
      <c r="AZ3752" s="221"/>
    </row>
    <row r="3753" spans="1:52" x14ac:dyDescent="0.15">
      <c r="A3753" s="278"/>
      <c r="B3753" s="274"/>
      <c r="C3753" s="340"/>
      <c r="D3753" s="340"/>
      <c r="E3753" s="341"/>
      <c r="F3753" s="341"/>
      <c r="G3753" s="341"/>
      <c r="H3753" s="341"/>
      <c r="I3753" s="341"/>
      <c r="J3753" s="341"/>
      <c r="AH3753" s="221"/>
      <c r="AI3753" s="221"/>
      <c r="AJ3753" s="221"/>
      <c r="AK3753" s="221"/>
      <c r="AL3753" s="221"/>
      <c r="AM3753" s="221"/>
      <c r="AN3753" s="221"/>
      <c r="AO3753" s="221"/>
      <c r="AP3753" s="221"/>
      <c r="AQ3753" s="219"/>
      <c r="AR3753" s="219"/>
      <c r="AS3753" s="221"/>
      <c r="AT3753" s="221"/>
      <c r="AU3753" s="221"/>
      <c r="AV3753" s="221"/>
      <c r="AW3753" s="221"/>
      <c r="AX3753" s="221"/>
      <c r="AY3753" s="221"/>
      <c r="AZ3753" s="221"/>
    </row>
    <row r="3754" spans="1:52" x14ac:dyDescent="0.15">
      <c r="A3754" s="278"/>
      <c r="B3754" s="274"/>
      <c r="C3754" s="340"/>
      <c r="D3754" s="340"/>
      <c r="E3754" s="341"/>
      <c r="F3754" s="341"/>
      <c r="G3754" s="341"/>
      <c r="H3754" s="341"/>
      <c r="I3754" s="341"/>
      <c r="J3754" s="341"/>
      <c r="AH3754" s="221"/>
      <c r="AI3754" s="221"/>
      <c r="AJ3754" s="221"/>
      <c r="AK3754" s="221"/>
      <c r="AL3754" s="221"/>
      <c r="AM3754" s="221"/>
      <c r="AN3754" s="221"/>
      <c r="AO3754" s="221"/>
      <c r="AP3754" s="221"/>
      <c r="AQ3754" s="219"/>
      <c r="AR3754" s="219"/>
      <c r="AS3754" s="221"/>
      <c r="AT3754" s="221"/>
      <c r="AU3754" s="221"/>
      <c r="AV3754" s="221"/>
      <c r="AW3754" s="221"/>
      <c r="AX3754" s="221"/>
      <c r="AY3754" s="221"/>
      <c r="AZ3754" s="221"/>
    </row>
    <row r="3755" spans="1:52" x14ac:dyDescent="0.15">
      <c r="A3755" s="278"/>
      <c r="B3755" s="274"/>
      <c r="C3755" s="340"/>
      <c r="D3755" s="340"/>
      <c r="E3755" s="341"/>
      <c r="F3755" s="341"/>
      <c r="G3755" s="341"/>
      <c r="H3755" s="341"/>
      <c r="I3755" s="341"/>
      <c r="J3755" s="341"/>
      <c r="AH3755" s="221"/>
      <c r="AI3755" s="221"/>
      <c r="AJ3755" s="221"/>
      <c r="AK3755" s="221"/>
      <c r="AL3755" s="221"/>
      <c r="AM3755" s="221"/>
      <c r="AN3755" s="221"/>
      <c r="AO3755" s="221"/>
      <c r="AP3755" s="221"/>
      <c r="AQ3755" s="219"/>
      <c r="AR3755" s="219"/>
      <c r="AS3755" s="221"/>
      <c r="AT3755" s="221"/>
      <c r="AU3755" s="221"/>
      <c r="AV3755" s="221"/>
      <c r="AW3755" s="221"/>
      <c r="AX3755" s="221"/>
      <c r="AY3755" s="221"/>
      <c r="AZ3755" s="221"/>
    </row>
    <row r="3756" spans="1:52" x14ac:dyDescent="0.15">
      <c r="A3756" s="278"/>
      <c r="B3756" s="274"/>
      <c r="C3756" s="340"/>
      <c r="D3756" s="340"/>
      <c r="E3756" s="341"/>
      <c r="F3756" s="341"/>
      <c r="G3756" s="341"/>
      <c r="H3756" s="341"/>
      <c r="I3756" s="341"/>
      <c r="J3756" s="341"/>
      <c r="AH3756" s="221"/>
      <c r="AI3756" s="221"/>
      <c r="AJ3756" s="221"/>
      <c r="AK3756" s="221"/>
      <c r="AL3756" s="221"/>
      <c r="AM3756" s="221"/>
      <c r="AN3756" s="221"/>
      <c r="AO3756" s="221"/>
      <c r="AP3756" s="221"/>
      <c r="AQ3756" s="219"/>
      <c r="AR3756" s="219"/>
      <c r="AS3756" s="221"/>
      <c r="AT3756" s="221"/>
      <c r="AU3756" s="221"/>
      <c r="AV3756" s="221"/>
      <c r="AW3756" s="221"/>
      <c r="AX3756" s="221"/>
      <c r="AY3756" s="221"/>
      <c r="AZ3756" s="221"/>
    </row>
    <row r="3757" spans="1:52" x14ac:dyDescent="0.15">
      <c r="A3757" s="278"/>
      <c r="B3757" s="274"/>
      <c r="C3757" s="340"/>
      <c r="D3757" s="340"/>
      <c r="E3757" s="341"/>
      <c r="F3757" s="341"/>
      <c r="G3757" s="341"/>
      <c r="H3757" s="341"/>
      <c r="I3757" s="341"/>
      <c r="J3757" s="341"/>
      <c r="AH3757" s="221"/>
      <c r="AI3757" s="221"/>
      <c r="AJ3757" s="221"/>
      <c r="AK3757" s="221"/>
      <c r="AL3757" s="221"/>
      <c r="AM3757" s="221"/>
      <c r="AN3757" s="221"/>
      <c r="AO3757" s="221"/>
      <c r="AP3757" s="221"/>
      <c r="AQ3757" s="219"/>
      <c r="AR3757" s="219"/>
      <c r="AS3757" s="221"/>
      <c r="AT3757" s="221"/>
      <c r="AU3757" s="221"/>
      <c r="AV3757" s="221"/>
      <c r="AW3757" s="221"/>
      <c r="AX3757" s="221"/>
      <c r="AY3757" s="221"/>
      <c r="AZ3757" s="221"/>
    </row>
    <row r="3758" spans="1:52" x14ac:dyDescent="0.15">
      <c r="A3758" s="278"/>
      <c r="B3758" s="274"/>
      <c r="C3758" s="340"/>
      <c r="D3758" s="340"/>
      <c r="E3758" s="341"/>
      <c r="F3758" s="341"/>
      <c r="G3758" s="341"/>
      <c r="H3758" s="341"/>
      <c r="I3758" s="341"/>
      <c r="J3758" s="341"/>
      <c r="AH3758" s="221"/>
      <c r="AI3758" s="221"/>
      <c r="AJ3758" s="221"/>
      <c r="AK3758" s="221"/>
      <c r="AL3758" s="221"/>
      <c r="AM3758" s="221"/>
      <c r="AN3758" s="221"/>
      <c r="AO3758" s="221"/>
      <c r="AP3758" s="221"/>
      <c r="AQ3758" s="219"/>
      <c r="AR3758" s="219"/>
      <c r="AS3758" s="221"/>
      <c r="AT3758" s="221"/>
      <c r="AU3758" s="221"/>
      <c r="AV3758" s="221"/>
      <c r="AW3758" s="221"/>
      <c r="AX3758" s="221"/>
      <c r="AY3758" s="221"/>
      <c r="AZ3758" s="221"/>
    </row>
    <row r="3759" spans="1:52" x14ac:dyDescent="0.15">
      <c r="A3759" s="278"/>
      <c r="B3759" s="274"/>
      <c r="C3759" s="340"/>
      <c r="D3759" s="340"/>
      <c r="E3759" s="341"/>
      <c r="F3759" s="341"/>
      <c r="G3759" s="341"/>
      <c r="H3759" s="341"/>
      <c r="I3759" s="341"/>
      <c r="J3759" s="341"/>
      <c r="AH3759" s="221"/>
      <c r="AI3759" s="221"/>
      <c r="AJ3759" s="221"/>
      <c r="AK3759" s="221"/>
      <c r="AL3759" s="221"/>
      <c r="AM3759" s="221"/>
      <c r="AN3759" s="221"/>
      <c r="AO3759" s="221"/>
      <c r="AP3759" s="221"/>
      <c r="AQ3759" s="219"/>
      <c r="AR3759" s="219"/>
      <c r="AS3759" s="221"/>
      <c r="AT3759" s="221"/>
      <c r="AU3759" s="221"/>
      <c r="AV3759" s="221"/>
      <c r="AW3759" s="221"/>
      <c r="AX3759" s="221"/>
      <c r="AY3759" s="221"/>
      <c r="AZ3759" s="221"/>
    </row>
    <row r="3760" spans="1:52" x14ac:dyDescent="0.15">
      <c r="A3760" s="278"/>
      <c r="B3760" s="274"/>
      <c r="C3760" s="340"/>
      <c r="D3760" s="340"/>
      <c r="E3760" s="341"/>
      <c r="F3760" s="341"/>
      <c r="G3760" s="341"/>
      <c r="H3760" s="341"/>
      <c r="I3760" s="341"/>
      <c r="J3760" s="341"/>
      <c r="AH3760" s="221"/>
      <c r="AI3760" s="221"/>
      <c r="AJ3760" s="221"/>
      <c r="AK3760" s="221"/>
      <c r="AL3760" s="221"/>
      <c r="AM3760" s="221"/>
      <c r="AN3760" s="221"/>
      <c r="AO3760" s="221"/>
      <c r="AP3760" s="221"/>
      <c r="AQ3760" s="219"/>
      <c r="AR3760" s="219"/>
      <c r="AS3760" s="221"/>
      <c r="AT3760" s="221"/>
      <c r="AU3760" s="221"/>
      <c r="AV3760" s="221"/>
      <c r="AW3760" s="221"/>
      <c r="AX3760" s="221"/>
      <c r="AY3760" s="221"/>
      <c r="AZ3760" s="221"/>
    </row>
    <row r="3761" spans="1:52" x14ac:dyDescent="0.15">
      <c r="A3761" s="278"/>
      <c r="B3761" s="274"/>
      <c r="C3761" s="340"/>
      <c r="D3761" s="340"/>
      <c r="E3761" s="341"/>
      <c r="F3761" s="341"/>
      <c r="G3761" s="341"/>
      <c r="H3761" s="341"/>
      <c r="I3761" s="341"/>
      <c r="J3761" s="341"/>
      <c r="AH3761" s="221"/>
      <c r="AI3761" s="221"/>
      <c r="AJ3761" s="221"/>
      <c r="AK3761" s="221"/>
      <c r="AL3761" s="221"/>
      <c r="AM3761" s="221"/>
      <c r="AN3761" s="221"/>
      <c r="AO3761" s="221"/>
      <c r="AP3761" s="221"/>
      <c r="AQ3761" s="219"/>
      <c r="AR3761" s="219"/>
      <c r="AS3761" s="221"/>
      <c r="AT3761" s="221"/>
      <c r="AU3761" s="221"/>
      <c r="AV3761" s="221"/>
      <c r="AW3761" s="221"/>
      <c r="AX3761" s="221"/>
      <c r="AY3761" s="221"/>
      <c r="AZ3761" s="221"/>
    </row>
    <row r="3762" spans="1:52" x14ac:dyDescent="0.15">
      <c r="A3762" s="278"/>
      <c r="B3762" s="274"/>
      <c r="C3762" s="340"/>
      <c r="D3762" s="340"/>
      <c r="E3762" s="341"/>
      <c r="F3762" s="341"/>
      <c r="G3762" s="341"/>
      <c r="H3762" s="341"/>
      <c r="I3762" s="341"/>
      <c r="J3762" s="341"/>
      <c r="AH3762" s="221"/>
      <c r="AI3762" s="221"/>
      <c r="AJ3762" s="221"/>
      <c r="AK3762" s="221"/>
      <c r="AL3762" s="221"/>
      <c r="AM3762" s="221"/>
      <c r="AN3762" s="221"/>
      <c r="AO3762" s="221"/>
      <c r="AP3762" s="221"/>
      <c r="AQ3762" s="219"/>
      <c r="AR3762" s="219"/>
      <c r="AS3762" s="221"/>
      <c r="AT3762" s="221"/>
      <c r="AU3762" s="221"/>
      <c r="AV3762" s="221"/>
      <c r="AW3762" s="221"/>
      <c r="AX3762" s="221"/>
      <c r="AY3762" s="221"/>
      <c r="AZ3762" s="221"/>
    </row>
    <row r="3763" spans="1:52" x14ac:dyDescent="0.15">
      <c r="A3763" s="278"/>
      <c r="B3763" s="274"/>
      <c r="C3763" s="340"/>
      <c r="D3763" s="340"/>
      <c r="E3763" s="341"/>
      <c r="F3763" s="341"/>
      <c r="G3763" s="341"/>
      <c r="H3763" s="341"/>
      <c r="I3763" s="341"/>
      <c r="J3763" s="341"/>
      <c r="AH3763" s="221"/>
      <c r="AI3763" s="221"/>
      <c r="AJ3763" s="221"/>
      <c r="AK3763" s="221"/>
      <c r="AL3763" s="221"/>
      <c r="AM3763" s="221"/>
      <c r="AN3763" s="221"/>
      <c r="AO3763" s="221"/>
      <c r="AP3763" s="221"/>
      <c r="AQ3763" s="219"/>
      <c r="AR3763" s="219"/>
      <c r="AS3763" s="221"/>
      <c r="AT3763" s="221"/>
      <c r="AU3763" s="221"/>
      <c r="AV3763" s="221"/>
      <c r="AW3763" s="221"/>
      <c r="AX3763" s="221"/>
      <c r="AY3763" s="221"/>
      <c r="AZ3763" s="221"/>
    </row>
    <row r="3764" spans="1:52" x14ac:dyDescent="0.15">
      <c r="A3764" s="278"/>
      <c r="B3764" s="274"/>
      <c r="C3764" s="340"/>
      <c r="D3764" s="340"/>
      <c r="E3764" s="341"/>
      <c r="F3764" s="341"/>
      <c r="G3764" s="341"/>
      <c r="H3764" s="341"/>
      <c r="I3764" s="341"/>
      <c r="J3764" s="341"/>
      <c r="AH3764" s="221"/>
      <c r="AI3764" s="221"/>
      <c r="AJ3764" s="221"/>
      <c r="AK3764" s="221"/>
      <c r="AL3764" s="221"/>
      <c r="AM3764" s="221"/>
      <c r="AN3764" s="221"/>
      <c r="AO3764" s="221"/>
      <c r="AP3764" s="221"/>
      <c r="AQ3764" s="219"/>
      <c r="AR3764" s="219"/>
      <c r="AS3764" s="221"/>
      <c r="AT3764" s="221"/>
      <c r="AU3764" s="221"/>
      <c r="AV3764" s="221"/>
      <c r="AW3764" s="221"/>
      <c r="AX3764" s="221"/>
      <c r="AY3764" s="221"/>
      <c r="AZ3764" s="221"/>
    </row>
    <row r="3765" spans="1:52" x14ac:dyDescent="0.15">
      <c r="A3765" s="278"/>
      <c r="B3765" s="274"/>
      <c r="C3765" s="340"/>
      <c r="D3765" s="340"/>
      <c r="E3765" s="341"/>
      <c r="F3765" s="341"/>
      <c r="G3765" s="341"/>
      <c r="H3765" s="341"/>
      <c r="I3765" s="341"/>
      <c r="J3765" s="341"/>
      <c r="AH3765" s="221"/>
      <c r="AI3765" s="221"/>
      <c r="AJ3765" s="221"/>
      <c r="AK3765" s="221"/>
      <c r="AL3765" s="221"/>
      <c r="AM3765" s="221"/>
      <c r="AN3765" s="221"/>
      <c r="AO3765" s="221"/>
      <c r="AP3765" s="221"/>
      <c r="AQ3765" s="219"/>
      <c r="AR3765" s="219"/>
      <c r="AS3765" s="221"/>
      <c r="AT3765" s="221"/>
      <c r="AU3765" s="221"/>
      <c r="AV3765" s="221"/>
      <c r="AW3765" s="221"/>
      <c r="AX3765" s="221"/>
      <c r="AY3765" s="221"/>
      <c r="AZ3765" s="221"/>
    </row>
    <row r="3766" spans="1:52" x14ac:dyDescent="0.15">
      <c r="A3766" s="278"/>
      <c r="B3766" s="274"/>
      <c r="C3766" s="340"/>
      <c r="D3766" s="340"/>
      <c r="E3766" s="341"/>
      <c r="F3766" s="341"/>
      <c r="G3766" s="341"/>
      <c r="H3766" s="341"/>
      <c r="I3766" s="341"/>
      <c r="J3766" s="341"/>
      <c r="AH3766" s="221"/>
      <c r="AI3766" s="221"/>
      <c r="AJ3766" s="221"/>
      <c r="AK3766" s="221"/>
      <c r="AL3766" s="221"/>
      <c r="AM3766" s="221"/>
      <c r="AN3766" s="221"/>
      <c r="AO3766" s="221"/>
      <c r="AP3766" s="221"/>
      <c r="AQ3766" s="219"/>
      <c r="AR3766" s="219"/>
      <c r="AS3766" s="221"/>
      <c r="AT3766" s="221"/>
      <c r="AU3766" s="221"/>
      <c r="AV3766" s="221"/>
      <c r="AW3766" s="221"/>
      <c r="AX3766" s="221"/>
      <c r="AY3766" s="221"/>
      <c r="AZ3766" s="221"/>
    </row>
    <row r="3767" spans="1:52" x14ac:dyDescent="0.15">
      <c r="A3767" s="278"/>
      <c r="B3767" s="274"/>
      <c r="C3767" s="340"/>
      <c r="D3767" s="340"/>
      <c r="E3767" s="341"/>
      <c r="F3767" s="341"/>
      <c r="G3767" s="341"/>
      <c r="H3767" s="341"/>
      <c r="I3767" s="341"/>
      <c r="J3767" s="341"/>
      <c r="AH3767" s="221"/>
      <c r="AI3767" s="221"/>
      <c r="AJ3767" s="221"/>
      <c r="AK3767" s="221"/>
      <c r="AL3767" s="221"/>
      <c r="AM3767" s="221"/>
      <c r="AN3767" s="221"/>
      <c r="AO3767" s="221"/>
      <c r="AP3767" s="221"/>
      <c r="AQ3767" s="219"/>
      <c r="AR3767" s="219"/>
      <c r="AS3767" s="221"/>
      <c r="AT3767" s="221"/>
      <c r="AU3767" s="221"/>
      <c r="AV3767" s="221"/>
      <c r="AW3767" s="221"/>
      <c r="AX3767" s="221"/>
      <c r="AY3767" s="221"/>
      <c r="AZ3767" s="221"/>
    </row>
    <row r="3768" spans="1:52" x14ac:dyDescent="0.15">
      <c r="A3768" s="278"/>
      <c r="B3768" s="274"/>
      <c r="C3768" s="340"/>
      <c r="D3768" s="340"/>
      <c r="E3768" s="341"/>
      <c r="F3768" s="341"/>
      <c r="G3768" s="341"/>
      <c r="H3768" s="341"/>
      <c r="I3768" s="341"/>
      <c r="J3768" s="341"/>
      <c r="AH3768" s="221"/>
      <c r="AI3768" s="221"/>
      <c r="AJ3768" s="221"/>
      <c r="AK3768" s="221"/>
      <c r="AL3768" s="221"/>
      <c r="AM3768" s="221"/>
      <c r="AN3768" s="221"/>
      <c r="AO3768" s="221"/>
      <c r="AP3768" s="221"/>
      <c r="AQ3768" s="219"/>
      <c r="AR3768" s="219"/>
      <c r="AS3768" s="221"/>
      <c r="AT3768" s="221"/>
      <c r="AU3768" s="221"/>
      <c r="AV3768" s="221"/>
      <c r="AW3768" s="221"/>
      <c r="AX3768" s="221"/>
      <c r="AY3768" s="221"/>
      <c r="AZ3768" s="221"/>
    </row>
    <row r="3769" spans="1:52" x14ac:dyDescent="0.15">
      <c r="A3769" s="278"/>
      <c r="B3769" s="274"/>
      <c r="C3769" s="340"/>
      <c r="D3769" s="340"/>
      <c r="E3769" s="341"/>
      <c r="F3769" s="341"/>
      <c r="G3769" s="341"/>
      <c r="H3769" s="341"/>
      <c r="I3769" s="341"/>
      <c r="J3769" s="341"/>
      <c r="AH3769" s="221"/>
      <c r="AI3769" s="221"/>
      <c r="AJ3769" s="221"/>
      <c r="AK3769" s="221"/>
      <c r="AL3769" s="221"/>
      <c r="AM3769" s="221"/>
      <c r="AN3769" s="221"/>
      <c r="AO3769" s="221"/>
      <c r="AP3769" s="221"/>
      <c r="AQ3769" s="219"/>
      <c r="AR3769" s="219"/>
      <c r="AS3769" s="221"/>
      <c r="AT3769" s="221"/>
      <c r="AU3769" s="221"/>
      <c r="AV3769" s="221"/>
      <c r="AW3769" s="221"/>
      <c r="AX3769" s="221"/>
      <c r="AY3769" s="221"/>
      <c r="AZ3769" s="221"/>
    </row>
    <row r="3770" spans="1:52" x14ac:dyDescent="0.15">
      <c r="A3770" s="278"/>
      <c r="B3770" s="274"/>
      <c r="C3770" s="340"/>
      <c r="D3770" s="340"/>
      <c r="E3770" s="341"/>
      <c r="F3770" s="341"/>
      <c r="G3770" s="341"/>
      <c r="H3770" s="341"/>
      <c r="I3770" s="341"/>
      <c r="J3770" s="341"/>
      <c r="AH3770" s="221"/>
      <c r="AI3770" s="221"/>
      <c r="AJ3770" s="221"/>
      <c r="AK3770" s="221"/>
      <c r="AL3770" s="221"/>
      <c r="AM3770" s="221"/>
      <c r="AN3770" s="221"/>
      <c r="AO3770" s="221"/>
      <c r="AP3770" s="221"/>
      <c r="AQ3770" s="219"/>
      <c r="AR3770" s="219"/>
      <c r="AS3770" s="221"/>
      <c r="AT3770" s="221"/>
      <c r="AU3770" s="221"/>
      <c r="AV3770" s="221"/>
      <c r="AW3770" s="221"/>
      <c r="AX3770" s="221"/>
      <c r="AY3770" s="221"/>
      <c r="AZ3770" s="221"/>
    </row>
    <row r="3771" spans="1:52" x14ac:dyDescent="0.15">
      <c r="A3771" s="278"/>
      <c r="B3771" s="274"/>
      <c r="C3771" s="340"/>
      <c r="D3771" s="340"/>
      <c r="E3771" s="341"/>
      <c r="F3771" s="341"/>
      <c r="G3771" s="341"/>
      <c r="H3771" s="341"/>
      <c r="I3771" s="341"/>
      <c r="J3771" s="341"/>
      <c r="AH3771" s="221"/>
      <c r="AI3771" s="221"/>
      <c r="AJ3771" s="221"/>
      <c r="AK3771" s="221"/>
      <c r="AL3771" s="221"/>
      <c r="AM3771" s="221"/>
      <c r="AN3771" s="221"/>
      <c r="AO3771" s="221"/>
      <c r="AP3771" s="221"/>
      <c r="AQ3771" s="219"/>
      <c r="AR3771" s="219"/>
      <c r="AS3771" s="221"/>
      <c r="AT3771" s="221"/>
      <c r="AU3771" s="221"/>
      <c r="AV3771" s="221"/>
      <c r="AW3771" s="221"/>
      <c r="AX3771" s="221"/>
      <c r="AY3771" s="221"/>
      <c r="AZ3771" s="221"/>
    </row>
    <row r="3772" spans="1:52" x14ac:dyDescent="0.15">
      <c r="A3772" s="278"/>
      <c r="B3772" s="274"/>
      <c r="C3772" s="340"/>
      <c r="D3772" s="340"/>
      <c r="E3772" s="341"/>
      <c r="F3772" s="341"/>
      <c r="G3772" s="341"/>
      <c r="H3772" s="341"/>
      <c r="I3772" s="341"/>
      <c r="J3772" s="341"/>
      <c r="AH3772" s="221"/>
      <c r="AI3772" s="221"/>
      <c r="AJ3772" s="221"/>
      <c r="AK3772" s="221"/>
      <c r="AL3772" s="221"/>
      <c r="AM3772" s="221"/>
      <c r="AN3772" s="221"/>
      <c r="AO3772" s="221"/>
      <c r="AP3772" s="221"/>
      <c r="AQ3772" s="219"/>
      <c r="AR3772" s="219"/>
      <c r="AS3772" s="221"/>
      <c r="AT3772" s="221"/>
      <c r="AU3772" s="221"/>
      <c r="AV3772" s="221"/>
      <c r="AW3772" s="221"/>
      <c r="AX3772" s="221"/>
      <c r="AY3772" s="221"/>
      <c r="AZ3772" s="221"/>
    </row>
    <row r="3773" spans="1:52" x14ac:dyDescent="0.15">
      <c r="A3773" s="278"/>
      <c r="B3773" s="274"/>
      <c r="C3773" s="340"/>
      <c r="D3773" s="340"/>
      <c r="E3773" s="341"/>
      <c r="F3773" s="341"/>
      <c r="G3773" s="341"/>
      <c r="H3773" s="341"/>
      <c r="I3773" s="341"/>
      <c r="J3773" s="341"/>
      <c r="AH3773" s="221"/>
      <c r="AI3773" s="221"/>
      <c r="AJ3773" s="221"/>
      <c r="AK3773" s="221"/>
      <c r="AL3773" s="221"/>
      <c r="AM3773" s="221"/>
      <c r="AN3773" s="221"/>
      <c r="AO3773" s="221"/>
      <c r="AP3773" s="221"/>
      <c r="AQ3773" s="219"/>
      <c r="AR3773" s="219"/>
      <c r="AS3773" s="221"/>
      <c r="AT3773" s="221"/>
      <c r="AU3773" s="221"/>
      <c r="AV3773" s="221"/>
      <c r="AW3773" s="221"/>
      <c r="AX3773" s="221"/>
      <c r="AY3773" s="221"/>
      <c r="AZ3773" s="221"/>
    </row>
    <row r="3774" spans="1:52" x14ac:dyDescent="0.15">
      <c r="A3774" s="278"/>
      <c r="B3774" s="274"/>
      <c r="C3774" s="340"/>
      <c r="D3774" s="340"/>
      <c r="E3774" s="341"/>
      <c r="F3774" s="341"/>
      <c r="G3774" s="341"/>
      <c r="H3774" s="341"/>
      <c r="I3774" s="341"/>
      <c r="J3774" s="341"/>
      <c r="AH3774" s="221"/>
      <c r="AI3774" s="221"/>
      <c r="AJ3774" s="221"/>
      <c r="AK3774" s="221"/>
      <c r="AL3774" s="221"/>
      <c r="AM3774" s="221"/>
      <c r="AN3774" s="221"/>
      <c r="AO3774" s="221"/>
      <c r="AP3774" s="221"/>
      <c r="AQ3774" s="219"/>
      <c r="AR3774" s="219"/>
      <c r="AS3774" s="221"/>
      <c r="AT3774" s="221"/>
      <c r="AU3774" s="221"/>
      <c r="AV3774" s="221"/>
      <c r="AW3774" s="221"/>
      <c r="AX3774" s="221"/>
      <c r="AY3774" s="221"/>
      <c r="AZ3774" s="221"/>
    </row>
    <row r="3775" spans="1:52" x14ac:dyDescent="0.15">
      <c r="A3775" s="278"/>
      <c r="B3775" s="274"/>
      <c r="C3775" s="340"/>
      <c r="D3775" s="340"/>
      <c r="E3775" s="341"/>
      <c r="F3775" s="341"/>
      <c r="G3775" s="341"/>
      <c r="H3775" s="341"/>
      <c r="I3775" s="341"/>
      <c r="J3775" s="341"/>
      <c r="AH3775" s="221"/>
      <c r="AI3775" s="221"/>
      <c r="AJ3775" s="221"/>
      <c r="AK3775" s="221"/>
      <c r="AL3775" s="221"/>
      <c r="AM3775" s="221"/>
      <c r="AN3775" s="221"/>
      <c r="AO3775" s="221"/>
      <c r="AP3775" s="221"/>
      <c r="AQ3775" s="219"/>
      <c r="AR3775" s="219"/>
      <c r="AS3775" s="221"/>
      <c r="AT3775" s="221"/>
      <c r="AU3775" s="221"/>
      <c r="AV3775" s="221"/>
      <c r="AW3775" s="221"/>
      <c r="AX3775" s="221"/>
      <c r="AY3775" s="221"/>
      <c r="AZ3775" s="221"/>
    </row>
    <row r="3776" spans="1:52" x14ac:dyDescent="0.15">
      <c r="A3776" s="278"/>
      <c r="B3776" s="274"/>
      <c r="C3776" s="340"/>
      <c r="D3776" s="340"/>
      <c r="E3776" s="341"/>
      <c r="F3776" s="341"/>
      <c r="G3776" s="341"/>
      <c r="H3776" s="341"/>
      <c r="I3776" s="341"/>
      <c r="J3776" s="341"/>
      <c r="AH3776" s="221"/>
      <c r="AI3776" s="221"/>
      <c r="AJ3776" s="221"/>
      <c r="AK3776" s="221"/>
      <c r="AL3776" s="221"/>
      <c r="AM3776" s="221"/>
      <c r="AN3776" s="221"/>
      <c r="AO3776" s="221"/>
      <c r="AP3776" s="221"/>
      <c r="AQ3776" s="219"/>
      <c r="AR3776" s="219"/>
      <c r="AS3776" s="221"/>
      <c r="AT3776" s="221"/>
      <c r="AU3776" s="221"/>
      <c r="AV3776" s="221"/>
      <c r="AW3776" s="221"/>
      <c r="AX3776" s="221"/>
      <c r="AY3776" s="221"/>
      <c r="AZ3776" s="221"/>
    </row>
    <row r="3777" spans="1:52" x14ac:dyDescent="0.15">
      <c r="A3777" s="278"/>
      <c r="B3777" s="274"/>
      <c r="C3777" s="340"/>
      <c r="D3777" s="340"/>
      <c r="E3777" s="341"/>
      <c r="F3777" s="341"/>
      <c r="G3777" s="341"/>
      <c r="H3777" s="341"/>
      <c r="I3777" s="341"/>
      <c r="J3777" s="341"/>
      <c r="AH3777" s="221"/>
      <c r="AI3777" s="221"/>
      <c r="AJ3777" s="221"/>
      <c r="AK3777" s="221"/>
      <c r="AL3777" s="221"/>
      <c r="AM3777" s="221"/>
      <c r="AN3777" s="221"/>
      <c r="AO3777" s="221"/>
      <c r="AP3777" s="221"/>
      <c r="AQ3777" s="219"/>
      <c r="AR3777" s="219"/>
      <c r="AS3777" s="221"/>
      <c r="AT3777" s="221"/>
      <c r="AU3777" s="221"/>
      <c r="AV3777" s="221"/>
      <c r="AW3777" s="221"/>
      <c r="AX3777" s="221"/>
      <c r="AY3777" s="221"/>
      <c r="AZ3777" s="221"/>
    </row>
    <row r="3778" spans="1:52" x14ac:dyDescent="0.15">
      <c r="A3778" s="278"/>
      <c r="B3778" s="274"/>
      <c r="C3778" s="340"/>
      <c r="D3778" s="340"/>
      <c r="E3778" s="341"/>
      <c r="F3778" s="341"/>
      <c r="G3778" s="341"/>
      <c r="H3778" s="341"/>
      <c r="I3778" s="341"/>
      <c r="J3778" s="341"/>
      <c r="AH3778" s="221"/>
      <c r="AI3778" s="221"/>
      <c r="AJ3778" s="221"/>
      <c r="AK3778" s="221"/>
      <c r="AL3778" s="221"/>
      <c r="AM3778" s="221"/>
      <c r="AN3778" s="221"/>
      <c r="AO3778" s="221"/>
      <c r="AP3778" s="221"/>
      <c r="AQ3778" s="219"/>
      <c r="AR3778" s="219"/>
      <c r="AS3778" s="221"/>
      <c r="AT3778" s="221"/>
      <c r="AU3778" s="221"/>
      <c r="AV3778" s="221"/>
      <c r="AW3778" s="221"/>
      <c r="AX3778" s="221"/>
      <c r="AY3778" s="221"/>
      <c r="AZ3778" s="221"/>
    </row>
    <row r="3779" spans="1:52" x14ac:dyDescent="0.15">
      <c r="A3779" s="278"/>
      <c r="B3779" s="274"/>
      <c r="C3779" s="340"/>
      <c r="D3779" s="340"/>
      <c r="E3779" s="341"/>
      <c r="F3779" s="341"/>
      <c r="G3779" s="341"/>
      <c r="H3779" s="341"/>
      <c r="I3779" s="341"/>
      <c r="J3779" s="341"/>
      <c r="AH3779" s="221"/>
      <c r="AI3779" s="221"/>
      <c r="AJ3779" s="221"/>
      <c r="AK3779" s="221"/>
      <c r="AL3779" s="221"/>
      <c r="AM3779" s="221"/>
      <c r="AN3779" s="221"/>
      <c r="AO3779" s="221"/>
      <c r="AP3779" s="221"/>
      <c r="AQ3779" s="219"/>
      <c r="AR3779" s="219"/>
      <c r="AS3779" s="221"/>
      <c r="AT3779" s="221"/>
      <c r="AU3779" s="221"/>
      <c r="AV3779" s="221"/>
      <c r="AW3779" s="221"/>
      <c r="AX3779" s="221"/>
      <c r="AY3779" s="221"/>
      <c r="AZ3779" s="221"/>
    </row>
    <row r="3780" spans="1:52" x14ac:dyDescent="0.15">
      <c r="A3780" s="278"/>
      <c r="B3780" s="274"/>
      <c r="C3780" s="340"/>
      <c r="D3780" s="340"/>
      <c r="E3780" s="341"/>
      <c r="F3780" s="341"/>
      <c r="G3780" s="341"/>
      <c r="H3780" s="341"/>
      <c r="I3780" s="341"/>
      <c r="J3780" s="341"/>
      <c r="AH3780" s="221"/>
      <c r="AI3780" s="221"/>
      <c r="AJ3780" s="221"/>
      <c r="AK3780" s="221"/>
      <c r="AL3780" s="221"/>
      <c r="AM3780" s="221"/>
      <c r="AN3780" s="221"/>
      <c r="AO3780" s="221"/>
      <c r="AP3780" s="221"/>
      <c r="AQ3780" s="219"/>
      <c r="AR3780" s="219"/>
      <c r="AS3780" s="221"/>
      <c r="AT3780" s="221"/>
      <c r="AU3780" s="221"/>
      <c r="AV3780" s="221"/>
      <c r="AW3780" s="221"/>
      <c r="AX3780" s="221"/>
      <c r="AY3780" s="221"/>
      <c r="AZ3780" s="221"/>
    </row>
    <row r="3781" spans="1:52" x14ac:dyDescent="0.15">
      <c r="A3781" s="278"/>
      <c r="B3781" s="274"/>
      <c r="C3781" s="340"/>
      <c r="D3781" s="340"/>
      <c r="E3781" s="341"/>
      <c r="F3781" s="341"/>
      <c r="G3781" s="341"/>
      <c r="H3781" s="341"/>
      <c r="I3781" s="341"/>
      <c r="J3781" s="341"/>
      <c r="AH3781" s="221"/>
      <c r="AI3781" s="221"/>
      <c r="AJ3781" s="221"/>
      <c r="AK3781" s="221"/>
      <c r="AL3781" s="221"/>
      <c r="AM3781" s="221"/>
      <c r="AN3781" s="221"/>
      <c r="AO3781" s="221"/>
      <c r="AP3781" s="221"/>
      <c r="AQ3781" s="219"/>
      <c r="AR3781" s="219"/>
      <c r="AS3781" s="221"/>
      <c r="AT3781" s="221"/>
      <c r="AU3781" s="221"/>
      <c r="AV3781" s="221"/>
      <c r="AW3781" s="221"/>
      <c r="AX3781" s="221"/>
      <c r="AY3781" s="221"/>
      <c r="AZ3781" s="221"/>
    </row>
    <row r="3782" spans="1:52" x14ac:dyDescent="0.15">
      <c r="A3782" s="278"/>
      <c r="B3782" s="274"/>
      <c r="C3782" s="340"/>
      <c r="D3782" s="340"/>
      <c r="E3782" s="341"/>
      <c r="F3782" s="341"/>
      <c r="G3782" s="341"/>
      <c r="H3782" s="341"/>
      <c r="I3782" s="341"/>
      <c r="J3782" s="341"/>
      <c r="AH3782" s="221"/>
      <c r="AI3782" s="221"/>
      <c r="AJ3782" s="221"/>
      <c r="AK3782" s="221"/>
      <c r="AL3782" s="221"/>
      <c r="AM3782" s="221"/>
      <c r="AN3782" s="221"/>
      <c r="AO3782" s="221"/>
      <c r="AP3782" s="221"/>
      <c r="AQ3782" s="219"/>
      <c r="AR3782" s="219"/>
      <c r="AS3782" s="221"/>
      <c r="AT3782" s="221"/>
      <c r="AU3782" s="221"/>
      <c r="AV3782" s="221"/>
      <c r="AW3782" s="221"/>
      <c r="AX3782" s="221"/>
      <c r="AY3782" s="221"/>
      <c r="AZ3782" s="221"/>
    </row>
    <row r="3783" spans="1:52" x14ac:dyDescent="0.15">
      <c r="A3783" s="278"/>
      <c r="B3783" s="274"/>
      <c r="C3783" s="340"/>
      <c r="D3783" s="340"/>
      <c r="E3783" s="341"/>
      <c r="F3783" s="341"/>
      <c r="G3783" s="341"/>
      <c r="H3783" s="341"/>
      <c r="I3783" s="341"/>
      <c r="J3783" s="341"/>
      <c r="AH3783" s="221"/>
      <c r="AI3783" s="221"/>
      <c r="AJ3783" s="221"/>
      <c r="AK3783" s="221"/>
      <c r="AL3783" s="221"/>
      <c r="AM3783" s="221"/>
      <c r="AN3783" s="221"/>
      <c r="AO3783" s="221"/>
      <c r="AP3783" s="221"/>
      <c r="AQ3783" s="219"/>
      <c r="AR3783" s="219"/>
      <c r="AS3783" s="221"/>
      <c r="AT3783" s="221"/>
      <c r="AU3783" s="221"/>
      <c r="AV3783" s="221"/>
      <c r="AW3783" s="221"/>
      <c r="AX3783" s="221"/>
      <c r="AY3783" s="221"/>
      <c r="AZ3783" s="221"/>
    </row>
    <row r="3784" spans="1:52" x14ac:dyDescent="0.15">
      <c r="A3784" s="278"/>
      <c r="B3784" s="274"/>
      <c r="C3784" s="340"/>
      <c r="D3784" s="340"/>
      <c r="E3784" s="341"/>
      <c r="F3784" s="341"/>
      <c r="G3784" s="341"/>
      <c r="H3784" s="341"/>
      <c r="I3784" s="341"/>
      <c r="J3784" s="341"/>
      <c r="AH3784" s="221"/>
      <c r="AI3784" s="221"/>
      <c r="AJ3784" s="221"/>
      <c r="AK3784" s="221"/>
      <c r="AL3784" s="221"/>
      <c r="AM3784" s="221"/>
      <c r="AN3784" s="221"/>
      <c r="AO3784" s="221"/>
      <c r="AP3784" s="221"/>
      <c r="AQ3784" s="219"/>
      <c r="AR3784" s="219"/>
      <c r="AS3784" s="221"/>
      <c r="AT3784" s="221"/>
      <c r="AU3784" s="221"/>
      <c r="AV3784" s="221"/>
      <c r="AW3784" s="221"/>
      <c r="AX3784" s="221"/>
      <c r="AY3784" s="221"/>
      <c r="AZ3784" s="221"/>
    </row>
    <row r="3785" spans="1:52" x14ac:dyDescent="0.15">
      <c r="A3785" s="278"/>
      <c r="B3785" s="274"/>
      <c r="C3785" s="340"/>
      <c r="D3785" s="340"/>
      <c r="E3785" s="341"/>
      <c r="F3785" s="341"/>
      <c r="G3785" s="341"/>
      <c r="H3785" s="341"/>
      <c r="I3785" s="341"/>
      <c r="J3785" s="341"/>
      <c r="AH3785" s="221"/>
      <c r="AI3785" s="221"/>
      <c r="AJ3785" s="221"/>
      <c r="AK3785" s="221"/>
      <c r="AL3785" s="221"/>
      <c r="AM3785" s="221"/>
      <c r="AN3785" s="221"/>
      <c r="AO3785" s="221"/>
      <c r="AP3785" s="221"/>
      <c r="AQ3785" s="219"/>
      <c r="AR3785" s="219"/>
      <c r="AS3785" s="221"/>
      <c r="AT3785" s="221"/>
      <c r="AU3785" s="221"/>
      <c r="AV3785" s="221"/>
      <c r="AW3785" s="221"/>
      <c r="AX3785" s="221"/>
      <c r="AY3785" s="221"/>
      <c r="AZ3785" s="221"/>
    </row>
    <row r="3786" spans="1:52" x14ac:dyDescent="0.15">
      <c r="A3786" s="278"/>
      <c r="B3786" s="274"/>
      <c r="C3786" s="340"/>
      <c r="D3786" s="340"/>
      <c r="E3786" s="341"/>
      <c r="F3786" s="341"/>
      <c r="G3786" s="341"/>
      <c r="H3786" s="341"/>
      <c r="I3786" s="341"/>
      <c r="J3786" s="341"/>
      <c r="AH3786" s="221"/>
      <c r="AI3786" s="221"/>
      <c r="AJ3786" s="221"/>
      <c r="AK3786" s="221"/>
      <c r="AL3786" s="221"/>
      <c r="AM3786" s="221"/>
      <c r="AN3786" s="221"/>
      <c r="AO3786" s="221"/>
      <c r="AP3786" s="221"/>
      <c r="AQ3786" s="219"/>
      <c r="AR3786" s="219"/>
      <c r="AS3786" s="221"/>
      <c r="AT3786" s="221"/>
      <c r="AU3786" s="221"/>
      <c r="AV3786" s="221"/>
      <c r="AW3786" s="221"/>
      <c r="AX3786" s="221"/>
      <c r="AY3786" s="221"/>
      <c r="AZ3786" s="221"/>
    </row>
    <row r="3787" spans="1:52" x14ac:dyDescent="0.15">
      <c r="A3787" s="278"/>
      <c r="B3787" s="274"/>
      <c r="C3787" s="340"/>
      <c r="D3787" s="340"/>
      <c r="E3787" s="341"/>
      <c r="F3787" s="341"/>
      <c r="G3787" s="341"/>
      <c r="H3787" s="341"/>
      <c r="I3787" s="341"/>
      <c r="J3787" s="341"/>
      <c r="AH3787" s="221"/>
      <c r="AI3787" s="221"/>
      <c r="AJ3787" s="221"/>
      <c r="AK3787" s="221"/>
      <c r="AL3787" s="221"/>
      <c r="AM3787" s="221"/>
      <c r="AN3787" s="221"/>
      <c r="AO3787" s="221"/>
      <c r="AP3787" s="221"/>
      <c r="AQ3787" s="219"/>
      <c r="AR3787" s="219"/>
      <c r="AS3787" s="221"/>
      <c r="AT3787" s="221"/>
      <c r="AU3787" s="221"/>
      <c r="AV3787" s="221"/>
      <c r="AW3787" s="221"/>
      <c r="AX3787" s="221"/>
      <c r="AY3787" s="221"/>
      <c r="AZ3787" s="221"/>
    </row>
    <row r="3788" spans="1:52" x14ac:dyDescent="0.15">
      <c r="A3788" s="278"/>
      <c r="B3788" s="274"/>
      <c r="C3788" s="340"/>
      <c r="D3788" s="340"/>
      <c r="E3788" s="341"/>
      <c r="F3788" s="341"/>
      <c r="G3788" s="341"/>
      <c r="H3788" s="341"/>
      <c r="I3788" s="341"/>
      <c r="J3788" s="341"/>
      <c r="AH3788" s="221"/>
      <c r="AI3788" s="221"/>
      <c r="AJ3788" s="221"/>
      <c r="AK3788" s="221"/>
      <c r="AL3788" s="221"/>
      <c r="AM3788" s="221"/>
      <c r="AN3788" s="221"/>
      <c r="AO3788" s="221"/>
      <c r="AP3788" s="221"/>
      <c r="AQ3788" s="219"/>
      <c r="AR3788" s="219"/>
      <c r="AS3788" s="221"/>
      <c r="AT3788" s="221"/>
      <c r="AU3788" s="221"/>
      <c r="AV3788" s="221"/>
      <c r="AW3788" s="221"/>
      <c r="AX3788" s="221"/>
      <c r="AY3788" s="221"/>
      <c r="AZ3788" s="221"/>
    </row>
    <row r="3789" spans="1:52" x14ac:dyDescent="0.15">
      <c r="A3789" s="278"/>
      <c r="B3789" s="274"/>
      <c r="C3789" s="340"/>
      <c r="D3789" s="340"/>
      <c r="E3789" s="341"/>
      <c r="F3789" s="341"/>
      <c r="G3789" s="341"/>
      <c r="H3789" s="341"/>
      <c r="I3789" s="341"/>
      <c r="J3789" s="341"/>
      <c r="AH3789" s="221"/>
      <c r="AI3789" s="221"/>
      <c r="AJ3789" s="221"/>
      <c r="AK3789" s="221"/>
      <c r="AL3789" s="221"/>
      <c r="AM3789" s="221"/>
      <c r="AN3789" s="221"/>
      <c r="AO3789" s="221"/>
      <c r="AP3789" s="221"/>
      <c r="AQ3789" s="219"/>
      <c r="AR3789" s="219"/>
      <c r="AS3789" s="221"/>
      <c r="AT3789" s="221"/>
      <c r="AU3789" s="221"/>
      <c r="AV3789" s="221"/>
      <c r="AW3789" s="221"/>
      <c r="AX3789" s="221"/>
      <c r="AY3789" s="221"/>
      <c r="AZ3789" s="221"/>
    </row>
    <row r="3790" spans="1:52" x14ac:dyDescent="0.15">
      <c r="A3790" s="278"/>
      <c r="B3790" s="274"/>
      <c r="C3790" s="340"/>
      <c r="D3790" s="340"/>
      <c r="E3790" s="341"/>
      <c r="F3790" s="341"/>
      <c r="G3790" s="341"/>
      <c r="H3790" s="341"/>
      <c r="I3790" s="341"/>
      <c r="J3790" s="341"/>
      <c r="AH3790" s="221"/>
      <c r="AI3790" s="221"/>
      <c r="AJ3790" s="221"/>
      <c r="AK3790" s="221"/>
      <c r="AL3790" s="221"/>
      <c r="AM3790" s="221"/>
      <c r="AN3790" s="221"/>
      <c r="AO3790" s="221"/>
      <c r="AP3790" s="221"/>
      <c r="AQ3790" s="219"/>
      <c r="AR3790" s="219"/>
      <c r="AS3790" s="221"/>
      <c r="AT3790" s="221"/>
      <c r="AU3790" s="221"/>
      <c r="AV3790" s="221"/>
      <c r="AW3790" s="221"/>
      <c r="AX3790" s="221"/>
      <c r="AY3790" s="221"/>
      <c r="AZ3790" s="221"/>
    </row>
    <row r="3791" spans="1:52" x14ac:dyDescent="0.15">
      <c r="A3791" s="278"/>
      <c r="B3791" s="274"/>
      <c r="C3791" s="340"/>
      <c r="D3791" s="340"/>
      <c r="E3791" s="341"/>
      <c r="F3791" s="341"/>
      <c r="G3791" s="341"/>
      <c r="H3791" s="341"/>
      <c r="I3791" s="341"/>
      <c r="J3791" s="341"/>
      <c r="AH3791" s="221"/>
      <c r="AI3791" s="221"/>
      <c r="AJ3791" s="221"/>
      <c r="AK3791" s="221"/>
      <c r="AL3791" s="221"/>
      <c r="AM3791" s="221"/>
      <c r="AN3791" s="221"/>
      <c r="AO3791" s="221"/>
      <c r="AP3791" s="221"/>
      <c r="AQ3791" s="219"/>
      <c r="AR3791" s="219"/>
      <c r="AS3791" s="221"/>
      <c r="AT3791" s="221"/>
      <c r="AU3791" s="221"/>
      <c r="AV3791" s="221"/>
      <c r="AW3791" s="221"/>
      <c r="AX3791" s="221"/>
      <c r="AY3791" s="221"/>
      <c r="AZ3791" s="221"/>
    </row>
    <row r="3792" spans="1:52" x14ac:dyDescent="0.15">
      <c r="A3792" s="278"/>
      <c r="B3792" s="274"/>
      <c r="C3792" s="340"/>
      <c r="D3792" s="340"/>
      <c r="E3792" s="341"/>
      <c r="F3792" s="341"/>
      <c r="G3792" s="341"/>
      <c r="H3792" s="341"/>
      <c r="I3792" s="341"/>
      <c r="J3792" s="341"/>
      <c r="AH3792" s="221"/>
      <c r="AI3792" s="221"/>
      <c r="AJ3792" s="221"/>
      <c r="AK3792" s="221"/>
      <c r="AL3792" s="221"/>
      <c r="AM3792" s="221"/>
      <c r="AN3792" s="221"/>
      <c r="AO3792" s="221"/>
      <c r="AP3792" s="221"/>
      <c r="AQ3792" s="219"/>
      <c r="AR3792" s="219"/>
      <c r="AS3792" s="221"/>
      <c r="AT3792" s="221"/>
      <c r="AU3792" s="221"/>
      <c r="AV3792" s="221"/>
      <c r="AW3792" s="221"/>
      <c r="AX3792" s="221"/>
      <c r="AY3792" s="221"/>
      <c r="AZ3792" s="221"/>
    </row>
    <row r="3793" spans="1:52" x14ac:dyDescent="0.15">
      <c r="A3793" s="278"/>
      <c r="B3793" s="274"/>
      <c r="C3793" s="340"/>
      <c r="D3793" s="340"/>
      <c r="E3793" s="341"/>
      <c r="F3793" s="341"/>
      <c r="G3793" s="341"/>
      <c r="H3793" s="341"/>
      <c r="I3793" s="341"/>
      <c r="J3793" s="341"/>
      <c r="AH3793" s="221"/>
      <c r="AI3793" s="221"/>
      <c r="AJ3793" s="221"/>
      <c r="AK3793" s="221"/>
      <c r="AL3793" s="221"/>
      <c r="AM3793" s="221"/>
      <c r="AN3793" s="221"/>
      <c r="AO3793" s="221"/>
      <c r="AP3793" s="221"/>
      <c r="AQ3793" s="219"/>
      <c r="AR3793" s="219"/>
      <c r="AS3793" s="221"/>
      <c r="AT3793" s="221"/>
      <c r="AU3793" s="221"/>
      <c r="AV3793" s="221"/>
      <c r="AW3793" s="221"/>
      <c r="AX3793" s="221"/>
      <c r="AY3793" s="221"/>
      <c r="AZ3793" s="221"/>
    </row>
    <row r="3794" spans="1:52" x14ac:dyDescent="0.15">
      <c r="A3794" s="278"/>
      <c r="B3794" s="274"/>
      <c r="C3794" s="340"/>
      <c r="D3794" s="340"/>
      <c r="E3794" s="341"/>
      <c r="F3794" s="341"/>
      <c r="G3794" s="341"/>
      <c r="H3794" s="341"/>
      <c r="I3794" s="341"/>
      <c r="J3794" s="341"/>
      <c r="AH3794" s="221"/>
      <c r="AI3794" s="221"/>
      <c r="AJ3794" s="221"/>
      <c r="AK3794" s="221"/>
      <c r="AL3794" s="221"/>
      <c r="AM3794" s="221"/>
      <c r="AN3794" s="221"/>
      <c r="AO3794" s="221"/>
      <c r="AP3794" s="221"/>
      <c r="AQ3794" s="219"/>
      <c r="AR3794" s="219"/>
      <c r="AS3794" s="221"/>
      <c r="AT3794" s="221"/>
      <c r="AU3794" s="221"/>
      <c r="AV3794" s="221"/>
      <c r="AW3794" s="221"/>
      <c r="AX3794" s="221"/>
      <c r="AY3794" s="221"/>
      <c r="AZ3794" s="221"/>
    </row>
    <row r="3795" spans="1:52" x14ac:dyDescent="0.15">
      <c r="A3795" s="278"/>
      <c r="B3795" s="274"/>
      <c r="C3795" s="340"/>
      <c r="D3795" s="340"/>
      <c r="E3795" s="341"/>
      <c r="F3795" s="341"/>
      <c r="G3795" s="341"/>
      <c r="H3795" s="341"/>
      <c r="I3795" s="341"/>
      <c r="J3795" s="341"/>
      <c r="AH3795" s="221"/>
      <c r="AI3795" s="221"/>
      <c r="AJ3795" s="221"/>
      <c r="AK3795" s="221"/>
      <c r="AL3795" s="221"/>
      <c r="AM3795" s="221"/>
      <c r="AN3795" s="221"/>
      <c r="AO3795" s="221"/>
      <c r="AP3795" s="221"/>
      <c r="AQ3795" s="219"/>
      <c r="AR3795" s="219"/>
      <c r="AS3795" s="221"/>
      <c r="AT3795" s="221"/>
      <c r="AU3795" s="221"/>
      <c r="AV3795" s="221"/>
      <c r="AW3795" s="221"/>
      <c r="AX3795" s="221"/>
      <c r="AY3795" s="221"/>
      <c r="AZ3795" s="221"/>
    </row>
    <row r="3796" spans="1:52" x14ac:dyDescent="0.15">
      <c r="A3796" s="278"/>
      <c r="B3796" s="274"/>
      <c r="C3796" s="340"/>
      <c r="D3796" s="340"/>
      <c r="E3796" s="341"/>
      <c r="F3796" s="341"/>
      <c r="G3796" s="341"/>
      <c r="H3796" s="341"/>
      <c r="I3796" s="341"/>
      <c r="J3796" s="341"/>
      <c r="AH3796" s="221"/>
      <c r="AI3796" s="221"/>
      <c r="AJ3796" s="221"/>
      <c r="AK3796" s="221"/>
      <c r="AL3796" s="221"/>
      <c r="AM3796" s="221"/>
      <c r="AN3796" s="221"/>
      <c r="AO3796" s="221"/>
      <c r="AP3796" s="221"/>
      <c r="AQ3796" s="219"/>
      <c r="AR3796" s="219"/>
      <c r="AS3796" s="221"/>
      <c r="AT3796" s="221"/>
      <c r="AU3796" s="221"/>
      <c r="AV3796" s="221"/>
      <c r="AW3796" s="221"/>
      <c r="AX3796" s="221"/>
      <c r="AY3796" s="221"/>
      <c r="AZ3796" s="221"/>
    </row>
    <row r="3797" spans="1:52" x14ac:dyDescent="0.15">
      <c r="A3797" s="278"/>
      <c r="B3797" s="274"/>
      <c r="C3797" s="340"/>
      <c r="D3797" s="340"/>
      <c r="E3797" s="341"/>
      <c r="F3797" s="341"/>
      <c r="G3797" s="341"/>
      <c r="H3797" s="341"/>
      <c r="I3797" s="341"/>
      <c r="J3797" s="341"/>
      <c r="AH3797" s="221"/>
      <c r="AI3797" s="221"/>
      <c r="AJ3797" s="221"/>
      <c r="AK3797" s="221"/>
      <c r="AL3797" s="221"/>
      <c r="AM3797" s="221"/>
      <c r="AN3797" s="221"/>
      <c r="AO3797" s="221"/>
      <c r="AP3797" s="221"/>
      <c r="AQ3797" s="219"/>
      <c r="AR3797" s="219"/>
      <c r="AS3797" s="221"/>
      <c r="AT3797" s="221"/>
      <c r="AU3797" s="221"/>
      <c r="AV3797" s="221"/>
      <c r="AW3797" s="221"/>
      <c r="AX3797" s="221"/>
      <c r="AY3797" s="221"/>
      <c r="AZ3797" s="221"/>
    </row>
    <row r="3798" spans="1:52" x14ac:dyDescent="0.15">
      <c r="A3798" s="278"/>
      <c r="B3798" s="274"/>
      <c r="C3798" s="340"/>
      <c r="D3798" s="340"/>
      <c r="E3798" s="341"/>
      <c r="F3798" s="341"/>
      <c r="G3798" s="341"/>
      <c r="H3798" s="341"/>
      <c r="I3798" s="341"/>
      <c r="J3798" s="341"/>
      <c r="AH3798" s="221"/>
      <c r="AI3798" s="221"/>
      <c r="AJ3798" s="221"/>
      <c r="AK3798" s="221"/>
      <c r="AL3798" s="221"/>
      <c r="AM3798" s="221"/>
      <c r="AN3798" s="221"/>
      <c r="AO3798" s="221"/>
      <c r="AP3798" s="221"/>
      <c r="AQ3798" s="219"/>
      <c r="AR3798" s="219"/>
      <c r="AS3798" s="221"/>
      <c r="AT3798" s="221"/>
      <c r="AU3798" s="221"/>
      <c r="AV3798" s="221"/>
      <c r="AW3798" s="221"/>
      <c r="AX3798" s="221"/>
      <c r="AY3798" s="221"/>
      <c r="AZ3798" s="221"/>
    </row>
    <row r="3799" spans="1:52" x14ac:dyDescent="0.15">
      <c r="A3799" s="278"/>
      <c r="B3799" s="274"/>
      <c r="C3799" s="340"/>
      <c r="D3799" s="340"/>
      <c r="E3799" s="341"/>
      <c r="F3799" s="341"/>
      <c r="G3799" s="341"/>
      <c r="H3799" s="341"/>
      <c r="I3799" s="341"/>
      <c r="J3799" s="341"/>
      <c r="AH3799" s="221"/>
      <c r="AI3799" s="221"/>
      <c r="AJ3799" s="221"/>
      <c r="AK3799" s="221"/>
      <c r="AL3799" s="221"/>
      <c r="AM3799" s="221"/>
      <c r="AN3799" s="221"/>
      <c r="AO3799" s="221"/>
      <c r="AP3799" s="221"/>
      <c r="AQ3799" s="219"/>
      <c r="AR3799" s="219"/>
      <c r="AS3799" s="221"/>
      <c r="AT3799" s="221"/>
      <c r="AU3799" s="221"/>
      <c r="AV3799" s="221"/>
      <c r="AW3799" s="221"/>
      <c r="AX3799" s="221"/>
      <c r="AY3799" s="221"/>
      <c r="AZ3799" s="221"/>
    </row>
    <row r="3800" spans="1:52" x14ac:dyDescent="0.15">
      <c r="A3800" s="278"/>
      <c r="B3800" s="274"/>
      <c r="C3800" s="340"/>
      <c r="D3800" s="340"/>
      <c r="E3800" s="341"/>
      <c r="F3800" s="341"/>
      <c r="G3800" s="341"/>
      <c r="H3800" s="341"/>
      <c r="I3800" s="341"/>
      <c r="J3800" s="341"/>
      <c r="AH3800" s="221"/>
      <c r="AI3800" s="221"/>
      <c r="AJ3800" s="221"/>
      <c r="AK3800" s="221"/>
      <c r="AL3800" s="221"/>
      <c r="AM3800" s="221"/>
      <c r="AN3800" s="221"/>
      <c r="AO3800" s="221"/>
      <c r="AP3800" s="221"/>
      <c r="AQ3800" s="219"/>
      <c r="AR3800" s="219"/>
      <c r="AS3800" s="221"/>
      <c r="AT3800" s="221"/>
      <c r="AU3800" s="221"/>
      <c r="AV3800" s="221"/>
      <c r="AW3800" s="221"/>
      <c r="AX3800" s="221"/>
      <c r="AY3800" s="221"/>
      <c r="AZ3800" s="221"/>
    </row>
    <row r="3801" spans="1:52" x14ac:dyDescent="0.15">
      <c r="A3801" s="278"/>
      <c r="B3801" s="274"/>
      <c r="C3801" s="340"/>
      <c r="D3801" s="340"/>
      <c r="E3801" s="341"/>
      <c r="F3801" s="341"/>
      <c r="G3801" s="341"/>
      <c r="H3801" s="341"/>
      <c r="I3801" s="341"/>
      <c r="J3801" s="341"/>
      <c r="AH3801" s="221"/>
      <c r="AI3801" s="221"/>
      <c r="AJ3801" s="221"/>
      <c r="AK3801" s="221"/>
      <c r="AL3801" s="221"/>
      <c r="AM3801" s="221"/>
      <c r="AN3801" s="221"/>
      <c r="AO3801" s="221"/>
      <c r="AP3801" s="221"/>
      <c r="AQ3801" s="219"/>
      <c r="AR3801" s="219"/>
      <c r="AS3801" s="221"/>
      <c r="AT3801" s="221"/>
      <c r="AU3801" s="221"/>
      <c r="AV3801" s="221"/>
      <c r="AW3801" s="221"/>
      <c r="AX3801" s="221"/>
      <c r="AY3801" s="221"/>
      <c r="AZ3801" s="221"/>
    </row>
    <row r="3802" spans="1:52" x14ac:dyDescent="0.15">
      <c r="A3802" s="278"/>
      <c r="B3802" s="274"/>
      <c r="C3802" s="340"/>
      <c r="D3802" s="340"/>
      <c r="E3802" s="341"/>
      <c r="F3802" s="341"/>
      <c r="G3802" s="341"/>
      <c r="H3802" s="341"/>
      <c r="I3802" s="341"/>
      <c r="J3802" s="341"/>
      <c r="AH3802" s="221"/>
      <c r="AI3802" s="221"/>
      <c r="AJ3802" s="221"/>
      <c r="AK3802" s="221"/>
      <c r="AL3802" s="221"/>
      <c r="AM3802" s="221"/>
      <c r="AN3802" s="221"/>
      <c r="AO3802" s="221"/>
      <c r="AP3802" s="221"/>
      <c r="AQ3802" s="219"/>
      <c r="AR3802" s="219"/>
      <c r="AS3802" s="221"/>
      <c r="AT3802" s="221"/>
      <c r="AU3802" s="221"/>
      <c r="AV3802" s="221"/>
      <c r="AW3802" s="221"/>
      <c r="AX3802" s="221"/>
      <c r="AY3802" s="221"/>
      <c r="AZ3802" s="221"/>
    </row>
    <row r="3803" spans="1:52" x14ac:dyDescent="0.15">
      <c r="A3803" s="278"/>
      <c r="B3803" s="274"/>
      <c r="C3803" s="340"/>
      <c r="D3803" s="340"/>
      <c r="E3803" s="341"/>
      <c r="F3803" s="341"/>
      <c r="G3803" s="341"/>
      <c r="H3803" s="341"/>
      <c r="I3803" s="341"/>
      <c r="J3803" s="341"/>
      <c r="AH3803" s="221"/>
      <c r="AI3803" s="221"/>
      <c r="AJ3803" s="221"/>
      <c r="AK3803" s="221"/>
      <c r="AL3803" s="221"/>
      <c r="AM3803" s="221"/>
      <c r="AN3803" s="221"/>
      <c r="AO3803" s="221"/>
      <c r="AP3803" s="221"/>
      <c r="AQ3803" s="219"/>
      <c r="AR3803" s="219"/>
      <c r="AS3803" s="221"/>
      <c r="AT3803" s="221"/>
      <c r="AU3803" s="221"/>
      <c r="AV3803" s="221"/>
      <c r="AW3803" s="221"/>
      <c r="AX3803" s="221"/>
      <c r="AY3803" s="221"/>
      <c r="AZ3803" s="221"/>
    </row>
    <row r="3804" spans="1:52" x14ac:dyDescent="0.15">
      <c r="A3804" s="278"/>
      <c r="B3804" s="274"/>
      <c r="C3804" s="340"/>
      <c r="D3804" s="340"/>
      <c r="E3804" s="341"/>
      <c r="F3804" s="341"/>
      <c r="G3804" s="341"/>
      <c r="H3804" s="341"/>
      <c r="I3804" s="341"/>
      <c r="J3804" s="341"/>
      <c r="AH3804" s="221"/>
      <c r="AI3804" s="221"/>
      <c r="AJ3804" s="221"/>
      <c r="AK3804" s="221"/>
      <c r="AL3804" s="221"/>
      <c r="AM3804" s="221"/>
      <c r="AN3804" s="221"/>
      <c r="AO3804" s="221"/>
      <c r="AP3804" s="221"/>
      <c r="AQ3804" s="219"/>
      <c r="AR3804" s="219"/>
      <c r="AS3804" s="221"/>
      <c r="AT3804" s="221"/>
      <c r="AU3804" s="221"/>
      <c r="AV3804" s="221"/>
      <c r="AW3804" s="221"/>
      <c r="AX3804" s="221"/>
      <c r="AY3804" s="221"/>
      <c r="AZ3804" s="221"/>
    </row>
    <row r="3805" spans="1:52" x14ac:dyDescent="0.15">
      <c r="A3805" s="278"/>
      <c r="B3805" s="274"/>
      <c r="C3805" s="340"/>
      <c r="D3805" s="340"/>
      <c r="E3805" s="341"/>
      <c r="F3805" s="341"/>
      <c r="G3805" s="341"/>
      <c r="H3805" s="341"/>
      <c r="I3805" s="341"/>
      <c r="J3805" s="341"/>
      <c r="AH3805" s="221"/>
      <c r="AI3805" s="221"/>
      <c r="AJ3805" s="221"/>
      <c r="AK3805" s="221"/>
      <c r="AL3805" s="221"/>
      <c r="AM3805" s="221"/>
      <c r="AN3805" s="221"/>
      <c r="AO3805" s="221"/>
      <c r="AP3805" s="221"/>
      <c r="AQ3805" s="219"/>
      <c r="AR3805" s="219"/>
      <c r="AS3805" s="221"/>
      <c r="AT3805" s="221"/>
      <c r="AU3805" s="221"/>
      <c r="AV3805" s="221"/>
      <c r="AW3805" s="221"/>
      <c r="AX3805" s="221"/>
      <c r="AY3805" s="221"/>
      <c r="AZ3805" s="221"/>
    </row>
    <row r="3806" spans="1:52" x14ac:dyDescent="0.15">
      <c r="A3806" s="278"/>
      <c r="B3806" s="274"/>
      <c r="C3806" s="340"/>
      <c r="D3806" s="340"/>
      <c r="E3806" s="341"/>
      <c r="F3806" s="341"/>
      <c r="G3806" s="341"/>
      <c r="H3806" s="341"/>
      <c r="I3806" s="341"/>
      <c r="J3806" s="341"/>
      <c r="AH3806" s="221"/>
      <c r="AI3806" s="221"/>
      <c r="AJ3806" s="221"/>
      <c r="AK3806" s="221"/>
      <c r="AL3806" s="221"/>
      <c r="AM3806" s="221"/>
      <c r="AN3806" s="221"/>
      <c r="AO3806" s="221"/>
      <c r="AP3806" s="221"/>
      <c r="AQ3806" s="219"/>
      <c r="AR3806" s="219"/>
      <c r="AS3806" s="221"/>
      <c r="AT3806" s="221"/>
      <c r="AU3806" s="221"/>
      <c r="AV3806" s="221"/>
      <c r="AW3806" s="221"/>
      <c r="AX3806" s="221"/>
      <c r="AY3806" s="221"/>
      <c r="AZ3806" s="221"/>
    </row>
    <row r="3807" spans="1:52" x14ac:dyDescent="0.15">
      <c r="A3807" s="278"/>
      <c r="B3807" s="274"/>
      <c r="C3807" s="340"/>
      <c r="D3807" s="340"/>
      <c r="E3807" s="341"/>
      <c r="F3807" s="341"/>
      <c r="G3807" s="341"/>
      <c r="H3807" s="341"/>
      <c r="I3807" s="341"/>
      <c r="J3807" s="341"/>
      <c r="AH3807" s="221"/>
      <c r="AI3807" s="221"/>
      <c r="AJ3807" s="221"/>
      <c r="AK3807" s="221"/>
      <c r="AL3807" s="221"/>
      <c r="AM3807" s="221"/>
      <c r="AN3807" s="221"/>
      <c r="AO3807" s="221"/>
      <c r="AP3807" s="221"/>
      <c r="AQ3807" s="219"/>
      <c r="AR3807" s="219"/>
      <c r="AS3807" s="221"/>
      <c r="AT3807" s="221"/>
      <c r="AU3807" s="221"/>
      <c r="AV3807" s="221"/>
      <c r="AW3807" s="221"/>
      <c r="AX3807" s="221"/>
      <c r="AY3807" s="221"/>
      <c r="AZ3807" s="221"/>
    </row>
    <row r="3808" spans="1:52" x14ac:dyDescent="0.15">
      <c r="A3808" s="278"/>
      <c r="B3808" s="274"/>
      <c r="C3808" s="340"/>
      <c r="D3808" s="340"/>
      <c r="E3808" s="341"/>
      <c r="F3808" s="341"/>
      <c r="G3808" s="341"/>
      <c r="H3808" s="341"/>
      <c r="I3808" s="341"/>
      <c r="J3808" s="341"/>
      <c r="AH3808" s="221"/>
      <c r="AI3808" s="221"/>
      <c r="AJ3808" s="221"/>
      <c r="AK3808" s="221"/>
      <c r="AL3808" s="221"/>
      <c r="AM3808" s="221"/>
      <c r="AN3808" s="221"/>
      <c r="AO3808" s="221"/>
      <c r="AP3808" s="221"/>
      <c r="AQ3808" s="219"/>
      <c r="AR3808" s="219"/>
      <c r="AS3808" s="221"/>
      <c r="AT3808" s="221"/>
      <c r="AU3808" s="221"/>
      <c r="AV3808" s="221"/>
      <c r="AW3808" s="221"/>
      <c r="AX3808" s="221"/>
      <c r="AY3808" s="221"/>
      <c r="AZ3808" s="221"/>
    </row>
    <row r="3809" spans="1:52" x14ac:dyDescent="0.15">
      <c r="A3809" s="278"/>
      <c r="B3809" s="274"/>
      <c r="C3809" s="340"/>
      <c r="D3809" s="340"/>
      <c r="E3809" s="341"/>
      <c r="F3809" s="341"/>
      <c r="G3809" s="341"/>
      <c r="H3809" s="341"/>
      <c r="I3809" s="341"/>
      <c r="J3809" s="341"/>
      <c r="AH3809" s="221"/>
      <c r="AI3809" s="221"/>
      <c r="AJ3809" s="221"/>
      <c r="AK3809" s="221"/>
      <c r="AL3809" s="221"/>
      <c r="AM3809" s="221"/>
      <c r="AN3809" s="221"/>
      <c r="AO3809" s="221"/>
      <c r="AP3809" s="221"/>
      <c r="AQ3809" s="219"/>
      <c r="AR3809" s="219"/>
      <c r="AS3809" s="221"/>
      <c r="AT3809" s="221"/>
      <c r="AU3809" s="221"/>
      <c r="AV3809" s="221"/>
      <c r="AW3809" s="221"/>
      <c r="AX3809" s="221"/>
      <c r="AY3809" s="221"/>
      <c r="AZ3809" s="221"/>
    </row>
    <row r="3810" spans="1:52" x14ac:dyDescent="0.15">
      <c r="A3810" s="278"/>
      <c r="B3810" s="274"/>
      <c r="C3810" s="340"/>
      <c r="D3810" s="340"/>
      <c r="E3810" s="341"/>
      <c r="F3810" s="341"/>
      <c r="G3810" s="341"/>
      <c r="H3810" s="341"/>
      <c r="I3810" s="341"/>
      <c r="J3810" s="341"/>
      <c r="AH3810" s="221"/>
      <c r="AI3810" s="221"/>
      <c r="AJ3810" s="221"/>
      <c r="AK3810" s="221"/>
      <c r="AL3810" s="221"/>
      <c r="AM3810" s="221"/>
      <c r="AN3810" s="221"/>
      <c r="AO3810" s="221"/>
      <c r="AP3810" s="221"/>
      <c r="AQ3810" s="219"/>
      <c r="AR3810" s="219"/>
      <c r="AS3810" s="221"/>
      <c r="AT3810" s="221"/>
      <c r="AU3810" s="221"/>
      <c r="AV3810" s="221"/>
      <c r="AW3810" s="221"/>
      <c r="AX3810" s="221"/>
      <c r="AY3810" s="221"/>
      <c r="AZ3810" s="221"/>
    </row>
    <row r="3811" spans="1:52" x14ac:dyDescent="0.15">
      <c r="A3811" s="278"/>
      <c r="B3811" s="274"/>
      <c r="C3811" s="340"/>
      <c r="D3811" s="340"/>
      <c r="E3811" s="341"/>
      <c r="F3811" s="341"/>
      <c r="G3811" s="341"/>
      <c r="H3811" s="341"/>
      <c r="I3811" s="341"/>
      <c r="J3811" s="341"/>
      <c r="AH3811" s="221"/>
      <c r="AI3811" s="221"/>
      <c r="AJ3811" s="221"/>
      <c r="AK3811" s="221"/>
      <c r="AL3811" s="221"/>
      <c r="AM3811" s="221"/>
      <c r="AN3811" s="221"/>
      <c r="AO3811" s="221"/>
      <c r="AP3811" s="221"/>
      <c r="AQ3811" s="219"/>
      <c r="AR3811" s="219"/>
      <c r="AS3811" s="221"/>
      <c r="AT3811" s="221"/>
      <c r="AU3811" s="221"/>
      <c r="AV3811" s="221"/>
      <c r="AW3811" s="221"/>
      <c r="AX3811" s="221"/>
      <c r="AY3811" s="221"/>
      <c r="AZ3811" s="221"/>
    </row>
    <row r="3812" spans="1:52" x14ac:dyDescent="0.15">
      <c r="A3812" s="278"/>
      <c r="B3812" s="274"/>
      <c r="C3812" s="340"/>
      <c r="D3812" s="340"/>
      <c r="E3812" s="341"/>
      <c r="F3812" s="341"/>
      <c r="G3812" s="341"/>
      <c r="H3812" s="341"/>
      <c r="I3812" s="341"/>
      <c r="J3812" s="341"/>
      <c r="AH3812" s="221"/>
      <c r="AI3812" s="221"/>
      <c r="AJ3812" s="221"/>
      <c r="AK3812" s="221"/>
      <c r="AL3812" s="221"/>
      <c r="AM3812" s="221"/>
      <c r="AN3812" s="221"/>
      <c r="AO3812" s="221"/>
      <c r="AP3812" s="221"/>
      <c r="AQ3812" s="219"/>
      <c r="AR3812" s="219"/>
      <c r="AS3812" s="221"/>
      <c r="AT3812" s="221"/>
      <c r="AU3812" s="221"/>
      <c r="AV3812" s="221"/>
      <c r="AW3812" s="221"/>
      <c r="AX3812" s="221"/>
      <c r="AY3812" s="221"/>
      <c r="AZ3812" s="221"/>
    </row>
    <row r="3813" spans="1:52" x14ac:dyDescent="0.15">
      <c r="A3813" s="278"/>
      <c r="B3813" s="274"/>
      <c r="C3813" s="340"/>
      <c r="D3813" s="340"/>
      <c r="E3813" s="341"/>
      <c r="F3813" s="341"/>
      <c r="G3813" s="341"/>
      <c r="H3813" s="341"/>
      <c r="I3813" s="341"/>
      <c r="J3813" s="341"/>
      <c r="AH3813" s="221"/>
      <c r="AI3813" s="221"/>
      <c r="AJ3813" s="221"/>
      <c r="AK3813" s="221"/>
      <c r="AL3813" s="221"/>
      <c r="AM3813" s="221"/>
      <c r="AN3813" s="221"/>
      <c r="AO3813" s="221"/>
      <c r="AP3813" s="221"/>
      <c r="AQ3813" s="219"/>
      <c r="AR3813" s="219"/>
      <c r="AS3813" s="221"/>
      <c r="AT3813" s="221"/>
      <c r="AU3813" s="221"/>
      <c r="AV3813" s="221"/>
      <c r="AW3813" s="221"/>
      <c r="AX3813" s="221"/>
      <c r="AY3813" s="221"/>
      <c r="AZ3813" s="221"/>
    </row>
    <row r="3814" spans="1:52" x14ac:dyDescent="0.15">
      <c r="A3814" s="278"/>
      <c r="B3814" s="274"/>
      <c r="C3814" s="340"/>
      <c r="D3814" s="340"/>
      <c r="E3814" s="341"/>
      <c r="F3814" s="341"/>
      <c r="G3814" s="341"/>
      <c r="H3814" s="341"/>
      <c r="I3814" s="341"/>
      <c r="J3814" s="341"/>
      <c r="AH3814" s="221"/>
      <c r="AI3814" s="221"/>
      <c r="AJ3814" s="221"/>
      <c r="AK3814" s="221"/>
      <c r="AL3814" s="221"/>
      <c r="AM3814" s="221"/>
      <c r="AN3814" s="221"/>
      <c r="AO3814" s="221"/>
      <c r="AP3814" s="221"/>
      <c r="AQ3814" s="219"/>
      <c r="AR3814" s="219"/>
      <c r="AS3814" s="221"/>
      <c r="AT3814" s="221"/>
      <c r="AU3814" s="221"/>
      <c r="AV3814" s="221"/>
      <c r="AW3814" s="221"/>
      <c r="AX3814" s="221"/>
      <c r="AY3814" s="221"/>
      <c r="AZ3814" s="221"/>
    </row>
    <row r="3815" spans="1:52" x14ac:dyDescent="0.15">
      <c r="A3815" s="278"/>
      <c r="B3815" s="274"/>
      <c r="C3815" s="340"/>
      <c r="D3815" s="340"/>
      <c r="E3815" s="341"/>
      <c r="F3815" s="341"/>
      <c r="G3815" s="341"/>
      <c r="H3815" s="341"/>
      <c r="I3815" s="341"/>
      <c r="J3815" s="341"/>
      <c r="AH3815" s="221"/>
      <c r="AI3815" s="221"/>
      <c r="AJ3815" s="221"/>
      <c r="AK3815" s="221"/>
      <c r="AL3815" s="221"/>
      <c r="AM3815" s="221"/>
      <c r="AN3815" s="221"/>
      <c r="AO3815" s="221"/>
      <c r="AP3815" s="221"/>
      <c r="AQ3815" s="219"/>
      <c r="AR3815" s="219"/>
      <c r="AS3815" s="221"/>
      <c r="AT3815" s="221"/>
      <c r="AU3815" s="221"/>
      <c r="AV3815" s="221"/>
      <c r="AW3815" s="221"/>
      <c r="AX3815" s="221"/>
      <c r="AY3815" s="221"/>
      <c r="AZ3815" s="221"/>
    </row>
    <row r="3816" spans="1:52" x14ac:dyDescent="0.15">
      <c r="A3816" s="278"/>
      <c r="B3816" s="274"/>
      <c r="C3816" s="340"/>
      <c r="D3816" s="340"/>
      <c r="E3816" s="341"/>
      <c r="F3816" s="341"/>
      <c r="G3816" s="341"/>
      <c r="H3816" s="341"/>
      <c r="I3816" s="341"/>
      <c r="J3816" s="341"/>
      <c r="AH3816" s="221"/>
      <c r="AI3816" s="221"/>
      <c r="AJ3816" s="221"/>
      <c r="AK3816" s="221"/>
      <c r="AL3816" s="221"/>
      <c r="AM3816" s="221"/>
      <c r="AN3816" s="221"/>
      <c r="AO3816" s="221"/>
      <c r="AP3816" s="221"/>
      <c r="AQ3816" s="219"/>
      <c r="AR3816" s="219"/>
      <c r="AS3816" s="221"/>
      <c r="AT3816" s="221"/>
      <c r="AU3816" s="221"/>
      <c r="AV3816" s="221"/>
      <c r="AW3816" s="221"/>
      <c r="AX3816" s="221"/>
      <c r="AY3816" s="221"/>
      <c r="AZ3816" s="221"/>
    </row>
    <row r="3817" spans="1:52" x14ac:dyDescent="0.15">
      <c r="A3817" s="278"/>
      <c r="B3817" s="274"/>
      <c r="C3817" s="340"/>
      <c r="D3817" s="340"/>
      <c r="E3817" s="341"/>
      <c r="F3817" s="341"/>
      <c r="G3817" s="341"/>
      <c r="H3817" s="341"/>
      <c r="I3817" s="341"/>
      <c r="J3817" s="341"/>
      <c r="AH3817" s="221"/>
      <c r="AI3817" s="221"/>
      <c r="AJ3817" s="221"/>
      <c r="AK3817" s="221"/>
      <c r="AL3817" s="221"/>
      <c r="AM3817" s="221"/>
      <c r="AN3817" s="221"/>
      <c r="AO3817" s="221"/>
      <c r="AP3817" s="221"/>
      <c r="AQ3817" s="219"/>
      <c r="AR3817" s="219"/>
      <c r="AS3817" s="221"/>
      <c r="AT3817" s="221"/>
      <c r="AU3817" s="221"/>
      <c r="AV3817" s="221"/>
      <c r="AW3817" s="221"/>
      <c r="AX3817" s="221"/>
      <c r="AY3817" s="221"/>
      <c r="AZ3817" s="221"/>
    </row>
    <row r="3818" spans="1:52" x14ac:dyDescent="0.15">
      <c r="A3818" s="278"/>
      <c r="B3818" s="274"/>
      <c r="C3818" s="340"/>
      <c r="D3818" s="340"/>
      <c r="E3818" s="341"/>
      <c r="F3818" s="341"/>
      <c r="G3818" s="341"/>
      <c r="H3818" s="341"/>
      <c r="I3818" s="341"/>
      <c r="J3818" s="341"/>
      <c r="AH3818" s="221"/>
      <c r="AI3818" s="221"/>
      <c r="AJ3818" s="221"/>
      <c r="AK3818" s="221"/>
      <c r="AL3818" s="221"/>
      <c r="AM3818" s="221"/>
      <c r="AN3818" s="221"/>
      <c r="AO3818" s="221"/>
      <c r="AP3818" s="221"/>
      <c r="AQ3818" s="219"/>
      <c r="AR3818" s="219"/>
      <c r="AS3818" s="221"/>
      <c r="AT3818" s="221"/>
      <c r="AU3818" s="221"/>
      <c r="AV3818" s="221"/>
      <c r="AW3818" s="221"/>
      <c r="AX3818" s="221"/>
      <c r="AY3818" s="221"/>
      <c r="AZ3818" s="221"/>
    </row>
    <row r="3819" spans="1:52" x14ac:dyDescent="0.15">
      <c r="A3819" s="278"/>
      <c r="B3819" s="274"/>
      <c r="C3819" s="340"/>
      <c r="D3819" s="340"/>
      <c r="E3819" s="341"/>
      <c r="F3819" s="341"/>
      <c r="G3819" s="341"/>
      <c r="H3819" s="341"/>
      <c r="I3819" s="341"/>
      <c r="J3819" s="341"/>
      <c r="AH3819" s="221"/>
      <c r="AI3819" s="221"/>
      <c r="AJ3819" s="221"/>
      <c r="AK3819" s="221"/>
      <c r="AL3819" s="221"/>
      <c r="AM3819" s="221"/>
      <c r="AN3819" s="221"/>
      <c r="AO3819" s="221"/>
      <c r="AP3819" s="221"/>
      <c r="AQ3819" s="219"/>
      <c r="AR3819" s="219"/>
      <c r="AS3819" s="221"/>
      <c r="AT3819" s="221"/>
      <c r="AU3819" s="221"/>
      <c r="AV3819" s="221"/>
      <c r="AW3819" s="221"/>
      <c r="AX3819" s="221"/>
      <c r="AY3819" s="221"/>
      <c r="AZ3819" s="221"/>
    </row>
    <row r="3820" spans="1:52" x14ac:dyDescent="0.15">
      <c r="A3820" s="278"/>
      <c r="B3820" s="274"/>
      <c r="C3820" s="340"/>
      <c r="D3820" s="340"/>
      <c r="E3820" s="341"/>
      <c r="F3820" s="341"/>
      <c r="G3820" s="341"/>
      <c r="H3820" s="341"/>
      <c r="I3820" s="341"/>
      <c r="J3820" s="341"/>
      <c r="AH3820" s="221"/>
      <c r="AI3820" s="221"/>
      <c r="AJ3820" s="221"/>
      <c r="AK3820" s="221"/>
      <c r="AL3820" s="221"/>
      <c r="AM3820" s="221"/>
      <c r="AN3820" s="221"/>
      <c r="AO3820" s="221"/>
      <c r="AP3820" s="221"/>
      <c r="AQ3820" s="219"/>
      <c r="AR3820" s="219"/>
      <c r="AS3820" s="221"/>
      <c r="AT3820" s="221"/>
      <c r="AU3820" s="221"/>
      <c r="AV3820" s="221"/>
      <c r="AW3820" s="221"/>
      <c r="AX3820" s="221"/>
      <c r="AY3820" s="221"/>
      <c r="AZ3820" s="221"/>
    </row>
    <row r="3821" spans="1:52" x14ac:dyDescent="0.15">
      <c r="A3821" s="278"/>
      <c r="B3821" s="274"/>
      <c r="C3821" s="340"/>
      <c r="D3821" s="340"/>
      <c r="E3821" s="341"/>
      <c r="F3821" s="341"/>
      <c r="G3821" s="341"/>
      <c r="H3821" s="341"/>
      <c r="I3821" s="341"/>
      <c r="J3821" s="341"/>
      <c r="AH3821" s="221"/>
      <c r="AI3821" s="221"/>
      <c r="AJ3821" s="221"/>
      <c r="AK3821" s="221"/>
      <c r="AL3821" s="221"/>
      <c r="AM3821" s="221"/>
      <c r="AN3821" s="221"/>
      <c r="AO3821" s="221"/>
      <c r="AP3821" s="221"/>
      <c r="AQ3821" s="219"/>
      <c r="AR3821" s="219"/>
      <c r="AS3821" s="221"/>
      <c r="AT3821" s="221"/>
      <c r="AU3821" s="221"/>
      <c r="AV3821" s="221"/>
      <c r="AW3821" s="221"/>
      <c r="AX3821" s="221"/>
      <c r="AY3821" s="221"/>
      <c r="AZ3821" s="221"/>
    </row>
    <row r="3822" spans="1:52" x14ac:dyDescent="0.15">
      <c r="A3822" s="278"/>
      <c r="B3822" s="274"/>
      <c r="C3822" s="340"/>
      <c r="D3822" s="340"/>
      <c r="E3822" s="341"/>
      <c r="F3822" s="341"/>
      <c r="G3822" s="341"/>
      <c r="H3822" s="341"/>
      <c r="I3822" s="341"/>
      <c r="J3822" s="341"/>
      <c r="AH3822" s="221"/>
      <c r="AI3822" s="221"/>
      <c r="AJ3822" s="221"/>
      <c r="AK3822" s="221"/>
      <c r="AL3822" s="221"/>
      <c r="AM3822" s="221"/>
      <c r="AN3822" s="221"/>
      <c r="AO3822" s="221"/>
      <c r="AP3822" s="221"/>
      <c r="AQ3822" s="219"/>
      <c r="AR3822" s="219"/>
      <c r="AS3822" s="221"/>
      <c r="AT3822" s="221"/>
      <c r="AU3822" s="221"/>
      <c r="AV3822" s="221"/>
      <c r="AW3822" s="221"/>
      <c r="AX3822" s="221"/>
      <c r="AY3822" s="221"/>
      <c r="AZ3822" s="221"/>
    </row>
    <row r="3823" spans="1:52" x14ac:dyDescent="0.15">
      <c r="A3823" s="278"/>
      <c r="B3823" s="274"/>
      <c r="C3823" s="340"/>
      <c r="D3823" s="340"/>
      <c r="E3823" s="341"/>
      <c r="F3823" s="341"/>
      <c r="G3823" s="341"/>
      <c r="H3823" s="341"/>
      <c r="I3823" s="341"/>
      <c r="J3823" s="341"/>
      <c r="AH3823" s="221"/>
      <c r="AI3823" s="221"/>
      <c r="AJ3823" s="221"/>
      <c r="AK3823" s="221"/>
      <c r="AL3823" s="221"/>
      <c r="AM3823" s="221"/>
      <c r="AN3823" s="221"/>
      <c r="AO3823" s="221"/>
      <c r="AP3823" s="221"/>
      <c r="AQ3823" s="219"/>
      <c r="AR3823" s="219"/>
      <c r="AS3823" s="221"/>
      <c r="AT3823" s="221"/>
      <c r="AU3823" s="221"/>
      <c r="AV3823" s="221"/>
      <c r="AW3823" s="221"/>
      <c r="AX3823" s="221"/>
      <c r="AY3823" s="221"/>
      <c r="AZ3823" s="221"/>
    </row>
    <row r="3824" spans="1:52" x14ac:dyDescent="0.15">
      <c r="A3824" s="278"/>
      <c r="B3824" s="274"/>
      <c r="C3824" s="340"/>
      <c r="D3824" s="340"/>
      <c r="E3824" s="341"/>
      <c r="F3824" s="341"/>
      <c r="G3824" s="341"/>
      <c r="H3824" s="341"/>
      <c r="I3824" s="341"/>
      <c r="J3824" s="341"/>
      <c r="AH3824" s="221"/>
      <c r="AI3824" s="221"/>
      <c r="AJ3824" s="221"/>
      <c r="AK3824" s="221"/>
      <c r="AL3824" s="221"/>
      <c r="AM3824" s="221"/>
      <c r="AN3824" s="221"/>
      <c r="AO3824" s="221"/>
      <c r="AP3824" s="221"/>
      <c r="AQ3824" s="219"/>
      <c r="AR3824" s="219"/>
      <c r="AS3824" s="221"/>
      <c r="AT3824" s="221"/>
      <c r="AU3824" s="221"/>
      <c r="AV3824" s="221"/>
      <c r="AW3824" s="221"/>
      <c r="AX3824" s="221"/>
      <c r="AY3824" s="221"/>
      <c r="AZ3824" s="221"/>
    </row>
    <row r="3825" spans="1:52" x14ac:dyDescent="0.15">
      <c r="A3825" s="278"/>
      <c r="B3825" s="274"/>
      <c r="C3825" s="340"/>
      <c r="D3825" s="340"/>
      <c r="E3825" s="341"/>
      <c r="F3825" s="341"/>
      <c r="G3825" s="341"/>
      <c r="H3825" s="341"/>
      <c r="I3825" s="341"/>
      <c r="J3825" s="341"/>
      <c r="AH3825" s="221"/>
      <c r="AI3825" s="221"/>
      <c r="AJ3825" s="221"/>
      <c r="AK3825" s="221"/>
      <c r="AL3825" s="221"/>
      <c r="AM3825" s="221"/>
      <c r="AN3825" s="221"/>
      <c r="AO3825" s="221"/>
      <c r="AP3825" s="221"/>
      <c r="AQ3825" s="219"/>
      <c r="AR3825" s="219"/>
      <c r="AS3825" s="221"/>
      <c r="AT3825" s="221"/>
      <c r="AU3825" s="221"/>
      <c r="AV3825" s="221"/>
      <c r="AW3825" s="221"/>
      <c r="AX3825" s="221"/>
      <c r="AY3825" s="221"/>
      <c r="AZ3825" s="221"/>
    </row>
    <row r="3826" spans="1:52" x14ac:dyDescent="0.15">
      <c r="A3826" s="278"/>
      <c r="B3826" s="274"/>
      <c r="C3826" s="340"/>
      <c r="D3826" s="340"/>
      <c r="E3826" s="341"/>
      <c r="F3826" s="341"/>
      <c r="G3826" s="341"/>
      <c r="H3826" s="341"/>
      <c r="I3826" s="341"/>
      <c r="J3826" s="341"/>
      <c r="AH3826" s="221"/>
      <c r="AI3826" s="221"/>
      <c r="AJ3826" s="221"/>
      <c r="AK3826" s="221"/>
      <c r="AL3826" s="221"/>
      <c r="AM3826" s="221"/>
      <c r="AN3826" s="221"/>
      <c r="AO3826" s="221"/>
      <c r="AP3826" s="221"/>
      <c r="AQ3826" s="219"/>
      <c r="AR3826" s="219"/>
      <c r="AS3826" s="221"/>
      <c r="AT3826" s="221"/>
      <c r="AU3826" s="221"/>
      <c r="AV3826" s="221"/>
      <c r="AW3826" s="221"/>
      <c r="AX3826" s="221"/>
      <c r="AY3826" s="221"/>
      <c r="AZ3826" s="221"/>
    </row>
    <row r="3827" spans="1:52" x14ac:dyDescent="0.15">
      <c r="A3827" s="278"/>
      <c r="B3827" s="274"/>
      <c r="C3827" s="340"/>
      <c r="D3827" s="340"/>
      <c r="E3827" s="341"/>
      <c r="F3827" s="341"/>
      <c r="G3827" s="341"/>
      <c r="H3827" s="341"/>
      <c r="I3827" s="341"/>
      <c r="J3827" s="341"/>
      <c r="AH3827" s="221"/>
      <c r="AI3827" s="221"/>
      <c r="AJ3827" s="221"/>
      <c r="AK3827" s="221"/>
      <c r="AL3827" s="221"/>
      <c r="AM3827" s="221"/>
      <c r="AN3827" s="221"/>
      <c r="AO3827" s="221"/>
      <c r="AP3827" s="221"/>
      <c r="AQ3827" s="219"/>
      <c r="AR3827" s="219"/>
      <c r="AS3827" s="221"/>
      <c r="AT3827" s="221"/>
      <c r="AU3827" s="221"/>
      <c r="AV3827" s="221"/>
      <c r="AW3827" s="221"/>
      <c r="AX3827" s="221"/>
      <c r="AY3827" s="221"/>
      <c r="AZ3827" s="221"/>
    </row>
    <row r="3828" spans="1:52" x14ac:dyDescent="0.15">
      <c r="A3828" s="278"/>
      <c r="B3828" s="274"/>
      <c r="C3828" s="340"/>
      <c r="D3828" s="340"/>
      <c r="E3828" s="341"/>
      <c r="F3828" s="341"/>
      <c r="G3828" s="341"/>
      <c r="H3828" s="341"/>
      <c r="I3828" s="341"/>
      <c r="J3828" s="341"/>
      <c r="AH3828" s="221"/>
      <c r="AI3828" s="221"/>
      <c r="AJ3828" s="221"/>
      <c r="AK3828" s="221"/>
      <c r="AL3828" s="221"/>
      <c r="AM3828" s="221"/>
      <c r="AN3828" s="221"/>
      <c r="AO3828" s="221"/>
      <c r="AP3828" s="221"/>
      <c r="AQ3828" s="219"/>
      <c r="AR3828" s="219"/>
      <c r="AS3828" s="221"/>
      <c r="AT3828" s="221"/>
      <c r="AU3828" s="221"/>
      <c r="AV3828" s="221"/>
      <c r="AW3828" s="221"/>
      <c r="AX3828" s="221"/>
      <c r="AY3828" s="221"/>
      <c r="AZ3828" s="221"/>
    </row>
    <row r="3829" spans="1:52" x14ac:dyDescent="0.15">
      <c r="A3829" s="278"/>
      <c r="B3829" s="274"/>
      <c r="C3829" s="340"/>
      <c r="D3829" s="340"/>
      <c r="E3829" s="341"/>
      <c r="F3829" s="341"/>
      <c r="G3829" s="341"/>
      <c r="H3829" s="341"/>
      <c r="I3829" s="341"/>
      <c r="J3829" s="341"/>
      <c r="AH3829" s="221"/>
      <c r="AI3829" s="221"/>
      <c r="AJ3829" s="221"/>
      <c r="AK3829" s="221"/>
      <c r="AL3829" s="221"/>
      <c r="AM3829" s="221"/>
      <c r="AN3829" s="221"/>
      <c r="AO3829" s="221"/>
      <c r="AP3829" s="221"/>
      <c r="AQ3829" s="219"/>
      <c r="AR3829" s="219"/>
      <c r="AS3829" s="221"/>
      <c r="AT3829" s="221"/>
      <c r="AU3829" s="221"/>
      <c r="AV3829" s="221"/>
      <c r="AW3829" s="221"/>
      <c r="AX3829" s="221"/>
      <c r="AY3829" s="221"/>
      <c r="AZ3829" s="221"/>
    </row>
    <row r="3830" spans="1:52" x14ac:dyDescent="0.15">
      <c r="A3830" s="278"/>
      <c r="B3830" s="274"/>
      <c r="C3830" s="340"/>
      <c r="D3830" s="340"/>
      <c r="E3830" s="341"/>
      <c r="F3830" s="341"/>
      <c r="G3830" s="341"/>
      <c r="H3830" s="341"/>
      <c r="I3830" s="341"/>
      <c r="J3830" s="341"/>
      <c r="AH3830" s="221"/>
      <c r="AI3830" s="221"/>
      <c r="AJ3830" s="221"/>
      <c r="AK3830" s="221"/>
      <c r="AL3830" s="221"/>
      <c r="AM3830" s="221"/>
      <c r="AN3830" s="221"/>
      <c r="AO3830" s="221"/>
      <c r="AP3830" s="221"/>
      <c r="AQ3830" s="219"/>
      <c r="AR3830" s="219"/>
      <c r="AS3830" s="221"/>
      <c r="AT3830" s="221"/>
      <c r="AU3830" s="221"/>
      <c r="AV3830" s="221"/>
      <c r="AW3830" s="221"/>
      <c r="AX3830" s="221"/>
      <c r="AY3830" s="221"/>
      <c r="AZ3830" s="221"/>
    </row>
    <row r="3831" spans="1:52" x14ac:dyDescent="0.15">
      <c r="A3831" s="278"/>
      <c r="B3831" s="274"/>
      <c r="C3831" s="340"/>
      <c r="D3831" s="340"/>
      <c r="E3831" s="341"/>
      <c r="F3831" s="341"/>
      <c r="G3831" s="341"/>
      <c r="H3831" s="341"/>
      <c r="I3831" s="341"/>
      <c r="J3831" s="341"/>
      <c r="AH3831" s="221"/>
      <c r="AI3831" s="221"/>
      <c r="AJ3831" s="221"/>
      <c r="AK3831" s="221"/>
      <c r="AL3831" s="221"/>
      <c r="AM3831" s="221"/>
      <c r="AN3831" s="221"/>
      <c r="AO3831" s="221"/>
      <c r="AP3831" s="221"/>
      <c r="AQ3831" s="219"/>
      <c r="AR3831" s="219"/>
      <c r="AS3831" s="221"/>
      <c r="AT3831" s="221"/>
      <c r="AU3831" s="221"/>
      <c r="AV3831" s="221"/>
      <c r="AW3831" s="221"/>
      <c r="AX3831" s="221"/>
      <c r="AY3831" s="221"/>
      <c r="AZ3831" s="221"/>
    </row>
    <row r="3832" spans="1:52" x14ac:dyDescent="0.15">
      <c r="A3832" s="278"/>
      <c r="B3832" s="274"/>
      <c r="C3832" s="340"/>
      <c r="D3832" s="340"/>
      <c r="E3832" s="341"/>
      <c r="F3832" s="341"/>
      <c r="G3832" s="341"/>
      <c r="H3832" s="341"/>
      <c r="I3832" s="341"/>
      <c r="J3832" s="341"/>
      <c r="AH3832" s="221"/>
      <c r="AI3832" s="221"/>
      <c r="AJ3832" s="221"/>
      <c r="AK3832" s="221"/>
      <c r="AL3832" s="221"/>
      <c r="AM3832" s="221"/>
      <c r="AN3832" s="221"/>
      <c r="AO3832" s="221"/>
      <c r="AP3832" s="221"/>
      <c r="AQ3832" s="219"/>
      <c r="AR3832" s="219"/>
      <c r="AS3832" s="221"/>
      <c r="AT3832" s="221"/>
      <c r="AU3832" s="221"/>
      <c r="AV3832" s="221"/>
      <c r="AW3832" s="221"/>
      <c r="AX3832" s="221"/>
      <c r="AY3832" s="221"/>
      <c r="AZ3832" s="221"/>
    </row>
    <row r="3833" spans="1:52" x14ac:dyDescent="0.15">
      <c r="A3833" s="278"/>
      <c r="B3833" s="274"/>
      <c r="C3833" s="340"/>
      <c r="D3833" s="340"/>
      <c r="E3833" s="341"/>
      <c r="F3833" s="341"/>
      <c r="G3833" s="341"/>
      <c r="H3833" s="341"/>
      <c r="I3833" s="341"/>
      <c r="J3833" s="341"/>
      <c r="AH3833" s="221"/>
      <c r="AI3833" s="221"/>
      <c r="AJ3833" s="221"/>
      <c r="AK3833" s="221"/>
      <c r="AL3833" s="221"/>
      <c r="AM3833" s="221"/>
      <c r="AN3833" s="221"/>
      <c r="AO3833" s="221"/>
      <c r="AP3833" s="221"/>
      <c r="AQ3833" s="219"/>
      <c r="AR3833" s="219"/>
      <c r="AS3833" s="221"/>
      <c r="AT3833" s="221"/>
      <c r="AU3833" s="221"/>
      <c r="AV3833" s="221"/>
      <c r="AW3833" s="221"/>
      <c r="AX3833" s="221"/>
      <c r="AY3833" s="221"/>
      <c r="AZ3833" s="221"/>
    </row>
    <row r="3834" spans="1:52" x14ac:dyDescent="0.15">
      <c r="A3834" s="278"/>
      <c r="B3834" s="274"/>
      <c r="C3834" s="340"/>
      <c r="D3834" s="340"/>
      <c r="E3834" s="341"/>
      <c r="F3834" s="341"/>
      <c r="G3834" s="341"/>
      <c r="H3834" s="341"/>
      <c r="I3834" s="341"/>
      <c r="J3834" s="341"/>
      <c r="AH3834" s="221"/>
      <c r="AI3834" s="221"/>
      <c r="AJ3834" s="221"/>
      <c r="AK3834" s="221"/>
      <c r="AL3834" s="221"/>
      <c r="AM3834" s="221"/>
      <c r="AN3834" s="221"/>
      <c r="AO3834" s="221"/>
      <c r="AP3834" s="221"/>
      <c r="AQ3834" s="219"/>
      <c r="AR3834" s="219"/>
      <c r="AS3834" s="221"/>
      <c r="AT3834" s="221"/>
      <c r="AU3834" s="221"/>
      <c r="AV3834" s="221"/>
      <c r="AW3834" s="221"/>
      <c r="AX3834" s="221"/>
      <c r="AY3834" s="221"/>
      <c r="AZ3834" s="221"/>
    </row>
    <row r="3835" spans="1:52" x14ac:dyDescent="0.15">
      <c r="A3835" s="278"/>
      <c r="B3835" s="274"/>
      <c r="C3835" s="340"/>
      <c r="D3835" s="340"/>
      <c r="E3835" s="341"/>
      <c r="F3835" s="341"/>
      <c r="G3835" s="341"/>
      <c r="H3835" s="341"/>
      <c r="I3835" s="341"/>
      <c r="J3835" s="341"/>
      <c r="AH3835" s="221"/>
      <c r="AI3835" s="221"/>
      <c r="AJ3835" s="221"/>
      <c r="AK3835" s="221"/>
      <c r="AL3835" s="221"/>
      <c r="AM3835" s="221"/>
      <c r="AN3835" s="221"/>
      <c r="AO3835" s="221"/>
      <c r="AP3835" s="221"/>
      <c r="AQ3835" s="219"/>
      <c r="AR3835" s="219"/>
      <c r="AS3835" s="221"/>
      <c r="AT3835" s="221"/>
      <c r="AU3835" s="221"/>
      <c r="AV3835" s="221"/>
      <c r="AW3835" s="221"/>
      <c r="AX3835" s="221"/>
      <c r="AY3835" s="221"/>
      <c r="AZ3835" s="221"/>
    </row>
    <row r="3836" spans="1:52" x14ac:dyDescent="0.15">
      <c r="A3836" s="278"/>
      <c r="B3836" s="274"/>
      <c r="C3836" s="340"/>
      <c r="D3836" s="340"/>
      <c r="E3836" s="341"/>
      <c r="F3836" s="341"/>
      <c r="G3836" s="341"/>
      <c r="H3836" s="341"/>
      <c r="I3836" s="341"/>
      <c r="J3836" s="341"/>
      <c r="AH3836" s="221"/>
      <c r="AI3836" s="221"/>
      <c r="AJ3836" s="221"/>
      <c r="AK3836" s="221"/>
      <c r="AL3836" s="221"/>
      <c r="AM3836" s="221"/>
      <c r="AN3836" s="221"/>
      <c r="AO3836" s="221"/>
      <c r="AP3836" s="221"/>
      <c r="AQ3836" s="219"/>
      <c r="AR3836" s="219"/>
      <c r="AS3836" s="221"/>
      <c r="AT3836" s="221"/>
      <c r="AU3836" s="221"/>
      <c r="AV3836" s="221"/>
      <c r="AW3836" s="221"/>
      <c r="AX3836" s="221"/>
      <c r="AY3836" s="221"/>
      <c r="AZ3836" s="221"/>
    </row>
    <row r="3837" spans="1:52" x14ac:dyDescent="0.15">
      <c r="A3837" s="278"/>
      <c r="B3837" s="274"/>
      <c r="C3837" s="340"/>
      <c r="D3837" s="340"/>
      <c r="E3837" s="341"/>
      <c r="F3837" s="341"/>
      <c r="G3837" s="341"/>
      <c r="H3837" s="341"/>
      <c r="I3837" s="341"/>
      <c r="J3837" s="341"/>
      <c r="AH3837" s="221"/>
      <c r="AI3837" s="221"/>
      <c r="AJ3837" s="221"/>
      <c r="AK3837" s="221"/>
      <c r="AL3837" s="221"/>
      <c r="AM3837" s="221"/>
      <c r="AN3837" s="221"/>
      <c r="AO3837" s="221"/>
      <c r="AP3837" s="221"/>
      <c r="AQ3837" s="219"/>
      <c r="AR3837" s="219"/>
      <c r="AS3837" s="221"/>
      <c r="AT3837" s="221"/>
      <c r="AU3837" s="221"/>
      <c r="AV3837" s="221"/>
      <c r="AW3837" s="221"/>
      <c r="AX3837" s="221"/>
      <c r="AY3837" s="221"/>
      <c r="AZ3837" s="221"/>
    </row>
    <row r="3838" spans="1:52" x14ac:dyDescent="0.15">
      <c r="A3838" s="278"/>
      <c r="B3838" s="274"/>
      <c r="C3838" s="340"/>
      <c r="D3838" s="340"/>
      <c r="E3838" s="341"/>
      <c r="F3838" s="341"/>
      <c r="G3838" s="341"/>
      <c r="H3838" s="341"/>
      <c r="I3838" s="341"/>
      <c r="J3838" s="341"/>
      <c r="AH3838" s="221"/>
      <c r="AI3838" s="221"/>
      <c r="AJ3838" s="221"/>
      <c r="AK3838" s="221"/>
      <c r="AL3838" s="221"/>
      <c r="AM3838" s="221"/>
      <c r="AN3838" s="221"/>
      <c r="AO3838" s="221"/>
      <c r="AP3838" s="221"/>
      <c r="AQ3838" s="219"/>
      <c r="AR3838" s="219"/>
      <c r="AS3838" s="221"/>
      <c r="AT3838" s="221"/>
      <c r="AU3838" s="221"/>
      <c r="AV3838" s="221"/>
      <c r="AW3838" s="221"/>
      <c r="AX3838" s="221"/>
      <c r="AY3838" s="221"/>
      <c r="AZ3838" s="221"/>
    </row>
    <row r="3839" spans="1:52" x14ac:dyDescent="0.15">
      <c r="A3839" s="278"/>
      <c r="B3839" s="274"/>
      <c r="C3839" s="340"/>
      <c r="D3839" s="340"/>
      <c r="E3839" s="341"/>
      <c r="F3839" s="341"/>
      <c r="G3839" s="341"/>
      <c r="H3839" s="341"/>
      <c r="I3839" s="341"/>
      <c r="J3839" s="341"/>
      <c r="AH3839" s="221"/>
      <c r="AI3839" s="221"/>
      <c r="AJ3839" s="221"/>
      <c r="AK3839" s="221"/>
      <c r="AL3839" s="221"/>
      <c r="AM3839" s="221"/>
      <c r="AN3839" s="221"/>
      <c r="AO3839" s="221"/>
      <c r="AP3839" s="221"/>
      <c r="AQ3839" s="219"/>
      <c r="AR3839" s="219"/>
      <c r="AS3839" s="221"/>
      <c r="AT3839" s="221"/>
      <c r="AU3839" s="221"/>
      <c r="AV3839" s="221"/>
      <c r="AW3839" s="221"/>
      <c r="AX3839" s="221"/>
      <c r="AY3839" s="221"/>
      <c r="AZ3839" s="221"/>
    </row>
    <row r="3840" spans="1:52" x14ac:dyDescent="0.15">
      <c r="A3840" s="278"/>
      <c r="B3840" s="274"/>
      <c r="C3840" s="340"/>
      <c r="D3840" s="340"/>
      <c r="E3840" s="341"/>
      <c r="F3840" s="341"/>
      <c r="G3840" s="341"/>
      <c r="H3840" s="341"/>
      <c r="I3840" s="341"/>
      <c r="J3840" s="341"/>
      <c r="AH3840" s="221"/>
      <c r="AI3840" s="221"/>
      <c r="AJ3840" s="221"/>
      <c r="AK3840" s="221"/>
      <c r="AL3840" s="221"/>
      <c r="AM3840" s="221"/>
      <c r="AN3840" s="221"/>
      <c r="AO3840" s="221"/>
      <c r="AP3840" s="221"/>
      <c r="AQ3840" s="219"/>
      <c r="AR3840" s="219"/>
      <c r="AS3840" s="221"/>
      <c r="AT3840" s="221"/>
      <c r="AU3840" s="221"/>
      <c r="AV3840" s="221"/>
      <c r="AW3840" s="221"/>
      <c r="AX3840" s="221"/>
      <c r="AY3840" s="221"/>
      <c r="AZ3840" s="221"/>
    </row>
    <row r="3841" spans="1:52" x14ac:dyDescent="0.15">
      <c r="A3841" s="278"/>
      <c r="B3841" s="274"/>
      <c r="C3841" s="340"/>
      <c r="D3841" s="340"/>
      <c r="E3841" s="341"/>
      <c r="F3841" s="341"/>
      <c r="G3841" s="341"/>
      <c r="H3841" s="341"/>
      <c r="I3841" s="341"/>
      <c r="J3841" s="341"/>
      <c r="AH3841" s="221"/>
      <c r="AI3841" s="221"/>
      <c r="AJ3841" s="221"/>
      <c r="AK3841" s="221"/>
      <c r="AL3841" s="221"/>
      <c r="AM3841" s="221"/>
      <c r="AN3841" s="221"/>
      <c r="AO3841" s="221"/>
      <c r="AP3841" s="221"/>
      <c r="AQ3841" s="219"/>
      <c r="AR3841" s="219"/>
      <c r="AS3841" s="221"/>
      <c r="AT3841" s="221"/>
      <c r="AU3841" s="221"/>
      <c r="AV3841" s="221"/>
      <c r="AW3841" s="221"/>
      <c r="AX3841" s="221"/>
      <c r="AY3841" s="221"/>
      <c r="AZ3841" s="221"/>
    </row>
    <row r="3842" spans="1:52" x14ac:dyDescent="0.15">
      <c r="A3842" s="278"/>
      <c r="B3842" s="274"/>
      <c r="C3842" s="340"/>
      <c r="D3842" s="340"/>
      <c r="E3842" s="341"/>
      <c r="F3842" s="341"/>
      <c r="G3842" s="341"/>
      <c r="H3842" s="341"/>
      <c r="I3842" s="341"/>
      <c r="J3842" s="341"/>
      <c r="AH3842" s="221"/>
      <c r="AI3842" s="221"/>
      <c r="AJ3842" s="221"/>
      <c r="AK3842" s="221"/>
      <c r="AL3842" s="221"/>
      <c r="AM3842" s="221"/>
      <c r="AN3842" s="221"/>
      <c r="AO3842" s="221"/>
      <c r="AP3842" s="221"/>
      <c r="AQ3842" s="219"/>
      <c r="AR3842" s="219"/>
      <c r="AS3842" s="221"/>
      <c r="AT3842" s="221"/>
      <c r="AU3842" s="221"/>
      <c r="AV3842" s="221"/>
      <c r="AW3842" s="221"/>
      <c r="AX3842" s="221"/>
      <c r="AY3842" s="221"/>
      <c r="AZ3842" s="221"/>
    </row>
    <row r="3843" spans="1:52" x14ac:dyDescent="0.15">
      <c r="A3843" s="278"/>
      <c r="B3843" s="274"/>
      <c r="C3843" s="340"/>
      <c r="D3843" s="340"/>
      <c r="E3843" s="341"/>
      <c r="F3843" s="341"/>
      <c r="G3843" s="341"/>
      <c r="H3843" s="341"/>
      <c r="I3843" s="341"/>
      <c r="J3843" s="341"/>
      <c r="AH3843" s="221"/>
      <c r="AI3843" s="221"/>
      <c r="AJ3843" s="221"/>
      <c r="AK3843" s="221"/>
      <c r="AL3843" s="221"/>
      <c r="AM3843" s="221"/>
      <c r="AN3843" s="221"/>
      <c r="AO3843" s="221"/>
      <c r="AP3843" s="221"/>
      <c r="AQ3843" s="219"/>
      <c r="AR3843" s="219"/>
      <c r="AS3843" s="221"/>
      <c r="AT3843" s="221"/>
      <c r="AU3843" s="221"/>
      <c r="AV3843" s="221"/>
      <c r="AW3843" s="221"/>
      <c r="AX3843" s="221"/>
      <c r="AY3843" s="221"/>
      <c r="AZ3843" s="221"/>
    </row>
    <row r="3844" spans="1:52" x14ac:dyDescent="0.15">
      <c r="A3844" s="278"/>
      <c r="B3844" s="274"/>
      <c r="C3844" s="340"/>
      <c r="D3844" s="340"/>
      <c r="E3844" s="341"/>
      <c r="F3844" s="341"/>
      <c r="G3844" s="341"/>
      <c r="H3844" s="341"/>
      <c r="I3844" s="341"/>
      <c r="J3844" s="341"/>
      <c r="AH3844" s="221"/>
      <c r="AI3844" s="221"/>
      <c r="AJ3844" s="221"/>
      <c r="AK3844" s="221"/>
      <c r="AL3844" s="221"/>
      <c r="AM3844" s="221"/>
      <c r="AN3844" s="221"/>
      <c r="AO3844" s="221"/>
      <c r="AP3844" s="221"/>
      <c r="AQ3844" s="219"/>
      <c r="AR3844" s="219"/>
      <c r="AS3844" s="221"/>
      <c r="AT3844" s="221"/>
      <c r="AU3844" s="221"/>
      <c r="AV3844" s="221"/>
      <c r="AW3844" s="221"/>
      <c r="AX3844" s="221"/>
      <c r="AY3844" s="221"/>
      <c r="AZ3844" s="221"/>
    </row>
    <row r="3845" spans="1:52" x14ac:dyDescent="0.15">
      <c r="A3845" s="278"/>
      <c r="B3845" s="274"/>
      <c r="C3845" s="340"/>
      <c r="D3845" s="340"/>
      <c r="E3845" s="341"/>
      <c r="F3845" s="341"/>
      <c r="G3845" s="341"/>
      <c r="H3845" s="341"/>
      <c r="I3845" s="341"/>
      <c r="J3845" s="341"/>
      <c r="AH3845" s="221"/>
      <c r="AI3845" s="221"/>
      <c r="AJ3845" s="221"/>
      <c r="AK3845" s="221"/>
      <c r="AL3845" s="221"/>
      <c r="AM3845" s="221"/>
      <c r="AN3845" s="221"/>
      <c r="AO3845" s="221"/>
      <c r="AP3845" s="221"/>
      <c r="AQ3845" s="219"/>
      <c r="AR3845" s="219"/>
      <c r="AS3845" s="221"/>
      <c r="AT3845" s="221"/>
      <c r="AU3845" s="221"/>
      <c r="AV3845" s="221"/>
      <c r="AW3845" s="221"/>
      <c r="AX3845" s="221"/>
      <c r="AY3845" s="221"/>
      <c r="AZ3845" s="221"/>
    </row>
    <row r="3846" spans="1:52" x14ac:dyDescent="0.15">
      <c r="A3846" s="278"/>
      <c r="B3846" s="274"/>
      <c r="C3846" s="340"/>
      <c r="D3846" s="340"/>
      <c r="E3846" s="341"/>
      <c r="F3846" s="341"/>
      <c r="G3846" s="341"/>
      <c r="H3846" s="341"/>
      <c r="I3846" s="341"/>
      <c r="J3846" s="341"/>
      <c r="AH3846" s="221"/>
      <c r="AI3846" s="221"/>
      <c r="AJ3846" s="221"/>
      <c r="AK3846" s="221"/>
      <c r="AL3846" s="221"/>
      <c r="AM3846" s="221"/>
      <c r="AN3846" s="221"/>
      <c r="AO3846" s="221"/>
      <c r="AP3846" s="221"/>
      <c r="AQ3846" s="219"/>
      <c r="AR3846" s="219"/>
      <c r="AS3846" s="221"/>
      <c r="AT3846" s="221"/>
      <c r="AU3846" s="221"/>
      <c r="AV3846" s="221"/>
      <c r="AW3846" s="221"/>
      <c r="AX3846" s="221"/>
      <c r="AY3846" s="221"/>
      <c r="AZ3846" s="221"/>
    </row>
    <row r="3847" spans="1:52" x14ac:dyDescent="0.15">
      <c r="A3847" s="278"/>
      <c r="B3847" s="274"/>
      <c r="C3847" s="340"/>
      <c r="D3847" s="340"/>
      <c r="E3847" s="341"/>
      <c r="F3847" s="341"/>
      <c r="G3847" s="341"/>
      <c r="H3847" s="341"/>
      <c r="I3847" s="341"/>
      <c r="J3847" s="341"/>
      <c r="AH3847" s="221"/>
      <c r="AI3847" s="221"/>
      <c r="AJ3847" s="221"/>
      <c r="AK3847" s="221"/>
      <c r="AL3847" s="221"/>
      <c r="AM3847" s="221"/>
      <c r="AN3847" s="221"/>
      <c r="AO3847" s="221"/>
      <c r="AP3847" s="221"/>
      <c r="AQ3847" s="219"/>
      <c r="AR3847" s="219"/>
      <c r="AS3847" s="221"/>
      <c r="AT3847" s="221"/>
      <c r="AU3847" s="221"/>
      <c r="AV3847" s="221"/>
      <c r="AW3847" s="221"/>
      <c r="AX3847" s="221"/>
      <c r="AY3847" s="221"/>
      <c r="AZ3847" s="221"/>
    </row>
    <row r="3848" spans="1:52" x14ac:dyDescent="0.15">
      <c r="A3848" s="278"/>
      <c r="B3848" s="274"/>
      <c r="C3848" s="340"/>
      <c r="D3848" s="340"/>
      <c r="E3848" s="341"/>
      <c r="F3848" s="341"/>
      <c r="G3848" s="341"/>
      <c r="H3848" s="341"/>
      <c r="I3848" s="341"/>
      <c r="J3848" s="341"/>
      <c r="AH3848" s="221"/>
      <c r="AI3848" s="221"/>
      <c r="AJ3848" s="221"/>
      <c r="AK3848" s="221"/>
      <c r="AL3848" s="221"/>
      <c r="AM3848" s="221"/>
      <c r="AN3848" s="221"/>
      <c r="AO3848" s="221"/>
      <c r="AP3848" s="221"/>
      <c r="AQ3848" s="219"/>
      <c r="AR3848" s="219"/>
      <c r="AS3848" s="221"/>
      <c r="AT3848" s="221"/>
      <c r="AU3848" s="221"/>
      <c r="AV3848" s="221"/>
      <c r="AW3848" s="221"/>
      <c r="AX3848" s="221"/>
      <c r="AY3848" s="221"/>
      <c r="AZ3848" s="221"/>
    </row>
    <row r="3849" spans="1:52" x14ac:dyDescent="0.15">
      <c r="A3849" s="278"/>
      <c r="B3849" s="274"/>
      <c r="C3849" s="340"/>
      <c r="D3849" s="340"/>
      <c r="E3849" s="341"/>
      <c r="F3849" s="341"/>
      <c r="G3849" s="341"/>
      <c r="H3849" s="341"/>
      <c r="I3849" s="341"/>
      <c r="J3849" s="341"/>
      <c r="AH3849" s="221"/>
      <c r="AI3849" s="221"/>
      <c r="AJ3849" s="221"/>
      <c r="AK3849" s="221"/>
      <c r="AL3849" s="221"/>
      <c r="AM3849" s="221"/>
      <c r="AN3849" s="221"/>
      <c r="AO3849" s="221"/>
      <c r="AP3849" s="221"/>
      <c r="AQ3849" s="219"/>
      <c r="AR3849" s="219"/>
      <c r="AS3849" s="221"/>
      <c r="AT3849" s="221"/>
      <c r="AU3849" s="221"/>
      <c r="AV3849" s="221"/>
      <c r="AW3849" s="221"/>
      <c r="AX3849" s="221"/>
      <c r="AY3849" s="221"/>
      <c r="AZ3849" s="221"/>
    </row>
    <row r="3850" spans="1:52" x14ac:dyDescent="0.15">
      <c r="A3850" s="278"/>
      <c r="B3850" s="274"/>
      <c r="C3850" s="340"/>
      <c r="D3850" s="340"/>
      <c r="E3850" s="341"/>
      <c r="F3850" s="341"/>
      <c r="G3850" s="341"/>
      <c r="H3850" s="341"/>
      <c r="I3850" s="341"/>
      <c r="J3850" s="341"/>
      <c r="AH3850" s="221"/>
      <c r="AI3850" s="221"/>
      <c r="AJ3850" s="221"/>
      <c r="AK3850" s="221"/>
      <c r="AL3850" s="221"/>
      <c r="AM3850" s="221"/>
      <c r="AN3850" s="221"/>
      <c r="AO3850" s="221"/>
      <c r="AP3850" s="221"/>
      <c r="AQ3850" s="219"/>
      <c r="AR3850" s="219"/>
      <c r="AS3850" s="221"/>
      <c r="AT3850" s="221"/>
      <c r="AU3850" s="221"/>
      <c r="AV3850" s="221"/>
      <c r="AW3850" s="221"/>
      <c r="AX3850" s="221"/>
      <c r="AY3850" s="221"/>
      <c r="AZ3850" s="221"/>
    </row>
    <row r="3851" spans="1:52" x14ac:dyDescent="0.15">
      <c r="A3851" s="278"/>
      <c r="B3851" s="274"/>
      <c r="C3851" s="340"/>
      <c r="D3851" s="340"/>
      <c r="E3851" s="341"/>
      <c r="F3851" s="341"/>
      <c r="G3851" s="341"/>
      <c r="H3851" s="341"/>
      <c r="I3851" s="341"/>
      <c r="J3851" s="341"/>
      <c r="AH3851" s="221"/>
      <c r="AI3851" s="221"/>
      <c r="AJ3851" s="221"/>
      <c r="AK3851" s="221"/>
      <c r="AL3851" s="221"/>
      <c r="AM3851" s="221"/>
      <c r="AN3851" s="221"/>
      <c r="AO3851" s="221"/>
      <c r="AP3851" s="221"/>
      <c r="AQ3851" s="219"/>
      <c r="AR3851" s="219"/>
      <c r="AS3851" s="221"/>
      <c r="AT3851" s="221"/>
      <c r="AU3851" s="221"/>
      <c r="AV3851" s="221"/>
      <c r="AW3851" s="221"/>
      <c r="AX3851" s="221"/>
      <c r="AY3851" s="221"/>
      <c r="AZ3851" s="221"/>
    </row>
    <row r="3852" spans="1:52" x14ac:dyDescent="0.15">
      <c r="A3852" s="278"/>
      <c r="B3852" s="274"/>
      <c r="C3852" s="340"/>
      <c r="D3852" s="340"/>
      <c r="E3852" s="341"/>
      <c r="F3852" s="341"/>
      <c r="G3852" s="341"/>
      <c r="H3852" s="341"/>
      <c r="I3852" s="341"/>
      <c r="J3852" s="341"/>
      <c r="AH3852" s="221"/>
      <c r="AI3852" s="221"/>
      <c r="AJ3852" s="221"/>
      <c r="AK3852" s="221"/>
      <c r="AL3852" s="221"/>
      <c r="AM3852" s="221"/>
      <c r="AN3852" s="221"/>
      <c r="AO3852" s="221"/>
      <c r="AP3852" s="221"/>
      <c r="AQ3852" s="219"/>
      <c r="AR3852" s="219"/>
      <c r="AS3852" s="221"/>
      <c r="AT3852" s="221"/>
      <c r="AU3852" s="221"/>
      <c r="AV3852" s="221"/>
      <c r="AW3852" s="221"/>
      <c r="AX3852" s="221"/>
      <c r="AY3852" s="221"/>
      <c r="AZ3852" s="221"/>
    </row>
    <row r="3853" spans="1:52" x14ac:dyDescent="0.15">
      <c r="A3853" s="278"/>
      <c r="B3853" s="274"/>
      <c r="C3853" s="340"/>
      <c r="D3853" s="340"/>
      <c r="E3853" s="341"/>
      <c r="F3853" s="341"/>
      <c r="G3853" s="341"/>
      <c r="H3853" s="341"/>
      <c r="I3853" s="341"/>
      <c r="J3853" s="341"/>
      <c r="AH3853" s="221"/>
      <c r="AI3853" s="221"/>
      <c r="AJ3853" s="221"/>
      <c r="AK3853" s="221"/>
      <c r="AL3853" s="221"/>
      <c r="AM3853" s="221"/>
      <c r="AN3853" s="221"/>
      <c r="AO3853" s="221"/>
      <c r="AP3853" s="221"/>
      <c r="AQ3853" s="219"/>
      <c r="AR3853" s="219"/>
      <c r="AS3853" s="221"/>
      <c r="AT3853" s="221"/>
      <c r="AU3853" s="221"/>
      <c r="AV3853" s="221"/>
      <c r="AW3853" s="221"/>
      <c r="AX3853" s="221"/>
      <c r="AY3853" s="221"/>
      <c r="AZ3853" s="221"/>
    </row>
    <row r="3854" spans="1:52" x14ac:dyDescent="0.15">
      <c r="A3854" s="278"/>
      <c r="B3854" s="274"/>
      <c r="C3854" s="340"/>
      <c r="D3854" s="340"/>
      <c r="E3854" s="341"/>
      <c r="F3854" s="341"/>
      <c r="G3854" s="341"/>
      <c r="H3854" s="341"/>
      <c r="I3854" s="341"/>
      <c r="J3854" s="341"/>
      <c r="AH3854" s="221"/>
      <c r="AI3854" s="221"/>
      <c r="AJ3854" s="221"/>
      <c r="AK3854" s="221"/>
      <c r="AL3854" s="221"/>
      <c r="AM3854" s="221"/>
      <c r="AN3854" s="221"/>
      <c r="AO3854" s="221"/>
      <c r="AP3854" s="221"/>
      <c r="AQ3854" s="219"/>
      <c r="AR3854" s="219"/>
      <c r="AS3854" s="221"/>
      <c r="AT3854" s="221"/>
      <c r="AU3854" s="221"/>
      <c r="AV3854" s="221"/>
      <c r="AW3854" s="221"/>
      <c r="AX3854" s="221"/>
      <c r="AY3854" s="221"/>
      <c r="AZ3854" s="221"/>
    </row>
    <row r="3855" spans="1:52" x14ac:dyDescent="0.15">
      <c r="A3855" s="278"/>
      <c r="B3855" s="274"/>
      <c r="C3855" s="340"/>
      <c r="D3855" s="340"/>
      <c r="E3855" s="341"/>
      <c r="F3855" s="341"/>
      <c r="G3855" s="341"/>
      <c r="H3855" s="341"/>
      <c r="I3855" s="341"/>
      <c r="J3855" s="341"/>
      <c r="AH3855" s="221"/>
      <c r="AI3855" s="221"/>
      <c r="AJ3855" s="221"/>
      <c r="AK3855" s="221"/>
      <c r="AL3855" s="221"/>
      <c r="AM3855" s="221"/>
      <c r="AN3855" s="221"/>
      <c r="AO3855" s="221"/>
      <c r="AP3855" s="221"/>
      <c r="AQ3855" s="219"/>
      <c r="AR3855" s="219"/>
      <c r="AS3855" s="221"/>
      <c r="AT3855" s="221"/>
      <c r="AU3855" s="221"/>
      <c r="AV3855" s="221"/>
      <c r="AW3855" s="221"/>
      <c r="AX3855" s="221"/>
      <c r="AY3855" s="221"/>
      <c r="AZ3855" s="221"/>
    </row>
    <row r="3856" spans="1:52" x14ac:dyDescent="0.15">
      <c r="A3856" s="278"/>
      <c r="B3856" s="274"/>
      <c r="C3856" s="340"/>
      <c r="D3856" s="340"/>
      <c r="E3856" s="341"/>
      <c r="F3856" s="341"/>
      <c r="G3856" s="341"/>
      <c r="H3856" s="341"/>
      <c r="I3856" s="341"/>
      <c r="J3856" s="341"/>
      <c r="AH3856" s="221"/>
      <c r="AI3856" s="221"/>
      <c r="AJ3856" s="221"/>
      <c r="AK3856" s="221"/>
      <c r="AL3856" s="221"/>
      <c r="AM3856" s="221"/>
      <c r="AN3856" s="221"/>
      <c r="AO3856" s="221"/>
      <c r="AP3856" s="221"/>
      <c r="AQ3856" s="219"/>
      <c r="AR3856" s="219"/>
      <c r="AS3856" s="221"/>
      <c r="AT3856" s="221"/>
      <c r="AU3856" s="221"/>
      <c r="AV3856" s="221"/>
      <c r="AW3856" s="221"/>
      <c r="AX3856" s="221"/>
      <c r="AY3856" s="221"/>
      <c r="AZ3856" s="221"/>
    </row>
    <row r="3857" spans="1:52" x14ac:dyDescent="0.15">
      <c r="A3857" s="278"/>
      <c r="B3857" s="274"/>
      <c r="C3857" s="340"/>
      <c r="D3857" s="340"/>
      <c r="E3857" s="341"/>
      <c r="F3857" s="341"/>
      <c r="G3857" s="341"/>
      <c r="H3857" s="341"/>
      <c r="I3857" s="341"/>
      <c r="J3857" s="341"/>
      <c r="AH3857" s="221"/>
      <c r="AI3857" s="221"/>
      <c r="AJ3857" s="221"/>
      <c r="AK3857" s="221"/>
      <c r="AL3857" s="221"/>
      <c r="AM3857" s="221"/>
      <c r="AN3857" s="221"/>
      <c r="AO3857" s="221"/>
      <c r="AP3857" s="221"/>
      <c r="AQ3857" s="219"/>
      <c r="AR3857" s="219"/>
      <c r="AS3857" s="221"/>
      <c r="AT3857" s="221"/>
      <c r="AU3857" s="221"/>
      <c r="AV3857" s="221"/>
      <c r="AW3857" s="221"/>
      <c r="AX3857" s="221"/>
      <c r="AY3857" s="221"/>
      <c r="AZ3857" s="221"/>
    </row>
    <row r="3858" spans="1:52" x14ac:dyDescent="0.15">
      <c r="A3858" s="278"/>
      <c r="B3858" s="274"/>
      <c r="C3858" s="340"/>
      <c r="D3858" s="340"/>
      <c r="E3858" s="341"/>
      <c r="F3858" s="341"/>
      <c r="G3858" s="341"/>
      <c r="H3858" s="341"/>
      <c r="I3858" s="341"/>
      <c r="J3858" s="341"/>
      <c r="AH3858" s="221"/>
      <c r="AI3858" s="221"/>
      <c r="AJ3858" s="221"/>
      <c r="AK3858" s="221"/>
      <c r="AL3858" s="221"/>
      <c r="AM3858" s="221"/>
      <c r="AN3858" s="221"/>
      <c r="AO3858" s="221"/>
      <c r="AP3858" s="221"/>
      <c r="AQ3858" s="219"/>
      <c r="AR3858" s="219"/>
      <c r="AS3858" s="221"/>
      <c r="AT3858" s="221"/>
      <c r="AU3858" s="221"/>
      <c r="AV3858" s="221"/>
      <c r="AW3858" s="221"/>
      <c r="AX3858" s="221"/>
      <c r="AY3858" s="221"/>
      <c r="AZ3858" s="221"/>
    </row>
    <row r="3859" spans="1:52" x14ac:dyDescent="0.15">
      <c r="A3859" s="278"/>
      <c r="B3859" s="274"/>
      <c r="C3859" s="340"/>
      <c r="D3859" s="340"/>
      <c r="E3859" s="341"/>
      <c r="F3859" s="341"/>
      <c r="G3859" s="341"/>
      <c r="H3859" s="341"/>
      <c r="I3859" s="341"/>
      <c r="J3859" s="341"/>
      <c r="AH3859" s="221"/>
      <c r="AI3859" s="221"/>
      <c r="AJ3859" s="221"/>
      <c r="AK3859" s="221"/>
      <c r="AL3859" s="221"/>
      <c r="AM3859" s="221"/>
      <c r="AN3859" s="221"/>
      <c r="AO3859" s="221"/>
      <c r="AP3859" s="221"/>
      <c r="AQ3859" s="219"/>
      <c r="AR3859" s="219"/>
      <c r="AS3859" s="221"/>
      <c r="AT3859" s="221"/>
      <c r="AU3859" s="221"/>
      <c r="AV3859" s="221"/>
      <c r="AW3859" s="221"/>
      <c r="AX3859" s="221"/>
      <c r="AY3859" s="221"/>
      <c r="AZ3859" s="221"/>
    </row>
    <row r="3860" spans="1:52" x14ac:dyDescent="0.15">
      <c r="A3860" s="278"/>
      <c r="B3860" s="274"/>
      <c r="C3860" s="340"/>
      <c r="D3860" s="340"/>
      <c r="E3860" s="341"/>
      <c r="F3860" s="341"/>
      <c r="G3860" s="341"/>
      <c r="H3860" s="341"/>
      <c r="I3860" s="341"/>
      <c r="J3860" s="341"/>
      <c r="AH3860" s="221"/>
      <c r="AI3860" s="221"/>
      <c r="AJ3860" s="221"/>
      <c r="AK3860" s="221"/>
      <c r="AL3860" s="221"/>
      <c r="AM3860" s="221"/>
      <c r="AN3860" s="221"/>
      <c r="AO3860" s="221"/>
      <c r="AP3860" s="221"/>
      <c r="AQ3860" s="219"/>
      <c r="AR3860" s="219"/>
      <c r="AS3860" s="221"/>
      <c r="AT3860" s="221"/>
      <c r="AU3860" s="221"/>
      <c r="AV3860" s="221"/>
      <c r="AW3860" s="221"/>
      <c r="AX3860" s="221"/>
      <c r="AY3860" s="221"/>
      <c r="AZ3860" s="221"/>
    </row>
    <row r="3861" spans="1:52" x14ac:dyDescent="0.15">
      <c r="A3861" s="278"/>
      <c r="B3861" s="274"/>
      <c r="C3861" s="340"/>
      <c r="D3861" s="340"/>
      <c r="E3861" s="341"/>
      <c r="F3861" s="341"/>
      <c r="G3861" s="341"/>
      <c r="H3861" s="341"/>
      <c r="I3861" s="341"/>
      <c r="J3861" s="341"/>
      <c r="AH3861" s="221"/>
      <c r="AI3861" s="221"/>
      <c r="AJ3861" s="221"/>
      <c r="AK3861" s="221"/>
      <c r="AL3861" s="221"/>
      <c r="AM3861" s="221"/>
      <c r="AN3861" s="221"/>
      <c r="AO3861" s="221"/>
      <c r="AP3861" s="221"/>
      <c r="AQ3861" s="219"/>
      <c r="AR3861" s="219"/>
      <c r="AS3861" s="221"/>
      <c r="AT3861" s="221"/>
      <c r="AU3861" s="221"/>
      <c r="AV3861" s="221"/>
      <c r="AW3861" s="221"/>
      <c r="AX3861" s="221"/>
      <c r="AY3861" s="221"/>
      <c r="AZ3861" s="221"/>
    </row>
    <row r="3862" spans="1:52" x14ac:dyDescent="0.15">
      <c r="A3862" s="278"/>
      <c r="B3862" s="274"/>
      <c r="C3862" s="340"/>
      <c r="D3862" s="340"/>
      <c r="E3862" s="341"/>
      <c r="F3862" s="341"/>
      <c r="G3862" s="341"/>
      <c r="H3862" s="341"/>
      <c r="I3862" s="341"/>
      <c r="J3862" s="341"/>
      <c r="AH3862" s="221"/>
      <c r="AI3862" s="221"/>
      <c r="AJ3862" s="221"/>
      <c r="AK3862" s="221"/>
      <c r="AL3862" s="221"/>
      <c r="AM3862" s="221"/>
      <c r="AN3862" s="221"/>
      <c r="AO3862" s="221"/>
      <c r="AP3862" s="221"/>
      <c r="AQ3862" s="219"/>
      <c r="AR3862" s="219"/>
      <c r="AS3862" s="221"/>
      <c r="AT3862" s="221"/>
      <c r="AU3862" s="221"/>
      <c r="AV3862" s="221"/>
      <c r="AW3862" s="221"/>
      <c r="AX3862" s="221"/>
      <c r="AY3862" s="221"/>
      <c r="AZ3862" s="221"/>
    </row>
    <row r="3863" spans="1:52" x14ac:dyDescent="0.15">
      <c r="A3863" s="278"/>
      <c r="B3863" s="274"/>
      <c r="C3863" s="340"/>
      <c r="D3863" s="340"/>
      <c r="E3863" s="341"/>
      <c r="F3863" s="341"/>
      <c r="G3863" s="341"/>
      <c r="H3863" s="341"/>
      <c r="I3863" s="341"/>
      <c r="J3863" s="341"/>
      <c r="AH3863" s="221"/>
      <c r="AI3863" s="221"/>
      <c r="AJ3863" s="221"/>
      <c r="AK3863" s="221"/>
      <c r="AL3863" s="221"/>
      <c r="AM3863" s="221"/>
      <c r="AN3863" s="221"/>
      <c r="AO3863" s="221"/>
      <c r="AP3863" s="221"/>
      <c r="AQ3863" s="219"/>
      <c r="AR3863" s="219"/>
      <c r="AS3863" s="221"/>
      <c r="AT3863" s="221"/>
      <c r="AU3863" s="221"/>
      <c r="AV3863" s="221"/>
      <c r="AW3863" s="221"/>
      <c r="AX3863" s="221"/>
      <c r="AY3863" s="221"/>
      <c r="AZ3863" s="221"/>
    </row>
    <row r="3864" spans="1:52" x14ac:dyDescent="0.15">
      <c r="A3864" s="278"/>
      <c r="B3864" s="274"/>
      <c r="C3864" s="340"/>
      <c r="D3864" s="340"/>
      <c r="E3864" s="341"/>
      <c r="F3864" s="341"/>
      <c r="G3864" s="341"/>
      <c r="H3864" s="341"/>
      <c r="I3864" s="341"/>
      <c r="J3864" s="341"/>
      <c r="AH3864" s="221"/>
      <c r="AI3864" s="221"/>
      <c r="AJ3864" s="221"/>
      <c r="AK3864" s="221"/>
      <c r="AL3864" s="221"/>
      <c r="AM3864" s="221"/>
      <c r="AN3864" s="221"/>
      <c r="AO3864" s="221"/>
      <c r="AP3864" s="221"/>
      <c r="AQ3864" s="219"/>
      <c r="AR3864" s="219"/>
      <c r="AS3864" s="221"/>
      <c r="AT3864" s="221"/>
      <c r="AU3864" s="221"/>
      <c r="AV3864" s="221"/>
      <c r="AW3864" s="221"/>
      <c r="AX3864" s="221"/>
      <c r="AY3864" s="221"/>
      <c r="AZ3864" s="221"/>
    </row>
    <row r="3865" spans="1:52" x14ac:dyDescent="0.15">
      <c r="A3865" s="278"/>
      <c r="B3865" s="274"/>
      <c r="C3865" s="340"/>
      <c r="D3865" s="340"/>
      <c r="E3865" s="341"/>
      <c r="F3865" s="341"/>
      <c r="G3865" s="341"/>
      <c r="H3865" s="341"/>
      <c r="I3865" s="341"/>
      <c r="J3865" s="341"/>
      <c r="AH3865" s="221"/>
      <c r="AI3865" s="221"/>
      <c r="AJ3865" s="221"/>
      <c r="AK3865" s="221"/>
      <c r="AL3865" s="221"/>
      <c r="AM3865" s="221"/>
      <c r="AN3865" s="221"/>
      <c r="AO3865" s="221"/>
      <c r="AP3865" s="221"/>
      <c r="AQ3865" s="219"/>
      <c r="AR3865" s="219"/>
      <c r="AS3865" s="221"/>
      <c r="AT3865" s="221"/>
      <c r="AU3865" s="221"/>
      <c r="AV3865" s="221"/>
      <c r="AW3865" s="221"/>
      <c r="AX3865" s="221"/>
      <c r="AY3865" s="221"/>
      <c r="AZ3865" s="221"/>
    </row>
    <row r="3866" spans="1:52" x14ac:dyDescent="0.15">
      <c r="A3866" s="278"/>
      <c r="B3866" s="274"/>
      <c r="C3866" s="340"/>
      <c r="D3866" s="340"/>
      <c r="E3866" s="341"/>
      <c r="F3866" s="341"/>
      <c r="G3866" s="341"/>
      <c r="H3866" s="341"/>
      <c r="I3866" s="341"/>
      <c r="J3866" s="341"/>
      <c r="AH3866" s="221"/>
      <c r="AI3866" s="221"/>
      <c r="AJ3866" s="221"/>
      <c r="AK3866" s="221"/>
      <c r="AL3866" s="221"/>
      <c r="AM3866" s="221"/>
      <c r="AN3866" s="221"/>
      <c r="AO3866" s="221"/>
      <c r="AP3866" s="221"/>
      <c r="AQ3866" s="219"/>
      <c r="AR3866" s="219"/>
      <c r="AS3866" s="221"/>
      <c r="AT3866" s="221"/>
      <c r="AU3866" s="221"/>
      <c r="AV3866" s="221"/>
      <c r="AW3866" s="221"/>
      <c r="AX3866" s="221"/>
      <c r="AY3866" s="221"/>
      <c r="AZ3866" s="221"/>
    </row>
    <row r="3867" spans="1:52" x14ac:dyDescent="0.15">
      <c r="A3867" s="278"/>
      <c r="B3867" s="274"/>
      <c r="C3867" s="340"/>
      <c r="D3867" s="340"/>
      <c r="E3867" s="341"/>
      <c r="F3867" s="341"/>
      <c r="G3867" s="341"/>
      <c r="H3867" s="341"/>
      <c r="I3867" s="341"/>
      <c r="J3867" s="341"/>
      <c r="AH3867" s="221"/>
      <c r="AI3867" s="221"/>
      <c r="AJ3867" s="221"/>
      <c r="AK3867" s="221"/>
      <c r="AL3867" s="221"/>
      <c r="AM3867" s="221"/>
      <c r="AN3867" s="221"/>
      <c r="AO3867" s="221"/>
      <c r="AP3867" s="221"/>
      <c r="AQ3867" s="219"/>
      <c r="AR3867" s="219"/>
      <c r="AS3867" s="221"/>
      <c r="AT3867" s="221"/>
      <c r="AU3867" s="221"/>
      <c r="AV3867" s="221"/>
      <c r="AW3867" s="221"/>
      <c r="AX3867" s="221"/>
      <c r="AY3867" s="221"/>
      <c r="AZ3867" s="221"/>
    </row>
    <row r="3868" spans="1:52" x14ac:dyDescent="0.15">
      <c r="A3868" s="278"/>
      <c r="B3868" s="274"/>
      <c r="C3868" s="340"/>
      <c r="D3868" s="340"/>
      <c r="E3868" s="341"/>
      <c r="F3868" s="341"/>
      <c r="G3868" s="341"/>
      <c r="H3868" s="341"/>
      <c r="I3868" s="341"/>
      <c r="J3868" s="341"/>
      <c r="AH3868" s="221"/>
      <c r="AI3868" s="221"/>
      <c r="AJ3868" s="221"/>
      <c r="AK3868" s="221"/>
      <c r="AL3868" s="221"/>
      <c r="AM3868" s="221"/>
      <c r="AN3868" s="221"/>
      <c r="AO3868" s="221"/>
      <c r="AP3868" s="221"/>
      <c r="AQ3868" s="219"/>
      <c r="AR3868" s="219"/>
      <c r="AS3868" s="221"/>
      <c r="AT3868" s="221"/>
      <c r="AU3868" s="221"/>
      <c r="AV3868" s="221"/>
      <c r="AW3868" s="221"/>
      <c r="AX3868" s="221"/>
      <c r="AY3868" s="221"/>
      <c r="AZ3868" s="221"/>
    </row>
    <row r="3869" spans="1:52" x14ac:dyDescent="0.15">
      <c r="A3869" s="278"/>
      <c r="B3869" s="274"/>
      <c r="C3869" s="340"/>
      <c r="D3869" s="340"/>
      <c r="E3869" s="341"/>
      <c r="F3869" s="341"/>
      <c r="G3869" s="341"/>
      <c r="H3869" s="341"/>
      <c r="I3869" s="341"/>
      <c r="J3869" s="341"/>
      <c r="AH3869" s="221"/>
      <c r="AI3869" s="221"/>
      <c r="AJ3869" s="221"/>
      <c r="AK3869" s="221"/>
      <c r="AL3869" s="221"/>
      <c r="AM3869" s="221"/>
      <c r="AN3869" s="221"/>
      <c r="AO3869" s="221"/>
      <c r="AP3869" s="221"/>
      <c r="AQ3869" s="219"/>
      <c r="AR3869" s="219"/>
      <c r="AS3869" s="221"/>
      <c r="AT3869" s="221"/>
      <c r="AU3869" s="221"/>
      <c r="AV3869" s="221"/>
      <c r="AW3869" s="221"/>
      <c r="AX3869" s="221"/>
      <c r="AY3869" s="221"/>
      <c r="AZ3869" s="221"/>
    </row>
    <row r="3870" spans="1:52" x14ac:dyDescent="0.15">
      <c r="A3870" s="278"/>
      <c r="B3870" s="274"/>
      <c r="C3870" s="340"/>
      <c r="D3870" s="340"/>
      <c r="E3870" s="341"/>
      <c r="F3870" s="341"/>
      <c r="G3870" s="341"/>
      <c r="H3870" s="341"/>
      <c r="I3870" s="341"/>
      <c r="J3870" s="341"/>
      <c r="AH3870" s="221"/>
      <c r="AI3870" s="221"/>
      <c r="AJ3870" s="221"/>
      <c r="AK3870" s="221"/>
      <c r="AL3870" s="221"/>
      <c r="AM3870" s="221"/>
      <c r="AN3870" s="221"/>
      <c r="AO3870" s="221"/>
      <c r="AP3870" s="221"/>
      <c r="AQ3870" s="219"/>
      <c r="AR3870" s="219"/>
      <c r="AS3870" s="221"/>
      <c r="AT3870" s="221"/>
      <c r="AU3870" s="221"/>
      <c r="AV3870" s="221"/>
      <c r="AW3870" s="221"/>
      <c r="AX3870" s="221"/>
      <c r="AY3870" s="221"/>
      <c r="AZ3870" s="221"/>
    </row>
    <row r="3871" spans="1:52" x14ac:dyDescent="0.15">
      <c r="A3871" s="278"/>
      <c r="B3871" s="274"/>
      <c r="C3871" s="340"/>
      <c r="D3871" s="340"/>
      <c r="E3871" s="341"/>
      <c r="F3871" s="341"/>
      <c r="G3871" s="341"/>
      <c r="H3871" s="341"/>
      <c r="I3871" s="341"/>
      <c r="J3871" s="341"/>
      <c r="AH3871" s="221"/>
      <c r="AI3871" s="221"/>
      <c r="AJ3871" s="221"/>
      <c r="AK3871" s="221"/>
      <c r="AL3871" s="221"/>
      <c r="AM3871" s="221"/>
      <c r="AN3871" s="221"/>
      <c r="AO3871" s="221"/>
      <c r="AP3871" s="221"/>
      <c r="AQ3871" s="219"/>
      <c r="AR3871" s="219"/>
      <c r="AS3871" s="221"/>
      <c r="AT3871" s="221"/>
      <c r="AU3871" s="221"/>
      <c r="AV3871" s="221"/>
      <c r="AW3871" s="221"/>
      <c r="AX3871" s="221"/>
      <c r="AY3871" s="221"/>
      <c r="AZ3871" s="221"/>
    </row>
    <row r="3872" spans="1:52" x14ac:dyDescent="0.15">
      <c r="A3872" s="278"/>
      <c r="B3872" s="274"/>
      <c r="C3872" s="340"/>
      <c r="D3872" s="340"/>
      <c r="E3872" s="341"/>
      <c r="F3872" s="341"/>
      <c r="G3872" s="341"/>
      <c r="H3872" s="341"/>
      <c r="I3872" s="341"/>
      <c r="J3872" s="341"/>
      <c r="AH3872" s="221"/>
      <c r="AI3872" s="221"/>
      <c r="AJ3872" s="221"/>
      <c r="AK3872" s="221"/>
      <c r="AL3872" s="221"/>
      <c r="AM3872" s="221"/>
      <c r="AN3872" s="221"/>
      <c r="AO3872" s="221"/>
      <c r="AP3872" s="221"/>
      <c r="AQ3872" s="219"/>
      <c r="AR3872" s="219"/>
      <c r="AS3872" s="221"/>
      <c r="AT3872" s="221"/>
      <c r="AU3872" s="221"/>
      <c r="AV3872" s="221"/>
      <c r="AW3872" s="221"/>
      <c r="AX3872" s="221"/>
      <c r="AY3872" s="221"/>
      <c r="AZ3872" s="221"/>
    </row>
    <row r="3873" spans="1:52" x14ac:dyDescent="0.15">
      <c r="A3873" s="278"/>
      <c r="B3873" s="274"/>
      <c r="C3873" s="340"/>
      <c r="D3873" s="340"/>
      <c r="E3873" s="341"/>
      <c r="F3873" s="341"/>
      <c r="G3873" s="341"/>
      <c r="H3873" s="341"/>
      <c r="I3873" s="341"/>
      <c r="J3873" s="341"/>
      <c r="AH3873" s="221"/>
      <c r="AI3873" s="221"/>
      <c r="AJ3873" s="221"/>
      <c r="AK3873" s="221"/>
      <c r="AL3873" s="221"/>
      <c r="AM3873" s="221"/>
      <c r="AN3873" s="221"/>
      <c r="AO3873" s="221"/>
      <c r="AP3873" s="221"/>
      <c r="AQ3873" s="219"/>
      <c r="AR3873" s="219"/>
      <c r="AS3873" s="221"/>
      <c r="AT3873" s="221"/>
      <c r="AU3873" s="221"/>
      <c r="AV3873" s="221"/>
      <c r="AW3873" s="221"/>
      <c r="AX3873" s="221"/>
      <c r="AY3873" s="221"/>
      <c r="AZ3873" s="221"/>
    </row>
    <row r="3874" spans="1:52" x14ac:dyDescent="0.15">
      <c r="A3874" s="278"/>
      <c r="B3874" s="274"/>
      <c r="C3874" s="340"/>
      <c r="D3874" s="340"/>
      <c r="E3874" s="341"/>
      <c r="F3874" s="341"/>
      <c r="G3874" s="341"/>
      <c r="H3874" s="341"/>
      <c r="I3874" s="341"/>
      <c r="J3874" s="341"/>
      <c r="AH3874" s="221"/>
      <c r="AI3874" s="221"/>
      <c r="AJ3874" s="221"/>
      <c r="AK3874" s="221"/>
      <c r="AL3874" s="221"/>
      <c r="AM3874" s="221"/>
      <c r="AN3874" s="221"/>
      <c r="AO3874" s="221"/>
      <c r="AP3874" s="221"/>
      <c r="AQ3874" s="219"/>
      <c r="AR3874" s="219"/>
      <c r="AS3874" s="221"/>
      <c r="AT3874" s="221"/>
      <c r="AU3874" s="221"/>
      <c r="AV3874" s="221"/>
      <c r="AW3874" s="221"/>
      <c r="AX3874" s="221"/>
      <c r="AY3874" s="221"/>
      <c r="AZ3874" s="221"/>
    </row>
    <row r="3875" spans="1:52" x14ac:dyDescent="0.15">
      <c r="A3875" s="278"/>
      <c r="B3875" s="274"/>
      <c r="C3875" s="340"/>
      <c r="D3875" s="340"/>
      <c r="E3875" s="341"/>
      <c r="F3875" s="341"/>
      <c r="G3875" s="341"/>
      <c r="H3875" s="341"/>
      <c r="I3875" s="341"/>
      <c r="J3875" s="341"/>
      <c r="AH3875" s="221"/>
      <c r="AI3875" s="221"/>
      <c r="AJ3875" s="221"/>
      <c r="AK3875" s="221"/>
      <c r="AL3875" s="221"/>
      <c r="AM3875" s="221"/>
      <c r="AN3875" s="221"/>
      <c r="AO3875" s="221"/>
      <c r="AP3875" s="221"/>
      <c r="AQ3875" s="219"/>
      <c r="AR3875" s="219"/>
      <c r="AS3875" s="221"/>
      <c r="AT3875" s="221"/>
      <c r="AU3875" s="221"/>
      <c r="AV3875" s="221"/>
      <c r="AW3875" s="221"/>
      <c r="AX3875" s="221"/>
      <c r="AY3875" s="221"/>
      <c r="AZ3875" s="221"/>
    </row>
    <row r="3876" spans="1:52" x14ac:dyDescent="0.15">
      <c r="A3876" s="278"/>
      <c r="B3876" s="274"/>
      <c r="C3876" s="340"/>
      <c r="D3876" s="340"/>
      <c r="E3876" s="341"/>
      <c r="F3876" s="341"/>
      <c r="G3876" s="341"/>
      <c r="H3876" s="341"/>
      <c r="I3876" s="341"/>
      <c r="J3876" s="341"/>
      <c r="AH3876" s="221"/>
      <c r="AI3876" s="221"/>
      <c r="AJ3876" s="221"/>
      <c r="AK3876" s="221"/>
      <c r="AL3876" s="221"/>
      <c r="AM3876" s="221"/>
      <c r="AN3876" s="221"/>
      <c r="AO3876" s="221"/>
      <c r="AP3876" s="221"/>
      <c r="AQ3876" s="219"/>
      <c r="AR3876" s="219"/>
      <c r="AS3876" s="221"/>
      <c r="AT3876" s="221"/>
      <c r="AU3876" s="221"/>
      <c r="AV3876" s="221"/>
      <c r="AW3876" s="221"/>
      <c r="AX3876" s="221"/>
      <c r="AY3876" s="221"/>
      <c r="AZ3876" s="221"/>
    </row>
    <row r="3877" spans="1:52" x14ac:dyDescent="0.15">
      <c r="A3877" s="278"/>
      <c r="B3877" s="274"/>
      <c r="C3877" s="340"/>
      <c r="D3877" s="340"/>
      <c r="E3877" s="341"/>
      <c r="F3877" s="341"/>
      <c r="G3877" s="341"/>
      <c r="H3877" s="341"/>
      <c r="I3877" s="341"/>
      <c r="J3877" s="341"/>
      <c r="AH3877" s="221"/>
      <c r="AI3877" s="221"/>
      <c r="AJ3877" s="221"/>
      <c r="AK3877" s="221"/>
      <c r="AL3877" s="221"/>
      <c r="AM3877" s="221"/>
      <c r="AN3877" s="221"/>
      <c r="AO3877" s="221"/>
      <c r="AP3877" s="221"/>
      <c r="AQ3877" s="219"/>
      <c r="AR3877" s="219"/>
      <c r="AS3877" s="221"/>
      <c r="AT3877" s="221"/>
      <c r="AU3877" s="221"/>
      <c r="AV3877" s="221"/>
      <c r="AW3877" s="221"/>
      <c r="AX3877" s="221"/>
      <c r="AY3877" s="221"/>
      <c r="AZ3877" s="221"/>
    </row>
    <row r="3878" spans="1:52" x14ac:dyDescent="0.15">
      <c r="A3878" s="278"/>
      <c r="B3878" s="274"/>
      <c r="C3878" s="340"/>
      <c r="D3878" s="340"/>
      <c r="E3878" s="341"/>
      <c r="F3878" s="341"/>
      <c r="G3878" s="341"/>
      <c r="H3878" s="341"/>
      <c r="I3878" s="341"/>
      <c r="J3878" s="341"/>
      <c r="AH3878" s="221"/>
      <c r="AI3878" s="221"/>
      <c r="AJ3878" s="221"/>
      <c r="AK3878" s="221"/>
      <c r="AL3878" s="221"/>
      <c r="AM3878" s="221"/>
      <c r="AN3878" s="221"/>
      <c r="AO3878" s="221"/>
      <c r="AP3878" s="221"/>
      <c r="AQ3878" s="219"/>
      <c r="AR3878" s="219"/>
      <c r="AS3878" s="221"/>
      <c r="AT3878" s="221"/>
      <c r="AU3878" s="221"/>
      <c r="AV3878" s="221"/>
      <c r="AW3878" s="221"/>
      <c r="AX3878" s="221"/>
      <c r="AY3878" s="221"/>
      <c r="AZ3878" s="221"/>
    </row>
    <row r="3879" spans="1:52" x14ac:dyDescent="0.15">
      <c r="A3879" s="278"/>
      <c r="B3879" s="274"/>
      <c r="C3879" s="340"/>
      <c r="D3879" s="340"/>
      <c r="E3879" s="341"/>
      <c r="F3879" s="341"/>
      <c r="G3879" s="341"/>
      <c r="H3879" s="341"/>
      <c r="I3879" s="341"/>
      <c r="J3879" s="341"/>
      <c r="AH3879" s="221"/>
      <c r="AI3879" s="221"/>
      <c r="AJ3879" s="221"/>
      <c r="AK3879" s="221"/>
      <c r="AL3879" s="221"/>
      <c r="AM3879" s="221"/>
      <c r="AN3879" s="221"/>
      <c r="AO3879" s="221"/>
      <c r="AP3879" s="221"/>
      <c r="AQ3879" s="219"/>
      <c r="AR3879" s="219"/>
      <c r="AS3879" s="221"/>
      <c r="AT3879" s="221"/>
      <c r="AU3879" s="221"/>
      <c r="AV3879" s="221"/>
      <c r="AW3879" s="221"/>
      <c r="AX3879" s="221"/>
      <c r="AY3879" s="221"/>
      <c r="AZ3879" s="221"/>
    </row>
    <row r="3880" spans="1:52" x14ac:dyDescent="0.15">
      <c r="A3880" s="278"/>
      <c r="B3880" s="274"/>
      <c r="C3880" s="340"/>
      <c r="D3880" s="340"/>
      <c r="E3880" s="341"/>
      <c r="F3880" s="341"/>
      <c r="G3880" s="341"/>
      <c r="H3880" s="341"/>
      <c r="I3880" s="341"/>
      <c r="J3880" s="341"/>
      <c r="AH3880" s="221"/>
      <c r="AI3880" s="221"/>
      <c r="AJ3880" s="221"/>
      <c r="AK3880" s="221"/>
      <c r="AL3880" s="221"/>
      <c r="AM3880" s="221"/>
      <c r="AN3880" s="221"/>
      <c r="AO3880" s="221"/>
      <c r="AP3880" s="221"/>
      <c r="AQ3880" s="219"/>
      <c r="AR3880" s="219"/>
      <c r="AS3880" s="221"/>
      <c r="AT3880" s="221"/>
      <c r="AU3880" s="221"/>
      <c r="AV3880" s="221"/>
      <c r="AW3880" s="221"/>
      <c r="AX3880" s="221"/>
      <c r="AY3880" s="221"/>
      <c r="AZ3880" s="221"/>
    </row>
    <row r="3881" spans="1:52" x14ac:dyDescent="0.15">
      <c r="A3881" s="278"/>
      <c r="B3881" s="274"/>
      <c r="C3881" s="340"/>
      <c r="D3881" s="340"/>
      <c r="E3881" s="341"/>
      <c r="F3881" s="341"/>
      <c r="G3881" s="341"/>
      <c r="H3881" s="341"/>
      <c r="I3881" s="341"/>
      <c r="J3881" s="341"/>
      <c r="AH3881" s="221"/>
      <c r="AI3881" s="221"/>
      <c r="AJ3881" s="221"/>
      <c r="AK3881" s="221"/>
      <c r="AL3881" s="221"/>
      <c r="AM3881" s="221"/>
      <c r="AN3881" s="221"/>
      <c r="AO3881" s="221"/>
      <c r="AP3881" s="221"/>
      <c r="AQ3881" s="219"/>
      <c r="AR3881" s="219"/>
      <c r="AS3881" s="221"/>
      <c r="AT3881" s="221"/>
      <c r="AU3881" s="221"/>
      <c r="AV3881" s="221"/>
      <c r="AW3881" s="221"/>
      <c r="AX3881" s="221"/>
      <c r="AY3881" s="221"/>
      <c r="AZ3881" s="221"/>
    </row>
    <row r="3882" spans="1:52" x14ac:dyDescent="0.15">
      <c r="A3882" s="278"/>
      <c r="B3882" s="274"/>
      <c r="C3882" s="340"/>
      <c r="D3882" s="340"/>
      <c r="E3882" s="341"/>
      <c r="F3882" s="341"/>
      <c r="G3882" s="341"/>
      <c r="H3882" s="341"/>
      <c r="I3882" s="341"/>
      <c r="J3882" s="341"/>
      <c r="AH3882" s="221"/>
      <c r="AI3882" s="221"/>
      <c r="AJ3882" s="221"/>
      <c r="AK3882" s="221"/>
      <c r="AL3882" s="221"/>
      <c r="AM3882" s="221"/>
      <c r="AN3882" s="221"/>
      <c r="AO3882" s="221"/>
      <c r="AP3882" s="221"/>
      <c r="AQ3882" s="219"/>
      <c r="AR3882" s="219"/>
      <c r="AS3882" s="221"/>
      <c r="AT3882" s="221"/>
      <c r="AU3882" s="221"/>
      <c r="AV3882" s="221"/>
      <c r="AW3882" s="221"/>
      <c r="AX3882" s="221"/>
      <c r="AY3882" s="221"/>
      <c r="AZ3882" s="221"/>
    </row>
    <row r="3883" spans="1:52" x14ac:dyDescent="0.15">
      <c r="A3883" s="278"/>
      <c r="B3883" s="274"/>
      <c r="C3883" s="340"/>
      <c r="D3883" s="340"/>
      <c r="E3883" s="341"/>
      <c r="F3883" s="341"/>
      <c r="G3883" s="341"/>
      <c r="H3883" s="341"/>
      <c r="I3883" s="341"/>
      <c r="J3883" s="341"/>
      <c r="AH3883" s="221"/>
      <c r="AI3883" s="221"/>
      <c r="AJ3883" s="221"/>
      <c r="AK3883" s="221"/>
      <c r="AL3883" s="221"/>
      <c r="AM3883" s="221"/>
      <c r="AN3883" s="221"/>
      <c r="AO3883" s="221"/>
      <c r="AP3883" s="221"/>
      <c r="AQ3883" s="219"/>
      <c r="AR3883" s="219"/>
      <c r="AS3883" s="221"/>
      <c r="AT3883" s="221"/>
      <c r="AU3883" s="221"/>
      <c r="AV3883" s="221"/>
      <c r="AW3883" s="221"/>
      <c r="AX3883" s="221"/>
      <c r="AY3883" s="221"/>
      <c r="AZ3883" s="221"/>
    </row>
    <row r="3884" spans="1:52" x14ac:dyDescent="0.15">
      <c r="A3884" s="278"/>
      <c r="B3884" s="274"/>
      <c r="C3884" s="340"/>
      <c r="D3884" s="340"/>
      <c r="E3884" s="341"/>
      <c r="F3884" s="341"/>
      <c r="G3884" s="341"/>
      <c r="H3884" s="341"/>
      <c r="I3884" s="341"/>
      <c r="J3884" s="341"/>
      <c r="AH3884" s="221"/>
      <c r="AI3884" s="221"/>
      <c r="AJ3884" s="221"/>
      <c r="AK3884" s="221"/>
      <c r="AL3884" s="221"/>
      <c r="AM3884" s="221"/>
      <c r="AN3884" s="221"/>
      <c r="AO3884" s="221"/>
      <c r="AP3884" s="221"/>
      <c r="AQ3884" s="219"/>
      <c r="AR3884" s="219"/>
      <c r="AS3884" s="221"/>
      <c r="AT3884" s="221"/>
      <c r="AU3884" s="221"/>
      <c r="AV3884" s="221"/>
      <c r="AW3884" s="221"/>
      <c r="AX3884" s="221"/>
      <c r="AY3884" s="221"/>
      <c r="AZ3884" s="221"/>
    </row>
    <row r="3885" spans="1:52" x14ac:dyDescent="0.15">
      <c r="A3885" s="278"/>
      <c r="B3885" s="274"/>
      <c r="C3885" s="340"/>
      <c r="D3885" s="340"/>
      <c r="E3885" s="341"/>
      <c r="F3885" s="341"/>
      <c r="G3885" s="341"/>
      <c r="H3885" s="341"/>
      <c r="I3885" s="341"/>
      <c r="J3885" s="341"/>
      <c r="AH3885" s="221"/>
      <c r="AI3885" s="221"/>
      <c r="AJ3885" s="221"/>
      <c r="AK3885" s="221"/>
      <c r="AL3885" s="221"/>
      <c r="AM3885" s="221"/>
      <c r="AN3885" s="221"/>
      <c r="AO3885" s="221"/>
      <c r="AP3885" s="221"/>
      <c r="AQ3885" s="219"/>
      <c r="AR3885" s="219"/>
      <c r="AS3885" s="221"/>
      <c r="AT3885" s="221"/>
      <c r="AU3885" s="221"/>
      <c r="AV3885" s="221"/>
      <c r="AW3885" s="221"/>
      <c r="AX3885" s="221"/>
      <c r="AY3885" s="221"/>
      <c r="AZ3885" s="221"/>
    </row>
    <row r="3886" spans="1:52" x14ac:dyDescent="0.15">
      <c r="A3886" s="278"/>
      <c r="B3886" s="274"/>
      <c r="C3886" s="340"/>
      <c r="D3886" s="340"/>
      <c r="E3886" s="341"/>
      <c r="F3886" s="341"/>
      <c r="G3886" s="341"/>
      <c r="H3886" s="341"/>
      <c r="I3886" s="341"/>
      <c r="J3886" s="341"/>
      <c r="AH3886" s="221"/>
      <c r="AI3886" s="221"/>
      <c r="AJ3886" s="221"/>
      <c r="AK3886" s="221"/>
      <c r="AL3886" s="221"/>
      <c r="AM3886" s="221"/>
      <c r="AN3886" s="221"/>
      <c r="AO3886" s="221"/>
      <c r="AP3886" s="221"/>
      <c r="AQ3886" s="219"/>
      <c r="AR3886" s="219"/>
      <c r="AS3886" s="221"/>
      <c r="AT3886" s="221"/>
      <c r="AU3886" s="221"/>
      <c r="AV3886" s="221"/>
      <c r="AW3886" s="221"/>
      <c r="AX3886" s="221"/>
      <c r="AY3886" s="221"/>
      <c r="AZ3886" s="221"/>
    </row>
    <row r="3887" spans="1:52" x14ac:dyDescent="0.15">
      <c r="A3887" s="278"/>
      <c r="B3887" s="274"/>
      <c r="C3887" s="340"/>
      <c r="D3887" s="340"/>
      <c r="E3887" s="341"/>
      <c r="F3887" s="341"/>
      <c r="G3887" s="341"/>
      <c r="H3887" s="341"/>
      <c r="I3887" s="341"/>
      <c r="J3887" s="341"/>
      <c r="AH3887" s="221"/>
      <c r="AI3887" s="221"/>
      <c r="AJ3887" s="221"/>
      <c r="AK3887" s="221"/>
      <c r="AL3887" s="221"/>
      <c r="AM3887" s="221"/>
      <c r="AN3887" s="221"/>
      <c r="AO3887" s="221"/>
      <c r="AP3887" s="221"/>
      <c r="AQ3887" s="219"/>
      <c r="AR3887" s="219"/>
      <c r="AS3887" s="221"/>
      <c r="AT3887" s="221"/>
      <c r="AU3887" s="221"/>
      <c r="AV3887" s="221"/>
      <c r="AW3887" s="221"/>
      <c r="AX3887" s="221"/>
      <c r="AY3887" s="221"/>
      <c r="AZ3887" s="221"/>
    </row>
    <row r="3888" spans="1:52" x14ac:dyDescent="0.15">
      <c r="A3888" s="278"/>
      <c r="B3888" s="274"/>
      <c r="C3888" s="340"/>
      <c r="D3888" s="340"/>
      <c r="E3888" s="341"/>
      <c r="F3888" s="341"/>
      <c r="G3888" s="341"/>
      <c r="H3888" s="341"/>
      <c r="I3888" s="341"/>
      <c r="J3888" s="341"/>
      <c r="AH3888" s="221"/>
      <c r="AI3888" s="221"/>
      <c r="AJ3888" s="221"/>
      <c r="AK3888" s="221"/>
      <c r="AL3888" s="221"/>
      <c r="AM3888" s="221"/>
      <c r="AN3888" s="221"/>
      <c r="AO3888" s="221"/>
      <c r="AP3888" s="221"/>
      <c r="AQ3888" s="219"/>
      <c r="AR3888" s="219"/>
      <c r="AS3888" s="221"/>
      <c r="AT3888" s="221"/>
      <c r="AU3888" s="221"/>
      <c r="AV3888" s="221"/>
      <c r="AW3888" s="221"/>
      <c r="AX3888" s="221"/>
      <c r="AY3888" s="221"/>
      <c r="AZ3888" s="221"/>
    </row>
    <row r="3889" spans="1:52" x14ac:dyDescent="0.15">
      <c r="A3889" s="278"/>
      <c r="B3889" s="274"/>
      <c r="C3889" s="340"/>
      <c r="D3889" s="340"/>
      <c r="E3889" s="341"/>
      <c r="F3889" s="341"/>
      <c r="G3889" s="341"/>
      <c r="H3889" s="341"/>
      <c r="I3889" s="341"/>
      <c r="J3889" s="341"/>
      <c r="AH3889" s="221"/>
      <c r="AI3889" s="221"/>
      <c r="AJ3889" s="221"/>
      <c r="AK3889" s="221"/>
      <c r="AL3889" s="221"/>
      <c r="AM3889" s="221"/>
      <c r="AN3889" s="221"/>
      <c r="AO3889" s="221"/>
      <c r="AP3889" s="221"/>
      <c r="AQ3889" s="219"/>
      <c r="AR3889" s="219"/>
      <c r="AS3889" s="221"/>
      <c r="AT3889" s="221"/>
      <c r="AU3889" s="221"/>
      <c r="AV3889" s="221"/>
      <c r="AW3889" s="221"/>
      <c r="AX3889" s="221"/>
      <c r="AY3889" s="221"/>
      <c r="AZ3889" s="221"/>
    </row>
    <row r="3890" spans="1:52" x14ac:dyDescent="0.15">
      <c r="A3890" s="278"/>
      <c r="B3890" s="274"/>
      <c r="C3890" s="340"/>
      <c r="D3890" s="340"/>
      <c r="E3890" s="341"/>
      <c r="F3890" s="341"/>
      <c r="G3890" s="341"/>
      <c r="H3890" s="341"/>
      <c r="I3890" s="341"/>
      <c r="J3890" s="341"/>
      <c r="AH3890" s="221"/>
      <c r="AI3890" s="221"/>
      <c r="AJ3890" s="221"/>
      <c r="AK3890" s="221"/>
      <c r="AL3890" s="221"/>
      <c r="AM3890" s="221"/>
      <c r="AN3890" s="221"/>
      <c r="AO3890" s="221"/>
      <c r="AP3890" s="221"/>
      <c r="AQ3890" s="219"/>
      <c r="AR3890" s="219"/>
      <c r="AS3890" s="221"/>
      <c r="AT3890" s="221"/>
      <c r="AU3890" s="221"/>
      <c r="AV3890" s="221"/>
      <c r="AW3890" s="221"/>
      <c r="AX3890" s="221"/>
      <c r="AY3890" s="221"/>
      <c r="AZ3890" s="221"/>
    </row>
    <row r="3891" spans="1:52" x14ac:dyDescent="0.15">
      <c r="A3891" s="278"/>
      <c r="B3891" s="274"/>
      <c r="C3891" s="340"/>
      <c r="D3891" s="340"/>
      <c r="E3891" s="341"/>
      <c r="F3891" s="341"/>
      <c r="G3891" s="341"/>
      <c r="H3891" s="341"/>
      <c r="I3891" s="341"/>
      <c r="J3891" s="341"/>
      <c r="AH3891" s="221"/>
      <c r="AI3891" s="221"/>
      <c r="AJ3891" s="221"/>
      <c r="AK3891" s="221"/>
      <c r="AL3891" s="221"/>
      <c r="AM3891" s="221"/>
      <c r="AN3891" s="221"/>
      <c r="AO3891" s="221"/>
      <c r="AP3891" s="221"/>
      <c r="AQ3891" s="219"/>
      <c r="AR3891" s="219"/>
      <c r="AS3891" s="221"/>
      <c r="AT3891" s="221"/>
      <c r="AU3891" s="221"/>
      <c r="AV3891" s="221"/>
      <c r="AW3891" s="221"/>
      <c r="AX3891" s="221"/>
      <c r="AY3891" s="221"/>
      <c r="AZ3891" s="221"/>
    </row>
    <row r="3892" spans="1:52" x14ac:dyDescent="0.15">
      <c r="A3892" s="278"/>
      <c r="B3892" s="274"/>
      <c r="C3892" s="340"/>
      <c r="D3892" s="340"/>
      <c r="E3892" s="341"/>
      <c r="F3892" s="341"/>
      <c r="G3892" s="341"/>
      <c r="H3892" s="341"/>
      <c r="I3892" s="341"/>
      <c r="J3892" s="341"/>
      <c r="AH3892" s="221"/>
      <c r="AI3892" s="221"/>
      <c r="AJ3892" s="221"/>
      <c r="AK3892" s="221"/>
      <c r="AL3892" s="221"/>
      <c r="AM3892" s="221"/>
      <c r="AN3892" s="221"/>
      <c r="AO3892" s="221"/>
      <c r="AP3892" s="221"/>
      <c r="AQ3892" s="219"/>
      <c r="AR3892" s="219"/>
      <c r="AS3892" s="221"/>
      <c r="AT3892" s="221"/>
      <c r="AU3892" s="221"/>
      <c r="AV3892" s="221"/>
      <c r="AW3892" s="221"/>
      <c r="AX3892" s="221"/>
      <c r="AY3892" s="221"/>
      <c r="AZ3892" s="221"/>
    </row>
    <row r="3893" spans="1:52" x14ac:dyDescent="0.15">
      <c r="A3893" s="278"/>
      <c r="B3893" s="274"/>
      <c r="C3893" s="340"/>
      <c r="D3893" s="340"/>
      <c r="E3893" s="341"/>
      <c r="F3893" s="341"/>
      <c r="G3893" s="341"/>
      <c r="H3893" s="341"/>
      <c r="I3893" s="341"/>
      <c r="J3893" s="341"/>
      <c r="AH3893" s="221"/>
      <c r="AI3893" s="221"/>
      <c r="AJ3893" s="221"/>
      <c r="AK3893" s="221"/>
      <c r="AL3893" s="221"/>
      <c r="AM3893" s="221"/>
      <c r="AN3893" s="221"/>
      <c r="AO3893" s="221"/>
      <c r="AP3893" s="221"/>
      <c r="AQ3893" s="219"/>
      <c r="AR3893" s="219"/>
      <c r="AS3893" s="221"/>
      <c r="AT3893" s="221"/>
      <c r="AU3893" s="221"/>
      <c r="AV3893" s="221"/>
      <c r="AW3893" s="221"/>
      <c r="AX3893" s="221"/>
      <c r="AY3893" s="221"/>
      <c r="AZ3893" s="221"/>
    </row>
    <row r="3894" spans="1:52" x14ac:dyDescent="0.15">
      <c r="A3894" s="278"/>
      <c r="B3894" s="274"/>
      <c r="C3894" s="340"/>
      <c r="D3894" s="340"/>
      <c r="E3894" s="341"/>
      <c r="F3894" s="341"/>
      <c r="G3894" s="341"/>
      <c r="H3894" s="341"/>
      <c r="I3894" s="341"/>
      <c r="J3894" s="341"/>
      <c r="AH3894" s="221"/>
      <c r="AI3894" s="221"/>
      <c r="AJ3894" s="221"/>
      <c r="AK3894" s="221"/>
      <c r="AL3894" s="221"/>
      <c r="AM3894" s="221"/>
      <c r="AN3894" s="221"/>
      <c r="AO3894" s="221"/>
      <c r="AP3894" s="221"/>
      <c r="AQ3894" s="219"/>
      <c r="AR3894" s="219"/>
      <c r="AS3894" s="221"/>
      <c r="AT3894" s="221"/>
      <c r="AU3894" s="221"/>
      <c r="AV3894" s="221"/>
      <c r="AW3894" s="221"/>
      <c r="AX3894" s="221"/>
      <c r="AY3894" s="221"/>
      <c r="AZ3894" s="221"/>
    </row>
    <row r="3895" spans="1:52" x14ac:dyDescent="0.15">
      <c r="A3895" s="278"/>
      <c r="B3895" s="274"/>
      <c r="C3895" s="340"/>
      <c r="D3895" s="340"/>
      <c r="E3895" s="341"/>
      <c r="F3895" s="341"/>
      <c r="G3895" s="341"/>
      <c r="H3895" s="341"/>
      <c r="I3895" s="341"/>
      <c r="J3895" s="341"/>
      <c r="AH3895" s="221"/>
      <c r="AI3895" s="221"/>
      <c r="AJ3895" s="221"/>
      <c r="AK3895" s="221"/>
      <c r="AL3895" s="221"/>
      <c r="AM3895" s="221"/>
      <c r="AN3895" s="221"/>
      <c r="AO3895" s="221"/>
      <c r="AP3895" s="221"/>
      <c r="AQ3895" s="219"/>
      <c r="AR3895" s="219"/>
      <c r="AS3895" s="221"/>
      <c r="AT3895" s="221"/>
      <c r="AU3895" s="221"/>
      <c r="AV3895" s="221"/>
      <c r="AW3895" s="221"/>
      <c r="AX3895" s="221"/>
      <c r="AY3895" s="221"/>
      <c r="AZ3895" s="221"/>
    </row>
    <row r="3896" spans="1:52" x14ac:dyDescent="0.15">
      <c r="A3896" s="278"/>
      <c r="B3896" s="274"/>
      <c r="C3896" s="340"/>
      <c r="D3896" s="340"/>
      <c r="E3896" s="341"/>
      <c r="F3896" s="341"/>
      <c r="G3896" s="341"/>
      <c r="H3896" s="341"/>
      <c r="I3896" s="341"/>
      <c r="J3896" s="341"/>
      <c r="AH3896" s="221"/>
      <c r="AI3896" s="221"/>
      <c r="AJ3896" s="221"/>
      <c r="AK3896" s="221"/>
      <c r="AL3896" s="221"/>
      <c r="AM3896" s="221"/>
      <c r="AN3896" s="221"/>
      <c r="AO3896" s="221"/>
      <c r="AP3896" s="221"/>
      <c r="AQ3896" s="219"/>
      <c r="AR3896" s="219"/>
      <c r="AS3896" s="221"/>
      <c r="AT3896" s="221"/>
      <c r="AU3896" s="221"/>
      <c r="AV3896" s="221"/>
      <c r="AW3896" s="221"/>
      <c r="AX3896" s="221"/>
      <c r="AY3896" s="221"/>
      <c r="AZ3896" s="221"/>
    </row>
    <row r="3897" spans="1:52" x14ac:dyDescent="0.15">
      <c r="A3897" s="278"/>
      <c r="B3897" s="274"/>
      <c r="C3897" s="340"/>
      <c r="D3897" s="340"/>
      <c r="E3897" s="341"/>
      <c r="F3897" s="341"/>
      <c r="G3897" s="341"/>
      <c r="H3897" s="341"/>
      <c r="I3897" s="341"/>
      <c r="J3897" s="341"/>
      <c r="AH3897" s="221"/>
      <c r="AI3897" s="221"/>
      <c r="AJ3897" s="221"/>
      <c r="AK3897" s="221"/>
      <c r="AL3897" s="221"/>
      <c r="AM3897" s="221"/>
      <c r="AN3897" s="221"/>
      <c r="AO3897" s="221"/>
      <c r="AP3897" s="221"/>
      <c r="AQ3897" s="219"/>
      <c r="AR3897" s="219"/>
      <c r="AS3897" s="221"/>
      <c r="AT3897" s="221"/>
      <c r="AU3897" s="221"/>
      <c r="AV3897" s="221"/>
      <c r="AW3897" s="221"/>
      <c r="AX3897" s="221"/>
      <c r="AY3897" s="221"/>
      <c r="AZ3897" s="221"/>
    </row>
    <row r="3898" spans="1:52" x14ac:dyDescent="0.15">
      <c r="A3898" s="278"/>
      <c r="B3898" s="274"/>
      <c r="C3898" s="340"/>
      <c r="D3898" s="340"/>
      <c r="E3898" s="341"/>
      <c r="F3898" s="341"/>
      <c r="G3898" s="341"/>
      <c r="H3898" s="341"/>
      <c r="I3898" s="341"/>
      <c r="J3898" s="341"/>
      <c r="AH3898" s="221"/>
      <c r="AI3898" s="221"/>
      <c r="AJ3898" s="221"/>
      <c r="AK3898" s="221"/>
      <c r="AL3898" s="221"/>
      <c r="AM3898" s="221"/>
      <c r="AN3898" s="221"/>
      <c r="AO3898" s="221"/>
      <c r="AP3898" s="221"/>
      <c r="AQ3898" s="219"/>
      <c r="AR3898" s="219"/>
      <c r="AS3898" s="221"/>
      <c r="AT3898" s="221"/>
      <c r="AU3898" s="221"/>
      <c r="AV3898" s="221"/>
      <c r="AW3898" s="221"/>
      <c r="AX3898" s="221"/>
      <c r="AY3898" s="221"/>
      <c r="AZ3898" s="221"/>
    </row>
    <row r="3899" spans="1:52" x14ac:dyDescent="0.15">
      <c r="A3899" s="278"/>
      <c r="B3899" s="274"/>
      <c r="C3899" s="340"/>
      <c r="D3899" s="340"/>
      <c r="E3899" s="341"/>
      <c r="F3899" s="341"/>
      <c r="G3899" s="341"/>
      <c r="H3899" s="341"/>
      <c r="I3899" s="341"/>
      <c r="J3899" s="341"/>
      <c r="AH3899" s="221"/>
      <c r="AI3899" s="221"/>
      <c r="AJ3899" s="221"/>
      <c r="AK3899" s="221"/>
      <c r="AL3899" s="221"/>
      <c r="AM3899" s="221"/>
      <c r="AN3899" s="221"/>
      <c r="AO3899" s="221"/>
      <c r="AP3899" s="221"/>
      <c r="AQ3899" s="219"/>
      <c r="AR3899" s="219"/>
      <c r="AS3899" s="221"/>
      <c r="AT3899" s="221"/>
      <c r="AU3899" s="221"/>
      <c r="AV3899" s="221"/>
      <c r="AW3899" s="221"/>
      <c r="AX3899" s="221"/>
      <c r="AY3899" s="221"/>
      <c r="AZ3899" s="221"/>
    </row>
    <row r="3900" spans="1:52" x14ac:dyDescent="0.15">
      <c r="A3900" s="278"/>
      <c r="B3900" s="274"/>
      <c r="C3900" s="340"/>
      <c r="D3900" s="340"/>
      <c r="E3900" s="341"/>
      <c r="F3900" s="341"/>
      <c r="G3900" s="341"/>
      <c r="H3900" s="341"/>
      <c r="I3900" s="341"/>
      <c r="J3900" s="341"/>
      <c r="AH3900" s="221"/>
      <c r="AI3900" s="221"/>
      <c r="AJ3900" s="221"/>
      <c r="AK3900" s="221"/>
      <c r="AL3900" s="221"/>
      <c r="AM3900" s="221"/>
      <c r="AN3900" s="221"/>
      <c r="AO3900" s="221"/>
      <c r="AP3900" s="221"/>
      <c r="AQ3900" s="219"/>
      <c r="AR3900" s="219"/>
      <c r="AS3900" s="221"/>
      <c r="AT3900" s="221"/>
      <c r="AU3900" s="221"/>
      <c r="AV3900" s="221"/>
      <c r="AW3900" s="221"/>
      <c r="AX3900" s="221"/>
      <c r="AY3900" s="221"/>
      <c r="AZ3900" s="221"/>
    </row>
    <row r="3901" spans="1:52" x14ac:dyDescent="0.15">
      <c r="A3901" s="278"/>
      <c r="B3901" s="274"/>
      <c r="C3901" s="340"/>
      <c r="D3901" s="340"/>
      <c r="E3901" s="341"/>
      <c r="F3901" s="341"/>
      <c r="G3901" s="341"/>
      <c r="H3901" s="341"/>
      <c r="I3901" s="341"/>
      <c r="J3901" s="341"/>
      <c r="AH3901" s="221"/>
      <c r="AI3901" s="221"/>
      <c r="AJ3901" s="221"/>
      <c r="AK3901" s="221"/>
      <c r="AL3901" s="221"/>
      <c r="AM3901" s="221"/>
      <c r="AN3901" s="221"/>
      <c r="AO3901" s="221"/>
      <c r="AP3901" s="221"/>
      <c r="AQ3901" s="219"/>
      <c r="AR3901" s="219"/>
      <c r="AS3901" s="221"/>
      <c r="AT3901" s="221"/>
      <c r="AU3901" s="221"/>
      <c r="AV3901" s="221"/>
      <c r="AW3901" s="221"/>
      <c r="AX3901" s="221"/>
      <c r="AY3901" s="221"/>
      <c r="AZ3901" s="221"/>
    </row>
    <row r="3902" spans="1:52" x14ac:dyDescent="0.15">
      <c r="A3902" s="278"/>
      <c r="B3902" s="274"/>
      <c r="C3902" s="340"/>
      <c r="D3902" s="340"/>
      <c r="E3902" s="341"/>
      <c r="F3902" s="341"/>
      <c r="G3902" s="341"/>
      <c r="H3902" s="341"/>
      <c r="I3902" s="341"/>
      <c r="J3902" s="341"/>
      <c r="AH3902" s="221"/>
      <c r="AI3902" s="221"/>
      <c r="AJ3902" s="221"/>
      <c r="AK3902" s="221"/>
      <c r="AL3902" s="221"/>
      <c r="AM3902" s="221"/>
      <c r="AN3902" s="221"/>
      <c r="AO3902" s="221"/>
      <c r="AP3902" s="221"/>
      <c r="AQ3902" s="219"/>
      <c r="AR3902" s="219"/>
      <c r="AS3902" s="221"/>
      <c r="AT3902" s="221"/>
      <c r="AU3902" s="221"/>
      <c r="AV3902" s="221"/>
      <c r="AW3902" s="221"/>
      <c r="AX3902" s="221"/>
      <c r="AY3902" s="221"/>
      <c r="AZ3902" s="221"/>
    </row>
    <row r="3903" spans="1:52" x14ac:dyDescent="0.15">
      <c r="A3903" s="278"/>
      <c r="B3903" s="274"/>
      <c r="C3903" s="340"/>
      <c r="D3903" s="340"/>
      <c r="E3903" s="341"/>
      <c r="F3903" s="341"/>
      <c r="G3903" s="341"/>
      <c r="H3903" s="341"/>
      <c r="I3903" s="341"/>
      <c r="J3903" s="341"/>
      <c r="AH3903" s="221"/>
      <c r="AI3903" s="221"/>
      <c r="AJ3903" s="221"/>
      <c r="AK3903" s="221"/>
      <c r="AL3903" s="221"/>
      <c r="AM3903" s="221"/>
      <c r="AN3903" s="221"/>
      <c r="AO3903" s="221"/>
      <c r="AP3903" s="221"/>
      <c r="AQ3903" s="219"/>
      <c r="AR3903" s="219"/>
      <c r="AS3903" s="221"/>
      <c r="AT3903" s="221"/>
      <c r="AU3903" s="221"/>
      <c r="AV3903" s="221"/>
      <c r="AW3903" s="221"/>
      <c r="AX3903" s="221"/>
      <c r="AY3903" s="221"/>
      <c r="AZ3903" s="221"/>
    </row>
    <row r="3904" spans="1:52" x14ac:dyDescent="0.15">
      <c r="A3904" s="278"/>
      <c r="B3904" s="274"/>
      <c r="C3904" s="340"/>
      <c r="D3904" s="340"/>
      <c r="E3904" s="341"/>
      <c r="F3904" s="341"/>
      <c r="G3904" s="341"/>
      <c r="H3904" s="341"/>
      <c r="I3904" s="341"/>
      <c r="J3904" s="341"/>
      <c r="AH3904" s="221"/>
      <c r="AI3904" s="221"/>
      <c r="AJ3904" s="221"/>
      <c r="AK3904" s="221"/>
      <c r="AL3904" s="221"/>
      <c r="AM3904" s="221"/>
      <c r="AN3904" s="221"/>
      <c r="AO3904" s="221"/>
      <c r="AP3904" s="221"/>
      <c r="AQ3904" s="219"/>
      <c r="AR3904" s="219"/>
      <c r="AS3904" s="221"/>
      <c r="AT3904" s="221"/>
      <c r="AU3904" s="221"/>
      <c r="AV3904" s="221"/>
      <c r="AW3904" s="221"/>
      <c r="AX3904" s="221"/>
      <c r="AY3904" s="221"/>
      <c r="AZ3904" s="221"/>
    </row>
    <row r="3905" spans="1:52" x14ac:dyDescent="0.15">
      <c r="A3905" s="278"/>
      <c r="B3905" s="274"/>
      <c r="C3905" s="340"/>
      <c r="D3905" s="340"/>
      <c r="E3905" s="341"/>
      <c r="F3905" s="341"/>
      <c r="G3905" s="341"/>
      <c r="H3905" s="341"/>
      <c r="I3905" s="341"/>
      <c r="J3905" s="341"/>
      <c r="AH3905" s="221"/>
      <c r="AI3905" s="221"/>
      <c r="AJ3905" s="221"/>
      <c r="AK3905" s="221"/>
      <c r="AL3905" s="221"/>
      <c r="AM3905" s="221"/>
      <c r="AN3905" s="221"/>
      <c r="AO3905" s="221"/>
      <c r="AP3905" s="221"/>
      <c r="AQ3905" s="219"/>
      <c r="AR3905" s="219"/>
      <c r="AS3905" s="221"/>
      <c r="AT3905" s="221"/>
      <c r="AU3905" s="221"/>
      <c r="AV3905" s="221"/>
      <c r="AW3905" s="221"/>
      <c r="AX3905" s="221"/>
      <c r="AY3905" s="221"/>
      <c r="AZ3905" s="221"/>
    </row>
    <row r="3906" spans="1:52" x14ac:dyDescent="0.15">
      <c r="A3906" s="278"/>
      <c r="B3906" s="274"/>
      <c r="C3906" s="340"/>
      <c r="D3906" s="340"/>
      <c r="E3906" s="341"/>
      <c r="F3906" s="341"/>
      <c r="G3906" s="341"/>
      <c r="H3906" s="341"/>
      <c r="I3906" s="341"/>
      <c r="J3906" s="341"/>
      <c r="AH3906" s="221"/>
      <c r="AI3906" s="221"/>
      <c r="AJ3906" s="221"/>
      <c r="AK3906" s="221"/>
      <c r="AL3906" s="221"/>
      <c r="AM3906" s="221"/>
      <c r="AN3906" s="221"/>
      <c r="AO3906" s="221"/>
      <c r="AP3906" s="221"/>
      <c r="AQ3906" s="219"/>
      <c r="AR3906" s="219"/>
      <c r="AS3906" s="221"/>
      <c r="AT3906" s="221"/>
      <c r="AU3906" s="221"/>
      <c r="AV3906" s="221"/>
      <c r="AW3906" s="221"/>
      <c r="AX3906" s="221"/>
      <c r="AY3906" s="221"/>
      <c r="AZ3906" s="221"/>
    </row>
    <row r="3907" spans="1:52" x14ac:dyDescent="0.15">
      <c r="A3907" s="278"/>
      <c r="B3907" s="274"/>
      <c r="C3907" s="340"/>
      <c r="D3907" s="340"/>
      <c r="E3907" s="341"/>
      <c r="F3907" s="341"/>
      <c r="G3907" s="341"/>
      <c r="H3907" s="341"/>
      <c r="I3907" s="341"/>
      <c r="J3907" s="341"/>
      <c r="AH3907" s="221"/>
      <c r="AI3907" s="221"/>
      <c r="AJ3907" s="221"/>
      <c r="AK3907" s="221"/>
      <c r="AL3907" s="221"/>
      <c r="AM3907" s="221"/>
      <c r="AN3907" s="221"/>
      <c r="AO3907" s="221"/>
      <c r="AP3907" s="221"/>
      <c r="AQ3907" s="219"/>
      <c r="AR3907" s="219"/>
      <c r="AS3907" s="221"/>
      <c r="AT3907" s="221"/>
      <c r="AU3907" s="221"/>
      <c r="AV3907" s="221"/>
      <c r="AW3907" s="221"/>
      <c r="AX3907" s="221"/>
      <c r="AY3907" s="221"/>
      <c r="AZ3907" s="221"/>
    </row>
    <row r="3908" spans="1:52" x14ac:dyDescent="0.15">
      <c r="A3908" s="278"/>
      <c r="B3908" s="274"/>
      <c r="C3908" s="340"/>
      <c r="D3908" s="340"/>
      <c r="E3908" s="341"/>
      <c r="F3908" s="341"/>
      <c r="G3908" s="341"/>
      <c r="H3908" s="341"/>
      <c r="I3908" s="341"/>
      <c r="J3908" s="341"/>
      <c r="AH3908" s="221"/>
      <c r="AI3908" s="221"/>
      <c r="AJ3908" s="221"/>
      <c r="AK3908" s="221"/>
      <c r="AL3908" s="221"/>
      <c r="AM3908" s="221"/>
      <c r="AN3908" s="221"/>
      <c r="AO3908" s="221"/>
      <c r="AP3908" s="221"/>
      <c r="AQ3908" s="219"/>
      <c r="AR3908" s="219"/>
      <c r="AS3908" s="221"/>
      <c r="AT3908" s="221"/>
      <c r="AU3908" s="221"/>
      <c r="AV3908" s="221"/>
      <c r="AW3908" s="221"/>
      <c r="AX3908" s="221"/>
      <c r="AY3908" s="221"/>
      <c r="AZ3908" s="221"/>
    </row>
    <row r="3909" spans="1:52" x14ac:dyDescent="0.15">
      <c r="A3909" s="278"/>
      <c r="B3909" s="274"/>
      <c r="C3909" s="340"/>
      <c r="D3909" s="340"/>
      <c r="E3909" s="341"/>
      <c r="F3909" s="341"/>
      <c r="G3909" s="341"/>
      <c r="H3909" s="341"/>
      <c r="I3909" s="341"/>
      <c r="J3909" s="341"/>
      <c r="AH3909" s="221"/>
      <c r="AI3909" s="221"/>
      <c r="AJ3909" s="221"/>
      <c r="AK3909" s="221"/>
      <c r="AL3909" s="221"/>
      <c r="AM3909" s="221"/>
      <c r="AN3909" s="221"/>
      <c r="AO3909" s="221"/>
      <c r="AP3909" s="221"/>
      <c r="AQ3909" s="219"/>
      <c r="AR3909" s="219"/>
      <c r="AS3909" s="221"/>
      <c r="AT3909" s="221"/>
      <c r="AU3909" s="221"/>
      <c r="AV3909" s="221"/>
      <c r="AW3909" s="221"/>
      <c r="AX3909" s="221"/>
      <c r="AY3909" s="221"/>
      <c r="AZ3909" s="221"/>
    </row>
    <row r="3910" spans="1:52" x14ac:dyDescent="0.15">
      <c r="A3910" s="278"/>
      <c r="B3910" s="274"/>
      <c r="C3910" s="340"/>
      <c r="D3910" s="340"/>
      <c r="E3910" s="341"/>
      <c r="F3910" s="341"/>
      <c r="G3910" s="341"/>
      <c r="H3910" s="341"/>
      <c r="I3910" s="341"/>
      <c r="J3910" s="341"/>
      <c r="AH3910" s="221"/>
      <c r="AI3910" s="221"/>
      <c r="AJ3910" s="221"/>
      <c r="AK3910" s="221"/>
      <c r="AL3910" s="221"/>
      <c r="AM3910" s="221"/>
      <c r="AN3910" s="221"/>
      <c r="AO3910" s="221"/>
      <c r="AP3910" s="221"/>
      <c r="AQ3910" s="219"/>
      <c r="AR3910" s="219"/>
      <c r="AS3910" s="221"/>
      <c r="AT3910" s="221"/>
      <c r="AU3910" s="221"/>
      <c r="AV3910" s="221"/>
      <c r="AW3910" s="221"/>
      <c r="AX3910" s="221"/>
      <c r="AY3910" s="221"/>
      <c r="AZ3910" s="221"/>
    </row>
    <row r="3911" spans="1:52" x14ac:dyDescent="0.15">
      <c r="A3911" s="278"/>
      <c r="B3911" s="274"/>
      <c r="C3911" s="340"/>
      <c r="D3911" s="340"/>
      <c r="E3911" s="341"/>
      <c r="F3911" s="341"/>
      <c r="G3911" s="341"/>
      <c r="H3911" s="341"/>
      <c r="I3911" s="341"/>
      <c r="J3911" s="341"/>
      <c r="AH3911" s="221"/>
      <c r="AI3911" s="221"/>
      <c r="AJ3911" s="221"/>
      <c r="AK3911" s="221"/>
      <c r="AL3911" s="221"/>
      <c r="AM3911" s="221"/>
      <c r="AN3911" s="221"/>
      <c r="AO3911" s="221"/>
      <c r="AP3911" s="221"/>
      <c r="AQ3911" s="219"/>
      <c r="AR3911" s="219"/>
      <c r="AS3911" s="221"/>
      <c r="AT3911" s="221"/>
      <c r="AU3911" s="221"/>
      <c r="AV3911" s="221"/>
      <c r="AW3911" s="221"/>
      <c r="AX3911" s="221"/>
      <c r="AY3911" s="221"/>
      <c r="AZ3911" s="221"/>
    </row>
    <row r="3912" spans="1:52" x14ac:dyDescent="0.15">
      <c r="A3912" s="278"/>
      <c r="B3912" s="274"/>
      <c r="C3912" s="340"/>
      <c r="D3912" s="340"/>
      <c r="E3912" s="341"/>
      <c r="F3912" s="341"/>
      <c r="G3912" s="341"/>
      <c r="H3912" s="341"/>
      <c r="I3912" s="341"/>
      <c r="J3912" s="341"/>
      <c r="AH3912" s="221"/>
      <c r="AI3912" s="221"/>
      <c r="AJ3912" s="221"/>
      <c r="AK3912" s="221"/>
      <c r="AL3912" s="221"/>
      <c r="AM3912" s="221"/>
      <c r="AN3912" s="221"/>
      <c r="AO3912" s="221"/>
      <c r="AP3912" s="221"/>
      <c r="AQ3912" s="219"/>
      <c r="AR3912" s="219"/>
      <c r="AS3912" s="221"/>
      <c r="AT3912" s="221"/>
      <c r="AU3912" s="221"/>
      <c r="AV3912" s="221"/>
      <c r="AW3912" s="221"/>
      <c r="AX3912" s="221"/>
      <c r="AY3912" s="221"/>
      <c r="AZ3912" s="221"/>
    </row>
    <row r="3913" spans="1:52" x14ac:dyDescent="0.15">
      <c r="A3913" s="278"/>
      <c r="B3913" s="274"/>
      <c r="C3913" s="340"/>
      <c r="D3913" s="340"/>
      <c r="E3913" s="341"/>
      <c r="F3913" s="341"/>
      <c r="G3913" s="341"/>
      <c r="H3913" s="341"/>
      <c r="I3913" s="341"/>
      <c r="J3913" s="341"/>
      <c r="AH3913" s="221"/>
      <c r="AI3913" s="221"/>
      <c r="AJ3913" s="221"/>
      <c r="AK3913" s="221"/>
      <c r="AL3913" s="221"/>
      <c r="AM3913" s="221"/>
      <c r="AN3913" s="221"/>
      <c r="AO3913" s="221"/>
      <c r="AP3913" s="221"/>
      <c r="AQ3913" s="219"/>
      <c r="AR3913" s="219"/>
      <c r="AS3913" s="221"/>
      <c r="AT3913" s="221"/>
      <c r="AU3913" s="221"/>
      <c r="AV3913" s="221"/>
      <c r="AW3913" s="221"/>
      <c r="AX3913" s="221"/>
      <c r="AY3913" s="221"/>
      <c r="AZ3913" s="221"/>
    </row>
    <row r="3914" spans="1:52" x14ac:dyDescent="0.15">
      <c r="A3914" s="278"/>
      <c r="B3914" s="274"/>
      <c r="C3914" s="340"/>
      <c r="D3914" s="340"/>
      <c r="E3914" s="341"/>
      <c r="F3914" s="341"/>
      <c r="G3914" s="341"/>
      <c r="H3914" s="341"/>
      <c r="I3914" s="341"/>
      <c r="J3914" s="341"/>
      <c r="AH3914" s="221"/>
      <c r="AI3914" s="221"/>
      <c r="AJ3914" s="221"/>
      <c r="AK3914" s="221"/>
      <c r="AL3914" s="221"/>
      <c r="AM3914" s="221"/>
      <c r="AN3914" s="221"/>
      <c r="AO3914" s="221"/>
      <c r="AP3914" s="221"/>
      <c r="AQ3914" s="219"/>
      <c r="AR3914" s="219"/>
      <c r="AS3914" s="221"/>
      <c r="AT3914" s="221"/>
      <c r="AU3914" s="221"/>
      <c r="AV3914" s="221"/>
      <c r="AW3914" s="221"/>
      <c r="AX3914" s="221"/>
      <c r="AY3914" s="221"/>
      <c r="AZ3914" s="221"/>
    </row>
    <row r="3915" spans="1:52" x14ac:dyDescent="0.15">
      <c r="A3915" s="278"/>
      <c r="B3915" s="274"/>
      <c r="C3915" s="340"/>
      <c r="D3915" s="340"/>
      <c r="E3915" s="341"/>
      <c r="F3915" s="341"/>
      <c r="G3915" s="341"/>
      <c r="H3915" s="341"/>
      <c r="I3915" s="341"/>
      <c r="J3915" s="341"/>
      <c r="AH3915" s="221"/>
      <c r="AI3915" s="221"/>
      <c r="AJ3915" s="221"/>
      <c r="AK3915" s="221"/>
      <c r="AL3915" s="221"/>
      <c r="AM3915" s="221"/>
      <c r="AN3915" s="221"/>
      <c r="AO3915" s="221"/>
      <c r="AP3915" s="221"/>
      <c r="AQ3915" s="219"/>
      <c r="AR3915" s="219"/>
      <c r="AS3915" s="221"/>
      <c r="AT3915" s="221"/>
      <c r="AU3915" s="221"/>
      <c r="AV3915" s="221"/>
      <c r="AW3915" s="221"/>
      <c r="AX3915" s="221"/>
      <c r="AY3915" s="221"/>
      <c r="AZ3915" s="221"/>
    </row>
    <row r="3916" spans="1:52" x14ac:dyDescent="0.15">
      <c r="A3916" s="278"/>
      <c r="B3916" s="274"/>
      <c r="C3916" s="340"/>
      <c r="D3916" s="340"/>
      <c r="E3916" s="341"/>
      <c r="F3916" s="341"/>
      <c r="G3916" s="341"/>
      <c r="H3916" s="341"/>
      <c r="I3916" s="341"/>
      <c r="J3916" s="341"/>
      <c r="AH3916" s="221"/>
      <c r="AI3916" s="221"/>
      <c r="AJ3916" s="221"/>
      <c r="AK3916" s="221"/>
      <c r="AL3916" s="221"/>
      <c r="AM3916" s="221"/>
      <c r="AN3916" s="221"/>
      <c r="AO3916" s="221"/>
      <c r="AP3916" s="221"/>
      <c r="AQ3916" s="219"/>
      <c r="AR3916" s="219"/>
      <c r="AS3916" s="221"/>
      <c r="AT3916" s="221"/>
      <c r="AU3916" s="221"/>
      <c r="AV3916" s="221"/>
      <c r="AW3916" s="221"/>
      <c r="AX3916" s="221"/>
      <c r="AY3916" s="221"/>
      <c r="AZ3916" s="221"/>
    </row>
    <row r="3917" spans="1:52" x14ac:dyDescent="0.15">
      <c r="A3917" s="278"/>
      <c r="B3917" s="274"/>
      <c r="C3917" s="340"/>
      <c r="D3917" s="340"/>
      <c r="E3917" s="341"/>
      <c r="F3917" s="341"/>
      <c r="G3917" s="341"/>
      <c r="H3917" s="341"/>
      <c r="I3917" s="341"/>
      <c r="J3917" s="341"/>
      <c r="AH3917" s="221"/>
      <c r="AI3917" s="221"/>
      <c r="AJ3917" s="221"/>
      <c r="AK3917" s="221"/>
      <c r="AL3917" s="221"/>
      <c r="AM3917" s="221"/>
      <c r="AN3917" s="221"/>
      <c r="AO3917" s="221"/>
      <c r="AP3917" s="221"/>
      <c r="AQ3917" s="219"/>
      <c r="AR3917" s="219"/>
      <c r="AS3917" s="221"/>
      <c r="AT3917" s="221"/>
      <c r="AU3917" s="221"/>
      <c r="AV3917" s="221"/>
      <c r="AW3917" s="221"/>
      <c r="AX3917" s="221"/>
      <c r="AY3917" s="221"/>
      <c r="AZ3917" s="221"/>
    </row>
    <row r="3918" spans="1:52" x14ac:dyDescent="0.15">
      <c r="A3918" s="278"/>
      <c r="B3918" s="274"/>
      <c r="C3918" s="340"/>
      <c r="D3918" s="340"/>
      <c r="E3918" s="341"/>
      <c r="F3918" s="341"/>
      <c r="G3918" s="341"/>
      <c r="H3918" s="341"/>
      <c r="I3918" s="341"/>
      <c r="J3918" s="341"/>
      <c r="AH3918" s="221"/>
      <c r="AI3918" s="221"/>
      <c r="AJ3918" s="221"/>
      <c r="AK3918" s="221"/>
      <c r="AL3918" s="221"/>
      <c r="AM3918" s="221"/>
      <c r="AN3918" s="221"/>
      <c r="AO3918" s="221"/>
      <c r="AP3918" s="221"/>
      <c r="AQ3918" s="219"/>
      <c r="AR3918" s="219"/>
      <c r="AS3918" s="221"/>
      <c r="AT3918" s="221"/>
      <c r="AU3918" s="221"/>
      <c r="AV3918" s="221"/>
      <c r="AW3918" s="221"/>
      <c r="AX3918" s="221"/>
      <c r="AY3918" s="221"/>
      <c r="AZ3918" s="221"/>
    </row>
    <row r="3919" spans="1:52" x14ac:dyDescent="0.15">
      <c r="A3919" s="278"/>
      <c r="B3919" s="274"/>
      <c r="C3919" s="340"/>
      <c r="D3919" s="340"/>
      <c r="E3919" s="341"/>
      <c r="F3919" s="341"/>
      <c r="G3919" s="341"/>
      <c r="H3919" s="341"/>
      <c r="I3919" s="341"/>
      <c r="J3919" s="341"/>
      <c r="AH3919" s="221"/>
      <c r="AI3919" s="221"/>
      <c r="AJ3919" s="221"/>
      <c r="AK3919" s="221"/>
      <c r="AL3919" s="221"/>
      <c r="AM3919" s="221"/>
      <c r="AN3919" s="221"/>
      <c r="AO3919" s="221"/>
      <c r="AP3919" s="221"/>
      <c r="AQ3919" s="219"/>
      <c r="AR3919" s="219"/>
      <c r="AS3919" s="221"/>
      <c r="AT3919" s="221"/>
      <c r="AU3919" s="221"/>
      <c r="AV3919" s="221"/>
      <c r="AW3919" s="221"/>
      <c r="AX3919" s="221"/>
      <c r="AY3919" s="221"/>
      <c r="AZ3919" s="221"/>
    </row>
    <row r="3920" spans="1:52" x14ac:dyDescent="0.15">
      <c r="A3920" s="278"/>
      <c r="B3920" s="274"/>
      <c r="C3920" s="340"/>
      <c r="D3920" s="340"/>
      <c r="E3920" s="341"/>
      <c r="F3920" s="341"/>
      <c r="G3920" s="341"/>
      <c r="H3920" s="341"/>
      <c r="I3920" s="341"/>
      <c r="J3920" s="341"/>
      <c r="AH3920" s="221"/>
      <c r="AI3920" s="221"/>
      <c r="AJ3920" s="221"/>
      <c r="AK3920" s="221"/>
      <c r="AL3920" s="221"/>
      <c r="AM3920" s="221"/>
      <c r="AN3920" s="221"/>
      <c r="AO3920" s="221"/>
      <c r="AP3920" s="221"/>
      <c r="AQ3920" s="219"/>
      <c r="AR3920" s="219"/>
      <c r="AS3920" s="221"/>
      <c r="AT3920" s="221"/>
      <c r="AU3920" s="221"/>
      <c r="AV3920" s="221"/>
      <c r="AW3920" s="221"/>
      <c r="AX3920" s="221"/>
      <c r="AY3920" s="221"/>
      <c r="AZ3920" s="221"/>
    </row>
    <row r="3921" spans="1:52" x14ac:dyDescent="0.15">
      <c r="A3921" s="278"/>
      <c r="B3921" s="274"/>
      <c r="C3921" s="340"/>
      <c r="D3921" s="340"/>
      <c r="E3921" s="341"/>
      <c r="F3921" s="341"/>
      <c r="G3921" s="341"/>
      <c r="H3921" s="341"/>
      <c r="I3921" s="341"/>
      <c r="J3921" s="341"/>
      <c r="AH3921" s="221"/>
      <c r="AI3921" s="221"/>
      <c r="AJ3921" s="221"/>
      <c r="AK3921" s="221"/>
      <c r="AL3921" s="221"/>
      <c r="AM3921" s="221"/>
      <c r="AN3921" s="221"/>
      <c r="AO3921" s="221"/>
      <c r="AP3921" s="221"/>
      <c r="AQ3921" s="219"/>
      <c r="AR3921" s="219"/>
      <c r="AS3921" s="221"/>
      <c r="AT3921" s="221"/>
      <c r="AU3921" s="221"/>
      <c r="AV3921" s="221"/>
      <c r="AW3921" s="221"/>
      <c r="AX3921" s="221"/>
      <c r="AY3921" s="221"/>
      <c r="AZ3921" s="221"/>
    </row>
    <row r="3922" spans="1:52" x14ac:dyDescent="0.15">
      <c r="A3922" s="278"/>
      <c r="B3922" s="274"/>
      <c r="C3922" s="340"/>
      <c r="D3922" s="340"/>
      <c r="E3922" s="341"/>
      <c r="F3922" s="341"/>
      <c r="G3922" s="341"/>
      <c r="H3922" s="341"/>
      <c r="I3922" s="341"/>
      <c r="J3922" s="341"/>
      <c r="AH3922" s="221"/>
      <c r="AI3922" s="221"/>
      <c r="AJ3922" s="221"/>
      <c r="AK3922" s="221"/>
      <c r="AL3922" s="221"/>
      <c r="AM3922" s="221"/>
      <c r="AN3922" s="221"/>
      <c r="AO3922" s="221"/>
      <c r="AP3922" s="221"/>
      <c r="AQ3922" s="219"/>
      <c r="AR3922" s="219"/>
      <c r="AS3922" s="221"/>
      <c r="AT3922" s="221"/>
      <c r="AU3922" s="221"/>
      <c r="AV3922" s="221"/>
      <c r="AW3922" s="221"/>
      <c r="AX3922" s="221"/>
      <c r="AY3922" s="221"/>
      <c r="AZ3922" s="221"/>
    </row>
    <row r="3923" spans="1:52" x14ac:dyDescent="0.15">
      <c r="A3923" s="278"/>
      <c r="B3923" s="274"/>
      <c r="C3923" s="340"/>
      <c r="D3923" s="340"/>
      <c r="E3923" s="341"/>
      <c r="F3923" s="341"/>
      <c r="G3923" s="341"/>
      <c r="H3923" s="341"/>
      <c r="I3923" s="341"/>
      <c r="J3923" s="341"/>
      <c r="AH3923" s="221"/>
      <c r="AI3923" s="221"/>
      <c r="AJ3923" s="221"/>
      <c r="AK3923" s="221"/>
      <c r="AL3923" s="221"/>
      <c r="AM3923" s="221"/>
      <c r="AN3923" s="221"/>
      <c r="AO3923" s="221"/>
      <c r="AP3923" s="221"/>
      <c r="AQ3923" s="219"/>
      <c r="AR3923" s="219"/>
      <c r="AS3923" s="221"/>
      <c r="AT3923" s="221"/>
      <c r="AU3923" s="221"/>
      <c r="AV3923" s="221"/>
      <c r="AW3923" s="221"/>
      <c r="AX3923" s="221"/>
      <c r="AY3923" s="221"/>
      <c r="AZ3923" s="221"/>
    </row>
    <row r="3924" spans="1:52" x14ac:dyDescent="0.15">
      <c r="A3924" s="278"/>
      <c r="B3924" s="274"/>
      <c r="C3924" s="340"/>
      <c r="D3924" s="340"/>
      <c r="E3924" s="341"/>
      <c r="F3924" s="341"/>
      <c r="G3924" s="341"/>
      <c r="H3924" s="341"/>
      <c r="I3924" s="341"/>
      <c r="J3924" s="341"/>
      <c r="AH3924" s="221"/>
      <c r="AI3924" s="221"/>
      <c r="AJ3924" s="221"/>
      <c r="AK3924" s="221"/>
      <c r="AL3924" s="221"/>
      <c r="AM3924" s="221"/>
      <c r="AN3924" s="221"/>
      <c r="AO3924" s="221"/>
      <c r="AP3924" s="221"/>
      <c r="AQ3924" s="219"/>
      <c r="AR3924" s="219"/>
      <c r="AS3924" s="221"/>
      <c r="AT3924" s="221"/>
      <c r="AU3924" s="221"/>
      <c r="AV3924" s="221"/>
      <c r="AW3924" s="221"/>
      <c r="AX3924" s="221"/>
      <c r="AY3924" s="221"/>
      <c r="AZ3924" s="221"/>
    </row>
    <row r="3925" spans="1:52" x14ac:dyDescent="0.15">
      <c r="A3925" s="278"/>
      <c r="B3925" s="274"/>
      <c r="C3925" s="340"/>
      <c r="D3925" s="340"/>
      <c r="E3925" s="341"/>
      <c r="F3925" s="341"/>
      <c r="G3925" s="341"/>
      <c r="H3925" s="341"/>
      <c r="I3925" s="341"/>
      <c r="J3925" s="341"/>
      <c r="AH3925" s="221"/>
      <c r="AI3925" s="221"/>
      <c r="AJ3925" s="221"/>
      <c r="AK3925" s="221"/>
      <c r="AL3925" s="221"/>
      <c r="AM3925" s="221"/>
      <c r="AN3925" s="221"/>
      <c r="AO3925" s="221"/>
      <c r="AP3925" s="221"/>
      <c r="AQ3925" s="219"/>
      <c r="AR3925" s="219"/>
      <c r="AS3925" s="221"/>
      <c r="AT3925" s="221"/>
      <c r="AU3925" s="221"/>
      <c r="AV3925" s="221"/>
      <c r="AW3925" s="221"/>
      <c r="AX3925" s="221"/>
      <c r="AY3925" s="221"/>
      <c r="AZ3925" s="221"/>
    </row>
    <row r="3926" spans="1:52" x14ac:dyDescent="0.15">
      <c r="A3926" s="278"/>
      <c r="B3926" s="274"/>
      <c r="C3926" s="340"/>
      <c r="D3926" s="340"/>
      <c r="E3926" s="341"/>
      <c r="F3926" s="341"/>
      <c r="G3926" s="341"/>
      <c r="H3926" s="341"/>
      <c r="I3926" s="341"/>
      <c r="J3926" s="341"/>
      <c r="AH3926" s="221"/>
      <c r="AI3926" s="221"/>
      <c r="AJ3926" s="221"/>
      <c r="AK3926" s="221"/>
      <c r="AL3926" s="221"/>
      <c r="AM3926" s="221"/>
      <c r="AN3926" s="221"/>
      <c r="AO3926" s="221"/>
      <c r="AP3926" s="221"/>
      <c r="AQ3926" s="219"/>
      <c r="AR3926" s="219"/>
      <c r="AS3926" s="221"/>
      <c r="AT3926" s="221"/>
      <c r="AU3926" s="221"/>
      <c r="AV3926" s="221"/>
      <c r="AW3926" s="221"/>
      <c r="AX3926" s="221"/>
      <c r="AY3926" s="221"/>
      <c r="AZ3926" s="221"/>
    </row>
    <row r="3927" spans="1:52" x14ac:dyDescent="0.15">
      <c r="A3927" s="278"/>
      <c r="B3927" s="274"/>
      <c r="C3927" s="340"/>
      <c r="D3927" s="340"/>
      <c r="E3927" s="341"/>
      <c r="F3927" s="341"/>
      <c r="G3927" s="341"/>
      <c r="H3927" s="341"/>
      <c r="I3927" s="341"/>
      <c r="J3927" s="341"/>
      <c r="AH3927" s="221"/>
      <c r="AI3927" s="221"/>
      <c r="AJ3927" s="221"/>
      <c r="AK3927" s="221"/>
      <c r="AL3927" s="221"/>
      <c r="AM3927" s="221"/>
      <c r="AN3927" s="221"/>
      <c r="AO3927" s="221"/>
      <c r="AP3927" s="221"/>
      <c r="AQ3927" s="219"/>
      <c r="AR3927" s="219"/>
      <c r="AS3927" s="221"/>
      <c r="AT3927" s="221"/>
      <c r="AU3927" s="221"/>
      <c r="AV3927" s="221"/>
      <c r="AW3927" s="221"/>
      <c r="AX3927" s="221"/>
      <c r="AY3927" s="221"/>
      <c r="AZ3927" s="221"/>
    </row>
    <row r="3928" spans="1:52" x14ac:dyDescent="0.15">
      <c r="A3928" s="278"/>
      <c r="B3928" s="274"/>
      <c r="C3928" s="340"/>
      <c r="D3928" s="340"/>
      <c r="E3928" s="341"/>
      <c r="F3928" s="341"/>
      <c r="G3928" s="341"/>
      <c r="H3928" s="341"/>
      <c r="I3928" s="341"/>
      <c r="J3928" s="341"/>
      <c r="AH3928" s="221"/>
      <c r="AI3928" s="221"/>
      <c r="AJ3928" s="221"/>
      <c r="AK3928" s="221"/>
      <c r="AL3928" s="221"/>
      <c r="AM3928" s="221"/>
      <c r="AN3928" s="221"/>
      <c r="AO3928" s="221"/>
      <c r="AP3928" s="221"/>
      <c r="AQ3928" s="219"/>
      <c r="AR3928" s="219"/>
      <c r="AS3928" s="221"/>
      <c r="AT3928" s="221"/>
      <c r="AU3928" s="221"/>
      <c r="AV3928" s="221"/>
      <c r="AW3928" s="221"/>
      <c r="AX3928" s="221"/>
      <c r="AY3928" s="221"/>
      <c r="AZ3928" s="221"/>
    </row>
    <row r="3929" spans="1:52" x14ac:dyDescent="0.15">
      <c r="A3929" s="278"/>
      <c r="B3929" s="274"/>
      <c r="C3929" s="340"/>
      <c r="D3929" s="340"/>
      <c r="E3929" s="341"/>
      <c r="F3929" s="341"/>
      <c r="G3929" s="341"/>
      <c r="H3929" s="341"/>
      <c r="I3929" s="341"/>
      <c r="J3929" s="341"/>
      <c r="AH3929" s="221"/>
      <c r="AI3929" s="221"/>
      <c r="AJ3929" s="221"/>
      <c r="AK3929" s="221"/>
      <c r="AL3929" s="221"/>
      <c r="AM3929" s="221"/>
      <c r="AN3929" s="221"/>
      <c r="AO3929" s="221"/>
      <c r="AP3929" s="221"/>
      <c r="AQ3929" s="219"/>
      <c r="AR3929" s="219"/>
      <c r="AS3929" s="221"/>
      <c r="AT3929" s="221"/>
      <c r="AU3929" s="221"/>
      <c r="AV3929" s="221"/>
      <c r="AW3929" s="221"/>
      <c r="AX3929" s="221"/>
      <c r="AY3929" s="221"/>
      <c r="AZ3929" s="221"/>
    </row>
    <row r="3930" spans="1:52" x14ac:dyDescent="0.15">
      <c r="A3930" s="278"/>
      <c r="B3930" s="274"/>
      <c r="C3930" s="340"/>
      <c r="D3930" s="340"/>
      <c r="E3930" s="341"/>
      <c r="F3930" s="341"/>
      <c r="G3930" s="341"/>
      <c r="H3930" s="341"/>
      <c r="I3930" s="341"/>
      <c r="J3930" s="341"/>
      <c r="AH3930" s="221"/>
      <c r="AI3930" s="221"/>
      <c r="AJ3930" s="221"/>
      <c r="AK3930" s="221"/>
      <c r="AL3930" s="221"/>
      <c r="AM3930" s="221"/>
      <c r="AN3930" s="221"/>
      <c r="AO3930" s="221"/>
      <c r="AP3930" s="221"/>
      <c r="AQ3930" s="219"/>
      <c r="AR3930" s="219"/>
      <c r="AS3930" s="221"/>
      <c r="AT3930" s="221"/>
      <c r="AU3930" s="221"/>
      <c r="AV3930" s="221"/>
      <c r="AW3930" s="221"/>
      <c r="AX3930" s="221"/>
      <c r="AY3930" s="221"/>
      <c r="AZ3930" s="221"/>
    </row>
    <row r="3931" spans="1:52" x14ac:dyDescent="0.15">
      <c r="A3931" s="278"/>
      <c r="B3931" s="274"/>
      <c r="C3931" s="340"/>
      <c r="D3931" s="340"/>
      <c r="E3931" s="341"/>
      <c r="F3931" s="341"/>
      <c r="G3931" s="341"/>
      <c r="H3931" s="341"/>
      <c r="I3931" s="341"/>
      <c r="J3931" s="341"/>
      <c r="AH3931" s="221"/>
      <c r="AI3931" s="221"/>
      <c r="AJ3931" s="221"/>
      <c r="AK3931" s="221"/>
      <c r="AL3931" s="221"/>
      <c r="AM3931" s="221"/>
      <c r="AN3931" s="221"/>
      <c r="AO3931" s="221"/>
      <c r="AP3931" s="221"/>
      <c r="AQ3931" s="219"/>
      <c r="AR3931" s="219"/>
      <c r="AS3931" s="221"/>
      <c r="AT3931" s="221"/>
      <c r="AU3931" s="221"/>
      <c r="AV3931" s="221"/>
      <c r="AW3931" s="221"/>
      <c r="AX3931" s="221"/>
      <c r="AY3931" s="221"/>
      <c r="AZ3931" s="221"/>
    </row>
    <row r="3932" spans="1:52" x14ac:dyDescent="0.15">
      <c r="A3932" s="278"/>
      <c r="B3932" s="274"/>
      <c r="C3932" s="340"/>
      <c r="D3932" s="340"/>
      <c r="E3932" s="341"/>
      <c r="F3932" s="341"/>
      <c r="G3932" s="341"/>
      <c r="H3932" s="341"/>
      <c r="I3932" s="341"/>
      <c r="J3932" s="341"/>
      <c r="AH3932" s="221"/>
      <c r="AI3932" s="221"/>
      <c r="AJ3932" s="221"/>
      <c r="AK3932" s="221"/>
      <c r="AL3932" s="221"/>
      <c r="AM3932" s="221"/>
      <c r="AN3932" s="221"/>
      <c r="AO3932" s="221"/>
      <c r="AP3932" s="221"/>
      <c r="AQ3932" s="219"/>
      <c r="AR3932" s="219"/>
      <c r="AS3932" s="221"/>
      <c r="AT3932" s="221"/>
      <c r="AU3932" s="221"/>
      <c r="AV3932" s="221"/>
      <c r="AW3932" s="221"/>
      <c r="AX3932" s="221"/>
      <c r="AY3932" s="221"/>
      <c r="AZ3932" s="221"/>
    </row>
    <row r="3933" spans="1:52" x14ac:dyDescent="0.15">
      <c r="A3933" s="278"/>
      <c r="B3933" s="274"/>
      <c r="C3933" s="340"/>
      <c r="D3933" s="340"/>
      <c r="E3933" s="341"/>
      <c r="F3933" s="341"/>
      <c r="G3933" s="341"/>
      <c r="H3933" s="341"/>
      <c r="I3933" s="341"/>
      <c r="J3933" s="341"/>
      <c r="AH3933" s="221"/>
      <c r="AI3933" s="221"/>
      <c r="AJ3933" s="221"/>
      <c r="AK3933" s="221"/>
      <c r="AL3933" s="221"/>
      <c r="AM3933" s="221"/>
      <c r="AN3933" s="221"/>
      <c r="AO3933" s="221"/>
      <c r="AP3933" s="221"/>
      <c r="AQ3933" s="219"/>
      <c r="AR3933" s="219"/>
      <c r="AS3933" s="221"/>
      <c r="AT3933" s="221"/>
      <c r="AU3933" s="221"/>
      <c r="AV3933" s="221"/>
      <c r="AW3933" s="221"/>
      <c r="AX3933" s="221"/>
      <c r="AY3933" s="221"/>
      <c r="AZ3933" s="221"/>
    </row>
    <row r="3934" spans="1:52" x14ac:dyDescent="0.15">
      <c r="A3934" s="278"/>
      <c r="B3934" s="274"/>
      <c r="C3934" s="340"/>
      <c r="D3934" s="340"/>
      <c r="E3934" s="341"/>
      <c r="F3934" s="341"/>
      <c r="G3934" s="341"/>
      <c r="H3934" s="341"/>
      <c r="I3934" s="341"/>
      <c r="J3934" s="341"/>
      <c r="AH3934" s="221"/>
      <c r="AI3934" s="221"/>
      <c r="AJ3934" s="221"/>
      <c r="AK3934" s="221"/>
      <c r="AL3934" s="221"/>
      <c r="AM3934" s="221"/>
      <c r="AN3934" s="221"/>
      <c r="AO3934" s="221"/>
      <c r="AP3934" s="221"/>
      <c r="AQ3934" s="219"/>
      <c r="AR3934" s="219"/>
      <c r="AS3934" s="221"/>
      <c r="AT3934" s="221"/>
      <c r="AU3934" s="221"/>
      <c r="AV3934" s="221"/>
      <c r="AW3934" s="221"/>
      <c r="AX3934" s="221"/>
      <c r="AY3934" s="221"/>
      <c r="AZ3934" s="221"/>
    </row>
    <row r="3935" spans="1:52" x14ac:dyDescent="0.15">
      <c r="A3935" s="278"/>
      <c r="B3935" s="274"/>
      <c r="C3935" s="340"/>
      <c r="D3935" s="340"/>
      <c r="E3935" s="341"/>
      <c r="F3935" s="341"/>
      <c r="G3935" s="341"/>
      <c r="H3935" s="341"/>
      <c r="I3935" s="341"/>
      <c r="J3935" s="341"/>
      <c r="AH3935" s="221"/>
      <c r="AI3935" s="221"/>
      <c r="AJ3935" s="221"/>
      <c r="AK3935" s="221"/>
      <c r="AL3935" s="221"/>
      <c r="AM3935" s="221"/>
      <c r="AN3935" s="221"/>
      <c r="AO3935" s="221"/>
      <c r="AP3935" s="221"/>
      <c r="AQ3935" s="219"/>
      <c r="AR3935" s="219"/>
      <c r="AS3935" s="221"/>
      <c r="AT3935" s="221"/>
      <c r="AU3935" s="221"/>
      <c r="AV3935" s="221"/>
      <c r="AW3935" s="221"/>
      <c r="AX3935" s="221"/>
      <c r="AY3935" s="221"/>
      <c r="AZ3935" s="221"/>
    </row>
    <row r="3936" spans="1:52" x14ac:dyDescent="0.15">
      <c r="A3936" s="278"/>
      <c r="B3936" s="274"/>
      <c r="C3936" s="340"/>
      <c r="D3936" s="340"/>
      <c r="E3936" s="341"/>
      <c r="F3936" s="341"/>
      <c r="G3936" s="341"/>
      <c r="H3936" s="341"/>
      <c r="I3936" s="341"/>
      <c r="J3936" s="341"/>
      <c r="AH3936" s="221"/>
      <c r="AI3936" s="221"/>
      <c r="AJ3936" s="221"/>
      <c r="AK3936" s="221"/>
      <c r="AL3936" s="221"/>
      <c r="AM3936" s="221"/>
      <c r="AN3936" s="221"/>
      <c r="AO3936" s="221"/>
      <c r="AP3936" s="221"/>
      <c r="AQ3936" s="219"/>
      <c r="AR3936" s="219"/>
      <c r="AS3936" s="221"/>
      <c r="AT3936" s="221"/>
      <c r="AU3936" s="221"/>
      <c r="AV3936" s="221"/>
      <c r="AW3936" s="221"/>
      <c r="AX3936" s="221"/>
      <c r="AY3936" s="221"/>
      <c r="AZ3936" s="221"/>
    </row>
    <row r="3937" spans="1:52" x14ac:dyDescent="0.15">
      <c r="A3937" s="278"/>
      <c r="B3937" s="274"/>
      <c r="C3937" s="340"/>
      <c r="D3937" s="340"/>
      <c r="E3937" s="341"/>
      <c r="F3937" s="341"/>
      <c r="G3937" s="341"/>
      <c r="H3937" s="341"/>
      <c r="I3937" s="341"/>
      <c r="J3937" s="341"/>
      <c r="AH3937" s="221"/>
      <c r="AI3937" s="221"/>
      <c r="AJ3937" s="221"/>
      <c r="AK3937" s="221"/>
      <c r="AL3937" s="221"/>
      <c r="AM3937" s="221"/>
      <c r="AN3937" s="221"/>
      <c r="AO3937" s="221"/>
      <c r="AP3937" s="221"/>
      <c r="AQ3937" s="219"/>
      <c r="AR3937" s="219"/>
      <c r="AS3937" s="221"/>
      <c r="AT3937" s="221"/>
      <c r="AU3937" s="221"/>
      <c r="AV3937" s="221"/>
      <c r="AW3937" s="221"/>
      <c r="AX3937" s="221"/>
      <c r="AY3937" s="221"/>
      <c r="AZ3937" s="221"/>
    </row>
    <row r="3938" spans="1:52" x14ac:dyDescent="0.15">
      <c r="A3938" s="278"/>
      <c r="B3938" s="274"/>
      <c r="C3938" s="340"/>
      <c r="D3938" s="340"/>
      <c r="E3938" s="341"/>
      <c r="F3938" s="341"/>
      <c r="G3938" s="341"/>
      <c r="H3938" s="341"/>
      <c r="I3938" s="341"/>
      <c r="J3938" s="341"/>
      <c r="AH3938" s="221"/>
      <c r="AI3938" s="221"/>
      <c r="AJ3938" s="221"/>
      <c r="AK3938" s="221"/>
      <c r="AL3938" s="221"/>
      <c r="AM3938" s="221"/>
      <c r="AN3938" s="221"/>
      <c r="AO3938" s="221"/>
      <c r="AP3938" s="221"/>
      <c r="AQ3938" s="219"/>
      <c r="AR3938" s="219"/>
      <c r="AS3938" s="221"/>
      <c r="AT3938" s="221"/>
      <c r="AU3938" s="221"/>
      <c r="AV3938" s="221"/>
      <c r="AW3938" s="221"/>
      <c r="AX3938" s="221"/>
      <c r="AY3938" s="221"/>
      <c r="AZ3938" s="221"/>
    </row>
    <row r="3939" spans="1:52" x14ac:dyDescent="0.15">
      <c r="A3939" s="278"/>
      <c r="B3939" s="274"/>
      <c r="C3939" s="340"/>
      <c r="D3939" s="340"/>
      <c r="E3939" s="341"/>
      <c r="F3939" s="341"/>
      <c r="G3939" s="341"/>
      <c r="H3939" s="341"/>
      <c r="I3939" s="341"/>
      <c r="J3939" s="341"/>
      <c r="AH3939" s="221"/>
      <c r="AI3939" s="221"/>
      <c r="AJ3939" s="221"/>
      <c r="AK3939" s="221"/>
      <c r="AL3939" s="221"/>
      <c r="AM3939" s="221"/>
      <c r="AN3939" s="221"/>
      <c r="AO3939" s="221"/>
      <c r="AP3939" s="221"/>
      <c r="AQ3939" s="219"/>
      <c r="AR3939" s="219"/>
      <c r="AS3939" s="221"/>
      <c r="AT3939" s="221"/>
      <c r="AU3939" s="221"/>
      <c r="AV3939" s="221"/>
      <c r="AW3939" s="221"/>
      <c r="AX3939" s="221"/>
      <c r="AY3939" s="221"/>
      <c r="AZ3939" s="221"/>
    </row>
    <row r="3940" spans="1:52" x14ac:dyDescent="0.15">
      <c r="A3940" s="278"/>
      <c r="B3940" s="274"/>
      <c r="C3940" s="340"/>
      <c r="D3940" s="340"/>
      <c r="E3940" s="341"/>
      <c r="F3940" s="341"/>
      <c r="G3940" s="341"/>
      <c r="H3940" s="341"/>
      <c r="I3940" s="341"/>
      <c r="J3940" s="341"/>
      <c r="AH3940" s="221"/>
      <c r="AI3940" s="221"/>
      <c r="AJ3940" s="221"/>
      <c r="AK3940" s="221"/>
      <c r="AL3940" s="221"/>
      <c r="AM3940" s="221"/>
      <c r="AN3940" s="221"/>
      <c r="AO3940" s="221"/>
      <c r="AP3940" s="221"/>
      <c r="AQ3940" s="219"/>
      <c r="AR3940" s="219"/>
      <c r="AS3940" s="221"/>
      <c r="AT3940" s="221"/>
      <c r="AU3940" s="221"/>
      <c r="AV3940" s="221"/>
      <c r="AW3940" s="221"/>
      <c r="AX3940" s="221"/>
      <c r="AY3940" s="221"/>
      <c r="AZ3940" s="221"/>
    </row>
    <row r="3941" spans="1:52" x14ac:dyDescent="0.15">
      <c r="A3941" s="278"/>
      <c r="B3941" s="274"/>
      <c r="C3941" s="340"/>
      <c r="D3941" s="340"/>
      <c r="E3941" s="341"/>
      <c r="F3941" s="341"/>
      <c r="G3941" s="341"/>
      <c r="H3941" s="341"/>
      <c r="I3941" s="341"/>
      <c r="J3941" s="341"/>
      <c r="AH3941" s="221"/>
      <c r="AI3941" s="221"/>
      <c r="AJ3941" s="221"/>
      <c r="AK3941" s="221"/>
      <c r="AL3941" s="221"/>
      <c r="AM3941" s="221"/>
      <c r="AN3941" s="221"/>
      <c r="AO3941" s="221"/>
      <c r="AP3941" s="221"/>
      <c r="AQ3941" s="219"/>
      <c r="AR3941" s="219"/>
      <c r="AS3941" s="221"/>
      <c r="AT3941" s="221"/>
      <c r="AU3941" s="221"/>
      <c r="AV3941" s="221"/>
      <c r="AW3941" s="221"/>
      <c r="AX3941" s="221"/>
      <c r="AY3941" s="221"/>
      <c r="AZ3941" s="221"/>
    </row>
    <row r="3942" spans="1:52" x14ac:dyDescent="0.15">
      <c r="A3942" s="278"/>
      <c r="B3942" s="274"/>
      <c r="C3942" s="340"/>
      <c r="D3942" s="340"/>
      <c r="E3942" s="341"/>
      <c r="F3942" s="341"/>
      <c r="G3942" s="341"/>
      <c r="H3942" s="341"/>
      <c r="I3942" s="341"/>
      <c r="J3942" s="341"/>
      <c r="AH3942" s="221"/>
      <c r="AI3942" s="221"/>
      <c r="AJ3942" s="221"/>
      <c r="AK3942" s="221"/>
      <c r="AL3942" s="221"/>
      <c r="AM3942" s="221"/>
      <c r="AN3942" s="221"/>
      <c r="AO3942" s="221"/>
      <c r="AP3942" s="221"/>
      <c r="AQ3942" s="219"/>
      <c r="AR3942" s="219"/>
      <c r="AS3942" s="221"/>
      <c r="AT3942" s="221"/>
      <c r="AU3942" s="221"/>
      <c r="AV3942" s="221"/>
      <c r="AW3942" s="221"/>
      <c r="AX3942" s="221"/>
      <c r="AY3942" s="221"/>
      <c r="AZ3942" s="221"/>
    </row>
    <row r="3943" spans="1:52" x14ac:dyDescent="0.15">
      <c r="A3943" s="278"/>
      <c r="B3943" s="274"/>
      <c r="C3943" s="340"/>
      <c r="D3943" s="340"/>
      <c r="E3943" s="341"/>
      <c r="F3943" s="341"/>
      <c r="G3943" s="341"/>
      <c r="H3943" s="341"/>
      <c r="I3943" s="341"/>
      <c r="J3943" s="341"/>
      <c r="AH3943" s="221"/>
      <c r="AI3943" s="221"/>
      <c r="AJ3943" s="221"/>
      <c r="AK3943" s="221"/>
      <c r="AL3943" s="221"/>
      <c r="AM3943" s="221"/>
      <c r="AN3943" s="221"/>
      <c r="AO3943" s="221"/>
      <c r="AP3943" s="221"/>
      <c r="AQ3943" s="219"/>
      <c r="AR3943" s="219"/>
      <c r="AS3943" s="221"/>
      <c r="AT3943" s="221"/>
      <c r="AU3943" s="221"/>
      <c r="AV3943" s="221"/>
      <c r="AW3943" s="221"/>
      <c r="AX3943" s="221"/>
      <c r="AY3943" s="221"/>
      <c r="AZ3943" s="221"/>
    </row>
    <row r="3944" spans="1:52" x14ac:dyDescent="0.15">
      <c r="A3944" s="278"/>
      <c r="B3944" s="274"/>
      <c r="C3944" s="340"/>
      <c r="D3944" s="340"/>
      <c r="E3944" s="341"/>
      <c r="F3944" s="341"/>
      <c r="G3944" s="341"/>
      <c r="H3944" s="341"/>
      <c r="I3944" s="341"/>
      <c r="J3944" s="341"/>
      <c r="AH3944" s="221"/>
      <c r="AI3944" s="221"/>
      <c r="AJ3944" s="221"/>
      <c r="AK3944" s="221"/>
      <c r="AL3944" s="221"/>
      <c r="AM3944" s="221"/>
      <c r="AN3944" s="221"/>
      <c r="AO3944" s="221"/>
      <c r="AP3944" s="221"/>
      <c r="AQ3944" s="219"/>
      <c r="AR3944" s="219"/>
      <c r="AS3944" s="221"/>
      <c r="AT3944" s="221"/>
      <c r="AU3944" s="221"/>
      <c r="AV3944" s="221"/>
      <c r="AW3944" s="221"/>
      <c r="AX3944" s="221"/>
      <c r="AY3944" s="221"/>
      <c r="AZ3944" s="221"/>
    </row>
    <row r="3945" spans="1:52" x14ac:dyDescent="0.15">
      <c r="A3945" s="278"/>
      <c r="B3945" s="274"/>
      <c r="C3945" s="340"/>
      <c r="D3945" s="340"/>
      <c r="E3945" s="341"/>
      <c r="F3945" s="341"/>
      <c r="G3945" s="341"/>
      <c r="H3945" s="341"/>
      <c r="I3945" s="341"/>
      <c r="J3945" s="341"/>
      <c r="AH3945" s="221"/>
      <c r="AI3945" s="221"/>
      <c r="AJ3945" s="221"/>
      <c r="AK3945" s="221"/>
      <c r="AL3945" s="221"/>
      <c r="AM3945" s="221"/>
      <c r="AN3945" s="221"/>
      <c r="AO3945" s="221"/>
      <c r="AP3945" s="221"/>
      <c r="AQ3945" s="219"/>
      <c r="AR3945" s="219"/>
      <c r="AS3945" s="221"/>
      <c r="AT3945" s="221"/>
      <c r="AU3945" s="221"/>
      <c r="AV3945" s="221"/>
      <c r="AW3945" s="221"/>
      <c r="AX3945" s="221"/>
      <c r="AY3945" s="221"/>
      <c r="AZ3945" s="221"/>
    </row>
    <row r="3946" spans="1:52" x14ac:dyDescent="0.15">
      <c r="A3946" s="278"/>
      <c r="B3946" s="274"/>
      <c r="C3946" s="340"/>
      <c r="D3946" s="340"/>
      <c r="E3946" s="341"/>
      <c r="F3946" s="341"/>
      <c r="G3946" s="341"/>
      <c r="H3946" s="341"/>
      <c r="I3946" s="341"/>
      <c r="J3946" s="341"/>
      <c r="AH3946" s="221"/>
      <c r="AI3946" s="221"/>
      <c r="AJ3946" s="221"/>
      <c r="AK3946" s="221"/>
      <c r="AL3946" s="221"/>
      <c r="AM3946" s="221"/>
      <c r="AN3946" s="221"/>
      <c r="AO3946" s="221"/>
      <c r="AP3946" s="221"/>
      <c r="AQ3946" s="219"/>
      <c r="AR3946" s="219"/>
      <c r="AS3946" s="221"/>
      <c r="AT3946" s="221"/>
      <c r="AU3946" s="221"/>
      <c r="AV3946" s="221"/>
      <c r="AW3946" s="221"/>
      <c r="AX3946" s="221"/>
      <c r="AY3946" s="221"/>
      <c r="AZ3946" s="221"/>
    </row>
    <row r="3947" spans="1:52" x14ac:dyDescent="0.15">
      <c r="A3947" s="278"/>
      <c r="B3947" s="274"/>
      <c r="C3947" s="340"/>
      <c r="D3947" s="340"/>
      <c r="E3947" s="341"/>
      <c r="F3947" s="341"/>
      <c r="G3947" s="341"/>
      <c r="H3947" s="341"/>
      <c r="I3947" s="341"/>
      <c r="J3947" s="341"/>
      <c r="AH3947" s="221"/>
      <c r="AI3947" s="221"/>
      <c r="AJ3947" s="221"/>
      <c r="AK3947" s="221"/>
      <c r="AL3947" s="221"/>
      <c r="AM3947" s="221"/>
      <c r="AN3947" s="221"/>
      <c r="AO3947" s="221"/>
      <c r="AP3947" s="221"/>
      <c r="AQ3947" s="219"/>
      <c r="AR3947" s="219"/>
      <c r="AS3947" s="221"/>
      <c r="AT3947" s="221"/>
      <c r="AU3947" s="221"/>
      <c r="AV3947" s="221"/>
      <c r="AW3947" s="221"/>
      <c r="AX3947" s="221"/>
      <c r="AY3947" s="221"/>
      <c r="AZ3947" s="221"/>
    </row>
    <row r="3948" spans="1:52" x14ac:dyDescent="0.15">
      <c r="A3948" s="278"/>
      <c r="B3948" s="274"/>
      <c r="C3948" s="340"/>
      <c r="D3948" s="340"/>
      <c r="E3948" s="341"/>
      <c r="F3948" s="341"/>
      <c r="G3948" s="341"/>
      <c r="H3948" s="341"/>
      <c r="I3948" s="341"/>
      <c r="J3948" s="341"/>
      <c r="AH3948" s="221"/>
      <c r="AI3948" s="221"/>
      <c r="AJ3948" s="221"/>
      <c r="AK3948" s="221"/>
      <c r="AL3948" s="221"/>
      <c r="AM3948" s="221"/>
      <c r="AN3948" s="221"/>
      <c r="AO3948" s="221"/>
      <c r="AP3948" s="221"/>
      <c r="AQ3948" s="219"/>
      <c r="AR3948" s="219"/>
      <c r="AS3948" s="221"/>
      <c r="AT3948" s="221"/>
      <c r="AU3948" s="221"/>
      <c r="AV3948" s="221"/>
      <c r="AW3948" s="221"/>
      <c r="AX3948" s="221"/>
      <c r="AY3948" s="221"/>
      <c r="AZ3948" s="221"/>
    </row>
    <row r="3949" spans="1:52" x14ac:dyDescent="0.15">
      <c r="A3949" s="278"/>
      <c r="B3949" s="274"/>
      <c r="C3949" s="340"/>
      <c r="D3949" s="340"/>
      <c r="E3949" s="341"/>
      <c r="F3949" s="341"/>
      <c r="G3949" s="341"/>
      <c r="H3949" s="341"/>
      <c r="I3949" s="341"/>
      <c r="J3949" s="341"/>
      <c r="AH3949" s="221"/>
      <c r="AI3949" s="221"/>
      <c r="AJ3949" s="221"/>
      <c r="AK3949" s="221"/>
      <c r="AL3949" s="221"/>
      <c r="AM3949" s="221"/>
      <c r="AN3949" s="221"/>
      <c r="AO3949" s="221"/>
      <c r="AP3949" s="221"/>
      <c r="AQ3949" s="219"/>
      <c r="AR3949" s="219"/>
      <c r="AS3949" s="221"/>
      <c r="AT3949" s="221"/>
      <c r="AU3949" s="221"/>
      <c r="AV3949" s="221"/>
      <c r="AW3949" s="221"/>
      <c r="AX3949" s="221"/>
      <c r="AY3949" s="221"/>
      <c r="AZ3949" s="221"/>
    </row>
    <row r="3950" spans="1:52" x14ac:dyDescent="0.15">
      <c r="A3950" s="278"/>
      <c r="B3950" s="274"/>
      <c r="C3950" s="340"/>
      <c r="D3950" s="340"/>
      <c r="E3950" s="341"/>
      <c r="F3950" s="341"/>
      <c r="G3950" s="341"/>
      <c r="H3950" s="341"/>
      <c r="I3950" s="341"/>
      <c r="J3950" s="341"/>
      <c r="AH3950" s="221"/>
      <c r="AI3950" s="221"/>
      <c r="AJ3950" s="221"/>
      <c r="AK3950" s="221"/>
      <c r="AL3950" s="221"/>
      <c r="AM3950" s="221"/>
      <c r="AN3950" s="221"/>
      <c r="AO3950" s="221"/>
      <c r="AP3950" s="221"/>
      <c r="AQ3950" s="219"/>
      <c r="AR3950" s="219"/>
      <c r="AS3950" s="221"/>
      <c r="AT3950" s="221"/>
      <c r="AU3950" s="221"/>
      <c r="AV3950" s="221"/>
      <c r="AW3950" s="221"/>
      <c r="AX3950" s="221"/>
      <c r="AY3950" s="221"/>
      <c r="AZ3950" s="221"/>
    </row>
    <row r="3951" spans="1:52" x14ac:dyDescent="0.15">
      <c r="A3951" s="278"/>
      <c r="B3951" s="274"/>
      <c r="C3951" s="340"/>
      <c r="D3951" s="340"/>
      <c r="E3951" s="341"/>
      <c r="F3951" s="341"/>
      <c r="G3951" s="341"/>
      <c r="H3951" s="341"/>
      <c r="I3951" s="341"/>
      <c r="J3951" s="341"/>
      <c r="AH3951" s="221"/>
      <c r="AI3951" s="221"/>
      <c r="AJ3951" s="221"/>
      <c r="AK3951" s="221"/>
      <c r="AL3951" s="221"/>
      <c r="AM3951" s="221"/>
      <c r="AN3951" s="221"/>
      <c r="AO3951" s="221"/>
      <c r="AP3951" s="221"/>
      <c r="AQ3951" s="219"/>
      <c r="AR3951" s="219"/>
      <c r="AS3951" s="221"/>
      <c r="AT3951" s="221"/>
      <c r="AU3951" s="221"/>
      <c r="AV3951" s="221"/>
      <c r="AW3951" s="221"/>
      <c r="AX3951" s="221"/>
      <c r="AY3951" s="221"/>
      <c r="AZ3951" s="221"/>
    </row>
    <row r="3952" spans="1:52" x14ac:dyDescent="0.15">
      <c r="A3952" s="278"/>
      <c r="B3952" s="274"/>
      <c r="C3952" s="340"/>
      <c r="D3952" s="340"/>
      <c r="E3952" s="341"/>
      <c r="F3952" s="341"/>
      <c r="G3952" s="341"/>
      <c r="H3952" s="341"/>
      <c r="I3952" s="341"/>
      <c r="J3952" s="341"/>
      <c r="AH3952" s="221"/>
      <c r="AI3952" s="221"/>
      <c r="AJ3952" s="221"/>
      <c r="AK3952" s="221"/>
      <c r="AL3952" s="221"/>
      <c r="AM3952" s="221"/>
      <c r="AN3952" s="221"/>
      <c r="AO3952" s="221"/>
      <c r="AP3952" s="221"/>
      <c r="AQ3952" s="219"/>
      <c r="AR3952" s="219"/>
      <c r="AS3952" s="221"/>
      <c r="AT3952" s="221"/>
      <c r="AU3952" s="221"/>
      <c r="AV3952" s="221"/>
      <c r="AW3952" s="221"/>
      <c r="AX3952" s="221"/>
      <c r="AY3952" s="221"/>
      <c r="AZ3952" s="221"/>
    </row>
    <row r="3953" spans="1:52" x14ac:dyDescent="0.15">
      <c r="A3953" s="278"/>
      <c r="B3953" s="274"/>
      <c r="C3953" s="340"/>
      <c r="D3953" s="340"/>
      <c r="E3953" s="341"/>
      <c r="F3953" s="341"/>
      <c r="G3953" s="341"/>
      <c r="H3953" s="341"/>
      <c r="I3953" s="341"/>
      <c r="J3953" s="341"/>
      <c r="AH3953" s="221"/>
      <c r="AI3953" s="221"/>
      <c r="AJ3953" s="221"/>
      <c r="AK3953" s="221"/>
      <c r="AL3953" s="221"/>
      <c r="AM3953" s="221"/>
      <c r="AN3953" s="221"/>
      <c r="AO3953" s="221"/>
      <c r="AP3953" s="221"/>
      <c r="AQ3953" s="219"/>
      <c r="AR3953" s="219"/>
      <c r="AS3953" s="221"/>
      <c r="AT3953" s="221"/>
      <c r="AU3953" s="221"/>
      <c r="AV3953" s="221"/>
      <c r="AW3953" s="221"/>
      <c r="AX3953" s="221"/>
      <c r="AY3953" s="221"/>
      <c r="AZ3953" s="221"/>
    </row>
    <row r="3954" spans="1:52" x14ac:dyDescent="0.15">
      <c r="A3954" s="278"/>
      <c r="B3954" s="274"/>
      <c r="C3954" s="340"/>
      <c r="D3954" s="340"/>
      <c r="E3954" s="341"/>
      <c r="F3954" s="341"/>
      <c r="G3954" s="341"/>
      <c r="H3954" s="341"/>
      <c r="I3954" s="341"/>
      <c r="J3954" s="341"/>
      <c r="AH3954" s="221"/>
      <c r="AI3954" s="221"/>
      <c r="AJ3954" s="221"/>
      <c r="AK3954" s="221"/>
      <c r="AL3954" s="221"/>
      <c r="AM3954" s="221"/>
      <c r="AN3954" s="221"/>
      <c r="AO3954" s="221"/>
      <c r="AP3954" s="221"/>
      <c r="AQ3954" s="219"/>
      <c r="AR3954" s="219"/>
      <c r="AS3954" s="221"/>
      <c r="AT3954" s="221"/>
      <c r="AU3954" s="221"/>
      <c r="AV3954" s="221"/>
      <c r="AW3954" s="221"/>
      <c r="AX3954" s="221"/>
      <c r="AY3954" s="221"/>
      <c r="AZ3954" s="221"/>
    </row>
    <row r="3955" spans="1:52" x14ac:dyDescent="0.15">
      <c r="A3955" s="278"/>
      <c r="B3955" s="274"/>
      <c r="C3955" s="340"/>
      <c r="D3955" s="340"/>
      <c r="E3955" s="341"/>
      <c r="F3955" s="341"/>
      <c r="G3955" s="341"/>
      <c r="H3955" s="341"/>
      <c r="I3955" s="341"/>
      <c r="J3955" s="341"/>
      <c r="AH3955" s="221"/>
      <c r="AI3955" s="221"/>
      <c r="AJ3955" s="221"/>
      <c r="AK3955" s="221"/>
      <c r="AL3955" s="221"/>
      <c r="AM3955" s="221"/>
      <c r="AN3955" s="221"/>
      <c r="AO3955" s="221"/>
      <c r="AP3955" s="221"/>
      <c r="AQ3955" s="219"/>
      <c r="AR3955" s="219"/>
      <c r="AS3955" s="221"/>
      <c r="AT3955" s="221"/>
      <c r="AU3955" s="221"/>
      <c r="AV3955" s="221"/>
      <c r="AW3955" s="221"/>
      <c r="AX3955" s="221"/>
      <c r="AY3955" s="221"/>
      <c r="AZ3955" s="221"/>
    </row>
    <row r="3956" spans="1:52" x14ac:dyDescent="0.15">
      <c r="A3956" s="278"/>
      <c r="B3956" s="274"/>
      <c r="C3956" s="340"/>
      <c r="D3956" s="340"/>
      <c r="E3956" s="341"/>
      <c r="F3956" s="341"/>
      <c r="G3956" s="341"/>
      <c r="H3956" s="341"/>
      <c r="I3956" s="341"/>
      <c r="J3956" s="341"/>
      <c r="AH3956" s="221"/>
      <c r="AI3956" s="221"/>
      <c r="AJ3956" s="221"/>
      <c r="AK3956" s="221"/>
      <c r="AL3956" s="221"/>
      <c r="AM3956" s="221"/>
      <c r="AN3956" s="221"/>
      <c r="AO3956" s="221"/>
      <c r="AP3956" s="221"/>
      <c r="AQ3956" s="219"/>
      <c r="AR3956" s="219"/>
      <c r="AS3956" s="221"/>
      <c r="AT3956" s="221"/>
      <c r="AU3956" s="221"/>
      <c r="AV3956" s="221"/>
      <c r="AW3956" s="221"/>
      <c r="AX3956" s="221"/>
      <c r="AY3956" s="221"/>
      <c r="AZ3956" s="221"/>
    </row>
    <row r="3957" spans="1:52" x14ac:dyDescent="0.15">
      <c r="A3957" s="278"/>
      <c r="B3957" s="274"/>
      <c r="C3957" s="340"/>
      <c r="D3957" s="340"/>
      <c r="E3957" s="341"/>
      <c r="F3957" s="341"/>
      <c r="G3957" s="341"/>
      <c r="H3957" s="341"/>
      <c r="I3957" s="341"/>
      <c r="J3957" s="341"/>
      <c r="AH3957" s="221"/>
      <c r="AI3957" s="221"/>
      <c r="AJ3957" s="221"/>
      <c r="AK3957" s="221"/>
      <c r="AL3957" s="221"/>
      <c r="AM3957" s="221"/>
      <c r="AN3957" s="221"/>
      <c r="AO3957" s="221"/>
      <c r="AP3957" s="221"/>
      <c r="AQ3957" s="219"/>
      <c r="AR3957" s="219"/>
      <c r="AS3957" s="221"/>
      <c r="AT3957" s="221"/>
      <c r="AU3957" s="221"/>
      <c r="AV3957" s="221"/>
      <c r="AW3957" s="221"/>
      <c r="AX3957" s="221"/>
      <c r="AY3957" s="221"/>
      <c r="AZ3957" s="221"/>
    </row>
    <row r="3958" spans="1:52" x14ac:dyDescent="0.15">
      <c r="A3958" s="278"/>
      <c r="B3958" s="274"/>
      <c r="C3958" s="340"/>
      <c r="D3958" s="340"/>
      <c r="E3958" s="341"/>
      <c r="F3958" s="341"/>
      <c r="G3958" s="341"/>
      <c r="H3958" s="341"/>
      <c r="I3958" s="341"/>
      <c r="J3958" s="341"/>
      <c r="AH3958" s="221"/>
      <c r="AI3958" s="221"/>
      <c r="AJ3958" s="221"/>
      <c r="AK3958" s="221"/>
      <c r="AL3958" s="221"/>
      <c r="AM3958" s="221"/>
      <c r="AN3958" s="221"/>
      <c r="AO3958" s="221"/>
      <c r="AP3958" s="221"/>
      <c r="AQ3958" s="219"/>
      <c r="AR3958" s="219"/>
      <c r="AS3958" s="221"/>
      <c r="AT3958" s="221"/>
      <c r="AU3958" s="221"/>
      <c r="AV3958" s="221"/>
      <c r="AW3958" s="221"/>
      <c r="AX3958" s="221"/>
      <c r="AY3958" s="221"/>
      <c r="AZ3958" s="221"/>
    </row>
    <row r="3959" spans="1:52" x14ac:dyDescent="0.15">
      <c r="A3959" s="278"/>
      <c r="B3959" s="274"/>
      <c r="C3959" s="340"/>
      <c r="D3959" s="340"/>
      <c r="E3959" s="341"/>
      <c r="F3959" s="341"/>
      <c r="G3959" s="341"/>
      <c r="H3959" s="341"/>
      <c r="I3959" s="341"/>
      <c r="J3959" s="341"/>
      <c r="AH3959" s="221"/>
      <c r="AI3959" s="221"/>
      <c r="AJ3959" s="221"/>
      <c r="AK3959" s="221"/>
      <c r="AL3959" s="221"/>
      <c r="AM3959" s="221"/>
      <c r="AN3959" s="221"/>
      <c r="AO3959" s="221"/>
      <c r="AP3959" s="221"/>
      <c r="AQ3959" s="219"/>
      <c r="AR3959" s="219"/>
      <c r="AS3959" s="221"/>
      <c r="AT3959" s="221"/>
      <c r="AU3959" s="221"/>
      <c r="AV3959" s="221"/>
      <c r="AW3959" s="221"/>
      <c r="AX3959" s="221"/>
      <c r="AY3959" s="221"/>
      <c r="AZ3959" s="221"/>
    </row>
    <row r="3960" spans="1:52" x14ac:dyDescent="0.15">
      <c r="A3960" s="278"/>
      <c r="B3960" s="274"/>
      <c r="C3960" s="340"/>
      <c r="D3960" s="340"/>
      <c r="E3960" s="341"/>
      <c r="F3960" s="341"/>
      <c r="G3960" s="341"/>
      <c r="H3960" s="341"/>
      <c r="I3960" s="341"/>
      <c r="J3960" s="341"/>
      <c r="AH3960" s="221"/>
      <c r="AI3960" s="221"/>
      <c r="AJ3960" s="221"/>
      <c r="AK3960" s="221"/>
      <c r="AL3960" s="221"/>
      <c r="AM3960" s="221"/>
      <c r="AN3960" s="221"/>
      <c r="AO3960" s="221"/>
      <c r="AP3960" s="221"/>
      <c r="AQ3960" s="219"/>
      <c r="AR3960" s="219"/>
      <c r="AS3960" s="221"/>
      <c r="AT3960" s="221"/>
      <c r="AU3960" s="221"/>
      <c r="AV3960" s="221"/>
      <c r="AW3960" s="221"/>
      <c r="AX3960" s="221"/>
      <c r="AY3960" s="221"/>
      <c r="AZ3960" s="221"/>
    </row>
    <row r="3961" spans="1:52" x14ac:dyDescent="0.15">
      <c r="A3961" s="278"/>
      <c r="B3961" s="274"/>
      <c r="C3961" s="340"/>
      <c r="D3961" s="340"/>
      <c r="E3961" s="341"/>
      <c r="F3961" s="341"/>
      <c r="G3961" s="341"/>
      <c r="H3961" s="341"/>
      <c r="I3961" s="341"/>
      <c r="J3961" s="341"/>
      <c r="AH3961" s="221"/>
      <c r="AI3961" s="221"/>
      <c r="AJ3961" s="221"/>
      <c r="AK3961" s="221"/>
      <c r="AL3961" s="221"/>
      <c r="AM3961" s="221"/>
      <c r="AN3961" s="221"/>
      <c r="AO3961" s="221"/>
      <c r="AP3961" s="221"/>
      <c r="AQ3961" s="219"/>
      <c r="AR3961" s="219"/>
      <c r="AS3961" s="221"/>
      <c r="AT3961" s="221"/>
      <c r="AU3961" s="221"/>
      <c r="AV3961" s="221"/>
      <c r="AW3961" s="221"/>
      <c r="AX3961" s="221"/>
      <c r="AY3961" s="221"/>
      <c r="AZ3961" s="221"/>
    </row>
    <row r="3962" spans="1:52" x14ac:dyDescent="0.15">
      <c r="A3962" s="278"/>
      <c r="B3962" s="274"/>
      <c r="C3962" s="340"/>
      <c r="D3962" s="340"/>
      <c r="E3962" s="341"/>
      <c r="F3962" s="341"/>
      <c r="G3962" s="341"/>
      <c r="H3962" s="341"/>
      <c r="I3962" s="341"/>
      <c r="J3962" s="341"/>
      <c r="AH3962" s="221"/>
      <c r="AI3962" s="221"/>
      <c r="AJ3962" s="221"/>
      <c r="AK3962" s="221"/>
      <c r="AL3962" s="221"/>
      <c r="AM3962" s="221"/>
      <c r="AN3962" s="221"/>
      <c r="AO3962" s="221"/>
      <c r="AP3962" s="221"/>
      <c r="AQ3962" s="219"/>
      <c r="AR3962" s="219"/>
      <c r="AS3962" s="221"/>
      <c r="AT3962" s="221"/>
      <c r="AU3962" s="221"/>
      <c r="AV3962" s="221"/>
      <c r="AW3962" s="221"/>
      <c r="AX3962" s="221"/>
      <c r="AY3962" s="221"/>
      <c r="AZ3962" s="221"/>
    </row>
    <row r="3963" spans="1:52" x14ac:dyDescent="0.15">
      <c r="A3963" s="278"/>
      <c r="B3963" s="274"/>
      <c r="C3963" s="340"/>
      <c r="D3963" s="340"/>
      <c r="E3963" s="341"/>
      <c r="F3963" s="341"/>
      <c r="G3963" s="341"/>
      <c r="H3963" s="341"/>
      <c r="I3963" s="341"/>
      <c r="J3963" s="341"/>
      <c r="AH3963" s="221"/>
      <c r="AI3963" s="221"/>
      <c r="AJ3963" s="221"/>
      <c r="AK3963" s="221"/>
      <c r="AL3963" s="221"/>
      <c r="AM3963" s="221"/>
      <c r="AN3963" s="221"/>
      <c r="AO3963" s="221"/>
      <c r="AP3963" s="221"/>
      <c r="AQ3963" s="219"/>
      <c r="AR3963" s="219"/>
      <c r="AS3963" s="221"/>
      <c r="AT3963" s="221"/>
      <c r="AU3963" s="221"/>
      <c r="AV3963" s="221"/>
      <c r="AW3963" s="221"/>
      <c r="AX3963" s="221"/>
      <c r="AY3963" s="221"/>
      <c r="AZ3963" s="221"/>
    </row>
    <row r="3964" spans="1:52" x14ac:dyDescent="0.15">
      <c r="A3964" s="278"/>
      <c r="B3964" s="274"/>
      <c r="C3964" s="340"/>
      <c r="D3964" s="340"/>
      <c r="E3964" s="341"/>
      <c r="F3964" s="341"/>
      <c r="G3964" s="341"/>
      <c r="H3964" s="341"/>
      <c r="I3964" s="341"/>
      <c r="J3964" s="341"/>
      <c r="AH3964" s="221"/>
      <c r="AI3964" s="221"/>
      <c r="AJ3964" s="221"/>
      <c r="AK3964" s="221"/>
      <c r="AL3964" s="221"/>
      <c r="AM3964" s="221"/>
      <c r="AN3964" s="221"/>
      <c r="AO3964" s="221"/>
      <c r="AP3964" s="221"/>
      <c r="AQ3964" s="219"/>
      <c r="AR3964" s="219"/>
      <c r="AS3964" s="221"/>
      <c r="AT3964" s="221"/>
      <c r="AU3964" s="221"/>
      <c r="AV3964" s="221"/>
      <c r="AW3964" s="221"/>
      <c r="AX3964" s="221"/>
      <c r="AY3964" s="221"/>
      <c r="AZ3964" s="221"/>
    </row>
    <row r="3965" spans="1:52" x14ac:dyDescent="0.15">
      <c r="A3965" s="278"/>
      <c r="B3965" s="274"/>
      <c r="C3965" s="340"/>
      <c r="D3965" s="340"/>
      <c r="E3965" s="341"/>
      <c r="F3965" s="341"/>
      <c r="G3965" s="341"/>
      <c r="H3965" s="341"/>
      <c r="I3965" s="341"/>
      <c r="J3965" s="341"/>
      <c r="AH3965" s="221"/>
      <c r="AI3965" s="221"/>
      <c r="AJ3965" s="221"/>
      <c r="AK3965" s="221"/>
      <c r="AL3965" s="221"/>
      <c r="AM3965" s="221"/>
      <c r="AN3965" s="221"/>
      <c r="AO3965" s="221"/>
      <c r="AP3965" s="221"/>
      <c r="AQ3965" s="219"/>
      <c r="AR3965" s="219"/>
      <c r="AS3965" s="221"/>
      <c r="AT3965" s="221"/>
      <c r="AU3965" s="221"/>
      <c r="AV3965" s="221"/>
      <c r="AW3965" s="221"/>
      <c r="AX3965" s="221"/>
      <c r="AY3965" s="221"/>
      <c r="AZ3965" s="221"/>
    </row>
    <row r="3966" spans="1:52" x14ac:dyDescent="0.15">
      <c r="A3966" s="278"/>
      <c r="B3966" s="274"/>
      <c r="C3966" s="340"/>
      <c r="D3966" s="340"/>
      <c r="E3966" s="341"/>
      <c r="F3966" s="341"/>
      <c r="G3966" s="341"/>
      <c r="H3966" s="341"/>
      <c r="I3966" s="341"/>
      <c r="J3966" s="341"/>
      <c r="AH3966" s="221"/>
      <c r="AI3966" s="221"/>
      <c r="AJ3966" s="221"/>
      <c r="AK3966" s="221"/>
      <c r="AL3966" s="221"/>
      <c r="AM3966" s="221"/>
      <c r="AN3966" s="221"/>
      <c r="AO3966" s="221"/>
      <c r="AP3966" s="221"/>
      <c r="AQ3966" s="219"/>
      <c r="AR3966" s="219"/>
      <c r="AS3966" s="221"/>
      <c r="AT3966" s="221"/>
      <c r="AU3966" s="221"/>
      <c r="AV3966" s="221"/>
      <c r="AW3966" s="221"/>
      <c r="AX3966" s="221"/>
      <c r="AY3966" s="221"/>
      <c r="AZ3966" s="221"/>
    </row>
    <row r="3967" spans="1:52" x14ac:dyDescent="0.15">
      <c r="A3967" s="278"/>
      <c r="B3967" s="274"/>
      <c r="C3967" s="340"/>
      <c r="D3967" s="340"/>
      <c r="E3967" s="341"/>
      <c r="F3967" s="341"/>
      <c r="G3967" s="341"/>
      <c r="H3967" s="341"/>
      <c r="I3967" s="341"/>
      <c r="J3967" s="341"/>
      <c r="AH3967" s="221"/>
      <c r="AI3967" s="221"/>
      <c r="AJ3967" s="221"/>
      <c r="AK3967" s="221"/>
      <c r="AL3967" s="221"/>
      <c r="AM3967" s="221"/>
      <c r="AN3967" s="221"/>
      <c r="AO3967" s="221"/>
      <c r="AP3967" s="221"/>
      <c r="AQ3967" s="219"/>
      <c r="AR3967" s="219"/>
      <c r="AS3967" s="221"/>
      <c r="AT3967" s="221"/>
      <c r="AU3967" s="221"/>
      <c r="AV3967" s="221"/>
      <c r="AW3967" s="221"/>
      <c r="AX3967" s="221"/>
      <c r="AY3967" s="221"/>
      <c r="AZ3967" s="221"/>
    </row>
    <row r="3968" spans="1:52" x14ac:dyDescent="0.15">
      <c r="A3968" s="278"/>
      <c r="B3968" s="274"/>
      <c r="C3968" s="340"/>
      <c r="D3968" s="340"/>
      <c r="E3968" s="341"/>
      <c r="F3968" s="341"/>
      <c r="G3968" s="341"/>
      <c r="H3968" s="341"/>
      <c r="I3968" s="341"/>
      <c r="J3968" s="341"/>
      <c r="AH3968" s="221"/>
      <c r="AI3968" s="221"/>
      <c r="AJ3968" s="221"/>
      <c r="AK3968" s="221"/>
      <c r="AL3968" s="221"/>
      <c r="AM3968" s="221"/>
      <c r="AN3968" s="221"/>
      <c r="AO3968" s="221"/>
      <c r="AP3968" s="221"/>
      <c r="AQ3968" s="219"/>
      <c r="AR3968" s="219"/>
      <c r="AS3968" s="221"/>
      <c r="AT3968" s="221"/>
      <c r="AU3968" s="221"/>
      <c r="AV3968" s="221"/>
      <c r="AW3968" s="221"/>
      <c r="AX3968" s="221"/>
      <c r="AY3968" s="221"/>
      <c r="AZ3968" s="221"/>
    </row>
    <row r="3969" spans="1:52" x14ac:dyDescent="0.15">
      <c r="A3969" s="278"/>
      <c r="B3969" s="274"/>
      <c r="C3969" s="340"/>
      <c r="D3969" s="340"/>
      <c r="E3969" s="341"/>
      <c r="F3969" s="341"/>
      <c r="G3969" s="341"/>
      <c r="H3969" s="341"/>
      <c r="I3969" s="341"/>
      <c r="J3969" s="341"/>
      <c r="AH3969" s="221"/>
      <c r="AI3969" s="221"/>
      <c r="AJ3969" s="221"/>
      <c r="AK3969" s="221"/>
      <c r="AL3969" s="221"/>
      <c r="AM3969" s="221"/>
      <c r="AN3969" s="221"/>
      <c r="AO3969" s="221"/>
      <c r="AP3969" s="221"/>
      <c r="AQ3969" s="219"/>
      <c r="AR3969" s="219"/>
      <c r="AS3969" s="221"/>
      <c r="AT3969" s="221"/>
      <c r="AU3969" s="221"/>
      <c r="AV3969" s="221"/>
      <c r="AW3969" s="221"/>
      <c r="AX3969" s="221"/>
      <c r="AY3969" s="221"/>
      <c r="AZ3969" s="221"/>
    </row>
    <row r="3970" spans="1:52" x14ac:dyDescent="0.15">
      <c r="A3970" s="278"/>
      <c r="B3970" s="274"/>
      <c r="C3970" s="340"/>
      <c r="D3970" s="340"/>
      <c r="E3970" s="341"/>
      <c r="F3970" s="341"/>
      <c r="G3970" s="341"/>
      <c r="H3970" s="341"/>
      <c r="I3970" s="341"/>
      <c r="J3970" s="341"/>
      <c r="AH3970" s="221"/>
      <c r="AI3970" s="221"/>
      <c r="AJ3970" s="221"/>
      <c r="AK3970" s="221"/>
      <c r="AL3970" s="221"/>
      <c r="AM3970" s="221"/>
      <c r="AN3970" s="221"/>
      <c r="AO3970" s="221"/>
      <c r="AP3970" s="221"/>
      <c r="AQ3970" s="219"/>
      <c r="AR3970" s="219"/>
      <c r="AS3970" s="221"/>
      <c r="AT3970" s="221"/>
      <c r="AU3970" s="221"/>
      <c r="AV3970" s="221"/>
      <c r="AW3970" s="221"/>
      <c r="AX3970" s="221"/>
      <c r="AY3970" s="221"/>
      <c r="AZ3970" s="221"/>
    </row>
    <row r="3971" spans="1:52" x14ac:dyDescent="0.15">
      <c r="A3971" s="278"/>
      <c r="B3971" s="274"/>
      <c r="C3971" s="340"/>
      <c r="D3971" s="340"/>
      <c r="E3971" s="341"/>
      <c r="F3971" s="341"/>
      <c r="G3971" s="341"/>
      <c r="H3971" s="341"/>
      <c r="I3971" s="341"/>
      <c r="J3971" s="341"/>
      <c r="AH3971" s="221"/>
      <c r="AI3971" s="221"/>
      <c r="AJ3971" s="221"/>
      <c r="AK3971" s="221"/>
      <c r="AL3971" s="221"/>
      <c r="AM3971" s="221"/>
      <c r="AN3971" s="221"/>
      <c r="AO3971" s="221"/>
      <c r="AP3971" s="221"/>
      <c r="AQ3971" s="219"/>
      <c r="AR3971" s="219"/>
      <c r="AS3971" s="221"/>
      <c r="AT3971" s="221"/>
      <c r="AU3971" s="221"/>
      <c r="AV3971" s="221"/>
      <c r="AW3971" s="221"/>
      <c r="AX3971" s="221"/>
      <c r="AY3971" s="221"/>
      <c r="AZ3971" s="221"/>
    </row>
    <row r="3972" spans="1:52" x14ac:dyDescent="0.15">
      <c r="A3972" s="278"/>
      <c r="B3972" s="274"/>
      <c r="C3972" s="340"/>
      <c r="D3972" s="340"/>
      <c r="E3972" s="341"/>
      <c r="F3972" s="341"/>
      <c r="G3972" s="341"/>
      <c r="H3972" s="341"/>
      <c r="I3972" s="341"/>
      <c r="J3972" s="341"/>
      <c r="AH3972" s="221"/>
      <c r="AI3972" s="221"/>
      <c r="AJ3972" s="221"/>
      <c r="AK3972" s="221"/>
      <c r="AL3972" s="221"/>
      <c r="AM3972" s="221"/>
      <c r="AN3972" s="221"/>
      <c r="AO3972" s="221"/>
      <c r="AP3972" s="221"/>
      <c r="AQ3972" s="219"/>
      <c r="AR3972" s="219"/>
      <c r="AS3972" s="221"/>
      <c r="AT3972" s="221"/>
      <c r="AU3972" s="221"/>
      <c r="AV3972" s="221"/>
      <c r="AW3972" s="221"/>
      <c r="AX3972" s="221"/>
      <c r="AY3972" s="221"/>
      <c r="AZ3972" s="221"/>
    </row>
    <row r="3973" spans="1:52" x14ac:dyDescent="0.15">
      <c r="A3973" s="278"/>
      <c r="B3973" s="274"/>
      <c r="C3973" s="340"/>
      <c r="D3973" s="340"/>
      <c r="E3973" s="341"/>
      <c r="F3973" s="341"/>
      <c r="G3973" s="341"/>
      <c r="H3973" s="341"/>
      <c r="I3973" s="341"/>
      <c r="J3973" s="341"/>
      <c r="AH3973" s="221"/>
      <c r="AI3973" s="221"/>
      <c r="AJ3973" s="221"/>
      <c r="AK3973" s="221"/>
      <c r="AL3973" s="221"/>
      <c r="AM3973" s="221"/>
      <c r="AN3973" s="221"/>
      <c r="AO3973" s="221"/>
      <c r="AP3973" s="221"/>
      <c r="AQ3973" s="219"/>
      <c r="AR3973" s="219"/>
      <c r="AS3973" s="221"/>
      <c r="AT3973" s="221"/>
      <c r="AU3973" s="221"/>
      <c r="AV3973" s="221"/>
      <c r="AW3973" s="221"/>
      <c r="AX3973" s="221"/>
      <c r="AY3973" s="221"/>
      <c r="AZ3973" s="221"/>
    </row>
    <row r="3974" spans="1:52" x14ac:dyDescent="0.15">
      <c r="A3974" s="278"/>
      <c r="B3974" s="274"/>
      <c r="C3974" s="340"/>
      <c r="D3974" s="340"/>
      <c r="E3974" s="341"/>
      <c r="F3974" s="341"/>
      <c r="G3974" s="341"/>
      <c r="H3974" s="341"/>
      <c r="I3974" s="341"/>
      <c r="J3974" s="341"/>
      <c r="AH3974" s="221"/>
      <c r="AI3974" s="221"/>
      <c r="AJ3974" s="221"/>
      <c r="AK3974" s="221"/>
      <c r="AL3974" s="221"/>
      <c r="AM3974" s="221"/>
      <c r="AN3974" s="221"/>
      <c r="AO3974" s="221"/>
      <c r="AP3974" s="221"/>
      <c r="AQ3974" s="219"/>
      <c r="AR3974" s="219"/>
      <c r="AS3974" s="221"/>
      <c r="AT3974" s="221"/>
      <c r="AU3974" s="221"/>
      <c r="AV3974" s="221"/>
      <c r="AW3974" s="221"/>
      <c r="AX3974" s="221"/>
      <c r="AY3974" s="221"/>
      <c r="AZ3974" s="221"/>
    </row>
    <row r="3975" spans="1:52" x14ac:dyDescent="0.15">
      <c r="A3975" s="278"/>
      <c r="B3975" s="274"/>
      <c r="C3975" s="340"/>
      <c r="D3975" s="340"/>
      <c r="E3975" s="341"/>
      <c r="F3975" s="341"/>
      <c r="G3975" s="341"/>
      <c r="H3975" s="341"/>
      <c r="I3975" s="341"/>
      <c r="J3975" s="341"/>
      <c r="AH3975" s="221"/>
      <c r="AI3975" s="221"/>
      <c r="AJ3975" s="221"/>
      <c r="AK3975" s="221"/>
      <c r="AL3975" s="221"/>
      <c r="AM3975" s="221"/>
      <c r="AN3975" s="221"/>
      <c r="AO3975" s="221"/>
      <c r="AP3975" s="221"/>
      <c r="AQ3975" s="219"/>
      <c r="AR3975" s="219"/>
      <c r="AS3975" s="221"/>
      <c r="AT3975" s="221"/>
      <c r="AU3975" s="221"/>
      <c r="AV3975" s="221"/>
      <c r="AW3975" s="221"/>
      <c r="AX3975" s="221"/>
      <c r="AY3975" s="221"/>
      <c r="AZ3975" s="221"/>
    </row>
    <row r="3976" spans="1:52" x14ac:dyDescent="0.15">
      <c r="A3976" s="278"/>
      <c r="B3976" s="274"/>
      <c r="C3976" s="340"/>
      <c r="D3976" s="340"/>
      <c r="E3976" s="341"/>
      <c r="F3976" s="341"/>
      <c r="G3976" s="341"/>
      <c r="H3976" s="341"/>
      <c r="I3976" s="341"/>
      <c r="J3976" s="341"/>
      <c r="AH3976" s="221"/>
      <c r="AI3976" s="221"/>
      <c r="AJ3976" s="221"/>
      <c r="AK3976" s="221"/>
      <c r="AL3976" s="221"/>
      <c r="AM3976" s="221"/>
      <c r="AN3976" s="221"/>
      <c r="AO3976" s="221"/>
      <c r="AP3976" s="221"/>
      <c r="AQ3976" s="219"/>
      <c r="AR3976" s="219"/>
      <c r="AS3976" s="221"/>
      <c r="AT3976" s="221"/>
      <c r="AU3976" s="221"/>
      <c r="AV3976" s="221"/>
      <c r="AW3976" s="221"/>
      <c r="AX3976" s="221"/>
      <c r="AY3976" s="221"/>
      <c r="AZ3976" s="221"/>
    </row>
    <row r="3977" spans="1:52" x14ac:dyDescent="0.15">
      <c r="A3977" s="278"/>
      <c r="B3977" s="274"/>
      <c r="C3977" s="340"/>
      <c r="D3977" s="340"/>
      <c r="E3977" s="341"/>
      <c r="F3977" s="341"/>
      <c r="G3977" s="341"/>
      <c r="H3977" s="341"/>
      <c r="I3977" s="341"/>
      <c r="J3977" s="341"/>
      <c r="AH3977" s="221"/>
      <c r="AI3977" s="221"/>
      <c r="AJ3977" s="221"/>
      <c r="AK3977" s="221"/>
      <c r="AL3977" s="221"/>
      <c r="AM3977" s="221"/>
      <c r="AN3977" s="221"/>
      <c r="AO3977" s="221"/>
      <c r="AP3977" s="221"/>
      <c r="AQ3977" s="219"/>
      <c r="AR3977" s="219"/>
      <c r="AS3977" s="221"/>
      <c r="AT3977" s="221"/>
      <c r="AU3977" s="221"/>
      <c r="AV3977" s="221"/>
      <c r="AW3977" s="221"/>
      <c r="AX3977" s="221"/>
      <c r="AY3977" s="221"/>
      <c r="AZ3977" s="221"/>
    </row>
    <row r="3978" spans="1:52" x14ac:dyDescent="0.15">
      <c r="A3978" s="278"/>
      <c r="B3978" s="274"/>
      <c r="C3978" s="340"/>
      <c r="D3978" s="340"/>
      <c r="E3978" s="341"/>
      <c r="F3978" s="341"/>
      <c r="G3978" s="341"/>
      <c r="H3978" s="341"/>
      <c r="I3978" s="341"/>
      <c r="J3978" s="341"/>
      <c r="AH3978" s="221"/>
      <c r="AI3978" s="221"/>
      <c r="AJ3978" s="221"/>
      <c r="AK3978" s="221"/>
      <c r="AL3978" s="221"/>
      <c r="AM3978" s="221"/>
      <c r="AN3978" s="221"/>
      <c r="AO3978" s="221"/>
      <c r="AP3978" s="221"/>
      <c r="AQ3978" s="219"/>
      <c r="AR3978" s="219"/>
      <c r="AS3978" s="221"/>
      <c r="AT3978" s="221"/>
      <c r="AU3978" s="221"/>
      <c r="AV3978" s="221"/>
      <c r="AW3978" s="221"/>
      <c r="AX3978" s="221"/>
      <c r="AY3978" s="221"/>
      <c r="AZ3978" s="221"/>
    </row>
    <row r="3979" spans="1:52" x14ac:dyDescent="0.15">
      <c r="A3979" s="278"/>
      <c r="B3979" s="274"/>
      <c r="C3979" s="340"/>
      <c r="D3979" s="340"/>
      <c r="E3979" s="341"/>
      <c r="F3979" s="341"/>
      <c r="G3979" s="341"/>
      <c r="H3979" s="341"/>
      <c r="I3979" s="341"/>
      <c r="J3979" s="341"/>
      <c r="AH3979" s="221"/>
      <c r="AI3979" s="221"/>
      <c r="AJ3979" s="221"/>
      <c r="AK3979" s="221"/>
      <c r="AL3979" s="221"/>
      <c r="AM3979" s="221"/>
      <c r="AN3979" s="221"/>
      <c r="AO3979" s="221"/>
      <c r="AP3979" s="221"/>
      <c r="AQ3979" s="219"/>
      <c r="AR3979" s="219"/>
      <c r="AS3979" s="221"/>
      <c r="AT3979" s="221"/>
      <c r="AU3979" s="221"/>
      <c r="AV3979" s="221"/>
      <c r="AW3979" s="221"/>
      <c r="AX3979" s="221"/>
      <c r="AY3979" s="221"/>
      <c r="AZ3979" s="221"/>
    </row>
    <row r="3980" spans="1:52" x14ac:dyDescent="0.15">
      <c r="A3980" s="278"/>
      <c r="B3980" s="274"/>
      <c r="C3980" s="340"/>
      <c r="D3980" s="340"/>
      <c r="E3980" s="341"/>
      <c r="F3980" s="341"/>
      <c r="G3980" s="341"/>
      <c r="H3980" s="341"/>
      <c r="I3980" s="341"/>
      <c r="J3980" s="341"/>
      <c r="AH3980" s="221"/>
      <c r="AI3980" s="221"/>
      <c r="AJ3980" s="221"/>
      <c r="AK3980" s="221"/>
      <c r="AL3980" s="221"/>
      <c r="AM3980" s="221"/>
      <c r="AN3980" s="221"/>
      <c r="AO3980" s="221"/>
      <c r="AP3980" s="221"/>
      <c r="AQ3980" s="219"/>
      <c r="AR3980" s="219"/>
      <c r="AS3980" s="221"/>
      <c r="AT3980" s="221"/>
      <c r="AU3980" s="221"/>
      <c r="AV3980" s="221"/>
      <c r="AW3980" s="221"/>
      <c r="AX3980" s="221"/>
      <c r="AY3980" s="221"/>
      <c r="AZ3980" s="221"/>
    </row>
    <row r="3981" spans="1:52" x14ac:dyDescent="0.15">
      <c r="A3981" s="278"/>
      <c r="B3981" s="274"/>
      <c r="C3981" s="340"/>
      <c r="D3981" s="340"/>
      <c r="E3981" s="341"/>
      <c r="F3981" s="341"/>
      <c r="G3981" s="341"/>
      <c r="H3981" s="341"/>
      <c r="I3981" s="341"/>
      <c r="J3981" s="341"/>
      <c r="AH3981" s="221"/>
      <c r="AI3981" s="221"/>
      <c r="AJ3981" s="221"/>
      <c r="AK3981" s="221"/>
      <c r="AL3981" s="221"/>
      <c r="AM3981" s="221"/>
      <c r="AN3981" s="221"/>
      <c r="AO3981" s="221"/>
      <c r="AP3981" s="221"/>
      <c r="AQ3981" s="219"/>
      <c r="AR3981" s="219"/>
      <c r="AS3981" s="221"/>
      <c r="AT3981" s="221"/>
      <c r="AU3981" s="221"/>
      <c r="AV3981" s="221"/>
      <c r="AW3981" s="221"/>
      <c r="AX3981" s="221"/>
      <c r="AY3981" s="221"/>
      <c r="AZ3981" s="221"/>
    </row>
    <row r="3982" spans="1:52" x14ac:dyDescent="0.15">
      <c r="A3982" s="278"/>
      <c r="B3982" s="274"/>
      <c r="C3982" s="340"/>
      <c r="D3982" s="340"/>
      <c r="E3982" s="341"/>
      <c r="F3982" s="341"/>
      <c r="G3982" s="341"/>
      <c r="H3982" s="341"/>
      <c r="I3982" s="341"/>
      <c r="J3982" s="341"/>
      <c r="AH3982" s="221"/>
      <c r="AI3982" s="221"/>
      <c r="AJ3982" s="221"/>
      <c r="AK3982" s="221"/>
      <c r="AL3982" s="221"/>
      <c r="AM3982" s="221"/>
      <c r="AN3982" s="221"/>
      <c r="AO3982" s="221"/>
      <c r="AP3982" s="221"/>
      <c r="AQ3982" s="219"/>
      <c r="AR3982" s="219"/>
      <c r="AS3982" s="221"/>
      <c r="AT3982" s="221"/>
      <c r="AU3982" s="221"/>
      <c r="AV3982" s="221"/>
      <c r="AW3982" s="221"/>
      <c r="AX3982" s="221"/>
      <c r="AY3982" s="221"/>
      <c r="AZ3982" s="221"/>
    </row>
    <row r="3983" spans="1:52" x14ac:dyDescent="0.15">
      <c r="A3983" s="278"/>
      <c r="B3983" s="274"/>
      <c r="C3983" s="340"/>
      <c r="D3983" s="340"/>
      <c r="E3983" s="341"/>
      <c r="F3983" s="341"/>
      <c r="G3983" s="341"/>
      <c r="H3983" s="341"/>
      <c r="I3983" s="341"/>
      <c r="J3983" s="341"/>
      <c r="AH3983" s="221"/>
      <c r="AI3983" s="221"/>
      <c r="AJ3983" s="221"/>
      <c r="AK3983" s="221"/>
      <c r="AL3983" s="221"/>
      <c r="AM3983" s="221"/>
      <c r="AN3983" s="221"/>
      <c r="AO3983" s="221"/>
      <c r="AP3983" s="221"/>
      <c r="AQ3983" s="219"/>
      <c r="AR3983" s="219"/>
      <c r="AS3983" s="221"/>
      <c r="AT3983" s="221"/>
      <c r="AU3983" s="221"/>
      <c r="AV3983" s="221"/>
      <c r="AW3983" s="221"/>
      <c r="AX3983" s="221"/>
      <c r="AY3983" s="221"/>
      <c r="AZ3983" s="221"/>
    </row>
    <row r="3984" spans="1:52" x14ac:dyDescent="0.15">
      <c r="A3984" s="278"/>
      <c r="B3984" s="274"/>
      <c r="C3984" s="340"/>
      <c r="D3984" s="340"/>
      <c r="E3984" s="341"/>
      <c r="F3984" s="341"/>
      <c r="G3984" s="341"/>
      <c r="H3984" s="341"/>
      <c r="I3984" s="341"/>
      <c r="J3984" s="341"/>
      <c r="AH3984" s="221"/>
      <c r="AI3984" s="221"/>
      <c r="AJ3984" s="221"/>
      <c r="AK3984" s="221"/>
      <c r="AL3984" s="221"/>
      <c r="AM3984" s="221"/>
      <c r="AN3984" s="221"/>
      <c r="AO3984" s="221"/>
      <c r="AP3984" s="221"/>
      <c r="AQ3984" s="219"/>
      <c r="AR3984" s="219"/>
      <c r="AS3984" s="221"/>
      <c r="AT3984" s="221"/>
      <c r="AU3984" s="221"/>
      <c r="AV3984" s="221"/>
      <c r="AW3984" s="221"/>
      <c r="AX3984" s="221"/>
      <c r="AY3984" s="221"/>
      <c r="AZ3984" s="221"/>
    </row>
    <row r="3985" spans="1:52" x14ac:dyDescent="0.15">
      <c r="A3985" s="278"/>
      <c r="B3985" s="274"/>
      <c r="C3985" s="340"/>
      <c r="D3985" s="340"/>
      <c r="E3985" s="341"/>
      <c r="F3985" s="341"/>
      <c r="G3985" s="341"/>
      <c r="H3985" s="341"/>
      <c r="I3985" s="341"/>
      <c r="J3985" s="341"/>
      <c r="AH3985" s="221"/>
      <c r="AI3985" s="221"/>
      <c r="AJ3985" s="221"/>
      <c r="AK3985" s="221"/>
      <c r="AL3985" s="221"/>
      <c r="AM3985" s="221"/>
      <c r="AN3985" s="221"/>
      <c r="AO3985" s="221"/>
      <c r="AP3985" s="221"/>
      <c r="AQ3985" s="219"/>
      <c r="AR3985" s="219"/>
      <c r="AS3985" s="221"/>
      <c r="AT3985" s="221"/>
      <c r="AU3985" s="221"/>
      <c r="AV3985" s="221"/>
      <c r="AW3985" s="221"/>
      <c r="AX3985" s="221"/>
      <c r="AY3985" s="221"/>
      <c r="AZ3985" s="221"/>
    </row>
    <row r="3986" spans="1:52" x14ac:dyDescent="0.15">
      <c r="A3986" s="278"/>
      <c r="B3986" s="274"/>
      <c r="C3986" s="340"/>
      <c r="D3986" s="340"/>
      <c r="E3986" s="341"/>
      <c r="F3986" s="341"/>
      <c r="G3986" s="341"/>
      <c r="H3986" s="341"/>
      <c r="I3986" s="341"/>
      <c r="J3986" s="341"/>
      <c r="AH3986" s="221"/>
      <c r="AI3986" s="221"/>
      <c r="AJ3986" s="221"/>
      <c r="AK3986" s="221"/>
      <c r="AL3986" s="221"/>
      <c r="AM3986" s="221"/>
      <c r="AN3986" s="221"/>
      <c r="AO3986" s="221"/>
      <c r="AP3986" s="221"/>
      <c r="AQ3986" s="219"/>
      <c r="AR3986" s="219"/>
      <c r="AS3986" s="221"/>
      <c r="AT3986" s="221"/>
      <c r="AU3986" s="221"/>
      <c r="AV3986" s="221"/>
      <c r="AW3986" s="221"/>
      <c r="AX3986" s="221"/>
      <c r="AY3986" s="221"/>
      <c r="AZ3986" s="221"/>
    </row>
    <row r="3987" spans="1:52" x14ac:dyDescent="0.15">
      <c r="A3987" s="278"/>
      <c r="B3987" s="274"/>
      <c r="C3987" s="340"/>
      <c r="D3987" s="340"/>
      <c r="E3987" s="341"/>
      <c r="F3987" s="341"/>
      <c r="G3987" s="341"/>
      <c r="H3987" s="341"/>
      <c r="I3987" s="341"/>
      <c r="J3987" s="341"/>
      <c r="AH3987" s="221"/>
      <c r="AI3987" s="221"/>
      <c r="AJ3987" s="221"/>
      <c r="AK3987" s="221"/>
      <c r="AL3987" s="221"/>
      <c r="AM3987" s="221"/>
      <c r="AN3987" s="221"/>
      <c r="AO3987" s="221"/>
      <c r="AP3987" s="221"/>
      <c r="AQ3987" s="219"/>
      <c r="AR3987" s="219"/>
      <c r="AS3987" s="221"/>
      <c r="AT3987" s="221"/>
      <c r="AU3987" s="221"/>
      <c r="AV3987" s="221"/>
      <c r="AW3987" s="221"/>
      <c r="AX3987" s="221"/>
      <c r="AY3987" s="221"/>
      <c r="AZ3987" s="221"/>
    </row>
    <row r="3988" spans="1:52" x14ac:dyDescent="0.15">
      <c r="A3988" s="278"/>
      <c r="B3988" s="274"/>
      <c r="C3988" s="340"/>
      <c r="D3988" s="340"/>
      <c r="E3988" s="341"/>
      <c r="F3988" s="341"/>
      <c r="G3988" s="341"/>
      <c r="H3988" s="341"/>
      <c r="I3988" s="341"/>
      <c r="J3988" s="341"/>
      <c r="AH3988" s="221"/>
      <c r="AI3988" s="221"/>
      <c r="AJ3988" s="221"/>
      <c r="AK3988" s="221"/>
      <c r="AL3988" s="221"/>
      <c r="AM3988" s="221"/>
      <c r="AN3988" s="221"/>
      <c r="AO3988" s="221"/>
      <c r="AP3988" s="221"/>
      <c r="AQ3988" s="219"/>
      <c r="AR3988" s="219"/>
      <c r="AS3988" s="221"/>
      <c r="AT3988" s="221"/>
      <c r="AU3988" s="221"/>
      <c r="AV3988" s="221"/>
      <c r="AW3988" s="221"/>
      <c r="AX3988" s="221"/>
      <c r="AY3988" s="221"/>
      <c r="AZ3988" s="221"/>
    </row>
    <row r="3989" spans="1:52" x14ac:dyDescent="0.15">
      <c r="A3989" s="278"/>
      <c r="B3989" s="274"/>
      <c r="C3989" s="340"/>
      <c r="D3989" s="340"/>
      <c r="E3989" s="341"/>
      <c r="F3989" s="341"/>
      <c r="G3989" s="341"/>
      <c r="H3989" s="341"/>
      <c r="I3989" s="341"/>
      <c r="J3989" s="341"/>
      <c r="AH3989" s="221"/>
      <c r="AI3989" s="221"/>
      <c r="AJ3989" s="221"/>
      <c r="AK3989" s="221"/>
      <c r="AL3989" s="221"/>
      <c r="AM3989" s="221"/>
      <c r="AN3989" s="221"/>
      <c r="AO3989" s="221"/>
      <c r="AP3989" s="221"/>
      <c r="AQ3989" s="219"/>
      <c r="AR3989" s="219"/>
      <c r="AS3989" s="221"/>
      <c r="AT3989" s="221"/>
      <c r="AU3989" s="221"/>
      <c r="AV3989" s="221"/>
      <c r="AW3989" s="221"/>
      <c r="AX3989" s="221"/>
      <c r="AY3989" s="221"/>
      <c r="AZ3989" s="221"/>
    </row>
    <row r="3990" spans="1:52" x14ac:dyDescent="0.15">
      <c r="A3990" s="278"/>
      <c r="B3990" s="274"/>
      <c r="C3990" s="340"/>
      <c r="D3990" s="340"/>
      <c r="E3990" s="341"/>
      <c r="F3990" s="341"/>
      <c r="G3990" s="341"/>
      <c r="H3990" s="341"/>
      <c r="I3990" s="341"/>
      <c r="J3990" s="341"/>
      <c r="AH3990" s="221"/>
      <c r="AI3990" s="221"/>
      <c r="AJ3990" s="221"/>
      <c r="AK3990" s="221"/>
      <c r="AL3990" s="221"/>
      <c r="AM3990" s="221"/>
      <c r="AN3990" s="221"/>
      <c r="AO3990" s="221"/>
      <c r="AP3990" s="221"/>
      <c r="AQ3990" s="219"/>
      <c r="AR3990" s="219"/>
      <c r="AS3990" s="221"/>
      <c r="AT3990" s="221"/>
      <c r="AU3990" s="221"/>
      <c r="AV3990" s="221"/>
      <c r="AW3990" s="221"/>
      <c r="AX3990" s="221"/>
      <c r="AY3990" s="221"/>
      <c r="AZ3990" s="221"/>
    </row>
    <row r="3991" spans="1:52" x14ac:dyDescent="0.15">
      <c r="A3991" s="278"/>
      <c r="B3991" s="274"/>
      <c r="C3991" s="340"/>
      <c r="D3991" s="340"/>
      <c r="E3991" s="341"/>
      <c r="F3991" s="341"/>
      <c r="G3991" s="341"/>
      <c r="H3991" s="341"/>
      <c r="I3991" s="341"/>
      <c r="J3991" s="341"/>
      <c r="AH3991" s="221"/>
      <c r="AI3991" s="221"/>
      <c r="AJ3991" s="221"/>
      <c r="AK3991" s="221"/>
      <c r="AL3991" s="221"/>
      <c r="AM3991" s="221"/>
      <c r="AN3991" s="221"/>
      <c r="AO3991" s="221"/>
      <c r="AP3991" s="221"/>
      <c r="AQ3991" s="219"/>
      <c r="AR3991" s="219"/>
      <c r="AS3991" s="221"/>
      <c r="AT3991" s="221"/>
      <c r="AU3991" s="221"/>
      <c r="AV3991" s="221"/>
      <c r="AW3991" s="221"/>
      <c r="AX3991" s="221"/>
      <c r="AY3991" s="221"/>
      <c r="AZ3991" s="221"/>
    </row>
    <row r="3992" spans="1:52" x14ac:dyDescent="0.15">
      <c r="A3992" s="278"/>
      <c r="B3992" s="274"/>
      <c r="C3992" s="340"/>
      <c r="D3992" s="340"/>
      <c r="E3992" s="341"/>
      <c r="F3992" s="341"/>
      <c r="G3992" s="341"/>
      <c r="H3992" s="341"/>
      <c r="I3992" s="341"/>
      <c r="J3992" s="341"/>
      <c r="AH3992" s="221"/>
      <c r="AI3992" s="221"/>
      <c r="AJ3992" s="221"/>
      <c r="AK3992" s="221"/>
      <c r="AL3992" s="221"/>
      <c r="AM3992" s="221"/>
      <c r="AN3992" s="221"/>
      <c r="AO3992" s="221"/>
      <c r="AP3992" s="221"/>
      <c r="AQ3992" s="219"/>
      <c r="AR3992" s="219"/>
      <c r="AS3992" s="221"/>
      <c r="AT3992" s="221"/>
      <c r="AU3992" s="221"/>
      <c r="AV3992" s="221"/>
      <c r="AW3992" s="221"/>
      <c r="AX3992" s="221"/>
      <c r="AY3992" s="221"/>
      <c r="AZ3992" s="221"/>
    </row>
    <row r="3993" spans="1:52" x14ac:dyDescent="0.15">
      <c r="A3993" s="278"/>
      <c r="B3993" s="274"/>
      <c r="C3993" s="340"/>
      <c r="D3993" s="340"/>
      <c r="E3993" s="341"/>
      <c r="F3993" s="341"/>
      <c r="G3993" s="341"/>
      <c r="H3993" s="341"/>
      <c r="I3993" s="341"/>
      <c r="J3993" s="341"/>
      <c r="AH3993" s="221"/>
      <c r="AI3993" s="221"/>
      <c r="AJ3993" s="221"/>
      <c r="AK3993" s="221"/>
      <c r="AL3993" s="221"/>
      <c r="AM3993" s="221"/>
      <c r="AN3993" s="221"/>
      <c r="AO3993" s="221"/>
      <c r="AP3993" s="221"/>
      <c r="AQ3993" s="219"/>
      <c r="AR3993" s="219"/>
      <c r="AS3993" s="221"/>
      <c r="AT3993" s="221"/>
      <c r="AU3993" s="221"/>
      <c r="AV3993" s="221"/>
      <c r="AW3993" s="221"/>
      <c r="AX3993" s="221"/>
      <c r="AY3993" s="221"/>
      <c r="AZ3993" s="221"/>
    </row>
    <row r="3994" spans="1:52" x14ac:dyDescent="0.15">
      <c r="A3994" s="278"/>
      <c r="B3994" s="274"/>
      <c r="C3994" s="340"/>
      <c r="D3994" s="340"/>
      <c r="E3994" s="341"/>
      <c r="F3994" s="341"/>
      <c r="G3994" s="341"/>
      <c r="H3994" s="341"/>
      <c r="I3994" s="341"/>
      <c r="J3994" s="341"/>
      <c r="AH3994" s="221"/>
      <c r="AI3994" s="221"/>
      <c r="AJ3994" s="221"/>
      <c r="AK3994" s="221"/>
      <c r="AL3994" s="221"/>
      <c r="AM3994" s="221"/>
      <c r="AN3994" s="221"/>
      <c r="AO3994" s="221"/>
      <c r="AP3994" s="221"/>
      <c r="AQ3994" s="219"/>
      <c r="AR3994" s="219"/>
      <c r="AS3994" s="221"/>
      <c r="AT3994" s="221"/>
      <c r="AU3994" s="221"/>
      <c r="AV3994" s="221"/>
      <c r="AW3994" s="221"/>
      <c r="AX3994" s="221"/>
      <c r="AY3994" s="221"/>
      <c r="AZ3994" s="221"/>
    </row>
    <row r="3995" spans="1:52" x14ac:dyDescent="0.15">
      <c r="A3995" s="278"/>
      <c r="B3995" s="274"/>
      <c r="C3995" s="340"/>
      <c r="D3995" s="340"/>
      <c r="E3995" s="341"/>
      <c r="F3995" s="341"/>
      <c r="G3995" s="341"/>
      <c r="H3995" s="341"/>
      <c r="I3995" s="341"/>
      <c r="J3995" s="341"/>
      <c r="AH3995" s="221"/>
      <c r="AI3995" s="221"/>
      <c r="AJ3995" s="221"/>
      <c r="AK3995" s="221"/>
      <c r="AL3995" s="221"/>
      <c r="AM3995" s="221"/>
      <c r="AN3995" s="221"/>
      <c r="AO3995" s="221"/>
      <c r="AP3995" s="221"/>
      <c r="AQ3995" s="219"/>
      <c r="AR3995" s="219"/>
      <c r="AS3995" s="221"/>
      <c r="AT3995" s="221"/>
      <c r="AU3995" s="221"/>
      <c r="AV3995" s="221"/>
      <c r="AW3995" s="221"/>
      <c r="AX3995" s="221"/>
      <c r="AY3995" s="221"/>
      <c r="AZ3995" s="221"/>
    </row>
    <row r="3996" spans="1:52" x14ac:dyDescent="0.15">
      <c r="A3996" s="278"/>
      <c r="B3996" s="274"/>
      <c r="C3996" s="340"/>
      <c r="D3996" s="340"/>
      <c r="E3996" s="341"/>
      <c r="F3996" s="341"/>
      <c r="G3996" s="341"/>
      <c r="H3996" s="341"/>
      <c r="I3996" s="341"/>
      <c r="J3996" s="341"/>
      <c r="AH3996" s="221"/>
      <c r="AI3996" s="221"/>
      <c r="AJ3996" s="221"/>
      <c r="AK3996" s="221"/>
      <c r="AL3996" s="221"/>
      <c r="AM3996" s="221"/>
      <c r="AN3996" s="221"/>
      <c r="AO3996" s="221"/>
      <c r="AP3996" s="221"/>
      <c r="AQ3996" s="219"/>
      <c r="AR3996" s="219"/>
      <c r="AS3996" s="221"/>
      <c r="AT3996" s="221"/>
      <c r="AU3996" s="221"/>
      <c r="AV3996" s="221"/>
      <c r="AW3996" s="221"/>
      <c r="AX3996" s="221"/>
      <c r="AY3996" s="221"/>
      <c r="AZ3996" s="221"/>
    </row>
    <row r="3997" spans="1:52" x14ac:dyDescent="0.15">
      <c r="A3997" s="278"/>
      <c r="B3997" s="274"/>
      <c r="C3997" s="340"/>
      <c r="D3997" s="340"/>
      <c r="E3997" s="341"/>
      <c r="F3997" s="341"/>
      <c r="G3997" s="341"/>
      <c r="H3997" s="341"/>
      <c r="I3997" s="341"/>
      <c r="J3997" s="341"/>
      <c r="AH3997" s="221"/>
      <c r="AI3997" s="221"/>
      <c r="AJ3997" s="221"/>
      <c r="AK3997" s="221"/>
      <c r="AL3997" s="221"/>
      <c r="AM3997" s="221"/>
      <c r="AN3997" s="221"/>
      <c r="AO3997" s="221"/>
      <c r="AP3997" s="221"/>
      <c r="AQ3997" s="219"/>
      <c r="AR3997" s="219"/>
      <c r="AS3997" s="221"/>
      <c r="AT3997" s="221"/>
      <c r="AU3997" s="221"/>
      <c r="AV3997" s="221"/>
      <c r="AW3997" s="221"/>
      <c r="AX3997" s="221"/>
      <c r="AY3997" s="221"/>
      <c r="AZ3997" s="221"/>
    </row>
    <row r="3998" spans="1:52" x14ac:dyDescent="0.15">
      <c r="A3998" s="278"/>
      <c r="B3998" s="274"/>
      <c r="C3998" s="340"/>
      <c r="D3998" s="340"/>
      <c r="E3998" s="341"/>
      <c r="F3998" s="341"/>
      <c r="G3998" s="341"/>
      <c r="H3998" s="341"/>
      <c r="I3998" s="341"/>
      <c r="J3998" s="341"/>
      <c r="AH3998" s="221"/>
      <c r="AI3998" s="221"/>
      <c r="AJ3998" s="221"/>
      <c r="AK3998" s="221"/>
      <c r="AL3998" s="221"/>
      <c r="AM3998" s="221"/>
      <c r="AN3998" s="221"/>
      <c r="AO3998" s="221"/>
      <c r="AP3998" s="221"/>
      <c r="AQ3998" s="219"/>
      <c r="AR3998" s="219"/>
      <c r="AS3998" s="221"/>
      <c r="AT3998" s="221"/>
      <c r="AU3998" s="221"/>
      <c r="AV3998" s="221"/>
      <c r="AW3998" s="221"/>
      <c r="AX3998" s="221"/>
      <c r="AY3998" s="221"/>
      <c r="AZ3998" s="221"/>
    </row>
    <row r="3999" spans="1:52" x14ac:dyDescent="0.15">
      <c r="A3999" s="278"/>
      <c r="B3999" s="274"/>
      <c r="C3999" s="340"/>
      <c r="D3999" s="340"/>
      <c r="E3999" s="341"/>
      <c r="F3999" s="341"/>
      <c r="G3999" s="341"/>
      <c r="H3999" s="341"/>
      <c r="I3999" s="341"/>
      <c r="J3999" s="341"/>
      <c r="AH3999" s="221"/>
      <c r="AI3999" s="221"/>
      <c r="AJ3999" s="221"/>
      <c r="AK3999" s="221"/>
      <c r="AL3999" s="221"/>
      <c r="AM3999" s="221"/>
      <c r="AN3999" s="221"/>
      <c r="AO3999" s="221"/>
      <c r="AP3999" s="221"/>
      <c r="AQ3999" s="219"/>
      <c r="AR3999" s="219"/>
      <c r="AS3999" s="221"/>
      <c r="AT3999" s="221"/>
      <c r="AU3999" s="221"/>
      <c r="AV3999" s="221"/>
      <c r="AW3999" s="221"/>
      <c r="AX3999" s="221"/>
      <c r="AY3999" s="221"/>
      <c r="AZ3999" s="221"/>
    </row>
    <row r="4000" spans="1:52" x14ac:dyDescent="0.15">
      <c r="A4000" s="278"/>
      <c r="B4000" s="274"/>
      <c r="C4000" s="340"/>
      <c r="D4000" s="340"/>
      <c r="E4000" s="341"/>
      <c r="F4000" s="341"/>
      <c r="G4000" s="341"/>
      <c r="H4000" s="341"/>
      <c r="I4000" s="341"/>
      <c r="J4000" s="341"/>
      <c r="AH4000" s="221"/>
      <c r="AI4000" s="221"/>
      <c r="AJ4000" s="221"/>
      <c r="AK4000" s="221"/>
      <c r="AL4000" s="221"/>
      <c r="AM4000" s="221"/>
      <c r="AN4000" s="221"/>
      <c r="AO4000" s="221"/>
      <c r="AP4000" s="221"/>
      <c r="AQ4000" s="219"/>
      <c r="AR4000" s="219"/>
      <c r="AS4000" s="221"/>
      <c r="AT4000" s="221"/>
      <c r="AU4000" s="221"/>
      <c r="AV4000" s="221"/>
      <c r="AW4000" s="221"/>
      <c r="AX4000" s="221"/>
      <c r="AY4000" s="221"/>
      <c r="AZ4000" s="221"/>
    </row>
    <row r="4001" spans="1:52" x14ac:dyDescent="0.15">
      <c r="A4001" s="278"/>
      <c r="B4001" s="274"/>
      <c r="C4001" s="340"/>
      <c r="D4001" s="340"/>
      <c r="E4001" s="341"/>
      <c r="F4001" s="341"/>
      <c r="G4001" s="341"/>
      <c r="H4001" s="341"/>
      <c r="I4001" s="341"/>
      <c r="J4001" s="341"/>
      <c r="AH4001" s="221"/>
      <c r="AI4001" s="221"/>
      <c r="AJ4001" s="221"/>
      <c r="AK4001" s="221"/>
      <c r="AL4001" s="221"/>
      <c r="AM4001" s="221"/>
      <c r="AN4001" s="221"/>
      <c r="AO4001" s="221"/>
      <c r="AP4001" s="221"/>
      <c r="AQ4001" s="219"/>
      <c r="AR4001" s="219"/>
      <c r="AS4001" s="221"/>
      <c r="AT4001" s="221"/>
      <c r="AU4001" s="221"/>
      <c r="AV4001" s="221"/>
      <c r="AW4001" s="221"/>
      <c r="AX4001" s="221"/>
      <c r="AY4001" s="221"/>
      <c r="AZ4001" s="221"/>
    </row>
    <row r="4002" spans="1:52" x14ac:dyDescent="0.15">
      <c r="A4002" s="278"/>
      <c r="B4002" s="274"/>
      <c r="C4002" s="340"/>
      <c r="D4002" s="340"/>
      <c r="E4002" s="341"/>
      <c r="F4002" s="341"/>
      <c r="G4002" s="341"/>
      <c r="H4002" s="341"/>
      <c r="I4002" s="341"/>
      <c r="J4002" s="341"/>
      <c r="AH4002" s="221"/>
      <c r="AI4002" s="221"/>
      <c r="AJ4002" s="221"/>
      <c r="AK4002" s="221"/>
      <c r="AL4002" s="221"/>
      <c r="AM4002" s="221"/>
      <c r="AN4002" s="221"/>
      <c r="AO4002" s="221"/>
      <c r="AP4002" s="221"/>
      <c r="AQ4002" s="219"/>
      <c r="AR4002" s="219"/>
      <c r="AS4002" s="221"/>
      <c r="AT4002" s="221"/>
      <c r="AU4002" s="221"/>
      <c r="AV4002" s="221"/>
      <c r="AW4002" s="221"/>
      <c r="AX4002" s="221"/>
      <c r="AY4002" s="221"/>
      <c r="AZ4002" s="221"/>
    </row>
    <row r="4003" spans="1:52" x14ac:dyDescent="0.15">
      <c r="A4003" s="278"/>
      <c r="B4003" s="274"/>
      <c r="C4003" s="340"/>
      <c r="D4003" s="340"/>
      <c r="E4003" s="341"/>
      <c r="F4003" s="341"/>
      <c r="G4003" s="341"/>
      <c r="H4003" s="341"/>
      <c r="I4003" s="341"/>
      <c r="J4003" s="341"/>
      <c r="AH4003" s="221"/>
      <c r="AI4003" s="221"/>
      <c r="AJ4003" s="221"/>
      <c r="AK4003" s="221"/>
      <c r="AL4003" s="221"/>
      <c r="AM4003" s="221"/>
      <c r="AN4003" s="221"/>
      <c r="AO4003" s="221"/>
      <c r="AP4003" s="221"/>
      <c r="AQ4003" s="219"/>
      <c r="AR4003" s="219"/>
      <c r="AS4003" s="221"/>
      <c r="AT4003" s="221"/>
      <c r="AU4003" s="221"/>
      <c r="AV4003" s="221"/>
      <c r="AW4003" s="221"/>
      <c r="AX4003" s="221"/>
      <c r="AY4003" s="221"/>
      <c r="AZ4003" s="221"/>
    </row>
    <row r="4004" spans="1:52" x14ac:dyDescent="0.15">
      <c r="A4004" s="278"/>
      <c r="B4004" s="274"/>
      <c r="C4004" s="340"/>
      <c r="D4004" s="340"/>
      <c r="E4004" s="341"/>
      <c r="F4004" s="341"/>
      <c r="G4004" s="341"/>
      <c r="H4004" s="341"/>
      <c r="I4004" s="341"/>
      <c r="J4004" s="341"/>
      <c r="AH4004" s="221"/>
      <c r="AI4004" s="221"/>
      <c r="AJ4004" s="221"/>
      <c r="AK4004" s="221"/>
      <c r="AL4004" s="221"/>
      <c r="AM4004" s="221"/>
      <c r="AN4004" s="221"/>
      <c r="AO4004" s="221"/>
      <c r="AP4004" s="221"/>
      <c r="AQ4004" s="219"/>
      <c r="AR4004" s="219"/>
      <c r="AS4004" s="221"/>
      <c r="AT4004" s="221"/>
      <c r="AU4004" s="221"/>
      <c r="AV4004" s="221"/>
      <c r="AW4004" s="221"/>
      <c r="AX4004" s="221"/>
      <c r="AY4004" s="221"/>
      <c r="AZ4004" s="221"/>
    </row>
    <row r="4005" spans="1:52" x14ac:dyDescent="0.15">
      <c r="A4005" s="278"/>
      <c r="B4005" s="274"/>
      <c r="C4005" s="340"/>
      <c r="D4005" s="340"/>
      <c r="E4005" s="341"/>
      <c r="F4005" s="341"/>
      <c r="G4005" s="341"/>
      <c r="H4005" s="341"/>
      <c r="I4005" s="341"/>
      <c r="J4005" s="341"/>
      <c r="AH4005" s="221"/>
      <c r="AI4005" s="221"/>
      <c r="AJ4005" s="221"/>
      <c r="AK4005" s="221"/>
      <c r="AL4005" s="221"/>
      <c r="AM4005" s="221"/>
      <c r="AN4005" s="221"/>
      <c r="AO4005" s="221"/>
      <c r="AP4005" s="221"/>
      <c r="AQ4005" s="219"/>
      <c r="AR4005" s="219"/>
      <c r="AS4005" s="221"/>
      <c r="AT4005" s="221"/>
      <c r="AU4005" s="221"/>
      <c r="AV4005" s="221"/>
      <c r="AW4005" s="221"/>
      <c r="AX4005" s="221"/>
      <c r="AY4005" s="221"/>
      <c r="AZ4005" s="221"/>
    </row>
    <row r="4006" spans="1:52" x14ac:dyDescent="0.15">
      <c r="A4006" s="278"/>
      <c r="B4006" s="274"/>
      <c r="C4006" s="340"/>
      <c r="D4006" s="340"/>
      <c r="E4006" s="341"/>
      <c r="F4006" s="341"/>
      <c r="G4006" s="341"/>
      <c r="H4006" s="341"/>
      <c r="I4006" s="341"/>
      <c r="J4006" s="341"/>
      <c r="AH4006" s="221"/>
      <c r="AI4006" s="221"/>
      <c r="AJ4006" s="221"/>
      <c r="AK4006" s="221"/>
      <c r="AL4006" s="221"/>
      <c r="AM4006" s="221"/>
      <c r="AN4006" s="221"/>
      <c r="AO4006" s="221"/>
      <c r="AP4006" s="221"/>
      <c r="AQ4006" s="219"/>
      <c r="AR4006" s="219"/>
      <c r="AS4006" s="221"/>
      <c r="AT4006" s="221"/>
      <c r="AU4006" s="221"/>
      <c r="AV4006" s="221"/>
      <c r="AW4006" s="221"/>
      <c r="AX4006" s="221"/>
      <c r="AY4006" s="221"/>
      <c r="AZ4006" s="221"/>
    </row>
    <row r="4007" spans="1:52" x14ac:dyDescent="0.15">
      <c r="A4007" s="278"/>
      <c r="B4007" s="274"/>
      <c r="C4007" s="340"/>
      <c r="D4007" s="340"/>
      <c r="E4007" s="341"/>
      <c r="F4007" s="341"/>
      <c r="G4007" s="341"/>
      <c r="H4007" s="341"/>
      <c r="I4007" s="341"/>
      <c r="J4007" s="341"/>
      <c r="AH4007" s="221"/>
      <c r="AI4007" s="221"/>
      <c r="AJ4007" s="221"/>
      <c r="AK4007" s="221"/>
      <c r="AL4007" s="221"/>
      <c r="AM4007" s="221"/>
      <c r="AN4007" s="221"/>
      <c r="AO4007" s="221"/>
      <c r="AP4007" s="221"/>
      <c r="AQ4007" s="219"/>
      <c r="AR4007" s="219"/>
      <c r="AS4007" s="221"/>
      <c r="AT4007" s="221"/>
      <c r="AU4007" s="221"/>
      <c r="AV4007" s="221"/>
      <c r="AW4007" s="221"/>
      <c r="AX4007" s="221"/>
      <c r="AY4007" s="221"/>
      <c r="AZ4007" s="221"/>
    </row>
    <row r="4008" spans="1:52" x14ac:dyDescent="0.15">
      <c r="A4008" s="278"/>
      <c r="B4008" s="274"/>
      <c r="C4008" s="340"/>
      <c r="D4008" s="340"/>
      <c r="E4008" s="341"/>
      <c r="F4008" s="341"/>
      <c r="G4008" s="341"/>
      <c r="H4008" s="341"/>
      <c r="I4008" s="341"/>
      <c r="J4008" s="341"/>
      <c r="AH4008" s="221"/>
      <c r="AI4008" s="221"/>
      <c r="AJ4008" s="221"/>
      <c r="AK4008" s="221"/>
      <c r="AL4008" s="221"/>
      <c r="AM4008" s="221"/>
      <c r="AN4008" s="221"/>
      <c r="AO4008" s="221"/>
      <c r="AP4008" s="221"/>
      <c r="AQ4008" s="219"/>
      <c r="AR4008" s="219"/>
      <c r="AS4008" s="221"/>
      <c r="AT4008" s="221"/>
      <c r="AU4008" s="221"/>
      <c r="AV4008" s="221"/>
      <c r="AW4008" s="221"/>
      <c r="AX4008" s="221"/>
      <c r="AY4008" s="221"/>
      <c r="AZ4008" s="221"/>
    </row>
    <row r="4009" spans="1:52" x14ac:dyDescent="0.15">
      <c r="A4009" s="278"/>
      <c r="B4009" s="274"/>
      <c r="C4009" s="340"/>
      <c r="D4009" s="340"/>
      <c r="E4009" s="341"/>
      <c r="F4009" s="341"/>
      <c r="G4009" s="341"/>
      <c r="H4009" s="341"/>
      <c r="I4009" s="341"/>
      <c r="J4009" s="341"/>
      <c r="AH4009" s="221"/>
      <c r="AI4009" s="221"/>
      <c r="AJ4009" s="221"/>
      <c r="AK4009" s="221"/>
      <c r="AL4009" s="221"/>
      <c r="AM4009" s="221"/>
      <c r="AN4009" s="221"/>
      <c r="AO4009" s="221"/>
      <c r="AP4009" s="221"/>
      <c r="AQ4009" s="219"/>
      <c r="AR4009" s="219"/>
      <c r="AS4009" s="221"/>
      <c r="AT4009" s="221"/>
      <c r="AU4009" s="221"/>
      <c r="AV4009" s="221"/>
      <c r="AW4009" s="221"/>
      <c r="AX4009" s="221"/>
      <c r="AY4009" s="221"/>
      <c r="AZ4009" s="221"/>
    </row>
    <row r="4010" spans="1:52" x14ac:dyDescent="0.15">
      <c r="A4010" s="278"/>
      <c r="B4010" s="274"/>
      <c r="C4010" s="340"/>
      <c r="D4010" s="340"/>
      <c r="E4010" s="341"/>
      <c r="F4010" s="341"/>
      <c r="G4010" s="341"/>
      <c r="H4010" s="341"/>
      <c r="I4010" s="341"/>
      <c r="J4010" s="341"/>
      <c r="AH4010" s="221"/>
      <c r="AI4010" s="221"/>
      <c r="AJ4010" s="221"/>
      <c r="AK4010" s="221"/>
      <c r="AL4010" s="221"/>
      <c r="AM4010" s="221"/>
      <c r="AN4010" s="221"/>
      <c r="AO4010" s="221"/>
      <c r="AP4010" s="221"/>
      <c r="AQ4010" s="219"/>
      <c r="AR4010" s="219"/>
      <c r="AS4010" s="221"/>
      <c r="AT4010" s="221"/>
      <c r="AU4010" s="221"/>
      <c r="AV4010" s="221"/>
      <c r="AW4010" s="221"/>
      <c r="AX4010" s="221"/>
      <c r="AY4010" s="221"/>
      <c r="AZ4010" s="221"/>
    </row>
    <row r="4011" spans="1:52" x14ac:dyDescent="0.15">
      <c r="A4011" s="278"/>
      <c r="B4011" s="274"/>
      <c r="C4011" s="340"/>
      <c r="D4011" s="340"/>
      <c r="E4011" s="341"/>
      <c r="F4011" s="341"/>
      <c r="G4011" s="341"/>
      <c r="H4011" s="341"/>
      <c r="I4011" s="341"/>
      <c r="J4011" s="341"/>
      <c r="AH4011" s="221"/>
      <c r="AI4011" s="221"/>
      <c r="AJ4011" s="221"/>
      <c r="AK4011" s="221"/>
      <c r="AL4011" s="221"/>
      <c r="AM4011" s="221"/>
      <c r="AN4011" s="221"/>
      <c r="AO4011" s="221"/>
      <c r="AP4011" s="221"/>
      <c r="AQ4011" s="219"/>
      <c r="AR4011" s="219"/>
      <c r="AS4011" s="221"/>
      <c r="AT4011" s="221"/>
      <c r="AU4011" s="221"/>
      <c r="AV4011" s="221"/>
      <c r="AW4011" s="221"/>
      <c r="AX4011" s="221"/>
      <c r="AY4011" s="221"/>
      <c r="AZ4011" s="221"/>
    </row>
    <row r="4012" spans="1:52" x14ac:dyDescent="0.15">
      <c r="A4012" s="278"/>
      <c r="B4012" s="274"/>
      <c r="C4012" s="340"/>
      <c r="D4012" s="340"/>
      <c r="E4012" s="341"/>
      <c r="F4012" s="341"/>
      <c r="G4012" s="341"/>
      <c r="H4012" s="341"/>
      <c r="I4012" s="341"/>
      <c r="J4012" s="341"/>
      <c r="AH4012" s="221"/>
      <c r="AI4012" s="221"/>
      <c r="AJ4012" s="221"/>
      <c r="AK4012" s="221"/>
      <c r="AL4012" s="221"/>
      <c r="AM4012" s="221"/>
      <c r="AN4012" s="221"/>
      <c r="AO4012" s="221"/>
      <c r="AP4012" s="221"/>
      <c r="AQ4012" s="219"/>
      <c r="AR4012" s="219"/>
      <c r="AS4012" s="221"/>
      <c r="AT4012" s="221"/>
      <c r="AU4012" s="221"/>
      <c r="AV4012" s="221"/>
      <c r="AW4012" s="221"/>
      <c r="AX4012" s="221"/>
      <c r="AY4012" s="221"/>
      <c r="AZ4012" s="221"/>
    </row>
    <row r="4013" spans="1:52" x14ac:dyDescent="0.15">
      <c r="A4013" s="278"/>
      <c r="B4013" s="274"/>
      <c r="C4013" s="340"/>
      <c r="D4013" s="340"/>
      <c r="E4013" s="341"/>
      <c r="F4013" s="341"/>
      <c r="G4013" s="341"/>
      <c r="H4013" s="341"/>
      <c r="I4013" s="341"/>
      <c r="J4013" s="341"/>
      <c r="AH4013" s="221"/>
      <c r="AI4013" s="221"/>
      <c r="AJ4013" s="221"/>
      <c r="AK4013" s="221"/>
      <c r="AL4013" s="221"/>
      <c r="AM4013" s="221"/>
      <c r="AN4013" s="221"/>
      <c r="AO4013" s="221"/>
      <c r="AP4013" s="221"/>
      <c r="AQ4013" s="219"/>
      <c r="AR4013" s="219"/>
      <c r="AS4013" s="221"/>
      <c r="AT4013" s="221"/>
      <c r="AU4013" s="221"/>
      <c r="AV4013" s="221"/>
      <c r="AW4013" s="221"/>
      <c r="AX4013" s="221"/>
      <c r="AY4013" s="221"/>
      <c r="AZ4013" s="221"/>
    </row>
    <row r="4014" spans="1:52" x14ac:dyDescent="0.15">
      <c r="A4014" s="278"/>
      <c r="B4014" s="274"/>
      <c r="C4014" s="340"/>
      <c r="D4014" s="340"/>
      <c r="E4014" s="341"/>
      <c r="F4014" s="341"/>
      <c r="G4014" s="341"/>
      <c r="H4014" s="341"/>
      <c r="I4014" s="341"/>
      <c r="J4014" s="341"/>
      <c r="AH4014" s="221"/>
      <c r="AI4014" s="221"/>
      <c r="AJ4014" s="221"/>
      <c r="AK4014" s="221"/>
      <c r="AL4014" s="221"/>
      <c r="AM4014" s="221"/>
      <c r="AN4014" s="221"/>
      <c r="AO4014" s="221"/>
      <c r="AP4014" s="221"/>
      <c r="AQ4014" s="219"/>
      <c r="AR4014" s="219"/>
      <c r="AS4014" s="221"/>
      <c r="AT4014" s="221"/>
      <c r="AU4014" s="221"/>
      <c r="AV4014" s="221"/>
      <c r="AW4014" s="221"/>
      <c r="AX4014" s="221"/>
      <c r="AY4014" s="221"/>
      <c r="AZ4014" s="221"/>
    </row>
    <row r="4015" spans="1:52" x14ac:dyDescent="0.15">
      <c r="A4015" s="278"/>
      <c r="B4015" s="274"/>
      <c r="C4015" s="340"/>
      <c r="D4015" s="340"/>
      <c r="E4015" s="341"/>
      <c r="F4015" s="341"/>
      <c r="G4015" s="341"/>
      <c r="H4015" s="341"/>
      <c r="I4015" s="341"/>
      <c r="J4015" s="341"/>
      <c r="AH4015" s="221"/>
      <c r="AI4015" s="221"/>
      <c r="AJ4015" s="221"/>
      <c r="AK4015" s="221"/>
      <c r="AL4015" s="221"/>
      <c r="AM4015" s="221"/>
      <c r="AN4015" s="221"/>
      <c r="AO4015" s="221"/>
      <c r="AP4015" s="221"/>
      <c r="AQ4015" s="219"/>
      <c r="AR4015" s="219"/>
      <c r="AS4015" s="221"/>
      <c r="AT4015" s="221"/>
      <c r="AU4015" s="221"/>
      <c r="AV4015" s="221"/>
      <c r="AW4015" s="221"/>
      <c r="AX4015" s="221"/>
      <c r="AY4015" s="221"/>
      <c r="AZ4015" s="221"/>
    </row>
    <row r="4016" spans="1:52" x14ac:dyDescent="0.15">
      <c r="A4016" s="278"/>
      <c r="B4016" s="274"/>
      <c r="C4016" s="340"/>
      <c r="D4016" s="340"/>
      <c r="E4016" s="341"/>
      <c r="F4016" s="341"/>
      <c r="G4016" s="341"/>
      <c r="H4016" s="341"/>
      <c r="I4016" s="341"/>
      <c r="J4016" s="341"/>
      <c r="AH4016" s="221"/>
      <c r="AI4016" s="221"/>
      <c r="AJ4016" s="221"/>
      <c r="AK4016" s="221"/>
      <c r="AL4016" s="221"/>
      <c r="AM4016" s="221"/>
      <c r="AN4016" s="221"/>
      <c r="AO4016" s="221"/>
      <c r="AP4016" s="221"/>
      <c r="AQ4016" s="219"/>
      <c r="AR4016" s="219"/>
      <c r="AS4016" s="221"/>
      <c r="AT4016" s="221"/>
      <c r="AU4016" s="221"/>
      <c r="AV4016" s="221"/>
      <c r="AW4016" s="221"/>
      <c r="AX4016" s="221"/>
      <c r="AY4016" s="221"/>
      <c r="AZ4016" s="221"/>
    </row>
    <row r="4017" spans="1:52" x14ac:dyDescent="0.15">
      <c r="A4017" s="278"/>
      <c r="B4017" s="274"/>
      <c r="C4017" s="340"/>
      <c r="D4017" s="340"/>
      <c r="E4017" s="341"/>
      <c r="F4017" s="341"/>
      <c r="G4017" s="341"/>
      <c r="H4017" s="341"/>
      <c r="I4017" s="341"/>
      <c r="J4017" s="341"/>
      <c r="AH4017" s="221"/>
      <c r="AI4017" s="221"/>
      <c r="AJ4017" s="221"/>
      <c r="AK4017" s="221"/>
      <c r="AL4017" s="221"/>
      <c r="AM4017" s="221"/>
      <c r="AN4017" s="221"/>
      <c r="AO4017" s="221"/>
      <c r="AP4017" s="221"/>
      <c r="AQ4017" s="219"/>
      <c r="AR4017" s="219"/>
      <c r="AS4017" s="221"/>
      <c r="AT4017" s="221"/>
      <c r="AU4017" s="221"/>
      <c r="AV4017" s="221"/>
      <c r="AW4017" s="221"/>
      <c r="AX4017" s="221"/>
      <c r="AY4017" s="221"/>
      <c r="AZ4017" s="221"/>
    </row>
    <row r="4018" spans="1:52" x14ac:dyDescent="0.15">
      <c r="A4018" s="278"/>
      <c r="B4018" s="274"/>
      <c r="C4018" s="340"/>
      <c r="D4018" s="340"/>
      <c r="E4018" s="341"/>
      <c r="F4018" s="341"/>
      <c r="G4018" s="341"/>
      <c r="H4018" s="341"/>
      <c r="I4018" s="341"/>
      <c r="J4018" s="341"/>
      <c r="AH4018" s="221"/>
      <c r="AI4018" s="221"/>
      <c r="AJ4018" s="221"/>
      <c r="AK4018" s="221"/>
      <c r="AL4018" s="221"/>
      <c r="AM4018" s="221"/>
      <c r="AN4018" s="221"/>
      <c r="AO4018" s="221"/>
      <c r="AP4018" s="221"/>
      <c r="AQ4018" s="219"/>
      <c r="AR4018" s="219"/>
      <c r="AS4018" s="221"/>
      <c r="AT4018" s="221"/>
      <c r="AU4018" s="221"/>
      <c r="AV4018" s="221"/>
      <c r="AW4018" s="221"/>
      <c r="AX4018" s="221"/>
      <c r="AY4018" s="221"/>
      <c r="AZ4018" s="221"/>
    </row>
    <row r="4019" spans="1:52" x14ac:dyDescent="0.15">
      <c r="A4019" s="278"/>
      <c r="B4019" s="274"/>
      <c r="C4019" s="340"/>
      <c r="D4019" s="340"/>
      <c r="E4019" s="341"/>
      <c r="F4019" s="341"/>
      <c r="G4019" s="341"/>
      <c r="H4019" s="341"/>
      <c r="I4019" s="341"/>
      <c r="J4019" s="341"/>
      <c r="AH4019" s="221"/>
      <c r="AI4019" s="221"/>
      <c r="AJ4019" s="221"/>
      <c r="AK4019" s="221"/>
      <c r="AL4019" s="221"/>
      <c r="AM4019" s="221"/>
      <c r="AN4019" s="221"/>
      <c r="AO4019" s="221"/>
      <c r="AP4019" s="221"/>
      <c r="AQ4019" s="219"/>
      <c r="AR4019" s="219"/>
      <c r="AS4019" s="221"/>
      <c r="AT4019" s="221"/>
      <c r="AU4019" s="221"/>
      <c r="AV4019" s="221"/>
      <c r="AW4019" s="221"/>
      <c r="AX4019" s="221"/>
      <c r="AY4019" s="221"/>
      <c r="AZ4019" s="221"/>
    </row>
    <row r="4020" spans="1:52" x14ac:dyDescent="0.15">
      <c r="A4020" s="278"/>
      <c r="B4020" s="274"/>
      <c r="C4020" s="340"/>
      <c r="D4020" s="340"/>
      <c r="E4020" s="341"/>
      <c r="F4020" s="341"/>
      <c r="G4020" s="341"/>
      <c r="H4020" s="341"/>
      <c r="I4020" s="341"/>
      <c r="J4020" s="341"/>
      <c r="AH4020" s="221"/>
      <c r="AI4020" s="221"/>
      <c r="AJ4020" s="221"/>
      <c r="AK4020" s="221"/>
      <c r="AL4020" s="221"/>
      <c r="AM4020" s="221"/>
      <c r="AN4020" s="221"/>
      <c r="AO4020" s="221"/>
      <c r="AP4020" s="221"/>
      <c r="AQ4020" s="219"/>
      <c r="AR4020" s="219"/>
      <c r="AS4020" s="221"/>
      <c r="AT4020" s="221"/>
      <c r="AU4020" s="221"/>
      <c r="AV4020" s="221"/>
      <c r="AW4020" s="221"/>
      <c r="AX4020" s="221"/>
      <c r="AY4020" s="221"/>
      <c r="AZ4020" s="221"/>
    </row>
    <row r="4021" spans="1:52" x14ac:dyDescent="0.15">
      <c r="A4021" s="278"/>
      <c r="B4021" s="274"/>
      <c r="C4021" s="340"/>
      <c r="D4021" s="340"/>
      <c r="E4021" s="341"/>
      <c r="F4021" s="341"/>
      <c r="G4021" s="341"/>
      <c r="H4021" s="341"/>
      <c r="I4021" s="341"/>
      <c r="J4021" s="341"/>
      <c r="AH4021" s="221"/>
      <c r="AI4021" s="221"/>
      <c r="AJ4021" s="221"/>
      <c r="AK4021" s="221"/>
      <c r="AL4021" s="221"/>
      <c r="AM4021" s="221"/>
      <c r="AN4021" s="221"/>
      <c r="AO4021" s="221"/>
      <c r="AP4021" s="221"/>
      <c r="AQ4021" s="219"/>
      <c r="AR4021" s="219"/>
      <c r="AS4021" s="221"/>
      <c r="AT4021" s="221"/>
      <c r="AU4021" s="221"/>
      <c r="AV4021" s="221"/>
      <c r="AW4021" s="221"/>
      <c r="AX4021" s="221"/>
      <c r="AY4021" s="221"/>
      <c r="AZ4021" s="221"/>
    </row>
    <row r="4022" spans="1:52" x14ac:dyDescent="0.15">
      <c r="A4022" s="278"/>
      <c r="B4022" s="274"/>
      <c r="C4022" s="340"/>
      <c r="D4022" s="340"/>
      <c r="E4022" s="341"/>
      <c r="F4022" s="341"/>
      <c r="G4022" s="341"/>
      <c r="H4022" s="341"/>
      <c r="I4022" s="341"/>
      <c r="J4022" s="341"/>
      <c r="AH4022" s="221"/>
      <c r="AI4022" s="221"/>
      <c r="AJ4022" s="221"/>
      <c r="AK4022" s="221"/>
      <c r="AL4022" s="221"/>
      <c r="AM4022" s="221"/>
      <c r="AN4022" s="221"/>
      <c r="AO4022" s="221"/>
      <c r="AP4022" s="221"/>
      <c r="AQ4022" s="219"/>
      <c r="AR4022" s="219"/>
      <c r="AS4022" s="221"/>
      <c r="AT4022" s="221"/>
      <c r="AU4022" s="221"/>
      <c r="AV4022" s="221"/>
      <c r="AW4022" s="221"/>
      <c r="AX4022" s="221"/>
      <c r="AY4022" s="221"/>
      <c r="AZ4022" s="221"/>
    </row>
    <row r="4023" spans="1:52" x14ac:dyDescent="0.15">
      <c r="A4023" s="278"/>
      <c r="B4023" s="274"/>
      <c r="C4023" s="340"/>
      <c r="D4023" s="340"/>
      <c r="E4023" s="341"/>
      <c r="F4023" s="341"/>
      <c r="G4023" s="341"/>
      <c r="H4023" s="341"/>
      <c r="I4023" s="341"/>
      <c r="J4023" s="341"/>
      <c r="AH4023" s="221"/>
      <c r="AI4023" s="221"/>
      <c r="AJ4023" s="221"/>
      <c r="AK4023" s="221"/>
      <c r="AL4023" s="221"/>
      <c r="AM4023" s="221"/>
      <c r="AN4023" s="221"/>
      <c r="AO4023" s="221"/>
      <c r="AP4023" s="221"/>
      <c r="AQ4023" s="219"/>
      <c r="AR4023" s="219"/>
      <c r="AS4023" s="221"/>
      <c r="AT4023" s="221"/>
      <c r="AU4023" s="221"/>
      <c r="AV4023" s="221"/>
      <c r="AW4023" s="221"/>
      <c r="AX4023" s="221"/>
      <c r="AY4023" s="221"/>
      <c r="AZ4023" s="221"/>
    </row>
    <row r="4024" spans="1:52" x14ac:dyDescent="0.15">
      <c r="A4024" s="278"/>
      <c r="B4024" s="274"/>
      <c r="C4024" s="340"/>
      <c r="D4024" s="340"/>
      <c r="E4024" s="341"/>
      <c r="F4024" s="341"/>
      <c r="G4024" s="341"/>
      <c r="H4024" s="341"/>
      <c r="I4024" s="341"/>
      <c r="J4024" s="341"/>
      <c r="AH4024" s="221"/>
      <c r="AI4024" s="221"/>
      <c r="AJ4024" s="221"/>
      <c r="AK4024" s="221"/>
      <c r="AL4024" s="221"/>
      <c r="AM4024" s="221"/>
      <c r="AN4024" s="221"/>
      <c r="AO4024" s="221"/>
      <c r="AP4024" s="221"/>
      <c r="AQ4024" s="219"/>
      <c r="AR4024" s="219"/>
      <c r="AS4024" s="221"/>
      <c r="AT4024" s="221"/>
      <c r="AU4024" s="221"/>
      <c r="AV4024" s="221"/>
      <c r="AW4024" s="221"/>
      <c r="AX4024" s="221"/>
      <c r="AY4024" s="221"/>
      <c r="AZ4024" s="221"/>
    </row>
    <row r="4025" spans="1:52" x14ac:dyDescent="0.15">
      <c r="A4025" s="278"/>
      <c r="B4025" s="274"/>
      <c r="C4025" s="340"/>
      <c r="D4025" s="340"/>
      <c r="E4025" s="341"/>
      <c r="F4025" s="341"/>
      <c r="G4025" s="341"/>
      <c r="H4025" s="341"/>
      <c r="I4025" s="341"/>
      <c r="J4025" s="341"/>
      <c r="AH4025" s="221"/>
      <c r="AI4025" s="221"/>
      <c r="AJ4025" s="221"/>
      <c r="AK4025" s="221"/>
      <c r="AL4025" s="221"/>
      <c r="AM4025" s="221"/>
      <c r="AN4025" s="221"/>
      <c r="AO4025" s="221"/>
      <c r="AP4025" s="221"/>
      <c r="AQ4025" s="219"/>
      <c r="AR4025" s="219"/>
      <c r="AS4025" s="221"/>
      <c r="AT4025" s="221"/>
      <c r="AU4025" s="221"/>
      <c r="AV4025" s="221"/>
      <c r="AW4025" s="221"/>
      <c r="AX4025" s="221"/>
      <c r="AY4025" s="221"/>
      <c r="AZ4025" s="221"/>
    </row>
    <row r="4026" spans="1:52" x14ac:dyDescent="0.15">
      <c r="A4026" s="278"/>
      <c r="B4026" s="274"/>
      <c r="C4026" s="340"/>
      <c r="D4026" s="340"/>
      <c r="E4026" s="341"/>
      <c r="F4026" s="341"/>
      <c r="G4026" s="341"/>
      <c r="H4026" s="341"/>
      <c r="I4026" s="341"/>
      <c r="J4026" s="341"/>
      <c r="AH4026" s="221"/>
      <c r="AI4026" s="221"/>
      <c r="AJ4026" s="221"/>
      <c r="AK4026" s="221"/>
      <c r="AL4026" s="221"/>
      <c r="AM4026" s="221"/>
      <c r="AN4026" s="221"/>
      <c r="AO4026" s="221"/>
      <c r="AP4026" s="221"/>
      <c r="AQ4026" s="219"/>
      <c r="AR4026" s="219"/>
      <c r="AS4026" s="221"/>
      <c r="AT4026" s="221"/>
      <c r="AU4026" s="221"/>
      <c r="AV4026" s="221"/>
      <c r="AW4026" s="221"/>
      <c r="AX4026" s="221"/>
      <c r="AY4026" s="221"/>
      <c r="AZ4026" s="221"/>
    </row>
    <row r="4027" spans="1:52" x14ac:dyDescent="0.15">
      <c r="A4027" s="278"/>
      <c r="B4027" s="274"/>
      <c r="C4027" s="340"/>
      <c r="D4027" s="340"/>
      <c r="E4027" s="341"/>
      <c r="F4027" s="341"/>
      <c r="G4027" s="341"/>
      <c r="H4027" s="341"/>
      <c r="I4027" s="341"/>
      <c r="J4027" s="341"/>
      <c r="AH4027" s="221"/>
      <c r="AI4027" s="221"/>
      <c r="AJ4027" s="221"/>
      <c r="AK4027" s="221"/>
      <c r="AL4027" s="221"/>
      <c r="AM4027" s="221"/>
      <c r="AN4027" s="221"/>
      <c r="AO4027" s="221"/>
      <c r="AP4027" s="221"/>
      <c r="AQ4027" s="219"/>
      <c r="AR4027" s="219"/>
      <c r="AS4027" s="221"/>
      <c r="AT4027" s="221"/>
      <c r="AU4027" s="221"/>
      <c r="AV4027" s="221"/>
      <c r="AW4027" s="221"/>
      <c r="AX4027" s="221"/>
      <c r="AY4027" s="221"/>
      <c r="AZ4027" s="221"/>
    </row>
    <row r="4028" spans="1:52" x14ac:dyDescent="0.15">
      <c r="A4028" s="278"/>
      <c r="B4028" s="274"/>
      <c r="C4028" s="340"/>
      <c r="D4028" s="340"/>
      <c r="E4028" s="341"/>
      <c r="F4028" s="341"/>
      <c r="G4028" s="341"/>
      <c r="H4028" s="341"/>
      <c r="I4028" s="341"/>
      <c r="J4028" s="341"/>
      <c r="AH4028" s="221"/>
      <c r="AI4028" s="221"/>
      <c r="AJ4028" s="221"/>
      <c r="AK4028" s="221"/>
      <c r="AL4028" s="221"/>
      <c r="AM4028" s="221"/>
      <c r="AN4028" s="221"/>
      <c r="AO4028" s="221"/>
      <c r="AP4028" s="221"/>
      <c r="AQ4028" s="219"/>
      <c r="AR4028" s="219"/>
      <c r="AS4028" s="221"/>
      <c r="AT4028" s="221"/>
      <c r="AU4028" s="221"/>
      <c r="AV4028" s="221"/>
      <c r="AW4028" s="221"/>
      <c r="AX4028" s="221"/>
      <c r="AY4028" s="221"/>
      <c r="AZ4028" s="221"/>
    </row>
    <row r="4029" spans="1:52" x14ac:dyDescent="0.15">
      <c r="A4029" s="278"/>
      <c r="B4029" s="274"/>
      <c r="C4029" s="340"/>
      <c r="D4029" s="340"/>
      <c r="E4029" s="341"/>
      <c r="F4029" s="341"/>
      <c r="G4029" s="341"/>
      <c r="H4029" s="341"/>
      <c r="I4029" s="341"/>
      <c r="J4029" s="341"/>
      <c r="AH4029" s="221"/>
      <c r="AI4029" s="221"/>
      <c r="AJ4029" s="221"/>
      <c r="AK4029" s="221"/>
      <c r="AL4029" s="221"/>
      <c r="AM4029" s="221"/>
      <c r="AN4029" s="221"/>
      <c r="AO4029" s="221"/>
      <c r="AP4029" s="221"/>
      <c r="AQ4029" s="219"/>
      <c r="AR4029" s="219"/>
      <c r="AS4029" s="221"/>
      <c r="AT4029" s="221"/>
      <c r="AU4029" s="221"/>
      <c r="AV4029" s="221"/>
      <c r="AW4029" s="221"/>
      <c r="AX4029" s="221"/>
      <c r="AY4029" s="221"/>
      <c r="AZ4029" s="221"/>
    </row>
    <row r="4030" spans="1:52" x14ac:dyDescent="0.15">
      <c r="A4030" s="278"/>
      <c r="B4030" s="274"/>
      <c r="C4030" s="340"/>
      <c r="D4030" s="340"/>
      <c r="E4030" s="341"/>
      <c r="F4030" s="341"/>
      <c r="G4030" s="341"/>
      <c r="H4030" s="341"/>
      <c r="I4030" s="341"/>
      <c r="J4030" s="341"/>
      <c r="AH4030" s="221"/>
      <c r="AI4030" s="221"/>
      <c r="AJ4030" s="221"/>
      <c r="AK4030" s="221"/>
      <c r="AL4030" s="221"/>
      <c r="AM4030" s="221"/>
      <c r="AN4030" s="221"/>
      <c r="AO4030" s="221"/>
      <c r="AP4030" s="221"/>
      <c r="AQ4030" s="219"/>
      <c r="AR4030" s="219"/>
      <c r="AS4030" s="221"/>
      <c r="AT4030" s="221"/>
      <c r="AU4030" s="221"/>
      <c r="AV4030" s="221"/>
      <c r="AW4030" s="221"/>
      <c r="AX4030" s="221"/>
      <c r="AY4030" s="221"/>
      <c r="AZ4030" s="221"/>
    </row>
    <row r="4031" spans="1:52" x14ac:dyDescent="0.15">
      <c r="A4031" s="278"/>
      <c r="B4031" s="274"/>
      <c r="C4031" s="340"/>
      <c r="D4031" s="340"/>
      <c r="E4031" s="341"/>
      <c r="F4031" s="341"/>
      <c r="G4031" s="341"/>
      <c r="H4031" s="341"/>
      <c r="I4031" s="341"/>
      <c r="J4031" s="341"/>
      <c r="AH4031" s="221"/>
      <c r="AI4031" s="221"/>
      <c r="AJ4031" s="221"/>
      <c r="AK4031" s="221"/>
      <c r="AL4031" s="221"/>
      <c r="AM4031" s="221"/>
      <c r="AN4031" s="221"/>
      <c r="AO4031" s="221"/>
      <c r="AP4031" s="221"/>
      <c r="AQ4031" s="219"/>
      <c r="AR4031" s="219"/>
      <c r="AS4031" s="221"/>
      <c r="AT4031" s="221"/>
      <c r="AU4031" s="221"/>
      <c r="AV4031" s="221"/>
      <c r="AW4031" s="221"/>
      <c r="AX4031" s="221"/>
      <c r="AY4031" s="221"/>
      <c r="AZ4031" s="221"/>
    </row>
    <row r="4032" spans="1:52" x14ac:dyDescent="0.15">
      <c r="A4032" s="278"/>
      <c r="B4032" s="274"/>
      <c r="C4032" s="340"/>
      <c r="D4032" s="340"/>
      <c r="E4032" s="341"/>
      <c r="F4032" s="341"/>
      <c r="G4032" s="341"/>
      <c r="H4032" s="341"/>
      <c r="I4032" s="341"/>
      <c r="J4032" s="341"/>
      <c r="AH4032" s="221"/>
      <c r="AI4032" s="221"/>
      <c r="AJ4032" s="221"/>
      <c r="AK4032" s="221"/>
      <c r="AL4032" s="221"/>
      <c r="AM4032" s="221"/>
      <c r="AN4032" s="221"/>
      <c r="AO4032" s="221"/>
      <c r="AP4032" s="221"/>
      <c r="AQ4032" s="219"/>
      <c r="AR4032" s="219"/>
      <c r="AS4032" s="221"/>
      <c r="AT4032" s="221"/>
      <c r="AU4032" s="221"/>
      <c r="AV4032" s="221"/>
      <c r="AW4032" s="221"/>
      <c r="AX4032" s="221"/>
      <c r="AY4032" s="221"/>
      <c r="AZ4032" s="221"/>
    </row>
    <row r="4033" spans="1:52" x14ac:dyDescent="0.15">
      <c r="A4033" s="278"/>
      <c r="B4033" s="274"/>
      <c r="C4033" s="340"/>
      <c r="D4033" s="340"/>
      <c r="E4033" s="341"/>
      <c r="F4033" s="341"/>
      <c r="G4033" s="341"/>
      <c r="H4033" s="341"/>
      <c r="I4033" s="341"/>
      <c r="J4033" s="341"/>
      <c r="AH4033" s="221"/>
      <c r="AI4033" s="221"/>
      <c r="AJ4033" s="221"/>
      <c r="AK4033" s="221"/>
      <c r="AL4033" s="221"/>
      <c r="AM4033" s="221"/>
      <c r="AN4033" s="221"/>
      <c r="AO4033" s="221"/>
      <c r="AP4033" s="221"/>
      <c r="AQ4033" s="219"/>
      <c r="AR4033" s="219"/>
      <c r="AS4033" s="221"/>
      <c r="AT4033" s="221"/>
      <c r="AU4033" s="221"/>
      <c r="AV4033" s="221"/>
      <c r="AW4033" s="221"/>
      <c r="AX4033" s="221"/>
      <c r="AY4033" s="221"/>
      <c r="AZ4033" s="221"/>
    </row>
    <row r="4034" spans="1:52" x14ac:dyDescent="0.15">
      <c r="A4034" s="278"/>
      <c r="B4034" s="274"/>
      <c r="C4034" s="340"/>
      <c r="D4034" s="340"/>
      <c r="E4034" s="341"/>
      <c r="F4034" s="341"/>
      <c r="G4034" s="341"/>
      <c r="H4034" s="341"/>
      <c r="I4034" s="341"/>
      <c r="J4034" s="341"/>
      <c r="AH4034" s="221"/>
      <c r="AI4034" s="221"/>
      <c r="AJ4034" s="221"/>
      <c r="AK4034" s="221"/>
      <c r="AL4034" s="221"/>
      <c r="AM4034" s="221"/>
      <c r="AN4034" s="221"/>
      <c r="AO4034" s="221"/>
      <c r="AP4034" s="221"/>
      <c r="AQ4034" s="219"/>
      <c r="AR4034" s="219"/>
      <c r="AS4034" s="221"/>
      <c r="AT4034" s="221"/>
      <c r="AU4034" s="221"/>
      <c r="AV4034" s="221"/>
      <c r="AW4034" s="221"/>
      <c r="AX4034" s="221"/>
      <c r="AY4034" s="221"/>
      <c r="AZ4034" s="221"/>
    </row>
    <row r="4035" spans="1:52" x14ac:dyDescent="0.15">
      <c r="A4035" s="278"/>
      <c r="B4035" s="274"/>
      <c r="C4035" s="340"/>
      <c r="D4035" s="340"/>
      <c r="E4035" s="341"/>
      <c r="F4035" s="341"/>
      <c r="G4035" s="341"/>
      <c r="H4035" s="341"/>
      <c r="I4035" s="341"/>
      <c r="J4035" s="341"/>
      <c r="AH4035" s="221"/>
      <c r="AI4035" s="221"/>
      <c r="AJ4035" s="221"/>
      <c r="AK4035" s="221"/>
      <c r="AL4035" s="221"/>
      <c r="AM4035" s="221"/>
      <c r="AN4035" s="221"/>
      <c r="AO4035" s="221"/>
      <c r="AP4035" s="221"/>
      <c r="AQ4035" s="219"/>
      <c r="AR4035" s="219"/>
      <c r="AS4035" s="221"/>
      <c r="AT4035" s="221"/>
      <c r="AU4035" s="221"/>
      <c r="AV4035" s="221"/>
      <c r="AW4035" s="221"/>
      <c r="AX4035" s="221"/>
      <c r="AY4035" s="221"/>
      <c r="AZ4035" s="221"/>
    </row>
    <row r="4036" spans="1:52" x14ac:dyDescent="0.15">
      <c r="A4036" s="278"/>
      <c r="B4036" s="274"/>
      <c r="C4036" s="340"/>
      <c r="D4036" s="340"/>
      <c r="E4036" s="341"/>
      <c r="F4036" s="341"/>
      <c r="G4036" s="341"/>
      <c r="H4036" s="341"/>
      <c r="I4036" s="341"/>
      <c r="J4036" s="341"/>
      <c r="AH4036" s="221"/>
      <c r="AI4036" s="221"/>
      <c r="AJ4036" s="221"/>
      <c r="AK4036" s="221"/>
      <c r="AL4036" s="221"/>
      <c r="AM4036" s="221"/>
      <c r="AN4036" s="221"/>
      <c r="AO4036" s="221"/>
      <c r="AP4036" s="221"/>
      <c r="AQ4036" s="219"/>
      <c r="AR4036" s="219"/>
      <c r="AS4036" s="221"/>
      <c r="AT4036" s="221"/>
      <c r="AU4036" s="221"/>
      <c r="AV4036" s="221"/>
      <c r="AW4036" s="221"/>
      <c r="AX4036" s="221"/>
      <c r="AY4036" s="221"/>
      <c r="AZ4036" s="221"/>
    </row>
    <row r="4037" spans="1:52" x14ac:dyDescent="0.15">
      <c r="A4037" s="278"/>
      <c r="B4037" s="274"/>
      <c r="C4037" s="340"/>
      <c r="D4037" s="340"/>
      <c r="E4037" s="341"/>
      <c r="F4037" s="341"/>
      <c r="G4037" s="341"/>
      <c r="H4037" s="341"/>
      <c r="I4037" s="341"/>
      <c r="J4037" s="341"/>
      <c r="AH4037" s="221"/>
      <c r="AI4037" s="221"/>
      <c r="AJ4037" s="221"/>
      <c r="AK4037" s="221"/>
      <c r="AL4037" s="221"/>
      <c r="AM4037" s="221"/>
      <c r="AN4037" s="221"/>
      <c r="AO4037" s="221"/>
      <c r="AP4037" s="221"/>
      <c r="AQ4037" s="219"/>
      <c r="AR4037" s="219"/>
      <c r="AS4037" s="221"/>
      <c r="AT4037" s="221"/>
      <c r="AU4037" s="221"/>
      <c r="AV4037" s="221"/>
      <c r="AW4037" s="221"/>
      <c r="AX4037" s="221"/>
      <c r="AY4037" s="221"/>
      <c r="AZ4037" s="221"/>
    </row>
    <row r="4038" spans="1:52" x14ac:dyDescent="0.15">
      <c r="A4038" s="278"/>
      <c r="B4038" s="274"/>
      <c r="C4038" s="340"/>
      <c r="D4038" s="340"/>
      <c r="E4038" s="341"/>
      <c r="F4038" s="341"/>
      <c r="G4038" s="341"/>
      <c r="H4038" s="341"/>
      <c r="I4038" s="341"/>
      <c r="J4038" s="341"/>
      <c r="AH4038" s="221"/>
      <c r="AI4038" s="221"/>
      <c r="AJ4038" s="221"/>
      <c r="AK4038" s="221"/>
      <c r="AL4038" s="221"/>
      <c r="AM4038" s="221"/>
      <c r="AN4038" s="221"/>
      <c r="AO4038" s="221"/>
      <c r="AP4038" s="221"/>
      <c r="AQ4038" s="219"/>
      <c r="AR4038" s="219"/>
      <c r="AS4038" s="221"/>
      <c r="AT4038" s="221"/>
      <c r="AU4038" s="221"/>
      <c r="AV4038" s="221"/>
      <c r="AW4038" s="221"/>
      <c r="AX4038" s="221"/>
      <c r="AY4038" s="221"/>
      <c r="AZ4038" s="221"/>
    </row>
    <row r="4039" spans="1:52" x14ac:dyDescent="0.15">
      <c r="A4039" s="278"/>
      <c r="B4039" s="274"/>
      <c r="C4039" s="340"/>
      <c r="D4039" s="340"/>
      <c r="E4039" s="341"/>
      <c r="F4039" s="341"/>
      <c r="G4039" s="341"/>
      <c r="H4039" s="341"/>
      <c r="I4039" s="341"/>
      <c r="J4039" s="341"/>
      <c r="AH4039" s="221"/>
      <c r="AI4039" s="221"/>
      <c r="AJ4039" s="221"/>
      <c r="AK4039" s="221"/>
      <c r="AL4039" s="221"/>
      <c r="AM4039" s="221"/>
      <c r="AN4039" s="221"/>
      <c r="AO4039" s="221"/>
      <c r="AP4039" s="221"/>
      <c r="AQ4039" s="219"/>
      <c r="AR4039" s="219"/>
      <c r="AS4039" s="221"/>
      <c r="AT4039" s="221"/>
      <c r="AU4039" s="221"/>
      <c r="AV4039" s="221"/>
      <c r="AW4039" s="221"/>
      <c r="AX4039" s="221"/>
      <c r="AY4039" s="221"/>
      <c r="AZ4039" s="221"/>
    </row>
    <row r="4040" spans="1:52" x14ac:dyDescent="0.15">
      <c r="A4040" s="278"/>
      <c r="B4040" s="274"/>
      <c r="C4040" s="340"/>
      <c r="D4040" s="340"/>
      <c r="E4040" s="341"/>
      <c r="F4040" s="341"/>
      <c r="G4040" s="341"/>
      <c r="H4040" s="341"/>
      <c r="I4040" s="341"/>
      <c r="J4040" s="341"/>
      <c r="AH4040" s="221"/>
      <c r="AI4040" s="221"/>
      <c r="AJ4040" s="221"/>
      <c r="AK4040" s="221"/>
      <c r="AL4040" s="221"/>
      <c r="AM4040" s="221"/>
      <c r="AN4040" s="221"/>
      <c r="AO4040" s="221"/>
      <c r="AP4040" s="221"/>
      <c r="AQ4040" s="219"/>
      <c r="AR4040" s="219"/>
      <c r="AS4040" s="221"/>
      <c r="AT4040" s="221"/>
      <c r="AU4040" s="221"/>
      <c r="AV4040" s="221"/>
      <c r="AW4040" s="221"/>
      <c r="AX4040" s="221"/>
      <c r="AY4040" s="221"/>
      <c r="AZ4040" s="221"/>
    </row>
    <row r="4041" spans="1:52" x14ac:dyDescent="0.15">
      <c r="A4041" s="278"/>
      <c r="B4041" s="274"/>
      <c r="C4041" s="340"/>
      <c r="D4041" s="340"/>
      <c r="E4041" s="341"/>
      <c r="F4041" s="341"/>
      <c r="G4041" s="341"/>
      <c r="H4041" s="341"/>
      <c r="I4041" s="341"/>
      <c r="J4041" s="341"/>
      <c r="AH4041" s="221"/>
      <c r="AI4041" s="221"/>
      <c r="AJ4041" s="221"/>
      <c r="AK4041" s="221"/>
      <c r="AL4041" s="221"/>
      <c r="AM4041" s="221"/>
      <c r="AN4041" s="221"/>
      <c r="AO4041" s="221"/>
      <c r="AP4041" s="221"/>
      <c r="AQ4041" s="219"/>
      <c r="AR4041" s="219"/>
      <c r="AS4041" s="221"/>
      <c r="AT4041" s="221"/>
      <c r="AU4041" s="221"/>
      <c r="AV4041" s="221"/>
      <c r="AW4041" s="221"/>
      <c r="AX4041" s="221"/>
      <c r="AY4041" s="221"/>
      <c r="AZ4041" s="221"/>
    </row>
    <row r="4042" spans="1:52" x14ac:dyDescent="0.15">
      <c r="A4042" s="278"/>
      <c r="B4042" s="274"/>
      <c r="C4042" s="340"/>
      <c r="D4042" s="340"/>
      <c r="E4042" s="341"/>
      <c r="F4042" s="341"/>
      <c r="G4042" s="341"/>
      <c r="H4042" s="341"/>
      <c r="I4042" s="341"/>
      <c r="J4042" s="341"/>
      <c r="AH4042" s="221"/>
      <c r="AI4042" s="221"/>
      <c r="AJ4042" s="221"/>
      <c r="AK4042" s="221"/>
      <c r="AL4042" s="221"/>
      <c r="AM4042" s="221"/>
      <c r="AN4042" s="221"/>
      <c r="AO4042" s="221"/>
      <c r="AP4042" s="221"/>
      <c r="AQ4042" s="219"/>
      <c r="AR4042" s="219"/>
      <c r="AS4042" s="221"/>
      <c r="AT4042" s="221"/>
      <c r="AU4042" s="221"/>
      <c r="AV4042" s="221"/>
      <c r="AW4042" s="221"/>
      <c r="AX4042" s="221"/>
      <c r="AY4042" s="221"/>
      <c r="AZ4042" s="221"/>
    </row>
    <row r="4043" spans="1:52" x14ac:dyDescent="0.15">
      <c r="A4043" s="278"/>
      <c r="B4043" s="274"/>
      <c r="C4043" s="340"/>
      <c r="D4043" s="340"/>
      <c r="E4043" s="341"/>
      <c r="F4043" s="341"/>
      <c r="G4043" s="341"/>
      <c r="H4043" s="341"/>
      <c r="I4043" s="341"/>
      <c r="J4043" s="341"/>
      <c r="AH4043" s="221"/>
      <c r="AI4043" s="221"/>
      <c r="AJ4043" s="221"/>
      <c r="AK4043" s="221"/>
      <c r="AL4043" s="221"/>
      <c r="AM4043" s="221"/>
      <c r="AN4043" s="221"/>
      <c r="AO4043" s="221"/>
      <c r="AP4043" s="221"/>
      <c r="AQ4043" s="219"/>
      <c r="AR4043" s="219"/>
      <c r="AS4043" s="221"/>
      <c r="AT4043" s="221"/>
      <c r="AU4043" s="221"/>
      <c r="AV4043" s="221"/>
      <c r="AW4043" s="221"/>
      <c r="AX4043" s="221"/>
      <c r="AY4043" s="221"/>
      <c r="AZ4043" s="221"/>
    </row>
    <row r="4044" spans="1:52" x14ac:dyDescent="0.15">
      <c r="A4044" s="278"/>
      <c r="B4044" s="274"/>
      <c r="C4044" s="340"/>
      <c r="D4044" s="340"/>
      <c r="E4044" s="341"/>
      <c r="F4044" s="341"/>
      <c r="G4044" s="341"/>
      <c r="H4044" s="341"/>
      <c r="I4044" s="341"/>
      <c r="J4044" s="341"/>
      <c r="AH4044" s="221"/>
      <c r="AI4044" s="221"/>
      <c r="AJ4044" s="221"/>
      <c r="AK4044" s="221"/>
      <c r="AL4044" s="221"/>
      <c r="AM4044" s="221"/>
      <c r="AN4044" s="221"/>
      <c r="AO4044" s="221"/>
      <c r="AP4044" s="221"/>
      <c r="AQ4044" s="219"/>
      <c r="AR4044" s="219"/>
      <c r="AS4044" s="221"/>
      <c r="AT4044" s="221"/>
      <c r="AU4044" s="221"/>
      <c r="AV4044" s="221"/>
      <c r="AW4044" s="221"/>
      <c r="AX4044" s="221"/>
      <c r="AY4044" s="221"/>
      <c r="AZ4044" s="221"/>
    </row>
    <row r="4045" spans="1:52" x14ac:dyDescent="0.15">
      <c r="A4045" s="278"/>
      <c r="B4045" s="274"/>
      <c r="C4045" s="340"/>
      <c r="D4045" s="340"/>
      <c r="E4045" s="341"/>
      <c r="F4045" s="341"/>
      <c r="G4045" s="341"/>
      <c r="H4045" s="341"/>
      <c r="I4045" s="341"/>
      <c r="J4045" s="341"/>
      <c r="AH4045" s="221"/>
      <c r="AI4045" s="221"/>
      <c r="AJ4045" s="221"/>
      <c r="AK4045" s="221"/>
      <c r="AL4045" s="221"/>
      <c r="AM4045" s="221"/>
      <c r="AN4045" s="221"/>
      <c r="AO4045" s="221"/>
      <c r="AP4045" s="221"/>
      <c r="AQ4045" s="219"/>
      <c r="AR4045" s="219"/>
      <c r="AS4045" s="221"/>
      <c r="AT4045" s="221"/>
      <c r="AU4045" s="221"/>
      <c r="AV4045" s="221"/>
      <c r="AW4045" s="221"/>
      <c r="AX4045" s="221"/>
      <c r="AY4045" s="221"/>
      <c r="AZ4045" s="221"/>
    </row>
    <row r="4046" spans="1:52" x14ac:dyDescent="0.15">
      <c r="A4046" s="278"/>
      <c r="B4046" s="274"/>
      <c r="C4046" s="340"/>
      <c r="D4046" s="340"/>
      <c r="E4046" s="341"/>
      <c r="F4046" s="341"/>
      <c r="G4046" s="341"/>
      <c r="H4046" s="341"/>
      <c r="I4046" s="341"/>
      <c r="J4046" s="341"/>
      <c r="AH4046" s="221"/>
      <c r="AI4046" s="221"/>
      <c r="AJ4046" s="221"/>
      <c r="AK4046" s="221"/>
      <c r="AL4046" s="221"/>
      <c r="AM4046" s="221"/>
      <c r="AN4046" s="221"/>
      <c r="AO4046" s="221"/>
      <c r="AP4046" s="221"/>
      <c r="AQ4046" s="219"/>
      <c r="AR4046" s="219"/>
      <c r="AS4046" s="221"/>
      <c r="AT4046" s="221"/>
      <c r="AU4046" s="221"/>
      <c r="AV4046" s="221"/>
      <c r="AW4046" s="221"/>
      <c r="AX4046" s="221"/>
      <c r="AY4046" s="221"/>
      <c r="AZ4046" s="221"/>
    </row>
    <row r="4047" spans="1:52" x14ac:dyDescent="0.15">
      <c r="A4047" s="278"/>
      <c r="B4047" s="274"/>
      <c r="C4047" s="340"/>
      <c r="D4047" s="340"/>
      <c r="E4047" s="341"/>
      <c r="F4047" s="341"/>
      <c r="G4047" s="341"/>
      <c r="H4047" s="341"/>
      <c r="I4047" s="341"/>
      <c r="J4047" s="341"/>
      <c r="AH4047" s="221"/>
      <c r="AI4047" s="221"/>
      <c r="AJ4047" s="221"/>
      <c r="AK4047" s="221"/>
      <c r="AL4047" s="221"/>
      <c r="AM4047" s="221"/>
      <c r="AN4047" s="221"/>
      <c r="AO4047" s="221"/>
      <c r="AP4047" s="221"/>
      <c r="AQ4047" s="219"/>
      <c r="AR4047" s="219"/>
      <c r="AS4047" s="221"/>
      <c r="AT4047" s="221"/>
      <c r="AU4047" s="221"/>
      <c r="AV4047" s="221"/>
      <c r="AW4047" s="221"/>
      <c r="AX4047" s="221"/>
      <c r="AY4047" s="221"/>
      <c r="AZ4047" s="221"/>
    </row>
    <row r="4048" spans="1:52" x14ac:dyDescent="0.15">
      <c r="A4048" s="278"/>
      <c r="B4048" s="274"/>
      <c r="C4048" s="340"/>
      <c r="D4048" s="340"/>
      <c r="E4048" s="341"/>
      <c r="F4048" s="341"/>
      <c r="G4048" s="341"/>
      <c r="H4048" s="341"/>
      <c r="I4048" s="341"/>
      <c r="J4048" s="341"/>
      <c r="AH4048" s="221"/>
      <c r="AI4048" s="221"/>
      <c r="AJ4048" s="221"/>
      <c r="AK4048" s="221"/>
      <c r="AL4048" s="221"/>
      <c r="AM4048" s="221"/>
      <c r="AN4048" s="221"/>
      <c r="AO4048" s="221"/>
      <c r="AP4048" s="221"/>
      <c r="AQ4048" s="219"/>
      <c r="AR4048" s="219"/>
      <c r="AS4048" s="221"/>
      <c r="AT4048" s="221"/>
      <c r="AU4048" s="221"/>
      <c r="AV4048" s="221"/>
      <c r="AW4048" s="221"/>
      <c r="AX4048" s="221"/>
      <c r="AY4048" s="221"/>
      <c r="AZ4048" s="221"/>
    </row>
    <row r="4049" spans="1:52" x14ac:dyDescent="0.15">
      <c r="A4049" s="278"/>
      <c r="B4049" s="274"/>
      <c r="C4049" s="340"/>
      <c r="D4049" s="340"/>
      <c r="E4049" s="341"/>
      <c r="F4049" s="341"/>
      <c r="G4049" s="341"/>
      <c r="H4049" s="341"/>
      <c r="I4049" s="341"/>
      <c r="J4049" s="341"/>
      <c r="AH4049" s="221"/>
      <c r="AI4049" s="221"/>
      <c r="AJ4049" s="221"/>
      <c r="AK4049" s="221"/>
      <c r="AL4049" s="221"/>
      <c r="AM4049" s="221"/>
      <c r="AN4049" s="221"/>
      <c r="AO4049" s="221"/>
      <c r="AP4049" s="221"/>
      <c r="AQ4049" s="219"/>
      <c r="AR4049" s="219"/>
      <c r="AS4049" s="221"/>
      <c r="AT4049" s="221"/>
      <c r="AU4049" s="221"/>
      <c r="AV4049" s="221"/>
      <c r="AW4049" s="221"/>
      <c r="AX4049" s="221"/>
      <c r="AY4049" s="221"/>
      <c r="AZ4049" s="221"/>
    </row>
    <row r="4050" spans="1:52" x14ac:dyDescent="0.15">
      <c r="A4050" s="278"/>
      <c r="B4050" s="274"/>
      <c r="C4050" s="340"/>
      <c r="D4050" s="340"/>
      <c r="E4050" s="341"/>
      <c r="F4050" s="341"/>
      <c r="G4050" s="341"/>
      <c r="H4050" s="341"/>
      <c r="I4050" s="341"/>
      <c r="J4050" s="341"/>
      <c r="AH4050" s="221"/>
      <c r="AI4050" s="221"/>
      <c r="AJ4050" s="221"/>
      <c r="AK4050" s="221"/>
      <c r="AL4050" s="221"/>
      <c r="AM4050" s="221"/>
      <c r="AN4050" s="221"/>
      <c r="AO4050" s="221"/>
      <c r="AP4050" s="221"/>
      <c r="AQ4050" s="219"/>
      <c r="AR4050" s="219"/>
      <c r="AS4050" s="221"/>
      <c r="AT4050" s="221"/>
      <c r="AU4050" s="221"/>
      <c r="AV4050" s="221"/>
      <c r="AW4050" s="221"/>
      <c r="AX4050" s="221"/>
      <c r="AY4050" s="221"/>
      <c r="AZ4050" s="221"/>
    </row>
    <row r="4051" spans="1:52" x14ac:dyDescent="0.15">
      <c r="A4051" s="278"/>
      <c r="B4051" s="274"/>
      <c r="C4051" s="340"/>
      <c r="D4051" s="340"/>
      <c r="E4051" s="341"/>
      <c r="F4051" s="341"/>
      <c r="G4051" s="341"/>
      <c r="H4051" s="341"/>
      <c r="I4051" s="341"/>
      <c r="J4051" s="341"/>
      <c r="AH4051" s="221"/>
      <c r="AI4051" s="221"/>
      <c r="AJ4051" s="221"/>
      <c r="AK4051" s="221"/>
      <c r="AL4051" s="221"/>
      <c r="AM4051" s="221"/>
      <c r="AN4051" s="221"/>
      <c r="AO4051" s="221"/>
      <c r="AP4051" s="221"/>
      <c r="AQ4051" s="219"/>
      <c r="AR4051" s="219"/>
      <c r="AS4051" s="221"/>
      <c r="AT4051" s="221"/>
      <c r="AU4051" s="221"/>
      <c r="AV4051" s="221"/>
      <c r="AW4051" s="221"/>
      <c r="AX4051" s="221"/>
      <c r="AY4051" s="221"/>
      <c r="AZ4051" s="221"/>
    </row>
    <row r="4052" spans="1:52" x14ac:dyDescent="0.15">
      <c r="A4052" s="278"/>
      <c r="B4052" s="274"/>
      <c r="C4052" s="340"/>
      <c r="D4052" s="340"/>
      <c r="E4052" s="341"/>
      <c r="F4052" s="341"/>
      <c r="G4052" s="341"/>
      <c r="H4052" s="341"/>
      <c r="I4052" s="341"/>
      <c r="J4052" s="341"/>
      <c r="AH4052" s="221"/>
      <c r="AI4052" s="221"/>
      <c r="AJ4052" s="221"/>
      <c r="AK4052" s="221"/>
      <c r="AL4052" s="221"/>
      <c r="AM4052" s="221"/>
      <c r="AN4052" s="221"/>
      <c r="AO4052" s="221"/>
      <c r="AP4052" s="221"/>
      <c r="AQ4052" s="219"/>
      <c r="AR4052" s="219"/>
      <c r="AS4052" s="221"/>
      <c r="AT4052" s="221"/>
      <c r="AU4052" s="221"/>
      <c r="AV4052" s="221"/>
      <c r="AW4052" s="221"/>
      <c r="AX4052" s="221"/>
      <c r="AY4052" s="221"/>
      <c r="AZ4052" s="221"/>
    </row>
    <row r="4053" spans="1:52" x14ac:dyDescent="0.15">
      <c r="A4053" s="278"/>
      <c r="B4053" s="274"/>
      <c r="C4053" s="340"/>
      <c r="D4053" s="340"/>
      <c r="E4053" s="341"/>
      <c r="F4053" s="341"/>
      <c r="G4053" s="341"/>
      <c r="H4053" s="341"/>
      <c r="I4053" s="341"/>
      <c r="J4053" s="341"/>
      <c r="AH4053" s="221"/>
      <c r="AI4053" s="221"/>
      <c r="AJ4053" s="221"/>
      <c r="AK4053" s="221"/>
      <c r="AL4053" s="221"/>
      <c r="AM4053" s="221"/>
      <c r="AN4053" s="221"/>
      <c r="AO4053" s="221"/>
      <c r="AP4053" s="221"/>
      <c r="AQ4053" s="219"/>
      <c r="AR4053" s="219"/>
      <c r="AS4053" s="221"/>
      <c r="AT4053" s="221"/>
      <c r="AU4053" s="221"/>
      <c r="AV4053" s="221"/>
      <c r="AW4053" s="221"/>
      <c r="AX4053" s="221"/>
      <c r="AY4053" s="221"/>
      <c r="AZ4053" s="221"/>
    </row>
    <row r="4054" spans="1:52" x14ac:dyDescent="0.15">
      <c r="A4054" s="278"/>
      <c r="B4054" s="274"/>
      <c r="C4054" s="340"/>
      <c r="D4054" s="340"/>
      <c r="E4054" s="341"/>
      <c r="F4054" s="341"/>
      <c r="G4054" s="341"/>
      <c r="H4054" s="341"/>
      <c r="I4054" s="341"/>
      <c r="J4054" s="341"/>
      <c r="AH4054" s="221"/>
      <c r="AI4054" s="221"/>
      <c r="AJ4054" s="221"/>
      <c r="AK4054" s="221"/>
      <c r="AL4054" s="221"/>
      <c r="AM4054" s="221"/>
      <c r="AN4054" s="221"/>
      <c r="AO4054" s="221"/>
      <c r="AP4054" s="221"/>
      <c r="AQ4054" s="219"/>
      <c r="AR4054" s="219"/>
      <c r="AS4054" s="221"/>
      <c r="AT4054" s="221"/>
      <c r="AU4054" s="221"/>
      <c r="AV4054" s="221"/>
      <c r="AW4054" s="221"/>
      <c r="AX4054" s="221"/>
      <c r="AY4054" s="221"/>
      <c r="AZ4054" s="221"/>
    </row>
    <row r="4055" spans="1:52" x14ac:dyDescent="0.15">
      <c r="A4055" s="278"/>
      <c r="B4055" s="274"/>
      <c r="C4055" s="340"/>
      <c r="D4055" s="340"/>
      <c r="E4055" s="341"/>
      <c r="F4055" s="341"/>
      <c r="G4055" s="341"/>
      <c r="H4055" s="341"/>
      <c r="I4055" s="341"/>
      <c r="J4055" s="341"/>
      <c r="AH4055" s="221"/>
      <c r="AI4055" s="221"/>
      <c r="AJ4055" s="221"/>
      <c r="AK4055" s="221"/>
      <c r="AL4055" s="221"/>
      <c r="AM4055" s="221"/>
      <c r="AN4055" s="221"/>
      <c r="AO4055" s="221"/>
      <c r="AP4055" s="221"/>
      <c r="AQ4055" s="219"/>
      <c r="AR4055" s="219"/>
      <c r="AS4055" s="221"/>
      <c r="AT4055" s="221"/>
      <c r="AU4055" s="221"/>
      <c r="AV4055" s="221"/>
      <c r="AW4055" s="221"/>
      <c r="AX4055" s="221"/>
      <c r="AY4055" s="221"/>
      <c r="AZ4055" s="221"/>
    </row>
    <row r="4056" spans="1:52" x14ac:dyDescent="0.15">
      <c r="A4056" s="278"/>
      <c r="B4056" s="274"/>
      <c r="C4056" s="340"/>
      <c r="D4056" s="340"/>
      <c r="E4056" s="341"/>
      <c r="F4056" s="341"/>
      <c r="G4056" s="341"/>
      <c r="H4056" s="341"/>
      <c r="I4056" s="341"/>
      <c r="J4056" s="341"/>
      <c r="AH4056" s="221"/>
      <c r="AI4056" s="221"/>
      <c r="AJ4056" s="221"/>
      <c r="AK4056" s="221"/>
      <c r="AL4056" s="221"/>
      <c r="AM4056" s="221"/>
      <c r="AN4056" s="221"/>
      <c r="AO4056" s="221"/>
      <c r="AP4056" s="221"/>
      <c r="AQ4056" s="219"/>
      <c r="AR4056" s="219"/>
      <c r="AS4056" s="221"/>
      <c r="AT4056" s="221"/>
      <c r="AU4056" s="221"/>
      <c r="AV4056" s="221"/>
      <c r="AW4056" s="221"/>
      <c r="AX4056" s="221"/>
      <c r="AY4056" s="221"/>
      <c r="AZ4056" s="221"/>
    </row>
    <row r="4057" spans="1:52" x14ac:dyDescent="0.15">
      <c r="A4057" s="278"/>
      <c r="B4057" s="274"/>
      <c r="C4057" s="340"/>
      <c r="D4057" s="340"/>
      <c r="E4057" s="341"/>
      <c r="F4057" s="341"/>
      <c r="G4057" s="341"/>
      <c r="H4057" s="341"/>
      <c r="I4057" s="341"/>
      <c r="J4057" s="341"/>
      <c r="AH4057" s="221"/>
      <c r="AI4057" s="221"/>
      <c r="AJ4057" s="221"/>
      <c r="AK4057" s="221"/>
      <c r="AL4057" s="221"/>
      <c r="AM4057" s="221"/>
      <c r="AN4057" s="221"/>
      <c r="AO4057" s="221"/>
      <c r="AP4057" s="221"/>
      <c r="AQ4057" s="219"/>
      <c r="AR4057" s="219"/>
      <c r="AS4057" s="221"/>
      <c r="AT4057" s="221"/>
      <c r="AU4057" s="221"/>
      <c r="AV4057" s="221"/>
      <c r="AW4057" s="221"/>
      <c r="AX4057" s="221"/>
      <c r="AY4057" s="221"/>
      <c r="AZ4057" s="221"/>
    </row>
    <row r="4058" spans="1:52" x14ac:dyDescent="0.15">
      <c r="A4058" s="278"/>
      <c r="B4058" s="274"/>
      <c r="C4058" s="340"/>
      <c r="D4058" s="340"/>
      <c r="E4058" s="341"/>
      <c r="F4058" s="341"/>
      <c r="G4058" s="341"/>
      <c r="H4058" s="341"/>
      <c r="I4058" s="341"/>
      <c r="J4058" s="341"/>
      <c r="AH4058" s="221"/>
      <c r="AI4058" s="221"/>
      <c r="AJ4058" s="221"/>
      <c r="AK4058" s="221"/>
      <c r="AL4058" s="221"/>
      <c r="AM4058" s="221"/>
      <c r="AN4058" s="221"/>
      <c r="AO4058" s="221"/>
      <c r="AP4058" s="221"/>
      <c r="AQ4058" s="219"/>
      <c r="AR4058" s="219"/>
      <c r="AS4058" s="221"/>
      <c r="AT4058" s="221"/>
      <c r="AU4058" s="221"/>
      <c r="AV4058" s="221"/>
      <c r="AW4058" s="221"/>
      <c r="AX4058" s="221"/>
      <c r="AY4058" s="221"/>
      <c r="AZ4058" s="221"/>
    </row>
    <row r="4059" spans="1:52" x14ac:dyDescent="0.15">
      <c r="A4059" s="278"/>
      <c r="B4059" s="274"/>
      <c r="C4059" s="340"/>
      <c r="D4059" s="340"/>
      <c r="E4059" s="341"/>
      <c r="F4059" s="341"/>
      <c r="G4059" s="341"/>
      <c r="H4059" s="341"/>
      <c r="I4059" s="341"/>
      <c r="J4059" s="341"/>
      <c r="AH4059" s="221"/>
      <c r="AI4059" s="221"/>
      <c r="AJ4059" s="221"/>
      <c r="AK4059" s="221"/>
      <c r="AL4059" s="221"/>
      <c r="AM4059" s="221"/>
      <c r="AN4059" s="221"/>
      <c r="AO4059" s="221"/>
      <c r="AP4059" s="221"/>
      <c r="AQ4059" s="219"/>
      <c r="AR4059" s="219"/>
      <c r="AS4059" s="221"/>
      <c r="AT4059" s="221"/>
      <c r="AU4059" s="221"/>
      <c r="AV4059" s="221"/>
      <c r="AW4059" s="221"/>
      <c r="AX4059" s="221"/>
      <c r="AY4059" s="221"/>
      <c r="AZ4059" s="221"/>
    </row>
    <row r="4060" spans="1:52" x14ac:dyDescent="0.15">
      <c r="A4060" s="278"/>
      <c r="B4060" s="274"/>
      <c r="C4060" s="340"/>
      <c r="D4060" s="340"/>
      <c r="E4060" s="341"/>
      <c r="F4060" s="341"/>
      <c r="G4060" s="341"/>
      <c r="H4060" s="341"/>
      <c r="I4060" s="341"/>
      <c r="J4060" s="341"/>
      <c r="AH4060" s="221"/>
      <c r="AI4060" s="221"/>
      <c r="AJ4060" s="221"/>
      <c r="AK4060" s="221"/>
      <c r="AL4060" s="221"/>
      <c r="AM4060" s="221"/>
      <c r="AN4060" s="221"/>
      <c r="AO4060" s="221"/>
      <c r="AP4060" s="221"/>
      <c r="AQ4060" s="219"/>
      <c r="AR4060" s="219"/>
      <c r="AS4060" s="221"/>
      <c r="AT4060" s="221"/>
      <c r="AU4060" s="221"/>
      <c r="AV4060" s="221"/>
      <c r="AW4060" s="221"/>
      <c r="AX4060" s="221"/>
      <c r="AY4060" s="221"/>
      <c r="AZ4060" s="221"/>
    </row>
    <row r="4061" spans="1:52" x14ac:dyDescent="0.15">
      <c r="A4061" s="278"/>
      <c r="B4061" s="274"/>
      <c r="C4061" s="340"/>
      <c r="D4061" s="340"/>
      <c r="E4061" s="341"/>
      <c r="F4061" s="341"/>
      <c r="G4061" s="341"/>
      <c r="H4061" s="341"/>
      <c r="I4061" s="341"/>
      <c r="J4061" s="341"/>
      <c r="AH4061" s="221"/>
      <c r="AI4061" s="221"/>
      <c r="AJ4061" s="221"/>
      <c r="AK4061" s="221"/>
      <c r="AL4061" s="221"/>
      <c r="AM4061" s="221"/>
      <c r="AN4061" s="221"/>
      <c r="AO4061" s="221"/>
      <c r="AP4061" s="221"/>
      <c r="AQ4061" s="219"/>
      <c r="AR4061" s="219"/>
      <c r="AS4061" s="221"/>
      <c r="AT4061" s="221"/>
      <c r="AU4061" s="221"/>
      <c r="AV4061" s="221"/>
      <c r="AW4061" s="221"/>
      <c r="AX4061" s="221"/>
      <c r="AY4061" s="221"/>
      <c r="AZ4061" s="221"/>
    </row>
    <row r="4062" spans="1:52" x14ac:dyDescent="0.15">
      <c r="A4062" s="278"/>
      <c r="B4062" s="274"/>
      <c r="C4062" s="340"/>
      <c r="D4062" s="340"/>
      <c r="E4062" s="341"/>
      <c r="F4062" s="341"/>
      <c r="G4062" s="341"/>
      <c r="H4062" s="341"/>
      <c r="I4062" s="341"/>
      <c r="J4062" s="341"/>
      <c r="AH4062" s="221"/>
      <c r="AI4062" s="221"/>
      <c r="AJ4062" s="221"/>
      <c r="AK4062" s="221"/>
      <c r="AL4062" s="221"/>
      <c r="AM4062" s="221"/>
      <c r="AN4062" s="221"/>
      <c r="AO4062" s="221"/>
      <c r="AP4062" s="221"/>
      <c r="AQ4062" s="219"/>
      <c r="AR4062" s="219"/>
      <c r="AS4062" s="221"/>
      <c r="AT4062" s="221"/>
      <c r="AU4062" s="221"/>
      <c r="AV4062" s="221"/>
      <c r="AW4062" s="221"/>
      <c r="AX4062" s="221"/>
      <c r="AY4062" s="221"/>
      <c r="AZ4062" s="221"/>
    </row>
    <row r="4063" spans="1:52" x14ac:dyDescent="0.15">
      <c r="A4063" s="278"/>
      <c r="B4063" s="274"/>
      <c r="C4063" s="340"/>
      <c r="D4063" s="340"/>
      <c r="E4063" s="341"/>
      <c r="F4063" s="341"/>
      <c r="G4063" s="341"/>
      <c r="H4063" s="341"/>
      <c r="I4063" s="341"/>
      <c r="J4063" s="341"/>
      <c r="AH4063" s="221"/>
      <c r="AI4063" s="221"/>
      <c r="AJ4063" s="221"/>
      <c r="AK4063" s="221"/>
      <c r="AL4063" s="221"/>
      <c r="AM4063" s="221"/>
      <c r="AN4063" s="221"/>
      <c r="AO4063" s="221"/>
      <c r="AP4063" s="221"/>
      <c r="AQ4063" s="219"/>
      <c r="AR4063" s="219"/>
      <c r="AS4063" s="221"/>
      <c r="AT4063" s="221"/>
      <c r="AU4063" s="221"/>
      <c r="AV4063" s="221"/>
      <c r="AW4063" s="221"/>
      <c r="AX4063" s="221"/>
      <c r="AY4063" s="221"/>
      <c r="AZ4063" s="221"/>
    </row>
    <row r="4064" spans="1:52" x14ac:dyDescent="0.15">
      <c r="A4064" s="278"/>
      <c r="B4064" s="274"/>
      <c r="C4064" s="340"/>
      <c r="D4064" s="340"/>
      <c r="E4064" s="341"/>
      <c r="F4064" s="341"/>
      <c r="G4064" s="341"/>
      <c r="H4064" s="341"/>
      <c r="I4064" s="341"/>
      <c r="J4064" s="341"/>
      <c r="AH4064" s="221"/>
      <c r="AI4064" s="221"/>
      <c r="AJ4064" s="221"/>
      <c r="AK4064" s="221"/>
      <c r="AL4064" s="221"/>
      <c r="AM4064" s="221"/>
      <c r="AN4064" s="221"/>
      <c r="AO4064" s="221"/>
      <c r="AP4064" s="221"/>
      <c r="AQ4064" s="219"/>
      <c r="AR4064" s="219"/>
      <c r="AS4064" s="221"/>
      <c r="AT4064" s="221"/>
      <c r="AU4064" s="221"/>
      <c r="AV4064" s="221"/>
      <c r="AW4064" s="221"/>
      <c r="AX4064" s="221"/>
      <c r="AY4064" s="221"/>
      <c r="AZ4064" s="221"/>
    </row>
    <row r="4065" spans="1:52" x14ac:dyDescent="0.15">
      <c r="A4065" s="278"/>
      <c r="B4065" s="274"/>
      <c r="C4065" s="340"/>
      <c r="D4065" s="340"/>
      <c r="E4065" s="341"/>
      <c r="F4065" s="341"/>
      <c r="G4065" s="341"/>
      <c r="H4065" s="341"/>
      <c r="I4065" s="341"/>
      <c r="J4065" s="341"/>
      <c r="AH4065" s="221"/>
      <c r="AI4065" s="221"/>
      <c r="AJ4065" s="221"/>
      <c r="AK4065" s="221"/>
      <c r="AL4065" s="221"/>
      <c r="AM4065" s="221"/>
      <c r="AN4065" s="221"/>
      <c r="AO4065" s="221"/>
      <c r="AP4065" s="221"/>
      <c r="AQ4065" s="219"/>
      <c r="AR4065" s="219"/>
      <c r="AS4065" s="221"/>
      <c r="AT4065" s="221"/>
      <c r="AU4065" s="221"/>
      <c r="AV4065" s="221"/>
      <c r="AW4065" s="221"/>
      <c r="AX4065" s="221"/>
      <c r="AY4065" s="221"/>
      <c r="AZ4065" s="221"/>
    </row>
    <row r="4066" spans="1:52" x14ac:dyDescent="0.15">
      <c r="A4066" s="278"/>
      <c r="B4066" s="274"/>
      <c r="C4066" s="340"/>
      <c r="D4066" s="340"/>
      <c r="E4066" s="341"/>
      <c r="F4066" s="341"/>
      <c r="G4066" s="341"/>
      <c r="H4066" s="341"/>
      <c r="I4066" s="341"/>
      <c r="J4066" s="341"/>
      <c r="AH4066" s="221"/>
      <c r="AI4066" s="221"/>
      <c r="AJ4066" s="221"/>
      <c r="AK4066" s="221"/>
      <c r="AL4066" s="221"/>
      <c r="AM4066" s="221"/>
      <c r="AN4066" s="221"/>
      <c r="AO4066" s="221"/>
      <c r="AP4066" s="221"/>
      <c r="AQ4066" s="219"/>
      <c r="AR4066" s="219"/>
      <c r="AS4066" s="221"/>
      <c r="AT4066" s="221"/>
      <c r="AU4066" s="221"/>
      <c r="AV4066" s="221"/>
      <c r="AW4066" s="221"/>
      <c r="AX4066" s="221"/>
      <c r="AY4066" s="221"/>
      <c r="AZ4066" s="221"/>
    </row>
    <row r="4067" spans="1:52" x14ac:dyDescent="0.15">
      <c r="A4067" s="278"/>
      <c r="B4067" s="274"/>
      <c r="C4067" s="340"/>
      <c r="D4067" s="340"/>
      <c r="E4067" s="341"/>
      <c r="F4067" s="341"/>
      <c r="G4067" s="341"/>
      <c r="H4067" s="341"/>
      <c r="I4067" s="341"/>
      <c r="J4067" s="341"/>
      <c r="AH4067" s="221"/>
      <c r="AI4067" s="221"/>
      <c r="AJ4067" s="221"/>
      <c r="AK4067" s="221"/>
      <c r="AL4067" s="221"/>
      <c r="AM4067" s="221"/>
      <c r="AN4067" s="221"/>
      <c r="AO4067" s="221"/>
      <c r="AP4067" s="221"/>
      <c r="AQ4067" s="219"/>
      <c r="AR4067" s="219"/>
      <c r="AS4067" s="221"/>
      <c r="AT4067" s="221"/>
      <c r="AU4067" s="221"/>
      <c r="AV4067" s="221"/>
      <c r="AW4067" s="221"/>
      <c r="AX4067" s="221"/>
      <c r="AY4067" s="221"/>
      <c r="AZ4067" s="221"/>
    </row>
    <row r="4068" spans="1:52" x14ac:dyDescent="0.15">
      <c r="A4068" s="278"/>
      <c r="B4068" s="274"/>
      <c r="C4068" s="340"/>
      <c r="D4068" s="340"/>
      <c r="E4068" s="341"/>
      <c r="F4068" s="341"/>
      <c r="G4068" s="341"/>
      <c r="H4068" s="341"/>
      <c r="I4068" s="341"/>
      <c r="J4068" s="341"/>
      <c r="AH4068" s="221"/>
      <c r="AI4068" s="221"/>
      <c r="AJ4068" s="221"/>
      <c r="AK4068" s="221"/>
      <c r="AL4068" s="221"/>
      <c r="AM4068" s="221"/>
      <c r="AN4068" s="221"/>
      <c r="AO4068" s="221"/>
      <c r="AP4068" s="221"/>
      <c r="AQ4068" s="219"/>
      <c r="AR4068" s="219"/>
      <c r="AS4068" s="221"/>
      <c r="AT4068" s="221"/>
      <c r="AU4068" s="221"/>
      <c r="AV4068" s="221"/>
      <c r="AW4068" s="221"/>
      <c r="AX4068" s="221"/>
      <c r="AY4068" s="221"/>
      <c r="AZ4068" s="221"/>
    </row>
    <row r="4069" spans="1:52" x14ac:dyDescent="0.15">
      <c r="A4069" s="278"/>
      <c r="B4069" s="274"/>
      <c r="C4069" s="340"/>
      <c r="D4069" s="340"/>
      <c r="E4069" s="341"/>
      <c r="F4069" s="341"/>
      <c r="G4069" s="341"/>
      <c r="H4069" s="341"/>
      <c r="I4069" s="341"/>
      <c r="J4069" s="341"/>
      <c r="AH4069" s="221"/>
      <c r="AI4069" s="221"/>
      <c r="AJ4069" s="221"/>
      <c r="AK4069" s="221"/>
      <c r="AL4069" s="221"/>
      <c r="AM4069" s="221"/>
      <c r="AN4069" s="221"/>
      <c r="AO4069" s="221"/>
      <c r="AP4069" s="221"/>
      <c r="AQ4069" s="219"/>
      <c r="AR4069" s="219"/>
      <c r="AS4069" s="221"/>
      <c r="AT4069" s="221"/>
      <c r="AU4069" s="221"/>
      <c r="AV4069" s="221"/>
      <c r="AW4069" s="221"/>
      <c r="AX4069" s="221"/>
      <c r="AY4069" s="221"/>
      <c r="AZ4069" s="221"/>
    </row>
    <row r="4070" spans="1:52" x14ac:dyDescent="0.15">
      <c r="A4070" s="278"/>
      <c r="B4070" s="274"/>
      <c r="C4070" s="340"/>
      <c r="D4070" s="340"/>
      <c r="E4070" s="341"/>
      <c r="F4070" s="341"/>
      <c r="G4070" s="341"/>
      <c r="H4070" s="341"/>
      <c r="I4070" s="341"/>
      <c r="J4070" s="341"/>
      <c r="AH4070" s="221"/>
      <c r="AI4070" s="221"/>
      <c r="AJ4070" s="221"/>
      <c r="AK4070" s="221"/>
      <c r="AL4070" s="221"/>
      <c r="AM4070" s="221"/>
      <c r="AN4070" s="221"/>
      <c r="AO4070" s="221"/>
      <c r="AP4070" s="221"/>
      <c r="AQ4070" s="219"/>
      <c r="AR4070" s="219"/>
      <c r="AS4070" s="221"/>
      <c r="AT4070" s="221"/>
      <c r="AU4070" s="221"/>
      <c r="AV4070" s="221"/>
      <c r="AW4070" s="221"/>
      <c r="AX4070" s="221"/>
      <c r="AY4070" s="221"/>
      <c r="AZ4070" s="221"/>
    </row>
    <row r="4071" spans="1:52" x14ac:dyDescent="0.15">
      <c r="A4071" s="278"/>
      <c r="B4071" s="274"/>
      <c r="C4071" s="340"/>
      <c r="D4071" s="340"/>
      <c r="E4071" s="341"/>
      <c r="F4071" s="341"/>
      <c r="G4071" s="341"/>
      <c r="H4071" s="341"/>
      <c r="I4071" s="341"/>
      <c r="J4071" s="341"/>
      <c r="AH4071" s="221"/>
      <c r="AI4071" s="221"/>
      <c r="AJ4071" s="221"/>
      <c r="AK4071" s="221"/>
      <c r="AL4071" s="221"/>
      <c r="AM4071" s="221"/>
      <c r="AN4071" s="221"/>
      <c r="AO4071" s="221"/>
      <c r="AP4071" s="221"/>
      <c r="AQ4071" s="219"/>
      <c r="AR4071" s="219"/>
      <c r="AS4071" s="221"/>
      <c r="AT4071" s="221"/>
      <c r="AU4071" s="221"/>
      <c r="AV4071" s="221"/>
      <c r="AW4071" s="221"/>
      <c r="AX4071" s="221"/>
      <c r="AY4071" s="221"/>
      <c r="AZ4071" s="221"/>
    </row>
    <row r="4072" spans="1:52" x14ac:dyDescent="0.15">
      <c r="A4072" s="278"/>
      <c r="B4072" s="274"/>
      <c r="C4072" s="340"/>
      <c r="D4072" s="340"/>
      <c r="E4072" s="341"/>
      <c r="F4072" s="341"/>
      <c r="G4072" s="341"/>
      <c r="H4072" s="341"/>
      <c r="I4072" s="341"/>
      <c r="J4072" s="341"/>
      <c r="AH4072" s="221"/>
      <c r="AI4072" s="221"/>
      <c r="AJ4072" s="221"/>
      <c r="AK4072" s="221"/>
      <c r="AL4072" s="221"/>
      <c r="AM4072" s="221"/>
      <c r="AN4072" s="221"/>
      <c r="AO4072" s="221"/>
      <c r="AP4072" s="221"/>
      <c r="AQ4072" s="219"/>
      <c r="AR4072" s="219"/>
      <c r="AS4072" s="221"/>
      <c r="AT4072" s="221"/>
      <c r="AU4072" s="221"/>
      <c r="AV4072" s="221"/>
      <c r="AW4072" s="221"/>
      <c r="AX4072" s="221"/>
      <c r="AY4072" s="221"/>
      <c r="AZ4072" s="221"/>
    </row>
    <row r="4073" spans="1:52" x14ac:dyDescent="0.15">
      <c r="A4073" s="278"/>
      <c r="B4073" s="274"/>
      <c r="C4073" s="340"/>
      <c r="D4073" s="340"/>
      <c r="E4073" s="341"/>
      <c r="F4073" s="341"/>
      <c r="G4073" s="341"/>
      <c r="H4073" s="341"/>
      <c r="I4073" s="341"/>
      <c r="J4073" s="341"/>
      <c r="AH4073" s="221"/>
      <c r="AI4073" s="221"/>
      <c r="AJ4073" s="221"/>
      <c r="AK4073" s="221"/>
      <c r="AL4073" s="221"/>
      <c r="AM4073" s="221"/>
      <c r="AN4073" s="221"/>
      <c r="AO4073" s="221"/>
      <c r="AP4073" s="221"/>
      <c r="AQ4073" s="219"/>
      <c r="AR4073" s="219"/>
      <c r="AS4073" s="221"/>
      <c r="AT4073" s="221"/>
      <c r="AU4073" s="221"/>
      <c r="AV4073" s="221"/>
      <c r="AW4073" s="221"/>
      <c r="AX4073" s="221"/>
      <c r="AY4073" s="221"/>
      <c r="AZ4073" s="221"/>
    </row>
    <row r="4074" spans="1:52" x14ac:dyDescent="0.15">
      <c r="A4074" s="278"/>
      <c r="B4074" s="274"/>
      <c r="C4074" s="340"/>
      <c r="D4074" s="340"/>
      <c r="E4074" s="341"/>
      <c r="F4074" s="341"/>
      <c r="G4074" s="341"/>
      <c r="H4074" s="341"/>
      <c r="I4074" s="341"/>
      <c r="J4074" s="341"/>
      <c r="AH4074" s="221"/>
      <c r="AI4074" s="221"/>
      <c r="AJ4074" s="221"/>
      <c r="AK4074" s="221"/>
      <c r="AL4074" s="221"/>
      <c r="AM4074" s="221"/>
      <c r="AN4074" s="221"/>
      <c r="AO4074" s="221"/>
      <c r="AP4074" s="221"/>
      <c r="AQ4074" s="219"/>
      <c r="AR4074" s="219"/>
      <c r="AS4074" s="221"/>
      <c r="AT4074" s="221"/>
      <c r="AU4074" s="221"/>
      <c r="AV4074" s="221"/>
      <c r="AW4074" s="221"/>
      <c r="AX4074" s="221"/>
      <c r="AY4074" s="221"/>
      <c r="AZ4074" s="221"/>
    </row>
    <row r="4075" spans="1:52" x14ac:dyDescent="0.15">
      <c r="A4075" s="278"/>
      <c r="B4075" s="274"/>
      <c r="C4075" s="340"/>
      <c r="D4075" s="340"/>
      <c r="E4075" s="341"/>
      <c r="F4075" s="341"/>
      <c r="G4075" s="341"/>
      <c r="H4075" s="341"/>
      <c r="I4075" s="341"/>
      <c r="J4075" s="341"/>
      <c r="AH4075" s="221"/>
      <c r="AI4075" s="221"/>
      <c r="AJ4075" s="221"/>
      <c r="AK4075" s="221"/>
      <c r="AL4075" s="221"/>
      <c r="AM4075" s="221"/>
      <c r="AN4075" s="221"/>
      <c r="AO4075" s="221"/>
      <c r="AP4075" s="221"/>
      <c r="AQ4075" s="219"/>
      <c r="AR4075" s="219"/>
      <c r="AS4075" s="221"/>
      <c r="AT4075" s="221"/>
      <c r="AU4075" s="221"/>
      <c r="AV4075" s="221"/>
      <c r="AW4075" s="221"/>
      <c r="AX4075" s="221"/>
      <c r="AY4075" s="221"/>
      <c r="AZ4075" s="221"/>
    </row>
    <row r="4076" spans="1:52" x14ac:dyDescent="0.15">
      <c r="A4076" s="278"/>
      <c r="B4076" s="274"/>
      <c r="C4076" s="340"/>
      <c r="D4076" s="340"/>
      <c r="E4076" s="341"/>
      <c r="F4076" s="341"/>
      <c r="G4076" s="341"/>
      <c r="H4076" s="341"/>
      <c r="I4076" s="341"/>
      <c r="J4076" s="341"/>
      <c r="AH4076" s="221"/>
      <c r="AI4076" s="221"/>
      <c r="AJ4076" s="221"/>
      <c r="AK4076" s="221"/>
      <c r="AL4076" s="221"/>
      <c r="AM4076" s="221"/>
      <c r="AN4076" s="221"/>
      <c r="AO4076" s="221"/>
      <c r="AP4076" s="221"/>
      <c r="AQ4076" s="219"/>
      <c r="AR4076" s="219"/>
      <c r="AS4076" s="221"/>
      <c r="AT4076" s="221"/>
      <c r="AU4076" s="221"/>
      <c r="AV4076" s="221"/>
      <c r="AW4076" s="221"/>
      <c r="AX4076" s="221"/>
      <c r="AY4076" s="221"/>
      <c r="AZ4076" s="221"/>
    </row>
    <row r="4077" spans="1:52" x14ac:dyDescent="0.15">
      <c r="A4077" s="278"/>
      <c r="B4077" s="274"/>
      <c r="C4077" s="340"/>
      <c r="D4077" s="340"/>
      <c r="E4077" s="341"/>
      <c r="F4077" s="341"/>
      <c r="G4077" s="341"/>
      <c r="H4077" s="341"/>
      <c r="I4077" s="341"/>
      <c r="J4077" s="341"/>
      <c r="AH4077" s="221"/>
      <c r="AI4077" s="221"/>
      <c r="AJ4077" s="221"/>
      <c r="AK4077" s="221"/>
      <c r="AL4077" s="221"/>
      <c r="AM4077" s="221"/>
      <c r="AN4077" s="221"/>
      <c r="AO4077" s="221"/>
      <c r="AP4077" s="221"/>
      <c r="AQ4077" s="219"/>
      <c r="AR4077" s="219"/>
      <c r="AS4077" s="221"/>
      <c r="AT4077" s="221"/>
      <c r="AU4077" s="221"/>
      <c r="AV4077" s="221"/>
      <c r="AW4077" s="221"/>
      <c r="AX4077" s="221"/>
      <c r="AY4077" s="221"/>
      <c r="AZ4077" s="221"/>
    </row>
    <row r="4078" spans="1:52" x14ac:dyDescent="0.15">
      <c r="A4078" s="278"/>
      <c r="B4078" s="274"/>
      <c r="C4078" s="340"/>
      <c r="D4078" s="340"/>
      <c r="E4078" s="341"/>
      <c r="F4078" s="341"/>
      <c r="G4078" s="341"/>
      <c r="H4078" s="341"/>
      <c r="I4078" s="341"/>
      <c r="J4078" s="341"/>
      <c r="AH4078" s="221"/>
      <c r="AI4078" s="221"/>
      <c r="AJ4078" s="221"/>
      <c r="AK4078" s="221"/>
      <c r="AL4078" s="221"/>
      <c r="AM4078" s="221"/>
      <c r="AN4078" s="221"/>
      <c r="AO4078" s="221"/>
      <c r="AP4078" s="221"/>
      <c r="AQ4078" s="219"/>
      <c r="AR4078" s="219"/>
      <c r="AS4078" s="221"/>
      <c r="AT4078" s="221"/>
      <c r="AU4078" s="221"/>
      <c r="AV4078" s="221"/>
      <c r="AW4078" s="221"/>
      <c r="AX4078" s="221"/>
      <c r="AY4078" s="221"/>
      <c r="AZ4078" s="221"/>
    </row>
    <row r="4079" spans="1:52" x14ac:dyDescent="0.15">
      <c r="A4079" s="278"/>
      <c r="B4079" s="274"/>
      <c r="C4079" s="340"/>
      <c r="D4079" s="340"/>
      <c r="E4079" s="341"/>
      <c r="F4079" s="341"/>
      <c r="G4079" s="341"/>
      <c r="H4079" s="341"/>
      <c r="I4079" s="341"/>
      <c r="J4079" s="341"/>
      <c r="AH4079" s="221"/>
      <c r="AI4079" s="221"/>
      <c r="AJ4079" s="221"/>
      <c r="AK4079" s="221"/>
      <c r="AL4079" s="221"/>
      <c r="AM4079" s="221"/>
      <c r="AN4079" s="221"/>
      <c r="AO4079" s="221"/>
      <c r="AP4079" s="221"/>
      <c r="AQ4079" s="219"/>
      <c r="AR4079" s="219"/>
      <c r="AS4079" s="221"/>
      <c r="AT4079" s="221"/>
      <c r="AU4079" s="221"/>
      <c r="AV4079" s="221"/>
      <c r="AW4079" s="221"/>
      <c r="AX4079" s="221"/>
      <c r="AY4079" s="221"/>
      <c r="AZ4079" s="221"/>
    </row>
    <row r="4080" spans="1:52" x14ac:dyDescent="0.15">
      <c r="A4080" s="278"/>
      <c r="B4080" s="274"/>
      <c r="C4080" s="340"/>
      <c r="D4080" s="340"/>
      <c r="E4080" s="341"/>
      <c r="F4080" s="341"/>
      <c r="G4080" s="341"/>
      <c r="H4080" s="341"/>
      <c r="I4080" s="341"/>
      <c r="J4080" s="341"/>
      <c r="AH4080" s="221"/>
      <c r="AI4080" s="221"/>
      <c r="AJ4080" s="221"/>
      <c r="AK4080" s="221"/>
      <c r="AL4080" s="221"/>
      <c r="AM4080" s="221"/>
      <c r="AN4080" s="221"/>
      <c r="AO4080" s="221"/>
      <c r="AP4080" s="221"/>
      <c r="AQ4080" s="219"/>
      <c r="AR4080" s="219"/>
      <c r="AS4080" s="221"/>
      <c r="AT4080" s="221"/>
      <c r="AU4080" s="221"/>
      <c r="AV4080" s="221"/>
      <c r="AW4080" s="221"/>
      <c r="AX4080" s="221"/>
      <c r="AY4080" s="221"/>
      <c r="AZ4080" s="221"/>
    </row>
    <row r="4081" spans="1:52" x14ac:dyDescent="0.15">
      <c r="A4081" s="278"/>
      <c r="B4081" s="274"/>
      <c r="C4081" s="340"/>
      <c r="D4081" s="340"/>
      <c r="E4081" s="341"/>
      <c r="F4081" s="341"/>
      <c r="G4081" s="341"/>
      <c r="H4081" s="341"/>
      <c r="I4081" s="341"/>
      <c r="J4081" s="341"/>
      <c r="AH4081" s="221"/>
      <c r="AI4081" s="221"/>
      <c r="AJ4081" s="221"/>
      <c r="AK4081" s="221"/>
      <c r="AL4081" s="221"/>
      <c r="AM4081" s="221"/>
      <c r="AN4081" s="221"/>
      <c r="AO4081" s="221"/>
      <c r="AP4081" s="221"/>
      <c r="AQ4081" s="219"/>
      <c r="AR4081" s="219"/>
      <c r="AS4081" s="221"/>
      <c r="AT4081" s="221"/>
      <c r="AU4081" s="221"/>
      <c r="AV4081" s="221"/>
      <c r="AW4081" s="221"/>
      <c r="AX4081" s="221"/>
      <c r="AY4081" s="221"/>
      <c r="AZ4081" s="221"/>
    </row>
    <row r="4082" spans="1:52" x14ac:dyDescent="0.15">
      <c r="A4082" s="278"/>
      <c r="B4082" s="274"/>
      <c r="C4082" s="340"/>
      <c r="D4082" s="340"/>
      <c r="E4082" s="341"/>
      <c r="F4082" s="341"/>
      <c r="G4082" s="341"/>
      <c r="H4082" s="341"/>
      <c r="I4082" s="341"/>
      <c r="J4082" s="341"/>
      <c r="AH4082" s="221"/>
      <c r="AI4082" s="221"/>
      <c r="AJ4082" s="221"/>
      <c r="AK4082" s="221"/>
      <c r="AL4082" s="221"/>
      <c r="AM4082" s="221"/>
      <c r="AN4082" s="221"/>
      <c r="AO4082" s="221"/>
      <c r="AP4082" s="221"/>
      <c r="AQ4082" s="219"/>
      <c r="AR4082" s="219"/>
      <c r="AS4082" s="221"/>
      <c r="AT4082" s="221"/>
      <c r="AU4082" s="221"/>
      <c r="AV4082" s="221"/>
      <c r="AW4082" s="221"/>
      <c r="AX4082" s="221"/>
      <c r="AY4082" s="221"/>
      <c r="AZ4082" s="221"/>
    </row>
    <row r="4083" spans="1:52" x14ac:dyDescent="0.15">
      <c r="A4083" s="278"/>
      <c r="B4083" s="274"/>
      <c r="C4083" s="340"/>
      <c r="D4083" s="340"/>
      <c r="E4083" s="341"/>
      <c r="F4083" s="341"/>
      <c r="G4083" s="341"/>
      <c r="H4083" s="341"/>
      <c r="I4083" s="341"/>
      <c r="J4083" s="341"/>
      <c r="AH4083" s="221"/>
      <c r="AI4083" s="221"/>
      <c r="AJ4083" s="221"/>
      <c r="AK4083" s="221"/>
      <c r="AL4083" s="221"/>
      <c r="AM4083" s="221"/>
      <c r="AN4083" s="221"/>
      <c r="AO4083" s="221"/>
      <c r="AP4083" s="221"/>
      <c r="AQ4083" s="219"/>
      <c r="AR4083" s="219"/>
      <c r="AS4083" s="221"/>
      <c r="AT4083" s="221"/>
      <c r="AU4083" s="221"/>
      <c r="AV4083" s="221"/>
      <c r="AW4083" s="221"/>
      <c r="AX4083" s="221"/>
      <c r="AY4083" s="221"/>
      <c r="AZ4083" s="221"/>
    </row>
    <row r="4084" spans="1:52" x14ac:dyDescent="0.15">
      <c r="A4084" s="278"/>
      <c r="B4084" s="274"/>
      <c r="C4084" s="340"/>
      <c r="D4084" s="340"/>
      <c r="E4084" s="341"/>
      <c r="F4084" s="341"/>
      <c r="G4084" s="341"/>
      <c r="H4084" s="341"/>
      <c r="I4084" s="341"/>
      <c r="J4084" s="341"/>
      <c r="AH4084" s="221"/>
      <c r="AI4084" s="221"/>
      <c r="AJ4084" s="221"/>
      <c r="AK4084" s="221"/>
      <c r="AL4084" s="221"/>
      <c r="AM4084" s="221"/>
      <c r="AN4084" s="221"/>
      <c r="AO4084" s="221"/>
      <c r="AP4084" s="221"/>
      <c r="AQ4084" s="219"/>
      <c r="AR4084" s="219"/>
      <c r="AS4084" s="221"/>
      <c r="AT4084" s="221"/>
      <c r="AU4084" s="221"/>
      <c r="AV4084" s="221"/>
      <c r="AW4084" s="221"/>
      <c r="AX4084" s="221"/>
      <c r="AY4084" s="221"/>
      <c r="AZ4084" s="221"/>
    </row>
    <row r="4085" spans="1:52" x14ac:dyDescent="0.15">
      <c r="A4085" s="278"/>
      <c r="B4085" s="274"/>
      <c r="C4085" s="340"/>
      <c r="D4085" s="340"/>
      <c r="E4085" s="341"/>
      <c r="F4085" s="341"/>
      <c r="G4085" s="341"/>
      <c r="H4085" s="341"/>
      <c r="I4085" s="341"/>
      <c r="J4085" s="341"/>
      <c r="AH4085" s="221"/>
      <c r="AI4085" s="221"/>
      <c r="AJ4085" s="221"/>
      <c r="AK4085" s="221"/>
      <c r="AL4085" s="221"/>
      <c r="AM4085" s="221"/>
      <c r="AN4085" s="221"/>
      <c r="AO4085" s="221"/>
      <c r="AP4085" s="221"/>
      <c r="AQ4085" s="219"/>
      <c r="AR4085" s="219"/>
      <c r="AS4085" s="221"/>
      <c r="AT4085" s="221"/>
      <c r="AU4085" s="221"/>
      <c r="AV4085" s="221"/>
      <c r="AW4085" s="221"/>
      <c r="AX4085" s="221"/>
      <c r="AY4085" s="221"/>
      <c r="AZ4085" s="221"/>
    </row>
    <row r="4086" spans="1:52" x14ac:dyDescent="0.15">
      <c r="A4086" s="278"/>
      <c r="B4086" s="274"/>
      <c r="C4086" s="340"/>
      <c r="D4086" s="340"/>
      <c r="E4086" s="341"/>
      <c r="F4086" s="341"/>
      <c r="G4086" s="341"/>
      <c r="H4086" s="341"/>
      <c r="I4086" s="341"/>
      <c r="J4086" s="341"/>
      <c r="AH4086" s="221"/>
      <c r="AI4086" s="221"/>
      <c r="AJ4086" s="221"/>
      <c r="AK4086" s="221"/>
      <c r="AL4086" s="221"/>
      <c r="AM4086" s="221"/>
      <c r="AN4086" s="221"/>
      <c r="AO4086" s="221"/>
      <c r="AP4086" s="221"/>
      <c r="AQ4086" s="219"/>
      <c r="AR4086" s="219"/>
      <c r="AS4086" s="221"/>
      <c r="AT4086" s="221"/>
      <c r="AU4086" s="221"/>
      <c r="AV4086" s="221"/>
      <c r="AW4086" s="221"/>
      <c r="AX4086" s="221"/>
      <c r="AY4086" s="221"/>
      <c r="AZ4086" s="221"/>
    </row>
    <row r="4087" spans="1:52" x14ac:dyDescent="0.15">
      <c r="A4087" s="278"/>
      <c r="B4087" s="274"/>
      <c r="C4087" s="340"/>
      <c r="D4087" s="340"/>
      <c r="E4087" s="341"/>
      <c r="F4087" s="341"/>
      <c r="G4087" s="341"/>
      <c r="H4087" s="341"/>
      <c r="I4087" s="341"/>
      <c r="J4087" s="341"/>
      <c r="AH4087" s="221"/>
      <c r="AI4087" s="221"/>
      <c r="AJ4087" s="221"/>
      <c r="AK4087" s="221"/>
      <c r="AL4087" s="221"/>
      <c r="AM4087" s="221"/>
      <c r="AN4087" s="221"/>
      <c r="AO4087" s="221"/>
      <c r="AP4087" s="221"/>
      <c r="AQ4087" s="219"/>
      <c r="AR4087" s="219"/>
      <c r="AS4087" s="221"/>
      <c r="AT4087" s="221"/>
      <c r="AU4087" s="221"/>
      <c r="AV4087" s="221"/>
      <c r="AW4087" s="221"/>
      <c r="AX4087" s="221"/>
      <c r="AY4087" s="221"/>
      <c r="AZ4087" s="221"/>
    </row>
    <row r="4088" spans="1:52" x14ac:dyDescent="0.15">
      <c r="A4088" s="278"/>
      <c r="B4088" s="274"/>
      <c r="C4088" s="340"/>
      <c r="D4088" s="340"/>
      <c r="E4088" s="341"/>
      <c r="F4088" s="341"/>
      <c r="G4088" s="341"/>
      <c r="H4088" s="341"/>
      <c r="I4088" s="341"/>
      <c r="J4088" s="341"/>
      <c r="AH4088" s="221"/>
      <c r="AI4088" s="221"/>
      <c r="AJ4088" s="221"/>
      <c r="AK4088" s="221"/>
      <c r="AL4088" s="221"/>
      <c r="AM4088" s="221"/>
      <c r="AN4088" s="221"/>
      <c r="AO4088" s="221"/>
      <c r="AP4088" s="221"/>
      <c r="AQ4088" s="219"/>
      <c r="AR4088" s="219"/>
      <c r="AS4088" s="221"/>
      <c r="AT4088" s="221"/>
      <c r="AU4088" s="221"/>
      <c r="AV4088" s="221"/>
      <c r="AW4088" s="221"/>
      <c r="AX4088" s="221"/>
      <c r="AY4088" s="221"/>
      <c r="AZ4088" s="221"/>
    </row>
    <row r="4089" spans="1:52" x14ac:dyDescent="0.15">
      <c r="A4089" s="278"/>
      <c r="B4089" s="274"/>
      <c r="C4089" s="340"/>
      <c r="D4089" s="340"/>
      <c r="E4089" s="341"/>
      <c r="F4089" s="341"/>
      <c r="G4089" s="341"/>
      <c r="H4089" s="341"/>
      <c r="I4089" s="341"/>
      <c r="J4089" s="341"/>
      <c r="AH4089" s="221"/>
      <c r="AI4089" s="221"/>
      <c r="AJ4089" s="221"/>
      <c r="AK4089" s="221"/>
      <c r="AL4089" s="221"/>
      <c r="AM4089" s="221"/>
      <c r="AN4089" s="221"/>
      <c r="AO4089" s="221"/>
      <c r="AP4089" s="221"/>
      <c r="AQ4089" s="219"/>
      <c r="AR4089" s="219"/>
      <c r="AS4089" s="221"/>
      <c r="AT4089" s="221"/>
      <c r="AU4089" s="221"/>
      <c r="AV4089" s="221"/>
      <c r="AW4089" s="221"/>
      <c r="AX4089" s="221"/>
      <c r="AY4089" s="221"/>
      <c r="AZ4089" s="221"/>
    </row>
    <row r="4090" spans="1:52" x14ac:dyDescent="0.15">
      <c r="A4090" s="278"/>
      <c r="B4090" s="274"/>
      <c r="C4090" s="340"/>
      <c r="D4090" s="340"/>
      <c r="E4090" s="341"/>
      <c r="F4090" s="341"/>
      <c r="G4090" s="341"/>
      <c r="H4090" s="341"/>
      <c r="I4090" s="341"/>
      <c r="J4090" s="341"/>
      <c r="AH4090" s="221"/>
      <c r="AI4090" s="221"/>
      <c r="AJ4090" s="221"/>
      <c r="AK4090" s="221"/>
      <c r="AL4090" s="221"/>
      <c r="AM4090" s="221"/>
      <c r="AN4090" s="221"/>
      <c r="AO4090" s="221"/>
      <c r="AP4090" s="221"/>
      <c r="AQ4090" s="219"/>
      <c r="AR4090" s="219"/>
      <c r="AS4090" s="221"/>
      <c r="AT4090" s="221"/>
      <c r="AU4090" s="221"/>
      <c r="AV4090" s="221"/>
      <c r="AW4090" s="221"/>
      <c r="AX4090" s="221"/>
      <c r="AY4090" s="221"/>
      <c r="AZ4090" s="221"/>
    </row>
    <row r="4091" spans="1:52" x14ac:dyDescent="0.15">
      <c r="A4091" s="278"/>
      <c r="B4091" s="274"/>
      <c r="C4091" s="340"/>
      <c r="D4091" s="340"/>
      <c r="E4091" s="341"/>
      <c r="F4091" s="341"/>
      <c r="G4091" s="341"/>
      <c r="H4091" s="341"/>
      <c r="I4091" s="341"/>
      <c r="J4091" s="341"/>
      <c r="AH4091" s="221"/>
      <c r="AI4091" s="221"/>
      <c r="AJ4091" s="221"/>
      <c r="AK4091" s="221"/>
      <c r="AL4091" s="221"/>
      <c r="AM4091" s="221"/>
      <c r="AN4091" s="221"/>
      <c r="AO4091" s="221"/>
      <c r="AP4091" s="221"/>
      <c r="AQ4091" s="219"/>
      <c r="AR4091" s="219"/>
      <c r="AS4091" s="221"/>
      <c r="AT4091" s="221"/>
      <c r="AU4091" s="221"/>
      <c r="AV4091" s="221"/>
      <c r="AW4091" s="221"/>
      <c r="AX4091" s="221"/>
      <c r="AY4091" s="221"/>
      <c r="AZ4091" s="221"/>
    </row>
    <row r="4092" spans="1:52" x14ac:dyDescent="0.15">
      <c r="A4092" s="278"/>
      <c r="B4092" s="274"/>
      <c r="C4092" s="340"/>
      <c r="D4092" s="340"/>
      <c r="E4092" s="341"/>
      <c r="F4092" s="341"/>
      <c r="G4092" s="341"/>
      <c r="H4092" s="341"/>
      <c r="I4092" s="341"/>
      <c r="J4092" s="341"/>
      <c r="AH4092" s="221"/>
      <c r="AI4092" s="221"/>
      <c r="AJ4092" s="221"/>
      <c r="AK4092" s="221"/>
      <c r="AL4092" s="221"/>
      <c r="AM4092" s="221"/>
      <c r="AN4092" s="221"/>
      <c r="AO4092" s="221"/>
      <c r="AP4092" s="221"/>
      <c r="AQ4092" s="219"/>
      <c r="AR4092" s="219"/>
      <c r="AS4092" s="221"/>
      <c r="AT4092" s="221"/>
      <c r="AU4092" s="221"/>
      <c r="AV4092" s="221"/>
      <c r="AW4092" s="221"/>
      <c r="AX4092" s="221"/>
      <c r="AY4092" s="221"/>
      <c r="AZ4092" s="221"/>
    </row>
    <row r="4093" spans="1:52" x14ac:dyDescent="0.15">
      <c r="A4093" s="278"/>
      <c r="B4093" s="274"/>
      <c r="C4093" s="340"/>
      <c r="D4093" s="340"/>
      <c r="E4093" s="341"/>
      <c r="F4093" s="341"/>
      <c r="G4093" s="341"/>
      <c r="H4093" s="341"/>
      <c r="I4093" s="341"/>
      <c r="J4093" s="341"/>
      <c r="AH4093" s="221"/>
      <c r="AI4093" s="221"/>
      <c r="AJ4093" s="221"/>
      <c r="AK4093" s="221"/>
      <c r="AL4093" s="221"/>
      <c r="AM4093" s="221"/>
      <c r="AN4093" s="221"/>
      <c r="AO4093" s="221"/>
      <c r="AP4093" s="221"/>
      <c r="AQ4093" s="219"/>
      <c r="AR4093" s="219"/>
      <c r="AS4093" s="221"/>
      <c r="AT4093" s="221"/>
      <c r="AU4093" s="221"/>
      <c r="AV4093" s="221"/>
      <c r="AW4093" s="221"/>
      <c r="AX4093" s="221"/>
      <c r="AY4093" s="221"/>
      <c r="AZ4093" s="221"/>
    </row>
    <row r="4094" spans="1:52" x14ac:dyDescent="0.15">
      <c r="A4094" s="278"/>
      <c r="B4094" s="274"/>
      <c r="C4094" s="340"/>
      <c r="D4094" s="340"/>
      <c r="E4094" s="341"/>
      <c r="F4094" s="341"/>
      <c r="G4094" s="341"/>
      <c r="H4094" s="341"/>
      <c r="I4094" s="341"/>
      <c r="J4094" s="341"/>
      <c r="AH4094" s="221"/>
      <c r="AI4094" s="221"/>
      <c r="AJ4094" s="221"/>
      <c r="AK4094" s="221"/>
      <c r="AL4094" s="221"/>
      <c r="AM4094" s="221"/>
      <c r="AN4094" s="221"/>
      <c r="AO4094" s="221"/>
      <c r="AP4094" s="221"/>
      <c r="AQ4094" s="219"/>
      <c r="AR4094" s="219"/>
      <c r="AS4094" s="221"/>
      <c r="AT4094" s="221"/>
      <c r="AU4094" s="221"/>
      <c r="AV4094" s="221"/>
      <c r="AW4094" s="221"/>
      <c r="AX4094" s="221"/>
      <c r="AY4094" s="221"/>
      <c r="AZ4094" s="221"/>
    </row>
    <row r="4095" spans="1:52" x14ac:dyDescent="0.15">
      <c r="A4095" s="278"/>
      <c r="B4095" s="274"/>
      <c r="C4095" s="340"/>
      <c r="D4095" s="340"/>
      <c r="E4095" s="341"/>
      <c r="F4095" s="341"/>
      <c r="G4095" s="341"/>
      <c r="H4095" s="341"/>
      <c r="I4095" s="341"/>
      <c r="J4095" s="341"/>
      <c r="AH4095" s="221"/>
      <c r="AI4095" s="221"/>
      <c r="AJ4095" s="221"/>
      <c r="AK4095" s="221"/>
      <c r="AL4095" s="221"/>
      <c r="AM4095" s="221"/>
      <c r="AN4095" s="221"/>
      <c r="AO4095" s="221"/>
      <c r="AP4095" s="221"/>
      <c r="AQ4095" s="219"/>
      <c r="AR4095" s="219"/>
      <c r="AS4095" s="221"/>
      <c r="AT4095" s="221"/>
      <c r="AU4095" s="221"/>
      <c r="AV4095" s="221"/>
      <c r="AW4095" s="221"/>
      <c r="AX4095" s="221"/>
      <c r="AY4095" s="221"/>
      <c r="AZ4095" s="221"/>
    </row>
    <row r="4096" spans="1:52" x14ac:dyDescent="0.15">
      <c r="A4096" s="278"/>
      <c r="B4096" s="274"/>
      <c r="C4096" s="340"/>
      <c r="D4096" s="340"/>
      <c r="E4096" s="341"/>
      <c r="F4096" s="341"/>
      <c r="G4096" s="341"/>
      <c r="H4096" s="341"/>
      <c r="I4096" s="341"/>
      <c r="J4096" s="341"/>
      <c r="AH4096" s="221"/>
      <c r="AI4096" s="221"/>
      <c r="AJ4096" s="221"/>
      <c r="AK4096" s="221"/>
      <c r="AL4096" s="221"/>
      <c r="AM4096" s="221"/>
      <c r="AN4096" s="221"/>
      <c r="AO4096" s="221"/>
      <c r="AP4096" s="221"/>
      <c r="AQ4096" s="219"/>
      <c r="AR4096" s="219"/>
      <c r="AS4096" s="221"/>
      <c r="AT4096" s="221"/>
      <c r="AU4096" s="221"/>
      <c r="AV4096" s="221"/>
      <c r="AW4096" s="221"/>
      <c r="AX4096" s="221"/>
      <c r="AY4096" s="221"/>
      <c r="AZ4096" s="221"/>
    </row>
    <row r="4097" spans="1:52" x14ac:dyDescent="0.15">
      <c r="A4097" s="278"/>
      <c r="B4097" s="274"/>
      <c r="C4097" s="340"/>
      <c r="D4097" s="340"/>
      <c r="E4097" s="341"/>
      <c r="F4097" s="341"/>
      <c r="G4097" s="341"/>
      <c r="H4097" s="341"/>
      <c r="I4097" s="341"/>
      <c r="J4097" s="341"/>
      <c r="AH4097" s="221"/>
      <c r="AI4097" s="221"/>
      <c r="AJ4097" s="221"/>
      <c r="AK4097" s="221"/>
      <c r="AL4097" s="221"/>
      <c r="AM4097" s="221"/>
      <c r="AN4097" s="221"/>
      <c r="AO4097" s="221"/>
      <c r="AP4097" s="221"/>
      <c r="AQ4097" s="219"/>
      <c r="AR4097" s="219"/>
      <c r="AS4097" s="221"/>
      <c r="AT4097" s="221"/>
      <c r="AU4097" s="221"/>
      <c r="AV4097" s="221"/>
      <c r="AW4097" s="221"/>
      <c r="AX4097" s="221"/>
      <c r="AY4097" s="221"/>
      <c r="AZ4097" s="221"/>
    </row>
    <row r="4098" spans="1:52" x14ac:dyDescent="0.15">
      <c r="A4098" s="278"/>
      <c r="B4098" s="274"/>
      <c r="C4098" s="340"/>
      <c r="D4098" s="340"/>
      <c r="E4098" s="341"/>
      <c r="F4098" s="341"/>
      <c r="G4098" s="341"/>
      <c r="H4098" s="341"/>
      <c r="I4098" s="341"/>
      <c r="J4098" s="341"/>
      <c r="AH4098" s="221"/>
      <c r="AI4098" s="221"/>
      <c r="AJ4098" s="221"/>
      <c r="AK4098" s="221"/>
      <c r="AL4098" s="221"/>
      <c r="AM4098" s="221"/>
      <c r="AN4098" s="221"/>
      <c r="AO4098" s="221"/>
      <c r="AP4098" s="221"/>
      <c r="AQ4098" s="219"/>
      <c r="AR4098" s="219"/>
      <c r="AS4098" s="221"/>
      <c r="AT4098" s="221"/>
      <c r="AU4098" s="221"/>
      <c r="AV4098" s="221"/>
      <c r="AW4098" s="221"/>
      <c r="AX4098" s="221"/>
      <c r="AY4098" s="221"/>
      <c r="AZ4098" s="221"/>
    </row>
    <row r="4099" spans="1:52" x14ac:dyDescent="0.15">
      <c r="A4099" s="278"/>
      <c r="B4099" s="274"/>
      <c r="C4099" s="340"/>
      <c r="D4099" s="340"/>
      <c r="E4099" s="341"/>
      <c r="F4099" s="341"/>
      <c r="G4099" s="341"/>
      <c r="H4099" s="341"/>
      <c r="I4099" s="341"/>
      <c r="J4099" s="341"/>
      <c r="AH4099" s="221"/>
      <c r="AI4099" s="221"/>
      <c r="AJ4099" s="221"/>
      <c r="AK4099" s="221"/>
      <c r="AL4099" s="221"/>
      <c r="AM4099" s="221"/>
      <c r="AN4099" s="221"/>
      <c r="AO4099" s="221"/>
      <c r="AP4099" s="221"/>
      <c r="AQ4099" s="219"/>
      <c r="AR4099" s="219"/>
      <c r="AS4099" s="221"/>
      <c r="AT4099" s="221"/>
      <c r="AU4099" s="221"/>
      <c r="AV4099" s="221"/>
      <c r="AW4099" s="221"/>
      <c r="AX4099" s="221"/>
      <c r="AY4099" s="221"/>
      <c r="AZ4099" s="221"/>
    </row>
    <row r="4100" spans="1:52" x14ac:dyDescent="0.15">
      <c r="A4100" s="278"/>
      <c r="B4100" s="274"/>
      <c r="C4100" s="340"/>
      <c r="D4100" s="340"/>
      <c r="E4100" s="341"/>
      <c r="F4100" s="341"/>
      <c r="G4100" s="341"/>
      <c r="H4100" s="341"/>
      <c r="I4100" s="341"/>
      <c r="J4100" s="341"/>
      <c r="AH4100" s="221"/>
      <c r="AI4100" s="221"/>
      <c r="AJ4100" s="221"/>
      <c r="AK4100" s="221"/>
      <c r="AL4100" s="221"/>
      <c r="AM4100" s="221"/>
      <c r="AN4100" s="221"/>
      <c r="AO4100" s="221"/>
      <c r="AP4100" s="221"/>
      <c r="AQ4100" s="219"/>
      <c r="AR4100" s="219"/>
      <c r="AS4100" s="221"/>
      <c r="AT4100" s="221"/>
      <c r="AU4100" s="221"/>
      <c r="AV4100" s="221"/>
      <c r="AW4100" s="221"/>
      <c r="AX4100" s="221"/>
      <c r="AY4100" s="221"/>
      <c r="AZ4100" s="221"/>
    </row>
    <row r="4101" spans="1:52" x14ac:dyDescent="0.15">
      <c r="A4101" s="278"/>
      <c r="B4101" s="274"/>
      <c r="C4101" s="340"/>
      <c r="D4101" s="340"/>
      <c r="E4101" s="341"/>
      <c r="F4101" s="341"/>
      <c r="G4101" s="341"/>
      <c r="H4101" s="341"/>
      <c r="I4101" s="341"/>
      <c r="J4101" s="341"/>
      <c r="AH4101" s="221"/>
      <c r="AI4101" s="221"/>
      <c r="AJ4101" s="221"/>
      <c r="AK4101" s="221"/>
      <c r="AL4101" s="221"/>
      <c r="AM4101" s="221"/>
      <c r="AN4101" s="221"/>
      <c r="AO4101" s="221"/>
      <c r="AP4101" s="221"/>
      <c r="AQ4101" s="219"/>
      <c r="AR4101" s="219"/>
      <c r="AS4101" s="221"/>
      <c r="AT4101" s="221"/>
      <c r="AU4101" s="221"/>
      <c r="AV4101" s="221"/>
      <c r="AW4101" s="221"/>
      <c r="AX4101" s="221"/>
      <c r="AY4101" s="221"/>
      <c r="AZ4101" s="221"/>
    </row>
    <row r="4102" spans="1:52" x14ac:dyDescent="0.15">
      <c r="A4102" s="278"/>
      <c r="B4102" s="274"/>
      <c r="C4102" s="340"/>
      <c r="D4102" s="340"/>
      <c r="E4102" s="341"/>
      <c r="F4102" s="341"/>
      <c r="G4102" s="341"/>
      <c r="H4102" s="341"/>
      <c r="I4102" s="341"/>
      <c r="J4102" s="341"/>
      <c r="AH4102" s="221"/>
      <c r="AI4102" s="221"/>
      <c r="AJ4102" s="221"/>
      <c r="AK4102" s="221"/>
      <c r="AL4102" s="221"/>
      <c r="AM4102" s="221"/>
      <c r="AN4102" s="221"/>
      <c r="AO4102" s="221"/>
      <c r="AP4102" s="221"/>
      <c r="AQ4102" s="219"/>
      <c r="AR4102" s="219"/>
      <c r="AS4102" s="221"/>
      <c r="AT4102" s="221"/>
      <c r="AU4102" s="221"/>
      <c r="AV4102" s="221"/>
      <c r="AW4102" s="221"/>
      <c r="AX4102" s="221"/>
      <c r="AY4102" s="221"/>
      <c r="AZ4102" s="221"/>
    </row>
    <row r="4103" spans="1:52" x14ac:dyDescent="0.15">
      <c r="A4103" s="278"/>
      <c r="B4103" s="274"/>
      <c r="C4103" s="340"/>
      <c r="D4103" s="340"/>
      <c r="E4103" s="341"/>
      <c r="F4103" s="341"/>
      <c r="G4103" s="341"/>
      <c r="H4103" s="341"/>
      <c r="I4103" s="341"/>
      <c r="J4103" s="341"/>
      <c r="AH4103" s="221"/>
      <c r="AI4103" s="221"/>
      <c r="AJ4103" s="221"/>
      <c r="AK4103" s="221"/>
      <c r="AL4103" s="221"/>
      <c r="AM4103" s="221"/>
      <c r="AN4103" s="221"/>
      <c r="AO4103" s="221"/>
      <c r="AP4103" s="221"/>
      <c r="AQ4103" s="219"/>
      <c r="AR4103" s="219"/>
      <c r="AS4103" s="221"/>
      <c r="AT4103" s="221"/>
      <c r="AU4103" s="221"/>
      <c r="AV4103" s="221"/>
      <c r="AW4103" s="221"/>
      <c r="AX4103" s="221"/>
      <c r="AY4103" s="221"/>
      <c r="AZ4103" s="221"/>
    </row>
    <row r="4104" spans="1:52" x14ac:dyDescent="0.15">
      <c r="A4104" s="278"/>
      <c r="B4104" s="274"/>
      <c r="C4104" s="340"/>
      <c r="D4104" s="340"/>
      <c r="E4104" s="341"/>
      <c r="F4104" s="341"/>
      <c r="G4104" s="341"/>
      <c r="H4104" s="341"/>
      <c r="I4104" s="341"/>
      <c r="J4104" s="341"/>
      <c r="AH4104" s="221"/>
      <c r="AI4104" s="221"/>
      <c r="AJ4104" s="221"/>
      <c r="AK4104" s="221"/>
      <c r="AL4104" s="221"/>
      <c r="AM4104" s="221"/>
      <c r="AN4104" s="221"/>
      <c r="AO4104" s="221"/>
      <c r="AP4104" s="221"/>
      <c r="AQ4104" s="219"/>
      <c r="AR4104" s="219"/>
      <c r="AS4104" s="221"/>
      <c r="AT4104" s="221"/>
      <c r="AU4104" s="221"/>
      <c r="AV4104" s="221"/>
      <c r="AW4104" s="221"/>
      <c r="AX4104" s="221"/>
      <c r="AY4104" s="221"/>
      <c r="AZ4104" s="221"/>
    </row>
    <row r="4105" spans="1:52" x14ac:dyDescent="0.15">
      <c r="A4105" s="278"/>
      <c r="B4105" s="274"/>
      <c r="C4105" s="340"/>
      <c r="D4105" s="340"/>
      <c r="E4105" s="341"/>
      <c r="F4105" s="341"/>
      <c r="G4105" s="341"/>
      <c r="H4105" s="341"/>
      <c r="I4105" s="341"/>
      <c r="J4105" s="341"/>
      <c r="AH4105" s="221"/>
      <c r="AI4105" s="221"/>
      <c r="AJ4105" s="221"/>
      <c r="AK4105" s="221"/>
      <c r="AL4105" s="221"/>
      <c r="AM4105" s="221"/>
      <c r="AN4105" s="221"/>
      <c r="AO4105" s="221"/>
      <c r="AP4105" s="221"/>
      <c r="AQ4105" s="219"/>
      <c r="AR4105" s="219"/>
      <c r="AS4105" s="221"/>
      <c r="AT4105" s="221"/>
      <c r="AU4105" s="221"/>
      <c r="AV4105" s="221"/>
      <c r="AW4105" s="221"/>
      <c r="AX4105" s="221"/>
      <c r="AY4105" s="221"/>
      <c r="AZ4105" s="221"/>
    </row>
    <row r="4106" spans="1:52" x14ac:dyDescent="0.15">
      <c r="A4106" s="278"/>
      <c r="B4106" s="274"/>
      <c r="C4106" s="340"/>
      <c r="D4106" s="340"/>
      <c r="E4106" s="341"/>
      <c r="F4106" s="341"/>
      <c r="G4106" s="341"/>
      <c r="H4106" s="341"/>
      <c r="I4106" s="341"/>
      <c r="J4106" s="341"/>
      <c r="AH4106" s="221"/>
      <c r="AI4106" s="221"/>
      <c r="AJ4106" s="221"/>
      <c r="AK4106" s="221"/>
      <c r="AL4106" s="221"/>
      <c r="AM4106" s="221"/>
      <c r="AN4106" s="221"/>
      <c r="AO4106" s="221"/>
      <c r="AP4106" s="221"/>
      <c r="AQ4106" s="219"/>
      <c r="AR4106" s="219"/>
      <c r="AS4106" s="221"/>
      <c r="AT4106" s="221"/>
      <c r="AU4106" s="221"/>
      <c r="AV4106" s="221"/>
      <c r="AW4106" s="221"/>
      <c r="AX4106" s="221"/>
      <c r="AY4106" s="221"/>
      <c r="AZ4106" s="221"/>
    </row>
    <row r="4107" spans="1:52" x14ac:dyDescent="0.15">
      <c r="A4107" s="278"/>
      <c r="B4107" s="274"/>
      <c r="C4107" s="340"/>
      <c r="D4107" s="340"/>
      <c r="E4107" s="341"/>
      <c r="F4107" s="341"/>
      <c r="G4107" s="341"/>
      <c r="H4107" s="341"/>
      <c r="I4107" s="341"/>
      <c r="J4107" s="341"/>
      <c r="AH4107" s="221"/>
      <c r="AI4107" s="221"/>
      <c r="AJ4107" s="221"/>
      <c r="AK4107" s="221"/>
      <c r="AL4107" s="221"/>
      <c r="AM4107" s="221"/>
      <c r="AN4107" s="221"/>
      <c r="AO4107" s="221"/>
      <c r="AP4107" s="221"/>
      <c r="AQ4107" s="219"/>
      <c r="AR4107" s="219"/>
      <c r="AS4107" s="221"/>
      <c r="AT4107" s="221"/>
      <c r="AU4107" s="221"/>
      <c r="AV4107" s="221"/>
      <c r="AW4107" s="221"/>
      <c r="AX4107" s="221"/>
      <c r="AY4107" s="221"/>
      <c r="AZ4107" s="221"/>
    </row>
    <row r="4108" spans="1:52" x14ac:dyDescent="0.15">
      <c r="A4108" s="278"/>
      <c r="B4108" s="274"/>
      <c r="C4108" s="340"/>
      <c r="D4108" s="340"/>
      <c r="E4108" s="341"/>
      <c r="F4108" s="341"/>
      <c r="G4108" s="341"/>
      <c r="H4108" s="341"/>
      <c r="I4108" s="341"/>
      <c r="J4108" s="341"/>
      <c r="AH4108" s="221"/>
      <c r="AI4108" s="221"/>
      <c r="AJ4108" s="221"/>
      <c r="AK4108" s="221"/>
      <c r="AL4108" s="221"/>
      <c r="AM4108" s="221"/>
      <c r="AN4108" s="221"/>
      <c r="AO4108" s="221"/>
      <c r="AP4108" s="221"/>
      <c r="AQ4108" s="219"/>
      <c r="AR4108" s="219"/>
      <c r="AS4108" s="221"/>
      <c r="AT4108" s="221"/>
      <c r="AU4108" s="221"/>
      <c r="AV4108" s="221"/>
      <c r="AW4108" s="221"/>
      <c r="AX4108" s="221"/>
      <c r="AY4108" s="221"/>
      <c r="AZ4108" s="221"/>
    </row>
    <row r="4109" spans="1:52" x14ac:dyDescent="0.15">
      <c r="A4109" s="278"/>
      <c r="B4109" s="274"/>
      <c r="C4109" s="340"/>
      <c r="D4109" s="340"/>
      <c r="E4109" s="341"/>
      <c r="F4109" s="341"/>
      <c r="G4109" s="341"/>
      <c r="H4109" s="341"/>
      <c r="I4109" s="341"/>
      <c r="J4109" s="341"/>
      <c r="AH4109" s="221"/>
      <c r="AI4109" s="221"/>
      <c r="AJ4109" s="221"/>
      <c r="AK4109" s="221"/>
      <c r="AL4109" s="221"/>
      <c r="AM4109" s="221"/>
      <c r="AN4109" s="221"/>
      <c r="AO4109" s="221"/>
      <c r="AP4109" s="221"/>
      <c r="AQ4109" s="219"/>
      <c r="AR4109" s="219"/>
      <c r="AS4109" s="221"/>
      <c r="AT4109" s="221"/>
      <c r="AU4109" s="221"/>
      <c r="AV4109" s="221"/>
      <c r="AW4109" s="221"/>
      <c r="AX4109" s="221"/>
      <c r="AY4109" s="221"/>
      <c r="AZ4109" s="221"/>
    </row>
    <row r="4110" spans="1:52" x14ac:dyDescent="0.15">
      <c r="A4110" s="278"/>
      <c r="B4110" s="274"/>
      <c r="C4110" s="340"/>
      <c r="D4110" s="340"/>
      <c r="E4110" s="341"/>
      <c r="F4110" s="341"/>
      <c r="G4110" s="341"/>
      <c r="H4110" s="341"/>
      <c r="I4110" s="341"/>
      <c r="J4110" s="341"/>
      <c r="AH4110" s="221"/>
      <c r="AI4110" s="221"/>
      <c r="AJ4110" s="221"/>
      <c r="AK4110" s="221"/>
      <c r="AL4110" s="221"/>
      <c r="AM4110" s="221"/>
      <c r="AN4110" s="221"/>
      <c r="AO4110" s="221"/>
      <c r="AP4110" s="221"/>
      <c r="AQ4110" s="219"/>
      <c r="AR4110" s="219"/>
      <c r="AS4110" s="221"/>
      <c r="AT4110" s="221"/>
      <c r="AU4110" s="221"/>
      <c r="AV4110" s="221"/>
      <c r="AW4110" s="221"/>
      <c r="AX4110" s="221"/>
      <c r="AY4110" s="221"/>
      <c r="AZ4110" s="221"/>
    </row>
    <row r="4111" spans="1:52" x14ac:dyDescent="0.15">
      <c r="A4111" s="278"/>
      <c r="B4111" s="274"/>
      <c r="C4111" s="340"/>
      <c r="D4111" s="340"/>
      <c r="E4111" s="341"/>
      <c r="F4111" s="341"/>
      <c r="G4111" s="341"/>
      <c r="H4111" s="341"/>
      <c r="I4111" s="341"/>
      <c r="J4111" s="341"/>
      <c r="AH4111" s="221"/>
      <c r="AI4111" s="221"/>
      <c r="AJ4111" s="221"/>
      <c r="AK4111" s="221"/>
      <c r="AL4111" s="221"/>
      <c r="AM4111" s="221"/>
      <c r="AN4111" s="221"/>
      <c r="AO4111" s="221"/>
      <c r="AP4111" s="221"/>
      <c r="AQ4111" s="219"/>
      <c r="AR4111" s="219"/>
      <c r="AS4111" s="221"/>
      <c r="AT4111" s="221"/>
      <c r="AU4111" s="221"/>
      <c r="AV4111" s="221"/>
      <c r="AW4111" s="221"/>
      <c r="AX4111" s="221"/>
      <c r="AY4111" s="221"/>
      <c r="AZ4111" s="221"/>
    </row>
    <row r="4112" spans="1:52" x14ac:dyDescent="0.15">
      <c r="A4112" s="278"/>
      <c r="B4112" s="274"/>
      <c r="C4112" s="340"/>
      <c r="D4112" s="340"/>
      <c r="E4112" s="341"/>
      <c r="F4112" s="341"/>
      <c r="G4112" s="341"/>
      <c r="H4112" s="341"/>
      <c r="I4112" s="341"/>
      <c r="J4112" s="341"/>
      <c r="AH4112" s="221"/>
      <c r="AI4112" s="221"/>
      <c r="AJ4112" s="221"/>
      <c r="AK4112" s="221"/>
      <c r="AL4112" s="221"/>
      <c r="AM4112" s="221"/>
      <c r="AN4112" s="221"/>
      <c r="AO4112" s="221"/>
      <c r="AP4112" s="221"/>
      <c r="AQ4112" s="219"/>
      <c r="AR4112" s="219"/>
      <c r="AS4112" s="221"/>
      <c r="AT4112" s="221"/>
      <c r="AU4112" s="221"/>
      <c r="AV4112" s="221"/>
      <c r="AW4112" s="221"/>
      <c r="AX4112" s="221"/>
      <c r="AY4112" s="221"/>
      <c r="AZ4112" s="221"/>
    </row>
    <row r="4113" spans="1:52" x14ac:dyDescent="0.15">
      <c r="A4113" s="278"/>
      <c r="B4113" s="274"/>
      <c r="C4113" s="340"/>
      <c r="D4113" s="340"/>
      <c r="E4113" s="341"/>
      <c r="F4113" s="341"/>
      <c r="G4113" s="341"/>
      <c r="H4113" s="341"/>
      <c r="I4113" s="341"/>
      <c r="J4113" s="341"/>
      <c r="AH4113" s="221"/>
      <c r="AI4113" s="221"/>
      <c r="AJ4113" s="221"/>
      <c r="AK4113" s="221"/>
      <c r="AL4113" s="221"/>
      <c r="AM4113" s="221"/>
      <c r="AN4113" s="221"/>
      <c r="AO4113" s="221"/>
      <c r="AP4113" s="221"/>
      <c r="AQ4113" s="219"/>
      <c r="AR4113" s="219"/>
      <c r="AS4113" s="221"/>
      <c r="AT4113" s="221"/>
      <c r="AU4113" s="221"/>
      <c r="AV4113" s="221"/>
      <c r="AW4113" s="221"/>
      <c r="AX4113" s="221"/>
      <c r="AY4113" s="221"/>
      <c r="AZ4113" s="221"/>
    </row>
    <row r="4114" spans="1:52" x14ac:dyDescent="0.15">
      <c r="A4114" s="278"/>
      <c r="B4114" s="274"/>
      <c r="C4114" s="340"/>
      <c r="D4114" s="340"/>
      <c r="E4114" s="341"/>
      <c r="F4114" s="341"/>
      <c r="G4114" s="341"/>
      <c r="H4114" s="341"/>
      <c r="I4114" s="341"/>
      <c r="J4114" s="341"/>
      <c r="AH4114" s="221"/>
      <c r="AI4114" s="221"/>
      <c r="AJ4114" s="221"/>
      <c r="AK4114" s="221"/>
      <c r="AL4114" s="221"/>
      <c r="AM4114" s="221"/>
      <c r="AN4114" s="221"/>
      <c r="AO4114" s="221"/>
      <c r="AP4114" s="221"/>
      <c r="AQ4114" s="219"/>
      <c r="AR4114" s="219"/>
      <c r="AS4114" s="221"/>
      <c r="AT4114" s="221"/>
      <c r="AU4114" s="221"/>
      <c r="AV4114" s="221"/>
      <c r="AW4114" s="221"/>
      <c r="AX4114" s="221"/>
      <c r="AY4114" s="221"/>
      <c r="AZ4114" s="221"/>
    </row>
    <row r="4115" spans="1:52" x14ac:dyDescent="0.15">
      <c r="A4115" s="278"/>
      <c r="B4115" s="274"/>
      <c r="C4115" s="340"/>
      <c r="D4115" s="340"/>
      <c r="E4115" s="341"/>
      <c r="F4115" s="341"/>
      <c r="G4115" s="341"/>
      <c r="H4115" s="341"/>
      <c r="I4115" s="341"/>
      <c r="J4115" s="341"/>
      <c r="AH4115" s="221"/>
      <c r="AI4115" s="221"/>
      <c r="AJ4115" s="221"/>
      <c r="AK4115" s="221"/>
      <c r="AL4115" s="221"/>
      <c r="AM4115" s="221"/>
      <c r="AN4115" s="221"/>
      <c r="AO4115" s="221"/>
      <c r="AP4115" s="221"/>
      <c r="AQ4115" s="219"/>
      <c r="AR4115" s="219"/>
      <c r="AS4115" s="221"/>
      <c r="AT4115" s="221"/>
      <c r="AU4115" s="221"/>
      <c r="AV4115" s="221"/>
      <c r="AW4115" s="221"/>
      <c r="AX4115" s="221"/>
      <c r="AY4115" s="221"/>
      <c r="AZ4115" s="221"/>
    </row>
    <row r="4116" spans="1:52" x14ac:dyDescent="0.15">
      <c r="A4116" s="278"/>
      <c r="B4116" s="274"/>
      <c r="C4116" s="340"/>
      <c r="D4116" s="340"/>
      <c r="E4116" s="341"/>
      <c r="F4116" s="341"/>
      <c r="G4116" s="341"/>
      <c r="H4116" s="341"/>
      <c r="I4116" s="341"/>
      <c r="J4116" s="341"/>
      <c r="AH4116" s="221"/>
      <c r="AI4116" s="221"/>
      <c r="AJ4116" s="221"/>
      <c r="AK4116" s="221"/>
      <c r="AL4116" s="221"/>
      <c r="AM4116" s="221"/>
      <c r="AN4116" s="221"/>
      <c r="AO4116" s="221"/>
      <c r="AP4116" s="221"/>
      <c r="AQ4116" s="219"/>
      <c r="AR4116" s="219"/>
      <c r="AS4116" s="221"/>
      <c r="AT4116" s="221"/>
      <c r="AU4116" s="221"/>
      <c r="AV4116" s="221"/>
      <c r="AW4116" s="221"/>
      <c r="AX4116" s="221"/>
      <c r="AY4116" s="221"/>
      <c r="AZ4116" s="221"/>
    </row>
    <row r="4117" spans="1:52" x14ac:dyDescent="0.15">
      <c r="A4117" s="278"/>
      <c r="B4117" s="274"/>
      <c r="C4117" s="340"/>
      <c r="D4117" s="340"/>
      <c r="E4117" s="341"/>
      <c r="F4117" s="341"/>
      <c r="G4117" s="341"/>
      <c r="H4117" s="341"/>
      <c r="I4117" s="341"/>
      <c r="J4117" s="341"/>
      <c r="AH4117" s="221"/>
      <c r="AI4117" s="221"/>
      <c r="AJ4117" s="221"/>
      <c r="AK4117" s="221"/>
      <c r="AL4117" s="221"/>
      <c r="AM4117" s="221"/>
      <c r="AN4117" s="221"/>
      <c r="AO4117" s="221"/>
      <c r="AP4117" s="221"/>
      <c r="AQ4117" s="219"/>
      <c r="AR4117" s="219"/>
      <c r="AS4117" s="221"/>
      <c r="AT4117" s="221"/>
      <c r="AU4117" s="221"/>
      <c r="AV4117" s="221"/>
      <c r="AW4117" s="221"/>
      <c r="AX4117" s="221"/>
      <c r="AY4117" s="221"/>
      <c r="AZ4117" s="221"/>
    </row>
    <row r="4118" spans="1:52" x14ac:dyDescent="0.15">
      <c r="A4118" s="278"/>
      <c r="B4118" s="274"/>
      <c r="C4118" s="340"/>
      <c r="D4118" s="340"/>
      <c r="E4118" s="341"/>
      <c r="F4118" s="341"/>
      <c r="G4118" s="341"/>
      <c r="H4118" s="341"/>
      <c r="I4118" s="341"/>
      <c r="J4118" s="341"/>
      <c r="AH4118" s="221"/>
      <c r="AI4118" s="221"/>
      <c r="AJ4118" s="221"/>
      <c r="AK4118" s="221"/>
      <c r="AL4118" s="221"/>
      <c r="AM4118" s="221"/>
      <c r="AN4118" s="221"/>
      <c r="AO4118" s="221"/>
      <c r="AP4118" s="221"/>
      <c r="AQ4118" s="219"/>
      <c r="AR4118" s="219"/>
      <c r="AS4118" s="221"/>
      <c r="AT4118" s="221"/>
      <c r="AU4118" s="221"/>
      <c r="AV4118" s="221"/>
      <c r="AW4118" s="221"/>
      <c r="AX4118" s="221"/>
      <c r="AY4118" s="221"/>
      <c r="AZ4118" s="221"/>
    </row>
    <row r="4119" spans="1:52" x14ac:dyDescent="0.15">
      <c r="A4119" s="278"/>
      <c r="B4119" s="274"/>
      <c r="C4119" s="340"/>
      <c r="D4119" s="340"/>
      <c r="E4119" s="341"/>
      <c r="F4119" s="341"/>
      <c r="G4119" s="341"/>
      <c r="H4119" s="341"/>
      <c r="I4119" s="341"/>
      <c r="J4119" s="341"/>
      <c r="AH4119" s="221"/>
      <c r="AI4119" s="221"/>
      <c r="AJ4119" s="221"/>
      <c r="AK4119" s="221"/>
      <c r="AL4119" s="221"/>
      <c r="AM4119" s="221"/>
      <c r="AN4119" s="221"/>
      <c r="AO4119" s="221"/>
      <c r="AP4119" s="221"/>
      <c r="AQ4119" s="219"/>
      <c r="AR4119" s="219"/>
      <c r="AS4119" s="221"/>
      <c r="AT4119" s="221"/>
      <c r="AU4119" s="221"/>
      <c r="AV4119" s="221"/>
      <c r="AW4119" s="221"/>
      <c r="AX4119" s="221"/>
      <c r="AY4119" s="221"/>
      <c r="AZ4119" s="221"/>
    </row>
    <row r="4120" spans="1:52" x14ac:dyDescent="0.15">
      <c r="A4120" s="278"/>
      <c r="B4120" s="274"/>
      <c r="C4120" s="340"/>
      <c r="D4120" s="340"/>
      <c r="E4120" s="341"/>
      <c r="F4120" s="341"/>
      <c r="G4120" s="341"/>
      <c r="H4120" s="341"/>
      <c r="I4120" s="341"/>
      <c r="J4120" s="341"/>
      <c r="AH4120" s="221"/>
      <c r="AI4120" s="221"/>
      <c r="AJ4120" s="221"/>
      <c r="AK4120" s="221"/>
      <c r="AL4120" s="221"/>
      <c r="AM4120" s="221"/>
      <c r="AN4120" s="221"/>
      <c r="AO4120" s="221"/>
      <c r="AP4120" s="221"/>
      <c r="AQ4120" s="219"/>
      <c r="AR4120" s="219"/>
      <c r="AS4120" s="221"/>
      <c r="AT4120" s="221"/>
      <c r="AU4120" s="221"/>
      <c r="AV4120" s="221"/>
      <c r="AW4120" s="221"/>
      <c r="AX4120" s="221"/>
      <c r="AY4120" s="221"/>
      <c r="AZ4120" s="221"/>
    </row>
    <row r="4121" spans="1:52" x14ac:dyDescent="0.15">
      <c r="A4121" s="278"/>
      <c r="B4121" s="274"/>
      <c r="C4121" s="340"/>
      <c r="D4121" s="340"/>
      <c r="E4121" s="341"/>
      <c r="F4121" s="341"/>
      <c r="G4121" s="341"/>
      <c r="H4121" s="341"/>
      <c r="I4121" s="341"/>
      <c r="J4121" s="341"/>
      <c r="AH4121" s="221"/>
      <c r="AI4121" s="221"/>
      <c r="AJ4121" s="221"/>
      <c r="AK4121" s="221"/>
      <c r="AL4121" s="221"/>
      <c r="AM4121" s="221"/>
      <c r="AN4121" s="221"/>
      <c r="AO4121" s="221"/>
      <c r="AP4121" s="221"/>
      <c r="AQ4121" s="219"/>
      <c r="AR4121" s="219"/>
      <c r="AS4121" s="221"/>
      <c r="AT4121" s="221"/>
      <c r="AU4121" s="221"/>
      <c r="AV4121" s="221"/>
      <c r="AW4121" s="221"/>
      <c r="AX4121" s="221"/>
      <c r="AY4121" s="221"/>
      <c r="AZ4121" s="221"/>
    </row>
    <row r="4122" spans="1:52" x14ac:dyDescent="0.15">
      <c r="A4122" s="278"/>
      <c r="B4122" s="274"/>
      <c r="C4122" s="340"/>
      <c r="D4122" s="340"/>
      <c r="E4122" s="341"/>
      <c r="F4122" s="341"/>
      <c r="G4122" s="341"/>
      <c r="H4122" s="341"/>
      <c r="I4122" s="341"/>
      <c r="J4122" s="341"/>
      <c r="AH4122" s="221"/>
      <c r="AI4122" s="221"/>
      <c r="AJ4122" s="221"/>
      <c r="AK4122" s="221"/>
      <c r="AL4122" s="221"/>
      <c r="AM4122" s="221"/>
      <c r="AN4122" s="221"/>
      <c r="AO4122" s="221"/>
      <c r="AP4122" s="221"/>
      <c r="AQ4122" s="219"/>
      <c r="AR4122" s="219"/>
      <c r="AS4122" s="221"/>
      <c r="AT4122" s="221"/>
      <c r="AU4122" s="221"/>
      <c r="AV4122" s="221"/>
      <c r="AW4122" s="221"/>
      <c r="AX4122" s="221"/>
      <c r="AY4122" s="221"/>
      <c r="AZ4122" s="221"/>
    </row>
    <row r="4123" spans="1:52" x14ac:dyDescent="0.15">
      <c r="A4123" s="278"/>
      <c r="B4123" s="274"/>
      <c r="C4123" s="340"/>
      <c r="D4123" s="340"/>
      <c r="E4123" s="341"/>
      <c r="F4123" s="341"/>
      <c r="G4123" s="341"/>
      <c r="H4123" s="341"/>
      <c r="I4123" s="341"/>
      <c r="J4123" s="341"/>
      <c r="AH4123" s="221"/>
      <c r="AI4123" s="221"/>
      <c r="AJ4123" s="221"/>
      <c r="AK4123" s="221"/>
      <c r="AL4123" s="221"/>
      <c r="AM4123" s="221"/>
      <c r="AN4123" s="221"/>
      <c r="AO4123" s="221"/>
      <c r="AP4123" s="221"/>
      <c r="AQ4123" s="219"/>
      <c r="AR4123" s="219"/>
      <c r="AS4123" s="221"/>
      <c r="AT4123" s="221"/>
      <c r="AU4123" s="221"/>
      <c r="AV4123" s="221"/>
      <c r="AW4123" s="221"/>
      <c r="AX4123" s="221"/>
      <c r="AY4123" s="221"/>
      <c r="AZ4123" s="221"/>
    </row>
    <row r="4124" spans="1:52" x14ac:dyDescent="0.15">
      <c r="A4124" s="278"/>
      <c r="B4124" s="274"/>
      <c r="C4124" s="340"/>
      <c r="D4124" s="340"/>
      <c r="E4124" s="341"/>
      <c r="F4124" s="341"/>
      <c r="G4124" s="341"/>
      <c r="H4124" s="341"/>
      <c r="I4124" s="341"/>
      <c r="J4124" s="341"/>
      <c r="AH4124" s="221"/>
      <c r="AI4124" s="221"/>
      <c r="AJ4124" s="221"/>
      <c r="AK4124" s="221"/>
      <c r="AL4124" s="221"/>
      <c r="AM4124" s="221"/>
      <c r="AN4124" s="221"/>
      <c r="AO4124" s="221"/>
      <c r="AP4124" s="221"/>
      <c r="AQ4124" s="219"/>
      <c r="AR4124" s="219"/>
      <c r="AS4124" s="221"/>
      <c r="AT4124" s="221"/>
      <c r="AU4124" s="221"/>
      <c r="AV4124" s="221"/>
      <c r="AW4124" s="221"/>
      <c r="AX4124" s="221"/>
      <c r="AY4124" s="221"/>
      <c r="AZ4124" s="221"/>
    </row>
    <row r="4125" spans="1:52" x14ac:dyDescent="0.15">
      <c r="A4125" s="278"/>
      <c r="B4125" s="274"/>
      <c r="C4125" s="340"/>
      <c r="D4125" s="340"/>
      <c r="E4125" s="341"/>
      <c r="F4125" s="341"/>
      <c r="G4125" s="341"/>
      <c r="H4125" s="341"/>
      <c r="I4125" s="341"/>
      <c r="J4125" s="341"/>
      <c r="AH4125" s="221"/>
      <c r="AI4125" s="221"/>
      <c r="AJ4125" s="221"/>
      <c r="AK4125" s="221"/>
      <c r="AL4125" s="221"/>
      <c r="AM4125" s="221"/>
      <c r="AN4125" s="221"/>
      <c r="AO4125" s="221"/>
      <c r="AP4125" s="221"/>
      <c r="AQ4125" s="219"/>
      <c r="AR4125" s="219"/>
      <c r="AS4125" s="221"/>
      <c r="AT4125" s="221"/>
      <c r="AU4125" s="221"/>
      <c r="AV4125" s="221"/>
      <c r="AW4125" s="221"/>
      <c r="AX4125" s="221"/>
      <c r="AY4125" s="221"/>
      <c r="AZ4125" s="221"/>
    </row>
    <row r="4126" spans="1:52" x14ac:dyDescent="0.15">
      <c r="A4126" s="278"/>
      <c r="B4126" s="274"/>
      <c r="C4126" s="340"/>
      <c r="D4126" s="340"/>
      <c r="E4126" s="341"/>
      <c r="F4126" s="341"/>
      <c r="G4126" s="341"/>
      <c r="H4126" s="341"/>
      <c r="I4126" s="341"/>
      <c r="J4126" s="341"/>
      <c r="AH4126" s="221"/>
      <c r="AI4126" s="221"/>
      <c r="AJ4126" s="221"/>
      <c r="AK4126" s="221"/>
      <c r="AL4126" s="221"/>
      <c r="AM4126" s="221"/>
      <c r="AN4126" s="221"/>
      <c r="AO4126" s="221"/>
      <c r="AP4126" s="221"/>
      <c r="AQ4126" s="219"/>
      <c r="AR4126" s="219"/>
      <c r="AS4126" s="221"/>
      <c r="AT4126" s="221"/>
      <c r="AU4126" s="221"/>
      <c r="AV4126" s="221"/>
      <c r="AW4126" s="221"/>
      <c r="AX4126" s="221"/>
      <c r="AY4126" s="221"/>
      <c r="AZ4126" s="221"/>
    </row>
    <row r="4127" spans="1:52" x14ac:dyDescent="0.15">
      <c r="A4127" s="278"/>
      <c r="B4127" s="274"/>
      <c r="C4127" s="340"/>
      <c r="D4127" s="340"/>
      <c r="E4127" s="341"/>
      <c r="F4127" s="341"/>
      <c r="G4127" s="341"/>
      <c r="H4127" s="341"/>
      <c r="I4127" s="341"/>
      <c r="J4127" s="341"/>
      <c r="AH4127" s="221"/>
      <c r="AI4127" s="221"/>
      <c r="AJ4127" s="221"/>
      <c r="AK4127" s="221"/>
      <c r="AL4127" s="221"/>
      <c r="AM4127" s="221"/>
      <c r="AN4127" s="221"/>
      <c r="AO4127" s="221"/>
      <c r="AP4127" s="221"/>
      <c r="AQ4127" s="219"/>
      <c r="AR4127" s="219"/>
      <c r="AS4127" s="221"/>
      <c r="AT4127" s="221"/>
      <c r="AU4127" s="221"/>
      <c r="AV4127" s="221"/>
      <c r="AW4127" s="221"/>
      <c r="AX4127" s="221"/>
      <c r="AY4127" s="221"/>
      <c r="AZ4127" s="221"/>
    </row>
    <row r="4128" spans="1:52" x14ac:dyDescent="0.15">
      <c r="A4128" s="278"/>
      <c r="B4128" s="274"/>
      <c r="C4128" s="340"/>
      <c r="D4128" s="340"/>
      <c r="E4128" s="341"/>
      <c r="F4128" s="341"/>
      <c r="G4128" s="341"/>
      <c r="H4128" s="341"/>
      <c r="I4128" s="341"/>
      <c r="J4128" s="341"/>
      <c r="AH4128" s="221"/>
      <c r="AI4128" s="221"/>
      <c r="AJ4128" s="221"/>
      <c r="AK4128" s="221"/>
      <c r="AL4128" s="221"/>
      <c r="AM4128" s="221"/>
      <c r="AN4128" s="221"/>
      <c r="AO4128" s="221"/>
      <c r="AP4128" s="221"/>
      <c r="AQ4128" s="219"/>
      <c r="AR4128" s="219"/>
      <c r="AS4128" s="221"/>
      <c r="AT4128" s="221"/>
      <c r="AU4128" s="221"/>
      <c r="AV4128" s="221"/>
      <c r="AW4128" s="221"/>
      <c r="AX4128" s="221"/>
      <c r="AY4128" s="221"/>
      <c r="AZ4128" s="221"/>
    </row>
    <row r="4129" spans="1:52" x14ac:dyDescent="0.15">
      <c r="A4129" s="278"/>
      <c r="B4129" s="274"/>
      <c r="C4129" s="340"/>
      <c r="D4129" s="340"/>
      <c r="E4129" s="341"/>
      <c r="F4129" s="341"/>
      <c r="G4129" s="341"/>
      <c r="H4129" s="341"/>
      <c r="I4129" s="341"/>
      <c r="J4129" s="341"/>
      <c r="AH4129" s="221"/>
      <c r="AI4129" s="221"/>
      <c r="AJ4129" s="221"/>
      <c r="AK4129" s="221"/>
      <c r="AL4129" s="221"/>
      <c r="AM4129" s="221"/>
      <c r="AN4129" s="221"/>
      <c r="AO4129" s="221"/>
      <c r="AP4129" s="221"/>
      <c r="AQ4129" s="219"/>
      <c r="AR4129" s="219"/>
      <c r="AS4129" s="221"/>
      <c r="AT4129" s="221"/>
      <c r="AU4129" s="221"/>
      <c r="AV4129" s="221"/>
      <c r="AW4129" s="221"/>
      <c r="AX4129" s="221"/>
      <c r="AY4129" s="221"/>
      <c r="AZ4129" s="221"/>
    </row>
    <row r="4130" spans="1:52" x14ac:dyDescent="0.15">
      <c r="A4130" s="278"/>
      <c r="B4130" s="274"/>
      <c r="C4130" s="340"/>
      <c r="D4130" s="340"/>
      <c r="E4130" s="341"/>
      <c r="F4130" s="341"/>
      <c r="G4130" s="341"/>
      <c r="H4130" s="341"/>
      <c r="I4130" s="341"/>
      <c r="J4130" s="341"/>
      <c r="AH4130" s="221"/>
      <c r="AI4130" s="221"/>
      <c r="AJ4130" s="221"/>
      <c r="AK4130" s="221"/>
      <c r="AL4130" s="221"/>
      <c r="AM4130" s="221"/>
      <c r="AN4130" s="221"/>
      <c r="AO4130" s="221"/>
      <c r="AP4130" s="221"/>
      <c r="AQ4130" s="219"/>
      <c r="AR4130" s="219"/>
      <c r="AS4130" s="221"/>
      <c r="AT4130" s="221"/>
      <c r="AU4130" s="221"/>
      <c r="AV4130" s="221"/>
      <c r="AW4130" s="221"/>
      <c r="AX4130" s="221"/>
      <c r="AY4130" s="221"/>
      <c r="AZ4130" s="221"/>
    </row>
    <row r="4131" spans="1:52" x14ac:dyDescent="0.15">
      <c r="A4131" s="278"/>
      <c r="B4131" s="274"/>
      <c r="C4131" s="340"/>
      <c r="D4131" s="340"/>
      <c r="E4131" s="341"/>
      <c r="F4131" s="341"/>
      <c r="G4131" s="341"/>
      <c r="H4131" s="341"/>
      <c r="I4131" s="341"/>
      <c r="J4131" s="341"/>
      <c r="AH4131" s="221"/>
      <c r="AI4131" s="221"/>
      <c r="AJ4131" s="221"/>
      <c r="AK4131" s="221"/>
      <c r="AL4131" s="221"/>
      <c r="AM4131" s="221"/>
      <c r="AN4131" s="221"/>
      <c r="AO4131" s="221"/>
      <c r="AP4131" s="221"/>
      <c r="AQ4131" s="219"/>
      <c r="AR4131" s="219"/>
      <c r="AS4131" s="221"/>
      <c r="AT4131" s="221"/>
      <c r="AU4131" s="221"/>
      <c r="AV4131" s="221"/>
      <c r="AW4131" s="221"/>
      <c r="AX4131" s="221"/>
      <c r="AY4131" s="221"/>
      <c r="AZ4131" s="221"/>
    </row>
    <row r="4132" spans="1:52" x14ac:dyDescent="0.15">
      <c r="A4132" s="278"/>
      <c r="B4132" s="274"/>
      <c r="C4132" s="340"/>
      <c r="D4132" s="340"/>
      <c r="E4132" s="341"/>
      <c r="F4132" s="341"/>
      <c r="G4132" s="341"/>
      <c r="H4132" s="341"/>
      <c r="I4132" s="341"/>
      <c r="J4132" s="341"/>
      <c r="AH4132" s="221"/>
      <c r="AI4132" s="221"/>
      <c r="AJ4132" s="221"/>
      <c r="AK4132" s="221"/>
      <c r="AL4132" s="221"/>
      <c r="AM4132" s="221"/>
      <c r="AN4132" s="221"/>
      <c r="AO4132" s="221"/>
      <c r="AP4132" s="221"/>
      <c r="AQ4132" s="219"/>
      <c r="AR4132" s="219"/>
      <c r="AS4132" s="221"/>
      <c r="AT4132" s="221"/>
      <c r="AU4132" s="221"/>
      <c r="AV4132" s="221"/>
      <c r="AW4132" s="221"/>
      <c r="AX4132" s="221"/>
      <c r="AY4132" s="221"/>
      <c r="AZ4132" s="221"/>
    </row>
    <row r="4133" spans="1:52" x14ac:dyDescent="0.15">
      <c r="A4133" s="278"/>
      <c r="B4133" s="274"/>
      <c r="C4133" s="340"/>
      <c r="D4133" s="340"/>
      <c r="E4133" s="341"/>
      <c r="F4133" s="341"/>
      <c r="G4133" s="341"/>
      <c r="H4133" s="341"/>
      <c r="I4133" s="341"/>
      <c r="J4133" s="341"/>
      <c r="AH4133" s="221"/>
      <c r="AI4133" s="221"/>
      <c r="AJ4133" s="221"/>
      <c r="AK4133" s="221"/>
      <c r="AL4133" s="221"/>
      <c r="AM4133" s="221"/>
      <c r="AN4133" s="221"/>
      <c r="AO4133" s="221"/>
      <c r="AP4133" s="221"/>
      <c r="AQ4133" s="219"/>
      <c r="AR4133" s="219"/>
      <c r="AS4133" s="221"/>
      <c r="AT4133" s="221"/>
      <c r="AU4133" s="221"/>
      <c r="AV4133" s="221"/>
      <c r="AW4133" s="221"/>
      <c r="AX4133" s="221"/>
      <c r="AY4133" s="221"/>
      <c r="AZ4133" s="221"/>
    </row>
    <row r="4134" spans="1:52" x14ac:dyDescent="0.15">
      <c r="A4134" s="278"/>
      <c r="B4134" s="274"/>
      <c r="C4134" s="340"/>
      <c r="D4134" s="340"/>
      <c r="E4134" s="341"/>
      <c r="F4134" s="341"/>
      <c r="G4134" s="341"/>
      <c r="H4134" s="341"/>
      <c r="I4134" s="341"/>
      <c r="J4134" s="341"/>
      <c r="AH4134" s="221"/>
      <c r="AI4134" s="221"/>
      <c r="AJ4134" s="221"/>
      <c r="AK4134" s="221"/>
      <c r="AL4134" s="221"/>
      <c r="AM4134" s="221"/>
      <c r="AN4134" s="221"/>
      <c r="AO4134" s="221"/>
      <c r="AP4134" s="221"/>
      <c r="AQ4134" s="219"/>
      <c r="AR4134" s="219"/>
      <c r="AS4134" s="221"/>
      <c r="AT4134" s="221"/>
      <c r="AU4134" s="221"/>
      <c r="AV4134" s="221"/>
      <c r="AW4134" s="221"/>
      <c r="AX4134" s="221"/>
      <c r="AY4134" s="221"/>
      <c r="AZ4134" s="221"/>
    </row>
    <row r="4135" spans="1:52" x14ac:dyDescent="0.15">
      <c r="A4135" s="278"/>
      <c r="B4135" s="274"/>
      <c r="C4135" s="340"/>
      <c r="D4135" s="340"/>
      <c r="E4135" s="341"/>
      <c r="F4135" s="341"/>
      <c r="G4135" s="341"/>
      <c r="H4135" s="341"/>
      <c r="I4135" s="341"/>
      <c r="J4135" s="341"/>
      <c r="AH4135" s="221"/>
      <c r="AI4135" s="221"/>
      <c r="AJ4135" s="221"/>
      <c r="AK4135" s="221"/>
      <c r="AL4135" s="221"/>
      <c r="AM4135" s="221"/>
      <c r="AN4135" s="221"/>
      <c r="AO4135" s="221"/>
      <c r="AP4135" s="221"/>
      <c r="AQ4135" s="219"/>
      <c r="AR4135" s="219"/>
      <c r="AS4135" s="221"/>
      <c r="AT4135" s="221"/>
      <c r="AU4135" s="221"/>
      <c r="AV4135" s="221"/>
      <c r="AW4135" s="221"/>
      <c r="AX4135" s="221"/>
      <c r="AY4135" s="221"/>
      <c r="AZ4135" s="221"/>
    </row>
    <row r="4136" spans="1:52" x14ac:dyDescent="0.15">
      <c r="A4136" s="278"/>
      <c r="B4136" s="274"/>
      <c r="C4136" s="340"/>
      <c r="D4136" s="340"/>
      <c r="E4136" s="341"/>
      <c r="F4136" s="341"/>
      <c r="G4136" s="341"/>
      <c r="H4136" s="341"/>
      <c r="I4136" s="341"/>
      <c r="J4136" s="341"/>
      <c r="AH4136" s="221"/>
      <c r="AI4136" s="221"/>
      <c r="AJ4136" s="221"/>
      <c r="AK4136" s="221"/>
      <c r="AL4136" s="221"/>
      <c r="AM4136" s="221"/>
      <c r="AN4136" s="221"/>
      <c r="AO4136" s="221"/>
      <c r="AP4136" s="221"/>
      <c r="AQ4136" s="219"/>
      <c r="AR4136" s="219"/>
      <c r="AS4136" s="221"/>
      <c r="AT4136" s="221"/>
      <c r="AU4136" s="221"/>
      <c r="AV4136" s="221"/>
      <c r="AW4136" s="221"/>
      <c r="AX4136" s="221"/>
      <c r="AY4136" s="221"/>
      <c r="AZ4136" s="221"/>
    </row>
    <row r="4137" spans="1:52" x14ac:dyDescent="0.15">
      <c r="A4137" s="278"/>
      <c r="B4137" s="274"/>
      <c r="C4137" s="340"/>
      <c r="D4137" s="340"/>
      <c r="E4137" s="341"/>
      <c r="F4137" s="341"/>
      <c r="G4137" s="341"/>
      <c r="H4137" s="341"/>
      <c r="I4137" s="341"/>
      <c r="J4137" s="341"/>
      <c r="AH4137" s="221"/>
      <c r="AI4137" s="221"/>
      <c r="AJ4137" s="221"/>
      <c r="AK4137" s="221"/>
      <c r="AL4137" s="221"/>
      <c r="AM4137" s="221"/>
      <c r="AN4137" s="221"/>
      <c r="AO4137" s="221"/>
      <c r="AP4137" s="221"/>
      <c r="AQ4137" s="219"/>
      <c r="AR4137" s="219"/>
      <c r="AS4137" s="221"/>
      <c r="AT4137" s="221"/>
      <c r="AU4137" s="221"/>
      <c r="AV4137" s="221"/>
      <c r="AW4137" s="221"/>
      <c r="AX4137" s="221"/>
      <c r="AY4137" s="221"/>
      <c r="AZ4137" s="221"/>
    </row>
    <row r="4138" spans="1:52" x14ac:dyDescent="0.15">
      <c r="A4138" s="278"/>
      <c r="B4138" s="274"/>
      <c r="C4138" s="340"/>
      <c r="D4138" s="340"/>
      <c r="E4138" s="341"/>
      <c r="F4138" s="341"/>
      <c r="G4138" s="341"/>
      <c r="H4138" s="341"/>
      <c r="I4138" s="341"/>
      <c r="J4138" s="341"/>
      <c r="AH4138" s="221"/>
      <c r="AI4138" s="221"/>
      <c r="AJ4138" s="221"/>
      <c r="AK4138" s="221"/>
      <c r="AL4138" s="221"/>
      <c r="AM4138" s="221"/>
      <c r="AN4138" s="221"/>
      <c r="AO4138" s="221"/>
      <c r="AP4138" s="221"/>
      <c r="AQ4138" s="219"/>
      <c r="AR4138" s="219"/>
      <c r="AS4138" s="221"/>
      <c r="AT4138" s="221"/>
      <c r="AU4138" s="221"/>
      <c r="AV4138" s="221"/>
      <c r="AW4138" s="221"/>
      <c r="AX4138" s="221"/>
      <c r="AY4138" s="221"/>
      <c r="AZ4138" s="221"/>
    </row>
    <row r="4139" spans="1:52" x14ac:dyDescent="0.15">
      <c r="A4139" s="278"/>
      <c r="B4139" s="274"/>
      <c r="C4139" s="340"/>
      <c r="D4139" s="340"/>
      <c r="E4139" s="341"/>
      <c r="F4139" s="341"/>
      <c r="G4139" s="341"/>
      <c r="H4139" s="341"/>
      <c r="I4139" s="341"/>
      <c r="J4139" s="341"/>
      <c r="AH4139" s="221"/>
      <c r="AI4139" s="221"/>
      <c r="AJ4139" s="221"/>
      <c r="AK4139" s="221"/>
      <c r="AL4139" s="221"/>
      <c r="AM4139" s="221"/>
      <c r="AN4139" s="221"/>
      <c r="AO4139" s="221"/>
      <c r="AP4139" s="221"/>
      <c r="AQ4139" s="219"/>
      <c r="AR4139" s="219"/>
      <c r="AS4139" s="221"/>
      <c r="AT4139" s="221"/>
      <c r="AU4139" s="221"/>
      <c r="AV4139" s="221"/>
      <c r="AW4139" s="221"/>
      <c r="AX4139" s="221"/>
      <c r="AY4139" s="221"/>
      <c r="AZ4139" s="221"/>
    </row>
    <row r="4140" spans="1:52" x14ac:dyDescent="0.15">
      <c r="A4140" s="278"/>
      <c r="B4140" s="274"/>
      <c r="C4140" s="340"/>
      <c r="D4140" s="340"/>
      <c r="E4140" s="341"/>
      <c r="F4140" s="341"/>
      <c r="G4140" s="341"/>
      <c r="H4140" s="341"/>
      <c r="I4140" s="341"/>
      <c r="J4140" s="341"/>
      <c r="AH4140" s="221"/>
      <c r="AI4140" s="221"/>
      <c r="AJ4140" s="221"/>
      <c r="AK4140" s="221"/>
      <c r="AL4140" s="221"/>
      <c r="AM4140" s="221"/>
      <c r="AN4140" s="221"/>
      <c r="AO4140" s="221"/>
      <c r="AP4140" s="221"/>
      <c r="AQ4140" s="219"/>
      <c r="AR4140" s="219"/>
      <c r="AS4140" s="221"/>
      <c r="AT4140" s="221"/>
      <c r="AU4140" s="221"/>
      <c r="AV4140" s="221"/>
      <c r="AW4140" s="221"/>
      <c r="AX4140" s="221"/>
      <c r="AY4140" s="221"/>
      <c r="AZ4140" s="221"/>
    </row>
    <row r="4141" spans="1:52" x14ac:dyDescent="0.15">
      <c r="A4141" s="278"/>
      <c r="B4141" s="274"/>
      <c r="C4141" s="340"/>
      <c r="D4141" s="340"/>
      <c r="E4141" s="341"/>
      <c r="F4141" s="341"/>
      <c r="G4141" s="341"/>
      <c r="H4141" s="341"/>
      <c r="I4141" s="341"/>
      <c r="J4141" s="341"/>
      <c r="AH4141" s="221"/>
      <c r="AI4141" s="221"/>
      <c r="AJ4141" s="221"/>
      <c r="AK4141" s="221"/>
      <c r="AL4141" s="221"/>
      <c r="AM4141" s="221"/>
      <c r="AN4141" s="221"/>
      <c r="AO4141" s="221"/>
      <c r="AP4141" s="221"/>
      <c r="AQ4141" s="219"/>
      <c r="AR4141" s="219"/>
      <c r="AS4141" s="221"/>
      <c r="AT4141" s="221"/>
      <c r="AU4141" s="221"/>
      <c r="AV4141" s="221"/>
      <c r="AW4141" s="221"/>
      <c r="AX4141" s="221"/>
      <c r="AY4141" s="221"/>
      <c r="AZ4141" s="221"/>
    </row>
    <row r="4142" spans="1:52" x14ac:dyDescent="0.15">
      <c r="A4142" s="278"/>
      <c r="B4142" s="274"/>
      <c r="C4142" s="340"/>
      <c r="D4142" s="340"/>
      <c r="E4142" s="341"/>
      <c r="F4142" s="341"/>
      <c r="G4142" s="341"/>
      <c r="H4142" s="341"/>
      <c r="I4142" s="341"/>
      <c r="J4142" s="341"/>
      <c r="AH4142" s="221"/>
      <c r="AI4142" s="221"/>
      <c r="AJ4142" s="221"/>
      <c r="AK4142" s="221"/>
      <c r="AL4142" s="221"/>
      <c r="AM4142" s="221"/>
      <c r="AN4142" s="221"/>
      <c r="AO4142" s="221"/>
      <c r="AP4142" s="221"/>
      <c r="AQ4142" s="219"/>
      <c r="AR4142" s="219"/>
      <c r="AS4142" s="221"/>
      <c r="AT4142" s="221"/>
      <c r="AU4142" s="221"/>
      <c r="AV4142" s="221"/>
      <c r="AW4142" s="221"/>
      <c r="AX4142" s="221"/>
      <c r="AY4142" s="221"/>
      <c r="AZ4142" s="221"/>
    </row>
    <row r="4143" spans="1:52" x14ac:dyDescent="0.15">
      <c r="A4143" s="278"/>
      <c r="B4143" s="274"/>
      <c r="C4143" s="340"/>
      <c r="D4143" s="340"/>
      <c r="E4143" s="341"/>
      <c r="F4143" s="341"/>
      <c r="G4143" s="341"/>
      <c r="H4143" s="341"/>
      <c r="I4143" s="341"/>
      <c r="J4143" s="341"/>
      <c r="AH4143" s="221"/>
      <c r="AI4143" s="221"/>
      <c r="AJ4143" s="221"/>
      <c r="AK4143" s="221"/>
      <c r="AL4143" s="221"/>
      <c r="AM4143" s="221"/>
      <c r="AN4143" s="221"/>
      <c r="AO4143" s="221"/>
      <c r="AP4143" s="221"/>
      <c r="AQ4143" s="219"/>
      <c r="AR4143" s="219"/>
      <c r="AS4143" s="221"/>
      <c r="AT4143" s="221"/>
      <c r="AU4143" s="221"/>
      <c r="AV4143" s="221"/>
      <c r="AW4143" s="221"/>
      <c r="AX4143" s="221"/>
      <c r="AY4143" s="221"/>
      <c r="AZ4143" s="221"/>
    </row>
    <row r="4144" spans="1:52" x14ac:dyDescent="0.15">
      <c r="A4144" s="278"/>
      <c r="B4144" s="274"/>
      <c r="C4144" s="340"/>
      <c r="D4144" s="340"/>
      <c r="E4144" s="341"/>
      <c r="F4144" s="341"/>
      <c r="G4144" s="341"/>
      <c r="H4144" s="341"/>
      <c r="I4144" s="341"/>
      <c r="J4144" s="341"/>
      <c r="AH4144" s="221"/>
      <c r="AI4144" s="221"/>
      <c r="AJ4144" s="221"/>
      <c r="AK4144" s="221"/>
      <c r="AL4144" s="221"/>
      <c r="AM4144" s="221"/>
      <c r="AN4144" s="221"/>
      <c r="AO4144" s="221"/>
      <c r="AP4144" s="221"/>
      <c r="AQ4144" s="219"/>
      <c r="AR4144" s="219"/>
      <c r="AS4144" s="221"/>
      <c r="AT4144" s="221"/>
      <c r="AU4144" s="221"/>
      <c r="AV4144" s="221"/>
      <c r="AW4144" s="221"/>
      <c r="AX4144" s="221"/>
      <c r="AY4144" s="221"/>
      <c r="AZ4144" s="221"/>
    </row>
    <row r="4145" spans="1:52" x14ac:dyDescent="0.15">
      <c r="A4145" s="278"/>
      <c r="B4145" s="274"/>
      <c r="C4145" s="340"/>
      <c r="D4145" s="340"/>
      <c r="E4145" s="341"/>
      <c r="F4145" s="341"/>
      <c r="G4145" s="341"/>
      <c r="H4145" s="341"/>
      <c r="I4145" s="341"/>
      <c r="J4145" s="341"/>
      <c r="AH4145" s="221"/>
      <c r="AI4145" s="221"/>
      <c r="AJ4145" s="221"/>
      <c r="AK4145" s="221"/>
      <c r="AL4145" s="221"/>
      <c r="AM4145" s="221"/>
      <c r="AN4145" s="221"/>
      <c r="AO4145" s="221"/>
      <c r="AP4145" s="221"/>
      <c r="AQ4145" s="219"/>
      <c r="AR4145" s="219"/>
      <c r="AS4145" s="221"/>
      <c r="AT4145" s="221"/>
      <c r="AU4145" s="221"/>
      <c r="AV4145" s="221"/>
      <c r="AW4145" s="221"/>
      <c r="AX4145" s="221"/>
      <c r="AY4145" s="221"/>
      <c r="AZ4145" s="221"/>
    </row>
    <row r="4146" spans="1:52" x14ac:dyDescent="0.15">
      <c r="A4146" s="278"/>
      <c r="B4146" s="274"/>
      <c r="C4146" s="340"/>
      <c r="D4146" s="340"/>
      <c r="E4146" s="341"/>
      <c r="F4146" s="341"/>
      <c r="G4146" s="341"/>
      <c r="H4146" s="341"/>
      <c r="I4146" s="341"/>
      <c r="J4146" s="341"/>
      <c r="AH4146" s="221"/>
      <c r="AI4146" s="221"/>
      <c r="AJ4146" s="221"/>
      <c r="AK4146" s="221"/>
      <c r="AL4146" s="221"/>
      <c r="AM4146" s="221"/>
      <c r="AN4146" s="221"/>
      <c r="AO4146" s="221"/>
      <c r="AP4146" s="221"/>
      <c r="AQ4146" s="219"/>
      <c r="AR4146" s="219"/>
      <c r="AS4146" s="221"/>
      <c r="AT4146" s="221"/>
      <c r="AU4146" s="221"/>
      <c r="AV4146" s="221"/>
      <c r="AW4146" s="221"/>
      <c r="AX4146" s="221"/>
      <c r="AY4146" s="221"/>
      <c r="AZ4146" s="221"/>
    </row>
    <row r="4147" spans="1:52" x14ac:dyDescent="0.15">
      <c r="A4147" s="278"/>
      <c r="B4147" s="274"/>
      <c r="C4147" s="340"/>
      <c r="D4147" s="340"/>
      <c r="E4147" s="341"/>
      <c r="F4147" s="341"/>
      <c r="G4147" s="341"/>
      <c r="H4147" s="341"/>
      <c r="I4147" s="341"/>
      <c r="J4147" s="341"/>
      <c r="AH4147" s="221"/>
      <c r="AI4147" s="221"/>
      <c r="AJ4147" s="221"/>
      <c r="AK4147" s="221"/>
      <c r="AL4147" s="221"/>
      <c r="AM4147" s="221"/>
      <c r="AN4147" s="221"/>
      <c r="AO4147" s="221"/>
      <c r="AP4147" s="221"/>
      <c r="AQ4147" s="219"/>
      <c r="AR4147" s="219"/>
      <c r="AS4147" s="221"/>
      <c r="AT4147" s="221"/>
      <c r="AU4147" s="221"/>
      <c r="AV4147" s="221"/>
      <c r="AW4147" s="221"/>
      <c r="AX4147" s="221"/>
      <c r="AY4147" s="221"/>
      <c r="AZ4147" s="221"/>
    </row>
    <row r="4148" spans="1:52" x14ac:dyDescent="0.15">
      <c r="A4148" s="278"/>
      <c r="B4148" s="274"/>
      <c r="C4148" s="340"/>
      <c r="D4148" s="340"/>
      <c r="E4148" s="341"/>
      <c r="F4148" s="341"/>
      <c r="G4148" s="341"/>
      <c r="H4148" s="341"/>
      <c r="I4148" s="341"/>
      <c r="J4148" s="341"/>
      <c r="AH4148" s="221"/>
      <c r="AI4148" s="221"/>
      <c r="AJ4148" s="221"/>
      <c r="AK4148" s="221"/>
      <c r="AL4148" s="221"/>
      <c r="AM4148" s="221"/>
      <c r="AN4148" s="221"/>
      <c r="AO4148" s="221"/>
      <c r="AP4148" s="221"/>
      <c r="AQ4148" s="219"/>
      <c r="AR4148" s="219"/>
      <c r="AS4148" s="221"/>
      <c r="AT4148" s="221"/>
      <c r="AU4148" s="221"/>
      <c r="AV4148" s="221"/>
      <c r="AW4148" s="221"/>
      <c r="AX4148" s="221"/>
      <c r="AY4148" s="221"/>
      <c r="AZ4148" s="221"/>
    </row>
    <row r="4149" spans="1:52" x14ac:dyDescent="0.15">
      <c r="A4149" s="278"/>
      <c r="B4149" s="274"/>
      <c r="C4149" s="340"/>
      <c r="D4149" s="340"/>
      <c r="E4149" s="341"/>
      <c r="F4149" s="341"/>
      <c r="G4149" s="341"/>
      <c r="H4149" s="341"/>
      <c r="I4149" s="341"/>
      <c r="J4149" s="341"/>
      <c r="AH4149" s="221"/>
      <c r="AI4149" s="221"/>
      <c r="AJ4149" s="221"/>
      <c r="AK4149" s="221"/>
      <c r="AL4149" s="221"/>
      <c r="AM4149" s="221"/>
      <c r="AN4149" s="221"/>
      <c r="AO4149" s="221"/>
      <c r="AP4149" s="221"/>
      <c r="AQ4149" s="219"/>
      <c r="AR4149" s="219"/>
      <c r="AS4149" s="221"/>
      <c r="AT4149" s="221"/>
      <c r="AU4149" s="221"/>
      <c r="AV4149" s="221"/>
      <c r="AW4149" s="221"/>
      <c r="AX4149" s="221"/>
      <c r="AY4149" s="221"/>
      <c r="AZ4149" s="221"/>
    </row>
    <row r="4150" spans="1:52" x14ac:dyDescent="0.15">
      <c r="A4150" s="278"/>
      <c r="B4150" s="274"/>
      <c r="C4150" s="340"/>
      <c r="D4150" s="340"/>
      <c r="E4150" s="341"/>
      <c r="F4150" s="341"/>
      <c r="G4150" s="341"/>
      <c r="H4150" s="341"/>
      <c r="I4150" s="341"/>
      <c r="J4150" s="341"/>
      <c r="AH4150" s="221"/>
      <c r="AI4150" s="221"/>
      <c r="AJ4150" s="221"/>
      <c r="AK4150" s="221"/>
      <c r="AL4150" s="221"/>
      <c r="AM4150" s="221"/>
      <c r="AN4150" s="221"/>
      <c r="AO4150" s="221"/>
      <c r="AP4150" s="221"/>
      <c r="AQ4150" s="219"/>
      <c r="AR4150" s="219"/>
      <c r="AS4150" s="221"/>
      <c r="AT4150" s="221"/>
      <c r="AU4150" s="221"/>
      <c r="AV4150" s="221"/>
      <c r="AW4150" s="221"/>
      <c r="AX4150" s="221"/>
      <c r="AY4150" s="221"/>
      <c r="AZ4150" s="221"/>
    </row>
    <row r="4151" spans="1:52" x14ac:dyDescent="0.15">
      <c r="A4151" s="278"/>
      <c r="B4151" s="274"/>
      <c r="C4151" s="340"/>
      <c r="D4151" s="340"/>
      <c r="E4151" s="341"/>
      <c r="F4151" s="341"/>
      <c r="G4151" s="341"/>
      <c r="H4151" s="341"/>
      <c r="I4151" s="341"/>
      <c r="J4151" s="341"/>
      <c r="AH4151" s="221"/>
      <c r="AI4151" s="221"/>
      <c r="AJ4151" s="221"/>
      <c r="AK4151" s="221"/>
      <c r="AL4151" s="221"/>
      <c r="AM4151" s="221"/>
      <c r="AN4151" s="221"/>
      <c r="AO4151" s="221"/>
      <c r="AP4151" s="221"/>
      <c r="AQ4151" s="219"/>
      <c r="AR4151" s="219"/>
      <c r="AS4151" s="221"/>
      <c r="AT4151" s="221"/>
      <c r="AU4151" s="221"/>
      <c r="AV4151" s="221"/>
      <c r="AW4151" s="221"/>
      <c r="AX4151" s="221"/>
      <c r="AY4151" s="221"/>
      <c r="AZ4151" s="221"/>
    </row>
    <row r="4152" spans="1:52" x14ac:dyDescent="0.15">
      <c r="A4152" s="278"/>
      <c r="B4152" s="274"/>
      <c r="C4152" s="340"/>
      <c r="D4152" s="340"/>
      <c r="E4152" s="341"/>
      <c r="F4152" s="341"/>
      <c r="G4152" s="341"/>
      <c r="H4152" s="341"/>
      <c r="I4152" s="341"/>
      <c r="J4152" s="341"/>
      <c r="AH4152" s="221"/>
      <c r="AI4152" s="221"/>
      <c r="AJ4152" s="221"/>
      <c r="AK4152" s="221"/>
      <c r="AL4152" s="221"/>
      <c r="AM4152" s="221"/>
      <c r="AN4152" s="221"/>
      <c r="AO4152" s="221"/>
      <c r="AP4152" s="221"/>
      <c r="AQ4152" s="219"/>
      <c r="AR4152" s="219"/>
      <c r="AS4152" s="221"/>
      <c r="AT4152" s="221"/>
      <c r="AU4152" s="221"/>
      <c r="AV4152" s="221"/>
      <c r="AW4152" s="221"/>
      <c r="AX4152" s="221"/>
      <c r="AY4152" s="221"/>
      <c r="AZ4152" s="221"/>
    </row>
    <row r="4153" spans="1:52" x14ac:dyDescent="0.15">
      <c r="A4153" s="278"/>
      <c r="B4153" s="274"/>
      <c r="C4153" s="340"/>
      <c r="D4153" s="340"/>
      <c r="E4153" s="341"/>
      <c r="F4153" s="341"/>
      <c r="G4153" s="341"/>
      <c r="H4153" s="341"/>
      <c r="I4153" s="341"/>
      <c r="J4153" s="341"/>
      <c r="AH4153" s="221"/>
      <c r="AI4153" s="221"/>
      <c r="AJ4153" s="221"/>
      <c r="AK4153" s="221"/>
      <c r="AL4153" s="221"/>
      <c r="AM4153" s="221"/>
      <c r="AN4153" s="221"/>
      <c r="AO4153" s="221"/>
      <c r="AP4153" s="221"/>
      <c r="AQ4153" s="219"/>
      <c r="AR4153" s="219"/>
      <c r="AS4153" s="221"/>
      <c r="AT4153" s="221"/>
      <c r="AU4153" s="221"/>
      <c r="AV4153" s="221"/>
      <c r="AW4153" s="221"/>
      <c r="AX4153" s="221"/>
      <c r="AY4153" s="221"/>
      <c r="AZ4153" s="221"/>
    </row>
    <row r="4154" spans="1:52" x14ac:dyDescent="0.15">
      <c r="A4154" s="278"/>
      <c r="B4154" s="274"/>
      <c r="C4154" s="340"/>
      <c r="D4154" s="340"/>
      <c r="E4154" s="341"/>
      <c r="F4154" s="341"/>
      <c r="G4154" s="341"/>
      <c r="H4154" s="341"/>
      <c r="I4154" s="341"/>
      <c r="J4154" s="341"/>
      <c r="AH4154" s="221"/>
      <c r="AI4154" s="221"/>
      <c r="AJ4154" s="221"/>
      <c r="AK4154" s="221"/>
      <c r="AL4154" s="221"/>
      <c r="AM4154" s="221"/>
      <c r="AN4154" s="221"/>
      <c r="AO4154" s="221"/>
      <c r="AP4154" s="221"/>
      <c r="AQ4154" s="219"/>
      <c r="AR4154" s="219"/>
      <c r="AS4154" s="221"/>
      <c r="AT4154" s="221"/>
      <c r="AU4154" s="221"/>
      <c r="AV4154" s="221"/>
      <c r="AW4154" s="221"/>
      <c r="AX4154" s="221"/>
      <c r="AY4154" s="221"/>
      <c r="AZ4154" s="221"/>
    </row>
    <row r="4155" spans="1:52" x14ac:dyDescent="0.15">
      <c r="A4155" s="278"/>
      <c r="B4155" s="274"/>
      <c r="C4155" s="340"/>
      <c r="D4155" s="340"/>
      <c r="E4155" s="341"/>
      <c r="F4155" s="341"/>
      <c r="G4155" s="341"/>
      <c r="H4155" s="341"/>
      <c r="I4155" s="341"/>
      <c r="J4155" s="341"/>
      <c r="AH4155" s="221"/>
      <c r="AI4155" s="221"/>
      <c r="AJ4155" s="221"/>
      <c r="AK4155" s="221"/>
      <c r="AL4155" s="221"/>
      <c r="AM4155" s="221"/>
      <c r="AN4155" s="221"/>
      <c r="AO4155" s="221"/>
      <c r="AP4155" s="221"/>
      <c r="AQ4155" s="219"/>
      <c r="AR4155" s="219"/>
      <c r="AS4155" s="221"/>
      <c r="AT4155" s="221"/>
      <c r="AU4155" s="221"/>
      <c r="AV4155" s="221"/>
      <c r="AW4155" s="221"/>
      <c r="AX4155" s="221"/>
      <c r="AY4155" s="221"/>
      <c r="AZ4155" s="221"/>
    </row>
    <row r="4156" spans="1:52" x14ac:dyDescent="0.15">
      <c r="A4156" s="278"/>
      <c r="B4156" s="274"/>
      <c r="C4156" s="340"/>
      <c r="D4156" s="340"/>
      <c r="E4156" s="341"/>
      <c r="F4156" s="341"/>
      <c r="G4156" s="341"/>
      <c r="H4156" s="341"/>
      <c r="I4156" s="341"/>
      <c r="J4156" s="341"/>
      <c r="AH4156" s="221"/>
      <c r="AI4156" s="221"/>
      <c r="AJ4156" s="221"/>
      <c r="AK4156" s="221"/>
      <c r="AL4156" s="221"/>
      <c r="AM4156" s="221"/>
      <c r="AN4156" s="221"/>
      <c r="AO4156" s="221"/>
      <c r="AP4156" s="221"/>
      <c r="AQ4156" s="219"/>
      <c r="AR4156" s="219"/>
      <c r="AS4156" s="221"/>
      <c r="AT4156" s="221"/>
      <c r="AU4156" s="221"/>
      <c r="AV4156" s="221"/>
      <c r="AW4156" s="221"/>
      <c r="AX4156" s="221"/>
      <c r="AY4156" s="221"/>
      <c r="AZ4156" s="221"/>
    </row>
    <row r="4157" spans="1:52" x14ac:dyDescent="0.15">
      <c r="A4157" s="278"/>
      <c r="B4157" s="274"/>
      <c r="C4157" s="340"/>
      <c r="D4157" s="340"/>
      <c r="E4157" s="341"/>
      <c r="F4157" s="341"/>
      <c r="G4157" s="341"/>
      <c r="H4157" s="341"/>
      <c r="I4157" s="341"/>
      <c r="J4157" s="341"/>
      <c r="AH4157" s="221"/>
      <c r="AI4157" s="221"/>
      <c r="AJ4157" s="221"/>
      <c r="AK4157" s="221"/>
      <c r="AL4157" s="221"/>
      <c r="AM4157" s="221"/>
      <c r="AN4157" s="221"/>
      <c r="AO4157" s="221"/>
      <c r="AP4157" s="221"/>
      <c r="AQ4157" s="219"/>
      <c r="AR4157" s="219"/>
      <c r="AS4157" s="221"/>
      <c r="AT4157" s="221"/>
      <c r="AU4157" s="221"/>
      <c r="AV4157" s="221"/>
      <c r="AW4157" s="221"/>
      <c r="AX4157" s="221"/>
      <c r="AY4157" s="221"/>
      <c r="AZ4157" s="221"/>
    </row>
    <row r="4158" spans="1:52" x14ac:dyDescent="0.15">
      <c r="A4158" s="278"/>
      <c r="B4158" s="274"/>
      <c r="C4158" s="340"/>
      <c r="D4158" s="340"/>
      <c r="E4158" s="341"/>
      <c r="F4158" s="341"/>
      <c r="G4158" s="341"/>
      <c r="H4158" s="341"/>
      <c r="I4158" s="341"/>
      <c r="J4158" s="341"/>
      <c r="AH4158" s="221"/>
      <c r="AI4158" s="221"/>
      <c r="AJ4158" s="221"/>
      <c r="AK4158" s="221"/>
      <c r="AL4158" s="221"/>
      <c r="AM4158" s="221"/>
      <c r="AN4158" s="221"/>
      <c r="AO4158" s="221"/>
      <c r="AP4158" s="221"/>
      <c r="AQ4158" s="219"/>
      <c r="AR4158" s="219"/>
      <c r="AS4158" s="221"/>
      <c r="AT4158" s="221"/>
      <c r="AU4158" s="221"/>
      <c r="AV4158" s="221"/>
      <c r="AW4158" s="221"/>
      <c r="AX4158" s="221"/>
      <c r="AY4158" s="221"/>
      <c r="AZ4158" s="221"/>
    </row>
    <row r="4159" spans="1:52" x14ac:dyDescent="0.15">
      <c r="A4159" s="278"/>
      <c r="B4159" s="274"/>
      <c r="C4159" s="340"/>
      <c r="D4159" s="340"/>
      <c r="E4159" s="341"/>
      <c r="F4159" s="341"/>
      <c r="G4159" s="341"/>
      <c r="H4159" s="341"/>
      <c r="I4159" s="341"/>
      <c r="J4159" s="341"/>
      <c r="AH4159" s="221"/>
      <c r="AI4159" s="221"/>
      <c r="AJ4159" s="221"/>
      <c r="AK4159" s="221"/>
      <c r="AL4159" s="221"/>
      <c r="AM4159" s="221"/>
      <c r="AN4159" s="221"/>
      <c r="AO4159" s="221"/>
      <c r="AP4159" s="221"/>
      <c r="AQ4159" s="219"/>
      <c r="AR4159" s="219"/>
      <c r="AS4159" s="221"/>
      <c r="AT4159" s="221"/>
      <c r="AU4159" s="221"/>
      <c r="AV4159" s="221"/>
      <c r="AW4159" s="221"/>
      <c r="AX4159" s="221"/>
      <c r="AY4159" s="221"/>
      <c r="AZ4159" s="221"/>
    </row>
    <row r="4160" spans="1:52" x14ac:dyDescent="0.15">
      <c r="A4160" s="278"/>
      <c r="B4160" s="274"/>
      <c r="C4160" s="340"/>
      <c r="D4160" s="340"/>
      <c r="E4160" s="341"/>
      <c r="F4160" s="341"/>
      <c r="G4160" s="341"/>
      <c r="H4160" s="341"/>
      <c r="I4160" s="341"/>
      <c r="J4160" s="341"/>
      <c r="AH4160" s="221"/>
      <c r="AI4160" s="221"/>
      <c r="AJ4160" s="221"/>
      <c r="AK4160" s="221"/>
      <c r="AL4160" s="221"/>
      <c r="AM4160" s="221"/>
      <c r="AN4160" s="221"/>
      <c r="AO4160" s="221"/>
      <c r="AP4160" s="221"/>
      <c r="AQ4160" s="219"/>
      <c r="AR4160" s="219"/>
      <c r="AS4160" s="221"/>
      <c r="AT4160" s="221"/>
      <c r="AU4160" s="221"/>
      <c r="AV4160" s="221"/>
      <c r="AW4160" s="221"/>
      <c r="AX4160" s="221"/>
      <c r="AY4160" s="221"/>
      <c r="AZ4160" s="221"/>
    </row>
    <row r="4161" spans="1:52" x14ac:dyDescent="0.15">
      <c r="A4161" s="278"/>
      <c r="B4161" s="274"/>
      <c r="C4161" s="340"/>
      <c r="D4161" s="340"/>
      <c r="E4161" s="341"/>
      <c r="F4161" s="341"/>
      <c r="G4161" s="341"/>
      <c r="H4161" s="341"/>
      <c r="I4161" s="341"/>
      <c r="J4161" s="341"/>
      <c r="AH4161" s="221"/>
      <c r="AI4161" s="221"/>
      <c r="AJ4161" s="221"/>
      <c r="AK4161" s="221"/>
      <c r="AL4161" s="221"/>
      <c r="AM4161" s="221"/>
      <c r="AN4161" s="221"/>
      <c r="AO4161" s="221"/>
      <c r="AP4161" s="221"/>
      <c r="AQ4161" s="219"/>
      <c r="AR4161" s="219"/>
      <c r="AS4161" s="221"/>
      <c r="AT4161" s="221"/>
      <c r="AU4161" s="221"/>
      <c r="AV4161" s="221"/>
      <c r="AW4161" s="221"/>
      <c r="AX4161" s="221"/>
      <c r="AY4161" s="221"/>
      <c r="AZ4161" s="221"/>
    </row>
    <row r="4162" spans="1:52" x14ac:dyDescent="0.15">
      <c r="A4162" s="278"/>
      <c r="B4162" s="274"/>
      <c r="C4162" s="340"/>
      <c r="D4162" s="340"/>
      <c r="E4162" s="341"/>
      <c r="F4162" s="341"/>
      <c r="G4162" s="341"/>
      <c r="H4162" s="341"/>
      <c r="I4162" s="341"/>
      <c r="J4162" s="341"/>
      <c r="AH4162" s="221"/>
      <c r="AI4162" s="221"/>
      <c r="AJ4162" s="221"/>
      <c r="AK4162" s="221"/>
      <c r="AL4162" s="221"/>
      <c r="AM4162" s="221"/>
      <c r="AN4162" s="221"/>
      <c r="AO4162" s="221"/>
      <c r="AP4162" s="221"/>
      <c r="AQ4162" s="219"/>
      <c r="AR4162" s="219"/>
      <c r="AS4162" s="221"/>
      <c r="AT4162" s="221"/>
      <c r="AU4162" s="221"/>
      <c r="AV4162" s="221"/>
      <c r="AW4162" s="221"/>
      <c r="AX4162" s="221"/>
      <c r="AY4162" s="221"/>
      <c r="AZ4162" s="221"/>
    </row>
    <row r="4163" spans="1:52" x14ac:dyDescent="0.15">
      <c r="A4163" s="278"/>
      <c r="B4163" s="274"/>
      <c r="C4163" s="340"/>
      <c r="D4163" s="340"/>
      <c r="E4163" s="341"/>
      <c r="F4163" s="341"/>
      <c r="G4163" s="341"/>
      <c r="H4163" s="341"/>
      <c r="I4163" s="341"/>
      <c r="J4163" s="341"/>
      <c r="AH4163" s="221"/>
      <c r="AI4163" s="221"/>
      <c r="AJ4163" s="221"/>
      <c r="AK4163" s="221"/>
      <c r="AL4163" s="221"/>
      <c r="AM4163" s="221"/>
      <c r="AN4163" s="221"/>
      <c r="AO4163" s="221"/>
      <c r="AP4163" s="221"/>
      <c r="AQ4163" s="219"/>
      <c r="AR4163" s="219"/>
      <c r="AS4163" s="221"/>
      <c r="AT4163" s="221"/>
      <c r="AU4163" s="221"/>
      <c r="AV4163" s="221"/>
      <c r="AW4163" s="221"/>
      <c r="AX4163" s="221"/>
      <c r="AY4163" s="221"/>
      <c r="AZ4163" s="221"/>
    </row>
    <row r="4164" spans="1:52" x14ac:dyDescent="0.15">
      <c r="A4164" s="278"/>
      <c r="B4164" s="274"/>
      <c r="C4164" s="340"/>
      <c r="D4164" s="340"/>
      <c r="E4164" s="341"/>
      <c r="F4164" s="341"/>
      <c r="G4164" s="341"/>
      <c r="H4164" s="341"/>
      <c r="I4164" s="341"/>
      <c r="J4164" s="341"/>
      <c r="AH4164" s="221"/>
      <c r="AI4164" s="221"/>
      <c r="AJ4164" s="221"/>
      <c r="AK4164" s="221"/>
      <c r="AL4164" s="221"/>
      <c r="AM4164" s="221"/>
      <c r="AN4164" s="221"/>
      <c r="AO4164" s="221"/>
      <c r="AP4164" s="221"/>
      <c r="AQ4164" s="219"/>
      <c r="AR4164" s="219"/>
      <c r="AS4164" s="221"/>
      <c r="AT4164" s="221"/>
      <c r="AU4164" s="221"/>
      <c r="AV4164" s="221"/>
      <c r="AW4164" s="221"/>
      <c r="AX4164" s="221"/>
      <c r="AY4164" s="221"/>
      <c r="AZ4164" s="221"/>
    </row>
    <row r="4165" spans="1:52" x14ac:dyDescent="0.15">
      <c r="A4165" s="278"/>
      <c r="B4165" s="274"/>
      <c r="C4165" s="340"/>
      <c r="D4165" s="340"/>
      <c r="E4165" s="341"/>
      <c r="F4165" s="341"/>
      <c r="G4165" s="341"/>
      <c r="H4165" s="341"/>
      <c r="I4165" s="341"/>
      <c r="J4165" s="341"/>
      <c r="AH4165" s="221"/>
      <c r="AI4165" s="221"/>
      <c r="AJ4165" s="221"/>
      <c r="AK4165" s="221"/>
      <c r="AL4165" s="221"/>
      <c r="AM4165" s="221"/>
      <c r="AN4165" s="221"/>
      <c r="AO4165" s="221"/>
      <c r="AP4165" s="221"/>
      <c r="AQ4165" s="219"/>
      <c r="AR4165" s="219"/>
      <c r="AS4165" s="221"/>
      <c r="AT4165" s="221"/>
      <c r="AU4165" s="221"/>
      <c r="AV4165" s="221"/>
      <c r="AW4165" s="221"/>
      <c r="AX4165" s="221"/>
      <c r="AY4165" s="221"/>
      <c r="AZ4165" s="221"/>
    </row>
    <row r="4166" spans="1:52" x14ac:dyDescent="0.15">
      <c r="A4166" s="278"/>
      <c r="B4166" s="274"/>
      <c r="C4166" s="340"/>
      <c r="D4166" s="340"/>
      <c r="E4166" s="341"/>
      <c r="F4166" s="341"/>
      <c r="G4166" s="341"/>
      <c r="H4166" s="341"/>
      <c r="I4166" s="341"/>
      <c r="J4166" s="341"/>
      <c r="AH4166" s="221"/>
      <c r="AI4166" s="221"/>
      <c r="AJ4166" s="221"/>
      <c r="AK4166" s="221"/>
      <c r="AL4166" s="221"/>
      <c r="AM4166" s="221"/>
      <c r="AN4166" s="221"/>
      <c r="AO4166" s="221"/>
      <c r="AP4166" s="221"/>
      <c r="AQ4166" s="219"/>
      <c r="AR4166" s="219"/>
      <c r="AS4166" s="221"/>
      <c r="AT4166" s="221"/>
      <c r="AU4166" s="221"/>
      <c r="AV4166" s="221"/>
      <c r="AW4166" s="221"/>
      <c r="AX4166" s="221"/>
      <c r="AY4166" s="221"/>
      <c r="AZ4166" s="221"/>
    </row>
    <row r="4167" spans="1:52" x14ac:dyDescent="0.15">
      <c r="A4167" s="278"/>
      <c r="B4167" s="274"/>
      <c r="C4167" s="340"/>
      <c r="D4167" s="340"/>
      <c r="E4167" s="341"/>
      <c r="F4167" s="341"/>
      <c r="G4167" s="341"/>
      <c r="H4167" s="341"/>
      <c r="I4167" s="341"/>
      <c r="J4167" s="341"/>
      <c r="AH4167" s="221"/>
      <c r="AI4167" s="221"/>
      <c r="AJ4167" s="221"/>
      <c r="AK4167" s="221"/>
      <c r="AL4167" s="221"/>
      <c r="AM4167" s="221"/>
      <c r="AN4167" s="221"/>
      <c r="AO4167" s="221"/>
      <c r="AP4167" s="221"/>
      <c r="AQ4167" s="219"/>
      <c r="AR4167" s="219"/>
      <c r="AS4167" s="221"/>
      <c r="AT4167" s="221"/>
      <c r="AU4167" s="221"/>
      <c r="AV4167" s="221"/>
      <c r="AW4167" s="221"/>
      <c r="AX4167" s="221"/>
      <c r="AY4167" s="221"/>
      <c r="AZ4167" s="221"/>
    </row>
    <row r="4168" spans="1:52" x14ac:dyDescent="0.15">
      <c r="A4168" s="278"/>
      <c r="B4168" s="274"/>
      <c r="C4168" s="340"/>
      <c r="D4168" s="340"/>
      <c r="E4168" s="341"/>
      <c r="F4168" s="341"/>
      <c r="G4168" s="341"/>
      <c r="H4168" s="341"/>
      <c r="I4168" s="341"/>
      <c r="J4168" s="341"/>
      <c r="AH4168" s="221"/>
      <c r="AI4168" s="221"/>
      <c r="AJ4168" s="221"/>
      <c r="AK4168" s="221"/>
      <c r="AL4168" s="221"/>
      <c r="AM4168" s="221"/>
      <c r="AN4168" s="221"/>
      <c r="AO4168" s="221"/>
      <c r="AP4168" s="221"/>
      <c r="AQ4168" s="219"/>
      <c r="AR4168" s="219"/>
      <c r="AS4168" s="221"/>
      <c r="AT4168" s="221"/>
      <c r="AU4168" s="221"/>
      <c r="AV4168" s="221"/>
      <c r="AW4168" s="221"/>
      <c r="AX4168" s="221"/>
      <c r="AY4168" s="221"/>
      <c r="AZ4168" s="221"/>
    </row>
    <row r="4169" spans="1:52" x14ac:dyDescent="0.15">
      <c r="A4169" s="278"/>
      <c r="B4169" s="274"/>
      <c r="C4169" s="340"/>
      <c r="D4169" s="340"/>
      <c r="E4169" s="341"/>
      <c r="F4169" s="341"/>
      <c r="G4169" s="341"/>
      <c r="H4169" s="341"/>
      <c r="I4169" s="341"/>
      <c r="J4169" s="341"/>
      <c r="AH4169" s="221"/>
      <c r="AI4169" s="221"/>
      <c r="AJ4169" s="221"/>
      <c r="AK4169" s="221"/>
      <c r="AL4169" s="221"/>
      <c r="AM4169" s="221"/>
      <c r="AN4169" s="221"/>
      <c r="AO4169" s="221"/>
      <c r="AP4169" s="221"/>
      <c r="AQ4169" s="219"/>
      <c r="AR4169" s="219"/>
      <c r="AS4169" s="221"/>
      <c r="AT4169" s="221"/>
      <c r="AU4169" s="221"/>
      <c r="AV4169" s="221"/>
      <c r="AW4169" s="221"/>
      <c r="AX4169" s="221"/>
      <c r="AY4169" s="221"/>
      <c r="AZ4169" s="221"/>
    </row>
    <row r="4170" spans="1:52" x14ac:dyDescent="0.15">
      <c r="A4170" s="278"/>
      <c r="B4170" s="274"/>
      <c r="C4170" s="340"/>
      <c r="D4170" s="340"/>
      <c r="E4170" s="341"/>
      <c r="F4170" s="341"/>
      <c r="G4170" s="341"/>
      <c r="H4170" s="341"/>
      <c r="I4170" s="341"/>
      <c r="J4170" s="341"/>
      <c r="AH4170" s="221"/>
      <c r="AI4170" s="221"/>
      <c r="AJ4170" s="221"/>
      <c r="AK4170" s="221"/>
      <c r="AL4170" s="221"/>
      <c r="AM4170" s="221"/>
      <c r="AN4170" s="221"/>
      <c r="AO4170" s="221"/>
      <c r="AP4170" s="221"/>
      <c r="AQ4170" s="219"/>
      <c r="AR4170" s="219"/>
      <c r="AS4170" s="221"/>
      <c r="AT4170" s="221"/>
      <c r="AU4170" s="221"/>
      <c r="AV4170" s="221"/>
      <c r="AW4170" s="221"/>
      <c r="AX4170" s="221"/>
      <c r="AY4170" s="221"/>
      <c r="AZ4170" s="221"/>
    </row>
    <row r="4171" spans="1:52" x14ac:dyDescent="0.15">
      <c r="A4171" s="278"/>
      <c r="B4171" s="274"/>
      <c r="C4171" s="340"/>
      <c r="D4171" s="340"/>
      <c r="E4171" s="341"/>
      <c r="F4171" s="341"/>
      <c r="G4171" s="341"/>
      <c r="H4171" s="341"/>
      <c r="I4171" s="341"/>
      <c r="J4171" s="341"/>
      <c r="AH4171" s="221"/>
      <c r="AI4171" s="221"/>
      <c r="AJ4171" s="221"/>
      <c r="AK4171" s="221"/>
      <c r="AL4171" s="221"/>
      <c r="AM4171" s="221"/>
      <c r="AN4171" s="221"/>
      <c r="AO4171" s="221"/>
      <c r="AP4171" s="221"/>
      <c r="AQ4171" s="219"/>
      <c r="AR4171" s="219"/>
      <c r="AS4171" s="221"/>
      <c r="AT4171" s="221"/>
      <c r="AU4171" s="221"/>
      <c r="AV4171" s="221"/>
      <c r="AW4171" s="221"/>
      <c r="AX4171" s="221"/>
      <c r="AY4171" s="221"/>
      <c r="AZ4171" s="221"/>
    </row>
    <row r="4172" spans="1:52" x14ac:dyDescent="0.15">
      <c r="A4172" s="278"/>
      <c r="B4172" s="274"/>
      <c r="C4172" s="340"/>
      <c r="D4172" s="340"/>
      <c r="E4172" s="341"/>
      <c r="F4172" s="341"/>
      <c r="G4172" s="341"/>
      <c r="H4172" s="341"/>
      <c r="I4172" s="341"/>
      <c r="J4172" s="341"/>
      <c r="AH4172" s="221"/>
      <c r="AI4172" s="221"/>
      <c r="AJ4172" s="221"/>
      <c r="AK4172" s="221"/>
      <c r="AL4172" s="221"/>
      <c r="AM4172" s="221"/>
      <c r="AN4172" s="221"/>
      <c r="AO4172" s="221"/>
      <c r="AP4172" s="221"/>
      <c r="AQ4172" s="219"/>
      <c r="AR4172" s="219"/>
      <c r="AS4172" s="221"/>
      <c r="AT4172" s="221"/>
      <c r="AU4172" s="221"/>
      <c r="AV4172" s="221"/>
      <c r="AW4172" s="221"/>
      <c r="AX4172" s="221"/>
      <c r="AY4172" s="221"/>
      <c r="AZ4172" s="221"/>
    </row>
    <row r="4173" spans="1:52" x14ac:dyDescent="0.15">
      <c r="A4173" s="278"/>
      <c r="B4173" s="274"/>
      <c r="C4173" s="340"/>
      <c r="D4173" s="340"/>
      <c r="E4173" s="341"/>
      <c r="F4173" s="341"/>
      <c r="G4173" s="341"/>
      <c r="H4173" s="341"/>
      <c r="I4173" s="341"/>
      <c r="J4173" s="341"/>
      <c r="AH4173" s="221"/>
      <c r="AI4173" s="221"/>
      <c r="AJ4173" s="221"/>
      <c r="AK4173" s="221"/>
      <c r="AL4173" s="221"/>
      <c r="AM4173" s="221"/>
      <c r="AN4173" s="221"/>
      <c r="AO4173" s="221"/>
      <c r="AP4173" s="221"/>
      <c r="AQ4173" s="219"/>
      <c r="AR4173" s="219"/>
      <c r="AS4173" s="221"/>
      <c r="AT4173" s="221"/>
      <c r="AU4173" s="221"/>
      <c r="AV4173" s="221"/>
      <c r="AW4173" s="221"/>
      <c r="AX4173" s="221"/>
      <c r="AY4173" s="221"/>
      <c r="AZ4173" s="221"/>
    </row>
    <row r="4174" spans="1:52" x14ac:dyDescent="0.15">
      <c r="A4174" s="278"/>
      <c r="B4174" s="274"/>
      <c r="C4174" s="340"/>
      <c r="D4174" s="340"/>
      <c r="E4174" s="341"/>
      <c r="F4174" s="341"/>
      <c r="G4174" s="341"/>
      <c r="H4174" s="341"/>
      <c r="I4174" s="341"/>
      <c r="J4174" s="341"/>
      <c r="AH4174" s="221"/>
      <c r="AI4174" s="221"/>
      <c r="AJ4174" s="221"/>
      <c r="AK4174" s="221"/>
      <c r="AL4174" s="221"/>
      <c r="AM4174" s="221"/>
      <c r="AN4174" s="221"/>
      <c r="AO4174" s="221"/>
      <c r="AP4174" s="221"/>
      <c r="AQ4174" s="219"/>
      <c r="AR4174" s="219"/>
      <c r="AS4174" s="221"/>
      <c r="AT4174" s="221"/>
      <c r="AU4174" s="221"/>
      <c r="AV4174" s="221"/>
      <c r="AW4174" s="221"/>
      <c r="AX4174" s="221"/>
      <c r="AY4174" s="221"/>
      <c r="AZ4174" s="221"/>
    </row>
    <row r="4175" spans="1:52" x14ac:dyDescent="0.15">
      <c r="A4175" s="278"/>
      <c r="B4175" s="274"/>
      <c r="C4175" s="340"/>
      <c r="D4175" s="340"/>
      <c r="E4175" s="341"/>
      <c r="F4175" s="341"/>
      <c r="G4175" s="341"/>
      <c r="H4175" s="341"/>
      <c r="I4175" s="341"/>
      <c r="J4175" s="341"/>
      <c r="AH4175" s="221"/>
      <c r="AI4175" s="221"/>
      <c r="AJ4175" s="221"/>
      <c r="AK4175" s="221"/>
      <c r="AL4175" s="221"/>
      <c r="AM4175" s="221"/>
      <c r="AN4175" s="221"/>
      <c r="AO4175" s="221"/>
      <c r="AP4175" s="221"/>
      <c r="AQ4175" s="219"/>
      <c r="AR4175" s="219"/>
      <c r="AS4175" s="221"/>
      <c r="AT4175" s="221"/>
      <c r="AU4175" s="221"/>
      <c r="AV4175" s="221"/>
      <c r="AW4175" s="221"/>
      <c r="AX4175" s="221"/>
      <c r="AY4175" s="221"/>
      <c r="AZ4175" s="221"/>
    </row>
    <row r="4176" spans="1:52" x14ac:dyDescent="0.15">
      <c r="A4176" s="278"/>
      <c r="B4176" s="274"/>
      <c r="C4176" s="340"/>
      <c r="D4176" s="340"/>
      <c r="E4176" s="341"/>
      <c r="F4176" s="341"/>
      <c r="G4176" s="341"/>
      <c r="H4176" s="341"/>
      <c r="I4176" s="341"/>
      <c r="J4176" s="341"/>
      <c r="AH4176" s="221"/>
      <c r="AI4176" s="221"/>
      <c r="AJ4176" s="221"/>
      <c r="AK4176" s="221"/>
      <c r="AL4176" s="221"/>
      <c r="AM4176" s="221"/>
      <c r="AN4176" s="221"/>
      <c r="AO4176" s="221"/>
      <c r="AP4176" s="221"/>
      <c r="AQ4176" s="219"/>
      <c r="AR4176" s="219"/>
      <c r="AS4176" s="221"/>
      <c r="AT4176" s="221"/>
      <c r="AU4176" s="221"/>
      <c r="AV4176" s="221"/>
      <c r="AW4176" s="221"/>
      <c r="AX4176" s="221"/>
      <c r="AY4176" s="221"/>
      <c r="AZ4176" s="221"/>
    </row>
    <row r="4177" spans="1:52" x14ac:dyDescent="0.15">
      <c r="A4177" s="278"/>
      <c r="B4177" s="274"/>
      <c r="C4177" s="340"/>
      <c r="D4177" s="340"/>
      <c r="E4177" s="341"/>
      <c r="F4177" s="341"/>
      <c r="G4177" s="341"/>
      <c r="H4177" s="341"/>
      <c r="I4177" s="341"/>
      <c r="J4177" s="341"/>
      <c r="AH4177" s="221"/>
      <c r="AI4177" s="221"/>
      <c r="AJ4177" s="221"/>
      <c r="AK4177" s="221"/>
      <c r="AL4177" s="221"/>
      <c r="AM4177" s="221"/>
      <c r="AN4177" s="221"/>
      <c r="AO4177" s="221"/>
      <c r="AP4177" s="221"/>
      <c r="AQ4177" s="219"/>
      <c r="AR4177" s="219"/>
      <c r="AS4177" s="221"/>
      <c r="AT4177" s="221"/>
      <c r="AU4177" s="221"/>
      <c r="AV4177" s="221"/>
      <c r="AW4177" s="221"/>
      <c r="AX4177" s="221"/>
      <c r="AY4177" s="221"/>
      <c r="AZ4177" s="221"/>
    </row>
    <row r="4178" spans="1:52" x14ac:dyDescent="0.15">
      <c r="A4178" s="278"/>
      <c r="B4178" s="274"/>
      <c r="C4178" s="340"/>
      <c r="D4178" s="340"/>
      <c r="E4178" s="341"/>
      <c r="F4178" s="341"/>
      <c r="G4178" s="341"/>
      <c r="H4178" s="341"/>
      <c r="I4178" s="341"/>
      <c r="J4178" s="341"/>
      <c r="AH4178" s="221"/>
      <c r="AI4178" s="221"/>
      <c r="AJ4178" s="221"/>
      <c r="AK4178" s="221"/>
      <c r="AL4178" s="221"/>
      <c r="AM4178" s="221"/>
      <c r="AN4178" s="221"/>
      <c r="AO4178" s="221"/>
      <c r="AP4178" s="221"/>
      <c r="AQ4178" s="219"/>
      <c r="AR4178" s="219"/>
      <c r="AS4178" s="221"/>
      <c r="AT4178" s="221"/>
      <c r="AU4178" s="221"/>
      <c r="AV4178" s="221"/>
      <c r="AW4178" s="221"/>
      <c r="AX4178" s="221"/>
      <c r="AY4178" s="221"/>
      <c r="AZ4178" s="221"/>
    </row>
    <row r="4179" spans="1:52" x14ac:dyDescent="0.15">
      <c r="A4179" s="278"/>
      <c r="B4179" s="274"/>
      <c r="C4179" s="340"/>
      <c r="D4179" s="340"/>
      <c r="E4179" s="341"/>
      <c r="F4179" s="341"/>
      <c r="G4179" s="341"/>
      <c r="H4179" s="341"/>
      <c r="I4179" s="341"/>
      <c r="J4179" s="341"/>
      <c r="AH4179" s="221"/>
      <c r="AI4179" s="221"/>
      <c r="AJ4179" s="221"/>
      <c r="AK4179" s="221"/>
      <c r="AL4179" s="221"/>
      <c r="AM4179" s="221"/>
      <c r="AN4179" s="221"/>
      <c r="AO4179" s="221"/>
      <c r="AP4179" s="221"/>
      <c r="AQ4179" s="219"/>
      <c r="AR4179" s="219"/>
      <c r="AS4179" s="221"/>
      <c r="AT4179" s="221"/>
      <c r="AU4179" s="221"/>
      <c r="AV4179" s="221"/>
      <c r="AW4179" s="221"/>
      <c r="AX4179" s="221"/>
      <c r="AY4179" s="221"/>
      <c r="AZ4179" s="221"/>
    </row>
    <row r="4180" spans="1:52" x14ac:dyDescent="0.15">
      <c r="A4180" s="278"/>
      <c r="B4180" s="274"/>
      <c r="C4180" s="340"/>
      <c r="D4180" s="340"/>
      <c r="E4180" s="341"/>
      <c r="F4180" s="341"/>
      <c r="G4180" s="341"/>
      <c r="H4180" s="341"/>
      <c r="I4180" s="341"/>
      <c r="J4180" s="341"/>
      <c r="AH4180" s="221"/>
      <c r="AI4180" s="221"/>
      <c r="AJ4180" s="221"/>
      <c r="AK4180" s="221"/>
      <c r="AL4180" s="221"/>
      <c r="AM4180" s="221"/>
      <c r="AN4180" s="221"/>
      <c r="AO4180" s="221"/>
      <c r="AP4180" s="221"/>
      <c r="AQ4180" s="219"/>
      <c r="AR4180" s="219"/>
      <c r="AS4180" s="221"/>
      <c r="AT4180" s="221"/>
      <c r="AU4180" s="221"/>
      <c r="AV4180" s="221"/>
      <c r="AW4180" s="221"/>
      <c r="AX4180" s="221"/>
      <c r="AY4180" s="221"/>
      <c r="AZ4180" s="221"/>
    </row>
    <row r="4181" spans="1:52" x14ac:dyDescent="0.15">
      <c r="A4181" s="278"/>
      <c r="B4181" s="274"/>
      <c r="C4181" s="340"/>
      <c r="D4181" s="340"/>
      <c r="E4181" s="341"/>
      <c r="F4181" s="341"/>
      <c r="G4181" s="341"/>
      <c r="H4181" s="341"/>
      <c r="I4181" s="341"/>
      <c r="J4181" s="341"/>
      <c r="AH4181" s="221"/>
      <c r="AI4181" s="221"/>
      <c r="AJ4181" s="221"/>
      <c r="AK4181" s="221"/>
      <c r="AL4181" s="221"/>
      <c r="AM4181" s="221"/>
      <c r="AN4181" s="221"/>
      <c r="AO4181" s="221"/>
      <c r="AP4181" s="221"/>
      <c r="AQ4181" s="219"/>
      <c r="AR4181" s="219"/>
      <c r="AS4181" s="221"/>
      <c r="AT4181" s="221"/>
      <c r="AU4181" s="221"/>
      <c r="AV4181" s="221"/>
      <c r="AW4181" s="221"/>
      <c r="AX4181" s="221"/>
      <c r="AY4181" s="221"/>
      <c r="AZ4181" s="221"/>
    </row>
    <row r="4182" spans="1:52" x14ac:dyDescent="0.15">
      <c r="A4182" s="278"/>
      <c r="B4182" s="274"/>
      <c r="C4182" s="340"/>
      <c r="D4182" s="340"/>
      <c r="E4182" s="341"/>
      <c r="F4182" s="341"/>
      <c r="G4182" s="341"/>
      <c r="H4182" s="341"/>
      <c r="I4182" s="341"/>
      <c r="J4182" s="341"/>
      <c r="AH4182" s="221"/>
      <c r="AI4182" s="221"/>
      <c r="AJ4182" s="221"/>
      <c r="AK4182" s="221"/>
      <c r="AL4182" s="221"/>
      <c r="AM4182" s="221"/>
      <c r="AN4182" s="221"/>
      <c r="AO4182" s="221"/>
      <c r="AP4182" s="221"/>
      <c r="AQ4182" s="219"/>
      <c r="AR4182" s="219"/>
      <c r="AS4182" s="221"/>
      <c r="AT4182" s="221"/>
      <c r="AU4182" s="221"/>
      <c r="AV4182" s="221"/>
      <c r="AW4182" s="221"/>
      <c r="AX4182" s="221"/>
      <c r="AY4182" s="221"/>
      <c r="AZ4182" s="221"/>
    </row>
    <row r="4183" spans="1:52" x14ac:dyDescent="0.15">
      <c r="A4183" s="278"/>
      <c r="B4183" s="274"/>
      <c r="C4183" s="340"/>
      <c r="D4183" s="340"/>
      <c r="E4183" s="341"/>
      <c r="F4183" s="341"/>
      <c r="G4183" s="341"/>
      <c r="H4183" s="341"/>
      <c r="I4183" s="341"/>
      <c r="J4183" s="341"/>
      <c r="AH4183" s="221"/>
      <c r="AI4183" s="221"/>
      <c r="AJ4183" s="221"/>
      <c r="AK4183" s="221"/>
      <c r="AL4183" s="221"/>
      <c r="AM4183" s="221"/>
      <c r="AN4183" s="221"/>
      <c r="AO4183" s="221"/>
      <c r="AP4183" s="221"/>
      <c r="AQ4183" s="219"/>
      <c r="AR4183" s="219"/>
      <c r="AS4183" s="221"/>
      <c r="AT4183" s="221"/>
      <c r="AU4183" s="221"/>
      <c r="AV4183" s="221"/>
      <c r="AW4183" s="221"/>
      <c r="AX4183" s="221"/>
      <c r="AY4183" s="221"/>
      <c r="AZ4183" s="221"/>
    </row>
    <row r="4184" spans="1:52" x14ac:dyDescent="0.15">
      <c r="A4184" s="278"/>
      <c r="B4184" s="274"/>
      <c r="C4184" s="340"/>
      <c r="D4184" s="340"/>
      <c r="E4184" s="341"/>
      <c r="F4184" s="341"/>
      <c r="G4184" s="341"/>
      <c r="H4184" s="341"/>
      <c r="I4184" s="341"/>
      <c r="J4184" s="341"/>
      <c r="AH4184" s="221"/>
      <c r="AI4184" s="221"/>
      <c r="AJ4184" s="221"/>
      <c r="AK4184" s="221"/>
      <c r="AL4184" s="221"/>
      <c r="AM4184" s="221"/>
      <c r="AN4184" s="221"/>
      <c r="AO4184" s="221"/>
      <c r="AP4184" s="221"/>
      <c r="AQ4184" s="219"/>
      <c r="AR4184" s="219"/>
      <c r="AS4184" s="221"/>
      <c r="AT4184" s="221"/>
      <c r="AU4184" s="221"/>
      <c r="AV4184" s="221"/>
      <c r="AW4184" s="221"/>
      <c r="AX4184" s="221"/>
      <c r="AY4184" s="221"/>
      <c r="AZ4184" s="221"/>
    </row>
    <row r="4185" spans="1:52" x14ac:dyDescent="0.15">
      <c r="A4185" s="278"/>
      <c r="B4185" s="274"/>
      <c r="C4185" s="340"/>
      <c r="D4185" s="340"/>
      <c r="E4185" s="341"/>
      <c r="F4185" s="341"/>
      <c r="G4185" s="341"/>
      <c r="H4185" s="341"/>
      <c r="I4185" s="341"/>
      <c r="J4185" s="341"/>
      <c r="AH4185" s="221"/>
      <c r="AI4185" s="221"/>
      <c r="AJ4185" s="221"/>
      <c r="AK4185" s="221"/>
      <c r="AL4185" s="221"/>
      <c r="AM4185" s="221"/>
      <c r="AN4185" s="221"/>
      <c r="AO4185" s="221"/>
      <c r="AP4185" s="221"/>
      <c r="AQ4185" s="219"/>
      <c r="AR4185" s="219"/>
      <c r="AS4185" s="221"/>
      <c r="AT4185" s="221"/>
      <c r="AU4185" s="221"/>
      <c r="AV4185" s="221"/>
      <c r="AW4185" s="221"/>
      <c r="AX4185" s="221"/>
      <c r="AY4185" s="221"/>
      <c r="AZ4185" s="221"/>
    </row>
    <row r="4186" spans="1:52" x14ac:dyDescent="0.15">
      <c r="A4186" s="278"/>
      <c r="B4186" s="274"/>
      <c r="C4186" s="340"/>
      <c r="D4186" s="340"/>
      <c r="E4186" s="341"/>
      <c r="F4186" s="341"/>
      <c r="G4186" s="341"/>
      <c r="H4186" s="341"/>
      <c r="I4186" s="341"/>
      <c r="J4186" s="341"/>
      <c r="AH4186" s="221"/>
      <c r="AI4186" s="221"/>
      <c r="AJ4186" s="221"/>
      <c r="AK4186" s="221"/>
      <c r="AL4186" s="221"/>
      <c r="AM4186" s="221"/>
      <c r="AN4186" s="221"/>
      <c r="AO4186" s="221"/>
      <c r="AP4186" s="221"/>
      <c r="AQ4186" s="219"/>
      <c r="AR4186" s="219"/>
      <c r="AS4186" s="221"/>
      <c r="AT4186" s="221"/>
      <c r="AU4186" s="221"/>
      <c r="AV4186" s="221"/>
      <c r="AW4186" s="221"/>
      <c r="AX4186" s="221"/>
      <c r="AY4186" s="221"/>
      <c r="AZ4186" s="221"/>
    </row>
    <row r="4187" spans="1:52" x14ac:dyDescent="0.15">
      <c r="A4187" s="278"/>
      <c r="B4187" s="274"/>
      <c r="C4187" s="340"/>
      <c r="D4187" s="340"/>
      <c r="E4187" s="341"/>
      <c r="F4187" s="341"/>
      <c r="G4187" s="341"/>
      <c r="H4187" s="341"/>
      <c r="I4187" s="341"/>
      <c r="J4187" s="341"/>
      <c r="AH4187" s="221"/>
      <c r="AI4187" s="221"/>
      <c r="AJ4187" s="221"/>
      <c r="AK4187" s="221"/>
      <c r="AL4187" s="221"/>
      <c r="AM4187" s="221"/>
      <c r="AN4187" s="221"/>
      <c r="AO4187" s="221"/>
      <c r="AP4187" s="221"/>
      <c r="AQ4187" s="219"/>
      <c r="AR4187" s="219"/>
      <c r="AS4187" s="221"/>
      <c r="AT4187" s="221"/>
      <c r="AU4187" s="221"/>
      <c r="AV4187" s="221"/>
      <c r="AW4187" s="221"/>
      <c r="AX4187" s="221"/>
      <c r="AY4187" s="221"/>
      <c r="AZ4187" s="221"/>
    </row>
    <row r="4188" spans="1:52" x14ac:dyDescent="0.15">
      <c r="A4188" s="278"/>
      <c r="B4188" s="274"/>
      <c r="C4188" s="340"/>
      <c r="D4188" s="340"/>
      <c r="E4188" s="341"/>
      <c r="F4188" s="341"/>
      <c r="G4188" s="341"/>
      <c r="H4188" s="341"/>
      <c r="I4188" s="341"/>
      <c r="J4188" s="341"/>
      <c r="AH4188" s="221"/>
      <c r="AI4188" s="221"/>
      <c r="AJ4188" s="221"/>
      <c r="AK4188" s="221"/>
      <c r="AL4188" s="221"/>
      <c r="AM4188" s="221"/>
      <c r="AN4188" s="221"/>
      <c r="AO4188" s="221"/>
      <c r="AP4188" s="221"/>
      <c r="AQ4188" s="219"/>
      <c r="AR4188" s="219"/>
      <c r="AS4188" s="221"/>
      <c r="AT4188" s="221"/>
      <c r="AU4188" s="221"/>
      <c r="AV4188" s="221"/>
      <c r="AW4188" s="221"/>
      <c r="AX4188" s="221"/>
      <c r="AY4188" s="221"/>
      <c r="AZ4188" s="221"/>
    </row>
    <row r="4189" spans="1:52" x14ac:dyDescent="0.15">
      <c r="A4189" s="278"/>
      <c r="B4189" s="274"/>
      <c r="C4189" s="340"/>
      <c r="D4189" s="340"/>
      <c r="E4189" s="341"/>
      <c r="F4189" s="341"/>
      <c r="G4189" s="341"/>
      <c r="H4189" s="341"/>
      <c r="I4189" s="341"/>
      <c r="J4189" s="341"/>
      <c r="AH4189" s="221"/>
      <c r="AI4189" s="221"/>
      <c r="AJ4189" s="221"/>
      <c r="AK4189" s="221"/>
      <c r="AL4189" s="221"/>
      <c r="AM4189" s="221"/>
      <c r="AN4189" s="221"/>
      <c r="AO4189" s="221"/>
      <c r="AP4189" s="221"/>
      <c r="AQ4189" s="219"/>
      <c r="AR4189" s="219"/>
      <c r="AS4189" s="221"/>
      <c r="AT4189" s="221"/>
      <c r="AU4189" s="221"/>
      <c r="AV4189" s="221"/>
      <c r="AW4189" s="221"/>
      <c r="AX4189" s="221"/>
      <c r="AY4189" s="221"/>
      <c r="AZ4189" s="221"/>
    </row>
    <row r="4190" spans="1:52" x14ac:dyDescent="0.15">
      <c r="A4190" s="278"/>
      <c r="B4190" s="274"/>
      <c r="C4190" s="340"/>
      <c r="D4190" s="340"/>
      <c r="E4190" s="341"/>
      <c r="F4190" s="341"/>
      <c r="G4190" s="341"/>
      <c r="H4190" s="341"/>
      <c r="I4190" s="341"/>
      <c r="J4190" s="341"/>
      <c r="AH4190" s="221"/>
      <c r="AI4190" s="221"/>
      <c r="AJ4190" s="221"/>
      <c r="AK4190" s="221"/>
      <c r="AL4190" s="221"/>
      <c r="AM4190" s="221"/>
      <c r="AN4190" s="221"/>
      <c r="AO4190" s="221"/>
      <c r="AP4190" s="221"/>
      <c r="AQ4190" s="219"/>
      <c r="AR4190" s="219"/>
      <c r="AS4190" s="221"/>
      <c r="AT4190" s="221"/>
      <c r="AU4190" s="221"/>
      <c r="AV4190" s="221"/>
      <c r="AW4190" s="221"/>
      <c r="AX4190" s="221"/>
      <c r="AY4190" s="221"/>
      <c r="AZ4190" s="221"/>
    </row>
    <row r="4191" spans="1:52" x14ac:dyDescent="0.15">
      <c r="A4191" s="278"/>
      <c r="B4191" s="274"/>
      <c r="C4191" s="340"/>
      <c r="D4191" s="340"/>
      <c r="E4191" s="341"/>
      <c r="F4191" s="341"/>
      <c r="G4191" s="341"/>
      <c r="H4191" s="341"/>
      <c r="I4191" s="341"/>
      <c r="J4191" s="341"/>
      <c r="AH4191" s="221"/>
      <c r="AI4191" s="221"/>
      <c r="AJ4191" s="221"/>
      <c r="AK4191" s="221"/>
      <c r="AL4191" s="221"/>
      <c r="AM4191" s="221"/>
      <c r="AN4191" s="221"/>
      <c r="AO4191" s="221"/>
      <c r="AP4191" s="221"/>
      <c r="AQ4191" s="219"/>
      <c r="AR4191" s="219"/>
      <c r="AS4191" s="221"/>
      <c r="AT4191" s="221"/>
      <c r="AU4191" s="221"/>
      <c r="AV4191" s="221"/>
      <c r="AW4191" s="221"/>
      <c r="AX4191" s="221"/>
      <c r="AY4191" s="221"/>
      <c r="AZ4191" s="221"/>
    </row>
    <row r="4192" spans="1:52" x14ac:dyDescent="0.15">
      <c r="A4192" s="278"/>
      <c r="B4192" s="274"/>
      <c r="C4192" s="340"/>
      <c r="D4192" s="340"/>
      <c r="E4192" s="341"/>
      <c r="F4192" s="341"/>
      <c r="G4192" s="341"/>
      <c r="H4192" s="341"/>
      <c r="I4192" s="341"/>
      <c r="J4192" s="341"/>
      <c r="AH4192" s="221"/>
      <c r="AI4192" s="221"/>
      <c r="AJ4192" s="221"/>
      <c r="AK4192" s="221"/>
      <c r="AL4192" s="221"/>
      <c r="AM4192" s="221"/>
      <c r="AN4192" s="221"/>
      <c r="AO4192" s="221"/>
      <c r="AP4192" s="221"/>
      <c r="AQ4192" s="219"/>
      <c r="AR4192" s="219"/>
      <c r="AS4192" s="221"/>
      <c r="AT4192" s="221"/>
      <c r="AU4192" s="221"/>
      <c r="AV4192" s="221"/>
      <c r="AW4192" s="221"/>
      <c r="AX4192" s="221"/>
      <c r="AY4192" s="221"/>
      <c r="AZ4192" s="221"/>
    </row>
    <row r="4193" spans="1:52" x14ac:dyDescent="0.15">
      <c r="A4193" s="278"/>
      <c r="B4193" s="274"/>
      <c r="C4193" s="340"/>
      <c r="D4193" s="340"/>
      <c r="E4193" s="341"/>
      <c r="F4193" s="341"/>
      <c r="G4193" s="341"/>
      <c r="H4193" s="341"/>
      <c r="I4193" s="341"/>
      <c r="J4193" s="341"/>
      <c r="AH4193" s="221"/>
      <c r="AI4193" s="221"/>
      <c r="AJ4193" s="221"/>
      <c r="AK4193" s="221"/>
      <c r="AL4193" s="221"/>
      <c r="AM4193" s="221"/>
      <c r="AN4193" s="221"/>
      <c r="AO4193" s="221"/>
      <c r="AP4193" s="221"/>
      <c r="AQ4193" s="219"/>
      <c r="AR4193" s="219"/>
      <c r="AS4193" s="221"/>
      <c r="AT4193" s="221"/>
      <c r="AU4193" s="221"/>
      <c r="AV4193" s="221"/>
      <c r="AW4193" s="221"/>
      <c r="AX4193" s="221"/>
      <c r="AY4193" s="221"/>
      <c r="AZ4193" s="221"/>
    </row>
    <row r="4194" spans="1:52" x14ac:dyDescent="0.15">
      <c r="A4194" s="278"/>
      <c r="B4194" s="274"/>
      <c r="C4194" s="340"/>
      <c r="D4194" s="340"/>
      <c r="E4194" s="341"/>
      <c r="F4194" s="341"/>
      <c r="G4194" s="341"/>
      <c r="H4194" s="341"/>
      <c r="I4194" s="341"/>
      <c r="J4194" s="341"/>
      <c r="AH4194" s="221"/>
      <c r="AI4194" s="221"/>
      <c r="AJ4194" s="221"/>
      <c r="AK4194" s="221"/>
      <c r="AL4194" s="221"/>
      <c r="AM4194" s="221"/>
      <c r="AN4194" s="221"/>
      <c r="AO4194" s="221"/>
      <c r="AP4194" s="221"/>
      <c r="AQ4194" s="219"/>
      <c r="AR4194" s="219"/>
      <c r="AS4194" s="221"/>
      <c r="AT4194" s="221"/>
      <c r="AU4194" s="221"/>
      <c r="AV4194" s="221"/>
      <c r="AW4194" s="221"/>
      <c r="AX4194" s="221"/>
      <c r="AY4194" s="221"/>
      <c r="AZ4194" s="221"/>
    </row>
    <row r="4195" spans="1:52" x14ac:dyDescent="0.15">
      <c r="A4195" s="278"/>
      <c r="B4195" s="274"/>
      <c r="C4195" s="340"/>
      <c r="D4195" s="340"/>
      <c r="E4195" s="341"/>
      <c r="F4195" s="341"/>
      <c r="G4195" s="341"/>
      <c r="H4195" s="341"/>
      <c r="I4195" s="341"/>
      <c r="J4195" s="341"/>
      <c r="AH4195" s="221"/>
      <c r="AI4195" s="221"/>
      <c r="AJ4195" s="221"/>
      <c r="AK4195" s="221"/>
      <c r="AL4195" s="221"/>
      <c r="AM4195" s="221"/>
      <c r="AN4195" s="221"/>
      <c r="AO4195" s="221"/>
      <c r="AP4195" s="221"/>
      <c r="AQ4195" s="219"/>
      <c r="AR4195" s="219"/>
      <c r="AS4195" s="221"/>
      <c r="AT4195" s="221"/>
      <c r="AU4195" s="221"/>
      <c r="AV4195" s="221"/>
      <c r="AW4195" s="221"/>
      <c r="AX4195" s="221"/>
      <c r="AY4195" s="221"/>
      <c r="AZ4195" s="221"/>
    </row>
    <row r="4196" spans="1:52" x14ac:dyDescent="0.15">
      <c r="A4196" s="278"/>
      <c r="B4196" s="274"/>
      <c r="C4196" s="340"/>
      <c r="D4196" s="340"/>
      <c r="E4196" s="341"/>
      <c r="F4196" s="341"/>
      <c r="G4196" s="341"/>
      <c r="H4196" s="341"/>
      <c r="I4196" s="341"/>
      <c r="J4196" s="341"/>
      <c r="AH4196" s="221"/>
      <c r="AI4196" s="221"/>
      <c r="AJ4196" s="221"/>
      <c r="AK4196" s="221"/>
      <c r="AL4196" s="221"/>
      <c r="AM4196" s="221"/>
      <c r="AN4196" s="221"/>
      <c r="AO4196" s="221"/>
      <c r="AP4196" s="221"/>
      <c r="AQ4196" s="219"/>
      <c r="AR4196" s="219"/>
      <c r="AS4196" s="221"/>
      <c r="AT4196" s="221"/>
      <c r="AU4196" s="221"/>
      <c r="AV4196" s="221"/>
      <c r="AW4196" s="221"/>
      <c r="AX4196" s="221"/>
      <c r="AY4196" s="221"/>
      <c r="AZ4196" s="221"/>
    </row>
    <row r="4197" spans="1:52" x14ac:dyDescent="0.15">
      <c r="A4197" s="278"/>
      <c r="B4197" s="274"/>
      <c r="C4197" s="340"/>
      <c r="D4197" s="340"/>
      <c r="E4197" s="341"/>
      <c r="F4197" s="341"/>
      <c r="G4197" s="341"/>
      <c r="H4197" s="341"/>
      <c r="I4197" s="341"/>
      <c r="J4197" s="341"/>
      <c r="AH4197" s="221"/>
      <c r="AI4197" s="221"/>
      <c r="AJ4197" s="221"/>
      <c r="AK4197" s="221"/>
      <c r="AL4197" s="221"/>
      <c r="AM4197" s="221"/>
      <c r="AN4197" s="221"/>
      <c r="AO4197" s="221"/>
      <c r="AP4197" s="221"/>
      <c r="AQ4197" s="219"/>
      <c r="AR4197" s="219"/>
      <c r="AS4197" s="221"/>
      <c r="AT4197" s="221"/>
      <c r="AU4197" s="221"/>
      <c r="AV4197" s="221"/>
      <c r="AW4197" s="221"/>
      <c r="AX4197" s="221"/>
      <c r="AY4197" s="221"/>
      <c r="AZ4197" s="221"/>
    </row>
    <row r="4198" spans="1:52" x14ac:dyDescent="0.15">
      <c r="A4198" s="278"/>
      <c r="B4198" s="274"/>
      <c r="C4198" s="340"/>
      <c r="D4198" s="340"/>
      <c r="E4198" s="341"/>
      <c r="F4198" s="341"/>
      <c r="G4198" s="341"/>
      <c r="H4198" s="341"/>
      <c r="I4198" s="341"/>
      <c r="J4198" s="341"/>
      <c r="AH4198" s="221"/>
      <c r="AI4198" s="221"/>
      <c r="AJ4198" s="221"/>
      <c r="AK4198" s="221"/>
      <c r="AL4198" s="221"/>
      <c r="AM4198" s="221"/>
      <c r="AN4198" s="221"/>
      <c r="AO4198" s="221"/>
      <c r="AP4198" s="221"/>
      <c r="AQ4198" s="219"/>
      <c r="AR4198" s="219"/>
      <c r="AS4198" s="221"/>
      <c r="AT4198" s="221"/>
      <c r="AU4198" s="221"/>
      <c r="AV4198" s="221"/>
      <c r="AW4198" s="221"/>
      <c r="AX4198" s="221"/>
      <c r="AY4198" s="221"/>
      <c r="AZ4198" s="221"/>
    </row>
    <row r="4199" spans="1:52" x14ac:dyDescent="0.15">
      <c r="A4199" s="278"/>
      <c r="B4199" s="274"/>
      <c r="C4199" s="340"/>
      <c r="D4199" s="340"/>
      <c r="E4199" s="341"/>
      <c r="F4199" s="341"/>
      <c r="G4199" s="341"/>
      <c r="H4199" s="341"/>
      <c r="I4199" s="341"/>
      <c r="J4199" s="341"/>
      <c r="AH4199" s="221"/>
      <c r="AI4199" s="221"/>
      <c r="AJ4199" s="221"/>
      <c r="AK4199" s="221"/>
      <c r="AL4199" s="221"/>
      <c r="AM4199" s="221"/>
      <c r="AN4199" s="221"/>
      <c r="AO4199" s="221"/>
      <c r="AP4199" s="221"/>
      <c r="AQ4199" s="219"/>
      <c r="AR4199" s="219"/>
      <c r="AS4199" s="221"/>
      <c r="AT4199" s="221"/>
      <c r="AU4199" s="221"/>
      <c r="AV4199" s="221"/>
      <c r="AW4199" s="221"/>
      <c r="AX4199" s="221"/>
      <c r="AY4199" s="221"/>
      <c r="AZ4199" s="221"/>
    </row>
    <row r="4200" spans="1:52" x14ac:dyDescent="0.15">
      <c r="A4200" s="278"/>
      <c r="B4200" s="274"/>
      <c r="C4200" s="340"/>
      <c r="D4200" s="340"/>
      <c r="E4200" s="341"/>
      <c r="F4200" s="341"/>
      <c r="G4200" s="341"/>
      <c r="H4200" s="341"/>
      <c r="I4200" s="341"/>
      <c r="J4200" s="341"/>
      <c r="AH4200" s="221"/>
      <c r="AI4200" s="221"/>
      <c r="AJ4200" s="221"/>
      <c r="AK4200" s="221"/>
      <c r="AL4200" s="221"/>
      <c r="AM4200" s="221"/>
      <c r="AN4200" s="221"/>
      <c r="AO4200" s="221"/>
      <c r="AP4200" s="221"/>
      <c r="AQ4200" s="219"/>
      <c r="AR4200" s="219"/>
      <c r="AS4200" s="221"/>
      <c r="AT4200" s="221"/>
      <c r="AU4200" s="221"/>
      <c r="AV4200" s="221"/>
      <c r="AW4200" s="221"/>
      <c r="AX4200" s="221"/>
      <c r="AY4200" s="221"/>
      <c r="AZ4200" s="221"/>
    </row>
    <row r="4201" spans="1:52" x14ac:dyDescent="0.15">
      <c r="A4201" s="278"/>
      <c r="B4201" s="274"/>
      <c r="C4201" s="340"/>
      <c r="D4201" s="340"/>
      <c r="E4201" s="341"/>
      <c r="F4201" s="341"/>
      <c r="G4201" s="341"/>
      <c r="H4201" s="341"/>
      <c r="I4201" s="341"/>
      <c r="J4201" s="341"/>
      <c r="AH4201" s="221"/>
      <c r="AI4201" s="221"/>
      <c r="AJ4201" s="221"/>
      <c r="AK4201" s="221"/>
      <c r="AL4201" s="221"/>
      <c r="AM4201" s="221"/>
      <c r="AN4201" s="221"/>
      <c r="AO4201" s="221"/>
      <c r="AP4201" s="221"/>
      <c r="AQ4201" s="219"/>
      <c r="AR4201" s="219"/>
      <c r="AS4201" s="221"/>
      <c r="AT4201" s="221"/>
      <c r="AU4201" s="221"/>
      <c r="AV4201" s="221"/>
      <c r="AW4201" s="221"/>
      <c r="AX4201" s="221"/>
      <c r="AY4201" s="221"/>
      <c r="AZ4201" s="221"/>
    </row>
    <row r="4202" spans="1:52" x14ac:dyDescent="0.15">
      <c r="A4202" s="278"/>
      <c r="B4202" s="274"/>
      <c r="C4202" s="340"/>
      <c r="D4202" s="340"/>
      <c r="E4202" s="341"/>
      <c r="F4202" s="341"/>
      <c r="G4202" s="341"/>
      <c r="H4202" s="341"/>
      <c r="I4202" s="341"/>
      <c r="J4202" s="341"/>
      <c r="AH4202" s="221"/>
      <c r="AI4202" s="221"/>
      <c r="AJ4202" s="221"/>
      <c r="AK4202" s="221"/>
      <c r="AL4202" s="221"/>
      <c r="AM4202" s="221"/>
      <c r="AN4202" s="221"/>
      <c r="AO4202" s="221"/>
      <c r="AP4202" s="221"/>
      <c r="AQ4202" s="219"/>
      <c r="AR4202" s="219"/>
      <c r="AS4202" s="221"/>
      <c r="AT4202" s="221"/>
      <c r="AU4202" s="221"/>
      <c r="AV4202" s="221"/>
      <c r="AW4202" s="221"/>
      <c r="AX4202" s="221"/>
      <c r="AY4202" s="221"/>
      <c r="AZ4202" s="221"/>
    </row>
    <row r="4203" spans="1:52" x14ac:dyDescent="0.15">
      <c r="A4203" s="278"/>
      <c r="B4203" s="274"/>
      <c r="C4203" s="340"/>
      <c r="D4203" s="340"/>
      <c r="E4203" s="341"/>
      <c r="F4203" s="341"/>
      <c r="G4203" s="341"/>
      <c r="H4203" s="341"/>
      <c r="I4203" s="341"/>
      <c r="J4203" s="341"/>
      <c r="AH4203" s="221"/>
      <c r="AI4203" s="221"/>
      <c r="AJ4203" s="221"/>
      <c r="AK4203" s="221"/>
      <c r="AL4203" s="221"/>
      <c r="AM4203" s="221"/>
      <c r="AN4203" s="221"/>
      <c r="AO4203" s="221"/>
      <c r="AP4203" s="221"/>
      <c r="AQ4203" s="219"/>
      <c r="AR4203" s="219"/>
      <c r="AS4203" s="221"/>
      <c r="AT4203" s="221"/>
      <c r="AU4203" s="221"/>
      <c r="AV4203" s="221"/>
      <c r="AW4203" s="221"/>
      <c r="AX4203" s="221"/>
      <c r="AY4203" s="221"/>
      <c r="AZ4203" s="221"/>
    </row>
    <row r="4204" spans="1:52" x14ac:dyDescent="0.15">
      <c r="A4204" s="278"/>
      <c r="B4204" s="274"/>
      <c r="C4204" s="340"/>
      <c r="D4204" s="340"/>
      <c r="E4204" s="341"/>
      <c r="F4204" s="341"/>
      <c r="G4204" s="341"/>
      <c r="H4204" s="341"/>
      <c r="I4204" s="341"/>
      <c r="J4204" s="341"/>
      <c r="AH4204" s="221"/>
      <c r="AI4204" s="221"/>
      <c r="AJ4204" s="221"/>
      <c r="AK4204" s="221"/>
      <c r="AL4204" s="221"/>
      <c r="AM4204" s="221"/>
      <c r="AN4204" s="221"/>
      <c r="AO4204" s="221"/>
      <c r="AP4204" s="221"/>
      <c r="AQ4204" s="219"/>
      <c r="AR4204" s="219"/>
      <c r="AS4204" s="221"/>
      <c r="AT4204" s="221"/>
      <c r="AU4204" s="221"/>
      <c r="AV4204" s="221"/>
      <c r="AW4204" s="221"/>
      <c r="AX4204" s="221"/>
      <c r="AY4204" s="221"/>
      <c r="AZ4204" s="221"/>
    </row>
    <row r="4205" spans="1:52" x14ac:dyDescent="0.15">
      <c r="A4205" s="278"/>
      <c r="B4205" s="274"/>
      <c r="C4205" s="340"/>
      <c r="D4205" s="340"/>
      <c r="E4205" s="341"/>
      <c r="F4205" s="341"/>
      <c r="G4205" s="341"/>
      <c r="H4205" s="341"/>
      <c r="I4205" s="341"/>
      <c r="J4205" s="341"/>
      <c r="AH4205" s="221"/>
      <c r="AI4205" s="221"/>
      <c r="AJ4205" s="221"/>
      <c r="AK4205" s="221"/>
      <c r="AL4205" s="221"/>
      <c r="AM4205" s="221"/>
      <c r="AN4205" s="221"/>
      <c r="AO4205" s="221"/>
      <c r="AP4205" s="221"/>
      <c r="AQ4205" s="219"/>
      <c r="AR4205" s="219"/>
      <c r="AS4205" s="221"/>
      <c r="AT4205" s="221"/>
      <c r="AU4205" s="221"/>
      <c r="AV4205" s="221"/>
      <c r="AW4205" s="221"/>
      <c r="AX4205" s="221"/>
      <c r="AY4205" s="221"/>
      <c r="AZ4205" s="221"/>
    </row>
    <row r="4206" spans="1:52" x14ac:dyDescent="0.15">
      <c r="A4206" s="278"/>
      <c r="B4206" s="274"/>
      <c r="C4206" s="340"/>
      <c r="D4206" s="340"/>
      <c r="E4206" s="341"/>
      <c r="F4206" s="341"/>
      <c r="G4206" s="341"/>
      <c r="H4206" s="341"/>
      <c r="I4206" s="341"/>
      <c r="J4206" s="341"/>
      <c r="AH4206" s="221"/>
      <c r="AI4206" s="221"/>
      <c r="AJ4206" s="221"/>
      <c r="AK4206" s="221"/>
      <c r="AL4206" s="221"/>
      <c r="AM4206" s="221"/>
      <c r="AN4206" s="221"/>
      <c r="AO4206" s="221"/>
      <c r="AP4206" s="221"/>
      <c r="AQ4206" s="219"/>
      <c r="AR4206" s="219"/>
      <c r="AS4206" s="221"/>
      <c r="AT4206" s="221"/>
      <c r="AU4206" s="221"/>
      <c r="AV4206" s="221"/>
      <c r="AW4206" s="221"/>
      <c r="AX4206" s="221"/>
      <c r="AY4206" s="221"/>
      <c r="AZ4206" s="221"/>
    </row>
    <row r="4207" spans="1:52" x14ac:dyDescent="0.15">
      <c r="A4207" s="278"/>
      <c r="B4207" s="274"/>
      <c r="C4207" s="340"/>
      <c r="D4207" s="340"/>
      <c r="E4207" s="341"/>
      <c r="F4207" s="341"/>
      <c r="G4207" s="341"/>
      <c r="H4207" s="341"/>
      <c r="I4207" s="341"/>
      <c r="J4207" s="341"/>
      <c r="AH4207" s="221"/>
      <c r="AI4207" s="221"/>
      <c r="AJ4207" s="221"/>
      <c r="AK4207" s="221"/>
      <c r="AL4207" s="221"/>
      <c r="AM4207" s="221"/>
      <c r="AN4207" s="221"/>
      <c r="AO4207" s="221"/>
      <c r="AP4207" s="221"/>
      <c r="AQ4207" s="219"/>
      <c r="AR4207" s="219"/>
      <c r="AS4207" s="221"/>
      <c r="AT4207" s="221"/>
      <c r="AU4207" s="221"/>
      <c r="AV4207" s="221"/>
      <c r="AW4207" s="221"/>
      <c r="AX4207" s="221"/>
      <c r="AY4207" s="221"/>
      <c r="AZ4207" s="221"/>
    </row>
    <row r="4208" spans="1:52" x14ac:dyDescent="0.15">
      <c r="A4208" s="278"/>
      <c r="B4208" s="274"/>
      <c r="C4208" s="340"/>
      <c r="D4208" s="340"/>
      <c r="E4208" s="341"/>
      <c r="F4208" s="341"/>
      <c r="G4208" s="341"/>
      <c r="H4208" s="341"/>
      <c r="I4208" s="341"/>
      <c r="J4208" s="341"/>
      <c r="AH4208" s="221"/>
      <c r="AI4208" s="221"/>
      <c r="AJ4208" s="221"/>
      <c r="AK4208" s="221"/>
      <c r="AL4208" s="221"/>
      <c r="AM4208" s="221"/>
      <c r="AN4208" s="221"/>
      <c r="AO4208" s="221"/>
      <c r="AP4208" s="221"/>
      <c r="AQ4208" s="219"/>
      <c r="AR4208" s="219"/>
      <c r="AS4208" s="221"/>
      <c r="AT4208" s="221"/>
      <c r="AU4208" s="221"/>
      <c r="AV4208" s="221"/>
      <c r="AW4208" s="221"/>
      <c r="AX4208" s="221"/>
      <c r="AY4208" s="221"/>
      <c r="AZ4208" s="221"/>
    </row>
    <row r="4209" spans="1:52" x14ac:dyDescent="0.15">
      <c r="A4209" s="278"/>
      <c r="B4209" s="274"/>
      <c r="C4209" s="340"/>
      <c r="D4209" s="340"/>
      <c r="E4209" s="341"/>
      <c r="F4209" s="341"/>
      <c r="G4209" s="341"/>
      <c r="H4209" s="341"/>
      <c r="I4209" s="341"/>
      <c r="J4209" s="341"/>
      <c r="AH4209" s="221"/>
      <c r="AI4209" s="221"/>
      <c r="AJ4209" s="221"/>
      <c r="AK4209" s="221"/>
      <c r="AL4209" s="221"/>
      <c r="AM4209" s="221"/>
      <c r="AN4209" s="221"/>
      <c r="AO4209" s="221"/>
      <c r="AP4209" s="221"/>
      <c r="AQ4209" s="219"/>
      <c r="AR4209" s="219"/>
      <c r="AS4209" s="221"/>
      <c r="AT4209" s="221"/>
      <c r="AU4209" s="221"/>
      <c r="AV4209" s="221"/>
      <c r="AW4209" s="221"/>
      <c r="AX4209" s="221"/>
      <c r="AY4209" s="221"/>
      <c r="AZ4209" s="221"/>
    </row>
    <row r="4210" spans="1:52" x14ac:dyDescent="0.15">
      <c r="A4210" s="278"/>
      <c r="B4210" s="274"/>
      <c r="C4210" s="340"/>
      <c r="D4210" s="340"/>
      <c r="E4210" s="341"/>
      <c r="F4210" s="341"/>
      <c r="G4210" s="341"/>
      <c r="H4210" s="341"/>
      <c r="I4210" s="341"/>
      <c r="J4210" s="341"/>
      <c r="AH4210" s="221"/>
      <c r="AI4210" s="221"/>
      <c r="AJ4210" s="221"/>
      <c r="AK4210" s="221"/>
      <c r="AL4210" s="221"/>
      <c r="AM4210" s="221"/>
      <c r="AN4210" s="221"/>
      <c r="AO4210" s="221"/>
      <c r="AP4210" s="221"/>
      <c r="AQ4210" s="219"/>
      <c r="AR4210" s="219"/>
      <c r="AS4210" s="221"/>
      <c r="AT4210" s="221"/>
      <c r="AU4210" s="221"/>
      <c r="AV4210" s="221"/>
      <c r="AW4210" s="221"/>
      <c r="AX4210" s="221"/>
      <c r="AY4210" s="221"/>
      <c r="AZ4210" s="221"/>
    </row>
    <row r="4211" spans="1:52" x14ac:dyDescent="0.15">
      <c r="A4211" s="278"/>
      <c r="B4211" s="274"/>
      <c r="C4211" s="340"/>
      <c r="D4211" s="340"/>
      <c r="E4211" s="341"/>
      <c r="F4211" s="341"/>
      <c r="G4211" s="341"/>
      <c r="H4211" s="341"/>
      <c r="I4211" s="341"/>
      <c r="J4211" s="341"/>
      <c r="AH4211" s="221"/>
      <c r="AI4211" s="221"/>
      <c r="AJ4211" s="221"/>
      <c r="AK4211" s="221"/>
      <c r="AL4211" s="221"/>
      <c r="AM4211" s="221"/>
      <c r="AN4211" s="221"/>
      <c r="AO4211" s="221"/>
      <c r="AP4211" s="221"/>
      <c r="AQ4211" s="219"/>
      <c r="AR4211" s="219"/>
      <c r="AS4211" s="221"/>
      <c r="AT4211" s="221"/>
      <c r="AU4211" s="221"/>
      <c r="AV4211" s="221"/>
      <c r="AW4211" s="221"/>
      <c r="AX4211" s="221"/>
      <c r="AY4211" s="221"/>
      <c r="AZ4211" s="221"/>
    </row>
    <row r="4212" spans="1:52" x14ac:dyDescent="0.15">
      <c r="A4212" s="278"/>
      <c r="B4212" s="274"/>
      <c r="C4212" s="340"/>
      <c r="D4212" s="340"/>
      <c r="E4212" s="341"/>
      <c r="F4212" s="341"/>
      <c r="G4212" s="341"/>
      <c r="H4212" s="341"/>
      <c r="I4212" s="341"/>
      <c r="J4212" s="341"/>
      <c r="AH4212" s="221"/>
      <c r="AI4212" s="221"/>
      <c r="AJ4212" s="221"/>
      <c r="AK4212" s="221"/>
      <c r="AL4212" s="221"/>
      <c r="AM4212" s="221"/>
      <c r="AN4212" s="221"/>
      <c r="AO4212" s="221"/>
      <c r="AP4212" s="221"/>
      <c r="AQ4212" s="219"/>
      <c r="AR4212" s="219"/>
      <c r="AS4212" s="221"/>
      <c r="AT4212" s="221"/>
      <c r="AU4212" s="221"/>
      <c r="AV4212" s="221"/>
      <c r="AW4212" s="221"/>
      <c r="AX4212" s="221"/>
      <c r="AY4212" s="221"/>
      <c r="AZ4212" s="221"/>
    </row>
    <row r="4213" spans="1:52" x14ac:dyDescent="0.15">
      <c r="A4213" s="278"/>
      <c r="B4213" s="274"/>
      <c r="C4213" s="340"/>
      <c r="D4213" s="340"/>
      <c r="E4213" s="341"/>
      <c r="F4213" s="341"/>
      <c r="G4213" s="341"/>
      <c r="H4213" s="341"/>
      <c r="I4213" s="341"/>
      <c r="J4213" s="341"/>
      <c r="AH4213" s="221"/>
      <c r="AI4213" s="221"/>
      <c r="AJ4213" s="221"/>
      <c r="AK4213" s="221"/>
      <c r="AL4213" s="221"/>
      <c r="AM4213" s="221"/>
      <c r="AN4213" s="221"/>
      <c r="AO4213" s="221"/>
      <c r="AP4213" s="221"/>
      <c r="AQ4213" s="219"/>
      <c r="AR4213" s="219"/>
      <c r="AS4213" s="221"/>
      <c r="AT4213" s="221"/>
      <c r="AU4213" s="221"/>
      <c r="AV4213" s="221"/>
      <c r="AW4213" s="221"/>
      <c r="AX4213" s="221"/>
      <c r="AY4213" s="221"/>
      <c r="AZ4213" s="221"/>
    </row>
    <row r="4214" spans="1:52" x14ac:dyDescent="0.15">
      <c r="A4214" s="278"/>
      <c r="B4214" s="274"/>
      <c r="C4214" s="340"/>
      <c r="D4214" s="340"/>
      <c r="E4214" s="341"/>
      <c r="F4214" s="341"/>
      <c r="G4214" s="341"/>
      <c r="H4214" s="341"/>
      <c r="I4214" s="341"/>
      <c r="J4214" s="341"/>
      <c r="AH4214" s="221"/>
      <c r="AI4214" s="221"/>
      <c r="AJ4214" s="221"/>
      <c r="AK4214" s="221"/>
      <c r="AL4214" s="221"/>
      <c r="AM4214" s="221"/>
      <c r="AN4214" s="221"/>
      <c r="AO4214" s="221"/>
      <c r="AP4214" s="221"/>
      <c r="AQ4214" s="219"/>
      <c r="AR4214" s="219"/>
      <c r="AS4214" s="221"/>
      <c r="AT4214" s="221"/>
      <c r="AU4214" s="221"/>
      <c r="AV4214" s="221"/>
      <c r="AW4214" s="221"/>
      <c r="AX4214" s="221"/>
      <c r="AY4214" s="221"/>
      <c r="AZ4214" s="221"/>
    </row>
    <row r="4215" spans="1:52" x14ac:dyDescent="0.15">
      <c r="A4215" s="278"/>
      <c r="B4215" s="274"/>
      <c r="C4215" s="340"/>
      <c r="D4215" s="340"/>
      <c r="E4215" s="341"/>
      <c r="F4215" s="341"/>
      <c r="G4215" s="341"/>
      <c r="H4215" s="341"/>
      <c r="I4215" s="341"/>
      <c r="J4215" s="341"/>
      <c r="AH4215" s="221"/>
      <c r="AI4215" s="221"/>
      <c r="AJ4215" s="221"/>
      <c r="AK4215" s="221"/>
      <c r="AL4215" s="221"/>
      <c r="AM4215" s="221"/>
      <c r="AN4215" s="221"/>
      <c r="AO4215" s="221"/>
      <c r="AP4215" s="221"/>
      <c r="AQ4215" s="219"/>
      <c r="AR4215" s="219"/>
      <c r="AS4215" s="221"/>
      <c r="AT4215" s="221"/>
      <c r="AU4215" s="221"/>
      <c r="AV4215" s="221"/>
      <c r="AW4215" s="221"/>
      <c r="AX4215" s="221"/>
      <c r="AY4215" s="221"/>
      <c r="AZ4215" s="221"/>
    </row>
    <row r="4216" spans="1:52" x14ac:dyDescent="0.15">
      <c r="A4216" s="278"/>
      <c r="B4216" s="274"/>
      <c r="C4216" s="340"/>
      <c r="D4216" s="340"/>
      <c r="E4216" s="341"/>
      <c r="F4216" s="341"/>
      <c r="G4216" s="341"/>
      <c r="H4216" s="341"/>
      <c r="I4216" s="341"/>
      <c r="J4216" s="341"/>
      <c r="AH4216" s="221"/>
      <c r="AI4216" s="221"/>
      <c r="AJ4216" s="221"/>
      <c r="AK4216" s="221"/>
      <c r="AL4216" s="221"/>
      <c r="AM4216" s="221"/>
      <c r="AN4216" s="221"/>
      <c r="AO4216" s="221"/>
      <c r="AP4216" s="221"/>
      <c r="AQ4216" s="219"/>
      <c r="AR4216" s="219"/>
      <c r="AS4216" s="221"/>
      <c r="AT4216" s="221"/>
      <c r="AU4216" s="221"/>
      <c r="AV4216" s="221"/>
      <c r="AW4216" s="221"/>
      <c r="AX4216" s="221"/>
      <c r="AY4216" s="221"/>
      <c r="AZ4216" s="221"/>
    </row>
    <row r="4217" spans="1:52" x14ac:dyDescent="0.15">
      <c r="A4217" s="278"/>
      <c r="B4217" s="274"/>
      <c r="C4217" s="340"/>
      <c r="D4217" s="340"/>
      <c r="E4217" s="341"/>
      <c r="F4217" s="341"/>
      <c r="G4217" s="341"/>
      <c r="H4217" s="341"/>
      <c r="I4217" s="341"/>
      <c r="J4217" s="341"/>
      <c r="AH4217" s="221"/>
      <c r="AI4217" s="221"/>
      <c r="AJ4217" s="221"/>
      <c r="AK4217" s="221"/>
      <c r="AL4217" s="221"/>
      <c r="AM4217" s="221"/>
      <c r="AN4217" s="221"/>
      <c r="AO4217" s="221"/>
      <c r="AP4217" s="221"/>
      <c r="AQ4217" s="219"/>
      <c r="AR4217" s="219"/>
      <c r="AS4217" s="221"/>
      <c r="AT4217" s="221"/>
      <c r="AU4217" s="221"/>
      <c r="AV4217" s="221"/>
      <c r="AW4217" s="221"/>
      <c r="AX4217" s="221"/>
      <c r="AY4217" s="221"/>
      <c r="AZ4217" s="221"/>
    </row>
    <row r="4218" spans="1:52" x14ac:dyDescent="0.15">
      <c r="A4218" s="278"/>
      <c r="B4218" s="274"/>
      <c r="C4218" s="340"/>
      <c r="D4218" s="340"/>
      <c r="E4218" s="341"/>
      <c r="F4218" s="341"/>
      <c r="G4218" s="341"/>
      <c r="H4218" s="341"/>
      <c r="I4218" s="341"/>
      <c r="J4218" s="341"/>
      <c r="AH4218" s="221"/>
      <c r="AI4218" s="221"/>
      <c r="AJ4218" s="221"/>
      <c r="AK4218" s="221"/>
      <c r="AL4218" s="221"/>
      <c r="AM4218" s="221"/>
      <c r="AN4218" s="221"/>
      <c r="AO4218" s="221"/>
      <c r="AP4218" s="221"/>
      <c r="AQ4218" s="219"/>
      <c r="AR4218" s="219"/>
      <c r="AS4218" s="221"/>
      <c r="AT4218" s="221"/>
      <c r="AU4218" s="221"/>
      <c r="AV4218" s="221"/>
      <c r="AW4218" s="221"/>
      <c r="AX4218" s="221"/>
      <c r="AY4218" s="221"/>
      <c r="AZ4218" s="221"/>
    </row>
    <row r="4219" spans="1:52" x14ac:dyDescent="0.15">
      <c r="A4219" s="278"/>
      <c r="B4219" s="274"/>
      <c r="C4219" s="340"/>
      <c r="D4219" s="340"/>
      <c r="E4219" s="341"/>
      <c r="F4219" s="341"/>
      <c r="G4219" s="341"/>
      <c r="H4219" s="341"/>
      <c r="I4219" s="341"/>
      <c r="J4219" s="341"/>
      <c r="AH4219" s="221"/>
      <c r="AI4219" s="221"/>
      <c r="AJ4219" s="221"/>
      <c r="AK4219" s="221"/>
      <c r="AL4219" s="221"/>
      <c r="AM4219" s="221"/>
      <c r="AN4219" s="221"/>
      <c r="AO4219" s="221"/>
      <c r="AP4219" s="221"/>
      <c r="AQ4219" s="219"/>
      <c r="AR4219" s="219"/>
      <c r="AS4219" s="221"/>
      <c r="AT4219" s="221"/>
      <c r="AU4219" s="221"/>
      <c r="AV4219" s="221"/>
      <c r="AW4219" s="221"/>
      <c r="AX4219" s="221"/>
      <c r="AY4219" s="221"/>
      <c r="AZ4219" s="221"/>
    </row>
    <row r="4220" spans="1:52" x14ac:dyDescent="0.15">
      <c r="A4220" s="278"/>
      <c r="B4220" s="274"/>
      <c r="C4220" s="340"/>
      <c r="D4220" s="340"/>
      <c r="E4220" s="341"/>
      <c r="F4220" s="341"/>
      <c r="G4220" s="341"/>
      <c r="H4220" s="341"/>
      <c r="I4220" s="341"/>
      <c r="J4220" s="341"/>
      <c r="AH4220" s="221"/>
      <c r="AI4220" s="221"/>
      <c r="AJ4220" s="221"/>
      <c r="AK4220" s="221"/>
      <c r="AL4220" s="221"/>
      <c r="AM4220" s="221"/>
      <c r="AN4220" s="221"/>
      <c r="AO4220" s="221"/>
      <c r="AP4220" s="221"/>
      <c r="AQ4220" s="219"/>
      <c r="AR4220" s="219"/>
      <c r="AS4220" s="221"/>
      <c r="AT4220" s="221"/>
      <c r="AU4220" s="221"/>
      <c r="AV4220" s="221"/>
      <c r="AW4220" s="221"/>
      <c r="AX4220" s="221"/>
      <c r="AY4220" s="221"/>
      <c r="AZ4220" s="221"/>
    </row>
    <row r="4221" spans="1:52" x14ac:dyDescent="0.15">
      <c r="A4221" s="278"/>
      <c r="B4221" s="274"/>
      <c r="C4221" s="340"/>
      <c r="D4221" s="340"/>
      <c r="E4221" s="341"/>
      <c r="F4221" s="341"/>
      <c r="G4221" s="341"/>
      <c r="H4221" s="341"/>
      <c r="I4221" s="341"/>
      <c r="J4221" s="341"/>
      <c r="AH4221" s="221"/>
      <c r="AI4221" s="221"/>
      <c r="AJ4221" s="221"/>
      <c r="AK4221" s="221"/>
      <c r="AL4221" s="221"/>
      <c r="AM4221" s="221"/>
      <c r="AN4221" s="221"/>
      <c r="AO4221" s="221"/>
      <c r="AP4221" s="221"/>
      <c r="AQ4221" s="219"/>
      <c r="AR4221" s="219"/>
      <c r="AS4221" s="221"/>
      <c r="AT4221" s="221"/>
      <c r="AU4221" s="221"/>
      <c r="AV4221" s="221"/>
      <c r="AW4221" s="221"/>
      <c r="AX4221" s="221"/>
      <c r="AY4221" s="221"/>
      <c r="AZ4221" s="221"/>
    </row>
    <row r="4222" spans="1:52" x14ac:dyDescent="0.15">
      <c r="A4222" s="278"/>
      <c r="B4222" s="274"/>
      <c r="C4222" s="340"/>
      <c r="D4222" s="340"/>
      <c r="E4222" s="341"/>
      <c r="F4222" s="341"/>
      <c r="G4222" s="341"/>
      <c r="H4222" s="341"/>
      <c r="I4222" s="341"/>
      <c r="J4222" s="341"/>
      <c r="AH4222" s="221"/>
      <c r="AI4222" s="221"/>
      <c r="AJ4222" s="221"/>
      <c r="AK4222" s="221"/>
      <c r="AL4222" s="221"/>
      <c r="AM4222" s="221"/>
      <c r="AN4222" s="221"/>
      <c r="AO4222" s="221"/>
      <c r="AP4222" s="221"/>
      <c r="AQ4222" s="219"/>
      <c r="AR4222" s="219"/>
      <c r="AS4222" s="221"/>
      <c r="AT4222" s="221"/>
      <c r="AU4222" s="221"/>
      <c r="AV4222" s="221"/>
      <c r="AW4222" s="221"/>
      <c r="AX4222" s="221"/>
      <c r="AY4222" s="221"/>
      <c r="AZ4222" s="221"/>
    </row>
    <row r="4223" spans="1:52" x14ac:dyDescent="0.15">
      <c r="A4223" s="278"/>
      <c r="B4223" s="274"/>
      <c r="C4223" s="340"/>
      <c r="D4223" s="340"/>
      <c r="E4223" s="341"/>
      <c r="F4223" s="341"/>
      <c r="G4223" s="341"/>
      <c r="H4223" s="341"/>
      <c r="I4223" s="341"/>
      <c r="J4223" s="341"/>
      <c r="AH4223" s="221"/>
      <c r="AI4223" s="221"/>
      <c r="AJ4223" s="221"/>
      <c r="AK4223" s="221"/>
      <c r="AL4223" s="221"/>
      <c r="AM4223" s="221"/>
      <c r="AN4223" s="221"/>
      <c r="AO4223" s="221"/>
      <c r="AP4223" s="221"/>
      <c r="AQ4223" s="219"/>
      <c r="AR4223" s="219"/>
      <c r="AS4223" s="221"/>
      <c r="AT4223" s="221"/>
      <c r="AU4223" s="221"/>
      <c r="AV4223" s="221"/>
      <c r="AW4223" s="221"/>
      <c r="AX4223" s="221"/>
      <c r="AY4223" s="221"/>
      <c r="AZ4223" s="221"/>
    </row>
    <row r="4224" spans="1:52" x14ac:dyDescent="0.15">
      <c r="A4224" s="278"/>
      <c r="B4224" s="274"/>
      <c r="C4224" s="340"/>
      <c r="D4224" s="340"/>
      <c r="E4224" s="341"/>
      <c r="F4224" s="341"/>
      <c r="G4224" s="341"/>
      <c r="H4224" s="341"/>
      <c r="I4224" s="341"/>
      <c r="J4224" s="341"/>
      <c r="AH4224" s="221"/>
      <c r="AI4224" s="221"/>
      <c r="AJ4224" s="221"/>
      <c r="AK4224" s="221"/>
      <c r="AL4224" s="221"/>
      <c r="AM4224" s="221"/>
      <c r="AN4224" s="221"/>
      <c r="AO4224" s="221"/>
      <c r="AP4224" s="221"/>
      <c r="AQ4224" s="219"/>
      <c r="AR4224" s="219"/>
      <c r="AS4224" s="221"/>
      <c r="AT4224" s="221"/>
      <c r="AU4224" s="221"/>
      <c r="AV4224" s="221"/>
      <c r="AW4224" s="221"/>
      <c r="AX4224" s="221"/>
      <c r="AY4224" s="221"/>
      <c r="AZ4224" s="221"/>
    </row>
    <row r="4225" spans="1:52" x14ac:dyDescent="0.15">
      <c r="A4225" s="278"/>
      <c r="B4225" s="274"/>
      <c r="C4225" s="340"/>
      <c r="D4225" s="340"/>
      <c r="E4225" s="341"/>
      <c r="F4225" s="341"/>
      <c r="G4225" s="341"/>
      <c r="H4225" s="341"/>
      <c r="I4225" s="341"/>
      <c r="J4225" s="341"/>
      <c r="AH4225" s="221"/>
      <c r="AI4225" s="221"/>
      <c r="AJ4225" s="221"/>
      <c r="AK4225" s="221"/>
      <c r="AL4225" s="221"/>
      <c r="AM4225" s="221"/>
      <c r="AN4225" s="221"/>
      <c r="AO4225" s="221"/>
      <c r="AP4225" s="221"/>
      <c r="AQ4225" s="219"/>
      <c r="AR4225" s="219"/>
      <c r="AS4225" s="221"/>
      <c r="AT4225" s="221"/>
      <c r="AU4225" s="221"/>
      <c r="AV4225" s="221"/>
      <c r="AW4225" s="221"/>
      <c r="AX4225" s="221"/>
      <c r="AY4225" s="221"/>
      <c r="AZ4225" s="221"/>
    </row>
    <row r="4226" spans="1:52" x14ac:dyDescent="0.15">
      <c r="A4226" s="278"/>
      <c r="B4226" s="274"/>
      <c r="C4226" s="340"/>
      <c r="D4226" s="340"/>
      <c r="E4226" s="341"/>
      <c r="F4226" s="341"/>
      <c r="G4226" s="341"/>
      <c r="H4226" s="341"/>
      <c r="I4226" s="341"/>
      <c r="J4226" s="341"/>
      <c r="AH4226" s="221"/>
      <c r="AI4226" s="221"/>
      <c r="AJ4226" s="221"/>
      <c r="AK4226" s="221"/>
      <c r="AL4226" s="221"/>
      <c r="AM4226" s="221"/>
      <c r="AN4226" s="221"/>
      <c r="AO4226" s="221"/>
      <c r="AP4226" s="221"/>
      <c r="AQ4226" s="219"/>
      <c r="AR4226" s="219"/>
      <c r="AS4226" s="221"/>
      <c r="AT4226" s="221"/>
      <c r="AU4226" s="221"/>
      <c r="AV4226" s="221"/>
      <c r="AW4226" s="221"/>
      <c r="AX4226" s="221"/>
      <c r="AY4226" s="221"/>
      <c r="AZ4226" s="221"/>
    </row>
    <row r="4227" spans="1:52" x14ac:dyDescent="0.15">
      <c r="A4227" s="278"/>
      <c r="B4227" s="274"/>
      <c r="C4227" s="340"/>
      <c r="D4227" s="340"/>
      <c r="E4227" s="341"/>
      <c r="F4227" s="341"/>
      <c r="G4227" s="341"/>
      <c r="H4227" s="341"/>
      <c r="I4227" s="341"/>
      <c r="J4227" s="341"/>
      <c r="AH4227" s="221"/>
      <c r="AI4227" s="221"/>
      <c r="AJ4227" s="221"/>
      <c r="AK4227" s="221"/>
      <c r="AL4227" s="221"/>
      <c r="AM4227" s="221"/>
      <c r="AN4227" s="221"/>
      <c r="AO4227" s="221"/>
      <c r="AP4227" s="221"/>
      <c r="AQ4227" s="219"/>
      <c r="AR4227" s="219"/>
      <c r="AS4227" s="221"/>
      <c r="AT4227" s="221"/>
      <c r="AU4227" s="221"/>
      <c r="AV4227" s="221"/>
      <c r="AW4227" s="221"/>
      <c r="AX4227" s="221"/>
      <c r="AY4227" s="221"/>
      <c r="AZ4227" s="221"/>
    </row>
    <row r="4228" spans="1:52" x14ac:dyDescent="0.15">
      <c r="A4228" s="278"/>
      <c r="B4228" s="274"/>
      <c r="C4228" s="340"/>
      <c r="D4228" s="340"/>
      <c r="E4228" s="341"/>
      <c r="F4228" s="341"/>
      <c r="G4228" s="341"/>
      <c r="H4228" s="341"/>
      <c r="I4228" s="341"/>
      <c r="J4228" s="341"/>
      <c r="AH4228" s="221"/>
      <c r="AI4228" s="221"/>
      <c r="AJ4228" s="221"/>
      <c r="AK4228" s="221"/>
      <c r="AL4228" s="221"/>
      <c r="AM4228" s="221"/>
      <c r="AN4228" s="221"/>
      <c r="AO4228" s="221"/>
      <c r="AP4228" s="221"/>
      <c r="AQ4228" s="219"/>
      <c r="AR4228" s="219"/>
      <c r="AS4228" s="221"/>
      <c r="AT4228" s="221"/>
      <c r="AU4228" s="221"/>
      <c r="AV4228" s="221"/>
      <c r="AW4228" s="221"/>
      <c r="AX4228" s="221"/>
      <c r="AY4228" s="221"/>
      <c r="AZ4228" s="221"/>
    </row>
    <row r="4229" spans="1:52" x14ac:dyDescent="0.15">
      <c r="A4229" s="278"/>
      <c r="B4229" s="274"/>
      <c r="C4229" s="340"/>
      <c r="D4229" s="340"/>
      <c r="E4229" s="341"/>
      <c r="F4229" s="341"/>
      <c r="G4229" s="341"/>
      <c r="H4229" s="341"/>
      <c r="I4229" s="341"/>
      <c r="J4229" s="341"/>
      <c r="AH4229" s="221"/>
      <c r="AI4229" s="221"/>
      <c r="AJ4229" s="221"/>
      <c r="AK4229" s="221"/>
      <c r="AL4229" s="221"/>
      <c r="AM4229" s="221"/>
      <c r="AN4229" s="221"/>
      <c r="AO4229" s="221"/>
      <c r="AP4229" s="221"/>
      <c r="AQ4229" s="219"/>
      <c r="AR4229" s="219"/>
      <c r="AS4229" s="221"/>
      <c r="AT4229" s="221"/>
      <c r="AU4229" s="221"/>
      <c r="AV4229" s="221"/>
      <c r="AW4229" s="221"/>
      <c r="AX4229" s="221"/>
      <c r="AY4229" s="221"/>
      <c r="AZ4229" s="221"/>
    </row>
    <row r="4230" spans="1:52" x14ac:dyDescent="0.15">
      <c r="A4230" s="278"/>
      <c r="B4230" s="274"/>
      <c r="C4230" s="340"/>
      <c r="D4230" s="340"/>
      <c r="E4230" s="341"/>
      <c r="F4230" s="341"/>
      <c r="G4230" s="341"/>
      <c r="H4230" s="341"/>
      <c r="I4230" s="341"/>
      <c r="J4230" s="341"/>
      <c r="AH4230" s="221"/>
      <c r="AI4230" s="221"/>
      <c r="AJ4230" s="221"/>
      <c r="AK4230" s="221"/>
      <c r="AL4230" s="221"/>
      <c r="AM4230" s="221"/>
      <c r="AN4230" s="221"/>
      <c r="AO4230" s="221"/>
      <c r="AP4230" s="221"/>
      <c r="AQ4230" s="219"/>
      <c r="AR4230" s="219"/>
      <c r="AS4230" s="221"/>
      <c r="AT4230" s="221"/>
      <c r="AU4230" s="221"/>
      <c r="AV4230" s="221"/>
      <c r="AW4230" s="221"/>
      <c r="AX4230" s="221"/>
      <c r="AY4230" s="221"/>
      <c r="AZ4230" s="221"/>
    </row>
    <row r="4231" spans="1:52" x14ac:dyDescent="0.15">
      <c r="A4231" s="278"/>
      <c r="B4231" s="274"/>
      <c r="C4231" s="340"/>
      <c r="D4231" s="340"/>
      <c r="E4231" s="341"/>
      <c r="F4231" s="341"/>
      <c r="G4231" s="341"/>
      <c r="H4231" s="341"/>
      <c r="I4231" s="341"/>
      <c r="J4231" s="341"/>
      <c r="AH4231" s="221"/>
      <c r="AI4231" s="221"/>
      <c r="AJ4231" s="221"/>
      <c r="AK4231" s="221"/>
      <c r="AL4231" s="221"/>
      <c r="AM4231" s="221"/>
      <c r="AN4231" s="221"/>
      <c r="AO4231" s="221"/>
      <c r="AP4231" s="221"/>
      <c r="AQ4231" s="219"/>
      <c r="AR4231" s="219"/>
      <c r="AS4231" s="221"/>
      <c r="AT4231" s="221"/>
      <c r="AU4231" s="221"/>
      <c r="AV4231" s="221"/>
      <c r="AW4231" s="221"/>
      <c r="AX4231" s="221"/>
      <c r="AY4231" s="221"/>
      <c r="AZ4231" s="221"/>
    </row>
    <row r="4232" spans="1:52" x14ac:dyDescent="0.15">
      <c r="A4232" s="278"/>
      <c r="B4232" s="274"/>
      <c r="C4232" s="340"/>
      <c r="D4232" s="340"/>
      <c r="E4232" s="341"/>
      <c r="F4232" s="341"/>
      <c r="G4232" s="341"/>
      <c r="H4232" s="341"/>
      <c r="I4232" s="341"/>
      <c r="J4232" s="341"/>
      <c r="AH4232" s="221"/>
      <c r="AI4232" s="221"/>
      <c r="AJ4232" s="221"/>
      <c r="AK4232" s="221"/>
      <c r="AL4232" s="221"/>
      <c r="AM4232" s="221"/>
      <c r="AN4232" s="221"/>
      <c r="AO4232" s="221"/>
      <c r="AP4232" s="221"/>
      <c r="AQ4232" s="219"/>
      <c r="AR4232" s="219"/>
      <c r="AS4232" s="221"/>
      <c r="AT4232" s="221"/>
      <c r="AU4232" s="221"/>
      <c r="AV4232" s="221"/>
      <c r="AW4232" s="221"/>
      <c r="AX4232" s="221"/>
      <c r="AY4232" s="221"/>
      <c r="AZ4232" s="221"/>
    </row>
    <row r="4233" spans="1:52" x14ac:dyDescent="0.15">
      <c r="A4233" s="278"/>
      <c r="B4233" s="274"/>
      <c r="C4233" s="340"/>
      <c r="D4233" s="340"/>
      <c r="E4233" s="341"/>
      <c r="F4233" s="341"/>
      <c r="G4233" s="341"/>
      <c r="H4233" s="341"/>
      <c r="I4233" s="341"/>
      <c r="J4233" s="341"/>
      <c r="AH4233" s="221"/>
      <c r="AI4233" s="221"/>
      <c r="AJ4233" s="221"/>
      <c r="AK4233" s="221"/>
      <c r="AL4233" s="221"/>
      <c r="AM4233" s="221"/>
      <c r="AN4233" s="221"/>
      <c r="AO4233" s="221"/>
      <c r="AP4233" s="221"/>
      <c r="AQ4233" s="219"/>
      <c r="AR4233" s="219"/>
      <c r="AS4233" s="221"/>
      <c r="AT4233" s="221"/>
      <c r="AU4233" s="221"/>
      <c r="AV4233" s="221"/>
      <c r="AW4233" s="221"/>
      <c r="AX4233" s="221"/>
      <c r="AY4233" s="221"/>
      <c r="AZ4233" s="221"/>
    </row>
    <row r="4234" spans="1:52" x14ac:dyDescent="0.15">
      <c r="A4234" s="278"/>
      <c r="B4234" s="274"/>
      <c r="C4234" s="340"/>
      <c r="D4234" s="340"/>
      <c r="E4234" s="341"/>
      <c r="F4234" s="341"/>
      <c r="G4234" s="341"/>
      <c r="H4234" s="341"/>
      <c r="I4234" s="341"/>
      <c r="J4234" s="341"/>
      <c r="AH4234" s="221"/>
      <c r="AI4234" s="221"/>
      <c r="AJ4234" s="221"/>
      <c r="AK4234" s="221"/>
      <c r="AL4234" s="221"/>
      <c r="AM4234" s="221"/>
      <c r="AN4234" s="221"/>
      <c r="AO4234" s="221"/>
      <c r="AP4234" s="221"/>
      <c r="AQ4234" s="219"/>
      <c r="AR4234" s="219"/>
      <c r="AS4234" s="221"/>
      <c r="AT4234" s="221"/>
      <c r="AU4234" s="221"/>
      <c r="AV4234" s="221"/>
      <c r="AW4234" s="221"/>
      <c r="AX4234" s="221"/>
      <c r="AY4234" s="221"/>
      <c r="AZ4234" s="221"/>
    </row>
    <row r="4235" spans="1:52" x14ac:dyDescent="0.15">
      <c r="A4235" s="278"/>
      <c r="B4235" s="274"/>
      <c r="C4235" s="340"/>
      <c r="D4235" s="340"/>
      <c r="E4235" s="341"/>
      <c r="F4235" s="341"/>
      <c r="G4235" s="341"/>
      <c r="H4235" s="341"/>
      <c r="I4235" s="341"/>
      <c r="J4235" s="341"/>
      <c r="AH4235" s="221"/>
      <c r="AI4235" s="221"/>
      <c r="AJ4235" s="221"/>
      <c r="AK4235" s="221"/>
      <c r="AL4235" s="221"/>
      <c r="AM4235" s="221"/>
      <c r="AN4235" s="221"/>
      <c r="AO4235" s="221"/>
      <c r="AP4235" s="221"/>
      <c r="AQ4235" s="219"/>
      <c r="AR4235" s="219"/>
      <c r="AS4235" s="221"/>
      <c r="AT4235" s="221"/>
      <c r="AU4235" s="221"/>
      <c r="AV4235" s="221"/>
      <c r="AW4235" s="221"/>
      <c r="AX4235" s="221"/>
      <c r="AY4235" s="221"/>
      <c r="AZ4235" s="221"/>
    </row>
    <row r="4236" spans="1:52" x14ac:dyDescent="0.15">
      <c r="A4236" s="278"/>
      <c r="B4236" s="274"/>
      <c r="C4236" s="340"/>
      <c r="D4236" s="340"/>
      <c r="E4236" s="341"/>
      <c r="F4236" s="341"/>
      <c r="G4236" s="341"/>
      <c r="H4236" s="341"/>
      <c r="I4236" s="341"/>
      <c r="J4236" s="341"/>
      <c r="AH4236" s="221"/>
      <c r="AI4236" s="221"/>
      <c r="AJ4236" s="221"/>
      <c r="AK4236" s="221"/>
      <c r="AL4236" s="221"/>
      <c r="AM4236" s="221"/>
      <c r="AN4236" s="221"/>
      <c r="AO4236" s="221"/>
      <c r="AP4236" s="221"/>
      <c r="AQ4236" s="219"/>
      <c r="AR4236" s="219"/>
      <c r="AS4236" s="221"/>
      <c r="AT4236" s="221"/>
      <c r="AU4236" s="221"/>
      <c r="AV4236" s="221"/>
      <c r="AW4236" s="221"/>
      <c r="AX4236" s="221"/>
      <c r="AY4236" s="221"/>
      <c r="AZ4236" s="221"/>
    </row>
    <row r="4237" spans="1:52" x14ac:dyDescent="0.15">
      <c r="A4237" s="278"/>
      <c r="B4237" s="274"/>
      <c r="C4237" s="340"/>
      <c r="D4237" s="340"/>
      <c r="E4237" s="341"/>
      <c r="F4237" s="341"/>
      <c r="G4237" s="341"/>
      <c r="H4237" s="341"/>
      <c r="I4237" s="341"/>
      <c r="J4237" s="341"/>
      <c r="AH4237" s="221"/>
      <c r="AI4237" s="221"/>
      <c r="AJ4237" s="221"/>
      <c r="AK4237" s="221"/>
      <c r="AL4237" s="221"/>
      <c r="AM4237" s="221"/>
      <c r="AN4237" s="221"/>
      <c r="AO4237" s="221"/>
      <c r="AP4237" s="221"/>
      <c r="AQ4237" s="219"/>
      <c r="AR4237" s="219"/>
      <c r="AS4237" s="221"/>
      <c r="AT4237" s="221"/>
      <c r="AU4237" s="221"/>
      <c r="AV4237" s="221"/>
      <c r="AW4237" s="221"/>
      <c r="AX4237" s="221"/>
      <c r="AY4237" s="221"/>
      <c r="AZ4237" s="221"/>
    </row>
    <row r="4238" spans="1:52" x14ac:dyDescent="0.15">
      <c r="A4238" s="278"/>
      <c r="B4238" s="274"/>
      <c r="C4238" s="340"/>
      <c r="D4238" s="340"/>
      <c r="E4238" s="341"/>
      <c r="F4238" s="341"/>
      <c r="G4238" s="341"/>
      <c r="H4238" s="341"/>
      <c r="I4238" s="341"/>
      <c r="J4238" s="341"/>
      <c r="AH4238" s="221"/>
      <c r="AI4238" s="221"/>
      <c r="AJ4238" s="221"/>
      <c r="AK4238" s="221"/>
      <c r="AL4238" s="221"/>
      <c r="AM4238" s="221"/>
      <c r="AN4238" s="221"/>
      <c r="AO4238" s="221"/>
      <c r="AP4238" s="221"/>
      <c r="AQ4238" s="219"/>
      <c r="AR4238" s="219"/>
      <c r="AS4238" s="221"/>
      <c r="AT4238" s="221"/>
      <c r="AU4238" s="221"/>
      <c r="AV4238" s="221"/>
      <c r="AW4238" s="221"/>
      <c r="AX4238" s="221"/>
      <c r="AY4238" s="221"/>
      <c r="AZ4238" s="221"/>
    </row>
    <row r="4239" spans="1:52" x14ac:dyDescent="0.15">
      <c r="A4239" s="278"/>
      <c r="B4239" s="274"/>
      <c r="C4239" s="340"/>
      <c r="D4239" s="340"/>
      <c r="E4239" s="341"/>
      <c r="F4239" s="341"/>
      <c r="G4239" s="341"/>
      <c r="H4239" s="341"/>
      <c r="I4239" s="341"/>
      <c r="J4239" s="341"/>
      <c r="AH4239" s="221"/>
      <c r="AI4239" s="221"/>
      <c r="AJ4239" s="221"/>
      <c r="AK4239" s="221"/>
      <c r="AL4239" s="221"/>
      <c r="AM4239" s="221"/>
      <c r="AN4239" s="221"/>
      <c r="AO4239" s="221"/>
      <c r="AP4239" s="221"/>
      <c r="AQ4239" s="219"/>
      <c r="AR4239" s="219"/>
      <c r="AS4239" s="221"/>
      <c r="AT4239" s="221"/>
      <c r="AU4239" s="221"/>
      <c r="AV4239" s="221"/>
      <c r="AW4239" s="221"/>
      <c r="AX4239" s="221"/>
      <c r="AY4239" s="221"/>
      <c r="AZ4239" s="221"/>
    </row>
    <row r="4240" spans="1:52" x14ac:dyDescent="0.15">
      <c r="A4240" s="278"/>
      <c r="B4240" s="274"/>
      <c r="C4240" s="340"/>
      <c r="D4240" s="340"/>
      <c r="E4240" s="341"/>
      <c r="F4240" s="341"/>
      <c r="G4240" s="341"/>
      <c r="H4240" s="341"/>
      <c r="I4240" s="341"/>
      <c r="J4240" s="341"/>
      <c r="AH4240" s="221"/>
      <c r="AI4240" s="221"/>
      <c r="AJ4240" s="221"/>
      <c r="AK4240" s="221"/>
      <c r="AL4240" s="221"/>
      <c r="AM4240" s="221"/>
      <c r="AN4240" s="221"/>
      <c r="AO4240" s="221"/>
      <c r="AP4240" s="221"/>
      <c r="AQ4240" s="219"/>
      <c r="AR4240" s="219"/>
      <c r="AS4240" s="221"/>
      <c r="AT4240" s="221"/>
      <c r="AU4240" s="221"/>
      <c r="AV4240" s="221"/>
      <c r="AW4240" s="221"/>
      <c r="AX4240" s="221"/>
      <c r="AY4240" s="221"/>
      <c r="AZ4240" s="221"/>
    </row>
    <row r="4241" spans="1:52" x14ac:dyDescent="0.15">
      <c r="A4241" s="278"/>
      <c r="B4241" s="274"/>
      <c r="C4241" s="340"/>
      <c r="D4241" s="340"/>
      <c r="E4241" s="341"/>
      <c r="F4241" s="341"/>
      <c r="G4241" s="341"/>
      <c r="H4241" s="341"/>
      <c r="I4241" s="341"/>
      <c r="J4241" s="341"/>
      <c r="AH4241" s="221"/>
      <c r="AI4241" s="221"/>
      <c r="AJ4241" s="221"/>
      <c r="AK4241" s="221"/>
      <c r="AL4241" s="221"/>
      <c r="AM4241" s="221"/>
      <c r="AN4241" s="221"/>
      <c r="AO4241" s="221"/>
      <c r="AP4241" s="221"/>
      <c r="AQ4241" s="219"/>
      <c r="AR4241" s="219"/>
      <c r="AS4241" s="221"/>
      <c r="AT4241" s="221"/>
      <c r="AU4241" s="221"/>
      <c r="AV4241" s="221"/>
      <c r="AW4241" s="221"/>
      <c r="AX4241" s="221"/>
      <c r="AY4241" s="221"/>
      <c r="AZ4241" s="221"/>
    </row>
    <row r="4242" spans="1:52" x14ac:dyDescent="0.15">
      <c r="A4242" s="278"/>
      <c r="B4242" s="274"/>
      <c r="C4242" s="340"/>
      <c r="D4242" s="340"/>
      <c r="E4242" s="341"/>
      <c r="F4242" s="341"/>
      <c r="G4242" s="341"/>
      <c r="H4242" s="341"/>
      <c r="I4242" s="341"/>
      <c r="J4242" s="341"/>
      <c r="AH4242" s="221"/>
      <c r="AI4242" s="221"/>
      <c r="AJ4242" s="221"/>
      <c r="AK4242" s="221"/>
      <c r="AL4242" s="221"/>
      <c r="AM4242" s="221"/>
      <c r="AN4242" s="221"/>
      <c r="AO4242" s="221"/>
      <c r="AP4242" s="221"/>
      <c r="AQ4242" s="219"/>
      <c r="AR4242" s="219"/>
      <c r="AS4242" s="221"/>
      <c r="AT4242" s="221"/>
      <c r="AU4242" s="221"/>
      <c r="AV4242" s="221"/>
      <c r="AW4242" s="221"/>
      <c r="AX4242" s="221"/>
      <c r="AY4242" s="221"/>
      <c r="AZ4242" s="221"/>
    </row>
    <row r="4243" spans="1:52" x14ac:dyDescent="0.15">
      <c r="A4243" s="278"/>
      <c r="B4243" s="274"/>
      <c r="C4243" s="340"/>
      <c r="D4243" s="340"/>
      <c r="E4243" s="341"/>
      <c r="F4243" s="341"/>
      <c r="G4243" s="341"/>
      <c r="H4243" s="341"/>
      <c r="I4243" s="341"/>
      <c r="J4243" s="341"/>
      <c r="AH4243" s="221"/>
      <c r="AI4243" s="221"/>
      <c r="AJ4243" s="221"/>
      <c r="AK4243" s="221"/>
      <c r="AL4243" s="221"/>
      <c r="AM4243" s="221"/>
      <c r="AN4243" s="221"/>
      <c r="AO4243" s="221"/>
      <c r="AP4243" s="221"/>
      <c r="AQ4243" s="219"/>
      <c r="AR4243" s="219"/>
      <c r="AS4243" s="221"/>
      <c r="AT4243" s="221"/>
      <c r="AU4243" s="221"/>
      <c r="AV4243" s="221"/>
      <c r="AW4243" s="221"/>
      <c r="AX4243" s="221"/>
      <c r="AY4243" s="221"/>
      <c r="AZ4243" s="221"/>
    </row>
    <row r="4244" spans="1:52" x14ac:dyDescent="0.15">
      <c r="A4244" s="278"/>
      <c r="B4244" s="274"/>
      <c r="C4244" s="340"/>
      <c r="D4244" s="340"/>
      <c r="E4244" s="341"/>
      <c r="F4244" s="341"/>
      <c r="G4244" s="341"/>
      <c r="H4244" s="341"/>
      <c r="I4244" s="341"/>
      <c r="J4244" s="341"/>
      <c r="AH4244" s="221"/>
      <c r="AI4244" s="221"/>
      <c r="AJ4244" s="221"/>
      <c r="AK4244" s="221"/>
      <c r="AL4244" s="221"/>
      <c r="AM4244" s="221"/>
      <c r="AN4244" s="221"/>
      <c r="AO4244" s="221"/>
      <c r="AP4244" s="221"/>
      <c r="AQ4244" s="219"/>
      <c r="AR4244" s="219"/>
      <c r="AS4244" s="221"/>
      <c r="AT4244" s="221"/>
      <c r="AU4244" s="221"/>
      <c r="AV4244" s="221"/>
      <c r="AW4244" s="221"/>
      <c r="AX4244" s="221"/>
      <c r="AY4244" s="221"/>
      <c r="AZ4244" s="221"/>
    </row>
    <row r="4245" spans="1:52" x14ac:dyDescent="0.15">
      <c r="A4245" s="278"/>
      <c r="B4245" s="274"/>
      <c r="C4245" s="340"/>
      <c r="D4245" s="340"/>
      <c r="E4245" s="341"/>
      <c r="F4245" s="341"/>
      <c r="G4245" s="341"/>
      <c r="H4245" s="341"/>
      <c r="I4245" s="341"/>
      <c r="J4245" s="341"/>
      <c r="AH4245" s="221"/>
      <c r="AI4245" s="221"/>
      <c r="AJ4245" s="221"/>
      <c r="AK4245" s="221"/>
      <c r="AL4245" s="221"/>
      <c r="AM4245" s="221"/>
      <c r="AN4245" s="221"/>
      <c r="AO4245" s="221"/>
      <c r="AP4245" s="221"/>
      <c r="AQ4245" s="219"/>
      <c r="AR4245" s="219"/>
      <c r="AS4245" s="221"/>
      <c r="AT4245" s="221"/>
      <c r="AU4245" s="221"/>
      <c r="AV4245" s="221"/>
      <c r="AW4245" s="221"/>
      <c r="AX4245" s="221"/>
      <c r="AY4245" s="221"/>
      <c r="AZ4245" s="221"/>
    </row>
    <row r="4246" spans="1:52" x14ac:dyDescent="0.15">
      <c r="A4246" s="278"/>
      <c r="B4246" s="274"/>
      <c r="C4246" s="340"/>
      <c r="D4246" s="340"/>
      <c r="E4246" s="341"/>
      <c r="F4246" s="341"/>
      <c r="G4246" s="341"/>
      <c r="H4246" s="341"/>
      <c r="I4246" s="341"/>
      <c r="J4246" s="341"/>
      <c r="AH4246" s="221"/>
      <c r="AI4246" s="221"/>
      <c r="AJ4246" s="221"/>
      <c r="AK4246" s="221"/>
      <c r="AL4246" s="221"/>
      <c r="AM4246" s="221"/>
      <c r="AN4246" s="221"/>
      <c r="AO4246" s="221"/>
      <c r="AP4246" s="221"/>
      <c r="AQ4246" s="219"/>
      <c r="AR4246" s="219"/>
      <c r="AS4246" s="221"/>
      <c r="AT4246" s="221"/>
      <c r="AU4246" s="221"/>
      <c r="AV4246" s="221"/>
      <c r="AW4246" s="221"/>
      <c r="AX4246" s="221"/>
      <c r="AY4246" s="221"/>
      <c r="AZ4246" s="221"/>
    </row>
    <row r="4247" spans="1:52" x14ac:dyDescent="0.15">
      <c r="A4247" s="278"/>
      <c r="B4247" s="274"/>
      <c r="C4247" s="340"/>
      <c r="D4247" s="340"/>
      <c r="E4247" s="341"/>
      <c r="F4247" s="341"/>
      <c r="G4247" s="341"/>
      <c r="H4247" s="341"/>
      <c r="I4247" s="341"/>
      <c r="J4247" s="341"/>
      <c r="AH4247" s="221"/>
      <c r="AI4247" s="221"/>
      <c r="AJ4247" s="221"/>
      <c r="AK4247" s="221"/>
      <c r="AL4247" s="221"/>
      <c r="AM4247" s="221"/>
      <c r="AN4247" s="221"/>
      <c r="AO4247" s="221"/>
      <c r="AP4247" s="221"/>
      <c r="AQ4247" s="219"/>
      <c r="AR4247" s="219"/>
      <c r="AS4247" s="221"/>
      <c r="AT4247" s="221"/>
      <c r="AU4247" s="221"/>
      <c r="AV4247" s="221"/>
      <c r="AW4247" s="221"/>
      <c r="AX4247" s="221"/>
      <c r="AY4247" s="221"/>
      <c r="AZ4247" s="221"/>
    </row>
    <row r="4248" spans="1:52" x14ac:dyDescent="0.15">
      <c r="A4248" s="278"/>
      <c r="B4248" s="274"/>
      <c r="C4248" s="340"/>
      <c r="D4248" s="340"/>
      <c r="E4248" s="341"/>
      <c r="F4248" s="341"/>
      <c r="G4248" s="341"/>
      <c r="H4248" s="341"/>
      <c r="I4248" s="341"/>
      <c r="J4248" s="341"/>
      <c r="AH4248" s="221"/>
      <c r="AI4248" s="221"/>
      <c r="AJ4248" s="221"/>
      <c r="AK4248" s="221"/>
      <c r="AL4248" s="221"/>
      <c r="AM4248" s="221"/>
      <c r="AN4248" s="221"/>
      <c r="AO4248" s="221"/>
      <c r="AP4248" s="221"/>
      <c r="AQ4248" s="219"/>
      <c r="AR4248" s="219"/>
      <c r="AS4248" s="221"/>
      <c r="AT4248" s="221"/>
      <c r="AU4248" s="221"/>
      <c r="AV4248" s="221"/>
      <c r="AW4248" s="221"/>
      <c r="AX4248" s="221"/>
      <c r="AY4248" s="221"/>
      <c r="AZ4248" s="221"/>
    </row>
    <row r="4249" spans="1:52" x14ac:dyDescent="0.15">
      <c r="A4249" s="278"/>
      <c r="B4249" s="274"/>
      <c r="C4249" s="340"/>
      <c r="D4249" s="340"/>
      <c r="E4249" s="341"/>
      <c r="F4249" s="341"/>
      <c r="G4249" s="341"/>
      <c r="H4249" s="341"/>
      <c r="I4249" s="341"/>
      <c r="J4249" s="341"/>
      <c r="AH4249" s="221"/>
      <c r="AI4249" s="221"/>
      <c r="AJ4249" s="221"/>
      <c r="AK4249" s="221"/>
      <c r="AL4249" s="221"/>
      <c r="AM4249" s="221"/>
      <c r="AN4249" s="221"/>
      <c r="AO4249" s="221"/>
      <c r="AP4249" s="221"/>
      <c r="AQ4249" s="219"/>
      <c r="AR4249" s="219"/>
      <c r="AS4249" s="221"/>
      <c r="AT4249" s="221"/>
      <c r="AU4249" s="221"/>
      <c r="AV4249" s="221"/>
      <c r="AW4249" s="221"/>
      <c r="AX4249" s="221"/>
      <c r="AY4249" s="221"/>
      <c r="AZ4249" s="221"/>
    </row>
    <row r="4250" spans="1:52" x14ac:dyDescent="0.15">
      <c r="A4250" s="278"/>
      <c r="B4250" s="274"/>
      <c r="C4250" s="340"/>
      <c r="D4250" s="340"/>
      <c r="E4250" s="341"/>
      <c r="F4250" s="341"/>
      <c r="G4250" s="341"/>
      <c r="H4250" s="341"/>
      <c r="I4250" s="341"/>
      <c r="J4250" s="341"/>
      <c r="AH4250" s="221"/>
      <c r="AI4250" s="221"/>
      <c r="AJ4250" s="221"/>
      <c r="AK4250" s="221"/>
      <c r="AL4250" s="221"/>
      <c r="AM4250" s="221"/>
      <c r="AN4250" s="221"/>
      <c r="AO4250" s="221"/>
      <c r="AP4250" s="221"/>
      <c r="AQ4250" s="219"/>
      <c r="AR4250" s="219"/>
      <c r="AS4250" s="221"/>
      <c r="AT4250" s="221"/>
      <c r="AU4250" s="221"/>
      <c r="AV4250" s="221"/>
      <c r="AW4250" s="221"/>
      <c r="AX4250" s="221"/>
      <c r="AY4250" s="221"/>
      <c r="AZ4250" s="221"/>
    </row>
    <row r="4251" spans="1:52" x14ac:dyDescent="0.15">
      <c r="A4251" s="278"/>
      <c r="B4251" s="274"/>
      <c r="C4251" s="340"/>
      <c r="D4251" s="340"/>
      <c r="E4251" s="341"/>
      <c r="F4251" s="341"/>
      <c r="G4251" s="341"/>
      <c r="H4251" s="341"/>
      <c r="I4251" s="341"/>
      <c r="J4251" s="341"/>
      <c r="AH4251" s="221"/>
      <c r="AI4251" s="221"/>
      <c r="AJ4251" s="221"/>
      <c r="AK4251" s="221"/>
      <c r="AL4251" s="221"/>
      <c r="AM4251" s="221"/>
      <c r="AN4251" s="221"/>
      <c r="AO4251" s="221"/>
      <c r="AP4251" s="221"/>
      <c r="AQ4251" s="219"/>
      <c r="AR4251" s="219"/>
      <c r="AS4251" s="221"/>
      <c r="AT4251" s="221"/>
      <c r="AU4251" s="221"/>
      <c r="AV4251" s="221"/>
      <c r="AW4251" s="221"/>
      <c r="AX4251" s="221"/>
      <c r="AY4251" s="221"/>
      <c r="AZ4251" s="221"/>
    </row>
    <row r="4252" spans="1:52" x14ac:dyDescent="0.15">
      <c r="A4252" s="278"/>
      <c r="B4252" s="274"/>
      <c r="C4252" s="340"/>
      <c r="D4252" s="340"/>
      <c r="E4252" s="341"/>
      <c r="F4252" s="341"/>
      <c r="G4252" s="341"/>
      <c r="H4252" s="341"/>
      <c r="I4252" s="341"/>
      <c r="J4252" s="341"/>
      <c r="AH4252" s="221"/>
      <c r="AI4252" s="221"/>
      <c r="AJ4252" s="221"/>
      <c r="AK4252" s="221"/>
      <c r="AL4252" s="221"/>
      <c r="AM4252" s="221"/>
      <c r="AN4252" s="221"/>
      <c r="AO4252" s="221"/>
      <c r="AP4252" s="221"/>
      <c r="AQ4252" s="219"/>
      <c r="AR4252" s="219"/>
      <c r="AS4252" s="221"/>
      <c r="AT4252" s="221"/>
      <c r="AU4252" s="221"/>
      <c r="AV4252" s="221"/>
      <c r="AW4252" s="221"/>
      <c r="AX4252" s="221"/>
      <c r="AY4252" s="221"/>
      <c r="AZ4252" s="221"/>
    </row>
    <row r="4253" spans="1:52" x14ac:dyDescent="0.15">
      <c r="A4253" s="278"/>
      <c r="B4253" s="274"/>
      <c r="C4253" s="340"/>
      <c r="D4253" s="340"/>
      <c r="E4253" s="341"/>
      <c r="F4253" s="341"/>
      <c r="G4253" s="341"/>
      <c r="H4253" s="341"/>
      <c r="I4253" s="341"/>
      <c r="J4253" s="341"/>
      <c r="AH4253" s="221"/>
      <c r="AI4253" s="221"/>
      <c r="AJ4253" s="221"/>
      <c r="AK4253" s="221"/>
      <c r="AL4253" s="221"/>
      <c r="AM4253" s="221"/>
      <c r="AN4253" s="221"/>
      <c r="AO4253" s="221"/>
      <c r="AP4253" s="221"/>
      <c r="AQ4253" s="219"/>
      <c r="AR4253" s="219"/>
      <c r="AS4253" s="221"/>
      <c r="AT4253" s="221"/>
      <c r="AU4253" s="221"/>
      <c r="AV4253" s="221"/>
      <c r="AW4253" s="221"/>
      <c r="AX4253" s="221"/>
      <c r="AY4253" s="221"/>
      <c r="AZ4253" s="221"/>
    </row>
    <row r="4254" spans="1:52" x14ac:dyDescent="0.15">
      <c r="A4254" s="278"/>
      <c r="B4254" s="274"/>
      <c r="C4254" s="340"/>
      <c r="D4254" s="340"/>
      <c r="E4254" s="341"/>
      <c r="F4254" s="341"/>
      <c r="G4254" s="341"/>
      <c r="H4254" s="341"/>
      <c r="I4254" s="341"/>
      <c r="J4254" s="341"/>
      <c r="AH4254" s="221"/>
      <c r="AI4254" s="221"/>
      <c r="AJ4254" s="221"/>
      <c r="AK4254" s="221"/>
      <c r="AL4254" s="221"/>
      <c r="AM4254" s="221"/>
      <c r="AN4254" s="221"/>
      <c r="AO4254" s="221"/>
      <c r="AP4254" s="221"/>
      <c r="AQ4254" s="219"/>
      <c r="AR4254" s="219"/>
      <c r="AS4254" s="221"/>
      <c r="AT4254" s="221"/>
      <c r="AU4254" s="221"/>
      <c r="AV4254" s="221"/>
      <c r="AW4254" s="221"/>
      <c r="AX4254" s="221"/>
      <c r="AY4254" s="221"/>
      <c r="AZ4254" s="221"/>
    </row>
    <row r="4255" spans="1:52" x14ac:dyDescent="0.15">
      <c r="A4255" s="278"/>
      <c r="B4255" s="274"/>
      <c r="C4255" s="340"/>
      <c r="D4255" s="340"/>
      <c r="E4255" s="341"/>
      <c r="F4255" s="341"/>
      <c r="G4255" s="341"/>
      <c r="H4255" s="341"/>
      <c r="I4255" s="341"/>
      <c r="J4255" s="341"/>
      <c r="AH4255" s="221"/>
      <c r="AI4255" s="221"/>
      <c r="AJ4255" s="221"/>
      <c r="AK4255" s="221"/>
      <c r="AL4255" s="221"/>
      <c r="AM4255" s="221"/>
      <c r="AN4255" s="221"/>
      <c r="AO4255" s="221"/>
      <c r="AP4255" s="221"/>
      <c r="AQ4255" s="219"/>
      <c r="AR4255" s="219"/>
      <c r="AS4255" s="221"/>
      <c r="AT4255" s="221"/>
      <c r="AU4255" s="221"/>
      <c r="AV4255" s="221"/>
      <c r="AW4255" s="221"/>
      <c r="AX4255" s="221"/>
      <c r="AY4255" s="221"/>
      <c r="AZ4255" s="221"/>
    </row>
    <row r="4256" spans="1:52" x14ac:dyDescent="0.15">
      <c r="A4256" s="278"/>
      <c r="B4256" s="274"/>
      <c r="C4256" s="340"/>
      <c r="D4256" s="340"/>
      <c r="E4256" s="341"/>
      <c r="F4256" s="341"/>
      <c r="G4256" s="341"/>
      <c r="H4256" s="341"/>
      <c r="I4256" s="341"/>
      <c r="J4256" s="341"/>
      <c r="AH4256" s="221"/>
      <c r="AI4256" s="221"/>
      <c r="AJ4256" s="221"/>
      <c r="AK4256" s="221"/>
      <c r="AL4256" s="221"/>
      <c r="AM4256" s="221"/>
      <c r="AN4256" s="221"/>
      <c r="AO4256" s="221"/>
      <c r="AP4256" s="221"/>
      <c r="AQ4256" s="219"/>
      <c r="AR4256" s="219"/>
      <c r="AS4256" s="221"/>
      <c r="AT4256" s="221"/>
      <c r="AU4256" s="221"/>
      <c r="AV4256" s="221"/>
      <c r="AW4256" s="221"/>
      <c r="AX4256" s="221"/>
      <c r="AY4256" s="221"/>
      <c r="AZ4256" s="221"/>
    </row>
    <row r="4257" spans="1:52" x14ac:dyDescent="0.15">
      <c r="A4257" s="278"/>
      <c r="B4257" s="274"/>
      <c r="C4257" s="340"/>
      <c r="D4257" s="340"/>
      <c r="E4257" s="341"/>
      <c r="F4257" s="341"/>
      <c r="G4257" s="341"/>
      <c r="H4257" s="341"/>
      <c r="I4257" s="341"/>
      <c r="J4257" s="341"/>
      <c r="AH4257" s="221"/>
      <c r="AI4257" s="221"/>
      <c r="AJ4257" s="221"/>
      <c r="AK4257" s="221"/>
      <c r="AL4257" s="221"/>
      <c r="AM4257" s="221"/>
      <c r="AN4257" s="221"/>
      <c r="AO4257" s="221"/>
      <c r="AP4257" s="221"/>
      <c r="AQ4257" s="219"/>
      <c r="AR4257" s="219"/>
      <c r="AS4257" s="221"/>
      <c r="AT4257" s="221"/>
      <c r="AU4257" s="221"/>
      <c r="AV4257" s="221"/>
      <c r="AW4257" s="221"/>
      <c r="AX4257" s="221"/>
      <c r="AY4257" s="221"/>
      <c r="AZ4257" s="221"/>
    </row>
    <row r="4258" spans="1:52" x14ac:dyDescent="0.15">
      <c r="A4258" s="278"/>
      <c r="B4258" s="274"/>
      <c r="C4258" s="340"/>
      <c r="D4258" s="340"/>
      <c r="E4258" s="341"/>
      <c r="F4258" s="341"/>
      <c r="G4258" s="341"/>
      <c r="H4258" s="341"/>
      <c r="I4258" s="341"/>
      <c r="J4258" s="341"/>
      <c r="AH4258" s="221"/>
      <c r="AI4258" s="221"/>
      <c r="AJ4258" s="221"/>
      <c r="AK4258" s="221"/>
      <c r="AL4258" s="221"/>
      <c r="AM4258" s="221"/>
      <c r="AN4258" s="221"/>
      <c r="AO4258" s="221"/>
      <c r="AP4258" s="221"/>
      <c r="AQ4258" s="219"/>
      <c r="AR4258" s="219"/>
      <c r="AS4258" s="221"/>
      <c r="AT4258" s="221"/>
      <c r="AU4258" s="221"/>
      <c r="AV4258" s="221"/>
      <c r="AW4258" s="221"/>
      <c r="AX4258" s="221"/>
      <c r="AY4258" s="221"/>
      <c r="AZ4258" s="221"/>
    </row>
    <row r="4259" spans="1:52" x14ac:dyDescent="0.15">
      <c r="A4259" s="278"/>
      <c r="B4259" s="274"/>
      <c r="C4259" s="340"/>
      <c r="D4259" s="340"/>
      <c r="E4259" s="341"/>
      <c r="F4259" s="341"/>
      <c r="G4259" s="341"/>
      <c r="H4259" s="341"/>
      <c r="I4259" s="341"/>
      <c r="J4259" s="341"/>
      <c r="AH4259" s="221"/>
      <c r="AI4259" s="221"/>
      <c r="AJ4259" s="221"/>
      <c r="AK4259" s="221"/>
      <c r="AL4259" s="221"/>
      <c r="AM4259" s="221"/>
      <c r="AN4259" s="221"/>
      <c r="AO4259" s="221"/>
      <c r="AP4259" s="221"/>
      <c r="AQ4259" s="219"/>
      <c r="AR4259" s="219"/>
      <c r="AS4259" s="221"/>
      <c r="AT4259" s="221"/>
      <c r="AU4259" s="221"/>
      <c r="AV4259" s="221"/>
      <c r="AW4259" s="221"/>
      <c r="AX4259" s="221"/>
      <c r="AY4259" s="221"/>
      <c r="AZ4259" s="221"/>
    </row>
    <row r="4260" spans="1:52" x14ac:dyDescent="0.15">
      <c r="A4260" s="278"/>
      <c r="B4260" s="274"/>
      <c r="C4260" s="340"/>
      <c r="D4260" s="340"/>
      <c r="E4260" s="341"/>
      <c r="F4260" s="341"/>
      <c r="G4260" s="341"/>
      <c r="H4260" s="341"/>
      <c r="I4260" s="341"/>
      <c r="J4260" s="341"/>
      <c r="AH4260" s="221"/>
      <c r="AI4260" s="221"/>
      <c r="AJ4260" s="221"/>
      <c r="AK4260" s="221"/>
      <c r="AL4260" s="221"/>
      <c r="AM4260" s="221"/>
      <c r="AN4260" s="221"/>
      <c r="AO4260" s="221"/>
      <c r="AP4260" s="221"/>
      <c r="AQ4260" s="219"/>
      <c r="AR4260" s="219"/>
      <c r="AS4260" s="221"/>
      <c r="AT4260" s="221"/>
      <c r="AU4260" s="221"/>
      <c r="AV4260" s="221"/>
      <c r="AW4260" s="221"/>
      <c r="AX4260" s="221"/>
      <c r="AY4260" s="221"/>
      <c r="AZ4260" s="221"/>
    </row>
    <row r="4261" spans="1:52" x14ac:dyDescent="0.15">
      <c r="A4261" s="278"/>
      <c r="B4261" s="274"/>
      <c r="C4261" s="340"/>
      <c r="D4261" s="340"/>
      <c r="E4261" s="341"/>
      <c r="F4261" s="341"/>
      <c r="G4261" s="341"/>
      <c r="H4261" s="341"/>
      <c r="I4261" s="341"/>
      <c r="J4261" s="341"/>
      <c r="AH4261" s="221"/>
      <c r="AI4261" s="221"/>
      <c r="AJ4261" s="221"/>
      <c r="AK4261" s="221"/>
      <c r="AL4261" s="221"/>
      <c r="AM4261" s="221"/>
      <c r="AN4261" s="221"/>
      <c r="AO4261" s="221"/>
      <c r="AP4261" s="221"/>
      <c r="AQ4261" s="219"/>
      <c r="AR4261" s="219"/>
      <c r="AS4261" s="221"/>
      <c r="AT4261" s="221"/>
      <c r="AU4261" s="221"/>
      <c r="AV4261" s="221"/>
      <c r="AW4261" s="221"/>
      <c r="AX4261" s="221"/>
      <c r="AY4261" s="221"/>
      <c r="AZ4261" s="221"/>
    </row>
    <row r="4262" spans="1:52" x14ac:dyDescent="0.15">
      <c r="A4262" s="278"/>
      <c r="B4262" s="274"/>
      <c r="C4262" s="340"/>
      <c r="D4262" s="340"/>
      <c r="E4262" s="341"/>
      <c r="F4262" s="341"/>
      <c r="G4262" s="341"/>
      <c r="H4262" s="341"/>
      <c r="I4262" s="341"/>
      <c r="J4262" s="341"/>
      <c r="AH4262" s="221"/>
      <c r="AI4262" s="221"/>
      <c r="AJ4262" s="221"/>
      <c r="AK4262" s="221"/>
      <c r="AL4262" s="221"/>
      <c r="AM4262" s="221"/>
      <c r="AN4262" s="221"/>
      <c r="AO4262" s="221"/>
      <c r="AP4262" s="221"/>
      <c r="AQ4262" s="219"/>
      <c r="AR4262" s="219"/>
      <c r="AS4262" s="221"/>
      <c r="AT4262" s="221"/>
      <c r="AU4262" s="221"/>
      <c r="AV4262" s="221"/>
      <c r="AW4262" s="221"/>
      <c r="AX4262" s="221"/>
      <c r="AY4262" s="221"/>
      <c r="AZ4262" s="221"/>
    </row>
    <row r="4263" spans="1:52" x14ac:dyDescent="0.15">
      <c r="A4263" s="278"/>
      <c r="B4263" s="274"/>
      <c r="C4263" s="340"/>
      <c r="D4263" s="340"/>
      <c r="E4263" s="341"/>
      <c r="F4263" s="341"/>
      <c r="G4263" s="341"/>
      <c r="H4263" s="341"/>
      <c r="I4263" s="341"/>
      <c r="J4263" s="341"/>
      <c r="AH4263" s="221"/>
      <c r="AI4263" s="221"/>
      <c r="AJ4263" s="221"/>
      <c r="AK4263" s="221"/>
      <c r="AL4263" s="221"/>
      <c r="AM4263" s="221"/>
      <c r="AN4263" s="221"/>
      <c r="AO4263" s="221"/>
      <c r="AP4263" s="221"/>
      <c r="AQ4263" s="219"/>
      <c r="AR4263" s="219"/>
      <c r="AS4263" s="221"/>
      <c r="AT4263" s="221"/>
      <c r="AU4263" s="221"/>
      <c r="AV4263" s="221"/>
      <c r="AW4263" s="221"/>
      <c r="AX4263" s="221"/>
      <c r="AY4263" s="221"/>
      <c r="AZ4263" s="221"/>
    </row>
    <row r="4264" spans="1:52" x14ac:dyDescent="0.15">
      <c r="A4264" s="278"/>
      <c r="B4264" s="274"/>
      <c r="C4264" s="340"/>
      <c r="D4264" s="340"/>
      <c r="E4264" s="341"/>
      <c r="F4264" s="341"/>
      <c r="G4264" s="341"/>
      <c r="H4264" s="341"/>
      <c r="I4264" s="341"/>
      <c r="J4264" s="341"/>
      <c r="AH4264" s="221"/>
      <c r="AI4264" s="221"/>
      <c r="AJ4264" s="221"/>
      <c r="AK4264" s="221"/>
      <c r="AL4264" s="221"/>
      <c r="AM4264" s="221"/>
      <c r="AN4264" s="221"/>
      <c r="AO4264" s="221"/>
      <c r="AP4264" s="221"/>
      <c r="AQ4264" s="219"/>
      <c r="AR4264" s="219"/>
      <c r="AS4264" s="221"/>
      <c r="AT4264" s="221"/>
      <c r="AU4264" s="221"/>
      <c r="AV4264" s="221"/>
      <c r="AW4264" s="221"/>
      <c r="AX4264" s="221"/>
      <c r="AY4264" s="221"/>
      <c r="AZ4264" s="221"/>
    </row>
    <row r="4265" spans="1:52" x14ac:dyDescent="0.15">
      <c r="A4265" s="278"/>
      <c r="B4265" s="274"/>
      <c r="C4265" s="340"/>
      <c r="D4265" s="340"/>
      <c r="E4265" s="341"/>
      <c r="F4265" s="341"/>
      <c r="G4265" s="341"/>
      <c r="H4265" s="341"/>
      <c r="I4265" s="341"/>
      <c r="J4265" s="341"/>
      <c r="AH4265" s="221"/>
      <c r="AI4265" s="221"/>
      <c r="AJ4265" s="221"/>
      <c r="AK4265" s="221"/>
      <c r="AL4265" s="221"/>
      <c r="AM4265" s="221"/>
      <c r="AN4265" s="221"/>
      <c r="AO4265" s="221"/>
      <c r="AP4265" s="221"/>
      <c r="AQ4265" s="219"/>
      <c r="AR4265" s="219"/>
      <c r="AS4265" s="221"/>
      <c r="AT4265" s="221"/>
      <c r="AU4265" s="221"/>
      <c r="AV4265" s="221"/>
      <c r="AW4265" s="221"/>
      <c r="AX4265" s="221"/>
      <c r="AY4265" s="221"/>
      <c r="AZ4265" s="221"/>
    </row>
    <row r="4266" spans="1:52" x14ac:dyDescent="0.15">
      <c r="A4266" s="278"/>
      <c r="B4266" s="274"/>
      <c r="C4266" s="340"/>
      <c r="D4266" s="340"/>
      <c r="E4266" s="341"/>
      <c r="F4266" s="341"/>
      <c r="G4266" s="341"/>
      <c r="H4266" s="341"/>
      <c r="I4266" s="341"/>
      <c r="J4266" s="341"/>
      <c r="AH4266" s="221"/>
      <c r="AI4266" s="221"/>
      <c r="AJ4266" s="221"/>
      <c r="AK4266" s="221"/>
      <c r="AL4266" s="221"/>
      <c r="AM4266" s="221"/>
      <c r="AN4266" s="221"/>
      <c r="AO4266" s="221"/>
      <c r="AP4266" s="221"/>
      <c r="AQ4266" s="219"/>
      <c r="AR4266" s="219"/>
      <c r="AS4266" s="221"/>
      <c r="AT4266" s="221"/>
      <c r="AU4266" s="221"/>
      <c r="AV4266" s="221"/>
      <c r="AW4266" s="221"/>
      <c r="AX4266" s="221"/>
      <c r="AY4266" s="221"/>
      <c r="AZ4266" s="221"/>
    </row>
    <row r="4267" spans="1:52" x14ac:dyDescent="0.15">
      <c r="A4267" s="278"/>
      <c r="B4267" s="274"/>
      <c r="C4267" s="340"/>
      <c r="D4267" s="340"/>
      <c r="E4267" s="341"/>
      <c r="F4267" s="341"/>
      <c r="G4267" s="341"/>
      <c r="H4267" s="341"/>
      <c r="I4267" s="341"/>
      <c r="J4267" s="341"/>
      <c r="AH4267" s="221"/>
      <c r="AI4267" s="221"/>
      <c r="AJ4267" s="221"/>
      <c r="AK4267" s="221"/>
      <c r="AL4267" s="221"/>
      <c r="AM4267" s="221"/>
      <c r="AN4267" s="221"/>
      <c r="AO4267" s="221"/>
      <c r="AP4267" s="221"/>
      <c r="AQ4267" s="219"/>
      <c r="AR4267" s="219"/>
      <c r="AS4267" s="221"/>
      <c r="AT4267" s="221"/>
      <c r="AU4267" s="221"/>
      <c r="AV4267" s="221"/>
      <c r="AW4267" s="221"/>
      <c r="AX4267" s="221"/>
      <c r="AY4267" s="221"/>
      <c r="AZ4267" s="221"/>
    </row>
    <row r="4268" spans="1:52" x14ac:dyDescent="0.15">
      <c r="A4268" s="278"/>
      <c r="B4268" s="274"/>
      <c r="C4268" s="340"/>
      <c r="D4268" s="340"/>
      <c r="E4268" s="341"/>
      <c r="F4268" s="341"/>
      <c r="G4268" s="341"/>
      <c r="H4268" s="341"/>
      <c r="I4268" s="341"/>
      <c r="J4268" s="341"/>
      <c r="AH4268" s="221"/>
      <c r="AI4268" s="221"/>
      <c r="AJ4268" s="221"/>
      <c r="AK4268" s="221"/>
      <c r="AL4268" s="221"/>
      <c r="AM4268" s="221"/>
      <c r="AN4268" s="221"/>
      <c r="AO4268" s="221"/>
      <c r="AP4268" s="221"/>
      <c r="AQ4268" s="219"/>
      <c r="AR4268" s="219"/>
      <c r="AS4268" s="221"/>
      <c r="AT4268" s="221"/>
      <c r="AU4268" s="221"/>
      <c r="AV4268" s="221"/>
      <c r="AW4268" s="221"/>
      <c r="AX4268" s="221"/>
      <c r="AY4268" s="221"/>
      <c r="AZ4268" s="221"/>
    </row>
    <row r="4269" spans="1:52" x14ac:dyDescent="0.15">
      <c r="A4269" s="278"/>
      <c r="B4269" s="274"/>
      <c r="C4269" s="340"/>
      <c r="D4269" s="340"/>
      <c r="E4269" s="341"/>
      <c r="F4269" s="341"/>
      <c r="G4269" s="341"/>
      <c r="H4269" s="341"/>
      <c r="I4269" s="341"/>
      <c r="J4269" s="341"/>
      <c r="AH4269" s="221"/>
      <c r="AI4269" s="221"/>
      <c r="AJ4269" s="221"/>
      <c r="AK4269" s="221"/>
      <c r="AL4269" s="221"/>
      <c r="AM4269" s="221"/>
      <c r="AN4269" s="221"/>
      <c r="AO4269" s="221"/>
      <c r="AP4269" s="221"/>
      <c r="AQ4269" s="219"/>
      <c r="AR4269" s="219"/>
      <c r="AS4269" s="221"/>
      <c r="AT4269" s="221"/>
      <c r="AU4269" s="221"/>
      <c r="AV4269" s="221"/>
      <c r="AW4269" s="221"/>
      <c r="AX4269" s="221"/>
      <c r="AY4269" s="221"/>
      <c r="AZ4269" s="221"/>
    </row>
    <row r="4270" spans="1:52" x14ac:dyDescent="0.15">
      <c r="A4270" s="278"/>
      <c r="B4270" s="274"/>
      <c r="C4270" s="340"/>
      <c r="D4270" s="340"/>
      <c r="E4270" s="341"/>
      <c r="F4270" s="341"/>
      <c r="G4270" s="341"/>
      <c r="H4270" s="341"/>
      <c r="I4270" s="341"/>
      <c r="J4270" s="341"/>
      <c r="AH4270" s="221"/>
      <c r="AI4270" s="221"/>
      <c r="AJ4270" s="221"/>
      <c r="AK4270" s="221"/>
      <c r="AL4270" s="221"/>
      <c r="AM4270" s="221"/>
      <c r="AN4270" s="221"/>
      <c r="AO4270" s="221"/>
      <c r="AP4270" s="221"/>
      <c r="AQ4270" s="219"/>
      <c r="AR4270" s="219"/>
      <c r="AS4270" s="221"/>
      <c r="AT4270" s="221"/>
      <c r="AU4270" s="221"/>
      <c r="AV4270" s="221"/>
      <c r="AW4270" s="221"/>
      <c r="AX4270" s="221"/>
      <c r="AY4270" s="221"/>
      <c r="AZ4270" s="221"/>
    </row>
    <row r="4271" spans="1:52" x14ac:dyDescent="0.15">
      <c r="A4271" s="278"/>
      <c r="B4271" s="274"/>
      <c r="C4271" s="340"/>
      <c r="D4271" s="340"/>
      <c r="E4271" s="341"/>
      <c r="F4271" s="341"/>
      <c r="G4271" s="341"/>
      <c r="H4271" s="341"/>
      <c r="I4271" s="341"/>
      <c r="J4271" s="341"/>
      <c r="AH4271" s="221"/>
      <c r="AI4271" s="221"/>
      <c r="AJ4271" s="221"/>
      <c r="AK4271" s="221"/>
      <c r="AL4271" s="221"/>
      <c r="AM4271" s="221"/>
      <c r="AN4271" s="221"/>
      <c r="AO4271" s="221"/>
      <c r="AP4271" s="221"/>
      <c r="AQ4271" s="219"/>
      <c r="AR4271" s="219"/>
      <c r="AS4271" s="221"/>
      <c r="AT4271" s="221"/>
      <c r="AU4271" s="221"/>
      <c r="AV4271" s="221"/>
      <c r="AW4271" s="221"/>
      <c r="AX4271" s="221"/>
      <c r="AY4271" s="221"/>
      <c r="AZ4271" s="221"/>
    </row>
    <row r="4272" spans="1:52" x14ac:dyDescent="0.15">
      <c r="A4272" s="278"/>
      <c r="B4272" s="274"/>
      <c r="C4272" s="340"/>
      <c r="D4272" s="340"/>
      <c r="E4272" s="341"/>
      <c r="F4272" s="341"/>
      <c r="G4272" s="341"/>
      <c r="H4272" s="341"/>
      <c r="I4272" s="341"/>
      <c r="J4272" s="341"/>
      <c r="AH4272" s="221"/>
      <c r="AI4272" s="221"/>
      <c r="AJ4272" s="221"/>
      <c r="AK4272" s="221"/>
      <c r="AL4272" s="221"/>
      <c r="AM4272" s="221"/>
      <c r="AN4272" s="221"/>
      <c r="AO4272" s="221"/>
      <c r="AP4272" s="221"/>
      <c r="AQ4272" s="219"/>
      <c r="AR4272" s="219"/>
      <c r="AS4272" s="221"/>
      <c r="AT4272" s="221"/>
      <c r="AU4272" s="221"/>
      <c r="AV4272" s="221"/>
      <c r="AW4272" s="221"/>
      <c r="AX4272" s="221"/>
      <c r="AY4272" s="221"/>
      <c r="AZ4272" s="221"/>
    </row>
    <row r="4273" spans="1:52" x14ac:dyDescent="0.15">
      <c r="A4273" s="278"/>
      <c r="B4273" s="274"/>
      <c r="C4273" s="340"/>
      <c r="D4273" s="340"/>
      <c r="E4273" s="341"/>
      <c r="F4273" s="341"/>
      <c r="G4273" s="341"/>
      <c r="H4273" s="341"/>
      <c r="I4273" s="341"/>
      <c r="J4273" s="341"/>
      <c r="AH4273" s="221"/>
      <c r="AI4273" s="221"/>
      <c r="AJ4273" s="221"/>
      <c r="AK4273" s="221"/>
      <c r="AL4273" s="221"/>
      <c r="AM4273" s="221"/>
      <c r="AN4273" s="221"/>
      <c r="AO4273" s="221"/>
      <c r="AP4273" s="221"/>
      <c r="AQ4273" s="219"/>
      <c r="AR4273" s="219"/>
      <c r="AS4273" s="221"/>
      <c r="AT4273" s="221"/>
      <c r="AU4273" s="221"/>
      <c r="AV4273" s="221"/>
      <c r="AW4273" s="221"/>
      <c r="AX4273" s="221"/>
      <c r="AY4273" s="221"/>
      <c r="AZ4273" s="221"/>
    </row>
    <row r="4274" spans="1:52" x14ac:dyDescent="0.15">
      <c r="A4274" s="278"/>
      <c r="B4274" s="274"/>
      <c r="C4274" s="340"/>
      <c r="D4274" s="340"/>
      <c r="E4274" s="341"/>
      <c r="F4274" s="341"/>
      <c r="G4274" s="341"/>
      <c r="H4274" s="341"/>
      <c r="I4274" s="341"/>
      <c r="J4274" s="341"/>
      <c r="AH4274" s="221"/>
      <c r="AI4274" s="221"/>
      <c r="AJ4274" s="221"/>
      <c r="AK4274" s="221"/>
      <c r="AL4274" s="221"/>
      <c r="AM4274" s="221"/>
      <c r="AN4274" s="221"/>
      <c r="AO4274" s="221"/>
      <c r="AP4274" s="221"/>
      <c r="AQ4274" s="219"/>
      <c r="AR4274" s="219"/>
      <c r="AS4274" s="221"/>
      <c r="AT4274" s="221"/>
      <c r="AU4274" s="221"/>
      <c r="AV4274" s="221"/>
      <c r="AW4274" s="221"/>
      <c r="AX4274" s="221"/>
      <c r="AY4274" s="221"/>
      <c r="AZ4274" s="221"/>
    </row>
    <row r="4275" spans="1:52" x14ac:dyDescent="0.15">
      <c r="A4275" s="278"/>
      <c r="B4275" s="274"/>
      <c r="C4275" s="340"/>
      <c r="D4275" s="340"/>
      <c r="E4275" s="341"/>
      <c r="F4275" s="341"/>
      <c r="G4275" s="341"/>
      <c r="H4275" s="341"/>
      <c r="I4275" s="341"/>
      <c r="J4275" s="341"/>
      <c r="AH4275" s="221"/>
      <c r="AI4275" s="221"/>
      <c r="AJ4275" s="221"/>
      <c r="AK4275" s="221"/>
      <c r="AL4275" s="221"/>
      <c r="AM4275" s="221"/>
      <c r="AN4275" s="221"/>
      <c r="AO4275" s="221"/>
      <c r="AP4275" s="221"/>
      <c r="AQ4275" s="219"/>
      <c r="AR4275" s="219"/>
      <c r="AS4275" s="221"/>
      <c r="AT4275" s="221"/>
      <c r="AU4275" s="221"/>
      <c r="AV4275" s="221"/>
      <c r="AW4275" s="221"/>
      <c r="AX4275" s="221"/>
      <c r="AY4275" s="221"/>
      <c r="AZ4275" s="221"/>
    </row>
    <row r="4276" spans="1:52" x14ac:dyDescent="0.15">
      <c r="A4276" s="278"/>
      <c r="B4276" s="274"/>
      <c r="C4276" s="340"/>
      <c r="D4276" s="340"/>
      <c r="E4276" s="341"/>
      <c r="F4276" s="341"/>
      <c r="G4276" s="341"/>
      <c r="H4276" s="341"/>
      <c r="I4276" s="341"/>
      <c r="J4276" s="341"/>
      <c r="AH4276" s="221"/>
      <c r="AI4276" s="221"/>
      <c r="AJ4276" s="221"/>
      <c r="AK4276" s="221"/>
      <c r="AL4276" s="221"/>
      <c r="AM4276" s="221"/>
      <c r="AN4276" s="221"/>
      <c r="AO4276" s="221"/>
      <c r="AP4276" s="221"/>
      <c r="AQ4276" s="219"/>
      <c r="AR4276" s="219"/>
      <c r="AS4276" s="221"/>
      <c r="AT4276" s="221"/>
      <c r="AU4276" s="221"/>
      <c r="AV4276" s="221"/>
      <c r="AW4276" s="221"/>
      <c r="AX4276" s="221"/>
      <c r="AY4276" s="221"/>
      <c r="AZ4276" s="221"/>
    </row>
    <row r="4277" spans="1:52" x14ac:dyDescent="0.15">
      <c r="A4277" s="278"/>
      <c r="B4277" s="274"/>
      <c r="C4277" s="340"/>
      <c r="D4277" s="340"/>
      <c r="E4277" s="341"/>
      <c r="F4277" s="341"/>
      <c r="G4277" s="341"/>
      <c r="H4277" s="341"/>
      <c r="I4277" s="341"/>
      <c r="J4277" s="341"/>
      <c r="AH4277" s="221"/>
      <c r="AI4277" s="221"/>
      <c r="AJ4277" s="221"/>
      <c r="AK4277" s="221"/>
      <c r="AL4277" s="221"/>
      <c r="AM4277" s="221"/>
      <c r="AN4277" s="221"/>
      <c r="AO4277" s="221"/>
      <c r="AP4277" s="221"/>
      <c r="AQ4277" s="219"/>
      <c r="AR4277" s="219"/>
      <c r="AS4277" s="221"/>
      <c r="AT4277" s="221"/>
      <c r="AU4277" s="221"/>
      <c r="AV4277" s="221"/>
      <c r="AW4277" s="221"/>
      <c r="AX4277" s="221"/>
      <c r="AY4277" s="221"/>
      <c r="AZ4277" s="221"/>
    </row>
    <row r="4278" spans="1:52" x14ac:dyDescent="0.15">
      <c r="A4278" s="278"/>
      <c r="B4278" s="274"/>
      <c r="C4278" s="340"/>
      <c r="D4278" s="340"/>
      <c r="E4278" s="341"/>
      <c r="F4278" s="341"/>
      <c r="G4278" s="341"/>
      <c r="H4278" s="341"/>
      <c r="I4278" s="341"/>
      <c r="J4278" s="341"/>
      <c r="AH4278" s="221"/>
      <c r="AI4278" s="221"/>
      <c r="AJ4278" s="221"/>
      <c r="AK4278" s="221"/>
      <c r="AL4278" s="221"/>
      <c r="AM4278" s="221"/>
      <c r="AN4278" s="221"/>
      <c r="AO4278" s="221"/>
      <c r="AP4278" s="221"/>
      <c r="AQ4278" s="219"/>
      <c r="AR4278" s="219"/>
      <c r="AS4278" s="221"/>
      <c r="AT4278" s="221"/>
      <c r="AU4278" s="221"/>
      <c r="AV4278" s="221"/>
      <c r="AW4278" s="221"/>
      <c r="AX4278" s="221"/>
      <c r="AY4278" s="221"/>
      <c r="AZ4278" s="221"/>
    </row>
    <row r="4279" spans="1:52" x14ac:dyDescent="0.15">
      <c r="A4279" s="278"/>
      <c r="B4279" s="274"/>
      <c r="C4279" s="340"/>
      <c r="D4279" s="340"/>
      <c r="E4279" s="341"/>
      <c r="F4279" s="341"/>
      <c r="G4279" s="341"/>
      <c r="H4279" s="341"/>
      <c r="I4279" s="341"/>
      <c r="J4279" s="341"/>
      <c r="AH4279" s="221"/>
      <c r="AI4279" s="221"/>
      <c r="AJ4279" s="221"/>
      <c r="AK4279" s="221"/>
      <c r="AL4279" s="221"/>
      <c r="AM4279" s="221"/>
      <c r="AN4279" s="221"/>
      <c r="AO4279" s="221"/>
      <c r="AP4279" s="221"/>
      <c r="AQ4279" s="219"/>
      <c r="AR4279" s="219"/>
      <c r="AS4279" s="221"/>
      <c r="AT4279" s="221"/>
      <c r="AU4279" s="221"/>
      <c r="AV4279" s="221"/>
      <c r="AW4279" s="221"/>
      <c r="AX4279" s="221"/>
      <c r="AY4279" s="221"/>
      <c r="AZ4279" s="221"/>
    </row>
    <row r="4280" spans="1:52" x14ac:dyDescent="0.15">
      <c r="A4280" s="278"/>
      <c r="B4280" s="274"/>
      <c r="C4280" s="340"/>
      <c r="D4280" s="340"/>
      <c r="E4280" s="341"/>
      <c r="F4280" s="341"/>
      <c r="G4280" s="341"/>
      <c r="H4280" s="341"/>
      <c r="I4280" s="341"/>
      <c r="J4280" s="341"/>
      <c r="AH4280" s="221"/>
      <c r="AI4280" s="221"/>
      <c r="AJ4280" s="221"/>
      <c r="AK4280" s="221"/>
      <c r="AL4280" s="221"/>
      <c r="AM4280" s="221"/>
      <c r="AN4280" s="221"/>
      <c r="AO4280" s="221"/>
      <c r="AP4280" s="221"/>
      <c r="AQ4280" s="219"/>
      <c r="AR4280" s="219"/>
      <c r="AS4280" s="221"/>
      <c r="AT4280" s="221"/>
      <c r="AU4280" s="221"/>
      <c r="AV4280" s="221"/>
      <c r="AW4280" s="221"/>
      <c r="AX4280" s="221"/>
      <c r="AY4280" s="221"/>
      <c r="AZ4280" s="221"/>
    </row>
    <row r="4281" spans="1:52" x14ac:dyDescent="0.15">
      <c r="A4281" s="278"/>
      <c r="B4281" s="274"/>
      <c r="C4281" s="340"/>
      <c r="D4281" s="340"/>
      <c r="E4281" s="341"/>
      <c r="F4281" s="341"/>
      <c r="G4281" s="341"/>
      <c r="H4281" s="341"/>
      <c r="I4281" s="341"/>
      <c r="J4281" s="341"/>
      <c r="AH4281" s="221"/>
      <c r="AI4281" s="221"/>
      <c r="AJ4281" s="221"/>
      <c r="AK4281" s="221"/>
      <c r="AL4281" s="221"/>
      <c r="AM4281" s="221"/>
      <c r="AN4281" s="221"/>
      <c r="AO4281" s="221"/>
      <c r="AP4281" s="221"/>
      <c r="AQ4281" s="219"/>
      <c r="AR4281" s="219"/>
      <c r="AS4281" s="221"/>
      <c r="AT4281" s="221"/>
      <c r="AU4281" s="221"/>
      <c r="AV4281" s="221"/>
      <c r="AW4281" s="221"/>
      <c r="AX4281" s="221"/>
      <c r="AY4281" s="221"/>
      <c r="AZ4281" s="221"/>
    </row>
    <row r="4282" spans="1:52" x14ac:dyDescent="0.15">
      <c r="A4282" s="278"/>
      <c r="B4282" s="274"/>
      <c r="C4282" s="340"/>
      <c r="D4282" s="340"/>
      <c r="E4282" s="341"/>
      <c r="F4282" s="341"/>
      <c r="G4282" s="341"/>
      <c r="H4282" s="341"/>
      <c r="I4282" s="341"/>
      <c r="J4282" s="341"/>
      <c r="AH4282" s="221"/>
      <c r="AI4282" s="221"/>
      <c r="AJ4282" s="221"/>
      <c r="AK4282" s="221"/>
      <c r="AL4282" s="221"/>
      <c r="AM4282" s="221"/>
      <c r="AN4282" s="221"/>
      <c r="AO4282" s="221"/>
      <c r="AP4282" s="221"/>
      <c r="AQ4282" s="219"/>
      <c r="AR4282" s="219"/>
      <c r="AS4282" s="221"/>
      <c r="AT4282" s="221"/>
      <c r="AU4282" s="221"/>
      <c r="AV4282" s="221"/>
      <c r="AW4282" s="221"/>
      <c r="AX4282" s="221"/>
      <c r="AY4282" s="221"/>
      <c r="AZ4282" s="221"/>
    </row>
    <row r="4283" spans="1:52" x14ac:dyDescent="0.15">
      <c r="A4283" s="278"/>
      <c r="B4283" s="274"/>
      <c r="C4283" s="340"/>
      <c r="D4283" s="340"/>
      <c r="E4283" s="341"/>
      <c r="F4283" s="341"/>
      <c r="G4283" s="341"/>
      <c r="H4283" s="341"/>
      <c r="I4283" s="341"/>
      <c r="J4283" s="341"/>
      <c r="AH4283" s="221"/>
      <c r="AI4283" s="221"/>
      <c r="AJ4283" s="221"/>
      <c r="AK4283" s="221"/>
      <c r="AL4283" s="221"/>
      <c r="AM4283" s="221"/>
      <c r="AN4283" s="221"/>
      <c r="AO4283" s="221"/>
      <c r="AP4283" s="221"/>
      <c r="AQ4283" s="219"/>
      <c r="AR4283" s="219"/>
      <c r="AS4283" s="221"/>
      <c r="AT4283" s="221"/>
      <c r="AU4283" s="221"/>
      <c r="AV4283" s="221"/>
      <c r="AW4283" s="221"/>
      <c r="AX4283" s="221"/>
      <c r="AY4283" s="221"/>
      <c r="AZ4283" s="221"/>
    </row>
    <row r="4284" spans="1:52" x14ac:dyDescent="0.15">
      <c r="A4284" s="278"/>
      <c r="B4284" s="274"/>
      <c r="C4284" s="340"/>
      <c r="D4284" s="340"/>
      <c r="E4284" s="341"/>
      <c r="F4284" s="341"/>
      <c r="G4284" s="341"/>
      <c r="H4284" s="341"/>
      <c r="I4284" s="341"/>
      <c r="J4284" s="341"/>
      <c r="AH4284" s="221"/>
      <c r="AI4284" s="221"/>
      <c r="AJ4284" s="221"/>
      <c r="AK4284" s="221"/>
      <c r="AL4284" s="221"/>
      <c r="AM4284" s="221"/>
      <c r="AN4284" s="221"/>
      <c r="AO4284" s="221"/>
      <c r="AP4284" s="221"/>
      <c r="AQ4284" s="219"/>
      <c r="AR4284" s="219"/>
      <c r="AS4284" s="221"/>
      <c r="AT4284" s="221"/>
      <c r="AU4284" s="221"/>
      <c r="AV4284" s="221"/>
      <c r="AW4284" s="221"/>
      <c r="AX4284" s="221"/>
      <c r="AY4284" s="221"/>
      <c r="AZ4284" s="221"/>
    </row>
    <row r="4285" spans="1:52" x14ac:dyDescent="0.15">
      <c r="A4285" s="278"/>
      <c r="B4285" s="274"/>
      <c r="C4285" s="340"/>
      <c r="D4285" s="340"/>
      <c r="E4285" s="341"/>
      <c r="F4285" s="341"/>
      <c r="G4285" s="341"/>
      <c r="H4285" s="341"/>
      <c r="I4285" s="341"/>
      <c r="J4285" s="341"/>
      <c r="AH4285" s="221"/>
      <c r="AI4285" s="221"/>
      <c r="AJ4285" s="221"/>
      <c r="AK4285" s="221"/>
      <c r="AL4285" s="221"/>
      <c r="AM4285" s="221"/>
      <c r="AN4285" s="221"/>
      <c r="AO4285" s="221"/>
      <c r="AP4285" s="221"/>
      <c r="AQ4285" s="219"/>
      <c r="AR4285" s="219"/>
      <c r="AS4285" s="221"/>
      <c r="AT4285" s="221"/>
      <c r="AU4285" s="221"/>
      <c r="AV4285" s="221"/>
      <c r="AW4285" s="221"/>
      <c r="AX4285" s="221"/>
      <c r="AY4285" s="221"/>
      <c r="AZ4285" s="221"/>
    </row>
    <row r="4286" spans="1:52" x14ac:dyDescent="0.15">
      <c r="A4286" s="278"/>
      <c r="B4286" s="274"/>
      <c r="C4286" s="340"/>
      <c r="D4286" s="340"/>
      <c r="E4286" s="341"/>
      <c r="F4286" s="341"/>
      <c r="G4286" s="341"/>
      <c r="H4286" s="341"/>
      <c r="I4286" s="341"/>
      <c r="J4286" s="341"/>
      <c r="AH4286" s="221"/>
      <c r="AI4286" s="221"/>
      <c r="AJ4286" s="221"/>
      <c r="AK4286" s="221"/>
      <c r="AL4286" s="221"/>
      <c r="AM4286" s="221"/>
      <c r="AN4286" s="221"/>
      <c r="AO4286" s="221"/>
      <c r="AP4286" s="221"/>
      <c r="AQ4286" s="219"/>
      <c r="AR4286" s="219"/>
      <c r="AS4286" s="221"/>
      <c r="AT4286" s="221"/>
      <c r="AU4286" s="221"/>
      <c r="AV4286" s="221"/>
      <c r="AW4286" s="221"/>
      <c r="AX4286" s="221"/>
      <c r="AY4286" s="221"/>
      <c r="AZ4286" s="221"/>
    </row>
    <row r="4287" spans="1:52" x14ac:dyDescent="0.15">
      <c r="A4287" s="278"/>
      <c r="B4287" s="274"/>
      <c r="C4287" s="340"/>
      <c r="D4287" s="340"/>
      <c r="E4287" s="341"/>
      <c r="F4287" s="341"/>
      <c r="G4287" s="341"/>
      <c r="H4287" s="341"/>
      <c r="I4287" s="341"/>
      <c r="J4287" s="341"/>
      <c r="AH4287" s="221"/>
      <c r="AI4287" s="221"/>
      <c r="AJ4287" s="221"/>
      <c r="AK4287" s="221"/>
      <c r="AL4287" s="221"/>
      <c r="AM4287" s="221"/>
      <c r="AN4287" s="221"/>
      <c r="AO4287" s="221"/>
      <c r="AP4287" s="221"/>
      <c r="AQ4287" s="219"/>
      <c r="AR4287" s="219"/>
      <c r="AS4287" s="221"/>
      <c r="AT4287" s="221"/>
      <c r="AU4287" s="221"/>
      <c r="AV4287" s="221"/>
      <c r="AW4287" s="221"/>
      <c r="AX4287" s="221"/>
      <c r="AY4287" s="221"/>
      <c r="AZ4287" s="221"/>
    </row>
    <row r="4288" spans="1:52" x14ac:dyDescent="0.15">
      <c r="A4288" s="278"/>
      <c r="B4288" s="274"/>
      <c r="C4288" s="340"/>
      <c r="D4288" s="340"/>
      <c r="E4288" s="341"/>
      <c r="F4288" s="341"/>
      <c r="G4288" s="341"/>
      <c r="H4288" s="341"/>
      <c r="I4288" s="341"/>
      <c r="J4288" s="341"/>
      <c r="AH4288" s="221"/>
      <c r="AI4288" s="221"/>
      <c r="AJ4288" s="221"/>
      <c r="AK4288" s="221"/>
      <c r="AL4288" s="221"/>
      <c r="AM4288" s="221"/>
      <c r="AN4288" s="221"/>
      <c r="AO4288" s="221"/>
      <c r="AP4288" s="221"/>
      <c r="AQ4288" s="219"/>
      <c r="AR4288" s="219"/>
      <c r="AS4288" s="221"/>
      <c r="AT4288" s="221"/>
      <c r="AU4288" s="221"/>
      <c r="AV4288" s="221"/>
      <c r="AW4288" s="221"/>
      <c r="AX4288" s="221"/>
      <c r="AY4288" s="221"/>
      <c r="AZ4288" s="221"/>
    </row>
    <row r="4289" spans="1:52" x14ac:dyDescent="0.15">
      <c r="A4289" s="278"/>
      <c r="B4289" s="274"/>
      <c r="C4289" s="340"/>
      <c r="D4289" s="340"/>
      <c r="E4289" s="341"/>
      <c r="F4289" s="341"/>
      <c r="G4289" s="341"/>
      <c r="H4289" s="341"/>
      <c r="I4289" s="341"/>
      <c r="J4289" s="341"/>
      <c r="AH4289" s="221"/>
      <c r="AI4289" s="221"/>
      <c r="AJ4289" s="221"/>
      <c r="AK4289" s="221"/>
      <c r="AL4289" s="221"/>
      <c r="AM4289" s="221"/>
      <c r="AN4289" s="221"/>
      <c r="AO4289" s="221"/>
      <c r="AP4289" s="221"/>
      <c r="AQ4289" s="219"/>
      <c r="AR4289" s="219"/>
      <c r="AS4289" s="221"/>
      <c r="AT4289" s="221"/>
      <c r="AU4289" s="221"/>
      <c r="AV4289" s="221"/>
      <c r="AW4289" s="221"/>
      <c r="AX4289" s="221"/>
      <c r="AY4289" s="221"/>
      <c r="AZ4289" s="221"/>
    </row>
    <row r="4290" spans="1:52" x14ac:dyDescent="0.15">
      <c r="A4290" s="278"/>
      <c r="B4290" s="274"/>
      <c r="C4290" s="340"/>
      <c r="D4290" s="340"/>
      <c r="E4290" s="341"/>
      <c r="F4290" s="341"/>
      <c r="G4290" s="341"/>
      <c r="H4290" s="341"/>
      <c r="I4290" s="341"/>
      <c r="J4290" s="341"/>
      <c r="AH4290" s="221"/>
      <c r="AI4290" s="221"/>
      <c r="AJ4290" s="221"/>
      <c r="AK4290" s="221"/>
      <c r="AL4290" s="221"/>
      <c r="AM4290" s="221"/>
      <c r="AN4290" s="221"/>
      <c r="AO4290" s="221"/>
      <c r="AP4290" s="221"/>
      <c r="AQ4290" s="219"/>
      <c r="AR4290" s="219"/>
      <c r="AS4290" s="221"/>
      <c r="AT4290" s="221"/>
      <c r="AU4290" s="221"/>
      <c r="AV4290" s="221"/>
      <c r="AW4290" s="221"/>
      <c r="AX4290" s="221"/>
      <c r="AY4290" s="221"/>
      <c r="AZ4290" s="221"/>
    </row>
    <row r="4291" spans="1:52" x14ac:dyDescent="0.15">
      <c r="A4291" s="278"/>
      <c r="B4291" s="274"/>
      <c r="C4291" s="340"/>
      <c r="D4291" s="340"/>
      <c r="E4291" s="341"/>
      <c r="F4291" s="341"/>
      <c r="G4291" s="341"/>
      <c r="H4291" s="341"/>
      <c r="I4291" s="341"/>
      <c r="J4291" s="341"/>
      <c r="AH4291" s="221"/>
      <c r="AI4291" s="221"/>
      <c r="AJ4291" s="221"/>
      <c r="AK4291" s="221"/>
      <c r="AL4291" s="221"/>
      <c r="AM4291" s="221"/>
      <c r="AN4291" s="221"/>
      <c r="AO4291" s="221"/>
      <c r="AP4291" s="221"/>
      <c r="AQ4291" s="219"/>
      <c r="AR4291" s="219"/>
      <c r="AS4291" s="221"/>
      <c r="AT4291" s="221"/>
      <c r="AU4291" s="221"/>
      <c r="AV4291" s="221"/>
      <c r="AW4291" s="221"/>
      <c r="AX4291" s="221"/>
      <c r="AY4291" s="221"/>
      <c r="AZ4291" s="221"/>
    </row>
    <row r="4292" spans="1:52" x14ac:dyDescent="0.15">
      <c r="A4292" s="278"/>
      <c r="B4292" s="274"/>
      <c r="C4292" s="340"/>
      <c r="D4292" s="340"/>
      <c r="E4292" s="341"/>
      <c r="F4292" s="341"/>
      <c r="G4292" s="341"/>
      <c r="H4292" s="341"/>
      <c r="I4292" s="341"/>
      <c r="J4292" s="341"/>
      <c r="AH4292" s="221"/>
      <c r="AI4292" s="221"/>
      <c r="AJ4292" s="221"/>
      <c r="AK4292" s="221"/>
      <c r="AL4292" s="221"/>
      <c r="AM4292" s="221"/>
      <c r="AN4292" s="221"/>
      <c r="AO4292" s="221"/>
      <c r="AP4292" s="221"/>
      <c r="AQ4292" s="219"/>
      <c r="AR4292" s="219"/>
      <c r="AS4292" s="221"/>
      <c r="AT4292" s="221"/>
      <c r="AU4292" s="221"/>
      <c r="AV4292" s="221"/>
      <c r="AW4292" s="221"/>
      <c r="AX4292" s="221"/>
      <c r="AY4292" s="221"/>
      <c r="AZ4292" s="221"/>
    </row>
    <row r="4293" spans="1:52" x14ac:dyDescent="0.15">
      <c r="A4293" s="278"/>
      <c r="B4293" s="274"/>
      <c r="C4293" s="340"/>
      <c r="D4293" s="340"/>
      <c r="E4293" s="341"/>
      <c r="F4293" s="341"/>
      <c r="G4293" s="341"/>
      <c r="H4293" s="341"/>
      <c r="I4293" s="341"/>
      <c r="J4293" s="341"/>
      <c r="AH4293" s="221"/>
      <c r="AI4293" s="221"/>
      <c r="AJ4293" s="221"/>
      <c r="AK4293" s="221"/>
      <c r="AL4293" s="221"/>
      <c r="AM4293" s="221"/>
      <c r="AN4293" s="221"/>
      <c r="AO4293" s="221"/>
      <c r="AP4293" s="221"/>
      <c r="AQ4293" s="219"/>
      <c r="AR4293" s="219"/>
      <c r="AS4293" s="221"/>
      <c r="AT4293" s="221"/>
      <c r="AU4293" s="221"/>
      <c r="AV4293" s="221"/>
      <c r="AW4293" s="221"/>
      <c r="AX4293" s="221"/>
      <c r="AY4293" s="221"/>
      <c r="AZ4293" s="221"/>
    </row>
    <row r="4294" spans="1:52" x14ac:dyDescent="0.15">
      <c r="A4294" s="278"/>
      <c r="B4294" s="274"/>
      <c r="C4294" s="340"/>
      <c r="D4294" s="340"/>
      <c r="E4294" s="341"/>
      <c r="F4294" s="341"/>
      <c r="G4294" s="341"/>
      <c r="H4294" s="341"/>
      <c r="I4294" s="341"/>
      <c r="J4294" s="341"/>
      <c r="AH4294" s="221"/>
      <c r="AI4294" s="221"/>
      <c r="AJ4294" s="221"/>
      <c r="AK4294" s="221"/>
      <c r="AL4294" s="221"/>
      <c r="AM4294" s="221"/>
      <c r="AN4294" s="221"/>
      <c r="AO4294" s="221"/>
      <c r="AP4294" s="221"/>
      <c r="AQ4294" s="219"/>
      <c r="AR4294" s="219"/>
      <c r="AS4294" s="221"/>
      <c r="AT4294" s="221"/>
      <c r="AU4294" s="221"/>
      <c r="AV4294" s="221"/>
      <c r="AW4294" s="221"/>
      <c r="AX4294" s="221"/>
      <c r="AY4294" s="221"/>
      <c r="AZ4294" s="221"/>
    </row>
    <row r="4295" spans="1:52" x14ac:dyDescent="0.15">
      <c r="A4295" s="278"/>
      <c r="B4295" s="274"/>
      <c r="C4295" s="340"/>
      <c r="D4295" s="340"/>
      <c r="E4295" s="341"/>
      <c r="F4295" s="341"/>
      <c r="G4295" s="341"/>
      <c r="H4295" s="341"/>
      <c r="I4295" s="341"/>
      <c r="J4295" s="341"/>
      <c r="AH4295" s="221"/>
      <c r="AI4295" s="221"/>
      <c r="AJ4295" s="221"/>
      <c r="AK4295" s="221"/>
      <c r="AL4295" s="221"/>
      <c r="AM4295" s="221"/>
      <c r="AN4295" s="221"/>
      <c r="AO4295" s="221"/>
      <c r="AP4295" s="221"/>
      <c r="AQ4295" s="219"/>
      <c r="AR4295" s="219"/>
      <c r="AS4295" s="221"/>
      <c r="AT4295" s="221"/>
      <c r="AU4295" s="221"/>
      <c r="AV4295" s="221"/>
      <c r="AW4295" s="221"/>
      <c r="AX4295" s="221"/>
      <c r="AY4295" s="221"/>
      <c r="AZ4295" s="221"/>
    </row>
    <row r="4296" spans="1:52" x14ac:dyDescent="0.15">
      <c r="A4296" s="278"/>
      <c r="B4296" s="274"/>
      <c r="C4296" s="340"/>
      <c r="D4296" s="340"/>
      <c r="E4296" s="341"/>
      <c r="F4296" s="341"/>
      <c r="G4296" s="341"/>
      <c r="H4296" s="341"/>
      <c r="I4296" s="341"/>
      <c r="J4296" s="341"/>
      <c r="AH4296" s="221"/>
      <c r="AI4296" s="221"/>
      <c r="AJ4296" s="221"/>
      <c r="AK4296" s="221"/>
      <c r="AL4296" s="221"/>
      <c r="AM4296" s="221"/>
      <c r="AN4296" s="221"/>
      <c r="AO4296" s="221"/>
      <c r="AP4296" s="221"/>
      <c r="AQ4296" s="219"/>
      <c r="AR4296" s="219"/>
      <c r="AS4296" s="221"/>
      <c r="AT4296" s="221"/>
      <c r="AU4296" s="221"/>
      <c r="AV4296" s="221"/>
      <c r="AW4296" s="221"/>
      <c r="AX4296" s="221"/>
      <c r="AY4296" s="221"/>
      <c r="AZ4296" s="221"/>
    </row>
    <row r="4297" spans="1:52" x14ac:dyDescent="0.15">
      <c r="A4297" s="278"/>
      <c r="B4297" s="274"/>
      <c r="C4297" s="340"/>
      <c r="D4297" s="340"/>
      <c r="E4297" s="341"/>
      <c r="F4297" s="341"/>
      <c r="G4297" s="341"/>
      <c r="H4297" s="341"/>
      <c r="I4297" s="341"/>
      <c r="J4297" s="341"/>
      <c r="AH4297" s="221"/>
      <c r="AI4297" s="221"/>
      <c r="AJ4297" s="221"/>
      <c r="AK4297" s="221"/>
      <c r="AL4297" s="221"/>
      <c r="AM4297" s="221"/>
      <c r="AN4297" s="221"/>
      <c r="AO4297" s="221"/>
      <c r="AP4297" s="221"/>
      <c r="AQ4297" s="219"/>
      <c r="AR4297" s="219"/>
      <c r="AS4297" s="221"/>
      <c r="AT4297" s="221"/>
      <c r="AU4297" s="221"/>
      <c r="AV4297" s="221"/>
      <c r="AW4297" s="221"/>
      <c r="AX4297" s="221"/>
      <c r="AY4297" s="221"/>
      <c r="AZ4297" s="221"/>
    </row>
    <row r="4298" spans="1:52" x14ac:dyDescent="0.15">
      <c r="A4298" s="278"/>
      <c r="B4298" s="274"/>
      <c r="C4298" s="340"/>
      <c r="D4298" s="340"/>
      <c r="E4298" s="341"/>
      <c r="F4298" s="341"/>
      <c r="G4298" s="341"/>
      <c r="H4298" s="341"/>
      <c r="I4298" s="341"/>
      <c r="J4298" s="341"/>
      <c r="AH4298" s="221"/>
      <c r="AI4298" s="221"/>
      <c r="AJ4298" s="221"/>
      <c r="AK4298" s="221"/>
      <c r="AL4298" s="221"/>
      <c r="AM4298" s="221"/>
      <c r="AN4298" s="221"/>
      <c r="AO4298" s="221"/>
      <c r="AP4298" s="221"/>
      <c r="AQ4298" s="219"/>
      <c r="AR4298" s="219"/>
      <c r="AS4298" s="221"/>
      <c r="AT4298" s="221"/>
      <c r="AU4298" s="221"/>
      <c r="AV4298" s="221"/>
      <c r="AW4298" s="221"/>
      <c r="AX4298" s="221"/>
      <c r="AY4298" s="221"/>
      <c r="AZ4298" s="221"/>
    </row>
    <row r="4299" spans="1:52" x14ac:dyDescent="0.15">
      <c r="A4299" s="278"/>
      <c r="B4299" s="274"/>
      <c r="C4299" s="340"/>
      <c r="D4299" s="340"/>
      <c r="E4299" s="341"/>
      <c r="F4299" s="341"/>
      <c r="G4299" s="341"/>
      <c r="H4299" s="341"/>
      <c r="I4299" s="341"/>
      <c r="J4299" s="341"/>
      <c r="AH4299" s="221"/>
      <c r="AI4299" s="221"/>
      <c r="AJ4299" s="221"/>
      <c r="AK4299" s="221"/>
      <c r="AL4299" s="221"/>
      <c r="AM4299" s="221"/>
      <c r="AN4299" s="221"/>
      <c r="AO4299" s="221"/>
      <c r="AP4299" s="221"/>
      <c r="AQ4299" s="219"/>
      <c r="AR4299" s="219"/>
      <c r="AS4299" s="221"/>
      <c r="AT4299" s="221"/>
      <c r="AU4299" s="221"/>
      <c r="AV4299" s="221"/>
      <c r="AW4299" s="221"/>
      <c r="AX4299" s="221"/>
      <c r="AY4299" s="221"/>
      <c r="AZ4299" s="221"/>
    </row>
    <row r="4300" spans="1:52" x14ac:dyDescent="0.15">
      <c r="A4300" s="278"/>
      <c r="B4300" s="274"/>
      <c r="C4300" s="340"/>
      <c r="D4300" s="340"/>
      <c r="E4300" s="341"/>
      <c r="F4300" s="341"/>
      <c r="G4300" s="341"/>
      <c r="H4300" s="341"/>
      <c r="I4300" s="341"/>
      <c r="J4300" s="341"/>
      <c r="AH4300" s="221"/>
      <c r="AI4300" s="221"/>
      <c r="AJ4300" s="221"/>
      <c r="AK4300" s="221"/>
      <c r="AL4300" s="221"/>
      <c r="AM4300" s="221"/>
      <c r="AN4300" s="221"/>
      <c r="AO4300" s="221"/>
      <c r="AP4300" s="221"/>
      <c r="AQ4300" s="219"/>
      <c r="AR4300" s="219"/>
      <c r="AS4300" s="221"/>
      <c r="AT4300" s="221"/>
      <c r="AU4300" s="221"/>
      <c r="AV4300" s="221"/>
      <c r="AW4300" s="221"/>
      <c r="AX4300" s="221"/>
      <c r="AY4300" s="221"/>
      <c r="AZ4300" s="221"/>
    </row>
    <row r="4301" spans="1:52" x14ac:dyDescent="0.15">
      <c r="A4301" s="278"/>
      <c r="B4301" s="274"/>
      <c r="C4301" s="340"/>
      <c r="D4301" s="340"/>
      <c r="E4301" s="341"/>
      <c r="F4301" s="341"/>
      <c r="G4301" s="341"/>
      <c r="H4301" s="341"/>
      <c r="I4301" s="341"/>
      <c r="J4301" s="341"/>
      <c r="AH4301" s="221"/>
      <c r="AI4301" s="221"/>
      <c r="AJ4301" s="221"/>
      <c r="AK4301" s="221"/>
      <c r="AL4301" s="221"/>
      <c r="AM4301" s="221"/>
      <c r="AN4301" s="221"/>
      <c r="AO4301" s="221"/>
      <c r="AP4301" s="221"/>
      <c r="AQ4301" s="219"/>
      <c r="AR4301" s="219"/>
      <c r="AS4301" s="221"/>
      <c r="AT4301" s="221"/>
      <c r="AU4301" s="221"/>
      <c r="AV4301" s="221"/>
      <c r="AW4301" s="221"/>
      <c r="AX4301" s="221"/>
      <c r="AY4301" s="221"/>
      <c r="AZ4301" s="221"/>
    </row>
    <row r="4302" spans="1:52" x14ac:dyDescent="0.15">
      <c r="A4302" s="278"/>
      <c r="B4302" s="274"/>
      <c r="C4302" s="340"/>
      <c r="D4302" s="340"/>
      <c r="E4302" s="341"/>
      <c r="F4302" s="341"/>
      <c r="G4302" s="341"/>
      <c r="H4302" s="341"/>
      <c r="I4302" s="341"/>
      <c r="J4302" s="341"/>
      <c r="AH4302" s="221"/>
      <c r="AI4302" s="221"/>
      <c r="AJ4302" s="221"/>
      <c r="AK4302" s="221"/>
      <c r="AL4302" s="221"/>
      <c r="AM4302" s="221"/>
      <c r="AN4302" s="221"/>
      <c r="AO4302" s="221"/>
      <c r="AP4302" s="221"/>
      <c r="AQ4302" s="219"/>
      <c r="AR4302" s="219"/>
      <c r="AS4302" s="221"/>
      <c r="AT4302" s="221"/>
      <c r="AU4302" s="221"/>
      <c r="AV4302" s="221"/>
      <c r="AW4302" s="221"/>
      <c r="AX4302" s="221"/>
      <c r="AY4302" s="221"/>
      <c r="AZ4302" s="221"/>
    </row>
    <row r="4303" spans="1:52" x14ac:dyDescent="0.15">
      <c r="A4303" s="278"/>
      <c r="B4303" s="274"/>
      <c r="C4303" s="340"/>
      <c r="D4303" s="340"/>
      <c r="E4303" s="341"/>
      <c r="F4303" s="341"/>
      <c r="G4303" s="341"/>
      <c r="H4303" s="341"/>
      <c r="I4303" s="341"/>
      <c r="J4303" s="341"/>
      <c r="AH4303" s="221"/>
      <c r="AI4303" s="221"/>
      <c r="AJ4303" s="221"/>
      <c r="AK4303" s="221"/>
      <c r="AL4303" s="221"/>
      <c r="AM4303" s="221"/>
      <c r="AN4303" s="221"/>
      <c r="AO4303" s="221"/>
      <c r="AP4303" s="221"/>
      <c r="AQ4303" s="219"/>
      <c r="AR4303" s="219"/>
      <c r="AS4303" s="221"/>
      <c r="AT4303" s="221"/>
      <c r="AU4303" s="221"/>
      <c r="AV4303" s="221"/>
      <c r="AW4303" s="221"/>
      <c r="AX4303" s="221"/>
      <c r="AY4303" s="221"/>
      <c r="AZ4303" s="221"/>
    </row>
    <row r="4304" spans="1:52" x14ac:dyDescent="0.15">
      <c r="A4304" s="278"/>
      <c r="B4304" s="274"/>
      <c r="C4304" s="340"/>
      <c r="D4304" s="340"/>
      <c r="E4304" s="341"/>
      <c r="F4304" s="341"/>
      <c r="G4304" s="341"/>
      <c r="H4304" s="341"/>
      <c r="I4304" s="341"/>
      <c r="J4304" s="341"/>
      <c r="AH4304" s="221"/>
      <c r="AI4304" s="221"/>
      <c r="AJ4304" s="221"/>
      <c r="AK4304" s="221"/>
      <c r="AL4304" s="221"/>
      <c r="AM4304" s="221"/>
      <c r="AN4304" s="221"/>
      <c r="AO4304" s="221"/>
      <c r="AP4304" s="221"/>
      <c r="AQ4304" s="219"/>
      <c r="AR4304" s="219"/>
      <c r="AS4304" s="221"/>
      <c r="AT4304" s="221"/>
      <c r="AU4304" s="221"/>
      <c r="AV4304" s="221"/>
      <c r="AW4304" s="221"/>
      <c r="AX4304" s="221"/>
      <c r="AY4304" s="221"/>
      <c r="AZ4304" s="221"/>
    </row>
    <row r="4305" spans="1:52" x14ac:dyDescent="0.15">
      <c r="A4305" s="278"/>
      <c r="B4305" s="274"/>
      <c r="C4305" s="340"/>
      <c r="D4305" s="340"/>
      <c r="E4305" s="341"/>
      <c r="F4305" s="341"/>
      <c r="G4305" s="341"/>
      <c r="H4305" s="341"/>
      <c r="I4305" s="341"/>
      <c r="J4305" s="341"/>
      <c r="AH4305" s="221"/>
      <c r="AI4305" s="221"/>
      <c r="AJ4305" s="221"/>
      <c r="AK4305" s="221"/>
      <c r="AL4305" s="221"/>
      <c r="AM4305" s="221"/>
      <c r="AN4305" s="221"/>
      <c r="AO4305" s="221"/>
      <c r="AP4305" s="221"/>
      <c r="AQ4305" s="219"/>
      <c r="AR4305" s="219"/>
      <c r="AS4305" s="221"/>
      <c r="AT4305" s="221"/>
      <c r="AU4305" s="221"/>
      <c r="AV4305" s="221"/>
      <c r="AW4305" s="221"/>
      <c r="AX4305" s="221"/>
      <c r="AY4305" s="221"/>
      <c r="AZ4305" s="221"/>
    </row>
    <row r="4306" spans="1:52" x14ac:dyDescent="0.15">
      <c r="A4306" s="278"/>
      <c r="B4306" s="274"/>
      <c r="C4306" s="340"/>
      <c r="D4306" s="340"/>
      <c r="E4306" s="341"/>
      <c r="F4306" s="341"/>
      <c r="G4306" s="341"/>
      <c r="H4306" s="341"/>
      <c r="I4306" s="341"/>
      <c r="J4306" s="341"/>
      <c r="AH4306" s="221"/>
      <c r="AI4306" s="221"/>
      <c r="AJ4306" s="221"/>
      <c r="AK4306" s="221"/>
      <c r="AL4306" s="221"/>
      <c r="AM4306" s="221"/>
      <c r="AN4306" s="221"/>
      <c r="AO4306" s="221"/>
      <c r="AP4306" s="221"/>
      <c r="AQ4306" s="219"/>
      <c r="AR4306" s="219"/>
      <c r="AS4306" s="221"/>
      <c r="AT4306" s="221"/>
      <c r="AU4306" s="221"/>
      <c r="AV4306" s="221"/>
      <c r="AW4306" s="221"/>
      <c r="AX4306" s="221"/>
      <c r="AY4306" s="221"/>
      <c r="AZ4306" s="221"/>
    </row>
    <row r="4307" spans="1:52" x14ac:dyDescent="0.15">
      <c r="A4307" s="278"/>
      <c r="B4307" s="274"/>
      <c r="C4307" s="340"/>
      <c r="D4307" s="340"/>
      <c r="E4307" s="341"/>
      <c r="F4307" s="341"/>
      <c r="G4307" s="341"/>
      <c r="H4307" s="341"/>
      <c r="I4307" s="341"/>
      <c r="J4307" s="341"/>
      <c r="AH4307" s="221"/>
      <c r="AI4307" s="221"/>
      <c r="AJ4307" s="221"/>
      <c r="AK4307" s="221"/>
      <c r="AL4307" s="221"/>
      <c r="AM4307" s="221"/>
      <c r="AN4307" s="221"/>
      <c r="AO4307" s="221"/>
      <c r="AP4307" s="221"/>
      <c r="AQ4307" s="219"/>
      <c r="AR4307" s="219"/>
      <c r="AS4307" s="221"/>
      <c r="AT4307" s="221"/>
      <c r="AU4307" s="221"/>
      <c r="AV4307" s="221"/>
      <c r="AW4307" s="221"/>
      <c r="AX4307" s="221"/>
      <c r="AY4307" s="221"/>
      <c r="AZ4307" s="221"/>
    </row>
    <row r="4308" spans="1:52" x14ac:dyDescent="0.15">
      <c r="A4308" s="278"/>
      <c r="B4308" s="274"/>
      <c r="C4308" s="340"/>
      <c r="D4308" s="340"/>
      <c r="E4308" s="341"/>
      <c r="F4308" s="341"/>
      <c r="G4308" s="341"/>
      <c r="H4308" s="341"/>
      <c r="I4308" s="341"/>
      <c r="J4308" s="341"/>
      <c r="AH4308" s="221"/>
      <c r="AI4308" s="221"/>
      <c r="AJ4308" s="221"/>
      <c r="AK4308" s="221"/>
      <c r="AL4308" s="221"/>
      <c r="AM4308" s="221"/>
      <c r="AN4308" s="221"/>
      <c r="AO4308" s="221"/>
      <c r="AP4308" s="221"/>
      <c r="AQ4308" s="219"/>
      <c r="AR4308" s="219"/>
      <c r="AS4308" s="221"/>
      <c r="AT4308" s="221"/>
      <c r="AU4308" s="221"/>
      <c r="AV4308" s="221"/>
      <c r="AW4308" s="221"/>
      <c r="AX4308" s="221"/>
      <c r="AY4308" s="221"/>
      <c r="AZ4308" s="221"/>
    </row>
    <row r="4309" spans="1:52" x14ac:dyDescent="0.15">
      <c r="A4309" s="278"/>
      <c r="B4309" s="274"/>
      <c r="C4309" s="340"/>
      <c r="D4309" s="340"/>
      <c r="E4309" s="341"/>
      <c r="F4309" s="341"/>
      <c r="G4309" s="341"/>
      <c r="H4309" s="341"/>
      <c r="I4309" s="341"/>
      <c r="J4309" s="341"/>
      <c r="AH4309" s="221"/>
      <c r="AI4309" s="221"/>
      <c r="AJ4309" s="221"/>
      <c r="AK4309" s="221"/>
      <c r="AL4309" s="221"/>
      <c r="AM4309" s="221"/>
      <c r="AN4309" s="221"/>
      <c r="AO4309" s="221"/>
      <c r="AP4309" s="221"/>
      <c r="AQ4309" s="219"/>
      <c r="AR4309" s="219"/>
      <c r="AS4309" s="221"/>
      <c r="AT4309" s="221"/>
      <c r="AU4309" s="221"/>
      <c r="AV4309" s="221"/>
      <c r="AW4309" s="221"/>
      <c r="AX4309" s="221"/>
      <c r="AY4309" s="221"/>
      <c r="AZ4309" s="221"/>
    </row>
    <row r="4310" spans="1:52" x14ac:dyDescent="0.15">
      <c r="A4310" s="278"/>
      <c r="B4310" s="274"/>
      <c r="C4310" s="340"/>
      <c r="D4310" s="340"/>
      <c r="E4310" s="341"/>
      <c r="F4310" s="341"/>
      <c r="G4310" s="341"/>
      <c r="H4310" s="341"/>
      <c r="I4310" s="341"/>
      <c r="J4310" s="341"/>
      <c r="AH4310" s="221"/>
      <c r="AI4310" s="221"/>
      <c r="AJ4310" s="221"/>
      <c r="AK4310" s="221"/>
      <c r="AL4310" s="221"/>
      <c r="AM4310" s="221"/>
      <c r="AN4310" s="221"/>
      <c r="AO4310" s="221"/>
      <c r="AP4310" s="221"/>
      <c r="AQ4310" s="219"/>
      <c r="AR4310" s="219"/>
      <c r="AS4310" s="221"/>
      <c r="AT4310" s="221"/>
      <c r="AU4310" s="221"/>
      <c r="AV4310" s="221"/>
      <c r="AW4310" s="221"/>
      <c r="AX4310" s="221"/>
      <c r="AY4310" s="221"/>
      <c r="AZ4310" s="221"/>
    </row>
    <row r="4311" spans="1:52" x14ac:dyDescent="0.15">
      <c r="A4311" s="278"/>
      <c r="B4311" s="274"/>
      <c r="C4311" s="340"/>
      <c r="D4311" s="340"/>
      <c r="E4311" s="341"/>
      <c r="F4311" s="341"/>
      <c r="G4311" s="341"/>
      <c r="H4311" s="341"/>
      <c r="I4311" s="341"/>
      <c r="J4311" s="341"/>
      <c r="AH4311" s="221"/>
      <c r="AI4311" s="221"/>
      <c r="AJ4311" s="221"/>
      <c r="AK4311" s="221"/>
      <c r="AL4311" s="221"/>
      <c r="AM4311" s="221"/>
      <c r="AN4311" s="221"/>
      <c r="AO4311" s="221"/>
      <c r="AP4311" s="221"/>
      <c r="AQ4311" s="219"/>
      <c r="AR4311" s="219"/>
      <c r="AS4311" s="221"/>
      <c r="AT4311" s="221"/>
      <c r="AU4311" s="221"/>
      <c r="AV4311" s="221"/>
      <c r="AW4311" s="221"/>
      <c r="AX4311" s="221"/>
      <c r="AY4311" s="221"/>
      <c r="AZ4311" s="221"/>
    </row>
    <row r="4312" spans="1:52" x14ac:dyDescent="0.15">
      <c r="A4312" s="278"/>
      <c r="B4312" s="274"/>
      <c r="C4312" s="340"/>
      <c r="D4312" s="340"/>
      <c r="E4312" s="341"/>
      <c r="F4312" s="341"/>
      <c r="G4312" s="341"/>
      <c r="H4312" s="341"/>
      <c r="I4312" s="341"/>
      <c r="J4312" s="341"/>
      <c r="AH4312" s="221"/>
      <c r="AI4312" s="221"/>
      <c r="AJ4312" s="221"/>
      <c r="AK4312" s="221"/>
      <c r="AL4312" s="221"/>
      <c r="AM4312" s="221"/>
      <c r="AN4312" s="221"/>
      <c r="AO4312" s="221"/>
      <c r="AP4312" s="221"/>
      <c r="AQ4312" s="219"/>
      <c r="AR4312" s="219"/>
      <c r="AS4312" s="221"/>
      <c r="AT4312" s="221"/>
      <c r="AU4312" s="221"/>
      <c r="AV4312" s="221"/>
      <c r="AW4312" s="221"/>
      <c r="AX4312" s="221"/>
      <c r="AY4312" s="221"/>
      <c r="AZ4312" s="221"/>
    </row>
    <row r="4313" spans="1:52" x14ac:dyDescent="0.15">
      <c r="A4313" s="278"/>
      <c r="B4313" s="274"/>
      <c r="C4313" s="340"/>
      <c r="D4313" s="340"/>
      <c r="E4313" s="341"/>
      <c r="F4313" s="341"/>
      <c r="G4313" s="341"/>
      <c r="H4313" s="341"/>
      <c r="I4313" s="341"/>
      <c r="J4313" s="341"/>
      <c r="AH4313" s="221"/>
      <c r="AI4313" s="221"/>
      <c r="AJ4313" s="221"/>
      <c r="AK4313" s="221"/>
      <c r="AL4313" s="221"/>
      <c r="AM4313" s="221"/>
      <c r="AN4313" s="221"/>
      <c r="AO4313" s="221"/>
      <c r="AP4313" s="221"/>
      <c r="AQ4313" s="219"/>
      <c r="AR4313" s="219"/>
      <c r="AS4313" s="221"/>
      <c r="AT4313" s="221"/>
      <c r="AU4313" s="221"/>
      <c r="AV4313" s="221"/>
      <c r="AW4313" s="221"/>
      <c r="AX4313" s="221"/>
      <c r="AY4313" s="221"/>
      <c r="AZ4313" s="221"/>
    </row>
    <row r="4314" spans="1:52" x14ac:dyDescent="0.15">
      <c r="A4314" s="278"/>
      <c r="B4314" s="274"/>
      <c r="C4314" s="340"/>
      <c r="D4314" s="340"/>
      <c r="E4314" s="341"/>
      <c r="F4314" s="341"/>
      <c r="G4314" s="341"/>
      <c r="H4314" s="341"/>
      <c r="I4314" s="341"/>
      <c r="J4314" s="341"/>
      <c r="AH4314" s="221"/>
      <c r="AI4314" s="221"/>
      <c r="AJ4314" s="221"/>
      <c r="AK4314" s="221"/>
      <c r="AL4314" s="221"/>
      <c r="AM4314" s="221"/>
      <c r="AN4314" s="221"/>
      <c r="AO4314" s="221"/>
      <c r="AP4314" s="221"/>
      <c r="AQ4314" s="219"/>
      <c r="AR4314" s="219"/>
      <c r="AS4314" s="221"/>
      <c r="AT4314" s="221"/>
      <c r="AU4314" s="221"/>
      <c r="AV4314" s="221"/>
      <c r="AW4314" s="221"/>
      <c r="AX4314" s="221"/>
      <c r="AY4314" s="221"/>
      <c r="AZ4314" s="221"/>
    </row>
    <row r="4315" spans="1:52" x14ac:dyDescent="0.15">
      <c r="A4315" s="278"/>
      <c r="B4315" s="274"/>
      <c r="C4315" s="340"/>
      <c r="D4315" s="340"/>
      <c r="E4315" s="341"/>
      <c r="F4315" s="341"/>
      <c r="G4315" s="341"/>
      <c r="H4315" s="341"/>
      <c r="I4315" s="341"/>
      <c r="J4315" s="341"/>
      <c r="AH4315" s="221"/>
      <c r="AI4315" s="221"/>
      <c r="AJ4315" s="221"/>
      <c r="AK4315" s="221"/>
      <c r="AL4315" s="221"/>
      <c r="AM4315" s="221"/>
      <c r="AN4315" s="221"/>
      <c r="AO4315" s="221"/>
      <c r="AP4315" s="221"/>
      <c r="AQ4315" s="219"/>
      <c r="AR4315" s="219"/>
      <c r="AS4315" s="221"/>
      <c r="AT4315" s="221"/>
      <c r="AU4315" s="221"/>
      <c r="AV4315" s="221"/>
      <c r="AW4315" s="221"/>
      <c r="AX4315" s="221"/>
      <c r="AY4315" s="221"/>
      <c r="AZ4315" s="221"/>
    </row>
    <row r="4316" spans="1:52" x14ac:dyDescent="0.15">
      <c r="A4316" s="278"/>
      <c r="B4316" s="274"/>
      <c r="C4316" s="340"/>
      <c r="D4316" s="340"/>
      <c r="E4316" s="341"/>
      <c r="F4316" s="341"/>
      <c r="G4316" s="341"/>
      <c r="H4316" s="341"/>
      <c r="I4316" s="341"/>
      <c r="J4316" s="341"/>
      <c r="AH4316" s="221"/>
      <c r="AI4316" s="221"/>
      <c r="AJ4316" s="221"/>
      <c r="AK4316" s="221"/>
      <c r="AL4316" s="221"/>
      <c r="AM4316" s="221"/>
      <c r="AN4316" s="221"/>
      <c r="AO4316" s="221"/>
      <c r="AP4316" s="221"/>
      <c r="AQ4316" s="219"/>
      <c r="AR4316" s="219"/>
      <c r="AS4316" s="221"/>
      <c r="AT4316" s="221"/>
      <c r="AU4316" s="221"/>
      <c r="AV4316" s="221"/>
      <c r="AW4316" s="221"/>
      <c r="AX4316" s="221"/>
      <c r="AY4316" s="221"/>
      <c r="AZ4316" s="221"/>
    </row>
    <row r="4317" spans="1:52" x14ac:dyDescent="0.15">
      <c r="A4317" s="278"/>
      <c r="B4317" s="274"/>
      <c r="C4317" s="340"/>
      <c r="D4317" s="340"/>
      <c r="E4317" s="341"/>
      <c r="F4317" s="341"/>
      <c r="G4317" s="341"/>
      <c r="H4317" s="341"/>
      <c r="I4317" s="341"/>
      <c r="J4317" s="341"/>
      <c r="AH4317" s="221"/>
      <c r="AI4317" s="221"/>
      <c r="AJ4317" s="221"/>
      <c r="AK4317" s="221"/>
      <c r="AL4317" s="221"/>
      <c r="AM4317" s="221"/>
      <c r="AN4317" s="221"/>
      <c r="AO4317" s="221"/>
      <c r="AP4317" s="221"/>
      <c r="AQ4317" s="219"/>
      <c r="AR4317" s="219"/>
      <c r="AS4317" s="221"/>
      <c r="AT4317" s="221"/>
      <c r="AU4317" s="221"/>
      <c r="AV4317" s="221"/>
      <c r="AW4317" s="221"/>
      <c r="AX4317" s="221"/>
      <c r="AY4317" s="221"/>
      <c r="AZ4317" s="221"/>
    </row>
    <row r="4318" spans="1:52" x14ac:dyDescent="0.15">
      <c r="A4318" s="278"/>
      <c r="B4318" s="274"/>
      <c r="C4318" s="340"/>
      <c r="D4318" s="340"/>
      <c r="E4318" s="341"/>
      <c r="F4318" s="341"/>
      <c r="G4318" s="341"/>
      <c r="H4318" s="341"/>
      <c r="I4318" s="341"/>
      <c r="J4318" s="341"/>
      <c r="AH4318" s="221"/>
      <c r="AI4318" s="221"/>
      <c r="AJ4318" s="221"/>
      <c r="AK4318" s="221"/>
      <c r="AL4318" s="221"/>
      <c r="AM4318" s="221"/>
      <c r="AN4318" s="221"/>
      <c r="AO4318" s="221"/>
      <c r="AP4318" s="221"/>
      <c r="AQ4318" s="219"/>
      <c r="AR4318" s="219"/>
      <c r="AS4318" s="221"/>
      <c r="AT4318" s="221"/>
      <c r="AU4318" s="221"/>
      <c r="AV4318" s="221"/>
      <c r="AW4318" s="221"/>
      <c r="AX4318" s="221"/>
      <c r="AY4318" s="221"/>
      <c r="AZ4318" s="221"/>
    </row>
    <row r="4319" spans="1:52" x14ac:dyDescent="0.15">
      <c r="A4319" s="278"/>
      <c r="B4319" s="274"/>
      <c r="C4319" s="340"/>
      <c r="D4319" s="340"/>
      <c r="E4319" s="341"/>
      <c r="F4319" s="341"/>
      <c r="G4319" s="341"/>
      <c r="H4319" s="341"/>
      <c r="I4319" s="341"/>
      <c r="J4319" s="341"/>
      <c r="AH4319" s="221"/>
      <c r="AI4319" s="221"/>
      <c r="AJ4319" s="221"/>
      <c r="AK4319" s="221"/>
      <c r="AL4319" s="221"/>
      <c r="AM4319" s="221"/>
      <c r="AN4319" s="221"/>
      <c r="AO4319" s="221"/>
      <c r="AP4319" s="221"/>
      <c r="AQ4319" s="219"/>
      <c r="AR4319" s="219"/>
      <c r="AS4319" s="221"/>
      <c r="AT4319" s="221"/>
      <c r="AU4319" s="221"/>
      <c r="AV4319" s="221"/>
      <c r="AW4319" s="221"/>
      <c r="AX4319" s="221"/>
      <c r="AY4319" s="221"/>
      <c r="AZ4319" s="221"/>
    </row>
    <row r="4320" spans="1:52" x14ac:dyDescent="0.15">
      <c r="A4320" s="278"/>
      <c r="B4320" s="274"/>
      <c r="C4320" s="340"/>
      <c r="D4320" s="340"/>
      <c r="E4320" s="341"/>
      <c r="F4320" s="341"/>
      <c r="G4320" s="341"/>
      <c r="H4320" s="341"/>
      <c r="I4320" s="341"/>
      <c r="J4320" s="341"/>
      <c r="AH4320" s="221"/>
      <c r="AI4320" s="221"/>
      <c r="AJ4320" s="221"/>
      <c r="AK4320" s="221"/>
      <c r="AL4320" s="221"/>
      <c r="AM4320" s="221"/>
      <c r="AN4320" s="221"/>
      <c r="AO4320" s="221"/>
      <c r="AP4320" s="221"/>
      <c r="AQ4320" s="219"/>
      <c r="AR4320" s="219"/>
      <c r="AS4320" s="221"/>
      <c r="AT4320" s="221"/>
      <c r="AU4320" s="221"/>
      <c r="AV4320" s="221"/>
      <c r="AW4320" s="221"/>
      <c r="AX4320" s="221"/>
      <c r="AY4320" s="221"/>
      <c r="AZ4320" s="221"/>
    </row>
    <row r="4321" spans="1:52" x14ac:dyDescent="0.15">
      <c r="A4321" s="278"/>
      <c r="B4321" s="274"/>
      <c r="C4321" s="340"/>
      <c r="D4321" s="340"/>
      <c r="E4321" s="341"/>
      <c r="F4321" s="341"/>
      <c r="G4321" s="341"/>
      <c r="H4321" s="341"/>
      <c r="I4321" s="341"/>
      <c r="J4321" s="341"/>
      <c r="AH4321" s="221"/>
      <c r="AI4321" s="221"/>
      <c r="AJ4321" s="221"/>
      <c r="AK4321" s="221"/>
      <c r="AL4321" s="221"/>
      <c r="AM4321" s="221"/>
      <c r="AN4321" s="221"/>
      <c r="AO4321" s="221"/>
      <c r="AP4321" s="221"/>
      <c r="AQ4321" s="219"/>
      <c r="AR4321" s="219"/>
      <c r="AS4321" s="221"/>
      <c r="AT4321" s="221"/>
      <c r="AU4321" s="221"/>
      <c r="AV4321" s="221"/>
      <c r="AW4321" s="221"/>
      <c r="AX4321" s="221"/>
      <c r="AY4321" s="221"/>
      <c r="AZ4321" s="221"/>
    </row>
    <row r="4322" spans="1:52" x14ac:dyDescent="0.15">
      <c r="A4322" s="278"/>
      <c r="B4322" s="274"/>
      <c r="C4322" s="340"/>
      <c r="D4322" s="340"/>
      <c r="E4322" s="341"/>
      <c r="F4322" s="341"/>
      <c r="G4322" s="341"/>
      <c r="H4322" s="341"/>
      <c r="I4322" s="341"/>
      <c r="J4322" s="341"/>
      <c r="AH4322" s="221"/>
      <c r="AI4322" s="221"/>
      <c r="AJ4322" s="221"/>
      <c r="AK4322" s="221"/>
      <c r="AL4322" s="221"/>
      <c r="AM4322" s="221"/>
      <c r="AN4322" s="221"/>
      <c r="AO4322" s="221"/>
      <c r="AP4322" s="221"/>
      <c r="AQ4322" s="219"/>
      <c r="AR4322" s="219"/>
      <c r="AS4322" s="221"/>
      <c r="AT4322" s="221"/>
      <c r="AU4322" s="221"/>
      <c r="AV4322" s="221"/>
      <c r="AW4322" s="221"/>
      <c r="AX4322" s="221"/>
      <c r="AY4322" s="221"/>
      <c r="AZ4322" s="221"/>
    </row>
    <row r="4323" spans="1:52" x14ac:dyDescent="0.15">
      <c r="A4323" s="278"/>
      <c r="B4323" s="274"/>
      <c r="C4323" s="340"/>
      <c r="D4323" s="340"/>
      <c r="E4323" s="341"/>
      <c r="F4323" s="341"/>
      <c r="G4323" s="341"/>
      <c r="H4323" s="341"/>
      <c r="I4323" s="341"/>
      <c r="J4323" s="341"/>
      <c r="AH4323" s="221"/>
      <c r="AI4323" s="221"/>
      <c r="AJ4323" s="221"/>
      <c r="AK4323" s="221"/>
      <c r="AL4323" s="221"/>
      <c r="AM4323" s="221"/>
      <c r="AN4323" s="221"/>
      <c r="AO4323" s="221"/>
      <c r="AP4323" s="221"/>
      <c r="AQ4323" s="219"/>
      <c r="AR4323" s="219"/>
      <c r="AS4323" s="221"/>
      <c r="AT4323" s="221"/>
      <c r="AU4323" s="221"/>
      <c r="AV4323" s="221"/>
      <c r="AW4323" s="221"/>
      <c r="AX4323" s="221"/>
      <c r="AY4323" s="221"/>
      <c r="AZ4323" s="221"/>
    </row>
    <row r="4324" spans="1:52" x14ac:dyDescent="0.15">
      <c r="A4324" s="278"/>
      <c r="B4324" s="274"/>
      <c r="C4324" s="340"/>
      <c r="D4324" s="340"/>
      <c r="E4324" s="341"/>
      <c r="F4324" s="341"/>
      <c r="G4324" s="341"/>
      <c r="H4324" s="341"/>
      <c r="I4324" s="341"/>
      <c r="J4324" s="341"/>
      <c r="AH4324" s="221"/>
      <c r="AI4324" s="221"/>
      <c r="AJ4324" s="221"/>
      <c r="AK4324" s="221"/>
      <c r="AL4324" s="221"/>
      <c r="AM4324" s="221"/>
      <c r="AN4324" s="221"/>
      <c r="AO4324" s="221"/>
      <c r="AP4324" s="221"/>
      <c r="AQ4324" s="219"/>
      <c r="AR4324" s="219"/>
      <c r="AS4324" s="221"/>
      <c r="AT4324" s="221"/>
      <c r="AU4324" s="221"/>
      <c r="AV4324" s="221"/>
      <c r="AW4324" s="221"/>
      <c r="AX4324" s="221"/>
      <c r="AY4324" s="221"/>
      <c r="AZ4324" s="221"/>
    </row>
    <row r="4325" spans="1:52" x14ac:dyDescent="0.15">
      <c r="A4325" s="278"/>
      <c r="B4325" s="274"/>
      <c r="C4325" s="340"/>
      <c r="D4325" s="340"/>
      <c r="E4325" s="341"/>
      <c r="F4325" s="341"/>
      <c r="G4325" s="341"/>
      <c r="H4325" s="341"/>
      <c r="I4325" s="341"/>
      <c r="J4325" s="341"/>
      <c r="AH4325" s="221"/>
      <c r="AI4325" s="221"/>
      <c r="AJ4325" s="221"/>
      <c r="AK4325" s="221"/>
      <c r="AL4325" s="221"/>
      <c r="AM4325" s="221"/>
      <c r="AN4325" s="221"/>
      <c r="AO4325" s="221"/>
      <c r="AP4325" s="221"/>
      <c r="AQ4325" s="219"/>
      <c r="AR4325" s="219"/>
      <c r="AS4325" s="221"/>
      <c r="AT4325" s="221"/>
      <c r="AU4325" s="221"/>
      <c r="AV4325" s="221"/>
      <c r="AW4325" s="221"/>
      <c r="AX4325" s="221"/>
      <c r="AY4325" s="221"/>
      <c r="AZ4325" s="221"/>
    </row>
    <row r="4326" spans="1:52" x14ac:dyDescent="0.15">
      <c r="A4326" s="278"/>
      <c r="B4326" s="274"/>
      <c r="C4326" s="340"/>
      <c r="D4326" s="340"/>
      <c r="E4326" s="341"/>
      <c r="F4326" s="341"/>
      <c r="G4326" s="341"/>
      <c r="H4326" s="341"/>
      <c r="I4326" s="341"/>
      <c r="J4326" s="341"/>
      <c r="AH4326" s="221"/>
      <c r="AI4326" s="221"/>
      <c r="AJ4326" s="221"/>
      <c r="AK4326" s="221"/>
      <c r="AL4326" s="221"/>
      <c r="AM4326" s="221"/>
      <c r="AN4326" s="221"/>
      <c r="AO4326" s="221"/>
      <c r="AP4326" s="221"/>
      <c r="AQ4326" s="219"/>
      <c r="AR4326" s="219"/>
      <c r="AS4326" s="221"/>
      <c r="AT4326" s="221"/>
      <c r="AU4326" s="221"/>
      <c r="AV4326" s="221"/>
      <c r="AW4326" s="221"/>
      <c r="AX4326" s="221"/>
      <c r="AY4326" s="221"/>
      <c r="AZ4326" s="221"/>
    </row>
    <row r="4327" spans="1:52" x14ac:dyDescent="0.15">
      <c r="A4327" s="278"/>
      <c r="B4327" s="274"/>
      <c r="C4327" s="340"/>
      <c r="D4327" s="340"/>
      <c r="E4327" s="341"/>
      <c r="F4327" s="341"/>
      <c r="G4327" s="341"/>
      <c r="H4327" s="341"/>
      <c r="I4327" s="341"/>
      <c r="J4327" s="341"/>
      <c r="AH4327" s="221"/>
      <c r="AI4327" s="221"/>
      <c r="AJ4327" s="221"/>
      <c r="AK4327" s="221"/>
      <c r="AL4327" s="221"/>
      <c r="AM4327" s="221"/>
      <c r="AN4327" s="221"/>
      <c r="AO4327" s="221"/>
      <c r="AP4327" s="221"/>
      <c r="AQ4327" s="219"/>
      <c r="AR4327" s="219"/>
      <c r="AS4327" s="221"/>
      <c r="AT4327" s="221"/>
      <c r="AU4327" s="221"/>
      <c r="AV4327" s="221"/>
      <c r="AW4327" s="221"/>
      <c r="AX4327" s="221"/>
      <c r="AY4327" s="221"/>
      <c r="AZ4327" s="221"/>
    </row>
    <row r="4328" spans="1:52" x14ac:dyDescent="0.15">
      <c r="A4328" s="278"/>
      <c r="B4328" s="274"/>
      <c r="C4328" s="340"/>
      <c r="D4328" s="340"/>
      <c r="E4328" s="341"/>
      <c r="F4328" s="341"/>
      <c r="G4328" s="341"/>
      <c r="H4328" s="341"/>
      <c r="I4328" s="341"/>
      <c r="J4328" s="341"/>
      <c r="AH4328" s="221"/>
      <c r="AI4328" s="221"/>
      <c r="AJ4328" s="221"/>
      <c r="AK4328" s="221"/>
      <c r="AL4328" s="221"/>
      <c r="AM4328" s="221"/>
      <c r="AN4328" s="221"/>
      <c r="AO4328" s="221"/>
      <c r="AP4328" s="221"/>
      <c r="AQ4328" s="219"/>
      <c r="AR4328" s="219"/>
      <c r="AS4328" s="221"/>
      <c r="AT4328" s="221"/>
      <c r="AU4328" s="221"/>
      <c r="AV4328" s="221"/>
      <c r="AW4328" s="221"/>
      <c r="AX4328" s="221"/>
      <c r="AY4328" s="221"/>
      <c r="AZ4328" s="221"/>
    </row>
    <row r="4329" spans="1:52" x14ac:dyDescent="0.15">
      <c r="A4329" s="278"/>
      <c r="B4329" s="274"/>
      <c r="C4329" s="340"/>
      <c r="D4329" s="340"/>
      <c r="E4329" s="341"/>
      <c r="F4329" s="341"/>
      <c r="G4329" s="341"/>
      <c r="H4329" s="341"/>
      <c r="I4329" s="341"/>
      <c r="J4329" s="341"/>
      <c r="AH4329" s="221"/>
      <c r="AI4329" s="221"/>
      <c r="AJ4329" s="221"/>
      <c r="AK4329" s="221"/>
      <c r="AL4329" s="221"/>
      <c r="AM4329" s="221"/>
      <c r="AN4329" s="221"/>
      <c r="AO4329" s="221"/>
      <c r="AP4329" s="221"/>
      <c r="AQ4329" s="219"/>
      <c r="AR4329" s="219"/>
      <c r="AS4329" s="221"/>
      <c r="AT4329" s="221"/>
      <c r="AU4329" s="221"/>
      <c r="AV4329" s="221"/>
      <c r="AW4329" s="221"/>
      <c r="AX4329" s="221"/>
      <c r="AY4329" s="221"/>
      <c r="AZ4329" s="221"/>
    </row>
    <row r="4330" spans="1:52" x14ac:dyDescent="0.15">
      <c r="A4330" s="278"/>
      <c r="B4330" s="274"/>
      <c r="C4330" s="340"/>
      <c r="D4330" s="340"/>
      <c r="E4330" s="341"/>
      <c r="F4330" s="341"/>
      <c r="G4330" s="341"/>
      <c r="H4330" s="341"/>
      <c r="I4330" s="341"/>
      <c r="J4330" s="341"/>
      <c r="AH4330" s="221"/>
      <c r="AI4330" s="221"/>
      <c r="AJ4330" s="221"/>
      <c r="AK4330" s="221"/>
      <c r="AL4330" s="221"/>
      <c r="AM4330" s="221"/>
      <c r="AN4330" s="221"/>
      <c r="AO4330" s="221"/>
      <c r="AP4330" s="221"/>
      <c r="AQ4330" s="219"/>
      <c r="AR4330" s="219"/>
      <c r="AS4330" s="221"/>
      <c r="AT4330" s="221"/>
      <c r="AU4330" s="221"/>
      <c r="AV4330" s="221"/>
      <c r="AW4330" s="221"/>
      <c r="AX4330" s="221"/>
      <c r="AY4330" s="221"/>
      <c r="AZ4330" s="221"/>
    </row>
    <row r="4331" spans="1:52" x14ac:dyDescent="0.15">
      <c r="A4331" s="278"/>
      <c r="B4331" s="274"/>
      <c r="C4331" s="340"/>
      <c r="D4331" s="340"/>
      <c r="E4331" s="341"/>
      <c r="F4331" s="341"/>
      <c r="G4331" s="341"/>
      <c r="H4331" s="341"/>
      <c r="I4331" s="341"/>
      <c r="J4331" s="341"/>
      <c r="AH4331" s="221"/>
      <c r="AI4331" s="221"/>
      <c r="AJ4331" s="221"/>
      <c r="AK4331" s="221"/>
      <c r="AL4331" s="221"/>
      <c r="AM4331" s="221"/>
      <c r="AN4331" s="221"/>
      <c r="AO4331" s="221"/>
      <c r="AP4331" s="221"/>
      <c r="AQ4331" s="219"/>
      <c r="AR4331" s="219"/>
      <c r="AS4331" s="221"/>
      <c r="AT4331" s="221"/>
      <c r="AU4331" s="221"/>
      <c r="AV4331" s="221"/>
      <c r="AW4331" s="221"/>
      <c r="AX4331" s="221"/>
      <c r="AY4331" s="221"/>
      <c r="AZ4331" s="221"/>
    </row>
    <row r="4332" spans="1:52" x14ac:dyDescent="0.15">
      <c r="A4332" s="278"/>
      <c r="B4332" s="274"/>
      <c r="C4332" s="340"/>
      <c r="D4332" s="340"/>
      <c r="E4332" s="341"/>
      <c r="F4332" s="341"/>
      <c r="G4332" s="341"/>
      <c r="H4332" s="341"/>
      <c r="I4332" s="341"/>
      <c r="J4332" s="341"/>
      <c r="AH4332" s="221"/>
      <c r="AI4332" s="221"/>
      <c r="AJ4332" s="221"/>
      <c r="AK4332" s="221"/>
      <c r="AL4332" s="221"/>
      <c r="AM4332" s="221"/>
      <c r="AN4332" s="221"/>
      <c r="AO4332" s="221"/>
      <c r="AP4332" s="221"/>
      <c r="AQ4332" s="219"/>
      <c r="AR4332" s="219"/>
      <c r="AS4332" s="221"/>
      <c r="AT4332" s="221"/>
      <c r="AU4332" s="221"/>
      <c r="AV4332" s="221"/>
      <c r="AW4332" s="221"/>
      <c r="AX4332" s="221"/>
      <c r="AY4332" s="221"/>
      <c r="AZ4332" s="221"/>
    </row>
    <row r="4333" spans="1:52" x14ac:dyDescent="0.15">
      <c r="A4333" s="278"/>
      <c r="B4333" s="274"/>
      <c r="C4333" s="340"/>
      <c r="D4333" s="340"/>
      <c r="E4333" s="341"/>
      <c r="F4333" s="341"/>
      <c r="G4333" s="341"/>
      <c r="H4333" s="341"/>
      <c r="I4333" s="341"/>
      <c r="J4333" s="341"/>
      <c r="AH4333" s="221"/>
      <c r="AI4333" s="221"/>
      <c r="AJ4333" s="221"/>
      <c r="AK4333" s="221"/>
      <c r="AL4333" s="221"/>
      <c r="AM4333" s="221"/>
      <c r="AN4333" s="221"/>
      <c r="AO4333" s="221"/>
      <c r="AP4333" s="221"/>
      <c r="AQ4333" s="219"/>
      <c r="AR4333" s="219"/>
      <c r="AS4333" s="221"/>
      <c r="AT4333" s="221"/>
      <c r="AU4333" s="221"/>
      <c r="AV4333" s="221"/>
      <c r="AW4333" s="221"/>
      <c r="AX4333" s="221"/>
      <c r="AY4333" s="221"/>
      <c r="AZ4333" s="221"/>
    </row>
    <row r="4334" spans="1:52" x14ac:dyDescent="0.15">
      <c r="A4334" s="278"/>
      <c r="B4334" s="274"/>
      <c r="C4334" s="340"/>
      <c r="D4334" s="340"/>
      <c r="E4334" s="341"/>
      <c r="F4334" s="341"/>
      <c r="G4334" s="341"/>
      <c r="H4334" s="341"/>
      <c r="I4334" s="341"/>
      <c r="J4334" s="341"/>
      <c r="AH4334" s="221"/>
      <c r="AI4334" s="221"/>
      <c r="AJ4334" s="221"/>
      <c r="AK4334" s="221"/>
      <c r="AL4334" s="221"/>
      <c r="AM4334" s="221"/>
      <c r="AN4334" s="221"/>
      <c r="AO4334" s="221"/>
      <c r="AP4334" s="221"/>
      <c r="AQ4334" s="219"/>
      <c r="AR4334" s="219"/>
      <c r="AS4334" s="221"/>
      <c r="AT4334" s="221"/>
      <c r="AU4334" s="221"/>
      <c r="AV4334" s="221"/>
      <c r="AW4334" s="221"/>
      <c r="AX4334" s="221"/>
      <c r="AY4334" s="221"/>
      <c r="AZ4334" s="221"/>
    </row>
    <row r="4335" spans="1:52" x14ac:dyDescent="0.15">
      <c r="A4335" s="278"/>
      <c r="B4335" s="274"/>
      <c r="C4335" s="340"/>
      <c r="D4335" s="340"/>
      <c r="E4335" s="341"/>
      <c r="F4335" s="341"/>
      <c r="G4335" s="341"/>
      <c r="H4335" s="341"/>
      <c r="I4335" s="341"/>
      <c r="J4335" s="341"/>
      <c r="AH4335" s="221"/>
      <c r="AI4335" s="221"/>
      <c r="AJ4335" s="221"/>
      <c r="AK4335" s="221"/>
      <c r="AL4335" s="221"/>
      <c r="AM4335" s="221"/>
      <c r="AN4335" s="221"/>
      <c r="AO4335" s="221"/>
      <c r="AP4335" s="221"/>
      <c r="AQ4335" s="219"/>
      <c r="AR4335" s="219"/>
      <c r="AS4335" s="221"/>
      <c r="AT4335" s="221"/>
      <c r="AU4335" s="221"/>
      <c r="AV4335" s="221"/>
      <c r="AW4335" s="221"/>
      <c r="AX4335" s="221"/>
      <c r="AY4335" s="221"/>
      <c r="AZ4335" s="221"/>
    </row>
    <row r="4336" spans="1:52" x14ac:dyDescent="0.15">
      <c r="A4336" s="278"/>
      <c r="B4336" s="274"/>
      <c r="C4336" s="340"/>
      <c r="D4336" s="340"/>
      <c r="E4336" s="341"/>
      <c r="F4336" s="341"/>
      <c r="G4336" s="341"/>
      <c r="H4336" s="341"/>
      <c r="I4336" s="341"/>
      <c r="J4336" s="341"/>
      <c r="AH4336" s="221"/>
      <c r="AI4336" s="221"/>
      <c r="AJ4336" s="221"/>
      <c r="AK4336" s="221"/>
      <c r="AL4336" s="221"/>
      <c r="AM4336" s="221"/>
      <c r="AN4336" s="221"/>
      <c r="AO4336" s="221"/>
      <c r="AP4336" s="221"/>
      <c r="AQ4336" s="219"/>
      <c r="AR4336" s="219"/>
      <c r="AS4336" s="221"/>
      <c r="AT4336" s="221"/>
      <c r="AU4336" s="221"/>
      <c r="AV4336" s="221"/>
      <c r="AW4336" s="221"/>
      <c r="AX4336" s="221"/>
      <c r="AY4336" s="221"/>
      <c r="AZ4336" s="221"/>
    </row>
    <row r="4337" spans="1:52" x14ac:dyDescent="0.15">
      <c r="A4337" s="278"/>
      <c r="B4337" s="274"/>
      <c r="C4337" s="340"/>
      <c r="D4337" s="340"/>
      <c r="E4337" s="341"/>
      <c r="F4337" s="341"/>
      <c r="G4337" s="341"/>
      <c r="H4337" s="341"/>
      <c r="I4337" s="341"/>
      <c r="J4337" s="341"/>
      <c r="AH4337" s="221"/>
      <c r="AI4337" s="221"/>
      <c r="AJ4337" s="221"/>
      <c r="AK4337" s="221"/>
      <c r="AL4337" s="221"/>
      <c r="AM4337" s="221"/>
      <c r="AN4337" s="221"/>
      <c r="AO4337" s="221"/>
      <c r="AP4337" s="221"/>
      <c r="AQ4337" s="219"/>
      <c r="AR4337" s="219"/>
      <c r="AS4337" s="221"/>
      <c r="AT4337" s="221"/>
      <c r="AU4337" s="221"/>
      <c r="AV4337" s="221"/>
      <c r="AW4337" s="221"/>
      <c r="AX4337" s="221"/>
      <c r="AY4337" s="221"/>
      <c r="AZ4337" s="221"/>
    </row>
    <row r="4338" spans="1:52" x14ac:dyDescent="0.15">
      <c r="A4338" s="278"/>
      <c r="B4338" s="274"/>
      <c r="C4338" s="340"/>
      <c r="D4338" s="340"/>
      <c r="E4338" s="341"/>
      <c r="F4338" s="341"/>
      <c r="G4338" s="341"/>
      <c r="H4338" s="341"/>
      <c r="I4338" s="341"/>
      <c r="J4338" s="341"/>
      <c r="AH4338" s="221"/>
      <c r="AI4338" s="221"/>
      <c r="AJ4338" s="221"/>
      <c r="AK4338" s="221"/>
      <c r="AL4338" s="221"/>
      <c r="AM4338" s="221"/>
      <c r="AN4338" s="221"/>
      <c r="AO4338" s="221"/>
      <c r="AP4338" s="221"/>
      <c r="AQ4338" s="219"/>
      <c r="AR4338" s="219"/>
      <c r="AS4338" s="221"/>
      <c r="AT4338" s="221"/>
      <c r="AU4338" s="221"/>
      <c r="AV4338" s="221"/>
      <c r="AW4338" s="221"/>
      <c r="AX4338" s="221"/>
      <c r="AY4338" s="221"/>
      <c r="AZ4338" s="221"/>
    </row>
    <row r="4339" spans="1:52" x14ac:dyDescent="0.15">
      <c r="A4339" s="278"/>
      <c r="B4339" s="274"/>
      <c r="C4339" s="340"/>
      <c r="D4339" s="340"/>
      <c r="E4339" s="341"/>
      <c r="F4339" s="341"/>
      <c r="G4339" s="341"/>
      <c r="H4339" s="341"/>
      <c r="I4339" s="341"/>
      <c r="J4339" s="341"/>
      <c r="AH4339" s="221"/>
      <c r="AI4339" s="221"/>
      <c r="AJ4339" s="221"/>
      <c r="AK4339" s="221"/>
      <c r="AL4339" s="221"/>
      <c r="AM4339" s="221"/>
      <c r="AN4339" s="221"/>
      <c r="AO4339" s="221"/>
      <c r="AP4339" s="221"/>
      <c r="AQ4339" s="219"/>
      <c r="AR4339" s="219"/>
      <c r="AS4339" s="221"/>
      <c r="AT4339" s="221"/>
      <c r="AU4339" s="221"/>
      <c r="AV4339" s="221"/>
      <c r="AW4339" s="221"/>
      <c r="AX4339" s="221"/>
      <c r="AY4339" s="221"/>
      <c r="AZ4339" s="221"/>
    </row>
    <row r="4340" spans="1:52" x14ac:dyDescent="0.15">
      <c r="A4340" s="278"/>
      <c r="B4340" s="274"/>
      <c r="C4340" s="340"/>
      <c r="D4340" s="340"/>
      <c r="E4340" s="341"/>
      <c r="F4340" s="341"/>
      <c r="G4340" s="341"/>
      <c r="H4340" s="341"/>
      <c r="I4340" s="341"/>
      <c r="J4340" s="341"/>
      <c r="AH4340" s="221"/>
      <c r="AI4340" s="221"/>
      <c r="AJ4340" s="221"/>
      <c r="AK4340" s="221"/>
      <c r="AL4340" s="221"/>
      <c r="AM4340" s="221"/>
      <c r="AN4340" s="221"/>
      <c r="AO4340" s="221"/>
      <c r="AP4340" s="221"/>
      <c r="AQ4340" s="219"/>
      <c r="AR4340" s="219"/>
      <c r="AS4340" s="221"/>
      <c r="AT4340" s="221"/>
      <c r="AU4340" s="221"/>
      <c r="AV4340" s="221"/>
      <c r="AW4340" s="221"/>
      <c r="AX4340" s="221"/>
      <c r="AY4340" s="221"/>
      <c r="AZ4340" s="221"/>
    </row>
    <row r="4341" spans="1:52" x14ac:dyDescent="0.15">
      <c r="A4341" s="278"/>
      <c r="B4341" s="274"/>
      <c r="C4341" s="340"/>
      <c r="D4341" s="340"/>
      <c r="E4341" s="341"/>
      <c r="F4341" s="341"/>
      <c r="G4341" s="341"/>
      <c r="H4341" s="341"/>
      <c r="I4341" s="341"/>
      <c r="J4341" s="341"/>
      <c r="AH4341" s="221"/>
      <c r="AI4341" s="221"/>
      <c r="AJ4341" s="221"/>
      <c r="AK4341" s="221"/>
      <c r="AL4341" s="221"/>
      <c r="AM4341" s="221"/>
      <c r="AN4341" s="221"/>
      <c r="AO4341" s="221"/>
      <c r="AP4341" s="221"/>
      <c r="AQ4341" s="219"/>
      <c r="AR4341" s="219"/>
      <c r="AS4341" s="221"/>
      <c r="AT4341" s="221"/>
      <c r="AU4341" s="221"/>
      <c r="AV4341" s="221"/>
      <c r="AW4341" s="221"/>
      <c r="AX4341" s="221"/>
      <c r="AY4341" s="221"/>
      <c r="AZ4341" s="221"/>
    </row>
    <row r="4342" spans="1:52" x14ac:dyDescent="0.15">
      <c r="A4342" s="278"/>
      <c r="B4342" s="274"/>
      <c r="C4342" s="340"/>
      <c r="D4342" s="340"/>
      <c r="E4342" s="341"/>
      <c r="F4342" s="341"/>
      <c r="G4342" s="341"/>
      <c r="H4342" s="341"/>
      <c r="I4342" s="341"/>
      <c r="J4342" s="341"/>
      <c r="AH4342" s="221"/>
      <c r="AI4342" s="221"/>
      <c r="AJ4342" s="221"/>
      <c r="AK4342" s="221"/>
      <c r="AL4342" s="221"/>
      <c r="AM4342" s="221"/>
      <c r="AN4342" s="221"/>
      <c r="AO4342" s="221"/>
      <c r="AP4342" s="221"/>
      <c r="AQ4342" s="219"/>
      <c r="AR4342" s="219"/>
      <c r="AS4342" s="221"/>
      <c r="AT4342" s="221"/>
      <c r="AU4342" s="221"/>
      <c r="AV4342" s="221"/>
      <c r="AW4342" s="221"/>
      <c r="AX4342" s="221"/>
      <c r="AY4342" s="221"/>
      <c r="AZ4342" s="221"/>
    </row>
    <row r="4343" spans="1:52" x14ac:dyDescent="0.15">
      <c r="A4343" s="278"/>
      <c r="B4343" s="274"/>
      <c r="C4343" s="340"/>
      <c r="D4343" s="340"/>
      <c r="E4343" s="341"/>
      <c r="F4343" s="341"/>
      <c r="G4343" s="341"/>
      <c r="H4343" s="341"/>
      <c r="I4343" s="341"/>
      <c r="J4343" s="341"/>
      <c r="AH4343" s="221"/>
      <c r="AI4343" s="221"/>
      <c r="AJ4343" s="221"/>
      <c r="AK4343" s="221"/>
      <c r="AL4343" s="221"/>
      <c r="AM4343" s="221"/>
      <c r="AN4343" s="221"/>
      <c r="AO4343" s="221"/>
      <c r="AP4343" s="221"/>
      <c r="AQ4343" s="219"/>
      <c r="AR4343" s="219"/>
      <c r="AS4343" s="221"/>
      <c r="AT4343" s="221"/>
      <c r="AU4343" s="221"/>
      <c r="AV4343" s="221"/>
      <c r="AW4343" s="221"/>
      <c r="AX4343" s="221"/>
      <c r="AY4343" s="221"/>
      <c r="AZ4343" s="221"/>
    </row>
    <row r="4344" spans="1:52" x14ac:dyDescent="0.15">
      <c r="A4344" s="278"/>
      <c r="B4344" s="274"/>
      <c r="C4344" s="340"/>
      <c r="D4344" s="340"/>
      <c r="E4344" s="341"/>
      <c r="F4344" s="341"/>
      <c r="G4344" s="341"/>
      <c r="H4344" s="341"/>
      <c r="I4344" s="341"/>
      <c r="J4344" s="341"/>
      <c r="AH4344" s="221"/>
      <c r="AI4344" s="221"/>
      <c r="AJ4344" s="221"/>
      <c r="AK4344" s="221"/>
      <c r="AL4344" s="221"/>
      <c r="AM4344" s="221"/>
      <c r="AN4344" s="221"/>
      <c r="AO4344" s="221"/>
      <c r="AP4344" s="221"/>
      <c r="AQ4344" s="219"/>
      <c r="AR4344" s="219"/>
      <c r="AS4344" s="221"/>
      <c r="AT4344" s="221"/>
      <c r="AU4344" s="221"/>
      <c r="AV4344" s="221"/>
      <c r="AW4344" s="221"/>
      <c r="AX4344" s="221"/>
      <c r="AY4344" s="221"/>
      <c r="AZ4344" s="221"/>
    </row>
    <row r="4345" spans="1:52" x14ac:dyDescent="0.15">
      <c r="A4345" s="278"/>
      <c r="B4345" s="274"/>
      <c r="C4345" s="340"/>
      <c r="D4345" s="340"/>
      <c r="E4345" s="341"/>
      <c r="F4345" s="341"/>
      <c r="G4345" s="341"/>
      <c r="H4345" s="341"/>
      <c r="I4345" s="341"/>
      <c r="J4345" s="341"/>
      <c r="AH4345" s="221"/>
      <c r="AI4345" s="221"/>
      <c r="AJ4345" s="221"/>
      <c r="AK4345" s="221"/>
      <c r="AL4345" s="221"/>
      <c r="AM4345" s="221"/>
      <c r="AN4345" s="221"/>
      <c r="AO4345" s="221"/>
      <c r="AP4345" s="221"/>
      <c r="AQ4345" s="219"/>
      <c r="AR4345" s="219"/>
      <c r="AS4345" s="221"/>
      <c r="AT4345" s="221"/>
      <c r="AU4345" s="221"/>
      <c r="AV4345" s="221"/>
      <c r="AW4345" s="221"/>
      <c r="AX4345" s="221"/>
      <c r="AY4345" s="221"/>
      <c r="AZ4345" s="221"/>
    </row>
    <row r="4346" spans="1:52" x14ac:dyDescent="0.15">
      <c r="A4346" s="278"/>
      <c r="B4346" s="274"/>
      <c r="C4346" s="340"/>
      <c r="D4346" s="340"/>
      <c r="E4346" s="341"/>
      <c r="F4346" s="341"/>
      <c r="G4346" s="341"/>
      <c r="H4346" s="341"/>
      <c r="I4346" s="341"/>
      <c r="J4346" s="341"/>
      <c r="AH4346" s="221"/>
      <c r="AI4346" s="221"/>
      <c r="AJ4346" s="221"/>
      <c r="AK4346" s="221"/>
      <c r="AL4346" s="221"/>
      <c r="AM4346" s="221"/>
      <c r="AN4346" s="221"/>
      <c r="AO4346" s="221"/>
      <c r="AP4346" s="221"/>
      <c r="AQ4346" s="219"/>
      <c r="AR4346" s="219"/>
      <c r="AS4346" s="221"/>
      <c r="AT4346" s="221"/>
      <c r="AU4346" s="221"/>
      <c r="AV4346" s="221"/>
      <c r="AW4346" s="221"/>
      <c r="AX4346" s="221"/>
      <c r="AY4346" s="221"/>
      <c r="AZ4346" s="221"/>
    </row>
    <row r="4347" spans="1:52" x14ac:dyDescent="0.15">
      <c r="A4347" s="278"/>
      <c r="B4347" s="274"/>
      <c r="C4347" s="340"/>
      <c r="D4347" s="340"/>
      <c r="E4347" s="341"/>
      <c r="F4347" s="341"/>
      <c r="G4347" s="341"/>
      <c r="H4347" s="341"/>
      <c r="I4347" s="341"/>
      <c r="J4347" s="341"/>
      <c r="AH4347" s="221"/>
      <c r="AI4347" s="221"/>
      <c r="AJ4347" s="221"/>
      <c r="AK4347" s="221"/>
      <c r="AL4347" s="221"/>
      <c r="AM4347" s="221"/>
      <c r="AN4347" s="221"/>
      <c r="AO4347" s="221"/>
      <c r="AP4347" s="221"/>
      <c r="AQ4347" s="219"/>
      <c r="AR4347" s="219"/>
      <c r="AS4347" s="221"/>
      <c r="AT4347" s="221"/>
      <c r="AU4347" s="221"/>
      <c r="AV4347" s="221"/>
      <c r="AW4347" s="221"/>
      <c r="AX4347" s="221"/>
      <c r="AY4347" s="221"/>
      <c r="AZ4347" s="221"/>
    </row>
    <row r="4348" spans="1:52" x14ac:dyDescent="0.15">
      <c r="A4348" s="278"/>
      <c r="B4348" s="274"/>
      <c r="C4348" s="340"/>
      <c r="D4348" s="340"/>
      <c r="E4348" s="341"/>
      <c r="F4348" s="341"/>
      <c r="G4348" s="341"/>
      <c r="H4348" s="341"/>
      <c r="I4348" s="341"/>
      <c r="J4348" s="341"/>
      <c r="AH4348" s="221"/>
      <c r="AI4348" s="221"/>
      <c r="AJ4348" s="221"/>
      <c r="AK4348" s="221"/>
      <c r="AL4348" s="221"/>
      <c r="AM4348" s="221"/>
      <c r="AN4348" s="221"/>
      <c r="AO4348" s="221"/>
      <c r="AP4348" s="221"/>
      <c r="AQ4348" s="219"/>
      <c r="AR4348" s="219"/>
      <c r="AS4348" s="221"/>
      <c r="AT4348" s="221"/>
      <c r="AU4348" s="221"/>
      <c r="AV4348" s="221"/>
      <c r="AW4348" s="221"/>
      <c r="AX4348" s="221"/>
      <c r="AY4348" s="221"/>
      <c r="AZ4348" s="221"/>
    </row>
    <row r="4349" spans="1:52" x14ac:dyDescent="0.15">
      <c r="A4349" s="278"/>
      <c r="B4349" s="274"/>
      <c r="C4349" s="340"/>
      <c r="D4349" s="340"/>
      <c r="E4349" s="341"/>
      <c r="F4349" s="341"/>
      <c r="G4349" s="341"/>
      <c r="H4349" s="341"/>
      <c r="I4349" s="341"/>
      <c r="J4349" s="341"/>
      <c r="AH4349" s="221"/>
      <c r="AI4349" s="221"/>
      <c r="AJ4349" s="221"/>
      <c r="AK4349" s="221"/>
      <c r="AL4349" s="221"/>
      <c r="AM4349" s="221"/>
      <c r="AN4349" s="221"/>
      <c r="AO4349" s="221"/>
      <c r="AP4349" s="221"/>
      <c r="AQ4349" s="219"/>
      <c r="AR4349" s="219"/>
      <c r="AS4349" s="221"/>
      <c r="AT4349" s="221"/>
      <c r="AU4349" s="221"/>
      <c r="AV4349" s="221"/>
      <c r="AW4349" s="221"/>
      <c r="AX4349" s="221"/>
      <c r="AY4349" s="221"/>
      <c r="AZ4349" s="221"/>
    </row>
    <row r="4350" spans="1:52" x14ac:dyDescent="0.15">
      <c r="A4350" s="278"/>
      <c r="B4350" s="274"/>
      <c r="C4350" s="340"/>
      <c r="D4350" s="340"/>
      <c r="E4350" s="341"/>
      <c r="F4350" s="341"/>
      <c r="G4350" s="341"/>
      <c r="H4350" s="341"/>
      <c r="I4350" s="341"/>
      <c r="J4350" s="341"/>
      <c r="AH4350" s="221"/>
      <c r="AI4350" s="221"/>
      <c r="AJ4350" s="221"/>
      <c r="AK4350" s="221"/>
      <c r="AL4350" s="221"/>
      <c r="AM4350" s="221"/>
      <c r="AN4350" s="221"/>
      <c r="AO4350" s="221"/>
      <c r="AP4350" s="221"/>
      <c r="AQ4350" s="219"/>
      <c r="AR4350" s="219"/>
      <c r="AS4350" s="221"/>
      <c r="AT4350" s="221"/>
      <c r="AU4350" s="221"/>
      <c r="AV4350" s="221"/>
      <c r="AW4350" s="221"/>
      <c r="AX4350" s="221"/>
      <c r="AY4350" s="221"/>
      <c r="AZ4350" s="221"/>
    </row>
    <row r="4351" spans="1:52" x14ac:dyDescent="0.15">
      <c r="A4351" s="278"/>
      <c r="B4351" s="274"/>
      <c r="C4351" s="340"/>
      <c r="D4351" s="340"/>
      <c r="E4351" s="341"/>
      <c r="F4351" s="341"/>
      <c r="G4351" s="341"/>
      <c r="H4351" s="341"/>
      <c r="I4351" s="341"/>
      <c r="J4351" s="341"/>
      <c r="AH4351" s="221"/>
      <c r="AI4351" s="221"/>
      <c r="AJ4351" s="221"/>
      <c r="AK4351" s="221"/>
      <c r="AL4351" s="221"/>
      <c r="AM4351" s="221"/>
      <c r="AN4351" s="221"/>
      <c r="AO4351" s="221"/>
      <c r="AP4351" s="221"/>
      <c r="AQ4351" s="219"/>
      <c r="AR4351" s="219"/>
      <c r="AS4351" s="221"/>
      <c r="AT4351" s="221"/>
      <c r="AU4351" s="221"/>
      <c r="AV4351" s="221"/>
      <c r="AW4351" s="221"/>
      <c r="AX4351" s="221"/>
      <c r="AY4351" s="221"/>
      <c r="AZ4351" s="221"/>
    </row>
    <row r="4352" spans="1:52" x14ac:dyDescent="0.15">
      <c r="A4352" s="278"/>
      <c r="B4352" s="274"/>
      <c r="C4352" s="340"/>
      <c r="D4352" s="340"/>
      <c r="E4352" s="341"/>
      <c r="F4352" s="341"/>
      <c r="G4352" s="341"/>
      <c r="H4352" s="341"/>
      <c r="I4352" s="341"/>
      <c r="J4352" s="341"/>
      <c r="AH4352" s="221"/>
      <c r="AI4352" s="221"/>
      <c r="AJ4352" s="221"/>
      <c r="AK4352" s="221"/>
      <c r="AL4352" s="221"/>
      <c r="AM4352" s="221"/>
      <c r="AN4352" s="221"/>
      <c r="AO4352" s="221"/>
      <c r="AP4352" s="221"/>
      <c r="AQ4352" s="219"/>
      <c r="AR4352" s="219"/>
      <c r="AS4352" s="221"/>
      <c r="AT4352" s="221"/>
      <c r="AU4352" s="221"/>
      <c r="AV4352" s="221"/>
      <c r="AW4352" s="221"/>
      <c r="AX4352" s="221"/>
      <c r="AY4352" s="221"/>
      <c r="AZ4352" s="221"/>
    </row>
    <row r="4353" spans="1:52" x14ac:dyDescent="0.15">
      <c r="A4353" s="278"/>
      <c r="B4353" s="274"/>
      <c r="C4353" s="340"/>
      <c r="D4353" s="340"/>
      <c r="E4353" s="341"/>
      <c r="F4353" s="341"/>
      <c r="G4353" s="341"/>
      <c r="H4353" s="341"/>
      <c r="I4353" s="341"/>
      <c r="J4353" s="341"/>
      <c r="AH4353" s="221"/>
      <c r="AI4353" s="221"/>
      <c r="AJ4353" s="221"/>
      <c r="AK4353" s="221"/>
      <c r="AL4353" s="221"/>
      <c r="AM4353" s="221"/>
      <c r="AN4353" s="221"/>
      <c r="AO4353" s="221"/>
      <c r="AP4353" s="221"/>
      <c r="AQ4353" s="219"/>
      <c r="AR4353" s="219"/>
      <c r="AS4353" s="221"/>
      <c r="AT4353" s="221"/>
      <c r="AU4353" s="221"/>
      <c r="AV4353" s="221"/>
      <c r="AW4353" s="221"/>
      <c r="AX4353" s="221"/>
      <c r="AY4353" s="221"/>
      <c r="AZ4353" s="221"/>
    </row>
    <row r="4354" spans="1:52" x14ac:dyDescent="0.15">
      <c r="A4354" s="278"/>
      <c r="B4354" s="274"/>
      <c r="C4354" s="340"/>
      <c r="D4354" s="340"/>
      <c r="E4354" s="341"/>
      <c r="F4354" s="341"/>
      <c r="G4354" s="341"/>
      <c r="H4354" s="341"/>
      <c r="I4354" s="341"/>
      <c r="J4354" s="341"/>
      <c r="AH4354" s="221"/>
      <c r="AI4354" s="221"/>
      <c r="AJ4354" s="221"/>
      <c r="AK4354" s="221"/>
      <c r="AL4354" s="221"/>
      <c r="AM4354" s="221"/>
      <c r="AN4354" s="221"/>
      <c r="AO4354" s="221"/>
      <c r="AP4354" s="221"/>
      <c r="AQ4354" s="219"/>
      <c r="AR4354" s="219"/>
      <c r="AS4354" s="221"/>
      <c r="AT4354" s="221"/>
      <c r="AU4354" s="221"/>
      <c r="AV4354" s="221"/>
      <c r="AW4354" s="221"/>
      <c r="AX4354" s="221"/>
      <c r="AY4354" s="221"/>
      <c r="AZ4354" s="221"/>
    </row>
    <row r="4355" spans="1:52" x14ac:dyDescent="0.15">
      <c r="A4355" s="278"/>
      <c r="B4355" s="274"/>
      <c r="C4355" s="340"/>
      <c r="D4355" s="340"/>
      <c r="E4355" s="341"/>
      <c r="F4355" s="341"/>
      <c r="G4355" s="341"/>
      <c r="H4355" s="341"/>
      <c r="I4355" s="341"/>
      <c r="J4355" s="341"/>
      <c r="AH4355" s="221"/>
      <c r="AI4355" s="221"/>
      <c r="AJ4355" s="221"/>
      <c r="AK4355" s="221"/>
      <c r="AL4355" s="221"/>
      <c r="AM4355" s="221"/>
      <c r="AN4355" s="221"/>
      <c r="AO4355" s="221"/>
      <c r="AP4355" s="221"/>
      <c r="AQ4355" s="219"/>
      <c r="AR4355" s="219"/>
      <c r="AS4355" s="221"/>
      <c r="AT4355" s="221"/>
      <c r="AU4355" s="221"/>
      <c r="AV4355" s="221"/>
      <c r="AW4355" s="221"/>
      <c r="AX4355" s="221"/>
      <c r="AY4355" s="221"/>
      <c r="AZ4355" s="221"/>
    </row>
    <row r="4356" spans="1:52" x14ac:dyDescent="0.15">
      <c r="A4356" s="278"/>
      <c r="B4356" s="274"/>
      <c r="C4356" s="340"/>
      <c r="D4356" s="340"/>
      <c r="E4356" s="341"/>
      <c r="F4356" s="341"/>
      <c r="G4356" s="341"/>
      <c r="H4356" s="341"/>
      <c r="I4356" s="341"/>
      <c r="J4356" s="341"/>
      <c r="AH4356" s="221"/>
      <c r="AI4356" s="221"/>
      <c r="AJ4356" s="221"/>
      <c r="AK4356" s="221"/>
      <c r="AL4356" s="221"/>
      <c r="AM4356" s="221"/>
      <c r="AN4356" s="221"/>
      <c r="AO4356" s="221"/>
      <c r="AP4356" s="221"/>
      <c r="AQ4356" s="219"/>
      <c r="AR4356" s="219"/>
      <c r="AS4356" s="221"/>
      <c r="AT4356" s="221"/>
      <c r="AU4356" s="221"/>
      <c r="AV4356" s="221"/>
      <c r="AW4356" s="221"/>
      <c r="AX4356" s="221"/>
      <c r="AY4356" s="221"/>
      <c r="AZ4356" s="221"/>
    </row>
    <row r="4357" spans="1:52" x14ac:dyDescent="0.15">
      <c r="A4357" s="278"/>
      <c r="B4357" s="274"/>
      <c r="C4357" s="340"/>
      <c r="D4357" s="340"/>
      <c r="E4357" s="341"/>
      <c r="F4357" s="341"/>
      <c r="G4357" s="341"/>
      <c r="H4357" s="341"/>
      <c r="I4357" s="341"/>
      <c r="J4357" s="341"/>
      <c r="AH4357" s="221"/>
      <c r="AI4357" s="221"/>
      <c r="AJ4357" s="221"/>
      <c r="AK4357" s="221"/>
      <c r="AL4357" s="221"/>
      <c r="AM4357" s="221"/>
      <c r="AN4357" s="221"/>
      <c r="AO4357" s="221"/>
      <c r="AP4357" s="221"/>
      <c r="AQ4357" s="219"/>
      <c r="AR4357" s="219"/>
      <c r="AS4357" s="221"/>
      <c r="AT4357" s="221"/>
      <c r="AU4357" s="221"/>
      <c r="AV4357" s="221"/>
      <c r="AW4357" s="221"/>
      <c r="AX4357" s="221"/>
      <c r="AY4357" s="221"/>
      <c r="AZ4357" s="221"/>
    </row>
    <row r="4358" spans="1:52" x14ac:dyDescent="0.15">
      <c r="A4358" s="278"/>
      <c r="B4358" s="274"/>
      <c r="C4358" s="340"/>
      <c r="D4358" s="340"/>
      <c r="E4358" s="341"/>
      <c r="F4358" s="341"/>
      <c r="G4358" s="341"/>
      <c r="H4358" s="341"/>
      <c r="I4358" s="341"/>
      <c r="J4358" s="341"/>
      <c r="AH4358" s="221"/>
      <c r="AI4358" s="221"/>
      <c r="AJ4358" s="221"/>
      <c r="AK4358" s="221"/>
      <c r="AL4358" s="221"/>
      <c r="AM4358" s="221"/>
      <c r="AN4358" s="221"/>
      <c r="AO4358" s="221"/>
      <c r="AP4358" s="221"/>
      <c r="AQ4358" s="219"/>
      <c r="AR4358" s="219"/>
      <c r="AS4358" s="221"/>
      <c r="AT4358" s="221"/>
      <c r="AU4358" s="221"/>
      <c r="AV4358" s="221"/>
      <c r="AW4358" s="221"/>
      <c r="AX4358" s="221"/>
      <c r="AY4358" s="221"/>
      <c r="AZ4358" s="221"/>
    </row>
    <row r="4359" spans="1:52" x14ac:dyDescent="0.15">
      <c r="A4359" s="278"/>
      <c r="B4359" s="274"/>
      <c r="C4359" s="340"/>
      <c r="D4359" s="340"/>
      <c r="E4359" s="341"/>
      <c r="F4359" s="341"/>
      <c r="G4359" s="341"/>
      <c r="H4359" s="341"/>
      <c r="I4359" s="341"/>
      <c r="J4359" s="341"/>
      <c r="AH4359" s="221"/>
      <c r="AI4359" s="221"/>
      <c r="AJ4359" s="221"/>
      <c r="AK4359" s="221"/>
      <c r="AL4359" s="221"/>
      <c r="AM4359" s="221"/>
      <c r="AN4359" s="221"/>
      <c r="AO4359" s="221"/>
      <c r="AP4359" s="221"/>
      <c r="AQ4359" s="219"/>
      <c r="AR4359" s="219"/>
      <c r="AS4359" s="221"/>
      <c r="AT4359" s="221"/>
      <c r="AU4359" s="221"/>
      <c r="AV4359" s="221"/>
      <c r="AW4359" s="221"/>
      <c r="AX4359" s="221"/>
      <c r="AY4359" s="221"/>
      <c r="AZ4359" s="221"/>
    </row>
    <row r="4360" spans="1:52" x14ac:dyDescent="0.15">
      <c r="A4360" s="278"/>
      <c r="B4360" s="274"/>
      <c r="C4360" s="340"/>
      <c r="D4360" s="340"/>
      <c r="E4360" s="341"/>
      <c r="F4360" s="341"/>
      <c r="G4360" s="341"/>
      <c r="H4360" s="341"/>
      <c r="I4360" s="341"/>
      <c r="J4360" s="341"/>
      <c r="AH4360" s="221"/>
      <c r="AI4360" s="221"/>
      <c r="AJ4360" s="221"/>
      <c r="AK4360" s="221"/>
      <c r="AL4360" s="221"/>
      <c r="AM4360" s="221"/>
      <c r="AN4360" s="221"/>
      <c r="AO4360" s="221"/>
      <c r="AP4360" s="221"/>
      <c r="AQ4360" s="219"/>
      <c r="AR4360" s="219"/>
      <c r="AS4360" s="221"/>
      <c r="AT4360" s="221"/>
      <c r="AU4360" s="221"/>
      <c r="AV4360" s="221"/>
      <c r="AW4360" s="221"/>
      <c r="AX4360" s="221"/>
      <c r="AY4360" s="221"/>
      <c r="AZ4360" s="221"/>
    </row>
    <row r="4361" spans="1:52" x14ac:dyDescent="0.15">
      <c r="A4361" s="278"/>
      <c r="B4361" s="274"/>
      <c r="C4361" s="340"/>
      <c r="D4361" s="340"/>
      <c r="E4361" s="341"/>
      <c r="F4361" s="341"/>
      <c r="G4361" s="341"/>
      <c r="H4361" s="341"/>
      <c r="I4361" s="341"/>
      <c r="J4361" s="341"/>
      <c r="AH4361" s="221"/>
      <c r="AI4361" s="221"/>
      <c r="AJ4361" s="221"/>
      <c r="AK4361" s="221"/>
      <c r="AL4361" s="221"/>
      <c r="AM4361" s="221"/>
      <c r="AN4361" s="221"/>
      <c r="AO4361" s="221"/>
      <c r="AP4361" s="221"/>
      <c r="AQ4361" s="219"/>
      <c r="AR4361" s="219"/>
      <c r="AS4361" s="221"/>
      <c r="AT4361" s="221"/>
      <c r="AU4361" s="221"/>
      <c r="AV4361" s="221"/>
      <c r="AW4361" s="221"/>
      <c r="AX4361" s="221"/>
      <c r="AY4361" s="221"/>
      <c r="AZ4361" s="221"/>
    </row>
    <row r="4362" spans="1:52" x14ac:dyDescent="0.15">
      <c r="A4362" s="278"/>
      <c r="B4362" s="274"/>
      <c r="C4362" s="340"/>
      <c r="D4362" s="340"/>
      <c r="E4362" s="341"/>
      <c r="F4362" s="341"/>
      <c r="G4362" s="341"/>
      <c r="H4362" s="341"/>
      <c r="I4362" s="341"/>
      <c r="J4362" s="341"/>
      <c r="AH4362" s="221"/>
      <c r="AI4362" s="221"/>
      <c r="AJ4362" s="221"/>
      <c r="AK4362" s="221"/>
      <c r="AL4362" s="221"/>
      <c r="AM4362" s="221"/>
      <c r="AN4362" s="221"/>
      <c r="AO4362" s="221"/>
      <c r="AP4362" s="221"/>
      <c r="AQ4362" s="219"/>
      <c r="AR4362" s="219"/>
      <c r="AS4362" s="221"/>
      <c r="AT4362" s="221"/>
      <c r="AU4362" s="221"/>
      <c r="AV4362" s="221"/>
      <c r="AW4362" s="221"/>
      <c r="AX4362" s="221"/>
      <c r="AY4362" s="221"/>
      <c r="AZ4362" s="221"/>
    </row>
    <row r="4363" spans="1:52" x14ac:dyDescent="0.15">
      <c r="A4363" s="278"/>
      <c r="B4363" s="274"/>
      <c r="C4363" s="340"/>
      <c r="D4363" s="340"/>
      <c r="E4363" s="341"/>
      <c r="F4363" s="341"/>
      <c r="G4363" s="341"/>
      <c r="H4363" s="341"/>
      <c r="I4363" s="341"/>
      <c r="J4363" s="341"/>
      <c r="AH4363" s="221"/>
      <c r="AI4363" s="221"/>
      <c r="AJ4363" s="221"/>
      <c r="AK4363" s="221"/>
      <c r="AL4363" s="221"/>
      <c r="AM4363" s="221"/>
      <c r="AN4363" s="221"/>
      <c r="AO4363" s="221"/>
      <c r="AP4363" s="221"/>
      <c r="AQ4363" s="219"/>
      <c r="AR4363" s="219"/>
      <c r="AS4363" s="221"/>
      <c r="AT4363" s="221"/>
      <c r="AU4363" s="221"/>
      <c r="AV4363" s="221"/>
      <c r="AW4363" s="221"/>
      <c r="AX4363" s="221"/>
      <c r="AY4363" s="221"/>
      <c r="AZ4363" s="221"/>
    </row>
    <row r="4364" spans="1:52" x14ac:dyDescent="0.15">
      <c r="A4364" s="278"/>
      <c r="B4364" s="274"/>
      <c r="C4364" s="340"/>
      <c r="D4364" s="340"/>
      <c r="E4364" s="341"/>
      <c r="F4364" s="341"/>
      <c r="G4364" s="341"/>
      <c r="H4364" s="341"/>
      <c r="I4364" s="341"/>
      <c r="J4364" s="341"/>
      <c r="AH4364" s="221"/>
      <c r="AI4364" s="221"/>
      <c r="AJ4364" s="221"/>
      <c r="AK4364" s="221"/>
      <c r="AL4364" s="221"/>
      <c r="AM4364" s="221"/>
      <c r="AN4364" s="221"/>
      <c r="AO4364" s="221"/>
      <c r="AP4364" s="221"/>
      <c r="AQ4364" s="219"/>
      <c r="AR4364" s="219"/>
      <c r="AS4364" s="221"/>
      <c r="AT4364" s="221"/>
      <c r="AU4364" s="221"/>
      <c r="AV4364" s="221"/>
      <c r="AW4364" s="221"/>
      <c r="AX4364" s="221"/>
      <c r="AY4364" s="221"/>
      <c r="AZ4364" s="221"/>
    </row>
    <row r="4365" spans="1:52" x14ac:dyDescent="0.15">
      <c r="A4365" s="278"/>
      <c r="B4365" s="274"/>
      <c r="C4365" s="340"/>
      <c r="D4365" s="340"/>
      <c r="E4365" s="341"/>
      <c r="F4365" s="341"/>
      <c r="G4365" s="341"/>
      <c r="H4365" s="341"/>
      <c r="I4365" s="341"/>
      <c r="J4365" s="341"/>
      <c r="AH4365" s="221"/>
      <c r="AI4365" s="221"/>
      <c r="AJ4365" s="221"/>
      <c r="AK4365" s="221"/>
      <c r="AL4365" s="221"/>
      <c r="AM4365" s="221"/>
      <c r="AN4365" s="221"/>
      <c r="AO4365" s="221"/>
      <c r="AP4365" s="221"/>
      <c r="AQ4365" s="219"/>
      <c r="AR4365" s="219"/>
      <c r="AS4365" s="221"/>
      <c r="AT4365" s="221"/>
      <c r="AU4365" s="221"/>
      <c r="AV4365" s="221"/>
      <c r="AW4365" s="221"/>
      <c r="AX4365" s="221"/>
      <c r="AY4365" s="221"/>
      <c r="AZ4365" s="221"/>
    </row>
    <row r="4366" spans="1:52" x14ac:dyDescent="0.15">
      <c r="A4366" s="278"/>
      <c r="B4366" s="274"/>
      <c r="C4366" s="340"/>
      <c r="D4366" s="340"/>
      <c r="E4366" s="341"/>
      <c r="F4366" s="341"/>
      <c r="G4366" s="341"/>
      <c r="H4366" s="341"/>
      <c r="I4366" s="341"/>
      <c r="J4366" s="341"/>
      <c r="AH4366" s="221"/>
      <c r="AI4366" s="221"/>
      <c r="AJ4366" s="221"/>
      <c r="AK4366" s="221"/>
      <c r="AL4366" s="221"/>
      <c r="AM4366" s="221"/>
      <c r="AN4366" s="221"/>
      <c r="AO4366" s="221"/>
      <c r="AP4366" s="221"/>
      <c r="AQ4366" s="219"/>
      <c r="AR4366" s="219"/>
      <c r="AS4366" s="221"/>
      <c r="AT4366" s="221"/>
      <c r="AU4366" s="221"/>
      <c r="AV4366" s="221"/>
      <c r="AW4366" s="221"/>
      <c r="AX4366" s="221"/>
      <c r="AY4366" s="221"/>
      <c r="AZ4366" s="221"/>
    </row>
    <row r="4367" spans="1:52" x14ac:dyDescent="0.15">
      <c r="A4367" s="278"/>
      <c r="B4367" s="274"/>
      <c r="C4367" s="340"/>
      <c r="D4367" s="340"/>
      <c r="E4367" s="341"/>
      <c r="F4367" s="341"/>
      <c r="G4367" s="341"/>
      <c r="H4367" s="341"/>
      <c r="I4367" s="341"/>
      <c r="J4367" s="341"/>
      <c r="AH4367" s="221"/>
      <c r="AI4367" s="221"/>
      <c r="AJ4367" s="221"/>
      <c r="AK4367" s="221"/>
      <c r="AL4367" s="221"/>
      <c r="AM4367" s="221"/>
      <c r="AN4367" s="221"/>
      <c r="AO4367" s="221"/>
      <c r="AP4367" s="221"/>
      <c r="AQ4367" s="219"/>
      <c r="AR4367" s="219"/>
      <c r="AS4367" s="221"/>
      <c r="AT4367" s="221"/>
      <c r="AU4367" s="221"/>
      <c r="AV4367" s="221"/>
      <c r="AW4367" s="221"/>
      <c r="AX4367" s="221"/>
      <c r="AY4367" s="221"/>
      <c r="AZ4367" s="221"/>
    </row>
    <row r="4368" spans="1:52" x14ac:dyDescent="0.15">
      <c r="A4368" s="278"/>
      <c r="B4368" s="274"/>
      <c r="C4368" s="340"/>
      <c r="D4368" s="340"/>
      <c r="E4368" s="341"/>
      <c r="F4368" s="341"/>
      <c r="G4368" s="341"/>
      <c r="H4368" s="341"/>
      <c r="I4368" s="341"/>
      <c r="J4368" s="341"/>
      <c r="AH4368" s="221"/>
      <c r="AI4368" s="221"/>
      <c r="AJ4368" s="221"/>
      <c r="AK4368" s="221"/>
      <c r="AL4368" s="221"/>
      <c r="AM4368" s="221"/>
      <c r="AN4368" s="221"/>
      <c r="AO4368" s="221"/>
      <c r="AP4368" s="221"/>
      <c r="AQ4368" s="219"/>
      <c r="AR4368" s="219"/>
      <c r="AS4368" s="221"/>
      <c r="AT4368" s="221"/>
      <c r="AU4368" s="221"/>
      <c r="AV4368" s="221"/>
      <c r="AW4368" s="221"/>
      <c r="AX4368" s="221"/>
      <c r="AY4368" s="221"/>
      <c r="AZ4368" s="221"/>
    </row>
    <row r="4369" spans="1:52" x14ac:dyDescent="0.15">
      <c r="A4369" s="278"/>
      <c r="B4369" s="274"/>
      <c r="C4369" s="340"/>
      <c r="D4369" s="340"/>
      <c r="E4369" s="341"/>
      <c r="F4369" s="341"/>
      <c r="G4369" s="341"/>
      <c r="H4369" s="341"/>
      <c r="I4369" s="341"/>
      <c r="J4369" s="341"/>
      <c r="AH4369" s="221"/>
      <c r="AI4369" s="221"/>
      <c r="AJ4369" s="221"/>
      <c r="AK4369" s="221"/>
      <c r="AL4369" s="221"/>
      <c r="AM4369" s="221"/>
      <c r="AN4369" s="221"/>
      <c r="AO4369" s="221"/>
      <c r="AP4369" s="221"/>
      <c r="AQ4369" s="219"/>
      <c r="AR4369" s="219"/>
      <c r="AS4369" s="221"/>
      <c r="AT4369" s="221"/>
      <c r="AU4369" s="221"/>
      <c r="AV4369" s="221"/>
      <c r="AW4369" s="221"/>
      <c r="AX4369" s="221"/>
      <c r="AY4369" s="221"/>
      <c r="AZ4369" s="221"/>
    </row>
    <row r="4370" spans="1:52" x14ac:dyDescent="0.15">
      <c r="A4370" s="278"/>
      <c r="B4370" s="274"/>
      <c r="C4370" s="340"/>
      <c r="D4370" s="340"/>
      <c r="E4370" s="341"/>
      <c r="F4370" s="341"/>
      <c r="G4370" s="341"/>
      <c r="H4370" s="341"/>
      <c r="I4370" s="341"/>
      <c r="J4370" s="341"/>
      <c r="AH4370" s="221"/>
      <c r="AI4370" s="221"/>
      <c r="AJ4370" s="221"/>
      <c r="AK4370" s="221"/>
      <c r="AL4370" s="221"/>
      <c r="AM4370" s="221"/>
      <c r="AN4370" s="221"/>
      <c r="AO4370" s="221"/>
      <c r="AP4370" s="221"/>
      <c r="AQ4370" s="219"/>
      <c r="AR4370" s="219"/>
      <c r="AS4370" s="221"/>
      <c r="AT4370" s="221"/>
      <c r="AU4370" s="221"/>
      <c r="AV4370" s="221"/>
      <c r="AW4370" s="221"/>
      <c r="AX4370" s="221"/>
      <c r="AY4370" s="221"/>
      <c r="AZ4370" s="221"/>
    </row>
    <row r="4371" spans="1:52" x14ac:dyDescent="0.15">
      <c r="A4371" s="278"/>
      <c r="B4371" s="274"/>
      <c r="C4371" s="340"/>
      <c r="D4371" s="340"/>
      <c r="E4371" s="341"/>
      <c r="F4371" s="341"/>
      <c r="G4371" s="341"/>
      <c r="H4371" s="341"/>
      <c r="I4371" s="341"/>
      <c r="J4371" s="341"/>
      <c r="AH4371" s="221"/>
      <c r="AI4371" s="221"/>
      <c r="AJ4371" s="221"/>
      <c r="AK4371" s="221"/>
      <c r="AL4371" s="221"/>
      <c r="AM4371" s="221"/>
      <c r="AN4371" s="221"/>
      <c r="AO4371" s="221"/>
      <c r="AP4371" s="221"/>
      <c r="AQ4371" s="219"/>
      <c r="AR4371" s="219"/>
      <c r="AS4371" s="221"/>
      <c r="AT4371" s="221"/>
      <c r="AU4371" s="221"/>
      <c r="AV4371" s="221"/>
      <c r="AW4371" s="221"/>
      <c r="AX4371" s="221"/>
      <c r="AY4371" s="221"/>
      <c r="AZ4371" s="221"/>
    </row>
    <row r="4372" spans="1:52" x14ac:dyDescent="0.15">
      <c r="A4372" s="278"/>
      <c r="B4372" s="274"/>
      <c r="C4372" s="340"/>
      <c r="D4372" s="340"/>
      <c r="E4372" s="341"/>
      <c r="F4372" s="341"/>
      <c r="G4372" s="341"/>
      <c r="H4372" s="341"/>
      <c r="I4372" s="341"/>
      <c r="J4372" s="341"/>
      <c r="AH4372" s="221"/>
      <c r="AI4372" s="221"/>
      <c r="AJ4372" s="221"/>
      <c r="AK4372" s="221"/>
      <c r="AL4372" s="221"/>
      <c r="AM4372" s="221"/>
      <c r="AN4372" s="221"/>
      <c r="AO4372" s="221"/>
      <c r="AP4372" s="221"/>
      <c r="AQ4372" s="219"/>
      <c r="AR4372" s="219"/>
      <c r="AS4372" s="221"/>
      <c r="AT4372" s="221"/>
      <c r="AU4372" s="221"/>
      <c r="AV4372" s="221"/>
      <c r="AW4372" s="221"/>
      <c r="AX4372" s="221"/>
      <c r="AY4372" s="221"/>
      <c r="AZ4372" s="221"/>
    </row>
    <row r="4373" spans="1:52" x14ac:dyDescent="0.15">
      <c r="A4373" s="278"/>
      <c r="B4373" s="274"/>
      <c r="C4373" s="340"/>
      <c r="D4373" s="340"/>
      <c r="E4373" s="341"/>
      <c r="F4373" s="341"/>
      <c r="G4373" s="341"/>
      <c r="H4373" s="341"/>
      <c r="I4373" s="341"/>
      <c r="J4373" s="341"/>
      <c r="AH4373" s="221"/>
      <c r="AI4373" s="221"/>
      <c r="AJ4373" s="221"/>
      <c r="AK4373" s="221"/>
      <c r="AL4373" s="221"/>
      <c r="AM4373" s="221"/>
      <c r="AN4373" s="221"/>
      <c r="AO4373" s="221"/>
      <c r="AP4373" s="221"/>
      <c r="AQ4373" s="219"/>
      <c r="AR4373" s="219"/>
      <c r="AS4373" s="221"/>
      <c r="AT4373" s="221"/>
      <c r="AU4373" s="221"/>
      <c r="AV4373" s="221"/>
      <c r="AW4373" s="221"/>
      <c r="AX4373" s="221"/>
      <c r="AY4373" s="221"/>
      <c r="AZ4373" s="221"/>
    </row>
    <row r="4374" spans="1:52" x14ac:dyDescent="0.15">
      <c r="A4374" s="278"/>
      <c r="B4374" s="274"/>
      <c r="C4374" s="340"/>
      <c r="D4374" s="340"/>
      <c r="E4374" s="341"/>
      <c r="F4374" s="341"/>
      <c r="G4374" s="341"/>
      <c r="H4374" s="341"/>
      <c r="I4374" s="341"/>
      <c r="J4374" s="341"/>
      <c r="AH4374" s="221"/>
      <c r="AI4374" s="221"/>
      <c r="AJ4374" s="221"/>
      <c r="AK4374" s="221"/>
      <c r="AL4374" s="221"/>
      <c r="AM4374" s="221"/>
      <c r="AN4374" s="221"/>
      <c r="AO4374" s="221"/>
      <c r="AP4374" s="221"/>
      <c r="AQ4374" s="219"/>
      <c r="AR4374" s="219"/>
      <c r="AS4374" s="221"/>
      <c r="AT4374" s="221"/>
      <c r="AU4374" s="221"/>
      <c r="AV4374" s="221"/>
      <c r="AW4374" s="221"/>
      <c r="AX4374" s="221"/>
      <c r="AY4374" s="221"/>
      <c r="AZ4374" s="221"/>
    </row>
    <row r="4375" spans="1:52" x14ac:dyDescent="0.15">
      <c r="A4375" s="278"/>
      <c r="B4375" s="274"/>
      <c r="C4375" s="340"/>
      <c r="D4375" s="340"/>
      <c r="E4375" s="341"/>
      <c r="F4375" s="341"/>
      <c r="G4375" s="341"/>
      <c r="H4375" s="341"/>
      <c r="I4375" s="341"/>
      <c r="J4375" s="341"/>
      <c r="AH4375" s="221"/>
      <c r="AI4375" s="221"/>
      <c r="AJ4375" s="221"/>
      <c r="AK4375" s="221"/>
      <c r="AL4375" s="221"/>
      <c r="AM4375" s="221"/>
      <c r="AN4375" s="221"/>
      <c r="AO4375" s="221"/>
      <c r="AP4375" s="221"/>
      <c r="AQ4375" s="219"/>
      <c r="AR4375" s="219"/>
      <c r="AS4375" s="221"/>
      <c r="AT4375" s="221"/>
      <c r="AU4375" s="221"/>
      <c r="AV4375" s="221"/>
      <c r="AW4375" s="221"/>
      <c r="AX4375" s="221"/>
      <c r="AY4375" s="221"/>
      <c r="AZ4375" s="221"/>
    </row>
    <row r="4376" spans="1:52" x14ac:dyDescent="0.15">
      <c r="A4376" s="278"/>
      <c r="B4376" s="274"/>
      <c r="C4376" s="340"/>
      <c r="D4376" s="340"/>
      <c r="E4376" s="341"/>
      <c r="F4376" s="341"/>
      <c r="G4376" s="341"/>
      <c r="H4376" s="341"/>
      <c r="I4376" s="341"/>
      <c r="J4376" s="341"/>
      <c r="AH4376" s="221"/>
      <c r="AI4376" s="221"/>
      <c r="AJ4376" s="221"/>
      <c r="AK4376" s="221"/>
      <c r="AL4376" s="221"/>
      <c r="AM4376" s="221"/>
      <c r="AN4376" s="221"/>
      <c r="AO4376" s="221"/>
      <c r="AP4376" s="221"/>
      <c r="AQ4376" s="219"/>
      <c r="AR4376" s="219"/>
      <c r="AS4376" s="221"/>
      <c r="AT4376" s="221"/>
      <c r="AU4376" s="221"/>
      <c r="AV4376" s="221"/>
      <c r="AW4376" s="221"/>
      <c r="AX4376" s="221"/>
      <c r="AY4376" s="221"/>
      <c r="AZ4376" s="221"/>
    </row>
    <row r="4377" spans="1:52" x14ac:dyDescent="0.15">
      <c r="A4377" s="278"/>
      <c r="B4377" s="274"/>
      <c r="C4377" s="340"/>
      <c r="D4377" s="340"/>
      <c r="E4377" s="341"/>
      <c r="F4377" s="341"/>
      <c r="G4377" s="341"/>
      <c r="H4377" s="341"/>
      <c r="I4377" s="341"/>
      <c r="J4377" s="341"/>
      <c r="AH4377" s="221"/>
      <c r="AI4377" s="221"/>
      <c r="AJ4377" s="221"/>
      <c r="AK4377" s="221"/>
      <c r="AL4377" s="221"/>
      <c r="AM4377" s="221"/>
      <c r="AN4377" s="221"/>
      <c r="AO4377" s="221"/>
      <c r="AP4377" s="221"/>
      <c r="AQ4377" s="219"/>
      <c r="AR4377" s="219"/>
      <c r="AS4377" s="221"/>
      <c r="AT4377" s="221"/>
      <c r="AU4377" s="221"/>
      <c r="AV4377" s="221"/>
      <c r="AW4377" s="221"/>
      <c r="AX4377" s="221"/>
      <c r="AY4377" s="221"/>
      <c r="AZ4377" s="221"/>
    </row>
    <row r="4378" spans="1:52" x14ac:dyDescent="0.15">
      <c r="A4378" s="278"/>
      <c r="B4378" s="274"/>
      <c r="C4378" s="340"/>
      <c r="D4378" s="340"/>
      <c r="E4378" s="341"/>
      <c r="F4378" s="341"/>
      <c r="G4378" s="341"/>
      <c r="H4378" s="341"/>
      <c r="I4378" s="341"/>
      <c r="J4378" s="341"/>
      <c r="AH4378" s="221"/>
      <c r="AI4378" s="221"/>
      <c r="AJ4378" s="221"/>
      <c r="AK4378" s="221"/>
      <c r="AL4378" s="221"/>
      <c r="AM4378" s="221"/>
      <c r="AN4378" s="221"/>
      <c r="AO4378" s="221"/>
      <c r="AP4378" s="221"/>
      <c r="AQ4378" s="219"/>
      <c r="AR4378" s="219"/>
      <c r="AS4378" s="221"/>
      <c r="AT4378" s="221"/>
      <c r="AU4378" s="221"/>
      <c r="AV4378" s="221"/>
      <c r="AW4378" s="221"/>
      <c r="AX4378" s="221"/>
      <c r="AY4378" s="221"/>
      <c r="AZ4378" s="221"/>
    </row>
    <row r="4379" spans="1:52" x14ac:dyDescent="0.15">
      <c r="A4379" s="278"/>
      <c r="B4379" s="274"/>
      <c r="C4379" s="340"/>
      <c r="D4379" s="340"/>
      <c r="E4379" s="341"/>
      <c r="F4379" s="341"/>
      <c r="G4379" s="341"/>
      <c r="H4379" s="341"/>
      <c r="I4379" s="341"/>
      <c r="J4379" s="341"/>
      <c r="AH4379" s="221"/>
      <c r="AI4379" s="221"/>
      <c r="AJ4379" s="221"/>
      <c r="AK4379" s="221"/>
      <c r="AL4379" s="221"/>
      <c r="AM4379" s="221"/>
      <c r="AN4379" s="221"/>
      <c r="AO4379" s="221"/>
      <c r="AP4379" s="221"/>
      <c r="AQ4379" s="219"/>
      <c r="AR4379" s="219"/>
      <c r="AS4379" s="221"/>
      <c r="AT4379" s="221"/>
      <c r="AU4379" s="221"/>
      <c r="AV4379" s="221"/>
      <c r="AW4379" s="221"/>
      <c r="AX4379" s="221"/>
      <c r="AY4379" s="221"/>
      <c r="AZ4379" s="221"/>
    </row>
    <row r="4380" spans="1:52" x14ac:dyDescent="0.15">
      <c r="A4380" s="278"/>
      <c r="B4380" s="274"/>
      <c r="C4380" s="340"/>
      <c r="D4380" s="340"/>
      <c r="E4380" s="341"/>
      <c r="F4380" s="341"/>
      <c r="G4380" s="341"/>
      <c r="H4380" s="341"/>
      <c r="I4380" s="341"/>
      <c r="J4380" s="341"/>
      <c r="AH4380" s="221"/>
      <c r="AI4380" s="221"/>
      <c r="AJ4380" s="221"/>
      <c r="AK4380" s="221"/>
      <c r="AL4380" s="221"/>
      <c r="AM4380" s="221"/>
      <c r="AN4380" s="221"/>
      <c r="AO4380" s="221"/>
      <c r="AP4380" s="221"/>
      <c r="AQ4380" s="219"/>
      <c r="AR4380" s="219"/>
      <c r="AS4380" s="221"/>
      <c r="AT4380" s="221"/>
      <c r="AU4380" s="221"/>
      <c r="AV4380" s="221"/>
      <c r="AW4380" s="221"/>
      <c r="AX4380" s="221"/>
      <c r="AY4380" s="221"/>
      <c r="AZ4380" s="221"/>
    </row>
    <row r="4381" spans="1:52" x14ac:dyDescent="0.15">
      <c r="A4381" s="278"/>
      <c r="B4381" s="274"/>
      <c r="C4381" s="340"/>
      <c r="D4381" s="340"/>
      <c r="E4381" s="341"/>
      <c r="F4381" s="341"/>
      <c r="G4381" s="341"/>
      <c r="H4381" s="341"/>
      <c r="I4381" s="341"/>
      <c r="J4381" s="341"/>
      <c r="AH4381" s="221"/>
      <c r="AI4381" s="221"/>
      <c r="AJ4381" s="221"/>
      <c r="AK4381" s="221"/>
      <c r="AL4381" s="221"/>
      <c r="AM4381" s="221"/>
      <c r="AN4381" s="221"/>
      <c r="AO4381" s="221"/>
      <c r="AP4381" s="221"/>
      <c r="AQ4381" s="219"/>
      <c r="AR4381" s="219"/>
      <c r="AS4381" s="221"/>
      <c r="AT4381" s="221"/>
      <c r="AU4381" s="221"/>
      <c r="AV4381" s="221"/>
      <c r="AW4381" s="221"/>
      <c r="AX4381" s="221"/>
      <c r="AY4381" s="221"/>
      <c r="AZ4381" s="221"/>
    </row>
    <row r="4382" spans="1:52" x14ac:dyDescent="0.15">
      <c r="A4382" s="278"/>
      <c r="B4382" s="274"/>
      <c r="C4382" s="340"/>
      <c r="D4382" s="340"/>
      <c r="E4382" s="341"/>
      <c r="F4382" s="341"/>
      <c r="G4382" s="341"/>
      <c r="H4382" s="341"/>
      <c r="I4382" s="341"/>
      <c r="J4382" s="341"/>
      <c r="AH4382" s="221"/>
      <c r="AI4382" s="221"/>
      <c r="AJ4382" s="221"/>
      <c r="AK4382" s="221"/>
      <c r="AL4382" s="221"/>
      <c r="AM4382" s="221"/>
      <c r="AN4382" s="221"/>
      <c r="AO4382" s="221"/>
      <c r="AP4382" s="221"/>
      <c r="AQ4382" s="219"/>
      <c r="AR4382" s="219"/>
      <c r="AS4382" s="221"/>
      <c r="AT4382" s="221"/>
      <c r="AU4382" s="221"/>
      <c r="AV4382" s="221"/>
      <c r="AW4382" s="221"/>
      <c r="AX4382" s="221"/>
      <c r="AY4382" s="221"/>
      <c r="AZ4382" s="221"/>
    </row>
    <row r="4383" spans="1:52" x14ac:dyDescent="0.15">
      <c r="A4383" s="278"/>
      <c r="B4383" s="274"/>
      <c r="C4383" s="340"/>
      <c r="D4383" s="340"/>
      <c r="E4383" s="341"/>
      <c r="F4383" s="341"/>
      <c r="G4383" s="341"/>
      <c r="H4383" s="341"/>
      <c r="I4383" s="341"/>
      <c r="J4383" s="341"/>
      <c r="AH4383" s="221"/>
      <c r="AI4383" s="221"/>
      <c r="AJ4383" s="221"/>
      <c r="AK4383" s="221"/>
      <c r="AL4383" s="221"/>
      <c r="AM4383" s="221"/>
      <c r="AN4383" s="221"/>
      <c r="AO4383" s="221"/>
      <c r="AP4383" s="221"/>
      <c r="AQ4383" s="219"/>
      <c r="AR4383" s="219"/>
      <c r="AS4383" s="221"/>
      <c r="AT4383" s="221"/>
      <c r="AU4383" s="221"/>
      <c r="AV4383" s="221"/>
      <c r="AW4383" s="221"/>
      <c r="AX4383" s="221"/>
      <c r="AY4383" s="221"/>
      <c r="AZ4383" s="221"/>
    </row>
    <row r="4384" spans="1:52" x14ac:dyDescent="0.15">
      <c r="A4384" s="278"/>
      <c r="B4384" s="274"/>
      <c r="C4384" s="340"/>
      <c r="D4384" s="340"/>
      <c r="E4384" s="341"/>
      <c r="F4384" s="341"/>
      <c r="G4384" s="341"/>
      <c r="H4384" s="341"/>
      <c r="I4384" s="341"/>
      <c r="J4384" s="341"/>
      <c r="AH4384" s="221"/>
      <c r="AI4384" s="221"/>
      <c r="AJ4384" s="221"/>
      <c r="AK4384" s="221"/>
      <c r="AL4384" s="221"/>
      <c r="AM4384" s="221"/>
      <c r="AN4384" s="221"/>
      <c r="AO4384" s="221"/>
      <c r="AP4384" s="221"/>
      <c r="AQ4384" s="219"/>
      <c r="AR4384" s="219"/>
      <c r="AS4384" s="221"/>
      <c r="AT4384" s="221"/>
      <c r="AU4384" s="221"/>
      <c r="AV4384" s="221"/>
      <c r="AW4384" s="221"/>
      <c r="AX4384" s="221"/>
      <c r="AY4384" s="221"/>
      <c r="AZ4384" s="221"/>
    </row>
    <row r="4385" spans="1:52" x14ac:dyDescent="0.15">
      <c r="A4385" s="278"/>
      <c r="B4385" s="274"/>
      <c r="C4385" s="340"/>
      <c r="D4385" s="340"/>
      <c r="E4385" s="341"/>
      <c r="F4385" s="341"/>
      <c r="G4385" s="341"/>
      <c r="H4385" s="341"/>
      <c r="I4385" s="341"/>
      <c r="J4385" s="341"/>
      <c r="AH4385" s="221"/>
      <c r="AI4385" s="221"/>
      <c r="AJ4385" s="221"/>
      <c r="AK4385" s="221"/>
      <c r="AL4385" s="221"/>
      <c r="AM4385" s="221"/>
      <c r="AN4385" s="221"/>
      <c r="AO4385" s="221"/>
      <c r="AP4385" s="221"/>
      <c r="AQ4385" s="219"/>
      <c r="AR4385" s="219"/>
      <c r="AS4385" s="221"/>
      <c r="AT4385" s="221"/>
      <c r="AU4385" s="221"/>
      <c r="AV4385" s="221"/>
      <c r="AW4385" s="221"/>
      <c r="AX4385" s="221"/>
      <c r="AY4385" s="221"/>
      <c r="AZ4385" s="221"/>
    </row>
    <row r="4386" spans="1:52" x14ac:dyDescent="0.15">
      <c r="A4386" s="278"/>
      <c r="B4386" s="274"/>
      <c r="C4386" s="340"/>
      <c r="D4386" s="340"/>
      <c r="E4386" s="341"/>
      <c r="F4386" s="341"/>
      <c r="G4386" s="341"/>
      <c r="H4386" s="341"/>
      <c r="I4386" s="341"/>
      <c r="J4386" s="341"/>
      <c r="AH4386" s="221"/>
      <c r="AI4386" s="221"/>
      <c r="AJ4386" s="221"/>
      <c r="AK4386" s="221"/>
      <c r="AL4386" s="221"/>
      <c r="AM4386" s="221"/>
      <c r="AN4386" s="221"/>
      <c r="AO4386" s="221"/>
      <c r="AP4386" s="221"/>
      <c r="AQ4386" s="219"/>
      <c r="AR4386" s="219"/>
      <c r="AS4386" s="221"/>
      <c r="AT4386" s="221"/>
      <c r="AU4386" s="221"/>
      <c r="AV4386" s="221"/>
      <c r="AW4386" s="221"/>
      <c r="AX4386" s="221"/>
      <c r="AY4386" s="221"/>
      <c r="AZ4386" s="221"/>
    </row>
    <row r="4387" spans="1:52" x14ac:dyDescent="0.15">
      <c r="A4387" s="278"/>
      <c r="B4387" s="274"/>
      <c r="C4387" s="340"/>
      <c r="D4387" s="340"/>
      <c r="E4387" s="341"/>
      <c r="F4387" s="341"/>
      <c r="G4387" s="341"/>
      <c r="H4387" s="341"/>
      <c r="I4387" s="341"/>
      <c r="J4387" s="341"/>
      <c r="AH4387" s="221"/>
      <c r="AI4387" s="221"/>
      <c r="AJ4387" s="221"/>
      <c r="AK4387" s="221"/>
      <c r="AL4387" s="221"/>
      <c r="AM4387" s="221"/>
      <c r="AN4387" s="221"/>
      <c r="AO4387" s="221"/>
      <c r="AP4387" s="221"/>
      <c r="AQ4387" s="219"/>
      <c r="AR4387" s="219"/>
      <c r="AS4387" s="221"/>
      <c r="AT4387" s="221"/>
      <c r="AU4387" s="221"/>
      <c r="AV4387" s="221"/>
      <c r="AW4387" s="221"/>
      <c r="AX4387" s="221"/>
      <c r="AY4387" s="221"/>
      <c r="AZ4387" s="221"/>
    </row>
    <row r="4388" spans="1:52" x14ac:dyDescent="0.15">
      <c r="A4388" s="278"/>
      <c r="B4388" s="274"/>
      <c r="C4388" s="340"/>
      <c r="D4388" s="340"/>
      <c r="E4388" s="341"/>
      <c r="F4388" s="341"/>
      <c r="G4388" s="341"/>
      <c r="H4388" s="341"/>
      <c r="I4388" s="341"/>
      <c r="J4388" s="341"/>
      <c r="AH4388" s="221"/>
      <c r="AI4388" s="221"/>
      <c r="AJ4388" s="221"/>
      <c r="AK4388" s="221"/>
      <c r="AL4388" s="221"/>
      <c r="AM4388" s="221"/>
      <c r="AN4388" s="221"/>
      <c r="AO4388" s="221"/>
      <c r="AP4388" s="221"/>
      <c r="AQ4388" s="219"/>
      <c r="AR4388" s="219"/>
      <c r="AS4388" s="221"/>
      <c r="AT4388" s="221"/>
      <c r="AU4388" s="221"/>
      <c r="AV4388" s="221"/>
      <c r="AW4388" s="221"/>
      <c r="AX4388" s="221"/>
      <c r="AY4388" s="221"/>
      <c r="AZ4388" s="221"/>
    </row>
    <row r="4389" spans="1:52" x14ac:dyDescent="0.15">
      <c r="A4389" s="278"/>
      <c r="B4389" s="274"/>
      <c r="C4389" s="340"/>
      <c r="D4389" s="340"/>
      <c r="E4389" s="341"/>
      <c r="F4389" s="341"/>
      <c r="G4389" s="341"/>
      <c r="H4389" s="341"/>
      <c r="I4389" s="341"/>
      <c r="J4389" s="341"/>
      <c r="AH4389" s="221"/>
      <c r="AI4389" s="221"/>
      <c r="AJ4389" s="221"/>
      <c r="AK4389" s="221"/>
      <c r="AL4389" s="221"/>
      <c r="AM4389" s="221"/>
      <c r="AN4389" s="221"/>
      <c r="AO4389" s="221"/>
      <c r="AP4389" s="221"/>
      <c r="AQ4389" s="219"/>
      <c r="AR4389" s="219"/>
      <c r="AS4389" s="221"/>
      <c r="AT4389" s="221"/>
      <c r="AU4389" s="221"/>
      <c r="AV4389" s="221"/>
      <c r="AW4389" s="221"/>
      <c r="AX4389" s="221"/>
      <c r="AY4389" s="221"/>
      <c r="AZ4389" s="221"/>
    </row>
    <row r="4390" spans="1:52" x14ac:dyDescent="0.15">
      <c r="A4390" s="278"/>
      <c r="B4390" s="274"/>
      <c r="C4390" s="340"/>
      <c r="D4390" s="340"/>
      <c r="E4390" s="341"/>
      <c r="F4390" s="341"/>
      <c r="G4390" s="341"/>
      <c r="H4390" s="341"/>
      <c r="I4390" s="341"/>
      <c r="J4390" s="341"/>
      <c r="AH4390" s="221"/>
      <c r="AI4390" s="221"/>
      <c r="AJ4390" s="221"/>
      <c r="AK4390" s="221"/>
      <c r="AL4390" s="221"/>
      <c r="AM4390" s="221"/>
      <c r="AN4390" s="221"/>
      <c r="AO4390" s="221"/>
      <c r="AP4390" s="221"/>
      <c r="AQ4390" s="219"/>
      <c r="AR4390" s="219"/>
      <c r="AS4390" s="221"/>
      <c r="AT4390" s="221"/>
      <c r="AU4390" s="221"/>
      <c r="AV4390" s="221"/>
      <c r="AW4390" s="221"/>
      <c r="AX4390" s="221"/>
      <c r="AY4390" s="221"/>
      <c r="AZ4390" s="221"/>
    </row>
    <row r="4391" spans="1:52" x14ac:dyDescent="0.15">
      <c r="A4391" s="278"/>
      <c r="B4391" s="274"/>
      <c r="C4391" s="340"/>
      <c r="D4391" s="340"/>
      <c r="E4391" s="341"/>
      <c r="F4391" s="341"/>
      <c r="G4391" s="341"/>
      <c r="H4391" s="341"/>
      <c r="I4391" s="341"/>
      <c r="J4391" s="341"/>
      <c r="AH4391" s="221"/>
      <c r="AI4391" s="221"/>
      <c r="AJ4391" s="221"/>
      <c r="AK4391" s="221"/>
      <c r="AL4391" s="221"/>
      <c r="AM4391" s="221"/>
      <c r="AN4391" s="221"/>
      <c r="AO4391" s="221"/>
      <c r="AP4391" s="221"/>
      <c r="AQ4391" s="219"/>
      <c r="AR4391" s="219"/>
      <c r="AS4391" s="221"/>
      <c r="AT4391" s="221"/>
      <c r="AU4391" s="221"/>
      <c r="AV4391" s="221"/>
      <c r="AW4391" s="221"/>
      <c r="AX4391" s="221"/>
      <c r="AY4391" s="221"/>
      <c r="AZ4391" s="221"/>
    </row>
    <row r="4392" spans="1:52" x14ac:dyDescent="0.15">
      <c r="A4392" s="278"/>
      <c r="B4392" s="274"/>
      <c r="C4392" s="340"/>
      <c r="D4392" s="340"/>
      <c r="E4392" s="341"/>
      <c r="F4392" s="341"/>
      <c r="G4392" s="341"/>
      <c r="H4392" s="341"/>
      <c r="I4392" s="341"/>
      <c r="J4392" s="341"/>
      <c r="AH4392" s="221"/>
      <c r="AI4392" s="221"/>
      <c r="AJ4392" s="221"/>
      <c r="AK4392" s="221"/>
      <c r="AL4392" s="221"/>
      <c r="AM4392" s="221"/>
      <c r="AN4392" s="221"/>
      <c r="AO4392" s="221"/>
      <c r="AP4392" s="221"/>
      <c r="AQ4392" s="219"/>
      <c r="AR4392" s="219"/>
      <c r="AS4392" s="221"/>
      <c r="AT4392" s="221"/>
      <c r="AU4392" s="221"/>
      <c r="AV4392" s="221"/>
      <c r="AW4392" s="221"/>
      <c r="AX4392" s="221"/>
      <c r="AY4392" s="221"/>
      <c r="AZ4392" s="221"/>
    </row>
    <row r="4393" spans="1:52" x14ac:dyDescent="0.15">
      <c r="A4393" s="278"/>
      <c r="B4393" s="274"/>
      <c r="C4393" s="340"/>
      <c r="D4393" s="340"/>
      <c r="E4393" s="341"/>
      <c r="F4393" s="341"/>
      <c r="G4393" s="341"/>
      <c r="H4393" s="341"/>
      <c r="I4393" s="341"/>
      <c r="J4393" s="341"/>
      <c r="AH4393" s="221"/>
      <c r="AI4393" s="221"/>
      <c r="AJ4393" s="221"/>
      <c r="AK4393" s="221"/>
      <c r="AL4393" s="221"/>
      <c r="AM4393" s="221"/>
      <c r="AN4393" s="221"/>
      <c r="AO4393" s="221"/>
      <c r="AP4393" s="221"/>
      <c r="AQ4393" s="219"/>
      <c r="AR4393" s="219"/>
      <c r="AS4393" s="221"/>
      <c r="AT4393" s="221"/>
      <c r="AU4393" s="221"/>
      <c r="AV4393" s="221"/>
      <c r="AW4393" s="221"/>
      <c r="AX4393" s="221"/>
      <c r="AY4393" s="221"/>
      <c r="AZ4393" s="221"/>
    </row>
    <row r="4394" spans="1:52" x14ac:dyDescent="0.15">
      <c r="A4394" s="278"/>
      <c r="B4394" s="274"/>
      <c r="C4394" s="340"/>
      <c r="D4394" s="340"/>
      <c r="E4394" s="341"/>
      <c r="F4394" s="341"/>
      <c r="G4394" s="341"/>
      <c r="H4394" s="341"/>
      <c r="I4394" s="341"/>
      <c r="J4394" s="341"/>
      <c r="AH4394" s="221"/>
      <c r="AI4394" s="221"/>
      <c r="AJ4394" s="221"/>
      <c r="AK4394" s="221"/>
      <c r="AL4394" s="221"/>
      <c r="AM4394" s="221"/>
      <c r="AN4394" s="221"/>
      <c r="AO4394" s="221"/>
      <c r="AP4394" s="221"/>
      <c r="AQ4394" s="219"/>
      <c r="AR4394" s="219"/>
      <c r="AS4394" s="221"/>
      <c r="AT4394" s="221"/>
      <c r="AU4394" s="221"/>
      <c r="AV4394" s="221"/>
      <c r="AW4394" s="221"/>
      <c r="AX4394" s="221"/>
      <c r="AY4394" s="221"/>
      <c r="AZ4394" s="221"/>
    </row>
    <row r="4395" spans="1:52" x14ac:dyDescent="0.15">
      <c r="A4395" s="278"/>
      <c r="B4395" s="274"/>
      <c r="C4395" s="340"/>
      <c r="D4395" s="340"/>
      <c r="E4395" s="341"/>
      <c r="F4395" s="341"/>
      <c r="G4395" s="341"/>
      <c r="H4395" s="341"/>
      <c r="I4395" s="341"/>
      <c r="J4395" s="341"/>
      <c r="AH4395" s="221"/>
      <c r="AI4395" s="221"/>
      <c r="AJ4395" s="221"/>
      <c r="AK4395" s="221"/>
      <c r="AL4395" s="221"/>
      <c r="AM4395" s="221"/>
      <c r="AN4395" s="221"/>
      <c r="AO4395" s="221"/>
      <c r="AP4395" s="221"/>
      <c r="AQ4395" s="219"/>
      <c r="AR4395" s="219"/>
      <c r="AS4395" s="221"/>
      <c r="AT4395" s="221"/>
      <c r="AU4395" s="221"/>
      <c r="AV4395" s="221"/>
      <c r="AW4395" s="221"/>
      <c r="AX4395" s="221"/>
      <c r="AY4395" s="221"/>
      <c r="AZ4395" s="221"/>
    </row>
    <row r="4396" spans="1:52" x14ac:dyDescent="0.15">
      <c r="A4396" s="278"/>
      <c r="B4396" s="274"/>
      <c r="C4396" s="340"/>
      <c r="D4396" s="340"/>
      <c r="E4396" s="341"/>
      <c r="F4396" s="341"/>
      <c r="G4396" s="341"/>
      <c r="H4396" s="341"/>
      <c r="I4396" s="341"/>
      <c r="J4396" s="341"/>
      <c r="AH4396" s="221"/>
      <c r="AI4396" s="221"/>
      <c r="AJ4396" s="221"/>
      <c r="AK4396" s="221"/>
      <c r="AL4396" s="221"/>
      <c r="AM4396" s="221"/>
      <c r="AN4396" s="221"/>
      <c r="AO4396" s="221"/>
      <c r="AP4396" s="221"/>
      <c r="AQ4396" s="219"/>
      <c r="AR4396" s="219"/>
      <c r="AS4396" s="221"/>
      <c r="AT4396" s="221"/>
      <c r="AU4396" s="221"/>
      <c r="AV4396" s="221"/>
      <c r="AW4396" s="221"/>
      <c r="AX4396" s="221"/>
      <c r="AY4396" s="221"/>
      <c r="AZ4396" s="221"/>
    </row>
    <row r="4397" spans="1:52" x14ac:dyDescent="0.15">
      <c r="A4397" s="278"/>
      <c r="B4397" s="274"/>
      <c r="C4397" s="340"/>
      <c r="D4397" s="340"/>
      <c r="E4397" s="341"/>
      <c r="F4397" s="341"/>
      <c r="G4397" s="341"/>
      <c r="H4397" s="341"/>
      <c r="I4397" s="341"/>
      <c r="J4397" s="341"/>
      <c r="AH4397" s="221"/>
      <c r="AI4397" s="221"/>
      <c r="AJ4397" s="221"/>
      <c r="AK4397" s="221"/>
      <c r="AL4397" s="221"/>
      <c r="AM4397" s="221"/>
      <c r="AN4397" s="221"/>
      <c r="AO4397" s="221"/>
      <c r="AP4397" s="221"/>
      <c r="AQ4397" s="219"/>
      <c r="AR4397" s="219"/>
      <c r="AS4397" s="221"/>
      <c r="AT4397" s="221"/>
      <c r="AU4397" s="221"/>
      <c r="AV4397" s="221"/>
      <c r="AW4397" s="221"/>
      <c r="AX4397" s="221"/>
      <c r="AY4397" s="221"/>
      <c r="AZ4397" s="221"/>
    </row>
    <row r="4398" spans="1:52" x14ac:dyDescent="0.15">
      <c r="A4398" s="278"/>
      <c r="B4398" s="274"/>
      <c r="C4398" s="340"/>
      <c r="D4398" s="340"/>
      <c r="E4398" s="341"/>
      <c r="F4398" s="341"/>
      <c r="G4398" s="341"/>
      <c r="H4398" s="341"/>
      <c r="I4398" s="341"/>
      <c r="J4398" s="341"/>
      <c r="AH4398" s="221"/>
      <c r="AI4398" s="221"/>
      <c r="AJ4398" s="221"/>
      <c r="AK4398" s="221"/>
      <c r="AL4398" s="221"/>
      <c r="AM4398" s="221"/>
      <c r="AN4398" s="221"/>
      <c r="AO4398" s="221"/>
      <c r="AP4398" s="221"/>
      <c r="AQ4398" s="219"/>
      <c r="AR4398" s="219"/>
      <c r="AS4398" s="221"/>
      <c r="AT4398" s="221"/>
      <c r="AU4398" s="221"/>
      <c r="AV4398" s="221"/>
      <c r="AW4398" s="221"/>
      <c r="AX4398" s="221"/>
      <c r="AY4398" s="221"/>
      <c r="AZ4398" s="221"/>
    </row>
    <row r="4399" spans="1:52" x14ac:dyDescent="0.15">
      <c r="A4399" s="278"/>
      <c r="B4399" s="274"/>
      <c r="C4399" s="340"/>
      <c r="D4399" s="340"/>
      <c r="E4399" s="341"/>
      <c r="F4399" s="341"/>
      <c r="G4399" s="341"/>
      <c r="H4399" s="341"/>
      <c r="I4399" s="341"/>
      <c r="J4399" s="341"/>
      <c r="AH4399" s="221"/>
      <c r="AI4399" s="221"/>
      <c r="AJ4399" s="221"/>
      <c r="AK4399" s="221"/>
      <c r="AL4399" s="221"/>
      <c r="AM4399" s="221"/>
      <c r="AN4399" s="221"/>
      <c r="AO4399" s="221"/>
      <c r="AP4399" s="221"/>
      <c r="AQ4399" s="219"/>
      <c r="AR4399" s="219"/>
      <c r="AS4399" s="221"/>
      <c r="AT4399" s="221"/>
      <c r="AU4399" s="221"/>
      <c r="AV4399" s="221"/>
      <c r="AW4399" s="221"/>
      <c r="AX4399" s="221"/>
      <c r="AY4399" s="221"/>
      <c r="AZ4399" s="221"/>
    </row>
    <row r="4400" spans="1:52" x14ac:dyDescent="0.15">
      <c r="A4400" s="278"/>
      <c r="B4400" s="274"/>
      <c r="C4400" s="340"/>
      <c r="D4400" s="340"/>
      <c r="E4400" s="341"/>
      <c r="F4400" s="341"/>
      <c r="G4400" s="341"/>
      <c r="H4400" s="341"/>
      <c r="I4400" s="341"/>
      <c r="J4400" s="341"/>
      <c r="AH4400" s="221"/>
      <c r="AI4400" s="221"/>
      <c r="AJ4400" s="221"/>
      <c r="AK4400" s="221"/>
      <c r="AL4400" s="221"/>
      <c r="AM4400" s="221"/>
      <c r="AN4400" s="221"/>
      <c r="AO4400" s="221"/>
      <c r="AP4400" s="221"/>
      <c r="AQ4400" s="219"/>
      <c r="AR4400" s="219"/>
      <c r="AS4400" s="221"/>
      <c r="AT4400" s="221"/>
      <c r="AU4400" s="221"/>
      <c r="AV4400" s="221"/>
      <c r="AW4400" s="221"/>
      <c r="AX4400" s="221"/>
      <c r="AY4400" s="221"/>
      <c r="AZ4400" s="221"/>
    </row>
    <row r="4401" spans="1:52" x14ac:dyDescent="0.15">
      <c r="A4401" s="278"/>
      <c r="B4401" s="274"/>
      <c r="C4401" s="340"/>
      <c r="D4401" s="340"/>
      <c r="E4401" s="341"/>
      <c r="F4401" s="341"/>
      <c r="G4401" s="341"/>
      <c r="H4401" s="341"/>
      <c r="I4401" s="341"/>
      <c r="J4401" s="341"/>
      <c r="AH4401" s="221"/>
      <c r="AI4401" s="221"/>
      <c r="AJ4401" s="221"/>
      <c r="AK4401" s="221"/>
      <c r="AL4401" s="221"/>
      <c r="AM4401" s="221"/>
      <c r="AN4401" s="221"/>
      <c r="AO4401" s="221"/>
      <c r="AP4401" s="221"/>
      <c r="AQ4401" s="219"/>
      <c r="AR4401" s="219"/>
      <c r="AS4401" s="221"/>
      <c r="AT4401" s="221"/>
      <c r="AU4401" s="221"/>
      <c r="AV4401" s="221"/>
      <c r="AW4401" s="221"/>
      <c r="AX4401" s="221"/>
      <c r="AY4401" s="221"/>
      <c r="AZ4401" s="221"/>
    </row>
    <row r="4402" spans="1:52" x14ac:dyDescent="0.15">
      <c r="A4402" s="278"/>
      <c r="B4402" s="274"/>
      <c r="C4402" s="340"/>
      <c r="D4402" s="340"/>
      <c r="E4402" s="341"/>
      <c r="F4402" s="341"/>
      <c r="G4402" s="341"/>
      <c r="H4402" s="341"/>
      <c r="I4402" s="341"/>
      <c r="J4402" s="341"/>
      <c r="AH4402" s="221"/>
      <c r="AI4402" s="221"/>
      <c r="AJ4402" s="221"/>
      <c r="AK4402" s="221"/>
      <c r="AL4402" s="221"/>
      <c r="AM4402" s="221"/>
      <c r="AN4402" s="221"/>
      <c r="AO4402" s="221"/>
      <c r="AP4402" s="221"/>
      <c r="AQ4402" s="219"/>
      <c r="AR4402" s="219"/>
      <c r="AS4402" s="221"/>
      <c r="AT4402" s="221"/>
      <c r="AU4402" s="221"/>
      <c r="AV4402" s="221"/>
      <c r="AW4402" s="221"/>
      <c r="AX4402" s="221"/>
      <c r="AY4402" s="221"/>
      <c r="AZ4402" s="221"/>
    </row>
    <row r="4403" spans="1:52" x14ac:dyDescent="0.15">
      <c r="A4403" s="278"/>
      <c r="B4403" s="274"/>
      <c r="C4403" s="340"/>
      <c r="D4403" s="340"/>
      <c r="E4403" s="341"/>
      <c r="F4403" s="341"/>
      <c r="G4403" s="341"/>
      <c r="H4403" s="341"/>
      <c r="I4403" s="341"/>
      <c r="J4403" s="341"/>
      <c r="AH4403" s="221"/>
      <c r="AI4403" s="221"/>
      <c r="AJ4403" s="221"/>
      <c r="AK4403" s="221"/>
      <c r="AL4403" s="221"/>
      <c r="AM4403" s="221"/>
      <c r="AN4403" s="221"/>
      <c r="AO4403" s="221"/>
      <c r="AP4403" s="221"/>
      <c r="AQ4403" s="219"/>
      <c r="AR4403" s="219"/>
      <c r="AS4403" s="221"/>
      <c r="AT4403" s="221"/>
      <c r="AU4403" s="221"/>
      <c r="AV4403" s="221"/>
      <c r="AW4403" s="221"/>
      <c r="AX4403" s="221"/>
      <c r="AY4403" s="221"/>
      <c r="AZ4403" s="221"/>
    </row>
    <row r="4404" spans="1:52" x14ac:dyDescent="0.15">
      <c r="A4404" s="278"/>
      <c r="B4404" s="274"/>
      <c r="C4404" s="340"/>
      <c r="D4404" s="340"/>
      <c r="E4404" s="341"/>
      <c r="F4404" s="341"/>
      <c r="G4404" s="341"/>
      <c r="H4404" s="341"/>
      <c r="I4404" s="341"/>
      <c r="J4404" s="341"/>
      <c r="AH4404" s="221"/>
      <c r="AI4404" s="221"/>
      <c r="AJ4404" s="221"/>
      <c r="AK4404" s="221"/>
      <c r="AL4404" s="221"/>
      <c r="AM4404" s="221"/>
      <c r="AN4404" s="221"/>
      <c r="AO4404" s="221"/>
      <c r="AP4404" s="221"/>
      <c r="AQ4404" s="219"/>
      <c r="AR4404" s="219"/>
      <c r="AS4404" s="221"/>
      <c r="AT4404" s="221"/>
      <c r="AU4404" s="221"/>
      <c r="AV4404" s="221"/>
      <c r="AW4404" s="221"/>
      <c r="AX4404" s="221"/>
      <c r="AY4404" s="221"/>
      <c r="AZ4404" s="221"/>
    </row>
    <row r="4405" spans="1:52" x14ac:dyDescent="0.15">
      <c r="A4405" s="278"/>
      <c r="B4405" s="274"/>
      <c r="C4405" s="340"/>
      <c r="D4405" s="340"/>
      <c r="E4405" s="341"/>
      <c r="F4405" s="341"/>
      <c r="G4405" s="341"/>
      <c r="H4405" s="341"/>
      <c r="I4405" s="341"/>
      <c r="J4405" s="341"/>
      <c r="AH4405" s="221"/>
      <c r="AI4405" s="221"/>
      <c r="AJ4405" s="221"/>
      <c r="AK4405" s="221"/>
      <c r="AL4405" s="221"/>
      <c r="AM4405" s="221"/>
      <c r="AN4405" s="221"/>
      <c r="AO4405" s="221"/>
      <c r="AP4405" s="221"/>
      <c r="AQ4405" s="219"/>
      <c r="AR4405" s="219"/>
      <c r="AS4405" s="221"/>
      <c r="AT4405" s="221"/>
      <c r="AU4405" s="221"/>
      <c r="AV4405" s="221"/>
      <c r="AW4405" s="221"/>
      <c r="AX4405" s="221"/>
      <c r="AY4405" s="221"/>
      <c r="AZ4405" s="221"/>
    </row>
    <row r="4406" spans="1:52" x14ac:dyDescent="0.15">
      <c r="A4406" s="278"/>
      <c r="B4406" s="274"/>
      <c r="C4406" s="340"/>
      <c r="D4406" s="340"/>
      <c r="E4406" s="341"/>
      <c r="F4406" s="341"/>
      <c r="G4406" s="341"/>
      <c r="H4406" s="341"/>
      <c r="I4406" s="341"/>
      <c r="J4406" s="341"/>
      <c r="AH4406" s="221"/>
      <c r="AI4406" s="221"/>
      <c r="AJ4406" s="221"/>
      <c r="AK4406" s="221"/>
      <c r="AL4406" s="221"/>
      <c r="AM4406" s="221"/>
      <c r="AN4406" s="221"/>
      <c r="AO4406" s="221"/>
      <c r="AP4406" s="221"/>
      <c r="AQ4406" s="219"/>
      <c r="AR4406" s="219"/>
      <c r="AS4406" s="221"/>
      <c r="AT4406" s="221"/>
      <c r="AU4406" s="221"/>
      <c r="AV4406" s="221"/>
      <c r="AW4406" s="221"/>
      <c r="AX4406" s="221"/>
      <c r="AY4406" s="221"/>
      <c r="AZ4406" s="221"/>
    </row>
    <row r="4407" spans="1:52" x14ac:dyDescent="0.15">
      <c r="A4407" s="278"/>
      <c r="B4407" s="274"/>
      <c r="C4407" s="340"/>
      <c r="D4407" s="340"/>
      <c r="E4407" s="341"/>
      <c r="F4407" s="341"/>
      <c r="G4407" s="341"/>
      <c r="H4407" s="341"/>
      <c r="I4407" s="341"/>
      <c r="J4407" s="341"/>
      <c r="AH4407" s="221"/>
      <c r="AI4407" s="221"/>
      <c r="AJ4407" s="221"/>
      <c r="AK4407" s="221"/>
      <c r="AL4407" s="221"/>
      <c r="AM4407" s="221"/>
      <c r="AN4407" s="221"/>
      <c r="AO4407" s="221"/>
      <c r="AP4407" s="221"/>
      <c r="AQ4407" s="219"/>
      <c r="AR4407" s="219"/>
      <c r="AS4407" s="221"/>
      <c r="AT4407" s="221"/>
      <c r="AU4407" s="221"/>
      <c r="AV4407" s="221"/>
      <c r="AW4407" s="221"/>
      <c r="AX4407" s="221"/>
      <c r="AY4407" s="221"/>
      <c r="AZ4407" s="221"/>
    </row>
    <row r="4408" spans="1:52" x14ac:dyDescent="0.15">
      <c r="A4408" s="278"/>
      <c r="B4408" s="274"/>
      <c r="C4408" s="340"/>
      <c r="D4408" s="340"/>
      <c r="E4408" s="341"/>
      <c r="F4408" s="341"/>
      <c r="G4408" s="341"/>
      <c r="H4408" s="341"/>
      <c r="I4408" s="341"/>
      <c r="J4408" s="341"/>
      <c r="AH4408" s="221"/>
      <c r="AI4408" s="221"/>
      <c r="AJ4408" s="221"/>
      <c r="AK4408" s="221"/>
      <c r="AL4408" s="221"/>
      <c r="AM4408" s="221"/>
      <c r="AN4408" s="221"/>
      <c r="AO4408" s="221"/>
      <c r="AP4408" s="221"/>
      <c r="AQ4408" s="219"/>
      <c r="AR4408" s="219"/>
      <c r="AS4408" s="221"/>
      <c r="AT4408" s="221"/>
      <c r="AU4408" s="221"/>
      <c r="AV4408" s="221"/>
      <c r="AW4408" s="221"/>
      <c r="AX4408" s="221"/>
      <c r="AY4408" s="221"/>
      <c r="AZ4408" s="221"/>
    </row>
    <row r="4409" spans="1:52" x14ac:dyDescent="0.15">
      <c r="A4409" s="278"/>
      <c r="B4409" s="274"/>
      <c r="C4409" s="340"/>
      <c r="D4409" s="340"/>
      <c r="E4409" s="341"/>
      <c r="F4409" s="341"/>
      <c r="G4409" s="341"/>
      <c r="H4409" s="341"/>
      <c r="I4409" s="341"/>
      <c r="J4409" s="341"/>
      <c r="AH4409" s="221"/>
      <c r="AI4409" s="221"/>
      <c r="AJ4409" s="221"/>
      <c r="AK4409" s="221"/>
      <c r="AL4409" s="221"/>
      <c r="AM4409" s="221"/>
      <c r="AN4409" s="221"/>
      <c r="AO4409" s="221"/>
      <c r="AP4409" s="221"/>
      <c r="AQ4409" s="219"/>
      <c r="AR4409" s="219"/>
      <c r="AS4409" s="221"/>
      <c r="AT4409" s="221"/>
      <c r="AU4409" s="221"/>
      <c r="AV4409" s="221"/>
      <c r="AW4409" s="221"/>
      <c r="AX4409" s="221"/>
      <c r="AY4409" s="221"/>
      <c r="AZ4409" s="221"/>
    </row>
    <row r="4410" spans="1:52" x14ac:dyDescent="0.15">
      <c r="A4410" s="278"/>
      <c r="B4410" s="274"/>
      <c r="C4410" s="340"/>
      <c r="D4410" s="340"/>
      <c r="E4410" s="341"/>
      <c r="F4410" s="341"/>
      <c r="G4410" s="341"/>
      <c r="H4410" s="341"/>
      <c r="I4410" s="341"/>
      <c r="J4410" s="341"/>
      <c r="AH4410" s="221"/>
      <c r="AI4410" s="221"/>
      <c r="AJ4410" s="221"/>
      <c r="AK4410" s="221"/>
      <c r="AL4410" s="221"/>
      <c r="AM4410" s="221"/>
      <c r="AN4410" s="221"/>
      <c r="AO4410" s="221"/>
      <c r="AP4410" s="221"/>
      <c r="AQ4410" s="219"/>
      <c r="AR4410" s="219"/>
      <c r="AS4410" s="221"/>
      <c r="AT4410" s="221"/>
      <c r="AU4410" s="221"/>
      <c r="AV4410" s="221"/>
      <c r="AW4410" s="221"/>
      <c r="AX4410" s="221"/>
      <c r="AY4410" s="221"/>
      <c r="AZ4410" s="221"/>
    </row>
    <row r="4411" spans="1:52" x14ac:dyDescent="0.15">
      <c r="A4411" s="278"/>
      <c r="B4411" s="274"/>
      <c r="C4411" s="340"/>
      <c r="D4411" s="340"/>
      <c r="E4411" s="341"/>
      <c r="F4411" s="341"/>
      <c r="G4411" s="341"/>
      <c r="H4411" s="341"/>
      <c r="I4411" s="341"/>
      <c r="J4411" s="341"/>
      <c r="AH4411" s="221"/>
      <c r="AI4411" s="221"/>
      <c r="AJ4411" s="221"/>
      <c r="AK4411" s="221"/>
      <c r="AL4411" s="221"/>
      <c r="AM4411" s="221"/>
      <c r="AN4411" s="221"/>
      <c r="AO4411" s="221"/>
      <c r="AP4411" s="221"/>
      <c r="AQ4411" s="219"/>
      <c r="AR4411" s="219"/>
      <c r="AS4411" s="221"/>
      <c r="AT4411" s="221"/>
      <c r="AU4411" s="221"/>
      <c r="AV4411" s="221"/>
      <c r="AW4411" s="221"/>
      <c r="AX4411" s="221"/>
      <c r="AY4411" s="221"/>
      <c r="AZ4411" s="221"/>
    </row>
    <row r="4412" spans="1:52" x14ac:dyDescent="0.15">
      <c r="A4412" s="278"/>
      <c r="B4412" s="274"/>
      <c r="C4412" s="340"/>
      <c r="D4412" s="340"/>
      <c r="E4412" s="341"/>
      <c r="F4412" s="341"/>
      <c r="G4412" s="341"/>
      <c r="H4412" s="341"/>
      <c r="I4412" s="341"/>
      <c r="J4412" s="341"/>
      <c r="AH4412" s="221"/>
      <c r="AI4412" s="221"/>
      <c r="AJ4412" s="221"/>
      <c r="AK4412" s="221"/>
      <c r="AL4412" s="221"/>
      <c r="AM4412" s="221"/>
      <c r="AN4412" s="221"/>
      <c r="AO4412" s="221"/>
      <c r="AP4412" s="221"/>
      <c r="AQ4412" s="219"/>
      <c r="AR4412" s="219"/>
      <c r="AS4412" s="221"/>
      <c r="AT4412" s="221"/>
      <c r="AU4412" s="221"/>
      <c r="AV4412" s="221"/>
      <c r="AW4412" s="221"/>
      <c r="AX4412" s="221"/>
      <c r="AY4412" s="221"/>
      <c r="AZ4412" s="221"/>
    </row>
    <row r="4413" spans="1:52" x14ac:dyDescent="0.15">
      <c r="A4413" s="278"/>
      <c r="B4413" s="274"/>
      <c r="C4413" s="340"/>
      <c r="D4413" s="340"/>
      <c r="E4413" s="341"/>
      <c r="F4413" s="341"/>
      <c r="G4413" s="341"/>
      <c r="H4413" s="341"/>
      <c r="I4413" s="341"/>
      <c r="J4413" s="341"/>
      <c r="AH4413" s="221"/>
      <c r="AI4413" s="221"/>
      <c r="AJ4413" s="221"/>
      <c r="AK4413" s="221"/>
      <c r="AL4413" s="221"/>
      <c r="AM4413" s="221"/>
      <c r="AN4413" s="221"/>
      <c r="AO4413" s="221"/>
      <c r="AP4413" s="221"/>
      <c r="AQ4413" s="219"/>
      <c r="AR4413" s="219"/>
      <c r="AS4413" s="221"/>
      <c r="AT4413" s="221"/>
      <c r="AU4413" s="221"/>
      <c r="AV4413" s="221"/>
      <c r="AW4413" s="221"/>
      <c r="AX4413" s="221"/>
      <c r="AY4413" s="221"/>
      <c r="AZ4413" s="221"/>
    </row>
    <row r="4414" spans="1:52" x14ac:dyDescent="0.15">
      <c r="A4414" s="278"/>
      <c r="B4414" s="274"/>
      <c r="C4414" s="340"/>
      <c r="D4414" s="340"/>
      <c r="E4414" s="341"/>
      <c r="F4414" s="341"/>
      <c r="G4414" s="341"/>
      <c r="H4414" s="341"/>
      <c r="I4414" s="341"/>
      <c r="J4414" s="341"/>
      <c r="AH4414" s="221"/>
      <c r="AI4414" s="221"/>
      <c r="AJ4414" s="221"/>
      <c r="AK4414" s="221"/>
      <c r="AL4414" s="221"/>
      <c r="AM4414" s="221"/>
      <c r="AN4414" s="221"/>
      <c r="AO4414" s="221"/>
      <c r="AP4414" s="221"/>
      <c r="AQ4414" s="219"/>
      <c r="AR4414" s="219"/>
      <c r="AS4414" s="221"/>
      <c r="AT4414" s="221"/>
      <c r="AU4414" s="221"/>
      <c r="AV4414" s="221"/>
      <c r="AW4414" s="221"/>
      <c r="AX4414" s="221"/>
      <c r="AY4414" s="221"/>
      <c r="AZ4414" s="221"/>
    </row>
    <row r="4415" spans="1:52" x14ac:dyDescent="0.15">
      <c r="A4415" s="278"/>
      <c r="B4415" s="274"/>
      <c r="C4415" s="340"/>
      <c r="D4415" s="340"/>
      <c r="E4415" s="341"/>
      <c r="F4415" s="341"/>
      <c r="G4415" s="341"/>
      <c r="H4415" s="341"/>
      <c r="I4415" s="341"/>
      <c r="J4415" s="341"/>
      <c r="AH4415" s="221"/>
      <c r="AI4415" s="221"/>
      <c r="AJ4415" s="221"/>
      <c r="AK4415" s="221"/>
      <c r="AL4415" s="221"/>
      <c r="AM4415" s="221"/>
      <c r="AN4415" s="221"/>
      <c r="AO4415" s="221"/>
      <c r="AP4415" s="221"/>
      <c r="AQ4415" s="219"/>
      <c r="AR4415" s="219"/>
      <c r="AS4415" s="221"/>
      <c r="AT4415" s="221"/>
      <c r="AU4415" s="221"/>
      <c r="AV4415" s="221"/>
      <c r="AW4415" s="221"/>
      <c r="AX4415" s="221"/>
      <c r="AY4415" s="221"/>
      <c r="AZ4415" s="221"/>
    </row>
    <row r="4416" spans="1:52" x14ac:dyDescent="0.15">
      <c r="A4416" s="278"/>
      <c r="B4416" s="274"/>
      <c r="C4416" s="340"/>
      <c r="D4416" s="340"/>
      <c r="E4416" s="341"/>
      <c r="F4416" s="341"/>
      <c r="G4416" s="341"/>
      <c r="H4416" s="341"/>
      <c r="I4416" s="341"/>
      <c r="J4416" s="341"/>
      <c r="AH4416" s="221"/>
      <c r="AI4416" s="221"/>
      <c r="AJ4416" s="221"/>
      <c r="AK4416" s="221"/>
      <c r="AL4416" s="221"/>
      <c r="AM4416" s="221"/>
      <c r="AN4416" s="221"/>
      <c r="AO4416" s="221"/>
      <c r="AP4416" s="221"/>
      <c r="AQ4416" s="219"/>
      <c r="AR4416" s="219"/>
      <c r="AS4416" s="221"/>
      <c r="AT4416" s="221"/>
      <c r="AU4416" s="221"/>
      <c r="AV4416" s="221"/>
      <c r="AW4416" s="221"/>
      <c r="AX4416" s="221"/>
      <c r="AY4416" s="221"/>
      <c r="AZ4416" s="221"/>
    </row>
    <row r="4417" spans="1:52" x14ac:dyDescent="0.15">
      <c r="A4417" s="278"/>
      <c r="B4417" s="274"/>
      <c r="C4417" s="340"/>
      <c r="D4417" s="340"/>
      <c r="E4417" s="341"/>
      <c r="F4417" s="341"/>
      <c r="G4417" s="341"/>
      <c r="H4417" s="341"/>
      <c r="I4417" s="341"/>
      <c r="J4417" s="341"/>
      <c r="AH4417" s="221"/>
      <c r="AI4417" s="221"/>
      <c r="AJ4417" s="221"/>
      <c r="AK4417" s="221"/>
      <c r="AL4417" s="221"/>
      <c r="AM4417" s="221"/>
      <c r="AN4417" s="221"/>
      <c r="AO4417" s="221"/>
      <c r="AP4417" s="221"/>
      <c r="AQ4417" s="219"/>
      <c r="AR4417" s="219"/>
      <c r="AS4417" s="221"/>
      <c r="AT4417" s="221"/>
      <c r="AU4417" s="221"/>
      <c r="AV4417" s="221"/>
      <c r="AW4417" s="221"/>
      <c r="AX4417" s="221"/>
      <c r="AY4417" s="221"/>
      <c r="AZ4417" s="221"/>
    </row>
    <row r="4418" spans="1:52" x14ac:dyDescent="0.15">
      <c r="A4418" s="278"/>
      <c r="B4418" s="274"/>
      <c r="C4418" s="340"/>
      <c r="D4418" s="340"/>
      <c r="E4418" s="341"/>
      <c r="F4418" s="341"/>
      <c r="G4418" s="341"/>
      <c r="H4418" s="341"/>
      <c r="I4418" s="341"/>
      <c r="J4418" s="341"/>
      <c r="AH4418" s="221"/>
      <c r="AI4418" s="221"/>
      <c r="AJ4418" s="221"/>
      <c r="AK4418" s="221"/>
      <c r="AL4418" s="221"/>
      <c r="AM4418" s="221"/>
      <c r="AN4418" s="221"/>
      <c r="AO4418" s="221"/>
      <c r="AP4418" s="221"/>
      <c r="AQ4418" s="219"/>
      <c r="AR4418" s="219"/>
      <c r="AS4418" s="221"/>
      <c r="AT4418" s="221"/>
      <c r="AU4418" s="221"/>
      <c r="AV4418" s="221"/>
      <c r="AW4418" s="221"/>
      <c r="AX4418" s="221"/>
      <c r="AY4418" s="221"/>
      <c r="AZ4418" s="221"/>
    </row>
    <row r="4419" spans="1:52" x14ac:dyDescent="0.15">
      <c r="A4419" s="278"/>
      <c r="B4419" s="274"/>
      <c r="C4419" s="340"/>
      <c r="D4419" s="340"/>
      <c r="E4419" s="341"/>
      <c r="F4419" s="341"/>
      <c r="G4419" s="341"/>
      <c r="H4419" s="341"/>
      <c r="I4419" s="341"/>
      <c r="J4419" s="341"/>
      <c r="AH4419" s="221"/>
      <c r="AI4419" s="221"/>
      <c r="AJ4419" s="221"/>
      <c r="AK4419" s="221"/>
      <c r="AL4419" s="221"/>
      <c r="AM4419" s="221"/>
      <c r="AN4419" s="221"/>
      <c r="AO4419" s="221"/>
      <c r="AP4419" s="221"/>
      <c r="AQ4419" s="219"/>
      <c r="AR4419" s="219"/>
      <c r="AS4419" s="221"/>
      <c r="AT4419" s="221"/>
      <c r="AU4419" s="221"/>
      <c r="AV4419" s="221"/>
      <c r="AW4419" s="221"/>
      <c r="AX4419" s="221"/>
      <c r="AY4419" s="221"/>
      <c r="AZ4419" s="221"/>
    </row>
    <row r="4420" spans="1:52" x14ac:dyDescent="0.15">
      <c r="A4420" s="278"/>
      <c r="B4420" s="274"/>
      <c r="C4420" s="340"/>
      <c r="D4420" s="340"/>
      <c r="E4420" s="341"/>
      <c r="F4420" s="341"/>
      <c r="G4420" s="341"/>
      <c r="H4420" s="341"/>
      <c r="I4420" s="341"/>
      <c r="J4420" s="341"/>
      <c r="AH4420" s="221"/>
      <c r="AI4420" s="221"/>
      <c r="AJ4420" s="221"/>
      <c r="AK4420" s="221"/>
      <c r="AL4420" s="221"/>
      <c r="AM4420" s="221"/>
      <c r="AN4420" s="221"/>
      <c r="AO4420" s="221"/>
      <c r="AP4420" s="221"/>
      <c r="AQ4420" s="219"/>
      <c r="AR4420" s="219"/>
      <c r="AS4420" s="221"/>
      <c r="AT4420" s="221"/>
      <c r="AU4420" s="221"/>
      <c r="AV4420" s="221"/>
      <c r="AW4420" s="221"/>
      <c r="AX4420" s="221"/>
      <c r="AY4420" s="221"/>
      <c r="AZ4420" s="221"/>
    </row>
    <row r="4421" spans="1:52" x14ac:dyDescent="0.15">
      <c r="A4421" s="278"/>
      <c r="B4421" s="274"/>
      <c r="C4421" s="340"/>
      <c r="D4421" s="340"/>
      <c r="E4421" s="341"/>
      <c r="F4421" s="341"/>
      <c r="G4421" s="341"/>
      <c r="H4421" s="341"/>
      <c r="I4421" s="341"/>
      <c r="J4421" s="341"/>
      <c r="AH4421" s="221"/>
      <c r="AI4421" s="221"/>
      <c r="AJ4421" s="221"/>
      <c r="AK4421" s="221"/>
      <c r="AL4421" s="221"/>
      <c r="AM4421" s="221"/>
      <c r="AN4421" s="221"/>
      <c r="AO4421" s="221"/>
      <c r="AP4421" s="221"/>
      <c r="AQ4421" s="219"/>
      <c r="AR4421" s="219"/>
      <c r="AS4421" s="221"/>
      <c r="AT4421" s="221"/>
      <c r="AU4421" s="221"/>
      <c r="AV4421" s="221"/>
      <c r="AW4421" s="221"/>
      <c r="AX4421" s="221"/>
      <c r="AY4421" s="221"/>
      <c r="AZ4421" s="221"/>
    </row>
    <row r="4422" spans="1:52" x14ac:dyDescent="0.15">
      <c r="A4422" s="278"/>
      <c r="B4422" s="274"/>
      <c r="C4422" s="340"/>
      <c r="D4422" s="340"/>
      <c r="E4422" s="341"/>
      <c r="F4422" s="341"/>
      <c r="G4422" s="341"/>
      <c r="H4422" s="341"/>
      <c r="I4422" s="341"/>
      <c r="J4422" s="341"/>
      <c r="AH4422" s="221"/>
      <c r="AI4422" s="221"/>
      <c r="AJ4422" s="221"/>
      <c r="AK4422" s="221"/>
      <c r="AL4422" s="221"/>
      <c r="AM4422" s="221"/>
      <c r="AN4422" s="221"/>
      <c r="AO4422" s="221"/>
      <c r="AP4422" s="221"/>
      <c r="AQ4422" s="219"/>
      <c r="AR4422" s="219"/>
      <c r="AS4422" s="221"/>
      <c r="AT4422" s="221"/>
      <c r="AU4422" s="221"/>
      <c r="AV4422" s="221"/>
      <c r="AW4422" s="221"/>
      <c r="AX4422" s="221"/>
      <c r="AY4422" s="221"/>
      <c r="AZ4422" s="221"/>
    </row>
    <row r="4423" spans="1:52" x14ac:dyDescent="0.15">
      <c r="A4423" s="278"/>
      <c r="B4423" s="274"/>
      <c r="C4423" s="340"/>
      <c r="D4423" s="340"/>
      <c r="E4423" s="341"/>
      <c r="F4423" s="341"/>
      <c r="G4423" s="341"/>
      <c r="H4423" s="341"/>
      <c r="I4423" s="341"/>
      <c r="J4423" s="341"/>
      <c r="AH4423" s="221"/>
      <c r="AI4423" s="221"/>
      <c r="AJ4423" s="221"/>
      <c r="AK4423" s="221"/>
      <c r="AL4423" s="221"/>
      <c r="AM4423" s="221"/>
      <c r="AN4423" s="221"/>
      <c r="AO4423" s="221"/>
      <c r="AP4423" s="221"/>
      <c r="AQ4423" s="219"/>
      <c r="AR4423" s="219"/>
      <c r="AS4423" s="221"/>
      <c r="AT4423" s="221"/>
      <c r="AU4423" s="221"/>
      <c r="AV4423" s="221"/>
      <c r="AW4423" s="221"/>
      <c r="AX4423" s="221"/>
      <c r="AY4423" s="221"/>
      <c r="AZ4423" s="221"/>
    </row>
    <row r="4424" spans="1:52" x14ac:dyDescent="0.15">
      <c r="A4424" s="278"/>
      <c r="B4424" s="274"/>
      <c r="C4424" s="340"/>
      <c r="D4424" s="340"/>
      <c r="E4424" s="341"/>
      <c r="F4424" s="341"/>
      <c r="G4424" s="341"/>
      <c r="H4424" s="341"/>
      <c r="I4424" s="341"/>
      <c r="J4424" s="341"/>
      <c r="AH4424" s="221"/>
      <c r="AI4424" s="221"/>
      <c r="AJ4424" s="221"/>
      <c r="AK4424" s="221"/>
      <c r="AL4424" s="221"/>
      <c r="AM4424" s="221"/>
      <c r="AN4424" s="221"/>
      <c r="AO4424" s="221"/>
      <c r="AP4424" s="221"/>
      <c r="AQ4424" s="219"/>
      <c r="AR4424" s="219"/>
      <c r="AS4424" s="221"/>
      <c r="AT4424" s="221"/>
      <c r="AU4424" s="221"/>
      <c r="AV4424" s="221"/>
      <c r="AW4424" s="221"/>
      <c r="AX4424" s="221"/>
      <c r="AY4424" s="221"/>
      <c r="AZ4424" s="221"/>
    </row>
    <row r="4425" spans="1:52" x14ac:dyDescent="0.15">
      <c r="A4425" s="278"/>
      <c r="B4425" s="274"/>
      <c r="C4425" s="340"/>
      <c r="D4425" s="340"/>
      <c r="E4425" s="341"/>
      <c r="F4425" s="341"/>
      <c r="G4425" s="341"/>
      <c r="H4425" s="341"/>
      <c r="I4425" s="341"/>
      <c r="J4425" s="341"/>
      <c r="AH4425" s="221"/>
      <c r="AI4425" s="221"/>
      <c r="AJ4425" s="221"/>
      <c r="AK4425" s="221"/>
      <c r="AL4425" s="221"/>
      <c r="AM4425" s="221"/>
      <c r="AN4425" s="221"/>
      <c r="AO4425" s="221"/>
      <c r="AP4425" s="221"/>
      <c r="AQ4425" s="219"/>
      <c r="AR4425" s="219"/>
      <c r="AS4425" s="221"/>
      <c r="AT4425" s="221"/>
      <c r="AU4425" s="221"/>
      <c r="AV4425" s="221"/>
      <c r="AW4425" s="221"/>
      <c r="AX4425" s="221"/>
      <c r="AY4425" s="221"/>
      <c r="AZ4425" s="221"/>
    </row>
    <row r="4426" spans="1:52" x14ac:dyDescent="0.15">
      <c r="A4426" s="278"/>
      <c r="B4426" s="274"/>
      <c r="C4426" s="340"/>
      <c r="D4426" s="340"/>
      <c r="E4426" s="341"/>
      <c r="F4426" s="341"/>
      <c r="G4426" s="341"/>
      <c r="H4426" s="341"/>
      <c r="I4426" s="341"/>
      <c r="J4426" s="341"/>
      <c r="AH4426" s="221"/>
      <c r="AI4426" s="221"/>
      <c r="AJ4426" s="221"/>
      <c r="AK4426" s="221"/>
      <c r="AL4426" s="221"/>
      <c r="AM4426" s="221"/>
      <c r="AN4426" s="221"/>
      <c r="AO4426" s="221"/>
      <c r="AP4426" s="221"/>
      <c r="AQ4426" s="219"/>
      <c r="AR4426" s="219"/>
      <c r="AS4426" s="221"/>
      <c r="AT4426" s="221"/>
      <c r="AU4426" s="221"/>
      <c r="AV4426" s="221"/>
      <c r="AW4426" s="221"/>
      <c r="AX4426" s="221"/>
      <c r="AY4426" s="221"/>
      <c r="AZ4426" s="221"/>
    </row>
    <row r="4427" spans="1:52" x14ac:dyDescent="0.15">
      <c r="A4427" s="278"/>
      <c r="B4427" s="274"/>
      <c r="C4427" s="340"/>
      <c r="D4427" s="340"/>
      <c r="E4427" s="341"/>
      <c r="F4427" s="341"/>
      <c r="G4427" s="341"/>
      <c r="H4427" s="341"/>
      <c r="I4427" s="341"/>
      <c r="J4427" s="341"/>
      <c r="AH4427" s="221"/>
      <c r="AI4427" s="221"/>
      <c r="AJ4427" s="221"/>
      <c r="AK4427" s="221"/>
      <c r="AL4427" s="221"/>
      <c r="AM4427" s="221"/>
      <c r="AN4427" s="221"/>
      <c r="AO4427" s="221"/>
      <c r="AP4427" s="221"/>
      <c r="AQ4427" s="219"/>
      <c r="AR4427" s="219"/>
      <c r="AS4427" s="221"/>
      <c r="AT4427" s="221"/>
      <c r="AU4427" s="221"/>
      <c r="AV4427" s="221"/>
      <c r="AW4427" s="221"/>
      <c r="AX4427" s="221"/>
      <c r="AY4427" s="221"/>
      <c r="AZ4427" s="221"/>
    </row>
    <row r="4428" spans="1:52" x14ac:dyDescent="0.15">
      <c r="A4428" s="278"/>
      <c r="B4428" s="274"/>
      <c r="C4428" s="340"/>
      <c r="D4428" s="340"/>
      <c r="E4428" s="341"/>
      <c r="F4428" s="341"/>
      <c r="G4428" s="341"/>
      <c r="H4428" s="341"/>
      <c r="I4428" s="341"/>
      <c r="J4428" s="341"/>
      <c r="AH4428" s="221"/>
      <c r="AI4428" s="221"/>
      <c r="AJ4428" s="221"/>
      <c r="AK4428" s="221"/>
      <c r="AL4428" s="221"/>
      <c r="AM4428" s="221"/>
      <c r="AN4428" s="221"/>
      <c r="AO4428" s="221"/>
      <c r="AP4428" s="221"/>
      <c r="AQ4428" s="219"/>
      <c r="AR4428" s="219"/>
      <c r="AS4428" s="221"/>
      <c r="AT4428" s="221"/>
      <c r="AU4428" s="221"/>
      <c r="AV4428" s="221"/>
      <c r="AW4428" s="221"/>
      <c r="AX4428" s="221"/>
      <c r="AY4428" s="221"/>
      <c r="AZ4428" s="221"/>
    </row>
    <row r="4429" spans="1:52" x14ac:dyDescent="0.15">
      <c r="A4429" s="278"/>
      <c r="B4429" s="274"/>
      <c r="C4429" s="340"/>
      <c r="D4429" s="340"/>
      <c r="E4429" s="341"/>
      <c r="F4429" s="341"/>
      <c r="G4429" s="341"/>
      <c r="H4429" s="341"/>
      <c r="I4429" s="341"/>
      <c r="J4429" s="341"/>
      <c r="AH4429" s="221"/>
      <c r="AI4429" s="221"/>
      <c r="AJ4429" s="221"/>
      <c r="AK4429" s="221"/>
      <c r="AL4429" s="221"/>
      <c r="AM4429" s="221"/>
      <c r="AN4429" s="221"/>
      <c r="AO4429" s="221"/>
      <c r="AP4429" s="221"/>
      <c r="AQ4429" s="219"/>
      <c r="AR4429" s="219"/>
      <c r="AS4429" s="221"/>
      <c r="AT4429" s="221"/>
      <c r="AU4429" s="221"/>
      <c r="AV4429" s="221"/>
      <c r="AW4429" s="221"/>
      <c r="AX4429" s="221"/>
      <c r="AY4429" s="221"/>
      <c r="AZ4429" s="221"/>
    </row>
    <row r="4430" spans="1:52" x14ac:dyDescent="0.15">
      <c r="A4430" s="278"/>
      <c r="B4430" s="274"/>
      <c r="C4430" s="340"/>
      <c r="D4430" s="340"/>
      <c r="E4430" s="341"/>
      <c r="F4430" s="341"/>
      <c r="G4430" s="341"/>
      <c r="H4430" s="341"/>
      <c r="I4430" s="341"/>
      <c r="J4430" s="341"/>
      <c r="AH4430" s="221"/>
      <c r="AI4430" s="221"/>
      <c r="AJ4430" s="221"/>
      <c r="AK4430" s="221"/>
      <c r="AL4430" s="221"/>
      <c r="AM4430" s="221"/>
      <c r="AN4430" s="221"/>
      <c r="AO4430" s="221"/>
      <c r="AP4430" s="221"/>
      <c r="AQ4430" s="219"/>
      <c r="AR4430" s="219"/>
      <c r="AS4430" s="221"/>
      <c r="AT4430" s="221"/>
      <c r="AU4430" s="221"/>
      <c r="AV4430" s="221"/>
      <c r="AW4430" s="221"/>
      <c r="AX4430" s="221"/>
      <c r="AY4430" s="221"/>
      <c r="AZ4430" s="221"/>
    </row>
    <row r="4431" spans="1:52" x14ac:dyDescent="0.15">
      <c r="A4431" s="278"/>
      <c r="B4431" s="274"/>
      <c r="C4431" s="340"/>
      <c r="D4431" s="340"/>
      <c r="E4431" s="341"/>
      <c r="F4431" s="341"/>
      <c r="G4431" s="341"/>
      <c r="H4431" s="341"/>
      <c r="I4431" s="341"/>
      <c r="J4431" s="341"/>
      <c r="AH4431" s="221"/>
      <c r="AI4431" s="221"/>
      <c r="AJ4431" s="221"/>
      <c r="AK4431" s="221"/>
      <c r="AL4431" s="221"/>
      <c r="AM4431" s="221"/>
      <c r="AN4431" s="221"/>
      <c r="AO4431" s="221"/>
      <c r="AP4431" s="221"/>
      <c r="AQ4431" s="219"/>
      <c r="AR4431" s="219"/>
      <c r="AS4431" s="221"/>
      <c r="AT4431" s="221"/>
      <c r="AU4431" s="221"/>
      <c r="AV4431" s="221"/>
      <c r="AW4431" s="221"/>
      <c r="AX4431" s="221"/>
      <c r="AY4431" s="221"/>
      <c r="AZ4431" s="221"/>
    </row>
    <row r="4432" spans="1:52" x14ac:dyDescent="0.15">
      <c r="A4432" s="278"/>
      <c r="B4432" s="274"/>
      <c r="C4432" s="340"/>
      <c r="D4432" s="340"/>
      <c r="E4432" s="341"/>
      <c r="F4432" s="341"/>
      <c r="G4432" s="341"/>
      <c r="H4432" s="341"/>
      <c r="I4432" s="341"/>
      <c r="J4432" s="341"/>
      <c r="AH4432" s="221"/>
      <c r="AI4432" s="221"/>
      <c r="AJ4432" s="221"/>
      <c r="AK4432" s="221"/>
      <c r="AL4432" s="221"/>
      <c r="AM4432" s="221"/>
      <c r="AN4432" s="221"/>
      <c r="AO4432" s="221"/>
      <c r="AP4432" s="221"/>
      <c r="AQ4432" s="219"/>
      <c r="AR4432" s="219"/>
      <c r="AS4432" s="221"/>
      <c r="AT4432" s="221"/>
      <c r="AU4432" s="221"/>
      <c r="AV4432" s="221"/>
      <c r="AW4432" s="221"/>
      <c r="AX4432" s="221"/>
      <c r="AY4432" s="221"/>
      <c r="AZ4432" s="221"/>
    </row>
    <row r="4433" spans="1:52" x14ac:dyDescent="0.15">
      <c r="A4433" s="278"/>
      <c r="B4433" s="274"/>
      <c r="C4433" s="340"/>
      <c r="D4433" s="340"/>
      <c r="E4433" s="341"/>
      <c r="F4433" s="341"/>
      <c r="G4433" s="341"/>
      <c r="H4433" s="341"/>
      <c r="I4433" s="341"/>
      <c r="J4433" s="341"/>
      <c r="AH4433" s="221"/>
      <c r="AI4433" s="221"/>
      <c r="AJ4433" s="221"/>
      <c r="AK4433" s="221"/>
      <c r="AL4433" s="221"/>
      <c r="AM4433" s="221"/>
      <c r="AN4433" s="221"/>
      <c r="AO4433" s="221"/>
      <c r="AP4433" s="221"/>
      <c r="AQ4433" s="219"/>
      <c r="AR4433" s="219"/>
      <c r="AS4433" s="221"/>
      <c r="AT4433" s="221"/>
      <c r="AU4433" s="221"/>
      <c r="AV4433" s="221"/>
      <c r="AW4433" s="221"/>
      <c r="AX4433" s="221"/>
      <c r="AY4433" s="221"/>
      <c r="AZ4433" s="221"/>
    </row>
    <row r="4434" spans="1:52" x14ac:dyDescent="0.15">
      <c r="A4434" s="278"/>
      <c r="B4434" s="274"/>
      <c r="C4434" s="340"/>
      <c r="D4434" s="340"/>
      <c r="E4434" s="341"/>
      <c r="F4434" s="341"/>
      <c r="G4434" s="341"/>
      <c r="H4434" s="341"/>
      <c r="I4434" s="341"/>
      <c r="J4434" s="341"/>
      <c r="AH4434" s="221"/>
      <c r="AI4434" s="221"/>
      <c r="AJ4434" s="221"/>
      <c r="AK4434" s="221"/>
      <c r="AL4434" s="221"/>
      <c r="AM4434" s="221"/>
      <c r="AN4434" s="221"/>
      <c r="AO4434" s="221"/>
      <c r="AP4434" s="221"/>
      <c r="AQ4434" s="219"/>
      <c r="AR4434" s="219"/>
      <c r="AS4434" s="221"/>
      <c r="AT4434" s="221"/>
      <c r="AU4434" s="221"/>
      <c r="AV4434" s="221"/>
      <c r="AW4434" s="221"/>
      <c r="AX4434" s="221"/>
      <c r="AY4434" s="221"/>
      <c r="AZ4434" s="221"/>
    </row>
    <row r="4435" spans="1:52" x14ac:dyDescent="0.15">
      <c r="A4435" s="278"/>
      <c r="B4435" s="274"/>
      <c r="C4435" s="340"/>
      <c r="D4435" s="340"/>
      <c r="E4435" s="341"/>
      <c r="F4435" s="341"/>
      <c r="G4435" s="341"/>
      <c r="H4435" s="341"/>
      <c r="I4435" s="341"/>
      <c r="J4435" s="341"/>
      <c r="AH4435" s="221"/>
      <c r="AI4435" s="221"/>
      <c r="AJ4435" s="221"/>
      <c r="AK4435" s="221"/>
      <c r="AL4435" s="221"/>
      <c r="AM4435" s="221"/>
      <c r="AN4435" s="221"/>
      <c r="AO4435" s="221"/>
      <c r="AP4435" s="221"/>
      <c r="AQ4435" s="219"/>
      <c r="AR4435" s="219"/>
      <c r="AS4435" s="221"/>
      <c r="AT4435" s="221"/>
      <c r="AU4435" s="221"/>
      <c r="AV4435" s="221"/>
      <c r="AW4435" s="221"/>
      <c r="AX4435" s="221"/>
      <c r="AY4435" s="221"/>
      <c r="AZ4435" s="221"/>
    </row>
    <row r="4436" spans="1:52" x14ac:dyDescent="0.15">
      <c r="A4436" s="278"/>
      <c r="B4436" s="274"/>
      <c r="C4436" s="340"/>
      <c r="D4436" s="340"/>
      <c r="E4436" s="341"/>
      <c r="F4436" s="341"/>
      <c r="G4436" s="341"/>
      <c r="H4436" s="341"/>
      <c r="I4436" s="341"/>
      <c r="J4436" s="341"/>
      <c r="AH4436" s="221"/>
      <c r="AI4436" s="221"/>
      <c r="AJ4436" s="221"/>
      <c r="AK4436" s="221"/>
      <c r="AL4436" s="221"/>
      <c r="AM4436" s="221"/>
      <c r="AN4436" s="221"/>
      <c r="AO4436" s="221"/>
      <c r="AP4436" s="221"/>
      <c r="AQ4436" s="219"/>
      <c r="AR4436" s="219"/>
      <c r="AS4436" s="221"/>
      <c r="AT4436" s="221"/>
      <c r="AU4436" s="221"/>
      <c r="AV4436" s="221"/>
      <c r="AW4436" s="221"/>
      <c r="AX4436" s="221"/>
      <c r="AY4436" s="221"/>
      <c r="AZ4436" s="221"/>
    </row>
    <row r="4437" spans="1:52" x14ac:dyDescent="0.15">
      <c r="A4437" s="278"/>
      <c r="B4437" s="274"/>
      <c r="C4437" s="340"/>
      <c r="D4437" s="340"/>
      <c r="E4437" s="341"/>
      <c r="F4437" s="341"/>
      <c r="G4437" s="341"/>
      <c r="H4437" s="341"/>
      <c r="I4437" s="341"/>
      <c r="J4437" s="341"/>
      <c r="AH4437" s="221"/>
      <c r="AI4437" s="221"/>
      <c r="AJ4437" s="221"/>
      <c r="AK4437" s="221"/>
      <c r="AL4437" s="221"/>
      <c r="AM4437" s="221"/>
      <c r="AN4437" s="221"/>
      <c r="AO4437" s="221"/>
      <c r="AP4437" s="221"/>
      <c r="AQ4437" s="219"/>
      <c r="AR4437" s="219"/>
      <c r="AS4437" s="221"/>
      <c r="AT4437" s="221"/>
      <c r="AU4437" s="221"/>
      <c r="AV4437" s="221"/>
      <c r="AW4437" s="221"/>
      <c r="AX4437" s="221"/>
      <c r="AY4437" s="221"/>
      <c r="AZ4437" s="221"/>
    </row>
    <row r="4438" spans="1:52" x14ac:dyDescent="0.15">
      <c r="A4438" s="278"/>
      <c r="B4438" s="274"/>
      <c r="C4438" s="340"/>
      <c r="D4438" s="340"/>
      <c r="E4438" s="341"/>
      <c r="F4438" s="341"/>
      <c r="G4438" s="341"/>
      <c r="H4438" s="341"/>
      <c r="I4438" s="341"/>
      <c r="J4438" s="341"/>
      <c r="AH4438" s="221"/>
      <c r="AI4438" s="221"/>
      <c r="AJ4438" s="221"/>
      <c r="AK4438" s="221"/>
      <c r="AL4438" s="221"/>
      <c r="AM4438" s="221"/>
      <c r="AN4438" s="221"/>
      <c r="AO4438" s="221"/>
      <c r="AP4438" s="221"/>
      <c r="AQ4438" s="219"/>
      <c r="AR4438" s="219"/>
      <c r="AS4438" s="221"/>
      <c r="AT4438" s="221"/>
      <c r="AU4438" s="221"/>
      <c r="AV4438" s="221"/>
      <c r="AW4438" s="221"/>
      <c r="AX4438" s="221"/>
      <c r="AY4438" s="221"/>
      <c r="AZ4438" s="221"/>
    </row>
    <row r="4439" spans="1:52" x14ac:dyDescent="0.15">
      <c r="A4439" s="278"/>
      <c r="B4439" s="274"/>
      <c r="C4439" s="340"/>
      <c r="D4439" s="340"/>
      <c r="E4439" s="341"/>
      <c r="F4439" s="341"/>
      <c r="G4439" s="341"/>
      <c r="H4439" s="341"/>
      <c r="I4439" s="341"/>
      <c r="J4439" s="341"/>
      <c r="AH4439" s="221"/>
      <c r="AI4439" s="221"/>
      <c r="AJ4439" s="221"/>
      <c r="AK4439" s="221"/>
      <c r="AL4439" s="221"/>
      <c r="AM4439" s="221"/>
      <c r="AN4439" s="221"/>
      <c r="AO4439" s="221"/>
      <c r="AP4439" s="221"/>
      <c r="AQ4439" s="219"/>
      <c r="AR4439" s="219"/>
      <c r="AS4439" s="221"/>
      <c r="AT4439" s="221"/>
      <c r="AU4439" s="221"/>
      <c r="AV4439" s="221"/>
      <c r="AW4439" s="221"/>
      <c r="AX4439" s="221"/>
      <c r="AY4439" s="221"/>
      <c r="AZ4439" s="221"/>
    </row>
    <row r="4440" spans="1:52" x14ac:dyDescent="0.15">
      <c r="A4440" s="278"/>
      <c r="B4440" s="274"/>
      <c r="C4440" s="340"/>
      <c r="D4440" s="340"/>
      <c r="E4440" s="341"/>
      <c r="F4440" s="341"/>
      <c r="G4440" s="341"/>
      <c r="H4440" s="341"/>
      <c r="I4440" s="341"/>
      <c r="J4440" s="341"/>
      <c r="AH4440" s="221"/>
      <c r="AI4440" s="221"/>
      <c r="AJ4440" s="221"/>
      <c r="AK4440" s="221"/>
      <c r="AL4440" s="221"/>
      <c r="AM4440" s="221"/>
      <c r="AN4440" s="221"/>
      <c r="AO4440" s="221"/>
      <c r="AP4440" s="221"/>
      <c r="AQ4440" s="219"/>
      <c r="AR4440" s="219"/>
      <c r="AS4440" s="221"/>
      <c r="AT4440" s="221"/>
      <c r="AU4440" s="221"/>
      <c r="AV4440" s="221"/>
      <c r="AW4440" s="221"/>
      <c r="AX4440" s="221"/>
      <c r="AY4440" s="221"/>
      <c r="AZ4440" s="221"/>
    </row>
    <row r="4441" spans="1:52" x14ac:dyDescent="0.15">
      <c r="A4441" s="278"/>
      <c r="B4441" s="274"/>
      <c r="C4441" s="340"/>
      <c r="D4441" s="340"/>
      <c r="E4441" s="341"/>
      <c r="F4441" s="341"/>
      <c r="G4441" s="341"/>
      <c r="H4441" s="341"/>
      <c r="I4441" s="341"/>
      <c r="J4441" s="341"/>
      <c r="AH4441" s="221"/>
      <c r="AI4441" s="221"/>
      <c r="AJ4441" s="221"/>
      <c r="AK4441" s="221"/>
      <c r="AL4441" s="221"/>
      <c r="AM4441" s="221"/>
      <c r="AN4441" s="221"/>
      <c r="AO4441" s="221"/>
      <c r="AP4441" s="221"/>
      <c r="AQ4441" s="219"/>
      <c r="AR4441" s="219"/>
      <c r="AS4441" s="221"/>
      <c r="AT4441" s="221"/>
      <c r="AU4441" s="221"/>
      <c r="AV4441" s="221"/>
      <c r="AW4441" s="221"/>
      <c r="AX4441" s="221"/>
      <c r="AY4441" s="221"/>
      <c r="AZ4441" s="221"/>
    </row>
    <row r="4442" spans="1:52" x14ac:dyDescent="0.15">
      <c r="A4442" s="278"/>
      <c r="B4442" s="274"/>
      <c r="C4442" s="340"/>
      <c r="D4442" s="340"/>
      <c r="E4442" s="341"/>
      <c r="F4442" s="341"/>
      <c r="G4442" s="341"/>
      <c r="H4442" s="341"/>
      <c r="I4442" s="341"/>
      <c r="J4442" s="341"/>
      <c r="AH4442" s="221"/>
      <c r="AI4442" s="221"/>
      <c r="AJ4442" s="221"/>
      <c r="AK4442" s="221"/>
      <c r="AL4442" s="221"/>
      <c r="AM4442" s="221"/>
      <c r="AN4442" s="221"/>
      <c r="AO4442" s="221"/>
      <c r="AP4442" s="221"/>
      <c r="AQ4442" s="219"/>
      <c r="AR4442" s="219"/>
      <c r="AS4442" s="221"/>
      <c r="AT4442" s="221"/>
      <c r="AU4442" s="221"/>
      <c r="AV4442" s="221"/>
      <c r="AW4442" s="221"/>
      <c r="AX4442" s="221"/>
      <c r="AY4442" s="221"/>
      <c r="AZ4442" s="221"/>
    </row>
    <row r="4443" spans="1:52" x14ac:dyDescent="0.15">
      <c r="A4443" s="278"/>
      <c r="B4443" s="274"/>
      <c r="C4443" s="340"/>
      <c r="D4443" s="340"/>
      <c r="E4443" s="341"/>
      <c r="F4443" s="341"/>
      <c r="G4443" s="341"/>
      <c r="H4443" s="341"/>
      <c r="I4443" s="341"/>
      <c r="J4443" s="341"/>
      <c r="AH4443" s="221"/>
      <c r="AI4443" s="221"/>
      <c r="AJ4443" s="221"/>
      <c r="AK4443" s="221"/>
      <c r="AL4443" s="221"/>
      <c r="AM4443" s="221"/>
      <c r="AN4443" s="221"/>
      <c r="AO4443" s="221"/>
      <c r="AP4443" s="221"/>
      <c r="AQ4443" s="219"/>
      <c r="AR4443" s="219"/>
      <c r="AS4443" s="221"/>
      <c r="AT4443" s="221"/>
      <c r="AU4443" s="221"/>
      <c r="AV4443" s="221"/>
      <c r="AW4443" s="221"/>
      <c r="AX4443" s="221"/>
      <c r="AY4443" s="221"/>
      <c r="AZ4443" s="221"/>
    </row>
    <row r="4444" spans="1:52" x14ac:dyDescent="0.15">
      <c r="A4444" s="278"/>
      <c r="B4444" s="274"/>
      <c r="C4444" s="340"/>
      <c r="D4444" s="340"/>
      <c r="E4444" s="341"/>
      <c r="F4444" s="341"/>
      <c r="G4444" s="341"/>
      <c r="H4444" s="341"/>
      <c r="I4444" s="341"/>
      <c r="J4444" s="341"/>
      <c r="AH4444" s="221"/>
      <c r="AI4444" s="221"/>
      <c r="AJ4444" s="221"/>
      <c r="AK4444" s="221"/>
      <c r="AL4444" s="221"/>
      <c r="AM4444" s="221"/>
      <c r="AN4444" s="221"/>
      <c r="AO4444" s="221"/>
      <c r="AP4444" s="221"/>
      <c r="AQ4444" s="219"/>
      <c r="AR4444" s="219"/>
      <c r="AS4444" s="221"/>
      <c r="AT4444" s="221"/>
      <c r="AU4444" s="221"/>
      <c r="AV4444" s="221"/>
      <c r="AW4444" s="221"/>
      <c r="AX4444" s="221"/>
      <c r="AY4444" s="221"/>
      <c r="AZ4444" s="221"/>
    </row>
    <row r="4445" spans="1:52" x14ac:dyDescent="0.15">
      <c r="A4445" s="278"/>
      <c r="B4445" s="274"/>
      <c r="C4445" s="340"/>
      <c r="D4445" s="340"/>
      <c r="E4445" s="341"/>
      <c r="F4445" s="341"/>
      <c r="G4445" s="341"/>
      <c r="H4445" s="341"/>
      <c r="I4445" s="341"/>
      <c r="J4445" s="341"/>
      <c r="AH4445" s="221"/>
      <c r="AI4445" s="221"/>
      <c r="AJ4445" s="221"/>
      <c r="AK4445" s="221"/>
      <c r="AL4445" s="221"/>
      <c r="AM4445" s="221"/>
      <c r="AN4445" s="221"/>
      <c r="AO4445" s="221"/>
      <c r="AP4445" s="221"/>
      <c r="AQ4445" s="219"/>
      <c r="AR4445" s="219"/>
      <c r="AS4445" s="221"/>
      <c r="AT4445" s="221"/>
      <c r="AU4445" s="221"/>
      <c r="AV4445" s="221"/>
      <c r="AW4445" s="221"/>
      <c r="AX4445" s="221"/>
      <c r="AY4445" s="221"/>
      <c r="AZ4445" s="221"/>
    </row>
    <row r="4446" spans="1:52" x14ac:dyDescent="0.15">
      <c r="A4446" s="278"/>
      <c r="B4446" s="274"/>
      <c r="C4446" s="340"/>
      <c r="D4446" s="340"/>
      <c r="E4446" s="341"/>
      <c r="F4446" s="341"/>
      <c r="G4446" s="341"/>
      <c r="H4446" s="341"/>
      <c r="I4446" s="341"/>
      <c r="J4446" s="341"/>
      <c r="AH4446" s="221"/>
      <c r="AI4446" s="221"/>
      <c r="AJ4446" s="221"/>
      <c r="AK4446" s="221"/>
      <c r="AL4446" s="221"/>
      <c r="AM4446" s="221"/>
      <c r="AN4446" s="221"/>
      <c r="AO4446" s="221"/>
      <c r="AP4446" s="221"/>
      <c r="AQ4446" s="219"/>
      <c r="AR4446" s="219"/>
      <c r="AS4446" s="221"/>
      <c r="AT4446" s="221"/>
      <c r="AU4446" s="221"/>
      <c r="AV4446" s="221"/>
      <c r="AW4446" s="221"/>
      <c r="AX4446" s="221"/>
      <c r="AY4446" s="221"/>
      <c r="AZ4446" s="221"/>
    </row>
    <row r="4447" spans="1:52" x14ac:dyDescent="0.15">
      <c r="A4447" s="278"/>
      <c r="B4447" s="274"/>
      <c r="C4447" s="340"/>
      <c r="D4447" s="340"/>
      <c r="E4447" s="341"/>
      <c r="F4447" s="341"/>
      <c r="G4447" s="341"/>
      <c r="H4447" s="341"/>
      <c r="I4447" s="341"/>
      <c r="J4447" s="341"/>
      <c r="AH4447" s="221"/>
      <c r="AI4447" s="221"/>
      <c r="AJ4447" s="221"/>
      <c r="AK4447" s="221"/>
      <c r="AL4447" s="221"/>
      <c r="AM4447" s="221"/>
      <c r="AN4447" s="221"/>
      <c r="AO4447" s="221"/>
      <c r="AP4447" s="221"/>
      <c r="AQ4447" s="219"/>
      <c r="AR4447" s="219"/>
      <c r="AS4447" s="221"/>
      <c r="AT4447" s="221"/>
      <c r="AU4447" s="221"/>
      <c r="AV4447" s="221"/>
      <c r="AW4447" s="221"/>
      <c r="AX4447" s="221"/>
      <c r="AY4447" s="221"/>
      <c r="AZ4447" s="221"/>
    </row>
    <row r="4448" spans="1:52" x14ac:dyDescent="0.15">
      <c r="A4448" s="278"/>
      <c r="B4448" s="274"/>
      <c r="C4448" s="340"/>
      <c r="D4448" s="340"/>
      <c r="E4448" s="341"/>
      <c r="F4448" s="341"/>
      <c r="G4448" s="341"/>
      <c r="H4448" s="341"/>
      <c r="I4448" s="341"/>
      <c r="J4448" s="341"/>
      <c r="AH4448" s="221"/>
      <c r="AI4448" s="221"/>
      <c r="AJ4448" s="221"/>
      <c r="AK4448" s="221"/>
      <c r="AL4448" s="221"/>
      <c r="AM4448" s="221"/>
      <c r="AN4448" s="221"/>
      <c r="AO4448" s="221"/>
      <c r="AP4448" s="221"/>
      <c r="AQ4448" s="219"/>
      <c r="AR4448" s="219"/>
      <c r="AS4448" s="221"/>
      <c r="AT4448" s="221"/>
      <c r="AU4448" s="221"/>
      <c r="AV4448" s="221"/>
      <c r="AW4448" s="221"/>
      <c r="AX4448" s="221"/>
      <c r="AY4448" s="221"/>
      <c r="AZ4448" s="221"/>
    </row>
    <row r="4449" spans="1:52" x14ac:dyDescent="0.15">
      <c r="A4449" s="278"/>
      <c r="B4449" s="274"/>
      <c r="C4449" s="340"/>
      <c r="D4449" s="340"/>
      <c r="E4449" s="341"/>
      <c r="F4449" s="341"/>
      <c r="G4449" s="341"/>
      <c r="H4449" s="341"/>
      <c r="I4449" s="341"/>
      <c r="J4449" s="341"/>
      <c r="AH4449" s="221"/>
      <c r="AI4449" s="221"/>
      <c r="AJ4449" s="221"/>
      <c r="AK4449" s="221"/>
      <c r="AL4449" s="221"/>
      <c r="AM4449" s="221"/>
      <c r="AN4449" s="221"/>
      <c r="AO4449" s="221"/>
      <c r="AP4449" s="221"/>
      <c r="AQ4449" s="219"/>
      <c r="AR4449" s="219"/>
      <c r="AS4449" s="221"/>
      <c r="AT4449" s="221"/>
      <c r="AU4449" s="221"/>
      <c r="AV4449" s="221"/>
      <c r="AW4449" s="221"/>
      <c r="AX4449" s="221"/>
      <c r="AY4449" s="221"/>
      <c r="AZ4449" s="221"/>
    </row>
    <row r="4450" spans="1:52" x14ac:dyDescent="0.15">
      <c r="A4450" s="278"/>
      <c r="B4450" s="274"/>
      <c r="C4450" s="340"/>
      <c r="D4450" s="340"/>
      <c r="E4450" s="341"/>
      <c r="F4450" s="341"/>
      <c r="G4450" s="341"/>
      <c r="H4450" s="341"/>
      <c r="I4450" s="341"/>
      <c r="J4450" s="341"/>
      <c r="AH4450" s="221"/>
      <c r="AI4450" s="221"/>
      <c r="AJ4450" s="221"/>
      <c r="AK4450" s="221"/>
      <c r="AL4450" s="221"/>
      <c r="AM4450" s="221"/>
      <c r="AN4450" s="221"/>
      <c r="AO4450" s="221"/>
      <c r="AP4450" s="221"/>
      <c r="AQ4450" s="219"/>
      <c r="AR4450" s="219"/>
      <c r="AS4450" s="221"/>
      <c r="AT4450" s="221"/>
      <c r="AU4450" s="221"/>
      <c r="AV4450" s="221"/>
      <c r="AW4450" s="221"/>
      <c r="AX4450" s="221"/>
      <c r="AY4450" s="221"/>
      <c r="AZ4450" s="221"/>
    </row>
    <row r="4451" spans="1:52" x14ac:dyDescent="0.15">
      <c r="A4451" s="278"/>
      <c r="B4451" s="274"/>
      <c r="C4451" s="340"/>
      <c r="D4451" s="340"/>
      <c r="E4451" s="341"/>
      <c r="F4451" s="341"/>
      <c r="G4451" s="341"/>
      <c r="H4451" s="341"/>
      <c r="I4451" s="341"/>
      <c r="J4451" s="341"/>
      <c r="AH4451" s="221"/>
      <c r="AI4451" s="221"/>
      <c r="AJ4451" s="221"/>
      <c r="AK4451" s="221"/>
      <c r="AL4451" s="221"/>
      <c r="AM4451" s="221"/>
      <c r="AN4451" s="221"/>
      <c r="AO4451" s="221"/>
      <c r="AP4451" s="221"/>
      <c r="AQ4451" s="219"/>
      <c r="AR4451" s="219"/>
      <c r="AS4451" s="221"/>
      <c r="AT4451" s="221"/>
      <c r="AU4451" s="221"/>
      <c r="AV4451" s="221"/>
      <c r="AW4451" s="221"/>
      <c r="AX4451" s="221"/>
      <c r="AY4451" s="221"/>
      <c r="AZ4451" s="221"/>
    </row>
    <row r="4452" spans="1:52" x14ac:dyDescent="0.15">
      <c r="A4452" s="278"/>
      <c r="B4452" s="274"/>
      <c r="C4452" s="340"/>
      <c r="D4452" s="340"/>
      <c r="E4452" s="341"/>
      <c r="F4452" s="341"/>
      <c r="G4452" s="341"/>
      <c r="H4452" s="341"/>
      <c r="I4452" s="341"/>
      <c r="J4452" s="341"/>
      <c r="AH4452" s="221"/>
      <c r="AI4452" s="221"/>
      <c r="AJ4452" s="221"/>
      <c r="AK4452" s="221"/>
      <c r="AL4452" s="221"/>
      <c r="AM4452" s="221"/>
      <c r="AN4452" s="221"/>
      <c r="AO4452" s="221"/>
      <c r="AP4452" s="221"/>
      <c r="AQ4452" s="219"/>
      <c r="AR4452" s="219"/>
      <c r="AS4452" s="221"/>
      <c r="AT4452" s="221"/>
      <c r="AU4452" s="221"/>
      <c r="AV4452" s="221"/>
      <c r="AW4452" s="221"/>
      <c r="AX4452" s="221"/>
      <c r="AY4452" s="221"/>
      <c r="AZ4452" s="221"/>
    </row>
    <row r="4453" spans="1:52" x14ac:dyDescent="0.15">
      <c r="A4453" s="278"/>
      <c r="B4453" s="274"/>
      <c r="C4453" s="340"/>
      <c r="D4453" s="340"/>
      <c r="E4453" s="341"/>
      <c r="F4453" s="341"/>
      <c r="G4453" s="341"/>
      <c r="H4453" s="341"/>
      <c r="I4453" s="341"/>
      <c r="J4453" s="341"/>
      <c r="AH4453" s="221"/>
      <c r="AI4453" s="221"/>
      <c r="AJ4453" s="221"/>
      <c r="AK4453" s="221"/>
      <c r="AL4453" s="221"/>
      <c r="AM4453" s="221"/>
      <c r="AN4453" s="221"/>
      <c r="AO4453" s="221"/>
      <c r="AP4453" s="221"/>
      <c r="AQ4453" s="219"/>
      <c r="AR4453" s="219"/>
      <c r="AS4453" s="221"/>
      <c r="AT4453" s="221"/>
      <c r="AU4453" s="221"/>
      <c r="AV4453" s="221"/>
      <c r="AW4453" s="221"/>
      <c r="AX4453" s="221"/>
      <c r="AY4453" s="221"/>
      <c r="AZ4453" s="221"/>
    </row>
    <row r="4454" spans="1:52" x14ac:dyDescent="0.15">
      <c r="A4454" s="278"/>
      <c r="B4454" s="274"/>
      <c r="C4454" s="340"/>
      <c r="D4454" s="340"/>
      <c r="E4454" s="341"/>
      <c r="F4454" s="341"/>
      <c r="G4454" s="341"/>
      <c r="H4454" s="341"/>
      <c r="I4454" s="341"/>
      <c r="J4454" s="341"/>
      <c r="AH4454" s="221"/>
      <c r="AI4454" s="221"/>
      <c r="AJ4454" s="221"/>
      <c r="AK4454" s="221"/>
      <c r="AL4454" s="221"/>
      <c r="AM4454" s="221"/>
      <c r="AN4454" s="221"/>
      <c r="AO4454" s="221"/>
      <c r="AP4454" s="221"/>
      <c r="AQ4454" s="219"/>
      <c r="AR4454" s="219"/>
      <c r="AS4454" s="221"/>
      <c r="AT4454" s="221"/>
      <c r="AU4454" s="221"/>
      <c r="AV4454" s="221"/>
      <c r="AW4454" s="221"/>
      <c r="AX4454" s="221"/>
      <c r="AY4454" s="221"/>
      <c r="AZ4454" s="221"/>
    </row>
    <row r="4455" spans="1:52" x14ac:dyDescent="0.15">
      <c r="A4455" s="278"/>
      <c r="B4455" s="274"/>
      <c r="C4455" s="340"/>
      <c r="D4455" s="340"/>
      <c r="E4455" s="341"/>
      <c r="F4455" s="341"/>
      <c r="G4455" s="341"/>
      <c r="H4455" s="341"/>
      <c r="I4455" s="341"/>
      <c r="J4455" s="341"/>
      <c r="AH4455" s="221"/>
      <c r="AI4455" s="221"/>
      <c r="AJ4455" s="221"/>
      <c r="AK4455" s="221"/>
      <c r="AL4455" s="221"/>
      <c r="AM4455" s="221"/>
      <c r="AN4455" s="221"/>
      <c r="AO4455" s="221"/>
      <c r="AP4455" s="221"/>
      <c r="AQ4455" s="219"/>
      <c r="AR4455" s="219"/>
      <c r="AS4455" s="221"/>
      <c r="AT4455" s="221"/>
      <c r="AU4455" s="221"/>
      <c r="AV4455" s="221"/>
      <c r="AW4455" s="221"/>
      <c r="AX4455" s="221"/>
      <c r="AY4455" s="221"/>
      <c r="AZ4455" s="221"/>
    </row>
    <row r="4456" spans="1:52" x14ac:dyDescent="0.15">
      <c r="A4456" s="278"/>
      <c r="B4456" s="274"/>
      <c r="C4456" s="340"/>
      <c r="D4456" s="340"/>
      <c r="E4456" s="341"/>
      <c r="F4456" s="341"/>
      <c r="G4456" s="341"/>
      <c r="H4456" s="341"/>
      <c r="I4456" s="341"/>
      <c r="J4456" s="341"/>
      <c r="AH4456" s="221"/>
      <c r="AI4456" s="221"/>
      <c r="AJ4456" s="221"/>
      <c r="AK4456" s="221"/>
      <c r="AL4456" s="221"/>
      <c r="AM4456" s="221"/>
      <c r="AN4456" s="221"/>
      <c r="AO4456" s="221"/>
      <c r="AP4456" s="221"/>
      <c r="AQ4456" s="219"/>
      <c r="AR4456" s="219"/>
      <c r="AS4456" s="221"/>
      <c r="AT4456" s="221"/>
      <c r="AU4456" s="221"/>
      <c r="AV4456" s="221"/>
      <c r="AW4456" s="221"/>
      <c r="AX4456" s="221"/>
      <c r="AY4456" s="221"/>
      <c r="AZ4456" s="221"/>
    </row>
    <row r="4457" spans="1:52" x14ac:dyDescent="0.15">
      <c r="A4457" s="278"/>
      <c r="B4457" s="274"/>
      <c r="C4457" s="340"/>
      <c r="D4457" s="340"/>
      <c r="E4457" s="341"/>
      <c r="F4457" s="341"/>
      <c r="G4457" s="341"/>
      <c r="H4457" s="341"/>
      <c r="I4457" s="341"/>
      <c r="J4457" s="341"/>
      <c r="AH4457" s="221"/>
      <c r="AI4457" s="221"/>
      <c r="AJ4457" s="221"/>
      <c r="AK4457" s="221"/>
      <c r="AL4457" s="221"/>
      <c r="AM4457" s="221"/>
      <c r="AN4457" s="221"/>
      <c r="AO4457" s="221"/>
      <c r="AP4457" s="221"/>
      <c r="AQ4457" s="219"/>
      <c r="AR4457" s="219"/>
      <c r="AS4457" s="221"/>
      <c r="AT4457" s="221"/>
      <c r="AU4457" s="221"/>
      <c r="AV4457" s="221"/>
      <c r="AW4457" s="221"/>
      <c r="AX4457" s="221"/>
      <c r="AY4457" s="221"/>
      <c r="AZ4457" s="221"/>
    </row>
    <row r="4458" spans="1:52" x14ac:dyDescent="0.15">
      <c r="A4458" s="278"/>
      <c r="B4458" s="274"/>
      <c r="C4458" s="340"/>
      <c r="D4458" s="340"/>
      <c r="E4458" s="341"/>
      <c r="F4458" s="341"/>
      <c r="G4458" s="341"/>
      <c r="H4458" s="341"/>
      <c r="I4458" s="341"/>
      <c r="J4458" s="341"/>
      <c r="AH4458" s="221"/>
      <c r="AI4458" s="221"/>
      <c r="AJ4458" s="221"/>
      <c r="AK4458" s="221"/>
      <c r="AL4458" s="221"/>
      <c r="AM4458" s="221"/>
      <c r="AN4458" s="221"/>
      <c r="AO4458" s="221"/>
      <c r="AP4458" s="221"/>
      <c r="AQ4458" s="219"/>
      <c r="AR4458" s="219"/>
      <c r="AS4458" s="221"/>
      <c r="AT4458" s="221"/>
      <c r="AU4458" s="221"/>
      <c r="AV4458" s="221"/>
      <c r="AW4458" s="221"/>
      <c r="AX4458" s="221"/>
      <c r="AY4458" s="221"/>
      <c r="AZ4458" s="221"/>
    </row>
    <row r="4459" spans="1:52" x14ac:dyDescent="0.15">
      <c r="A4459" s="278"/>
      <c r="B4459" s="274"/>
      <c r="C4459" s="340"/>
      <c r="D4459" s="340"/>
      <c r="E4459" s="341"/>
      <c r="F4459" s="341"/>
      <c r="G4459" s="341"/>
      <c r="H4459" s="341"/>
      <c r="I4459" s="341"/>
      <c r="J4459" s="341"/>
      <c r="AH4459" s="221"/>
      <c r="AI4459" s="221"/>
      <c r="AJ4459" s="221"/>
      <c r="AK4459" s="221"/>
      <c r="AL4459" s="221"/>
      <c r="AM4459" s="221"/>
      <c r="AN4459" s="221"/>
      <c r="AO4459" s="221"/>
      <c r="AP4459" s="221"/>
      <c r="AQ4459" s="219"/>
      <c r="AR4459" s="219"/>
      <c r="AS4459" s="221"/>
      <c r="AT4459" s="221"/>
      <c r="AU4459" s="221"/>
      <c r="AV4459" s="221"/>
      <c r="AW4459" s="221"/>
      <c r="AX4459" s="221"/>
      <c r="AY4459" s="221"/>
      <c r="AZ4459" s="221"/>
    </row>
    <row r="4460" spans="1:52" x14ac:dyDescent="0.15">
      <c r="A4460" s="278"/>
      <c r="B4460" s="274"/>
      <c r="C4460" s="340"/>
      <c r="D4460" s="340"/>
      <c r="E4460" s="341"/>
      <c r="F4460" s="341"/>
      <c r="G4460" s="341"/>
      <c r="H4460" s="341"/>
      <c r="I4460" s="341"/>
      <c r="J4460" s="341"/>
      <c r="AH4460" s="221"/>
      <c r="AI4460" s="221"/>
      <c r="AJ4460" s="221"/>
      <c r="AK4460" s="221"/>
      <c r="AL4460" s="221"/>
      <c r="AM4460" s="221"/>
      <c r="AN4460" s="221"/>
      <c r="AO4460" s="221"/>
      <c r="AP4460" s="221"/>
      <c r="AQ4460" s="219"/>
      <c r="AR4460" s="219"/>
      <c r="AS4460" s="221"/>
      <c r="AT4460" s="221"/>
      <c r="AU4460" s="221"/>
      <c r="AV4460" s="221"/>
      <c r="AW4460" s="221"/>
      <c r="AX4460" s="221"/>
      <c r="AY4460" s="221"/>
      <c r="AZ4460" s="221"/>
    </row>
    <row r="4461" spans="1:52" x14ac:dyDescent="0.15">
      <c r="A4461" s="278"/>
      <c r="B4461" s="274"/>
      <c r="C4461" s="340"/>
      <c r="D4461" s="340"/>
      <c r="E4461" s="341"/>
      <c r="F4461" s="341"/>
      <c r="G4461" s="341"/>
      <c r="H4461" s="341"/>
      <c r="I4461" s="341"/>
      <c r="J4461" s="341"/>
      <c r="AH4461" s="221"/>
      <c r="AI4461" s="221"/>
      <c r="AJ4461" s="221"/>
      <c r="AK4461" s="221"/>
      <c r="AL4461" s="221"/>
      <c r="AM4461" s="221"/>
      <c r="AN4461" s="221"/>
      <c r="AO4461" s="221"/>
      <c r="AP4461" s="221"/>
      <c r="AQ4461" s="219"/>
      <c r="AR4461" s="219"/>
      <c r="AS4461" s="221"/>
      <c r="AT4461" s="221"/>
      <c r="AU4461" s="221"/>
      <c r="AV4461" s="221"/>
      <c r="AW4461" s="221"/>
      <c r="AX4461" s="221"/>
      <c r="AY4461" s="221"/>
      <c r="AZ4461" s="221"/>
    </row>
    <row r="4462" spans="1:52" x14ac:dyDescent="0.15">
      <c r="A4462" s="278"/>
      <c r="B4462" s="274"/>
      <c r="C4462" s="340"/>
      <c r="D4462" s="340"/>
      <c r="E4462" s="341"/>
      <c r="F4462" s="341"/>
      <c r="G4462" s="341"/>
      <c r="H4462" s="341"/>
      <c r="I4462" s="341"/>
      <c r="J4462" s="341"/>
      <c r="AH4462" s="221"/>
      <c r="AI4462" s="221"/>
      <c r="AJ4462" s="221"/>
      <c r="AK4462" s="221"/>
      <c r="AL4462" s="221"/>
      <c r="AM4462" s="221"/>
      <c r="AN4462" s="221"/>
      <c r="AO4462" s="221"/>
      <c r="AP4462" s="221"/>
      <c r="AQ4462" s="219"/>
      <c r="AR4462" s="219"/>
      <c r="AS4462" s="221"/>
      <c r="AT4462" s="221"/>
      <c r="AU4462" s="221"/>
      <c r="AV4462" s="221"/>
      <c r="AW4462" s="221"/>
      <c r="AX4462" s="221"/>
      <c r="AY4462" s="221"/>
      <c r="AZ4462" s="221"/>
    </row>
    <row r="4463" spans="1:52" x14ac:dyDescent="0.15">
      <c r="A4463" s="278"/>
      <c r="B4463" s="274"/>
      <c r="C4463" s="340"/>
      <c r="D4463" s="340"/>
      <c r="E4463" s="341"/>
      <c r="F4463" s="341"/>
      <c r="G4463" s="341"/>
      <c r="H4463" s="341"/>
      <c r="I4463" s="341"/>
      <c r="J4463" s="341"/>
      <c r="AH4463" s="221"/>
      <c r="AI4463" s="221"/>
      <c r="AJ4463" s="221"/>
      <c r="AK4463" s="221"/>
      <c r="AL4463" s="221"/>
      <c r="AM4463" s="221"/>
      <c r="AN4463" s="221"/>
      <c r="AO4463" s="221"/>
      <c r="AP4463" s="221"/>
      <c r="AQ4463" s="219"/>
      <c r="AR4463" s="219"/>
      <c r="AS4463" s="221"/>
      <c r="AT4463" s="221"/>
      <c r="AU4463" s="221"/>
      <c r="AV4463" s="221"/>
      <c r="AW4463" s="221"/>
      <c r="AX4463" s="221"/>
      <c r="AY4463" s="221"/>
      <c r="AZ4463" s="221"/>
    </row>
    <row r="4464" spans="1:52" x14ac:dyDescent="0.15">
      <c r="A4464" s="278"/>
      <c r="B4464" s="274"/>
      <c r="C4464" s="340"/>
      <c r="D4464" s="340"/>
      <c r="E4464" s="341"/>
      <c r="F4464" s="341"/>
      <c r="G4464" s="341"/>
      <c r="H4464" s="341"/>
      <c r="I4464" s="341"/>
      <c r="J4464" s="341"/>
      <c r="AH4464" s="221"/>
      <c r="AI4464" s="221"/>
      <c r="AJ4464" s="221"/>
      <c r="AK4464" s="221"/>
      <c r="AL4464" s="221"/>
      <c r="AM4464" s="221"/>
      <c r="AN4464" s="221"/>
      <c r="AO4464" s="221"/>
      <c r="AP4464" s="221"/>
      <c r="AQ4464" s="219"/>
      <c r="AR4464" s="219"/>
      <c r="AS4464" s="221"/>
      <c r="AT4464" s="221"/>
      <c r="AU4464" s="221"/>
      <c r="AV4464" s="221"/>
      <c r="AW4464" s="221"/>
      <c r="AX4464" s="221"/>
      <c r="AY4464" s="221"/>
      <c r="AZ4464" s="221"/>
    </row>
    <row r="4465" spans="1:52" x14ac:dyDescent="0.15">
      <c r="A4465" s="278"/>
      <c r="B4465" s="274"/>
      <c r="C4465" s="340"/>
      <c r="D4465" s="340"/>
      <c r="E4465" s="341"/>
      <c r="F4465" s="341"/>
      <c r="G4465" s="341"/>
      <c r="H4465" s="341"/>
      <c r="I4465" s="341"/>
      <c r="J4465" s="341"/>
      <c r="AH4465" s="221"/>
      <c r="AI4465" s="221"/>
      <c r="AJ4465" s="221"/>
      <c r="AK4465" s="221"/>
      <c r="AL4465" s="221"/>
      <c r="AM4465" s="221"/>
      <c r="AN4465" s="221"/>
      <c r="AO4465" s="221"/>
      <c r="AP4465" s="221"/>
      <c r="AQ4465" s="219"/>
      <c r="AR4465" s="219"/>
      <c r="AS4465" s="221"/>
      <c r="AT4465" s="221"/>
      <c r="AU4465" s="221"/>
      <c r="AV4465" s="221"/>
      <c r="AW4465" s="221"/>
      <c r="AX4465" s="221"/>
      <c r="AY4465" s="221"/>
      <c r="AZ4465" s="221"/>
    </row>
    <row r="4466" spans="1:52" x14ac:dyDescent="0.15">
      <c r="A4466" s="278"/>
      <c r="B4466" s="274"/>
      <c r="C4466" s="340"/>
      <c r="D4466" s="340"/>
      <c r="E4466" s="341"/>
      <c r="F4466" s="341"/>
      <c r="G4466" s="341"/>
      <c r="H4466" s="341"/>
      <c r="I4466" s="341"/>
      <c r="J4466" s="341"/>
      <c r="AH4466" s="221"/>
      <c r="AI4466" s="221"/>
      <c r="AJ4466" s="221"/>
      <c r="AK4466" s="221"/>
      <c r="AL4466" s="221"/>
      <c r="AM4466" s="221"/>
      <c r="AN4466" s="221"/>
      <c r="AO4466" s="221"/>
      <c r="AP4466" s="221"/>
      <c r="AQ4466" s="219"/>
      <c r="AR4466" s="219"/>
      <c r="AS4466" s="221"/>
      <c r="AT4466" s="221"/>
      <c r="AU4466" s="221"/>
      <c r="AV4466" s="221"/>
      <c r="AW4466" s="221"/>
      <c r="AX4466" s="221"/>
      <c r="AY4466" s="221"/>
      <c r="AZ4466" s="221"/>
    </row>
    <row r="4467" spans="1:52" x14ac:dyDescent="0.15">
      <c r="A4467" s="278"/>
      <c r="B4467" s="274"/>
      <c r="C4467" s="340"/>
      <c r="D4467" s="340"/>
      <c r="E4467" s="341"/>
      <c r="F4467" s="341"/>
      <c r="G4467" s="341"/>
      <c r="H4467" s="341"/>
      <c r="I4467" s="341"/>
      <c r="J4467" s="341"/>
      <c r="AH4467" s="221"/>
      <c r="AI4467" s="221"/>
      <c r="AJ4467" s="221"/>
      <c r="AK4467" s="221"/>
      <c r="AL4467" s="221"/>
      <c r="AM4467" s="221"/>
      <c r="AN4467" s="221"/>
      <c r="AO4467" s="221"/>
      <c r="AP4467" s="221"/>
      <c r="AQ4467" s="219"/>
      <c r="AR4467" s="219"/>
      <c r="AS4467" s="221"/>
      <c r="AT4467" s="221"/>
      <c r="AU4467" s="221"/>
      <c r="AV4467" s="221"/>
      <c r="AW4467" s="221"/>
      <c r="AX4467" s="221"/>
      <c r="AY4467" s="221"/>
      <c r="AZ4467" s="221"/>
    </row>
    <row r="4468" spans="1:52" x14ac:dyDescent="0.15">
      <c r="A4468" s="278"/>
      <c r="B4468" s="274"/>
      <c r="C4468" s="340"/>
      <c r="D4468" s="340"/>
      <c r="E4468" s="341"/>
      <c r="F4468" s="341"/>
      <c r="G4468" s="341"/>
      <c r="H4468" s="341"/>
      <c r="I4468" s="341"/>
      <c r="J4468" s="341"/>
      <c r="AH4468" s="221"/>
      <c r="AI4468" s="221"/>
      <c r="AJ4468" s="221"/>
      <c r="AK4468" s="221"/>
      <c r="AL4468" s="221"/>
      <c r="AM4468" s="221"/>
      <c r="AN4468" s="221"/>
      <c r="AO4468" s="221"/>
      <c r="AP4468" s="221"/>
      <c r="AQ4468" s="219"/>
      <c r="AR4468" s="219"/>
      <c r="AS4468" s="221"/>
      <c r="AT4468" s="221"/>
      <c r="AU4468" s="221"/>
      <c r="AV4468" s="221"/>
      <c r="AW4468" s="221"/>
      <c r="AX4468" s="221"/>
      <c r="AY4468" s="221"/>
      <c r="AZ4468" s="221"/>
    </row>
    <row r="4469" spans="1:52" x14ac:dyDescent="0.15">
      <c r="A4469" s="278"/>
      <c r="B4469" s="274"/>
      <c r="C4469" s="340"/>
      <c r="D4469" s="340"/>
      <c r="E4469" s="341"/>
      <c r="F4469" s="341"/>
      <c r="G4469" s="341"/>
      <c r="H4469" s="341"/>
      <c r="I4469" s="341"/>
      <c r="J4469" s="341"/>
      <c r="AH4469" s="221"/>
      <c r="AI4469" s="221"/>
      <c r="AJ4469" s="221"/>
      <c r="AK4469" s="221"/>
      <c r="AL4469" s="221"/>
      <c r="AM4469" s="221"/>
      <c r="AN4469" s="221"/>
      <c r="AO4469" s="221"/>
      <c r="AP4469" s="221"/>
      <c r="AQ4469" s="219"/>
      <c r="AR4469" s="219"/>
      <c r="AS4469" s="221"/>
      <c r="AT4469" s="221"/>
      <c r="AU4469" s="221"/>
      <c r="AV4469" s="221"/>
      <c r="AW4469" s="221"/>
      <c r="AX4469" s="221"/>
      <c r="AY4469" s="221"/>
      <c r="AZ4469" s="221"/>
    </row>
    <row r="4470" spans="1:52" x14ac:dyDescent="0.15">
      <c r="A4470" s="278"/>
      <c r="B4470" s="274"/>
      <c r="C4470" s="340"/>
      <c r="D4470" s="340"/>
      <c r="E4470" s="341"/>
      <c r="F4470" s="341"/>
      <c r="G4470" s="341"/>
      <c r="H4470" s="341"/>
      <c r="I4470" s="341"/>
      <c r="J4470" s="341"/>
      <c r="AH4470" s="221"/>
      <c r="AI4470" s="221"/>
      <c r="AJ4470" s="221"/>
      <c r="AK4470" s="221"/>
      <c r="AL4470" s="221"/>
      <c r="AM4470" s="221"/>
      <c r="AN4470" s="221"/>
      <c r="AO4470" s="221"/>
      <c r="AP4470" s="221"/>
      <c r="AQ4470" s="219"/>
      <c r="AR4470" s="219"/>
      <c r="AS4470" s="221"/>
      <c r="AT4470" s="221"/>
      <c r="AU4470" s="221"/>
      <c r="AV4470" s="221"/>
      <c r="AW4470" s="221"/>
      <c r="AX4470" s="221"/>
      <c r="AY4470" s="221"/>
      <c r="AZ4470" s="221"/>
    </row>
    <row r="4471" spans="1:52" x14ac:dyDescent="0.15">
      <c r="A4471" s="278"/>
      <c r="B4471" s="274"/>
      <c r="C4471" s="340"/>
      <c r="D4471" s="340"/>
      <c r="E4471" s="341"/>
      <c r="F4471" s="341"/>
      <c r="G4471" s="341"/>
      <c r="H4471" s="341"/>
      <c r="I4471" s="341"/>
      <c r="J4471" s="341"/>
      <c r="AH4471" s="221"/>
      <c r="AI4471" s="221"/>
      <c r="AJ4471" s="221"/>
      <c r="AK4471" s="221"/>
      <c r="AL4471" s="221"/>
      <c r="AM4471" s="221"/>
      <c r="AN4471" s="221"/>
      <c r="AO4471" s="221"/>
      <c r="AP4471" s="221"/>
      <c r="AQ4471" s="219"/>
      <c r="AR4471" s="219"/>
      <c r="AS4471" s="221"/>
      <c r="AT4471" s="221"/>
      <c r="AU4471" s="221"/>
      <c r="AV4471" s="221"/>
      <c r="AW4471" s="221"/>
      <c r="AX4471" s="221"/>
      <c r="AY4471" s="221"/>
      <c r="AZ4471" s="221"/>
    </row>
    <row r="4472" spans="1:52" x14ac:dyDescent="0.15">
      <c r="A4472" s="278"/>
      <c r="B4472" s="274"/>
      <c r="C4472" s="340"/>
      <c r="D4472" s="340"/>
      <c r="E4472" s="341"/>
      <c r="F4472" s="341"/>
      <c r="G4472" s="341"/>
      <c r="H4472" s="341"/>
      <c r="I4472" s="341"/>
      <c r="J4472" s="341"/>
      <c r="AH4472" s="221"/>
      <c r="AI4472" s="221"/>
      <c r="AJ4472" s="221"/>
      <c r="AK4472" s="221"/>
      <c r="AL4472" s="221"/>
      <c r="AM4472" s="221"/>
      <c r="AN4472" s="221"/>
      <c r="AO4472" s="221"/>
      <c r="AP4472" s="221"/>
      <c r="AQ4472" s="219"/>
      <c r="AR4472" s="219"/>
      <c r="AS4472" s="221"/>
      <c r="AT4472" s="221"/>
      <c r="AU4472" s="221"/>
      <c r="AV4472" s="221"/>
      <c r="AW4472" s="221"/>
      <c r="AX4472" s="221"/>
      <c r="AY4472" s="221"/>
      <c r="AZ4472" s="221"/>
    </row>
    <row r="4473" spans="1:52" x14ac:dyDescent="0.15">
      <c r="A4473" s="278"/>
      <c r="B4473" s="274"/>
      <c r="C4473" s="340"/>
      <c r="D4473" s="340"/>
      <c r="E4473" s="341"/>
      <c r="F4473" s="341"/>
      <c r="G4473" s="341"/>
      <c r="H4473" s="341"/>
      <c r="I4473" s="341"/>
      <c r="J4473" s="341"/>
      <c r="AH4473" s="221"/>
      <c r="AI4473" s="221"/>
      <c r="AJ4473" s="221"/>
      <c r="AK4473" s="221"/>
      <c r="AL4473" s="221"/>
      <c r="AM4473" s="221"/>
      <c r="AN4473" s="221"/>
      <c r="AO4473" s="221"/>
      <c r="AP4473" s="221"/>
      <c r="AQ4473" s="219"/>
      <c r="AR4473" s="219"/>
      <c r="AS4473" s="221"/>
      <c r="AT4473" s="221"/>
      <c r="AU4473" s="221"/>
      <c r="AV4473" s="221"/>
      <c r="AW4473" s="221"/>
      <c r="AX4473" s="221"/>
      <c r="AY4473" s="221"/>
      <c r="AZ4473" s="221"/>
    </row>
    <row r="4474" spans="1:52" x14ac:dyDescent="0.15">
      <c r="A4474" s="278"/>
      <c r="B4474" s="274"/>
      <c r="C4474" s="340"/>
      <c r="D4474" s="340"/>
      <c r="E4474" s="341"/>
      <c r="F4474" s="341"/>
      <c r="G4474" s="341"/>
      <c r="H4474" s="341"/>
      <c r="I4474" s="341"/>
      <c r="J4474" s="341"/>
      <c r="AH4474" s="221"/>
      <c r="AI4474" s="221"/>
      <c r="AJ4474" s="221"/>
      <c r="AK4474" s="221"/>
      <c r="AL4474" s="221"/>
      <c r="AM4474" s="221"/>
      <c r="AN4474" s="221"/>
      <c r="AO4474" s="221"/>
      <c r="AP4474" s="221"/>
      <c r="AQ4474" s="219"/>
      <c r="AR4474" s="219"/>
      <c r="AS4474" s="221"/>
      <c r="AT4474" s="221"/>
      <c r="AU4474" s="221"/>
      <c r="AV4474" s="221"/>
      <c r="AW4474" s="221"/>
      <c r="AX4474" s="221"/>
      <c r="AY4474" s="221"/>
      <c r="AZ4474" s="221"/>
    </row>
    <row r="4475" spans="1:52" x14ac:dyDescent="0.15">
      <c r="A4475" s="278"/>
      <c r="B4475" s="274"/>
      <c r="C4475" s="340"/>
      <c r="D4475" s="340"/>
      <c r="E4475" s="341"/>
      <c r="F4475" s="341"/>
      <c r="G4475" s="341"/>
      <c r="H4475" s="341"/>
      <c r="I4475" s="341"/>
      <c r="J4475" s="341"/>
      <c r="AH4475" s="221"/>
      <c r="AI4475" s="221"/>
      <c r="AJ4475" s="221"/>
      <c r="AK4475" s="221"/>
      <c r="AL4475" s="221"/>
      <c r="AM4475" s="221"/>
      <c r="AN4475" s="221"/>
      <c r="AO4475" s="221"/>
      <c r="AP4475" s="221"/>
      <c r="AQ4475" s="219"/>
      <c r="AR4475" s="219"/>
      <c r="AS4475" s="221"/>
      <c r="AT4475" s="221"/>
      <c r="AU4475" s="221"/>
      <c r="AV4475" s="221"/>
      <c r="AW4475" s="221"/>
      <c r="AX4475" s="221"/>
      <c r="AY4475" s="221"/>
      <c r="AZ4475" s="221"/>
    </row>
    <row r="4476" spans="1:52" x14ac:dyDescent="0.15">
      <c r="A4476" s="278"/>
      <c r="B4476" s="274"/>
      <c r="C4476" s="340"/>
      <c r="D4476" s="340"/>
      <c r="E4476" s="341"/>
      <c r="F4476" s="341"/>
      <c r="G4476" s="341"/>
      <c r="H4476" s="341"/>
      <c r="I4476" s="341"/>
      <c r="J4476" s="341"/>
      <c r="AH4476" s="221"/>
      <c r="AI4476" s="221"/>
      <c r="AJ4476" s="221"/>
      <c r="AK4476" s="221"/>
      <c r="AL4476" s="221"/>
      <c r="AM4476" s="221"/>
      <c r="AN4476" s="221"/>
      <c r="AO4476" s="221"/>
      <c r="AP4476" s="221"/>
      <c r="AQ4476" s="219"/>
      <c r="AR4476" s="219"/>
      <c r="AS4476" s="221"/>
      <c r="AT4476" s="221"/>
      <c r="AU4476" s="221"/>
      <c r="AV4476" s="221"/>
      <c r="AW4476" s="221"/>
      <c r="AX4476" s="221"/>
      <c r="AY4476" s="221"/>
      <c r="AZ4476" s="221"/>
    </row>
    <row r="4477" spans="1:52" x14ac:dyDescent="0.15">
      <c r="A4477" s="278"/>
      <c r="B4477" s="274"/>
      <c r="C4477" s="340"/>
      <c r="D4477" s="340"/>
      <c r="E4477" s="341"/>
      <c r="F4477" s="341"/>
      <c r="G4477" s="341"/>
      <c r="H4477" s="341"/>
      <c r="I4477" s="341"/>
      <c r="J4477" s="341"/>
      <c r="AH4477" s="221"/>
      <c r="AI4477" s="221"/>
      <c r="AJ4477" s="221"/>
      <c r="AK4477" s="221"/>
      <c r="AL4477" s="221"/>
      <c r="AM4477" s="221"/>
      <c r="AN4477" s="221"/>
      <c r="AO4477" s="221"/>
      <c r="AP4477" s="221"/>
      <c r="AQ4477" s="219"/>
      <c r="AR4477" s="219"/>
      <c r="AS4477" s="221"/>
      <c r="AT4477" s="221"/>
      <c r="AU4477" s="221"/>
      <c r="AV4477" s="221"/>
      <c r="AW4477" s="221"/>
      <c r="AX4477" s="221"/>
      <c r="AY4477" s="221"/>
      <c r="AZ4477" s="221"/>
    </row>
    <row r="4478" spans="1:52" x14ac:dyDescent="0.15">
      <c r="A4478" s="278"/>
      <c r="B4478" s="274"/>
      <c r="C4478" s="340"/>
      <c r="D4478" s="340"/>
      <c r="E4478" s="341"/>
      <c r="F4478" s="341"/>
      <c r="G4478" s="341"/>
      <c r="H4478" s="341"/>
      <c r="I4478" s="341"/>
      <c r="J4478" s="341"/>
      <c r="AH4478" s="221"/>
      <c r="AI4478" s="221"/>
      <c r="AJ4478" s="221"/>
      <c r="AK4478" s="221"/>
      <c r="AL4478" s="221"/>
      <c r="AM4478" s="221"/>
      <c r="AN4478" s="221"/>
      <c r="AO4478" s="221"/>
      <c r="AP4478" s="221"/>
      <c r="AQ4478" s="219"/>
      <c r="AR4478" s="219"/>
      <c r="AS4478" s="221"/>
      <c r="AT4478" s="221"/>
      <c r="AU4478" s="221"/>
      <c r="AV4478" s="221"/>
      <c r="AW4478" s="221"/>
      <c r="AX4478" s="221"/>
      <c r="AY4478" s="221"/>
      <c r="AZ4478" s="221"/>
    </row>
    <row r="4479" spans="1:52" x14ac:dyDescent="0.15">
      <c r="A4479" s="278"/>
      <c r="B4479" s="274"/>
      <c r="C4479" s="340"/>
      <c r="D4479" s="340"/>
      <c r="E4479" s="341"/>
      <c r="F4479" s="341"/>
      <c r="G4479" s="341"/>
      <c r="H4479" s="341"/>
      <c r="I4479" s="341"/>
      <c r="J4479" s="341"/>
      <c r="AH4479" s="221"/>
      <c r="AI4479" s="221"/>
      <c r="AJ4479" s="221"/>
      <c r="AK4479" s="221"/>
      <c r="AL4479" s="221"/>
      <c r="AM4479" s="221"/>
      <c r="AN4479" s="221"/>
      <c r="AO4479" s="221"/>
      <c r="AP4479" s="221"/>
      <c r="AQ4479" s="219"/>
      <c r="AR4479" s="219"/>
      <c r="AS4479" s="221"/>
      <c r="AT4479" s="221"/>
      <c r="AU4479" s="221"/>
      <c r="AV4479" s="221"/>
      <c r="AW4479" s="221"/>
      <c r="AX4479" s="221"/>
      <c r="AY4479" s="221"/>
      <c r="AZ4479" s="221"/>
    </row>
    <row r="4480" spans="1:52" x14ac:dyDescent="0.15">
      <c r="A4480" s="278"/>
      <c r="B4480" s="274"/>
      <c r="C4480" s="340"/>
      <c r="D4480" s="340"/>
      <c r="E4480" s="341"/>
      <c r="F4480" s="341"/>
      <c r="G4480" s="341"/>
      <c r="H4480" s="341"/>
      <c r="I4480" s="341"/>
      <c r="J4480" s="341"/>
      <c r="AH4480" s="221"/>
      <c r="AI4480" s="221"/>
      <c r="AJ4480" s="221"/>
      <c r="AK4480" s="221"/>
      <c r="AL4480" s="221"/>
      <c r="AM4480" s="221"/>
      <c r="AN4480" s="221"/>
      <c r="AO4480" s="221"/>
      <c r="AP4480" s="221"/>
      <c r="AQ4480" s="219"/>
      <c r="AR4480" s="219"/>
      <c r="AS4480" s="221"/>
      <c r="AT4480" s="221"/>
      <c r="AU4480" s="221"/>
      <c r="AV4480" s="221"/>
      <c r="AW4480" s="221"/>
      <c r="AX4480" s="221"/>
      <c r="AY4480" s="221"/>
      <c r="AZ4480" s="221"/>
    </row>
    <row r="4481" spans="1:52" x14ac:dyDescent="0.15">
      <c r="A4481" s="278"/>
      <c r="B4481" s="274"/>
      <c r="C4481" s="340"/>
      <c r="D4481" s="340"/>
      <c r="E4481" s="341"/>
      <c r="F4481" s="341"/>
      <c r="G4481" s="341"/>
      <c r="H4481" s="341"/>
      <c r="I4481" s="341"/>
      <c r="J4481" s="341"/>
      <c r="AH4481" s="221"/>
      <c r="AI4481" s="221"/>
      <c r="AJ4481" s="221"/>
      <c r="AK4481" s="221"/>
      <c r="AL4481" s="221"/>
      <c r="AM4481" s="221"/>
      <c r="AN4481" s="221"/>
      <c r="AO4481" s="221"/>
      <c r="AP4481" s="221"/>
      <c r="AQ4481" s="219"/>
      <c r="AR4481" s="219"/>
      <c r="AS4481" s="221"/>
      <c r="AT4481" s="221"/>
      <c r="AU4481" s="221"/>
      <c r="AV4481" s="221"/>
      <c r="AW4481" s="221"/>
      <c r="AX4481" s="221"/>
      <c r="AY4481" s="221"/>
      <c r="AZ4481" s="221"/>
    </row>
    <row r="4482" spans="1:52" x14ac:dyDescent="0.15">
      <c r="A4482" s="278"/>
      <c r="B4482" s="274"/>
      <c r="C4482" s="340"/>
      <c r="D4482" s="340"/>
      <c r="E4482" s="341"/>
      <c r="F4482" s="341"/>
      <c r="G4482" s="341"/>
      <c r="H4482" s="341"/>
      <c r="I4482" s="341"/>
      <c r="J4482" s="341"/>
      <c r="AH4482" s="221"/>
      <c r="AI4482" s="221"/>
      <c r="AJ4482" s="221"/>
      <c r="AK4482" s="221"/>
      <c r="AL4482" s="221"/>
      <c r="AM4482" s="221"/>
      <c r="AN4482" s="221"/>
      <c r="AO4482" s="221"/>
      <c r="AP4482" s="221"/>
      <c r="AQ4482" s="219"/>
      <c r="AR4482" s="219"/>
      <c r="AS4482" s="221"/>
      <c r="AT4482" s="221"/>
      <c r="AU4482" s="221"/>
      <c r="AV4482" s="221"/>
      <c r="AW4482" s="221"/>
      <c r="AX4482" s="221"/>
      <c r="AY4482" s="221"/>
      <c r="AZ4482" s="221"/>
    </row>
    <row r="4483" spans="1:52" x14ac:dyDescent="0.15">
      <c r="A4483" s="278"/>
      <c r="B4483" s="274"/>
      <c r="C4483" s="340"/>
      <c r="D4483" s="340"/>
      <c r="E4483" s="341"/>
      <c r="F4483" s="341"/>
      <c r="G4483" s="341"/>
      <c r="H4483" s="341"/>
      <c r="I4483" s="341"/>
      <c r="J4483" s="341"/>
      <c r="AH4483" s="221"/>
      <c r="AI4483" s="221"/>
      <c r="AJ4483" s="221"/>
      <c r="AK4483" s="221"/>
      <c r="AL4483" s="221"/>
      <c r="AM4483" s="221"/>
      <c r="AN4483" s="221"/>
      <c r="AO4483" s="221"/>
      <c r="AP4483" s="221"/>
      <c r="AQ4483" s="219"/>
      <c r="AR4483" s="219"/>
      <c r="AS4483" s="221"/>
      <c r="AT4483" s="221"/>
      <c r="AU4483" s="221"/>
      <c r="AV4483" s="221"/>
      <c r="AW4483" s="221"/>
      <c r="AX4483" s="221"/>
      <c r="AY4483" s="221"/>
      <c r="AZ4483" s="221"/>
    </row>
    <row r="4484" spans="1:52" x14ac:dyDescent="0.15">
      <c r="A4484" s="278"/>
      <c r="B4484" s="274"/>
      <c r="C4484" s="340"/>
      <c r="D4484" s="340"/>
      <c r="E4484" s="341"/>
      <c r="F4484" s="341"/>
      <c r="G4484" s="341"/>
      <c r="H4484" s="341"/>
      <c r="I4484" s="341"/>
      <c r="J4484" s="341"/>
      <c r="AH4484" s="221"/>
      <c r="AI4484" s="221"/>
      <c r="AJ4484" s="221"/>
      <c r="AK4484" s="221"/>
      <c r="AL4484" s="221"/>
      <c r="AM4484" s="221"/>
      <c r="AN4484" s="221"/>
      <c r="AO4484" s="221"/>
      <c r="AP4484" s="221"/>
      <c r="AQ4484" s="219"/>
      <c r="AR4484" s="219"/>
      <c r="AS4484" s="221"/>
      <c r="AT4484" s="221"/>
      <c r="AU4484" s="221"/>
      <c r="AV4484" s="221"/>
      <c r="AW4484" s="221"/>
      <c r="AX4484" s="221"/>
      <c r="AY4484" s="221"/>
      <c r="AZ4484" s="221"/>
    </row>
    <row r="4485" spans="1:52" x14ac:dyDescent="0.15">
      <c r="A4485" s="278"/>
      <c r="B4485" s="274"/>
      <c r="C4485" s="340"/>
      <c r="D4485" s="340"/>
      <c r="E4485" s="341"/>
      <c r="F4485" s="341"/>
      <c r="G4485" s="341"/>
      <c r="H4485" s="341"/>
      <c r="I4485" s="341"/>
      <c r="J4485" s="341"/>
      <c r="AH4485" s="221"/>
      <c r="AI4485" s="221"/>
      <c r="AJ4485" s="221"/>
      <c r="AK4485" s="221"/>
      <c r="AL4485" s="221"/>
      <c r="AM4485" s="221"/>
      <c r="AN4485" s="221"/>
      <c r="AO4485" s="221"/>
      <c r="AP4485" s="221"/>
      <c r="AQ4485" s="219"/>
      <c r="AR4485" s="219"/>
      <c r="AS4485" s="221"/>
      <c r="AT4485" s="221"/>
      <c r="AU4485" s="221"/>
      <c r="AV4485" s="221"/>
      <c r="AW4485" s="221"/>
      <c r="AX4485" s="221"/>
      <c r="AY4485" s="221"/>
      <c r="AZ4485" s="221"/>
    </row>
    <row r="4486" spans="1:52" x14ac:dyDescent="0.15">
      <c r="A4486" s="278"/>
      <c r="B4486" s="274"/>
      <c r="C4486" s="340"/>
      <c r="D4486" s="340"/>
      <c r="E4486" s="341"/>
      <c r="F4486" s="341"/>
      <c r="G4486" s="341"/>
      <c r="H4486" s="341"/>
      <c r="I4486" s="341"/>
      <c r="J4486" s="341"/>
      <c r="AH4486" s="221"/>
      <c r="AI4486" s="221"/>
      <c r="AJ4486" s="221"/>
      <c r="AK4486" s="221"/>
      <c r="AL4486" s="221"/>
      <c r="AM4486" s="221"/>
      <c r="AN4486" s="221"/>
      <c r="AO4486" s="221"/>
      <c r="AP4486" s="221"/>
      <c r="AQ4486" s="219"/>
      <c r="AR4486" s="219"/>
      <c r="AS4486" s="221"/>
      <c r="AT4486" s="221"/>
      <c r="AU4486" s="221"/>
      <c r="AV4486" s="221"/>
      <c r="AW4486" s="221"/>
      <c r="AX4486" s="221"/>
      <c r="AY4486" s="221"/>
      <c r="AZ4486" s="221"/>
    </row>
    <row r="4487" spans="1:52" x14ac:dyDescent="0.15">
      <c r="A4487" s="278"/>
      <c r="B4487" s="274"/>
      <c r="C4487" s="340"/>
      <c r="D4487" s="340"/>
      <c r="E4487" s="341"/>
      <c r="F4487" s="341"/>
      <c r="G4487" s="341"/>
      <c r="H4487" s="341"/>
      <c r="I4487" s="341"/>
      <c r="J4487" s="341"/>
      <c r="AH4487" s="221"/>
      <c r="AI4487" s="221"/>
      <c r="AJ4487" s="221"/>
      <c r="AK4487" s="221"/>
      <c r="AL4487" s="221"/>
      <c r="AM4487" s="221"/>
      <c r="AN4487" s="221"/>
      <c r="AO4487" s="221"/>
      <c r="AP4487" s="221"/>
      <c r="AQ4487" s="219"/>
      <c r="AR4487" s="219"/>
      <c r="AS4487" s="221"/>
      <c r="AT4487" s="221"/>
      <c r="AU4487" s="221"/>
      <c r="AV4487" s="221"/>
      <c r="AW4487" s="221"/>
      <c r="AX4487" s="221"/>
      <c r="AY4487" s="221"/>
      <c r="AZ4487" s="221"/>
    </row>
    <row r="4488" spans="1:52" x14ac:dyDescent="0.15">
      <c r="A4488" s="278"/>
      <c r="B4488" s="274"/>
      <c r="C4488" s="340"/>
      <c r="D4488" s="340"/>
      <c r="E4488" s="341"/>
      <c r="F4488" s="341"/>
      <c r="G4488" s="341"/>
      <c r="H4488" s="341"/>
      <c r="I4488" s="341"/>
      <c r="J4488" s="341"/>
      <c r="AH4488" s="221"/>
      <c r="AI4488" s="221"/>
      <c r="AJ4488" s="221"/>
      <c r="AK4488" s="221"/>
      <c r="AL4488" s="221"/>
      <c r="AM4488" s="221"/>
      <c r="AN4488" s="221"/>
      <c r="AO4488" s="221"/>
      <c r="AP4488" s="221"/>
      <c r="AQ4488" s="219"/>
      <c r="AR4488" s="219"/>
      <c r="AS4488" s="221"/>
      <c r="AT4488" s="221"/>
      <c r="AU4488" s="221"/>
      <c r="AV4488" s="221"/>
      <c r="AW4488" s="221"/>
      <c r="AX4488" s="221"/>
      <c r="AY4488" s="221"/>
      <c r="AZ4488" s="221"/>
    </row>
    <row r="4489" spans="1:52" x14ac:dyDescent="0.15">
      <c r="A4489" s="278"/>
      <c r="B4489" s="274"/>
      <c r="C4489" s="340"/>
      <c r="D4489" s="340"/>
      <c r="E4489" s="341"/>
      <c r="F4489" s="341"/>
      <c r="G4489" s="341"/>
      <c r="H4489" s="341"/>
      <c r="I4489" s="341"/>
      <c r="J4489" s="341"/>
      <c r="AH4489" s="221"/>
      <c r="AI4489" s="221"/>
      <c r="AJ4489" s="221"/>
      <c r="AK4489" s="221"/>
      <c r="AL4489" s="221"/>
      <c r="AM4489" s="221"/>
      <c r="AN4489" s="221"/>
      <c r="AO4489" s="221"/>
      <c r="AP4489" s="221"/>
      <c r="AQ4489" s="219"/>
      <c r="AR4489" s="219"/>
      <c r="AS4489" s="221"/>
      <c r="AT4489" s="221"/>
      <c r="AU4489" s="221"/>
      <c r="AV4489" s="221"/>
      <c r="AW4489" s="221"/>
      <c r="AX4489" s="221"/>
      <c r="AY4489" s="221"/>
      <c r="AZ4489" s="221"/>
    </row>
    <row r="4490" spans="1:52" x14ac:dyDescent="0.15">
      <c r="A4490" s="278"/>
      <c r="B4490" s="274"/>
      <c r="C4490" s="340"/>
      <c r="D4490" s="340"/>
      <c r="E4490" s="341"/>
      <c r="F4490" s="341"/>
      <c r="G4490" s="341"/>
      <c r="H4490" s="341"/>
      <c r="I4490" s="341"/>
      <c r="J4490" s="341"/>
      <c r="AH4490" s="221"/>
      <c r="AI4490" s="221"/>
      <c r="AJ4490" s="221"/>
      <c r="AK4490" s="221"/>
      <c r="AL4490" s="221"/>
      <c r="AM4490" s="221"/>
      <c r="AN4490" s="221"/>
      <c r="AO4490" s="221"/>
      <c r="AP4490" s="221"/>
      <c r="AQ4490" s="219"/>
      <c r="AR4490" s="219"/>
      <c r="AS4490" s="221"/>
      <c r="AT4490" s="221"/>
      <c r="AU4490" s="221"/>
      <c r="AV4490" s="221"/>
      <c r="AW4490" s="221"/>
      <c r="AX4490" s="221"/>
      <c r="AY4490" s="221"/>
      <c r="AZ4490" s="221"/>
    </row>
    <row r="4491" spans="1:52" x14ac:dyDescent="0.15">
      <c r="A4491" s="278"/>
      <c r="B4491" s="274"/>
      <c r="C4491" s="340"/>
      <c r="D4491" s="340"/>
      <c r="E4491" s="341"/>
      <c r="F4491" s="341"/>
      <c r="G4491" s="341"/>
      <c r="H4491" s="341"/>
      <c r="I4491" s="341"/>
      <c r="J4491" s="341"/>
      <c r="AH4491" s="221"/>
      <c r="AI4491" s="221"/>
      <c r="AJ4491" s="221"/>
      <c r="AK4491" s="221"/>
      <c r="AL4491" s="221"/>
      <c r="AM4491" s="221"/>
      <c r="AN4491" s="221"/>
      <c r="AO4491" s="221"/>
      <c r="AP4491" s="221"/>
      <c r="AQ4491" s="219"/>
      <c r="AR4491" s="219"/>
      <c r="AS4491" s="221"/>
      <c r="AT4491" s="221"/>
      <c r="AU4491" s="221"/>
      <c r="AV4491" s="221"/>
      <c r="AW4491" s="221"/>
      <c r="AX4491" s="221"/>
      <c r="AY4491" s="221"/>
      <c r="AZ4491" s="221"/>
    </row>
    <row r="4492" spans="1:52" x14ac:dyDescent="0.15">
      <c r="A4492" s="278"/>
      <c r="B4492" s="274"/>
      <c r="C4492" s="340"/>
      <c r="D4492" s="340"/>
      <c r="E4492" s="341"/>
      <c r="F4492" s="341"/>
      <c r="G4492" s="341"/>
      <c r="H4492" s="341"/>
      <c r="I4492" s="341"/>
      <c r="J4492" s="341"/>
      <c r="AH4492" s="221"/>
      <c r="AI4492" s="221"/>
      <c r="AJ4492" s="221"/>
      <c r="AK4492" s="221"/>
      <c r="AL4492" s="221"/>
      <c r="AM4492" s="221"/>
      <c r="AN4492" s="221"/>
      <c r="AO4492" s="221"/>
      <c r="AP4492" s="221"/>
      <c r="AQ4492" s="219"/>
      <c r="AR4492" s="219"/>
      <c r="AS4492" s="221"/>
      <c r="AT4492" s="221"/>
      <c r="AU4492" s="221"/>
      <c r="AV4492" s="221"/>
      <c r="AW4492" s="221"/>
      <c r="AX4492" s="221"/>
      <c r="AY4492" s="221"/>
      <c r="AZ4492" s="221"/>
    </row>
    <row r="4493" spans="1:52" x14ac:dyDescent="0.15">
      <c r="A4493" s="278"/>
      <c r="B4493" s="274"/>
      <c r="C4493" s="340"/>
      <c r="D4493" s="340"/>
      <c r="E4493" s="341"/>
      <c r="F4493" s="341"/>
      <c r="G4493" s="341"/>
      <c r="H4493" s="341"/>
      <c r="I4493" s="341"/>
      <c r="J4493" s="341"/>
      <c r="AH4493" s="221"/>
      <c r="AI4493" s="221"/>
      <c r="AJ4493" s="221"/>
      <c r="AK4493" s="221"/>
      <c r="AL4493" s="221"/>
      <c r="AM4493" s="221"/>
      <c r="AN4493" s="221"/>
      <c r="AO4493" s="221"/>
      <c r="AP4493" s="221"/>
      <c r="AQ4493" s="219"/>
      <c r="AR4493" s="219"/>
      <c r="AS4493" s="221"/>
      <c r="AT4493" s="221"/>
      <c r="AU4493" s="221"/>
      <c r="AV4493" s="221"/>
      <c r="AW4493" s="221"/>
      <c r="AX4493" s="221"/>
      <c r="AY4493" s="221"/>
      <c r="AZ4493" s="221"/>
    </row>
    <row r="4494" spans="1:52" x14ac:dyDescent="0.15">
      <c r="A4494" s="278"/>
      <c r="B4494" s="274"/>
      <c r="C4494" s="340"/>
      <c r="D4494" s="340"/>
      <c r="E4494" s="341"/>
      <c r="F4494" s="341"/>
      <c r="G4494" s="341"/>
      <c r="H4494" s="341"/>
      <c r="I4494" s="341"/>
      <c r="J4494" s="341"/>
      <c r="AH4494" s="221"/>
      <c r="AI4494" s="221"/>
      <c r="AJ4494" s="221"/>
      <c r="AK4494" s="221"/>
      <c r="AL4494" s="221"/>
      <c r="AM4494" s="221"/>
      <c r="AN4494" s="221"/>
      <c r="AO4494" s="221"/>
      <c r="AP4494" s="221"/>
      <c r="AQ4494" s="219"/>
      <c r="AR4494" s="219"/>
      <c r="AS4494" s="221"/>
      <c r="AT4494" s="221"/>
      <c r="AU4494" s="221"/>
      <c r="AV4494" s="221"/>
      <c r="AW4494" s="221"/>
      <c r="AX4494" s="221"/>
      <c r="AY4494" s="221"/>
      <c r="AZ4494" s="221"/>
    </row>
    <row r="4495" spans="1:52" x14ac:dyDescent="0.15">
      <c r="A4495" s="278"/>
      <c r="B4495" s="274"/>
      <c r="C4495" s="340"/>
      <c r="D4495" s="340"/>
      <c r="E4495" s="341"/>
      <c r="F4495" s="341"/>
      <c r="G4495" s="341"/>
      <c r="H4495" s="341"/>
      <c r="I4495" s="341"/>
      <c r="J4495" s="341"/>
      <c r="AH4495" s="221"/>
      <c r="AI4495" s="221"/>
      <c r="AJ4495" s="221"/>
      <c r="AK4495" s="221"/>
      <c r="AL4495" s="221"/>
      <c r="AM4495" s="221"/>
      <c r="AN4495" s="221"/>
      <c r="AO4495" s="221"/>
      <c r="AP4495" s="221"/>
      <c r="AQ4495" s="219"/>
      <c r="AR4495" s="219"/>
      <c r="AS4495" s="221"/>
      <c r="AT4495" s="221"/>
      <c r="AU4495" s="221"/>
      <c r="AV4495" s="221"/>
      <c r="AW4495" s="221"/>
      <c r="AX4495" s="221"/>
      <c r="AY4495" s="221"/>
      <c r="AZ4495" s="221"/>
    </row>
    <row r="4496" spans="1:52" x14ac:dyDescent="0.15">
      <c r="A4496" s="278"/>
      <c r="B4496" s="274"/>
      <c r="C4496" s="340"/>
      <c r="D4496" s="340"/>
      <c r="E4496" s="341"/>
      <c r="F4496" s="341"/>
      <c r="G4496" s="341"/>
      <c r="H4496" s="341"/>
      <c r="I4496" s="341"/>
      <c r="J4496" s="341"/>
      <c r="AH4496" s="221"/>
      <c r="AI4496" s="221"/>
      <c r="AJ4496" s="221"/>
      <c r="AK4496" s="221"/>
      <c r="AL4496" s="221"/>
      <c r="AM4496" s="221"/>
      <c r="AN4496" s="221"/>
      <c r="AO4496" s="221"/>
      <c r="AP4496" s="221"/>
      <c r="AQ4496" s="219"/>
      <c r="AR4496" s="219"/>
      <c r="AS4496" s="221"/>
      <c r="AT4496" s="221"/>
      <c r="AU4496" s="221"/>
      <c r="AV4496" s="221"/>
      <c r="AW4496" s="221"/>
      <c r="AX4496" s="221"/>
      <c r="AY4496" s="221"/>
      <c r="AZ4496" s="221"/>
    </row>
    <row r="4497" spans="1:52" x14ac:dyDescent="0.15">
      <c r="A4497" s="278"/>
      <c r="B4497" s="274"/>
      <c r="C4497" s="340"/>
      <c r="D4497" s="340"/>
      <c r="E4497" s="341"/>
      <c r="F4497" s="341"/>
      <c r="G4497" s="341"/>
      <c r="H4497" s="341"/>
      <c r="I4497" s="341"/>
      <c r="J4497" s="341"/>
      <c r="AH4497" s="221"/>
      <c r="AI4497" s="221"/>
      <c r="AJ4497" s="221"/>
      <c r="AK4497" s="221"/>
      <c r="AL4497" s="221"/>
      <c r="AM4497" s="221"/>
      <c r="AN4497" s="221"/>
      <c r="AO4497" s="221"/>
      <c r="AP4497" s="221"/>
      <c r="AQ4497" s="219"/>
      <c r="AR4497" s="219"/>
      <c r="AS4497" s="221"/>
      <c r="AT4497" s="221"/>
      <c r="AU4497" s="221"/>
      <c r="AV4497" s="221"/>
      <c r="AW4497" s="221"/>
      <c r="AX4497" s="221"/>
      <c r="AY4497" s="221"/>
      <c r="AZ4497" s="221"/>
    </row>
    <row r="4498" spans="1:52" x14ac:dyDescent="0.15">
      <c r="A4498" s="278"/>
      <c r="B4498" s="274"/>
      <c r="C4498" s="340"/>
      <c r="D4498" s="340"/>
      <c r="E4498" s="341"/>
      <c r="F4498" s="341"/>
      <c r="G4498" s="341"/>
      <c r="H4498" s="341"/>
      <c r="I4498" s="341"/>
      <c r="J4498" s="341"/>
      <c r="AH4498" s="221"/>
      <c r="AI4498" s="221"/>
      <c r="AJ4498" s="221"/>
      <c r="AK4498" s="221"/>
      <c r="AL4498" s="221"/>
      <c r="AM4498" s="221"/>
      <c r="AN4498" s="221"/>
      <c r="AO4498" s="221"/>
      <c r="AP4498" s="221"/>
      <c r="AQ4498" s="219"/>
      <c r="AR4498" s="219"/>
      <c r="AS4498" s="221"/>
      <c r="AT4498" s="221"/>
      <c r="AU4498" s="221"/>
      <c r="AV4498" s="221"/>
      <c r="AW4498" s="221"/>
      <c r="AX4498" s="221"/>
      <c r="AY4498" s="221"/>
      <c r="AZ4498" s="221"/>
    </row>
    <row r="4499" spans="1:52" x14ac:dyDescent="0.15">
      <c r="A4499" s="278"/>
      <c r="B4499" s="274"/>
      <c r="C4499" s="340"/>
      <c r="D4499" s="340"/>
      <c r="E4499" s="341"/>
      <c r="F4499" s="341"/>
      <c r="G4499" s="341"/>
      <c r="H4499" s="341"/>
      <c r="I4499" s="341"/>
      <c r="J4499" s="341"/>
      <c r="AH4499" s="221"/>
      <c r="AI4499" s="221"/>
      <c r="AJ4499" s="221"/>
      <c r="AK4499" s="221"/>
      <c r="AL4499" s="221"/>
      <c r="AM4499" s="221"/>
      <c r="AN4499" s="221"/>
      <c r="AO4499" s="221"/>
      <c r="AP4499" s="221"/>
      <c r="AQ4499" s="219"/>
      <c r="AR4499" s="219"/>
      <c r="AS4499" s="221"/>
      <c r="AT4499" s="221"/>
      <c r="AU4499" s="221"/>
      <c r="AV4499" s="221"/>
      <c r="AW4499" s="221"/>
      <c r="AX4499" s="221"/>
      <c r="AY4499" s="221"/>
      <c r="AZ4499" s="221"/>
    </row>
    <row r="4500" spans="1:52" x14ac:dyDescent="0.15">
      <c r="A4500" s="278"/>
      <c r="B4500" s="274"/>
      <c r="C4500" s="340"/>
      <c r="D4500" s="340"/>
      <c r="E4500" s="341"/>
      <c r="F4500" s="341"/>
      <c r="G4500" s="341"/>
      <c r="H4500" s="341"/>
      <c r="I4500" s="341"/>
      <c r="J4500" s="341"/>
      <c r="AH4500" s="221"/>
      <c r="AI4500" s="221"/>
      <c r="AJ4500" s="221"/>
      <c r="AK4500" s="221"/>
      <c r="AL4500" s="221"/>
      <c r="AM4500" s="221"/>
      <c r="AN4500" s="221"/>
      <c r="AO4500" s="221"/>
      <c r="AP4500" s="221"/>
      <c r="AQ4500" s="219"/>
      <c r="AR4500" s="219"/>
      <c r="AS4500" s="221"/>
      <c r="AT4500" s="221"/>
      <c r="AU4500" s="221"/>
      <c r="AV4500" s="221"/>
      <c r="AW4500" s="221"/>
      <c r="AX4500" s="221"/>
      <c r="AY4500" s="221"/>
      <c r="AZ4500" s="221"/>
    </row>
    <row r="4501" spans="1:52" x14ac:dyDescent="0.15">
      <c r="A4501" s="278"/>
      <c r="B4501" s="274"/>
      <c r="C4501" s="340"/>
      <c r="D4501" s="340"/>
      <c r="E4501" s="341"/>
      <c r="F4501" s="341"/>
      <c r="G4501" s="341"/>
      <c r="H4501" s="341"/>
      <c r="I4501" s="341"/>
      <c r="J4501" s="341"/>
      <c r="AH4501" s="221"/>
      <c r="AI4501" s="221"/>
      <c r="AJ4501" s="221"/>
      <c r="AK4501" s="221"/>
      <c r="AL4501" s="221"/>
      <c r="AM4501" s="221"/>
      <c r="AN4501" s="221"/>
      <c r="AO4501" s="221"/>
      <c r="AP4501" s="221"/>
      <c r="AQ4501" s="219"/>
      <c r="AR4501" s="219"/>
      <c r="AS4501" s="221"/>
      <c r="AT4501" s="221"/>
      <c r="AU4501" s="221"/>
      <c r="AV4501" s="221"/>
      <c r="AW4501" s="221"/>
      <c r="AX4501" s="221"/>
      <c r="AY4501" s="221"/>
      <c r="AZ4501" s="221"/>
    </row>
    <row r="4502" spans="1:52" x14ac:dyDescent="0.15">
      <c r="A4502" s="278"/>
      <c r="B4502" s="274"/>
      <c r="C4502" s="340"/>
      <c r="D4502" s="340"/>
      <c r="E4502" s="341"/>
      <c r="F4502" s="341"/>
      <c r="G4502" s="341"/>
      <c r="H4502" s="341"/>
      <c r="I4502" s="341"/>
      <c r="J4502" s="341"/>
      <c r="AH4502" s="221"/>
      <c r="AI4502" s="221"/>
      <c r="AJ4502" s="221"/>
      <c r="AK4502" s="221"/>
      <c r="AL4502" s="221"/>
      <c r="AM4502" s="221"/>
      <c r="AN4502" s="221"/>
      <c r="AO4502" s="221"/>
      <c r="AP4502" s="221"/>
      <c r="AQ4502" s="219"/>
      <c r="AR4502" s="219"/>
      <c r="AS4502" s="221"/>
      <c r="AT4502" s="221"/>
      <c r="AU4502" s="221"/>
      <c r="AV4502" s="221"/>
      <c r="AW4502" s="221"/>
      <c r="AX4502" s="221"/>
      <c r="AY4502" s="221"/>
      <c r="AZ4502" s="221"/>
    </row>
    <row r="4503" spans="1:52" x14ac:dyDescent="0.15">
      <c r="A4503" s="278"/>
      <c r="B4503" s="274"/>
      <c r="C4503" s="340"/>
      <c r="D4503" s="340"/>
      <c r="E4503" s="341"/>
      <c r="F4503" s="341"/>
      <c r="G4503" s="341"/>
      <c r="H4503" s="341"/>
      <c r="I4503" s="341"/>
      <c r="J4503" s="341"/>
      <c r="AH4503" s="221"/>
      <c r="AI4503" s="221"/>
      <c r="AJ4503" s="221"/>
      <c r="AK4503" s="221"/>
      <c r="AL4503" s="221"/>
      <c r="AM4503" s="221"/>
      <c r="AN4503" s="221"/>
      <c r="AO4503" s="221"/>
      <c r="AP4503" s="221"/>
      <c r="AQ4503" s="219"/>
      <c r="AR4503" s="219"/>
      <c r="AS4503" s="221"/>
      <c r="AT4503" s="221"/>
      <c r="AU4503" s="221"/>
      <c r="AV4503" s="221"/>
      <c r="AW4503" s="221"/>
      <c r="AX4503" s="221"/>
      <c r="AY4503" s="221"/>
      <c r="AZ4503" s="221"/>
    </row>
    <row r="4504" spans="1:52" x14ac:dyDescent="0.15">
      <c r="A4504" s="278"/>
      <c r="B4504" s="274"/>
      <c r="C4504" s="340"/>
      <c r="D4504" s="340"/>
      <c r="E4504" s="341"/>
      <c r="F4504" s="341"/>
      <c r="G4504" s="341"/>
      <c r="H4504" s="341"/>
      <c r="I4504" s="341"/>
      <c r="J4504" s="341"/>
      <c r="AH4504" s="221"/>
      <c r="AI4504" s="221"/>
      <c r="AJ4504" s="221"/>
      <c r="AK4504" s="221"/>
      <c r="AL4504" s="221"/>
      <c r="AM4504" s="221"/>
      <c r="AN4504" s="221"/>
      <c r="AO4504" s="221"/>
      <c r="AP4504" s="221"/>
      <c r="AQ4504" s="219"/>
      <c r="AR4504" s="219"/>
      <c r="AS4504" s="221"/>
      <c r="AT4504" s="221"/>
      <c r="AU4504" s="221"/>
      <c r="AV4504" s="221"/>
      <c r="AW4504" s="221"/>
      <c r="AX4504" s="221"/>
      <c r="AY4504" s="221"/>
      <c r="AZ4504" s="221"/>
    </row>
    <row r="4505" spans="1:52" x14ac:dyDescent="0.15">
      <c r="A4505" s="278"/>
      <c r="B4505" s="274"/>
      <c r="C4505" s="340"/>
      <c r="D4505" s="340"/>
      <c r="E4505" s="341"/>
      <c r="F4505" s="341"/>
      <c r="G4505" s="341"/>
      <c r="H4505" s="341"/>
      <c r="I4505" s="341"/>
      <c r="J4505" s="341"/>
      <c r="AH4505" s="221"/>
      <c r="AI4505" s="221"/>
      <c r="AJ4505" s="221"/>
      <c r="AK4505" s="221"/>
      <c r="AL4505" s="221"/>
      <c r="AM4505" s="221"/>
      <c r="AN4505" s="221"/>
      <c r="AO4505" s="221"/>
      <c r="AP4505" s="221"/>
      <c r="AQ4505" s="219"/>
      <c r="AR4505" s="219"/>
      <c r="AS4505" s="221"/>
      <c r="AT4505" s="221"/>
      <c r="AU4505" s="221"/>
      <c r="AV4505" s="221"/>
      <c r="AW4505" s="221"/>
      <c r="AX4505" s="221"/>
      <c r="AY4505" s="221"/>
      <c r="AZ4505" s="221"/>
    </row>
    <row r="4506" spans="1:52" x14ac:dyDescent="0.15">
      <c r="A4506" s="278"/>
      <c r="B4506" s="274"/>
      <c r="C4506" s="340"/>
      <c r="D4506" s="340"/>
      <c r="E4506" s="341"/>
      <c r="F4506" s="341"/>
      <c r="G4506" s="341"/>
      <c r="H4506" s="341"/>
      <c r="I4506" s="341"/>
      <c r="J4506" s="341"/>
      <c r="AH4506" s="221"/>
      <c r="AI4506" s="221"/>
      <c r="AJ4506" s="221"/>
      <c r="AK4506" s="221"/>
      <c r="AL4506" s="221"/>
      <c r="AM4506" s="221"/>
      <c r="AN4506" s="221"/>
      <c r="AO4506" s="221"/>
      <c r="AP4506" s="221"/>
      <c r="AQ4506" s="219"/>
      <c r="AR4506" s="219"/>
      <c r="AS4506" s="221"/>
      <c r="AT4506" s="221"/>
      <c r="AU4506" s="221"/>
      <c r="AV4506" s="221"/>
      <c r="AW4506" s="221"/>
      <c r="AX4506" s="221"/>
      <c r="AY4506" s="221"/>
      <c r="AZ4506" s="221"/>
    </row>
    <row r="4507" spans="1:52" x14ac:dyDescent="0.15">
      <c r="A4507" s="278"/>
      <c r="B4507" s="274"/>
      <c r="C4507" s="340"/>
      <c r="D4507" s="340"/>
      <c r="E4507" s="341"/>
      <c r="F4507" s="341"/>
      <c r="G4507" s="341"/>
      <c r="H4507" s="341"/>
      <c r="I4507" s="341"/>
      <c r="J4507" s="341"/>
      <c r="AH4507" s="221"/>
      <c r="AI4507" s="221"/>
      <c r="AJ4507" s="221"/>
      <c r="AK4507" s="221"/>
      <c r="AL4507" s="221"/>
      <c r="AM4507" s="221"/>
      <c r="AN4507" s="221"/>
      <c r="AO4507" s="221"/>
      <c r="AP4507" s="221"/>
      <c r="AQ4507" s="219"/>
      <c r="AR4507" s="219"/>
      <c r="AS4507" s="221"/>
      <c r="AT4507" s="221"/>
      <c r="AU4507" s="221"/>
      <c r="AV4507" s="221"/>
      <c r="AW4507" s="221"/>
      <c r="AX4507" s="221"/>
      <c r="AY4507" s="221"/>
      <c r="AZ4507" s="221"/>
    </row>
    <row r="4508" spans="1:52" x14ac:dyDescent="0.15">
      <c r="A4508" s="278"/>
      <c r="B4508" s="274"/>
      <c r="C4508" s="340"/>
      <c r="D4508" s="340"/>
      <c r="E4508" s="341"/>
      <c r="F4508" s="341"/>
      <c r="G4508" s="341"/>
      <c r="H4508" s="341"/>
      <c r="I4508" s="341"/>
      <c r="J4508" s="341"/>
      <c r="AH4508" s="221"/>
      <c r="AI4508" s="221"/>
      <c r="AJ4508" s="221"/>
      <c r="AK4508" s="221"/>
      <c r="AL4508" s="221"/>
      <c r="AM4508" s="221"/>
      <c r="AN4508" s="221"/>
      <c r="AO4508" s="221"/>
      <c r="AP4508" s="221"/>
      <c r="AQ4508" s="219"/>
      <c r="AR4508" s="219"/>
      <c r="AS4508" s="221"/>
      <c r="AT4508" s="221"/>
      <c r="AU4508" s="221"/>
      <c r="AV4508" s="221"/>
      <c r="AW4508" s="221"/>
      <c r="AX4508" s="221"/>
      <c r="AY4508" s="221"/>
      <c r="AZ4508" s="221"/>
    </row>
    <row r="4509" spans="1:52" x14ac:dyDescent="0.15">
      <c r="A4509" s="278"/>
      <c r="B4509" s="274"/>
      <c r="C4509" s="340"/>
      <c r="D4509" s="340"/>
      <c r="E4509" s="341"/>
      <c r="F4509" s="341"/>
      <c r="G4509" s="341"/>
      <c r="H4509" s="341"/>
      <c r="I4509" s="341"/>
      <c r="J4509" s="341"/>
      <c r="AH4509" s="221"/>
      <c r="AI4509" s="221"/>
      <c r="AJ4509" s="221"/>
      <c r="AK4509" s="221"/>
      <c r="AL4509" s="221"/>
      <c r="AM4509" s="221"/>
      <c r="AN4509" s="221"/>
      <c r="AO4509" s="221"/>
      <c r="AP4509" s="221"/>
      <c r="AQ4509" s="219"/>
      <c r="AR4509" s="219"/>
      <c r="AS4509" s="221"/>
      <c r="AT4509" s="221"/>
      <c r="AU4509" s="221"/>
      <c r="AV4509" s="221"/>
      <c r="AW4509" s="221"/>
      <c r="AX4509" s="221"/>
      <c r="AY4509" s="221"/>
      <c r="AZ4509" s="221"/>
    </row>
    <row r="4510" spans="1:52" x14ac:dyDescent="0.15">
      <c r="A4510" s="278"/>
      <c r="B4510" s="274"/>
      <c r="C4510" s="340"/>
      <c r="D4510" s="340"/>
      <c r="E4510" s="341"/>
      <c r="F4510" s="341"/>
      <c r="G4510" s="341"/>
      <c r="H4510" s="341"/>
      <c r="I4510" s="341"/>
      <c r="J4510" s="341"/>
      <c r="AH4510" s="221"/>
      <c r="AI4510" s="221"/>
      <c r="AJ4510" s="221"/>
      <c r="AK4510" s="221"/>
      <c r="AL4510" s="221"/>
      <c r="AM4510" s="221"/>
      <c r="AN4510" s="221"/>
      <c r="AO4510" s="221"/>
      <c r="AP4510" s="221"/>
      <c r="AQ4510" s="219"/>
      <c r="AR4510" s="219"/>
      <c r="AS4510" s="221"/>
      <c r="AT4510" s="221"/>
      <c r="AU4510" s="221"/>
      <c r="AV4510" s="221"/>
      <c r="AW4510" s="221"/>
      <c r="AX4510" s="221"/>
      <c r="AY4510" s="221"/>
      <c r="AZ4510" s="221"/>
    </row>
    <row r="4511" spans="1:52" x14ac:dyDescent="0.15">
      <c r="A4511" s="278"/>
      <c r="B4511" s="274"/>
      <c r="C4511" s="340"/>
      <c r="D4511" s="340"/>
      <c r="E4511" s="341"/>
      <c r="F4511" s="341"/>
      <c r="G4511" s="341"/>
      <c r="H4511" s="341"/>
      <c r="I4511" s="341"/>
      <c r="J4511" s="341"/>
      <c r="AH4511" s="221"/>
      <c r="AI4511" s="221"/>
      <c r="AJ4511" s="221"/>
      <c r="AK4511" s="221"/>
      <c r="AL4511" s="221"/>
      <c r="AM4511" s="221"/>
      <c r="AN4511" s="221"/>
      <c r="AO4511" s="221"/>
      <c r="AP4511" s="221"/>
      <c r="AQ4511" s="219"/>
      <c r="AR4511" s="219"/>
      <c r="AS4511" s="221"/>
      <c r="AT4511" s="221"/>
      <c r="AU4511" s="221"/>
      <c r="AV4511" s="221"/>
      <c r="AW4511" s="221"/>
      <c r="AX4511" s="221"/>
      <c r="AY4511" s="221"/>
      <c r="AZ4511" s="221"/>
    </row>
    <row r="4512" spans="1:52" x14ac:dyDescent="0.15">
      <c r="A4512" s="278"/>
      <c r="B4512" s="274"/>
      <c r="C4512" s="340"/>
      <c r="D4512" s="340"/>
      <c r="E4512" s="341"/>
      <c r="F4512" s="341"/>
      <c r="G4512" s="341"/>
      <c r="H4512" s="341"/>
      <c r="I4512" s="341"/>
      <c r="J4512" s="341"/>
      <c r="AH4512" s="221"/>
      <c r="AI4512" s="221"/>
      <c r="AJ4512" s="221"/>
      <c r="AK4512" s="221"/>
      <c r="AL4512" s="221"/>
      <c r="AM4512" s="221"/>
      <c r="AN4512" s="221"/>
      <c r="AO4512" s="221"/>
      <c r="AP4512" s="221"/>
      <c r="AQ4512" s="219"/>
      <c r="AR4512" s="219"/>
      <c r="AS4512" s="221"/>
      <c r="AT4512" s="221"/>
      <c r="AU4512" s="221"/>
      <c r="AV4512" s="221"/>
      <c r="AW4512" s="221"/>
      <c r="AX4512" s="221"/>
      <c r="AY4512" s="221"/>
      <c r="AZ4512" s="221"/>
    </row>
    <row r="4513" spans="1:52" x14ac:dyDescent="0.15">
      <c r="A4513" s="278"/>
      <c r="B4513" s="274"/>
      <c r="C4513" s="340"/>
      <c r="D4513" s="340"/>
      <c r="E4513" s="341"/>
      <c r="F4513" s="341"/>
      <c r="G4513" s="341"/>
      <c r="H4513" s="341"/>
      <c r="I4513" s="341"/>
      <c r="J4513" s="341"/>
      <c r="AH4513" s="221"/>
      <c r="AI4513" s="221"/>
      <c r="AJ4513" s="221"/>
      <c r="AK4513" s="221"/>
      <c r="AL4513" s="221"/>
      <c r="AM4513" s="221"/>
      <c r="AN4513" s="221"/>
      <c r="AO4513" s="221"/>
      <c r="AP4513" s="221"/>
      <c r="AQ4513" s="219"/>
      <c r="AR4513" s="219"/>
      <c r="AS4513" s="221"/>
      <c r="AT4513" s="221"/>
      <c r="AU4513" s="221"/>
      <c r="AV4513" s="221"/>
      <c r="AW4513" s="221"/>
      <c r="AX4513" s="221"/>
      <c r="AY4513" s="221"/>
      <c r="AZ4513" s="221"/>
    </row>
    <row r="4514" spans="1:52" x14ac:dyDescent="0.15">
      <c r="A4514" s="278"/>
      <c r="B4514" s="274"/>
      <c r="C4514" s="340"/>
      <c r="D4514" s="340"/>
      <c r="E4514" s="341"/>
      <c r="F4514" s="341"/>
      <c r="G4514" s="341"/>
      <c r="H4514" s="341"/>
      <c r="I4514" s="341"/>
      <c r="J4514" s="341"/>
      <c r="AH4514" s="221"/>
      <c r="AI4514" s="221"/>
      <c r="AJ4514" s="221"/>
      <c r="AK4514" s="221"/>
      <c r="AL4514" s="221"/>
      <c r="AM4514" s="221"/>
      <c r="AN4514" s="221"/>
      <c r="AO4514" s="221"/>
      <c r="AP4514" s="221"/>
      <c r="AQ4514" s="219"/>
      <c r="AR4514" s="219"/>
      <c r="AS4514" s="221"/>
      <c r="AT4514" s="221"/>
      <c r="AU4514" s="221"/>
      <c r="AV4514" s="221"/>
      <c r="AW4514" s="221"/>
      <c r="AX4514" s="221"/>
      <c r="AY4514" s="221"/>
      <c r="AZ4514" s="221"/>
    </row>
    <row r="4515" spans="1:52" x14ac:dyDescent="0.15">
      <c r="A4515" s="278"/>
      <c r="B4515" s="274"/>
      <c r="C4515" s="340"/>
      <c r="D4515" s="340"/>
      <c r="E4515" s="341"/>
      <c r="F4515" s="341"/>
      <c r="G4515" s="341"/>
      <c r="H4515" s="341"/>
      <c r="I4515" s="341"/>
      <c r="J4515" s="341"/>
      <c r="AH4515" s="221"/>
      <c r="AI4515" s="221"/>
      <c r="AJ4515" s="221"/>
      <c r="AK4515" s="221"/>
      <c r="AL4515" s="221"/>
      <c r="AM4515" s="221"/>
      <c r="AN4515" s="221"/>
      <c r="AO4515" s="221"/>
      <c r="AP4515" s="221"/>
      <c r="AQ4515" s="219"/>
      <c r="AR4515" s="219"/>
      <c r="AS4515" s="221"/>
      <c r="AT4515" s="221"/>
      <c r="AU4515" s="221"/>
      <c r="AV4515" s="221"/>
      <c r="AW4515" s="221"/>
      <c r="AX4515" s="221"/>
      <c r="AY4515" s="221"/>
      <c r="AZ4515" s="221"/>
    </row>
    <row r="4516" spans="1:52" x14ac:dyDescent="0.15">
      <c r="A4516" s="278"/>
      <c r="B4516" s="274"/>
      <c r="C4516" s="340"/>
      <c r="D4516" s="340"/>
      <c r="E4516" s="341"/>
      <c r="F4516" s="341"/>
      <c r="G4516" s="341"/>
      <c r="H4516" s="341"/>
      <c r="I4516" s="341"/>
      <c r="J4516" s="341"/>
      <c r="AH4516" s="221"/>
      <c r="AI4516" s="221"/>
      <c r="AJ4516" s="221"/>
      <c r="AK4516" s="221"/>
      <c r="AL4516" s="221"/>
      <c r="AM4516" s="221"/>
      <c r="AN4516" s="221"/>
      <c r="AO4516" s="221"/>
      <c r="AP4516" s="221"/>
      <c r="AQ4516" s="219"/>
      <c r="AR4516" s="219"/>
      <c r="AS4516" s="221"/>
      <c r="AT4516" s="221"/>
      <c r="AU4516" s="221"/>
      <c r="AV4516" s="221"/>
      <c r="AW4516" s="221"/>
      <c r="AX4516" s="221"/>
      <c r="AY4516" s="221"/>
      <c r="AZ4516" s="221"/>
    </row>
    <row r="4517" spans="1:52" x14ac:dyDescent="0.15">
      <c r="A4517" s="278"/>
      <c r="B4517" s="274"/>
      <c r="C4517" s="340"/>
      <c r="D4517" s="340"/>
      <c r="E4517" s="341"/>
      <c r="F4517" s="341"/>
      <c r="G4517" s="341"/>
      <c r="H4517" s="341"/>
      <c r="I4517" s="341"/>
      <c r="J4517" s="341"/>
      <c r="AH4517" s="221"/>
      <c r="AI4517" s="221"/>
      <c r="AJ4517" s="221"/>
      <c r="AK4517" s="221"/>
      <c r="AL4517" s="221"/>
      <c r="AM4517" s="221"/>
      <c r="AN4517" s="221"/>
      <c r="AO4517" s="221"/>
      <c r="AP4517" s="221"/>
      <c r="AQ4517" s="219"/>
      <c r="AR4517" s="219"/>
      <c r="AS4517" s="221"/>
      <c r="AT4517" s="221"/>
      <c r="AU4517" s="221"/>
      <c r="AV4517" s="221"/>
      <c r="AW4517" s="221"/>
      <c r="AX4517" s="221"/>
      <c r="AY4517" s="221"/>
      <c r="AZ4517" s="221"/>
    </row>
    <row r="4518" spans="1:52" x14ac:dyDescent="0.15">
      <c r="A4518" s="278"/>
      <c r="B4518" s="274"/>
      <c r="C4518" s="340"/>
      <c r="D4518" s="340"/>
      <c r="E4518" s="341"/>
      <c r="F4518" s="341"/>
      <c r="G4518" s="341"/>
      <c r="H4518" s="341"/>
      <c r="I4518" s="341"/>
      <c r="J4518" s="341"/>
      <c r="AH4518" s="221"/>
      <c r="AI4518" s="221"/>
      <c r="AJ4518" s="221"/>
      <c r="AK4518" s="221"/>
      <c r="AL4518" s="221"/>
      <c r="AM4518" s="221"/>
      <c r="AN4518" s="221"/>
      <c r="AO4518" s="221"/>
      <c r="AP4518" s="221"/>
      <c r="AQ4518" s="219"/>
      <c r="AR4518" s="219"/>
      <c r="AS4518" s="221"/>
      <c r="AT4518" s="221"/>
      <c r="AU4518" s="221"/>
      <c r="AV4518" s="221"/>
      <c r="AW4518" s="221"/>
      <c r="AX4518" s="221"/>
      <c r="AY4518" s="221"/>
      <c r="AZ4518" s="221"/>
    </row>
    <row r="4519" spans="1:52" x14ac:dyDescent="0.15">
      <c r="A4519" s="278"/>
      <c r="B4519" s="274"/>
      <c r="C4519" s="340"/>
      <c r="D4519" s="340"/>
      <c r="E4519" s="341"/>
      <c r="F4519" s="341"/>
      <c r="G4519" s="341"/>
      <c r="H4519" s="341"/>
      <c r="I4519" s="341"/>
      <c r="J4519" s="341"/>
      <c r="AH4519" s="221"/>
      <c r="AI4519" s="221"/>
      <c r="AJ4519" s="221"/>
      <c r="AK4519" s="221"/>
      <c r="AL4519" s="221"/>
      <c r="AM4519" s="221"/>
      <c r="AN4519" s="221"/>
      <c r="AO4519" s="221"/>
      <c r="AP4519" s="221"/>
      <c r="AQ4519" s="219"/>
      <c r="AR4519" s="219"/>
      <c r="AS4519" s="221"/>
      <c r="AT4519" s="221"/>
      <c r="AU4519" s="221"/>
      <c r="AV4519" s="221"/>
      <c r="AW4519" s="221"/>
      <c r="AX4519" s="221"/>
      <c r="AY4519" s="221"/>
      <c r="AZ4519" s="221"/>
    </row>
    <row r="4520" spans="1:52" x14ac:dyDescent="0.15">
      <c r="A4520" s="278"/>
      <c r="B4520" s="274"/>
      <c r="C4520" s="340"/>
      <c r="D4520" s="340"/>
      <c r="E4520" s="341"/>
      <c r="F4520" s="341"/>
      <c r="G4520" s="341"/>
      <c r="H4520" s="341"/>
      <c r="I4520" s="341"/>
      <c r="J4520" s="341"/>
      <c r="AH4520" s="221"/>
      <c r="AI4520" s="221"/>
      <c r="AJ4520" s="221"/>
      <c r="AK4520" s="221"/>
      <c r="AL4520" s="221"/>
      <c r="AM4520" s="221"/>
      <c r="AN4520" s="221"/>
      <c r="AO4520" s="221"/>
      <c r="AP4520" s="221"/>
      <c r="AQ4520" s="219"/>
      <c r="AR4520" s="219"/>
      <c r="AS4520" s="221"/>
      <c r="AT4520" s="221"/>
      <c r="AU4520" s="221"/>
      <c r="AV4520" s="221"/>
      <c r="AW4520" s="221"/>
      <c r="AX4520" s="221"/>
      <c r="AY4520" s="221"/>
      <c r="AZ4520" s="221"/>
    </row>
    <row r="4521" spans="1:52" x14ac:dyDescent="0.15">
      <c r="A4521" s="278"/>
      <c r="B4521" s="274"/>
      <c r="C4521" s="340"/>
      <c r="D4521" s="340"/>
      <c r="E4521" s="341"/>
      <c r="F4521" s="341"/>
      <c r="G4521" s="341"/>
      <c r="H4521" s="341"/>
      <c r="I4521" s="341"/>
      <c r="J4521" s="341"/>
      <c r="AH4521" s="221"/>
      <c r="AI4521" s="221"/>
      <c r="AJ4521" s="221"/>
      <c r="AK4521" s="221"/>
      <c r="AL4521" s="221"/>
      <c r="AM4521" s="221"/>
      <c r="AN4521" s="221"/>
      <c r="AO4521" s="221"/>
      <c r="AP4521" s="221"/>
      <c r="AQ4521" s="219"/>
      <c r="AR4521" s="219"/>
      <c r="AS4521" s="221"/>
      <c r="AT4521" s="221"/>
      <c r="AU4521" s="221"/>
      <c r="AV4521" s="221"/>
      <c r="AW4521" s="221"/>
      <c r="AX4521" s="221"/>
      <c r="AY4521" s="221"/>
      <c r="AZ4521" s="221"/>
    </row>
    <row r="4522" spans="1:52" x14ac:dyDescent="0.15">
      <c r="A4522" s="278"/>
      <c r="B4522" s="274"/>
      <c r="C4522" s="340"/>
      <c r="D4522" s="340"/>
      <c r="E4522" s="341"/>
      <c r="F4522" s="341"/>
      <c r="G4522" s="341"/>
      <c r="H4522" s="341"/>
      <c r="I4522" s="341"/>
      <c r="J4522" s="341"/>
      <c r="AH4522" s="221"/>
      <c r="AI4522" s="221"/>
      <c r="AJ4522" s="221"/>
      <c r="AK4522" s="221"/>
      <c r="AL4522" s="221"/>
      <c r="AM4522" s="221"/>
      <c r="AN4522" s="221"/>
      <c r="AO4522" s="221"/>
      <c r="AP4522" s="221"/>
      <c r="AQ4522" s="219"/>
      <c r="AR4522" s="219"/>
      <c r="AS4522" s="221"/>
      <c r="AT4522" s="221"/>
      <c r="AU4522" s="221"/>
      <c r="AV4522" s="221"/>
      <c r="AW4522" s="221"/>
      <c r="AX4522" s="221"/>
      <c r="AY4522" s="221"/>
      <c r="AZ4522" s="221"/>
    </row>
    <row r="4523" spans="1:52" x14ac:dyDescent="0.15">
      <c r="A4523" s="278"/>
      <c r="B4523" s="274"/>
      <c r="C4523" s="340"/>
      <c r="D4523" s="340"/>
      <c r="E4523" s="341"/>
      <c r="F4523" s="341"/>
      <c r="G4523" s="341"/>
      <c r="H4523" s="341"/>
      <c r="I4523" s="341"/>
      <c r="J4523" s="341"/>
      <c r="AH4523" s="221"/>
      <c r="AI4523" s="221"/>
      <c r="AJ4523" s="221"/>
      <c r="AK4523" s="221"/>
      <c r="AL4523" s="221"/>
      <c r="AM4523" s="221"/>
      <c r="AN4523" s="221"/>
      <c r="AO4523" s="221"/>
      <c r="AP4523" s="221"/>
      <c r="AQ4523" s="219"/>
      <c r="AR4523" s="219"/>
      <c r="AS4523" s="221"/>
      <c r="AT4523" s="221"/>
      <c r="AU4523" s="221"/>
      <c r="AV4523" s="221"/>
      <c r="AW4523" s="221"/>
      <c r="AX4523" s="221"/>
      <c r="AY4523" s="221"/>
      <c r="AZ4523" s="221"/>
    </row>
    <row r="4524" spans="1:52" x14ac:dyDescent="0.15">
      <c r="A4524" s="278"/>
      <c r="B4524" s="274"/>
      <c r="C4524" s="340"/>
      <c r="D4524" s="340"/>
      <c r="E4524" s="341"/>
      <c r="F4524" s="341"/>
      <c r="G4524" s="341"/>
      <c r="H4524" s="341"/>
      <c r="I4524" s="341"/>
      <c r="J4524" s="341"/>
      <c r="AH4524" s="221"/>
      <c r="AI4524" s="221"/>
      <c r="AJ4524" s="221"/>
      <c r="AK4524" s="221"/>
      <c r="AL4524" s="221"/>
      <c r="AM4524" s="221"/>
      <c r="AN4524" s="221"/>
      <c r="AO4524" s="221"/>
      <c r="AP4524" s="221"/>
      <c r="AQ4524" s="219"/>
      <c r="AR4524" s="219"/>
      <c r="AS4524" s="221"/>
      <c r="AT4524" s="221"/>
      <c r="AU4524" s="221"/>
      <c r="AV4524" s="221"/>
      <c r="AW4524" s="221"/>
      <c r="AX4524" s="221"/>
      <c r="AY4524" s="221"/>
      <c r="AZ4524" s="221"/>
    </row>
    <row r="4525" spans="1:52" x14ac:dyDescent="0.15">
      <c r="A4525" s="278"/>
      <c r="B4525" s="274"/>
      <c r="C4525" s="340"/>
      <c r="D4525" s="340"/>
      <c r="E4525" s="341"/>
      <c r="F4525" s="341"/>
      <c r="G4525" s="341"/>
      <c r="H4525" s="341"/>
      <c r="I4525" s="341"/>
      <c r="J4525" s="341"/>
      <c r="AH4525" s="221"/>
      <c r="AI4525" s="221"/>
      <c r="AJ4525" s="221"/>
      <c r="AK4525" s="221"/>
      <c r="AL4525" s="221"/>
      <c r="AM4525" s="221"/>
      <c r="AN4525" s="221"/>
      <c r="AO4525" s="221"/>
      <c r="AP4525" s="221"/>
      <c r="AQ4525" s="219"/>
      <c r="AR4525" s="219"/>
      <c r="AS4525" s="221"/>
      <c r="AT4525" s="221"/>
      <c r="AU4525" s="221"/>
      <c r="AV4525" s="221"/>
      <c r="AW4525" s="221"/>
      <c r="AX4525" s="221"/>
      <c r="AY4525" s="221"/>
      <c r="AZ4525" s="221"/>
    </row>
    <row r="4526" spans="1:52" x14ac:dyDescent="0.15">
      <c r="A4526" s="278"/>
      <c r="B4526" s="274"/>
      <c r="C4526" s="340"/>
      <c r="D4526" s="340"/>
      <c r="E4526" s="341"/>
      <c r="F4526" s="341"/>
      <c r="G4526" s="341"/>
      <c r="H4526" s="341"/>
      <c r="I4526" s="341"/>
      <c r="J4526" s="341"/>
      <c r="AH4526" s="221"/>
      <c r="AI4526" s="221"/>
      <c r="AJ4526" s="221"/>
      <c r="AK4526" s="221"/>
      <c r="AL4526" s="221"/>
      <c r="AM4526" s="221"/>
      <c r="AN4526" s="221"/>
      <c r="AO4526" s="221"/>
      <c r="AP4526" s="221"/>
      <c r="AQ4526" s="219"/>
      <c r="AR4526" s="219"/>
      <c r="AS4526" s="221"/>
      <c r="AT4526" s="221"/>
      <c r="AU4526" s="221"/>
      <c r="AV4526" s="221"/>
      <c r="AW4526" s="221"/>
      <c r="AX4526" s="221"/>
      <c r="AY4526" s="221"/>
      <c r="AZ4526" s="221"/>
    </row>
    <row r="4527" spans="1:52" x14ac:dyDescent="0.15">
      <c r="A4527" s="278"/>
      <c r="B4527" s="274"/>
      <c r="C4527" s="340"/>
      <c r="D4527" s="340"/>
      <c r="E4527" s="341"/>
      <c r="F4527" s="341"/>
      <c r="G4527" s="341"/>
      <c r="H4527" s="341"/>
      <c r="I4527" s="341"/>
      <c r="J4527" s="341"/>
      <c r="AH4527" s="221"/>
      <c r="AI4527" s="221"/>
      <c r="AJ4527" s="221"/>
      <c r="AK4527" s="221"/>
      <c r="AL4527" s="221"/>
      <c r="AM4527" s="221"/>
      <c r="AN4527" s="221"/>
      <c r="AO4527" s="221"/>
      <c r="AP4527" s="221"/>
      <c r="AQ4527" s="219"/>
      <c r="AR4527" s="219"/>
      <c r="AS4527" s="221"/>
      <c r="AT4527" s="221"/>
      <c r="AU4527" s="221"/>
      <c r="AV4527" s="221"/>
      <c r="AW4527" s="221"/>
      <c r="AX4527" s="221"/>
      <c r="AY4527" s="221"/>
      <c r="AZ4527" s="221"/>
    </row>
    <row r="4528" spans="1:52" x14ac:dyDescent="0.15">
      <c r="A4528" s="278"/>
      <c r="B4528" s="274"/>
      <c r="C4528" s="340"/>
      <c r="D4528" s="340"/>
      <c r="E4528" s="341"/>
      <c r="F4528" s="341"/>
      <c r="G4528" s="341"/>
      <c r="H4528" s="341"/>
      <c r="I4528" s="341"/>
      <c r="J4528" s="341"/>
      <c r="AH4528" s="221"/>
      <c r="AI4528" s="221"/>
      <c r="AJ4528" s="221"/>
      <c r="AK4528" s="221"/>
      <c r="AL4528" s="221"/>
      <c r="AM4528" s="221"/>
      <c r="AN4528" s="221"/>
      <c r="AO4528" s="221"/>
      <c r="AP4528" s="221"/>
      <c r="AQ4528" s="219"/>
      <c r="AR4528" s="219"/>
      <c r="AS4528" s="221"/>
      <c r="AT4528" s="221"/>
      <c r="AU4528" s="221"/>
      <c r="AV4528" s="221"/>
      <c r="AW4528" s="221"/>
      <c r="AX4528" s="221"/>
      <c r="AY4528" s="221"/>
      <c r="AZ4528" s="221"/>
    </row>
    <row r="4529" spans="1:52" x14ac:dyDescent="0.15">
      <c r="A4529" s="278"/>
      <c r="B4529" s="274"/>
      <c r="C4529" s="340"/>
      <c r="D4529" s="340"/>
      <c r="E4529" s="341"/>
      <c r="F4529" s="341"/>
      <c r="G4529" s="341"/>
      <c r="H4529" s="341"/>
      <c r="I4529" s="341"/>
      <c r="J4529" s="341"/>
      <c r="AH4529" s="221"/>
      <c r="AI4529" s="221"/>
      <c r="AJ4529" s="221"/>
      <c r="AK4529" s="221"/>
      <c r="AL4529" s="221"/>
      <c r="AM4529" s="221"/>
      <c r="AN4529" s="221"/>
      <c r="AO4529" s="221"/>
      <c r="AP4529" s="221"/>
      <c r="AQ4529" s="219"/>
      <c r="AR4529" s="219"/>
      <c r="AS4529" s="221"/>
      <c r="AT4529" s="221"/>
      <c r="AU4529" s="221"/>
      <c r="AV4529" s="221"/>
      <c r="AW4529" s="221"/>
      <c r="AX4529" s="221"/>
      <c r="AY4529" s="221"/>
      <c r="AZ4529" s="221"/>
    </row>
    <row r="4530" spans="1:52" x14ac:dyDescent="0.15">
      <c r="A4530" s="278"/>
      <c r="B4530" s="274"/>
      <c r="C4530" s="340"/>
      <c r="D4530" s="340"/>
      <c r="E4530" s="341"/>
      <c r="F4530" s="341"/>
      <c r="G4530" s="341"/>
      <c r="H4530" s="341"/>
      <c r="I4530" s="341"/>
      <c r="J4530" s="341"/>
      <c r="AH4530" s="221"/>
      <c r="AI4530" s="221"/>
      <c r="AJ4530" s="221"/>
      <c r="AK4530" s="221"/>
      <c r="AL4530" s="221"/>
      <c r="AM4530" s="221"/>
      <c r="AN4530" s="221"/>
      <c r="AO4530" s="221"/>
      <c r="AP4530" s="221"/>
      <c r="AQ4530" s="219"/>
      <c r="AR4530" s="219"/>
      <c r="AS4530" s="221"/>
      <c r="AT4530" s="221"/>
      <c r="AU4530" s="221"/>
      <c r="AV4530" s="221"/>
      <c r="AW4530" s="221"/>
      <c r="AX4530" s="221"/>
      <c r="AY4530" s="221"/>
      <c r="AZ4530" s="221"/>
    </row>
    <row r="4531" spans="1:52" x14ac:dyDescent="0.15">
      <c r="A4531" s="278"/>
      <c r="B4531" s="274"/>
      <c r="C4531" s="340"/>
      <c r="D4531" s="340"/>
      <c r="E4531" s="341"/>
      <c r="F4531" s="341"/>
      <c r="G4531" s="341"/>
      <c r="H4531" s="341"/>
      <c r="I4531" s="341"/>
      <c r="J4531" s="341"/>
      <c r="AH4531" s="221"/>
      <c r="AI4531" s="221"/>
      <c r="AJ4531" s="221"/>
      <c r="AK4531" s="221"/>
      <c r="AL4531" s="221"/>
      <c r="AM4531" s="221"/>
      <c r="AN4531" s="221"/>
      <c r="AO4531" s="221"/>
      <c r="AP4531" s="221"/>
      <c r="AQ4531" s="219"/>
      <c r="AR4531" s="219"/>
      <c r="AS4531" s="221"/>
      <c r="AT4531" s="221"/>
      <c r="AU4531" s="221"/>
      <c r="AV4531" s="221"/>
      <c r="AW4531" s="221"/>
      <c r="AX4531" s="221"/>
      <c r="AY4531" s="221"/>
      <c r="AZ4531" s="221"/>
    </row>
    <row r="4532" spans="1:52" x14ac:dyDescent="0.15">
      <c r="A4532" s="278"/>
      <c r="B4532" s="274"/>
      <c r="C4532" s="340"/>
      <c r="D4532" s="340"/>
      <c r="E4532" s="341"/>
      <c r="F4532" s="341"/>
      <c r="G4532" s="341"/>
      <c r="H4532" s="341"/>
      <c r="I4532" s="341"/>
      <c r="J4532" s="341"/>
      <c r="AH4532" s="221"/>
      <c r="AI4532" s="221"/>
      <c r="AJ4532" s="221"/>
      <c r="AK4532" s="221"/>
      <c r="AL4532" s="221"/>
      <c r="AM4532" s="221"/>
      <c r="AN4532" s="221"/>
      <c r="AO4532" s="221"/>
      <c r="AP4532" s="221"/>
      <c r="AQ4532" s="219"/>
      <c r="AR4532" s="219"/>
      <c r="AS4532" s="221"/>
      <c r="AT4532" s="221"/>
      <c r="AU4532" s="221"/>
      <c r="AV4532" s="221"/>
      <c r="AW4532" s="221"/>
      <c r="AX4532" s="221"/>
      <c r="AY4532" s="221"/>
      <c r="AZ4532" s="221"/>
    </row>
    <row r="4533" spans="1:52" x14ac:dyDescent="0.15">
      <c r="A4533" s="278"/>
      <c r="B4533" s="274"/>
      <c r="C4533" s="340"/>
      <c r="D4533" s="340"/>
      <c r="E4533" s="341"/>
      <c r="F4533" s="341"/>
      <c r="G4533" s="341"/>
      <c r="H4533" s="341"/>
      <c r="I4533" s="341"/>
      <c r="J4533" s="341"/>
      <c r="AH4533" s="221"/>
      <c r="AI4533" s="221"/>
      <c r="AJ4533" s="221"/>
      <c r="AK4533" s="221"/>
      <c r="AL4533" s="221"/>
      <c r="AM4533" s="221"/>
      <c r="AN4533" s="221"/>
      <c r="AO4533" s="221"/>
      <c r="AP4533" s="221"/>
      <c r="AQ4533" s="219"/>
      <c r="AR4533" s="219"/>
      <c r="AS4533" s="221"/>
      <c r="AT4533" s="221"/>
      <c r="AU4533" s="221"/>
      <c r="AV4533" s="221"/>
      <c r="AW4533" s="221"/>
      <c r="AX4533" s="221"/>
      <c r="AY4533" s="221"/>
      <c r="AZ4533" s="221"/>
    </row>
    <row r="4534" spans="1:52" x14ac:dyDescent="0.15">
      <c r="A4534" s="278"/>
      <c r="B4534" s="274"/>
      <c r="C4534" s="340"/>
      <c r="D4534" s="340"/>
      <c r="E4534" s="341"/>
      <c r="F4534" s="341"/>
      <c r="G4534" s="341"/>
      <c r="H4534" s="341"/>
      <c r="I4534" s="341"/>
      <c r="J4534" s="341"/>
      <c r="AH4534" s="221"/>
      <c r="AI4534" s="221"/>
      <c r="AJ4534" s="221"/>
      <c r="AK4534" s="221"/>
      <c r="AL4534" s="221"/>
      <c r="AM4534" s="221"/>
      <c r="AN4534" s="221"/>
      <c r="AO4534" s="221"/>
      <c r="AP4534" s="221"/>
      <c r="AQ4534" s="219"/>
      <c r="AR4534" s="219"/>
      <c r="AS4534" s="221"/>
      <c r="AT4534" s="221"/>
      <c r="AU4534" s="221"/>
      <c r="AV4534" s="221"/>
      <c r="AW4534" s="221"/>
      <c r="AX4534" s="221"/>
      <c r="AY4534" s="221"/>
      <c r="AZ4534" s="221"/>
    </row>
    <row r="4535" spans="1:52" x14ac:dyDescent="0.15">
      <c r="A4535" s="278"/>
      <c r="B4535" s="274"/>
      <c r="C4535" s="340"/>
      <c r="D4535" s="340"/>
      <c r="E4535" s="341"/>
      <c r="F4535" s="341"/>
      <c r="G4535" s="341"/>
      <c r="H4535" s="341"/>
      <c r="I4535" s="341"/>
      <c r="J4535" s="341"/>
      <c r="AH4535" s="221"/>
      <c r="AI4535" s="221"/>
      <c r="AJ4535" s="221"/>
      <c r="AK4535" s="221"/>
      <c r="AL4535" s="221"/>
      <c r="AM4535" s="221"/>
      <c r="AN4535" s="221"/>
      <c r="AO4535" s="221"/>
      <c r="AP4535" s="221"/>
      <c r="AQ4535" s="219"/>
      <c r="AR4535" s="219"/>
      <c r="AS4535" s="221"/>
      <c r="AT4535" s="221"/>
      <c r="AU4535" s="221"/>
      <c r="AV4535" s="221"/>
      <c r="AW4535" s="221"/>
      <c r="AX4535" s="221"/>
      <c r="AY4535" s="221"/>
      <c r="AZ4535" s="221"/>
    </row>
    <row r="4536" spans="1:52" x14ac:dyDescent="0.15">
      <c r="A4536" s="278"/>
      <c r="B4536" s="274"/>
      <c r="C4536" s="340"/>
      <c r="D4536" s="340"/>
      <c r="E4536" s="341"/>
      <c r="F4536" s="341"/>
      <c r="G4536" s="341"/>
      <c r="H4536" s="341"/>
      <c r="I4536" s="341"/>
      <c r="J4536" s="341"/>
      <c r="AH4536" s="221"/>
      <c r="AI4536" s="221"/>
      <c r="AJ4536" s="221"/>
      <c r="AK4536" s="221"/>
      <c r="AL4536" s="221"/>
      <c r="AM4536" s="221"/>
      <c r="AN4536" s="221"/>
      <c r="AO4536" s="221"/>
      <c r="AP4536" s="221"/>
      <c r="AQ4536" s="219"/>
      <c r="AR4536" s="219"/>
      <c r="AS4536" s="221"/>
      <c r="AT4536" s="221"/>
      <c r="AU4536" s="221"/>
      <c r="AV4536" s="221"/>
      <c r="AW4536" s="221"/>
      <c r="AX4536" s="221"/>
      <c r="AY4536" s="221"/>
      <c r="AZ4536" s="221"/>
    </row>
    <row r="4537" spans="1:52" x14ac:dyDescent="0.15">
      <c r="A4537" s="278"/>
      <c r="B4537" s="274"/>
      <c r="C4537" s="340"/>
      <c r="D4537" s="340"/>
      <c r="E4537" s="341"/>
      <c r="F4537" s="341"/>
      <c r="G4537" s="341"/>
      <c r="H4537" s="341"/>
      <c r="I4537" s="341"/>
      <c r="J4537" s="341"/>
      <c r="AH4537" s="221"/>
      <c r="AI4537" s="221"/>
      <c r="AJ4537" s="221"/>
      <c r="AK4537" s="221"/>
      <c r="AL4537" s="221"/>
      <c r="AM4537" s="221"/>
      <c r="AN4537" s="221"/>
      <c r="AO4537" s="221"/>
      <c r="AP4537" s="221"/>
      <c r="AQ4537" s="219"/>
      <c r="AR4537" s="219"/>
      <c r="AS4537" s="221"/>
      <c r="AT4537" s="221"/>
      <c r="AU4537" s="221"/>
      <c r="AV4537" s="221"/>
      <c r="AW4537" s="221"/>
      <c r="AX4537" s="221"/>
      <c r="AY4537" s="221"/>
      <c r="AZ4537" s="221"/>
    </row>
    <row r="4538" spans="1:52" x14ac:dyDescent="0.15">
      <c r="A4538" s="278"/>
      <c r="B4538" s="274"/>
      <c r="C4538" s="340"/>
      <c r="D4538" s="340"/>
      <c r="E4538" s="341"/>
      <c r="F4538" s="341"/>
      <c r="G4538" s="341"/>
      <c r="H4538" s="341"/>
      <c r="I4538" s="341"/>
      <c r="J4538" s="341"/>
      <c r="AH4538" s="221"/>
      <c r="AI4538" s="221"/>
      <c r="AJ4538" s="221"/>
      <c r="AK4538" s="221"/>
      <c r="AL4538" s="221"/>
      <c r="AM4538" s="221"/>
      <c r="AN4538" s="221"/>
      <c r="AO4538" s="221"/>
      <c r="AP4538" s="221"/>
      <c r="AQ4538" s="219"/>
      <c r="AR4538" s="219"/>
      <c r="AS4538" s="221"/>
      <c r="AT4538" s="221"/>
      <c r="AU4538" s="221"/>
      <c r="AV4538" s="221"/>
      <c r="AW4538" s="221"/>
      <c r="AX4538" s="221"/>
      <c r="AY4538" s="221"/>
      <c r="AZ4538" s="221"/>
    </row>
    <row r="4539" spans="1:52" x14ac:dyDescent="0.15">
      <c r="A4539" s="278"/>
      <c r="B4539" s="274"/>
      <c r="C4539" s="340"/>
      <c r="D4539" s="340"/>
      <c r="E4539" s="341"/>
      <c r="F4539" s="341"/>
      <c r="G4539" s="341"/>
      <c r="H4539" s="341"/>
      <c r="I4539" s="341"/>
      <c r="J4539" s="341"/>
      <c r="AH4539" s="221"/>
      <c r="AI4539" s="221"/>
      <c r="AJ4539" s="221"/>
      <c r="AK4539" s="221"/>
      <c r="AL4539" s="221"/>
      <c r="AM4539" s="221"/>
      <c r="AN4539" s="221"/>
      <c r="AO4539" s="221"/>
      <c r="AP4539" s="221"/>
      <c r="AQ4539" s="219"/>
      <c r="AR4539" s="219"/>
      <c r="AS4539" s="221"/>
      <c r="AT4539" s="221"/>
      <c r="AU4539" s="221"/>
      <c r="AV4539" s="221"/>
      <c r="AW4539" s="221"/>
      <c r="AX4539" s="221"/>
      <c r="AY4539" s="221"/>
      <c r="AZ4539" s="221"/>
    </row>
    <row r="4540" spans="1:52" x14ac:dyDescent="0.15">
      <c r="A4540" s="278"/>
      <c r="B4540" s="274"/>
      <c r="C4540" s="340"/>
      <c r="D4540" s="340"/>
      <c r="E4540" s="341"/>
      <c r="F4540" s="341"/>
      <c r="G4540" s="341"/>
      <c r="H4540" s="341"/>
      <c r="I4540" s="341"/>
      <c r="J4540" s="341"/>
      <c r="AH4540" s="221"/>
      <c r="AI4540" s="221"/>
      <c r="AJ4540" s="221"/>
      <c r="AK4540" s="221"/>
      <c r="AL4540" s="221"/>
      <c r="AM4540" s="221"/>
      <c r="AN4540" s="221"/>
      <c r="AO4540" s="221"/>
      <c r="AP4540" s="221"/>
      <c r="AQ4540" s="219"/>
      <c r="AR4540" s="219"/>
      <c r="AS4540" s="221"/>
      <c r="AT4540" s="221"/>
      <c r="AU4540" s="221"/>
      <c r="AV4540" s="221"/>
      <c r="AW4540" s="221"/>
      <c r="AX4540" s="221"/>
      <c r="AY4540" s="221"/>
      <c r="AZ4540" s="221"/>
    </row>
    <row r="4541" spans="1:52" x14ac:dyDescent="0.15">
      <c r="A4541" s="278"/>
      <c r="B4541" s="274"/>
      <c r="C4541" s="340"/>
      <c r="D4541" s="340"/>
      <c r="E4541" s="341"/>
      <c r="F4541" s="341"/>
      <c r="G4541" s="341"/>
      <c r="H4541" s="341"/>
      <c r="I4541" s="341"/>
      <c r="J4541" s="341"/>
      <c r="AH4541" s="221"/>
      <c r="AI4541" s="221"/>
      <c r="AJ4541" s="221"/>
      <c r="AK4541" s="221"/>
      <c r="AL4541" s="221"/>
      <c r="AM4541" s="221"/>
      <c r="AN4541" s="221"/>
      <c r="AO4541" s="221"/>
      <c r="AP4541" s="221"/>
      <c r="AQ4541" s="219"/>
      <c r="AR4541" s="219"/>
      <c r="AS4541" s="221"/>
      <c r="AT4541" s="221"/>
      <c r="AU4541" s="221"/>
      <c r="AV4541" s="221"/>
      <c r="AW4541" s="221"/>
      <c r="AX4541" s="221"/>
      <c r="AY4541" s="221"/>
      <c r="AZ4541" s="221"/>
    </row>
    <row r="4542" spans="1:52" x14ac:dyDescent="0.15">
      <c r="A4542" s="278"/>
      <c r="B4542" s="274"/>
      <c r="C4542" s="340"/>
      <c r="D4542" s="340"/>
      <c r="E4542" s="341"/>
      <c r="F4542" s="341"/>
      <c r="G4542" s="341"/>
      <c r="H4542" s="341"/>
      <c r="I4542" s="341"/>
      <c r="J4542" s="341"/>
      <c r="AH4542" s="221"/>
      <c r="AI4542" s="221"/>
      <c r="AJ4542" s="221"/>
      <c r="AK4542" s="221"/>
      <c r="AL4542" s="221"/>
      <c r="AM4542" s="221"/>
      <c r="AN4542" s="221"/>
      <c r="AO4542" s="221"/>
      <c r="AP4542" s="221"/>
      <c r="AQ4542" s="219"/>
      <c r="AR4542" s="219"/>
      <c r="AS4542" s="221"/>
      <c r="AT4542" s="221"/>
      <c r="AU4542" s="221"/>
      <c r="AV4542" s="221"/>
      <c r="AW4542" s="221"/>
      <c r="AX4542" s="221"/>
      <c r="AY4542" s="221"/>
      <c r="AZ4542" s="221"/>
    </row>
    <row r="4543" spans="1:52" x14ac:dyDescent="0.15">
      <c r="A4543" s="278"/>
      <c r="B4543" s="274"/>
      <c r="C4543" s="340"/>
      <c r="D4543" s="340"/>
      <c r="E4543" s="341"/>
      <c r="F4543" s="341"/>
      <c r="G4543" s="341"/>
      <c r="H4543" s="341"/>
      <c r="I4543" s="341"/>
      <c r="J4543" s="341"/>
      <c r="AH4543" s="221"/>
      <c r="AI4543" s="221"/>
      <c r="AJ4543" s="221"/>
      <c r="AK4543" s="221"/>
      <c r="AL4543" s="221"/>
      <c r="AM4543" s="221"/>
      <c r="AN4543" s="221"/>
      <c r="AO4543" s="221"/>
      <c r="AP4543" s="221"/>
      <c r="AQ4543" s="219"/>
      <c r="AR4543" s="219"/>
      <c r="AS4543" s="221"/>
      <c r="AT4543" s="221"/>
      <c r="AU4543" s="221"/>
      <c r="AV4543" s="221"/>
      <c r="AW4543" s="221"/>
      <c r="AX4543" s="221"/>
      <c r="AY4543" s="221"/>
      <c r="AZ4543" s="221"/>
    </row>
    <row r="4544" spans="1:52" x14ac:dyDescent="0.15">
      <c r="A4544" s="278"/>
      <c r="B4544" s="274"/>
      <c r="C4544" s="340"/>
      <c r="D4544" s="340"/>
      <c r="E4544" s="341"/>
      <c r="F4544" s="341"/>
      <c r="G4544" s="341"/>
      <c r="H4544" s="341"/>
      <c r="I4544" s="341"/>
      <c r="J4544" s="341"/>
      <c r="AH4544" s="221"/>
      <c r="AI4544" s="221"/>
      <c r="AJ4544" s="221"/>
      <c r="AK4544" s="221"/>
      <c r="AL4544" s="221"/>
      <c r="AM4544" s="221"/>
      <c r="AN4544" s="221"/>
      <c r="AO4544" s="221"/>
      <c r="AP4544" s="221"/>
      <c r="AQ4544" s="219"/>
      <c r="AR4544" s="219"/>
      <c r="AS4544" s="221"/>
      <c r="AT4544" s="221"/>
      <c r="AU4544" s="221"/>
      <c r="AV4544" s="221"/>
      <c r="AW4544" s="221"/>
      <c r="AX4544" s="221"/>
      <c r="AY4544" s="221"/>
      <c r="AZ4544" s="221"/>
    </row>
    <row r="4545" spans="1:52" x14ac:dyDescent="0.15">
      <c r="A4545" s="278"/>
      <c r="B4545" s="274"/>
      <c r="C4545" s="340"/>
      <c r="D4545" s="340"/>
      <c r="E4545" s="341"/>
      <c r="F4545" s="341"/>
      <c r="G4545" s="341"/>
      <c r="H4545" s="341"/>
      <c r="I4545" s="341"/>
      <c r="J4545" s="341"/>
      <c r="AH4545" s="221"/>
      <c r="AI4545" s="221"/>
      <c r="AJ4545" s="221"/>
      <c r="AK4545" s="221"/>
      <c r="AL4545" s="221"/>
      <c r="AM4545" s="221"/>
      <c r="AN4545" s="221"/>
      <c r="AO4545" s="221"/>
      <c r="AP4545" s="221"/>
      <c r="AQ4545" s="219"/>
      <c r="AR4545" s="219"/>
      <c r="AS4545" s="221"/>
      <c r="AT4545" s="221"/>
      <c r="AU4545" s="221"/>
      <c r="AV4545" s="221"/>
      <c r="AW4545" s="221"/>
      <c r="AX4545" s="221"/>
      <c r="AY4545" s="221"/>
      <c r="AZ4545" s="221"/>
    </row>
    <row r="4546" spans="1:52" x14ac:dyDescent="0.15">
      <c r="A4546" s="278"/>
      <c r="B4546" s="274"/>
      <c r="C4546" s="340"/>
      <c r="D4546" s="340"/>
      <c r="E4546" s="341"/>
      <c r="F4546" s="341"/>
      <c r="G4546" s="341"/>
      <c r="H4546" s="341"/>
      <c r="I4546" s="341"/>
      <c r="J4546" s="341"/>
      <c r="AH4546" s="221"/>
      <c r="AI4546" s="221"/>
      <c r="AJ4546" s="221"/>
      <c r="AK4546" s="221"/>
      <c r="AL4546" s="221"/>
      <c r="AM4546" s="221"/>
      <c r="AN4546" s="221"/>
      <c r="AO4546" s="221"/>
      <c r="AP4546" s="221"/>
      <c r="AQ4546" s="219"/>
      <c r="AR4546" s="219"/>
      <c r="AS4546" s="221"/>
      <c r="AT4546" s="221"/>
      <c r="AU4546" s="221"/>
      <c r="AV4546" s="221"/>
      <c r="AW4546" s="221"/>
      <c r="AX4546" s="221"/>
      <c r="AY4546" s="221"/>
      <c r="AZ4546" s="221"/>
    </row>
    <row r="4547" spans="1:52" x14ac:dyDescent="0.15">
      <c r="A4547" s="278"/>
      <c r="B4547" s="274"/>
      <c r="C4547" s="340"/>
      <c r="D4547" s="340"/>
      <c r="E4547" s="341"/>
      <c r="F4547" s="341"/>
      <c r="G4547" s="341"/>
      <c r="H4547" s="341"/>
      <c r="I4547" s="341"/>
      <c r="J4547" s="341"/>
      <c r="AH4547" s="221"/>
      <c r="AI4547" s="221"/>
      <c r="AJ4547" s="221"/>
      <c r="AK4547" s="221"/>
      <c r="AL4547" s="221"/>
      <c r="AM4547" s="221"/>
      <c r="AN4547" s="221"/>
      <c r="AO4547" s="221"/>
      <c r="AP4547" s="221"/>
      <c r="AQ4547" s="219"/>
      <c r="AR4547" s="219"/>
      <c r="AS4547" s="221"/>
      <c r="AT4547" s="221"/>
      <c r="AU4547" s="221"/>
      <c r="AV4547" s="221"/>
      <c r="AW4547" s="221"/>
      <c r="AX4547" s="221"/>
      <c r="AY4547" s="221"/>
      <c r="AZ4547" s="221"/>
    </row>
    <row r="4548" spans="1:52" x14ac:dyDescent="0.15">
      <c r="A4548" s="278"/>
      <c r="B4548" s="274"/>
      <c r="C4548" s="340"/>
      <c r="D4548" s="340"/>
      <c r="E4548" s="341"/>
      <c r="F4548" s="341"/>
      <c r="G4548" s="341"/>
      <c r="H4548" s="341"/>
      <c r="I4548" s="341"/>
      <c r="J4548" s="341"/>
      <c r="AH4548" s="221"/>
      <c r="AI4548" s="221"/>
      <c r="AJ4548" s="221"/>
      <c r="AK4548" s="221"/>
      <c r="AL4548" s="221"/>
      <c r="AM4548" s="221"/>
      <c r="AN4548" s="221"/>
      <c r="AO4548" s="221"/>
      <c r="AP4548" s="221"/>
      <c r="AQ4548" s="219"/>
      <c r="AR4548" s="219"/>
      <c r="AS4548" s="221"/>
      <c r="AT4548" s="221"/>
      <c r="AU4548" s="221"/>
      <c r="AV4548" s="221"/>
      <c r="AW4548" s="221"/>
      <c r="AX4548" s="221"/>
      <c r="AY4548" s="221"/>
      <c r="AZ4548" s="221"/>
    </row>
    <row r="4549" spans="1:52" x14ac:dyDescent="0.15">
      <c r="A4549" s="278"/>
      <c r="B4549" s="274"/>
      <c r="C4549" s="340"/>
      <c r="D4549" s="340"/>
      <c r="E4549" s="341"/>
      <c r="F4549" s="341"/>
      <c r="G4549" s="341"/>
      <c r="H4549" s="341"/>
      <c r="I4549" s="341"/>
      <c r="J4549" s="341"/>
      <c r="AH4549" s="221"/>
      <c r="AI4549" s="221"/>
      <c r="AJ4549" s="221"/>
      <c r="AK4549" s="221"/>
      <c r="AL4549" s="221"/>
      <c r="AM4549" s="221"/>
      <c r="AN4549" s="221"/>
      <c r="AO4549" s="221"/>
      <c r="AP4549" s="221"/>
      <c r="AQ4549" s="219"/>
      <c r="AR4549" s="219"/>
      <c r="AS4549" s="221"/>
      <c r="AT4549" s="221"/>
      <c r="AU4549" s="221"/>
      <c r="AV4549" s="221"/>
      <c r="AW4549" s="221"/>
      <c r="AX4549" s="221"/>
      <c r="AY4549" s="221"/>
      <c r="AZ4549" s="221"/>
    </row>
    <row r="4550" spans="1:52" x14ac:dyDescent="0.15">
      <c r="A4550" s="278"/>
      <c r="B4550" s="274"/>
      <c r="C4550" s="340"/>
      <c r="D4550" s="340"/>
      <c r="E4550" s="341"/>
      <c r="F4550" s="341"/>
      <c r="G4550" s="341"/>
      <c r="H4550" s="341"/>
      <c r="I4550" s="341"/>
      <c r="J4550" s="341"/>
      <c r="AH4550" s="221"/>
      <c r="AI4550" s="221"/>
      <c r="AJ4550" s="221"/>
      <c r="AK4550" s="221"/>
      <c r="AL4550" s="221"/>
      <c r="AM4550" s="221"/>
      <c r="AN4550" s="221"/>
      <c r="AO4550" s="221"/>
      <c r="AP4550" s="221"/>
      <c r="AQ4550" s="219"/>
      <c r="AR4550" s="219"/>
      <c r="AS4550" s="221"/>
      <c r="AT4550" s="221"/>
      <c r="AU4550" s="221"/>
      <c r="AV4550" s="221"/>
      <c r="AW4550" s="221"/>
      <c r="AX4550" s="221"/>
      <c r="AY4550" s="221"/>
      <c r="AZ4550" s="221"/>
    </row>
    <row r="4551" spans="1:52" x14ac:dyDescent="0.15">
      <c r="A4551" s="278"/>
      <c r="B4551" s="274"/>
      <c r="C4551" s="340"/>
      <c r="D4551" s="340"/>
      <c r="E4551" s="341"/>
      <c r="F4551" s="341"/>
      <c r="G4551" s="341"/>
      <c r="H4551" s="341"/>
      <c r="I4551" s="341"/>
      <c r="J4551" s="341"/>
      <c r="AH4551" s="221"/>
      <c r="AI4551" s="221"/>
      <c r="AJ4551" s="221"/>
      <c r="AK4551" s="221"/>
      <c r="AL4551" s="221"/>
      <c r="AM4551" s="221"/>
      <c r="AN4551" s="221"/>
      <c r="AO4551" s="221"/>
      <c r="AP4551" s="221"/>
      <c r="AQ4551" s="219"/>
      <c r="AR4551" s="219"/>
      <c r="AS4551" s="221"/>
      <c r="AT4551" s="221"/>
      <c r="AU4551" s="221"/>
      <c r="AV4551" s="221"/>
      <c r="AW4551" s="221"/>
      <c r="AX4551" s="221"/>
      <c r="AY4551" s="221"/>
      <c r="AZ4551" s="221"/>
    </row>
    <row r="4552" spans="1:52" x14ac:dyDescent="0.15">
      <c r="A4552" s="278"/>
      <c r="B4552" s="274"/>
      <c r="C4552" s="340"/>
      <c r="D4552" s="340"/>
      <c r="E4552" s="341"/>
      <c r="F4552" s="341"/>
      <c r="G4552" s="341"/>
      <c r="H4552" s="341"/>
      <c r="I4552" s="341"/>
      <c r="J4552" s="341"/>
      <c r="AH4552" s="221"/>
      <c r="AI4552" s="221"/>
      <c r="AJ4552" s="221"/>
      <c r="AK4552" s="221"/>
      <c r="AL4552" s="221"/>
      <c r="AM4552" s="221"/>
      <c r="AN4552" s="221"/>
      <c r="AO4552" s="221"/>
      <c r="AP4552" s="221"/>
      <c r="AQ4552" s="219"/>
      <c r="AR4552" s="219"/>
      <c r="AS4552" s="221"/>
      <c r="AT4552" s="221"/>
      <c r="AU4552" s="221"/>
      <c r="AV4552" s="221"/>
      <c r="AW4552" s="221"/>
      <c r="AX4552" s="221"/>
      <c r="AY4552" s="221"/>
      <c r="AZ4552" s="221"/>
    </row>
    <row r="4553" spans="1:52" x14ac:dyDescent="0.15">
      <c r="A4553" s="278"/>
      <c r="B4553" s="274"/>
      <c r="C4553" s="340"/>
      <c r="D4553" s="340"/>
      <c r="E4553" s="341"/>
      <c r="F4553" s="341"/>
      <c r="G4553" s="341"/>
      <c r="H4553" s="341"/>
      <c r="I4553" s="341"/>
      <c r="J4553" s="341"/>
      <c r="AH4553" s="221"/>
      <c r="AI4553" s="221"/>
      <c r="AJ4553" s="221"/>
      <c r="AK4553" s="221"/>
      <c r="AL4553" s="221"/>
      <c r="AM4553" s="221"/>
      <c r="AN4553" s="221"/>
      <c r="AO4553" s="221"/>
      <c r="AP4553" s="221"/>
      <c r="AQ4553" s="219"/>
      <c r="AR4553" s="219"/>
      <c r="AS4553" s="221"/>
      <c r="AT4553" s="221"/>
      <c r="AU4553" s="221"/>
      <c r="AV4553" s="221"/>
      <c r="AW4553" s="221"/>
      <c r="AX4553" s="221"/>
      <c r="AY4553" s="221"/>
      <c r="AZ4553" s="221"/>
    </row>
    <row r="4554" spans="1:52" x14ac:dyDescent="0.15">
      <c r="A4554" s="278"/>
      <c r="B4554" s="274"/>
      <c r="C4554" s="340"/>
      <c r="D4554" s="340"/>
      <c r="E4554" s="341"/>
      <c r="F4554" s="341"/>
      <c r="G4554" s="341"/>
      <c r="H4554" s="341"/>
      <c r="I4554" s="341"/>
      <c r="J4554" s="341"/>
      <c r="AH4554" s="221"/>
      <c r="AI4554" s="221"/>
      <c r="AJ4554" s="221"/>
      <c r="AK4554" s="221"/>
      <c r="AL4554" s="221"/>
      <c r="AM4554" s="221"/>
      <c r="AN4554" s="221"/>
      <c r="AO4554" s="221"/>
      <c r="AP4554" s="221"/>
      <c r="AQ4554" s="219"/>
      <c r="AR4554" s="219"/>
      <c r="AS4554" s="221"/>
      <c r="AT4554" s="221"/>
      <c r="AU4554" s="221"/>
      <c r="AV4554" s="221"/>
      <c r="AW4554" s="221"/>
      <c r="AX4554" s="221"/>
      <c r="AY4554" s="221"/>
      <c r="AZ4554" s="221"/>
    </row>
    <row r="4555" spans="1:52" x14ac:dyDescent="0.15">
      <c r="A4555" s="278"/>
      <c r="B4555" s="274"/>
      <c r="C4555" s="340"/>
      <c r="D4555" s="340"/>
      <c r="E4555" s="341"/>
      <c r="F4555" s="341"/>
      <c r="G4555" s="341"/>
      <c r="H4555" s="341"/>
      <c r="I4555" s="341"/>
      <c r="J4555" s="341"/>
      <c r="AH4555" s="221"/>
      <c r="AI4555" s="221"/>
      <c r="AJ4555" s="221"/>
      <c r="AK4555" s="221"/>
      <c r="AL4555" s="221"/>
      <c r="AM4555" s="221"/>
      <c r="AN4555" s="221"/>
      <c r="AO4555" s="221"/>
      <c r="AP4555" s="221"/>
      <c r="AQ4555" s="219"/>
      <c r="AR4555" s="219"/>
      <c r="AS4555" s="221"/>
      <c r="AT4555" s="221"/>
      <c r="AU4555" s="221"/>
      <c r="AV4555" s="221"/>
      <c r="AW4555" s="221"/>
      <c r="AX4555" s="221"/>
      <c r="AY4555" s="221"/>
      <c r="AZ4555" s="221"/>
    </row>
    <row r="4556" spans="1:52" x14ac:dyDescent="0.15">
      <c r="A4556" s="278"/>
      <c r="B4556" s="274"/>
      <c r="C4556" s="340"/>
      <c r="D4556" s="340"/>
      <c r="E4556" s="341"/>
      <c r="F4556" s="341"/>
      <c r="G4556" s="341"/>
      <c r="H4556" s="341"/>
      <c r="I4556" s="341"/>
      <c r="J4556" s="341"/>
      <c r="AH4556" s="221"/>
      <c r="AI4556" s="221"/>
      <c r="AJ4556" s="221"/>
      <c r="AK4556" s="221"/>
      <c r="AL4556" s="221"/>
      <c r="AM4556" s="221"/>
      <c r="AN4556" s="221"/>
      <c r="AO4556" s="221"/>
      <c r="AP4556" s="221"/>
      <c r="AQ4556" s="219"/>
      <c r="AR4556" s="219"/>
      <c r="AS4556" s="221"/>
      <c r="AT4556" s="221"/>
      <c r="AU4556" s="221"/>
      <c r="AV4556" s="221"/>
      <c r="AW4556" s="221"/>
      <c r="AX4556" s="221"/>
      <c r="AY4556" s="221"/>
      <c r="AZ4556" s="221"/>
    </row>
    <row r="4557" spans="1:52" x14ac:dyDescent="0.15">
      <c r="A4557" s="278"/>
      <c r="B4557" s="274"/>
      <c r="C4557" s="340"/>
      <c r="D4557" s="340"/>
      <c r="E4557" s="341"/>
      <c r="F4557" s="341"/>
      <c r="G4557" s="341"/>
      <c r="H4557" s="341"/>
      <c r="I4557" s="341"/>
      <c r="J4557" s="341"/>
      <c r="AH4557" s="221"/>
      <c r="AI4557" s="221"/>
      <c r="AJ4557" s="221"/>
      <c r="AK4557" s="221"/>
      <c r="AL4557" s="221"/>
      <c r="AM4557" s="221"/>
      <c r="AN4557" s="221"/>
      <c r="AO4557" s="221"/>
      <c r="AP4557" s="221"/>
      <c r="AQ4557" s="219"/>
      <c r="AR4557" s="219"/>
      <c r="AS4557" s="221"/>
      <c r="AT4557" s="221"/>
      <c r="AU4557" s="221"/>
      <c r="AV4557" s="221"/>
      <c r="AW4557" s="221"/>
      <c r="AX4557" s="221"/>
      <c r="AY4557" s="221"/>
      <c r="AZ4557" s="221"/>
    </row>
    <row r="4558" spans="1:52" x14ac:dyDescent="0.15">
      <c r="A4558" s="278"/>
      <c r="B4558" s="274"/>
      <c r="C4558" s="340"/>
      <c r="D4558" s="340"/>
      <c r="E4558" s="341"/>
      <c r="F4558" s="341"/>
      <c r="G4558" s="341"/>
      <c r="H4558" s="341"/>
      <c r="I4558" s="341"/>
      <c r="J4558" s="341"/>
      <c r="AH4558" s="221"/>
      <c r="AI4558" s="221"/>
      <c r="AJ4558" s="221"/>
      <c r="AK4558" s="221"/>
      <c r="AL4558" s="221"/>
      <c r="AM4558" s="221"/>
      <c r="AN4558" s="221"/>
      <c r="AO4558" s="221"/>
      <c r="AP4558" s="221"/>
      <c r="AQ4558" s="219"/>
      <c r="AR4558" s="219"/>
      <c r="AS4558" s="221"/>
      <c r="AT4558" s="221"/>
      <c r="AU4558" s="221"/>
      <c r="AV4558" s="221"/>
      <c r="AW4558" s="221"/>
      <c r="AX4558" s="221"/>
      <c r="AY4558" s="221"/>
      <c r="AZ4558" s="221"/>
    </row>
    <row r="4559" spans="1:52" x14ac:dyDescent="0.15">
      <c r="A4559" s="278"/>
      <c r="B4559" s="274"/>
      <c r="C4559" s="340"/>
      <c r="D4559" s="340"/>
      <c r="E4559" s="341"/>
      <c r="F4559" s="341"/>
      <c r="G4559" s="341"/>
      <c r="H4559" s="341"/>
      <c r="I4559" s="341"/>
      <c r="J4559" s="341"/>
      <c r="AH4559" s="221"/>
      <c r="AI4559" s="221"/>
      <c r="AJ4559" s="221"/>
      <c r="AK4559" s="221"/>
      <c r="AL4559" s="221"/>
      <c r="AM4559" s="221"/>
      <c r="AN4559" s="221"/>
      <c r="AO4559" s="221"/>
      <c r="AP4559" s="221"/>
      <c r="AQ4559" s="219"/>
      <c r="AR4559" s="219"/>
      <c r="AS4559" s="221"/>
      <c r="AT4559" s="221"/>
      <c r="AU4559" s="221"/>
      <c r="AV4559" s="221"/>
      <c r="AW4559" s="221"/>
      <c r="AX4559" s="221"/>
      <c r="AY4559" s="221"/>
      <c r="AZ4559" s="221"/>
    </row>
    <row r="4560" spans="1:52" x14ac:dyDescent="0.15">
      <c r="A4560" s="278"/>
      <c r="B4560" s="274"/>
      <c r="C4560" s="340"/>
      <c r="D4560" s="340"/>
      <c r="E4560" s="341"/>
      <c r="F4560" s="341"/>
      <c r="G4560" s="341"/>
      <c r="H4560" s="341"/>
      <c r="I4560" s="341"/>
      <c r="J4560" s="341"/>
      <c r="AH4560" s="221"/>
      <c r="AI4560" s="221"/>
      <c r="AJ4560" s="221"/>
      <c r="AK4560" s="221"/>
      <c r="AL4560" s="221"/>
      <c r="AM4560" s="221"/>
      <c r="AN4560" s="221"/>
      <c r="AO4560" s="221"/>
      <c r="AP4560" s="221"/>
      <c r="AQ4560" s="219"/>
      <c r="AR4560" s="219"/>
      <c r="AS4560" s="221"/>
      <c r="AT4560" s="221"/>
      <c r="AU4560" s="221"/>
      <c r="AV4560" s="221"/>
      <c r="AW4560" s="221"/>
      <c r="AX4560" s="221"/>
      <c r="AY4560" s="221"/>
      <c r="AZ4560" s="221"/>
    </row>
    <row r="4561" spans="1:52" x14ac:dyDescent="0.15">
      <c r="A4561" s="278"/>
      <c r="B4561" s="274"/>
      <c r="C4561" s="340"/>
      <c r="D4561" s="340"/>
      <c r="E4561" s="341"/>
      <c r="F4561" s="341"/>
      <c r="G4561" s="341"/>
      <c r="H4561" s="341"/>
      <c r="I4561" s="341"/>
      <c r="J4561" s="341"/>
      <c r="AH4561" s="221"/>
      <c r="AI4561" s="221"/>
      <c r="AJ4561" s="221"/>
      <c r="AK4561" s="221"/>
      <c r="AL4561" s="221"/>
      <c r="AM4561" s="221"/>
      <c r="AN4561" s="221"/>
      <c r="AO4561" s="221"/>
      <c r="AP4561" s="221"/>
      <c r="AQ4561" s="219"/>
      <c r="AR4561" s="219"/>
      <c r="AS4561" s="221"/>
      <c r="AT4561" s="221"/>
      <c r="AU4561" s="221"/>
      <c r="AV4561" s="221"/>
      <c r="AW4561" s="221"/>
      <c r="AX4561" s="221"/>
      <c r="AY4561" s="221"/>
      <c r="AZ4561" s="221"/>
    </row>
    <row r="4562" spans="1:52" x14ac:dyDescent="0.15">
      <c r="A4562" s="278"/>
      <c r="B4562" s="274"/>
      <c r="C4562" s="340"/>
      <c r="D4562" s="340"/>
      <c r="E4562" s="341"/>
      <c r="F4562" s="341"/>
      <c r="G4562" s="341"/>
      <c r="H4562" s="341"/>
      <c r="I4562" s="341"/>
      <c r="J4562" s="341"/>
      <c r="AH4562" s="221"/>
      <c r="AI4562" s="221"/>
      <c r="AJ4562" s="221"/>
      <c r="AK4562" s="221"/>
      <c r="AL4562" s="221"/>
      <c r="AM4562" s="221"/>
      <c r="AN4562" s="221"/>
      <c r="AO4562" s="221"/>
      <c r="AP4562" s="221"/>
      <c r="AQ4562" s="219"/>
      <c r="AR4562" s="219"/>
      <c r="AS4562" s="221"/>
      <c r="AT4562" s="221"/>
      <c r="AU4562" s="221"/>
      <c r="AV4562" s="221"/>
      <c r="AW4562" s="221"/>
      <c r="AX4562" s="221"/>
      <c r="AY4562" s="221"/>
      <c r="AZ4562" s="221"/>
    </row>
    <row r="4563" spans="1:52" x14ac:dyDescent="0.15">
      <c r="A4563" s="278"/>
      <c r="B4563" s="274"/>
      <c r="C4563" s="340"/>
      <c r="D4563" s="340"/>
      <c r="E4563" s="341"/>
      <c r="F4563" s="341"/>
      <c r="G4563" s="341"/>
      <c r="H4563" s="341"/>
      <c r="I4563" s="341"/>
      <c r="J4563" s="341"/>
      <c r="AH4563" s="221"/>
      <c r="AI4563" s="221"/>
      <c r="AJ4563" s="221"/>
      <c r="AK4563" s="221"/>
      <c r="AL4563" s="221"/>
      <c r="AM4563" s="221"/>
      <c r="AN4563" s="221"/>
      <c r="AO4563" s="221"/>
      <c r="AP4563" s="221"/>
      <c r="AQ4563" s="219"/>
      <c r="AR4563" s="219"/>
      <c r="AS4563" s="221"/>
      <c r="AT4563" s="221"/>
      <c r="AU4563" s="221"/>
      <c r="AV4563" s="221"/>
      <c r="AW4563" s="221"/>
      <c r="AX4563" s="221"/>
      <c r="AY4563" s="221"/>
      <c r="AZ4563" s="221"/>
    </row>
    <row r="4564" spans="1:52" x14ac:dyDescent="0.15">
      <c r="A4564" s="278"/>
      <c r="B4564" s="274"/>
      <c r="C4564" s="340"/>
      <c r="D4564" s="340"/>
      <c r="E4564" s="341"/>
      <c r="F4564" s="341"/>
      <c r="G4564" s="341"/>
      <c r="H4564" s="341"/>
      <c r="I4564" s="341"/>
      <c r="J4564" s="341"/>
      <c r="AH4564" s="221"/>
      <c r="AI4564" s="221"/>
      <c r="AJ4564" s="221"/>
      <c r="AK4564" s="221"/>
      <c r="AL4564" s="221"/>
      <c r="AM4564" s="221"/>
      <c r="AN4564" s="221"/>
      <c r="AO4564" s="221"/>
      <c r="AP4564" s="221"/>
      <c r="AQ4564" s="219"/>
      <c r="AR4564" s="219"/>
      <c r="AS4564" s="221"/>
      <c r="AT4564" s="221"/>
      <c r="AU4564" s="221"/>
      <c r="AV4564" s="221"/>
      <c r="AW4564" s="221"/>
      <c r="AX4564" s="221"/>
      <c r="AY4564" s="221"/>
      <c r="AZ4564" s="221"/>
    </row>
    <row r="4565" spans="1:52" x14ac:dyDescent="0.15">
      <c r="A4565" s="278"/>
      <c r="B4565" s="274"/>
      <c r="C4565" s="340"/>
      <c r="D4565" s="340"/>
      <c r="E4565" s="341"/>
      <c r="F4565" s="341"/>
      <c r="G4565" s="341"/>
      <c r="H4565" s="341"/>
      <c r="I4565" s="341"/>
      <c r="J4565" s="341"/>
      <c r="AH4565" s="221"/>
      <c r="AI4565" s="221"/>
      <c r="AJ4565" s="221"/>
      <c r="AK4565" s="221"/>
      <c r="AL4565" s="221"/>
      <c r="AM4565" s="221"/>
      <c r="AN4565" s="221"/>
      <c r="AO4565" s="221"/>
      <c r="AP4565" s="221"/>
      <c r="AQ4565" s="219"/>
      <c r="AR4565" s="219"/>
      <c r="AS4565" s="221"/>
      <c r="AT4565" s="221"/>
      <c r="AU4565" s="221"/>
      <c r="AV4565" s="221"/>
      <c r="AW4565" s="221"/>
      <c r="AX4565" s="221"/>
      <c r="AY4565" s="221"/>
      <c r="AZ4565" s="221"/>
    </row>
    <row r="4566" spans="1:52" x14ac:dyDescent="0.15">
      <c r="A4566" s="278"/>
      <c r="B4566" s="274"/>
      <c r="C4566" s="340"/>
      <c r="D4566" s="340"/>
      <c r="E4566" s="341"/>
      <c r="F4566" s="341"/>
      <c r="G4566" s="341"/>
      <c r="H4566" s="341"/>
      <c r="I4566" s="341"/>
      <c r="J4566" s="341"/>
      <c r="AH4566" s="221"/>
      <c r="AI4566" s="221"/>
      <c r="AJ4566" s="221"/>
      <c r="AK4566" s="221"/>
      <c r="AL4566" s="221"/>
      <c r="AM4566" s="221"/>
      <c r="AN4566" s="221"/>
      <c r="AO4566" s="221"/>
      <c r="AP4566" s="221"/>
      <c r="AQ4566" s="219"/>
      <c r="AR4566" s="219"/>
      <c r="AS4566" s="221"/>
      <c r="AT4566" s="221"/>
      <c r="AU4566" s="221"/>
      <c r="AV4566" s="221"/>
      <c r="AW4566" s="221"/>
      <c r="AX4566" s="221"/>
      <c r="AY4566" s="221"/>
      <c r="AZ4566" s="221"/>
    </row>
    <row r="4567" spans="1:52" x14ac:dyDescent="0.15">
      <c r="A4567" s="278"/>
      <c r="B4567" s="274"/>
      <c r="C4567" s="340"/>
      <c r="D4567" s="340"/>
      <c r="E4567" s="341"/>
      <c r="F4567" s="341"/>
      <c r="G4567" s="341"/>
      <c r="H4567" s="341"/>
      <c r="I4567" s="341"/>
      <c r="J4567" s="341"/>
      <c r="AH4567" s="221"/>
      <c r="AI4567" s="221"/>
      <c r="AJ4567" s="221"/>
      <c r="AK4567" s="221"/>
      <c r="AL4567" s="221"/>
      <c r="AM4567" s="221"/>
      <c r="AN4567" s="221"/>
      <c r="AO4567" s="221"/>
      <c r="AP4567" s="221"/>
      <c r="AQ4567" s="219"/>
      <c r="AR4567" s="219"/>
      <c r="AS4567" s="221"/>
      <c r="AT4567" s="221"/>
      <c r="AU4567" s="221"/>
      <c r="AV4567" s="221"/>
      <c r="AW4567" s="221"/>
      <c r="AX4567" s="221"/>
      <c r="AY4567" s="221"/>
      <c r="AZ4567" s="221"/>
    </row>
    <row r="4568" spans="1:52" x14ac:dyDescent="0.15">
      <c r="A4568" s="278"/>
      <c r="B4568" s="274"/>
      <c r="C4568" s="340"/>
      <c r="D4568" s="340"/>
      <c r="E4568" s="341"/>
      <c r="F4568" s="341"/>
      <c r="G4568" s="341"/>
      <c r="H4568" s="341"/>
      <c r="I4568" s="341"/>
      <c r="J4568" s="341"/>
      <c r="AH4568" s="221"/>
      <c r="AI4568" s="221"/>
      <c r="AJ4568" s="221"/>
      <c r="AK4568" s="221"/>
      <c r="AL4568" s="221"/>
      <c r="AM4568" s="221"/>
      <c r="AN4568" s="221"/>
      <c r="AO4568" s="221"/>
      <c r="AP4568" s="221"/>
      <c r="AQ4568" s="219"/>
      <c r="AR4568" s="219"/>
      <c r="AS4568" s="221"/>
      <c r="AT4568" s="221"/>
      <c r="AU4568" s="221"/>
      <c r="AV4568" s="221"/>
      <c r="AW4568" s="221"/>
      <c r="AX4568" s="221"/>
      <c r="AY4568" s="221"/>
      <c r="AZ4568" s="221"/>
    </row>
    <row r="4569" spans="1:52" x14ac:dyDescent="0.15">
      <c r="A4569" s="278"/>
      <c r="B4569" s="274"/>
      <c r="C4569" s="340"/>
      <c r="D4569" s="340"/>
      <c r="E4569" s="341"/>
      <c r="F4569" s="341"/>
      <c r="G4569" s="341"/>
      <c r="H4569" s="341"/>
      <c r="I4569" s="341"/>
      <c r="J4569" s="341"/>
      <c r="AH4569" s="221"/>
      <c r="AI4569" s="221"/>
      <c r="AJ4569" s="221"/>
      <c r="AK4569" s="221"/>
      <c r="AL4569" s="221"/>
      <c r="AM4569" s="221"/>
      <c r="AN4569" s="221"/>
      <c r="AO4569" s="221"/>
      <c r="AP4569" s="221"/>
      <c r="AQ4569" s="219"/>
      <c r="AR4569" s="219"/>
      <c r="AS4569" s="221"/>
      <c r="AT4569" s="221"/>
      <c r="AU4569" s="221"/>
      <c r="AV4569" s="221"/>
      <c r="AW4569" s="221"/>
      <c r="AX4569" s="221"/>
      <c r="AY4569" s="221"/>
      <c r="AZ4569" s="221"/>
    </row>
    <row r="4570" spans="1:52" x14ac:dyDescent="0.15">
      <c r="A4570" s="278"/>
      <c r="B4570" s="274"/>
      <c r="C4570" s="340"/>
      <c r="D4570" s="340"/>
      <c r="E4570" s="341"/>
      <c r="F4570" s="341"/>
      <c r="G4570" s="341"/>
      <c r="H4570" s="341"/>
      <c r="I4570" s="341"/>
      <c r="J4570" s="341"/>
      <c r="AH4570" s="221"/>
      <c r="AI4570" s="221"/>
      <c r="AJ4570" s="221"/>
      <c r="AK4570" s="221"/>
      <c r="AL4570" s="221"/>
      <c r="AM4570" s="221"/>
      <c r="AN4570" s="221"/>
      <c r="AO4570" s="221"/>
      <c r="AP4570" s="221"/>
      <c r="AQ4570" s="219"/>
      <c r="AR4570" s="219"/>
      <c r="AS4570" s="221"/>
      <c r="AT4570" s="221"/>
      <c r="AU4570" s="221"/>
      <c r="AV4570" s="221"/>
      <c r="AW4570" s="221"/>
      <c r="AX4570" s="221"/>
      <c r="AY4570" s="221"/>
      <c r="AZ4570" s="221"/>
    </row>
    <row r="4571" spans="1:52" x14ac:dyDescent="0.15">
      <c r="A4571" s="278"/>
      <c r="B4571" s="274"/>
      <c r="C4571" s="340"/>
      <c r="D4571" s="340"/>
      <c r="E4571" s="341"/>
      <c r="F4571" s="341"/>
      <c r="G4571" s="341"/>
      <c r="H4571" s="341"/>
      <c r="I4571" s="341"/>
      <c r="J4571" s="341"/>
      <c r="AH4571" s="221"/>
      <c r="AI4571" s="221"/>
      <c r="AJ4571" s="221"/>
      <c r="AK4571" s="221"/>
      <c r="AL4571" s="221"/>
      <c r="AM4571" s="221"/>
      <c r="AN4571" s="221"/>
      <c r="AO4571" s="221"/>
      <c r="AP4571" s="221"/>
      <c r="AQ4571" s="219"/>
      <c r="AR4571" s="219"/>
      <c r="AS4571" s="221"/>
      <c r="AT4571" s="221"/>
      <c r="AU4571" s="221"/>
      <c r="AV4571" s="221"/>
      <c r="AW4571" s="221"/>
      <c r="AX4571" s="221"/>
      <c r="AY4571" s="221"/>
      <c r="AZ4571" s="221"/>
    </row>
    <row r="4572" spans="1:52" x14ac:dyDescent="0.15">
      <c r="A4572" s="278"/>
      <c r="B4572" s="274"/>
      <c r="C4572" s="340"/>
      <c r="D4572" s="340"/>
      <c r="E4572" s="341"/>
      <c r="F4572" s="341"/>
      <c r="G4572" s="341"/>
      <c r="H4572" s="341"/>
      <c r="I4572" s="341"/>
      <c r="J4572" s="341"/>
      <c r="AH4572" s="221"/>
      <c r="AI4572" s="221"/>
      <c r="AJ4572" s="221"/>
      <c r="AK4572" s="221"/>
      <c r="AL4572" s="221"/>
      <c r="AM4572" s="221"/>
      <c r="AN4572" s="221"/>
      <c r="AO4572" s="221"/>
      <c r="AP4572" s="221"/>
      <c r="AQ4572" s="219"/>
      <c r="AR4572" s="219"/>
      <c r="AS4572" s="221"/>
      <c r="AT4572" s="221"/>
      <c r="AU4572" s="221"/>
      <c r="AV4572" s="221"/>
      <c r="AW4572" s="221"/>
      <c r="AX4572" s="221"/>
      <c r="AY4572" s="221"/>
      <c r="AZ4572" s="221"/>
    </row>
    <row r="4573" spans="1:52" x14ac:dyDescent="0.15">
      <c r="A4573" s="278"/>
      <c r="B4573" s="274"/>
      <c r="C4573" s="340"/>
      <c r="D4573" s="340"/>
      <c r="E4573" s="341"/>
      <c r="F4573" s="341"/>
      <c r="G4573" s="341"/>
      <c r="H4573" s="341"/>
      <c r="I4573" s="341"/>
      <c r="J4573" s="341"/>
      <c r="AH4573" s="221"/>
      <c r="AI4573" s="221"/>
      <c r="AJ4573" s="221"/>
      <c r="AK4573" s="221"/>
      <c r="AL4573" s="221"/>
      <c r="AM4573" s="221"/>
      <c r="AN4573" s="221"/>
      <c r="AO4573" s="221"/>
      <c r="AP4573" s="221"/>
      <c r="AQ4573" s="219"/>
      <c r="AR4573" s="219"/>
      <c r="AS4573" s="221"/>
      <c r="AT4573" s="221"/>
      <c r="AU4573" s="221"/>
      <c r="AV4573" s="221"/>
      <c r="AW4573" s="221"/>
      <c r="AX4573" s="221"/>
      <c r="AY4573" s="221"/>
      <c r="AZ4573" s="221"/>
    </row>
    <row r="4574" spans="1:52" x14ac:dyDescent="0.15">
      <c r="A4574" s="278"/>
      <c r="B4574" s="274"/>
      <c r="C4574" s="340"/>
      <c r="D4574" s="340"/>
      <c r="E4574" s="341"/>
      <c r="F4574" s="341"/>
      <c r="G4574" s="341"/>
      <c r="H4574" s="341"/>
      <c r="I4574" s="341"/>
      <c r="J4574" s="341"/>
      <c r="AH4574" s="221"/>
      <c r="AI4574" s="221"/>
      <c r="AJ4574" s="221"/>
      <c r="AK4574" s="221"/>
      <c r="AL4574" s="221"/>
      <c r="AM4574" s="221"/>
      <c r="AN4574" s="221"/>
      <c r="AO4574" s="221"/>
      <c r="AP4574" s="221"/>
      <c r="AQ4574" s="219"/>
      <c r="AR4574" s="219"/>
      <c r="AS4574" s="221"/>
      <c r="AT4574" s="221"/>
      <c r="AU4574" s="221"/>
      <c r="AV4574" s="221"/>
      <c r="AW4574" s="221"/>
      <c r="AX4574" s="221"/>
      <c r="AY4574" s="221"/>
      <c r="AZ4574" s="221"/>
    </row>
    <row r="4575" spans="1:52" x14ac:dyDescent="0.15">
      <c r="A4575" s="278"/>
      <c r="B4575" s="274"/>
      <c r="C4575" s="340"/>
      <c r="D4575" s="340"/>
      <c r="E4575" s="341"/>
      <c r="F4575" s="341"/>
      <c r="G4575" s="341"/>
      <c r="H4575" s="341"/>
      <c r="I4575" s="341"/>
      <c r="J4575" s="341"/>
      <c r="AH4575" s="221"/>
      <c r="AI4575" s="221"/>
      <c r="AJ4575" s="221"/>
      <c r="AK4575" s="221"/>
      <c r="AL4575" s="221"/>
      <c r="AM4575" s="221"/>
      <c r="AN4575" s="221"/>
      <c r="AO4575" s="221"/>
      <c r="AP4575" s="221"/>
      <c r="AQ4575" s="219"/>
      <c r="AR4575" s="219"/>
      <c r="AS4575" s="221"/>
      <c r="AT4575" s="221"/>
      <c r="AU4575" s="221"/>
      <c r="AV4575" s="221"/>
      <c r="AW4575" s="221"/>
      <c r="AX4575" s="221"/>
      <c r="AY4575" s="221"/>
      <c r="AZ4575" s="221"/>
    </row>
    <row r="4576" spans="1:52" x14ac:dyDescent="0.15">
      <c r="A4576" s="278"/>
      <c r="B4576" s="274"/>
      <c r="C4576" s="340"/>
      <c r="D4576" s="340"/>
      <c r="E4576" s="341"/>
      <c r="F4576" s="341"/>
      <c r="G4576" s="341"/>
      <c r="H4576" s="341"/>
      <c r="I4576" s="341"/>
      <c r="J4576" s="341"/>
      <c r="AH4576" s="221"/>
      <c r="AI4576" s="221"/>
      <c r="AJ4576" s="221"/>
      <c r="AK4576" s="221"/>
      <c r="AL4576" s="221"/>
      <c r="AM4576" s="221"/>
      <c r="AN4576" s="221"/>
      <c r="AO4576" s="221"/>
      <c r="AP4576" s="221"/>
      <c r="AQ4576" s="219"/>
      <c r="AR4576" s="219"/>
      <c r="AS4576" s="221"/>
      <c r="AT4576" s="221"/>
      <c r="AU4576" s="221"/>
      <c r="AV4576" s="221"/>
      <c r="AW4576" s="221"/>
      <c r="AX4576" s="221"/>
      <c r="AY4576" s="221"/>
      <c r="AZ4576" s="221"/>
    </row>
    <row r="4577" spans="1:52" x14ac:dyDescent="0.15">
      <c r="A4577" s="278"/>
      <c r="B4577" s="274"/>
      <c r="C4577" s="340"/>
      <c r="D4577" s="340"/>
      <c r="E4577" s="341"/>
      <c r="F4577" s="341"/>
      <c r="G4577" s="341"/>
      <c r="H4577" s="341"/>
      <c r="I4577" s="341"/>
      <c r="J4577" s="341"/>
      <c r="AH4577" s="221"/>
      <c r="AI4577" s="221"/>
      <c r="AJ4577" s="221"/>
      <c r="AK4577" s="221"/>
      <c r="AL4577" s="221"/>
      <c r="AM4577" s="221"/>
      <c r="AN4577" s="221"/>
      <c r="AO4577" s="221"/>
      <c r="AP4577" s="221"/>
      <c r="AQ4577" s="219"/>
      <c r="AR4577" s="219"/>
      <c r="AS4577" s="221"/>
      <c r="AT4577" s="221"/>
      <c r="AU4577" s="221"/>
      <c r="AV4577" s="221"/>
      <c r="AW4577" s="221"/>
      <c r="AX4577" s="221"/>
      <c r="AY4577" s="221"/>
      <c r="AZ4577" s="221"/>
    </row>
    <row r="4578" spans="1:52" x14ac:dyDescent="0.15">
      <c r="A4578" s="278"/>
      <c r="B4578" s="274"/>
      <c r="C4578" s="340"/>
      <c r="D4578" s="340"/>
      <c r="E4578" s="341"/>
      <c r="F4578" s="341"/>
      <c r="G4578" s="341"/>
      <c r="H4578" s="341"/>
      <c r="I4578" s="341"/>
      <c r="J4578" s="341"/>
      <c r="AH4578" s="221"/>
      <c r="AI4578" s="221"/>
      <c r="AJ4578" s="221"/>
      <c r="AK4578" s="221"/>
      <c r="AL4578" s="221"/>
      <c r="AM4578" s="221"/>
      <c r="AN4578" s="221"/>
      <c r="AO4578" s="221"/>
      <c r="AP4578" s="221"/>
      <c r="AQ4578" s="219"/>
      <c r="AR4578" s="219"/>
      <c r="AS4578" s="221"/>
      <c r="AT4578" s="221"/>
      <c r="AU4578" s="221"/>
      <c r="AV4578" s="221"/>
      <c r="AW4578" s="221"/>
      <c r="AX4578" s="221"/>
      <c r="AY4578" s="221"/>
      <c r="AZ4578" s="221"/>
    </row>
    <row r="4579" spans="1:52" x14ac:dyDescent="0.15">
      <c r="A4579" s="278"/>
      <c r="B4579" s="274"/>
      <c r="C4579" s="340"/>
      <c r="D4579" s="340"/>
      <c r="E4579" s="341"/>
      <c r="F4579" s="341"/>
      <c r="G4579" s="341"/>
      <c r="H4579" s="341"/>
      <c r="I4579" s="341"/>
      <c r="J4579" s="341"/>
      <c r="AH4579" s="221"/>
      <c r="AI4579" s="221"/>
      <c r="AJ4579" s="221"/>
      <c r="AK4579" s="221"/>
      <c r="AL4579" s="221"/>
      <c r="AM4579" s="221"/>
      <c r="AN4579" s="221"/>
      <c r="AO4579" s="221"/>
      <c r="AP4579" s="221"/>
      <c r="AQ4579" s="219"/>
      <c r="AR4579" s="219"/>
      <c r="AS4579" s="221"/>
      <c r="AT4579" s="221"/>
      <c r="AU4579" s="221"/>
      <c r="AV4579" s="221"/>
      <c r="AW4579" s="221"/>
      <c r="AX4579" s="221"/>
      <c r="AY4579" s="221"/>
      <c r="AZ4579" s="221"/>
    </row>
    <row r="4580" spans="1:52" x14ac:dyDescent="0.15">
      <c r="A4580" s="278"/>
      <c r="B4580" s="274"/>
      <c r="C4580" s="340"/>
      <c r="D4580" s="340"/>
      <c r="E4580" s="341"/>
      <c r="F4580" s="341"/>
      <c r="G4580" s="341"/>
      <c r="H4580" s="341"/>
      <c r="I4580" s="341"/>
      <c r="J4580" s="341"/>
      <c r="AH4580" s="221"/>
      <c r="AI4580" s="221"/>
      <c r="AJ4580" s="221"/>
      <c r="AK4580" s="221"/>
      <c r="AL4580" s="221"/>
      <c r="AM4580" s="221"/>
      <c r="AN4580" s="221"/>
      <c r="AO4580" s="221"/>
      <c r="AP4580" s="221"/>
      <c r="AQ4580" s="219"/>
      <c r="AR4580" s="219"/>
      <c r="AS4580" s="221"/>
      <c r="AT4580" s="221"/>
      <c r="AU4580" s="221"/>
      <c r="AV4580" s="221"/>
      <c r="AW4580" s="221"/>
      <c r="AX4580" s="221"/>
      <c r="AY4580" s="221"/>
      <c r="AZ4580" s="221"/>
    </row>
    <row r="4581" spans="1:52" x14ac:dyDescent="0.15">
      <c r="A4581" s="278"/>
      <c r="B4581" s="274"/>
      <c r="C4581" s="340"/>
      <c r="D4581" s="340"/>
      <c r="E4581" s="341"/>
      <c r="F4581" s="341"/>
      <c r="G4581" s="341"/>
      <c r="H4581" s="341"/>
      <c r="I4581" s="341"/>
      <c r="J4581" s="341"/>
      <c r="AH4581" s="221"/>
      <c r="AI4581" s="221"/>
      <c r="AJ4581" s="221"/>
      <c r="AK4581" s="221"/>
      <c r="AL4581" s="221"/>
      <c r="AM4581" s="221"/>
      <c r="AN4581" s="221"/>
      <c r="AO4581" s="221"/>
      <c r="AP4581" s="221"/>
      <c r="AQ4581" s="219"/>
      <c r="AR4581" s="219"/>
      <c r="AS4581" s="221"/>
      <c r="AT4581" s="221"/>
      <c r="AU4581" s="221"/>
      <c r="AV4581" s="221"/>
      <c r="AW4581" s="221"/>
      <c r="AX4581" s="221"/>
      <c r="AY4581" s="221"/>
      <c r="AZ4581" s="221"/>
    </row>
    <row r="4582" spans="1:52" x14ac:dyDescent="0.15">
      <c r="A4582" s="278"/>
      <c r="B4582" s="274"/>
      <c r="C4582" s="340"/>
      <c r="D4582" s="340"/>
      <c r="E4582" s="341"/>
      <c r="F4582" s="341"/>
      <c r="G4582" s="341"/>
      <c r="H4582" s="341"/>
      <c r="I4582" s="341"/>
      <c r="J4582" s="341"/>
      <c r="AH4582" s="221"/>
      <c r="AI4582" s="221"/>
      <c r="AJ4582" s="221"/>
      <c r="AK4582" s="221"/>
      <c r="AL4582" s="221"/>
      <c r="AM4582" s="221"/>
      <c r="AN4582" s="221"/>
      <c r="AO4582" s="221"/>
      <c r="AP4582" s="221"/>
      <c r="AQ4582" s="219"/>
      <c r="AR4582" s="219"/>
      <c r="AS4582" s="221"/>
      <c r="AT4582" s="221"/>
      <c r="AU4582" s="221"/>
      <c r="AV4582" s="221"/>
      <c r="AW4582" s="221"/>
      <c r="AX4582" s="221"/>
      <c r="AY4582" s="221"/>
      <c r="AZ4582" s="221"/>
    </row>
    <row r="4583" spans="1:52" x14ac:dyDescent="0.15">
      <c r="A4583" s="278"/>
      <c r="B4583" s="274"/>
      <c r="C4583" s="340"/>
      <c r="D4583" s="340"/>
      <c r="E4583" s="341"/>
      <c r="F4583" s="341"/>
      <c r="G4583" s="341"/>
      <c r="H4583" s="341"/>
      <c r="I4583" s="341"/>
      <c r="J4583" s="341"/>
      <c r="AH4583" s="221"/>
      <c r="AI4583" s="221"/>
      <c r="AJ4583" s="221"/>
      <c r="AK4583" s="221"/>
      <c r="AL4583" s="221"/>
      <c r="AM4583" s="221"/>
      <c r="AN4583" s="221"/>
      <c r="AO4583" s="221"/>
      <c r="AP4583" s="221"/>
      <c r="AQ4583" s="219"/>
      <c r="AR4583" s="219"/>
      <c r="AS4583" s="221"/>
      <c r="AT4583" s="221"/>
      <c r="AU4583" s="221"/>
      <c r="AV4583" s="221"/>
      <c r="AW4583" s="221"/>
      <c r="AX4583" s="221"/>
      <c r="AY4583" s="221"/>
      <c r="AZ4583" s="221"/>
    </row>
    <row r="4584" spans="1:52" x14ac:dyDescent="0.15">
      <c r="A4584" s="278"/>
      <c r="B4584" s="274"/>
      <c r="C4584" s="340"/>
      <c r="D4584" s="340"/>
      <c r="E4584" s="341"/>
      <c r="F4584" s="341"/>
      <c r="G4584" s="341"/>
      <c r="H4584" s="341"/>
      <c r="I4584" s="341"/>
      <c r="J4584" s="341"/>
      <c r="AH4584" s="221"/>
      <c r="AI4584" s="221"/>
      <c r="AJ4584" s="221"/>
      <c r="AK4584" s="221"/>
      <c r="AL4584" s="221"/>
      <c r="AM4584" s="221"/>
      <c r="AN4584" s="221"/>
      <c r="AO4584" s="221"/>
      <c r="AP4584" s="221"/>
      <c r="AQ4584" s="219"/>
      <c r="AR4584" s="219"/>
      <c r="AS4584" s="221"/>
      <c r="AT4584" s="221"/>
      <c r="AU4584" s="221"/>
      <c r="AV4584" s="221"/>
      <c r="AW4584" s="221"/>
      <c r="AX4584" s="221"/>
      <c r="AY4584" s="221"/>
      <c r="AZ4584" s="221"/>
    </row>
    <row r="4585" spans="1:52" x14ac:dyDescent="0.15">
      <c r="A4585" s="278"/>
      <c r="B4585" s="274"/>
      <c r="C4585" s="340"/>
      <c r="D4585" s="340"/>
      <c r="E4585" s="341"/>
      <c r="F4585" s="341"/>
      <c r="G4585" s="341"/>
      <c r="H4585" s="341"/>
      <c r="I4585" s="341"/>
      <c r="J4585" s="341"/>
      <c r="AH4585" s="221"/>
      <c r="AI4585" s="221"/>
      <c r="AJ4585" s="221"/>
      <c r="AK4585" s="221"/>
      <c r="AL4585" s="221"/>
      <c r="AM4585" s="221"/>
      <c r="AN4585" s="221"/>
      <c r="AO4585" s="221"/>
      <c r="AP4585" s="221"/>
      <c r="AQ4585" s="219"/>
      <c r="AR4585" s="219"/>
      <c r="AS4585" s="221"/>
      <c r="AT4585" s="221"/>
      <c r="AU4585" s="221"/>
      <c r="AV4585" s="221"/>
      <c r="AW4585" s="221"/>
      <c r="AX4585" s="221"/>
      <c r="AY4585" s="221"/>
      <c r="AZ4585" s="221"/>
    </row>
    <row r="4586" spans="1:52" x14ac:dyDescent="0.15">
      <c r="A4586" s="278"/>
      <c r="B4586" s="274"/>
      <c r="C4586" s="340"/>
      <c r="D4586" s="340"/>
      <c r="E4586" s="341"/>
      <c r="F4586" s="341"/>
      <c r="G4586" s="341"/>
      <c r="H4586" s="341"/>
      <c r="I4586" s="341"/>
      <c r="J4586" s="341"/>
      <c r="AH4586" s="221"/>
      <c r="AI4586" s="221"/>
      <c r="AJ4586" s="221"/>
      <c r="AK4586" s="221"/>
      <c r="AL4586" s="221"/>
      <c r="AM4586" s="221"/>
      <c r="AN4586" s="221"/>
      <c r="AO4586" s="221"/>
      <c r="AP4586" s="221"/>
      <c r="AQ4586" s="219"/>
      <c r="AR4586" s="219"/>
      <c r="AS4586" s="221"/>
      <c r="AT4586" s="221"/>
      <c r="AU4586" s="221"/>
      <c r="AV4586" s="221"/>
      <c r="AW4586" s="221"/>
      <c r="AX4586" s="221"/>
      <c r="AY4586" s="221"/>
      <c r="AZ4586" s="221"/>
    </row>
    <row r="4587" spans="1:52" x14ac:dyDescent="0.15">
      <c r="A4587" s="278"/>
      <c r="B4587" s="274"/>
      <c r="C4587" s="340"/>
      <c r="D4587" s="340"/>
      <c r="E4587" s="341"/>
      <c r="F4587" s="341"/>
      <c r="G4587" s="341"/>
      <c r="H4587" s="341"/>
      <c r="I4587" s="341"/>
      <c r="J4587" s="341"/>
      <c r="AH4587" s="221"/>
      <c r="AI4587" s="221"/>
      <c r="AJ4587" s="221"/>
      <c r="AK4587" s="221"/>
      <c r="AL4587" s="221"/>
      <c r="AM4587" s="221"/>
      <c r="AN4587" s="221"/>
      <c r="AO4587" s="221"/>
      <c r="AP4587" s="221"/>
      <c r="AQ4587" s="219"/>
      <c r="AR4587" s="219"/>
      <c r="AS4587" s="221"/>
      <c r="AT4587" s="221"/>
      <c r="AU4587" s="221"/>
      <c r="AV4587" s="221"/>
      <c r="AW4587" s="221"/>
      <c r="AX4587" s="221"/>
      <c r="AY4587" s="221"/>
      <c r="AZ4587" s="221"/>
    </row>
    <row r="4588" spans="1:52" x14ac:dyDescent="0.15">
      <c r="A4588" s="278"/>
      <c r="B4588" s="274"/>
      <c r="C4588" s="340"/>
      <c r="D4588" s="340"/>
      <c r="E4588" s="341"/>
      <c r="F4588" s="341"/>
      <c r="G4588" s="341"/>
      <c r="H4588" s="341"/>
      <c r="I4588" s="341"/>
      <c r="J4588" s="341"/>
      <c r="AH4588" s="221"/>
      <c r="AI4588" s="221"/>
      <c r="AJ4588" s="221"/>
      <c r="AK4588" s="221"/>
      <c r="AL4588" s="221"/>
      <c r="AM4588" s="221"/>
      <c r="AN4588" s="221"/>
      <c r="AO4588" s="221"/>
      <c r="AP4588" s="221"/>
      <c r="AQ4588" s="219"/>
      <c r="AR4588" s="219"/>
      <c r="AS4588" s="221"/>
      <c r="AT4588" s="221"/>
      <c r="AU4588" s="221"/>
      <c r="AV4588" s="221"/>
      <c r="AW4588" s="221"/>
      <c r="AX4588" s="221"/>
      <c r="AY4588" s="221"/>
      <c r="AZ4588" s="221"/>
    </row>
    <row r="4589" spans="1:52" x14ac:dyDescent="0.15">
      <c r="A4589" s="278"/>
      <c r="B4589" s="274"/>
      <c r="C4589" s="340"/>
      <c r="D4589" s="340"/>
      <c r="E4589" s="341"/>
      <c r="F4589" s="341"/>
      <c r="G4589" s="341"/>
      <c r="H4589" s="341"/>
      <c r="I4589" s="341"/>
      <c r="J4589" s="341"/>
      <c r="AH4589" s="221"/>
      <c r="AI4589" s="221"/>
      <c r="AJ4589" s="221"/>
      <c r="AK4589" s="221"/>
      <c r="AL4589" s="221"/>
      <c r="AM4589" s="221"/>
      <c r="AN4589" s="221"/>
      <c r="AO4589" s="221"/>
      <c r="AP4589" s="221"/>
      <c r="AQ4589" s="219"/>
      <c r="AR4589" s="219"/>
      <c r="AS4589" s="221"/>
      <c r="AT4589" s="221"/>
      <c r="AU4589" s="221"/>
      <c r="AV4589" s="221"/>
      <c r="AW4589" s="221"/>
      <c r="AX4589" s="221"/>
      <c r="AY4589" s="221"/>
      <c r="AZ4589" s="221"/>
    </row>
    <row r="4590" spans="1:52" x14ac:dyDescent="0.15">
      <c r="A4590" s="278"/>
      <c r="B4590" s="274"/>
      <c r="C4590" s="340"/>
      <c r="D4590" s="340"/>
      <c r="E4590" s="341"/>
      <c r="F4590" s="341"/>
      <c r="G4590" s="341"/>
      <c r="H4590" s="341"/>
      <c r="I4590" s="341"/>
      <c r="J4590" s="341"/>
      <c r="AH4590" s="221"/>
      <c r="AI4590" s="221"/>
      <c r="AJ4590" s="221"/>
      <c r="AK4590" s="221"/>
      <c r="AL4590" s="221"/>
      <c r="AM4590" s="221"/>
      <c r="AN4590" s="221"/>
      <c r="AO4590" s="221"/>
      <c r="AP4590" s="221"/>
      <c r="AQ4590" s="219"/>
      <c r="AR4590" s="219"/>
      <c r="AS4590" s="221"/>
      <c r="AT4590" s="221"/>
      <c r="AU4590" s="221"/>
      <c r="AV4590" s="221"/>
      <c r="AW4590" s="221"/>
      <c r="AX4590" s="221"/>
      <c r="AY4590" s="221"/>
      <c r="AZ4590" s="221"/>
    </row>
    <row r="4591" spans="1:52" x14ac:dyDescent="0.15">
      <c r="A4591" s="278"/>
      <c r="B4591" s="274"/>
      <c r="C4591" s="340"/>
      <c r="D4591" s="340"/>
      <c r="E4591" s="341"/>
      <c r="F4591" s="341"/>
      <c r="G4591" s="341"/>
      <c r="H4591" s="341"/>
      <c r="I4591" s="341"/>
      <c r="J4591" s="341"/>
      <c r="AH4591" s="221"/>
      <c r="AI4591" s="221"/>
      <c r="AJ4591" s="221"/>
      <c r="AK4591" s="221"/>
      <c r="AL4591" s="221"/>
      <c r="AM4591" s="221"/>
      <c r="AN4591" s="221"/>
      <c r="AO4591" s="221"/>
      <c r="AP4591" s="221"/>
      <c r="AQ4591" s="219"/>
      <c r="AR4591" s="219"/>
      <c r="AS4591" s="221"/>
      <c r="AT4591" s="221"/>
      <c r="AU4591" s="221"/>
      <c r="AV4591" s="221"/>
      <c r="AW4591" s="221"/>
      <c r="AX4591" s="221"/>
      <c r="AY4591" s="221"/>
      <c r="AZ4591" s="221"/>
    </row>
    <row r="4592" spans="1:52" x14ac:dyDescent="0.15">
      <c r="A4592" s="278"/>
      <c r="B4592" s="274"/>
      <c r="C4592" s="340"/>
      <c r="D4592" s="340"/>
      <c r="E4592" s="341"/>
      <c r="F4592" s="341"/>
      <c r="G4592" s="341"/>
      <c r="H4592" s="341"/>
      <c r="I4592" s="341"/>
      <c r="J4592" s="341"/>
      <c r="AH4592" s="221"/>
      <c r="AI4592" s="221"/>
      <c r="AJ4592" s="221"/>
      <c r="AK4592" s="221"/>
      <c r="AL4592" s="221"/>
      <c r="AM4592" s="221"/>
      <c r="AN4592" s="221"/>
      <c r="AO4592" s="221"/>
      <c r="AP4592" s="221"/>
      <c r="AQ4592" s="219"/>
      <c r="AR4592" s="219"/>
      <c r="AS4592" s="221"/>
      <c r="AT4592" s="221"/>
      <c r="AU4592" s="221"/>
      <c r="AV4592" s="221"/>
      <c r="AW4592" s="221"/>
      <c r="AX4592" s="221"/>
      <c r="AY4592" s="221"/>
      <c r="AZ4592" s="221"/>
    </row>
    <row r="4593" spans="1:52" x14ac:dyDescent="0.15">
      <c r="A4593" s="278"/>
      <c r="B4593" s="274"/>
      <c r="C4593" s="340"/>
      <c r="D4593" s="340"/>
      <c r="E4593" s="341"/>
      <c r="F4593" s="341"/>
      <c r="G4593" s="341"/>
      <c r="H4593" s="341"/>
      <c r="I4593" s="341"/>
      <c r="J4593" s="341"/>
      <c r="AH4593" s="221"/>
      <c r="AI4593" s="221"/>
      <c r="AJ4593" s="221"/>
      <c r="AK4593" s="221"/>
      <c r="AL4593" s="221"/>
      <c r="AM4593" s="221"/>
      <c r="AN4593" s="221"/>
      <c r="AO4593" s="221"/>
      <c r="AP4593" s="221"/>
      <c r="AQ4593" s="219"/>
      <c r="AR4593" s="219"/>
      <c r="AS4593" s="221"/>
      <c r="AT4593" s="221"/>
      <c r="AU4593" s="221"/>
      <c r="AV4593" s="221"/>
      <c r="AW4593" s="221"/>
      <c r="AX4593" s="221"/>
      <c r="AY4593" s="221"/>
      <c r="AZ4593" s="221"/>
    </row>
    <row r="4594" spans="1:52" x14ac:dyDescent="0.15">
      <c r="A4594" s="278"/>
      <c r="B4594" s="274"/>
      <c r="C4594" s="340"/>
      <c r="D4594" s="340"/>
      <c r="E4594" s="341"/>
      <c r="F4594" s="341"/>
      <c r="G4594" s="341"/>
      <c r="H4594" s="341"/>
      <c r="I4594" s="341"/>
      <c r="J4594" s="341"/>
      <c r="AH4594" s="221"/>
      <c r="AI4594" s="221"/>
      <c r="AJ4594" s="221"/>
      <c r="AK4594" s="221"/>
      <c r="AL4594" s="221"/>
      <c r="AM4594" s="221"/>
      <c r="AN4594" s="221"/>
      <c r="AO4594" s="221"/>
      <c r="AP4594" s="221"/>
      <c r="AQ4594" s="219"/>
      <c r="AR4594" s="219"/>
      <c r="AS4594" s="221"/>
      <c r="AT4594" s="221"/>
      <c r="AU4594" s="221"/>
      <c r="AV4594" s="221"/>
      <c r="AW4594" s="221"/>
      <c r="AX4594" s="221"/>
      <c r="AY4594" s="221"/>
      <c r="AZ4594" s="221"/>
    </row>
    <row r="4595" spans="1:52" x14ac:dyDescent="0.15">
      <c r="A4595" s="278"/>
      <c r="B4595" s="274"/>
      <c r="C4595" s="340"/>
      <c r="D4595" s="340"/>
      <c r="E4595" s="341"/>
      <c r="F4595" s="341"/>
      <c r="G4595" s="341"/>
      <c r="H4595" s="341"/>
      <c r="I4595" s="341"/>
      <c r="J4595" s="341"/>
      <c r="AH4595" s="221"/>
      <c r="AI4595" s="221"/>
      <c r="AJ4595" s="221"/>
      <c r="AK4595" s="221"/>
      <c r="AL4595" s="221"/>
      <c r="AM4595" s="221"/>
      <c r="AN4595" s="221"/>
      <c r="AO4595" s="221"/>
      <c r="AP4595" s="221"/>
      <c r="AQ4595" s="219"/>
      <c r="AR4595" s="219"/>
      <c r="AS4595" s="221"/>
      <c r="AT4595" s="221"/>
      <c r="AU4595" s="221"/>
      <c r="AV4595" s="221"/>
      <c r="AW4595" s="221"/>
      <c r="AX4595" s="221"/>
      <c r="AY4595" s="221"/>
      <c r="AZ4595" s="221"/>
    </row>
    <row r="4596" spans="1:52" x14ac:dyDescent="0.15">
      <c r="A4596" s="278"/>
      <c r="B4596" s="274"/>
      <c r="C4596" s="340"/>
      <c r="D4596" s="340"/>
      <c r="E4596" s="341"/>
      <c r="F4596" s="341"/>
      <c r="G4596" s="341"/>
      <c r="H4596" s="341"/>
      <c r="I4596" s="341"/>
      <c r="J4596" s="341"/>
      <c r="AH4596" s="221"/>
      <c r="AI4596" s="221"/>
      <c r="AJ4596" s="221"/>
      <c r="AK4596" s="221"/>
      <c r="AL4596" s="221"/>
      <c r="AM4596" s="221"/>
      <c r="AN4596" s="221"/>
      <c r="AO4596" s="221"/>
      <c r="AP4596" s="221"/>
      <c r="AQ4596" s="219"/>
      <c r="AR4596" s="219"/>
      <c r="AS4596" s="221"/>
      <c r="AT4596" s="221"/>
      <c r="AU4596" s="221"/>
      <c r="AV4596" s="221"/>
      <c r="AW4596" s="221"/>
      <c r="AX4596" s="221"/>
      <c r="AY4596" s="221"/>
      <c r="AZ4596" s="221"/>
    </row>
    <row r="4597" spans="1:52" x14ac:dyDescent="0.15">
      <c r="A4597" s="278"/>
      <c r="B4597" s="274"/>
      <c r="C4597" s="340"/>
      <c r="D4597" s="340"/>
      <c r="E4597" s="341"/>
      <c r="F4597" s="341"/>
      <c r="G4597" s="341"/>
      <c r="H4597" s="341"/>
      <c r="I4597" s="341"/>
      <c r="J4597" s="341"/>
      <c r="AH4597" s="221"/>
      <c r="AI4597" s="221"/>
      <c r="AJ4597" s="221"/>
      <c r="AK4597" s="221"/>
      <c r="AL4597" s="221"/>
      <c r="AM4597" s="221"/>
      <c r="AN4597" s="221"/>
      <c r="AO4597" s="221"/>
      <c r="AP4597" s="221"/>
      <c r="AQ4597" s="219"/>
      <c r="AR4597" s="219"/>
      <c r="AS4597" s="221"/>
      <c r="AT4597" s="221"/>
      <c r="AU4597" s="221"/>
      <c r="AV4597" s="221"/>
      <c r="AW4597" s="221"/>
      <c r="AX4597" s="221"/>
      <c r="AY4597" s="221"/>
      <c r="AZ4597" s="221"/>
    </row>
    <row r="4598" spans="1:52" x14ac:dyDescent="0.15">
      <c r="A4598" s="278"/>
      <c r="B4598" s="274"/>
      <c r="C4598" s="340"/>
      <c r="D4598" s="340"/>
      <c r="E4598" s="341"/>
      <c r="F4598" s="341"/>
      <c r="G4598" s="341"/>
      <c r="H4598" s="341"/>
      <c r="I4598" s="341"/>
      <c r="J4598" s="341"/>
      <c r="AH4598" s="221"/>
      <c r="AI4598" s="221"/>
      <c r="AJ4598" s="221"/>
      <c r="AK4598" s="221"/>
      <c r="AL4598" s="221"/>
      <c r="AM4598" s="221"/>
      <c r="AN4598" s="221"/>
      <c r="AO4598" s="221"/>
      <c r="AP4598" s="221"/>
      <c r="AQ4598" s="219"/>
      <c r="AR4598" s="219"/>
      <c r="AS4598" s="221"/>
      <c r="AT4598" s="221"/>
      <c r="AU4598" s="221"/>
      <c r="AV4598" s="221"/>
      <c r="AW4598" s="221"/>
      <c r="AX4598" s="221"/>
      <c r="AY4598" s="221"/>
      <c r="AZ4598" s="221"/>
    </row>
    <row r="4599" spans="1:52" x14ac:dyDescent="0.15">
      <c r="A4599" s="278"/>
      <c r="B4599" s="274"/>
      <c r="C4599" s="340"/>
      <c r="D4599" s="340"/>
      <c r="E4599" s="341"/>
      <c r="F4599" s="341"/>
      <c r="G4599" s="341"/>
      <c r="H4599" s="341"/>
      <c r="I4599" s="341"/>
      <c r="J4599" s="341"/>
      <c r="AH4599" s="221"/>
      <c r="AI4599" s="221"/>
      <c r="AJ4599" s="221"/>
      <c r="AK4599" s="221"/>
      <c r="AL4599" s="221"/>
      <c r="AM4599" s="221"/>
      <c r="AN4599" s="221"/>
      <c r="AO4599" s="221"/>
      <c r="AP4599" s="221"/>
      <c r="AQ4599" s="219"/>
      <c r="AR4599" s="219"/>
      <c r="AS4599" s="221"/>
      <c r="AT4599" s="221"/>
      <c r="AU4599" s="221"/>
      <c r="AV4599" s="221"/>
      <c r="AW4599" s="221"/>
      <c r="AX4599" s="221"/>
      <c r="AY4599" s="221"/>
      <c r="AZ4599" s="221"/>
    </row>
    <row r="4600" spans="1:52" x14ac:dyDescent="0.15">
      <c r="A4600" s="278"/>
      <c r="B4600" s="274"/>
      <c r="C4600" s="340"/>
      <c r="D4600" s="340"/>
      <c r="E4600" s="341"/>
      <c r="F4600" s="341"/>
      <c r="G4600" s="341"/>
      <c r="H4600" s="341"/>
      <c r="I4600" s="341"/>
      <c r="J4600" s="341"/>
      <c r="AH4600" s="221"/>
      <c r="AI4600" s="221"/>
      <c r="AJ4600" s="221"/>
      <c r="AK4600" s="221"/>
      <c r="AL4600" s="221"/>
      <c r="AM4600" s="221"/>
      <c r="AN4600" s="221"/>
      <c r="AO4600" s="221"/>
      <c r="AP4600" s="221"/>
      <c r="AQ4600" s="219"/>
      <c r="AR4600" s="219"/>
      <c r="AS4600" s="221"/>
      <c r="AT4600" s="221"/>
      <c r="AU4600" s="221"/>
      <c r="AV4600" s="221"/>
      <c r="AW4600" s="221"/>
      <c r="AX4600" s="221"/>
      <c r="AY4600" s="221"/>
      <c r="AZ4600" s="221"/>
    </row>
    <row r="4601" spans="1:52" x14ac:dyDescent="0.15">
      <c r="A4601" s="278"/>
      <c r="B4601" s="274"/>
      <c r="C4601" s="340"/>
      <c r="D4601" s="340"/>
      <c r="E4601" s="341"/>
      <c r="F4601" s="341"/>
      <c r="G4601" s="341"/>
      <c r="H4601" s="341"/>
      <c r="I4601" s="341"/>
      <c r="J4601" s="341"/>
      <c r="AH4601" s="221"/>
      <c r="AI4601" s="221"/>
      <c r="AJ4601" s="221"/>
      <c r="AK4601" s="221"/>
      <c r="AL4601" s="221"/>
      <c r="AM4601" s="221"/>
      <c r="AN4601" s="221"/>
      <c r="AO4601" s="221"/>
      <c r="AP4601" s="221"/>
      <c r="AQ4601" s="219"/>
      <c r="AR4601" s="219"/>
      <c r="AS4601" s="221"/>
      <c r="AT4601" s="221"/>
      <c r="AU4601" s="221"/>
      <c r="AV4601" s="221"/>
      <c r="AW4601" s="221"/>
      <c r="AX4601" s="221"/>
      <c r="AY4601" s="221"/>
      <c r="AZ4601" s="221"/>
    </row>
    <row r="4602" spans="1:52" x14ac:dyDescent="0.15">
      <c r="A4602" s="278"/>
      <c r="B4602" s="274"/>
      <c r="C4602" s="340"/>
      <c r="D4602" s="340"/>
      <c r="E4602" s="341"/>
      <c r="F4602" s="341"/>
      <c r="G4602" s="341"/>
      <c r="H4602" s="341"/>
      <c r="I4602" s="341"/>
      <c r="J4602" s="341"/>
      <c r="AH4602" s="221"/>
      <c r="AI4602" s="221"/>
      <c r="AJ4602" s="221"/>
      <c r="AK4602" s="221"/>
      <c r="AL4602" s="221"/>
      <c r="AM4602" s="221"/>
      <c r="AN4602" s="221"/>
      <c r="AO4602" s="221"/>
      <c r="AP4602" s="221"/>
      <c r="AQ4602" s="219"/>
      <c r="AR4602" s="219"/>
      <c r="AS4602" s="221"/>
      <c r="AT4602" s="221"/>
      <c r="AU4602" s="221"/>
      <c r="AV4602" s="221"/>
      <c r="AW4602" s="221"/>
      <c r="AX4602" s="221"/>
      <c r="AY4602" s="221"/>
      <c r="AZ4602" s="221"/>
    </row>
    <row r="4603" spans="1:52" x14ac:dyDescent="0.15">
      <c r="A4603" s="278"/>
      <c r="B4603" s="274"/>
      <c r="C4603" s="340"/>
      <c r="D4603" s="340"/>
      <c r="E4603" s="341"/>
      <c r="F4603" s="341"/>
      <c r="G4603" s="341"/>
      <c r="H4603" s="341"/>
      <c r="I4603" s="341"/>
      <c r="J4603" s="341"/>
      <c r="AH4603" s="221"/>
      <c r="AI4603" s="221"/>
      <c r="AJ4603" s="221"/>
      <c r="AK4603" s="221"/>
      <c r="AL4603" s="221"/>
      <c r="AM4603" s="221"/>
      <c r="AN4603" s="221"/>
      <c r="AO4603" s="221"/>
      <c r="AP4603" s="221"/>
      <c r="AQ4603" s="219"/>
      <c r="AR4603" s="219"/>
      <c r="AS4603" s="221"/>
      <c r="AT4603" s="221"/>
      <c r="AU4603" s="221"/>
      <c r="AV4603" s="221"/>
      <c r="AW4603" s="221"/>
      <c r="AX4603" s="221"/>
      <c r="AY4603" s="221"/>
      <c r="AZ4603" s="221"/>
    </row>
    <row r="4604" spans="1:52" x14ac:dyDescent="0.15">
      <c r="A4604" s="278"/>
      <c r="B4604" s="274"/>
      <c r="C4604" s="340"/>
      <c r="D4604" s="340"/>
      <c r="E4604" s="341"/>
      <c r="F4604" s="341"/>
      <c r="G4604" s="341"/>
      <c r="H4604" s="341"/>
      <c r="I4604" s="341"/>
      <c r="J4604" s="341"/>
      <c r="AH4604" s="221"/>
      <c r="AI4604" s="221"/>
      <c r="AJ4604" s="221"/>
      <c r="AK4604" s="221"/>
      <c r="AL4604" s="221"/>
      <c r="AM4604" s="221"/>
      <c r="AN4604" s="221"/>
      <c r="AO4604" s="221"/>
      <c r="AP4604" s="221"/>
      <c r="AQ4604" s="219"/>
      <c r="AR4604" s="219"/>
      <c r="AS4604" s="221"/>
      <c r="AT4604" s="221"/>
      <c r="AU4604" s="221"/>
      <c r="AV4604" s="221"/>
      <c r="AW4604" s="221"/>
      <c r="AX4604" s="221"/>
      <c r="AY4604" s="221"/>
      <c r="AZ4604" s="221"/>
    </row>
    <row r="4605" spans="1:52" x14ac:dyDescent="0.15">
      <c r="A4605" s="278"/>
      <c r="B4605" s="274"/>
      <c r="C4605" s="340"/>
      <c r="D4605" s="340"/>
      <c r="E4605" s="341"/>
      <c r="F4605" s="341"/>
      <c r="G4605" s="341"/>
      <c r="H4605" s="341"/>
      <c r="I4605" s="341"/>
      <c r="J4605" s="341"/>
      <c r="AH4605" s="221"/>
      <c r="AI4605" s="221"/>
      <c r="AJ4605" s="221"/>
      <c r="AK4605" s="221"/>
      <c r="AL4605" s="221"/>
      <c r="AM4605" s="221"/>
      <c r="AN4605" s="221"/>
      <c r="AO4605" s="221"/>
      <c r="AP4605" s="221"/>
      <c r="AQ4605" s="219"/>
      <c r="AR4605" s="219"/>
      <c r="AS4605" s="221"/>
      <c r="AT4605" s="221"/>
      <c r="AU4605" s="221"/>
      <c r="AV4605" s="221"/>
      <c r="AW4605" s="221"/>
      <c r="AX4605" s="221"/>
      <c r="AY4605" s="221"/>
      <c r="AZ4605" s="221"/>
    </row>
    <row r="4606" spans="1:52" x14ac:dyDescent="0.15">
      <c r="A4606" s="278"/>
      <c r="B4606" s="274"/>
      <c r="C4606" s="340"/>
      <c r="D4606" s="340"/>
      <c r="E4606" s="341"/>
      <c r="F4606" s="341"/>
      <c r="G4606" s="341"/>
      <c r="H4606" s="341"/>
      <c r="I4606" s="341"/>
      <c r="J4606" s="341"/>
      <c r="AH4606" s="221"/>
      <c r="AI4606" s="221"/>
      <c r="AJ4606" s="221"/>
      <c r="AK4606" s="221"/>
      <c r="AL4606" s="221"/>
      <c r="AM4606" s="221"/>
      <c r="AN4606" s="221"/>
      <c r="AO4606" s="221"/>
      <c r="AP4606" s="221"/>
      <c r="AQ4606" s="219"/>
      <c r="AR4606" s="219"/>
      <c r="AS4606" s="221"/>
      <c r="AT4606" s="221"/>
      <c r="AU4606" s="221"/>
      <c r="AV4606" s="221"/>
      <c r="AW4606" s="221"/>
      <c r="AX4606" s="221"/>
      <c r="AY4606" s="221"/>
      <c r="AZ4606" s="221"/>
    </row>
    <row r="4607" spans="1:52" x14ac:dyDescent="0.15">
      <c r="A4607" s="278"/>
      <c r="B4607" s="274"/>
      <c r="C4607" s="340"/>
      <c r="D4607" s="340"/>
      <c r="E4607" s="341"/>
      <c r="F4607" s="341"/>
      <c r="G4607" s="341"/>
      <c r="H4607" s="341"/>
      <c r="I4607" s="341"/>
      <c r="J4607" s="341"/>
      <c r="AH4607" s="221"/>
      <c r="AI4607" s="221"/>
      <c r="AJ4607" s="221"/>
      <c r="AK4607" s="221"/>
      <c r="AL4607" s="221"/>
      <c r="AM4607" s="221"/>
      <c r="AN4607" s="221"/>
      <c r="AO4607" s="221"/>
      <c r="AP4607" s="221"/>
      <c r="AQ4607" s="219"/>
      <c r="AR4607" s="219"/>
      <c r="AS4607" s="221"/>
      <c r="AT4607" s="221"/>
      <c r="AU4607" s="221"/>
      <c r="AV4607" s="221"/>
      <c r="AW4607" s="221"/>
      <c r="AX4607" s="221"/>
      <c r="AY4607" s="221"/>
      <c r="AZ4607" s="221"/>
    </row>
    <row r="4608" spans="1:52" x14ac:dyDescent="0.15">
      <c r="A4608" s="278"/>
      <c r="B4608" s="274"/>
      <c r="C4608" s="340"/>
      <c r="D4608" s="340"/>
      <c r="E4608" s="341"/>
      <c r="F4608" s="341"/>
      <c r="G4608" s="341"/>
      <c r="H4608" s="341"/>
      <c r="I4608" s="341"/>
      <c r="J4608" s="341"/>
      <c r="AH4608" s="221"/>
      <c r="AI4608" s="221"/>
      <c r="AJ4608" s="221"/>
      <c r="AK4608" s="221"/>
      <c r="AL4608" s="221"/>
      <c r="AM4608" s="221"/>
      <c r="AN4608" s="221"/>
      <c r="AO4608" s="221"/>
      <c r="AP4608" s="221"/>
      <c r="AQ4608" s="219"/>
      <c r="AR4608" s="219"/>
      <c r="AS4608" s="221"/>
      <c r="AT4608" s="221"/>
      <c r="AU4608" s="221"/>
      <c r="AV4608" s="221"/>
      <c r="AW4608" s="221"/>
      <c r="AX4608" s="221"/>
      <c r="AY4608" s="221"/>
      <c r="AZ4608" s="221"/>
    </row>
    <row r="4609" spans="1:52" x14ac:dyDescent="0.15">
      <c r="A4609" s="278"/>
      <c r="B4609" s="274"/>
      <c r="C4609" s="340"/>
      <c r="D4609" s="340"/>
      <c r="E4609" s="341"/>
      <c r="F4609" s="341"/>
      <c r="G4609" s="341"/>
      <c r="H4609" s="341"/>
      <c r="I4609" s="341"/>
      <c r="J4609" s="341"/>
      <c r="AH4609" s="221"/>
      <c r="AI4609" s="221"/>
      <c r="AJ4609" s="221"/>
      <c r="AK4609" s="221"/>
      <c r="AL4609" s="221"/>
      <c r="AM4609" s="221"/>
      <c r="AN4609" s="221"/>
      <c r="AO4609" s="221"/>
      <c r="AP4609" s="221"/>
      <c r="AQ4609" s="219"/>
      <c r="AR4609" s="219"/>
      <c r="AS4609" s="221"/>
      <c r="AT4609" s="221"/>
      <c r="AU4609" s="221"/>
      <c r="AV4609" s="221"/>
      <c r="AW4609" s="221"/>
      <c r="AX4609" s="221"/>
      <c r="AY4609" s="221"/>
      <c r="AZ4609" s="221"/>
    </row>
    <row r="4610" spans="1:52" x14ac:dyDescent="0.15">
      <c r="A4610" s="278"/>
      <c r="B4610" s="274"/>
      <c r="C4610" s="340"/>
      <c r="D4610" s="340"/>
      <c r="E4610" s="341"/>
      <c r="F4610" s="341"/>
      <c r="G4610" s="341"/>
      <c r="H4610" s="341"/>
      <c r="I4610" s="341"/>
      <c r="J4610" s="341"/>
      <c r="AH4610" s="221"/>
      <c r="AI4610" s="221"/>
      <c r="AJ4610" s="221"/>
      <c r="AK4610" s="221"/>
      <c r="AL4610" s="221"/>
      <c r="AM4610" s="221"/>
      <c r="AN4610" s="221"/>
      <c r="AO4610" s="221"/>
      <c r="AP4610" s="221"/>
      <c r="AQ4610" s="219"/>
      <c r="AR4610" s="219"/>
      <c r="AS4610" s="221"/>
      <c r="AT4610" s="221"/>
      <c r="AU4610" s="221"/>
      <c r="AV4610" s="221"/>
      <c r="AW4610" s="221"/>
      <c r="AX4610" s="221"/>
      <c r="AY4610" s="221"/>
      <c r="AZ4610" s="221"/>
    </row>
    <row r="4611" spans="1:52" x14ac:dyDescent="0.15">
      <c r="A4611" s="278"/>
      <c r="B4611" s="274"/>
      <c r="C4611" s="340"/>
      <c r="D4611" s="340"/>
      <c r="E4611" s="341"/>
      <c r="F4611" s="341"/>
      <c r="G4611" s="341"/>
      <c r="H4611" s="341"/>
      <c r="I4611" s="341"/>
      <c r="J4611" s="341"/>
      <c r="AH4611" s="221"/>
      <c r="AI4611" s="221"/>
      <c r="AJ4611" s="221"/>
      <c r="AK4611" s="221"/>
      <c r="AL4611" s="221"/>
      <c r="AM4611" s="221"/>
      <c r="AN4611" s="221"/>
      <c r="AO4611" s="221"/>
      <c r="AP4611" s="221"/>
      <c r="AQ4611" s="219"/>
      <c r="AR4611" s="219"/>
      <c r="AS4611" s="221"/>
      <c r="AT4611" s="221"/>
      <c r="AU4611" s="221"/>
      <c r="AV4611" s="221"/>
      <c r="AW4611" s="221"/>
      <c r="AX4611" s="221"/>
      <c r="AY4611" s="221"/>
      <c r="AZ4611" s="221"/>
    </row>
    <row r="4612" spans="1:52" x14ac:dyDescent="0.15">
      <c r="A4612" s="278"/>
      <c r="B4612" s="274"/>
      <c r="C4612" s="340"/>
      <c r="D4612" s="340"/>
      <c r="E4612" s="341"/>
      <c r="F4612" s="341"/>
      <c r="G4612" s="341"/>
      <c r="H4612" s="341"/>
      <c r="I4612" s="341"/>
      <c r="J4612" s="341"/>
      <c r="AH4612" s="221"/>
      <c r="AI4612" s="221"/>
      <c r="AJ4612" s="221"/>
      <c r="AK4612" s="221"/>
      <c r="AL4612" s="221"/>
      <c r="AM4612" s="221"/>
      <c r="AN4612" s="221"/>
      <c r="AO4612" s="221"/>
      <c r="AP4612" s="221"/>
      <c r="AQ4612" s="219"/>
      <c r="AR4612" s="219"/>
      <c r="AS4612" s="221"/>
      <c r="AT4612" s="221"/>
      <c r="AU4612" s="221"/>
      <c r="AV4612" s="221"/>
      <c r="AW4612" s="221"/>
      <c r="AX4612" s="221"/>
      <c r="AY4612" s="221"/>
      <c r="AZ4612" s="221"/>
    </row>
    <row r="4613" spans="1:52" x14ac:dyDescent="0.15">
      <c r="A4613" s="278"/>
      <c r="B4613" s="274"/>
      <c r="C4613" s="340"/>
      <c r="D4613" s="340"/>
      <c r="E4613" s="341"/>
      <c r="F4613" s="341"/>
      <c r="G4613" s="341"/>
      <c r="H4613" s="341"/>
      <c r="I4613" s="341"/>
      <c r="J4613" s="341"/>
      <c r="AH4613" s="221"/>
      <c r="AI4613" s="221"/>
      <c r="AJ4613" s="221"/>
      <c r="AK4613" s="221"/>
      <c r="AL4613" s="221"/>
      <c r="AM4613" s="221"/>
      <c r="AN4613" s="221"/>
      <c r="AO4613" s="221"/>
      <c r="AP4613" s="221"/>
      <c r="AQ4613" s="219"/>
      <c r="AR4613" s="219"/>
      <c r="AS4613" s="221"/>
      <c r="AT4613" s="221"/>
      <c r="AU4613" s="221"/>
      <c r="AV4613" s="221"/>
      <c r="AW4613" s="221"/>
      <c r="AX4613" s="221"/>
      <c r="AY4613" s="221"/>
      <c r="AZ4613" s="221"/>
    </row>
    <row r="4614" spans="1:52" x14ac:dyDescent="0.15">
      <c r="A4614" s="278"/>
      <c r="B4614" s="274"/>
      <c r="C4614" s="340"/>
      <c r="D4614" s="340"/>
      <c r="E4614" s="341"/>
      <c r="F4614" s="341"/>
      <c r="G4614" s="341"/>
      <c r="H4614" s="341"/>
      <c r="I4614" s="341"/>
      <c r="J4614" s="341"/>
      <c r="AH4614" s="221"/>
      <c r="AI4614" s="221"/>
      <c r="AJ4614" s="221"/>
      <c r="AK4614" s="221"/>
      <c r="AL4614" s="221"/>
      <c r="AM4614" s="221"/>
      <c r="AN4614" s="221"/>
      <c r="AO4614" s="221"/>
      <c r="AP4614" s="221"/>
      <c r="AQ4614" s="219"/>
      <c r="AR4614" s="219"/>
      <c r="AS4614" s="221"/>
      <c r="AT4614" s="221"/>
      <c r="AU4614" s="221"/>
      <c r="AV4614" s="221"/>
      <c r="AW4614" s="221"/>
      <c r="AX4614" s="221"/>
      <c r="AY4614" s="221"/>
      <c r="AZ4614" s="221"/>
    </row>
    <row r="4615" spans="1:52" x14ac:dyDescent="0.15">
      <c r="A4615" s="278"/>
      <c r="B4615" s="274"/>
      <c r="C4615" s="340"/>
      <c r="D4615" s="340"/>
      <c r="E4615" s="341"/>
      <c r="F4615" s="341"/>
      <c r="G4615" s="341"/>
      <c r="H4615" s="341"/>
      <c r="I4615" s="341"/>
      <c r="J4615" s="341"/>
      <c r="AH4615" s="221"/>
      <c r="AI4615" s="221"/>
      <c r="AJ4615" s="221"/>
      <c r="AK4615" s="221"/>
      <c r="AL4615" s="221"/>
      <c r="AM4615" s="221"/>
      <c r="AN4615" s="221"/>
      <c r="AO4615" s="221"/>
      <c r="AP4615" s="221"/>
      <c r="AQ4615" s="219"/>
      <c r="AR4615" s="219"/>
      <c r="AS4615" s="221"/>
      <c r="AT4615" s="221"/>
      <c r="AU4615" s="221"/>
      <c r="AV4615" s="221"/>
      <c r="AW4615" s="221"/>
      <c r="AX4615" s="221"/>
      <c r="AY4615" s="221"/>
      <c r="AZ4615" s="221"/>
    </row>
    <row r="4616" spans="1:52" x14ac:dyDescent="0.15">
      <c r="A4616" s="278"/>
      <c r="B4616" s="274"/>
      <c r="C4616" s="340"/>
      <c r="D4616" s="340"/>
      <c r="E4616" s="341"/>
      <c r="F4616" s="341"/>
      <c r="G4616" s="341"/>
      <c r="H4616" s="341"/>
      <c r="I4616" s="341"/>
      <c r="J4616" s="341"/>
      <c r="AH4616" s="221"/>
      <c r="AI4616" s="221"/>
      <c r="AJ4616" s="221"/>
      <c r="AK4616" s="221"/>
      <c r="AL4616" s="221"/>
      <c r="AM4616" s="221"/>
      <c r="AN4616" s="221"/>
      <c r="AO4616" s="221"/>
      <c r="AP4616" s="221"/>
      <c r="AQ4616" s="219"/>
      <c r="AR4616" s="219"/>
      <c r="AS4616" s="221"/>
      <c r="AT4616" s="221"/>
      <c r="AU4616" s="221"/>
      <c r="AV4616" s="221"/>
      <c r="AW4616" s="221"/>
      <c r="AX4616" s="221"/>
      <c r="AY4616" s="221"/>
      <c r="AZ4616" s="221"/>
    </row>
    <row r="4617" spans="1:52" x14ac:dyDescent="0.15">
      <c r="A4617" s="278"/>
      <c r="B4617" s="274"/>
      <c r="C4617" s="340"/>
      <c r="D4617" s="340"/>
      <c r="E4617" s="341"/>
      <c r="F4617" s="341"/>
      <c r="G4617" s="341"/>
      <c r="H4617" s="341"/>
      <c r="I4617" s="341"/>
      <c r="J4617" s="341"/>
      <c r="AH4617" s="221"/>
      <c r="AI4617" s="221"/>
      <c r="AJ4617" s="221"/>
      <c r="AK4617" s="221"/>
      <c r="AL4617" s="221"/>
      <c r="AM4617" s="221"/>
      <c r="AN4617" s="221"/>
      <c r="AO4617" s="221"/>
      <c r="AP4617" s="221"/>
      <c r="AQ4617" s="219"/>
      <c r="AR4617" s="219"/>
      <c r="AS4617" s="221"/>
      <c r="AT4617" s="221"/>
      <c r="AU4617" s="221"/>
      <c r="AV4617" s="221"/>
      <c r="AW4617" s="221"/>
      <c r="AX4617" s="221"/>
      <c r="AY4617" s="221"/>
      <c r="AZ4617" s="221"/>
    </row>
    <row r="4618" spans="1:52" x14ac:dyDescent="0.15">
      <c r="A4618" s="278"/>
      <c r="B4618" s="274"/>
      <c r="C4618" s="340"/>
      <c r="D4618" s="340"/>
      <c r="E4618" s="341"/>
      <c r="F4618" s="341"/>
      <c r="G4618" s="341"/>
      <c r="H4618" s="341"/>
      <c r="I4618" s="341"/>
      <c r="J4618" s="341"/>
      <c r="AH4618" s="221"/>
      <c r="AI4618" s="221"/>
      <c r="AJ4618" s="221"/>
      <c r="AK4618" s="221"/>
      <c r="AL4618" s="221"/>
      <c r="AM4618" s="221"/>
      <c r="AN4618" s="221"/>
      <c r="AO4618" s="221"/>
      <c r="AP4618" s="221"/>
      <c r="AQ4618" s="219"/>
      <c r="AR4618" s="219"/>
      <c r="AS4618" s="221"/>
      <c r="AT4618" s="221"/>
      <c r="AU4618" s="221"/>
      <c r="AV4618" s="221"/>
      <c r="AW4618" s="221"/>
      <c r="AX4618" s="221"/>
      <c r="AY4618" s="221"/>
      <c r="AZ4618" s="221"/>
    </row>
    <row r="4619" spans="1:52" x14ac:dyDescent="0.15">
      <c r="A4619" s="278"/>
      <c r="B4619" s="274"/>
      <c r="C4619" s="340"/>
      <c r="D4619" s="340"/>
      <c r="E4619" s="341"/>
      <c r="F4619" s="341"/>
      <c r="G4619" s="341"/>
      <c r="H4619" s="341"/>
      <c r="I4619" s="341"/>
      <c r="J4619" s="341"/>
      <c r="AH4619" s="221"/>
      <c r="AI4619" s="221"/>
      <c r="AJ4619" s="221"/>
      <c r="AK4619" s="221"/>
      <c r="AL4619" s="221"/>
      <c r="AM4619" s="221"/>
      <c r="AN4619" s="221"/>
      <c r="AO4619" s="221"/>
      <c r="AP4619" s="221"/>
      <c r="AQ4619" s="219"/>
      <c r="AR4619" s="219"/>
      <c r="AS4619" s="221"/>
      <c r="AT4619" s="221"/>
      <c r="AU4619" s="221"/>
      <c r="AV4619" s="221"/>
      <c r="AW4619" s="221"/>
      <c r="AX4619" s="221"/>
      <c r="AY4619" s="221"/>
      <c r="AZ4619" s="221"/>
    </row>
    <row r="4620" spans="1:52" x14ac:dyDescent="0.15">
      <c r="A4620" s="278"/>
      <c r="B4620" s="274"/>
      <c r="C4620" s="340"/>
      <c r="D4620" s="340"/>
      <c r="E4620" s="341"/>
      <c r="F4620" s="341"/>
      <c r="G4620" s="341"/>
      <c r="H4620" s="341"/>
      <c r="I4620" s="341"/>
      <c r="J4620" s="341"/>
      <c r="AH4620" s="221"/>
      <c r="AI4620" s="221"/>
      <c r="AJ4620" s="221"/>
      <c r="AK4620" s="221"/>
      <c r="AL4620" s="221"/>
      <c r="AM4620" s="221"/>
      <c r="AN4620" s="221"/>
      <c r="AO4620" s="221"/>
      <c r="AP4620" s="221"/>
      <c r="AQ4620" s="219"/>
      <c r="AR4620" s="219"/>
      <c r="AS4620" s="221"/>
      <c r="AT4620" s="221"/>
      <c r="AU4620" s="221"/>
      <c r="AV4620" s="221"/>
      <c r="AW4620" s="221"/>
      <c r="AX4620" s="221"/>
      <c r="AY4620" s="221"/>
      <c r="AZ4620" s="221"/>
    </row>
    <row r="4621" spans="1:52" x14ac:dyDescent="0.15">
      <c r="A4621" s="278"/>
      <c r="B4621" s="274"/>
      <c r="C4621" s="340"/>
      <c r="D4621" s="340"/>
      <c r="E4621" s="341"/>
      <c r="F4621" s="341"/>
      <c r="G4621" s="341"/>
      <c r="H4621" s="341"/>
      <c r="I4621" s="341"/>
      <c r="J4621" s="341"/>
      <c r="AH4621" s="221"/>
      <c r="AI4621" s="221"/>
      <c r="AJ4621" s="221"/>
      <c r="AK4621" s="221"/>
      <c r="AL4621" s="221"/>
      <c r="AM4621" s="221"/>
      <c r="AN4621" s="221"/>
      <c r="AO4621" s="221"/>
      <c r="AP4621" s="221"/>
      <c r="AQ4621" s="219"/>
      <c r="AR4621" s="219"/>
      <c r="AS4621" s="221"/>
      <c r="AT4621" s="221"/>
      <c r="AU4621" s="221"/>
      <c r="AV4621" s="221"/>
      <c r="AW4621" s="221"/>
      <c r="AX4621" s="221"/>
      <c r="AY4621" s="221"/>
      <c r="AZ4621" s="221"/>
    </row>
    <row r="4622" spans="1:52" x14ac:dyDescent="0.15">
      <c r="A4622" s="278"/>
      <c r="B4622" s="274"/>
      <c r="C4622" s="340"/>
      <c r="D4622" s="340"/>
      <c r="E4622" s="341"/>
      <c r="F4622" s="341"/>
      <c r="G4622" s="341"/>
      <c r="H4622" s="341"/>
      <c r="I4622" s="341"/>
      <c r="J4622" s="341"/>
      <c r="AH4622" s="221"/>
      <c r="AI4622" s="221"/>
      <c r="AJ4622" s="221"/>
      <c r="AK4622" s="221"/>
      <c r="AL4622" s="221"/>
      <c r="AM4622" s="221"/>
      <c r="AN4622" s="221"/>
      <c r="AO4622" s="221"/>
      <c r="AP4622" s="221"/>
      <c r="AQ4622" s="219"/>
      <c r="AR4622" s="219"/>
      <c r="AS4622" s="221"/>
      <c r="AT4622" s="221"/>
      <c r="AU4622" s="221"/>
      <c r="AV4622" s="221"/>
      <c r="AW4622" s="221"/>
      <c r="AX4622" s="221"/>
      <c r="AY4622" s="221"/>
      <c r="AZ4622" s="221"/>
    </row>
    <row r="4623" spans="1:52" x14ac:dyDescent="0.15">
      <c r="A4623" s="278"/>
      <c r="B4623" s="274"/>
      <c r="C4623" s="340"/>
      <c r="D4623" s="340"/>
      <c r="E4623" s="341"/>
      <c r="F4623" s="341"/>
      <c r="G4623" s="341"/>
      <c r="H4623" s="341"/>
      <c r="I4623" s="341"/>
      <c r="J4623" s="341"/>
      <c r="AH4623" s="221"/>
      <c r="AI4623" s="221"/>
      <c r="AJ4623" s="221"/>
      <c r="AK4623" s="221"/>
      <c r="AL4623" s="221"/>
      <c r="AM4623" s="221"/>
      <c r="AN4623" s="221"/>
      <c r="AO4623" s="221"/>
      <c r="AP4623" s="221"/>
      <c r="AQ4623" s="219"/>
      <c r="AR4623" s="219"/>
      <c r="AS4623" s="221"/>
      <c r="AT4623" s="221"/>
      <c r="AU4623" s="221"/>
      <c r="AV4623" s="221"/>
      <c r="AW4623" s="221"/>
      <c r="AX4623" s="221"/>
      <c r="AY4623" s="221"/>
      <c r="AZ4623" s="221"/>
    </row>
    <row r="4624" spans="1:52" x14ac:dyDescent="0.15">
      <c r="A4624" s="278"/>
      <c r="B4624" s="274"/>
      <c r="C4624" s="340"/>
      <c r="D4624" s="340"/>
      <c r="E4624" s="341"/>
      <c r="F4624" s="341"/>
      <c r="G4624" s="341"/>
      <c r="H4624" s="341"/>
      <c r="I4624" s="341"/>
      <c r="J4624" s="341"/>
      <c r="AH4624" s="221"/>
      <c r="AI4624" s="221"/>
      <c r="AJ4624" s="221"/>
      <c r="AK4624" s="221"/>
      <c r="AL4624" s="221"/>
      <c r="AM4624" s="221"/>
      <c r="AN4624" s="221"/>
      <c r="AO4624" s="221"/>
      <c r="AP4624" s="221"/>
      <c r="AQ4624" s="219"/>
      <c r="AR4624" s="219"/>
      <c r="AS4624" s="221"/>
      <c r="AT4624" s="221"/>
      <c r="AU4624" s="221"/>
      <c r="AV4624" s="221"/>
      <c r="AW4624" s="221"/>
      <c r="AX4624" s="221"/>
      <c r="AY4624" s="221"/>
      <c r="AZ4624" s="221"/>
    </row>
    <row r="4625" spans="1:52" x14ac:dyDescent="0.15">
      <c r="A4625" s="278"/>
      <c r="B4625" s="274"/>
      <c r="C4625" s="340"/>
      <c r="D4625" s="340"/>
      <c r="E4625" s="341"/>
      <c r="F4625" s="341"/>
      <c r="G4625" s="341"/>
      <c r="H4625" s="341"/>
      <c r="I4625" s="341"/>
      <c r="J4625" s="341"/>
      <c r="AH4625" s="221"/>
      <c r="AI4625" s="221"/>
      <c r="AJ4625" s="221"/>
      <c r="AK4625" s="221"/>
      <c r="AL4625" s="221"/>
      <c r="AM4625" s="221"/>
      <c r="AN4625" s="221"/>
      <c r="AO4625" s="221"/>
      <c r="AP4625" s="221"/>
      <c r="AQ4625" s="219"/>
      <c r="AR4625" s="219"/>
      <c r="AS4625" s="221"/>
      <c r="AT4625" s="221"/>
      <c r="AU4625" s="221"/>
      <c r="AV4625" s="221"/>
      <c r="AW4625" s="221"/>
      <c r="AX4625" s="221"/>
      <c r="AY4625" s="221"/>
      <c r="AZ4625" s="221"/>
    </row>
    <row r="4626" spans="1:52" x14ac:dyDescent="0.15">
      <c r="A4626" s="278"/>
      <c r="B4626" s="274"/>
      <c r="C4626" s="340"/>
      <c r="D4626" s="340"/>
      <c r="E4626" s="341"/>
      <c r="F4626" s="341"/>
      <c r="G4626" s="341"/>
      <c r="H4626" s="341"/>
      <c r="I4626" s="341"/>
      <c r="J4626" s="341"/>
      <c r="AH4626" s="221"/>
      <c r="AI4626" s="221"/>
      <c r="AJ4626" s="221"/>
      <c r="AK4626" s="221"/>
      <c r="AL4626" s="221"/>
      <c r="AM4626" s="221"/>
      <c r="AN4626" s="221"/>
      <c r="AO4626" s="221"/>
      <c r="AP4626" s="221"/>
      <c r="AQ4626" s="219"/>
      <c r="AR4626" s="219"/>
      <c r="AS4626" s="221"/>
      <c r="AT4626" s="221"/>
      <c r="AU4626" s="221"/>
      <c r="AV4626" s="221"/>
      <c r="AW4626" s="221"/>
      <c r="AX4626" s="221"/>
      <c r="AY4626" s="221"/>
      <c r="AZ4626" s="221"/>
    </row>
    <row r="4627" spans="1:52" x14ac:dyDescent="0.15">
      <c r="A4627" s="278"/>
      <c r="B4627" s="274"/>
      <c r="C4627" s="340"/>
      <c r="D4627" s="340"/>
      <c r="E4627" s="341"/>
      <c r="F4627" s="341"/>
      <c r="G4627" s="341"/>
      <c r="H4627" s="341"/>
      <c r="I4627" s="341"/>
      <c r="J4627" s="341"/>
      <c r="AH4627" s="221"/>
      <c r="AI4627" s="221"/>
      <c r="AJ4627" s="221"/>
      <c r="AK4627" s="221"/>
      <c r="AL4627" s="221"/>
      <c r="AM4627" s="221"/>
      <c r="AN4627" s="221"/>
      <c r="AO4627" s="221"/>
      <c r="AP4627" s="221"/>
      <c r="AQ4627" s="219"/>
      <c r="AR4627" s="219"/>
      <c r="AS4627" s="221"/>
      <c r="AT4627" s="221"/>
      <c r="AU4627" s="221"/>
      <c r="AV4627" s="221"/>
      <c r="AW4627" s="221"/>
      <c r="AX4627" s="221"/>
      <c r="AY4627" s="221"/>
      <c r="AZ4627" s="221"/>
    </row>
    <row r="4628" spans="1:52" x14ac:dyDescent="0.15">
      <c r="A4628" s="278"/>
      <c r="B4628" s="274"/>
      <c r="C4628" s="340"/>
      <c r="D4628" s="340"/>
      <c r="E4628" s="341"/>
      <c r="F4628" s="341"/>
      <c r="G4628" s="341"/>
      <c r="H4628" s="341"/>
      <c r="I4628" s="341"/>
      <c r="J4628" s="341"/>
      <c r="AH4628" s="221"/>
      <c r="AI4628" s="221"/>
      <c r="AJ4628" s="221"/>
      <c r="AK4628" s="221"/>
      <c r="AL4628" s="221"/>
      <c r="AM4628" s="221"/>
      <c r="AN4628" s="221"/>
      <c r="AO4628" s="221"/>
      <c r="AP4628" s="221"/>
      <c r="AQ4628" s="219"/>
      <c r="AR4628" s="219"/>
      <c r="AS4628" s="221"/>
      <c r="AT4628" s="221"/>
      <c r="AU4628" s="221"/>
      <c r="AV4628" s="221"/>
      <c r="AW4628" s="221"/>
      <c r="AX4628" s="221"/>
      <c r="AY4628" s="221"/>
      <c r="AZ4628" s="221"/>
    </row>
    <row r="4629" spans="1:52" x14ac:dyDescent="0.15">
      <c r="A4629" s="278"/>
      <c r="B4629" s="274"/>
      <c r="C4629" s="340"/>
      <c r="D4629" s="340"/>
      <c r="E4629" s="341"/>
      <c r="F4629" s="341"/>
      <c r="G4629" s="341"/>
      <c r="H4629" s="341"/>
      <c r="I4629" s="341"/>
      <c r="J4629" s="341"/>
      <c r="AH4629" s="221"/>
      <c r="AI4629" s="221"/>
      <c r="AJ4629" s="221"/>
      <c r="AK4629" s="221"/>
      <c r="AL4629" s="221"/>
      <c r="AM4629" s="221"/>
      <c r="AN4629" s="221"/>
      <c r="AO4629" s="221"/>
      <c r="AP4629" s="221"/>
      <c r="AQ4629" s="219"/>
      <c r="AR4629" s="219"/>
      <c r="AS4629" s="221"/>
      <c r="AT4629" s="221"/>
      <c r="AU4629" s="221"/>
      <c r="AV4629" s="221"/>
      <c r="AW4629" s="221"/>
      <c r="AX4629" s="221"/>
      <c r="AY4629" s="221"/>
      <c r="AZ4629" s="221"/>
    </row>
    <row r="4630" spans="1:52" x14ac:dyDescent="0.15">
      <c r="A4630" s="278"/>
      <c r="B4630" s="274"/>
      <c r="C4630" s="340"/>
      <c r="D4630" s="340"/>
      <c r="E4630" s="341"/>
      <c r="F4630" s="341"/>
      <c r="G4630" s="341"/>
      <c r="H4630" s="341"/>
      <c r="I4630" s="341"/>
      <c r="J4630" s="341"/>
      <c r="AH4630" s="221"/>
      <c r="AI4630" s="221"/>
      <c r="AJ4630" s="221"/>
      <c r="AK4630" s="221"/>
      <c r="AL4630" s="221"/>
      <c r="AM4630" s="221"/>
      <c r="AN4630" s="221"/>
      <c r="AO4630" s="221"/>
      <c r="AP4630" s="221"/>
      <c r="AQ4630" s="219"/>
      <c r="AR4630" s="219"/>
      <c r="AS4630" s="221"/>
      <c r="AT4630" s="221"/>
      <c r="AU4630" s="221"/>
      <c r="AV4630" s="221"/>
      <c r="AW4630" s="221"/>
      <c r="AX4630" s="221"/>
      <c r="AY4630" s="221"/>
      <c r="AZ4630" s="221"/>
    </row>
    <row r="4631" spans="1:52" x14ac:dyDescent="0.15">
      <c r="A4631" s="278"/>
      <c r="B4631" s="274"/>
      <c r="C4631" s="340"/>
      <c r="D4631" s="340"/>
      <c r="E4631" s="341"/>
      <c r="F4631" s="341"/>
      <c r="G4631" s="341"/>
      <c r="H4631" s="341"/>
      <c r="I4631" s="341"/>
      <c r="J4631" s="341"/>
      <c r="AH4631" s="221"/>
      <c r="AI4631" s="221"/>
      <c r="AJ4631" s="221"/>
      <c r="AK4631" s="221"/>
      <c r="AL4631" s="221"/>
      <c r="AM4631" s="221"/>
      <c r="AN4631" s="221"/>
      <c r="AO4631" s="221"/>
      <c r="AP4631" s="221"/>
      <c r="AQ4631" s="219"/>
      <c r="AR4631" s="219"/>
      <c r="AS4631" s="221"/>
      <c r="AT4631" s="221"/>
      <c r="AU4631" s="221"/>
      <c r="AV4631" s="221"/>
      <c r="AW4631" s="221"/>
      <c r="AX4631" s="221"/>
      <c r="AY4631" s="221"/>
      <c r="AZ4631" s="221"/>
    </row>
    <row r="4632" spans="1:52" x14ac:dyDescent="0.15">
      <c r="A4632" s="278"/>
      <c r="B4632" s="274"/>
      <c r="C4632" s="340"/>
      <c r="D4632" s="340"/>
      <c r="E4632" s="341"/>
      <c r="F4632" s="341"/>
      <c r="G4632" s="341"/>
      <c r="H4632" s="341"/>
      <c r="I4632" s="341"/>
      <c r="J4632" s="341"/>
      <c r="AH4632" s="221"/>
      <c r="AI4632" s="221"/>
      <c r="AJ4632" s="221"/>
      <c r="AK4632" s="221"/>
      <c r="AL4632" s="221"/>
      <c r="AM4632" s="221"/>
      <c r="AN4632" s="221"/>
      <c r="AO4632" s="221"/>
      <c r="AP4632" s="221"/>
      <c r="AQ4632" s="219"/>
      <c r="AR4632" s="219"/>
      <c r="AS4632" s="221"/>
      <c r="AT4632" s="221"/>
      <c r="AU4632" s="221"/>
      <c r="AV4632" s="221"/>
      <c r="AW4632" s="221"/>
      <c r="AX4632" s="221"/>
      <c r="AY4632" s="221"/>
      <c r="AZ4632" s="221"/>
    </row>
    <row r="4633" spans="1:52" x14ac:dyDescent="0.15">
      <c r="A4633" s="278"/>
      <c r="B4633" s="274"/>
      <c r="C4633" s="340"/>
      <c r="D4633" s="340"/>
      <c r="E4633" s="341"/>
      <c r="F4633" s="341"/>
      <c r="G4633" s="341"/>
      <c r="H4633" s="341"/>
      <c r="I4633" s="341"/>
      <c r="J4633" s="341"/>
      <c r="AH4633" s="221"/>
      <c r="AI4633" s="221"/>
      <c r="AJ4633" s="221"/>
      <c r="AK4633" s="221"/>
      <c r="AL4633" s="221"/>
      <c r="AM4633" s="221"/>
      <c r="AN4633" s="221"/>
      <c r="AO4633" s="221"/>
      <c r="AP4633" s="221"/>
      <c r="AQ4633" s="219"/>
      <c r="AR4633" s="219"/>
      <c r="AS4633" s="221"/>
      <c r="AT4633" s="221"/>
      <c r="AU4633" s="221"/>
      <c r="AV4633" s="221"/>
      <c r="AW4633" s="221"/>
      <c r="AX4633" s="221"/>
      <c r="AY4633" s="221"/>
      <c r="AZ4633" s="221"/>
    </row>
    <row r="4634" spans="1:52" x14ac:dyDescent="0.15">
      <c r="A4634" s="278"/>
      <c r="B4634" s="274"/>
      <c r="C4634" s="340"/>
      <c r="D4634" s="340"/>
      <c r="E4634" s="341"/>
      <c r="F4634" s="341"/>
      <c r="G4634" s="341"/>
      <c r="H4634" s="341"/>
      <c r="I4634" s="341"/>
      <c r="J4634" s="341"/>
      <c r="AH4634" s="221"/>
      <c r="AI4634" s="221"/>
      <c r="AJ4634" s="221"/>
      <c r="AK4634" s="221"/>
      <c r="AL4634" s="221"/>
      <c r="AM4634" s="221"/>
      <c r="AN4634" s="221"/>
      <c r="AO4634" s="221"/>
      <c r="AP4634" s="221"/>
      <c r="AQ4634" s="219"/>
      <c r="AR4634" s="219"/>
      <c r="AS4634" s="221"/>
      <c r="AT4634" s="221"/>
      <c r="AU4634" s="221"/>
      <c r="AV4634" s="221"/>
      <c r="AW4634" s="221"/>
      <c r="AX4634" s="221"/>
      <c r="AY4634" s="221"/>
      <c r="AZ4634" s="221"/>
    </row>
    <row r="4635" spans="1:52" x14ac:dyDescent="0.15">
      <c r="A4635" s="278"/>
      <c r="B4635" s="274"/>
      <c r="C4635" s="340"/>
      <c r="D4635" s="340"/>
      <c r="E4635" s="341"/>
      <c r="F4635" s="341"/>
      <c r="G4635" s="341"/>
      <c r="H4635" s="341"/>
      <c r="I4635" s="341"/>
      <c r="J4635" s="341"/>
      <c r="AH4635" s="221"/>
      <c r="AI4635" s="221"/>
      <c r="AJ4635" s="221"/>
      <c r="AK4635" s="221"/>
      <c r="AL4635" s="221"/>
      <c r="AM4635" s="221"/>
      <c r="AN4635" s="221"/>
      <c r="AO4635" s="221"/>
      <c r="AP4635" s="221"/>
      <c r="AQ4635" s="219"/>
      <c r="AR4635" s="219"/>
      <c r="AS4635" s="221"/>
      <c r="AT4635" s="221"/>
      <c r="AU4635" s="221"/>
      <c r="AV4635" s="221"/>
      <c r="AW4635" s="221"/>
      <c r="AX4635" s="221"/>
      <c r="AY4635" s="221"/>
      <c r="AZ4635" s="221"/>
    </row>
    <row r="4636" spans="1:52" x14ac:dyDescent="0.15">
      <c r="A4636" s="278"/>
      <c r="B4636" s="274"/>
      <c r="C4636" s="340"/>
      <c r="D4636" s="340"/>
      <c r="E4636" s="341"/>
      <c r="F4636" s="341"/>
      <c r="G4636" s="341"/>
      <c r="H4636" s="341"/>
      <c r="I4636" s="341"/>
      <c r="J4636" s="341"/>
      <c r="AH4636" s="221"/>
      <c r="AI4636" s="221"/>
      <c r="AJ4636" s="221"/>
      <c r="AK4636" s="221"/>
      <c r="AL4636" s="221"/>
      <c r="AM4636" s="221"/>
      <c r="AN4636" s="221"/>
      <c r="AO4636" s="221"/>
      <c r="AP4636" s="221"/>
      <c r="AQ4636" s="219"/>
      <c r="AR4636" s="219"/>
      <c r="AS4636" s="221"/>
      <c r="AT4636" s="221"/>
      <c r="AU4636" s="221"/>
      <c r="AV4636" s="221"/>
      <c r="AW4636" s="221"/>
      <c r="AX4636" s="221"/>
      <c r="AY4636" s="221"/>
      <c r="AZ4636" s="221"/>
    </row>
    <row r="4637" spans="1:52" x14ac:dyDescent="0.15">
      <c r="A4637" s="278"/>
      <c r="B4637" s="274"/>
      <c r="C4637" s="340"/>
      <c r="D4637" s="340"/>
      <c r="E4637" s="341"/>
      <c r="F4637" s="341"/>
      <c r="G4637" s="341"/>
      <c r="H4637" s="341"/>
      <c r="I4637" s="341"/>
      <c r="J4637" s="341"/>
      <c r="AH4637" s="221"/>
      <c r="AI4637" s="221"/>
      <c r="AJ4637" s="221"/>
      <c r="AK4637" s="221"/>
      <c r="AL4637" s="221"/>
      <c r="AM4637" s="221"/>
      <c r="AN4637" s="221"/>
      <c r="AO4637" s="221"/>
      <c r="AP4637" s="221"/>
      <c r="AQ4637" s="219"/>
      <c r="AR4637" s="219"/>
      <c r="AS4637" s="221"/>
      <c r="AT4637" s="221"/>
      <c r="AU4637" s="221"/>
      <c r="AV4637" s="221"/>
      <c r="AW4637" s="221"/>
      <c r="AX4637" s="221"/>
      <c r="AY4637" s="221"/>
      <c r="AZ4637" s="221"/>
    </row>
    <row r="4638" spans="1:52" x14ac:dyDescent="0.15">
      <c r="A4638" s="278"/>
      <c r="B4638" s="274"/>
      <c r="C4638" s="340"/>
      <c r="D4638" s="340"/>
      <c r="E4638" s="341"/>
      <c r="F4638" s="341"/>
      <c r="G4638" s="341"/>
      <c r="H4638" s="341"/>
      <c r="I4638" s="341"/>
      <c r="J4638" s="341"/>
      <c r="AH4638" s="221"/>
      <c r="AI4638" s="221"/>
      <c r="AJ4638" s="221"/>
      <c r="AK4638" s="221"/>
      <c r="AL4638" s="221"/>
      <c r="AM4638" s="221"/>
      <c r="AN4638" s="221"/>
      <c r="AO4638" s="221"/>
      <c r="AP4638" s="221"/>
      <c r="AQ4638" s="219"/>
      <c r="AR4638" s="219"/>
      <c r="AS4638" s="221"/>
      <c r="AT4638" s="221"/>
      <c r="AU4638" s="221"/>
      <c r="AV4638" s="221"/>
      <c r="AW4638" s="221"/>
      <c r="AX4638" s="221"/>
      <c r="AY4638" s="221"/>
      <c r="AZ4638" s="221"/>
    </row>
    <row r="4639" spans="1:52" x14ac:dyDescent="0.15">
      <c r="A4639" s="278"/>
      <c r="B4639" s="274"/>
      <c r="C4639" s="340"/>
      <c r="D4639" s="340"/>
      <c r="E4639" s="341"/>
      <c r="F4639" s="341"/>
      <c r="G4639" s="341"/>
      <c r="H4639" s="341"/>
      <c r="I4639" s="341"/>
      <c r="J4639" s="341"/>
      <c r="AH4639" s="221"/>
      <c r="AI4639" s="221"/>
      <c r="AJ4639" s="221"/>
      <c r="AK4639" s="221"/>
      <c r="AL4639" s="221"/>
      <c r="AM4639" s="221"/>
      <c r="AN4639" s="221"/>
      <c r="AO4639" s="221"/>
      <c r="AP4639" s="221"/>
      <c r="AQ4639" s="219"/>
      <c r="AR4639" s="219"/>
      <c r="AS4639" s="221"/>
      <c r="AT4639" s="221"/>
      <c r="AU4639" s="221"/>
      <c r="AV4639" s="221"/>
      <c r="AW4639" s="221"/>
      <c r="AX4639" s="221"/>
      <c r="AY4639" s="221"/>
      <c r="AZ4639" s="221"/>
    </row>
    <row r="4640" spans="1:52" x14ac:dyDescent="0.15">
      <c r="A4640" s="278"/>
      <c r="B4640" s="274"/>
      <c r="C4640" s="340"/>
      <c r="D4640" s="340"/>
      <c r="E4640" s="341"/>
      <c r="F4640" s="341"/>
      <c r="G4640" s="341"/>
      <c r="H4640" s="341"/>
      <c r="I4640" s="341"/>
      <c r="J4640" s="341"/>
      <c r="AH4640" s="221"/>
      <c r="AI4640" s="221"/>
      <c r="AJ4640" s="221"/>
      <c r="AK4640" s="221"/>
      <c r="AL4640" s="221"/>
      <c r="AM4640" s="221"/>
      <c r="AN4640" s="221"/>
      <c r="AO4640" s="221"/>
      <c r="AP4640" s="221"/>
      <c r="AQ4640" s="219"/>
      <c r="AR4640" s="219"/>
      <c r="AS4640" s="221"/>
      <c r="AT4640" s="221"/>
      <c r="AU4640" s="221"/>
      <c r="AV4640" s="221"/>
      <c r="AW4640" s="221"/>
      <c r="AX4640" s="221"/>
      <c r="AY4640" s="221"/>
      <c r="AZ4640" s="221"/>
    </row>
    <row r="4641" spans="1:52" x14ac:dyDescent="0.15">
      <c r="A4641" s="278"/>
      <c r="B4641" s="274"/>
      <c r="C4641" s="340"/>
      <c r="D4641" s="340"/>
      <c r="E4641" s="341"/>
      <c r="F4641" s="341"/>
      <c r="G4641" s="341"/>
      <c r="H4641" s="341"/>
      <c r="I4641" s="341"/>
      <c r="J4641" s="341"/>
      <c r="AH4641" s="221"/>
      <c r="AI4641" s="221"/>
      <c r="AJ4641" s="221"/>
      <c r="AK4641" s="221"/>
      <c r="AL4641" s="221"/>
      <c r="AM4641" s="221"/>
      <c r="AN4641" s="221"/>
      <c r="AO4641" s="221"/>
      <c r="AP4641" s="221"/>
      <c r="AQ4641" s="219"/>
      <c r="AR4641" s="219"/>
      <c r="AS4641" s="221"/>
      <c r="AT4641" s="221"/>
      <c r="AU4641" s="221"/>
      <c r="AV4641" s="221"/>
      <c r="AW4641" s="221"/>
      <c r="AX4641" s="221"/>
      <c r="AY4641" s="221"/>
      <c r="AZ4641" s="221"/>
    </row>
    <row r="4642" spans="1:52" x14ac:dyDescent="0.15">
      <c r="A4642" s="278"/>
      <c r="B4642" s="274"/>
      <c r="C4642" s="340"/>
      <c r="D4642" s="340"/>
      <c r="E4642" s="341"/>
      <c r="F4642" s="341"/>
      <c r="G4642" s="341"/>
      <c r="H4642" s="341"/>
      <c r="I4642" s="341"/>
      <c r="J4642" s="341"/>
      <c r="AH4642" s="221"/>
      <c r="AI4642" s="221"/>
      <c r="AJ4642" s="221"/>
      <c r="AK4642" s="221"/>
      <c r="AL4642" s="221"/>
      <c r="AM4642" s="221"/>
      <c r="AN4642" s="221"/>
      <c r="AO4642" s="221"/>
      <c r="AP4642" s="221"/>
      <c r="AQ4642" s="219"/>
      <c r="AR4642" s="219"/>
      <c r="AS4642" s="221"/>
      <c r="AT4642" s="221"/>
      <c r="AU4642" s="221"/>
      <c r="AV4642" s="221"/>
      <c r="AW4642" s="221"/>
      <c r="AX4642" s="221"/>
      <c r="AY4642" s="221"/>
      <c r="AZ4642" s="221"/>
    </row>
    <row r="4643" spans="1:52" x14ac:dyDescent="0.15">
      <c r="A4643" s="278"/>
      <c r="B4643" s="274"/>
      <c r="C4643" s="340"/>
      <c r="D4643" s="340"/>
      <c r="E4643" s="341"/>
      <c r="F4643" s="341"/>
      <c r="G4643" s="341"/>
      <c r="H4643" s="341"/>
      <c r="I4643" s="341"/>
      <c r="J4643" s="341"/>
      <c r="AH4643" s="221"/>
      <c r="AI4643" s="221"/>
      <c r="AJ4643" s="221"/>
      <c r="AK4643" s="221"/>
      <c r="AL4643" s="221"/>
      <c r="AM4643" s="221"/>
      <c r="AN4643" s="221"/>
      <c r="AO4643" s="221"/>
      <c r="AP4643" s="221"/>
      <c r="AQ4643" s="219"/>
      <c r="AR4643" s="219"/>
      <c r="AS4643" s="221"/>
      <c r="AT4643" s="221"/>
      <c r="AU4643" s="221"/>
      <c r="AV4643" s="221"/>
      <c r="AW4643" s="221"/>
      <c r="AX4643" s="221"/>
      <c r="AY4643" s="221"/>
      <c r="AZ4643" s="221"/>
    </row>
    <row r="4644" spans="1:52" x14ac:dyDescent="0.15">
      <c r="A4644" s="278"/>
      <c r="B4644" s="274"/>
      <c r="C4644" s="340"/>
      <c r="D4644" s="340"/>
      <c r="E4644" s="341"/>
      <c r="F4644" s="341"/>
      <c r="G4644" s="341"/>
      <c r="H4644" s="341"/>
      <c r="I4644" s="341"/>
      <c r="J4644" s="341"/>
      <c r="AH4644" s="221"/>
      <c r="AI4644" s="221"/>
      <c r="AJ4644" s="221"/>
      <c r="AK4644" s="221"/>
      <c r="AL4644" s="221"/>
      <c r="AM4644" s="221"/>
      <c r="AN4644" s="221"/>
      <c r="AO4644" s="221"/>
      <c r="AP4644" s="221"/>
      <c r="AQ4644" s="219"/>
      <c r="AR4644" s="219"/>
      <c r="AS4644" s="221"/>
      <c r="AT4644" s="221"/>
      <c r="AU4644" s="221"/>
      <c r="AV4644" s="221"/>
      <c r="AW4644" s="221"/>
      <c r="AX4644" s="221"/>
      <c r="AY4644" s="221"/>
      <c r="AZ4644" s="221"/>
    </row>
    <row r="4645" spans="1:52" x14ac:dyDescent="0.15">
      <c r="A4645" s="278"/>
      <c r="B4645" s="274"/>
      <c r="C4645" s="340"/>
      <c r="D4645" s="340"/>
      <c r="E4645" s="341"/>
      <c r="F4645" s="341"/>
      <c r="G4645" s="341"/>
      <c r="H4645" s="341"/>
      <c r="I4645" s="341"/>
      <c r="J4645" s="341"/>
      <c r="AH4645" s="221"/>
      <c r="AI4645" s="221"/>
      <c r="AJ4645" s="221"/>
      <c r="AK4645" s="221"/>
      <c r="AL4645" s="221"/>
      <c r="AM4645" s="221"/>
      <c r="AN4645" s="221"/>
      <c r="AO4645" s="221"/>
      <c r="AP4645" s="221"/>
      <c r="AQ4645" s="219"/>
      <c r="AR4645" s="219"/>
      <c r="AS4645" s="221"/>
      <c r="AT4645" s="221"/>
      <c r="AU4645" s="221"/>
      <c r="AV4645" s="221"/>
      <c r="AW4645" s="221"/>
      <c r="AX4645" s="221"/>
      <c r="AY4645" s="221"/>
      <c r="AZ4645" s="221"/>
    </row>
    <row r="4646" spans="1:52" x14ac:dyDescent="0.15">
      <c r="A4646" s="278"/>
      <c r="B4646" s="274"/>
      <c r="C4646" s="340"/>
      <c r="D4646" s="340"/>
      <c r="E4646" s="341"/>
      <c r="F4646" s="341"/>
      <c r="G4646" s="341"/>
      <c r="H4646" s="341"/>
      <c r="I4646" s="341"/>
      <c r="J4646" s="341"/>
      <c r="AH4646" s="221"/>
      <c r="AI4646" s="221"/>
      <c r="AJ4646" s="221"/>
      <c r="AK4646" s="221"/>
      <c r="AL4646" s="221"/>
      <c r="AM4646" s="221"/>
      <c r="AN4646" s="221"/>
      <c r="AO4646" s="221"/>
      <c r="AP4646" s="221"/>
      <c r="AQ4646" s="219"/>
      <c r="AR4646" s="219"/>
      <c r="AS4646" s="221"/>
      <c r="AT4646" s="221"/>
      <c r="AU4646" s="221"/>
      <c r="AV4646" s="221"/>
      <c r="AW4646" s="221"/>
      <c r="AX4646" s="221"/>
      <c r="AY4646" s="221"/>
      <c r="AZ4646" s="221"/>
    </row>
    <row r="4647" spans="1:52" x14ac:dyDescent="0.15">
      <c r="A4647" s="278"/>
      <c r="B4647" s="274"/>
      <c r="C4647" s="340"/>
      <c r="D4647" s="340"/>
      <c r="E4647" s="341"/>
      <c r="F4647" s="341"/>
      <c r="G4647" s="341"/>
      <c r="H4647" s="341"/>
      <c r="I4647" s="341"/>
      <c r="J4647" s="341"/>
      <c r="AH4647" s="221"/>
      <c r="AI4647" s="221"/>
      <c r="AJ4647" s="221"/>
      <c r="AK4647" s="221"/>
      <c r="AL4647" s="221"/>
      <c r="AM4647" s="221"/>
      <c r="AN4647" s="221"/>
      <c r="AO4647" s="221"/>
      <c r="AP4647" s="221"/>
      <c r="AQ4647" s="219"/>
      <c r="AR4647" s="219"/>
      <c r="AS4647" s="221"/>
      <c r="AT4647" s="221"/>
      <c r="AU4647" s="221"/>
      <c r="AV4647" s="221"/>
      <c r="AW4647" s="221"/>
      <c r="AX4647" s="221"/>
      <c r="AY4647" s="221"/>
      <c r="AZ4647" s="221"/>
    </row>
    <row r="4648" spans="1:52" x14ac:dyDescent="0.15">
      <c r="A4648" s="278"/>
      <c r="B4648" s="274"/>
      <c r="C4648" s="340"/>
      <c r="D4648" s="340"/>
      <c r="E4648" s="341"/>
      <c r="F4648" s="341"/>
      <c r="G4648" s="341"/>
      <c r="H4648" s="341"/>
      <c r="I4648" s="341"/>
      <c r="J4648" s="341"/>
      <c r="AH4648" s="221"/>
      <c r="AI4648" s="221"/>
      <c r="AJ4648" s="221"/>
      <c r="AK4648" s="221"/>
      <c r="AL4648" s="221"/>
      <c r="AM4648" s="221"/>
      <c r="AN4648" s="221"/>
      <c r="AO4648" s="221"/>
      <c r="AP4648" s="221"/>
      <c r="AQ4648" s="219"/>
      <c r="AR4648" s="219"/>
      <c r="AS4648" s="221"/>
      <c r="AT4648" s="221"/>
      <c r="AU4648" s="221"/>
      <c r="AV4648" s="221"/>
      <c r="AW4648" s="221"/>
      <c r="AX4648" s="221"/>
      <c r="AY4648" s="221"/>
      <c r="AZ4648" s="221"/>
    </row>
    <row r="4649" spans="1:52" x14ac:dyDescent="0.15">
      <c r="A4649" s="278"/>
      <c r="B4649" s="274"/>
      <c r="C4649" s="340"/>
      <c r="D4649" s="340"/>
      <c r="E4649" s="341"/>
      <c r="F4649" s="341"/>
      <c r="G4649" s="341"/>
      <c r="H4649" s="341"/>
      <c r="I4649" s="341"/>
      <c r="J4649" s="341"/>
      <c r="AH4649" s="221"/>
      <c r="AI4649" s="221"/>
      <c r="AJ4649" s="221"/>
      <c r="AK4649" s="221"/>
      <c r="AL4649" s="221"/>
      <c r="AM4649" s="221"/>
      <c r="AN4649" s="221"/>
      <c r="AO4649" s="221"/>
      <c r="AP4649" s="221"/>
      <c r="AQ4649" s="219"/>
      <c r="AR4649" s="219"/>
      <c r="AS4649" s="221"/>
      <c r="AT4649" s="221"/>
      <c r="AU4649" s="221"/>
      <c r="AV4649" s="221"/>
      <c r="AW4649" s="221"/>
      <c r="AX4649" s="221"/>
      <c r="AY4649" s="221"/>
      <c r="AZ4649" s="221"/>
    </row>
    <row r="4650" spans="1:52" x14ac:dyDescent="0.15">
      <c r="A4650" s="278"/>
      <c r="B4650" s="274"/>
      <c r="C4650" s="340"/>
      <c r="D4650" s="340"/>
      <c r="E4650" s="341"/>
      <c r="F4650" s="341"/>
      <c r="G4650" s="341"/>
      <c r="H4650" s="341"/>
      <c r="I4650" s="341"/>
      <c r="J4650" s="341"/>
      <c r="AH4650" s="221"/>
      <c r="AI4650" s="221"/>
      <c r="AJ4650" s="221"/>
      <c r="AK4650" s="221"/>
      <c r="AL4650" s="221"/>
      <c r="AM4650" s="221"/>
      <c r="AN4650" s="221"/>
      <c r="AO4650" s="221"/>
      <c r="AP4650" s="221"/>
      <c r="AQ4650" s="219"/>
      <c r="AR4650" s="219"/>
      <c r="AS4650" s="221"/>
      <c r="AT4650" s="221"/>
      <c r="AU4650" s="221"/>
      <c r="AV4650" s="221"/>
      <c r="AW4650" s="221"/>
      <c r="AX4650" s="221"/>
      <c r="AY4650" s="221"/>
      <c r="AZ4650" s="221"/>
    </row>
    <row r="4651" spans="1:52" x14ac:dyDescent="0.15">
      <c r="A4651" s="278"/>
      <c r="B4651" s="274"/>
      <c r="C4651" s="340"/>
      <c r="D4651" s="340"/>
      <c r="E4651" s="341"/>
      <c r="F4651" s="341"/>
      <c r="G4651" s="341"/>
      <c r="H4651" s="341"/>
      <c r="I4651" s="341"/>
      <c r="J4651" s="341"/>
      <c r="AH4651" s="221"/>
      <c r="AI4651" s="221"/>
      <c r="AJ4651" s="221"/>
      <c r="AK4651" s="221"/>
      <c r="AL4651" s="221"/>
      <c r="AM4651" s="221"/>
      <c r="AN4651" s="221"/>
      <c r="AO4651" s="221"/>
      <c r="AP4651" s="221"/>
      <c r="AQ4651" s="219"/>
      <c r="AR4651" s="219"/>
      <c r="AS4651" s="221"/>
      <c r="AT4651" s="221"/>
      <c r="AU4651" s="221"/>
      <c r="AV4651" s="221"/>
      <c r="AW4651" s="221"/>
      <c r="AX4651" s="221"/>
      <c r="AY4651" s="221"/>
      <c r="AZ4651" s="221"/>
    </row>
    <row r="4652" spans="1:52" x14ac:dyDescent="0.15">
      <c r="A4652" s="278"/>
      <c r="B4652" s="274"/>
      <c r="C4652" s="340"/>
      <c r="D4652" s="340"/>
      <c r="E4652" s="341"/>
      <c r="F4652" s="341"/>
      <c r="G4652" s="341"/>
      <c r="H4652" s="341"/>
      <c r="I4652" s="341"/>
      <c r="J4652" s="341"/>
      <c r="AH4652" s="221"/>
      <c r="AI4652" s="221"/>
      <c r="AJ4652" s="221"/>
      <c r="AK4652" s="221"/>
      <c r="AL4652" s="221"/>
      <c r="AM4652" s="221"/>
      <c r="AN4652" s="221"/>
      <c r="AO4652" s="221"/>
      <c r="AP4652" s="221"/>
      <c r="AQ4652" s="219"/>
      <c r="AR4652" s="219"/>
      <c r="AS4652" s="221"/>
      <c r="AT4652" s="221"/>
      <c r="AU4652" s="221"/>
      <c r="AV4652" s="221"/>
      <c r="AW4652" s="221"/>
      <c r="AX4652" s="221"/>
      <c r="AY4652" s="221"/>
      <c r="AZ4652" s="221"/>
    </row>
    <row r="4653" spans="1:52" x14ac:dyDescent="0.15">
      <c r="A4653" s="278"/>
      <c r="B4653" s="274"/>
      <c r="C4653" s="340"/>
      <c r="D4653" s="340"/>
      <c r="E4653" s="341"/>
      <c r="F4653" s="341"/>
      <c r="G4653" s="341"/>
      <c r="H4653" s="341"/>
      <c r="I4653" s="341"/>
      <c r="J4653" s="341"/>
      <c r="AH4653" s="221"/>
      <c r="AI4653" s="221"/>
      <c r="AJ4653" s="221"/>
      <c r="AK4653" s="221"/>
      <c r="AL4653" s="221"/>
      <c r="AM4653" s="221"/>
      <c r="AN4653" s="221"/>
      <c r="AO4653" s="221"/>
      <c r="AP4653" s="221"/>
      <c r="AQ4653" s="219"/>
      <c r="AR4653" s="219"/>
      <c r="AS4653" s="221"/>
      <c r="AT4653" s="221"/>
      <c r="AU4653" s="221"/>
      <c r="AV4653" s="221"/>
      <c r="AW4653" s="221"/>
      <c r="AX4653" s="221"/>
      <c r="AY4653" s="221"/>
      <c r="AZ4653" s="221"/>
    </row>
    <row r="4654" spans="1:52" x14ac:dyDescent="0.15">
      <c r="A4654" s="278"/>
      <c r="B4654" s="274"/>
      <c r="C4654" s="340"/>
      <c r="D4654" s="340"/>
      <c r="E4654" s="341"/>
      <c r="F4654" s="341"/>
      <c r="G4654" s="341"/>
      <c r="H4654" s="341"/>
      <c r="I4654" s="341"/>
      <c r="J4654" s="341"/>
      <c r="AH4654" s="221"/>
      <c r="AI4654" s="221"/>
      <c r="AJ4654" s="221"/>
      <c r="AK4654" s="221"/>
      <c r="AL4654" s="221"/>
      <c r="AM4654" s="221"/>
      <c r="AN4654" s="221"/>
      <c r="AO4654" s="221"/>
      <c r="AP4654" s="221"/>
      <c r="AQ4654" s="219"/>
      <c r="AR4654" s="219"/>
      <c r="AS4654" s="221"/>
      <c r="AT4654" s="221"/>
      <c r="AU4654" s="221"/>
      <c r="AV4654" s="221"/>
      <c r="AW4654" s="221"/>
      <c r="AX4654" s="221"/>
      <c r="AY4654" s="221"/>
      <c r="AZ4654" s="221"/>
    </row>
    <row r="4655" spans="1:52" x14ac:dyDescent="0.15">
      <c r="A4655" s="278"/>
      <c r="B4655" s="274"/>
      <c r="C4655" s="340"/>
      <c r="D4655" s="340"/>
      <c r="E4655" s="341"/>
      <c r="F4655" s="341"/>
      <c r="G4655" s="341"/>
      <c r="H4655" s="341"/>
      <c r="I4655" s="341"/>
      <c r="J4655" s="341"/>
      <c r="AH4655" s="221"/>
      <c r="AI4655" s="221"/>
      <c r="AJ4655" s="221"/>
      <c r="AK4655" s="221"/>
      <c r="AL4655" s="221"/>
      <c r="AM4655" s="221"/>
      <c r="AN4655" s="221"/>
      <c r="AO4655" s="221"/>
      <c r="AP4655" s="221"/>
      <c r="AQ4655" s="219"/>
      <c r="AR4655" s="219"/>
      <c r="AS4655" s="221"/>
      <c r="AT4655" s="221"/>
      <c r="AU4655" s="221"/>
      <c r="AV4655" s="221"/>
      <c r="AW4655" s="221"/>
      <c r="AX4655" s="221"/>
      <c r="AY4655" s="221"/>
      <c r="AZ4655" s="221"/>
    </row>
    <row r="4656" spans="1:52" x14ac:dyDescent="0.15">
      <c r="A4656" s="278"/>
      <c r="B4656" s="274"/>
      <c r="C4656" s="340"/>
      <c r="D4656" s="340"/>
      <c r="E4656" s="341"/>
      <c r="F4656" s="341"/>
      <c r="G4656" s="341"/>
      <c r="H4656" s="341"/>
      <c r="I4656" s="341"/>
      <c r="J4656" s="341"/>
      <c r="AH4656" s="221"/>
      <c r="AI4656" s="221"/>
      <c r="AJ4656" s="221"/>
      <c r="AK4656" s="221"/>
      <c r="AL4656" s="221"/>
      <c r="AM4656" s="221"/>
      <c r="AN4656" s="221"/>
      <c r="AO4656" s="221"/>
      <c r="AP4656" s="221"/>
      <c r="AQ4656" s="219"/>
      <c r="AR4656" s="219"/>
      <c r="AS4656" s="221"/>
      <c r="AT4656" s="221"/>
      <c r="AU4656" s="221"/>
      <c r="AV4656" s="221"/>
      <c r="AW4656" s="221"/>
      <c r="AX4656" s="221"/>
      <c r="AY4656" s="221"/>
      <c r="AZ4656" s="221"/>
    </row>
    <row r="4657" spans="1:52" x14ac:dyDescent="0.15">
      <c r="A4657" s="278"/>
      <c r="B4657" s="274"/>
      <c r="C4657" s="340"/>
      <c r="D4657" s="340"/>
      <c r="E4657" s="341"/>
      <c r="F4657" s="341"/>
      <c r="G4657" s="341"/>
      <c r="H4657" s="341"/>
      <c r="I4657" s="341"/>
      <c r="J4657" s="341"/>
      <c r="AH4657" s="221"/>
      <c r="AI4657" s="221"/>
      <c r="AJ4657" s="221"/>
      <c r="AK4657" s="221"/>
      <c r="AL4657" s="221"/>
      <c r="AM4657" s="221"/>
      <c r="AN4657" s="221"/>
      <c r="AO4657" s="221"/>
      <c r="AP4657" s="221"/>
      <c r="AQ4657" s="219"/>
      <c r="AR4657" s="219"/>
      <c r="AS4657" s="221"/>
      <c r="AT4657" s="221"/>
      <c r="AU4657" s="221"/>
      <c r="AV4657" s="221"/>
      <c r="AW4657" s="221"/>
      <c r="AX4657" s="221"/>
      <c r="AY4657" s="221"/>
      <c r="AZ4657" s="221"/>
    </row>
    <row r="4658" spans="1:52" x14ac:dyDescent="0.15">
      <c r="A4658" s="278"/>
      <c r="B4658" s="274"/>
      <c r="C4658" s="340"/>
      <c r="D4658" s="340"/>
      <c r="E4658" s="341"/>
      <c r="F4658" s="341"/>
      <c r="G4658" s="341"/>
      <c r="H4658" s="341"/>
      <c r="I4658" s="341"/>
      <c r="J4658" s="341"/>
      <c r="AH4658" s="221"/>
      <c r="AI4658" s="221"/>
      <c r="AJ4658" s="221"/>
      <c r="AK4658" s="221"/>
      <c r="AL4658" s="221"/>
      <c r="AM4658" s="221"/>
      <c r="AN4658" s="221"/>
      <c r="AO4658" s="221"/>
      <c r="AP4658" s="221"/>
      <c r="AQ4658" s="219"/>
      <c r="AR4658" s="219"/>
      <c r="AS4658" s="221"/>
      <c r="AT4658" s="221"/>
      <c r="AU4658" s="221"/>
      <c r="AV4658" s="221"/>
      <c r="AW4658" s="221"/>
      <c r="AX4658" s="221"/>
      <c r="AY4658" s="221"/>
      <c r="AZ4658" s="221"/>
    </row>
    <row r="4659" spans="1:52" x14ac:dyDescent="0.15">
      <c r="A4659" s="278"/>
      <c r="B4659" s="274"/>
      <c r="C4659" s="340"/>
      <c r="D4659" s="340"/>
      <c r="E4659" s="341"/>
      <c r="F4659" s="341"/>
      <c r="G4659" s="341"/>
      <c r="H4659" s="341"/>
      <c r="I4659" s="341"/>
      <c r="J4659" s="341"/>
      <c r="AH4659" s="221"/>
      <c r="AI4659" s="221"/>
      <c r="AJ4659" s="221"/>
      <c r="AK4659" s="221"/>
      <c r="AL4659" s="221"/>
      <c r="AM4659" s="221"/>
      <c r="AN4659" s="221"/>
      <c r="AO4659" s="221"/>
      <c r="AP4659" s="221"/>
      <c r="AQ4659" s="219"/>
      <c r="AR4659" s="219"/>
      <c r="AS4659" s="221"/>
      <c r="AT4659" s="221"/>
      <c r="AU4659" s="221"/>
      <c r="AV4659" s="221"/>
      <c r="AW4659" s="221"/>
      <c r="AX4659" s="221"/>
      <c r="AY4659" s="221"/>
      <c r="AZ4659" s="221"/>
    </row>
    <row r="4660" spans="1:52" x14ac:dyDescent="0.15">
      <c r="A4660" s="278"/>
      <c r="B4660" s="274"/>
      <c r="C4660" s="340"/>
      <c r="D4660" s="340"/>
      <c r="E4660" s="341"/>
      <c r="F4660" s="341"/>
      <c r="G4660" s="341"/>
      <c r="H4660" s="341"/>
      <c r="I4660" s="341"/>
      <c r="J4660" s="341"/>
      <c r="AH4660" s="221"/>
      <c r="AI4660" s="221"/>
      <c r="AJ4660" s="221"/>
      <c r="AK4660" s="221"/>
      <c r="AL4660" s="221"/>
      <c r="AM4660" s="221"/>
      <c r="AN4660" s="221"/>
      <c r="AO4660" s="221"/>
      <c r="AP4660" s="221"/>
      <c r="AQ4660" s="219"/>
      <c r="AR4660" s="219"/>
      <c r="AS4660" s="221"/>
      <c r="AT4660" s="221"/>
      <c r="AU4660" s="221"/>
      <c r="AV4660" s="221"/>
      <c r="AW4660" s="221"/>
      <c r="AX4660" s="221"/>
      <c r="AY4660" s="221"/>
      <c r="AZ4660" s="221"/>
    </row>
    <row r="4661" spans="1:52" x14ac:dyDescent="0.15">
      <c r="A4661" s="278"/>
      <c r="B4661" s="274"/>
      <c r="C4661" s="340"/>
      <c r="D4661" s="340"/>
      <c r="E4661" s="341"/>
      <c r="F4661" s="341"/>
      <c r="G4661" s="341"/>
      <c r="H4661" s="341"/>
      <c r="I4661" s="341"/>
      <c r="J4661" s="341"/>
      <c r="AH4661" s="221"/>
      <c r="AI4661" s="221"/>
      <c r="AJ4661" s="221"/>
      <c r="AK4661" s="221"/>
      <c r="AL4661" s="221"/>
      <c r="AM4661" s="221"/>
      <c r="AN4661" s="221"/>
      <c r="AO4661" s="221"/>
      <c r="AP4661" s="221"/>
      <c r="AQ4661" s="219"/>
      <c r="AR4661" s="219"/>
      <c r="AS4661" s="221"/>
      <c r="AT4661" s="221"/>
      <c r="AU4661" s="221"/>
      <c r="AV4661" s="221"/>
      <c r="AW4661" s="221"/>
      <c r="AX4661" s="221"/>
      <c r="AY4661" s="221"/>
      <c r="AZ4661" s="221"/>
    </row>
    <row r="4662" spans="1:52" x14ac:dyDescent="0.15">
      <c r="A4662" s="278"/>
      <c r="B4662" s="274"/>
      <c r="C4662" s="340"/>
      <c r="D4662" s="340"/>
      <c r="E4662" s="341"/>
      <c r="F4662" s="341"/>
      <c r="G4662" s="341"/>
      <c r="H4662" s="341"/>
      <c r="I4662" s="341"/>
      <c r="J4662" s="341"/>
      <c r="AH4662" s="221"/>
      <c r="AI4662" s="221"/>
      <c r="AJ4662" s="221"/>
      <c r="AK4662" s="221"/>
      <c r="AL4662" s="221"/>
      <c r="AM4662" s="221"/>
      <c r="AN4662" s="221"/>
      <c r="AO4662" s="221"/>
      <c r="AP4662" s="221"/>
      <c r="AQ4662" s="219"/>
      <c r="AR4662" s="219"/>
      <c r="AS4662" s="221"/>
      <c r="AT4662" s="221"/>
      <c r="AU4662" s="221"/>
      <c r="AV4662" s="221"/>
      <c r="AW4662" s="221"/>
      <c r="AX4662" s="221"/>
      <c r="AY4662" s="221"/>
      <c r="AZ4662" s="221"/>
    </row>
    <row r="4663" spans="1:52" x14ac:dyDescent="0.15">
      <c r="A4663" s="278"/>
      <c r="B4663" s="274"/>
      <c r="C4663" s="340"/>
      <c r="D4663" s="340"/>
      <c r="E4663" s="341"/>
      <c r="F4663" s="341"/>
      <c r="G4663" s="341"/>
      <c r="H4663" s="341"/>
      <c r="I4663" s="341"/>
      <c r="J4663" s="341"/>
      <c r="AH4663" s="221"/>
      <c r="AI4663" s="221"/>
      <c r="AJ4663" s="221"/>
      <c r="AK4663" s="221"/>
      <c r="AL4663" s="221"/>
      <c r="AM4663" s="221"/>
      <c r="AN4663" s="221"/>
      <c r="AO4663" s="221"/>
      <c r="AP4663" s="221"/>
      <c r="AQ4663" s="219"/>
      <c r="AR4663" s="219"/>
      <c r="AS4663" s="221"/>
      <c r="AT4663" s="221"/>
      <c r="AU4663" s="221"/>
      <c r="AV4663" s="221"/>
      <c r="AW4663" s="221"/>
      <c r="AX4663" s="221"/>
      <c r="AY4663" s="221"/>
      <c r="AZ4663" s="221"/>
    </row>
    <row r="4664" spans="1:52" x14ac:dyDescent="0.15">
      <c r="A4664" s="278"/>
      <c r="B4664" s="274"/>
      <c r="C4664" s="340"/>
      <c r="D4664" s="340"/>
      <c r="E4664" s="341"/>
      <c r="F4664" s="341"/>
      <c r="G4664" s="341"/>
      <c r="H4664" s="341"/>
      <c r="I4664" s="341"/>
      <c r="J4664" s="341"/>
      <c r="AH4664" s="221"/>
      <c r="AI4664" s="221"/>
      <c r="AJ4664" s="221"/>
      <c r="AK4664" s="221"/>
      <c r="AL4664" s="221"/>
      <c r="AM4664" s="221"/>
      <c r="AN4664" s="221"/>
      <c r="AO4664" s="221"/>
      <c r="AP4664" s="221"/>
      <c r="AQ4664" s="219"/>
      <c r="AR4664" s="219"/>
      <c r="AS4664" s="221"/>
      <c r="AT4664" s="221"/>
      <c r="AU4664" s="221"/>
      <c r="AV4664" s="221"/>
      <c r="AW4664" s="221"/>
      <c r="AX4664" s="221"/>
      <c r="AY4664" s="221"/>
      <c r="AZ4664" s="221"/>
    </row>
    <row r="4665" spans="1:52" x14ac:dyDescent="0.15">
      <c r="A4665" s="278"/>
      <c r="B4665" s="274"/>
      <c r="C4665" s="340"/>
      <c r="D4665" s="340"/>
      <c r="E4665" s="341"/>
      <c r="F4665" s="341"/>
      <c r="G4665" s="341"/>
      <c r="H4665" s="341"/>
      <c r="I4665" s="341"/>
      <c r="J4665" s="341"/>
      <c r="AH4665" s="221"/>
      <c r="AI4665" s="221"/>
      <c r="AJ4665" s="221"/>
      <c r="AK4665" s="221"/>
      <c r="AL4665" s="221"/>
      <c r="AM4665" s="221"/>
      <c r="AN4665" s="221"/>
      <c r="AO4665" s="221"/>
      <c r="AP4665" s="221"/>
      <c r="AQ4665" s="219"/>
      <c r="AR4665" s="219"/>
      <c r="AS4665" s="221"/>
      <c r="AT4665" s="221"/>
      <c r="AU4665" s="221"/>
      <c r="AV4665" s="221"/>
      <c r="AW4665" s="221"/>
      <c r="AX4665" s="221"/>
      <c r="AY4665" s="221"/>
      <c r="AZ4665" s="221"/>
    </row>
    <row r="4666" spans="1:52" x14ac:dyDescent="0.15">
      <c r="A4666" s="278"/>
      <c r="B4666" s="274"/>
      <c r="C4666" s="340"/>
      <c r="D4666" s="340"/>
      <c r="E4666" s="341"/>
      <c r="F4666" s="341"/>
      <c r="G4666" s="341"/>
      <c r="H4666" s="341"/>
      <c r="I4666" s="341"/>
      <c r="J4666" s="341"/>
      <c r="AH4666" s="221"/>
      <c r="AI4666" s="221"/>
      <c r="AJ4666" s="221"/>
      <c r="AK4666" s="221"/>
      <c r="AL4666" s="221"/>
      <c r="AM4666" s="221"/>
      <c r="AN4666" s="221"/>
      <c r="AO4666" s="221"/>
      <c r="AP4666" s="221"/>
      <c r="AQ4666" s="219"/>
      <c r="AR4666" s="219"/>
      <c r="AS4666" s="221"/>
      <c r="AT4666" s="221"/>
      <c r="AU4666" s="221"/>
      <c r="AV4666" s="221"/>
      <c r="AW4666" s="221"/>
      <c r="AX4666" s="221"/>
      <c r="AY4666" s="221"/>
      <c r="AZ4666" s="221"/>
    </row>
    <row r="4667" spans="1:52" x14ac:dyDescent="0.15">
      <c r="A4667" s="278"/>
      <c r="B4667" s="274"/>
      <c r="C4667" s="340"/>
      <c r="D4667" s="340"/>
      <c r="E4667" s="341"/>
      <c r="F4667" s="341"/>
      <c r="G4667" s="341"/>
      <c r="H4667" s="341"/>
      <c r="I4667" s="341"/>
      <c r="J4667" s="341"/>
      <c r="AH4667" s="221"/>
      <c r="AI4667" s="221"/>
      <c r="AJ4667" s="221"/>
      <c r="AK4667" s="221"/>
      <c r="AL4667" s="221"/>
      <c r="AM4667" s="221"/>
      <c r="AN4667" s="221"/>
      <c r="AO4667" s="221"/>
      <c r="AP4667" s="221"/>
      <c r="AQ4667" s="219"/>
      <c r="AR4667" s="219"/>
      <c r="AS4667" s="221"/>
      <c r="AT4667" s="221"/>
      <c r="AU4667" s="221"/>
      <c r="AV4667" s="221"/>
      <c r="AW4667" s="221"/>
      <c r="AX4667" s="221"/>
      <c r="AY4667" s="221"/>
      <c r="AZ4667" s="221"/>
    </row>
    <row r="4668" spans="1:52" x14ac:dyDescent="0.15">
      <c r="A4668" s="278"/>
      <c r="B4668" s="274"/>
      <c r="C4668" s="340"/>
      <c r="D4668" s="340"/>
      <c r="E4668" s="341"/>
      <c r="F4668" s="341"/>
      <c r="G4668" s="341"/>
      <c r="H4668" s="341"/>
      <c r="I4668" s="341"/>
      <c r="J4668" s="341"/>
      <c r="AH4668" s="221"/>
      <c r="AI4668" s="221"/>
      <c r="AJ4668" s="221"/>
      <c r="AK4668" s="221"/>
      <c r="AL4668" s="221"/>
      <c r="AM4668" s="221"/>
      <c r="AN4668" s="221"/>
      <c r="AO4668" s="221"/>
      <c r="AP4668" s="221"/>
      <c r="AQ4668" s="219"/>
      <c r="AR4668" s="219"/>
      <c r="AS4668" s="221"/>
      <c r="AT4668" s="221"/>
      <c r="AU4668" s="221"/>
      <c r="AV4668" s="221"/>
      <c r="AW4668" s="221"/>
      <c r="AX4668" s="221"/>
      <c r="AY4668" s="221"/>
      <c r="AZ4668" s="221"/>
    </row>
    <row r="4669" spans="1:52" x14ac:dyDescent="0.15">
      <c r="A4669" s="278"/>
      <c r="B4669" s="274"/>
      <c r="C4669" s="340"/>
      <c r="D4669" s="340"/>
      <c r="E4669" s="341"/>
      <c r="F4669" s="341"/>
      <c r="G4669" s="341"/>
      <c r="H4669" s="341"/>
      <c r="I4669" s="341"/>
      <c r="J4669" s="341"/>
      <c r="AH4669" s="221"/>
      <c r="AI4669" s="221"/>
      <c r="AJ4669" s="221"/>
      <c r="AK4669" s="221"/>
      <c r="AL4669" s="221"/>
      <c r="AM4669" s="221"/>
      <c r="AN4669" s="221"/>
      <c r="AO4669" s="221"/>
      <c r="AP4669" s="221"/>
      <c r="AQ4669" s="219"/>
      <c r="AR4669" s="219"/>
      <c r="AS4669" s="221"/>
      <c r="AT4669" s="221"/>
      <c r="AU4669" s="221"/>
      <c r="AV4669" s="221"/>
      <c r="AW4669" s="221"/>
      <c r="AX4669" s="221"/>
      <c r="AY4669" s="221"/>
      <c r="AZ4669" s="221"/>
    </row>
    <row r="4670" spans="1:52" x14ac:dyDescent="0.15">
      <c r="A4670" s="278"/>
      <c r="B4670" s="274"/>
      <c r="C4670" s="340"/>
      <c r="D4670" s="340"/>
      <c r="E4670" s="341"/>
      <c r="F4670" s="341"/>
      <c r="G4670" s="341"/>
      <c r="H4670" s="341"/>
      <c r="I4670" s="341"/>
      <c r="J4670" s="341"/>
      <c r="AH4670" s="221"/>
      <c r="AI4670" s="221"/>
      <c r="AJ4670" s="221"/>
      <c r="AK4670" s="221"/>
      <c r="AL4670" s="221"/>
      <c r="AM4670" s="221"/>
      <c r="AN4670" s="221"/>
      <c r="AO4670" s="221"/>
      <c r="AP4670" s="221"/>
      <c r="AQ4670" s="219"/>
      <c r="AR4670" s="219"/>
      <c r="AS4670" s="221"/>
      <c r="AT4670" s="221"/>
      <c r="AU4670" s="221"/>
      <c r="AV4670" s="221"/>
      <c r="AW4670" s="221"/>
      <c r="AX4670" s="221"/>
      <c r="AY4670" s="221"/>
      <c r="AZ4670" s="221"/>
    </row>
    <row r="4671" spans="1:52" x14ac:dyDescent="0.15">
      <c r="A4671" s="278"/>
      <c r="B4671" s="274"/>
      <c r="C4671" s="340"/>
      <c r="D4671" s="340"/>
      <c r="E4671" s="341"/>
      <c r="F4671" s="341"/>
      <c r="G4671" s="341"/>
      <c r="H4671" s="341"/>
      <c r="I4671" s="341"/>
      <c r="J4671" s="341"/>
      <c r="AH4671" s="221"/>
      <c r="AI4671" s="221"/>
      <c r="AJ4671" s="221"/>
      <c r="AK4671" s="221"/>
      <c r="AL4671" s="221"/>
      <c r="AM4671" s="221"/>
      <c r="AN4671" s="221"/>
      <c r="AO4671" s="221"/>
      <c r="AP4671" s="221"/>
      <c r="AQ4671" s="219"/>
      <c r="AR4671" s="219"/>
      <c r="AS4671" s="221"/>
      <c r="AT4671" s="221"/>
      <c r="AU4671" s="221"/>
      <c r="AV4671" s="221"/>
      <c r="AW4671" s="221"/>
      <c r="AX4671" s="221"/>
      <c r="AY4671" s="221"/>
      <c r="AZ4671" s="221"/>
    </row>
    <row r="4672" spans="1:52" x14ac:dyDescent="0.15">
      <c r="A4672" s="278"/>
      <c r="B4672" s="274"/>
      <c r="C4672" s="340"/>
      <c r="D4672" s="340"/>
      <c r="E4672" s="341"/>
      <c r="F4672" s="341"/>
      <c r="G4672" s="341"/>
      <c r="H4672" s="341"/>
      <c r="I4672" s="341"/>
      <c r="J4672" s="341"/>
      <c r="AH4672" s="221"/>
      <c r="AI4672" s="221"/>
      <c r="AJ4672" s="221"/>
      <c r="AK4672" s="221"/>
      <c r="AL4672" s="221"/>
      <c r="AM4672" s="221"/>
      <c r="AN4672" s="221"/>
      <c r="AO4672" s="221"/>
      <c r="AP4672" s="221"/>
      <c r="AQ4672" s="219"/>
      <c r="AR4672" s="219"/>
      <c r="AS4672" s="221"/>
      <c r="AT4672" s="221"/>
      <c r="AU4672" s="221"/>
      <c r="AV4672" s="221"/>
      <c r="AW4672" s="221"/>
      <c r="AX4672" s="221"/>
      <c r="AY4672" s="221"/>
      <c r="AZ4672" s="221"/>
    </row>
    <row r="4673" spans="1:52" x14ac:dyDescent="0.15">
      <c r="A4673" s="278"/>
      <c r="B4673" s="274"/>
      <c r="C4673" s="340"/>
      <c r="D4673" s="340"/>
      <c r="E4673" s="341"/>
      <c r="F4673" s="341"/>
      <c r="G4673" s="341"/>
      <c r="H4673" s="341"/>
      <c r="I4673" s="341"/>
      <c r="J4673" s="341"/>
      <c r="AH4673" s="221"/>
      <c r="AI4673" s="221"/>
      <c r="AJ4673" s="221"/>
      <c r="AK4673" s="221"/>
      <c r="AL4673" s="221"/>
      <c r="AM4673" s="221"/>
      <c r="AN4673" s="221"/>
      <c r="AO4673" s="221"/>
      <c r="AP4673" s="221"/>
      <c r="AQ4673" s="219"/>
      <c r="AR4673" s="219"/>
      <c r="AS4673" s="221"/>
      <c r="AT4673" s="221"/>
      <c r="AU4673" s="221"/>
      <c r="AV4673" s="221"/>
      <c r="AW4673" s="221"/>
      <c r="AX4673" s="221"/>
      <c r="AY4673" s="221"/>
      <c r="AZ4673" s="221"/>
    </row>
    <row r="4674" spans="1:52" x14ac:dyDescent="0.15">
      <c r="A4674" s="278"/>
      <c r="B4674" s="274"/>
      <c r="C4674" s="340"/>
      <c r="D4674" s="340"/>
      <c r="E4674" s="341"/>
      <c r="F4674" s="341"/>
      <c r="G4674" s="341"/>
      <c r="H4674" s="341"/>
      <c r="I4674" s="341"/>
      <c r="J4674" s="341"/>
      <c r="AH4674" s="221"/>
      <c r="AI4674" s="221"/>
      <c r="AJ4674" s="221"/>
      <c r="AK4674" s="221"/>
      <c r="AL4674" s="221"/>
      <c r="AM4674" s="221"/>
      <c r="AN4674" s="221"/>
      <c r="AO4674" s="221"/>
      <c r="AP4674" s="221"/>
      <c r="AQ4674" s="219"/>
      <c r="AR4674" s="219"/>
      <c r="AS4674" s="221"/>
      <c r="AT4674" s="221"/>
      <c r="AU4674" s="221"/>
      <c r="AV4674" s="221"/>
      <c r="AW4674" s="221"/>
      <c r="AX4674" s="221"/>
      <c r="AY4674" s="221"/>
      <c r="AZ4674" s="221"/>
    </row>
    <row r="4675" spans="1:52" x14ac:dyDescent="0.15">
      <c r="A4675" s="278"/>
      <c r="B4675" s="274"/>
      <c r="C4675" s="340"/>
      <c r="D4675" s="340"/>
      <c r="E4675" s="341"/>
      <c r="F4675" s="341"/>
      <c r="G4675" s="341"/>
      <c r="H4675" s="341"/>
      <c r="I4675" s="341"/>
      <c r="J4675" s="341"/>
      <c r="AH4675" s="221"/>
      <c r="AI4675" s="221"/>
      <c r="AJ4675" s="221"/>
      <c r="AK4675" s="221"/>
      <c r="AL4675" s="221"/>
      <c r="AM4675" s="221"/>
      <c r="AN4675" s="221"/>
      <c r="AO4675" s="221"/>
      <c r="AP4675" s="221"/>
      <c r="AQ4675" s="219"/>
      <c r="AR4675" s="219"/>
      <c r="AS4675" s="221"/>
      <c r="AT4675" s="221"/>
      <c r="AU4675" s="221"/>
      <c r="AV4675" s="221"/>
      <c r="AW4675" s="221"/>
      <c r="AX4675" s="221"/>
      <c r="AY4675" s="221"/>
      <c r="AZ4675" s="221"/>
    </row>
    <row r="4676" spans="1:52" x14ac:dyDescent="0.15">
      <c r="A4676" s="278"/>
      <c r="B4676" s="274"/>
      <c r="C4676" s="340"/>
      <c r="D4676" s="340"/>
      <c r="E4676" s="341"/>
      <c r="F4676" s="341"/>
      <c r="G4676" s="341"/>
      <c r="H4676" s="341"/>
      <c r="I4676" s="341"/>
      <c r="J4676" s="341"/>
      <c r="AH4676" s="221"/>
      <c r="AI4676" s="221"/>
      <c r="AJ4676" s="221"/>
      <c r="AK4676" s="221"/>
      <c r="AL4676" s="221"/>
      <c r="AM4676" s="221"/>
      <c r="AN4676" s="221"/>
      <c r="AO4676" s="221"/>
      <c r="AP4676" s="221"/>
      <c r="AQ4676" s="219"/>
      <c r="AR4676" s="219"/>
      <c r="AS4676" s="221"/>
      <c r="AT4676" s="221"/>
      <c r="AU4676" s="221"/>
      <c r="AV4676" s="221"/>
      <c r="AW4676" s="221"/>
      <c r="AX4676" s="221"/>
      <c r="AY4676" s="221"/>
      <c r="AZ4676" s="221"/>
    </row>
    <row r="4677" spans="1:52" x14ac:dyDescent="0.15">
      <c r="A4677" s="278"/>
      <c r="B4677" s="274"/>
      <c r="C4677" s="340"/>
      <c r="D4677" s="340"/>
      <c r="E4677" s="341"/>
      <c r="F4677" s="341"/>
      <c r="G4677" s="341"/>
      <c r="H4677" s="341"/>
      <c r="I4677" s="341"/>
      <c r="J4677" s="341"/>
      <c r="AH4677" s="221"/>
      <c r="AI4677" s="221"/>
      <c r="AJ4677" s="221"/>
      <c r="AK4677" s="221"/>
      <c r="AL4677" s="221"/>
      <c r="AM4677" s="221"/>
      <c r="AN4677" s="221"/>
      <c r="AO4677" s="221"/>
      <c r="AP4677" s="221"/>
      <c r="AQ4677" s="219"/>
      <c r="AR4677" s="219"/>
      <c r="AS4677" s="221"/>
      <c r="AT4677" s="221"/>
      <c r="AU4677" s="221"/>
      <c r="AV4677" s="221"/>
      <c r="AW4677" s="221"/>
      <c r="AX4677" s="221"/>
      <c r="AY4677" s="221"/>
      <c r="AZ4677" s="221"/>
    </row>
    <row r="4678" spans="1:52" x14ac:dyDescent="0.15">
      <c r="A4678" s="278"/>
      <c r="B4678" s="274"/>
      <c r="C4678" s="340"/>
      <c r="D4678" s="340"/>
      <c r="E4678" s="341"/>
      <c r="F4678" s="341"/>
      <c r="G4678" s="341"/>
      <c r="H4678" s="341"/>
      <c r="I4678" s="341"/>
      <c r="J4678" s="341"/>
      <c r="AH4678" s="221"/>
      <c r="AI4678" s="221"/>
      <c r="AJ4678" s="221"/>
      <c r="AK4678" s="221"/>
      <c r="AL4678" s="221"/>
      <c r="AM4678" s="221"/>
      <c r="AN4678" s="221"/>
      <c r="AO4678" s="221"/>
      <c r="AP4678" s="221"/>
      <c r="AQ4678" s="219"/>
      <c r="AR4678" s="219"/>
      <c r="AS4678" s="221"/>
      <c r="AT4678" s="221"/>
      <c r="AU4678" s="221"/>
      <c r="AV4678" s="221"/>
      <c r="AW4678" s="221"/>
      <c r="AX4678" s="221"/>
      <c r="AY4678" s="221"/>
      <c r="AZ4678" s="221"/>
    </row>
    <row r="4679" spans="1:52" x14ac:dyDescent="0.15">
      <c r="A4679" s="278"/>
      <c r="B4679" s="274"/>
      <c r="C4679" s="340"/>
      <c r="D4679" s="340"/>
      <c r="E4679" s="341"/>
      <c r="F4679" s="341"/>
      <c r="G4679" s="341"/>
      <c r="H4679" s="341"/>
      <c r="I4679" s="341"/>
      <c r="J4679" s="341"/>
      <c r="AH4679" s="221"/>
      <c r="AI4679" s="221"/>
      <c r="AJ4679" s="221"/>
      <c r="AK4679" s="221"/>
      <c r="AL4679" s="221"/>
      <c r="AM4679" s="221"/>
      <c r="AN4679" s="221"/>
      <c r="AO4679" s="221"/>
      <c r="AP4679" s="221"/>
      <c r="AQ4679" s="219"/>
      <c r="AR4679" s="219"/>
      <c r="AS4679" s="221"/>
      <c r="AT4679" s="221"/>
      <c r="AU4679" s="221"/>
      <c r="AV4679" s="221"/>
      <c r="AW4679" s="221"/>
      <c r="AX4679" s="221"/>
      <c r="AY4679" s="221"/>
      <c r="AZ4679" s="221"/>
    </row>
    <row r="4680" spans="1:52" x14ac:dyDescent="0.15">
      <c r="A4680" s="278"/>
      <c r="B4680" s="274"/>
      <c r="C4680" s="340"/>
      <c r="D4680" s="340"/>
      <c r="E4680" s="341"/>
      <c r="F4680" s="341"/>
      <c r="G4680" s="341"/>
      <c r="H4680" s="341"/>
      <c r="I4680" s="341"/>
      <c r="J4680" s="341"/>
      <c r="AH4680" s="221"/>
      <c r="AI4680" s="221"/>
      <c r="AJ4680" s="221"/>
      <c r="AK4680" s="221"/>
      <c r="AL4680" s="221"/>
      <c r="AM4680" s="221"/>
      <c r="AN4680" s="221"/>
      <c r="AO4680" s="221"/>
      <c r="AP4680" s="221"/>
      <c r="AQ4680" s="219"/>
      <c r="AR4680" s="219"/>
      <c r="AS4680" s="221"/>
      <c r="AT4680" s="221"/>
      <c r="AU4680" s="221"/>
      <c r="AV4680" s="221"/>
      <c r="AW4680" s="221"/>
      <c r="AX4680" s="221"/>
      <c r="AY4680" s="221"/>
      <c r="AZ4680" s="221"/>
    </row>
    <row r="4681" spans="1:52" x14ac:dyDescent="0.15">
      <c r="A4681" s="278"/>
      <c r="B4681" s="274"/>
      <c r="C4681" s="340"/>
      <c r="D4681" s="340"/>
      <c r="E4681" s="341"/>
      <c r="F4681" s="341"/>
      <c r="G4681" s="341"/>
      <c r="H4681" s="341"/>
      <c r="I4681" s="341"/>
      <c r="J4681" s="341"/>
      <c r="AH4681" s="221"/>
      <c r="AI4681" s="221"/>
      <c r="AJ4681" s="221"/>
      <c r="AK4681" s="221"/>
      <c r="AL4681" s="221"/>
      <c r="AM4681" s="221"/>
      <c r="AN4681" s="221"/>
      <c r="AO4681" s="221"/>
      <c r="AP4681" s="221"/>
      <c r="AQ4681" s="219"/>
      <c r="AR4681" s="219"/>
      <c r="AS4681" s="221"/>
      <c r="AT4681" s="221"/>
      <c r="AU4681" s="221"/>
      <c r="AV4681" s="221"/>
      <c r="AW4681" s="221"/>
      <c r="AX4681" s="221"/>
      <c r="AY4681" s="221"/>
      <c r="AZ4681" s="221"/>
    </row>
    <row r="4682" spans="1:52" x14ac:dyDescent="0.15">
      <c r="A4682" s="278"/>
      <c r="B4682" s="274"/>
      <c r="C4682" s="340"/>
      <c r="D4682" s="340"/>
      <c r="E4682" s="341"/>
      <c r="F4682" s="341"/>
      <c r="G4682" s="341"/>
      <c r="H4682" s="341"/>
      <c r="I4682" s="341"/>
      <c r="J4682" s="341"/>
      <c r="AH4682" s="221"/>
      <c r="AI4682" s="221"/>
      <c r="AJ4682" s="221"/>
      <c r="AK4682" s="221"/>
      <c r="AL4682" s="221"/>
      <c r="AM4682" s="221"/>
      <c r="AN4682" s="221"/>
      <c r="AO4682" s="221"/>
      <c r="AP4682" s="221"/>
      <c r="AQ4682" s="219"/>
      <c r="AR4682" s="219"/>
      <c r="AS4682" s="221"/>
      <c r="AT4682" s="221"/>
      <c r="AU4682" s="221"/>
      <c r="AV4682" s="221"/>
      <c r="AW4682" s="221"/>
      <c r="AX4682" s="221"/>
      <c r="AY4682" s="221"/>
      <c r="AZ4682" s="221"/>
    </row>
    <row r="4683" spans="1:52" x14ac:dyDescent="0.15">
      <c r="A4683" s="278"/>
      <c r="B4683" s="274"/>
      <c r="C4683" s="340"/>
      <c r="D4683" s="340"/>
      <c r="E4683" s="341"/>
      <c r="F4683" s="341"/>
      <c r="G4683" s="341"/>
      <c r="H4683" s="341"/>
      <c r="I4683" s="341"/>
      <c r="J4683" s="341"/>
      <c r="AH4683" s="221"/>
      <c r="AI4683" s="221"/>
      <c r="AJ4683" s="221"/>
      <c r="AK4683" s="221"/>
      <c r="AL4683" s="221"/>
      <c r="AM4683" s="221"/>
      <c r="AN4683" s="221"/>
      <c r="AO4683" s="221"/>
      <c r="AP4683" s="221"/>
      <c r="AQ4683" s="219"/>
      <c r="AR4683" s="219"/>
      <c r="AS4683" s="221"/>
      <c r="AT4683" s="221"/>
      <c r="AU4683" s="221"/>
      <c r="AV4683" s="221"/>
      <c r="AW4683" s="221"/>
      <c r="AX4683" s="221"/>
      <c r="AY4683" s="221"/>
      <c r="AZ4683" s="221"/>
    </row>
    <row r="4684" spans="1:52" x14ac:dyDescent="0.15">
      <c r="A4684" s="278"/>
      <c r="B4684" s="274"/>
      <c r="C4684" s="340"/>
      <c r="D4684" s="340"/>
      <c r="E4684" s="341"/>
      <c r="F4684" s="341"/>
      <c r="G4684" s="341"/>
      <c r="H4684" s="341"/>
      <c r="I4684" s="341"/>
      <c r="J4684" s="341"/>
      <c r="AH4684" s="221"/>
      <c r="AI4684" s="221"/>
      <c r="AJ4684" s="221"/>
      <c r="AK4684" s="221"/>
      <c r="AL4684" s="221"/>
      <c r="AM4684" s="221"/>
      <c r="AN4684" s="221"/>
      <c r="AO4684" s="221"/>
      <c r="AP4684" s="221"/>
      <c r="AQ4684" s="219"/>
      <c r="AR4684" s="219"/>
      <c r="AS4684" s="221"/>
      <c r="AT4684" s="221"/>
      <c r="AU4684" s="221"/>
      <c r="AV4684" s="221"/>
      <c r="AW4684" s="221"/>
      <c r="AX4684" s="221"/>
      <c r="AY4684" s="221"/>
      <c r="AZ4684" s="221"/>
    </row>
    <row r="4685" spans="1:52" x14ac:dyDescent="0.15">
      <c r="A4685" s="278"/>
      <c r="B4685" s="274"/>
      <c r="C4685" s="340"/>
      <c r="D4685" s="340"/>
      <c r="E4685" s="341"/>
      <c r="F4685" s="341"/>
      <c r="G4685" s="341"/>
      <c r="H4685" s="341"/>
      <c r="I4685" s="341"/>
      <c r="J4685" s="341"/>
      <c r="AH4685" s="221"/>
      <c r="AI4685" s="221"/>
      <c r="AJ4685" s="221"/>
      <c r="AK4685" s="221"/>
      <c r="AL4685" s="221"/>
      <c r="AM4685" s="221"/>
      <c r="AN4685" s="221"/>
      <c r="AO4685" s="221"/>
      <c r="AP4685" s="221"/>
      <c r="AQ4685" s="219"/>
      <c r="AR4685" s="219"/>
      <c r="AS4685" s="221"/>
      <c r="AT4685" s="221"/>
      <c r="AU4685" s="221"/>
      <c r="AV4685" s="221"/>
      <c r="AW4685" s="221"/>
      <c r="AX4685" s="221"/>
      <c r="AY4685" s="221"/>
      <c r="AZ4685" s="221"/>
    </row>
    <row r="4686" spans="1:52" x14ac:dyDescent="0.15">
      <c r="A4686" s="278"/>
      <c r="B4686" s="274"/>
      <c r="C4686" s="340"/>
      <c r="D4686" s="340"/>
      <c r="E4686" s="341"/>
      <c r="F4686" s="341"/>
      <c r="G4686" s="341"/>
      <c r="H4686" s="341"/>
      <c r="I4686" s="341"/>
      <c r="J4686" s="341"/>
      <c r="AH4686" s="221"/>
      <c r="AI4686" s="221"/>
      <c r="AJ4686" s="221"/>
      <c r="AK4686" s="221"/>
      <c r="AL4686" s="221"/>
      <c r="AM4686" s="221"/>
      <c r="AN4686" s="221"/>
      <c r="AO4686" s="221"/>
      <c r="AP4686" s="221"/>
      <c r="AQ4686" s="219"/>
      <c r="AR4686" s="219"/>
      <c r="AS4686" s="221"/>
      <c r="AT4686" s="221"/>
      <c r="AU4686" s="221"/>
      <c r="AV4686" s="221"/>
      <c r="AW4686" s="221"/>
      <c r="AX4686" s="221"/>
      <c r="AY4686" s="221"/>
      <c r="AZ4686" s="221"/>
    </row>
    <row r="4687" spans="1:52" x14ac:dyDescent="0.15">
      <c r="A4687" s="278"/>
      <c r="B4687" s="274"/>
      <c r="C4687" s="340"/>
      <c r="D4687" s="340"/>
      <c r="E4687" s="341"/>
      <c r="F4687" s="341"/>
      <c r="G4687" s="341"/>
      <c r="H4687" s="341"/>
      <c r="I4687" s="341"/>
      <c r="J4687" s="341"/>
      <c r="AH4687" s="221"/>
      <c r="AI4687" s="221"/>
      <c r="AJ4687" s="221"/>
      <c r="AK4687" s="221"/>
      <c r="AL4687" s="221"/>
      <c r="AM4687" s="221"/>
      <c r="AN4687" s="221"/>
      <c r="AO4687" s="221"/>
      <c r="AP4687" s="221"/>
      <c r="AQ4687" s="219"/>
      <c r="AR4687" s="219"/>
      <c r="AS4687" s="221"/>
      <c r="AT4687" s="221"/>
      <c r="AU4687" s="221"/>
      <c r="AV4687" s="221"/>
      <c r="AW4687" s="221"/>
      <c r="AX4687" s="221"/>
      <c r="AY4687" s="221"/>
      <c r="AZ4687" s="221"/>
    </row>
    <row r="4688" spans="1:52" x14ac:dyDescent="0.15">
      <c r="A4688" s="278"/>
      <c r="B4688" s="274"/>
      <c r="C4688" s="340"/>
      <c r="D4688" s="340"/>
      <c r="E4688" s="341"/>
      <c r="F4688" s="341"/>
      <c r="G4688" s="341"/>
      <c r="H4688" s="341"/>
      <c r="I4688" s="341"/>
      <c r="J4688" s="341"/>
      <c r="AH4688" s="221"/>
      <c r="AI4688" s="221"/>
      <c r="AJ4688" s="221"/>
      <c r="AK4688" s="221"/>
      <c r="AL4688" s="221"/>
      <c r="AM4688" s="221"/>
      <c r="AN4688" s="221"/>
      <c r="AO4688" s="221"/>
      <c r="AP4688" s="221"/>
      <c r="AQ4688" s="219"/>
      <c r="AR4688" s="219"/>
      <c r="AS4688" s="221"/>
      <c r="AT4688" s="221"/>
      <c r="AU4688" s="221"/>
      <c r="AV4688" s="221"/>
      <c r="AW4688" s="221"/>
      <c r="AX4688" s="221"/>
      <c r="AY4688" s="221"/>
      <c r="AZ4688" s="221"/>
    </row>
    <row r="4689" spans="1:52" x14ac:dyDescent="0.15">
      <c r="A4689" s="278"/>
      <c r="B4689" s="274"/>
      <c r="C4689" s="340"/>
      <c r="D4689" s="340"/>
      <c r="E4689" s="341"/>
      <c r="F4689" s="341"/>
      <c r="G4689" s="341"/>
      <c r="H4689" s="341"/>
      <c r="I4689" s="341"/>
      <c r="J4689" s="341"/>
      <c r="AH4689" s="221"/>
      <c r="AI4689" s="221"/>
      <c r="AJ4689" s="221"/>
      <c r="AK4689" s="221"/>
      <c r="AL4689" s="221"/>
      <c r="AM4689" s="221"/>
      <c r="AN4689" s="221"/>
      <c r="AO4689" s="221"/>
      <c r="AP4689" s="221"/>
      <c r="AQ4689" s="219"/>
      <c r="AR4689" s="219"/>
      <c r="AS4689" s="221"/>
      <c r="AT4689" s="221"/>
      <c r="AU4689" s="221"/>
      <c r="AV4689" s="221"/>
      <c r="AW4689" s="221"/>
      <c r="AX4689" s="221"/>
      <c r="AY4689" s="221"/>
      <c r="AZ4689" s="221"/>
    </row>
    <row r="4690" spans="1:52" x14ac:dyDescent="0.15">
      <c r="A4690" s="278"/>
      <c r="B4690" s="274"/>
      <c r="C4690" s="340"/>
      <c r="D4690" s="340"/>
      <c r="E4690" s="341"/>
      <c r="F4690" s="341"/>
      <c r="G4690" s="341"/>
      <c r="H4690" s="341"/>
      <c r="I4690" s="341"/>
      <c r="J4690" s="341"/>
      <c r="AH4690" s="221"/>
      <c r="AI4690" s="221"/>
      <c r="AJ4690" s="221"/>
      <c r="AK4690" s="221"/>
      <c r="AL4690" s="221"/>
      <c r="AM4690" s="221"/>
      <c r="AN4690" s="221"/>
      <c r="AO4690" s="221"/>
      <c r="AP4690" s="221"/>
      <c r="AQ4690" s="219"/>
      <c r="AR4690" s="219"/>
      <c r="AS4690" s="221"/>
      <c r="AT4690" s="221"/>
      <c r="AU4690" s="221"/>
      <c r="AV4690" s="221"/>
      <c r="AW4690" s="221"/>
      <c r="AX4690" s="221"/>
      <c r="AY4690" s="221"/>
      <c r="AZ4690" s="221"/>
    </row>
    <row r="4691" spans="1:52" x14ac:dyDescent="0.15">
      <c r="A4691" s="278"/>
      <c r="B4691" s="274"/>
      <c r="C4691" s="340"/>
      <c r="D4691" s="340"/>
      <c r="E4691" s="341"/>
      <c r="F4691" s="341"/>
      <c r="G4691" s="341"/>
      <c r="H4691" s="341"/>
      <c r="I4691" s="341"/>
      <c r="J4691" s="341"/>
      <c r="AH4691" s="221"/>
      <c r="AI4691" s="221"/>
      <c r="AJ4691" s="221"/>
      <c r="AK4691" s="221"/>
      <c r="AL4691" s="221"/>
      <c r="AM4691" s="221"/>
      <c r="AN4691" s="221"/>
      <c r="AO4691" s="221"/>
      <c r="AP4691" s="221"/>
      <c r="AQ4691" s="219"/>
      <c r="AR4691" s="219"/>
      <c r="AS4691" s="221"/>
      <c r="AT4691" s="221"/>
      <c r="AU4691" s="221"/>
      <c r="AV4691" s="221"/>
      <c r="AW4691" s="221"/>
      <c r="AX4691" s="221"/>
      <c r="AY4691" s="221"/>
      <c r="AZ4691" s="221"/>
    </row>
    <row r="4692" spans="1:52" x14ac:dyDescent="0.15">
      <c r="A4692" s="278"/>
      <c r="B4692" s="274"/>
      <c r="C4692" s="340"/>
      <c r="D4692" s="340"/>
      <c r="E4692" s="341"/>
      <c r="F4692" s="341"/>
      <c r="G4692" s="341"/>
      <c r="H4692" s="341"/>
      <c r="I4692" s="341"/>
      <c r="J4692" s="341"/>
      <c r="AH4692" s="221"/>
      <c r="AI4692" s="221"/>
      <c r="AJ4692" s="221"/>
      <c r="AK4692" s="221"/>
      <c r="AL4692" s="221"/>
      <c r="AM4692" s="221"/>
      <c r="AN4692" s="221"/>
      <c r="AO4692" s="221"/>
      <c r="AP4692" s="221"/>
      <c r="AQ4692" s="219"/>
      <c r="AR4692" s="219"/>
      <c r="AS4692" s="221"/>
      <c r="AT4692" s="221"/>
      <c r="AU4692" s="221"/>
      <c r="AV4692" s="221"/>
      <c r="AW4692" s="221"/>
      <c r="AX4692" s="221"/>
      <c r="AY4692" s="221"/>
      <c r="AZ4692" s="221"/>
    </row>
    <row r="4693" spans="1:52" x14ac:dyDescent="0.15">
      <c r="A4693" s="278"/>
      <c r="B4693" s="274"/>
      <c r="C4693" s="340"/>
      <c r="D4693" s="340"/>
      <c r="E4693" s="341"/>
      <c r="F4693" s="341"/>
      <c r="G4693" s="341"/>
      <c r="H4693" s="341"/>
      <c r="I4693" s="341"/>
      <c r="J4693" s="341"/>
      <c r="AH4693" s="221"/>
      <c r="AI4693" s="221"/>
      <c r="AJ4693" s="221"/>
      <c r="AK4693" s="221"/>
      <c r="AL4693" s="221"/>
      <c r="AM4693" s="221"/>
      <c r="AN4693" s="221"/>
      <c r="AO4693" s="221"/>
      <c r="AP4693" s="221"/>
      <c r="AQ4693" s="219"/>
      <c r="AR4693" s="219"/>
      <c r="AS4693" s="221"/>
      <c r="AT4693" s="221"/>
      <c r="AU4693" s="221"/>
      <c r="AV4693" s="221"/>
      <c r="AW4693" s="221"/>
      <c r="AX4693" s="221"/>
      <c r="AY4693" s="221"/>
      <c r="AZ4693" s="221"/>
    </row>
    <row r="4694" spans="1:52" x14ac:dyDescent="0.15">
      <c r="A4694" s="278"/>
      <c r="B4694" s="274"/>
      <c r="C4694" s="340"/>
      <c r="D4694" s="340"/>
      <c r="E4694" s="341"/>
      <c r="F4694" s="341"/>
      <c r="G4694" s="341"/>
      <c r="H4694" s="341"/>
      <c r="I4694" s="341"/>
      <c r="J4694" s="341"/>
      <c r="AH4694" s="221"/>
      <c r="AI4694" s="221"/>
      <c r="AJ4694" s="221"/>
      <c r="AK4694" s="221"/>
      <c r="AL4694" s="221"/>
      <c r="AM4694" s="221"/>
      <c r="AN4694" s="221"/>
      <c r="AO4694" s="221"/>
      <c r="AP4694" s="221"/>
      <c r="AQ4694" s="219"/>
      <c r="AR4694" s="219"/>
      <c r="AS4694" s="221"/>
      <c r="AT4694" s="221"/>
      <c r="AU4694" s="221"/>
      <c r="AV4694" s="221"/>
      <c r="AW4694" s="221"/>
      <c r="AX4694" s="221"/>
      <c r="AY4694" s="221"/>
      <c r="AZ4694" s="221"/>
    </row>
    <row r="4695" spans="1:52" x14ac:dyDescent="0.15">
      <c r="A4695" s="278"/>
      <c r="B4695" s="274"/>
      <c r="C4695" s="340"/>
      <c r="D4695" s="340"/>
      <c r="E4695" s="341"/>
      <c r="F4695" s="341"/>
      <c r="G4695" s="341"/>
      <c r="H4695" s="341"/>
      <c r="I4695" s="341"/>
      <c r="J4695" s="341"/>
      <c r="AH4695" s="221"/>
      <c r="AI4695" s="221"/>
      <c r="AJ4695" s="221"/>
      <c r="AK4695" s="221"/>
      <c r="AL4695" s="221"/>
      <c r="AM4695" s="221"/>
      <c r="AN4695" s="221"/>
      <c r="AO4695" s="221"/>
      <c r="AP4695" s="221"/>
      <c r="AQ4695" s="219"/>
      <c r="AR4695" s="219"/>
      <c r="AS4695" s="221"/>
      <c r="AT4695" s="221"/>
      <c r="AU4695" s="221"/>
      <c r="AV4695" s="221"/>
      <c r="AW4695" s="221"/>
      <c r="AX4695" s="221"/>
      <c r="AY4695" s="221"/>
      <c r="AZ4695" s="221"/>
    </row>
    <row r="4696" spans="1:52" x14ac:dyDescent="0.15">
      <c r="A4696" s="278"/>
      <c r="B4696" s="274"/>
      <c r="C4696" s="340"/>
      <c r="D4696" s="340"/>
      <c r="E4696" s="341"/>
      <c r="F4696" s="341"/>
      <c r="G4696" s="341"/>
      <c r="H4696" s="341"/>
      <c r="I4696" s="341"/>
      <c r="J4696" s="341"/>
      <c r="AH4696" s="221"/>
      <c r="AI4696" s="221"/>
      <c r="AJ4696" s="221"/>
      <c r="AK4696" s="221"/>
      <c r="AL4696" s="221"/>
      <c r="AM4696" s="221"/>
      <c r="AN4696" s="221"/>
      <c r="AO4696" s="221"/>
      <c r="AP4696" s="221"/>
      <c r="AQ4696" s="219"/>
      <c r="AR4696" s="219"/>
      <c r="AS4696" s="221"/>
      <c r="AT4696" s="221"/>
      <c r="AU4696" s="221"/>
      <c r="AV4696" s="221"/>
      <c r="AW4696" s="221"/>
      <c r="AX4696" s="221"/>
      <c r="AY4696" s="221"/>
      <c r="AZ4696" s="221"/>
    </row>
    <row r="4697" spans="1:52" x14ac:dyDescent="0.15">
      <c r="A4697" s="278"/>
      <c r="B4697" s="274"/>
      <c r="C4697" s="340"/>
      <c r="D4697" s="340"/>
      <c r="E4697" s="341"/>
      <c r="F4697" s="341"/>
      <c r="G4697" s="341"/>
      <c r="H4697" s="341"/>
      <c r="I4697" s="341"/>
      <c r="J4697" s="341"/>
      <c r="AH4697" s="221"/>
      <c r="AI4697" s="221"/>
      <c r="AJ4697" s="221"/>
      <c r="AK4697" s="221"/>
      <c r="AL4697" s="221"/>
      <c r="AM4697" s="221"/>
      <c r="AN4697" s="221"/>
      <c r="AO4697" s="221"/>
      <c r="AP4697" s="221"/>
      <c r="AQ4697" s="219"/>
      <c r="AR4697" s="219"/>
      <c r="AS4697" s="221"/>
      <c r="AT4697" s="221"/>
      <c r="AU4697" s="221"/>
      <c r="AV4697" s="221"/>
      <c r="AW4697" s="221"/>
      <c r="AX4697" s="221"/>
      <c r="AY4697" s="221"/>
      <c r="AZ4697" s="221"/>
    </row>
    <row r="4698" spans="1:52" x14ac:dyDescent="0.15">
      <c r="A4698" s="278"/>
      <c r="B4698" s="274"/>
      <c r="C4698" s="340"/>
      <c r="D4698" s="340"/>
      <c r="E4698" s="341"/>
      <c r="F4698" s="341"/>
      <c r="G4698" s="341"/>
      <c r="H4698" s="341"/>
      <c r="I4698" s="341"/>
      <c r="J4698" s="341"/>
      <c r="AH4698" s="221"/>
      <c r="AI4698" s="221"/>
      <c r="AJ4698" s="221"/>
      <c r="AK4698" s="221"/>
      <c r="AL4698" s="221"/>
      <c r="AM4698" s="221"/>
      <c r="AN4698" s="221"/>
      <c r="AO4698" s="221"/>
      <c r="AP4698" s="221"/>
      <c r="AQ4698" s="219"/>
      <c r="AR4698" s="219"/>
      <c r="AS4698" s="221"/>
      <c r="AT4698" s="221"/>
      <c r="AU4698" s="221"/>
      <c r="AV4698" s="221"/>
      <c r="AW4698" s="221"/>
      <c r="AX4698" s="221"/>
      <c r="AY4698" s="221"/>
      <c r="AZ4698" s="221"/>
    </row>
    <row r="4699" spans="1:52" x14ac:dyDescent="0.15">
      <c r="A4699" s="278"/>
      <c r="B4699" s="274"/>
      <c r="C4699" s="340"/>
      <c r="D4699" s="340"/>
      <c r="E4699" s="341"/>
      <c r="F4699" s="341"/>
      <c r="G4699" s="341"/>
      <c r="H4699" s="341"/>
      <c r="I4699" s="341"/>
      <c r="J4699" s="341"/>
      <c r="AH4699" s="221"/>
      <c r="AI4699" s="221"/>
      <c r="AJ4699" s="221"/>
      <c r="AK4699" s="221"/>
      <c r="AL4699" s="221"/>
      <c r="AM4699" s="221"/>
      <c r="AN4699" s="221"/>
      <c r="AO4699" s="221"/>
      <c r="AP4699" s="221"/>
      <c r="AQ4699" s="219"/>
      <c r="AR4699" s="219"/>
      <c r="AS4699" s="221"/>
      <c r="AT4699" s="221"/>
      <c r="AU4699" s="221"/>
      <c r="AV4699" s="221"/>
      <c r="AW4699" s="221"/>
      <c r="AX4699" s="221"/>
      <c r="AY4699" s="221"/>
      <c r="AZ4699" s="221"/>
    </row>
    <row r="4700" spans="1:52" x14ac:dyDescent="0.15">
      <c r="A4700" s="278"/>
      <c r="B4700" s="274"/>
      <c r="C4700" s="340"/>
      <c r="D4700" s="340"/>
      <c r="E4700" s="341"/>
      <c r="F4700" s="341"/>
      <c r="G4700" s="341"/>
      <c r="H4700" s="341"/>
      <c r="I4700" s="341"/>
      <c r="J4700" s="341"/>
      <c r="AH4700" s="221"/>
      <c r="AI4700" s="221"/>
      <c r="AJ4700" s="221"/>
      <c r="AK4700" s="221"/>
      <c r="AL4700" s="221"/>
      <c r="AM4700" s="221"/>
      <c r="AN4700" s="221"/>
      <c r="AO4700" s="221"/>
      <c r="AP4700" s="221"/>
      <c r="AQ4700" s="219"/>
      <c r="AR4700" s="219"/>
      <c r="AS4700" s="221"/>
      <c r="AT4700" s="221"/>
      <c r="AU4700" s="221"/>
      <c r="AV4700" s="221"/>
      <c r="AW4700" s="221"/>
      <c r="AX4700" s="221"/>
      <c r="AY4700" s="221"/>
      <c r="AZ4700" s="221"/>
    </row>
    <row r="4701" spans="1:52" x14ac:dyDescent="0.15">
      <c r="A4701" s="278"/>
      <c r="B4701" s="274"/>
      <c r="C4701" s="340"/>
      <c r="D4701" s="340"/>
      <c r="E4701" s="341"/>
      <c r="F4701" s="341"/>
      <c r="G4701" s="341"/>
      <c r="H4701" s="341"/>
      <c r="I4701" s="341"/>
      <c r="J4701" s="341"/>
      <c r="AH4701" s="221"/>
      <c r="AI4701" s="221"/>
      <c r="AJ4701" s="221"/>
      <c r="AK4701" s="221"/>
      <c r="AL4701" s="221"/>
      <c r="AM4701" s="221"/>
      <c r="AN4701" s="221"/>
      <c r="AO4701" s="221"/>
      <c r="AP4701" s="221"/>
      <c r="AQ4701" s="219"/>
      <c r="AR4701" s="219"/>
      <c r="AS4701" s="221"/>
      <c r="AT4701" s="221"/>
      <c r="AU4701" s="221"/>
      <c r="AV4701" s="221"/>
      <c r="AW4701" s="221"/>
      <c r="AX4701" s="221"/>
      <c r="AY4701" s="221"/>
      <c r="AZ4701" s="221"/>
    </row>
    <row r="4702" spans="1:52" x14ac:dyDescent="0.15">
      <c r="A4702" s="278"/>
      <c r="B4702" s="274"/>
      <c r="C4702" s="340"/>
      <c r="D4702" s="340"/>
      <c r="E4702" s="341"/>
      <c r="F4702" s="341"/>
      <c r="G4702" s="341"/>
      <c r="H4702" s="341"/>
      <c r="I4702" s="341"/>
      <c r="J4702" s="341"/>
      <c r="AH4702" s="221"/>
      <c r="AI4702" s="221"/>
      <c r="AJ4702" s="221"/>
      <c r="AK4702" s="221"/>
      <c r="AL4702" s="221"/>
      <c r="AM4702" s="221"/>
      <c r="AN4702" s="221"/>
      <c r="AO4702" s="221"/>
      <c r="AP4702" s="221"/>
      <c r="AQ4702" s="219"/>
      <c r="AR4702" s="219"/>
      <c r="AS4702" s="221"/>
      <c r="AT4702" s="221"/>
      <c r="AU4702" s="221"/>
      <c r="AV4702" s="221"/>
      <c r="AW4702" s="221"/>
      <c r="AX4702" s="221"/>
      <c r="AY4702" s="221"/>
      <c r="AZ4702" s="221"/>
    </row>
    <row r="4703" spans="1:52" x14ac:dyDescent="0.15">
      <c r="A4703" s="278"/>
      <c r="B4703" s="274"/>
      <c r="C4703" s="340"/>
      <c r="D4703" s="340"/>
      <c r="E4703" s="341"/>
      <c r="F4703" s="341"/>
      <c r="G4703" s="341"/>
      <c r="H4703" s="341"/>
      <c r="I4703" s="341"/>
      <c r="J4703" s="341"/>
      <c r="AH4703" s="221"/>
      <c r="AI4703" s="221"/>
      <c r="AJ4703" s="221"/>
      <c r="AK4703" s="221"/>
      <c r="AL4703" s="221"/>
      <c r="AM4703" s="221"/>
      <c r="AN4703" s="221"/>
      <c r="AO4703" s="221"/>
      <c r="AP4703" s="221"/>
      <c r="AQ4703" s="219"/>
      <c r="AR4703" s="219"/>
      <c r="AS4703" s="221"/>
      <c r="AT4703" s="221"/>
      <c r="AU4703" s="221"/>
      <c r="AV4703" s="221"/>
      <c r="AW4703" s="221"/>
      <c r="AX4703" s="221"/>
      <c r="AY4703" s="221"/>
      <c r="AZ4703" s="221"/>
    </row>
    <row r="4704" spans="1:52" x14ac:dyDescent="0.15">
      <c r="A4704" s="278"/>
      <c r="B4704" s="274"/>
      <c r="C4704" s="340"/>
      <c r="D4704" s="340"/>
      <c r="E4704" s="341"/>
      <c r="F4704" s="341"/>
      <c r="G4704" s="341"/>
      <c r="H4704" s="341"/>
      <c r="I4704" s="341"/>
      <c r="J4704" s="341"/>
      <c r="AH4704" s="221"/>
      <c r="AI4704" s="221"/>
      <c r="AJ4704" s="221"/>
      <c r="AK4704" s="221"/>
      <c r="AL4704" s="221"/>
      <c r="AM4704" s="221"/>
      <c r="AN4704" s="221"/>
      <c r="AO4704" s="221"/>
      <c r="AP4704" s="221"/>
      <c r="AQ4704" s="219"/>
      <c r="AR4704" s="219"/>
      <c r="AS4704" s="221"/>
      <c r="AT4704" s="221"/>
      <c r="AU4704" s="221"/>
      <c r="AV4704" s="221"/>
      <c r="AW4704" s="221"/>
      <c r="AX4704" s="221"/>
      <c r="AY4704" s="221"/>
      <c r="AZ4704" s="221"/>
    </row>
    <row r="4705" spans="1:52" x14ac:dyDescent="0.15">
      <c r="A4705" s="278"/>
      <c r="B4705" s="274"/>
      <c r="C4705" s="340"/>
      <c r="D4705" s="340"/>
      <c r="E4705" s="341"/>
      <c r="F4705" s="341"/>
      <c r="G4705" s="341"/>
      <c r="H4705" s="341"/>
      <c r="I4705" s="341"/>
      <c r="J4705" s="341"/>
      <c r="AH4705" s="221"/>
      <c r="AI4705" s="221"/>
      <c r="AJ4705" s="221"/>
      <c r="AK4705" s="221"/>
      <c r="AL4705" s="221"/>
      <c r="AM4705" s="221"/>
      <c r="AN4705" s="221"/>
      <c r="AO4705" s="221"/>
      <c r="AP4705" s="221"/>
      <c r="AQ4705" s="219"/>
      <c r="AR4705" s="219"/>
      <c r="AS4705" s="221"/>
      <c r="AT4705" s="221"/>
      <c r="AU4705" s="221"/>
      <c r="AV4705" s="221"/>
      <c r="AW4705" s="221"/>
      <c r="AX4705" s="221"/>
      <c r="AY4705" s="221"/>
      <c r="AZ4705" s="221"/>
    </row>
    <row r="4706" spans="1:52" x14ac:dyDescent="0.15">
      <c r="A4706" s="278"/>
      <c r="B4706" s="274"/>
      <c r="C4706" s="340"/>
      <c r="D4706" s="340"/>
      <c r="E4706" s="341"/>
      <c r="F4706" s="341"/>
      <c r="G4706" s="341"/>
      <c r="H4706" s="341"/>
      <c r="I4706" s="341"/>
      <c r="J4706" s="341"/>
      <c r="AH4706" s="221"/>
      <c r="AI4706" s="221"/>
      <c r="AJ4706" s="221"/>
      <c r="AK4706" s="221"/>
      <c r="AL4706" s="221"/>
      <c r="AM4706" s="221"/>
      <c r="AN4706" s="221"/>
      <c r="AO4706" s="221"/>
      <c r="AP4706" s="221"/>
      <c r="AQ4706" s="219"/>
      <c r="AR4706" s="219"/>
      <c r="AS4706" s="221"/>
      <c r="AT4706" s="221"/>
      <c r="AU4706" s="221"/>
      <c r="AV4706" s="221"/>
      <c r="AW4706" s="221"/>
      <c r="AX4706" s="221"/>
      <c r="AY4706" s="221"/>
      <c r="AZ4706" s="221"/>
    </row>
    <row r="4707" spans="1:52" x14ac:dyDescent="0.15">
      <c r="A4707" s="278"/>
      <c r="B4707" s="274"/>
      <c r="C4707" s="340"/>
      <c r="D4707" s="340"/>
      <c r="E4707" s="341"/>
      <c r="F4707" s="341"/>
      <c r="G4707" s="341"/>
      <c r="H4707" s="341"/>
      <c r="I4707" s="341"/>
      <c r="J4707" s="341"/>
      <c r="AH4707" s="221"/>
      <c r="AI4707" s="221"/>
      <c r="AJ4707" s="221"/>
      <c r="AK4707" s="221"/>
      <c r="AL4707" s="221"/>
      <c r="AM4707" s="221"/>
      <c r="AN4707" s="221"/>
      <c r="AO4707" s="221"/>
      <c r="AP4707" s="221"/>
      <c r="AQ4707" s="219"/>
      <c r="AR4707" s="219"/>
      <c r="AS4707" s="221"/>
      <c r="AT4707" s="221"/>
      <c r="AU4707" s="221"/>
      <c r="AV4707" s="221"/>
      <c r="AW4707" s="221"/>
      <c r="AX4707" s="221"/>
      <c r="AY4707" s="221"/>
      <c r="AZ4707" s="221"/>
    </row>
    <row r="4708" spans="1:52" x14ac:dyDescent="0.15">
      <c r="A4708" s="278"/>
      <c r="B4708" s="274"/>
      <c r="C4708" s="340"/>
      <c r="D4708" s="340"/>
      <c r="E4708" s="341"/>
      <c r="F4708" s="341"/>
      <c r="G4708" s="341"/>
      <c r="H4708" s="341"/>
      <c r="I4708" s="341"/>
      <c r="J4708" s="341"/>
      <c r="AH4708" s="221"/>
      <c r="AI4708" s="221"/>
      <c r="AJ4708" s="221"/>
      <c r="AK4708" s="221"/>
      <c r="AL4708" s="221"/>
      <c r="AM4708" s="221"/>
      <c r="AN4708" s="221"/>
      <c r="AO4708" s="221"/>
      <c r="AP4708" s="221"/>
      <c r="AQ4708" s="219"/>
      <c r="AR4708" s="219"/>
      <c r="AS4708" s="221"/>
      <c r="AT4708" s="221"/>
      <c r="AU4708" s="221"/>
      <c r="AV4708" s="221"/>
      <c r="AW4708" s="221"/>
      <c r="AX4708" s="221"/>
      <c r="AY4708" s="221"/>
      <c r="AZ4708" s="221"/>
    </row>
    <row r="4709" spans="1:52" x14ac:dyDescent="0.15">
      <c r="A4709" s="278"/>
      <c r="B4709" s="274"/>
      <c r="C4709" s="340"/>
      <c r="D4709" s="340"/>
      <c r="E4709" s="341"/>
      <c r="F4709" s="341"/>
      <c r="G4709" s="341"/>
      <c r="H4709" s="341"/>
      <c r="I4709" s="341"/>
      <c r="J4709" s="341"/>
      <c r="AH4709" s="221"/>
      <c r="AI4709" s="221"/>
      <c r="AJ4709" s="221"/>
      <c r="AK4709" s="221"/>
      <c r="AL4709" s="221"/>
      <c r="AM4709" s="221"/>
      <c r="AN4709" s="221"/>
      <c r="AO4709" s="221"/>
      <c r="AP4709" s="221"/>
      <c r="AQ4709" s="219"/>
      <c r="AR4709" s="219"/>
      <c r="AS4709" s="221"/>
      <c r="AT4709" s="221"/>
      <c r="AU4709" s="221"/>
      <c r="AV4709" s="221"/>
      <c r="AW4709" s="221"/>
      <c r="AX4709" s="221"/>
      <c r="AY4709" s="221"/>
      <c r="AZ4709" s="221"/>
    </row>
    <row r="4710" spans="1:52" x14ac:dyDescent="0.15">
      <c r="A4710" s="278"/>
      <c r="B4710" s="274"/>
      <c r="C4710" s="340"/>
      <c r="D4710" s="340"/>
      <c r="E4710" s="341"/>
      <c r="F4710" s="341"/>
      <c r="G4710" s="341"/>
      <c r="H4710" s="341"/>
      <c r="I4710" s="341"/>
      <c r="J4710" s="341"/>
      <c r="AH4710" s="221"/>
      <c r="AI4710" s="221"/>
      <c r="AJ4710" s="221"/>
      <c r="AK4710" s="221"/>
      <c r="AL4710" s="221"/>
      <c r="AM4710" s="221"/>
      <c r="AN4710" s="221"/>
      <c r="AO4710" s="221"/>
      <c r="AP4710" s="221"/>
      <c r="AQ4710" s="219"/>
      <c r="AR4710" s="219"/>
      <c r="AS4710" s="221"/>
      <c r="AT4710" s="221"/>
      <c r="AU4710" s="221"/>
      <c r="AV4710" s="221"/>
      <c r="AW4710" s="221"/>
      <c r="AX4710" s="221"/>
      <c r="AY4710" s="221"/>
      <c r="AZ4710" s="221"/>
    </row>
    <row r="4711" spans="1:52" x14ac:dyDescent="0.15">
      <c r="A4711" s="278"/>
      <c r="B4711" s="274"/>
      <c r="C4711" s="340"/>
      <c r="D4711" s="340"/>
      <c r="E4711" s="341"/>
      <c r="F4711" s="341"/>
      <c r="G4711" s="341"/>
      <c r="H4711" s="341"/>
      <c r="I4711" s="341"/>
      <c r="J4711" s="341"/>
      <c r="AH4711" s="221"/>
      <c r="AI4711" s="221"/>
      <c r="AJ4711" s="221"/>
      <c r="AK4711" s="221"/>
      <c r="AL4711" s="221"/>
      <c r="AM4711" s="221"/>
      <c r="AN4711" s="221"/>
      <c r="AO4711" s="221"/>
      <c r="AP4711" s="221"/>
      <c r="AQ4711" s="219"/>
      <c r="AR4711" s="219"/>
      <c r="AS4711" s="221"/>
      <c r="AT4711" s="221"/>
      <c r="AU4711" s="221"/>
      <c r="AV4711" s="221"/>
      <c r="AW4711" s="221"/>
      <c r="AX4711" s="221"/>
      <c r="AY4711" s="221"/>
      <c r="AZ4711" s="221"/>
    </row>
    <row r="4712" spans="1:52" x14ac:dyDescent="0.15">
      <c r="A4712" s="278"/>
      <c r="B4712" s="274"/>
      <c r="C4712" s="340"/>
      <c r="D4712" s="340"/>
      <c r="E4712" s="341"/>
      <c r="F4712" s="341"/>
      <c r="G4712" s="341"/>
      <c r="H4712" s="341"/>
      <c r="I4712" s="341"/>
      <c r="J4712" s="341"/>
      <c r="AH4712" s="221"/>
      <c r="AI4712" s="221"/>
      <c r="AJ4712" s="221"/>
      <c r="AK4712" s="221"/>
      <c r="AL4712" s="221"/>
      <c r="AM4712" s="221"/>
      <c r="AN4712" s="221"/>
      <c r="AO4712" s="221"/>
      <c r="AP4712" s="221"/>
      <c r="AQ4712" s="219"/>
      <c r="AR4712" s="219"/>
      <c r="AS4712" s="221"/>
      <c r="AT4712" s="221"/>
      <c r="AU4712" s="221"/>
      <c r="AV4712" s="221"/>
      <c r="AW4712" s="221"/>
      <c r="AX4712" s="221"/>
      <c r="AY4712" s="221"/>
      <c r="AZ4712" s="221"/>
    </row>
    <row r="4713" spans="1:52" x14ac:dyDescent="0.15">
      <c r="A4713" s="278"/>
      <c r="B4713" s="274"/>
      <c r="C4713" s="340"/>
      <c r="D4713" s="340"/>
      <c r="E4713" s="341"/>
      <c r="F4713" s="341"/>
      <c r="G4713" s="341"/>
      <c r="H4713" s="341"/>
      <c r="I4713" s="341"/>
      <c r="J4713" s="341"/>
      <c r="AH4713" s="221"/>
      <c r="AI4713" s="221"/>
      <c r="AJ4713" s="221"/>
      <c r="AK4713" s="221"/>
      <c r="AL4713" s="221"/>
      <c r="AM4713" s="221"/>
      <c r="AN4713" s="221"/>
      <c r="AO4713" s="221"/>
      <c r="AP4713" s="221"/>
      <c r="AQ4713" s="219"/>
      <c r="AR4713" s="219"/>
      <c r="AS4713" s="221"/>
      <c r="AT4713" s="221"/>
      <c r="AU4713" s="221"/>
      <c r="AV4713" s="221"/>
      <c r="AW4713" s="221"/>
      <c r="AX4713" s="221"/>
      <c r="AY4713" s="221"/>
      <c r="AZ4713" s="221"/>
    </row>
    <row r="4714" spans="1:52" x14ac:dyDescent="0.15">
      <c r="A4714" s="278"/>
      <c r="B4714" s="274"/>
      <c r="C4714" s="340"/>
      <c r="D4714" s="340"/>
      <c r="E4714" s="341"/>
      <c r="F4714" s="341"/>
      <c r="G4714" s="341"/>
      <c r="H4714" s="341"/>
      <c r="I4714" s="341"/>
      <c r="J4714" s="341"/>
      <c r="AH4714" s="221"/>
      <c r="AI4714" s="221"/>
      <c r="AJ4714" s="221"/>
      <c r="AK4714" s="221"/>
      <c r="AL4714" s="221"/>
      <c r="AM4714" s="221"/>
      <c r="AN4714" s="221"/>
      <c r="AO4714" s="221"/>
      <c r="AP4714" s="221"/>
      <c r="AQ4714" s="219"/>
      <c r="AR4714" s="219"/>
      <c r="AS4714" s="221"/>
      <c r="AT4714" s="221"/>
      <c r="AU4714" s="221"/>
      <c r="AV4714" s="221"/>
      <c r="AW4714" s="221"/>
      <c r="AX4714" s="221"/>
      <c r="AY4714" s="221"/>
      <c r="AZ4714" s="221"/>
    </row>
    <row r="4715" spans="1:52" x14ac:dyDescent="0.15">
      <c r="A4715" s="278"/>
      <c r="B4715" s="274"/>
      <c r="C4715" s="340"/>
      <c r="D4715" s="340"/>
      <c r="E4715" s="341"/>
      <c r="F4715" s="341"/>
      <c r="G4715" s="341"/>
      <c r="H4715" s="341"/>
      <c r="I4715" s="341"/>
      <c r="J4715" s="341"/>
      <c r="AH4715" s="221"/>
      <c r="AI4715" s="221"/>
      <c r="AJ4715" s="221"/>
      <c r="AK4715" s="221"/>
      <c r="AL4715" s="221"/>
      <c r="AM4715" s="221"/>
      <c r="AN4715" s="221"/>
      <c r="AO4715" s="221"/>
      <c r="AP4715" s="221"/>
      <c r="AQ4715" s="219"/>
      <c r="AR4715" s="219"/>
      <c r="AS4715" s="221"/>
      <c r="AT4715" s="221"/>
      <c r="AU4715" s="221"/>
      <c r="AV4715" s="221"/>
      <c r="AW4715" s="221"/>
      <c r="AX4715" s="221"/>
      <c r="AY4715" s="221"/>
      <c r="AZ4715" s="221"/>
    </row>
    <row r="4716" spans="1:52" x14ac:dyDescent="0.15">
      <c r="A4716" s="278"/>
      <c r="B4716" s="274"/>
      <c r="C4716" s="340"/>
      <c r="D4716" s="340"/>
      <c r="E4716" s="341"/>
      <c r="F4716" s="341"/>
      <c r="G4716" s="341"/>
      <c r="H4716" s="341"/>
      <c r="I4716" s="341"/>
      <c r="J4716" s="341"/>
      <c r="AH4716" s="221"/>
      <c r="AI4716" s="221"/>
      <c r="AJ4716" s="221"/>
      <c r="AK4716" s="221"/>
      <c r="AL4716" s="221"/>
      <c r="AM4716" s="221"/>
      <c r="AN4716" s="221"/>
      <c r="AO4716" s="221"/>
      <c r="AP4716" s="221"/>
      <c r="AQ4716" s="219"/>
      <c r="AR4716" s="219"/>
      <c r="AS4716" s="221"/>
      <c r="AT4716" s="221"/>
      <c r="AU4716" s="221"/>
      <c r="AV4716" s="221"/>
      <c r="AW4716" s="221"/>
      <c r="AX4716" s="221"/>
      <c r="AY4716" s="221"/>
      <c r="AZ4716" s="221"/>
    </row>
    <row r="4717" spans="1:52" x14ac:dyDescent="0.15">
      <c r="A4717" s="278"/>
      <c r="B4717" s="274"/>
      <c r="C4717" s="340"/>
      <c r="D4717" s="340"/>
      <c r="E4717" s="341"/>
      <c r="F4717" s="341"/>
      <c r="G4717" s="341"/>
      <c r="H4717" s="341"/>
      <c r="I4717" s="341"/>
      <c r="J4717" s="341"/>
      <c r="AH4717" s="221"/>
      <c r="AI4717" s="221"/>
      <c r="AJ4717" s="221"/>
      <c r="AK4717" s="221"/>
      <c r="AL4717" s="221"/>
      <c r="AM4717" s="221"/>
      <c r="AN4717" s="221"/>
      <c r="AO4717" s="221"/>
      <c r="AP4717" s="221"/>
      <c r="AQ4717" s="219"/>
      <c r="AR4717" s="219"/>
      <c r="AS4717" s="221"/>
      <c r="AT4717" s="221"/>
      <c r="AU4717" s="221"/>
      <c r="AV4717" s="221"/>
      <c r="AW4717" s="221"/>
      <c r="AX4717" s="221"/>
      <c r="AY4717" s="221"/>
      <c r="AZ4717" s="221"/>
    </row>
    <row r="4718" spans="1:52" x14ac:dyDescent="0.15">
      <c r="A4718" s="278"/>
      <c r="B4718" s="274"/>
      <c r="C4718" s="340"/>
      <c r="D4718" s="340"/>
      <c r="E4718" s="341"/>
      <c r="F4718" s="341"/>
      <c r="G4718" s="341"/>
      <c r="H4718" s="341"/>
      <c r="I4718" s="341"/>
      <c r="J4718" s="341"/>
      <c r="AH4718" s="221"/>
      <c r="AI4718" s="221"/>
      <c r="AJ4718" s="221"/>
      <c r="AK4718" s="221"/>
      <c r="AL4718" s="221"/>
      <c r="AM4718" s="221"/>
      <c r="AN4718" s="221"/>
      <c r="AO4718" s="221"/>
      <c r="AP4718" s="221"/>
      <c r="AQ4718" s="219"/>
      <c r="AR4718" s="219"/>
      <c r="AS4718" s="221"/>
      <c r="AT4718" s="221"/>
      <c r="AU4718" s="221"/>
      <c r="AV4718" s="221"/>
      <c r="AW4718" s="221"/>
      <c r="AX4718" s="221"/>
      <c r="AY4718" s="221"/>
      <c r="AZ4718" s="221"/>
    </row>
    <row r="4719" spans="1:52" x14ac:dyDescent="0.15">
      <c r="A4719" s="278"/>
      <c r="B4719" s="274"/>
      <c r="C4719" s="340"/>
      <c r="D4719" s="340"/>
      <c r="E4719" s="341"/>
      <c r="F4719" s="341"/>
      <c r="G4719" s="341"/>
      <c r="H4719" s="341"/>
      <c r="I4719" s="341"/>
      <c r="J4719" s="341"/>
      <c r="AH4719" s="221"/>
      <c r="AI4719" s="221"/>
      <c r="AJ4719" s="221"/>
      <c r="AK4719" s="221"/>
      <c r="AL4719" s="221"/>
      <c r="AM4719" s="221"/>
      <c r="AN4719" s="221"/>
      <c r="AO4719" s="221"/>
      <c r="AP4719" s="221"/>
      <c r="AQ4719" s="219"/>
      <c r="AR4719" s="219"/>
      <c r="AS4719" s="221"/>
      <c r="AT4719" s="221"/>
      <c r="AU4719" s="221"/>
      <c r="AV4719" s="221"/>
      <c r="AW4719" s="221"/>
      <c r="AX4719" s="221"/>
      <c r="AY4719" s="221"/>
      <c r="AZ4719" s="221"/>
    </row>
    <row r="4720" spans="1:52" x14ac:dyDescent="0.15">
      <c r="A4720" s="278"/>
      <c r="B4720" s="274"/>
      <c r="C4720" s="340"/>
      <c r="D4720" s="340"/>
      <c r="E4720" s="341"/>
      <c r="F4720" s="341"/>
      <c r="G4720" s="341"/>
      <c r="H4720" s="341"/>
      <c r="I4720" s="341"/>
      <c r="J4720" s="341"/>
      <c r="AH4720" s="221"/>
      <c r="AI4720" s="221"/>
      <c r="AJ4720" s="221"/>
      <c r="AK4720" s="221"/>
      <c r="AL4720" s="221"/>
      <c r="AM4720" s="221"/>
      <c r="AN4720" s="221"/>
      <c r="AO4720" s="221"/>
      <c r="AP4720" s="221"/>
      <c r="AQ4720" s="219"/>
      <c r="AR4720" s="219"/>
      <c r="AS4720" s="221"/>
      <c r="AT4720" s="221"/>
      <c r="AU4720" s="221"/>
      <c r="AV4720" s="221"/>
      <c r="AW4720" s="221"/>
      <c r="AX4720" s="221"/>
      <c r="AY4720" s="221"/>
      <c r="AZ4720" s="221"/>
    </row>
    <row r="4721" spans="1:52" x14ac:dyDescent="0.15">
      <c r="A4721" s="278"/>
      <c r="B4721" s="274"/>
      <c r="C4721" s="340"/>
      <c r="D4721" s="340"/>
      <c r="E4721" s="341"/>
      <c r="F4721" s="341"/>
      <c r="G4721" s="341"/>
      <c r="H4721" s="341"/>
      <c r="I4721" s="341"/>
      <c r="J4721" s="341"/>
      <c r="AH4721" s="221"/>
      <c r="AI4721" s="221"/>
      <c r="AJ4721" s="221"/>
      <c r="AK4721" s="221"/>
      <c r="AL4721" s="221"/>
      <c r="AM4721" s="221"/>
      <c r="AN4721" s="221"/>
      <c r="AO4721" s="221"/>
      <c r="AP4721" s="221"/>
      <c r="AQ4721" s="219"/>
      <c r="AR4721" s="219"/>
      <c r="AS4721" s="221"/>
      <c r="AT4721" s="221"/>
      <c r="AU4721" s="221"/>
      <c r="AV4721" s="221"/>
      <c r="AW4721" s="221"/>
      <c r="AX4721" s="221"/>
      <c r="AY4721" s="221"/>
      <c r="AZ4721" s="221"/>
    </row>
    <row r="4722" spans="1:52" x14ac:dyDescent="0.15">
      <c r="A4722" s="278"/>
      <c r="B4722" s="274"/>
      <c r="C4722" s="340"/>
      <c r="D4722" s="340"/>
      <c r="E4722" s="341"/>
      <c r="F4722" s="341"/>
      <c r="G4722" s="341"/>
      <c r="H4722" s="341"/>
      <c r="I4722" s="341"/>
      <c r="J4722" s="341"/>
      <c r="AH4722" s="221"/>
      <c r="AI4722" s="221"/>
      <c r="AJ4722" s="221"/>
      <c r="AK4722" s="221"/>
      <c r="AL4722" s="221"/>
      <c r="AM4722" s="221"/>
      <c r="AN4722" s="221"/>
      <c r="AO4722" s="221"/>
      <c r="AP4722" s="221"/>
      <c r="AQ4722" s="219"/>
      <c r="AR4722" s="219"/>
      <c r="AS4722" s="221"/>
      <c r="AT4722" s="221"/>
      <c r="AU4722" s="221"/>
      <c r="AV4722" s="221"/>
      <c r="AW4722" s="221"/>
      <c r="AX4722" s="221"/>
      <c r="AY4722" s="221"/>
      <c r="AZ4722" s="221"/>
    </row>
    <row r="4723" spans="1:52" x14ac:dyDescent="0.15">
      <c r="A4723" s="278"/>
      <c r="B4723" s="274"/>
      <c r="C4723" s="340"/>
      <c r="D4723" s="340"/>
      <c r="E4723" s="341"/>
      <c r="F4723" s="341"/>
      <c r="G4723" s="341"/>
      <c r="H4723" s="341"/>
      <c r="I4723" s="341"/>
      <c r="J4723" s="341"/>
      <c r="AH4723" s="221"/>
      <c r="AI4723" s="221"/>
      <c r="AJ4723" s="221"/>
      <c r="AK4723" s="221"/>
      <c r="AL4723" s="221"/>
      <c r="AM4723" s="221"/>
      <c r="AN4723" s="221"/>
      <c r="AO4723" s="221"/>
      <c r="AP4723" s="221"/>
      <c r="AQ4723" s="219"/>
      <c r="AR4723" s="219"/>
      <c r="AS4723" s="221"/>
      <c r="AT4723" s="221"/>
      <c r="AU4723" s="221"/>
      <c r="AV4723" s="221"/>
      <c r="AW4723" s="221"/>
      <c r="AX4723" s="221"/>
      <c r="AY4723" s="221"/>
      <c r="AZ4723" s="221"/>
    </row>
    <row r="4724" spans="1:52" x14ac:dyDescent="0.15">
      <c r="A4724" s="278"/>
      <c r="B4724" s="274"/>
      <c r="C4724" s="340"/>
      <c r="D4724" s="340"/>
      <c r="E4724" s="341"/>
      <c r="F4724" s="341"/>
      <c r="G4724" s="341"/>
      <c r="H4724" s="341"/>
      <c r="I4724" s="341"/>
      <c r="J4724" s="341"/>
      <c r="AH4724" s="221"/>
      <c r="AI4724" s="221"/>
      <c r="AJ4724" s="221"/>
      <c r="AK4724" s="221"/>
      <c r="AL4724" s="221"/>
      <c r="AM4724" s="221"/>
      <c r="AN4724" s="221"/>
      <c r="AO4724" s="221"/>
      <c r="AP4724" s="221"/>
      <c r="AQ4724" s="219"/>
      <c r="AR4724" s="219"/>
      <c r="AS4724" s="221"/>
      <c r="AT4724" s="221"/>
      <c r="AU4724" s="221"/>
      <c r="AV4724" s="221"/>
      <c r="AW4724" s="221"/>
      <c r="AX4724" s="221"/>
      <c r="AY4724" s="221"/>
      <c r="AZ4724" s="221"/>
    </row>
    <row r="4725" spans="1:52" x14ac:dyDescent="0.15">
      <c r="A4725" s="278"/>
      <c r="B4725" s="274"/>
      <c r="C4725" s="340"/>
      <c r="D4725" s="340"/>
      <c r="E4725" s="341"/>
      <c r="F4725" s="341"/>
      <c r="G4725" s="341"/>
      <c r="H4725" s="341"/>
      <c r="I4725" s="341"/>
      <c r="J4725" s="341"/>
      <c r="AH4725" s="221"/>
      <c r="AI4725" s="221"/>
      <c r="AJ4725" s="221"/>
      <c r="AK4725" s="221"/>
      <c r="AL4725" s="221"/>
      <c r="AM4725" s="221"/>
      <c r="AN4725" s="221"/>
      <c r="AO4725" s="221"/>
      <c r="AP4725" s="221"/>
      <c r="AQ4725" s="219"/>
      <c r="AR4725" s="219"/>
      <c r="AS4725" s="221"/>
      <c r="AT4725" s="221"/>
      <c r="AU4725" s="221"/>
      <c r="AV4725" s="221"/>
      <c r="AW4725" s="221"/>
      <c r="AX4725" s="221"/>
      <c r="AY4725" s="221"/>
      <c r="AZ4725" s="221"/>
    </row>
    <row r="4726" spans="1:52" x14ac:dyDescent="0.15">
      <c r="A4726" s="278"/>
      <c r="B4726" s="274"/>
      <c r="C4726" s="340"/>
      <c r="D4726" s="340"/>
      <c r="E4726" s="341"/>
      <c r="F4726" s="341"/>
      <c r="G4726" s="341"/>
      <c r="H4726" s="341"/>
      <c r="I4726" s="341"/>
      <c r="J4726" s="341"/>
      <c r="AH4726" s="221"/>
      <c r="AI4726" s="221"/>
      <c r="AJ4726" s="221"/>
      <c r="AK4726" s="221"/>
      <c r="AL4726" s="221"/>
      <c r="AM4726" s="221"/>
      <c r="AN4726" s="221"/>
      <c r="AO4726" s="221"/>
      <c r="AP4726" s="221"/>
      <c r="AQ4726" s="219"/>
      <c r="AR4726" s="219"/>
      <c r="AS4726" s="221"/>
      <c r="AT4726" s="221"/>
      <c r="AU4726" s="221"/>
      <c r="AV4726" s="221"/>
      <c r="AW4726" s="221"/>
      <c r="AX4726" s="221"/>
      <c r="AY4726" s="221"/>
      <c r="AZ4726" s="221"/>
    </row>
    <row r="4727" spans="1:52" x14ac:dyDescent="0.15">
      <c r="A4727" s="278"/>
      <c r="B4727" s="274"/>
      <c r="C4727" s="340"/>
      <c r="D4727" s="340"/>
      <c r="E4727" s="341"/>
      <c r="F4727" s="341"/>
      <c r="G4727" s="341"/>
      <c r="H4727" s="341"/>
      <c r="I4727" s="341"/>
      <c r="J4727" s="341"/>
      <c r="AH4727" s="221"/>
      <c r="AI4727" s="221"/>
      <c r="AJ4727" s="221"/>
      <c r="AK4727" s="221"/>
      <c r="AL4727" s="221"/>
      <c r="AM4727" s="221"/>
      <c r="AN4727" s="221"/>
      <c r="AO4727" s="221"/>
      <c r="AP4727" s="221"/>
      <c r="AQ4727" s="219"/>
      <c r="AR4727" s="219"/>
      <c r="AS4727" s="221"/>
      <c r="AT4727" s="221"/>
      <c r="AU4727" s="221"/>
      <c r="AV4727" s="221"/>
      <c r="AW4727" s="221"/>
      <c r="AX4727" s="221"/>
      <c r="AY4727" s="221"/>
      <c r="AZ4727" s="221"/>
    </row>
    <row r="4728" spans="1:52" x14ac:dyDescent="0.15">
      <c r="A4728" s="278"/>
      <c r="B4728" s="274"/>
      <c r="C4728" s="340"/>
      <c r="D4728" s="340"/>
      <c r="E4728" s="341"/>
      <c r="F4728" s="341"/>
      <c r="G4728" s="341"/>
      <c r="H4728" s="341"/>
      <c r="I4728" s="341"/>
      <c r="J4728" s="341"/>
      <c r="AH4728" s="221"/>
      <c r="AI4728" s="221"/>
      <c r="AJ4728" s="221"/>
      <c r="AK4728" s="221"/>
      <c r="AL4728" s="221"/>
      <c r="AM4728" s="221"/>
      <c r="AN4728" s="221"/>
      <c r="AO4728" s="221"/>
      <c r="AP4728" s="221"/>
      <c r="AQ4728" s="219"/>
      <c r="AR4728" s="219"/>
      <c r="AS4728" s="221"/>
      <c r="AT4728" s="221"/>
      <c r="AU4728" s="221"/>
      <c r="AV4728" s="221"/>
      <c r="AW4728" s="221"/>
      <c r="AX4728" s="221"/>
      <c r="AY4728" s="221"/>
      <c r="AZ4728" s="221"/>
    </row>
    <row r="4729" spans="1:52" x14ac:dyDescent="0.15">
      <c r="A4729" s="278"/>
      <c r="B4729" s="274"/>
      <c r="C4729" s="340"/>
      <c r="D4729" s="340"/>
      <c r="E4729" s="341"/>
      <c r="F4729" s="341"/>
      <c r="G4729" s="341"/>
      <c r="H4729" s="341"/>
      <c r="I4729" s="341"/>
      <c r="J4729" s="341"/>
      <c r="AH4729" s="221"/>
      <c r="AI4729" s="221"/>
      <c r="AJ4729" s="221"/>
      <c r="AK4729" s="221"/>
      <c r="AL4729" s="221"/>
      <c r="AM4729" s="221"/>
      <c r="AN4729" s="221"/>
      <c r="AO4729" s="221"/>
      <c r="AP4729" s="221"/>
      <c r="AQ4729" s="219"/>
      <c r="AR4729" s="219"/>
      <c r="AS4729" s="221"/>
      <c r="AT4729" s="221"/>
      <c r="AU4729" s="221"/>
      <c r="AV4729" s="221"/>
      <c r="AW4729" s="221"/>
      <c r="AX4729" s="221"/>
      <c r="AY4729" s="221"/>
      <c r="AZ4729" s="221"/>
    </row>
    <row r="4730" spans="1:52" x14ac:dyDescent="0.15">
      <c r="A4730" s="278"/>
      <c r="B4730" s="274"/>
      <c r="C4730" s="340"/>
      <c r="D4730" s="340"/>
      <c r="E4730" s="341"/>
      <c r="F4730" s="341"/>
      <c r="G4730" s="341"/>
      <c r="H4730" s="341"/>
      <c r="I4730" s="341"/>
      <c r="J4730" s="341"/>
      <c r="AH4730" s="221"/>
      <c r="AI4730" s="221"/>
      <c r="AJ4730" s="221"/>
      <c r="AK4730" s="221"/>
      <c r="AL4730" s="221"/>
      <c r="AM4730" s="221"/>
      <c r="AN4730" s="221"/>
      <c r="AO4730" s="221"/>
      <c r="AP4730" s="221"/>
      <c r="AQ4730" s="219"/>
      <c r="AR4730" s="219"/>
      <c r="AS4730" s="221"/>
      <c r="AT4730" s="221"/>
      <c r="AU4730" s="221"/>
      <c r="AV4730" s="221"/>
      <c r="AW4730" s="221"/>
      <c r="AX4730" s="221"/>
      <c r="AY4730" s="221"/>
      <c r="AZ4730" s="221"/>
    </row>
    <row r="4731" spans="1:52" x14ac:dyDescent="0.15">
      <c r="A4731" s="278"/>
      <c r="B4731" s="274"/>
      <c r="C4731" s="340"/>
      <c r="D4731" s="340"/>
      <c r="E4731" s="341"/>
      <c r="F4731" s="341"/>
      <c r="G4731" s="341"/>
      <c r="H4731" s="341"/>
      <c r="I4731" s="341"/>
      <c r="J4731" s="341"/>
      <c r="AH4731" s="221"/>
      <c r="AI4731" s="221"/>
      <c r="AJ4731" s="221"/>
      <c r="AK4731" s="221"/>
      <c r="AL4731" s="221"/>
      <c r="AM4731" s="221"/>
      <c r="AN4731" s="221"/>
      <c r="AO4731" s="221"/>
      <c r="AP4731" s="221"/>
      <c r="AQ4731" s="219"/>
      <c r="AR4731" s="219"/>
      <c r="AS4731" s="221"/>
      <c r="AT4731" s="221"/>
      <c r="AU4731" s="221"/>
      <c r="AV4731" s="221"/>
      <c r="AW4731" s="221"/>
      <c r="AX4731" s="221"/>
      <c r="AY4731" s="221"/>
      <c r="AZ4731" s="221"/>
    </row>
    <row r="4732" spans="1:52" x14ac:dyDescent="0.15">
      <c r="A4732" s="278"/>
      <c r="B4732" s="274"/>
      <c r="C4732" s="340"/>
      <c r="D4732" s="340"/>
      <c r="E4732" s="341"/>
      <c r="F4732" s="341"/>
      <c r="G4732" s="341"/>
      <c r="H4732" s="341"/>
      <c r="I4732" s="341"/>
      <c r="J4732" s="341"/>
      <c r="AH4732" s="221"/>
      <c r="AI4732" s="221"/>
      <c r="AJ4732" s="221"/>
      <c r="AK4732" s="221"/>
      <c r="AL4732" s="221"/>
      <c r="AM4732" s="221"/>
      <c r="AN4732" s="221"/>
      <c r="AO4732" s="221"/>
      <c r="AP4732" s="221"/>
      <c r="AQ4732" s="219"/>
      <c r="AR4732" s="219"/>
      <c r="AS4732" s="221"/>
      <c r="AT4732" s="221"/>
      <c r="AU4732" s="221"/>
      <c r="AV4732" s="221"/>
      <c r="AW4732" s="221"/>
      <c r="AX4732" s="221"/>
      <c r="AY4732" s="221"/>
      <c r="AZ4732" s="221"/>
    </row>
    <row r="4733" spans="1:52" x14ac:dyDescent="0.15">
      <c r="A4733" s="278"/>
      <c r="B4733" s="274"/>
      <c r="C4733" s="340"/>
      <c r="D4733" s="340"/>
      <c r="E4733" s="341"/>
      <c r="F4733" s="341"/>
      <c r="G4733" s="341"/>
      <c r="H4733" s="341"/>
      <c r="I4733" s="341"/>
      <c r="J4733" s="341"/>
      <c r="AH4733" s="221"/>
      <c r="AI4733" s="221"/>
      <c r="AJ4733" s="221"/>
      <c r="AK4733" s="221"/>
      <c r="AL4733" s="221"/>
      <c r="AM4733" s="221"/>
      <c r="AN4733" s="221"/>
      <c r="AO4733" s="221"/>
      <c r="AP4733" s="221"/>
      <c r="AQ4733" s="219"/>
      <c r="AR4733" s="219"/>
      <c r="AS4733" s="221"/>
      <c r="AT4733" s="221"/>
      <c r="AU4733" s="221"/>
      <c r="AV4733" s="221"/>
      <c r="AW4733" s="221"/>
      <c r="AX4733" s="221"/>
      <c r="AY4733" s="221"/>
      <c r="AZ4733" s="221"/>
    </row>
    <row r="4734" spans="1:52" x14ac:dyDescent="0.15">
      <c r="A4734" s="278"/>
      <c r="B4734" s="274"/>
      <c r="C4734" s="340"/>
      <c r="D4734" s="340"/>
      <c r="E4734" s="341"/>
      <c r="F4734" s="341"/>
      <c r="G4734" s="341"/>
      <c r="H4734" s="341"/>
      <c r="I4734" s="341"/>
      <c r="J4734" s="341"/>
      <c r="AH4734" s="221"/>
      <c r="AI4734" s="221"/>
      <c r="AJ4734" s="221"/>
      <c r="AK4734" s="221"/>
      <c r="AL4734" s="221"/>
      <c r="AM4734" s="221"/>
      <c r="AN4734" s="221"/>
      <c r="AO4734" s="221"/>
      <c r="AP4734" s="221"/>
      <c r="AQ4734" s="219"/>
      <c r="AR4734" s="219"/>
      <c r="AS4734" s="221"/>
      <c r="AT4734" s="221"/>
      <c r="AU4734" s="221"/>
      <c r="AV4734" s="221"/>
      <c r="AW4734" s="221"/>
      <c r="AX4734" s="221"/>
      <c r="AY4734" s="221"/>
      <c r="AZ4734" s="221"/>
    </row>
    <row r="4735" spans="1:52" x14ac:dyDescent="0.15">
      <c r="A4735" s="278"/>
      <c r="B4735" s="274"/>
      <c r="C4735" s="340"/>
      <c r="D4735" s="340"/>
      <c r="E4735" s="341"/>
      <c r="F4735" s="341"/>
      <c r="G4735" s="341"/>
      <c r="H4735" s="341"/>
      <c r="I4735" s="341"/>
      <c r="J4735" s="341"/>
      <c r="AH4735" s="221"/>
      <c r="AI4735" s="221"/>
      <c r="AJ4735" s="221"/>
      <c r="AK4735" s="221"/>
      <c r="AL4735" s="221"/>
      <c r="AM4735" s="221"/>
      <c r="AN4735" s="221"/>
      <c r="AO4735" s="221"/>
      <c r="AP4735" s="221"/>
      <c r="AQ4735" s="219"/>
      <c r="AR4735" s="219"/>
      <c r="AS4735" s="221"/>
      <c r="AT4735" s="221"/>
      <c r="AU4735" s="221"/>
      <c r="AV4735" s="221"/>
      <c r="AW4735" s="221"/>
      <c r="AX4735" s="221"/>
      <c r="AY4735" s="221"/>
      <c r="AZ4735" s="221"/>
    </row>
    <row r="4736" spans="1:52" x14ac:dyDescent="0.15">
      <c r="A4736" s="278"/>
      <c r="B4736" s="274"/>
      <c r="C4736" s="340"/>
      <c r="D4736" s="340"/>
      <c r="E4736" s="341"/>
      <c r="F4736" s="341"/>
      <c r="G4736" s="341"/>
      <c r="H4736" s="341"/>
      <c r="I4736" s="341"/>
      <c r="J4736" s="341"/>
      <c r="AH4736" s="221"/>
      <c r="AI4736" s="221"/>
      <c r="AJ4736" s="221"/>
      <c r="AK4736" s="221"/>
      <c r="AL4736" s="221"/>
      <c r="AM4736" s="221"/>
      <c r="AN4736" s="221"/>
      <c r="AO4736" s="221"/>
      <c r="AP4736" s="221"/>
      <c r="AQ4736" s="219"/>
      <c r="AR4736" s="219"/>
      <c r="AS4736" s="221"/>
      <c r="AT4736" s="221"/>
      <c r="AU4736" s="221"/>
      <c r="AV4736" s="221"/>
      <c r="AW4736" s="221"/>
      <c r="AX4736" s="221"/>
      <c r="AY4736" s="221"/>
      <c r="AZ4736" s="221"/>
    </row>
    <row r="4737" spans="1:52" x14ac:dyDescent="0.15">
      <c r="A4737" s="278"/>
      <c r="B4737" s="274"/>
      <c r="C4737" s="340"/>
      <c r="D4737" s="340"/>
      <c r="E4737" s="341"/>
      <c r="F4737" s="341"/>
      <c r="G4737" s="341"/>
      <c r="H4737" s="341"/>
      <c r="I4737" s="341"/>
      <c r="J4737" s="341"/>
      <c r="AH4737" s="221"/>
      <c r="AI4737" s="221"/>
      <c r="AJ4737" s="221"/>
      <c r="AK4737" s="221"/>
      <c r="AL4737" s="221"/>
      <c r="AM4737" s="221"/>
      <c r="AN4737" s="221"/>
      <c r="AO4737" s="221"/>
      <c r="AP4737" s="221"/>
      <c r="AQ4737" s="219"/>
      <c r="AR4737" s="219"/>
      <c r="AS4737" s="221"/>
      <c r="AT4737" s="221"/>
      <c r="AU4737" s="221"/>
      <c r="AV4737" s="221"/>
      <c r="AW4737" s="221"/>
      <c r="AX4737" s="221"/>
      <c r="AY4737" s="221"/>
      <c r="AZ4737" s="221"/>
    </row>
    <row r="4738" spans="1:52" x14ac:dyDescent="0.15">
      <c r="A4738" s="278"/>
      <c r="B4738" s="274"/>
      <c r="C4738" s="340"/>
      <c r="D4738" s="340"/>
      <c r="E4738" s="341"/>
      <c r="F4738" s="341"/>
      <c r="G4738" s="341"/>
      <c r="H4738" s="341"/>
      <c r="I4738" s="341"/>
      <c r="J4738" s="341"/>
      <c r="AH4738" s="221"/>
      <c r="AI4738" s="221"/>
      <c r="AJ4738" s="221"/>
      <c r="AK4738" s="221"/>
      <c r="AL4738" s="221"/>
      <c r="AM4738" s="221"/>
      <c r="AN4738" s="221"/>
      <c r="AO4738" s="221"/>
      <c r="AP4738" s="221"/>
      <c r="AQ4738" s="219"/>
      <c r="AR4738" s="219"/>
      <c r="AS4738" s="221"/>
      <c r="AT4738" s="221"/>
      <c r="AU4738" s="221"/>
      <c r="AV4738" s="221"/>
      <c r="AW4738" s="221"/>
      <c r="AX4738" s="221"/>
      <c r="AY4738" s="221"/>
      <c r="AZ4738" s="221"/>
    </row>
    <row r="4739" spans="1:52" x14ac:dyDescent="0.15">
      <c r="A4739" s="278"/>
      <c r="B4739" s="274"/>
      <c r="C4739" s="340"/>
      <c r="D4739" s="340"/>
      <c r="E4739" s="341"/>
      <c r="F4739" s="341"/>
      <c r="G4739" s="341"/>
      <c r="H4739" s="341"/>
      <c r="I4739" s="341"/>
      <c r="J4739" s="341"/>
      <c r="AH4739" s="221"/>
      <c r="AI4739" s="221"/>
      <c r="AJ4739" s="221"/>
      <c r="AK4739" s="221"/>
      <c r="AL4739" s="221"/>
      <c r="AM4739" s="221"/>
      <c r="AN4739" s="221"/>
      <c r="AO4739" s="221"/>
      <c r="AP4739" s="221"/>
      <c r="AQ4739" s="219"/>
      <c r="AR4739" s="219"/>
      <c r="AS4739" s="221"/>
      <c r="AT4739" s="221"/>
      <c r="AU4739" s="221"/>
      <c r="AV4739" s="221"/>
      <c r="AW4739" s="221"/>
      <c r="AX4739" s="221"/>
      <c r="AY4739" s="221"/>
      <c r="AZ4739" s="221"/>
    </row>
    <row r="4740" spans="1:52" x14ac:dyDescent="0.15">
      <c r="A4740" s="278"/>
      <c r="B4740" s="274"/>
      <c r="C4740" s="340"/>
      <c r="D4740" s="340"/>
      <c r="E4740" s="341"/>
      <c r="F4740" s="341"/>
      <c r="G4740" s="341"/>
      <c r="H4740" s="341"/>
      <c r="I4740" s="341"/>
      <c r="J4740" s="341"/>
      <c r="AH4740" s="221"/>
      <c r="AI4740" s="221"/>
      <c r="AJ4740" s="221"/>
      <c r="AK4740" s="221"/>
      <c r="AL4740" s="221"/>
      <c r="AM4740" s="221"/>
      <c r="AN4740" s="221"/>
      <c r="AO4740" s="221"/>
      <c r="AP4740" s="221"/>
      <c r="AQ4740" s="219"/>
      <c r="AR4740" s="219"/>
      <c r="AS4740" s="221"/>
      <c r="AT4740" s="221"/>
      <c r="AU4740" s="221"/>
      <c r="AV4740" s="221"/>
      <c r="AW4740" s="221"/>
      <c r="AX4740" s="221"/>
      <c r="AY4740" s="221"/>
      <c r="AZ4740" s="221"/>
    </row>
    <row r="4741" spans="1:52" x14ac:dyDescent="0.15">
      <c r="A4741" s="278"/>
      <c r="B4741" s="274"/>
      <c r="C4741" s="340"/>
      <c r="D4741" s="340"/>
      <c r="E4741" s="341"/>
      <c r="F4741" s="341"/>
      <c r="G4741" s="341"/>
      <c r="H4741" s="341"/>
      <c r="I4741" s="341"/>
      <c r="J4741" s="341"/>
      <c r="AH4741" s="221"/>
      <c r="AI4741" s="221"/>
      <c r="AJ4741" s="221"/>
      <c r="AK4741" s="221"/>
      <c r="AL4741" s="221"/>
      <c r="AM4741" s="221"/>
      <c r="AN4741" s="221"/>
      <c r="AO4741" s="221"/>
      <c r="AP4741" s="221"/>
      <c r="AQ4741" s="219"/>
      <c r="AR4741" s="219"/>
      <c r="AS4741" s="221"/>
      <c r="AT4741" s="221"/>
      <c r="AU4741" s="221"/>
      <c r="AV4741" s="221"/>
      <c r="AW4741" s="221"/>
      <c r="AX4741" s="221"/>
      <c r="AY4741" s="221"/>
      <c r="AZ4741" s="221"/>
    </row>
    <row r="4742" spans="1:52" x14ac:dyDescent="0.15">
      <c r="A4742" s="278"/>
      <c r="B4742" s="274"/>
      <c r="C4742" s="340"/>
      <c r="D4742" s="340"/>
      <c r="E4742" s="341"/>
      <c r="F4742" s="341"/>
      <c r="G4742" s="341"/>
      <c r="H4742" s="341"/>
      <c r="I4742" s="341"/>
      <c r="J4742" s="341"/>
      <c r="AH4742" s="221"/>
      <c r="AI4742" s="221"/>
      <c r="AJ4742" s="221"/>
      <c r="AK4742" s="221"/>
      <c r="AL4742" s="221"/>
      <c r="AM4742" s="221"/>
      <c r="AN4742" s="221"/>
      <c r="AO4742" s="221"/>
      <c r="AP4742" s="221"/>
      <c r="AQ4742" s="219"/>
      <c r="AR4742" s="219"/>
      <c r="AS4742" s="221"/>
      <c r="AT4742" s="221"/>
      <c r="AU4742" s="221"/>
      <c r="AV4742" s="221"/>
      <c r="AW4742" s="221"/>
      <c r="AX4742" s="221"/>
      <c r="AY4742" s="221"/>
      <c r="AZ4742" s="221"/>
    </row>
    <row r="4743" spans="1:52" x14ac:dyDescent="0.15">
      <c r="A4743" s="278"/>
      <c r="B4743" s="274"/>
      <c r="C4743" s="340"/>
      <c r="D4743" s="340"/>
      <c r="E4743" s="341"/>
      <c r="F4743" s="341"/>
      <c r="G4743" s="341"/>
      <c r="H4743" s="341"/>
      <c r="I4743" s="341"/>
      <c r="J4743" s="341"/>
      <c r="AH4743" s="221"/>
      <c r="AI4743" s="221"/>
      <c r="AJ4743" s="221"/>
      <c r="AK4743" s="221"/>
      <c r="AL4743" s="221"/>
      <c r="AM4743" s="221"/>
      <c r="AN4743" s="221"/>
      <c r="AO4743" s="221"/>
      <c r="AP4743" s="221"/>
      <c r="AQ4743" s="219"/>
      <c r="AR4743" s="219"/>
      <c r="AS4743" s="221"/>
      <c r="AT4743" s="221"/>
      <c r="AU4743" s="221"/>
      <c r="AV4743" s="221"/>
      <c r="AW4743" s="221"/>
      <c r="AX4743" s="221"/>
      <c r="AY4743" s="221"/>
      <c r="AZ4743" s="221"/>
    </row>
    <row r="4744" spans="1:52" x14ac:dyDescent="0.15">
      <c r="A4744" s="278"/>
      <c r="B4744" s="274"/>
      <c r="C4744" s="340"/>
      <c r="D4744" s="340"/>
      <c r="E4744" s="341"/>
      <c r="F4744" s="341"/>
      <c r="G4744" s="341"/>
      <c r="H4744" s="341"/>
      <c r="I4744" s="341"/>
      <c r="J4744" s="341"/>
      <c r="AH4744" s="221"/>
      <c r="AI4744" s="221"/>
      <c r="AJ4744" s="221"/>
      <c r="AK4744" s="221"/>
      <c r="AL4744" s="221"/>
      <c r="AM4744" s="221"/>
      <c r="AN4744" s="221"/>
      <c r="AO4744" s="221"/>
      <c r="AP4744" s="221"/>
      <c r="AQ4744" s="219"/>
      <c r="AR4744" s="219"/>
      <c r="AS4744" s="221"/>
      <c r="AT4744" s="221"/>
      <c r="AU4744" s="221"/>
      <c r="AV4744" s="221"/>
      <c r="AW4744" s="221"/>
      <c r="AX4744" s="221"/>
      <c r="AY4744" s="221"/>
      <c r="AZ4744" s="221"/>
    </row>
    <row r="4745" spans="1:52" x14ac:dyDescent="0.15">
      <c r="A4745" s="278"/>
      <c r="B4745" s="274"/>
      <c r="C4745" s="340"/>
      <c r="D4745" s="340"/>
      <c r="E4745" s="341"/>
      <c r="F4745" s="341"/>
      <c r="G4745" s="341"/>
      <c r="H4745" s="341"/>
      <c r="I4745" s="341"/>
      <c r="J4745" s="341"/>
      <c r="AH4745" s="221"/>
      <c r="AI4745" s="221"/>
      <c r="AJ4745" s="221"/>
      <c r="AK4745" s="221"/>
      <c r="AL4745" s="221"/>
      <c r="AM4745" s="221"/>
      <c r="AN4745" s="221"/>
      <c r="AO4745" s="221"/>
      <c r="AP4745" s="221"/>
      <c r="AQ4745" s="219"/>
      <c r="AR4745" s="219"/>
      <c r="AS4745" s="221"/>
      <c r="AT4745" s="221"/>
      <c r="AU4745" s="221"/>
      <c r="AV4745" s="221"/>
      <c r="AW4745" s="221"/>
      <c r="AX4745" s="221"/>
      <c r="AY4745" s="221"/>
      <c r="AZ4745" s="221"/>
    </row>
    <row r="4746" spans="1:52" x14ac:dyDescent="0.15">
      <c r="A4746" s="278"/>
      <c r="B4746" s="274"/>
      <c r="C4746" s="340"/>
      <c r="D4746" s="340"/>
      <c r="E4746" s="341"/>
      <c r="F4746" s="341"/>
      <c r="G4746" s="341"/>
      <c r="H4746" s="341"/>
      <c r="I4746" s="341"/>
      <c r="J4746" s="341"/>
      <c r="AH4746" s="221"/>
      <c r="AI4746" s="221"/>
      <c r="AJ4746" s="221"/>
      <c r="AK4746" s="221"/>
      <c r="AL4746" s="221"/>
      <c r="AM4746" s="221"/>
      <c r="AN4746" s="221"/>
      <c r="AO4746" s="221"/>
      <c r="AP4746" s="221"/>
      <c r="AQ4746" s="219"/>
      <c r="AR4746" s="219"/>
      <c r="AS4746" s="221"/>
      <c r="AT4746" s="221"/>
      <c r="AU4746" s="221"/>
      <c r="AV4746" s="221"/>
      <c r="AW4746" s="221"/>
      <c r="AX4746" s="221"/>
      <c r="AY4746" s="221"/>
      <c r="AZ4746" s="221"/>
    </row>
    <row r="4747" spans="1:52" x14ac:dyDescent="0.15">
      <c r="A4747" s="278"/>
      <c r="B4747" s="274"/>
      <c r="C4747" s="340"/>
      <c r="D4747" s="340"/>
      <c r="E4747" s="341"/>
      <c r="F4747" s="341"/>
      <c r="G4747" s="341"/>
      <c r="H4747" s="341"/>
      <c r="I4747" s="341"/>
      <c r="J4747" s="341"/>
      <c r="AH4747" s="221"/>
      <c r="AI4747" s="221"/>
      <c r="AJ4747" s="221"/>
      <c r="AK4747" s="221"/>
      <c r="AL4747" s="221"/>
      <c r="AM4747" s="221"/>
      <c r="AN4747" s="221"/>
      <c r="AO4747" s="221"/>
      <c r="AP4747" s="221"/>
      <c r="AQ4747" s="219"/>
      <c r="AR4747" s="219"/>
      <c r="AS4747" s="221"/>
      <c r="AT4747" s="221"/>
      <c r="AU4747" s="221"/>
      <c r="AV4747" s="221"/>
      <c r="AW4747" s="221"/>
      <c r="AX4747" s="221"/>
      <c r="AY4747" s="221"/>
      <c r="AZ4747" s="221"/>
    </row>
    <row r="4748" spans="1:52" x14ac:dyDescent="0.15">
      <c r="A4748" s="278"/>
      <c r="B4748" s="274"/>
      <c r="C4748" s="340"/>
      <c r="D4748" s="340"/>
      <c r="E4748" s="341"/>
      <c r="F4748" s="341"/>
      <c r="G4748" s="341"/>
      <c r="H4748" s="341"/>
      <c r="I4748" s="341"/>
      <c r="J4748" s="341"/>
      <c r="AH4748" s="221"/>
      <c r="AI4748" s="221"/>
      <c r="AJ4748" s="221"/>
      <c r="AK4748" s="221"/>
      <c r="AL4748" s="221"/>
      <c r="AM4748" s="221"/>
      <c r="AN4748" s="221"/>
      <c r="AO4748" s="221"/>
      <c r="AP4748" s="221"/>
      <c r="AQ4748" s="219"/>
      <c r="AR4748" s="219"/>
      <c r="AS4748" s="221"/>
      <c r="AT4748" s="221"/>
      <c r="AU4748" s="221"/>
      <c r="AV4748" s="221"/>
      <c r="AW4748" s="221"/>
      <c r="AX4748" s="221"/>
      <c r="AY4748" s="221"/>
      <c r="AZ4748" s="221"/>
    </row>
    <row r="4749" spans="1:52" x14ac:dyDescent="0.15">
      <c r="A4749" s="278"/>
      <c r="B4749" s="274"/>
      <c r="C4749" s="340"/>
      <c r="D4749" s="340"/>
      <c r="E4749" s="341"/>
      <c r="F4749" s="341"/>
      <c r="G4749" s="341"/>
      <c r="H4749" s="341"/>
      <c r="I4749" s="341"/>
      <c r="J4749" s="341"/>
      <c r="AH4749" s="221"/>
      <c r="AI4749" s="221"/>
      <c r="AJ4749" s="221"/>
      <c r="AK4749" s="221"/>
      <c r="AL4749" s="221"/>
      <c r="AM4749" s="221"/>
      <c r="AN4749" s="221"/>
      <c r="AO4749" s="221"/>
      <c r="AP4749" s="221"/>
      <c r="AQ4749" s="219"/>
      <c r="AR4749" s="219"/>
      <c r="AS4749" s="221"/>
      <c r="AT4749" s="221"/>
      <c r="AU4749" s="221"/>
      <c r="AV4749" s="221"/>
      <c r="AW4749" s="221"/>
      <c r="AX4749" s="221"/>
      <c r="AY4749" s="221"/>
      <c r="AZ4749" s="221"/>
    </row>
    <row r="4750" spans="1:52" x14ac:dyDescent="0.15">
      <c r="A4750" s="278"/>
      <c r="B4750" s="274"/>
      <c r="C4750" s="340"/>
      <c r="D4750" s="340"/>
      <c r="E4750" s="341"/>
      <c r="F4750" s="341"/>
      <c r="G4750" s="341"/>
      <c r="H4750" s="341"/>
      <c r="I4750" s="341"/>
      <c r="J4750" s="341"/>
      <c r="AH4750" s="221"/>
      <c r="AI4750" s="221"/>
      <c r="AJ4750" s="221"/>
      <c r="AK4750" s="221"/>
      <c r="AL4750" s="221"/>
      <c r="AM4750" s="221"/>
      <c r="AN4750" s="221"/>
      <c r="AO4750" s="221"/>
      <c r="AP4750" s="221"/>
      <c r="AQ4750" s="219"/>
      <c r="AR4750" s="219"/>
      <c r="AS4750" s="221"/>
      <c r="AT4750" s="221"/>
      <c r="AU4750" s="221"/>
      <c r="AV4750" s="221"/>
      <c r="AW4750" s="221"/>
      <c r="AX4750" s="221"/>
      <c r="AY4750" s="221"/>
      <c r="AZ4750" s="221"/>
    </row>
    <row r="4751" spans="1:52" x14ac:dyDescent="0.15">
      <c r="A4751" s="278"/>
      <c r="B4751" s="274"/>
      <c r="C4751" s="340"/>
      <c r="D4751" s="340"/>
      <c r="E4751" s="341"/>
      <c r="F4751" s="341"/>
      <c r="G4751" s="341"/>
      <c r="H4751" s="341"/>
      <c r="I4751" s="341"/>
      <c r="J4751" s="341"/>
      <c r="AH4751" s="221"/>
      <c r="AI4751" s="221"/>
      <c r="AJ4751" s="221"/>
      <c r="AK4751" s="221"/>
      <c r="AL4751" s="221"/>
      <c r="AM4751" s="221"/>
      <c r="AN4751" s="221"/>
      <c r="AO4751" s="221"/>
      <c r="AP4751" s="221"/>
      <c r="AQ4751" s="219"/>
      <c r="AR4751" s="219"/>
      <c r="AS4751" s="221"/>
      <c r="AT4751" s="221"/>
      <c r="AU4751" s="221"/>
      <c r="AV4751" s="221"/>
      <c r="AW4751" s="221"/>
      <c r="AX4751" s="221"/>
      <c r="AY4751" s="221"/>
      <c r="AZ4751" s="221"/>
    </row>
    <row r="4752" spans="1:52" x14ac:dyDescent="0.15">
      <c r="A4752" s="278"/>
      <c r="B4752" s="274"/>
      <c r="C4752" s="340"/>
      <c r="D4752" s="340"/>
      <c r="E4752" s="341"/>
      <c r="F4752" s="341"/>
      <c r="G4752" s="341"/>
      <c r="H4752" s="341"/>
      <c r="I4752" s="341"/>
      <c r="J4752" s="341"/>
      <c r="AH4752" s="221"/>
      <c r="AI4752" s="221"/>
      <c r="AJ4752" s="221"/>
      <c r="AK4752" s="221"/>
      <c r="AL4752" s="221"/>
      <c r="AM4752" s="221"/>
      <c r="AN4752" s="221"/>
      <c r="AO4752" s="221"/>
      <c r="AP4752" s="221"/>
      <c r="AQ4752" s="219"/>
      <c r="AR4752" s="219"/>
      <c r="AS4752" s="221"/>
      <c r="AT4752" s="221"/>
      <c r="AU4752" s="221"/>
      <c r="AV4752" s="221"/>
      <c r="AW4752" s="221"/>
      <c r="AX4752" s="221"/>
      <c r="AY4752" s="221"/>
      <c r="AZ4752" s="221"/>
    </row>
    <row r="4753" spans="1:52" x14ac:dyDescent="0.15">
      <c r="A4753" s="278"/>
      <c r="B4753" s="274"/>
      <c r="C4753" s="340"/>
      <c r="D4753" s="340"/>
      <c r="E4753" s="341"/>
      <c r="F4753" s="341"/>
      <c r="G4753" s="341"/>
      <c r="H4753" s="341"/>
      <c r="I4753" s="341"/>
      <c r="J4753" s="341"/>
      <c r="AH4753" s="221"/>
      <c r="AI4753" s="221"/>
      <c r="AJ4753" s="221"/>
      <c r="AK4753" s="221"/>
      <c r="AL4753" s="221"/>
      <c r="AM4753" s="221"/>
      <c r="AN4753" s="221"/>
      <c r="AO4753" s="221"/>
      <c r="AP4753" s="221"/>
      <c r="AQ4753" s="219"/>
      <c r="AR4753" s="219"/>
      <c r="AS4753" s="221"/>
      <c r="AT4753" s="221"/>
      <c r="AU4753" s="221"/>
      <c r="AV4753" s="221"/>
      <c r="AW4753" s="221"/>
      <c r="AX4753" s="221"/>
      <c r="AY4753" s="221"/>
      <c r="AZ4753" s="221"/>
    </row>
    <row r="4754" spans="1:52" x14ac:dyDescent="0.15">
      <c r="A4754" s="278"/>
      <c r="B4754" s="274"/>
      <c r="C4754" s="340"/>
      <c r="D4754" s="340"/>
      <c r="E4754" s="341"/>
      <c r="F4754" s="341"/>
      <c r="G4754" s="341"/>
      <c r="H4754" s="341"/>
      <c r="I4754" s="341"/>
      <c r="J4754" s="341"/>
      <c r="AH4754" s="221"/>
      <c r="AI4754" s="221"/>
      <c r="AJ4754" s="221"/>
      <c r="AK4754" s="221"/>
      <c r="AL4754" s="221"/>
      <c r="AM4754" s="221"/>
      <c r="AN4754" s="221"/>
      <c r="AO4754" s="221"/>
      <c r="AP4754" s="221"/>
      <c r="AQ4754" s="219"/>
      <c r="AR4754" s="219"/>
      <c r="AS4754" s="221"/>
      <c r="AT4754" s="221"/>
      <c r="AU4754" s="221"/>
      <c r="AV4754" s="221"/>
      <c r="AW4754" s="221"/>
      <c r="AX4754" s="221"/>
      <c r="AY4754" s="221"/>
      <c r="AZ4754" s="221"/>
    </row>
    <row r="4755" spans="1:52" x14ac:dyDescent="0.15">
      <c r="A4755" s="278"/>
      <c r="B4755" s="274"/>
      <c r="C4755" s="340"/>
      <c r="D4755" s="340"/>
      <c r="E4755" s="341"/>
      <c r="F4755" s="341"/>
      <c r="G4755" s="341"/>
      <c r="H4755" s="341"/>
      <c r="I4755" s="341"/>
      <c r="J4755" s="341"/>
      <c r="AH4755" s="221"/>
      <c r="AI4755" s="221"/>
      <c r="AJ4755" s="221"/>
      <c r="AK4755" s="221"/>
      <c r="AL4755" s="221"/>
      <c r="AM4755" s="221"/>
      <c r="AN4755" s="221"/>
      <c r="AO4755" s="221"/>
      <c r="AP4755" s="221"/>
      <c r="AQ4755" s="219"/>
      <c r="AR4755" s="219"/>
      <c r="AS4755" s="221"/>
      <c r="AT4755" s="221"/>
      <c r="AU4755" s="221"/>
      <c r="AV4755" s="221"/>
      <c r="AW4755" s="221"/>
      <c r="AX4755" s="221"/>
      <c r="AY4755" s="221"/>
      <c r="AZ4755" s="221"/>
    </row>
    <row r="4756" spans="1:52" x14ac:dyDescent="0.15">
      <c r="A4756" s="278"/>
      <c r="B4756" s="274"/>
      <c r="C4756" s="340"/>
      <c r="D4756" s="340"/>
      <c r="E4756" s="341"/>
      <c r="F4756" s="341"/>
      <c r="G4756" s="341"/>
      <c r="H4756" s="341"/>
      <c r="I4756" s="341"/>
      <c r="J4756" s="341"/>
      <c r="AH4756" s="221"/>
      <c r="AI4756" s="221"/>
      <c r="AJ4756" s="221"/>
      <c r="AK4756" s="221"/>
      <c r="AL4756" s="221"/>
      <c r="AM4756" s="221"/>
      <c r="AN4756" s="221"/>
      <c r="AO4756" s="221"/>
      <c r="AP4756" s="221"/>
      <c r="AQ4756" s="219"/>
      <c r="AR4756" s="219"/>
      <c r="AS4756" s="221"/>
      <c r="AT4756" s="221"/>
      <c r="AU4756" s="221"/>
      <c r="AV4756" s="221"/>
      <c r="AW4756" s="221"/>
      <c r="AX4756" s="221"/>
      <c r="AY4756" s="221"/>
      <c r="AZ4756" s="221"/>
    </row>
    <row r="4757" spans="1:52" x14ac:dyDescent="0.15">
      <c r="A4757" s="278"/>
      <c r="B4757" s="274"/>
      <c r="C4757" s="340"/>
      <c r="D4757" s="340"/>
      <c r="E4757" s="341"/>
      <c r="F4757" s="341"/>
      <c r="G4757" s="341"/>
      <c r="H4757" s="341"/>
      <c r="I4757" s="341"/>
      <c r="J4757" s="341"/>
      <c r="AH4757" s="221"/>
      <c r="AI4757" s="221"/>
      <c r="AJ4757" s="221"/>
      <c r="AK4757" s="221"/>
      <c r="AL4757" s="221"/>
      <c r="AM4757" s="221"/>
      <c r="AN4757" s="221"/>
      <c r="AO4757" s="221"/>
      <c r="AP4757" s="221"/>
      <c r="AQ4757" s="219"/>
      <c r="AR4757" s="219"/>
      <c r="AS4757" s="221"/>
      <c r="AT4757" s="221"/>
      <c r="AU4757" s="221"/>
      <c r="AV4757" s="221"/>
      <c r="AW4757" s="221"/>
      <c r="AX4757" s="221"/>
      <c r="AY4757" s="221"/>
      <c r="AZ4757" s="221"/>
    </row>
    <row r="4758" spans="1:52" x14ac:dyDescent="0.15">
      <c r="A4758" s="278"/>
      <c r="B4758" s="274"/>
      <c r="C4758" s="340"/>
      <c r="D4758" s="340"/>
      <c r="E4758" s="341"/>
      <c r="F4758" s="341"/>
      <c r="G4758" s="341"/>
      <c r="H4758" s="341"/>
      <c r="I4758" s="341"/>
      <c r="J4758" s="341"/>
      <c r="AH4758" s="221"/>
      <c r="AI4758" s="221"/>
      <c r="AJ4758" s="221"/>
      <c r="AK4758" s="221"/>
      <c r="AL4758" s="221"/>
      <c r="AM4758" s="221"/>
      <c r="AN4758" s="221"/>
      <c r="AO4758" s="221"/>
      <c r="AP4758" s="221"/>
      <c r="AQ4758" s="219"/>
      <c r="AR4758" s="219"/>
      <c r="AS4758" s="221"/>
      <c r="AT4758" s="221"/>
      <c r="AU4758" s="221"/>
      <c r="AV4758" s="221"/>
      <c r="AW4758" s="221"/>
      <c r="AX4758" s="221"/>
      <c r="AY4758" s="221"/>
      <c r="AZ4758" s="221"/>
    </row>
    <row r="4759" spans="1:52" x14ac:dyDescent="0.15">
      <c r="A4759" s="278"/>
      <c r="B4759" s="274"/>
      <c r="C4759" s="340"/>
      <c r="D4759" s="340"/>
      <c r="E4759" s="341"/>
      <c r="F4759" s="341"/>
      <c r="G4759" s="341"/>
      <c r="H4759" s="341"/>
      <c r="I4759" s="341"/>
      <c r="J4759" s="341"/>
      <c r="AH4759" s="221"/>
      <c r="AI4759" s="221"/>
      <c r="AJ4759" s="221"/>
      <c r="AK4759" s="221"/>
      <c r="AL4759" s="221"/>
      <c r="AM4759" s="221"/>
      <c r="AN4759" s="221"/>
      <c r="AO4759" s="221"/>
      <c r="AP4759" s="221"/>
      <c r="AQ4759" s="219"/>
      <c r="AR4759" s="219"/>
      <c r="AS4759" s="221"/>
      <c r="AT4759" s="221"/>
      <c r="AU4759" s="221"/>
      <c r="AV4759" s="221"/>
      <c r="AW4759" s="221"/>
      <c r="AX4759" s="221"/>
      <c r="AY4759" s="221"/>
      <c r="AZ4759" s="221"/>
    </row>
    <row r="4760" spans="1:52" x14ac:dyDescent="0.15">
      <c r="A4760" s="278"/>
      <c r="B4760" s="274"/>
      <c r="C4760" s="340"/>
      <c r="D4760" s="340"/>
      <c r="E4760" s="341"/>
      <c r="F4760" s="341"/>
      <c r="G4760" s="341"/>
      <c r="H4760" s="341"/>
      <c r="I4760" s="341"/>
      <c r="J4760" s="341"/>
      <c r="AH4760" s="221"/>
      <c r="AI4760" s="221"/>
      <c r="AJ4760" s="221"/>
      <c r="AK4760" s="221"/>
      <c r="AL4760" s="221"/>
      <c r="AM4760" s="221"/>
      <c r="AN4760" s="221"/>
      <c r="AO4760" s="221"/>
      <c r="AP4760" s="221"/>
      <c r="AQ4760" s="219"/>
      <c r="AR4760" s="219"/>
      <c r="AS4760" s="221"/>
      <c r="AT4760" s="221"/>
      <c r="AU4760" s="221"/>
      <c r="AV4760" s="221"/>
      <c r="AW4760" s="221"/>
      <c r="AX4760" s="221"/>
      <c r="AY4760" s="221"/>
      <c r="AZ4760" s="221"/>
    </row>
    <row r="4761" spans="1:52" x14ac:dyDescent="0.15">
      <c r="A4761" s="278"/>
      <c r="B4761" s="274"/>
      <c r="C4761" s="340"/>
      <c r="D4761" s="340"/>
      <c r="E4761" s="341"/>
      <c r="F4761" s="341"/>
      <c r="G4761" s="341"/>
      <c r="H4761" s="341"/>
      <c r="I4761" s="341"/>
      <c r="J4761" s="341"/>
      <c r="AH4761" s="221"/>
      <c r="AI4761" s="221"/>
      <c r="AJ4761" s="221"/>
      <c r="AK4761" s="221"/>
      <c r="AL4761" s="221"/>
      <c r="AM4761" s="221"/>
      <c r="AN4761" s="221"/>
      <c r="AO4761" s="221"/>
      <c r="AP4761" s="221"/>
      <c r="AQ4761" s="219"/>
      <c r="AR4761" s="219"/>
      <c r="AS4761" s="221"/>
      <c r="AT4761" s="221"/>
      <c r="AU4761" s="221"/>
      <c r="AV4761" s="221"/>
      <c r="AW4761" s="221"/>
      <c r="AX4761" s="221"/>
      <c r="AY4761" s="221"/>
      <c r="AZ4761" s="221"/>
    </row>
    <row r="4762" spans="1:52" x14ac:dyDescent="0.15">
      <c r="A4762" s="278"/>
      <c r="B4762" s="274"/>
      <c r="C4762" s="340"/>
      <c r="D4762" s="340"/>
      <c r="E4762" s="341"/>
      <c r="F4762" s="341"/>
      <c r="G4762" s="341"/>
      <c r="H4762" s="341"/>
      <c r="I4762" s="341"/>
      <c r="J4762" s="341"/>
      <c r="AH4762" s="221"/>
      <c r="AI4762" s="221"/>
      <c r="AJ4762" s="221"/>
      <c r="AK4762" s="221"/>
      <c r="AL4762" s="221"/>
      <c r="AM4762" s="221"/>
      <c r="AN4762" s="221"/>
      <c r="AO4762" s="221"/>
      <c r="AP4762" s="221"/>
      <c r="AQ4762" s="219"/>
      <c r="AR4762" s="219"/>
      <c r="AS4762" s="221"/>
      <c r="AT4762" s="221"/>
      <c r="AU4762" s="221"/>
      <c r="AV4762" s="221"/>
      <c r="AW4762" s="221"/>
      <c r="AX4762" s="221"/>
      <c r="AY4762" s="221"/>
      <c r="AZ4762" s="221"/>
    </row>
    <row r="4763" spans="1:52" x14ac:dyDescent="0.15">
      <c r="A4763" s="278"/>
      <c r="B4763" s="274"/>
      <c r="C4763" s="340"/>
      <c r="D4763" s="340"/>
      <c r="E4763" s="341"/>
      <c r="F4763" s="341"/>
      <c r="G4763" s="341"/>
      <c r="H4763" s="341"/>
      <c r="I4763" s="341"/>
      <c r="J4763" s="341"/>
      <c r="AH4763" s="221"/>
      <c r="AI4763" s="221"/>
      <c r="AJ4763" s="221"/>
      <c r="AK4763" s="221"/>
      <c r="AL4763" s="221"/>
      <c r="AM4763" s="221"/>
      <c r="AN4763" s="221"/>
      <c r="AO4763" s="221"/>
      <c r="AP4763" s="221"/>
      <c r="AQ4763" s="219"/>
      <c r="AR4763" s="219"/>
      <c r="AS4763" s="221"/>
      <c r="AT4763" s="221"/>
      <c r="AU4763" s="221"/>
      <c r="AV4763" s="221"/>
      <c r="AW4763" s="221"/>
      <c r="AX4763" s="221"/>
      <c r="AY4763" s="221"/>
      <c r="AZ4763" s="221"/>
    </row>
    <row r="4764" spans="1:52" x14ac:dyDescent="0.15">
      <c r="A4764" s="278"/>
      <c r="B4764" s="274"/>
      <c r="C4764" s="340"/>
      <c r="D4764" s="340"/>
      <c r="E4764" s="341"/>
      <c r="F4764" s="341"/>
      <c r="G4764" s="341"/>
      <c r="H4764" s="341"/>
      <c r="I4764" s="341"/>
      <c r="J4764" s="341"/>
      <c r="AH4764" s="221"/>
      <c r="AI4764" s="221"/>
      <c r="AJ4764" s="221"/>
      <c r="AK4764" s="221"/>
      <c r="AL4764" s="221"/>
      <c r="AM4764" s="221"/>
      <c r="AN4764" s="221"/>
      <c r="AO4764" s="221"/>
      <c r="AP4764" s="221"/>
      <c r="AQ4764" s="219"/>
      <c r="AR4764" s="219"/>
      <c r="AS4764" s="221"/>
      <c r="AT4764" s="221"/>
      <c r="AU4764" s="221"/>
      <c r="AV4764" s="221"/>
      <c r="AW4764" s="221"/>
      <c r="AX4764" s="221"/>
      <c r="AY4764" s="221"/>
      <c r="AZ4764" s="221"/>
    </row>
    <row r="4765" spans="1:52" x14ac:dyDescent="0.15">
      <c r="A4765" s="278"/>
      <c r="B4765" s="274"/>
      <c r="C4765" s="340"/>
      <c r="D4765" s="340"/>
      <c r="E4765" s="341"/>
      <c r="F4765" s="341"/>
      <c r="G4765" s="341"/>
      <c r="H4765" s="341"/>
      <c r="I4765" s="341"/>
      <c r="J4765" s="341"/>
      <c r="AH4765" s="221"/>
      <c r="AI4765" s="221"/>
      <c r="AJ4765" s="221"/>
      <c r="AK4765" s="221"/>
      <c r="AL4765" s="221"/>
      <c r="AM4765" s="221"/>
      <c r="AN4765" s="221"/>
      <c r="AO4765" s="221"/>
      <c r="AP4765" s="221"/>
      <c r="AQ4765" s="219"/>
      <c r="AR4765" s="219"/>
      <c r="AS4765" s="221"/>
      <c r="AT4765" s="221"/>
      <c r="AU4765" s="221"/>
      <c r="AV4765" s="221"/>
      <c r="AW4765" s="221"/>
      <c r="AX4765" s="221"/>
      <c r="AY4765" s="221"/>
      <c r="AZ4765" s="221"/>
    </row>
    <row r="4766" spans="1:52" x14ac:dyDescent="0.15">
      <c r="A4766" s="278"/>
      <c r="B4766" s="274"/>
      <c r="C4766" s="340"/>
      <c r="D4766" s="340"/>
      <c r="E4766" s="341"/>
      <c r="F4766" s="341"/>
      <c r="G4766" s="341"/>
      <c r="H4766" s="341"/>
      <c r="I4766" s="341"/>
      <c r="J4766" s="341"/>
      <c r="AH4766" s="221"/>
      <c r="AI4766" s="221"/>
      <c r="AJ4766" s="221"/>
      <c r="AK4766" s="221"/>
      <c r="AL4766" s="221"/>
      <c r="AM4766" s="221"/>
      <c r="AN4766" s="221"/>
      <c r="AO4766" s="221"/>
      <c r="AP4766" s="221"/>
      <c r="AQ4766" s="219"/>
      <c r="AR4766" s="219"/>
      <c r="AS4766" s="221"/>
      <c r="AT4766" s="221"/>
      <c r="AU4766" s="221"/>
      <c r="AV4766" s="221"/>
      <c r="AW4766" s="221"/>
      <c r="AX4766" s="221"/>
      <c r="AY4766" s="221"/>
      <c r="AZ4766" s="221"/>
    </row>
    <row r="4767" spans="1:52" x14ac:dyDescent="0.15">
      <c r="A4767" s="278"/>
      <c r="B4767" s="274"/>
      <c r="C4767" s="340"/>
      <c r="D4767" s="340"/>
      <c r="E4767" s="341"/>
      <c r="F4767" s="341"/>
      <c r="G4767" s="341"/>
      <c r="H4767" s="341"/>
      <c r="I4767" s="341"/>
      <c r="J4767" s="341"/>
      <c r="AH4767" s="221"/>
      <c r="AI4767" s="221"/>
      <c r="AJ4767" s="221"/>
      <c r="AK4767" s="221"/>
      <c r="AL4767" s="221"/>
      <c r="AM4767" s="221"/>
      <c r="AN4767" s="221"/>
      <c r="AO4767" s="221"/>
      <c r="AP4767" s="221"/>
      <c r="AQ4767" s="219"/>
      <c r="AR4767" s="219"/>
      <c r="AS4767" s="221"/>
      <c r="AT4767" s="221"/>
      <c r="AU4767" s="221"/>
      <c r="AV4767" s="221"/>
      <c r="AW4767" s="221"/>
      <c r="AX4767" s="221"/>
      <c r="AY4767" s="221"/>
      <c r="AZ4767" s="221"/>
    </row>
    <row r="4768" spans="1:52" x14ac:dyDescent="0.15">
      <c r="A4768" s="278"/>
      <c r="B4768" s="274"/>
      <c r="C4768" s="340"/>
      <c r="D4768" s="340"/>
      <c r="E4768" s="341"/>
      <c r="F4768" s="341"/>
      <c r="G4768" s="341"/>
      <c r="H4768" s="341"/>
      <c r="I4768" s="341"/>
      <c r="J4768" s="341"/>
      <c r="AH4768" s="221"/>
      <c r="AI4768" s="221"/>
      <c r="AJ4768" s="221"/>
      <c r="AK4768" s="221"/>
      <c r="AL4768" s="221"/>
      <c r="AM4768" s="221"/>
      <c r="AN4768" s="221"/>
      <c r="AO4768" s="221"/>
      <c r="AP4768" s="221"/>
      <c r="AQ4768" s="219"/>
      <c r="AR4768" s="219"/>
      <c r="AS4768" s="221"/>
      <c r="AT4768" s="221"/>
      <c r="AU4768" s="221"/>
      <c r="AV4768" s="221"/>
      <c r="AW4768" s="221"/>
      <c r="AX4768" s="221"/>
      <c r="AY4768" s="221"/>
      <c r="AZ4768" s="221"/>
    </row>
    <row r="4769" spans="1:52" x14ac:dyDescent="0.15">
      <c r="A4769" s="278"/>
      <c r="B4769" s="274"/>
      <c r="C4769" s="340"/>
      <c r="D4769" s="340"/>
      <c r="E4769" s="341"/>
      <c r="F4769" s="341"/>
      <c r="G4769" s="341"/>
      <c r="H4769" s="341"/>
      <c r="I4769" s="341"/>
      <c r="J4769" s="341"/>
      <c r="AH4769" s="221"/>
      <c r="AI4769" s="221"/>
      <c r="AJ4769" s="221"/>
      <c r="AK4769" s="221"/>
      <c r="AL4769" s="221"/>
      <c r="AM4769" s="221"/>
      <c r="AN4769" s="221"/>
      <c r="AO4769" s="221"/>
      <c r="AP4769" s="221"/>
      <c r="AQ4769" s="219"/>
      <c r="AR4769" s="219"/>
      <c r="AS4769" s="221"/>
      <c r="AT4769" s="221"/>
      <c r="AU4769" s="221"/>
      <c r="AV4769" s="221"/>
      <c r="AW4769" s="221"/>
      <c r="AX4769" s="221"/>
      <c r="AY4769" s="221"/>
      <c r="AZ4769" s="221"/>
    </row>
    <row r="4770" spans="1:52" x14ac:dyDescent="0.15">
      <c r="A4770" s="278"/>
      <c r="B4770" s="274"/>
      <c r="C4770" s="340"/>
      <c r="D4770" s="340"/>
      <c r="E4770" s="341"/>
      <c r="F4770" s="341"/>
      <c r="G4770" s="341"/>
      <c r="H4770" s="341"/>
      <c r="I4770" s="341"/>
      <c r="J4770" s="341"/>
      <c r="AH4770" s="221"/>
      <c r="AI4770" s="221"/>
      <c r="AJ4770" s="221"/>
      <c r="AK4770" s="221"/>
      <c r="AL4770" s="221"/>
      <c r="AM4770" s="221"/>
      <c r="AN4770" s="221"/>
      <c r="AO4770" s="221"/>
      <c r="AP4770" s="221"/>
      <c r="AQ4770" s="219"/>
      <c r="AR4770" s="219"/>
      <c r="AS4770" s="221"/>
      <c r="AT4770" s="221"/>
      <c r="AU4770" s="221"/>
      <c r="AV4770" s="221"/>
      <c r="AW4770" s="221"/>
      <c r="AX4770" s="221"/>
      <c r="AY4770" s="221"/>
      <c r="AZ4770" s="221"/>
    </row>
    <row r="4771" spans="1:52" x14ac:dyDescent="0.15">
      <c r="A4771" s="278"/>
      <c r="B4771" s="274"/>
      <c r="C4771" s="340"/>
      <c r="D4771" s="340"/>
      <c r="E4771" s="341"/>
      <c r="F4771" s="341"/>
      <c r="G4771" s="341"/>
      <c r="H4771" s="341"/>
      <c r="I4771" s="341"/>
      <c r="J4771" s="341"/>
      <c r="AH4771" s="221"/>
      <c r="AI4771" s="221"/>
      <c r="AJ4771" s="221"/>
      <c r="AK4771" s="221"/>
      <c r="AL4771" s="221"/>
      <c r="AM4771" s="221"/>
      <c r="AN4771" s="221"/>
      <c r="AO4771" s="221"/>
      <c r="AP4771" s="221"/>
      <c r="AQ4771" s="219"/>
      <c r="AR4771" s="219"/>
      <c r="AS4771" s="221"/>
      <c r="AT4771" s="221"/>
      <c r="AU4771" s="221"/>
      <c r="AV4771" s="221"/>
      <c r="AW4771" s="221"/>
      <c r="AX4771" s="221"/>
      <c r="AY4771" s="221"/>
      <c r="AZ4771" s="221"/>
    </row>
    <row r="4772" spans="1:52" x14ac:dyDescent="0.15">
      <c r="A4772" s="278"/>
      <c r="B4772" s="274"/>
      <c r="C4772" s="340"/>
      <c r="D4772" s="340"/>
      <c r="E4772" s="341"/>
      <c r="F4772" s="341"/>
      <c r="G4772" s="341"/>
      <c r="H4772" s="341"/>
      <c r="I4772" s="341"/>
      <c r="J4772" s="341"/>
      <c r="AH4772" s="221"/>
      <c r="AI4772" s="221"/>
      <c r="AJ4772" s="221"/>
      <c r="AK4772" s="221"/>
      <c r="AL4772" s="221"/>
      <c r="AM4772" s="221"/>
      <c r="AN4772" s="221"/>
      <c r="AO4772" s="221"/>
      <c r="AP4772" s="221"/>
      <c r="AQ4772" s="219"/>
      <c r="AR4772" s="219"/>
      <c r="AS4772" s="221"/>
      <c r="AT4772" s="221"/>
      <c r="AU4772" s="221"/>
      <c r="AV4772" s="221"/>
      <c r="AW4772" s="221"/>
      <c r="AX4772" s="221"/>
      <c r="AY4772" s="221"/>
      <c r="AZ4772" s="221"/>
    </row>
    <row r="4773" spans="1:52" x14ac:dyDescent="0.15">
      <c r="A4773" s="278"/>
      <c r="B4773" s="274"/>
      <c r="C4773" s="340"/>
      <c r="D4773" s="340"/>
      <c r="E4773" s="341"/>
      <c r="F4773" s="341"/>
      <c r="G4773" s="341"/>
      <c r="H4773" s="341"/>
      <c r="I4773" s="341"/>
      <c r="J4773" s="341"/>
      <c r="AH4773" s="221"/>
      <c r="AI4773" s="221"/>
      <c r="AJ4773" s="221"/>
      <c r="AK4773" s="221"/>
      <c r="AL4773" s="221"/>
      <c r="AM4773" s="221"/>
      <c r="AN4773" s="221"/>
      <c r="AO4773" s="221"/>
      <c r="AP4773" s="221"/>
      <c r="AQ4773" s="219"/>
      <c r="AR4773" s="219"/>
      <c r="AS4773" s="221"/>
      <c r="AT4773" s="221"/>
      <c r="AU4773" s="221"/>
      <c r="AV4773" s="221"/>
      <c r="AW4773" s="221"/>
      <c r="AX4773" s="221"/>
      <c r="AY4773" s="221"/>
      <c r="AZ4773" s="221"/>
    </row>
    <row r="4774" spans="1:52" x14ac:dyDescent="0.15">
      <c r="A4774" s="278"/>
      <c r="B4774" s="274"/>
      <c r="C4774" s="340"/>
      <c r="D4774" s="340"/>
      <c r="E4774" s="341"/>
      <c r="F4774" s="341"/>
      <c r="G4774" s="341"/>
      <c r="H4774" s="341"/>
      <c r="I4774" s="341"/>
      <c r="J4774" s="341"/>
      <c r="AH4774" s="221"/>
      <c r="AI4774" s="221"/>
      <c r="AJ4774" s="221"/>
      <c r="AK4774" s="221"/>
      <c r="AL4774" s="221"/>
      <c r="AM4774" s="221"/>
      <c r="AN4774" s="221"/>
      <c r="AO4774" s="221"/>
      <c r="AP4774" s="221"/>
      <c r="AQ4774" s="219"/>
      <c r="AR4774" s="219"/>
      <c r="AS4774" s="221"/>
      <c r="AT4774" s="221"/>
      <c r="AU4774" s="221"/>
      <c r="AV4774" s="221"/>
      <c r="AW4774" s="221"/>
      <c r="AX4774" s="221"/>
      <c r="AY4774" s="221"/>
      <c r="AZ4774" s="221"/>
    </row>
    <row r="4775" spans="1:52" x14ac:dyDescent="0.15">
      <c r="A4775" s="278"/>
      <c r="B4775" s="274"/>
      <c r="C4775" s="340"/>
      <c r="D4775" s="340"/>
      <c r="E4775" s="341"/>
      <c r="F4775" s="341"/>
      <c r="G4775" s="341"/>
      <c r="H4775" s="341"/>
      <c r="I4775" s="341"/>
      <c r="J4775" s="341"/>
      <c r="AH4775" s="221"/>
      <c r="AI4775" s="221"/>
      <c r="AJ4775" s="221"/>
      <c r="AK4775" s="221"/>
      <c r="AL4775" s="221"/>
      <c r="AM4775" s="221"/>
      <c r="AN4775" s="221"/>
      <c r="AO4775" s="221"/>
      <c r="AP4775" s="221"/>
      <c r="AQ4775" s="219"/>
      <c r="AR4775" s="219"/>
      <c r="AS4775" s="221"/>
      <c r="AT4775" s="221"/>
      <c r="AU4775" s="221"/>
      <c r="AV4775" s="221"/>
      <c r="AW4775" s="221"/>
      <c r="AX4775" s="221"/>
      <c r="AY4775" s="221"/>
      <c r="AZ4775" s="221"/>
    </row>
    <row r="4776" spans="1:52" x14ac:dyDescent="0.15">
      <c r="A4776" s="278"/>
      <c r="B4776" s="274"/>
      <c r="C4776" s="340"/>
      <c r="D4776" s="340"/>
      <c r="E4776" s="341"/>
      <c r="F4776" s="341"/>
      <c r="G4776" s="341"/>
      <c r="H4776" s="341"/>
      <c r="I4776" s="341"/>
      <c r="J4776" s="341"/>
      <c r="AH4776" s="221"/>
      <c r="AI4776" s="221"/>
      <c r="AJ4776" s="221"/>
      <c r="AK4776" s="221"/>
      <c r="AL4776" s="221"/>
      <c r="AM4776" s="221"/>
      <c r="AN4776" s="221"/>
      <c r="AO4776" s="221"/>
      <c r="AP4776" s="221"/>
      <c r="AQ4776" s="219"/>
      <c r="AR4776" s="219"/>
      <c r="AS4776" s="221"/>
      <c r="AT4776" s="221"/>
      <c r="AU4776" s="221"/>
      <c r="AV4776" s="221"/>
      <c r="AW4776" s="221"/>
      <c r="AX4776" s="221"/>
      <c r="AY4776" s="221"/>
      <c r="AZ4776" s="221"/>
    </row>
    <row r="4777" spans="1:52" x14ac:dyDescent="0.15">
      <c r="A4777" s="278"/>
      <c r="B4777" s="274"/>
      <c r="C4777" s="340"/>
      <c r="D4777" s="340"/>
      <c r="E4777" s="341"/>
      <c r="F4777" s="341"/>
      <c r="G4777" s="341"/>
      <c r="H4777" s="341"/>
      <c r="I4777" s="341"/>
      <c r="J4777" s="341"/>
      <c r="AH4777" s="221"/>
      <c r="AI4777" s="221"/>
      <c r="AJ4777" s="221"/>
      <c r="AK4777" s="221"/>
      <c r="AL4777" s="221"/>
      <c r="AM4777" s="221"/>
      <c r="AN4777" s="221"/>
      <c r="AO4777" s="221"/>
      <c r="AP4777" s="221"/>
      <c r="AQ4777" s="219"/>
      <c r="AR4777" s="219"/>
      <c r="AS4777" s="221"/>
      <c r="AT4777" s="221"/>
      <c r="AU4777" s="221"/>
      <c r="AV4777" s="221"/>
      <c r="AW4777" s="221"/>
      <c r="AX4777" s="221"/>
      <c r="AY4777" s="221"/>
      <c r="AZ4777" s="221"/>
    </row>
    <row r="4778" spans="1:52" x14ac:dyDescent="0.15">
      <c r="A4778" s="278"/>
      <c r="B4778" s="274"/>
      <c r="C4778" s="340"/>
      <c r="D4778" s="340"/>
      <c r="E4778" s="341"/>
      <c r="F4778" s="341"/>
      <c r="G4778" s="341"/>
      <c r="H4778" s="341"/>
      <c r="I4778" s="341"/>
      <c r="J4778" s="341"/>
      <c r="AH4778" s="221"/>
      <c r="AI4778" s="221"/>
      <c r="AJ4778" s="221"/>
      <c r="AK4778" s="221"/>
      <c r="AL4778" s="221"/>
      <c r="AM4778" s="221"/>
      <c r="AN4778" s="221"/>
      <c r="AO4778" s="221"/>
      <c r="AP4778" s="221"/>
      <c r="AQ4778" s="219"/>
      <c r="AR4778" s="219"/>
      <c r="AS4778" s="221"/>
      <c r="AT4778" s="221"/>
      <c r="AU4778" s="221"/>
      <c r="AV4778" s="221"/>
      <c r="AW4778" s="221"/>
      <c r="AX4778" s="221"/>
      <c r="AY4778" s="221"/>
      <c r="AZ4778" s="221"/>
    </row>
    <row r="4779" spans="1:52" x14ac:dyDescent="0.15">
      <c r="A4779" s="278"/>
      <c r="B4779" s="274"/>
      <c r="C4779" s="340"/>
      <c r="D4779" s="340"/>
      <c r="E4779" s="341"/>
      <c r="F4779" s="341"/>
      <c r="G4779" s="341"/>
      <c r="H4779" s="341"/>
      <c r="I4779" s="341"/>
      <c r="J4779" s="341"/>
      <c r="AH4779" s="221"/>
      <c r="AI4779" s="221"/>
      <c r="AJ4779" s="221"/>
      <c r="AK4779" s="221"/>
      <c r="AL4779" s="221"/>
      <c r="AM4779" s="221"/>
      <c r="AN4779" s="221"/>
      <c r="AO4779" s="221"/>
      <c r="AP4779" s="221"/>
      <c r="AQ4779" s="219"/>
      <c r="AR4779" s="219"/>
      <c r="AS4779" s="221"/>
      <c r="AT4779" s="221"/>
      <c r="AU4779" s="221"/>
      <c r="AV4779" s="221"/>
      <c r="AW4779" s="221"/>
      <c r="AX4779" s="221"/>
      <c r="AY4779" s="221"/>
      <c r="AZ4779" s="221"/>
    </row>
    <row r="4780" spans="1:52" x14ac:dyDescent="0.15">
      <c r="A4780" s="278"/>
      <c r="B4780" s="274"/>
      <c r="C4780" s="340"/>
      <c r="D4780" s="340"/>
      <c r="E4780" s="341"/>
      <c r="F4780" s="341"/>
      <c r="G4780" s="341"/>
      <c r="H4780" s="341"/>
      <c r="I4780" s="341"/>
      <c r="J4780" s="341"/>
      <c r="AH4780" s="221"/>
      <c r="AI4780" s="221"/>
      <c r="AJ4780" s="221"/>
      <c r="AK4780" s="221"/>
      <c r="AL4780" s="221"/>
      <c r="AM4780" s="221"/>
      <c r="AN4780" s="221"/>
      <c r="AO4780" s="221"/>
      <c r="AP4780" s="221"/>
      <c r="AQ4780" s="219"/>
      <c r="AR4780" s="219"/>
      <c r="AS4780" s="221"/>
      <c r="AT4780" s="221"/>
      <c r="AU4780" s="221"/>
      <c r="AV4780" s="221"/>
      <c r="AW4780" s="221"/>
      <c r="AX4780" s="221"/>
      <c r="AY4780" s="221"/>
      <c r="AZ4780" s="221"/>
    </row>
    <row r="4781" spans="1:52" x14ac:dyDescent="0.15">
      <c r="A4781" s="278"/>
      <c r="B4781" s="274"/>
      <c r="C4781" s="340"/>
      <c r="D4781" s="340"/>
      <c r="E4781" s="341"/>
      <c r="F4781" s="341"/>
      <c r="G4781" s="341"/>
      <c r="H4781" s="341"/>
      <c r="I4781" s="341"/>
      <c r="J4781" s="341"/>
      <c r="AH4781" s="221"/>
      <c r="AI4781" s="221"/>
      <c r="AJ4781" s="221"/>
      <c r="AK4781" s="221"/>
      <c r="AL4781" s="221"/>
      <c r="AM4781" s="221"/>
      <c r="AN4781" s="221"/>
      <c r="AO4781" s="221"/>
      <c r="AP4781" s="221"/>
      <c r="AQ4781" s="219"/>
      <c r="AR4781" s="219"/>
      <c r="AS4781" s="221"/>
      <c r="AT4781" s="221"/>
      <c r="AU4781" s="221"/>
      <c r="AV4781" s="221"/>
      <c r="AW4781" s="221"/>
      <c r="AX4781" s="221"/>
      <c r="AY4781" s="221"/>
      <c r="AZ4781" s="221"/>
    </row>
    <row r="4782" spans="1:52" x14ac:dyDescent="0.15">
      <c r="A4782" s="278"/>
      <c r="B4782" s="274"/>
      <c r="C4782" s="340"/>
      <c r="D4782" s="340"/>
      <c r="E4782" s="341"/>
      <c r="F4782" s="341"/>
      <c r="G4782" s="341"/>
      <c r="H4782" s="341"/>
      <c r="I4782" s="341"/>
      <c r="J4782" s="341"/>
      <c r="AH4782" s="221"/>
      <c r="AI4782" s="221"/>
      <c r="AJ4782" s="221"/>
      <c r="AK4782" s="221"/>
      <c r="AL4782" s="221"/>
      <c r="AM4782" s="221"/>
      <c r="AN4782" s="221"/>
      <c r="AO4782" s="221"/>
      <c r="AP4782" s="221"/>
      <c r="AQ4782" s="219"/>
      <c r="AR4782" s="219"/>
      <c r="AS4782" s="221"/>
      <c r="AT4782" s="221"/>
      <c r="AU4782" s="221"/>
      <c r="AV4782" s="221"/>
      <c r="AW4782" s="221"/>
      <c r="AX4782" s="221"/>
      <c r="AY4782" s="221"/>
      <c r="AZ4782" s="221"/>
    </row>
    <row r="4783" spans="1:52" x14ac:dyDescent="0.15">
      <c r="A4783" s="278"/>
      <c r="B4783" s="274"/>
      <c r="C4783" s="340"/>
      <c r="D4783" s="340"/>
      <c r="E4783" s="341"/>
      <c r="F4783" s="341"/>
      <c r="G4783" s="341"/>
      <c r="H4783" s="341"/>
      <c r="I4783" s="341"/>
      <c r="J4783" s="341"/>
      <c r="AH4783" s="221"/>
      <c r="AI4783" s="221"/>
      <c r="AJ4783" s="221"/>
      <c r="AK4783" s="221"/>
      <c r="AL4783" s="221"/>
      <c r="AM4783" s="221"/>
      <c r="AN4783" s="221"/>
      <c r="AO4783" s="221"/>
      <c r="AP4783" s="221"/>
      <c r="AQ4783" s="219"/>
      <c r="AR4783" s="219"/>
      <c r="AS4783" s="221"/>
      <c r="AT4783" s="221"/>
      <c r="AU4783" s="221"/>
      <c r="AV4783" s="221"/>
      <c r="AW4783" s="221"/>
      <c r="AX4783" s="221"/>
      <c r="AY4783" s="221"/>
      <c r="AZ4783" s="221"/>
    </row>
    <row r="4784" spans="1:52" x14ac:dyDescent="0.15">
      <c r="A4784" s="278"/>
      <c r="B4784" s="274"/>
      <c r="C4784" s="340"/>
      <c r="D4784" s="340"/>
      <c r="E4784" s="341"/>
      <c r="F4784" s="341"/>
      <c r="G4784" s="341"/>
      <c r="H4784" s="341"/>
      <c r="I4784" s="341"/>
      <c r="J4784" s="341"/>
      <c r="AH4784" s="221"/>
      <c r="AI4784" s="221"/>
      <c r="AJ4784" s="221"/>
      <c r="AK4784" s="221"/>
      <c r="AL4784" s="221"/>
      <c r="AM4784" s="221"/>
      <c r="AN4784" s="221"/>
      <c r="AO4784" s="221"/>
      <c r="AP4784" s="221"/>
      <c r="AQ4784" s="219"/>
      <c r="AR4784" s="219"/>
      <c r="AS4784" s="221"/>
      <c r="AT4784" s="221"/>
      <c r="AU4784" s="221"/>
      <c r="AV4784" s="221"/>
      <c r="AW4784" s="221"/>
      <c r="AX4784" s="221"/>
      <c r="AY4784" s="221"/>
      <c r="AZ4784" s="221"/>
    </row>
    <row r="4785" spans="1:52" x14ac:dyDescent="0.15">
      <c r="A4785" s="278"/>
      <c r="B4785" s="274"/>
      <c r="C4785" s="340"/>
      <c r="D4785" s="340"/>
      <c r="E4785" s="341"/>
      <c r="F4785" s="341"/>
      <c r="G4785" s="341"/>
      <c r="H4785" s="341"/>
      <c r="I4785" s="341"/>
      <c r="J4785" s="341"/>
      <c r="AH4785" s="221"/>
      <c r="AI4785" s="221"/>
      <c r="AJ4785" s="221"/>
      <c r="AK4785" s="221"/>
      <c r="AL4785" s="221"/>
      <c r="AM4785" s="221"/>
      <c r="AN4785" s="221"/>
      <c r="AO4785" s="221"/>
      <c r="AP4785" s="221"/>
      <c r="AQ4785" s="219"/>
      <c r="AR4785" s="219"/>
      <c r="AS4785" s="221"/>
      <c r="AT4785" s="221"/>
      <c r="AU4785" s="221"/>
      <c r="AV4785" s="221"/>
      <c r="AW4785" s="221"/>
      <c r="AX4785" s="221"/>
      <c r="AY4785" s="221"/>
      <c r="AZ4785" s="221"/>
    </row>
    <row r="4786" spans="1:52" x14ac:dyDescent="0.15">
      <c r="A4786" s="278"/>
      <c r="B4786" s="274"/>
      <c r="C4786" s="340"/>
      <c r="D4786" s="340"/>
      <c r="E4786" s="341"/>
      <c r="F4786" s="341"/>
      <c r="G4786" s="341"/>
      <c r="H4786" s="341"/>
      <c r="I4786" s="341"/>
      <c r="J4786" s="341"/>
      <c r="AH4786" s="221"/>
      <c r="AI4786" s="221"/>
      <c r="AJ4786" s="221"/>
      <c r="AK4786" s="221"/>
      <c r="AL4786" s="221"/>
      <c r="AM4786" s="221"/>
      <c r="AN4786" s="221"/>
      <c r="AO4786" s="221"/>
      <c r="AP4786" s="221"/>
      <c r="AQ4786" s="219"/>
      <c r="AR4786" s="219"/>
      <c r="AS4786" s="221"/>
      <c r="AT4786" s="221"/>
      <c r="AU4786" s="221"/>
      <c r="AV4786" s="221"/>
      <c r="AW4786" s="221"/>
      <c r="AX4786" s="221"/>
      <c r="AY4786" s="221"/>
      <c r="AZ4786" s="221"/>
    </row>
    <row r="4787" spans="1:52" x14ac:dyDescent="0.15">
      <c r="A4787" s="278"/>
      <c r="B4787" s="274"/>
      <c r="C4787" s="340"/>
      <c r="D4787" s="340"/>
      <c r="E4787" s="341"/>
      <c r="F4787" s="341"/>
      <c r="G4787" s="341"/>
      <c r="H4787" s="341"/>
      <c r="I4787" s="341"/>
      <c r="J4787" s="341"/>
      <c r="AH4787" s="221"/>
      <c r="AI4787" s="221"/>
      <c r="AJ4787" s="221"/>
      <c r="AK4787" s="221"/>
      <c r="AL4787" s="221"/>
      <c r="AM4787" s="221"/>
      <c r="AN4787" s="221"/>
      <c r="AO4787" s="221"/>
      <c r="AP4787" s="221"/>
      <c r="AQ4787" s="219"/>
      <c r="AR4787" s="219"/>
      <c r="AS4787" s="221"/>
      <c r="AT4787" s="221"/>
      <c r="AU4787" s="221"/>
      <c r="AV4787" s="221"/>
      <c r="AW4787" s="221"/>
      <c r="AX4787" s="221"/>
      <c r="AY4787" s="221"/>
      <c r="AZ4787" s="221"/>
    </row>
    <row r="4788" spans="1:52" x14ac:dyDescent="0.15">
      <c r="A4788" s="278"/>
      <c r="B4788" s="274"/>
      <c r="C4788" s="340"/>
      <c r="D4788" s="340"/>
      <c r="E4788" s="341"/>
      <c r="F4788" s="341"/>
      <c r="G4788" s="341"/>
      <c r="H4788" s="341"/>
      <c r="I4788" s="341"/>
      <c r="J4788" s="341"/>
      <c r="AH4788" s="221"/>
      <c r="AI4788" s="221"/>
      <c r="AJ4788" s="221"/>
      <c r="AK4788" s="221"/>
      <c r="AL4788" s="221"/>
      <c r="AM4788" s="221"/>
      <c r="AN4788" s="221"/>
      <c r="AO4788" s="221"/>
      <c r="AP4788" s="221"/>
      <c r="AQ4788" s="219"/>
      <c r="AR4788" s="219"/>
      <c r="AS4788" s="221"/>
      <c r="AT4788" s="221"/>
      <c r="AU4788" s="221"/>
      <c r="AV4788" s="221"/>
      <c r="AW4788" s="221"/>
      <c r="AX4788" s="221"/>
      <c r="AY4788" s="221"/>
      <c r="AZ4788" s="221"/>
    </row>
    <row r="4789" spans="1:52" x14ac:dyDescent="0.15">
      <c r="A4789" s="278"/>
      <c r="B4789" s="274"/>
      <c r="C4789" s="340"/>
      <c r="D4789" s="340"/>
      <c r="E4789" s="341"/>
      <c r="F4789" s="341"/>
      <c r="G4789" s="341"/>
      <c r="H4789" s="341"/>
      <c r="I4789" s="341"/>
      <c r="J4789" s="341"/>
      <c r="AH4789" s="221"/>
      <c r="AI4789" s="221"/>
      <c r="AJ4789" s="221"/>
      <c r="AK4789" s="221"/>
      <c r="AL4789" s="221"/>
      <c r="AM4789" s="221"/>
      <c r="AN4789" s="221"/>
      <c r="AO4789" s="221"/>
      <c r="AP4789" s="221"/>
      <c r="AQ4789" s="219"/>
      <c r="AR4789" s="219"/>
      <c r="AS4789" s="221"/>
      <c r="AT4789" s="221"/>
      <c r="AU4789" s="221"/>
      <c r="AV4789" s="221"/>
      <c r="AW4789" s="221"/>
      <c r="AX4789" s="221"/>
      <c r="AY4789" s="221"/>
      <c r="AZ4789" s="221"/>
    </row>
    <row r="4790" spans="1:52" x14ac:dyDescent="0.15">
      <c r="A4790" s="278"/>
      <c r="B4790" s="274"/>
      <c r="C4790" s="340"/>
      <c r="D4790" s="340"/>
      <c r="E4790" s="341"/>
      <c r="F4790" s="341"/>
      <c r="G4790" s="341"/>
      <c r="H4790" s="341"/>
      <c r="I4790" s="341"/>
      <c r="J4790" s="341"/>
      <c r="AH4790" s="221"/>
      <c r="AI4790" s="221"/>
      <c r="AJ4790" s="221"/>
      <c r="AK4790" s="221"/>
      <c r="AL4790" s="221"/>
      <c r="AM4790" s="221"/>
      <c r="AN4790" s="221"/>
      <c r="AO4790" s="221"/>
      <c r="AP4790" s="221"/>
      <c r="AQ4790" s="219"/>
      <c r="AR4790" s="219"/>
      <c r="AS4790" s="221"/>
      <c r="AT4790" s="221"/>
      <c r="AU4790" s="221"/>
      <c r="AV4790" s="221"/>
      <c r="AW4790" s="221"/>
      <c r="AX4790" s="221"/>
      <c r="AY4790" s="221"/>
      <c r="AZ4790" s="221"/>
    </row>
    <row r="4791" spans="1:52" x14ac:dyDescent="0.15">
      <c r="A4791" s="278"/>
      <c r="B4791" s="274"/>
      <c r="C4791" s="340"/>
      <c r="D4791" s="340"/>
      <c r="E4791" s="341"/>
      <c r="F4791" s="341"/>
      <c r="G4791" s="341"/>
      <c r="H4791" s="341"/>
      <c r="I4791" s="341"/>
      <c r="J4791" s="341"/>
      <c r="AH4791" s="221"/>
      <c r="AI4791" s="221"/>
      <c r="AJ4791" s="221"/>
      <c r="AK4791" s="221"/>
      <c r="AL4791" s="221"/>
      <c r="AM4791" s="221"/>
      <c r="AN4791" s="221"/>
      <c r="AO4791" s="221"/>
      <c r="AP4791" s="221"/>
      <c r="AQ4791" s="219"/>
      <c r="AR4791" s="219"/>
      <c r="AS4791" s="221"/>
      <c r="AT4791" s="221"/>
      <c r="AU4791" s="221"/>
      <c r="AV4791" s="221"/>
      <c r="AW4791" s="221"/>
      <c r="AX4791" s="221"/>
      <c r="AY4791" s="221"/>
      <c r="AZ4791" s="221"/>
    </row>
    <row r="4792" spans="1:52" x14ac:dyDescent="0.15">
      <c r="A4792" s="278"/>
      <c r="B4792" s="274"/>
      <c r="C4792" s="340"/>
      <c r="D4792" s="340"/>
      <c r="E4792" s="341"/>
      <c r="F4792" s="341"/>
      <c r="G4792" s="341"/>
      <c r="H4792" s="341"/>
      <c r="I4792" s="341"/>
      <c r="J4792" s="341"/>
      <c r="AH4792" s="221"/>
      <c r="AI4792" s="221"/>
      <c r="AJ4792" s="221"/>
      <c r="AK4792" s="221"/>
      <c r="AL4792" s="221"/>
      <c r="AM4792" s="221"/>
      <c r="AN4792" s="221"/>
      <c r="AO4792" s="221"/>
      <c r="AP4792" s="221"/>
      <c r="AQ4792" s="219"/>
      <c r="AR4792" s="219"/>
      <c r="AS4792" s="221"/>
      <c r="AT4792" s="221"/>
      <c r="AU4792" s="221"/>
      <c r="AV4792" s="221"/>
      <c r="AW4792" s="221"/>
      <c r="AX4792" s="221"/>
      <c r="AY4792" s="221"/>
      <c r="AZ4792" s="221"/>
    </row>
    <row r="4793" spans="1:52" x14ac:dyDescent="0.15">
      <c r="A4793" s="278"/>
      <c r="B4793" s="274"/>
      <c r="C4793" s="340"/>
      <c r="D4793" s="340"/>
      <c r="E4793" s="341"/>
      <c r="F4793" s="341"/>
      <c r="G4793" s="341"/>
      <c r="H4793" s="341"/>
      <c r="I4793" s="341"/>
      <c r="J4793" s="341"/>
      <c r="AH4793" s="221"/>
      <c r="AI4793" s="221"/>
      <c r="AJ4793" s="221"/>
      <c r="AK4793" s="221"/>
      <c r="AL4793" s="221"/>
      <c r="AM4793" s="221"/>
      <c r="AN4793" s="221"/>
      <c r="AO4793" s="221"/>
      <c r="AP4793" s="221"/>
      <c r="AQ4793" s="219"/>
      <c r="AR4793" s="219"/>
      <c r="AS4793" s="221"/>
      <c r="AT4793" s="221"/>
      <c r="AU4793" s="221"/>
      <c r="AV4793" s="221"/>
      <c r="AW4793" s="221"/>
      <c r="AX4793" s="221"/>
      <c r="AY4793" s="221"/>
      <c r="AZ4793" s="221"/>
    </row>
    <row r="4794" spans="1:52" x14ac:dyDescent="0.15">
      <c r="A4794" s="278"/>
      <c r="B4794" s="274"/>
      <c r="C4794" s="340"/>
      <c r="D4794" s="340"/>
      <c r="E4794" s="341"/>
      <c r="F4794" s="341"/>
      <c r="G4794" s="341"/>
      <c r="H4794" s="341"/>
      <c r="I4794" s="341"/>
      <c r="J4794" s="341"/>
      <c r="AH4794" s="221"/>
      <c r="AI4794" s="221"/>
      <c r="AJ4794" s="221"/>
      <c r="AK4794" s="221"/>
      <c r="AL4794" s="221"/>
      <c r="AM4794" s="221"/>
      <c r="AN4794" s="221"/>
      <c r="AO4794" s="221"/>
      <c r="AP4794" s="221"/>
      <c r="AQ4794" s="219"/>
      <c r="AR4794" s="219"/>
      <c r="AS4794" s="221"/>
      <c r="AT4794" s="221"/>
      <c r="AU4794" s="221"/>
      <c r="AV4794" s="221"/>
      <c r="AW4794" s="221"/>
      <c r="AX4794" s="221"/>
      <c r="AY4794" s="221"/>
      <c r="AZ4794" s="221"/>
    </row>
    <row r="4795" spans="1:52" x14ac:dyDescent="0.15">
      <c r="A4795" s="278"/>
      <c r="B4795" s="274"/>
      <c r="C4795" s="340"/>
      <c r="D4795" s="340"/>
      <c r="E4795" s="341"/>
      <c r="F4795" s="341"/>
      <c r="G4795" s="341"/>
      <c r="H4795" s="341"/>
      <c r="I4795" s="341"/>
      <c r="J4795" s="341"/>
      <c r="AH4795" s="221"/>
      <c r="AI4795" s="221"/>
      <c r="AJ4795" s="221"/>
      <c r="AK4795" s="221"/>
      <c r="AL4795" s="221"/>
      <c r="AM4795" s="221"/>
      <c r="AN4795" s="221"/>
      <c r="AO4795" s="221"/>
      <c r="AP4795" s="221"/>
      <c r="AQ4795" s="219"/>
      <c r="AR4795" s="219"/>
      <c r="AS4795" s="221"/>
      <c r="AT4795" s="221"/>
      <c r="AU4795" s="221"/>
      <c r="AV4795" s="221"/>
      <c r="AW4795" s="221"/>
      <c r="AX4795" s="221"/>
      <c r="AY4795" s="221"/>
      <c r="AZ4795" s="221"/>
    </row>
    <row r="4796" spans="1:52" x14ac:dyDescent="0.15">
      <c r="A4796" s="278"/>
      <c r="B4796" s="274"/>
      <c r="C4796" s="340"/>
      <c r="D4796" s="340"/>
      <c r="E4796" s="341"/>
      <c r="F4796" s="341"/>
      <c r="G4796" s="341"/>
      <c r="H4796" s="341"/>
      <c r="I4796" s="341"/>
      <c r="J4796" s="341"/>
      <c r="AH4796" s="221"/>
      <c r="AI4796" s="221"/>
      <c r="AJ4796" s="221"/>
      <c r="AK4796" s="221"/>
      <c r="AL4796" s="221"/>
      <c r="AM4796" s="221"/>
      <c r="AN4796" s="221"/>
      <c r="AO4796" s="221"/>
      <c r="AP4796" s="221"/>
      <c r="AQ4796" s="219"/>
      <c r="AR4796" s="219"/>
      <c r="AS4796" s="221"/>
      <c r="AT4796" s="221"/>
      <c r="AU4796" s="221"/>
      <c r="AV4796" s="221"/>
      <c r="AW4796" s="221"/>
      <c r="AX4796" s="221"/>
      <c r="AY4796" s="221"/>
      <c r="AZ4796" s="221"/>
    </row>
    <row r="4797" spans="1:52" x14ac:dyDescent="0.15">
      <c r="A4797" s="278"/>
      <c r="B4797" s="274"/>
      <c r="C4797" s="340"/>
      <c r="D4797" s="340"/>
      <c r="E4797" s="341"/>
      <c r="F4797" s="341"/>
      <c r="G4797" s="341"/>
      <c r="H4797" s="341"/>
      <c r="I4797" s="341"/>
      <c r="J4797" s="341"/>
      <c r="AH4797" s="221"/>
      <c r="AI4797" s="221"/>
      <c r="AJ4797" s="221"/>
      <c r="AK4797" s="221"/>
      <c r="AL4797" s="221"/>
      <c r="AM4797" s="221"/>
      <c r="AN4797" s="221"/>
      <c r="AO4797" s="221"/>
      <c r="AP4797" s="221"/>
      <c r="AQ4797" s="219"/>
      <c r="AR4797" s="219"/>
      <c r="AS4797" s="221"/>
      <c r="AT4797" s="221"/>
      <c r="AU4797" s="221"/>
      <c r="AV4797" s="221"/>
      <c r="AW4797" s="221"/>
      <c r="AX4797" s="221"/>
      <c r="AY4797" s="221"/>
      <c r="AZ4797" s="221"/>
    </row>
    <row r="4798" spans="1:52" x14ac:dyDescent="0.15">
      <c r="A4798" s="278"/>
      <c r="B4798" s="274"/>
      <c r="C4798" s="340"/>
      <c r="D4798" s="340"/>
      <c r="E4798" s="341"/>
      <c r="F4798" s="341"/>
      <c r="G4798" s="341"/>
      <c r="H4798" s="341"/>
      <c r="I4798" s="341"/>
      <c r="J4798" s="341"/>
      <c r="AH4798" s="221"/>
      <c r="AI4798" s="221"/>
      <c r="AJ4798" s="221"/>
      <c r="AK4798" s="221"/>
      <c r="AL4798" s="221"/>
      <c r="AM4798" s="221"/>
      <c r="AN4798" s="221"/>
      <c r="AO4798" s="221"/>
      <c r="AP4798" s="221"/>
      <c r="AQ4798" s="219"/>
      <c r="AR4798" s="219"/>
      <c r="AS4798" s="221"/>
      <c r="AT4798" s="221"/>
      <c r="AU4798" s="221"/>
      <c r="AV4798" s="221"/>
      <c r="AW4798" s="221"/>
      <c r="AX4798" s="221"/>
      <c r="AY4798" s="221"/>
      <c r="AZ4798" s="221"/>
    </row>
    <row r="4799" spans="1:52" x14ac:dyDescent="0.15">
      <c r="A4799" s="278"/>
      <c r="B4799" s="274"/>
      <c r="C4799" s="340"/>
      <c r="D4799" s="340"/>
      <c r="E4799" s="341"/>
      <c r="F4799" s="341"/>
      <c r="G4799" s="341"/>
      <c r="H4799" s="341"/>
      <c r="I4799" s="341"/>
      <c r="J4799" s="341"/>
      <c r="AH4799" s="221"/>
      <c r="AI4799" s="221"/>
      <c r="AJ4799" s="221"/>
      <c r="AK4799" s="221"/>
      <c r="AL4799" s="221"/>
      <c r="AM4799" s="221"/>
      <c r="AN4799" s="221"/>
      <c r="AO4799" s="221"/>
      <c r="AP4799" s="221"/>
      <c r="AQ4799" s="219"/>
      <c r="AR4799" s="219"/>
      <c r="AS4799" s="221"/>
      <c r="AT4799" s="221"/>
      <c r="AU4799" s="221"/>
      <c r="AV4799" s="221"/>
      <c r="AW4799" s="221"/>
      <c r="AX4799" s="221"/>
      <c r="AY4799" s="221"/>
      <c r="AZ4799" s="221"/>
    </row>
    <row r="4800" spans="1:52" x14ac:dyDescent="0.15">
      <c r="A4800" s="278"/>
      <c r="B4800" s="274"/>
      <c r="C4800" s="340"/>
      <c r="D4800" s="340"/>
      <c r="E4800" s="341"/>
      <c r="F4800" s="341"/>
      <c r="G4800" s="341"/>
      <c r="H4800" s="341"/>
      <c r="I4800" s="341"/>
      <c r="J4800" s="341"/>
      <c r="AH4800" s="221"/>
      <c r="AI4800" s="221"/>
      <c r="AJ4800" s="221"/>
      <c r="AK4800" s="221"/>
      <c r="AL4800" s="221"/>
      <c r="AM4800" s="221"/>
      <c r="AN4800" s="221"/>
      <c r="AO4800" s="221"/>
      <c r="AP4800" s="221"/>
      <c r="AQ4800" s="219"/>
      <c r="AR4800" s="219"/>
      <c r="AS4800" s="221"/>
      <c r="AT4800" s="221"/>
      <c r="AU4800" s="221"/>
      <c r="AV4800" s="221"/>
      <c r="AW4800" s="221"/>
      <c r="AX4800" s="221"/>
      <c r="AY4800" s="221"/>
      <c r="AZ4800" s="221"/>
    </row>
    <row r="4801" spans="1:52" x14ac:dyDescent="0.15">
      <c r="A4801" s="278"/>
      <c r="B4801" s="274"/>
      <c r="C4801" s="340"/>
      <c r="D4801" s="340"/>
      <c r="E4801" s="341"/>
      <c r="F4801" s="341"/>
      <c r="G4801" s="341"/>
      <c r="H4801" s="341"/>
      <c r="I4801" s="341"/>
      <c r="J4801" s="341"/>
      <c r="AH4801" s="221"/>
      <c r="AI4801" s="221"/>
      <c r="AJ4801" s="221"/>
      <c r="AK4801" s="221"/>
      <c r="AL4801" s="221"/>
      <c r="AM4801" s="221"/>
      <c r="AN4801" s="221"/>
      <c r="AO4801" s="221"/>
      <c r="AP4801" s="221"/>
      <c r="AQ4801" s="219"/>
      <c r="AR4801" s="219"/>
      <c r="AS4801" s="221"/>
      <c r="AT4801" s="221"/>
      <c r="AU4801" s="221"/>
      <c r="AV4801" s="221"/>
      <c r="AW4801" s="221"/>
      <c r="AX4801" s="221"/>
      <c r="AY4801" s="221"/>
      <c r="AZ4801" s="221"/>
    </row>
    <row r="4802" spans="1:52" x14ac:dyDescent="0.15">
      <c r="A4802" s="278"/>
      <c r="B4802" s="274"/>
      <c r="C4802" s="340"/>
      <c r="D4802" s="340"/>
      <c r="E4802" s="341"/>
      <c r="F4802" s="341"/>
      <c r="G4802" s="341"/>
      <c r="H4802" s="341"/>
      <c r="I4802" s="341"/>
      <c r="J4802" s="341"/>
      <c r="AH4802" s="221"/>
      <c r="AI4802" s="221"/>
      <c r="AJ4802" s="221"/>
      <c r="AK4802" s="221"/>
      <c r="AL4802" s="221"/>
      <c r="AM4802" s="221"/>
      <c r="AN4802" s="221"/>
      <c r="AO4802" s="221"/>
      <c r="AP4802" s="221"/>
      <c r="AQ4802" s="219"/>
      <c r="AR4802" s="219"/>
      <c r="AS4802" s="221"/>
      <c r="AT4802" s="221"/>
      <c r="AU4802" s="221"/>
      <c r="AV4802" s="221"/>
      <c r="AW4802" s="221"/>
      <c r="AX4802" s="221"/>
      <c r="AY4802" s="221"/>
      <c r="AZ4802" s="221"/>
    </row>
    <row r="4803" spans="1:52" x14ac:dyDescent="0.15">
      <c r="A4803" s="278"/>
      <c r="B4803" s="274"/>
      <c r="C4803" s="340"/>
      <c r="D4803" s="340"/>
      <c r="E4803" s="341"/>
      <c r="F4803" s="341"/>
      <c r="G4803" s="341"/>
      <c r="H4803" s="341"/>
      <c r="I4803" s="341"/>
      <c r="J4803" s="341"/>
      <c r="AH4803" s="221"/>
      <c r="AI4803" s="221"/>
      <c r="AJ4803" s="221"/>
      <c r="AK4803" s="221"/>
      <c r="AL4803" s="221"/>
      <c r="AM4803" s="221"/>
      <c r="AN4803" s="221"/>
      <c r="AO4803" s="221"/>
      <c r="AP4803" s="221"/>
      <c r="AQ4803" s="219"/>
      <c r="AR4803" s="219"/>
      <c r="AS4803" s="221"/>
      <c r="AT4803" s="221"/>
      <c r="AU4803" s="221"/>
      <c r="AV4803" s="221"/>
      <c r="AW4803" s="221"/>
      <c r="AX4803" s="221"/>
      <c r="AY4803" s="221"/>
      <c r="AZ4803" s="221"/>
    </row>
    <row r="4804" spans="1:52" x14ac:dyDescent="0.15">
      <c r="A4804" s="278"/>
      <c r="B4804" s="274"/>
      <c r="C4804" s="340"/>
      <c r="D4804" s="340"/>
      <c r="E4804" s="341"/>
      <c r="F4804" s="341"/>
      <c r="G4804" s="341"/>
      <c r="H4804" s="341"/>
      <c r="I4804" s="341"/>
      <c r="J4804" s="341"/>
      <c r="AH4804" s="221"/>
      <c r="AI4804" s="221"/>
      <c r="AJ4804" s="221"/>
      <c r="AK4804" s="221"/>
      <c r="AL4804" s="221"/>
      <c r="AM4804" s="221"/>
      <c r="AN4804" s="221"/>
      <c r="AO4804" s="221"/>
      <c r="AP4804" s="221"/>
      <c r="AQ4804" s="219"/>
      <c r="AR4804" s="219"/>
      <c r="AS4804" s="221"/>
      <c r="AT4804" s="221"/>
      <c r="AU4804" s="221"/>
      <c r="AV4804" s="221"/>
      <c r="AW4804" s="221"/>
      <c r="AX4804" s="221"/>
      <c r="AY4804" s="221"/>
      <c r="AZ4804" s="221"/>
    </row>
    <row r="4805" spans="1:52" x14ac:dyDescent="0.15">
      <c r="A4805" s="278"/>
      <c r="B4805" s="274"/>
      <c r="C4805" s="340"/>
      <c r="D4805" s="340"/>
      <c r="E4805" s="341"/>
      <c r="F4805" s="341"/>
      <c r="G4805" s="341"/>
      <c r="H4805" s="341"/>
      <c r="I4805" s="341"/>
      <c r="J4805" s="341"/>
      <c r="AH4805" s="221"/>
      <c r="AI4805" s="221"/>
      <c r="AJ4805" s="221"/>
      <c r="AK4805" s="221"/>
      <c r="AL4805" s="221"/>
      <c r="AM4805" s="221"/>
      <c r="AN4805" s="221"/>
      <c r="AO4805" s="221"/>
      <c r="AP4805" s="221"/>
      <c r="AQ4805" s="219"/>
      <c r="AR4805" s="219"/>
      <c r="AS4805" s="221"/>
      <c r="AT4805" s="221"/>
      <c r="AU4805" s="221"/>
      <c r="AV4805" s="221"/>
      <c r="AW4805" s="221"/>
      <c r="AX4805" s="221"/>
      <c r="AY4805" s="221"/>
      <c r="AZ4805" s="221"/>
    </row>
    <row r="4806" spans="1:52" x14ac:dyDescent="0.15">
      <c r="A4806" s="278"/>
      <c r="B4806" s="274"/>
      <c r="C4806" s="340"/>
      <c r="D4806" s="340"/>
      <c r="E4806" s="341"/>
      <c r="F4806" s="341"/>
      <c r="G4806" s="341"/>
      <c r="H4806" s="341"/>
      <c r="I4806" s="341"/>
      <c r="J4806" s="341"/>
      <c r="AH4806" s="221"/>
      <c r="AI4806" s="221"/>
      <c r="AJ4806" s="221"/>
      <c r="AK4806" s="221"/>
      <c r="AL4806" s="221"/>
      <c r="AM4806" s="221"/>
      <c r="AN4806" s="221"/>
      <c r="AO4806" s="221"/>
      <c r="AP4806" s="221"/>
      <c r="AQ4806" s="219"/>
      <c r="AR4806" s="219"/>
      <c r="AS4806" s="221"/>
      <c r="AT4806" s="221"/>
      <c r="AU4806" s="221"/>
      <c r="AV4806" s="221"/>
      <c r="AW4806" s="221"/>
      <c r="AX4806" s="221"/>
      <c r="AY4806" s="221"/>
      <c r="AZ4806" s="221"/>
    </row>
    <row r="4807" spans="1:52" x14ac:dyDescent="0.15">
      <c r="A4807" s="278"/>
      <c r="B4807" s="274"/>
      <c r="C4807" s="340"/>
      <c r="D4807" s="340"/>
      <c r="E4807" s="341"/>
      <c r="F4807" s="341"/>
      <c r="G4807" s="341"/>
      <c r="H4807" s="341"/>
      <c r="I4807" s="341"/>
      <c r="J4807" s="341"/>
      <c r="AH4807" s="221"/>
      <c r="AI4807" s="221"/>
      <c r="AJ4807" s="221"/>
      <c r="AK4807" s="221"/>
      <c r="AL4807" s="221"/>
      <c r="AM4807" s="221"/>
      <c r="AN4807" s="221"/>
      <c r="AO4807" s="221"/>
      <c r="AP4807" s="221"/>
      <c r="AQ4807" s="219"/>
      <c r="AR4807" s="219"/>
      <c r="AS4807" s="221"/>
      <c r="AT4807" s="221"/>
      <c r="AU4807" s="221"/>
      <c r="AV4807" s="221"/>
      <c r="AW4807" s="221"/>
      <c r="AX4807" s="221"/>
      <c r="AY4807" s="221"/>
      <c r="AZ4807" s="221"/>
    </row>
    <row r="4808" spans="1:52" x14ac:dyDescent="0.15">
      <c r="A4808" s="278"/>
      <c r="B4808" s="274"/>
      <c r="C4808" s="340"/>
      <c r="D4808" s="340"/>
      <c r="E4808" s="341"/>
      <c r="F4808" s="341"/>
      <c r="G4808" s="341"/>
      <c r="H4808" s="341"/>
      <c r="I4808" s="341"/>
      <c r="J4808" s="341"/>
      <c r="AH4808" s="221"/>
      <c r="AI4808" s="221"/>
      <c r="AJ4808" s="221"/>
      <c r="AK4808" s="221"/>
      <c r="AL4808" s="221"/>
      <c r="AM4808" s="221"/>
      <c r="AN4808" s="221"/>
      <c r="AO4808" s="221"/>
      <c r="AP4808" s="221"/>
      <c r="AQ4808" s="219"/>
      <c r="AR4808" s="219"/>
      <c r="AS4808" s="221"/>
      <c r="AT4808" s="221"/>
      <c r="AU4808" s="221"/>
      <c r="AV4808" s="221"/>
      <c r="AW4808" s="221"/>
      <c r="AX4808" s="221"/>
      <c r="AY4808" s="221"/>
      <c r="AZ4808" s="221"/>
    </row>
    <row r="4809" spans="1:52" x14ac:dyDescent="0.15">
      <c r="A4809" s="278"/>
      <c r="B4809" s="274"/>
      <c r="C4809" s="340"/>
      <c r="D4809" s="340"/>
      <c r="E4809" s="341"/>
      <c r="F4809" s="341"/>
      <c r="G4809" s="341"/>
      <c r="H4809" s="341"/>
      <c r="I4809" s="341"/>
      <c r="J4809" s="341"/>
      <c r="AH4809" s="221"/>
      <c r="AI4809" s="221"/>
      <c r="AJ4809" s="221"/>
      <c r="AK4809" s="221"/>
      <c r="AL4809" s="221"/>
      <c r="AM4809" s="221"/>
      <c r="AN4809" s="221"/>
      <c r="AO4809" s="221"/>
      <c r="AP4809" s="221"/>
      <c r="AQ4809" s="219"/>
      <c r="AR4809" s="219"/>
      <c r="AS4809" s="221"/>
      <c r="AT4809" s="221"/>
      <c r="AU4809" s="221"/>
      <c r="AV4809" s="221"/>
      <c r="AW4809" s="221"/>
      <c r="AX4809" s="221"/>
      <c r="AY4809" s="221"/>
      <c r="AZ4809" s="221"/>
    </row>
    <row r="4810" spans="1:52" x14ac:dyDescent="0.15">
      <c r="A4810" s="278"/>
      <c r="B4810" s="274"/>
      <c r="C4810" s="340"/>
      <c r="D4810" s="340"/>
      <c r="E4810" s="341"/>
      <c r="F4810" s="341"/>
      <c r="G4810" s="341"/>
      <c r="H4810" s="341"/>
      <c r="I4810" s="341"/>
      <c r="J4810" s="341"/>
      <c r="AH4810" s="221"/>
      <c r="AI4810" s="221"/>
      <c r="AJ4810" s="221"/>
      <c r="AK4810" s="221"/>
      <c r="AL4810" s="221"/>
      <c r="AM4810" s="221"/>
      <c r="AN4810" s="221"/>
      <c r="AO4810" s="221"/>
      <c r="AP4810" s="221"/>
      <c r="AQ4810" s="219"/>
      <c r="AR4810" s="219"/>
      <c r="AS4810" s="221"/>
      <c r="AT4810" s="221"/>
      <c r="AU4810" s="221"/>
      <c r="AV4810" s="221"/>
      <c r="AW4810" s="221"/>
      <c r="AX4810" s="221"/>
      <c r="AY4810" s="221"/>
      <c r="AZ4810" s="221"/>
    </row>
    <row r="4811" spans="1:52" x14ac:dyDescent="0.15">
      <c r="A4811" s="278"/>
      <c r="B4811" s="274"/>
      <c r="C4811" s="340"/>
      <c r="D4811" s="340"/>
      <c r="E4811" s="341"/>
      <c r="F4811" s="341"/>
      <c r="G4811" s="341"/>
      <c r="H4811" s="341"/>
      <c r="I4811" s="341"/>
      <c r="J4811" s="341"/>
      <c r="AH4811" s="221"/>
      <c r="AI4811" s="221"/>
      <c r="AJ4811" s="221"/>
      <c r="AK4811" s="221"/>
      <c r="AL4811" s="221"/>
      <c r="AM4811" s="221"/>
      <c r="AN4811" s="221"/>
      <c r="AO4811" s="221"/>
      <c r="AP4811" s="221"/>
      <c r="AQ4811" s="219"/>
      <c r="AR4811" s="219"/>
      <c r="AS4811" s="221"/>
      <c r="AT4811" s="221"/>
      <c r="AU4811" s="221"/>
      <c r="AV4811" s="221"/>
      <c r="AW4811" s="221"/>
      <c r="AX4811" s="221"/>
      <c r="AY4811" s="221"/>
      <c r="AZ4811" s="221"/>
    </row>
    <row r="4812" spans="1:52" x14ac:dyDescent="0.15">
      <c r="A4812" s="278"/>
      <c r="B4812" s="274"/>
      <c r="C4812" s="340"/>
      <c r="D4812" s="340"/>
      <c r="E4812" s="341"/>
      <c r="F4812" s="341"/>
      <c r="G4812" s="341"/>
      <c r="H4812" s="341"/>
      <c r="I4812" s="341"/>
      <c r="J4812" s="341"/>
      <c r="AH4812" s="221"/>
      <c r="AI4812" s="221"/>
      <c r="AJ4812" s="221"/>
      <c r="AK4812" s="221"/>
      <c r="AL4812" s="221"/>
      <c r="AM4812" s="221"/>
      <c r="AN4812" s="221"/>
      <c r="AO4812" s="221"/>
      <c r="AP4812" s="221"/>
      <c r="AQ4812" s="219"/>
      <c r="AR4812" s="219"/>
      <c r="AS4812" s="221"/>
      <c r="AT4812" s="221"/>
      <c r="AU4812" s="221"/>
      <c r="AV4812" s="221"/>
      <c r="AW4812" s="221"/>
      <c r="AX4812" s="221"/>
      <c r="AY4812" s="221"/>
      <c r="AZ4812" s="221"/>
    </row>
    <row r="4813" spans="1:52" x14ac:dyDescent="0.15">
      <c r="A4813" s="278"/>
      <c r="B4813" s="274"/>
      <c r="C4813" s="340"/>
      <c r="D4813" s="340"/>
      <c r="E4813" s="341"/>
      <c r="F4813" s="341"/>
      <c r="G4813" s="341"/>
      <c r="H4813" s="341"/>
      <c r="I4813" s="341"/>
      <c r="J4813" s="341"/>
      <c r="AH4813" s="221"/>
      <c r="AI4813" s="221"/>
      <c r="AJ4813" s="221"/>
      <c r="AK4813" s="221"/>
      <c r="AL4813" s="221"/>
      <c r="AM4813" s="221"/>
      <c r="AN4813" s="221"/>
      <c r="AO4813" s="221"/>
      <c r="AP4813" s="221"/>
      <c r="AQ4813" s="219"/>
      <c r="AR4813" s="219"/>
      <c r="AS4813" s="221"/>
      <c r="AT4813" s="221"/>
      <c r="AU4813" s="221"/>
      <c r="AV4813" s="221"/>
      <c r="AW4813" s="221"/>
      <c r="AX4813" s="221"/>
      <c r="AY4813" s="221"/>
      <c r="AZ4813" s="221"/>
    </row>
    <row r="4814" spans="1:52" x14ac:dyDescent="0.15">
      <c r="A4814" s="278"/>
      <c r="B4814" s="274"/>
      <c r="C4814" s="340"/>
      <c r="D4814" s="340"/>
      <c r="E4814" s="341"/>
      <c r="F4814" s="341"/>
      <c r="G4814" s="341"/>
      <c r="H4814" s="341"/>
      <c r="I4814" s="341"/>
      <c r="J4814" s="341"/>
      <c r="AH4814" s="221"/>
      <c r="AI4814" s="221"/>
      <c r="AJ4814" s="221"/>
      <c r="AK4814" s="221"/>
      <c r="AL4814" s="221"/>
      <c r="AM4814" s="221"/>
      <c r="AN4814" s="221"/>
      <c r="AO4814" s="221"/>
      <c r="AP4814" s="221"/>
      <c r="AQ4814" s="219"/>
      <c r="AR4814" s="219"/>
      <c r="AS4814" s="221"/>
      <c r="AT4814" s="221"/>
      <c r="AU4814" s="221"/>
      <c r="AV4814" s="221"/>
      <c r="AW4814" s="221"/>
      <c r="AX4814" s="221"/>
      <c r="AY4814" s="221"/>
      <c r="AZ4814" s="221"/>
    </row>
    <row r="4815" spans="1:52" x14ac:dyDescent="0.15">
      <c r="A4815" s="278"/>
      <c r="B4815" s="274"/>
      <c r="C4815" s="340"/>
      <c r="D4815" s="340"/>
      <c r="E4815" s="341"/>
      <c r="F4815" s="341"/>
      <c r="G4815" s="341"/>
      <c r="H4815" s="341"/>
      <c r="I4815" s="341"/>
      <c r="J4815" s="341"/>
      <c r="AH4815" s="221"/>
      <c r="AI4815" s="221"/>
      <c r="AJ4815" s="221"/>
      <c r="AK4815" s="221"/>
      <c r="AL4815" s="221"/>
      <c r="AM4815" s="221"/>
      <c r="AN4815" s="221"/>
      <c r="AO4815" s="221"/>
      <c r="AP4815" s="221"/>
      <c r="AQ4815" s="219"/>
      <c r="AR4815" s="219"/>
      <c r="AS4815" s="221"/>
      <c r="AT4815" s="221"/>
      <c r="AU4815" s="221"/>
      <c r="AV4815" s="221"/>
      <c r="AW4815" s="221"/>
      <c r="AX4815" s="221"/>
      <c r="AY4815" s="221"/>
      <c r="AZ4815" s="221"/>
    </row>
    <row r="4816" spans="1:52" x14ac:dyDescent="0.15">
      <c r="A4816" s="278"/>
      <c r="B4816" s="274"/>
      <c r="C4816" s="340"/>
      <c r="D4816" s="340"/>
      <c r="E4816" s="341"/>
      <c r="F4816" s="341"/>
      <c r="G4816" s="341"/>
      <c r="H4816" s="341"/>
      <c r="I4816" s="341"/>
      <c r="J4816" s="341"/>
      <c r="AH4816" s="221"/>
      <c r="AI4816" s="221"/>
      <c r="AJ4816" s="221"/>
      <c r="AK4816" s="221"/>
      <c r="AL4816" s="221"/>
      <c r="AM4816" s="221"/>
      <c r="AN4816" s="221"/>
      <c r="AO4816" s="221"/>
      <c r="AP4816" s="221"/>
      <c r="AQ4816" s="219"/>
      <c r="AR4816" s="219"/>
      <c r="AS4816" s="221"/>
      <c r="AT4816" s="221"/>
      <c r="AU4816" s="221"/>
      <c r="AV4816" s="221"/>
      <c r="AW4816" s="221"/>
      <c r="AX4816" s="221"/>
      <c r="AY4816" s="221"/>
      <c r="AZ4816" s="221"/>
    </row>
    <row r="4817" spans="1:52" x14ac:dyDescent="0.15">
      <c r="A4817" s="278"/>
      <c r="B4817" s="274"/>
      <c r="C4817" s="340"/>
      <c r="D4817" s="340"/>
      <c r="E4817" s="341"/>
      <c r="F4817" s="341"/>
      <c r="G4817" s="341"/>
      <c r="H4817" s="341"/>
      <c r="I4817" s="341"/>
      <c r="J4817" s="341"/>
      <c r="AH4817" s="221"/>
      <c r="AI4817" s="221"/>
      <c r="AJ4817" s="221"/>
      <c r="AK4817" s="221"/>
      <c r="AL4817" s="221"/>
      <c r="AM4817" s="221"/>
      <c r="AN4817" s="221"/>
      <c r="AO4817" s="221"/>
      <c r="AP4817" s="221"/>
      <c r="AQ4817" s="219"/>
      <c r="AR4817" s="219"/>
      <c r="AS4817" s="221"/>
      <c r="AT4817" s="221"/>
      <c r="AU4817" s="221"/>
      <c r="AV4817" s="221"/>
      <c r="AW4817" s="221"/>
      <c r="AX4817" s="221"/>
      <c r="AY4817" s="221"/>
      <c r="AZ4817" s="221"/>
    </row>
    <row r="4818" spans="1:52" x14ac:dyDescent="0.15">
      <c r="A4818" s="278"/>
      <c r="B4818" s="274"/>
      <c r="C4818" s="340"/>
      <c r="D4818" s="340"/>
      <c r="E4818" s="341"/>
      <c r="F4818" s="341"/>
      <c r="G4818" s="341"/>
      <c r="H4818" s="341"/>
      <c r="I4818" s="341"/>
      <c r="J4818" s="341"/>
      <c r="AH4818" s="221"/>
      <c r="AI4818" s="221"/>
      <c r="AJ4818" s="221"/>
      <c r="AK4818" s="221"/>
      <c r="AL4818" s="221"/>
      <c r="AM4818" s="221"/>
      <c r="AN4818" s="221"/>
      <c r="AO4818" s="221"/>
      <c r="AP4818" s="221"/>
      <c r="AQ4818" s="219"/>
      <c r="AR4818" s="219"/>
      <c r="AS4818" s="221"/>
      <c r="AT4818" s="221"/>
      <c r="AU4818" s="221"/>
      <c r="AV4818" s="221"/>
      <c r="AW4818" s="221"/>
      <c r="AX4818" s="221"/>
      <c r="AY4818" s="221"/>
      <c r="AZ4818" s="221"/>
    </row>
    <row r="4819" spans="1:52" x14ac:dyDescent="0.15">
      <c r="A4819" s="278"/>
      <c r="B4819" s="274"/>
      <c r="C4819" s="340"/>
      <c r="D4819" s="340"/>
      <c r="E4819" s="341"/>
      <c r="F4819" s="341"/>
      <c r="G4819" s="341"/>
      <c r="H4819" s="341"/>
      <c r="I4819" s="341"/>
      <c r="J4819" s="341"/>
      <c r="AH4819" s="221"/>
      <c r="AI4819" s="221"/>
      <c r="AJ4819" s="221"/>
      <c r="AK4819" s="221"/>
      <c r="AL4819" s="221"/>
      <c r="AM4819" s="221"/>
      <c r="AN4819" s="221"/>
      <c r="AO4819" s="221"/>
      <c r="AP4819" s="221"/>
      <c r="AQ4819" s="219"/>
      <c r="AR4819" s="219"/>
      <c r="AS4819" s="221"/>
      <c r="AT4819" s="221"/>
      <c r="AU4819" s="221"/>
      <c r="AV4819" s="221"/>
      <c r="AW4819" s="221"/>
      <c r="AX4819" s="221"/>
      <c r="AY4819" s="221"/>
      <c r="AZ4819" s="221"/>
    </row>
    <row r="4820" spans="1:52" x14ac:dyDescent="0.15">
      <c r="A4820" s="278"/>
      <c r="B4820" s="274"/>
      <c r="C4820" s="340"/>
      <c r="D4820" s="340"/>
      <c r="E4820" s="341"/>
      <c r="F4820" s="341"/>
      <c r="G4820" s="341"/>
      <c r="H4820" s="341"/>
      <c r="I4820" s="341"/>
      <c r="J4820" s="341"/>
      <c r="AH4820" s="221"/>
      <c r="AI4820" s="221"/>
      <c r="AJ4820" s="221"/>
      <c r="AK4820" s="221"/>
      <c r="AL4820" s="221"/>
      <c r="AM4820" s="221"/>
      <c r="AN4820" s="221"/>
      <c r="AO4820" s="221"/>
      <c r="AP4820" s="221"/>
      <c r="AQ4820" s="219"/>
      <c r="AR4820" s="219"/>
      <c r="AS4820" s="221"/>
      <c r="AT4820" s="221"/>
      <c r="AU4820" s="221"/>
      <c r="AV4820" s="221"/>
      <c r="AW4820" s="221"/>
      <c r="AX4820" s="221"/>
      <c r="AY4820" s="221"/>
      <c r="AZ4820" s="221"/>
    </row>
    <row r="4821" spans="1:52" x14ac:dyDescent="0.15">
      <c r="A4821" s="278"/>
      <c r="B4821" s="274"/>
      <c r="C4821" s="340"/>
      <c r="D4821" s="340"/>
      <c r="E4821" s="341"/>
      <c r="F4821" s="341"/>
      <c r="G4821" s="341"/>
      <c r="H4821" s="341"/>
      <c r="I4821" s="341"/>
      <c r="J4821" s="341"/>
      <c r="AH4821" s="221"/>
      <c r="AI4821" s="221"/>
      <c r="AJ4821" s="221"/>
      <c r="AK4821" s="221"/>
      <c r="AL4821" s="221"/>
      <c r="AM4821" s="221"/>
      <c r="AN4821" s="221"/>
      <c r="AO4821" s="221"/>
      <c r="AP4821" s="221"/>
      <c r="AQ4821" s="219"/>
      <c r="AR4821" s="219"/>
      <c r="AS4821" s="221"/>
      <c r="AT4821" s="221"/>
      <c r="AU4821" s="221"/>
      <c r="AV4821" s="221"/>
      <c r="AW4821" s="221"/>
      <c r="AX4821" s="221"/>
      <c r="AY4821" s="221"/>
      <c r="AZ4821" s="221"/>
    </row>
    <row r="4822" spans="1:52" x14ac:dyDescent="0.15">
      <c r="A4822" s="278"/>
      <c r="B4822" s="274"/>
      <c r="C4822" s="340"/>
      <c r="D4822" s="340"/>
      <c r="E4822" s="341"/>
      <c r="F4822" s="341"/>
      <c r="G4822" s="341"/>
      <c r="H4822" s="341"/>
      <c r="I4822" s="341"/>
      <c r="J4822" s="341"/>
      <c r="AH4822" s="221"/>
      <c r="AI4822" s="221"/>
      <c r="AJ4822" s="221"/>
      <c r="AK4822" s="221"/>
      <c r="AL4822" s="221"/>
      <c r="AM4822" s="221"/>
      <c r="AN4822" s="221"/>
      <c r="AO4822" s="221"/>
      <c r="AP4822" s="221"/>
      <c r="AQ4822" s="219"/>
      <c r="AR4822" s="219"/>
      <c r="AS4822" s="221"/>
      <c r="AT4822" s="221"/>
      <c r="AU4822" s="221"/>
      <c r="AV4822" s="221"/>
      <c r="AW4822" s="221"/>
      <c r="AX4822" s="221"/>
      <c r="AY4822" s="221"/>
      <c r="AZ4822" s="221"/>
    </row>
    <row r="4823" spans="1:52" x14ac:dyDescent="0.15">
      <c r="A4823" s="278"/>
      <c r="B4823" s="274"/>
      <c r="C4823" s="340"/>
      <c r="D4823" s="340"/>
      <c r="E4823" s="341"/>
      <c r="F4823" s="341"/>
      <c r="G4823" s="341"/>
      <c r="H4823" s="341"/>
      <c r="I4823" s="341"/>
      <c r="J4823" s="341"/>
      <c r="AH4823" s="221"/>
      <c r="AI4823" s="221"/>
      <c r="AJ4823" s="221"/>
      <c r="AK4823" s="221"/>
      <c r="AL4823" s="221"/>
      <c r="AM4823" s="221"/>
      <c r="AN4823" s="221"/>
      <c r="AO4823" s="221"/>
      <c r="AP4823" s="221"/>
      <c r="AQ4823" s="219"/>
      <c r="AR4823" s="219"/>
      <c r="AS4823" s="221"/>
      <c r="AT4823" s="221"/>
      <c r="AU4823" s="221"/>
      <c r="AV4823" s="221"/>
      <c r="AW4823" s="221"/>
      <c r="AX4823" s="221"/>
      <c r="AY4823" s="221"/>
      <c r="AZ4823" s="221"/>
    </row>
    <row r="4824" spans="1:52" x14ac:dyDescent="0.15">
      <c r="A4824" s="278"/>
      <c r="B4824" s="274"/>
      <c r="C4824" s="340"/>
      <c r="D4824" s="340"/>
      <c r="E4824" s="341"/>
      <c r="F4824" s="341"/>
      <c r="G4824" s="341"/>
      <c r="H4824" s="341"/>
      <c r="I4824" s="341"/>
      <c r="J4824" s="341"/>
      <c r="AH4824" s="221"/>
      <c r="AI4824" s="221"/>
      <c r="AJ4824" s="221"/>
      <c r="AK4824" s="221"/>
      <c r="AL4824" s="221"/>
      <c r="AM4824" s="221"/>
      <c r="AN4824" s="221"/>
      <c r="AO4824" s="221"/>
      <c r="AP4824" s="221"/>
      <c r="AQ4824" s="219"/>
      <c r="AR4824" s="219"/>
      <c r="AS4824" s="221"/>
      <c r="AT4824" s="221"/>
      <c r="AU4824" s="221"/>
      <c r="AV4824" s="221"/>
      <c r="AW4824" s="221"/>
      <c r="AX4824" s="221"/>
      <c r="AY4824" s="221"/>
      <c r="AZ4824" s="221"/>
    </row>
    <row r="4825" spans="1:52" x14ac:dyDescent="0.15">
      <c r="A4825" s="278"/>
      <c r="B4825" s="274"/>
      <c r="C4825" s="340"/>
      <c r="D4825" s="340"/>
      <c r="E4825" s="341"/>
      <c r="F4825" s="341"/>
      <c r="G4825" s="341"/>
      <c r="H4825" s="341"/>
      <c r="I4825" s="341"/>
      <c r="J4825" s="341"/>
      <c r="AH4825" s="221"/>
      <c r="AI4825" s="221"/>
      <c r="AJ4825" s="221"/>
      <c r="AK4825" s="221"/>
      <c r="AL4825" s="221"/>
      <c r="AM4825" s="221"/>
      <c r="AN4825" s="221"/>
      <c r="AO4825" s="221"/>
      <c r="AP4825" s="221"/>
      <c r="AQ4825" s="219"/>
      <c r="AR4825" s="219"/>
      <c r="AS4825" s="221"/>
      <c r="AT4825" s="221"/>
      <c r="AU4825" s="221"/>
      <c r="AV4825" s="221"/>
      <c r="AW4825" s="221"/>
      <c r="AX4825" s="221"/>
      <c r="AY4825" s="221"/>
      <c r="AZ4825" s="221"/>
    </row>
    <row r="4826" spans="1:52" x14ac:dyDescent="0.15">
      <c r="A4826" s="278"/>
      <c r="B4826" s="274"/>
      <c r="C4826" s="340"/>
      <c r="D4826" s="340"/>
      <c r="E4826" s="341"/>
      <c r="F4826" s="341"/>
      <c r="G4826" s="341"/>
      <c r="H4826" s="341"/>
      <c r="I4826" s="341"/>
      <c r="J4826" s="341"/>
      <c r="AH4826" s="221"/>
      <c r="AI4826" s="221"/>
      <c r="AJ4826" s="221"/>
      <c r="AK4826" s="221"/>
      <c r="AL4826" s="221"/>
      <c r="AM4826" s="221"/>
      <c r="AN4826" s="221"/>
      <c r="AO4826" s="221"/>
      <c r="AP4826" s="221"/>
      <c r="AQ4826" s="219"/>
      <c r="AR4826" s="219"/>
      <c r="AS4826" s="221"/>
      <c r="AT4826" s="221"/>
      <c r="AU4826" s="221"/>
      <c r="AV4826" s="221"/>
      <c r="AW4826" s="221"/>
      <c r="AX4826" s="221"/>
      <c r="AY4826" s="221"/>
      <c r="AZ4826" s="221"/>
    </row>
    <row r="4827" spans="1:52" x14ac:dyDescent="0.15">
      <c r="A4827" s="278"/>
      <c r="B4827" s="274"/>
      <c r="C4827" s="340"/>
      <c r="D4827" s="340"/>
      <c r="E4827" s="341"/>
      <c r="F4827" s="341"/>
      <c r="G4827" s="341"/>
      <c r="H4827" s="341"/>
      <c r="I4827" s="341"/>
      <c r="J4827" s="341"/>
      <c r="AH4827" s="221"/>
      <c r="AI4827" s="221"/>
      <c r="AJ4827" s="221"/>
      <c r="AK4827" s="221"/>
      <c r="AL4827" s="221"/>
      <c r="AM4827" s="221"/>
      <c r="AN4827" s="221"/>
      <c r="AO4827" s="221"/>
      <c r="AP4827" s="221"/>
      <c r="AQ4827" s="219"/>
      <c r="AR4827" s="219"/>
      <c r="AS4827" s="221"/>
      <c r="AT4827" s="221"/>
      <c r="AU4827" s="221"/>
      <c r="AV4827" s="221"/>
      <c r="AW4827" s="221"/>
      <c r="AX4827" s="221"/>
      <c r="AY4827" s="221"/>
      <c r="AZ4827" s="221"/>
    </row>
    <row r="4828" spans="1:52" x14ac:dyDescent="0.15">
      <c r="A4828" s="278"/>
      <c r="B4828" s="274"/>
      <c r="C4828" s="340"/>
      <c r="D4828" s="340"/>
      <c r="E4828" s="341"/>
      <c r="F4828" s="341"/>
      <c r="G4828" s="341"/>
      <c r="H4828" s="341"/>
      <c r="I4828" s="341"/>
      <c r="J4828" s="341"/>
      <c r="AH4828" s="221"/>
      <c r="AI4828" s="221"/>
      <c r="AJ4828" s="221"/>
      <c r="AK4828" s="221"/>
      <c r="AL4828" s="221"/>
      <c r="AM4828" s="221"/>
      <c r="AN4828" s="221"/>
      <c r="AO4828" s="221"/>
      <c r="AP4828" s="221"/>
      <c r="AQ4828" s="219"/>
      <c r="AR4828" s="219"/>
      <c r="AS4828" s="221"/>
      <c r="AT4828" s="221"/>
      <c r="AU4828" s="221"/>
      <c r="AV4828" s="221"/>
      <c r="AW4828" s="221"/>
      <c r="AX4828" s="221"/>
      <c r="AY4828" s="221"/>
      <c r="AZ4828" s="221"/>
    </row>
    <row r="4829" spans="1:52" x14ac:dyDescent="0.15">
      <c r="A4829" s="278"/>
      <c r="B4829" s="274"/>
      <c r="C4829" s="340"/>
      <c r="D4829" s="340"/>
      <c r="E4829" s="341"/>
      <c r="F4829" s="341"/>
      <c r="G4829" s="341"/>
      <c r="H4829" s="341"/>
      <c r="I4829" s="341"/>
      <c r="J4829" s="341"/>
      <c r="AH4829" s="221"/>
      <c r="AI4829" s="221"/>
      <c r="AJ4829" s="221"/>
      <c r="AK4829" s="221"/>
      <c r="AL4829" s="221"/>
      <c r="AM4829" s="221"/>
      <c r="AN4829" s="221"/>
      <c r="AO4829" s="221"/>
      <c r="AP4829" s="221"/>
      <c r="AQ4829" s="219"/>
      <c r="AR4829" s="219"/>
      <c r="AS4829" s="221"/>
      <c r="AT4829" s="221"/>
      <c r="AU4829" s="221"/>
      <c r="AV4829" s="221"/>
      <c r="AW4829" s="221"/>
      <c r="AX4829" s="221"/>
      <c r="AY4829" s="221"/>
      <c r="AZ4829" s="221"/>
    </row>
    <row r="4830" spans="1:52" x14ac:dyDescent="0.15">
      <c r="A4830" s="278"/>
      <c r="B4830" s="274"/>
      <c r="C4830" s="340"/>
      <c r="D4830" s="340"/>
      <c r="E4830" s="341"/>
      <c r="F4830" s="341"/>
      <c r="G4830" s="341"/>
      <c r="H4830" s="341"/>
      <c r="I4830" s="341"/>
      <c r="J4830" s="341"/>
      <c r="AH4830" s="221"/>
      <c r="AI4830" s="221"/>
      <c r="AJ4830" s="221"/>
      <c r="AK4830" s="221"/>
      <c r="AL4830" s="221"/>
      <c r="AM4830" s="221"/>
      <c r="AN4830" s="221"/>
      <c r="AO4830" s="221"/>
      <c r="AP4830" s="221"/>
      <c r="AQ4830" s="219"/>
      <c r="AR4830" s="219"/>
      <c r="AS4830" s="221"/>
      <c r="AT4830" s="221"/>
      <c r="AU4830" s="221"/>
      <c r="AV4830" s="221"/>
      <c r="AW4830" s="221"/>
      <c r="AX4830" s="221"/>
      <c r="AY4830" s="221"/>
      <c r="AZ4830" s="221"/>
    </row>
    <row r="4831" spans="1:52" x14ac:dyDescent="0.15">
      <c r="A4831" s="278"/>
      <c r="B4831" s="274"/>
      <c r="C4831" s="340"/>
      <c r="D4831" s="340"/>
      <c r="E4831" s="341"/>
      <c r="F4831" s="341"/>
      <c r="G4831" s="341"/>
      <c r="H4831" s="341"/>
      <c r="I4831" s="341"/>
      <c r="J4831" s="341"/>
      <c r="AH4831" s="221"/>
      <c r="AI4831" s="221"/>
      <c r="AJ4831" s="221"/>
      <c r="AK4831" s="221"/>
      <c r="AL4831" s="221"/>
      <c r="AM4831" s="221"/>
      <c r="AN4831" s="221"/>
      <c r="AO4831" s="221"/>
      <c r="AP4831" s="221"/>
      <c r="AQ4831" s="219"/>
      <c r="AR4831" s="219"/>
      <c r="AS4831" s="221"/>
      <c r="AT4831" s="221"/>
      <c r="AU4831" s="221"/>
      <c r="AV4831" s="221"/>
      <c r="AW4831" s="221"/>
      <c r="AX4831" s="221"/>
      <c r="AY4831" s="221"/>
      <c r="AZ4831" s="221"/>
    </row>
    <row r="4832" spans="1:52" x14ac:dyDescent="0.15">
      <c r="A4832" s="278"/>
      <c r="B4832" s="274"/>
      <c r="C4832" s="340"/>
      <c r="D4832" s="340"/>
      <c r="E4832" s="341"/>
      <c r="F4832" s="341"/>
      <c r="G4832" s="341"/>
      <c r="H4832" s="341"/>
      <c r="I4832" s="341"/>
      <c r="J4832" s="341"/>
      <c r="AH4832" s="221"/>
      <c r="AI4832" s="221"/>
      <c r="AJ4832" s="221"/>
      <c r="AK4832" s="221"/>
      <c r="AL4832" s="221"/>
      <c r="AM4832" s="221"/>
      <c r="AN4832" s="221"/>
      <c r="AO4832" s="221"/>
      <c r="AP4832" s="221"/>
      <c r="AQ4832" s="219"/>
      <c r="AR4832" s="219"/>
      <c r="AS4832" s="221"/>
      <c r="AT4832" s="221"/>
      <c r="AU4832" s="221"/>
      <c r="AV4832" s="221"/>
      <c r="AW4832" s="221"/>
      <c r="AX4832" s="221"/>
      <c r="AY4832" s="221"/>
      <c r="AZ4832" s="221"/>
    </row>
    <row r="4833" spans="1:52" x14ac:dyDescent="0.15">
      <c r="A4833" s="278"/>
      <c r="B4833" s="274"/>
      <c r="C4833" s="340"/>
      <c r="D4833" s="340"/>
      <c r="E4833" s="341"/>
      <c r="F4833" s="341"/>
      <c r="G4833" s="341"/>
      <c r="H4833" s="341"/>
      <c r="I4833" s="341"/>
      <c r="J4833" s="341"/>
      <c r="AH4833" s="221"/>
      <c r="AI4833" s="221"/>
      <c r="AJ4833" s="221"/>
      <c r="AK4833" s="221"/>
      <c r="AL4833" s="221"/>
      <c r="AM4833" s="221"/>
      <c r="AN4833" s="221"/>
      <c r="AO4833" s="221"/>
      <c r="AP4833" s="221"/>
      <c r="AQ4833" s="219"/>
      <c r="AR4833" s="219"/>
      <c r="AS4833" s="221"/>
      <c r="AT4833" s="221"/>
      <c r="AU4833" s="221"/>
      <c r="AV4833" s="221"/>
      <c r="AW4833" s="221"/>
      <c r="AX4833" s="221"/>
      <c r="AY4833" s="221"/>
      <c r="AZ4833" s="221"/>
    </row>
    <row r="4834" spans="1:52" x14ac:dyDescent="0.15">
      <c r="A4834" s="278"/>
      <c r="B4834" s="274"/>
      <c r="C4834" s="340"/>
      <c r="D4834" s="340"/>
      <c r="E4834" s="341"/>
      <c r="F4834" s="341"/>
      <c r="G4834" s="341"/>
      <c r="H4834" s="341"/>
      <c r="I4834" s="341"/>
      <c r="J4834" s="341"/>
      <c r="AH4834" s="221"/>
      <c r="AI4834" s="221"/>
      <c r="AJ4834" s="221"/>
      <c r="AK4834" s="221"/>
      <c r="AL4834" s="221"/>
      <c r="AM4834" s="221"/>
      <c r="AN4834" s="221"/>
      <c r="AO4834" s="221"/>
      <c r="AP4834" s="221"/>
      <c r="AQ4834" s="219"/>
      <c r="AR4834" s="219"/>
      <c r="AS4834" s="221"/>
      <c r="AT4834" s="221"/>
      <c r="AU4834" s="221"/>
      <c r="AV4834" s="221"/>
      <c r="AW4834" s="221"/>
      <c r="AX4834" s="221"/>
      <c r="AY4834" s="221"/>
      <c r="AZ4834" s="221"/>
    </row>
    <row r="4835" spans="1:52" x14ac:dyDescent="0.15">
      <c r="A4835" s="278"/>
      <c r="B4835" s="274"/>
      <c r="C4835" s="340"/>
      <c r="D4835" s="340"/>
      <c r="E4835" s="341"/>
      <c r="F4835" s="341"/>
      <c r="G4835" s="341"/>
      <c r="H4835" s="341"/>
      <c r="I4835" s="341"/>
      <c r="J4835" s="341"/>
      <c r="AH4835" s="221"/>
      <c r="AI4835" s="221"/>
      <c r="AJ4835" s="221"/>
      <c r="AK4835" s="221"/>
      <c r="AL4835" s="221"/>
      <c r="AM4835" s="221"/>
      <c r="AN4835" s="221"/>
      <c r="AO4835" s="221"/>
      <c r="AP4835" s="221"/>
      <c r="AQ4835" s="219"/>
      <c r="AR4835" s="219"/>
      <c r="AS4835" s="221"/>
      <c r="AT4835" s="221"/>
      <c r="AU4835" s="221"/>
      <c r="AV4835" s="221"/>
      <c r="AW4835" s="221"/>
      <c r="AX4835" s="221"/>
      <c r="AY4835" s="221"/>
      <c r="AZ4835" s="221"/>
    </row>
    <row r="4836" spans="1:52" x14ac:dyDescent="0.15">
      <c r="A4836" s="278"/>
      <c r="B4836" s="274"/>
      <c r="C4836" s="340"/>
      <c r="D4836" s="340"/>
      <c r="E4836" s="341"/>
      <c r="F4836" s="341"/>
      <c r="G4836" s="341"/>
      <c r="H4836" s="341"/>
      <c r="I4836" s="341"/>
      <c r="J4836" s="341"/>
      <c r="AH4836" s="221"/>
      <c r="AI4836" s="221"/>
      <c r="AJ4836" s="221"/>
      <c r="AK4836" s="221"/>
      <c r="AL4836" s="221"/>
      <c r="AM4836" s="221"/>
      <c r="AN4836" s="221"/>
      <c r="AO4836" s="221"/>
      <c r="AP4836" s="221"/>
      <c r="AQ4836" s="219"/>
      <c r="AR4836" s="219"/>
      <c r="AS4836" s="221"/>
      <c r="AT4836" s="221"/>
      <c r="AU4836" s="221"/>
      <c r="AV4836" s="221"/>
      <c r="AW4836" s="221"/>
      <c r="AX4836" s="221"/>
      <c r="AY4836" s="221"/>
      <c r="AZ4836" s="221"/>
    </row>
    <row r="4837" spans="1:52" x14ac:dyDescent="0.15">
      <c r="A4837" s="278"/>
      <c r="B4837" s="274"/>
      <c r="C4837" s="340"/>
      <c r="D4837" s="340"/>
      <c r="E4837" s="341"/>
      <c r="F4837" s="341"/>
      <c r="G4837" s="341"/>
      <c r="H4837" s="341"/>
      <c r="I4837" s="341"/>
      <c r="J4837" s="341"/>
      <c r="AH4837" s="221"/>
      <c r="AI4837" s="221"/>
      <c r="AJ4837" s="221"/>
      <c r="AK4837" s="221"/>
      <c r="AL4837" s="221"/>
      <c r="AM4837" s="221"/>
      <c r="AN4837" s="221"/>
      <c r="AO4837" s="221"/>
      <c r="AP4837" s="221"/>
      <c r="AQ4837" s="219"/>
      <c r="AR4837" s="219"/>
      <c r="AS4837" s="221"/>
      <c r="AT4837" s="221"/>
      <c r="AU4837" s="221"/>
      <c r="AV4837" s="221"/>
      <c r="AW4837" s="221"/>
      <c r="AX4837" s="221"/>
      <c r="AY4837" s="221"/>
      <c r="AZ4837" s="221"/>
    </row>
    <row r="4838" spans="1:52" x14ac:dyDescent="0.15">
      <c r="A4838" s="278"/>
      <c r="B4838" s="274"/>
      <c r="C4838" s="340"/>
      <c r="D4838" s="340"/>
      <c r="E4838" s="341"/>
      <c r="F4838" s="341"/>
      <c r="G4838" s="341"/>
      <c r="H4838" s="341"/>
      <c r="I4838" s="341"/>
      <c r="J4838" s="341"/>
      <c r="AH4838" s="221"/>
      <c r="AI4838" s="221"/>
      <c r="AJ4838" s="221"/>
      <c r="AK4838" s="221"/>
      <c r="AL4838" s="221"/>
      <c r="AM4838" s="221"/>
      <c r="AN4838" s="221"/>
      <c r="AO4838" s="221"/>
      <c r="AP4838" s="221"/>
      <c r="AQ4838" s="219"/>
      <c r="AR4838" s="219"/>
      <c r="AS4838" s="221"/>
      <c r="AT4838" s="221"/>
      <c r="AU4838" s="221"/>
      <c r="AV4838" s="221"/>
      <c r="AW4838" s="221"/>
      <c r="AX4838" s="221"/>
      <c r="AY4838" s="221"/>
      <c r="AZ4838" s="221"/>
    </row>
    <row r="4839" spans="1:52" x14ac:dyDescent="0.15">
      <c r="A4839" s="278"/>
      <c r="B4839" s="274"/>
      <c r="C4839" s="340"/>
      <c r="D4839" s="340"/>
      <c r="E4839" s="341"/>
      <c r="F4839" s="341"/>
      <c r="G4839" s="341"/>
      <c r="H4839" s="341"/>
      <c r="I4839" s="341"/>
      <c r="J4839" s="341"/>
      <c r="AH4839" s="221"/>
      <c r="AI4839" s="221"/>
      <c r="AJ4839" s="221"/>
      <c r="AK4839" s="221"/>
      <c r="AL4839" s="221"/>
      <c r="AM4839" s="221"/>
      <c r="AN4839" s="221"/>
      <c r="AO4839" s="221"/>
      <c r="AP4839" s="221"/>
      <c r="AQ4839" s="219"/>
      <c r="AR4839" s="219"/>
      <c r="AS4839" s="221"/>
      <c r="AT4839" s="221"/>
      <c r="AU4839" s="221"/>
      <c r="AV4839" s="221"/>
      <c r="AW4839" s="221"/>
      <c r="AX4839" s="221"/>
      <c r="AY4839" s="221"/>
      <c r="AZ4839" s="221"/>
    </row>
    <row r="4840" spans="1:52" x14ac:dyDescent="0.15">
      <c r="A4840" s="278"/>
      <c r="B4840" s="274"/>
      <c r="C4840" s="340"/>
      <c r="D4840" s="340"/>
      <c r="E4840" s="341"/>
      <c r="F4840" s="341"/>
      <c r="G4840" s="341"/>
      <c r="H4840" s="341"/>
      <c r="I4840" s="341"/>
      <c r="J4840" s="341"/>
      <c r="AH4840" s="221"/>
      <c r="AI4840" s="221"/>
      <c r="AJ4840" s="221"/>
      <c r="AK4840" s="221"/>
      <c r="AL4840" s="221"/>
      <c r="AM4840" s="221"/>
      <c r="AN4840" s="221"/>
      <c r="AO4840" s="221"/>
      <c r="AP4840" s="221"/>
      <c r="AQ4840" s="219"/>
      <c r="AR4840" s="219"/>
      <c r="AS4840" s="221"/>
      <c r="AT4840" s="221"/>
      <c r="AU4840" s="221"/>
      <c r="AV4840" s="221"/>
      <c r="AW4840" s="221"/>
      <c r="AX4840" s="221"/>
      <c r="AY4840" s="221"/>
      <c r="AZ4840" s="221"/>
    </row>
    <row r="4841" spans="1:52" x14ac:dyDescent="0.15">
      <c r="A4841" s="278"/>
      <c r="B4841" s="274"/>
      <c r="C4841" s="340"/>
      <c r="D4841" s="340"/>
      <c r="E4841" s="341"/>
      <c r="F4841" s="341"/>
      <c r="G4841" s="341"/>
      <c r="H4841" s="341"/>
      <c r="I4841" s="341"/>
      <c r="J4841" s="341"/>
      <c r="AH4841" s="221"/>
      <c r="AI4841" s="221"/>
      <c r="AJ4841" s="221"/>
      <c r="AK4841" s="221"/>
      <c r="AL4841" s="221"/>
      <c r="AM4841" s="221"/>
      <c r="AN4841" s="221"/>
      <c r="AO4841" s="221"/>
      <c r="AP4841" s="221"/>
      <c r="AQ4841" s="219"/>
      <c r="AR4841" s="219"/>
      <c r="AS4841" s="221"/>
      <c r="AT4841" s="221"/>
      <c r="AU4841" s="221"/>
      <c r="AV4841" s="221"/>
      <c r="AW4841" s="221"/>
      <c r="AX4841" s="221"/>
      <c r="AY4841" s="221"/>
      <c r="AZ4841" s="221"/>
    </row>
    <row r="4842" spans="1:52" x14ac:dyDescent="0.15">
      <c r="A4842" s="278"/>
      <c r="B4842" s="274"/>
      <c r="C4842" s="340"/>
      <c r="D4842" s="340"/>
      <c r="E4842" s="341"/>
      <c r="F4842" s="341"/>
      <c r="G4842" s="341"/>
      <c r="H4842" s="341"/>
      <c r="I4842" s="341"/>
      <c r="J4842" s="341"/>
      <c r="AH4842" s="221"/>
      <c r="AI4842" s="221"/>
      <c r="AJ4842" s="221"/>
      <c r="AK4842" s="221"/>
      <c r="AL4842" s="221"/>
      <c r="AM4842" s="221"/>
      <c r="AN4842" s="221"/>
      <c r="AO4842" s="221"/>
      <c r="AP4842" s="221"/>
      <c r="AQ4842" s="219"/>
      <c r="AR4842" s="219"/>
      <c r="AS4842" s="221"/>
      <c r="AT4842" s="221"/>
      <c r="AU4842" s="221"/>
      <c r="AV4842" s="221"/>
      <c r="AW4842" s="221"/>
      <c r="AX4842" s="221"/>
      <c r="AY4842" s="221"/>
      <c r="AZ4842" s="221"/>
    </row>
    <row r="4843" spans="1:52" x14ac:dyDescent="0.15">
      <c r="A4843" s="278"/>
      <c r="B4843" s="274"/>
      <c r="C4843" s="340"/>
      <c r="D4843" s="340"/>
      <c r="E4843" s="341"/>
      <c r="F4843" s="341"/>
      <c r="G4843" s="341"/>
      <c r="H4843" s="341"/>
      <c r="I4843" s="341"/>
      <c r="J4843" s="341"/>
      <c r="AH4843" s="221"/>
      <c r="AI4843" s="221"/>
      <c r="AJ4843" s="221"/>
      <c r="AK4843" s="221"/>
      <c r="AL4843" s="221"/>
      <c r="AM4843" s="221"/>
      <c r="AN4843" s="221"/>
      <c r="AO4843" s="221"/>
      <c r="AP4843" s="221"/>
      <c r="AQ4843" s="219"/>
      <c r="AR4843" s="219"/>
      <c r="AS4843" s="221"/>
      <c r="AT4843" s="221"/>
      <c r="AU4843" s="221"/>
      <c r="AV4843" s="221"/>
      <c r="AW4843" s="221"/>
      <c r="AX4843" s="221"/>
      <c r="AY4843" s="221"/>
      <c r="AZ4843" s="221"/>
    </row>
    <row r="4844" spans="1:52" x14ac:dyDescent="0.15">
      <c r="A4844" s="278"/>
      <c r="B4844" s="274"/>
      <c r="C4844" s="340"/>
      <c r="D4844" s="340"/>
      <c r="E4844" s="341"/>
      <c r="F4844" s="341"/>
      <c r="G4844" s="341"/>
      <c r="H4844" s="341"/>
      <c r="I4844" s="341"/>
      <c r="J4844" s="341"/>
      <c r="AH4844" s="221"/>
      <c r="AI4844" s="221"/>
      <c r="AJ4844" s="221"/>
      <c r="AK4844" s="221"/>
      <c r="AL4844" s="221"/>
      <c r="AM4844" s="221"/>
      <c r="AN4844" s="221"/>
      <c r="AO4844" s="221"/>
      <c r="AP4844" s="221"/>
      <c r="AQ4844" s="219"/>
      <c r="AR4844" s="219"/>
      <c r="AS4844" s="221"/>
      <c r="AT4844" s="221"/>
      <c r="AU4844" s="221"/>
      <c r="AV4844" s="221"/>
      <c r="AW4844" s="221"/>
      <c r="AX4844" s="221"/>
      <c r="AY4844" s="221"/>
      <c r="AZ4844" s="221"/>
    </row>
    <row r="4845" spans="1:52" x14ac:dyDescent="0.15">
      <c r="A4845" s="278"/>
      <c r="B4845" s="274"/>
      <c r="C4845" s="340"/>
      <c r="D4845" s="340"/>
      <c r="E4845" s="341"/>
      <c r="F4845" s="341"/>
      <c r="G4845" s="341"/>
      <c r="H4845" s="341"/>
      <c r="I4845" s="341"/>
      <c r="J4845" s="341"/>
      <c r="AH4845" s="221"/>
      <c r="AI4845" s="221"/>
      <c r="AJ4845" s="221"/>
      <c r="AK4845" s="221"/>
      <c r="AL4845" s="221"/>
      <c r="AM4845" s="221"/>
      <c r="AN4845" s="221"/>
      <c r="AO4845" s="221"/>
      <c r="AP4845" s="221"/>
      <c r="AQ4845" s="219"/>
      <c r="AR4845" s="219"/>
      <c r="AS4845" s="221"/>
      <c r="AT4845" s="221"/>
      <c r="AU4845" s="221"/>
      <c r="AV4845" s="221"/>
      <c r="AW4845" s="221"/>
      <c r="AX4845" s="221"/>
      <c r="AY4845" s="221"/>
      <c r="AZ4845" s="221"/>
    </row>
    <row r="4846" spans="1:52" x14ac:dyDescent="0.15">
      <c r="A4846" s="278"/>
      <c r="B4846" s="274"/>
      <c r="C4846" s="340"/>
      <c r="D4846" s="340"/>
      <c r="E4846" s="341"/>
      <c r="F4846" s="341"/>
      <c r="G4846" s="341"/>
      <c r="H4846" s="341"/>
      <c r="I4846" s="341"/>
      <c r="J4846" s="341"/>
      <c r="AH4846" s="221"/>
      <c r="AI4846" s="221"/>
      <c r="AJ4846" s="221"/>
      <c r="AK4846" s="221"/>
      <c r="AL4846" s="221"/>
      <c r="AM4846" s="221"/>
      <c r="AN4846" s="221"/>
      <c r="AO4846" s="221"/>
      <c r="AP4846" s="221"/>
      <c r="AQ4846" s="219"/>
      <c r="AR4846" s="219"/>
      <c r="AS4846" s="221"/>
      <c r="AT4846" s="221"/>
      <c r="AU4846" s="221"/>
      <c r="AV4846" s="221"/>
      <c r="AW4846" s="221"/>
      <c r="AX4846" s="221"/>
      <c r="AY4846" s="221"/>
      <c r="AZ4846" s="221"/>
    </row>
    <row r="4847" spans="1:52" x14ac:dyDescent="0.15">
      <c r="A4847" s="278"/>
      <c r="B4847" s="274"/>
      <c r="C4847" s="340"/>
      <c r="D4847" s="340"/>
      <c r="E4847" s="341"/>
      <c r="F4847" s="341"/>
      <c r="G4847" s="341"/>
      <c r="H4847" s="341"/>
      <c r="I4847" s="341"/>
      <c r="J4847" s="341"/>
      <c r="AH4847" s="221"/>
      <c r="AI4847" s="221"/>
      <c r="AJ4847" s="221"/>
      <c r="AK4847" s="221"/>
      <c r="AL4847" s="221"/>
      <c r="AM4847" s="221"/>
      <c r="AN4847" s="221"/>
      <c r="AO4847" s="221"/>
      <c r="AP4847" s="221"/>
      <c r="AQ4847" s="219"/>
      <c r="AR4847" s="219"/>
      <c r="AS4847" s="221"/>
      <c r="AT4847" s="221"/>
      <c r="AU4847" s="221"/>
      <c r="AV4847" s="221"/>
      <c r="AW4847" s="221"/>
      <c r="AX4847" s="221"/>
      <c r="AY4847" s="221"/>
      <c r="AZ4847" s="221"/>
    </row>
    <row r="4848" spans="1:52" x14ac:dyDescent="0.15">
      <c r="A4848" s="278"/>
      <c r="B4848" s="274"/>
      <c r="C4848" s="340"/>
      <c r="D4848" s="340"/>
      <c r="E4848" s="341"/>
      <c r="F4848" s="341"/>
      <c r="G4848" s="341"/>
      <c r="H4848" s="341"/>
      <c r="I4848" s="341"/>
      <c r="J4848" s="341"/>
      <c r="AH4848" s="221"/>
      <c r="AI4848" s="221"/>
      <c r="AJ4848" s="221"/>
      <c r="AK4848" s="221"/>
      <c r="AL4848" s="221"/>
      <c r="AM4848" s="221"/>
      <c r="AN4848" s="221"/>
      <c r="AO4848" s="221"/>
      <c r="AP4848" s="221"/>
      <c r="AQ4848" s="219"/>
      <c r="AR4848" s="219"/>
      <c r="AS4848" s="221"/>
      <c r="AT4848" s="221"/>
      <c r="AU4848" s="221"/>
      <c r="AV4848" s="221"/>
      <c r="AW4848" s="221"/>
      <c r="AX4848" s="221"/>
      <c r="AY4848" s="221"/>
      <c r="AZ4848" s="221"/>
    </row>
    <row r="4849" spans="1:52" x14ac:dyDescent="0.15">
      <c r="A4849" s="278"/>
      <c r="B4849" s="274"/>
      <c r="C4849" s="340"/>
      <c r="D4849" s="340"/>
      <c r="E4849" s="341"/>
      <c r="F4849" s="341"/>
      <c r="G4849" s="341"/>
      <c r="H4849" s="341"/>
      <c r="I4849" s="341"/>
      <c r="J4849" s="341"/>
      <c r="AH4849" s="221"/>
      <c r="AI4849" s="221"/>
      <c r="AJ4849" s="221"/>
      <c r="AK4849" s="221"/>
      <c r="AL4849" s="221"/>
      <c r="AM4849" s="221"/>
      <c r="AN4849" s="221"/>
      <c r="AO4849" s="221"/>
      <c r="AP4849" s="221"/>
      <c r="AQ4849" s="219"/>
      <c r="AR4849" s="219"/>
      <c r="AS4849" s="221"/>
      <c r="AT4849" s="221"/>
      <c r="AU4849" s="221"/>
      <c r="AV4849" s="221"/>
      <c r="AW4849" s="221"/>
      <c r="AX4849" s="221"/>
      <c r="AY4849" s="221"/>
      <c r="AZ4849" s="221"/>
    </row>
    <row r="4850" spans="1:52" x14ac:dyDescent="0.15">
      <c r="A4850" s="278"/>
      <c r="B4850" s="274"/>
      <c r="C4850" s="340"/>
      <c r="D4850" s="340"/>
      <c r="E4850" s="341"/>
      <c r="F4850" s="341"/>
      <c r="G4850" s="341"/>
      <c r="H4850" s="341"/>
      <c r="I4850" s="341"/>
      <c r="J4850" s="341"/>
      <c r="AH4850" s="221"/>
      <c r="AI4850" s="221"/>
      <c r="AJ4850" s="221"/>
      <c r="AK4850" s="221"/>
      <c r="AL4850" s="221"/>
      <c r="AM4850" s="221"/>
      <c r="AN4850" s="221"/>
      <c r="AO4850" s="221"/>
      <c r="AP4850" s="221"/>
      <c r="AQ4850" s="219"/>
      <c r="AR4850" s="219"/>
      <c r="AS4850" s="221"/>
      <c r="AT4850" s="221"/>
      <c r="AU4850" s="221"/>
      <c r="AV4850" s="221"/>
      <c r="AW4850" s="221"/>
      <c r="AX4850" s="221"/>
      <c r="AY4850" s="221"/>
      <c r="AZ4850" s="221"/>
    </row>
    <row r="4851" spans="1:52" x14ac:dyDescent="0.15">
      <c r="A4851" s="278"/>
      <c r="B4851" s="274"/>
      <c r="C4851" s="340"/>
      <c r="D4851" s="340"/>
      <c r="E4851" s="341"/>
      <c r="F4851" s="341"/>
      <c r="G4851" s="341"/>
      <c r="H4851" s="341"/>
      <c r="I4851" s="341"/>
      <c r="J4851" s="341"/>
      <c r="AH4851" s="221"/>
      <c r="AI4851" s="221"/>
      <c r="AJ4851" s="221"/>
      <c r="AK4851" s="221"/>
      <c r="AL4851" s="221"/>
      <c r="AM4851" s="221"/>
      <c r="AN4851" s="221"/>
      <c r="AO4851" s="221"/>
      <c r="AP4851" s="221"/>
      <c r="AQ4851" s="219"/>
      <c r="AR4851" s="219"/>
      <c r="AS4851" s="221"/>
      <c r="AT4851" s="221"/>
      <c r="AU4851" s="221"/>
      <c r="AV4851" s="221"/>
      <c r="AW4851" s="221"/>
      <c r="AX4851" s="221"/>
      <c r="AY4851" s="221"/>
      <c r="AZ4851" s="221"/>
    </row>
    <row r="4852" spans="1:52" x14ac:dyDescent="0.15">
      <c r="A4852" s="278"/>
      <c r="B4852" s="274"/>
      <c r="C4852" s="340"/>
      <c r="D4852" s="340"/>
      <c r="E4852" s="341"/>
      <c r="F4852" s="341"/>
      <c r="G4852" s="341"/>
      <c r="H4852" s="341"/>
      <c r="I4852" s="341"/>
      <c r="J4852" s="341"/>
      <c r="AH4852" s="221"/>
      <c r="AI4852" s="221"/>
      <c r="AJ4852" s="221"/>
      <c r="AK4852" s="221"/>
      <c r="AL4852" s="221"/>
      <c r="AM4852" s="221"/>
      <c r="AN4852" s="221"/>
      <c r="AO4852" s="221"/>
      <c r="AP4852" s="221"/>
      <c r="AQ4852" s="219"/>
      <c r="AR4852" s="219"/>
      <c r="AS4852" s="221"/>
      <c r="AT4852" s="221"/>
      <c r="AU4852" s="221"/>
      <c r="AV4852" s="221"/>
      <c r="AW4852" s="221"/>
      <c r="AX4852" s="221"/>
      <c r="AY4852" s="221"/>
      <c r="AZ4852" s="221"/>
    </row>
    <row r="4853" spans="1:52" x14ac:dyDescent="0.15">
      <c r="A4853" s="278"/>
      <c r="B4853" s="274"/>
      <c r="C4853" s="340"/>
      <c r="D4853" s="340"/>
      <c r="E4853" s="341"/>
      <c r="F4853" s="341"/>
      <c r="G4853" s="341"/>
      <c r="H4853" s="341"/>
      <c r="I4853" s="341"/>
      <c r="J4853" s="341"/>
      <c r="AH4853" s="221"/>
      <c r="AI4853" s="221"/>
      <c r="AJ4853" s="221"/>
      <c r="AK4853" s="221"/>
      <c r="AL4853" s="221"/>
      <c r="AM4853" s="221"/>
      <c r="AN4853" s="221"/>
      <c r="AO4853" s="221"/>
      <c r="AP4853" s="221"/>
      <c r="AQ4853" s="219"/>
      <c r="AR4853" s="219"/>
      <c r="AS4853" s="221"/>
      <c r="AT4853" s="221"/>
      <c r="AU4853" s="221"/>
      <c r="AV4853" s="221"/>
      <c r="AW4853" s="221"/>
      <c r="AX4853" s="221"/>
      <c r="AY4853" s="221"/>
      <c r="AZ4853" s="221"/>
    </row>
    <row r="4854" spans="1:52" x14ac:dyDescent="0.15">
      <c r="A4854" s="278"/>
      <c r="B4854" s="274"/>
      <c r="C4854" s="340"/>
      <c r="D4854" s="340"/>
      <c r="E4854" s="341"/>
      <c r="F4854" s="341"/>
      <c r="G4854" s="341"/>
      <c r="H4854" s="341"/>
      <c r="I4854" s="341"/>
      <c r="J4854" s="341"/>
      <c r="AH4854" s="221"/>
      <c r="AI4854" s="221"/>
      <c r="AJ4854" s="221"/>
      <c r="AK4854" s="221"/>
      <c r="AL4854" s="221"/>
      <c r="AM4854" s="221"/>
      <c r="AN4854" s="221"/>
      <c r="AO4854" s="221"/>
      <c r="AP4854" s="221"/>
      <c r="AQ4854" s="219"/>
      <c r="AR4854" s="219"/>
      <c r="AS4854" s="221"/>
      <c r="AT4854" s="221"/>
      <c r="AU4854" s="221"/>
      <c r="AV4854" s="221"/>
      <c r="AW4854" s="221"/>
      <c r="AX4854" s="221"/>
      <c r="AY4854" s="221"/>
      <c r="AZ4854" s="221"/>
    </row>
    <row r="4855" spans="1:52" x14ac:dyDescent="0.15">
      <c r="A4855" s="278"/>
      <c r="B4855" s="274"/>
      <c r="C4855" s="340"/>
      <c r="D4855" s="340"/>
      <c r="E4855" s="341"/>
      <c r="F4855" s="341"/>
      <c r="G4855" s="341"/>
      <c r="H4855" s="341"/>
      <c r="I4855" s="341"/>
      <c r="J4855" s="341"/>
      <c r="AH4855" s="221"/>
      <c r="AI4855" s="221"/>
      <c r="AJ4855" s="221"/>
      <c r="AK4855" s="221"/>
      <c r="AL4855" s="221"/>
      <c r="AM4855" s="221"/>
      <c r="AN4855" s="221"/>
      <c r="AO4855" s="221"/>
      <c r="AP4855" s="221"/>
      <c r="AQ4855" s="219"/>
      <c r="AR4855" s="219"/>
      <c r="AS4855" s="221"/>
      <c r="AT4855" s="221"/>
      <c r="AU4855" s="221"/>
      <c r="AV4855" s="221"/>
      <c r="AW4855" s="221"/>
      <c r="AX4855" s="221"/>
      <c r="AY4855" s="221"/>
      <c r="AZ4855" s="221"/>
    </row>
    <row r="4856" spans="1:52" x14ac:dyDescent="0.15">
      <c r="A4856" s="278"/>
      <c r="B4856" s="274"/>
      <c r="C4856" s="340"/>
      <c r="D4856" s="340"/>
      <c r="E4856" s="341"/>
      <c r="F4856" s="341"/>
      <c r="G4856" s="341"/>
      <c r="H4856" s="341"/>
      <c r="I4856" s="341"/>
      <c r="J4856" s="341"/>
      <c r="AH4856" s="221"/>
      <c r="AI4856" s="221"/>
      <c r="AJ4856" s="221"/>
      <c r="AK4856" s="221"/>
      <c r="AL4856" s="221"/>
      <c r="AM4856" s="221"/>
      <c r="AN4856" s="221"/>
      <c r="AO4856" s="221"/>
      <c r="AP4856" s="221"/>
      <c r="AQ4856" s="219"/>
      <c r="AR4856" s="219"/>
      <c r="AS4856" s="221"/>
      <c r="AT4856" s="221"/>
      <c r="AU4856" s="221"/>
      <c r="AV4856" s="221"/>
      <c r="AW4856" s="221"/>
      <c r="AX4856" s="221"/>
      <c r="AY4856" s="221"/>
      <c r="AZ4856" s="221"/>
    </row>
    <row r="4857" spans="1:52" x14ac:dyDescent="0.15">
      <c r="A4857" s="278"/>
      <c r="B4857" s="274"/>
      <c r="C4857" s="340"/>
      <c r="D4857" s="340"/>
      <c r="E4857" s="341"/>
      <c r="F4857" s="341"/>
      <c r="G4857" s="341"/>
      <c r="H4857" s="341"/>
      <c r="I4857" s="341"/>
      <c r="J4857" s="341"/>
      <c r="AH4857" s="221"/>
      <c r="AI4857" s="221"/>
      <c r="AJ4857" s="221"/>
      <c r="AK4857" s="221"/>
      <c r="AL4857" s="221"/>
      <c r="AM4857" s="221"/>
      <c r="AN4857" s="221"/>
      <c r="AO4857" s="221"/>
      <c r="AP4857" s="221"/>
      <c r="AQ4857" s="219"/>
      <c r="AR4857" s="219"/>
      <c r="AS4857" s="221"/>
      <c r="AT4857" s="221"/>
      <c r="AU4857" s="221"/>
      <c r="AV4857" s="221"/>
      <c r="AW4857" s="221"/>
      <c r="AX4857" s="221"/>
      <c r="AY4857" s="221"/>
      <c r="AZ4857" s="221"/>
    </row>
    <row r="4858" spans="1:52" x14ac:dyDescent="0.15">
      <c r="A4858" s="278"/>
      <c r="B4858" s="274"/>
      <c r="C4858" s="340"/>
      <c r="D4858" s="340"/>
      <c r="E4858" s="341"/>
      <c r="F4858" s="341"/>
      <c r="G4858" s="341"/>
      <c r="H4858" s="341"/>
      <c r="I4858" s="341"/>
      <c r="J4858" s="341"/>
      <c r="AH4858" s="221"/>
      <c r="AI4858" s="221"/>
      <c r="AJ4858" s="221"/>
      <c r="AK4858" s="221"/>
      <c r="AL4858" s="221"/>
      <c r="AM4858" s="221"/>
      <c r="AN4858" s="221"/>
      <c r="AO4858" s="221"/>
      <c r="AP4858" s="221"/>
      <c r="AQ4858" s="219"/>
      <c r="AR4858" s="219"/>
      <c r="AS4858" s="221"/>
      <c r="AT4858" s="221"/>
      <c r="AU4858" s="221"/>
      <c r="AV4858" s="221"/>
      <c r="AW4858" s="221"/>
      <c r="AX4858" s="221"/>
      <c r="AY4858" s="221"/>
      <c r="AZ4858" s="221"/>
    </row>
    <row r="4859" spans="1:52" x14ac:dyDescent="0.15">
      <c r="A4859" s="278"/>
      <c r="B4859" s="274"/>
      <c r="C4859" s="340"/>
      <c r="D4859" s="340"/>
      <c r="E4859" s="341"/>
      <c r="F4859" s="341"/>
      <c r="G4859" s="341"/>
      <c r="H4859" s="341"/>
      <c r="I4859" s="341"/>
      <c r="J4859" s="341"/>
      <c r="AH4859" s="221"/>
      <c r="AI4859" s="221"/>
      <c r="AJ4859" s="221"/>
      <c r="AK4859" s="221"/>
      <c r="AL4859" s="221"/>
      <c r="AM4859" s="221"/>
      <c r="AN4859" s="221"/>
      <c r="AO4859" s="221"/>
      <c r="AP4859" s="221"/>
      <c r="AQ4859" s="219"/>
      <c r="AR4859" s="219"/>
      <c r="AS4859" s="221"/>
      <c r="AT4859" s="221"/>
      <c r="AU4859" s="221"/>
      <c r="AV4859" s="221"/>
      <c r="AW4859" s="221"/>
      <c r="AX4859" s="221"/>
      <c r="AY4859" s="221"/>
      <c r="AZ4859" s="221"/>
    </row>
    <row r="4860" spans="1:52" x14ac:dyDescent="0.15">
      <c r="A4860" s="278"/>
      <c r="B4860" s="274"/>
      <c r="C4860" s="340"/>
      <c r="D4860" s="340"/>
      <c r="E4860" s="341"/>
      <c r="F4860" s="341"/>
      <c r="G4860" s="341"/>
      <c r="H4860" s="341"/>
      <c r="I4860" s="341"/>
      <c r="J4860" s="341"/>
      <c r="AH4860" s="221"/>
      <c r="AI4860" s="221"/>
      <c r="AJ4860" s="221"/>
      <c r="AK4860" s="221"/>
      <c r="AL4860" s="221"/>
      <c r="AM4860" s="221"/>
      <c r="AN4860" s="221"/>
      <c r="AO4860" s="221"/>
      <c r="AP4860" s="221"/>
      <c r="AQ4860" s="219"/>
      <c r="AR4860" s="219"/>
      <c r="AS4860" s="221"/>
      <c r="AT4860" s="221"/>
      <c r="AU4860" s="221"/>
      <c r="AV4860" s="221"/>
      <c r="AW4860" s="221"/>
      <c r="AX4860" s="221"/>
      <c r="AY4860" s="221"/>
      <c r="AZ4860" s="221"/>
    </row>
    <row r="4861" spans="1:52" x14ac:dyDescent="0.15">
      <c r="A4861" s="278"/>
      <c r="B4861" s="274"/>
      <c r="C4861" s="340"/>
      <c r="D4861" s="340"/>
      <c r="E4861" s="341"/>
      <c r="F4861" s="341"/>
      <c r="G4861" s="341"/>
      <c r="H4861" s="341"/>
      <c r="I4861" s="341"/>
      <c r="J4861" s="341"/>
      <c r="AH4861" s="221"/>
      <c r="AI4861" s="221"/>
      <c r="AJ4861" s="221"/>
      <c r="AK4861" s="221"/>
      <c r="AL4861" s="221"/>
      <c r="AM4861" s="221"/>
      <c r="AN4861" s="221"/>
      <c r="AO4861" s="221"/>
      <c r="AP4861" s="221"/>
      <c r="AQ4861" s="219"/>
      <c r="AR4861" s="219"/>
      <c r="AS4861" s="221"/>
      <c r="AT4861" s="221"/>
      <c r="AU4861" s="221"/>
      <c r="AV4861" s="221"/>
      <c r="AW4861" s="221"/>
      <c r="AX4861" s="221"/>
      <c r="AY4861" s="221"/>
      <c r="AZ4861" s="221"/>
    </row>
    <row r="4862" spans="1:52" x14ac:dyDescent="0.15">
      <c r="A4862" s="278"/>
      <c r="B4862" s="274"/>
      <c r="C4862" s="340"/>
      <c r="D4862" s="340"/>
      <c r="E4862" s="341"/>
      <c r="F4862" s="341"/>
      <c r="G4862" s="341"/>
      <c r="H4862" s="341"/>
      <c r="I4862" s="341"/>
      <c r="J4862" s="341"/>
      <c r="AH4862" s="221"/>
      <c r="AI4862" s="221"/>
      <c r="AJ4862" s="221"/>
      <c r="AK4862" s="221"/>
      <c r="AL4862" s="221"/>
      <c r="AM4862" s="221"/>
      <c r="AN4862" s="221"/>
      <c r="AO4862" s="221"/>
      <c r="AP4862" s="221"/>
      <c r="AQ4862" s="219"/>
      <c r="AR4862" s="219"/>
      <c r="AS4862" s="221"/>
      <c r="AT4862" s="221"/>
      <c r="AU4862" s="221"/>
      <c r="AV4862" s="221"/>
      <c r="AW4862" s="221"/>
      <c r="AX4862" s="221"/>
      <c r="AY4862" s="221"/>
      <c r="AZ4862" s="221"/>
    </row>
    <row r="4863" spans="1:52" x14ac:dyDescent="0.15">
      <c r="A4863" s="278"/>
      <c r="B4863" s="274"/>
      <c r="C4863" s="340"/>
      <c r="D4863" s="340"/>
      <c r="E4863" s="341"/>
      <c r="F4863" s="341"/>
      <c r="G4863" s="341"/>
      <c r="H4863" s="341"/>
      <c r="I4863" s="341"/>
      <c r="J4863" s="341"/>
      <c r="AH4863" s="221"/>
      <c r="AI4863" s="221"/>
      <c r="AJ4863" s="221"/>
      <c r="AK4863" s="221"/>
      <c r="AL4863" s="221"/>
      <c r="AM4863" s="221"/>
      <c r="AN4863" s="221"/>
      <c r="AO4863" s="221"/>
      <c r="AP4863" s="221"/>
      <c r="AQ4863" s="219"/>
      <c r="AR4863" s="219"/>
      <c r="AS4863" s="221"/>
      <c r="AT4863" s="221"/>
      <c r="AU4863" s="221"/>
      <c r="AV4863" s="221"/>
      <c r="AW4863" s="221"/>
      <c r="AX4863" s="221"/>
      <c r="AY4863" s="221"/>
      <c r="AZ4863" s="221"/>
    </row>
    <row r="4864" spans="1:52" x14ac:dyDescent="0.15">
      <c r="A4864" s="278"/>
      <c r="B4864" s="274"/>
      <c r="C4864" s="340"/>
      <c r="D4864" s="340"/>
      <c r="E4864" s="341"/>
      <c r="F4864" s="341"/>
      <c r="G4864" s="341"/>
      <c r="H4864" s="341"/>
      <c r="I4864" s="341"/>
      <c r="J4864" s="341"/>
      <c r="AH4864" s="221"/>
      <c r="AI4864" s="221"/>
      <c r="AJ4864" s="221"/>
      <c r="AK4864" s="221"/>
      <c r="AL4864" s="221"/>
      <c r="AM4864" s="221"/>
      <c r="AN4864" s="221"/>
      <c r="AO4864" s="221"/>
      <c r="AP4864" s="221"/>
      <c r="AQ4864" s="219"/>
      <c r="AR4864" s="219"/>
      <c r="AS4864" s="221"/>
      <c r="AT4864" s="221"/>
      <c r="AU4864" s="221"/>
      <c r="AV4864" s="221"/>
      <c r="AW4864" s="221"/>
      <c r="AX4864" s="221"/>
      <c r="AY4864" s="221"/>
      <c r="AZ4864" s="221"/>
    </row>
    <row r="4865" spans="1:52" x14ac:dyDescent="0.15">
      <c r="A4865" s="278"/>
      <c r="B4865" s="274"/>
      <c r="C4865" s="340"/>
      <c r="D4865" s="340"/>
      <c r="E4865" s="341"/>
      <c r="F4865" s="341"/>
      <c r="G4865" s="341"/>
      <c r="H4865" s="341"/>
      <c r="I4865" s="341"/>
      <c r="J4865" s="341"/>
      <c r="AH4865" s="221"/>
      <c r="AI4865" s="221"/>
      <c r="AJ4865" s="221"/>
      <c r="AK4865" s="221"/>
      <c r="AL4865" s="221"/>
      <c r="AM4865" s="221"/>
      <c r="AN4865" s="221"/>
      <c r="AO4865" s="221"/>
      <c r="AP4865" s="221"/>
      <c r="AQ4865" s="219"/>
      <c r="AR4865" s="219"/>
      <c r="AS4865" s="221"/>
      <c r="AT4865" s="221"/>
      <c r="AU4865" s="221"/>
      <c r="AV4865" s="221"/>
      <c r="AW4865" s="221"/>
      <c r="AX4865" s="221"/>
      <c r="AY4865" s="221"/>
      <c r="AZ4865" s="221"/>
    </row>
    <row r="4866" spans="1:52" x14ac:dyDescent="0.15">
      <c r="A4866" s="278"/>
      <c r="B4866" s="274"/>
      <c r="C4866" s="340"/>
      <c r="D4866" s="340"/>
      <c r="E4866" s="341"/>
      <c r="F4866" s="341"/>
      <c r="G4866" s="341"/>
      <c r="H4866" s="341"/>
      <c r="I4866" s="341"/>
      <c r="J4866" s="341"/>
      <c r="AH4866" s="221"/>
      <c r="AI4866" s="221"/>
      <c r="AJ4866" s="221"/>
      <c r="AK4866" s="221"/>
      <c r="AL4866" s="221"/>
      <c r="AM4866" s="221"/>
      <c r="AN4866" s="221"/>
      <c r="AO4866" s="221"/>
      <c r="AP4866" s="221"/>
      <c r="AQ4866" s="219"/>
      <c r="AR4866" s="219"/>
      <c r="AS4866" s="221"/>
      <c r="AT4866" s="221"/>
      <c r="AU4866" s="221"/>
      <c r="AV4866" s="221"/>
      <c r="AW4866" s="221"/>
      <c r="AX4866" s="221"/>
      <c r="AY4866" s="221"/>
      <c r="AZ4866" s="221"/>
    </row>
    <row r="4867" spans="1:52" x14ac:dyDescent="0.15">
      <c r="A4867" s="278"/>
      <c r="B4867" s="274"/>
      <c r="C4867" s="340"/>
      <c r="D4867" s="340"/>
      <c r="E4867" s="341"/>
      <c r="F4867" s="341"/>
      <c r="G4867" s="341"/>
      <c r="H4867" s="341"/>
      <c r="I4867" s="341"/>
      <c r="J4867" s="341"/>
      <c r="AH4867" s="221"/>
      <c r="AI4867" s="221"/>
      <c r="AJ4867" s="221"/>
      <c r="AK4867" s="221"/>
      <c r="AL4867" s="221"/>
      <c r="AM4867" s="221"/>
      <c r="AN4867" s="221"/>
      <c r="AO4867" s="221"/>
      <c r="AP4867" s="221"/>
      <c r="AQ4867" s="219"/>
      <c r="AR4867" s="219"/>
      <c r="AS4867" s="221"/>
      <c r="AT4867" s="221"/>
      <c r="AU4867" s="221"/>
      <c r="AV4867" s="221"/>
      <c r="AW4867" s="221"/>
      <c r="AX4867" s="221"/>
      <c r="AY4867" s="221"/>
      <c r="AZ4867" s="221"/>
    </row>
    <row r="4868" spans="1:52" x14ac:dyDescent="0.15">
      <c r="A4868" s="278"/>
      <c r="B4868" s="274"/>
      <c r="C4868" s="340"/>
      <c r="D4868" s="340"/>
      <c r="E4868" s="341"/>
      <c r="F4868" s="341"/>
      <c r="G4868" s="341"/>
      <c r="H4868" s="341"/>
      <c r="I4868" s="341"/>
      <c r="J4868" s="341"/>
      <c r="AH4868" s="221"/>
      <c r="AI4868" s="221"/>
      <c r="AJ4868" s="221"/>
      <c r="AK4868" s="221"/>
      <c r="AL4868" s="221"/>
      <c r="AM4868" s="221"/>
      <c r="AN4868" s="221"/>
      <c r="AO4868" s="221"/>
      <c r="AP4868" s="221"/>
      <c r="AQ4868" s="219"/>
      <c r="AR4868" s="219"/>
      <c r="AS4868" s="221"/>
      <c r="AT4868" s="221"/>
      <c r="AU4868" s="221"/>
      <c r="AV4868" s="221"/>
      <c r="AW4868" s="221"/>
      <c r="AX4868" s="221"/>
      <c r="AY4868" s="221"/>
      <c r="AZ4868" s="221"/>
    </row>
    <row r="4869" spans="1:52" x14ac:dyDescent="0.15">
      <c r="A4869" s="278"/>
      <c r="B4869" s="274"/>
      <c r="C4869" s="340"/>
      <c r="D4869" s="340"/>
      <c r="E4869" s="341"/>
      <c r="F4869" s="341"/>
      <c r="G4869" s="341"/>
      <c r="H4869" s="341"/>
      <c r="I4869" s="341"/>
      <c r="J4869" s="341"/>
      <c r="AH4869" s="221"/>
      <c r="AI4869" s="221"/>
      <c r="AJ4869" s="221"/>
      <c r="AK4869" s="221"/>
      <c r="AL4869" s="221"/>
      <c r="AM4869" s="221"/>
      <c r="AN4869" s="221"/>
      <c r="AO4869" s="221"/>
      <c r="AP4869" s="221"/>
      <c r="AQ4869" s="219"/>
      <c r="AR4869" s="219"/>
      <c r="AS4869" s="221"/>
      <c r="AT4869" s="221"/>
      <c r="AU4869" s="221"/>
      <c r="AV4869" s="221"/>
      <c r="AW4869" s="221"/>
      <c r="AX4869" s="221"/>
      <c r="AY4869" s="221"/>
      <c r="AZ4869" s="221"/>
    </row>
    <row r="4870" spans="1:52" x14ac:dyDescent="0.15">
      <c r="A4870" s="278"/>
      <c r="B4870" s="274"/>
      <c r="C4870" s="340"/>
      <c r="D4870" s="340"/>
      <c r="E4870" s="341"/>
      <c r="F4870" s="341"/>
      <c r="G4870" s="341"/>
      <c r="H4870" s="341"/>
      <c r="I4870" s="341"/>
      <c r="J4870" s="341"/>
      <c r="AH4870" s="221"/>
      <c r="AI4870" s="221"/>
      <c r="AJ4870" s="221"/>
      <c r="AK4870" s="221"/>
      <c r="AL4870" s="221"/>
      <c r="AM4870" s="221"/>
      <c r="AN4870" s="221"/>
      <c r="AO4870" s="221"/>
      <c r="AP4870" s="221"/>
      <c r="AQ4870" s="219"/>
      <c r="AR4870" s="219"/>
      <c r="AS4870" s="221"/>
      <c r="AT4870" s="221"/>
      <c r="AU4870" s="221"/>
      <c r="AV4870" s="221"/>
      <c r="AW4870" s="221"/>
      <c r="AX4870" s="221"/>
      <c r="AY4870" s="221"/>
      <c r="AZ4870" s="221"/>
    </row>
    <row r="4871" spans="1:52" x14ac:dyDescent="0.15">
      <c r="A4871" s="278"/>
      <c r="B4871" s="274"/>
      <c r="C4871" s="340"/>
      <c r="D4871" s="340"/>
      <c r="E4871" s="341"/>
      <c r="F4871" s="341"/>
      <c r="G4871" s="341"/>
      <c r="H4871" s="341"/>
      <c r="I4871" s="341"/>
      <c r="J4871" s="341"/>
      <c r="AH4871" s="221"/>
      <c r="AI4871" s="221"/>
      <c r="AJ4871" s="221"/>
      <c r="AK4871" s="221"/>
      <c r="AL4871" s="221"/>
      <c r="AM4871" s="221"/>
      <c r="AN4871" s="221"/>
      <c r="AO4871" s="221"/>
      <c r="AP4871" s="221"/>
      <c r="AQ4871" s="219"/>
      <c r="AR4871" s="219"/>
      <c r="AS4871" s="221"/>
      <c r="AT4871" s="221"/>
      <c r="AU4871" s="221"/>
      <c r="AV4871" s="221"/>
      <c r="AW4871" s="221"/>
      <c r="AX4871" s="221"/>
      <c r="AY4871" s="221"/>
      <c r="AZ4871" s="221"/>
    </row>
    <row r="4872" spans="1:52" x14ac:dyDescent="0.15">
      <c r="A4872" s="278"/>
      <c r="B4872" s="274"/>
      <c r="C4872" s="340"/>
      <c r="D4872" s="340"/>
      <c r="E4872" s="341"/>
      <c r="F4872" s="341"/>
      <c r="G4872" s="341"/>
      <c r="H4872" s="341"/>
      <c r="I4872" s="341"/>
      <c r="J4872" s="341"/>
      <c r="AH4872" s="221"/>
      <c r="AI4872" s="221"/>
      <c r="AJ4872" s="221"/>
      <c r="AK4872" s="221"/>
      <c r="AL4872" s="221"/>
      <c r="AM4872" s="221"/>
      <c r="AN4872" s="221"/>
      <c r="AO4872" s="221"/>
      <c r="AP4872" s="221"/>
      <c r="AQ4872" s="219"/>
      <c r="AR4872" s="219"/>
      <c r="AS4872" s="221"/>
      <c r="AT4872" s="221"/>
      <c r="AU4872" s="221"/>
      <c r="AV4872" s="221"/>
      <c r="AW4872" s="221"/>
      <c r="AX4872" s="221"/>
      <c r="AY4872" s="221"/>
      <c r="AZ4872" s="221"/>
    </row>
    <row r="4873" spans="1:52" x14ac:dyDescent="0.15">
      <c r="A4873" s="278"/>
      <c r="B4873" s="274"/>
      <c r="C4873" s="340"/>
      <c r="D4873" s="340"/>
      <c r="E4873" s="341"/>
      <c r="F4873" s="341"/>
      <c r="G4873" s="341"/>
      <c r="H4873" s="341"/>
      <c r="I4873" s="341"/>
      <c r="J4873" s="341"/>
      <c r="AH4873" s="221"/>
      <c r="AI4873" s="221"/>
      <c r="AJ4873" s="221"/>
      <c r="AK4873" s="221"/>
      <c r="AL4873" s="221"/>
      <c r="AM4873" s="221"/>
      <c r="AN4873" s="221"/>
      <c r="AO4873" s="221"/>
      <c r="AP4873" s="221"/>
      <c r="AQ4873" s="219"/>
      <c r="AR4873" s="219"/>
      <c r="AS4873" s="221"/>
      <c r="AT4873" s="221"/>
      <c r="AU4873" s="221"/>
      <c r="AV4873" s="221"/>
      <c r="AW4873" s="221"/>
      <c r="AX4873" s="221"/>
      <c r="AY4873" s="221"/>
      <c r="AZ4873" s="221"/>
    </row>
    <row r="4874" spans="1:52" x14ac:dyDescent="0.15">
      <c r="A4874" s="278"/>
      <c r="B4874" s="274"/>
      <c r="C4874" s="340"/>
      <c r="D4874" s="340"/>
      <c r="E4874" s="341"/>
      <c r="F4874" s="341"/>
      <c r="G4874" s="341"/>
      <c r="H4874" s="341"/>
      <c r="I4874" s="341"/>
      <c r="J4874" s="341"/>
      <c r="AH4874" s="221"/>
      <c r="AI4874" s="221"/>
      <c r="AJ4874" s="221"/>
      <c r="AK4874" s="221"/>
      <c r="AL4874" s="221"/>
      <c r="AM4874" s="221"/>
      <c r="AN4874" s="221"/>
      <c r="AO4874" s="221"/>
      <c r="AP4874" s="221"/>
      <c r="AQ4874" s="219"/>
      <c r="AR4874" s="219"/>
      <c r="AS4874" s="221"/>
      <c r="AT4874" s="221"/>
      <c r="AU4874" s="221"/>
      <c r="AV4874" s="221"/>
      <c r="AW4874" s="221"/>
      <c r="AX4874" s="221"/>
      <c r="AY4874" s="221"/>
      <c r="AZ4874" s="221"/>
    </row>
    <row r="4875" spans="1:52" x14ac:dyDescent="0.15">
      <c r="A4875" s="278"/>
      <c r="B4875" s="274"/>
      <c r="C4875" s="340"/>
      <c r="D4875" s="340"/>
      <c r="E4875" s="341"/>
      <c r="F4875" s="341"/>
      <c r="G4875" s="341"/>
      <c r="H4875" s="341"/>
      <c r="I4875" s="341"/>
      <c r="J4875" s="341"/>
      <c r="AH4875" s="221"/>
      <c r="AI4875" s="221"/>
      <c r="AJ4875" s="221"/>
      <c r="AK4875" s="221"/>
      <c r="AL4875" s="221"/>
      <c r="AM4875" s="221"/>
      <c r="AN4875" s="221"/>
      <c r="AO4875" s="221"/>
      <c r="AP4875" s="221"/>
      <c r="AQ4875" s="219"/>
      <c r="AR4875" s="219"/>
      <c r="AS4875" s="221"/>
      <c r="AT4875" s="221"/>
      <c r="AU4875" s="221"/>
      <c r="AV4875" s="221"/>
      <c r="AW4875" s="221"/>
      <c r="AX4875" s="221"/>
      <c r="AY4875" s="221"/>
      <c r="AZ4875" s="221"/>
    </row>
    <row r="4876" spans="1:52" x14ac:dyDescent="0.15">
      <c r="A4876" s="278"/>
      <c r="B4876" s="274"/>
      <c r="C4876" s="340"/>
      <c r="D4876" s="340"/>
      <c r="E4876" s="341"/>
      <c r="F4876" s="341"/>
      <c r="G4876" s="341"/>
      <c r="H4876" s="341"/>
      <c r="I4876" s="341"/>
      <c r="J4876" s="341"/>
      <c r="AH4876" s="221"/>
      <c r="AI4876" s="221"/>
      <c r="AJ4876" s="221"/>
      <c r="AK4876" s="221"/>
      <c r="AL4876" s="221"/>
      <c r="AM4876" s="221"/>
      <c r="AN4876" s="221"/>
      <c r="AO4876" s="221"/>
      <c r="AP4876" s="221"/>
      <c r="AQ4876" s="219"/>
      <c r="AR4876" s="219"/>
      <c r="AS4876" s="221"/>
      <c r="AT4876" s="221"/>
      <c r="AU4876" s="221"/>
      <c r="AV4876" s="221"/>
      <c r="AW4876" s="221"/>
      <c r="AX4876" s="221"/>
      <c r="AY4876" s="221"/>
      <c r="AZ4876" s="221"/>
    </row>
    <row r="4877" spans="1:52" x14ac:dyDescent="0.15">
      <c r="A4877" s="278"/>
      <c r="B4877" s="274"/>
      <c r="C4877" s="340"/>
      <c r="D4877" s="340"/>
      <c r="E4877" s="341"/>
      <c r="F4877" s="341"/>
      <c r="G4877" s="341"/>
      <c r="H4877" s="341"/>
      <c r="I4877" s="341"/>
      <c r="J4877" s="341"/>
      <c r="AH4877" s="221"/>
      <c r="AI4877" s="221"/>
      <c r="AJ4877" s="221"/>
      <c r="AK4877" s="221"/>
      <c r="AL4877" s="221"/>
      <c r="AM4877" s="221"/>
      <c r="AN4877" s="221"/>
      <c r="AO4877" s="221"/>
      <c r="AP4877" s="221"/>
      <c r="AQ4877" s="219"/>
      <c r="AR4877" s="219"/>
      <c r="AS4877" s="221"/>
      <c r="AT4877" s="221"/>
      <c r="AU4877" s="221"/>
      <c r="AV4877" s="221"/>
      <c r="AW4877" s="221"/>
      <c r="AX4877" s="221"/>
      <c r="AY4877" s="221"/>
      <c r="AZ4877" s="221"/>
    </row>
    <row r="4878" spans="1:52" x14ac:dyDescent="0.15">
      <c r="A4878" s="278"/>
      <c r="B4878" s="274"/>
      <c r="C4878" s="340"/>
      <c r="D4878" s="340"/>
      <c r="E4878" s="341"/>
      <c r="F4878" s="341"/>
      <c r="G4878" s="341"/>
      <c r="H4878" s="341"/>
      <c r="I4878" s="341"/>
      <c r="J4878" s="341"/>
      <c r="AH4878" s="221"/>
      <c r="AI4878" s="221"/>
      <c r="AJ4878" s="221"/>
      <c r="AK4878" s="221"/>
      <c r="AL4878" s="221"/>
      <c r="AM4878" s="221"/>
      <c r="AN4878" s="221"/>
      <c r="AO4878" s="221"/>
      <c r="AP4878" s="221"/>
      <c r="AQ4878" s="219"/>
      <c r="AR4878" s="219"/>
      <c r="AS4878" s="221"/>
      <c r="AT4878" s="221"/>
      <c r="AU4878" s="221"/>
      <c r="AV4878" s="221"/>
      <c r="AW4878" s="221"/>
      <c r="AX4878" s="221"/>
      <c r="AY4878" s="221"/>
      <c r="AZ4878" s="221"/>
    </row>
    <row r="4879" spans="1:52" x14ac:dyDescent="0.15">
      <c r="A4879" s="278"/>
      <c r="B4879" s="274"/>
      <c r="C4879" s="340"/>
      <c r="D4879" s="340"/>
      <c r="E4879" s="341"/>
      <c r="F4879" s="341"/>
      <c r="G4879" s="341"/>
      <c r="H4879" s="341"/>
      <c r="I4879" s="341"/>
      <c r="J4879" s="341"/>
      <c r="AH4879" s="221"/>
      <c r="AI4879" s="221"/>
      <c r="AJ4879" s="221"/>
      <c r="AK4879" s="221"/>
      <c r="AL4879" s="221"/>
      <c r="AM4879" s="221"/>
      <c r="AN4879" s="221"/>
      <c r="AO4879" s="221"/>
      <c r="AP4879" s="221"/>
      <c r="AQ4879" s="219"/>
      <c r="AR4879" s="219"/>
      <c r="AS4879" s="221"/>
      <c r="AT4879" s="221"/>
      <c r="AU4879" s="221"/>
      <c r="AV4879" s="221"/>
      <c r="AW4879" s="221"/>
      <c r="AX4879" s="221"/>
      <c r="AY4879" s="221"/>
      <c r="AZ4879" s="221"/>
    </row>
    <row r="4880" spans="1:52" x14ac:dyDescent="0.15">
      <c r="A4880" s="278"/>
      <c r="B4880" s="274"/>
      <c r="C4880" s="340"/>
      <c r="D4880" s="340"/>
      <c r="E4880" s="341"/>
      <c r="F4880" s="341"/>
      <c r="G4880" s="341"/>
      <c r="H4880" s="341"/>
      <c r="I4880" s="341"/>
      <c r="J4880" s="341"/>
      <c r="AH4880" s="221"/>
      <c r="AI4880" s="221"/>
      <c r="AJ4880" s="221"/>
      <c r="AK4880" s="221"/>
      <c r="AL4880" s="221"/>
      <c r="AM4880" s="221"/>
      <c r="AN4880" s="221"/>
      <c r="AO4880" s="221"/>
      <c r="AP4880" s="221"/>
      <c r="AQ4880" s="219"/>
      <c r="AR4880" s="219"/>
      <c r="AS4880" s="221"/>
      <c r="AT4880" s="221"/>
      <c r="AU4880" s="221"/>
      <c r="AV4880" s="221"/>
      <c r="AW4880" s="221"/>
      <c r="AX4880" s="221"/>
      <c r="AY4880" s="221"/>
      <c r="AZ4880" s="221"/>
    </row>
    <row r="4881" spans="1:52" x14ac:dyDescent="0.15">
      <c r="A4881" s="278"/>
      <c r="B4881" s="274"/>
      <c r="C4881" s="340"/>
      <c r="D4881" s="340"/>
      <c r="E4881" s="341"/>
      <c r="F4881" s="341"/>
      <c r="G4881" s="341"/>
      <c r="H4881" s="341"/>
      <c r="I4881" s="341"/>
      <c r="J4881" s="341"/>
      <c r="AH4881" s="221"/>
      <c r="AI4881" s="221"/>
      <c r="AJ4881" s="221"/>
      <c r="AK4881" s="221"/>
      <c r="AL4881" s="221"/>
      <c r="AM4881" s="221"/>
      <c r="AN4881" s="221"/>
      <c r="AO4881" s="221"/>
      <c r="AP4881" s="221"/>
      <c r="AQ4881" s="219"/>
      <c r="AR4881" s="219"/>
      <c r="AS4881" s="221"/>
      <c r="AT4881" s="221"/>
      <c r="AU4881" s="221"/>
      <c r="AV4881" s="221"/>
      <c r="AW4881" s="221"/>
      <c r="AX4881" s="221"/>
      <c r="AY4881" s="221"/>
      <c r="AZ4881" s="221"/>
    </row>
    <row r="4882" spans="1:52" x14ac:dyDescent="0.15">
      <c r="A4882" s="278"/>
      <c r="B4882" s="274"/>
      <c r="C4882" s="340"/>
      <c r="D4882" s="340"/>
      <c r="E4882" s="341"/>
      <c r="F4882" s="341"/>
      <c r="G4882" s="341"/>
      <c r="H4882" s="341"/>
      <c r="I4882" s="341"/>
      <c r="J4882" s="341"/>
      <c r="AH4882" s="221"/>
      <c r="AI4882" s="221"/>
      <c r="AJ4882" s="221"/>
      <c r="AK4882" s="221"/>
      <c r="AL4882" s="221"/>
      <c r="AM4882" s="221"/>
      <c r="AN4882" s="221"/>
      <c r="AO4882" s="221"/>
      <c r="AP4882" s="221"/>
      <c r="AQ4882" s="219"/>
      <c r="AR4882" s="219"/>
      <c r="AS4882" s="221"/>
      <c r="AT4882" s="221"/>
      <c r="AU4882" s="221"/>
      <c r="AV4882" s="221"/>
      <c r="AW4882" s="221"/>
      <c r="AX4882" s="221"/>
      <c r="AY4882" s="221"/>
      <c r="AZ4882" s="221"/>
    </row>
    <row r="4883" spans="1:52" x14ac:dyDescent="0.15">
      <c r="A4883" s="278"/>
      <c r="B4883" s="274"/>
      <c r="C4883" s="340"/>
      <c r="D4883" s="340"/>
      <c r="E4883" s="341"/>
      <c r="F4883" s="341"/>
      <c r="G4883" s="341"/>
      <c r="H4883" s="341"/>
      <c r="I4883" s="341"/>
      <c r="J4883" s="341"/>
      <c r="AH4883" s="221"/>
      <c r="AI4883" s="221"/>
      <c r="AJ4883" s="221"/>
      <c r="AK4883" s="221"/>
      <c r="AL4883" s="221"/>
      <c r="AM4883" s="221"/>
      <c r="AN4883" s="221"/>
      <c r="AO4883" s="221"/>
      <c r="AP4883" s="221"/>
      <c r="AQ4883" s="219"/>
      <c r="AR4883" s="219"/>
      <c r="AS4883" s="221"/>
      <c r="AT4883" s="221"/>
      <c r="AU4883" s="221"/>
      <c r="AV4883" s="221"/>
      <c r="AW4883" s="221"/>
      <c r="AX4883" s="221"/>
      <c r="AY4883" s="221"/>
      <c r="AZ4883" s="221"/>
    </row>
    <row r="4884" spans="1:52" x14ac:dyDescent="0.15">
      <c r="A4884" s="278"/>
      <c r="B4884" s="274"/>
      <c r="C4884" s="340"/>
      <c r="D4884" s="340"/>
      <c r="E4884" s="341"/>
      <c r="F4884" s="341"/>
      <c r="G4884" s="341"/>
      <c r="H4884" s="341"/>
      <c r="I4884" s="341"/>
      <c r="J4884" s="341"/>
      <c r="AH4884" s="221"/>
      <c r="AI4884" s="221"/>
      <c r="AJ4884" s="221"/>
      <c r="AK4884" s="221"/>
      <c r="AL4884" s="221"/>
      <c r="AM4884" s="221"/>
      <c r="AN4884" s="221"/>
      <c r="AO4884" s="221"/>
      <c r="AP4884" s="221"/>
      <c r="AQ4884" s="219"/>
      <c r="AR4884" s="219"/>
      <c r="AS4884" s="221"/>
      <c r="AT4884" s="221"/>
      <c r="AU4884" s="221"/>
      <c r="AV4884" s="221"/>
      <c r="AW4884" s="221"/>
      <c r="AX4884" s="221"/>
      <c r="AY4884" s="221"/>
      <c r="AZ4884" s="221"/>
    </row>
    <row r="4885" spans="1:52" x14ac:dyDescent="0.15">
      <c r="A4885" s="278"/>
      <c r="B4885" s="274"/>
      <c r="C4885" s="340"/>
      <c r="D4885" s="340"/>
      <c r="E4885" s="341"/>
      <c r="F4885" s="341"/>
      <c r="G4885" s="341"/>
      <c r="H4885" s="341"/>
      <c r="I4885" s="341"/>
      <c r="J4885" s="341"/>
      <c r="AH4885" s="221"/>
      <c r="AI4885" s="221"/>
      <c r="AJ4885" s="221"/>
      <c r="AK4885" s="221"/>
      <c r="AL4885" s="221"/>
      <c r="AM4885" s="221"/>
      <c r="AN4885" s="221"/>
      <c r="AO4885" s="221"/>
      <c r="AP4885" s="221"/>
      <c r="AQ4885" s="219"/>
      <c r="AR4885" s="219"/>
      <c r="AS4885" s="221"/>
      <c r="AT4885" s="221"/>
      <c r="AU4885" s="221"/>
      <c r="AV4885" s="221"/>
      <c r="AW4885" s="221"/>
      <c r="AX4885" s="221"/>
      <c r="AY4885" s="221"/>
      <c r="AZ4885" s="221"/>
    </row>
    <row r="4886" spans="1:52" x14ac:dyDescent="0.15">
      <c r="A4886" s="278"/>
      <c r="B4886" s="274"/>
      <c r="C4886" s="340"/>
      <c r="D4886" s="340"/>
      <c r="E4886" s="341"/>
      <c r="F4886" s="341"/>
      <c r="G4886" s="341"/>
      <c r="H4886" s="341"/>
      <c r="I4886" s="341"/>
      <c r="J4886" s="341"/>
      <c r="AH4886" s="221"/>
      <c r="AI4886" s="221"/>
      <c r="AJ4886" s="221"/>
      <c r="AK4886" s="221"/>
      <c r="AL4886" s="221"/>
      <c r="AM4886" s="221"/>
      <c r="AN4886" s="221"/>
      <c r="AO4886" s="221"/>
      <c r="AP4886" s="221"/>
      <c r="AQ4886" s="219"/>
      <c r="AR4886" s="219"/>
      <c r="AS4886" s="221"/>
      <c r="AT4886" s="221"/>
      <c r="AU4886" s="221"/>
      <c r="AV4886" s="221"/>
      <c r="AW4886" s="221"/>
      <c r="AX4886" s="221"/>
      <c r="AY4886" s="221"/>
      <c r="AZ4886" s="221"/>
    </row>
    <row r="4887" spans="1:52" x14ac:dyDescent="0.15">
      <c r="A4887" s="278"/>
      <c r="B4887" s="274"/>
      <c r="C4887" s="340"/>
      <c r="D4887" s="340"/>
      <c r="E4887" s="341"/>
      <c r="F4887" s="341"/>
      <c r="G4887" s="341"/>
      <c r="H4887" s="341"/>
      <c r="I4887" s="341"/>
      <c r="J4887" s="341"/>
      <c r="AH4887" s="221"/>
      <c r="AI4887" s="221"/>
      <c r="AJ4887" s="221"/>
      <c r="AK4887" s="221"/>
      <c r="AL4887" s="221"/>
      <c r="AM4887" s="221"/>
      <c r="AN4887" s="221"/>
      <c r="AO4887" s="221"/>
      <c r="AP4887" s="221"/>
      <c r="AQ4887" s="219"/>
      <c r="AR4887" s="219"/>
      <c r="AS4887" s="221"/>
      <c r="AT4887" s="221"/>
      <c r="AU4887" s="221"/>
      <c r="AV4887" s="221"/>
      <c r="AW4887" s="221"/>
      <c r="AX4887" s="221"/>
      <c r="AY4887" s="221"/>
      <c r="AZ4887" s="221"/>
    </row>
    <row r="4888" spans="1:52" x14ac:dyDescent="0.15">
      <c r="A4888" s="278"/>
      <c r="B4888" s="274"/>
      <c r="C4888" s="340"/>
      <c r="D4888" s="340"/>
      <c r="E4888" s="341"/>
      <c r="F4888" s="341"/>
      <c r="G4888" s="341"/>
      <c r="H4888" s="341"/>
      <c r="I4888" s="341"/>
      <c r="J4888" s="341"/>
      <c r="AH4888" s="221"/>
      <c r="AI4888" s="221"/>
      <c r="AJ4888" s="221"/>
      <c r="AK4888" s="221"/>
      <c r="AL4888" s="221"/>
      <c r="AM4888" s="221"/>
      <c r="AN4888" s="221"/>
      <c r="AO4888" s="221"/>
      <c r="AP4888" s="221"/>
      <c r="AQ4888" s="219"/>
      <c r="AR4888" s="219"/>
      <c r="AS4888" s="221"/>
      <c r="AT4888" s="221"/>
      <c r="AU4888" s="221"/>
      <c r="AV4888" s="221"/>
      <c r="AW4888" s="221"/>
      <c r="AX4888" s="221"/>
      <c r="AY4888" s="221"/>
      <c r="AZ4888" s="221"/>
    </row>
    <row r="4889" spans="1:52" x14ac:dyDescent="0.15">
      <c r="A4889" s="278"/>
      <c r="B4889" s="274"/>
      <c r="C4889" s="340"/>
      <c r="D4889" s="340"/>
      <c r="E4889" s="341"/>
      <c r="F4889" s="341"/>
      <c r="G4889" s="341"/>
      <c r="H4889" s="341"/>
      <c r="I4889" s="341"/>
      <c r="J4889" s="341"/>
      <c r="AH4889" s="221"/>
      <c r="AI4889" s="221"/>
      <c r="AJ4889" s="221"/>
      <c r="AK4889" s="221"/>
      <c r="AL4889" s="221"/>
      <c r="AM4889" s="221"/>
      <c r="AN4889" s="221"/>
      <c r="AO4889" s="221"/>
      <c r="AP4889" s="221"/>
      <c r="AQ4889" s="219"/>
      <c r="AR4889" s="219"/>
      <c r="AS4889" s="221"/>
      <c r="AT4889" s="221"/>
      <c r="AU4889" s="221"/>
      <c r="AV4889" s="221"/>
      <c r="AW4889" s="221"/>
      <c r="AX4889" s="221"/>
      <c r="AY4889" s="221"/>
      <c r="AZ4889" s="221"/>
    </row>
    <row r="4890" spans="1:52" x14ac:dyDescent="0.15">
      <c r="A4890" s="278"/>
      <c r="B4890" s="274"/>
      <c r="C4890" s="340"/>
      <c r="D4890" s="340"/>
      <c r="E4890" s="341"/>
      <c r="F4890" s="341"/>
      <c r="G4890" s="341"/>
      <c r="H4890" s="341"/>
      <c r="I4890" s="341"/>
      <c r="J4890" s="341"/>
      <c r="AH4890" s="221"/>
      <c r="AI4890" s="221"/>
      <c r="AJ4890" s="221"/>
      <c r="AK4890" s="221"/>
      <c r="AL4890" s="221"/>
      <c r="AM4890" s="221"/>
      <c r="AN4890" s="221"/>
      <c r="AO4890" s="221"/>
      <c r="AP4890" s="221"/>
      <c r="AQ4890" s="219"/>
      <c r="AR4890" s="219"/>
      <c r="AS4890" s="221"/>
      <c r="AT4890" s="221"/>
      <c r="AU4890" s="221"/>
      <c r="AV4890" s="221"/>
      <c r="AW4890" s="221"/>
      <c r="AX4890" s="221"/>
      <c r="AY4890" s="221"/>
      <c r="AZ4890" s="221"/>
    </row>
    <row r="4891" spans="1:52" x14ac:dyDescent="0.15">
      <c r="A4891" s="278"/>
      <c r="B4891" s="274"/>
      <c r="C4891" s="340"/>
      <c r="D4891" s="340"/>
      <c r="E4891" s="341"/>
      <c r="F4891" s="341"/>
      <c r="G4891" s="341"/>
      <c r="H4891" s="341"/>
      <c r="I4891" s="341"/>
      <c r="J4891" s="341"/>
      <c r="AH4891" s="221"/>
      <c r="AI4891" s="221"/>
      <c r="AJ4891" s="221"/>
      <c r="AK4891" s="221"/>
      <c r="AL4891" s="221"/>
      <c r="AM4891" s="221"/>
      <c r="AN4891" s="221"/>
      <c r="AO4891" s="221"/>
      <c r="AP4891" s="221"/>
      <c r="AQ4891" s="219"/>
      <c r="AR4891" s="219"/>
      <c r="AS4891" s="221"/>
      <c r="AT4891" s="221"/>
      <c r="AU4891" s="221"/>
      <c r="AV4891" s="221"/>
      <c r="AW4891" s="221"/>
      <c r="AX4891" s="221"/>
      <c r="AY4891" s="221"/>
      <c r="AZ4891" s="221"/>
    </row>
    <row r="4892" spans="1:52" x14ac:dyDescent="0.15">
      <c r="A4892" s="278"/>
      <c r="B4892" s="274"/>
      <c r="C4892" s="340"/>
      <c r="D4892" s="340"/>
      <c r="E4892" s="341"/>
      <c r="F4892" s="341"/>
      <c r="G4892" s="341"/>
      <c r="H4892" s="341"/>
      <c r="I4892" s="341"/>
      <c r="J4892" s="341"/>
      <c r="AH4892" s="221"/>
      <c r="AI4892" s="221"/>
      <c r="AJ4892" s="221"/>
      <c r="AK4892" s="221"/>
      <c r="AL4892" s="221"/>
      <c r="AM4892" s="221"/>
      <c r="AN4892" s="221"/>
      <c r="AO4892" s="221"/>
      <c r="AP4892" s="221"/>
      <c r="AQ4892" s="219"/>
      <c r="AR4892" s="219"/>
      <c r="AS4892" s="221"/>
      <c r="AT4892" s="221"/>
      <c r="AU4892" s="221"/>
      <c r="AV4892" s="221"/>
      <c r="AW4892" s="221"/>
      <c r="AX4892" s="221"/>
      <c r="AY4892" s="221"/>
      <c r="AZ4892" s="221"/>
    </row>
    <row r="4893" spans="1:52" x14ac:dyDescent="0.15">
      <c r="A4893" s="278"/>
      <c r="B4893" s="274"/>
      <c r="C4893" s="340"/>
      <c r="D4893" s="340"/>
      <c r="E4893" s="341"/>
      <c r="F4893" s="341"/>
      <c r="G4893" s="341"/>
      <c r="H4893" s="341"/>
      <c r="I4893" s="341"/>
      <c r="J4893" s="341"/>
      <c r="AH4893" s="221"/>
      <c r="AI4893" s="221"/>
      <c r="AJ4893" s="221"/>
      <c r="AK4893" s="221"/>
      <c r="AL4893" s="221"/>
      <c r="AM4893" s="221"/>
      <c r="AN4893" s="221"/>
      <c r="AO4893" s="221"/>
      <c r="AP4893" s="221"/>
      <c r="AQ4893" s="219"/>
      <c r="AR4893" s="219"/>
      <c r="AS4893" s="221"/>
      <c r="AT4893" s="221"/>
      <c r="AU4893" s="221"/>
      <c r="AV4893" s="221"/>
      <c r="AW4893" s="221"/>
      <c r="AX4893" s="221"/>
      <c r="AY4893" s="221"/>
      <c r="AZ4893" s="221"/>
    </row>
    <row r="4894" spans="1:52" x14ac:dyDescent="0.15">
      <c r="A4894" s="278"/>
      <c r="B4894" s="274"/>
      <c r="C4894" s="340"/>
      <c r="D4894" s="340"/>
      <c r="E4894" s="341"/>
      <c r="F4894" s="341"/>
      <c r="G4894" s="341"/>
      <c r="H4894" s="341"/>
      <c r="I4894" s="341"/>
      <c r="J4894" s="341"/>
      <c r="AH4894" s="221"/>
      <c r="AI4894" s="221"/>
      <c r="AJ4894" s="221"/>
      <c r="AK4894" s="221"/>
      <c r="AL4894" s="221"/>
      <c r="AM4894" s="221"/>
      <c r="AN4894" s="221"/>
      <c r="AO4894" s="221"/>
      <c r="AP4894" s="221"/>
      <c r="AQ4894" s="219"/>
      <c r="AR4894" s="219"/>
      <c r="AS4894" s="221"/>
      <c r="AT4894" s="221"/>
      <c r="AU4894" s="221"/>
      <c r="AV4894" s="221"/>
      <c r="AW4894" s="221"/>
      <c r="AX4894" s="221"/>
      <c r="AY4894" s="221"/>
      <c r="AZ4894" s="221"/>
    </row>
    <row r="4895" spans="1:52" x14ac:dyDescent="0.15">
      <c r="A4895" s="278"/>
      <c r="B4895" s="274"/>
      <c r="C4895" s="340"/>
      <c r="D4895" s="340"/>
      <c r="E4895" s="341"/>
      <c r="F4895" s="341"/>
      <c r="G4895" s="341"/>
      <c r="H4895" s="341"/>
      <c r="I4895" s="341"/>
      <c r="J4895" s="341"/>
      <c r="AH4895" s="221"/>
      <c r="AI4895" s="221"/>
      <c r="AJ4895" s="221"/>
      <c r="AK4895" s="221"/>
      <c r="AL4895" s="221"/>
      <c r="AM4895" s="221"/>
      <c r="AN4895" s="221"/>
      <c r="AO4895" s="221"/>
      <c r="AP4895" s="221"/>
      <c r="AQ4895" s="219"/>
      <c r="AR4895" s="219"/>
      <c r="AS4895" s="221"/>
      <c r="AT4895" s="221"/>
      <c r="AU4895" s="221"/>
      <c r="AV4895" s="221"/>
      <c r="AW4895" s="221"/>
      <c r="AX4895" s="221"/>
      <c r="AY4895" s="221"/>
      <c r="AZ4895" s="221"/>
    </row>
    <row r="4896" spans="1:52" x14ac:dyDescent="0.15">
      <c r="A4896" s="278"/>
      <c r="B4896" s="274"/>
      <c r="C4896" s="340"/>
      <c r="D4896" s="340"/>
      <c r="E4896" s="341"/>
      <c r="F4896" s="341"/>
      <c r="G4896" s="341"/>
      <c r="H4896" s="341"/>
      <c r="I4896" s="341"/>
      <c r="J4896" s="341"/>
      <c r="AH4896" s="221"/>
      <c r="AI4896" s="221"/>
      <c r="AJ4896" s="221"/>
      <c r="AK4896" s="221"/>
      <c r="AL4896" s="221"/>
      <c r="AM4896" s="221"/>
      <c r="AN4896" s="221"/>
      <c r="AO4896" s="221"/>
      <c r="AP4896" s="221"/>
      <c r="AQ4896" s="219"/>
      <c r="AR4896" s="219"/>
      <c r="AS4896" s="221"/>
      <c r="AT4896" s="221"/>
      <c r="AU4896" s="221"/>
      <c r="AV4896" s="221"/>
      <c r="AW4896" s="221"/>
      <c r="AX4896" s="221"/>
      <c r="AY4896" s="221"/>
      <c r="AZ4896" s="221"/>
    </row>
    <row r="4897" spans="1:52" x14ac:dyDescent="0.15">
      <c r="A4897" s="278"/>
      <c r="B4897" s="274"/>
      <c r="C4897" s="340"/>
      <c r="D4897" s="340"/>
      <c r="E4897" s="341"/>
      <c r="F4897" s="341"/>
      <c r="G4897" s="341"/>
      <c r="H4897" s="341"/>
      <c r="I4897" s="341"/>
      <c r="J4897" s="341"/>
      <c r="AH4897" s="221"/>
      <c r="AI4897" s="221"/>
      <c r="AJ4897" s="221"/>
      <c r="AK4897" s="221"/>
      <c r="AL4897" s="221"/>
      <c r="AM4897" s="221"/>
      <c r="AN4897" s="221"/>
      <c r="AO4897" s="221"/>
      <c r="AP4897" s="221"/>
      <c r="AQ4897" s="219"/>
      <c r="AR4897" s="219"/>
      <c r="AS4897" s="221"/>
      <c r="AT4897" s="221"/>
      <c r="AU4897" s="221"/>
      <c r="AV4897" s="221"/>
      <c r="AW4897" s="221"/>
      <c r="AX4897" s="221"/>
      <c r="AY4897" s="221"/>
      <c r="AZ4897" s="221"/>
    </row>
    <row r="4898" spans="1:52" x14ac:dyDescent="0.15">
      <c r="A4898" s="278"/>
      <c r="B4898" s="274"/>
      <c r="C4898" s="340"/>
      <c r="D4898" s="340"/>
      <c r="E4898" s="341"/>
      <c r="F4898" s="341"/>
      <c r="G4898" s="341"/>
      <c r="H4898" s="341"/>
      <c r="I4898" s="341"/>
      <c r="J4898" s="341"/>
      <c r="AH4898" s="221"/>
      <c r="AI4898" s="221"/>
      <c r="AJ4898" s="221"/>
      <c r="AK4898" s="221"/>
      <c r="AL4898" s="221"/>
      <c r="AM4898" s="221"/>
      <c r="AN4898" s="221"/>
      <c r="AO4898" s="221"/>
      <c r="AP4898" s="221"/>
      <c r="AQ4898" s="219"/>
      <c r="AR4898" s="219"/>
      <c r="AS4898" s="221"/>
      <c r="AT4898" s="221"/>
      <c r="AU4898" s="221"/>
      <c r="AV4898" s="221"/>
      <c r="AW4898" s="221"/>
      <c r="AX4898" s="221"/>
      <c r="AY4898" s="221"/>
      <c r="AZ4898" s="221"/>
    </row>
    <row r="4899" spans="1:52" x14ac:dyDescent="0.15">
      <c r="A4899" s="278"/>
      <c r="B4899" s="274"/>
      <c r="C4899" s="340"/>
      <c r="D4899" s="340"/>
      <c r="E4899" s="341"/>
      <c r="F4899" s="341"/>
      <c r="G4899" s="341"/>
      <c r="H4899" s="341"/>
      <c r="I4899" s="341"/>
      <c r="J4899" s="341"/>
      <c r="AH4899" s="221"/>
      <c r="AI4899" s="221"/>
      <c r="AJ4899" s="221"/>
      <c r="AK4899" s="221"/>
      <c r="AL4899" s="221"/>
      <c r="AM4899" s="221"/>
      <c r="AN4899" s="221"/>
      <c r="AO4899" s="221"/>
      <c r="AP4899" s="221"/>
      <c r="AQ4899" s="219"/>
      <c r="AR4899" s="219"/>
      <c r="AS4899" s="221"/>
      <c r="AT4899" s="221"/>
      <c r="AU4899" s="221"/>
      <c r="AV4899" s="221"/>
      <c r="AW4899" s="221"/>
      <c r="AX4899" s="221"/>
      <c r="AY4899" s="221"/>
      <c r="AZ4899" s="221"/>
    </row>
    <row r="4900" spans="1:52" x14ac:dyDescent="0.15">
      <c r="A4900" s="278"/>
      <c r="B4900" s="274"/>
      <c r="C4900" s="340"/>
      <c r="D4900" s="340"/>
      <c r="E4900" s="341"/>
      <c r="F4900" s="341"/>
      <c r="G4900" s="341"/>
      <c r="H4900" s="341"/>
      <c r="I4900" s="341"/>
      <c r="J4900" s="341"/>
      <c r="AH4900" s="221"/>
      <c r="AI4900" s="221"/>
      <c r="AJ4900" s="221"/>
      <c r="AK4900" s="221"/>
      <c r="AL4900" s="221"/>
      <c r="AM4900" s="221"/>
      <c r="AN4900" s="221"/>
      <c r="AO4900" s="221"/>
      <c r="AP4900" s="221"/>
      <c r="AQ4900" s="219"/>
      <c r="AR4900" s="219"/>
      <c r="AS4900" s="221"/>
      <c r="AT4900" s="221"/>
      <c r="AU4900" s="221"/>
      <c r="AV4900" s="221"/>
      <c r="AW4900" s="221"/>
      <c r="AX4900" s="221"/>
      <c r="AY4900" s="221"/>
      <c r="AZ4900" s="221"/>
    </row>
    <row r="4901" spans="1:52" x14ac:dyDescent="0.15">
      <c r="A4901" s="278"/>
      <c r="B4901" s="274"/>
      <c r="C4901" s="340"/>
      <c r="D4901" s="340"/>
      <c r="E4901" s="341"/>
      <c r="F4901" s="341"/>
      <c r="G4901" s="341"/>
      <c r="H4901" s="341"/>
      <c r="I4901" s="341"/>
      <c r="J4901" s="341"/>
      <c r="AH4901" s="221"/>
      <c r="AI4901" s="221"/>
      <c r="AJ4901" s="221"/>
      <c r="AK4901" s="221"/>
      <c r="AL4901" s="221"/>
      <c r="AM4901" s="221"/>
      <c r="AN4901" s="221"/>
      <c r="AO4901" s="221"/>
      <c r="AP4901" s="221"/>
      <c r="AQ4901" s="219"/>
      <c r="AR4901" s="219"/>
      <c r="AS4901" s="221"/>
      <c r="AT4901" s="221"/>
      <c r="AU4901" s="221"/>
      <c r="AV4901" s="221"/>
      <c r="AW4901" s="221"/>
      <c r="AX4901" s="221"/>
      <c r="AY4901" s="221"/>
      <c r="AZ4901" s="221"/>
    </row>
    <row r="4902" spans="1:52" x14ac:dyDescent="0.15">
      <c r="A4902" s="278"/>
      <c r="B4902" s="274"/>
      <c r="C4902" s="340"/>
      <c r="D4902" s="340"/>
      <c r="E4902" s="341"/>
      <c r="F4902" s="341"/>
      <c r="G4902" s="341"/>
      <c r="H4902" s="341"/>
      <c r="I4902" s="341"/>
      <c r="J4902" s="341"/>
      <c r="AH4902" s="221"/>
      <c r="AI4902" s="221"/>
      <c r="AJ4902" s="221"/>
      <c r="AK4902" s="221"/>
      <c r="AL4902" s="221"/>
      <c r="AM4902" s="221"/>
      <c r="AN4902" s="221"/>
      <c r="AO4902" s="221"/>
      <c r="AP4902" s="221"/>
      <c r="AQ4902" s="219"/>
      <c r="AR4902" s="219"/>
      <c r="AS4902" s="221"/>
      <c r="AT4902" s="221"/>
      <c r="AU4902" s="221"/>
      <c r="AV4902" s="221"/>
      <c r="AW4902" s="221"/>
      <c r="AX4902" s="221"/>
      <c r="AY4902" s="221"/>
      <c r="AZ4902" s="221"/>
    </row>
    <row r="4903" spans="1:52" x14ac:dyDescent="0.15">
      <c r="A4903" s="278"/>
      <c r="B4903" s="274"/>
      <c r="C4903" s="340"/>
      <c r="D4903" s="340"/>
      <c r="E4903" s="341"/>
      <c r="F4903" s="341"/>
      <c r="G4903" s="341"/>
      <c r="H4903" s="341"/>
      <c r="I4903" s="341"/>
      <c r="J4903" s="341"/>
      <c r="AH4903" s="221"/>
      <c r="AI4903" s="221"/>
      <c r="AJ4903" s="221"/>
      <c r="AK4903" s="221"/>
      <c r="AL4903" s="221"/>
      <c r="AM4903" s="221"/>
      <c r="AN4903" s="221"/>
      <c r="AO4903" s="221"/>
      <c r="AP4903" s="221"/>
      <c r="AQ4903" s="219"/>
      <c r="AR4903" s="219"/>
      <c r="AS4903" s="221"/>
      <c r="AT4903" s="221"/>
      <c r="AU4903" s="221"/>
      <c r="AV4903" s="221"/>
      <c r="AW4903" s="221"/>
      <c r="AX4903" s="221"/>
      <c r="AY4903" s="221"/>
      <c r="AZ4903" s="221"/>
    </row>
    <row r="4904" spans="1:52" x14ac:dyDescent="0.15">
      <c r="A4904" s="278"/>
      <c r="B4904" s="274"/>
      <c r="C4904" s="340"/>
      <c r="D4904" s="340"/>
      <c r="E4904" s="341"/>
      <c r="F4904" s="341"/>
      <c r="G4904" s="341"/>
      <c r="H4904" s="341"/>
      <c r="I4904" s="341"/>
      <c r="J4904" s="341"/>
      <c r="AH4904" s="221"/>
      <c r="AI4904" s="221"/>
      <c r="AJ4904" s="221"/>
      <c r="AK4904" s="221"/>
      <c r="AL4904" s="221"/>
      <c r="AM4904" s="221"/>
      <c r="AN4904" s="221"/>
      <c r="AO4904" s="221"/>
      <c r="AP4904" s="221"/>
      <c r="AQ4904" s="219"/>
      <c r="AR4904" s="219"/>
      <c r="AS4904" s="221"/>
      <c r="AT4904" s="221"/>
      <c r="AU4904" s="221"/>
      <c r="AV4904" s="221"/>
      <c r="AW4904" s="221"/>
      <c r="AX4904" s="221"/>
      <c r="AY4904" s="221"/>
      <c r="AZ4904" s="221"/>
    </row>
    <row r="4905" spans="1:52" x14ac:dyDescent="0.15">
      <c r="A4905" s="278"/>
      <c r="B4905" s="274"/>
      <c r="C4905" s="340"/>
      <c r="D4905" s="340"/>
      <c r="E4905" s="341"/>
      <c r="F4905" s="341"/>
      <c r="G4905" s="341"/>
      <c r="H4905" s="341"/>
      <c r="I4905" s="341"/>
      <c r="J4905" s="341"/>
      <c r="AH4905" s="221"/>
      <c r="AI4905" s="221"/>
      <c r="AJ4905" s="221"/>
      <c r="AK4905" s="221"/>
      <c r="AL4905" s="221"/>
      <c r="AM4905" s="221"/>
      <c r="AN4905" s="221"/>
      <c r="AO4905" s="221"/>
      <c r="AP4905" s="221"/>
      <c r="AQ4905" s="219"/>
      <c r="AR4905" s="219"/>
      <c r="AS4905" s="221"/>
      <c r="AT4905" s="221"/>
      <c r="AU4905" s="221"/>
      <c r="AV4905" s="221"/>
      <c r="AW4905" s="221"/>
      <c r="AX4905" s="221"/>
      <c r="AY4905" s="221"/>
      <c r="AZ4905" s="221"/>
    </row>
    <row r="4906" spans="1:52" x14ac:dyDescent="0.15">
      <c r="A4906" s="278"/>
      <c r="B4906" s="274"/>
      <c r="C4906" s="340"/>
      <c r="D4906" s="340"/>
      <c r="E4906" s="341"/>
      <c r="F4906" s="341"/>
      <c r="G4906" s="341"/>
      <c r="H4906" s="341"/>
      <c r="I4906" s="341"/>
      <c r="J4906" s="341"/>
      <c r="AH4906" s="221"/>
      <c r="AI4906" s="221"/>
      <c r="AJ4906" s="221"/>
      <c r="AK4906" s="221"/>
      <c r="AL4906" s="221"/>
      <c r="AM4906" s="221"/>
      <c r="AN4906" s="221"/>
      <c r="AO4906" s="221"/>
      <c r="AP4906" s="221"/>
      <c r="AQ4906" s="219"/>
      <c r="AR4906" s="219"/>
      <c r="AS4906" s="221"/>
      <c r="AT4906" s="221"/>
      <c r="AU4906" s="221"/>
      <c r="AV4906" s="221"/>
      <c r="AW4906" s="221"/>
      <c r="AX4906" s="221"/>
      <c r="AY4906" s="221"/>
      <c r="AZ4906" s="221"/>
    </row>
    <row r="4907" spans="1:52" x14ac:dyDescent="0.15">
      <c r="A4907" s="278"/>
      <c r="B4907" s="274"/>
      <c r="C4907" s="340"/>
      <c r="D4907" s="340"/>
      <c r="E4907" s="341"/>
      <c r="F4907" s="341"/>
      <c r="G4907" s="341"/>
      <c r="H4907" s="341"/>
      <c r="I4907" s="341"/>
      <c r="J4907" s="341"/>
      <c r="AH4907" s="221"/>
      <c r="AI4907" s="221"/>
      <c r="AJ4907" s="221"/>
      <c r="AK4907" s="221"/>
      <c r="AL4907" s="221"/>
      <c r="AM4907" s="221"/>
      <c r="AN4907" s="221"/>
      <c r="AO4907" s="221"/>
      <c r="AP4907" s="221"/>
      <c r="AQ4907" s="219"/>
      <c r="AR4907" s="219"/>
      <c r="AS4907" s="221"/>
      <c r="AT4907" s="221"/>
      <c r="AU4907" s="221"/>
      <c r="AV4907" s="221"/>
      <c r="AW4907" s="221"/>
      <c r="AX4907" s="221"/>
      <c r="AY4907" s="221"/>
      <c r="AZ4907" s="221"/>
    </row>
    <row r="4908" spans="1:52" x14ac:dyDescent="0.15">
      <c r="A4908" s="278"/>
      <c r="B4908" s="274"/>
      <c r="C4908" s="340"/>
      <c r="D4908" s="340"/>
      <c r="E4908" s="341"/>
      <c r="F4908" s="341"/>
      <c r="G4908" s="341"/>
      <c r="H4908" s="341"/>
      <c r="I4908" s="341"/>
      <c r="J4908" s="341"/>
      <c r="AH4908" s="221"/>
      <c r="AI4908" s="221"/>
      <c r="AJ4908" s="221"/>
      <c r="AK4908" s="221"/>
      <c r="AL4908" s="221"/>
      <c r="AM4908" s="221"/>
      <c r="AN4908" s="221"/>
      <c r="AO4908" s="221"/>
      <c r="AP4908" s="221"/>
      <c r="AQ4908" s="219"/>
      <c r="AR4908" s="219"/>
      <c r="AS4908" s="221"/>
      <c r="AT4908" s="221"/>
      <c r="AU4908" s="221"/>
      <c r="AV4908" s="221"/>
      <c r="AW4908" s="221"/>
      <c r="AX4908" s="221"/>
      <c r="AY4908" s="221"/>
      <c r="AZ4908" s="221"/>
    </row>
    <row r="4909" spans="1:52" x14ac:dyDescent="0.15">
      <c r="A4909" s="278"/>
      <c r="B4909" s="274"/>
      <c r="C4909" s="340"/>
      <c r="D4909" s="340"/>
      <c r="E4909" s="341"/>
      <c r="F4909" s="341"/>
      <c r="G4909" s="341"/>
      <c r="H4909" s="341"/>
      <c r="I4909" s="341"/>
      <c r="J4909" s="341"/>
      <c r="AH4909" s="221"/>
      <c r="AI4909" s="221"/>
      <c r="AJ4909" s="221"/>
      <c r="AK4909" s="221"/>
      <c r="AL4909" s="221"/>
      <c r="AM4909" s="221"/>
      <c r="AN4909" s="221"/>
      <c r="AO4909" s="221"/>
      <c r="AP4909" s="221"/>
      <c r="AQ4909" s="219"/>
      <c r="AR4909" s="219"/>
      <c r="AS4909" s="221"/>
      <c r="AT4909" s="221"/>
      <c r="AU4909" s="221"/>
      <c r="AV4909" s="221"/>
      <c r="AW4909" s="221"/>
      <c r="AX4909" s="221"/>
      <c r="AY4909" s="221"/>
      <c r="AZ4909" s="221"/>
    </row>
    <row r="4910" spans="1:52" x14ac:dyDescent="0.15">
      <c r="A4910" s="278"/>
      <c r="B4910" s="274"/>
      <c r="C4910" s="340"/>
      <c r="D4910" s="340"/>
      <c r="E4910" s="341"/>
      <c r="F4910" s="341"/>
      <c r="G4910" s="341"/>
      <c r="H4910" s="341"/>
      <c r="I4910" s="341"/>
      <c r="J4910" s="341"/>
      <c r="AH4910" s="221"/>
      <c r="AI4910" s="221"/>
      <c r="AJ4910" s="221"/>
      <c r="AK4910" s="221"/>
      <c r="AL4910" s="221"/>
      <c r="AM4910" s="221"/>
      <c r="AN4910" s="221"/>
      <c r="AO4910" s="221"/>
      <c r="AP4910" s="221"/>
      <c r="AQ4910" s="219"/>
      <c r="AR4910" s="219"/>
      <c r="AS4910" s="221"/>
      <c r="AT4910" s="221"/>
      <c r="AU4910" s="221"/>
      <c r="AV4910" s="221"/>
      <c r="AW4910" s="221"/>
      <c r="AX4910" s="221"/>
      <c r="AY4910" s="221"/>
      <c r="AZ4910" s="221"/>
    </row>
    <row r="4911" spans="1:52" x14ac:dyDescent="0.15">
      <c r="A4911" s="278"/>
      <c r="B4911" s="274"/>
      <c r="C4911" s="340"/>
      <c r="D4911" s="340"/>
      <c r="E4911" s="341"/>
      <c r="F4911" s="341"/>
      <c r="G4911" s="341"/>
      <c r="H4911" s="341"/>
      <c r="I4911" s="341"/>
      <c r="J4911" s="341"/>
      <c r="AH4911" s="221"/>
      <c r="AI4911" s="221"/>
      <c r="AJ4911" s="221"/>
      <c r="AK4911" s="221"/>
      <c r="AL4911" s="221"/>
      <c r="AM4911" s="221"/>
      <c r="AN4911" s="221"/>
      <c r="AO4911" s="221"/>
      <c r="AP4911" s="221"/>
      <c r="AQ4911" s="219"/>
      <c r="AR4911" s="219"/>
      <c r="AS4911" s="221"/>
      <c r="AT4911" s="221"/>
      <c r="AU4911" s="221"/>
      <c r="AV4911" s="221"/>
      <c r="AW4911" s="221"/>
      <c r="AX4911" s="221"/>
      <c r="AY4911" s="221"/>
      <c r="AZ4911" s="221"/>
    </row>
    <row r="4912" spans="1:52" x14ac:dyDescent="0.15">
      <c r="A4912" s="278"/>
      <c r="B4912" s="274"/>
      <c r="C4912" s="340"/>
      <c r="D4912" s="340"/>
      <c r="E4912" s="341"/>
      <c r="F4912" s="341"/>
      <c r="G4912" s="341"/>
      <c r="H4912" s="341"/>
      <c r="I4912" s="341"/>
      <c r="J4912" s="341"/>
      <c r="AH4912" s="221"/>
      <c r="AI4912" s="221"/>
      <c r="AJ4912" s="221"/>
      <c r="AK4912" s="221"/>
      <c r="AL4912" s="221"/>
      <c r="AM4912" s="221"/>
      <c r="AN4912" s="221"/>
      <c r="AO4912" s="221"/>
      <c r="AP4912" s="221"/>
      <c r="AQ4912" s="219"/>
      <c r="AR4912" s="219"/>
      <c r="AS4912" s="221"/>
      <c r="AT4912" s="221"/>
      <c r="AU4912" s="221"/>
      <c r="AV4912" s="221"/>
      <c r="AW4912" s="221"/>
      <c r="AX4912" s="221"/>
      <c r="AY4912" s="221"/>
      <c r="AZ4912" s="221"/>
    </row>
    <row r="4913" spans="1:52" x14ac:dyDescent="0.15">
      <c r="A4913" s="278"/>
      <c r="B4913" s="274"/>
      <c r="C4913" s="340"/>
      <c r="D4913" s="340"/>
      <c r="E4913" s="341"/>
      <c r="F4913" s="341"/>
      <c r="G4913" s="341"/>
      <c r="H4913" s="341"/>
      <c r="I4913" s="341"/>
      <c r="J4913" s="341"/>
      <c r="AH4913" s="221"/>
      <c r="AI4913" s="221"/>
      <c r="AJ4913" s="221"/>
      <c r="AK4913" s="221"/>
      <c r="AL4913" s="221"/>
      <c r="AM4913" s="221"/>
      <c r="AN4913" s="221"/>
      <c r="AO4913" s="221"/>
      <c r="AP4913" s="221"/>
      <c r="AQ4913" s="219"/>
      <c r="AR4913" s="219"/>
      <c r="AS4913" s="221"/>
      <c r="AT4913" s="221"/>
      <c r="AU4913" s="221"/>
      <c r="AV4913" s="221"/>
      <c r="AW4913" s="221"/>
      <c r="AX4913" s="221"/>
      <c r="AY4913" s="221"/>
      <c r="AZ4913" s="221"/>
    </row>
    <row r="4914" spans="1:52" x14ac:dyDescent="0.15">
      <c r="A4914" s="278"/>
      <c r="B4914" s="274"/>
      <c r="C4914" s="340"/>
      <c r="D4914" s="340"/>
      <c r="E4914" s="341"/>
      <c r="F4914" s="341"/>
      <c r="G4914" s="341"/>
      <c r="H4914" s="341"/>
      <c r="I4914" s="341"/>
      <c r="J4914" s="341"/>
      <c r="AH4914" s="221"/>
      <c r="AI4914" s="221"/>
      <c r="AJ4914" s="221"/>
      <c r="AK4914" s="221"/>
      <c r="AL4914" s="221"/>
      <c r="AM4914" s="221"/>
      <c r="AN4914" s="221"/>
      <c r="AO4914" s="221"/>
      <c r="AP4914" s="221"/>
      <c r="AQ4914" s="219"/>
      <c r="AR4914" s="219"/>
      <c r="AS4914" s="221"/>
      <c r="AT4914" s="221"/>
      <c r="AU4914" s="221"/>
      <c r="AV4914" s="221"/>
      <c r="AW4914" s="221"/>
      <c r="AX4914" s="221"/>
      <c r="AY4914" s="221"/>
      <c r="AZ4914" s="221"/>
    </row>
    <row r="4915" spans="1:52" x14ac:dyDescent="0.15">
      <c r="A4915" s="278"/>
      <c r="B4915" s="274"/>
      <c r="C4915" s="340"/>
      <c r="D4915" s="340"/>
      <c r="E4915" s="341"/>
      <c r="F4915" s="341"/>
      <c r="G4915" s="341"/>
      <c r="H4915" s="341"/>
      <c r="I4915" s="341"/>
      <c r="J4915" s="341"/>
      <c r="AH4915" s="221"/>
      <c r="AI4915" s="221"/>
      <c r="AJ4915" s="221"/>
      <c r="AK4915" s="221"/>
      <c r="AL4915" s="221"/>
      <c r="AM4915" s="221"/>
      <c r="AN4915" s="221"/>
      <c r="AO4915" s="221"/>
      <c r="AP4915" s="221"/>
      <c r="AQ4915" s="219"/>
      <c r="AR4915" s="219"/>
      <c r="AS4915" s="221"/>
      <c r="AT4915" s="221"/>
      <c r="AU4915" s="221"/>
      <c r="AV4915" s="221"/>
      <c r="AW4915" s="221"/>
      <c r="AX4915" s="221"/>
      <c r="AY4915" s="221"/>
      <c r="AZ4915" s="221"/>
    </row>
    <row r="4916" spans="1:52" x14ac:dyDescent="0.15">
      <c r="A4916" s="278"/>
      <c r="B4916" s="274"/>
      <c r="C4916" s="340"/>
      <c r="D4916" s="340"/>
      <c r="E4916" s="341"/>
      <c r="F4916" s="341"/>
      <c r="G4916" s="341"/>
      <c r="H4916" s="341"/>
      <c r="I4916" s="341"/>
      <c r="J4916" s="341"/>
      <c r="AH4916" s="221"/>
      <c r="AI4916" s="221"/>
      <c r="AJ4916" s="221"/>
      <c r="AK4916" s="221"/>
      <c r="AL4916" s="221"/>
      <c r="AM4916" s="221"/>
      <c r="AN4916" s="221"/>
      <c r="AO4916" s="221"/>
      <c r="AP4916" s="221"/>
      <c r="AQ4916" s="219"/>
      <c r="AR4916" s="219"/>
      <c r="AS4916" s="221"/>
      <c r="AT4916" s="221"/>
      <c r="AU4916" s="221"/>
      <c r="AV4916" s="221"/>
      <c r="AW4916" s="221"/>
      <c r="AX4916" s="221"/>
      <c r="AY4916" s="221"/>
      <c r="AZ4916" s="221"/>
    </row>
    <row r="4917" spans="1:52" x14ac:dyDescent="0.15">
      <c r="A4917" s="278"/>
      <c r="B4917" s="274"/>
      <c r="C4917" s="340"/>
      <c r="D4917" s="340"/>
      <c r="E4917" s="341"/>
      <c r="F4917" s="341"/>
      <c r="G4917" s="341"/>
      <c r="H4917" s="341"/>
      <c r="I4917" s="341"/>
      <c r="J4917" s="341"/>
      <c r="AH4917" s="221"/>
      <c r="AI4917" s="221"/>
      <c r="AJ4917" s="221"/>
      <c r="AK4917" s="221"/>
      <c r="AL4917" s="221"/>
      <c r="AM4917" s="221"/>
      <c r="AN4917" s="221"/>
      <c r="AO4917" s="221"/>
      <c r="AP4917" s="221"/>
      <c r="AQ4917" s="219"/>
      <c r="AR4917" s="219"/>
      <c r="AS4917" s="221"/>
      <c r="AT4917" s="221"/>
      <c r="AU4917" s="221"/>
      <c r="AV4917" s="221"/>
      <c r="AW4917" s="221"/>
      <c r="AX4917" s="221"/>
      <c r="AY4917" s="221"/>
      <c r="AZ4917" s="221"/>
    </row>
    <row r="4918" spans="1:52" x14ac:dyDescent="0.15">
      <c r="A4918" s="278"/>
      <c r="B4918" s="274"/>
      <c r="C4918" s="340"/>
      <c r="D4918" s="340"/>
      <c r="E4918" s="341"/>
      <c r="F4918" s="341"/>
      <c r="G4918" s="341"/>
      <c r="H4918" s="341"/>
      <c r="I4918" s="341"/>
      <c r="J4918" s="341"/>
      <c r="AH4918" s="221"/>
      <c r="AI4918" s="221"/>
      <c r="AJ4918" s="221"/>
      <c r="AK4918" s="221"/>
      <c r="AL4918" s="221"/>
      <c r="AM4918" s="221"/>
      <c r="AN4918" s="221"/>
      <c r="AO4918" s="221"/>
      <c r="AP4918" s="221"/>
      <c r="AQ4918" s="219"/>
      <c r="AR4918" s="219"/>
      <c r="AS4918" s="221"/>
      <c r="AT4918" s="221"/>
      <c r="AU4918" s="221"/>
      <c r="AV4918" s="221"/>
      <c r="AW4918" s="221"/>
      <c r="AX4918" s="221"/>
      <c r="AY4918" s="221"/>
      <c r="AZ4918" s="221"/>
    </row>
    <row r="4919" spans="1:52" x14ac:dyDescent="0.15">
      <c r="A4919" s="278"/>
      <c r="B4919" s="274"/>
      <c r="C4919" s="340"/>
      <c r="D4919" s="340"/>
      <c r="E4919" s="341"/>
      <c r="F4919" s="341"/>
      <c r="G4919" s="341"/>
      <c r="H4919" s="341"/>
      <c r="I4919" s="341"/>
      <c r="J4919" s="341"/>
      <c r="AH4919" s="221"/>
      <c r="AI4919" s="221"/>
      <c r="AJ4919" s="221"/>
      <c r="AK4919" s="221"/>
      <c r="AL4919" s="221"/>
      <c r="AM4919" s="221"/>
      <c r="AN4919" s="221"/>
      <c r="AO4919" s="221"/>
      <c r="AP4919" s="221"/>
      <c r="AQ4919" s="219"/>
      <c r="AR4919" s="219"/>
      <c r="AS4919" s="221"/>
      <c r="AT4919" s="221"/>
      <c r="AU4919" s="221"/>
      <c r="AV4919" s="221"/>
      <c r="AW4919" s="221"/>
      <c r="AX4919" s="221"/>
      <c r="AY4919" s="221"/>
      <c r="AZ4919" s="221"/>
    </row>
    <row r="4920" spans="1:52" x14ac:dyDescent="0.15">
      <c r="A4920" s="278"/>
      <c r="B4920" s="274"/>
      <c r="C4920" s="340"/>
      <c r="D4920" s="340"/>
      <c r="E4920" s="341"/>
      <c r="F4920" s="341"/>
      <c r="G4920" s="341"/>
      <c r="H4920" s="341"/>
      <c r="I4920" s="341"/>
      <c r="J4920" s="341"/>
      <c r="AH4920" s="221"/>
      <c r="AI4920" s="221"/>
      <c r="AJ4920" s="221"/>
      <c r="AK4920" s="221"/>
      <c r="AL4920" s="221"/>
      <c r="AM4920" s="221"/>
      <c r="AN4920" s="221"/>
      <c r="AO4920" s="221"/>
      <c r="AP4920" s="221"/>
      <c r="AQ4920" s="219"/>
      <c r="AR4920" s="219"/>
      <c r="AS4920" s="221"/>
      <c r="AT4920" s="221"/>
      <c r="AU4920" s="221"/>
      <c r="AV4920" s="221"/>
      <c r="AW4920" s="221"/>
      <c r="AX4920" s="221"/>
      <c r="AY4920" s="221"/>
      <c r="AZ4920" s="221"/>
    </row>
    <row r="4921" spans="1:52" x14ac:dyDescent="0.15">
      <c r="A4921" s="278"/>
      <c r="B4921" s="274"/>
      <c r="C4921" s="340"/>
      <c r="D4921" s="340"/>
      <c r="E4921" s="341"/>
      <c r="F4921" s="341"/>
      <c r="G4921" s="341"/>
      <c r="H4921" s="341"/>
      <c r="I4921" s="341"/>
      <c r="J4921" s="341"/>
      <c r="AH4921" s="221"/>
      <c r="AI4921" s="221"/>
      <c r="AJ4921" s="221"/>
      <c r="AK4921" s="221"/>
      <c r="AL4921" s="221"/>
      <c r="AM4921" s="221"/>
      <c r="AN4921" s="221"/>
      <c r="AO4921" s="221"/>
      <c r="AP4921" s="221"/>
      <c r="AQ4921" s="219"/>
      <c r="AR4921" s="219"/>
      <c r="AS4921" s="221"/>
      <c r="AT4921" s="221"/>
      <c r="AU4921" s="221"/>
      <c r="AV4921" s="221"/>
      <c r="AW4921" s="221"/>
      <c r="AX4921" s="221"/>
      <c r="AY4921" s="221"/>
      <c r="AZ4921" s="221"/>
    </row>
    <row r="4922" spans="1:52" x14ac:dyDescent="0.15">
      <c r="A4922" s="278"/>
      <c r="B4922" s="274"/>
      <c r="C4922" s="340"/>
      <c r="D4922" s="340"/>
      <c r="E4922" s="341"/>
      <c r="F4922" s="341"/>
      <c r="G4922" s="341"/>
      <c r="H4922" s="341"/>
      <c r="I4922" s="341"/>
      <c r="J4922" s="341"/>
      <c r="AH4922" s="221"/>
      <c r="AI4922" s="221"/>
      <c r="AJ4922" s="221"/>
      <c r="AK4922" s="221"/>
      <c r="AL4922" s="221"/>
      <c r="AM4922" s="221"/>
      <c r="AN4922" s="221"/>
      <c r="AO4922" s="221"/>
      <c r="AP4922" s="221"/>
      <c r="AQ4922" s="219"/>
      <c r="AR4922" s="219"/>
      <c r="AS4922" s="221"/>
      <c r="AT4922" s="221"/>
      <c r="AU4922" s="221"/>
      <c r="AV4922" s="221"/>
      <c r="AW4922" s="221"/>
      <c r="AX4922" s="221"/>
      <c r="AY4922" s="221"/>
      <c r="AZ4922" s="221"/>
    </row>
    <row r="4923" spans="1:52" x14ac:dyDescent="0.15">
      <c r="A4923" s="278"/>
      <c r="B4923" s="274"/>
      <c r="C4923" s="340"/>
      <c r="D4923" s="340"/>
      <c r="E4923" s="341"/>
      <c r="F4923" s="341"/>
      <c r="G4923" s="341"/>
      <c r="H4923" s="341"/>
      <c r="I4923" s="341"/>
      <c r="J4923" s="341"/>
      <c r="AH4923" s="221"/>
      <c r="AI4923" s="221"/>
      <c r="AJ4923" s="221"/>
      <c r="AK4923" s="221"/>
      <c r="AL4923" s="221"/>
      <c r="AM4923" s="221"/>
      <c r="AN4923" s="221"/>
      <c r="AO4923" s="221"/>
      <c r="AP4923" s="221"/>
      <c r="AQ4923" s="219"/>
      <c r="AR4923" s="219"/>
      <c r="AS4923" s="221"/>
      <c r="AT4923" s="221"/>
      <c r="AU4923" s="221"/>
      <c r="AV4923" s="221"/>
      <c r="AW4923" s="221"/>
      <c r="AX4923" s="221"/>
      <c r="AY4923" s="221"/>
      <c r="AZ4923" s="221"/>
    </row>
    <row r="4924" spans="1:52" x14ac:dyDescent="0.15">
      <c r="A4924" s="278"/>
      <c r="B4924" s="274"/>
      <c r="C4924" s="340"/>
      <c r="D4924" s="340"/>
      <c r="E4924" s="341"/>
      <c r="F4924" s="341"/>
      <c r="G4924" s="341"/>
      <c r="H4924" s="341"/>
      <c r="I4924" s="341"/>
      <c r="J4924" s="341"/>
      <c r="AH4924" s="221"/>
      <c r="AI4924" s="221"/>
      <c r="AJ4924" s="221"/>
      <c r="AK4924" s="221"/>
      <c r="AL4924" s="221"/>
      <c r="AM4924" s="221"/>
      <c r="AN4924" s="221"/>
      <c r="AO4924" s="221"/>
      <c r="AP4924" s="221"/>
      <c r="AQ4924" s="219"/>
      <c r="AR4924" s="219"/>
      <c r="AS4924" s="221"/>
      <c r="AT4924" s="221"/>
      <c r="AU4924" s="221"/>
      <c r="AV4924" s="221"/>
      <c r="AW4924" s="221"/>
      <c r="AX4924" s="221"/>
      <c r="AY4924" s="221"/>
      <c r="AZ4924" s="221"/>
    </row>
    <row r="4925" spans="1:52" x14ac:dyDescent="0.15">
      <c r="A4925" s="278"/>
      <c r="B4925" s="274"/>
      <c r="C4925" s="340"/>
      <c r="D4925" s="340"/>
      <c r="E4925" s="341"/>
      <c r="F4925" s="341"/>
      <c r="G4925" s="341"/>
      <c r="H4925" s="341"/>
      <c r="I4925" s="341"/>
      <c r="J4925" s="341"/>
      <c r="AH4925" s="221"/>
      <c r="AI4925" s="221"/>
      <c r="AJ4925" s="221"/>
      <c r="AK4925" s="221"/>
      <c r="AL4925" s="221"/>
      <c r="AM4925" s="221"/>
      <c r="AN4925" s="221"/>
      <c r="AO4925" s="221"/>
      <c r="AP4925" s="221"/>
      <c r="AQ4925" s="219"/>
      <c r="AR4925" s="219"/>
      <c r="AS4925" s="221"/>
      <c r="AT4925" s="221"/>
      <c r="AU4925" s="221"/>
      <c r="AV4925" s="221"/>
      <c r="AW4925" s="221"/>
      <c r="AX4925" s="221"/>
      <c r="AY4925" s="221"/>
      <c r="AZ4925" s="221"/>
    </row>
    <row r="4926" spans="1:52" x14ac:dyDescent="0.15">
      <c r="A4926" s="278"/>
      <c r="B4926" s="274"/>
      <c r="C4926" s="340"/>
      <c r="D4926" s="340"/>
      <c r="E4926" s="341"/>
      <c r="F4926" s="341"/>
      <c r="G4926" s="341"/>
      <c r="H4926" s="341"/>
      <c r="I4926" s="341"/>
      <c r="J4926" s="341"/>
      <c r="AH4926" s="221"/>
      <c r="AI4926" s="221"/>
      <c r="AJ4926" s="221"/>
      <c r="AK4926" s="221"/>
      <c r="AL4926" s="221"/>
      <c r="AM4926" s="221"/>
      <c r="AN4926" s="221"/>
      <c r="AO4926" s="221"/>
      <c r="AP4926" s="221"/>
      <c r="AQ4926" s="219"/>
      <c r="AR4926" s="219"/>
      <c r="AS4926" s="221"/>
      <c r="AT4926" s="221"/>
      <c r="AU4926" s="221"/>
      <c r="AV4926" s="221"/>
      <c r="AW4926" s="221"/>
      <c r="AX4926" s="221"/>
      <c r="AY4926" s="221"/>
      <c r="AZ4926" s="221"/>
    </row>
    <row r="4927" spans="1:52" x14ac:dyDescent="0.15">
      <c r="A4927" s="278"/>
      <c r="B4927" s="274"/>
      <c r="C4927" s="340"/>
      <c r="D4927" s="340"/>
      <c r="E4927" s="341"/>
      <c r="F4927" s="341"/>
      <c r="G4927" s="341"/>
      <c r="H4927" s="341"/>
      <c r="I4927" s="341"/>
      <c r="J4927" s="341"/>
      <c r="AH4927" s="221"/>
      <c r="AI4927" s="221"/>
      <c r="AJ4927" s="221"/>
      <c r="AK4927" s="221"/>
      <c r="AL4927" s="221"/>
      <c r="AM4927" s="221"/>
      <c r="AN4927" s="221"/>
      <c r="AO4927" s="221"/>
      <c r="AP4927" s="221"/>
      <c r="AQ4927" s="219"/>
      <c r="AR4927" s="219"/>
      <c r="AS4927" s="221"/>
      <c r="AT4927" s="221"/>
      <c r="AU4927" s="221"/>
      <c r="AV4927" s="221"/>
      <c r="AW4927" s="221"/>
      <c r="AX4927" s="221"/>
      <c r="AY4927" s="221"/>
      <c r="AZ4927" s="221"/>
    </row>
    <row r="4928" spans="1:52" x14ac:dyDescent="0.15">
      <c r="A4928" s="278"/>
      <c r="B4928" s="274"/>
      <c r="C4928" s="340"/>
      <c r="D4928" s="340"/>
      <c r="E4928" s="341"/>
      <c r="F4928" s="341"/>
      <c r="G4928" s="341"/>
      <c r="H4928" s="341"/>
      <c r="I4928" s="341"/>
      <c r="J4928" s="341"/>
      <c r="AH4928" s="221"/>
      <c r="AI4928" s="221"/>
      <c r="AJ4928" s="221"/>
      <c r="AK4928" s="221"/>
      <c r="AL4928" s="221"/>
      <c r="AM4928" s="221"/>
      <c r="AN4928" s="221"/>
      <c r="AO4928" s="221"/>
      <c r="AP4928" s="221"/>
      <c r="AQ4928" s="219"/>
      <c r="AR4928" s="219"/>
      <c r="AS4928" s="221"/>
      <c r="AT4928" s="221"/>
      <c r="AU4928" s="221"/>
      <c r="AV4928" s="221"/>
      <c r="AW4928" s="221"/>
      <c r="AX4928" s="221"/>
      <c r="AY4928" s="221"/>
      <c r="AZ4928" s="221"/>
    </row>
    <row r="4929" spans="1:52" x14ac:dyDescent="0.15">
      <c r="A4929" s="278"/>
      <c r="B4929" s="274"/>
      <c r="C4929" s="340"/>
      <c r="D4929" s="340"/>
      <c r="E4929" s="341"/>
      <c r="F4929" s="341"/>
      <c r="G4929" s="341"/>
      <c r="H4929" s="341"/>
      <c r="I4929" s="341"/>
      <c r="J4929" s="341"/>
      <c r="AH4929" s="221"/>
      <c r="AI4929" s="221"/>
      <c r="AJ4929" s="221"/>
      <c r="AK4929" s="221"/>
      <c r="AL4929" s="221"/>
      <c r="AM4929" s="221"/>
      <c r="AN4929" s="221"/>
      <c r="AO4929" s="221"/>
      <c r="AP4929" s="221"/>
      <c r="AQ4929" s="219"/>
      <c r="AR4929" s="219"/>
      <c r="AS4929" s="221"/>
      <c r="AT4929" s="221"/>
      <c r="AU4929" s="221"/>
      <c r="AV4929" s="221"/>
      <c r="AW4929" s="221"/>
      <c r="AX4929" s="221"/>
      <c r="AY4929" s="221"/>
      <c r="AZ4929" s="221"/>
    </row>
    <row r="4930" spans="1:52" x14ac:dyDescent="0.15">
      <c r="A4930" s="278"/>
      <c r="B4930" s="274"/>
      <c r="C4930" s="340"/>
      <c r="D4930" s="340"/>
      <c r="E4930" s="341"/>
      <c r="F4930" s="341"/>
      <c r="G4930" s="341"/>
      <c r="H4930" s="341"/>
      <c r="I4930" s="341"/>
      <c r="J4930" s="341"/>
      <c r="AH4930" s="221"/>
      <c r="AI4930" s="221"/>
      <c r="AJ4930" s="221"/>
      <c r="AK4930" s="221"/>
      <c r="AL4930" s="221"/>
      <c r="AM4930" s="221"/>
      <c r="AN4930" s="221"/>
      <c r="AO4930" s="221"/>
      <c r="AP4930" s="221"/>
      <c r="AQ4930" s="219"/>
      <c r="AR4930" s="219"/>
      <c r="AS4930" s="221"/>
      <c r="AT4930" s="221"/>
      <c r="AU4930" s="221"/>
      <c r="AV4930" s="221"/>
      <c r="AW4930" s="221"/>
      <c r="AX4930" s="221"/>
      <c r="AY4930" s="221"/>
      <c r="AZ4930" s="221"/>
    </row>
    <row r="4931" spans="1:52" x14ac:dyDescent="0.15">
      <c r="A4931" s="278"/>
      <c r="B4931" s="274"/>
      <c r="C4931" s="340"/>
      <c r="D4931" s="340"/>
      <c r="E4931" s="341"/>
      <c r="F4931" s="341"/>
      <c r="G4931" s="341"/>
      <c r="H4931" s="341"/>
      <c r="I4931" s="341"/>
      <c r="J4931" s="341"/>
      <c r="AH4931" s="221"/>
      <c r="AI4931" s="221"/>
      <c r="AJ4931" s="221"/>
      <c r="AK4931" s="221"/>
      <c r="AL4931" s="221"/>
      <c r="AM4931" s="221"/>
      <c r="AN4931" s="221"/>
      <c r="AO4931" s="221"/>
      <c r="AP4931" s="221"/>
      <c r="AQ4931" s="219"/>
      <c r="AR4931" s="219"/>
      <c r="AS4931" s="221"/>
      <c r="AT4931" s="221"/>
      <c r="AU4931" s="221"/>
      <c r="AV4931" s="221"/>
      <c r="AW4931" s="221"/>
      <c r="AX4931" s="221"/>
      <c r="AY4931" s="221"/>
      <c r="AZ4931" s="221"/>
    </row>
    <row r="4932" spans="1:52" x14ac:dyDescent="0.15">
      <c r="A4932" s="278"/>
      <c r="B4932" s="274"/>
      <c r="C4932" s="340"/>
      <c r="D4932" s="340"/>
      <c r="E4932" s="341"/>
      <c r="F4932" s="341"/>
      <c r="G4932" s="341"/>
      <c r="H4932" s="341"/>
      <c r="I4932" s="341"/>
      <c r="J4932" s="341"/>
      <c r="AH4932" s="221"/>
      <c r="AI4932" s="221"/>
      <c r="AJ4932" s="221"/>
      <c r="AK4932" s="221"/>
      <c r="AL4932" s="221"/>
      <c r="AM4932" s="221"/>
      <c r="AN4932" s="221"/>
      <c r="AO4932" s="221"/>
      <c r="AP4932" s="221"/>
      <c r="AQ4932" s="219"/>
      <c r="AR4932" s="219"/>
      <c r="AS4932" s="221"/>
      <c r="AT4932" s="221"/>
      <c r="AU4932" s="221"/>
      <c r="AV4932" s="221"/>
      <c r="AW4932" s="221"/>
      <c r="AX4932" s="221"/>
      <c r="AY4932" s="221"/>
      <c r="AZ4932" s="221"/>
    </row>
    <row r="4933" spans="1:52" x14ac:dyDescent="0.15">
      <c r="A4933" s="278"/>
      <c r="B4933" s="274"/>
      <c r="C4933" s="340"/>
      <c r="D4933" s="340"/>
      <c r="E4933" s="341"/>
      <c r="F4933" s="341"/>
      <c r="G4933" s="341"/>
      <c r="H4933" s="341"/>
      <c r="I4933" s="341"/>
      <c r="J4933" s="341"/>
      <c r="AH4933" s="221"/>
      <c r="AI4933" s="221"/>
      <c r="AJ4933" s="221"/>
      <c r="AK4933" s="221"/>
      <c r="AL4933" s="221"/>
      <c r="AM4933" s="221"/>
      <c r="AN4933" s="221"/>
      <c r="AO4933" s="221"/>
      <c r="AP4933" s="221"/>
      <c r="AQ4933" s="219"/>
      <c r="AR4933" s="219"/>
      <c r="AS4933" s="221"/>
      <c r="AT4933" s="221"/>
      <c r="AU4933" s="221"/>
      <c r="AV4933" s="221"/>
      <c r="AW4933" s="221"/>
      <c r="AX4933" s="221"/>
      <c r="AY4933" s="221"/>
      <c r="AZ4933" s="221"/>
    </row>
    <row r="4934" spans="1:52" x14ac:dyDescent="0.15">
      <c r="A4934" s="278"/>
      <c r="B4934" s="274"/>
      <c r="C4934" s="340"/>
      <c r="D4934" s="340"/>
      <c r="E4934" s="341"/>
      <c r="F4934" s="341"/>
      <c r="G4934" s="341"/>
      <c r="H4934" s="341"/>
      <c r="I4934" s="341"/>
      <c r="J4934" s="341"/>
      <c r="AH4934" s="221"/>
      <c r="AI4934" s="221"/>
      <c r="AJ4934" s="221"/>
      <c r="AK4934" s="221"/>
      <c r="AL4934" s="221"/>
      <c r="AM4934" s="221"/>
      <c r="AN4934" s="221"/>
      <c r="AO4934" s="221"/>
      <c r="AP4934" s="221"/>
      <c r="AQ4934" s="219"/>
      <c r="AR4934" s="219"/>
      <c r="AS4934" s="221"/>
      <c r="AT4934" s="221"/>
      <c r="AU4934" s="221"/>
      <c r="AV4934" s="221"/>
      <c r="AW4934" s="221"/>
      <c r="AX4934" s="221"/>
      <c r="AY4934" s="221"/>
      <c r="AZ4934" s="221"/>
    </row>
    <row r="4935" spans="1:52" x14ac:dyDescent="0.15">
      <c r="A4935" s="278"/>
      <c r="B4935" s="274"/>
      <c r="C4935" s="340"/>
      <c r="D4935" s="340"/>
      <c r="E4935" s="341"/>
      <c r="F4935" s="341"/>
      <c r="G4935" s="341"/>
      <c r="H4935" s="341"/>
      <c r="I4935" s="341"/>
      <c r="J4935" s="341"/>
      <c r="AH4935" s="221"/>
      <c r="AI4935" s="221"/>
      <c r="AJ4935" s="221"/>
      <c r="AK4935" s="221"/>
      <c r="AL4935" s="221"/>
      <c r="AM4935" s="221"/>
      <c r="AN4935" s="221"/>
      <c r="AO4935" s="221"/>
      <c r="AP4935" s="221"/>
      <c r="AQ4935" s="219"/>
      <c r="AR4935" s="219"/>
      <c r="AS4935" s="221"/>
      <c r="AT4935" s="221"/>
      <c r="AU4935" s="221"/>
      <c r="AV4935" s="221"/>
      <c r="AW4935" s="221"/>
      <c r="AX4935" s="221"/>
      <c r="AY4935" s="221"/>
      <c r="AZ4935" s="221"/>
    </row>
    <row r="4936" spans="1:52" x14ac:dyDescent="0.15">
      <c r="A4936" s="278"/>
      <c r="B4936" s="274"/>
      <c r="C4936" s="340"/>
      <c r="D4936" s="340"/>
      <c r="E4936" s="341"/>
      <c r="F4936" s="341"/>
      <c r="G4936" s="341"/>
      <c r="H4936" s="341"/>
      <c r="I4936" s="341"/>
      <c r="J4936" s="341"/>
      <c r="AH4936" s="221"/>
      <c r="AI4936" s="221"/>
      <c r="AJ4936" s="221"/>
      <c r="AK4936" s="221"/>
      <c r="AL4936" s="221"/>
      <c r="AM4936" s="221"/>
      <c r="AN4936" s="221"/>
      <c r="AO4936" s="221"/>
      <c r="AP4936" s="221"/>
      <c r="AQ4936" s="219"/>
      <c r="AR4936" s="219"/>
      <c r="AS4936" s="221"/>
      <c r="AT4936" s="221"/>
      <c r="AU4936" s="221"/>
      <c r="AV4936" s="221"/>
      <c r="AW4936" s="221"/>
      <c r="AX4936" s="221"/>
      <c r="AY4936" s="221"/>
      <c r="AZ4936" s="221"/>
    </row>
    <row r="4937" spans="1:52" x14ac:dyDescent="0.15">
      <c r="A4937" s="278"/>
      <c r="B4937" s="274"/>
      <c r="C4937" s="340"/>
      <c r="D4937" s="340"/>
      <c r="E4937" s="341"/>
      <c r="F4937" s="341"/>
      <c r="G4937" s="341"/>
      <c r="H4937" s="341"/>
      <c r="I4937" s="341"/>
      <c r="J4937" s="341"/>
      <c r="AH4937" s="221"/>
      <c r="AI4937" s="221"/>
      <c r="AJ4937" s="221"/>
      <c r="AK4937" s="221"/>
      <c r="AL4937" s="221"/>
      <c r="AM4937" s="221"/>
      <c r="AN4937" s="221"/>
      <c r="AO4937" s="221"/>
      <c r="AP4937" s="221"/>
      <c r="AQ4937" s="219"/>
      <c r="AR4937" s="219"/>
      <c r="AS4937" s="221"/>
      <c r="AT4937" s="221"/>
      <c r="AU4937" s="221"/>
      <c r="AV4937" s="221"/>
      <c r="AW4937" s="221"/>
      <c r="AX4937" s="221"/>
      <c r="AY4937" s="221"/>
      <c r="AZ4937" s="221"/>
    </row>
    <row r="4938" spans="1:52" x14ac:dyDescent="0.15">
      <c r="A4938" s="278"/>
      <c r="B4938" s="274"/>
      <c r="C4938" s="340"/>
      <c r="D4938" s="340"/>
      <c r="E4938" s="341"/>
      <c r="F4938" s="341"/>
      <c r="G4938" s="341"/>
      <c r="H4938" s="341"/>
      <c r="I4938" s="341"/>
      <c r="J4938" s="341"/>
      <c r="AH4938" s="221"/>
      <c r="AI4938" s="221"/>
      <c r="AJ4938" s="221"/>
      <c r="AK4938" s="221"/>
      <c r="AL4938" s="221"/>
      <c r="AM4938" s="221"/>
      <c r="AN4938" s="221"/>
      <c r="AO4938" s="221"/>
      <c r="AP4938" s="221"/>
      <c r="AQ4938" s="219"/>
      <c r="AR4938" s="219"/>
      <c r="AS4938" s="221"/>
      <c r="AT4938" s="221"/>
      <c r="AU4938" s="221"/>
      <c r="AV4938" s="221"/>
      <c r="AW4938" s="221"/>
      <c r="AX4938" s="221"/>
      <c r="AY4938" s="221"/>
      <c r="AZ4938" s="221"/>
    </row>
    <row r="4939" spans="1:52" x14ac:dyDescent="0.15">
      <c r="A4939" s="278"/>
      <c r="B4939" s="274"/>
      <c r="C4939" s="340"/>
      <c r="D4939" s="340"/>
      <c r="E4939" s="341"/>
      <c r="F4939" s="341"/>
      <c r="G4939" s="341"/>
      <c r="H4939" s="341"/>
      <c r="I4939" s="341"/>
      <c r="J4939" s="341"/>
      <c r="AH4939" s="221"/>
      <c r="AI4939" s="221"/>
      <c r="AJ4939" s="221"/>
      <c r="AK4939" s="221"/>
      <c r="AL4939" s="221"/>
      <c r="AM4939" s="221"/>
      <c r="AN4939" s="221"/>
      <c r="AO4939" s="221"/>
      <c r="AP4939" s="221"/>
      <c r="AQ4939" s="219"/>
      <c r="AR4939" s="219"/>
      <c r="AS4939" s="221"/>
      <c r="AT4939" s="221"/>
      <c r="AU4939" s="221"/>
      <c r="AV4939" s="221"/>
      <c r="AW4939" s="221"/>
      <c r="AX4939" s="221"/>
      <c r="AY4939" s="221"/>
      <c r="AZ4939" s="221"/>
    </row>
    <row r="4940" spans="1:52" x14ac:dyDescent="0.15">
      <c r="A4940" s="278"/>
      <c r="B4940" s="274"/>
      <c r="C4940" s="340"/>
      <c r="D4940" s="340"/>
      <c r="E4940" s="341"/>
      <c r="F4940" s="341"/>
      <c r="G4940" s="341"/>
      <c r="H4940" s="341"/>
      <c r="I4940" s="341"/>
      <c r="J4940" s="341"/>
      <c r="AH4940" s="221"/>
      <c r="AI4940" s="221"/>
      <c r="AJ4940" s="221"/>
      <c r="AK4940" s="221"/>
      <c r="AL4940" s="221"/>
      <c r="AM4940" s="221"/>
      <c r="AN4940" s="221"/>
      <c r="AO4940" s="221"/>
      <c r="AP4940" s="221"/>
      <c r="AQ4940" s="219"/>
      <c r="AR4940" s="219"/>
      <c r="AS4940" s="221"/>
      <c r="AT4940" s="221"/>
      <c r="AU4940" s="221"/>
      <c r="AV4940" s="221"/>
      <c r="AW4940" s="221"/>
      <c r="AX4940" s="221"/>
      <c r="AY4940" s="221"/>
      <c r="AZ4940" s="221"/>
    </row>
    <row r="4941" spans="1:52" x14ac:dyDescent="0.15">
      <c r="A4941" s="278"/>
      <c r="B4941" s="274"/>
      <c r="C4941" s="340"/>
      <c r="D4941" s="340"/>
      <c r="E4941" s="341"/>
      <c r="F4941" s="341"/>
      <c r="G4941" s="341"/>
      <c r="H4941" s="341"/>
      <c r="I4941" s="341"/>
      <c r="J4941" s="341"/>
      <c r="AH4941" s="221"/>
      <c r="AI4941" s="221"/>
      <c r="AJ4941" s="221"/>
      <c r="AK4941" s="221"/>
      <c r="AL4941" s="221"/>
      <c r="AM4941" s="221"/>
      <c r="AN4941" s="221"/>
      <c r="AO4941" s="221"/>
      <c r="AP4941" s="221"/>
      <c r="AQ4941" s="219"/>
      <c r="AR4941" s="219"/>
      <c r="AS4941" s="221"/>
      <c r="AT4941" s="221"/>
      <c r="AU4941" s="221"/>
      <c r="AV4941" s="221"/>
      <c r="AW4941" s="221"/>
      <c r="AX4941" s="221"/>
      <c r="AY4941" s="221"/>
      <c r="AZ4941" s="221"/>
    </row>
    <row r="4942" spans="1:52" x14ac:dyDescent="0.15">
      <c r="A4942" s="278"/>
      <c r="B4942" s="274"/>
      <c r="C4942" s="340"/>
      <c r="D4942" s="340"/>
      <c r="E4942" s="341"/>
      <c r="F4942" s="341"/>
      <c r="G4942" s="341"/>
      <c r="H4942" s="341"/>
      <c r="I4942" s="341"/>
      <c r="J4942" s="341"/>
      <c r="AH4942" s="221"/>
      <c r="AI4942" s="221"/>
      <c r="AJ4942" s="221"/>
      <c r="AK4942" s="221"/>
      <c r="AL4942" s="221"/>
      <c r="AM4942" s="221"/>
      <c r="AN4942" s="221"/>
      <c r="AO4942" s="221"/>
      <c r="AP4942" s="221"/>
      <c r="AQ4942" s="219"/>
      <c r="AR4942" s="219"/>
      <c r="AS4942" s="221"/>
      <c r="AT4942" s="221"/>
      <c r="AU4942" s="221"/>
      <c r="AV4942" s="221"/>
      <c r="AW4942" s="221"/>
      <c r="AX4942" s="221"/>
      <c r="AY4942" s="221"/>
      <c r="AZ4942" s="221"/>
    </row>
    <row r="4943" spans="1:52" x14ac:dyDescent="0.15">
      <c r="A4943" s="278"/>
      <c r="B4943" s="274"/>
      <c r="C4943" s="340"/>
      <c r="D4943" s="340"/>
      <c r="E4943" s="341"/>
      <c r="F4943" s="341"/>
      <c r="G4943" s="341"/>
      <c r="H4943" s="341"/>
      <c r="I4943" s="341"/>
      <c r="J4943" s="341"/>
      <c r="AH4943" s="221"/>
      <c r="AI4943" s="221"/>
      <c r="AJ4943" s="221"/>
      <c r="AK4943" s="221"/>
      <c r="AL4943" s="221"/>
      <c r="AM4943" s="221"/>
      <c r="AN4943" s="221"/>
      <c r="AO4943" s="221"/>
      <c r="AP4943" s="221"/>
      <c r="AQ4943" s="219"/>
      <c r="AR4943" s="219"/>
      <c r="AS4943" s="221"/>
      <c r="AT4943" s="221"/>
      <c r="AU4943" s="221"/>
      <c r="AV4943" s="221"/>
      <c r="AW4943" s="221"/>
      <c r="AX4943" s="221"/>
      <c r="AY4943" s="221"/>
      <c r="AZ4943" s="221"/>
    </row>
    <row r="4944" spans="1:52" x14ac:dyDescent="0.15">
      <c r="A4944" s="278"/>
      <c r="B4944" s="274"/>
      <c r="C4944" s="340"/>
      <c r="D4944" s="340"/>
      <c r="E4944" s="341"/>
      <c r="F4944" s="341"/>
      <c r="G4944" s="341"/>
      <c r="H4944" s="341"/>
      <c r="I4944" s="341"/>
      <c r="J4944" s="341"/>
      <c r="AH4944" s="221"/>
      <c r="AI4944" s="221"/>
      <c r="AJ4944" s="221"/>
      <c r="AK4944" s="221"/>
      <c r="AL4944" s="221"/>
      <c r="AM4944" s="221"/>
      <c r="AN4944" s="221"/>
      <c r="AO4944" s="221"/>
      <c r="AP4944" s="221"/>
      <c r="AQ4944" s="219"/>
      <c r="AR4944" s="219"/>
      <c r="AS4944" s="221"/>
      <c r="AT4944" s="221"/>
      <c r="AU4944" s="221"/>
      <c r="AV4944" s="221"/>
      <c r="AW4944" s="221"/>
      <c r="AX4944" s="221"/>
      <c r="AY4944" s="221"/>
      <c r="AZ4944" s="221"/>
    </row>
    <row r="4945" spans="1:52" x14ac:dyDescent="0.15">
      <c r="A4945" s="278"/>
      <c r="B4945" s="274"/>
      <c r="C4945" s="340"/>
      <c r="D4945" s="340"/>
      <c r="E4945" s="341"/>
      <c r="F4945" s="341"/>
      <c r="G4945" s="341"/>
      <c r="H4945" s="341"/>
      <c r="I4945" s="341"/>
      <c r="J4945" s="341"/>
      <c r="AH4945" s="221"/>
      <c r="AI4945" s="221"/>
      <c r="AJ4945" s="221"/>
      <c r="AK4945" s="221"/>
      <c r="AL4945" s="221"/>
      <c r="AM4945" s="221"/>
      <c r="AN4945" s="221"/>
      <c r="AO4945" s="221"/>
      <c r="AP4945" s="221"/>
      <c r="AQ4945" s="219"/>
      <c r="AR4945" s="219"/>
      <c r="AS4945" s="221"/>
      <c r="AT4945" s="221"/>
      <c r="AU4945" s="221"/>
      <c r="AV4945" s="221"/>
      <c r="AW4945" s="221"/>
      <c r="AX4945" s="221"/>
      <c r="AY4945" s="221"/>
      <c r="AZ4945" s="221"/>
    </row>
    <row r="4946" spans="1:52" x14ac:dyDescent="0.15">
      <c r="A4946" s="278"/>
      <c r="B4946" s="274"/>
      <c r="C4946" s="340"/>
      <c r="D4946" s="340"/>
      <c r="E4946" s="341"/>
      <c r="F4946" s="341"/>
      <c r="G4946" s="341"/>
      <c r="H4946" s="341"/>
      <c r="I4946" s="341"/>
      <c r="J4946" s="341"/>
      <c r="AH4946" s="221"/>
      <c r="AI4946" s="221"/>
      <c r="AJ4946" s="221"/>
      <c r="AK4946" s="221"/>
      <c r="AL4946" s="221"/>
      <c r="AM4946" s="221"/>
      <c r="AN4946" s="221"/>
      <c r="AO4946" s="221"/>
      <c r="AP4946" s="221"/>
      <c r="AQ4946" s="219"/>
      <c r="AR4946" s="219"/>
      <c r="AS4946" s="221"/>
      <c r="AT4946" s="221"/>
      <c r="AU4946" s="221"/>
      <c r="AV4946" s="221"/>
      <c r="AW4946" s="221"/>
      <c r="AX4946" s="221"/>
      <c r="AY4946" s="221"/>
      <c r="AZ4946" s="221"/>
    </row>
    <row r="4947" spans="1:52" x14ac:dyDescent="0.15">
      <c r="A4947" s="278"/>
      <c r="B4947" s="274"/>
      <c r="C4947" s="340"/>
      <c r="D4947" s="340"/>
      <c r="E4947" s="341"/>
      <c r="F4947" s="341"/>
      <c r="G4947" s="341"/>
      <c r="H4947" s="341"/>
      <c r="I4947" s="341"/>
      <c r="J4947" s="341"/>
      <c r="AH4947" s="221"/>
      <c r="AI4947" s="221"/>
      <c r="AJ4947" s="221"/>
      <c r="AK4947" s="221"/>
      <c r="AL4947" s="221"/>
      <c r="AM4947" s="221"/>
      <c r="AN4947" s="221"/>
      <c r="AO4947" s="221"/>
      <c r="AP4947" s="221"/>
      <c r="AQ4947" s="219"/>
      <c r="AR4947" s="219"/>
      <c r="AS4947" s="221"/>
      <c r="AT4947" s="221"/>
      <c r="AU4947" s="221"/>
      <c r="AV4947" s="221"/>
      <c r="AW4947" s="221"/>
      <c r="AX4947" s="221"/>
      <c r="AY4947" s="221"/>
      <c r="AZ4947" s="221"/>
    </row>
    <row r="4948" spans="1:52" x14ac:dyDescent="0.15">
      <c r="A4948" s="278"/>
      <c r="B4948" s="274"/>
      <c r="C4948" s="340"/>
      <c r="D4948" s="340"/>
      <c r="E4948" s="341"/>
      <c r="F4948" s="341"/>
      <c r="G4948" s="341"/>
      <c r="H4948" s="341"/>
      <c r="I4948" s="341"/>
      <c r="J4948" s="341"/>
      <c r="AH4948" s="221"/>
      <c r="AI4948" s="221"/>
      <c r="AJ4948" s="221"/>
      <c r="AK4948" s="221"/>
      <c r="AL4948" s="221"/>
      <c r="AM4948" s="221"/>
      <c r="AN4948" s="221"/>
      <c r="AO4948" s="221"/>
      <c r="AP4948" s="221"/>
      <c r="AQ4948" s="219"/>
      <c r="AR4948" s="219"/>
      <c r="AS4948" s="221"/>
      <c r="AT4948" s="221"/>
      <c r="AU4948" s="221"/>
      <c r="AV4948" s="221"/>
      <c r="AW4948" s="221"/>
      <c r="AX4948" s="221"/>
      <c r="AY4948" s="221"/>
      <c r="AZ4948" s="221"/>
    </row>
    <row r="4949" spans="1:52" x14ac:dyDescent="0.15">
      <c r="A4949" s="278"/>
      <c r="B4949" s="274"/>
      <c r="C4949" s="340"/>
      <c r="D4949" s="340"/>
      <c r="E4949" s="341"/>
      <c r="F4949" s="341"/>
      <c r="G4949" s="341"/>
      <c r="H4949" s="341"/>
      <c r="I4949" s="341"/>
      <c r="J4949" s="341"/>
      <c r="AH4949" s="221"/>
      <c r="AI4949" s="221"/>
      <c r="AJ4949" s="221"/>
      <c r="AK4949" s="221"/>
      <c r="AL4949" s="221"/>
      <c r="AM4949" s="221"/>
      <c r="AN4949" s="221"/>
      <c r="AO4949" s="221"/>
      <c r="AP4949" s="221"/>
      <c r="AQ4949" s="219"/>
      <c r="AR4949" s="219"/>
      <c r="AS4949" s="221"/>
      <c r="AT4949" s="221"/>
      <c r="AU4949" s="221"/>
      <c r="AV4949" s="221"/>
      <c r="AW4949" s="221"/>
      <c r="AX4949" s="221"/>
      <c r="AY4949" s="221"/>
      <c r="AZ4949" s="221"/>
    </row>
    <row r="4950" spans="1:52" x14ac:dyDescent="0.15">
      <c r="A4950" s="278"/>
      <c r="B4950" s="274"/>
      <c r="C4950" s="340"/>
      <c r="D4950" s="340"/>
      <c r="E4950" s="341"/>
      <c r="F4950" s="341"/>
      <c r="G4950" s="341"/>
      <c r="H4950" s="341"/>
      <c r="I4950" s="341"/>
      <c r="J4950" s="341"/>
      <c r="AH4950" s="221"/>
      <c r="AI4950" s="221"/>
      <c r="AJ4950" s="221"/>
      <c r="AK4950" s="221"/>
      <c r="AL4950" s="221"/>
      <c r="AM4950" s="221"/>
      <c r="AN4950" s="221"/>
      <c r="AO4950" s="221"/>
      <c r="AP4950" s="221"/>
      <c r="AQ4950" s="219"/>
      <c r="AR4950" s="219"/>
      <c r="AS4950" s="221"/>
      <c r="AT4950" s="221"/>
      <c r="AU4950" s="221"/>
      <c r="AV4950" s="221"/>
      <c r="AW4950" s="221"/>
      <c r="AX4950" s="221"/>
      <c r="AY4950" s="221"/>
      <c r="AZ4950" s="221"/>
    </row>
    <row r="4951" spans="1:52" x14ac:dyDescent="0.15">
      <c r="A4951" s="278"/>
      <c r="B4951" s="274"/>
      <c r="C4951" s="340"/>
      <c r="D4951" s="340"/>
      <c r="E4951" s="341"/>
      <c r="F4951" s="341"/>
      <c r="G4951" s="341"/>
      <c r="H4951" s="341"/>
      <c r="I4951" s="341"/>
      <c r="J4951" s="341"/>
      <c r="AH4951" s="221"/>
      <c r="AI4951" s="221"/>
      <c r="AJ4951" s="221"/>
      <c r="AK4951" s="221"/>
      <c r="AL4951" s="221"/>
      <c r="AM4951" s="221"/>
      <c r="AN4951" s="221"/>
      <c r="AO4951" s="221"/>
      <c r="AP4951" s="221"/>
      <c r="AQ4951" s="219"/>
      <c r="AR4951" s="219"/>
      <c r="AS4951" s="221"/>
      <c r="AT4951" s="221"/>
      <c r="AU4951" s="221"/>
      <c r="AV4951" s="221"/>
      <c r="AW4951" s="221"/>
      <c r="AX4951" s="221"/>
      <c r="AY4951" s="221"/>
      <c r="AZ4951" s="221"/>
    </row>
    <row r="4952" spans="1:52" x14ac:dyDescent="0.15">
      <c r="A4952" s="278"/>
      <c r="B4952" s="274"/>
      <c r="C4952" s="340"/>
      <c r="D4952" s="340"/>
      <c r="E4952" s="341"/>
      <c r="F4952" s="341"/>
      <c r="G4952" s="341"/>
      <c r="H4952" s="341"/>
      <c r="I4952" s="341"/>
      <c r="J4952" s="341"/>
      <c r="AH4952" s="221"/>
      <c r="AI4952" s="221"/>
      <c r="AJ4952" s="221"/>
      <c r="AK4952" s="221"/>
      <c r="AL4952" s="221"/>
      <c r="AM4952" s="221"/>
      <c r="AN4952" s="221"/>
      <c r="AO4952" s="221"/>
      <c r="AP4952" s="221"/>
      <c r="AQ4952" s="219"/>
      <c r="AR4952" s="219"/>
      <c r="AS4952" s="221"/>
      <c r="AT4952" s="221"/>
      <c r="AU4952" s="221"/>
      <c r="AV4952" s="221"/>
      <c r="AW4952" s="221"/>
      <c r="AX4952" s="221"/>
      <c r="AY4952" s="221"/>
      <c r="AZ4952" s="221"/>
    </row>
    <row r="4953" spans="1:52" x14ac:dyDescent="0.15">
      <c r="A4953" s="278"/>
      <c r="B4953" s="274"/>
      <c r="C4953" s="340"/>
      <c r="D4953" s="340"/>
      <c r="E4953" s="341"/>
      <c r="F4953" s="341"/>
      <c r="G4953" s="341"/>
      <c r="H4953" s="341"/>
      <c r="I4953" s="341"/>
      <c r="J4953" s="341"/>
      <c r="AH4953" s="221"/>
      <c r="AI4953" s="221"/>
      <c r="AJ4953" s="221"/>
      <c r="AK4953" s="221"/>
      <c r="AL4953" s="221"/>
      <c r="AM4953" s="221"/>
      <c r="AN4953" s="221"/>
      <c r="AO4953" s="221"/>
      <c r="AP4953" s="221"/>
      <c r="AQ4953" s="219"/>
      <c r="AR4953" s="219"/>
      <c r="AS4953" s="221"/>
      <c r="AT4953" s="221"/>
      <c r="AU4953" s="221"/>
      <c r="AV4953" s="221"/>
      <c r="AW4953" s="221"/>
      <c r="AX4953" s="221"/>
      <c r="AY4953" s="221"/>
      <c r="AZ4953" s="221"/>
    </row>
    <row r="4954" spans="1:52" x14ac:dyDescent="0.15">
      <c r="A4954" s="278"/>
      <c r="B4954" s="274"/>
      <c r="C4954" s="340"/>
      <c r="D4954" s="340"/>
      <c r="E4954" s="341"/>
      <c r="F4954" s="341"/>
      <c r="G4954" s="341"/>
      <c r="H4954" s="341"/>
      <c r="I4954" s="341"/>
      <c r="J4954" s="341"/>
      <c r="AH4954" s="221"/>
      <c r="AI4954" s="221"/>
      <c r="AJ4954" s="221"/>
      <c r="AK4954" s="221"/>
      <c r="AL4954" s="221"/>
      <c r="AM4954" s="221"/>
      <c r="AN4954" s="221"/>
      <c r="AO4954" s="221"/>
      <c r="AP4954" s="221"/>
      <c r="AQ4954" s="219"/>
      <c r="AR4954" s="219"/>
      <c r="AS4954" s="221"/>
      <c r="AT4954" s="221"/>
      <c r="AU4954" s="221"/>
      <c r="AV4954" s="221"/>
      <c r="AW4954" s="221"/>
      <c r="AX4954" s="221"/>
      <c r="AY4954" s="221"/>
      <c r="AZ4954" s="221"/>
    </row>
    <row r="4955" spans="1:52" x14ac:dyDescent="0.15">
      <c r="A4955" s="278"/>
      <c r="B4955" s="274"/>
      <c r="C4955" s="340"/>
      <c r="D4955" s="340"/>
      <c r="E4955" s="341"/>
      <c r="F4955" s="341"/>
      <c r="G4955" s="341"/>
      <c r="H4955" s="341"/>
      <c r="I4955" s="341"/>
      <c r="J4955" s="341"/>
      <c r="AH4955" s="221"/>
      <c r="AI4955" s="221"/>
      <c r="AJ4955" s="221"/>
      <c r="AK4955" s="221"/>
      <c r="AL4955" s="221"/>
      <c r="AM4955" s="221"/>
      <c r="AN4955" s="221"/>
      <c r="AO4955" s="221"/>
      <c r="AP4955" s="221"/>
      <c r="AQ4955" s="219"/>
      <c r="AR4955" s="219"/>
      <c r="AS4955" s="221"/>
      <c r="AT4955" s="221"/>
      <c r="AU4955" s="221"/>
      <c r="AV4955" s="221"/>
      <c r="AW4955" s="221"/>
      <c r="AX4955" s="221"/>
      <c r="AY4955" s="221"/>
      <c r="AZ4955" s="221"/>
    </row>
    <row r="4956" spans="1:52" x14ac:dyDescent="0.15">
      <c r="A4956" s="278"/>
      <c r="B4956" s="274"/>
      <c r="C4956" s="340"/>
      <c r="D4956" s="340"/>
      <c r="E4956" s="341"/>
      <c r="F4956" s="341"/>
      <c r="G4956" s="341"/>
      <c r="H4956" s="341"/>
      <c r="I4956" s="341"/>
      <c r="J4956" s="341"/>
      <c r="AH4956" s="221"/>
      <c r="AI4956" s="221"/>
      <c r="AJ4956" s="221"/>
      <c r="AK4956" s="221"/>
      <c r="AL4956" s="221"/>
      <c r="AM4956" s="221"/>
      <c r="AN4956" s="221"/>
      <c r="AO4956" s="221"/>
      <c r="AP4956" s="221"/>
      <c r="AQ4956" s="219"/>
      <c r="AR4956" s="219"/>
      <c r="AS4956" s="221"/>
      <c r="AT4956" s="221"/>
      <c r="AU4956" s="221"/>
      <c r="AV4956" s="221"/>
      <c r="AW4956" s="221"/>
      <c r="AX4956" s="221"/>
      <c r="AY4956" s="221"/>
      <c r="AZ4956" s="221"/>
    </row>
    <row r="4957" spans="1:52" x14ac:dyDescent="0.15">
      <c r="A4957" s="278"/>
      <c r="B4957" s="274"/>
      <c r="C4957" s="340"/>
      <c r="D4957" s="340"/>
      <c r="E4957" s="341"/>
      <c r="F4957" s="341"/>
      <c r="G4957" s="341"/>
      <c r="H4957" s="341"/>
      <c r="I4957" s="341"/>
      <c r="J4957" s="341"/>
      <c r="AH4957" s="221"/>
      <c r="AI4957" s="221"/>
      <c r="AJ4957" s="221"/>
      <c r="AK4957" s="221"/>
      <c r="AL4957" s="221"/>
      <c r="AM4957" s="221"/>
      <c r="AN4957" s="221"/>
      <c r="AO4957" s="221"/>
      <c r="AP4957" s="221"/>
      <c r="AQ4957" s="219"/>
      <c r="AR4957" s="219"/>
      <c r="AS4957" s="221"/>
      <c r="AT4957" s="221"/>
      <c r="AU4957" s="221"/>
      <c r="AV4957" s="221"/>
      <c r="AW4957" s="221"/>
      <c r="AX4957" s="221"/>
      <c r="AY4957" s="221"/>
      <c r="AZ4957" s="221"/>
    </row>
    <row r="4958" spans="1:52" x14ac:dyDescent="0.15">
      <c r="A4958" s="278"/>
      <c r="B4958" s="274"/>
      <c r="C4958" s="340"/>
      <c r="D4958" s="340"/>
      <c r="E4958" s="341"/>
      <c r="F4958" s="341"/>
      <c r="G4958" s="341"/>
      <c r="H4958" s="341"/>
      <c r="I4958" s="341"/>
      <c r="J4958" s="341"/>
      <c r="AH4958" s="221"/>
      <c r="AI4958" s="221"/>
      <c r="AJ4958" s="221"/>
      <c r="AK4958" s="221"/>
      <c r="AL4958" s="221"/>
      <c r="AM4958" s="221"/>
      <c r="AN4958" s="221"/>
      <c r="AO4958" s="221"/>
      <c r="AP4958" s="221"/>
      <c r="AQ4958" s="219"/>
      <c r="AR4958" s="219"/>
      <c r="AS4958" s="221"/>
      <c r="AT4958" s="221"/>
      <c r="AU4958" s="221"/>
      <c r="AV4958" s="221"/>
      <c r="AW4958" s="221"/>
      <c r="AX4958" s="221"/>
      <c r="AY4958" s="221"/>
      <c r="AZ4958" s="221"/>
    </row>
    <row r="4959" spans="1:52" x14ac:dyDescent="0.15">
      <c r="A4959" s="278"/>
      <c r="B4959" s="274"/>
      <c r="C4959" s="340"/>
      <c r="D4959" s="340"/>
      <c r="E4959" s="341"/>
      <c r="F4959" s="341"/>
      <c r="G4959" s="341"/>
      <c r="H4959" s="341"/>
      <c r="I4959" s="341"/>
      <c r="J4959" s="341"/>
      <c r="AH4959" s="221"/>
      <c r="AI4959" s="221"/>
      <c r="AJ4959" s="221"/>
      <c r="AK4959" s="221"/>
      <c r="AL4959" s="221"/>
      <c r="AM4959" s="221"/>
      <c r="AN4959" s="221"/>
      <c r="AO4959" s="221"/>
      <c r="AP4959" s="221"/>
      <c r="AQ4959" s="219"/>
      <c r="AR4959" s="219"/>
      <c r="AS4959" s="221"/>
      <c r="AT4959" s="221"/>
      <c r="AU4959" s="221"/>
      <c r="AV4959" s="221"/>
      <c r="AW4959" s="221"/>
      <c r="AX4959" s="221"/>
      <c r="AY4959" s="221"/>
      <c r="AZ4959" s="221"/>
    </row>
    <row r="4960" spans="1:52" x14ac:dyDescent="0.15">
      <c r="A4960" s="278"/>
      <c r="B4960" s="274"/>
      <c r="C4960" s="340"/>
      <c r="D4960" s="340"/>
      <c r="E4960" s="341"/>
      <c r="F4960" s="341"/>
      <c r="G4960" s="341"/>
      <c r="H4960" s="341"/>
      <c r="I4960" s="341"/>
      <c r="J4960" s="341"/>
      <c r="AH4960" s="221"/>
      <c r="AI4960" s="221"/>
      <c r="AJ4960" s="221"/>
      <c r="AK4960" s="221"/>
      <c r="AL4960" s="221"/>
      <c r="AM4960" s="221"/>
      <c r="AN4960" s="221"/>
      <c r="AO4960" s="221"/>
      <c r="AP4960" s="221"/>
      <c r="AQ4960" s="219"/>
      <c r="AR4960" s="219"/>
      <c r="AS4960" s="221"/>
      <c r="AT4960" s="221"/>
      <c r="AU4960" s="221"/>
      <c r="AV4960" s="221"/>
      <c r="AW4960" s="221"/>
      <c r="AX4960" s="221"/>
      <c r="AY4960" s="221"/>
      <c r="AZ4960" s="221"/>
    </row>
    <row r="4961" spans="1:52" x14ac:dyDescent="0.15">
      <c r="A4961" s="278"/>
      <c r="B4961" s="274"/>
      <c r="C4961" s="340"/>
      <c r="D4961" s="340"/>
      <c r="E4961" s="341"/>
      <c r="F4961" s="341"/>
      <c r="G4961" s="341"/>
      <c r="H4961" s="341"/>
      <c r="I4961" s="341"/>
      <c r="J4961" s="341"/>
      <c r="AH4961" s="221"/>
      <c r="AI4961" s="221"/>
      <c r="AJ4961" s="221"/>
      <c r="AK4961" s="221"/>
      <c r="AL4961" s="221"/>
      <c r="AM4961" s="221"/>
      <c r="AN4961" s="221"/>
      <c r="AO4961" s="221"/>
      <c r="AP4961" s="221"/>
      <c r="AQ4961" s="219"/>
      <c r="AR4961" s="219"/>
      <c r="AS4961" s="221"/>
      <c r="AT4961" s="221"/>
      <c r="AU4961" s="221"/>
      <c r="AV4961" s="221"/>
      <c r="AW4961" s="221"/>
      <c r="AX4961" s="221"/>
      <c r="AY4961" s="221"/>
      <c r="AZ4961" s="221"/>
    </row>
    <row r="4962" spans="1:52" x14ac:dyDescent="0.15">
      <c r="A4962" s="278"/>
      <c r="B4962" s="274"/>
      <c r="C4962" s="340"/>
      <c r="D4962" s="340"/>
      <c r="E4962" s="341"/>
      <c r="F4962" s="341"/>
      <c r="G4962" s="341"/>
      <c r="H4962" s="341"/>
      <c r="I4962" s="341"/>
      <c r="J4962" s="341"/>
      <c r="AH4962" s="221"/>
      <c r="AI4962" s="221"/>
      <c r="AJ4962" s="221"/>
      <c r="AK4962" s="221"/>
      <c r="AL4962" s="221"/>
      <c r="AM4962" s="221"/>
      <c r="AN4962" s="221"/>
      <c r="AO4962" s="221"/>
      <c r="AP4962" s="221"/>
      <c r="AQ4962" s="219"/>
      <c r="AR4962" s="219"/>
      <c r="AS4962" s="221"/>
      <c r="AT4962" s="221"/>
      <c r="AU4962" s="221"/>
      <c r="AV4962" s="221"/>
      <c r="AW4962" s="221"/>
      <c r="AX4962" s="221"/>
      <c r="AY4962" s="221"/>
      <c r="AZ4962" s="221"/>
    </row>
    <row r="4963" spans="1:52" x14ac:dyDescent="0.15">
      <c r="A4963" s="278"/>
      <c r="B4963" s="274"/>
      <c r="C4963" s="340"/>
      <c r="D4963" s="340"/>
      <c r="E4963" s="341"/>
      <c r="F4963" s="341"/>
      <c r="G4963" s="341"/>
      <c r="H4963" s="341"/>
      <c r="I4963" s="341"/>
      <c r="J4963" s="341"/>
      <c r="AH4963" s="221"/>
      <c r="AI4963" s="221"/>
      <c r="AJ4963" s="221"/>
      <c r="AK4963" s="221"/>
      <c r="AL4963" s="221"/>
      <c r="AM4963" s="221"/>
      <c r="AN4963" s="221"/>
      <c r="AO4963" s="221"/>
      <c r="AP4963" s="221"/>
      <c r="AQ4963" s="219"/>
      <c r="AR4963" s="219"/>
      <c r="AS4963" s="221"/>
      <c r="AT4963" s="221"/>
      <c r="AU4963" s="221"/>
      <c r="AV4963" s="221"/>
      <c r="AW4963" s="221"/>
      <c r="AX4963" s="221"/>
      <c r="AY4963" s="221"/>
      <c r="AZ4963" s="221"/>
    </row>
    <row r="4964" spans="1:52" x14ac:dyDescent="0.15">
      <c r="A4964" s="278"/>
      <c r="B4964" s="274"/>
      <c r="C4964" s="340"/>
      <c r="D4964" s="340"/>
      <c r="E4964" s="341"/>
      <c r="F4964" s="341"/>
      <c r="G4964" s="341"/>
      <c r="H4964" s="341"/>
      <c r="I4964" s="341"/>
      <c r="J4964" s="341"/>
      <c r="AH4964" s="221"/>
      <c r="AI4964" s="221"/>
      <c r="AJ4964" s="221"/>
      <c r="AK4964" s="221"/>
      <c r="AL4964" s="221"/>
      <c r="AM4964" s="221"/>
      <c r="AN4964" s="221"/>
      <c r="AO4964" s="221"/>
      <c r="AP4964" s="221"/>
      <c r="AQ4964" s="219"/>
      <c r="AR4964" s="219"/>
      <c r="AS4964" s="221"/>
      <c r="AT4964" s="221"/>
      <c r="AU4964" s="221"/>
      <c r="AV4964" s="221"/>
      <c r="AW4964" s="221"/>
      <c r="AX4964" s="221"/>
      <c r="AY4964" s="221"/>
      <c r="AZ4964" s="221"/>
    </row>
    <row r="4965" spans="1:52" x14ac:dyDescent="0.15">
      <c r="A4965" s="278"/>
      <c r="B4965" s="274"/>
      <c r="C4965" s="340"/>
      <c r="D4965" s="340"/>
      <c r="E4965" s="341"/>
      <c r="F4965" s="341"/>
      <c r="G4965" s="341"/>
      <c r="H4965" s="341"/>
      <c r="I4965" s="341"/>
      <c r="J4965" s="341"/>
      <c r="AH4965" s="221"/>
      <c r="AI4965" s="221"/>
      <c r="AJ4965" s="221"/>
      <c r="AK4965" s="221"/>
      <c r="AL4965" s="221"/>
      <c r="AM4965" s="221"/>
      <c r="AN4965" s="221"/>
      <c r="AO4965" s="221"/>
      <c r="AP4965" s="221"/>
      <c r="AQ4965" s="219"/>
      <c r="AR4965" s="219"/>
      <c r="AS4965" s="221"/>
      <c r="AT4965" s="221"/>
      <c r="AU4965" s="221"/>
      <c r="AV4965" s="221"/>
      <c r="AW4965" s="221"/>
      <c r="AX4965" s="221"/>
      <c r="AY4965" s="221"/>
      <c r="AZ4965" s="221"/>
    </row>
    <row r="4966" spans="1:52" x14ac:dyDescent="0.15">
      <c r="A4966" s="278"/>
      <c r="B4966" s="274"/>
      <c r="C4966" s="340"/>
      <c r="D4966" s="340"/>
      <c r="E4966" s="341"/>
      <c r="F4966" s="341"/>
      <c r="G4966" s="341"/>
      <c r="H4966" s="341"/>
      <c r="I4966" s="341"/>
      <c r="J4966" s="341"/>
      <c r="AH4966" s="221"/>
      <c r="AI4966" s="221"/>
      <c r="AJ4966" s="221"/>
      <c r="AK4966" s="221"/>
      <c r="AL4966" s="221"/>
      <c r="AM4966" s="221"/>
      <c r="AN4966" s="221"/>
      <c r="AO4966" s="221"/>
      <c r="AP4966" s="221"/>
      <c r="AQ4966" s="219"/>
      <c r="AR4966" s="219"/>
      <c r="AS4966" s="221"/>
      <c r="AT4966" s="221"/>
      <c r="AU4966" s="221"/>
      <c r="AV4966" s="221"/>
      <c r="AW4966" s="221"/>
      <c r="AX4966" s="221"/>
      <c r="AY4966" s="221"/>
      <c r="AZ4966" s="221"/>
    </row>
    <row r="4967" spans="1:52" x14ac:dyDescent="0.15">
      <c r="A4967" s="278"/>
      <c r="B4967" s="274"/>
      <c r="C4967" s="340"/>
      <c r="D4967" s="340"/>
      <c r="E4967" s="341"/>
      <c r="F4967" s="341"/>
      <c r="G4967" s="341"/>
      <c r="H4967" s="341"/>
      <c r="I4967" s="341"/>
      <c r="J4967" s="341"/>
      <c r="AH4967" s="221"/>
      <c r="AI4967" s="221"/>
      <c r="AJ4967" s="221"/>
      <c r="AK4967" s="221"/>
      <c r="AL4967" s="221"/>
      <c r="AM4967" s="221"/>
      <c r="AN4967" s="221"/>
      <c r="AO4967" s="221"/>
      <c r="AP4967" s="221"/>
      <c r="AQ4967" s="219"/>
      <c r="AR4967" s="219"/>
      <c r="AS4967" s="221"/>
      <c r="AT4967" s="221"/>
      <c r="AU4967" s="221"/>
      <c r="AV4967" s="221"/>
      <c r="AW4967" s="221"/>
      <c r="AX4967" s="221"/>
      <c r="AY4967" s="221"/>
      <c r="AZ4967" s="221"/>
    </row>
    <row r="4968" spans="1:52" x14ac:dyDescent="0.15">
      <c r="A4968" s="278"/>
      <c r="B4968" s="274"/>
      <c r="C4968" s="340"/>
      <c r="D4968" s="340"/>
      <c r="E4968" s="341"/>
      <c r="F4968" s="341"/>
      <c r="G4968" s="341"/>
      <c r="H4968" s="341"/>
      <c r="I4968" s="341"/>
      <c r="J4968" s="341"/>
      <c r="AH4968" s="221"/>
      <c r="AI4968" s="221"/>
      <c r="AJ4968" s="221"/>
      <c r="AK4968" s="221"/>
      <c r="AL4968" s="221"/>
      <c r="AM4968" s="221"/>
      <c r="AN4968" s="221"/>
      <c r="AO4968" s="221"/>
      <c r="AP4968" s="221"/>
      <c r="AQ4968" s="219"/>
      <c r="AR4968" s="219"/>
      <c r="AS4968" s="221"/>
      <c r="AT4968" s="221"/>
      <c r="AU4968" s="221"/>
      <c r="AV4968" s="221"/>
      <c r="AW4968" s="221"/>
      <c r="AX4968" s="221"/>
      <c r="AY4968" s="221"/>
      <c r="AZ4968" s="221"/>
    </row>
    <row r="4969" spans="1:52" x14ac:dyDescent="0.15">
      <c r="A4969" s="278"/>
      <c r="B4969" s="274"/>
      <c r="C4969" s="340"/>
      <c r="D4969" s="340"/>
      <c r="E4969" s="341"/>
      <c r="F4969" s="341"/>
      <c r="G4969" s="341"/>
      <c r="H4969" s="341"/>
      <c r="I4969" s="341"/>
      <c r="J4969" s="341"/>
      <c r="AH4969" s="221"/>
      <c r="AI4969" s="221"/>
      <c r="AJ4969" s="221"/>
      <c r="AK4969" s="221"/>
      <c r="AL4969" s="221"/>
      <c r="AM4969" s="221"/>
      <c r="AN4969" s="221"/>
      <c r="AO4969" s="221"/>
      <c r="AP4969" s="221"/>
      <c r="AQ4969" s="219"/>
      <c r="AR4969" s="219"/>
      <c r="AS4969" s="221"/>
      <c r="AT4969" s="221"/>
      <c r="AU4969" s="221"/>
      <c r="AV4969" s="221"/>
      <c r="AW4969" s="221"/>
      <c r="AX4969" s="221"/>
      <c r="AY4969" s="221"/>
      <c r="AZ4969" s="221"/>
    </row>
    <row r="4970" spans="1:52" x14ac:dyDescent="0.15">
      <c r="A4970" s="278"/>
      <c r="B4970" s="274"/>
      <c r="C4970" s="340"/>
      <c r="D4970" s="340"/>
      <c r="E4970" s="341"/>
      <c r="F4970" s="341"/>
      <c r="G4970" s="341"/>
      <c r="H4970" s="341"/>
      <c r="I4970" s="341"/>
      <c r="J4970" s="341"/>
      <c r="AH4970" s="221"/>
      <c r="AI4970" s="221"/>
      <c r="AJ4970" s="221"/>
      <c r="AK4970" s="221"/>
      <c r="AL4970" s="221"/>
      <c r="AM4970" s="221"/>
      <c r="AN4970" s="221"/>
      <c r="AO4970" s="221"/>
      <c r="AP4970" s="221"/>
      <c r="AQ4970" s="219"/>
      <c r="AR4970" s="219"/>
      <c r="AS4970" s="221"/>
      <c r="AT4970" s="221"/>
      <c r="AU4970" s="221"/>
      <c r="AV4970" s="221"/>
      <c r="AW4970" s="221"/>
      <c r="AX4970" s="221"/>
      <c r="AY4970" s="221"/>
      <c r="AZ4970" s="221"/>
    </row>
    <row r="4971" spans="1:52" x14ac:dyDescent="0.15">
      <c r="A4971" s="278"/>
      <c r="B4971" s="274"/>
      <c r="C4971" s="340"/>
      <c r="D4971" s="340"/>
      <c r="E4971" s="341"/>
      <c r="F4971" s="341"/>
      <c r="G4971" s="341"/>
      <c r="H4971" s="341"/>
      <c r="I4971" s="341"/>
      <c r="J4971" s="341"/>
      <c r="AH4971" s="221"/>
      <c r="AI4971" s="221"/>
      <c r="AJ4971" s="221"/>
      <c r="AK4971" s="221"/>
      <c r="AL4971" s="221"/>
      <c r="AM4971" s="221"/>
      <c r="AN4971" s="221"/>
      <c r="AO4971" s="221"/>
      <c r="AP4971" s="221"/>
      <c r="AQ4971" s="219"/>
      <c r="AR4971" s="219"/>
      <c r="AS4971" s="221"/>
      <c r="AT4971" s="221"/>
      <c r="AU4971" s="221"/>
      <c r="AV4971" s="221"/>
      <c r="AW4971" s="221"/>
      <c r="AX4971" s="221"/>
      <c r="AY4971" s="221"/>
      <c r="AZ4971" s="221"/>
    </row>
    <row r="4972" spans="1:52" x14ac:dyDescent="0.15">
      <c r="A4972" s="278"/>
      <c r="B4972" s="274"/>
      <c r="C4972" s="340"/>
      <c r="D4972" s="340"/>
      <c r="E4972" s="341"/>
      <c r="F4972" s="341"/>
      <c r="G4972" s="341"/>
      <c r="H4972" s="341"/>
      <c r="I4972" s="341"/>
      <c r="J4972" s="341"/>
      <c r="AH4972" s="221"/>
      <c r="AI4972" s="221"/>
      <c r="AJ4972" s="221"/>
      <c r="AK4972" s="221"/>
      <c r="AL4972" s="221"/>
      <c r="AM4972" s="221"/>
      <c r="AN4972" s="221"/>
      <c r="AO4972" s="221"/>
      <c r="AP4972" s="221"/>
      <c r="AQ4972" s="219"/>
      <c r="AR4972" s="219"/>
      <c r="AS4972" s="221"/>
      <c r="AT4972" s="221"/>
      <c r="AU4972" s="221"/>
      <c r="AV4972" s="221"/>
      <c r="AW4972" s="221"/>
      <c r="AX4972" s="221"/>
      <c r="AY4972" s="221"/>
      <c r="AZ4972" s="221"/>
    </row>
    <row r="4973" spans="1:52" x14ac:dyDescent="0.15">
      <c r="A4973" s="278"/>
      <c r="B4973" s="274"/>
      <c r="C4973" s="340"/>
      <c r="D4973" s="340"/>
      <c r="E4973" s="341"/>
      <c r="F4973" s="341"/>
      <c r="G4973" s="341"/>
      <c r="H4973" s="341"/>
      <c r="I4973" s="341"/>
      <c r="J4973" s="341"/>
      <c r="AH4973" s="221"/>
      <c r="AI4973" s="221"/>
      <c r="AJ4973" s="221"/>
      <c r="AK4973" s="221"/>
      <c r="AL4973" s="221"/>
      <c r="AM4973" s="221"/>
      <c r="AN4973" s="221"/>
      <c r="AO4973" s="221"/>
      <c r="AP4973" s="221"/>
      <c r="AQ4973" s="219"/>
      <c r="AR4973" s="219"/>
      <c r="AS4973" s="221"/>
      <c r="AT4973" s="221"/>
      <c r="AU4973" s="221"/>
      <c r="AV4973" s="221"/>
      <c r="AW4973" s="221"/>
      <c r="AX4973" s="221"/>
      <c r="AY4973" s="221"/>
      <c r="AZ4973" s="221"/>
    </row>
    <row r="4974" spans="1:52" x14ac:dyDescent="0.15">
      <c r="A4974" s="278"/>
      <c r="B4974" s="274"/>
      <c r="C4974" s="340"/>
      <c r="D4974" s="340"/>
      <c r="E4974" s="341"/>
      <c r="F4974" s="341"/>
      <c r="G4974" s="341"/>
      <c r="H4974" s="341"/>
      <c r="I4974" s="341"/>
      <c r="J4974" s="341"/>
      <c r="AH4974" s="221"/>
      <c r="AI4974" s="221"/>
      <c r="AJ4974" s="221"/>
      <c r="AK4974" s="221"/>
      <c r="AL4974" s="221"/>
      <c r="AM4974" s="221"/>
      <c r="AN4974" s="221"/>
      <c r="AO4974" s="221"/>
      <c r="AP4974" s="221"/>
      <c r="AQ4974" s="219"/>
      <c r="AR4974" s="219"/>
      <c r="AS4974" s="221"/>
      <c r="AT4974" s="221"/>
      <c r="AU4974" s="221"/>
      <c r="AV4974" s="221"/>
      <c r="AW4974" s="221"/>
      <c r="AX4974" s="221"/>
      <c r="AY4974" s="221"/>
      <c r="AZ4974" s="221"/>
    </row>
    <row r="4975" spans="1:52" x14ac:dyDescent="0.15">
      <c r="A4975" s="278"/>
      <c r="B4975" s="274"/>
      <c r="C4975" s="340"/>
      <c r="D4975" s="340"/>
      <c r="E4975" s="341"/>
      <c r="F4975" s="341"/>
      <c r="G4975" s="341"/>
      <c r="H4975" s="341"/>
      <c r="I4975" s="341"/>
      <c r="J4975" s="341"/>
      <c r="AH4975" s="221"/>
      <c r="AI4975" s="221"/>
      <c r="AJ4975" s="221"/>
      <c r="AK4975" s="221"/>
      <c r="AL4975" s="221"/>
      <c r="AM4975" s="221"/>
      <c r="AN4975" s="221"/>
      <c r="AO4975" s="221"/>
      <c r="AP4975" s="221"/>
      <c r="AQ4975" s="219"/>
      <c r="AR4975" s="219"/>
      <c r="AS4975" s="221"/>
      <c r="AT4975" s="221"/>
      <c r="AU4975" s="221"/>
      <c r="AV4975" s="221"/>
      <c r="AW4975" s="221"/>
      <c r="AX4975" s="221"/>
      <c r="AY4975" s="221"/>
      <c r="AZ4975" s="221"/>
    </row>
    <row r="4976" spans="1:52" x14ac:dyDescent="0.15">
      <c r="A4976" s="278"/>
      <c r="B4976" s="274"/>
      <c r="C4976" s="340"/>
      <c r="D4976" s="340"/>
      <c r="E4976" s="341"/>
      <c r="F4976" s="341"/>
      <c r="G4976" s="341"/>
      <c r="H4976" s="341"/>
      <c r="I4976" s="341"/>
      <c r="J4976" s="341"/>
      <c r="AH4976" s="221"/>
      <c r="AI4976" s="221"/>
      <c r="AJ4976" s="221"/>
      <c r="AK4976" s="221"/>
      <c r="AL4976" s="221"/>
      <c r="AM4976" s="221"/>
      <c r="AN4976" s="221"/>
      <c r="AO4976" s="221"/>
      <c r="AP4976" s="221"/>
      <c r="AQ4976" s="219"/>
      <c r="AR4976" s="219"/>
      <c r="AS4976" s="221"/>
      <c r="AT4976" s="221"/>
      <c r="AU4976" s="221"/>
      <c r="AV4976" s="221"/>
      <c r="AW4976" s="221"/>
      <c r="AX4976" s="221"/>
      <c r="AY4976" s="221"/>
      <c r="AZ4976" s="221"/>
    </row>
    <row r="4977" spans="1:52" x14ac:dyDescent="0.15">
      <c r="A4977" s="278"/>
      <c r="B4977" s="274"/>
      <c r="C4977" s="340"/>
      <c r="D4977" s="340"/>
      <c r="E4977" s="341"/>
      <c r="F4977" s="341"/>
      <c r="G4977" s="341"/>
      <c r="H4977" s="341"/>
      <c r="I4977" s="341"/>
      <c r="J4977" s="341"/>
      <c r="AH4977" s="221"/>
      <c r="AI4977" s="221"/>
      <c r="AJ4977" s="221"/>
      <c r="AK4977" s="221"/>
      <c r="AL4977" s="221"/>
      <c r="AM4977" s="221"/>
      <c r="AN4977" s="221"/>
      <c r="AO4977" s="221"/>
      <c r="AP4977" s="221"/>
      <c r="AQ4977" s="219"/>
      <c r="AR4977" s="219"/>
      <c r="AS4977" s="221"/>
      <c r="AT4977" s="221"/>
      <c r="AU4977" s="221"/>
      <c r="AV4977" s="221"/>
      <c r="AW4977" s="221"/>
      <c r="AX4977" s="221"/>
      <c r="AY4977" s="221"/>
      <c r="AZ4977" s="221"/>
    </row>
    <row r="4978" spans="1:52" x14ac:dyDescent="0.15">
      <c r="A4978" s="278"/>
      <c r="B4978" s="274"/>
      <c r="C4978" s="340"/>
      <c r="D4978" s="340"/>
      <c r="E4978" s="341"/>
      <c r="F4978" s="341"/>
      <c r="G4978" s="341"/>
      <c r="H4978" s="341"/>
      <c r="I4978" s="341"/>
      <c r="J4978" s="341"/>
      <c r="AH4978" s="221"/>
      <c r="AI4978" s="221"/>
      <c r="AJ4978" s="221"/>
      <c r="AK4978" s="221"/>
      <c r="AL4978" s="221"/>
      <c r="AM4978" s="221"/>
      <c r="AN4978" s="221"/>
      <c r="AO4978" s="221"/>
      <c r="AP4978" s="221"/>
      <c r="AQ4978" s="219"/>
      <c r="AR4978" s="219"/>
      <c r="AS4978" s="221"/>
      <c r="AT4978" s="221"/>
      <c r="AU4978" s="221"/>
      <c r="AV4978" s="221"/>
      <c r="AW4978" s="221"/>
      <c r="AX4978" s="221"/>
      <c r="AY4978" s="221"/>
      <c r="AZ4978" s="221"/>
    </row>
    <row r="4979" spans="1:52" x14ac:dyDescent="0.15">
      <c r="A4979" s="278"/>
      <c r="B4979" s="274"/>
      <c r="C4979" s="340"/>
      <c r="D4979" s="340"/>
      <c r="E4979" s="341"/>
      <c r="F4979" s="341"/>
      <c r="G4979" s="341"/>
      <c r="H4979" s="341"/>
      <c r="I4979" s="341"/>
      <c r="J4979" s="341"/>
      <c r="AH4979" s="221"/>
      <c r="AI4979" s="221"/>
      <c r="AJ4979" s="221"/>
      <c r="AK4979" s="221"/>
      <c r="AL4979" s="221"/>
      <c r="AM4979" s="221"/>
      <c r="AN4979" s="221"/>
      <c r="AO4979" s="221"/>
      <c r="AP4979" s="221"/>
      <c r="AQ4979" s="219"/>
      <c r="AR4979" s="219"/>
      <c r="AS4979" s="221"/>
      <c r="AT4979" s="221"/>
      <c r="AU4979" s="221"/>
      <c r="AV4979" s="221"/>
      <c r="AW4979" s="221"/>
      <c r="AX4979" s="221"/>
      <c r="AY4979" s="221"/>
      <c r="AZ4979" s="221"/>
    </row>
    <row r="4980" spans="1:52" x14ac:dyDescent="0.15">
      <c r="A4980" s="278"/>
      <c r="B4980" s="274"/>
      <c r="C4980" s="340"/>
      <c r="D4980" s="340"/>
      <c r="E4980" s="341"/>
      <c r="F4980" s="341"/>
      <c r="G4980" s="341"/>
      <c r="H4980" s="341"/>
      <c r="I4980" s="341"/>
      <c r="J4980" s="341"/>
      <c r="AH4980" s="221"/>
      <c r="AI4980" s="221"/>
      <c r="AJ4980" s="221"/>
      <c r="AK4980" s="221"/>
      <c r="AL4980" s="221"/>
      <c r="AM4980" s="221"/>
      <c r="AN4980" s="221"/>
      <c r="AO4980" s="221"/>
      <c r="AP4980" s="221"/>
      <c r="AQ4980" s="219"/>
      <c r="AR4980" s="219"/>
      <c r="AS4980" s="221"/>
      <c r="AT4980" s="221"/>
      <c r="AU4980" s="221"/>
      <c r="AV4980" s="221"/>
      <c r="AW4980" s="221"/>
      <c r="AX4980" s="221"/>
      <c r="AY4980" s="221"/>
      <c r="AZ4980" s="221"/>
    </row>
    <row r="4981" spans="1:52" x14ac:dyDescent="0.15">
      <c r="A4981" s="278"/>
      <c r="B4981" s="274"/>
      <c r="C4981" s="340"/>
      <c r="D4981" s="340"/>
      <c r="E4981" s="341"/>
      <c r="F4981" s="341"/>
      <c r="G4981" s="341"/>
      <c r="H4981" s="341"/>
      <c r="I4981" s="341"/>
      <c r="J4981" s="341"/>
      <c r="AH4981" s="221"/>
      <c r="AI4981" s="221"/>
      <c r="AJ4981" s="221"/>
      <c r="AK4981" s="221"/>
      <c r="AL4981" s="221"/>
      <c r="AM4981" s="221"/>
      <c r="AN4981" s="221"/>
      <c r="AO4981" s="221"/>
      <c r="AP4981" s="221"/>
      <c r="AQ4981" s="219"/>
      <c r="AR4981" s="219"/>
      <c r="AS4981" s="221"/>
      <c r="AT4981" s="221"/>
      <c r="AU4981" s="221"/>
      <c r="AV4981" s="221"/>
      <c r="AW4981" s="221"/>
      <c r="AX4981" s="221"/>
      <c r="AY4981" s="221"/>
      <c r="AZ4981" s="221"/>
    </row>
    <row r="4982" spans="1:52" x14ac:dyDescent="0.15">
      <c r="A4982" s="278"/>
      <c r="B4982" s="274"/>
      <c r="C4982" s="340"/>
      <c r="D4982" s="340"/>
      <c r="E4982" s="341"/>
      <c r="F4982" s="341"/>
      <c r="G4982" s="341"/>
      <c r="H4982" s="341"/>
      <c r="I4982" s="341"/>
      <c r="J4982" s="341"/>
      <c r="AH4982" s="221"/>
      <c r="AI4982" s="221"/>
      <c r="AJ4982" s="221"/>
      <c r="AK4982" s="221"/>
      <c r="AL4982" s="221"/>
      <c r="AM4982" s="221"/>
      <c r="AN4982" s="221"/>
      <c r="AO4982" s="221"/>
      <c r="AP4982" s="221"/>
      <c r="AQ4982" s="219"/>
      <c r="AR4982" s="219"/>
      <c r="AS4982" s="221"/>
      <c r="AT4982" s="221"/>
      <c r="AU4982" s="221"/>
      <c r="AV4982" s="221"/>
      <c r="AW4982" s="221"/>
      <c r="AX4982" s="221"/>
      <c r="AY4982" s="221"/>
      <c r="AZ4982" s="221"/>
    </row>
    <row r="4983" spans="1:52" x14ac:dyDescent="0.15">
      <c r="A4983" s="278"/>
      <c r="B4983" s="274"/>
      <c r="C4983" s="340"/>
      <c r="D4983" s="340"/>
      <c r="E4983" s="341"/>
      <c r="F4983" s="341"/>
      <c r="G4983" s="341"/>
      <c r="H4983" s="341"/>
      <c r="I4983" s="341"/>
      <c r="J4983" s="341"/>
      <c r="AH4983" s="221"/>
      <c r="AI4983" s="221"/>
      <c r="AJ4983" s="221"/>
      <c r="AK4983" s="221"/>
      <c r="AL4983" s="221"/>
      <c r="AM4983" s="221"/>
      <c r="AN4983" s="221"/>
      <c r="AO4983" s="221"/>
      <c r="AP4983" s="221"/>
      <c r="AQ4983" s="219"/>
      <c r="AR4983" s="219"/>
      <c r="AS4983" s="221"/>
      <c r="AT4983" s="221"/>
      <c r="AU4983" s="221"/>
      <c r="AV4983" s="221"/>
      <c r="AW4983" s="221"/>
      <c r="AX4983" s="221"/>
      <c r="AY4983" s="221"/>
      <c r="AZ4983" s="221"/>
    </row>
    <row r="4984" spans="1:52" x14ac:dyDescent="0.15">
      <c r="A4984" s="278"/>
      <c r="B4984" s="274"/>
      <c r="C4984" s="340"/>
      <c r="D4984" s="340"/>
      <c r="E4984" s="341"/>
      <c r="F4984" s="341"/>
      <c r="G4984" s="341"/>
      <c r="H4984" s="341"/>
      <c r="I4984" s="341"/>
      <c r="J4984" s="341"/>
      <c r="AH4984" s="221"/>
      <c r="AI4984" s="221"/>
      <c r="AJ4984" s="221"/>
      <c r="AK4984" s="221"/>
      <c r="AL4984" s="221"/>
      <c r="AM4984" s="221"/>
      <c r="AN4984" s="221"/>
      <c r="AO4984" s="221"/>
      <c r="AP4984" s="221"/>
      <c r="AQ4984" s="219"/>
      <c r="AR4984" s="219"/>
      <c r="AS4984" s="221"/>
      <c r="AT4984" s="221"/>
      <c r="AU4984" s="221"/>
      <c r="AV4984" s="221"/>
      <c r="AW4984" s="221"/>
      <c r="AX4984" s="221"/>
      <c r="AY4984" s="221"/>
      <c r="AZ4984" s="221"/>
    </row>
    <row r="4985" spans="1:52" x14ac:dyDescent="0.15">
      <c r="A4985" s="278"/>
      <c r="B4985" s="274"/>
      <c r="C4985" s="340"/>
      <c r="D4985" s="340"/>
      <c r="E4985" s="341"/>
      <c r="F4985" s="341"/>
      <c r="G4985" s="341"/>
      <c r="H4985" s="341"/>
      <c r="I4985" s="341"/>
      <c r="J4985" s="341"/>
      <c r="AH4985" s="221"/>
      <c r="AI4985" s="221"/>
      <c r="AJ4985" s="221"/>
      <c r="AK4985" s="221"/>
      <c r="AL4985" s="221"/>
      <c r="AM4985" s="221"/>
      <c r="AN4985" s="221"/>
      <c r="AO4985" s="221"/>
      <c r="AP4985" s="221"/>
      <c r="AQ4985" s="219"/>
      <c r="AR4985" s="219"/>
      <c r="AS4985" s="221"/>
      <c r="AT4985" s="221"/>
      <c r="AU4985" s="221"/>
      <c r="AV4985" s="221"/>
      <c r="AW4985" s="221"/>
      <c r="AX4985" s="221"/>
      <c r="AY4985" s="221"/>
      <c r="AZ4985" s="221"/>
    </row>
    <row r="4986" spans="1:52" x14ac:dyDescent="0.15">
      <c r="A4986" s="278"/>
      <c r="B4986" s="274"/>
      <c r="C4986" s="340"/>
      <c r="D4986" s="340"/>
      <c r="E4986" s="341"/>
      <c r="F4986" s="341"/>
      <c r="G4986" s="341"/>
      <c r="H4986" s="341"/>
      <c r="I4986" s="341"/>
      <c r="J4986" s="341"/>
      <c r="AH4986" s="221"/>
      <c r="AI4986" s="221"/>
      <c r="AJ4986" s="221"/>
      <c r="AK4986" s="221"/>
      <c r="AL4986" s="221"/>
      <c r="AM4986" s="221"/>
      <c r="AN4986" s="221"/>
      <c r="AO4986" s="221"/>
      <c r="AP4986" s="221"/>
      <c r="AQ4986" s="219"/>
      <c r="AR4986" s="219"/>
      <c r="AS4986" s="221"/>
      <c r="AT4986" s="221"/>
      <c r="AU4986" s="221"/>
      <c r="AV4986" s="221"/>
      <c r="AW4986" s="221"/>
      <c r="AX4986" s="221"/>
      <c r="AY4986" s="221"/>
      <c r="AZ4986" s="221"/>
    </row>
    <row r="4987" spans="1:52" x14ac:dyDescent="0.15">
      <c r="A4987" s="278"/>
      <c r="B4987" s="274"/>
      <c r="C4987" s="340"/>
      <c r="D4987" s="340"/>
      <c r="E4987" s="341"/>
      <c r="F4987" s="341"/>
      <c r="G4987" s="341"/>
      <c r="H4987" s="341"/>
      <c r="I4987" s="341"/>
      <c r="J4987" s="341"/>
      <c r="AH4987" s="221"/>
      <c r="AI4987" s="221"/>
      <c r="AJ4987" s="221"/>
      <c r="AK4987" s="221"/>
      <c r="AL4987" s="221"/>
      <c r="AM4987" s="221"/>
      <c r="AN4987" s="221"/>
      <c r="AO4987" s="221"/>
      <c r="AP4987" s="221"/>
      <c r="AQ4987" s="219"/>
      <c r="AR4987" s="219"/>
      <c r="AS4987" s="221"/>
      <c r="AT4987" s="221"/>
      <c r="AU4987" s="221"/>
      <c r="AV4987" s="221"/>
      <c r="AW4987" s="221"/>
      <c r="AX4987" s="221"/>
      <c r="AY4987" s="221"/>
      <c r="AZ4987" s="221"/>
    </row>
    <row r="4988" spans="1:52" x14ac:dyDescent="0.15">
      <c r="A4988" s="278"/>
      <c r="B4988" s="274"/>
      <c r="C4988" s="340"/>
      <c r="D4988" s="340"/>
      <c r="E4988" s="341"/>
      <c r="F4988" s="341"/>
      <c r="G4988" s="341"/>
      <c r="H4988" s="341"/>
      <c r="I4988" s="341"/>
      <c r="J4988" s="341"/>
      <c r="AH4988" s="221"/>
      <c r="AI4988" s="221"/>
      <c r="AJ4988" s="221"/>
      <c r="AK4988" s="221"/>
      <c r="AL4988" s="221"/>
      <c r="AM4988" s="221"/>
      <c r="AN4988" s="221"/>
      <c r="AO4988" s="221"/>
      <c r="AP4988" s="221"/>
      <c r="AQ4988" s="219"/>
      <c r="AR4988" s="219"/>
      <c r="AS4988" s="221"/>
      <c r="AT4988" s="221"/>
      <c r="AU4988" s="221"/>
      <c r="AV4988" s="221"/>
      <c r="AW4988" s="221"/>
      <c r="AX4988" s="221"/>
      <c r="AY4988" s="221"/>
      <c r="AZ4988" s="221"/>
    </row>
    <row r="4989" spans="1:52" x14ac:dyDescent="0.15">
      <c r="A4989" s="278"/>
      <c r="B4989" s="274"/>
      <c r="C4989" s="340"/>
      <c r="D4989" s="340"/>
      <c r="E4989" s="341"/>
      <c r="F4989" s="341"/>
      <c r="G4989" s="341"/>
      <c r="H4989" s="341"/>
      <c r="I4989" s="341"/>
      <c r="J4989" s="341"/>
      <c r="AH4989" s="221"/>
      <c r="AI4989" s="221"/>
      <c r="AJ4989" s="221"/>
      <c r="AK4989" s="221"/>
      <c r="AL4989" s="221"/>
      <c r="AM4989" s="221"/>
      <c r="AN4989" s="221"/>
      <c r="AO4989" s="221"/>
      <c r="AP4989" s="221"/>
      <c r="AQ4989" s="219"/>
      <c r="AR4989" s="219"/>
      <c r="AS4989" s="221"/>
      <c r="AT4989" s="221"/>
      <c r="AU4989" s="221"/>
      <c r="AV4989" s="221"/>
      <c r="AW4989" s="221"/>
      <c r="AX4989" s="221"/>
      <c r="AY4989" s="221"/>
      <c r="AZ4989" s="221"/>
    </row>
    <row r="4990" spans="1:52" x14ac:dyDescent="0.15">
      <c r="A4990" s="278"/>
      <c r="B4990" s="274"/>
      <c r="C4990" s="340"/>
      <c r="D4990" s="340"/>
      <c r="E4990" s="341"/>
      <c r="F4990" s="341"/>
      <c r="G4990" s="341"/>
      <c r="H4990" s="341"/>
      <c r="I4990" s="341"/>
      <c r="J4990" s="341"/>
      <c r="AH4990" s="221"/>
      <c r="AI4990" s="221"/>
      <c r="AJ4990" s="221"/>
      <c r="AK4990" s="221"/>
      <c r="AL4990" s="221"/>
      <c r="AM4990" s="221"/>
      <c r="AN4990" s="221"/>
      <c r="AO4990" s="221"/>
      <c r="AP4990" s="221"/>
      <c r="AQ4990" s="219"/>
      <c r="AR4990" s="219"/>
      <c r="AS4990" s="221"/>
      <c r="AT4990" s="221"/>
      <c r="AU4990" s="221"/>
      <c r="AV4990" s="221"/>
      <c r="AW4990" s="221"/>
      <c r="AX4990" s="221"/>
      <c r="AY4990" s="221"/>
      <c r="AZ4990" s="221"/>
    </row>
    <row r="4991" spans="1:52" x14ac:dyDescent="0.15">
      <c r="A4991" s="278"/>
      <c r="B4991" s="274"/>
      <c r="C4991" s="340"/>
      <c r="D4991" s="340"/>
      <c r="E4991" s="341"/>
      <c r="F4991" s="341"/>
      <c r="G4991" s="341"/>
      <c r="H4991" s="341"/>
      <c r="I4991" s="341"/>
      <c r="J4991" s="341"/>
      <c r="AH4991" s="221"/>
      <c r="AI4991" s="221"/>
      <c r="AJ4991" s="221"/>
      <c r="AK4991" s="221"/>
      <c r="AL4991" s="221"/>
      <c r="AM4991" s="221"/>
      <c r="AN4991" s="221"/>
      <c r="AO4991" s="221"/>
      <c r="AP4991" s="221"/>
      <c r="AQ4991" s="219"/>
      <c r="AR4991" s="219"/>
      <c r="AS4991" s="221"/>
      <c r="AT4991" s="221"/>
      <c r="AU4991" s="221"/>
      <c r="AV4991" s="221"/>
      <c r="AW4991" s="221"/>
      <c r="AX4991" s="221"/>
      <c r="AY4991" s="221"/>
      <c r="AZ4991" s="221"/>
    </row>
    <row r="4992" spans="1:52" x14ac:dyDescent="0.15">
      <c r="A4992" s="278"/>
      <c r="B4992" s="274"/>
      <c r="C4992" s="340"/>
      <c r="D4992" s="340"/>
      <c r="E4992" s="341"/>
      <c r="F4992" s="341"/>
      <c r="G4992" s="341"/>
      <c r="H4992" s="341"/>
      <c r="I4992" s="341"/>
      <c r="J4992" s="341"/>
      <c r="AH4992" s="221"/>
      <c r="AI4992" s="221"/>
      <c r="AJ4992" s="221"/>
      <c r="AK4992" s="221"/>
      <c r="AL4992" s="221"/>
      <c r="AM4992" s="221"/>
      <c r="AN4992" s="221"/>
      <c r="AO4992" s="221"/>
      <c r="AP4992" s="221"/>
      <c r="AQ4992" s="219"/>
      <c r="AR4992" s="219"/>
      <c r="AS4992" s="221"/>
      <c r="AT4992" s="221"/>
      <c r="AU4992" s="221"/>
      <c r="AV4992" s="221"/>
      <c r="AW4992" s="221"/>
      <c r="AX4992" s="221"/>
      <c r="AY4992" s="221"/>
      <c r="AZ4992" s="221"/>
    </row>
    <row r="4993" spans="1:52" x14ac:dyDescent="0.15">
      <c r="A4993" s="278"/>
      <c r="B4993" s="274"/>
      <c r="C4993" s="340"/>
      <c r="D4993" s="340"/>
      <c r="E4993" s="341"/>
      <c r="F4993" s="341"/>
      <c r="G4993" s="341"/>
      <c r="H4993" s="341"/>
      <c r="I4993" s="341"/>
      <c r="J4993" s="341"/>
      <c r="AH4993" s="221"/>
      <c r="AI4993" s="221"/>
      <c r="AJ4993" s="221"/>
      <c r="AK4993" s="221"/>
      <c r="AL4993" s="221"/>
      <c r="AM4993" s="221"/>
      <c r="AN4993" s="221"/>
      <c r="AO4993" s="221"/>
      <c r="AP4993" s="221"/>
      <c r="AQ4993" s="219"/>
      <c r="AR4993" s="219"/>
      <c r="AS4993" s="221"/>
      <c r="AT4993" s="221"/>
      <c r="AU4993" s="221"/>
      <c r="AV4993" s="221"/>
      <c r="AW4993" s="221"/>
      <c r="AX4993" s="221"/>
      <c r="AY4993" s="221"/>
      <c r="AZ4993" s="221"/>
    </row>
    <row r="4994" spans="1:52" x14ac:dyDescent="0.15">
      <c r="A4994" s="278"/>
      <c r="B4994" s="274"/>
      <c r="C4994" s="340"/>
      <c r="D4994" s="340"/>
      <c r="E4994" s="341"/>
      <c r="F4994" s="341"/>
      <c r="G4994" s="341"/>
      <c r="H4994" s="341"/>
      <c r="I4994" s="341"/>
      <c r="J4994" s="341"/>
      <c r="AH4994" s="221"/>
      <c r="AI4994" s="221"/>
      <c r="AJ4994" s="221"/>
      <c r="AK4994" s="221"/>
      <c r="AL4994" s="221"/>
      <c r="AM4994" s="221"/>
      <c r="AN4994" s="221"/>
      <c r="AO4994" s="221"/>
      <c r="AP4994" s="221"/>
      <c r="AQ4994" s="219"/>
      <c r="AR4994" s="219"/>
      <c r="AS4994" s="221"/>
      <c r="AT4994" s="221"/>
      <c r="AU4994" s="221"/>
      <c r="AV4994" s="221"/>
      <c r="AW4994" s="221"/>
      <c r="AX4994" s="221"/>
      <c r="AY4994" s="221"/>
      <c r="AZ4994" s="221"/>
    </row>
    <row r="4995" spans="1:52" x14ac:dyDescent="0.15">
      <c r="A4995" s="278"/>
      <c r="B4995" s="274"/>
      <c r="C4995" s="340"/>
      <c r="D4995" s="340"/>
      <c r="E4995" s="341"/>
      <c r="F4995" s="341"/>
      <c r="G4995" s="341"/>
      <c r="H4995" s="341"/>
      <c r="I4995" s="341"/>
      <c r="J4995" s="341"/>
      <c r="AH4995" s="221"/>
      <c r="AI4995" s="221"/>
      <c r="AJ4995" s="221"/>
      <c r="AK4995" s="221"/>
      <c r="AL4995" s="221"/>
      <c r="AM4995" s="221"/>
      <c r="AN4995" s="221"/>
      <c r="AO4995" s="221"/>
      <c r="AP4995" s="221"/>
      <c r="AQ4995" s="219"/>
      <c r="AR4995" s="219"/>
      <c r="AS4995" s="221"/>
      <c r="AT4995" s="221"/>
      <c r="AU4995" s="221"/>
      <c r="AV4995" s="221"/>
      <c r="AW4995" s="221"/>
      <c r="AX4995" s="221"/>
      <c r="AY4995" s="221"/>
      <c r="AZ4995" s="221"/>
    </row>
    <row r="4996" spans="1:52" x14ac:dyDescent="0.15">
      <c r="A4996" s="278"/>
      <c r="B4996" s="274"/>
      <c r="C4996" s="340"/>
      <c r="D4996" s="340"/>
      <c r="E4996" s="341"/>
      <c r="F4996" s="341"/>
      <c r="G4996" s="341"/>
      <c r="H4996" s="341"/>
      <c r="I4996" s="341"/>
      <c r="J4996" s="341"/>
      <c r="AH4996" s="221"/>
      <c r="AI4996" s="221"/>
      <c r="AJ4996" s="221"/>
      <c r="AK4996" s="221"/>
      <c r="AL4996" s="221"/>
      <c r="AM4996" s="221"/>
      <c r="AN4996" s="221"/>
      <c r="AO4996" s="221"/>
      <c r="AP4996" s="221"/>
      <c r="AQ4996" s="219"/>
      <c r="AR4996" s="219"/>
      <c r="AS4996" s="221"/>
      <c r="AT4996" s="221"/>
      <c r="AU4996" s="221"/>
      <c r="AV4996" s="221"/>
      <c r="AW4996" s="221"/>
      <c r="AX4996" s="221"/>
      <c r="AY4996" s="221"/>
      <c r="AZ4996" s="221"/>
    </row>
    <row r="4997" spans="1:52" x14ac:dyDescent="0.15">
      <c r="A4997" s="278"/>
      <c r="B4997" s="274"/>
      <c r="C4997" s="340"/>
      <c r="D4997" s="340"/>
      <c r="E4997" s="341"/>
      <c r="F4997" s="341"/>
      <c r="G4997" s="341"/>
      <c r="H4997" s="341"/>
      <c r="I4997" s="341"/>
      <c r="J4997" s="341"/>
      <c r="AH4997" s="221"/>
      <c r="AI4997" s="221"/>
      <c r="AJ4997" s="221"/>
      <c r="AK4997" s="221"/>
      <c r="AL4997" s="221"/>
      <c r="AM4997" s="221"/>
      <c r="AN4997" s="221"/>
      <c r="AO4997" s="221"/>
      <c r="AP4997" s="221"/>
      <c r="AQ4997" s="219"/>
      <c r="AR4997" s="219"/>
      <c r="AS4997" s="221"/>
      <c r="AT4997" s="221"/>
      <c r="AU4997" s="221"/>
      <c r="AV4997" s="221"/>
      <c r="AW4997" s="221"/>
      <c r="AX4997" s="221"/>
      <c r="AY4997" s="221"/>
      <c r="AZ4997" s="221"/>
    </row>
    <row r="4998" spans="1:52" x14ac:dyDescent="0.15">
      <c r="A4998" s="278"/>
      <c r="B4998" s="274"/>
      <c r="C4998" s="340"/>
      <c r="D4998" s="340"/>
      <c r="E4998" s="341"/>
      <c r="F4998" s="341"/>
      <c r="G4998" s="341"/>
      <c r="H4998" s="341"/>
      <c r="I4998" s="341"/>
      <c r="J4998" s="341"/>
      <c r="AH4998" s="221"/>
      <c r="AI4998" s="221"/>
      <c r="AJ4998" s="221"/>
      <c r="AK4998" s="221"/>
      <c r="AL4998" s="221"/>
      <c r="AM4998" s="221"/>
      <c r="AN4998" s="221"/>
      <c r="AO4998" s="221"/>
      <c r="AP4998" s="221"/>
      <c r="AQ4998" s="219"/>
      <c r="AR4998" s="219"/>
      <c r="AS4998" s="221"/>
      <c r="AT4998" s="221"/>
      <c r="AU4998" s="221"/>
      <c r="AV4998" s="221"/>
      <c r="AW4998" s="221"/>
      <c r="AX4998" s="221"/>
      <c r="AY4998" s="221"/>
      <c r="AZ4998" s="221"/>
    </row>
    <row r="4999" spans="1:52" x14ac:dyDescent="0.15">
      <c r="A4999" s="278"/>
      <c r="B4999" s="274"/>
      <c r="C4999" s="340"/>
      <c r="D4999" s="340"/>
      <c r="E4999" s="341"/>
      <c r="F4999" s="341"/>
      <c r="G4999" s="341"/>
      <c r="H4999" s="341"/>
      <c r="I4999" s="341"/>
      <c r="J4999" s="341"/>
      <c r="AH4999" s="221"/>
      <c r="AI4999" s="221"/>
      <c r="AJ4999" s="221"/>
      <c r="AK4999" s="221"/>
      <c r="AL4999" s="221"/>
      <c r="AM4999" s="221"/>
      <c r="AN4999" s="221"/>
      <c r="AO4999" s="221"/>
      <c r="AP4999" s="221"/>
      <c r="AQ4999" s="219"/>
      <c r="AR4999" s="219"/>
      <c r="AS4999" s="221"/>
      <c r="AT4999" s="221"/>
      <c r="AU4999" s="221"/>
      <c r="AV4999" s="221"/>
      <c r="AW4999" s="221"/>
      <c r="AX4999" s="221"/>
      <c r="AY4999" s="221"/>
      <c r="AZ4999" s="221"/>
    </row>
    <row r="5000" spans="1:52" x14ac:dyDescent="0.15">
      <c r="A5000" s="278"/>
      <c r="B5000" s="274"/>
      <c r="C5000" s="340"/>
      <c r="D5000" s="340"/>
      <c r="E5000" s="341"/>
      <c r="F5000" s="341"/>
      <c r="G5000" s="341"/>
      <c r="H5000" s="341"/>
      <c r="I5000" s="341"/>
      <c r="J5000" s="341"/>
      <c r="AH5000" s="221"/>
      <c r="AI5000" s="221"/>
      <c r="AJ5000" s="221"/>
      <c r="AK5000" s="221"/>
      <c r="AL5000" s="221"/>
      <c r="AM5000" s="221"/>
      <c r="AN5000" s="221"/>
      <c r="AO5000" s="221"/>
      <c r="AP5000" s="221"/>
      <c r="AQ5000" s="219"/>
      <c r="AR5000" s="219"/>
      <c r="AS5000" s="221"/>
      <c r="AT5000" s="221"/>
      <c r="AU5000" s="221"/>
      <c r="AV5000" s="221"/>
      <c r="AW5000" s="221"/>
      <c r="AX5000" s="221"/>
      <c r="AY5000" s="221"/>
      <c r="AZ5000" s="221"/>
    </row>
    <row r="5001" spans="1:52" x14ac:dyDescent="0.15">
      <c r="A5001" s="278"/>
      <c r="B5001" s="274"/>
      <c r="C5001" s="340"/>
      <c r="D5001" s="340"/>
      <c r="E5001" s="341"/>
      <c r="F5001" s="341"/>
      <c r="G5001" s="341"/>
      <c r="H5001" s="341"/>
      <c r="I5001" s="341"/>
      <c r="J5001" s="341"/>
      <c r="AH5001" s="221"/>
      <c r="AI5001" s="221"/>
      <c r="AJ5001" s="221"/>
      <c r="AK5001" s="221"/>
      <c r="AL5001" s="221"/>
      <c r="AM5001" s="221"/>
      <c r="AN5001" s="221"/>
      <c r="AO5001" s="221"/>
      <c r="AP5001" s="221"/>
      <c r="AQ5001" s="219"/>
      <c r="AR5001" s="219"/>
      <c r="AS5001" s="221"/>
      <c r="AT5001" s="221"/>
      <c r="AU5001" s="221"/>
      <c r="AV5001" s="221"/>
      <c r="AW5001" s="221"/>
      <c r="AX5001" s="221"/>
      <c r="AY5001" s="221"/>
      <c r="AZ5001" s="221"/>
    </row>
    <row r="5002" spans="1:52" x14ac:dyDescent="0.15">
      <c r="A5002" s="278"/>
      <c r="B5002" s="274"/>
      <c r="C5002" s="340"/>
      <c r="D5002" s="340"/>
      <c r="E5002" s="341"/>
      <c r="F5002" s="341"/>
      <c r="G5002" s="341"/>
      <c r="H5002" s="341"/>
      <c r="I5002" s="341"/>
      <c r="J5002" s="341"/>
      <c r="AH5002" s="221"/>
      <c r="AI5002" s="221"/>
      <c r="AJ5002" s="221"/>
      <c r="AK5002" s="221"/>
      <c r="AL5002" s="221"/>
      <c r="AM5002" s="221"/>
      <c r="AN5002" s="221"/>
      <c r="AO5002" s="221"/>
      <c r="AP5002" s="221"/>
      <c r="AQ5002" s="219"/>
      <c r="AR5002" s="219"/>
      <c r="AS5002" s="221"/>
      <c r="AT5002" s="221"/>
      <c r="AU5002" s="221"/>
      <c r="AV5002" s="221"/>
      <c r="AW5002" s="221"/>
      <c r="AX5002" s="221"/>
      <c r="AY5002" s="221"/>
      <c r="AZ5002" s="221"/>
    </row>
    <row r="5003" spans="1:52" x14ac:dyDescent="0.15">
      <c r="A5003" s="278"/>
      <c r="B5003" s="274"/>
      <c r="C5003" s="340"/>
      <c r="D5003" s="340"/>
      <c r="E5003" s="341"/>
      <c r="F5003" s="341"/>
      <c r="G5003" s="341"/>
      <c r="H5003" s="341"/>
      <c r="I5003" s="341"/>
      <c r="J5003" s="341"/>
      <c r="AH5003" s="221"/>
      <c r="AI5003" s="221"/>
      <c r="AJ5003" s="221"/>
      <c r="AK5003" s="221"/>
      <c r="AL5003" s="221"/>
      <c r="AM5003" s="221"/>
      <c r="AN5003" s="221"/>
      <c r="AO5003" s="221"/>
      <c r="AP5003" s="221"/>
      <c r="AQ5003" s="219"/>
      <c r="AR5003" s="219"/>
      <c r="AS5003" s="221"/>
      <c r="AT5003" s="221"/>
      <c r="AU5003" s="221"/>
      <c r="AV5003" s="221"/>
      <c r="AW5003" s="221"/>
      <c r="AX5003" s="221"/>
      <c r="AY5003" s="221"/>
      <c r="AZ5003" s="221"/>
    </row>
    <row r="5004" spans="1:52" x14ac:dyDescent="0.15">
      <c r="A5004" s="278"/>
      <c r="B5004" s="274"/>
      <c r="C5004" s="340"/>
      <c r="D5004" s="340"/>
      <c r="E5004" s="341"/>
      <c r="F5004" s="341"/>
      <c r="G5004" s="341"/>
      <c r="H5004" s="341"/>
      <c r="I5004" s="341"/>
      <c r="J5004" s="341"/>
      <c r="AH5004" s="221"/>
      <c r="AI5004" s="221"/>
      <c r="AJ5004" s="221"/>
      <c r="AK5004" s="221"/>
      <c r="AL5004" s="221"/>
      <c r="AM5004" s="221"/>
      <c r="AN5004" s="221"/>
      <c r="AO5004" s="221"/>
      <c r="AP5004" s="221"/>
      <c r="AQ5004" s="219"/>
      <c r="AR5004" s="219"/>
      <c r="AS5004" s="221"/>
      <c r="AT5004" s="221"/>
      <c r="AU5004" s="221"/>
      <c r="AV5004" s="221"/>
      <c r="AW5004" s="221"/>
      <c r="AX5004" s="221"/>
      <c r="AY5004" s="221"/>
      <c r="AZ5004" s="221"/>
    </row>
    <row r="5005" spans="1:52" x14ac:dyDescent="0.15">
      <c r="A5005" s="278"/>
      <c r="B5005" s="274"/>
      <c r="C5005" s="340"/>
      <c r="D5005" s="340"/>
      <c r="E5005" s="341"/>
      <c r="F5005" s="341"/>
      <c r="G5005" s="341"/>
      <c r="H5005" s="341"/>
      <c r="I5005" s="341"/>
      <c r="J5005" s="341"/>
      <c r="AH5005" s="221"/>
      <c r="AI5005" s="221"/>
      <c r="AJ5005" s="221"/>
      <c r="AK5005" s="221"/>
      <c r="AL5005" s="221"/>
      <c r="AM5005" s="221"/>
      <c r="AN5005" s="221"/>
      <c r="AO5005" s="221"/>
      <c r="AP5005" s="221"/>
      <c r="AQ5005" s="219"/>
      <c r="AR5005" s="219"/>
      <c r="AS5005" s="221"/>
      <c r="AT5005" s="221"/>
      <c r="AU5005" s="221"/>
      <c r="AV5005" s="221"/>
      <c r="AW5005" s="221"/>
      <c r="AX5005" s="221"/>
      <c r="AY5005" s="221"/>
      <c r="AZ5005" s="221"/>
    </row>
    <row r="5006" spans="1:52" x14ac:dyDescent="0.15">
      <c r="A5006" s="278"/>
      <c r="B5006" s="274"/>
      <c r="C5006" s="340"/>
      <c r="D5006" s="340"/>
      <c r="E5006" s="341"/>
      <c r="F5006" s="341"/>
      <c r="G5006" s="341"/>
      <c r="H5006" s="341"/>
      <c r="I5006" s="341"/>
      <c r="J5006" s="341"/>
      <c r="AH5006" s="221"/>
      <c r="AI5006" s="221"/>
      <c r="AJ5006" s="221"/>
      <c r="AK5006" s="221"/>
      <c r="AL5006" s="221"/>
      <c r="AM5006" s="221"/>
      <c r="AN5006" s="221"/>
      <c r="AO5006" s="221"/>
      <c r="AP5006" s="221"/>
      <c r="AQ5006" s="219"/>
      <c r="AR5006" s="219"/>
      <c r="AS5006" s="221"/>
      <c r="AT5006" s="221"/>
      <c r="AU5006" s="221"/>
      <c r="AV5006" s="221"/>
      <c r="AW5006" s="221"/>
      <c r="AX5006" s="221"/>
      <c r="AY5006" s="221"/>
      <c r="AZ5006" s="221"/>
    </row>
    <row r="5007" spans="1:52" x14ac:dyDescent="0.15">
      <c r="A5007" s="278"/>
      <c r="B5007" s="274"/>
      <c r="C5007" s="340"/>
      <c r="D5007" s="340"/>
      <c r="E5007" s="341"/>
      <c r="F5007" s="341"/>
      <c r="G5007" s="341"/>
      <c r="H5007" s="341"/>
      <c r="I5007" s="341"/>
      <c r="J5007" s="341"/>
      <c r="AH5007" s="221"/>
      <c r="AI5007" s="221"/>
      <c r="AJ5007" s="221"/>
      <c r="AK5007" s="221"/>
      <c r="AL5007" s="221"/>
      <c r="AM5007" s="221"/>
      <c r="AN5007" s="221"/>
      <c r="AO5007" s="221"/>
      <c r="AP5007" s="221"/>
      <c r="AQ5007" s="219"/>
      <c r="AR5007" s="219"/>
      <c r="AS5007" s="221"/>
      <c r="AT5007" s="221"/>
      <c r="AU5007" s="221"/>
      <c r="AV5007" s="221"/>
      <c r="AW5007" s="221"/>
      <c r="AX5007" s="221"/>
      <c r="AY5007" s="221"/>
      <c r="AZ5007" s="221"/>
    </row>
    <row r="5008" spans="1:52" x14ac:dyDescent="0.15">
      <c r="A5008" s="278"/>
      <c r="B5008" s="274"/>
      <c r="C5008" s="340"/>
      <c r="D5008" s="340"/>
      <c r="E5008" s="341"/>
      <c r="F5008" s="341"/>
      <c r="G5008" s="341"/>
      <c r="H5008" s="341"/>
      <c r="I5008" s="341"/>
      <c r="J5008" s="341"/>
      <c r="AH5008" s="221"/>
      <c r="AI5008" s="221"/>
      <c r="AJ5008" s="221"/>
      <c r="AK5008" s="221"/>
      <c r="AL5008" s="221"/>
      <c r="AM5008" s="221"/>
      <c r="AN5008" s="221"/>
      <c r="AO5008" s="221"/>
      <c r="AP5008" s="221"/>
      <c r="AQ5008" s="219"/>
      <c r="AR5008" s="219"/>
      <c r="AS5008" s="221"/>
      <c r="AT5008" s="221"/>
      <c r="AU5008" s="221"/>
      <c r="AV5008" s="221"/>
      <c r="AW5008" s="221"/>
      <c r="AX5008" s="221"/>
      <c r="AY5008" s="221"/>
      <c r="AZ5008" s="221"/>
    </row>
    <row r="5009" spans="1:52" x14ac:dyDescent="0.15">
      <c r="A5009" s="278"/>
      <c r="B5009" s="274"/>
      <c r="C5009" s="340"/>
      <c r="D5009" s="340"/>
      <c r="E5009" s="341"/>
      <c r="F5009" s="341"/>
      <c r="G5009" s="341"/>
      <c r="H5009" s="341"/>
      <c r="I5009" s="341"/>
      <c r="J5009" s="341"/>
      <c r="AH5009" s="221"/>
      <c r="AI5009" s="221"/>
      <c r="AJ5009" s="221"/>
      <c r="AK5009" s="221"/>
      <c r="AL5009" s="221"/>
      <c r="AM5009" s="221"/>
      <c r="AN5009" s="221"/>
      <c r="AO5009" s="221"/>
      <c r="AP5009" s="221"/>
      <c r="AQ5009" s="219"/>
      <c r="AR5009" s="219"/>
      <c r="AS5009" s="221"/>
      <c r="AT5009" s="221"/>
      <c r="AU5009" s="221"/>
      <c r="AV5009" s="221"/>
      <c r="AW5009" s="221"/>
      <c r="AX5009" s="221"/>
      <c r="AY5009" s="221"/>
      <c r="AZ5009" s="221"/>
    </row>
    <row r="5010" spans="1:52" x14ac:dyDescent="0.15">
      <c r="A5010" s="278"/>
      <c r="B5010" s="274"/>
      <c r="C5010" s="340"/>
      <c r="D5010" s="340"/>
      <c r="E5010" s="341"/>
      <c r="F5010" s="341"/>
      <c r="G5010" s="341"/>
      <c r="H5010" s="341"/>
      <c r="I5010" s="341"/>
      <c r="J5010" s="341"/>
      <c r="AH5010" s="221"/>
      <c r="AI5010" s="221"/>
      <c r="AJ5010" s="221"/>
      <c r="AK5010" s="221"/>
      <c r="AL5010" s="221"/>
      <c r="AM5010" s="221"/>
      <c r="AN5010" s="221"/>
      <c r="AO5010" s="221"/>
      <c r="AP5010" s="221"/>
      <c r="AQ5010" s="219"/>
      <c r="AR5010" s="219"/>
      <c r="AS5010" s="221"/>
      <c r="AT5010" s="221"/>
      <c r="AU5010" s="221"/>
      <c r="AV5010" s="221"/>
      <c r="AW5010" s="221"/>
      <c r="AX5010" s="221"/>
      <c r="AY5010" s="221"/>
      <c r="AZ5010" s="221"/>
    </row>
    <row r="5011" spans="1:52" x14ac:dyDescent="0.15">
      <c r="A5011" s="278"/>
      <c r="B5011" s="274"/>
      <c r="C5011" s="340"/>
      <c r="D5011" s="340"/>
      <c r="E5011" s="341"/>
      <c r="F5011" s="341"/>
      <c r="G5011" s="341"/>
      <c r="H5011" s="341"/>
      <c r="I5011" s="341"/>
      <c r="J5011" s="341"/>
      <c r="AH5011" s="221"/>
      <c r="AI5011" s="221"/>
      <c r="AJ5011" s="221"/>
      <c r="AK5011" s="221"/>
      <c r="AL5011" s="221"/>
      <c r="AM5011" s="221"/>
      <c r="AN5011" s="221"/>
      <c r="AO5011" s="221"/>
      <c r="AP5011" s="221"/>
      <c r="AQ5011" s="219"/>
      <c r="AR5011" s="219"/>
      <c r="AS5011" s="221"/>
      <c r="AT5011" s="221"/>
      <c r="AU5011" s="221"/>
      <c r="AV5011" s="221"/>
      <c r="AW5011" s="221"/>
      <c r="AX5011" s="221"/>
      <c r="AY5011" s="221"/>
      <c r="AZ5011" s="221"/>
    </row>
    <row r="5012" spans="1:52" x14ac:dyDescent="0.15">
      <c r="A5012" s="278"/>
      <c r="B5012" s="274"/>
      <c r="C5012" s="340"/>
      <c r="D5012" s="340"/>
      <c r="E5012" s="341"/>
      <c r="F5012" s="341"/>
      <c r="G5012" s="341"/>
      <c r="H5012" s="341"/>
      <c r="I5012" s="341"/>
      <c r="J5012" s="341"/>
      <c r="AH5012" s="221"/>
      <c r="AI5012" s="221"/>
      <c r="AJ5012" s="221"/>
      <c r="AK5012" s="221"/>
      <c r="AL5012" s="221"/>
      <c r="AM5012" s="221"/>
      <c r="AN5012" s="221"/>
      <c r="AO5012" s="221"/>
      <c r="AP5012" s="221"/>
      <c r="AQ5012" s="219"/>
      <c r="AR5012" s="219"/>
      <c r="AS5012" s="221"/>
      <c r="AT5012" s="221"/>
      <c r="AU5012" s="221"/>
      <c r="AV5012" s="221"/>
      <c r="AW5012" s="221"/>
      <c r="AX5012" s="221"/>
      <c r="AY5012" s="221"/>
      <c r="AZ5012" s="221"/>
    </row>
    <row r="5013" spans="1:52" x14ac:dyDescent="0.15">
      <c r="A5013" s="278"/>
      <c r="B5013" s="274"/>
      <c r="C5013" s="340"/>
      <c r="D5013" s="340"/>
      <c r="E5013" s="341"/>
      <c r="F5013" s="341"/>
      <c r="G5013" s="341"/>
      <c r="H5013" s="341"/>
      <c r="I5013" s="341"/>
      <c r="J5013" s="341"/>
      <c r="AH5013" s="221"/>
      <c r="AI5013" s="221"/>
      <c r="AJ5013" s="221"/>
      <c r="AK5013" s="221"/>
      <c r="AL5013" s="221"/>
      <c r="AM5013" s="221"/>
      <c r="AN5013" s="221"/>
      <c r="AO5013" s="221"/>
      <c r="AP5013" s="221"/>
      <c r="AQ5013" s="219"/>
      <c r="AR5013" s="219"/>
      <c r="AS5013" s="221"/>
      <c r="AT5013" s="221"/>
      <c r="AU5013" s="221"/>
      <c r="AV5013" s="221"/>
      <c r="AW5013" s="221"/>
      <c r="AX5013" s="221"/>
      <c r="AY5013" s="221"/>
      <c r="AZ5013" s="221"/>
    </row>
    <row r="5014" spans="1:52" x14ac:dyDescent="0.15">
      <c r="A5014" s="278"/>
      <c r="B5014" s="274"/>
      <c r="C5014" s="340"/>
      <c r="D5014" s="340"/>
      <c r="E5014" s="341"/>
      <c r="F5014" s="341"/>
      <c r="G5014" s="341"/>
      <c r="H5014" s="341"/>
      <c r="I5014" s="341"/>
      <c r="J5014" s="341"/>
      <c r="AH5014" s="221"/>
      <c r="AI5014" s="221"/>
      <c r="AJ5014" s="221"/>
      <c r="AK5014" s="221"/>
      <c r="AL5014" s="221"/>
      <c r="AM5014" s="221"/>
      <c r="AN5014" s="221"/>
      <c r="AO5014" s="221"/>
      <c r="AP5014" s="221"/>
      <c r="AQ5014" s="219"/>
      <c r="AR5014" s="219"/>
      <c r="AS5014" s="221"/>
      <c r="AT5014" s="221"/>
      <c r="AU5014" s="221"/>
      <c r="AV5014" s="221"/>
      <c r="AW5014" s="221"/>
      <c r="AX5014" s="221"/>
      <c r="AY5014" s="221"/>
      <c r="AZ5014" s="221"/>
    </row>
    <row r="5015" spans="1:52" x14ac:dyDescent="0.15">
      <c r="A5015" s="278"/>
      <c r="B5015" s="274"/>
      <c r="C5015" s="340"/>
      <c r="D5015" s="340"/>
      <c r="E5015" s="341"/>
      <c r="F5015" s="341"/>
      <c r="G5015" s="341"/>
      <c r="H5015" s="341"/>
      <c r="I5015" s="341"/>
      <c r="J5015" s="341"/>
      <c r="AH5015" s="221"/>
      <c r="AI5015" s="221"/>
      <c r="AJ5015" s="221"/>
      <c r="AK5015" s="221"/>
      <c r="AL5015" s="221"/>
      <c r="AM5015" s="221"/>
      <c r="AN5015" s="221"/>
      <c r="AO5015" s="221"/>
      <c r="AP5015" s="221"/>
      <c r="AQ5015" s="219"/>
      <c r="AR5015" s="219"/>
      <c r="AS5015" s="221"/>
      <c r="AT5015" s="221"/>
      <c r="AU5015" s="221"/>
      <c r="AV5015" s="221"/>
      <c r="AW5015" s="221"/>
      <c r="AX5015" s="221"/>
      <c r="AY5015" s="221"/>
      <c r="AZ5015" s="221"/>
    </row>
    <row r="5016" spans="1:52" x14ac:dyDescent="0.15">
      <c r="A5016" s="278"/>
      <c r="B5016" s="274"/>
      <c r="C5016" s="340"/>
      <c r="D5016" s="340"/>
      <c r="E5016" s="341"/>
      <c r="F5016" s="341"/>
      <c r="G5016" s="341"/>
      <c r="H5016" s="341"/>
      <c r="I5016" s="341"/>
      <c r="J5016" s="341"/>
      <c r="AH5016" s="221"/>
      <c r="AI5016" s="221"/>
      <c r="AJ5016" s="221"/>
      <c r="AK5016" s="221"/>
      <c r="AL5016" s="221"/>
      <c r="AM5016" s="221"/>
      <c r="AN5016" s="221"/>
      <c r="AO5016" s="221"/>
      <c r="AP5016" s="221"/>
      <c r="AQ5016" s="219"/>
      <c r="AR5016" s="219"/>
      <c r="AS5016" s="221"/>
      <c r="AT5016" s="221"/>
      <c r="AU5016" s="221"/>
      <c r="AV5016" s="221"/>
      <c r="AW5016" s="221"/>
      <c r="AX5016" s="221"/>
      <c r="AY5016" s="221"/>
      <c r="AZ5016" s="221"/>
    </row>
    <row r="5017" spans="1:52" x14ac:dyDescent="0.15">
      <c r="A5017" s="278"/>
      <c r="B5017" s="274"/>
      <c r="C5017" s="340"/>
      <c r="D5017" s="340"/>
      <c r="E5017" s="341"/>
      <c r="F5017" s="341"/>
      <c r="G5017" s="341"/>
      <c r="H5017" s="341"/>
      <c r="I5017" s="341"/>
      <c r="J5017" s="341"/>
      <c r="AH5017" s="221"/>
      <c r="AI5017" s="221"/>
      <c r="AJ5017" s="221"/>
      <c r="AK5017" s="221"/>
      <c r="AL5017" s="221"/>
      <c r="AM5017" s="221"/>
      <c r="AN5017" s="221"/>
      <c r="AO5017" s="221"/>
      <c r="AP5017" s="221"/>
      <c r="AQ5017" s="219"/>
      <c r="AR5017" s="219"/>
      <c r="AS5017" s="221"/>
      <c r="AT5017" s="221"/>
      <c r="AU5017" s="221"/>
      <c r="AV5017" s="221"/>
      <c r="AW5017" s="221"/>
      <c r="AX5017" s="221"/>
      <c r="AY5017" s="221"/>
      <c r="AZ5017" s="221"/>
    </row>
    <row r="5018" spans="1:52" x14ac:dyDescent="0.15">
      <c r="A5018" s="278"/>
      <c r="B5018" s="274"/>
      <c r="C5018" s="340"/>
      <c r="D5018" s="340"/>
      <c r="E5018" s="341"/>
      <c r="F5018" s="341"/>
      <c r="G5018" s="341"/>
      <c r="H5018" s="341"/>
      <c r="I5018" s="341"/>
      <c r="J5018" s="341"/>
      <c r="AH5018" s="221"/>
      <c r="AI5018" s="221"/>
      <c r="AJ5018" s="221"/>
      <c r="AK5018" s="221"/>
      <c r="AL5018" s="221"/>
      <c r="AM5018" s="221"/>
      <c r="AN5018" s="221"/>
      <c r="AO5018" s="221"/>
      <c r="AP5018" s="221"/>
      <c r="AQ5018" s="219"/>
      <c r="AR5018" s="219"/>
      <c r="AS5018" s="221"/>
      <c r="AT5018" s="221"/>
      <c r="AU5018" s="221"/>
      <c r="AV5018" s="221"/>
      <c r="AW5018" s="221"/>
      <c r="AX5018" s="221"/>
      <c r="AY5018" s="221"/>
      <c r="AZ5018" s="221"/>
    </row>
    <row r="5019" spans="1:52" x14ac:dyDescent="0.15">
      <c r="A5019" s="278"/>
      <c r="B5019" s="274"/>
      <c r="C5019" s="340"/>
      <c r="D5019" s="340"/>
      <c r="E5019" s="341"/>
      <c r="F5019" s="341"/>
      <c r="G5019" s="341"/>
      <c r="H5019" s="341"/>
      <c r="I5019" s="341"/>
      <c r="J5019" s="341"/>
      <c r="AH5019" s="221"/>
      <c r="AI5019" s="221"/>
      <c r="AJ5019" s="221"/>
      <c r="AK5019" s="221"/>
      <c r="AL5019" s="221"/>
      <c r="AM5019" s="221"/>
      <c r="AN5019" s="221"/>
      <c r="AO5019" s="221"/>
      <c r="AP5019" s="221"/>
      <c r="AQ5019" s="219"/>
      <c r="AR5019" s="219"/>
      <c r="AS5019" s="221"/>
      <c r="AT5019" s="221"/>
      <c r="AU5019" s="221"/>
      <c r="AV5019" s="221"/>
      <c r="AW5019" s="221"/>
      <c r="AX5019" s="221"/>
      <c r="AY5019" s="221"/>
      <c r="AZ5019" s="221"/>
    </row>
    <row r="5020" spans="1:52" x14ac:dyDescent="0.15">
      <c r="A5020" s="278"/>
      <c r="B5020" s="274"/>
      <c r="C5020" s="340"/>
      <c r="D5020" s="340"/>
      <c r="E5020" s="341"/>
      <c r="F5020" s="341"/>
      <c r="G5020" s="341"/>
      <c r="H5020" s="341"/>
      <c r="I5020" s="341"/>
      <c r="J5020" s="341"/>
      <c r="AH5020" s="221"/>
      <c r="AI5020" s="221"/>
      <c r="AJ5020" s="221"/>
      <c r="AK5020" s="221"/>
      <c r="AL5020" s="221"/>
      <c r="AM5020" s="221"/>
      <c r="AN5020" s="221"/>
      <c r="AO5020" s="221"/>
      <c r="AP5020" s="221"/>
      <c r="AQ5020" s="219"/>
      <c r="AR5020" s="219"/>
      <c r="AS5020" s="221"/>
      <c r="AT5020" s="221"/>
      <c r="AU5020" s="221"/>
      <c r="AV5020" s="221"/>
      <c r="AW5020" s="221"/>
      <c r="AX5020" s="221"/>
      <c r="AY5020" s="221"/>
      <c r="AZ5020" s="221"/>
    </row>
    <row r="5021" spans="1:52" x14ac:dyDescent="0.15">
      <c r="A5021" s="278"/>
      <c r="B5021" s="274"/>
      <c r="C5021" s="340"/>
      <c r="D5021" s="340"/>
      <c r="E5021" s="341"/>
      <c r="F5021" s="341"/>
      <c r="G5021" s="341"/>
      <c r="H5021" s="341"/>
      <c r="I5021" s="341"/>
      <c r="J5021" s="341"/>
      <c r="AH5021" s="221"/>
      <c r="AI5021" s="221"/>
      <c r="AJ5021" s="221"/>
      <c r="AK5021" s="221"/>
      <c r="AL5021" s="221"/>
      <c r="AM5021" s="221"/>
      <c r="AN5021" s="221"/>
      <c r="AO5021" s="221"/>
      <c r="AP5021" s="221"/>
      <c r="AQ5021" s="219"/>
      <c r="AR5021" s="219"/>
      <c r="AS5021" s="221"/>
      <c r="AT5021" s="221"/>
      <c r="AU5021" s="221"/>
      <c r="AV5021" s="221"/>
      <c r="AW5021" s="221"/>
      <c r="AX5021" s="221"/>
      <c r="AY5021" s="221"/>
      <c r="AZ5021" s="221"/>
    </row>
    <row r="5022" spans="1:52" x14ac:dyDescent="0.15">
      <c r="A5022" s="278"/>
      <c r="B5022" s="274"/>
      <c r="C5022" s="340"/>
      <c r="D5022" s="340"/>
      <c r="E5022" s="341"/>
      <c r="F5022" s="341"/>
      <c r="G5022" s="341"/>
      <c r="H5022" s="341"/>
      <c r="I5022" s="341"/>
      <c r="J5022" s="341"/>
      <c r="AH5022" s="221"/>
      <c r="AI5022" s="221"/>
      <c r="AJ5022" s="221"/>
      <c r="AK5022" s="221"/>
      <c r="AL5022" s="221"/>
      <c r="AM5022" s="221"/>
      <c r="AN5022" s="221"/>
      <c r="AO5022" s="221"/>
      <c r="AP5022" s="221"/>
      <c r="AQ5022" s="219"/>
      <c r="AR5022" s="219"/>
      <c r="AS5022" s="221"/>
      <c r="AT5022" s="221"/>
      <c r="AU5022" s="221"/>
      <c r="AV5022" s="221"/>
      <c r="AW5022" s="221"/>
      <c r="AX5022" s="221"/>
      <c r="AY5022" s="221"/>
      <c r="AZ5022" s="221"/>
    </row>
    <row r="5023" spans="1:52" x14ac:dyDescent="0.15">
      <c r="A5023" s="278"/>
      <c r="B5023" s="274"/>
      <c r="C5023" s="340"/>
      <c r="D5023" s="340"/>
      <c r="E5023" s="341"/>
      <c r="F5023" s="341"/>
      <c r="G5023" s="341"/>
      <c r="H5023" s="341"/>
      <c r="I5023" s="341"/>
      <c r="J5023" s="341"/>
      <c r="AH5023" s="221"/>
      <c r="AI5023" s="221"/>
      <c r="AJ5023" s="221"/>
      <c r="AK5023" s="221"/>
      <c r="AL5023" s="221"/>
      <c r="AM5023" s="221"/>
      <c r="AN5023" s="221"/>
      <c r="AO5023" s="221"/>
      <c r="AP5023" s="221"/>
      <c r="AQ5023" s="219"/>
      <c r="AR5023" s="219"/>
      <c r="AS5023" s="221"/>
      <c r="AT5023" s="221"/>
      <c r="AU5023" s="221"/>
      <c r="AV5023" s="221"/>
      <c r="AW5023" s="221"/>
      <c r="AX5023" s="221"/>
      <c r="AY5023" s="221"/>
      <c r="AZ5023" s="221"/>
    </row>
    <row r="5024" spans="1:52" x14ac:dyDescent="0.15">
      <c r="A5024" s="278"/>
      <c r="B5024" s="274"/>
      <c r="C5024" s="340"/>
      <c r="D5024" s="340"/>
      <c r="E5024" s="341"/>
      <c r="F5024" s="341"/>
      <c r="G5024" s="341"/>
      <c r="H5024" s="341"/>
      <c r="I5024" s="341"/>
      <c r="J5024" s="341"/>
      <c r="AH5024" s="221"/>
      <c r="AI5024" s="221"/>
      <c r="AJ5024" s="221"/>
      <c r="AK5024" s="221"/>
      <c r="AL5024" s="221"/>
      <c r="AM5024" s="221"/>
      <c r="AN5024" s="221"/>
      <c r="AO5024" s="221"/>
      <c r="AP5024" s="221"/>
      <c r="AQ5024" s="219"/>
      <c r="AR5024" s="219"/>
      <c r="AS5024" s="221"/>
      <c r="AT5024" s="221"/>
      <c r="AU5024" s="221"/>
      <c r="AV5024" s="221"/>
      <c r="AW5024" s="221"/>
      <c r="AX5024" s="221"/>
      <c r="AY5024" s="221"/>
      <c r="AZ5024" s="221"/>
    </row>
    <row r="5025" spans="1:52" x14ac:dyDescent="0.15">
      <c r="A5025" s="278"/>
      <c r="B5025" s="274"/>
      <c r="C5025" s="340"/>
      <c r="D5025" s="340"/>
      <c r="E5025" s="341"/>
      <c r="F5025" s="341"/>
      <c r="G5025" s="341"/>
      <c r="H5025" s="341"/>
      <c r="I5025" s="341"/>
      <c r="J5025" s="341"/>
      <c r="AH5025" s="221"/>
      <c r="AI5025" s="221"/>
      <c r="AJ5025" s="221"/>
      <c r="AK5025" s="221"/>
      <c r="AL5025" s="221"/>
      <c r="AM5025" s="221"/>
      <c r="AN5025" s="221"/>
      <c r="AO5025" s="221"/>
      <c r="AP5025" s="221"/>
      <c r="AQ5025" s="219"/>
      <c r="AR5025" s="219"/>
      <c r="AS5025" s="221"/>
      <c r="AT5025" s="221"/>
      <c r="AU5025" s="221"/>
      <c r="AV5025" s="221"/>
      <c r="AW5025" s="221"/>
      <c r="AX5025" s="221"/>
      <c r="AY5025" s="221"/>
      <c r="AZ5025" s="221"/>
    </row>
    <row r="5026" spans="1:52" x14ac:dyDescent="0.15">
      <c r="A5026" s="278"/>
      <c r="B5026" s="274"/>
      <c r="C5026" s="340"/>
      <c r="D5026" s="340"/>
      <c r="E5026" s="341"/>
      <c r="F5026" s="341"/>
      <c r="G5026" s="341"/>
      <c r="H5026" s="341"/>
      <c r="I5026" s="341"/>
      <c r="J5026" s="341"/>
      <c r="AH5026" s="221"/>
      <c r="AI5026" s="221"/>
      <c r="AJ5026" s="221"/>
      <c r="AK5026" s="221"/>
      <c r="AL5026" s="221"/>
      <c r="AM5026" s="221"/>
      <c r="AN5026" s="221"/>
      <c r="AO5026" s="221"/>
      <c r="AP5026" s="221"/>
      <c r="AQ5026" s="219"/>
      <c r="AR5026" s="219"/>
      <c r="AS5026" s="221"/>
      <c r="AT5026" s="221"/>
      <c r="AU5026" s="221"/>
      <c r="AV5026" s="221"/>
      <c r="AW5026" s="221"/>
      <c r="AX5026" s="221"/>
      <c r="AY5026" s="221"/>
      <c r="AZ5026" s="221"/>
    </row>
    <row r="5027" spans="1:52" x14ac:dyDescent="0.15">
      <c r="A5027" s="278"/>
      <c r="B5027" s="274"/>
      <c r="C5027" s="340"/>
      <c r="D5027" s="340"/>
      <c r="E5027" s="341"/>
      <c r="F5027" s="341"/>
      <c r="G5027" s="341"/>
      <c r="H5027" s="341"/>
      <c r="I5027" s="341"/>
      <c r="J5027" s="341"/>
      <c r="AH5027" s="221"/>
      <c r="AI5027" s="221"/>
      <c r="AJ5027" s="221"/>
      <c r="AK5027" s="221"/>
      <c r="AL5027" s="221"/>
      <c r="AM5027" s="221"/>
      <c r="AN5027" s="221"/>
      <c r="AO5027" s="221"/>
      <c r="AP5027" s="221"/>
      <c r="AQ5027" s="219"/>
      <c r="AR5027" s="219"/>
      <c r="AS5027" s="221"/>
      <c r="AT5027" s="221"/>
      <c r="AU5027" s="221"/>
      <c r="AV5027" s="221"/>
      <c r="AW5027" s="221"/>
      <c r="AX5027" s="221"/>
      <c r="AY5027" s="221"/>
      <c r="AZ5027" s="221"/>
    </row>
    <row r="5028" spans="1:52" x14ac:dyDescent="0.15">
      <c r="A5028" s="278"/>
      <c r="B5028" s="274"/>
      <c r="C5028" s="340"/>
      <c r="D5028" s="340"/>
      <c r="E5028" s="341"/>
      <c r="F5028" s="341"/>
      <c r="G5028" s="341"/>
      <c r="H5028" s="341"/>
      <c r="I5028" s="341"/>
      <c r="J5028" s="341"/>
      <c r="AH5028" s="221"/>
      <c r="AI5028" s="221"/>
      <c r="AJ5028" s="221"/>
      <c r="AK5028" s="221"/>
      <c r="AL5028" s="221"/>
      <c r="AM5028" s="221"/>
      <c r="AN5028" s="221"/>
      <c r="AO5028" s="221"/>
      <c r="AP5028" s="221"/>
      <c r="AQ5028" s="219"/>
      <c r="AR5028" s="219"/>
      <c r="AS5028" s="221"/>
      <c r="AT5028" s="221"/>
      <c r="AU5028" s="221"/>
      <c r="AV5028" s="221"/>
      <c r="AW5028" s="221"/>
      <c r="AX5028" s="221"/>
      <c r="AY5028" s="221"/>
      <c r="AZ5028" s="221"/>
    </row>
    <row r="5029" spans="1:52" x14ac:dyDescent="0.15">
      <c r="A5029" s="278"/>
      <c r="B5029" s="274"/>
      <c r="C5029" s="340"/>
      <c r="D5029" s="340"/>
      <c r="E5029" s="341"/>
      <c r="F5029" s="341"/>
      <c r="G5029" s="341"/>
      <c r="H5029" s="341"/>
      <c r="I5029" s="341"/>
      <c r="J5029" s="341"/>
      <c r="AH5029" s="221"/>
      <c r="AI5029" s="221"/>
      <c r="AJ5029" s="221"/>
      <c r="AK5029" s="221"/>
      <c r="AL5029" s="221"/>
      <c r="AM5029" s="221"/>
      <c r="AN5029" s="221"/>
      <c r="AO5029" s="221"/>
      <c r="AP5029" s="221"/>
      <c r="AQ5029" s="219"/>
      <c r="AR5029" s="219"/>
      <c r="AS5029" s="221"/>
      <c r="AT5029" s="221"/>
      <c r="AU5029" s="221"/>
      <c r="AV5029" s="221"/>
      <c r="AW5029" s="221"/>
      <c r="AX5029" s="221"/>
      <c r="AY5029" s="221"/>
      <c r="AZ5029" s="221"/>
    </row>
    <row r="5030" spans="1:52" x14ac:dyDescent="0.15">
      <c r="A5030" s="278"/>
      <c r="B5030" s="274"/>
      <c r="C5030" s="340"/>
      <c r="D5030" s="340"/>
      <c r="E5030" s="341"/>
      <c r="F5030" s="341"/>
      <c r="G5030" s="341"/>
      <c r="H5030" s="341"/>
      <c r="I5030" s="341"/>
      <c r="J5030" s="341"/>
      <c r="AH5030" s="221"/>
      <c r="AI5030" s="221"/>
      <c r="AJ5030" s="221"/>
      <c r="AK5030" s="221"/>
      <c r="AL5030" s="221"/>
      <c r="AM5030" s="221"/>
      <c r="AN5030" s="221"/>
      <c r="AO5030" s="221"/>
      <c r="AP5030" s="221"/>
      <c r="AQ5030" s="219"/>
      <c r="AR5030" s="219"/>
      <c r="AS5030" s="221"/>
      <c r="AT5030" s="221"/>
      <c r="AU5030" s="221"/>
      <c r="AV5030" s="221"/>
      <c r="AW5030" s="221"/>
      <c r="AX5030" s="221"/>
      <c r="AY5030" s="221"/>
      <c r="AZ5030" s="221"/>
    </row>
    <row r="5031" spans="1:52" x14ac:dyDescent="0.15">
      <c r="A5031" s="278"/>
      <c r="B5031" s="274"/>
      <c r="C5031" s="340"/>
      <c r="D5031" s="340"/>
      <c r="E5031" s="341"/>
      <c r="F5031" s="341"/>
      <c r="G5031" s="341"/>
      <c r="H5031" s="341"/>
      <c r="I5031" s="341"/>
      <c r="J5031" s="341"/>
      <c r="AH5031" s="221"/>
      <c r="AI5031" s="221"/>
      <c r="AJ5031" s="221"/>
      <c r="AK5031" s="221"/>
      <c r="AL5031" s="221"/>
      <c r="AM5031" s="221"/>
      <c r="AN5031" s="221"/>
      <c r="AO5031" s="221"/>
      <c r="AP5031" s="221"/>
      <c r="AQ5031" s="219"/>
      <c r="AR5031" s="219"/>
      <c r="AS5031" s="221"/>
      <c r="AT5031" s="221"/>
      <c r="AU5031" s="221"/>
      <c r="AV5031" s="221"/>
      <c r="AW5031" s="221"/>
      <c r="AX5031" s="221"/>
      <c r="AY5031" s="221"/>
      <c r="AZ5031" s="221"/>
    </row>
    <row r="5032" spans="1:52" x14ac:dyDescent="0.15">
      <c r="A5032" s="278"/>
      <c r="B5032" s="274"/>
      <c r="C5032" s="340"/>
      <c r="D5032" s="340"/>
      <c r="E5032" s="341"/>
      <c r="F5032" s="341"/>
      <c r="G5032" s="341"/>
      <c r="H5032" s="341"/>
      <c r="I5032" s="341"/>
      <c r="J5032" s="341"/>
      <c r="AH5032" s="221"/>
      <c r="AI5032" s="221"/>
      <c r="AJ5032" s="221"/>
      <c r="AK5032" s="221"/>
      <c r="AL5032" s="221"/>
      <c r="AM5032" s="221"/>
      <c r="AN5032" s="221"/>
      <c r="AO5032" s="221"/>
      <c r="AP5032" s="221"/>
      <c r="AQ5032" s="219"/>
      <c r="AR5032" s="219"/>
      <c r="AS5032" s="221"/>
      <c r="AT5032" s="221"/>
      <c r="AU5032" s="221"/>
      <c r="AV5032" s="221"/>
      <c r="AW5032" s="221"/>
      <c r="AX5032" s="221"/>
      <c r="AY5032" s="221"/>
      <c r="AZ5032" s="221"/>
    </row>
    <row r="5033" spans="1:52" x14ac:dyDescent="0.15">
      <c r="A5033" s="278"/>
      <c r="B5033" s="274"/>
      <c r="C5033" s="340"/>
      <c r="D5033" s="340"/>
      <c r="E5033" s="341"/>
      <c r="F5033" s="341"/>
      <c r="G5033" s="341"/>
      <c r="H5033" s="341"/>
      <c r="I5033" s="341"/>
      <c r="J5033" s="341"/>
      <c r="AH5033" s="221"/>
      <c r="AI5033" s="221"/>
      <c r="AJ5033" s="221"/>
      <c r="AK5033" s="221"/>
      <c r="AL5033" s="221"/>
      <c r="AM5033" s="221"/>
      <c r="AN5033" s="221"/>
      <c r="AO5033" s="221"/>
      <c r="AP5033" s="221"/>
      <c r="AQ5033" s="219"/>
      <c r="AR5033" s="219"/>
      <c r="AS5033" s="221"/>
      <c r="AT5033" s="221"/>
      <c r="AU5033" s="221"/>
      <c r="AV5033" s="221"/>
      <c r="AW5033" s="221"/>
      <c r="AX5033" s="221"/>
      <c r="AY5033" s="221"/>
      <c r="AZ5033" s="221"/>
    </row>
    <row r="5034" spans="1:52" x14ac:dyDescent="0.15">
      <c r="A5034" s="278"/>
      <c r="B5034" s="274"/>
      <c r="C5034" s="340"/>
      <c r="D5034" s="340"/>
      <c r="E5034" s="341"/>
      <c r="F5034" s="341"/>
      <c r="G5034" s="341"/>
      <c r="H5034" s="341"/>
      <c r="I5034" s="341"/>
      <c r="J5034" s="341"/>
      <c r="AH5034" s="221"/>
      <c r="AI5034" s="221"/>
      <c r="AJ5034" s="221"/>
      <c r="AK5034" s="221"/>
      <c r="AL5034" s="221"/>
      <c r="AM5034" s="221"/>
      <c r="AN5034" s="221"/>
      <c r="AO5034" s="221"/>
      <c r="AP5034" s="221"/>
      <c r="AQ5034" s="219"/>
      <c r="AR5034" s="219"/>
      <c r="AS5034" s="221"/>
      <c r="AT5034" s="221"/>
      <c r="AU5034" s="221"/>
      <c r="AV5034" s="221"/>
      <c r="AW5034" s="221"/>
      <c r="AX5034" s="221"/>
      <c r="AY5034" s="221"/>
      <c r="AZ5034" s="221"/>
    </row>
    <row r="5035" spans="1:52" x14ac:dyDescent="0.15">
      <c r="A5035" s="278"/>
      <c r="B5035" s="274"/>
      <c r="C5035" s="340"/>
      <c r="D5035" s="340"/>
      <c r="E5035" s="341"/>
      <c r="F5035" s="341"/>
      <c r="G5035" s="341"/>
      <c r="H5035" s="341"/>
      <c r="I5035" s="341"/>
      <c r="J5035" s="341"/>
      <c r="AH5035" s="221"/>
      <c r="AI5035" s="221"/>
      <c r="AJ5035" s="221"/>
      <c r="AK5035" s="221"/>
      <c r="AL5035" s="221"/>
      <c r="AM5035" s="221"/>
      <c r="AN5035" s="221"/>
      <c r="AO5035" s="221"/>
      <c r="AP5035" s="221"/>
      <c r="AQ5035" s="219"/>
      <c r="AR5035" s="219"/>
      <c r="AS5035" s="221"/>
      <c r="AT5035" s="221"/>
      <c r="AU5035" s="221"/>
      <c r="AV5035" s="221"/>
      <c r="AW5035" s="221"/>
      <c r="AX5035" s="221"/>
      <c r="AY5035" s="221"/>
      <c r="AZ5035" s="221"/>
    </row>
    <row r="5036" spans="1:52" x14ac:dyDescent="0.15">
      <c r="A5036" s="278"/>
      <c r="B5036" s="274"/>
      <c r="C5036" s="340"/>
      <c r="D5036" s="340"/>
      <c r="E5036" s="341"/>
      <c r="F5036" s="341"/>
      <c r="G5036" s="341"/>
      <c r="H5036" s="341"/>
      <c r="I5036" s="341"/>
      <c r="J5036" s="341"/>
      <c r="AH5036" s="221"/>
      <c r="AI5036" s="221"/>
      <c r="AJ5036" s="221"/>
      <c r="AK5036" s="221"/>
      <c r="AL5036" s="221"/>
      <c r="AM5036" s="221"/>
      <c r="AN5036" s="221"/>
      <c r="AO5036" s="221"/>
      <c r="AP5036" s="221"/>
      <c r="AQ5036" s="219"/>
      <c r="AR5036" s="219"/>
      <c r="AS5036" s="221"/>
      <c r="AT5036" s="221"/>
      <c r="AU5036" s="221"/>
      <c r="AV5036" s="221"/>
      <c r="AW5036" s="221"/>
      <c r="AX5036" s="221"/>
      <c r="AY5036" s="221"/>
      <c r="AZ5036" s="221"/>
    </row>
    <row r="5037" spans="1:52" x14ac:dyDescent="0.15">
      <c r="A5037" s="278"/>
      <c r="B5037" s="274"/>
      <c r="C5037" s="340"/>
      <c r="D5037" s="340"/>
      <c r="E5037" s="341"/>
      <c r="F5037" s="341"/>
      <c r="G5037" s="341"/>
      <c r="H5037" s="341"/>
      <c r="I5037" s="341"/>
      <c r="J5037" s="341"/>
      <c r="AH5037" s="221"/>
      <c r="AI5037" s="221"/>
      <c r="AJ5037" s="221"/>
      <c r="AK5037" s="221"/>
      <c r="AL5037" s="221"/>
      <c r="AM5037" s="221"/>
      <c r="AN5037" s="221"/>
      <c r="AO5037" s="221"/>
      <c r="AP5037" s="221"/>
      <c r="AQ5037" s="219"/>
      <c r="AR5037" s="219"/>
      <c r="AS5037" s="221"/>
      <c r="AT5037" s="221"/>
      <c r="AU5037" s="221"/>
      <c r="AV5037" s="221"/>
      <c r="AW5037" s="221"/>
      <c r="AX5037" s="221"/>
      <c r="AY5037" s="221"/>
      <c r="AZ5037" s="221"/>
    </row>
    <row r="5038" spans="1:52" x14ac:dyDescent="0.15">
      <c r="A5038" s="278"/>
      <c r="B5038" s="274"/>
      <c r="C5038" s="340"/>
      <c r="D5038" s="340"/>
      <c r="E5038" s="341"/>
      <c r="F5038" s="341"/>
      <c r="G5038" s="341"/>
      <c r="H5038" s="341"/>
      <c r="I5038" s="341"/>
      <c r="J5038" s="341"/>
      <c r="AH5038" s="221"/>
      <c r="AI5038" s="221"/>
      <c r="AJ5038" s="221"/>
      <c r="AK5038" s="221"/>
      <c r="AL5038" s="221"/>
      <c r="AM5038" s="221"/>
      <c r="AN5038" s="221"/>
      <c r="AO5038" s="221"/>
      <c r="AP5038" s="221"/>
      <c r="AQ5038" s="219"/>
      <c r="AR5038" s="219"/>
      <c r="AS5038" s="221"/>
      <c r="AT5038" s="221"/>
      <c r="AU5038" s="221"/>
      <c r="AV5038" s="221"/>
      <c r="AW5038" s="221"/>
      <c r="AX5038" s="221"/>
      <c r="AY5038" s="221"/>
      <c r="AZ5038" s="221"/>
    </row>
    <row r="5039" spans="1:52" x14ac:dyDescent="0.15">
      <c r="A5039" s="278"/>
      <c r="B5039" s="274"/>
      <c r="C5039" s="340"/>
      <c r="D5039" s="340"/>
      <c r="E5039" s="341"/>
      <c r="F5039" s="341"/>
      <c r="G5039" s="341"/>
      <c r="H5039" s="341"/>
      <c r="I5039" s="341"/>
      <c r="J5039" s="341"/>
      <c r="AH5039" s="221"/>
      <c r="AI5039" s="221"/>
      <c r="AJ5039" s="221"/>
      <c r="AK5039" s="221"/>
      <c r="AL5039" s="221"/>
      <c r="AM5039" s="221"/>
      <c r="AN5039" s="221"/>
      <c r="AO5039" s="221"/>
      <c r="AP5039" s="221"/>
      <c r="AQ5039" s="219"/>
      <c r="AR5039" s="219"/>
      <c r="AS5039" s="221"/>
      <c r="AT5039" s="221"/>
      <c r="AU5039" s="221"/>
      <c r="AV5039" s="221"/>
      <c r="AW5039" s="221"/>
      <c r="AX5039" s="221"/>
      <c r="AY5039" s="221"/>
      <c r="AZ5039" s="221"/>
    </row>
    <row r="5040" spans="1:52" x14ac:dyDescent="0.15">
      <c r="A5040" s="278"/>
      <c r="B5040" s="274"/>
      <c r="C5040" s="340"/>
      <c r="D5040" s="340"/>
      <c r="E5040" s="341"/>
      <c r="F5040" s="341"/>
      <c r="G5040" s="341"/>
      <c r="H5040" s="341"/>
      <c r="I5040" s="341"/>
      <c r="J5040" s="341"/>
      <c r="AH5040" s="221"/>
      <c r="AI5040" s="221"/>
      <c r="AJ5040" s="221"/>
      <c r="AK5040" s="221"/>
      <c r="AL5040" s="221"/>
      <c r="AM5040" s="221"/>
      <c r="AN5040" s="221"/>
      <c r="AO5040" s="221"/>
      <c r="AP5040" s="221"/>
      <c r="AQ5040" s="219"/>
      <c r="AR5040" s="219"/>
      <c r="AS5040" s="221"/>
      <c r="AT5040" s="221"/>
      <c r="AU5040" s="221"/>
      <c r="AV5040" s="221"/>
      <c r="AW5040" s="221"/>
      <c r="AX5040" s="221"/>
      <c r="AY5040" s="221"/>
      <c r="AZ5040" s="221"/>
    </row>
    <row r="5041" spans="1:52" x14ac:dyDescent="0.15">
      <c r="A5041" s="278"/>
      <c r="B5041" s="274"/>
      <c r="C5041" s="340"/>
      <c r="D5041" s="340"/>
      <c r="E5041" s="341"/>
      <c r="F5041" s="341"/>
      <c r="G5041" s="341"/>
      <c r="H5041" s="341"/>
      <c r="I5041" s="341"/>
      <c r="J5041" s="341"/>
      <c r="AH5041" s="221"/>
      <c r="AI5041" s="221"/>
      <c r="AJ5041" s="221"/>
      <c r="AK5041" s="221"/>
      <c r="AL5041" s="221"/>
      <c r="AM5041" s="221"/>
      <c r="AN5041" s="221"/>
      <c r="AO5041" s="221"/>
      <c r="AP5041" s="221"/>
      <c r="AQ5041" s="219"/>
      <c r="AR5041" s="219"/>
      <c r="AS5041" s="221"/>
      <c r="AT5041" s="221"/>
      <c r="AU5041" s="221"/>
      <c r="AV5041" s="221"/>
      <c r="AW5041" s="221"/>
      <c r="AX5041" s="221"/>
      <c r="AY5041" s="221"/>
      <c r="AZ5041" s="221"/>
    </row>
    <row r="5042" spans="1:52" x14ac:dyDescent="0.15">
      <c r="A5042" s="278"/>
      <c r="B5042" s="274"/>
      <c r="C5042" s="340"/>
      <c r="D5042" s="340"/>
      <c r="E5042" s="341"/>
      <c r="F5042" s="341"/>
      <c r="G5042" s="341"/>
      <c r="H5042" s="341"/>
      <c r="I5042" s="341"/>
      <c r="J5042" s="341"/>
      <c r="AH5042" s="221"/>
      <c r="AI5042" s="221"/>
      <c r="AJ5042" s="221"/>
      <c r="AK5042" s="221"/>
      <c r="AL5042" s="221"/>
      <c r="AM5042" s="221"/>
      <c r="AN5042" s="221"/>
      <c r="AO5042" s="221"/>
      <c r="AP5042" s="221"/>
      <c r="AQ5042" s="219"/>
      <c r="AR5042" s="219"/>
      <c r="AS5042" s="221"/>
      <c r="AT5042" s="221"/>
      <c r="AU5042" s="221"/>
      <c r="AV5042" s="221"/>
      <c r="AW5042" s="221"/>
      <c r="AX5042" s="221"/>
      <c r="AY5042" s="221"/>
      <c r="AZ5042" s="221"/>
    </row>
    <row r="5043" spans="1:52" x14ac:dyDescent="0.15">
      <c r="A5043" s="278"/>
      <c r="B5043" s="274"/>
      <c r="C5043" s="340"/>
      <c r="D5043" s="340"/>
      <c r="E5043" s="341"/>
      <c r="F5043" s="341"/>
      <c r="G5043" s="341"/>
      <c r="H5043" s="341"/>
      <c r="I5043" s="341"/>
      <c r="J5043" s="341"/>
      <c r="AH5043" s="221"/>
      <c r="AI5043" s="221"/>
      <c r="AJ5043" s="221"/>
      <c r="AK5043" s="221"/>
      <c r="AL5043" s="221"/>
      <c r="AM5043" s="221"/>
      <c r="AN5043" s="221"/>
      <c r="AO5043" s="221"/>
      <c r="AP5043" s="221"/>
      <c r="AQ5043" s="219"/>
      <c r="AR5043" s="219"/>
      <c r="AS5043" s="221"/>
      <c r="AT5043" s="221"/>
      <c r="AU5043" s="221"/>
      <c r="AV5043" s="221"/>
      <c r="AW5043" s="221"/>
      <c r="AX5043" s="221"/>
      <c r="AY5043" s="221"/>
      <c r="AZ5043" s="221"/>
    </row>
    <row r="5044" spans="1:52" x14ac:dyDescent="0.15">
      <c r="A5044" s="278"/>
      <c r="B5044" s="274"/>
      <c r="C5044" s="340"/>
      <c r="D5044" s="340"/>
      <c r="E5044" s="341"/>
      <c r="F5044" s="341"/>
      <c r="G5044" s="341"/>
      <c r="H5044" s="341"/>
      <c r="I5044" s="341"/>
      <c r="J5044" s="341"/>
      <c r="AH5044" s="221"/>
      <c r="AI5044" s="221"/>
      <c r="AJ5044" s="221"/>
      <c r="AK5044" s="221"/>
      <c r="AL5044" s="221"/>
      <c r="AM5044" s="221"/>
      <c r="AN5044" s="221"/>
      <c r="AO5044" s="221"/>
      <c r="AP5044" s="221"/>
      <c r="AQ5044" s="219"/>
      <c r="AR5044" s="219"/>
      <c r="AS5044" s="221"/>
      <c r="AT5044" s="221"/>
      <c r="AU5044" s="221"/>
      <c r="AV5044" s="221"/>
      <c r="AW5044" s="221"/>
      <c r="AX5044" s="221"/>
      <c r="AY5044" s="221"/>
      <c r="AZ5044" s="221"/>
    </row>
    <row r="5045" spans="1:52" x14ac:dyDescent="0.15">
      <c r="A5045" s="278"/>
      <c r="B5045" s="274"/>
      <c r="C5045" s="340"/>
      <c r="D5045" s="340"/>
      <c r="E5045" s="341"/>
      <c r="F5045" s="341"/>
      <c r="G5045" s="341"/>
      <c r="H5045" s="341"/>
      <c r="I5045" s="341"/>
      <c r="J5045" s="341"/>
      <c r="AH5045" s="221"/>
      <c r="AI5045" s="221"/>
      <c r="AJ5045" s="221"/>
      <c r="AK5045" s="221"/>
      <c r="AL5045" s="221"/>
      <c r="AM5045" s="221"/>
      <c r="AN5045" s="221"/>
      <c r="AO5045" s="221"/>
      <c r="AP5045" s="221"/>
      <c r="AQ5045" s="219"/>
      <c r="AR5045" s="219"/>
      <c r="AS5045" s="221"/>
      <c r="AT5045" s="221"/>
      <c r="AU5045" s="221"/>
      <c r="AV5045" s="221"/>
      <c r="AW5045" s="221"/>
      <c r="AX5045" s="221"/>
      <c r="AY5045" s="221"/>
      <c r="AZ5045" s="221"/>
    </row>
    <row r="5046" spans="1:52" x14ac:dyDescent="0.15">
      <c r="A5046" s="278"/>
      <c r="B5046" s="274"/>
      <c r="C5046" s="340"/>
      <c r="D5046" s="340"/>
      <c r="E5046" s="341"/>
      <c r="F5046" s="341"/>
      <c r="G5046" s="341"/>
      <c r="H5046" s="341"/>
      <c r="I5046" s="341"/>
      <c r="J5046" s="341"/>
      <c r="AH5046" s="221"/>
      <c r="AI5046" s="221"/>
      <c r="AJ5046" s="221"/>
      <c r="AK5046" s="221"/>
      <c r="AL5046" s="221"/>
      <c r="AM5046" s="221"/>
      <c r="AN5046" s="221"/>
      <c r="AO5046" s="221"/>
      <c r="AP5046" s="221"/>
      <c r="AQ5046" s="219"/>
      <c r="AR5046" s="219"/>
      <c r="AS5046" s="221"/>
      <c r="AT5046" s="221"/>
      <c r="AU5046" s="221"/>
      <c r="AV5046" s="221"/>
      <c r="AW5046" s="221"/>
      <c r="AX5046" s="221"/>
      <c r="AY5046" s="221"/>
      <c r="AZ5046" s="221"/>
    </row>
    <row r="5047" spans="1:52" x14ac:dyDescent="0.15">
      <c r="A5047" s="278"/>
      <c r="B5047" s="274"/>
      <c r="C5047" s="340"/>
      <c r="D5047" s="340"/>
      <c r="E5047" s="341"/>
      <c r="F5047" s="341"/>
      <c r="G5047" s="341"/>
      <c r="H5047" s="341"/>
      <c r="I5047" s="341"/>
      <c r="J5047" s="341"/>
      <c r="AH5047" s="221"/>
      <c r="AI5047" s="221"/>
      <c r="AJ5047" s="221"/>
      <c r="AK5047" s="221"/>
      <c r="AL5047" s="221"/>
      <c r="AM5047" s="221"/>
      <c r="AN5047" s="221"/>
      <c r="AO5047" s="221"/>
      <c r="AP5047" s="221"/>
      <c r="AQ5047" s="219"/>
      <c r="AR5047" s="219"/>
      <c r="AS5047" s="221"/>
      <c r="AT5047" s="221"/>
      <c r="AU5047" s="221"/>
      <c r="AV5047" s="221"/>
      <c r="AW5047" s="221"/>
      <c r="AX5047" s="221"/>
      <c r="AY5047" s="221"/>
      <c r="AZ5047" s="221"/>
    </row>
    <row r="5048" spans="1:52" x14ac:dyDescent="0.15">
      <c r="A5048" s="278"/>
      <c r="B5048" s="274"/>
      <c r="C5048" s="340"/>
      <c r="D5048" s="340"/>
      <c r="E5048" s="341"/>
      <c r="F5048" s="341"/>
      <c r="G5048" s="341"/>
      <c r="H5048" s="341"/>
      <c r="I5048" s="341"/>
      <c r="J5048" s="341"/>
      <c r="AH5048" s="221"/>
      <c r="AI5048" s="221"/>
      <c r="AJ5048" s="221"/>
      <c r="AK5048" s="221"/>
      <c r="AL5048" s="221"/>
      <c r="AM5048" s="221"/>
      <c r="AN5048" s="221"/>
      <c r="AO5048" s="221"/>
      <c r="AP5048" s="221"/>
      <c r="AQ5048" s="219"/>
      <c r="AR5048" s="219"/>
      <c r="AS5048" s="221"/>
      <c r="AT5048" s="221"/>
      <c r="AU5048" s="221"/>
      <c r="AV5048" s="221"/>
      <c r="AW5048" s="221"/>
      <c r="AX5048" s="221"/>
      <c r="AY5048" s="221"/>
      <c r="AZ5048" s="221"/>
    </row>
    <row r="5049" spans="1:52" x14ac:dyDescent="0.15">
      <c r="A5049" s="278"/>
      <c r="B5049" s="274"/>
      <c r="C5049" s="340"/>
      <c r="D5049" s="340"/>
      <c r="E5049" s="341"/>
      <c r="F5049" s="341"/>
      <c r="G5049" s="341"/>
      <c r="H5049" s="341"/>
      <c r="I5049" s="341"/>
      <c r="J5049" s="341"/>
      <c r="AH5049" s="221"/>
      <c r="AI5049" s="221"/>
      <c r="AJ5049" s="221"/>
      <c r="AK5049" s="221"/>
      <c r="AL5049" s="221"/>
      <c r="AM5049" s="221"/>
      <c r="AN5049" s="221"/>
      <c r="AO5049" s="221"/>
      <c r="AP5049" s="221"/>
      <c r="AQ5049" s="219"/>
      <c r="AR5049" s="219"/>
      <c r="AS5049" s="221"/>
      <c r="AT5049" s="221"/>
      <c r="AU5049" s="221"/>
      <c r="AV5049" s="221"/>
      <c r="AW5049" s="221"/>
      <c r="AX5049" s="221"/>
      <c r="AY5049" s="221"/>
      <c r="AZ5049" s="221"/>
    </row>
    <row r="5050" spans="1:52" x14ac:dyDescent="0.15">
      <c r="A5050" s="278"/>
      <c r="B5050" s="274"/>
      <c r="C5050" s="340"/>
      <c r="D5050" s="340"/>
      <c r="E5050" s="341"/>
      <c r="F5050" s="341"/>
      <c r="G5050" s="341"/>
      <c r="H5050" s="341"/>
      <c r="I5050" s="341"/>
      <c r="J5050" s="341"/>
      <c r="AH5050" s="221"/>
      <c r="AI5050" s="221"/>
      <c r="AJ5050" s="221"/>
      <c r="AK5050" s="221"/>
      <c r="AL5050" s="221"/>
      <c r="AM5050" s="221"/>
      <c r="AN5050" s="221"/>
      <c r="AO5050" s="221"/>
      <c r="AP5050" s="221"/>
      <c r="AQ5050" s="219"/>
      <c r="AR5050" s="219"/>
      <c r="AS5050" s="221"/>
      <c r="AT5050" s="221"/>
      <c r="AU5050" s="221"/>
      <c r="AV5050" s="221"/>
      <c r="AW5050" s="221"/>
      <c r="AX5050" s="221"/>
      <c r="AY5050" s="221"/>
      <c r="AZ5050" s="221"/>
    </row>
    <row r="5051" spans="1:52" x14ac:dyDescent="0.15">
      <c r="A5051" s="278"/>
      <c r="B5051" s="274"/>
      <c r="C5051" s="340"/>
      <c r="D5051" s="340"/>
      <c r="E5051" s="341"/>
      <c r="F5051" s="341"/>
      <c r="G5051" s="341"/>
      <c r="H5051" s="341"/>
      <c r="I5051" s="341"/>
      <c r="J5051" s="341"/>
      <c r="AH5051" s="221"/>
      <c r="AI5051" s="221"/>
      <c r="AJ5051" s="221"/>
      <c r="AK5051" s="221"/>
      <c r="AL5051" s="221"/>
      <c r="AM5051" s="221"/>
      <c r="AN5051" s="221"/>
      <c r="AO5051" s="221"/>
      <c r="AP5051" s="221"/>
      <c r="AQ5051" s="219"/>
      <c r="AR5051" s="219"/>
      <c r="AS5051" s="221"/>
      <c r="AT5051" s="221"/>
      <c r="AU5051" s="221"/>
      <c r="AV5051" s="221"/>
      <c r="AW5051" s="221"/>
      <c r="AX5051" s="221"/>
      <c r="AY5051" s="221"/>
      <c r="AZ5051" s="221"/>
    </row>
    <row r="5052" spans="1:52" x14ac:dyDescent="0.15">
      <c r="A5052" s="278"/>
      <c r="B5052" s="274"/>
      <c r="C5052" s="340"/>
      <c r="D5052" s="340"/>
      <c r="E5052" s="341"/>
      <c r="F5052" s="341"/>
      <c r="G5052" s="341"/>
      <c r="H5052" s="341"/>
      <c r="I5052" s="341"/>
      <c r="J5052" s="341"/>
      <c r="AH5052" s="221"/>
      <c r="AI5052" s="221"/>
      <c r="AJ5052" s="221"/>
      <c r="AK5052" s="221"/>
      <c r="AL5052" s="221"/>
      <c r="AM5052" s="221"/>
      <c r="AN5052" s="221"/>
      <c r="AO5052" s="221"/>
      <c r="AP5052" s="221"/>
      <c r="AQ5052" s="219"/>
      <c r="AR5052" s="219"/>
      <c r="AS5052" s="221"/>
      <c r="AT5052" s="221"/>
      <c r="AU5052" s="221"/>
      <c r="AV5052" s="221"/>
      <c r="AW5052" s="221"/>
      <c r="AX5052" s="221"/>
      <c r="AY5052" s="221"/>
      <c r="AZ5052" s="221"/>
    </row>
    <row r="5053" spans="1:52" x14ac:dyDescent="0.15">
      <c r="A5053" s="278"/>
      <c r="B5053" s="274"/>
      <c r="C5053" s="340"/>
      <c r="D5053" s="340"/>
      <c r="E5053" s="341"/>
      <c r="F5053" s="341"/>
      <c r="G5053" s="341"/>
      <c r="H5053" s="341"/>
      <c r="I5053" s="341"/>
      <c r="J5053" s="341"/>
      <c r="AH5053" s="221"/>
      <c r="AI5053" s="221"/>
      <c r="AJ5053" s="221"/>
      <c r="AK5053" s="221"/>
      <c r="AL5053" s="221"/>
      <c r="AM5053" s="221"/>
      <c r="AN5053" s="221"/>
      <c r="AO5053" s="221"/>
      <c r="AP5053" s="221"/>
      <c r="AQ5053" s="219"/>
      <c r="AR5053" s="219"/>
      <c r="AS5053" s="221"/>
      <c r="AT5053" s="221"/>
      <c r="AU5053" s="221"/>
      <c r="AV5053" s="221"/>
      <c r="AW5053" s="221"/>
      <c r="AX5053" s="221"/>
      <c r="AY5053" s="221"/>
      <c r="AZ5053" s="221"/>
    </row>
    <row r="5054" spans="1:52" x14ac:dyDescent="0.15">
      <c r="A5054" s="278"/>
      <c r="B5054" s="274"/>
      <c r="C5054" s="340"/>
      <c r="D5054" s="340"/>
      <c r="E5054" s="341"/>
      <c r="F5054" s="341"/>
      <c r="G5054" s="341"/>
      <c r="H5054" s="341"/>
      <c r="I5054" s="341"/>
      <c r="J5054" s="341"/>
      <c r="AH5054" s="221"/>
      <c r="AI5054" s="221"/>
      <c r="AJ5054" s="221"/>
      <c r="AK5054" s="221"/>
      <c r="AL5054" s="221"/>
      <c r="AM5054" s="221"/>
      <c r="AN5054" s="221"/>
      <c r="AO5054" s="221"/>
      <c r="AP5054" s="221"/>
      <c r="AQ5054" s="219"/>
      <c r="AR5054" s="219"/>
      <c r="AS5054" s="221"/>
      <c r="AT5054" s="221"/>
      <c r="AU5054" s="221"/>
      <c r="AV5054" s="221"/>
      <c r="AW5054" s="221"/>
      <c r="AX5054" s="221"/>
      <c r="AY5054" s="221"/>
      <c r="AZ5054" s="221"/>
    </row>
    <row r="5055" spans="1:52" x14ac:dyDescent="0.15">
      <c r="A5055" s="278"/>
      <c r="B5055" s="274"/>
      <c r="C5055" s="340"/>
      <c r="D5055" s="340"/>
      <c r="E5055" s="341"/>
      <c r="F5055" s="341"/>
      <c r="G5055" s="341"/>
      <c r="H5055" s="341"/>
      <c r="I5055" s="341"/>
      <c r="J5055" s="341"/>
      <c r="AH5055" s="221"/>
      <c r="AI5055" s="221"/>
      <c r="AJ5055" s="221"/>
      <c r="AK5055" s="221"/>
      <c r="AL5055" s="221"/>
      <c r="AM5055" s="221"/>
      <c r="AN5055" s="221"/>
      <c r="AO5055" s="221"/>
      <c r="AP5055" s="221"/>
      <c r="AQ5055" s="219"/>
      <c r="AR5055" s="219"/>
      <c r="AS5055" s="221"/>
      <c r="AT5055" s="221"/>
      <c r="AU5055" s="221"/>
      <c r="AV5055" s="221"/>
      <c r="AW5055" s="221"/>
      <c r="AX5055" s="221"/>
      <c r="AY5055" s="221"/>
      <c r="AZ5055" s="221"/>
    </row>
    <row r="5056" spans="1:52" x14ac:dyDescent="0.15">
      <c r="A5056" s="278"/>
      <c r="B5056" s="274"/>
      <c r="C5056" s="340"/>
      <c r="D5056" s="340"/>
      <c r="E5056" s="341"/>
      <c r="F5056" s="341"/>
      <c r="G5056" s="341"/>
      <c r="H5056" s="341"/>
      <c r="I5056" s="341"/>
      <c r="J5056" s="341"/>
      <c r="AH5056" s="221"/>
      <c r="AI5056" s="221"/>
      <c r="AJ5056" s="221"/>
      <c r="AK5056" s="221"/>
      <c r="AL5056" s="221"/>
      <c r="AM5056" s="221"/>
      <c r="AN5056" s="221"/>
      <c r="AO5056" s="221"/>
      <c r="AP5056" s="221"/>
      <c r="AQ5056" s="219"/>
      <c r="AR5056" s="219"/>
      <c r="AS5056" s="221"/>
      <c r="AT5056" s="221"/>
      <c r="AU5056" s="221"/>
      <c r="AV5056" s="221"/>
      <c r="AW5056" s="221"/>
      <c r="AX5056" s="221"/>
      <c r="AY5056" s="221"/>
      <c r="AZ5056" s="221"/>
    </row>
    <row r="5057" spans="1:52" x14ac:dyDescent="0.15">
      <c r="A5057" s="278"/>
      <c r="B5057" s="274"/>
      <c r="C5057" s="340"/>
      <c r="D5057" s="340"/>
      <c r="E5057" s="341"/>
      <c r="F5057" s="341"/>
      <c r="G5057" s="341"/>
      <c r="H5057" s="341"/>
      <c r="I5057" s="341"/>
      <c r="J5057" s="341"/>
      <c r="AH5057" s="221"/>
      <c r="AI5057" s="221"/>
      <c r="AJ5057" s="221"/>
      <c r="AK5057" s="221"/>
      <c r="AL5057" s="221"/>
      <c r="AM5057" s="221"/>
      <c r="AN5057" s="221"/>
      <c r="AO5057" s="221"/>
      <c r="AP5057" s="221"/>
      <c r="AQ5057" s="219"/>
      <c r="AR5057" s="219"/>
      <c r="AS5057" s="221"/>
      <c r="AT5057" s="221"/>
      <c r="AU5057" s="221"/>
      <c r="AV5057" s="221"/>
      <c r="AW5057" s="221"/>
      <c r="AX5057" s="221"/>
      <c r="AY5057" s="221"/>
      <c r="AZ5057" s="221"/>
    </row>
    <row r="5058" spans="1:52" x14ac:dyDescent="0.15">
      <c r="A5058" s="278"/>
      <c r="B5058" s="274"/>
      <c r="C5058" s="340"/>
      <c r="D5058" s="340"/>
      <c r="E5058" s="341"/>
      <c r="F5058" s="341"/>
      <c r="G5058" s="341"/>
      <c r="H5058" s="341"/>
      <c r="I5058" s="341"/>
      <c r="J5058" s="341"/>
      <c r="AH5058" s="221"/>
      <c r="AI5058" s="221"/>
      <c r="AJ5058" s="221"/>
      <c r="AK5058" s="221"/>
      <c r="AL5058" s="221"/>
      <c r="AM5058" s="221"/>
      <c r="AN5058" s="221"/>
      <c r="AO5058" s="221"/>
      <c r="AP5058" s="221"/>
      <c r="AQ5058" s="219"/>
      <c r="AR5058" s="219"/>
      <c r="AS5058" s="221"/>
      <c r="AT5058" s="221"/>
      <c r="AU5058" s="221"/>
      <c r="AV5058" s="221"/>
      <c r="AW5058" s="221"/>
      <c r="AX5058" s="221"/>
      <c r="AY5058" s="221"/>
      <c r="AZ5058" s="221"/>
    </row>
    <row r="5059" spans="1:52" x14ac:dyDescent="0.15">
      <c r="A5059" s="278"/>
      <c r="B5059" s="274"/>
      <c r="C5059" s="340"/>
      <c r="D5059" s="340"/>
      <c r="E5059" s="341"/>
      <c r="F5059" s="341"/>
      <c r="G5059" s="341"/>
      <c r="H5059" s="341"/>
      <c r="I5059" s="341"/>
      <c r="J5059" s="341"/>
      <c r="AH5059" s="221"/>
      <c r="AI5059" s="221"/>
      <c r="AJ5059" s="221"/>
      <c r="AK5059" s="221"/>
      <c r="AL5059" s="221"/>
      <c r="AM5059" s="221"/>
      <c r="AN5059" s="221"/>
      <c r="AO5059" s="221"/>
      <c r="AP5059" s="221"/>
      <c r="AQ5059" s="219"/>
      <c r="AR5059" s="219"/>
      <c r="AS5059" s="221"/>
      <c r="AT5059" s="221"/>
      <c r="AU5059" s="221"/>
      <c r="AV5059" s="221"/>
      <c r="AW5059" s="221"/>
      <c r="AX5059" s="221"/>
      <c r="AY5059" s="221"/>
      <c r="AZ5059" s="221"/>
    </row>
    <row r="5060" spans="1:52" x14ac:dyDescent="0.15">
      <c r="A5060" s="278"/>
      <c r="B5060" s="274"/>
      <c r="C5060" s="340"/>
      <c r="D5060" s="340"/>
      <c r="E5060" s="341"/>
      <c r="F5060" s="341"/>
      <c r="G5060" s="341"/>
      <c r="H5060" s="341"/>
      <c r="I5060" s="341"/>
      <c r="J5060" s="341"/>
      <c r="AH5060" s="221"/>
      <c r="AI5060" s="221"/>
      <c r="AJ5060" s="221"/>
      <c r="AK5060" s="221"/>
      <c r="AL5060" s="221"/>
      <c r="AM5060" s="221"/>
      <c r="AN5060" s="221"/>
      <c r="AO5060" s="221"/>
      <c r="AP5060" s="221"/>
      <c r="AQ5060" s="219"/>
      <c r="AR5060" s="219"/>
      <c r="AS5060" s="221"/>
      <c r="AT5060" s="221"/>
      <c r="AU5060" s="221"/>
      <c r="AV5060" s="221"/>
      <c r="AW5060" s="221"/>
      <c r="AX5060" s="221"/>
      <c r="AY5060" s="221"/>
      <c r="AZ5060" s="221"/>
    </row>
    <row r="5061" spans="1:52" x14ac:dyDescent="0.15">
      <c r="A5061" s="278"/>
      <c r="B5061" s="274"/>
      <c r="C5061" s="340"/>
      <c r="D5061" s="340"/>
      <c r="E5061" s="341"/>
      <c r="F5061" s="341"/>
      <c r="G5061" s="341"/>
      <c r="H5061" s="341"/>
      <c r="I5061" s="341"/>
      <c r="J5061" s="341"/>
      <c r="AH5061" s="221"/>
      <c r="AI5061" s="221"/>
      <c r="AJ5061" s="221"/>
      <c r="AK5061" s="221"/>
      <c r="AL5061" s="221"/>
      <c r="AM5061" s="221"/>
      <c r="AN5061" s="221"/>
      <c r="AO5061" s="221"/>
      <c r="AP5061" s="221"/>
      <c r="AQ5061" s="219"/>
      <c r="AR5061" s="219"/>
      <c r="AS5061" s="221"/>
      <c r="AT5061" s="221"/>
      <c r="AU5061" s="221"/>
      <c r="AV5061" s="221"/>
      <c r="AW5061" s="221"/>
      <c r="AX5061" s="221"/>
      <c r="AY5061" s="221"/>
      <c r="AZ5061" s="221"/>
    </row>
    <row r="5062" spans="1:52" x14ac:dyDescent="0.15">
      <c r="A5062" s="278"/>
      <c r="B5062" s="274"/>
      <c r="C5062" s="340"/>
      <c r="D5062" s="340"/>
      <c r="E5062" s="341"/>
      <c r="F5062" s="341"/>
      <c r="G5062" s="341"/>
      <c r="H5062" s="341"/>
      <c r="I5062" s="341"/>
      <c r="J5062" s="341"/>
      <c r="AH5062" s="221"/>
      <c r="AI5062" s="221"/>
      <c r="AJ5062" s="221"/>
      <c r="AK5062" s="221"/>
      <c r="AL5062" s="221"/>
      <c r="AM5062" s="221"/>
      <c r="AN5062" s="221"/>
      <c r="AO5062" s="221"/>
      <c r="AP5062" s="221"/>
      <c r="AQ5062" s="219"/>
      <c r="AR5062" s="219"/>
      <c r="AS5062" s="221"/>
      <c r="AT5062" s="221"/>
      <c r="AU5062" s="221"/>
      <c r="AV5062" s="221"/>
      <c r="AW5062" s="221"/>
      <c r="AX5062" s="221"/>
      <c r="AY5062" s="221"/>
      <c r="AZ5062" s="221"/>
    </row>
    <row r="5063" spans="1:52" x14ac:dyDescent="0.15">
      <c r="A5063" s="278"/>
      <c r="B5063" s="274"/>
      <c r="C5063" s="340"/>
      <c r="D5063" s="340"/>
      <c r="E5063" s="341"/>
      <c r="F5063" s="341"/>
      <c r="G5063" s="341"/>
      <c r="H5063" s="341"/>
      <c r="I5063" s="341"/>
      <c r="J5063" s="341"/>
      <c r="AH5063" s="221"/>
      <c r="AI5063" s="221"/>
      <c r="AJ5063" s="221"/>
      <c r="AK5063" s="221"/>
      <c r="AL5063" s="221"/>
      <c r="AM5063" s="221"/>
      <c r="AN5063" s="221"/>
      <c r="AO5063" s="221"/>
      <c r="AP5063" s="221"/>
      <c r="AQ5063" s="219"/>
      <c r="AR5063" s="219"/>
      <c r="AS5063" s="221"/>
      <c r="AT5063" s="221"/>
      <c r="AU5063" s="221"/>
      <c r="AV5063" s="221"/>
      <c r="AW5063" s="221"/>
      <c r="AX5063" s="221"/>
      <c r="AY5063" s="221"/>
      <c r="AZ5063" s="221"/>
    </row>
    <row r="5064" spans="1:52" x14ac:dyDescent="0.15">
      <c r="A5064" s="278"/>
      <c r="B5064" s="274"/>
      <c r="C5064" s="340"/>
      <c r="D5064" s="340"/>
      <c r="E5064" s="341"/>
      <c r="F5064" s="341"/>
      <c r="G5064" s="341"/>
      <c r="H5064" s="341"/>
      <c r="I5064" s="341"/>
      <c r="J5064" s="341"/>
      <c r="AH5064" s="221"/>
      <c r="AI5064" s="221"/>
      <c r="AJ5064" s="221"/>
      <c r="AK5064" s="221"/>
      <c r="AL5064" s="221"/>
      <c r="AM5064" s="221"/>
      <c r="AN5064" s="221"/>
      <c r="AO5064" s="221"/>
      <c r="AP5064" s="221"/>
      <c r="AQ5064" s="219"/>
      <c r="AR5064" s="219"/>
      <c r="AS5064" s="221"/>
      <c r="AT5064" s="221"/>
      <c r="AU5064" s="221"/>
      <c r="AV5064" s="221"/>
      <c r="AW5064" s="221"/>
      <c r="AX5064" s="221"/>
      <c r="AY5064" s="221"/>
      <c r="AZ5064" s="221"/>
    </row>
    <row r="5065" spans="1:52" x14ac:dyDescent="0.15">
      <c r="A5065" s="278"/>
      <c r="B5065" s="274"/>
      <c r="C5065" s="340"/>
      <c r="D5065" s="340"/>
      <c r="E5065" s="341"/>
      <c r="F5065" s="341"/>
      <c r="G5065" s="341"/>
      <c r="H5065" s="341"/>
      <c r="I5065" s="341"/>
      <c r="J5065" s="341"/>
      <c r="AH5065" s="221"/>
      <c r="AI5065" s="221"/>
      <c r="AJ5065" s="221"/>
      <c r="AK5065" s="221"/>
      <c r="AL5065" s="221"/>
      <c r="AM5065" s="221"/>
      <c r="AN5065" s="221"/>
      <c r="AO5065" s="221"/>
      <c r="AP5065" s="221"/>
      <c r="AQ5065" s="219"/>
      <c r="AR5065" s="219"/>
      <c r="AS5065" s="221"/>
      <c r="AT5065" s="221"/>
      <c r="AU5065" s="221"/>
      <c r="AV5065" s="221"/>
      <c r="AW5065" s="221"/>
      <c r="AX5065" s="221"/>
      <c r="AY5065" s="221"/>
      <c r="AZ5065" s="221"/>
    </row>
    <row r="5066" spans="1:52" x14ac:dyDescent="0.15">
      <c r="A5066" s="278"/>
      <c r="B5066" s="274"/>
      <c r="C5066" s="340"/>
      <c r="D5066" s="340"/>
      <c r="E5066" s="341"/>
      <c r="F5066" s="341"/>
      <c r="G5066" s="341"/>
      <c r="H5066" s="341"/>
      <c r="I5066" s="341"/>
      <c r="J5066" s="341"/>
      <c r="AH5066" s="221"/>
      <c r="AI5066" s="221"/>
      <c r="AJ5066" s="221"/>
      <c r="AK5066" s="221"/>
      <c r="AL5066" s="221"/>
      <c r="AM5066" s="221"/>
      <c r="AN5066" s="221"/>
      <c r="AO5066" s="221"/>
      <c r="AP5066" s="221"/>
      <c r="AQ5066" s="219"/>
      <c r="AR5066" s="219"/>
      <c r="AS5066" s="221"/>
      <c r="AT5066" s="221"/>
      <c r="AU5066" s="221"/>
      <c r="AV5066" s="221"/>
      <c r="AW5066" s="221"/>
      <c r="AX5066" s="221"/>
      <c r="AY5066" s="221"/>
      <c r="AZ5066" s="221"/>
    </row>
    <row r="5067" spans="1:52" x14ac:dyDescent="0.15">
      <c r="A5067" s="278"/>
      <c r="B5067" s="274"/>
      <c r="C5067" s="340"/>
      <c r="D5067" s="340"/>
      <c r="E5067" s="341"/>
      <c r="F5067" s="341"/>
      <c r="G5067" s="341"/>
      <c r="H5067" s="341"/>
      <c r="I5067" s="341"/>
      <c r="J5067" s="341"/>
      <c r="AH5067" s="221"/>
      <c r="AI5067" s="221"/>
      <c r="AJ5067" s="221"/>
      <c r="AK5067" s="221"/>
      <c r="AL5067" s="221"/>
      <c r="AM5067" s="221"/>
      <c r="AN5067" s="221"/>
      <c r="AO5067" s="221"/>
      <c r="AP5067" s="221"/>
      <c r="AQ5067" s="219"/>
      <c r="AR5067" s="219"/>
      <c r="AS5067" s="221"/>
      <c r="AT5067" s="221"/>
      <c r="AU5067" s="221"/>
      <c r="AV5067" s="221"/>
      <c r="AW5067" s="221"/>
      <c r="AX5067" s="221"/>
      <c r="AY5067" s="221"/>
      <c r="AZ5067" s="221"/>
    </row>
    <row r="5068" spans="1:52" x14ac:dyDescent="0.15">
      <c r="A5068" s="278"/>
      <c r="B5068" s="274"/>
      <c r="C5068" s="340"/>
      <c r="D5068" s="340"/>
      <c r="E5068" s="341"/>
      <c r="F5068" s="341"/>
      <c r="G5068" s="341"/>
      <c r="H5068" s="341"/>
      <c r="I5068" s="341"/>
      <c r="J5068" s="341"/>
      <c r="AH5068" s="221"/>
      <c r="AI5068" s="221"/>
      <c r="AJ5068" s="221"/>
      <c r="AK5068" s="221"/>
      <c r="AL5068" s="221"/>
      <c r="AM5068" s="221"/>
      <c r="AN5068" s="221"/>
      <c r="AO5068" s="221"/>
      <c r="AP5068" s="221"/>
      <c r="AQ5068" s="219"/>
      <c r="AR5068" s="219"/>
      <c r="AS5068" s="221"/>
      <c r="AT5068" s="221"/>
      <c r="AU5068" s="221"/>
      <c r="AV5068" s="221"/>
      <c r="AW5068" s="221"/>
      <c r="AX5068" s="221"/>
      <c r="AY5068" s="221"/>
      <c r="AZ5068" s="221"/>
    </row>
    <row r="5069" spans="1:52" x14ac:dyDescent="0.15">
      <c r="A5069" s="278"/>
      <c r="B5069" s="274"/>
      <c r="C5069" s="340"/>
      <c r="D5069" s="340"/>
      <c r="E5069" s="341"/>
      <c r="F5069" s="341"/>
      <c r="G5069" s="341"/>
      <c r="H5069" s="341"/>
      <c r="I5069" s="341"/>
      <c r="J5069" s="341"/>
      <c r="AH5069" s="221"/>
      <c r="AI5069" s="221"/>
      <c r="AJ5069" s="221"/>
      <c r="AK5069" s="221"/>
      <c r="AL5069" s="221"/>
      <c r="AM5069" s="221"/>
      <c r="AN5069" s="221"/>
      <c r="AO5069" s="221"/>
      <c r="AP5069" s="221"/>
      <c r="AQ5069" s="219"/>
      <c r="AR5069" s="219"/>
      <c r="AS5069" s="221"/>
      <c r="AT5069" s="221"/>
      <c r="AU5069" s="221"/>
      <c r="AV5069" s="221"/>
      <c r="AW5069" s="221"/>
      <c r="AX5069" s="221"/>
      <c r="AY5069" s="221"/>
      <c r="AZ5069" s="221"/>
    </row>
    <row r="5070" spans="1:52" x14ac:dyDescent="0.15">
      <c r="A5070" s="278"/>
      <c r="B5070" s="274"/>
      <c r="C5070" s="340"/>
      <c r="D5070" s="340"/>
      <c r="E5070" s="341"/>
      <c r="F5070" s="341"/>
      <c r="G5070" s="341"/>
      <c r="H5070" s="341"/>
      <c r="I5070" s="341"/>
      <c r="J5070" s="341"/>
      <c r="AH5070" s="221"/>
      <c r="AI5070" s="221"/>
      <c r="AJ5070" s="221"/>
      <c r="AK5070" s="221"/>
      <c r="AL5070" s="221"/>
      <c r="AM5070" s="221"/>
      <c r="AN5070" s="221"/>
      <c r="AO5070" s="221"/>
      <c r="AP5070" s="221"/>
      <c r="AQ5070" s="219"/>
      <c r="AR5070" s="219"/>
      <c r="AS5070" s="221"/>
      <c r="AT5070" s="221"/>
      <c r="AU5070" s="221"/>
      <c r="AV5070" s="221"/>
      <c r="AW5070" s="221"/>
      <c r="AX5070" s="221"/>
      <c r="AY5070" s="221"/>
      <c r="AZ5070" s="221"/>
    </row>
    <row r="5071" spans="1:52" x14ac:dyDescent="0.15">
      <c r="A5071" s="278"/>
      <c r="B5071" s="274"/>
      <c r="C5071" s="340"/>
      <c r="D5071" s="340"/>
      <c r="E5071" s="341"/>
      <c r="F5071" s="341"/>
      <c r="G5071" s="341"/>
      <c r="H5071" s="341"/>
      <c r="I5071" s="341"/>
      <c r="J5071" s="341"/>
      <c r="AH5071" s="221"/>
      <c r="AI5071" s="221"/>
      <c r="AJ5071" s="221"/>
      <c r="AK5071" s="221"/>
      <c r="AL5071" s="221"/>
      <c r="AM5071" s="221"/>
      <c r="AN5071" s="221"/>
      <c r="AO5071" s="221"/>
      <c r="AP5071" s="221"/>
      <c r="AQ5071" s="219"/>
      <c r="AR5071" s="219"/>
      <c r="AS5071" s="221"/>
      <c r="AT5071" s="221"/>
      <c r="AU5071" s="221"/>
      <c r="AV5071" s="221"/>
      <c r="AW5071" s="221"/>
      <c r="AX5071" s="221"/>
      <c r="AY5071" s="221"/>
      <c r="AZ5071" s="221"/>
    </row>
    <row r="5072" spans="1:52" x14ac:dyDescent="0.15">
      <c r="A5072" s="278"/>
      <c r="B5072" s="274"/>
      <c r="C5072" s="340"/>
      <c r="D5072" s="340"/>
      <c r="E5072" s="341"/>
      <c r="F5072" s="341"/>
      <c r="G5072" s="341"/>
      <c r="H5072" s="341"/>
      <c r="I5072" s="341"/>
      <c r="J5072" s="341"/>
      <c r="AH5072" s="221"/>
      <c r="AI5072" s="221"/>
      <c r="AJ5072" s="221"/>
      <c r="AK5072" s="221"/>
      <c r="AL5072" s="221"/>
      <c r="AM5072" s="221"/>
      <c r="AN5072" s="221"/>
      <c r="AO5072" s="221"/>
      <c r="AP5072" s="221"/>
      <c r="AQ5072" s="219"/>
      <c r="AR5072" s="219"/>
      <c r="AS5072" s="221"/>
      <c r="AT5072" s="221"/>
      <c r="AU5072" s="221"/>
      <c r="AV5072" s="221"/>
      <c r="AW5072" s="221"/>
      <c r="AX5072" s="221"/>
      <c r="AY5072" s="221"/>
      <c r="AZ5072" s="221"/>
    </row>
    <row r="5073" spans="1:52" x14ac:dyDescent="0.15">
      <c r="A5073" s="278"/>
      <c r="B5073" s="274"/>
      <c r="C5073" s="340"/>
      <c r="D5073" s="340"/>
      <c r="E5073" s="341"/>
      <c r="F5073" s="341"/>
      <c r="G5073" s="341"/>
      <c r="H5073" s="341"/>
      <c r="I5073" s="341"/>
      <c r="J5073" s="341"/>
      <c r="AH5073" s="221"/>
      <c r="AI5073" s="221"/>
      <c r="AJ5073" s="221"/>
      <c r="AK5073" s="221"/>
      <c r="AL5073" s="221"/>
      <c r="AM5073" s="221"/>
      <c r="AN5073" s="221"/>
      <c r="AO5073" s="221"/>
      <c r="AP5073" s="221"/>
      <c r="AQ5073" s="219"/>
      <c r="AR5073" s="219"/>
      <c r="AS5073" s="221"/>
      <c r="AT5073" s="221"/>
      <c r="AU5073" s="221"/>
      <c r="AV5073" s="221"/>
      <c r="AW5073" s="221"/>
      <c r="AX5073" s="221"/>
      <c r="AY5073" s="221"/>
      <c r="AZ5073" s="221"/>
    </row>
    <row r="5074" spans="1:52" x14ac:dyDescent="0.15">
      <c r="A5074" s="278"/>
      <c r="B5074" s="274"/>
      <c r="C5074" s="340"/>
      <c r="D5074" s="340"/>
      <c r="E5074" s="341"/>
      <c r="F5074" s="341"/>
      <c r="G5074" s="341"/>
      <c r="H5074" s="341"/>
      <c r="I5074" s="341"/>
      <c r="J5074" s="341"/>
      <c r="AH5074" s="221"/>
      <c r="AI5074" s="221"/>
      <c r="AJ5074" s="221"/>
      <c r="AK5074" s="221"/>
      <c r="AL5074" s="221"/>
      <c r="AM5074" s="221"/>
      <c r="AN5074" s="221"/>
      <c r="AO5074" s="221"/>
      <c r="AP5074" s="221"/>
      <c r="AQ5074" s="219"/>
      <c r="AR5074" s="219"/>
      <c r="AS5074" s="221"/>
      <c r="AT5074" s="221"/>
      <c r="AU5074" s="221"/>
      <c r="AV5074" s="221"/>
      <c r="AW5074" s="221"/>
      <c r="AX5074" s="221"/>
      <c r="AY5074" s="221"/>
      <c r="AZ5074" s="221"/>
    </row>
    <row r="5075" spans="1:52" x14ac:dyDescent="0.15">
      <c r="A5075" s="278"/>
      <c r="B5075" s="274"/>
      <c r="C5075" s="340"/>
      <c r="D5075" s="340"/>
      <c r="E5075" s="341"/>
      <c r="F5075" s="341"/>
      <c r="G5075" s="341"/>
      <c r="H5075" s="341"/>
      <c r="I5075" s="341"/>
      <c r="J5075" s="341"/>
      <c r="AH5075" s="221"/>
      <c r="AI5075" s="221"/>
      <c r="AJ5075" s="221"/>
      <c r="AK5075" s="221"/>
      <c r="AL5075" s="221"/>
      <c r="AM5075" s="221"/>
      <c r="AN5075" s="221"/>
      <c r="AO5075" s="221"/>
      <c r="AP5075" s="221"/>
      <c r="AQ5075" s="219"/>
      <c r="AR5075" s="219"/>
      <c r="AS5075" s="221"/>
      <c r="AT5075" s="221"/>
      <c r="AU5075" s="221"/>
      <c r="AV5075" s="221"/>
      <c r="AW5075" s="221"/>
      <c r="AX5075" s="221"/>
      <c r="AY5075" s="221"/>
      <c r="AZ5075" s="221"/>
    </row>
    <row r="5076" spans="1:52" x14ac:dyDescent="0.15">
      <c r="A5076" s="278"/>
      <c r="B5076" s="274"/>
      <c r="C5076" s="340"/>
      <c r="D5076" s="340"/>
      <c r="E5076" s="341"/>
      <c r="F5076" s="341"/>
      <c r="G5076" s="341"/>
      <c r="H5076" s="341"/>
      <c r="I5076" s="341"/>
      <c r="J5076" s="341"/>
      <c r="AH5076" s="221"/>
      <c r="AI5076" s="221"/>
      <c r="AJ5076" s="221"/>
      <c r="AK5076" s="221"/>
      <c r="AL5076" s="221"/>
      <c r="AM5076" s="221"/>
      <c r="AN5076" s="221"/>
      <c r="AO5076" s="221"/>
      <c r="AP5076" s="221"/>
      <c r="AQ5076" s="219"/>
      <c r="AR5076" s="219"/>
      <c r="AS5076" s="221"/>
      <c r="AT5076" s="221"/>
      <c r="AU5076" s="221"/>
      <c r="AV5076" s="221"/>
      <c r="AW5076" s="221"/>
      <c r="AX5076" s="221"/>
      <c r="AY5076" s="221"/>
      <c r="AZ5076" s="221"/>
    </row>
    <row r="5077" spans="1:52" x14ac:dyDescent="0.15">
      <c r="A5077" s="278"/>
      <c r="B5077" s="274"/>
      <c r="C5077" s="340"/>
      <c r="D5077" s="340"/>
      <c r="E5077" s="341"/>
      <c r="F5077" s="341"/>
      <c r="G5077" s="341"/>
      <c r="H5077" s="341"/>
      <c r="I5077" s="341"/>
      <c r="J5077" s="341"/>
      <c r="AH5077" s="221"/>
      <c r="AI5077" s="221"/>
      <c r="AJ5077" s="221"/>
      <c r="AK5077" s="221"/>
      <c r="AL5077" s="221"/>
      <c r="AM5077" s="221"/>
      <c r="AN5077" s="221"/>
      <c r="AO5077" s="221"/>
      <c r="AP5077" s="221"/>
      <c r="AQ5077" s="219"/>
      <c r="AR5077" s="219"/>
      <c r="AS5077" s="221"/>
      <c r="AT5077" s="221"/>
      <c r="AU5077" s="221"/>
      <c r="AV5077" s="221"/>
      <c r="AW5077" s="221"/>
      <c r="AX5077" s="221"/>
      <c r="AY5077" s="221"/>
      <c r="AZ5077" s="221"/>
    </row>
    <row r="5078" spans="1:52" x14ac:dyDescent="0.15">
      <c r="A5078" s="278"/>
      <c r="B5078" s="274"/>
      <c r="C5078" s="340"/>
      <c r="D5078" s="340"/>
      <c r="E5078" s="341"/>
      <c r="F5078" s="341"/>
      <c r="G5078" s="341"/>
      <c r="H5078" s="341"/>
      <c r="I5078" s="341"/>
      <c r="J5078" s="341"/>
      <c r="AH5078" s="221"/>
      <c r="AI5078" s="221"/>
      <c r="AJ5078" s="221"/>
      <c r="AK5078" s="221"/>
      <c r="AL5078" s="221"/>
      <c r="AM5078" s="221"/>
      <c r="AN5078" s="221"/>
      <c r="AO5078" s="221"/>
      <c r="AP5078" s="221"/>
      <c r="AQ5078" s="219"/>
      <c r="AR5078" s="219"/>
      <c r="AS5078" s="221"/>
      <c r="AT5078" s="221"/>
      <c r="AU5078" s="221"/>
      <c r="AV5078" s="221"/>
      <c r="AW5078" s="221"/>
      <c r="AX5078" s="221"/>
      <c r="AY5078" s="221"/>
      <c r="AZ5078" s="221"/>
    </row>
    <row r="5079" spans="1:52" x14ac:dyDescent="0.15">
      <c r="A5079" s="278"/>
      <c r="B5079" s="274"/>
      <c r="C5079" s="340"/>
      <c r="D5079" s="340"/>
      <c r="E5079" s="341"/>
      <c r="F5079" s="341"/>
      <c r="G5079" s="341"/>
      <c r="H5079" s="341"/>
      <c r="I5079" s="341"/>
      <c r="J5079" s="341"/>
      <c r="AH5079" s="221"/>
      <c r="AI5079" s="221"/>
      <c r="AJ5079" s="221"/>
      <c r="AK5079" s="221"/>
      <c r="AL5079" s="221"/>
      <c r="AM5079" s="221"/>
      <c r="AN5079" s="221"/>
      <c r="AO5079" s="221"/>
      <c r="AP5079" s="221"/>
      <c r="AQ5079" s="219"/>
      <c r="AR5079" s="219"/>
      <c r="AS5079" s="221"/>
      <c r="AT5079" s="221"/>
      <c r="AU5079" s="221"/>
      <c r="AV5079" s="221"/>
      <c r="AW5079" s="221"/>
      <c r="AX5079" s="221"/>
      <c r="AY5079" s="221"/>
      <c r="AZ5079" s="221"/>
    </row>
    <row r="5080" spans="1:52" x14ac:dyDescent="0.15">
      <c r="A5080" s="278"/>
      <c r="B5080" s="274"/>
      <c r="C5080" s="340"/>
      <c r="D5080" s="340"/>
      <c r="E5080" s="341"/>
      <c r="F5080" s="341"/>
      <c r="G5080" s="341"/>
      <c r="H5080" s="341"/>
      <c r="I5080" s="341"/>
      <c r="J5080" s="341"/>
      <c r="AH5080" s="221"/>
      <c r="AI5080" s="221"/>
      <c r="AJ5080" s="221"/>
      <c r="AK5080" s="221"/>
      <c r="AL5080" s="221"/>
      <c r="AM5080" s="221"/>
      <c r="AN5080" s="221"/>
      <c r="AO5080" s="221"/>
      <c r="AP5080" s="221"/>
      <c r="AQ5080" s="219"/>
      <c r="AR5080" s="219"/>
      <c r="AS5080" s="221"/>
      <c r="AT5080" s="221"/>
      <c r="AU5080" s="221"/>
      <c r="AV5080" s="221"/>
      <c r="AW5080" s="221"/>
      <c r="AX5080" s="221"/>
      <c r="AY5080" s="221"/>
      <c r="AZ5080" s="221"/>
    </row>
    <row r="5081" spans="1:52" x14ac:dyDescent="0.15">
      <c r="A5081" s="278"/>
      <c r="B5081" s="274"/>
      <c r="C5081" s="340"/>
      <c r="D5081" s="340"/>
      <c r="E5081" s="341"/>
      <c r="F5081" s="341"/>
      <c r="G5081" s="341"/>
      <c r="H5081" s="341"/>
      <c r="I5081" s="341"/>
      <c r="J5081" s="341"/>
      <c r="AH5081" s="221"/>
      <c r="AI5081" s="221"/>
      <c r="AJ5081" s="221"/>
      <c r="AK5081" s="221"/>
      <c r="AL5081" s="221"/>
      <c r="AM5081" s="221"/>
      <c r="AN5081" s="221"/>
      <c r="AO5081" s="221"/>
      <c r="AP5081" s="221"/>
      <c r="AQ5081" s="219"/>
      <c r="AR5081" s="219"/>
      <c r="AS5081" s="221"/>
      <c r="AT5081" s="221"/>
      <c r="AU5081" s="221"/>
      <c r="AV5081" s="221"/>
      <c r="AW5081" s="221"/>
      <c r="AX5081" s="221"/>
      <c r="AY5081" s="221"/>
      <c r="AZ5081" s="221"/>
    </row>
    <row r="5082" spans="1:52" x14ac:dyDescent="0.15">
      <c r="A5082" s="278"/>
      <c r="B5082" s="274"/>
      <c r="C5082" s="340"/>
      <c r="D5082" s="340"/>
      <c r="E5082" s="341"/>
      <c r="F5082" s="341"/>
      <c r="G5082" s="341"/>
      <c r="H5082" s="341"/>
      <c r="I5082" s="341"/>
      <c r="J5082" s="341"/>
      <c r="AH5082" s="221"/>
      <c r="AI5082" s="221"/>
      <c r="AJ5082" s="221"/>
      <c r="AK5082" s="221"/>
      <c r="AL5082" s="221"/>
      <c r="AM5082" s="221"/>
      <c r="AN5082" s="221"/>
      <c r="AO5082" s="221"/>
      <c r="AP5082" s="221"/>
      <c r="AQ5082" s="219"/>
      <c r="AR5082" s="219"/>
      <c r="AS5082" s="221"/>
      <c r="AT5082" s="221"/>
      <c r="AU5082" s="221"/>
      <c r="AV5082" s="221"/>
      <c r="AW5082" s="221"/>
      <c r="AX5082" s="221"/>
      <c r="AY5082" s="221"/>
      <c r="AZ5082" s="221"/>
    </row>
    <row r="5083" spans="1:52" x14ac:dyDescent="0.15">
      <c r="A5083" s="278"/>
      <c r="B5083" s="274"/>
      <c r="C5083" s="340"/>
      <c r="D5083" s="340"/>
      <c r="E5083" s="341"/>
      <c r="F5083" s="341"/>
      <c r="G5083" s="341"/>
      <c r="H5083" s="341"/>
      <c r="I5083" s="341"/>
      <c r="J5083" s="341"/>
      <c r="AH5083" s="221"/>
      <c r="AI5083" s="221"/>
      <c r="AJ5083" s="221"/>
      <c r="AK5083" s="221"/>
      <c r="AL5083" s="221"/>
      <c r="AM5083" s="221"/>
      <c r="AN5083" s="221"/>
      <c r="AO5083" s="221"/>
      <c r="AP5083" s="221"/>
      <c r="AQ5083" s="219"/>
      <c r="AR5083" s="219"/>
      <c r="AS5083" s="221"/>
      <c r="AT5083" s="221"/>
      <c r="AU5083" s="221"/>
      <c r="AV5083" s="221"/>
      <c r="AW5083" s="221"/>
      <c r="AX5083" s="221"/>
      <c r="AY5083" s="221"/>
      <c r="AZ5083" s="221"/>
    </row>
    <row r="5084" spans="1:52" x14ac:dyDescent="0.15">
      <c r="A5084" s="278"/>
      <c r="B5084" s="274"/>
      <c r="C5084" s="340"/>
      <c r="D5084" s="340"/>
      <c r="E5084" s="341"/>
      <c r="F5084" s="341"/>
      <c r="G5084" s="341"/>
      <c r="H5084" s="341"/>
      <c r="I5084" s="341"/>
      <c r="J5084" s="341"/>
      <c r="AH5084" s="221"/>
      <c r="AI5084" s="221"/>
      <c r="AJ5084" s="221"/>
      <c r="AK5084" s="221"/>
      <c r="AL5084" s="221"/>
      <c r="AM5084" s="221"/>
      <c r="AN5084" s="221"/>
      <c r="AO5084" s="221"/>
      <c r="AP5084" s="221"/>
      <c r="AQ5084" s="219"/>
      <c r="AR5084" s="219"/>
      <c r="AS5084" s="221"/>
      <c r="AT5084" s="221"/>
      <c r="AU5084" s="221"/>
      <c r="AV5084" s="221"/>
      <c r="AW5084" s="221"/>
      <c r="AX5084" s="221"/>
      <c r="AY5084" s="221"/>
      <c r="AZ5084" s="221"/>
    </row>
    <row r="5085" spans="1:52" x14ac:dyDescent="0.15">
      <c r="A5085" s="278"/>
      <c r="B5085" s="274"/>
      <c r="C5085" s="340"/>
      <c r="D5085" s="340"/>
      <c r="E5085" s="341"/>
      <c r="F5085" s="341"/>
      <c r="G5085" s="341"/>
      <c r="H5085" s="341"/>
      <c r="I5085" s="341"/>
      <c r="J5085" s="341"/>
      <c r="AH5085" s="221"/>
      <c r="AI5085" s="221"/>
      <c r="AJ5085" s="221"/>
      <c r="AK5085" s="221"/>
      <c r="AL5085" s="221"/>
      <c r="AM5085" s="221"/>
      <c r="AN5085" s="221"/>
      <c r="AO5085" s="221"/>
      <c r="AP5085" s="221"/>
      <c r="AQ5085" s="219"/>
      <c r="AR5085" s="219"/>
      <c r="AS5085" s="221"/>
      <c r="AT5085" s="221"/>
      <c r="AU5085" s="221"/>
      <c r="AV5085" s="221"/>
      <c r="AW5085" s="221"/>
      <c r="AX5085" s="221"/>
      <c r="AY5085" s="221"/>
      <c r="AZ5085" s="221"/>
    </row>
    <row r="5086" spans="1:52" x14ac:dyDescent="0.15">
      <c r="A5086" s="278"/>
      <c r="B5086" s="274"/>
      <c r="C5086" s="340"/>
      <c r="D5086" s="340"/>
      <c r="E5086" s="341"/>
      <c r="F5086" s="341"/>
      <c r="G5086" s="341"/>
      <c r="H5086" s="341"/>
      <c r="I5086" s="341"/>
      <c r="J5086" s="341"/>
      <c r="AH5086" s="221"/>
      <c r="AI5086" s="221"/>
      <c r="AJ5086" s="221"/>
      <c r="AK5086" s="221"/>
      <c r="AL5086" s="221"/>
      <c r="AM5086" s="221"/>
      <c r="AN5086" s="221"/>
      <c r="AO5086" s="221"/>
      <c r="AP5086" s="221"/>
      <c r="AQ5086" s="219"/>
      <c r="AR5086" s="219"/>
      <c r="AS5086" s="221"/>
      <c r="AT5086" s="221"/>
      <c r="AU5086" s="221"/>
      <c r="AV5086" s="221"/>
      <c r="AW5086" s="221"/>
      <c r="AX5086" s="221"/>
      <c r="AY5086" s="221"/>
      <c r="AZ5086" s="221"/>
    </row>
    <row r="5087" spans="1:52" x14ac:dyDescent="0.15">
      <c r="A5087" s="278"/>
      <c r="B5087" s="274"/>
      <c r="C5087" s="340"/>
      <c r="D5087" s="340"/>
      <c r="E5087" s="341"/>
      <c r="F5087" s="341"/>
      <c r="G5087" s="341"/>
      <c r="H5087" s="341"/>
      <c r="I5087" s="341"/>
      <c r="J5087" s="341"/>
      <c r="AH5087" s="221"/>
      <c r="AI5087" s="221"/>
      <c r="AJ5087" s="221"/>
      <c r="AK5087" s="221"/>
      <c r="AL5087" s="221"/>
      <c r="AM5087" s="221"/>
      <c r="AN5087" s="221"/>
      <c r="AO5087" s="221"/>
      <c r="AP5087" s="221"/>
      <c r="AQ5087" s="219"/>
      <c r="AR5087" s="219"/>
      <c r="AS5087" s="221"/>
      <c r="AT5087" s="221"/>
      <c r="AU5087" s="221"/>
      <c r="AV5087" s="221"/>
      <c r="AW5087" s="221"/>
      <c r="AX5087" s="221"/>
      <c r="AY5087" s="221"/>
      <c r="AZ5087" s="221"/>
    </row>
    <row r="5088" spans="1:52" x14ac:dyDescent="0.15">
      <c r="A5088" s="278"/>
      <c r="B5088" s="274"/>
      <c r="C5088" s="340"/>
      <c r="D5088" s="340"/>
      <c r="E5088" s="341"/>
      <c r="F5088" s="341"/>
      <c r="G5088" s="341"/>
      <c r="H5088" s="341"/>
      <c r="I5088" s="341"/>
      <c r="J5088" s="341"/>
      <c r="AH5088" s="221"/>
      <c r="AI5088" s="221"/>
      <c r="AJ5088" s="221"/>
      <c r="AK5088" s="221"/>
      <c r="AL5088" s="221"/>
      <c r="AM5088" s="221"/>
      <c r="AN5088" s="221"/>
      <c r="AO5088" s="221"/>
      <c r="AP5088" s="221"/>
      <c r="AQ5088" s="219"/>
      <c r="AR5088" s="219"/>
      <c r="AS5088" s="221"/>
      <c r="AT5088" s="221"/>
      <c r="AU5088" s="221"/>
      <c r="AV5088" s="221"/>
      <c r="AW5088" s="221"/>
      <c r="AX5088" s="221"/>
      <c r="AY5088" s="221"/>
      <c r="AZ5088" s="221"/>
    </row>
    <row r="5089" spans="1:52" x14ac:dyDescent="0.15">
      <c r="A5089" s="278"/>
      <c r="B5089" s="274"/>
      <c r="C5089" s="340"/>
      <c r="D5089" s="340"/>
      <c r="E5089" s="341"/>
      <c r="F5089" s="341"/>
      <c r="G5089" s="341"/>
      <c r="H5089" s="341"/>
      <c r="I5089" s="341"/>
      <c r="J5089" s="341"/>
      <c r="AH5089" s="221"/>
      <c r="AI5089" s="221"/>
      <c r="AJ5089" s="221"/>
      <c r="AK5089" s="221"/>
      <c r="AL5089" s="221"/>
      <c r="AM5089" s="221"/>
      <c r="AN5089" s="221"/>
      <c r="AO5089" s="221"/>
      <c r="AP5089" s="221"/>
      <c r="AQ5089" s="219"/>
      <c r="AR5089" s="219"/>
      <c r="AS5089" s="221"/>
      <c r="AT5089" s="221"/>
      <c r="AU5089" s="221"/>
      <c r="AV5089" s="221"/>
      <c r="AW5089" s="221"/>
      <c r="AX5089" s="221"/>
      <c r="AY5089" s="221"/>
      <c r="AZ5089" s="221"/>
    </row>
    <row r="5090" spans="1:52" x14ac:dyDescent="0.15">
      <c r="A5090" s="278"/>
      <c r="B5090" s="274"/>
      <c r="C5090" s="340"/>
      <c r="D5090" s="340"/>
      <c r="E5090" s="341"/>
      <c r="F5090" s="341"/>
      <c r="G5090" s="341"/>
      <c r="H5090" s="341"/>
      <c r="I5090" s="341"/>
      <c r="J5090" s="341"/>
      <c r="AH5090" s="221"/>
      <c r="AI5090" s="221"/>
      <c r="AJ5090" s="221"/>
      <c r="AK5090" s="221"/>
      <c r="AL5090" s="221"/>
      <c r="AM5090" s="221"/>
      <c r="AN5090" s="221"/>
      <c r="AO5090" s="221"/>
      <c r="AP5090" s="221"/>
      <c r="AQ5090" s="219"/>
      <c r="AR5090" s="219"/>
      <c r="AS5090" s="221"/>
      <c r="AT5090" s="221"/>
      <c r="AU5090" s="221"/>
      <c r="AV5090" s="221"/>
      <c r="AW5090" s="221"/>
      <c r="AX5090" s="221"/>
      <c r="AY5090" s="221"/>
      <c r="AZ5090" s="221"/>
    </row>
    <row r="5091" spans="1:52" x14ac:dyDescent="0.15">
      <c r="A5091" s="278"/>
      <c r="B5091" s="274"/>
      <c r="C5091" s="340"/>
      <c r="D5091" s="340"/>
      <c r="E5091" s="341"/>
      <c r="F5091" s="341"/>
      <c r="G5091" s="341"/>
      <c r="H5091" s="341"/>
      <c r="I5091" s="341"/>
      <c r="J5091" s="341"/>
      <c r="AH5091" s="221"/>
      <c r="AI5091" s="221"/>
      <c r="AJ5091" s="221"/>
      <c r="AK5091" s="221"/>
      <c r="AL5091" s="221"/>
      <c r="AM5091" s="221"/>
      <c r="AN5091" s="221"/>
      <c r="AO5091" s="221"/>
      <c r="AP5091" s="221"/>
      <c r="AQ5091" s="219"/>
      <c r="AR5091" s="219"/>
      <c r="AS5091" s="221"/>
      <c r="AT5091" s="221"/>
      <c r="AU5091" s="221"/>
      <c r="AV5091" s="221"/>
      <c r="AW5091" s="221"/>
      <c r="AX5091" s="221"/>
      <c r="AY5091" s="221"/>
      <c r="AZ5091" s="221"/>
    </row>
    <row r="5092" spans="1:52" x14ac:dyDescent="0.15">
      <c r="A5092" s="278"/>
      <c r="B5092" s="274"/>
      <c r="C5092" s="340"/>
      <c r="D5092" s="340"/>
      <c r="E5092" s="341"/>
      <c r="F5092" s="341"/>
      <c r="G5092" s="341"/>
      <c r="H5092" s="341"/>
      <c r="I5092" s="341"/>
      <c r="J5092" s="341"/>
      <c r="AH5092" s="221"/>
      <c r="AI5092" s="221"/>
      <c r="AJ5092" s="221"/>
      <c r="AK5092" s="221"/>
      <c r="AL5092" s="221"/>
      <c r="AM5092" s="221"/>
      <c r="AN5092" s="221"/>
      <c r="AO5092" s="221"/>
      <c r="AP5092" s="221"/>
      <c r="AQ5092" s="219"/>
      <c r="AR5092" s="219"/>
      <c r="AS5092" s="221"/>
      <c r="AT5092" s="221"/>
      <c r="AU5092" s="221"/>
      <c r="AV5092" s="221"/>
      <c r="AW5092" s="221"/>
      <c r="AX5092" s="221"/>
      <c r="AY5092" s="221"/>
      <c r="AZ5092" s="221"/>
    </row>
    <row r="5093" spans="1:52" x14ac:dyDescent="0.15">
      <c r="A5093" s="278"/>
      <c r="B5093" s="274"/>
      <c r="C5093" s="340"/>
      <c r="D5093" s="340"/>
      <c r="E5093" s="341"/>
      <c r="F5093" s="341"/>
      <c r="G5093" s="341"/>
      <c r="H5093" s="341"/>
      <c r="I5093" s="341"/>
      <c r="J5093" s="341"/>
      <c r="AH5093" s="221"/>
      <c r="AI5093" s="221"/>
      <c r="AJ5093" s="221"/>
      <c r="AK5093" s="221"/>
      <c r="AL5093" s="221"/>
      <c r="AM5093" s="221"/>
      <c r="AN5093" s="221"/>
      <c r="AO5093" s="221"/>
      <c r="AP5093" s="221"/>
      <c r="AQ5093" s="219"/>
      <c r="AR5093" s="219"/>
      <c r="AS5093" s="221"/>
      <c r="AT5093" s="221"/>
      <c r="AU5093" s="221"/>
      <c r="AV5093" s="221"/>
      <c r="AW5093" s="221"/>
      <c r="AX5093" s="221"/>
      <c r="AY5093" s="221"/>
      <c r="AZ5093" s="221"/>
    </row>
    <row r="5094" spans="1:52" x14ac:dyDescent="0.15">
      <c r="A5094" s="278"/>
      <c r="B5094" s="274"/>
      <c r="C5094" s="340"/>
      <c r="D5094" s="340"/>
      <c r="E5094" s="341"/>
      <c r="F5094" s="341"/>
      <c r="G5094" s="341"/>
      <c r="H5094" s="341"/>
      <c r="I5094" s="341"/>
      <c r="J5094" s="341"/>
      <c r="AH5094" s="221"/>
      <c r="AI5094" s="221"/>
      <c r="AJ5094" s="221"/>
      <c r="AK5094" s="221"/>
      <c r="AL5094" s="221"/>
      <c r="AM5094" s="221"/>
      <c r="AN5094" s="221"/>
      <c r="AO5094" s="221"/>
      <c r="AP5094" s="221"/>
      <c r="AQ5094" s="219"/>
      <c r="AR5094" s="219"/>
      <c r="AS5094" s="221"/>
      <c r="AT5094" s="221"/>
      <c r="AU5094" s="221"/>
      <c r="AV5094" s="221"/>
      <c r="AW5094" s="221"/>
      <c r="AX5094" s="221"/>
      <c r="AY5094" s="221"/>
      <c r="AZ5094" s="221"/>
    </row>
    <row r="5095" spans="1:52" x14ac:dyDescent="0.15">
      <c r="A5095" s="278"/>
      <c r="B5095" s="274"/>
      <c r="C5095" s="340"/>
      <c r="D5095" s="340"/>
      <c r="E5095" s="341"/>
      <c r="F5095" s="341"/>
      <c r="G5095" s="341"/>
      <c r="H5095" s="341"/>
      <c r="I5095" s="341"/>
      <c r="J5095" s="341"/>
      <c r="AH5095" s="221"/>
      <c r="AI5095" s="221"/>
      <c r="AJ5095" s="221"/>
      <c r="AK5095" s="221"/>
      <c r="AL5095" s="221"/>
      <c r="AM5095" s="221"/>
      <c r="AN5095" s="221"/>
      <c r="AO5095" s="221"/>
      <c r="AP5095" s="221"/>
      <c r="AQ5095" s="219"/>
      <c r="AR5095" s="219"/>
      <c r="AS5095" s="221"/>
      <c r="AT5095" s="221"/>
      <c r="AU5095" s="221"/>
      <c r="AV5095" s="221"/>
      <c r="AW5095" s="221"/>
      <c r="AX5095" s="221"/>
      <c r="AY5095" s="221"/>
      <c r="AZ5095" s="221"/>
    </row>
    <row r="5096" spans="1:52" x14ac:dyDescent="0.15">
      <c r="A5096" s="278"/>
      <c r="B5096" s="274"/>
      <c r="C5096" s="340"/>
      <c r="D5096" s="340"/>
      <c r="E5096" s="341"/>
      <c r="F5096" s="341"/>
      <c r="G5096" s="341"/>
      <c r="H5096" s="341"/>
      <c r="I5096" s="341"/>
      <c r="J5096" s="341"/>
      <c r="AH5096" s="221"/>
      <c r="AI5096" s="221"/>
      <c r="AJ5096" s="221"/>
      <c r="AK5096" s="221"/>
      <c r="AL5096" s="221"/>
      <c r="AM5096" s="221"/>
      <c r="AN5096" s="221"/>
      <c r="AO5096" s="221"/>
      <c r="AP5096" s="221"/>
      <c r="AQ5096" s="219"/>
      <c r="AR5096" s="219"/>
      <c r="AS5096" s="221"/>
      <c r="AT5096" s="221"/>
      <c r="AU5096" s="221"/>
      <c r="AV5096" s="221"/>
      <c r="AW5096" s="221"/>
      <c r="AX5096" s="221"/>
      <c r="AY5096" s="221"/>
      <c r="AZ5096" s="221"/>
    </row>
    <row r="5097" spans="1:52" x14ac:dyDescent="0.15">
      <c r="A5097" s="278"/>
      <c r="B5097" s="274"/>
      <c r="C5097" s="340"/>
      <c r="D5097" s="340"/>
      <c r="E5097" s="341"/>
      <c r="F5097" s="341"/>
      <c r="G5097" s="341"/>
      <c r="H5097" s="341"/>
      <c r="I5097" s="341"/>
      <c r="J5097" s="341"/>
      <c r="AH5097" s="221"/>
      <c r="AI5097" s="221"/>
      <c r="AJ5097" s="221"/>
      <c r="AK5097" s="221"/>
      <c r="AL5097" s="221"/>
      <c r="AM5097" s="221"/>
      <c r="AN5097" s="221"/>
      <c r="AO5097" s="221"/>
      <c r="AP5097" s="221"/>
      <c r="AQ5097" s="219"/>
      <c r="AR5097" s="219"/>
      <c r="AS5097" s="221"/>
      <c r="AT5097" s="221"/>
      <c r="AU5097" s="221"/>
      <c r="AV5097" s="221"/>
      <c r="AW5097" s="221"/>
      <c r="AX5097" s="221"/>
      <c r="AY5097" s="221"/>
      <c r="AZ5097" s="221"/>
    </row>
    <row r="5098" spans="1:52" x14ac:dyDescent="0.15">
      <c r="A5098" s="278"/>
      <c r="B5098" s="274"/>
      <c r="C5098" s="340"/>
      <c r="D5098" s="340"/>
      <c r="E5098" s="341"/>
      <c r="F5098" s="341"/>
      <c r="G5098" s="341"/>
      <c r="H5098" s="341"/>
      <c r="I5098" s="341"/>
      <c r="J5098" s="341"/>
      <c r="AH5098" s="221"/>
      <c r="AI5098" s="221"/>
      <c r="AJ5098" s="221"/>
      <c r="AK5098" s="221"/>
      <c r="AL5098" s="221"/>
      <c r="AM5098" s="221"/>
      <c r="AN5098" s="221"/>
      <c r="AO5098" s="221"/>
      <c r="AP5098" s="221"/>
      <c r="AQ5098" s="219"/>
      <c r="AR5098" s="219"/>
      <c r="AS5098" s="221"/>
      <c r="AT5098" s="221"/>
      <c r="AU5098" s="221"/>
      <c r="AV5098" s="221"/>
      <c r="AW5098" s="221"/>
      <c r="AX5098" s="221"/>
      <c r="AY5098" s="221"/>
      <c r="AZ5098" s="221"/>
    </row>
    <row r="5099" spans="1:52" x14ac:dyDescent="0.15">
      <c r="A5099" s="278"/>
      <c r="B5099" s="274"/>
      <c r="C5099" s="340"/>
      <c r="D5099" s="340"/>
      <c r="E5099" s="341"/>
      <c r="F5099" s="341"/>
      <c r="G5099" s="341"/>
      <c r="H5099" s="341"/>
      <c r="I5099" s="341"/>
      <c r="J5099" s="341"/>
      <c r="AH5099" s="221"/>
      <c r="AI5099" s="221"/>
      <c r="AJ5099" s="221"/>
      <c r="AK5099" s="221"/>
      <c r="AL5099" s="221"/>
      <c r="AM5099" s="221"/>
      <c r="AN5099" s="221"/>
      <c r="AO5099" s="221"/>
      <c r="AP5099" s="221"/>
      <c r="AQ5099" s="219"/>
      <c r="AR5099" s="219"/>
      <c r="AS5099" s="221"/>
      <c r="AT5099" s="221"/>
      <c r="AU5099" s="221"/>
      <c r="AV5099" s="221"/>
      <c r="AW5099" s="221"/>
      <c r="AX5099" s="221"/>
      <c r="AY5099" s="221"/>
      <c r="AZ5099" s="221"/>
    </row>
    <row r="5100" spans="1:52" x14ac:dyDescent="0.15">
      <c r="A5100" s="278"/>
      <c r="B5100" s="274"/>
      <c r="C5100" s="340"/>
      <c r="D5100" s="340"/>
      <c r="E5100" s="341"/>
      <c r="F5100" s="341"/>
      <c r="G5100" s="341"/>
      <c r="H5100" s="341"/>
      <c r="I5100" s="341"/>
      <c r="J5100" s="341"/>
      <c r="AH5100" s="221"/>
      <c r="AI5100" s="221"/>
      <c r="AJ5100" s="221"/>
      <c r="AK5100" s="221"/>
      <c r="AL5100" s="221"/>
      <c r="AM5100" s="221"/>
      <c r="AN5100" s="221"/>
      <c r="AO5100" s="221"/>
      <c r="AP5100" s="221"/>
      <c r="AQ5100" s="219"/>
      <c r="AR5100" s="219"/>
      <c r="AS5100" s="221"/>
      <c r="AT5100" s="221"/>
      <c r="AU5100" s="221"/>
      <c r="AV5100" s="221"/>
      <c r="AW5100" s="221"/>
      <c r="AX5100" s="221"/>
      <c r="AY5100" s="221"/>
      <c r="AZ5100" s="221"/>
    </row>
    <row r="5101" spans="1:52" x14ac:dyDescent="0.15">
      <c r="A5101" s="278"/>
      <c r="B5101" s="274"/>
      <c r="C5101" s="340"/>
      <c r="D5101" s="340"/>
      <c r="E5101" s="341"/>
      <c r="F5101" s="341"/>
      <c r="G5101" s="341"/>
      <c r="H5101" s="341"/>
      <c r="I5101" s="341"/>
      <c r="J5101" s="341"/>
      <c r="AH5101" s="221"/>
      <c r="AI5101" s="221"/>
      <c r="AJ5101" s="221"/>
      <c r="AK5101" s="221"/>
      <c r="AL5101" s="221"/>
      <c r="AM5101" s="221"/>
      <c r="AN5101" s="221"/>
      <c r="AO5101" s="221"/>
      <c r="AP5101" s="221"/>
      <c r="AQ5101" s="219"/>
      <c r="AR5101" s="219"/>
      <c r="AS5101" s="221"/>
      <c r="AT5101" s="221"/>
      <c r="AU5101" s="221"/>
      <c r="AV5101" s="221"/>
      <c r="AW5101" s="221"/>
      <c r="AX5101" s="221"/>
      <c r="AY5101" s="221"/>
      <c r="AZ5101" s="221"/>
    </row>
    <row r="5102" spans="1:52" x14ac:dyDescent="0.15">
      <c r="A5102" s="278"/>
      <c r="B5102" s="274"/>
      <c r="C5102" s="340"/>
      <c r="D5102" s="340"/>
      <c r="E5102" s="341"/>
      <c r="F5102" s="341"/>
      <c r="G5102" s="341"/>
      <c r="H5102" s="341"/>
      <c r="I5102" s="341"/>
      <c r="J5102" s="341"/>
      <c r="AH5102" s="221"/>
      <c r="AI5102" s="221"/>
      <c r="AJ5102" s="221"/>
      <c r="AK5102" s="221"/>
      <c r="AL5102" s="221"/>
      <c r="AM5102" s="221"/>
      <c r="AN5102" s="221"/>
      <c r="AO5102" s="221"/>
      <c r="AP5102" s="221"/>
      <c r="AQ5102" s="219"/>
      <c r="AR5102" s="219"/>
      <c r="AS5102" s="221"/>
      <c r="AT5102" s="221"/>
      <c r="AU5102" s="221"/>
      <c r="AV5102" s="221"/>
      <c r="AW5102" s="221"/>
      <c r="AX5102" s="221"/>
      <c r="AY5102" s="221"/>
      <c r="AZ5102" s="221"/>
    </row>
    <row r="5103" spans="1:52" x14ac:dyDescent="0.15">
      <c r="A5103" s="278"/>
      <c r="B5103" s="274"/>
      <c r="C5103" s="340"/>
      <c r="D5103" s="340"/>
      <c r="E5103" s="341"/>
      <c r="F5103" s="341"/>
      <c r="G5103" s="341"/>
      <c r="H5103" s="341"/>
      <c r="I5103" s="341"/>
      <c r="J5103" s="341"/>
      <c r="AH5103" s="221"/>
      <c r="AI5103" s="221"/>
      <c r="AJ5103" s="221"/>
      <c r="AK5103" s="221"/>
      <c r="AL5103" s="221"/>
      <c r="AM5103" s="221"/>
      <c r="AN5103" s="221"/>
      <c r="AO5103" s="221"/>
      <c r="AP5103" s="221"/>
      <c r="AQ5103" s="219"/>
      <c r="AR5103" s="219"/>
      <c r="AS5103" s="221"/>
      <c r="AT5103" s="221"/>
      <c r="AU5103" s="221"/>
      <c r="AV5103" s="221"/>
      <c r="AW5103" s="221"/>
      <c r="AX5103" s="221"/>
      <c r="AY5103" s="221"/>
      <c r="AZ5103" s="221"/>
    </row>
    <row r="5104" spans="1:52" x14ac:dyDescent="0.15">
      <c r="A5104" s="278"/>
      <c r="B5104" s="274"/>
      <c r="C5104" s="340"/>
      <c r="D5104" s="340"/>
      <c r="E5104" s="341"/>
      <c r="F5104" s="341"/>
      <c r="G5104" s="341"/>
      <c r="H5104" s="341"/>
      <c r="I5104" s="341"/>
      <c r="J5104" s="341"/>
      <c r="AH5104" s="221"/>
      <c r="AI5104" s="221"/>
      <c r="AJ5104" s="221"/>
      <c r="AK5104" s="221"/>
      <c r="AL5104" s="221"/>
      <c r="AM5104" s="221"/>
      <c r="AN5104" s="221"/>
      <c r="AO5104" s="221"/>
      <c r="AP5104" s="221"/>
      <c r="AQ5104" s="219"/>
      <c r="AR5104" s="219"/>
      <c r="AS5104" s="221"/>
      <c r="AT5104" s="221"/>
      <c r="AU5104" s="221"/>
      <c r="AV5104" s="221"/>
      <c r="AW5104" s="221"/>
      <c r="AX5104" s="221"/>
      <c r="AY5104" s="221"/>
      <c r="AZ5104" s="221"/>
    </row>
    <row r="5105" spans="1:52" x14ac:dyDescent="0.15">
      <c r="A5105" s="278"/>
      <c r="B5105" s="274"/>
      <c r="C5105" s="340"/>
      <c r="D5105" s="340"/>
      <c r="E5105" s="341"/>
      <c r="F5105" s="341"/>
      <c r="G5105" s="341"/>
      <c r="H5105" s="341"/>
      <c r="I5105" s="341"/>
      <c r="J5105" s="341"/>
      <c r="AH5105" s="221"/>
      <c r="AI5105" s="221"/>
      <c r="AJ5105" s="221"/>
      <c r="AK5105" s="221"/>
      <c r="AL5105" s="221"/>
      <c r="AM5105" s="221"/>
      <c r="AN5105" s="221"/>
      <c r="AO5105" s="221"/>
      <c r="AP5105" s="221"/>
      <c r="AQ5105" s="219"/>
      <c r="AR5105" s="219"/>
      <c r="AS5105" s="221"/>
      <c r="AT5105" s="221"/>
      <c r="AU5105" s="221"/>
      <c r="AV5105" s="221"/>
      <c r="AW5105" s="221"/>
      <c r="AX5105" s="221"/>
      <c r="AY5105" s="221"/>
      <c r="AZ5105" s="221"/>
    </row>
    <row r="5106" spans="1:52" x14ac:dyDescent="0.15">
      <c r="A5106" s="278"/>
      <c r="B5106" s="274"/>
      <c r="C5106" s="340"/>
      <c r="D5106" s="340"/>
      <c r="E5106" s="341"/>
      <c r="F5106" s="341"/>
      <c r="G5106" s="341"/>
      <c r="H5106" s="341"/>
      <c r="I5106" s="341"/>
      <c r="J5106" s="341"/>
      <c r="AH5106" s="221"/>
      <c r="AI5106" s="221"/>
      <c r="AJ5106" s="221"/>
      <c r="AK5106" s="221"/>
      <c r="AL5106" s="221"/>
      <c r="AM5106" s="221"/>
      <c r="AN5106" s="221"/>
      <c r="AO5106" s="221"/>
      <c r="AP5106" s="221"/>
      <c r="AQ5106" s="219"/>
      <c r="AR5106" s="219"/>
      <c r="AS5106" s="221"/>
      <c r="AT5106" s="221"/>
      <c r="AU5106" s="221"/>
      <c r="AV5106" s="221"/>
      <c r="AW5106" s="221"/>
      <c r="AX5106" s="221"/>
      <c r="AY5106" s="221"/>
      <c r="AZ5106" s="221"/>
    </row>
    <row r="5107" spans="1:52" x14ac:dyDescent="0.15">
      <c r="A5107" s="278"/>
      <c r="B5107" s="274"/>
      <c r="C5107" s="340"/>
      <c r="D5107" s="340"/>
      <c r="E5107" s="341"/>
      <c r="F5107" s="341"/>
      <c r="G5107" s="341"/>
      <c r="H5107" s="341"/>
      <c r="I5107" s="341"/>
      <c r="J5107" s="341"/>
      <c r="AH5107" s="221"/>
      <c r="AI5107" s="221"/>
      <c r="AJ5107" s="221"/>
      <c r="AK5107" s="221"/>
      <c r="AL5107" s="221"/>
      <c r="AM5107" s="221"/>
      <c r="AN5107" s="221"/>
      <c r="AO5107" s="221"/>
      <c r="AP5107" s="221"/>
      <c r="AQ5107" s="219"/>
      <c r="AR5107" s="219"/>
      <c r="AS5107" s="221"/>
      <c r="AT5107" s="221"/>
      <c r="AU5107" s="221"/>
      <c r="AV5107" s="221"/>
      <c r="AW5107" s="221"/>
      <c r="AX5107" s="221"/>
      <c r="AY5107" s="221"/>
      <c r="AZ5107" s="221"/>
    </row>
    <row r="5108" spans="1:52" x14ac:dyDescent="0.15">
      <c r="A5108" s="278"/>
      <c r="B5108" s="274"/>
      <c r="C5108" s="340"/>
      <c r="D5108" s="340"/>
      <c r="E5108" s="341"/>
      <c r="F5108" s="341"/>
      <c r="G5108" s="341"/>
      <c r="H5108" s="341"/>
      <c r="I5108" s="341"/>
      <c r="J5108" s="341"/>
      <c r="AH5108" s="221"/>
      <c r="AI5108" s="221"/>
      <c r="AJ5108" s="221"/>
      <c r="AK5108" s="221"/>
      <c r="AL5108" s="221"/>
      <c r="AM5108" s="221"/>
      <c r="AN5108" s="221"/>
      <c r="AO5108" s="221"/>
      <c r="AP5108" s="221"/>
      <c r="AQ5108" s="219"/>
      <c r="AR5108" s="219"/>
      <c r="AS5108" s="221"/>
      <c r="AT5108" s="221"/>
      <c r="AU5108" s="221"/>
      <c r="AV5108" s="221"/>
      <c r="AW5108" s="221"/>
      <c r="AX5108" s="221"/>
      <c r="AY5108" s="221"/>
      <c r="AZ5108" s="221"/>
    </row>
    <row r="5109" spans="1:52" x14ac:dyDescent="0.15">
      <c r="A5109" s="278"/>
      <c r="B5109" s="274"/>
      <c r="C5109" s="340"/>
      <c r="D5109" s="340"/>
      <c r="E5109" s="341"/>
      <c r="F5109" s="341"/>
      <c r="G5109" s="341"/>
      <c r="H5109" s="341"/>
      <c r="I5109" s="341"/>
      <c r="J5109" s="341"/>
      <c r="AH5109" s="221"/>
      <c r="AI5109" s="221"/>
      <c r="AJ5109" s="221"/>
      <c r="AK5109" s="221"/>
      <c r="AL5109" s="221"/>
      <c r="AM5109" s="221"/>
      <c r="AN5109" s="221"/>
      <c r="AO5109" s="221"/>
      <c r="AP5109" s="221"/>
      <c r="AQ5109" s="219"/>
      <c r="AR5109" s="219"/>
      <c r="AS5109" s="221"/>
      <c r="AT5109" s="221"/>
      <c r="AU5109" s="221"/>
      <c r="AV5109" s="221"/>
      <c r="AW5109" s="221"/>
      <c r="AX5109" s="221"/>
      <c r="AY5109" s="221"/>
      <c r="AZ5109" s="221"/>
    </row>
    <row r="5110" spans="1:52" x14ac:dyDescent="0.15">
      <c r="A5110" s="278"/>
      <c r="B5110" s="274"/>
      <c r="C5110" s="340"/>
      <c r="D5110" s="340"/>
      <c r="E5110" s="341"/>
      <c r="F5110" s="341"/>
      <c r="G5110" s="341"/>
      <c r="H5110" s="341"/>
      <c r="I5110" s="341"/>
      <c r="J5110" s="341"/>
      <c r="AH5110" s="221"/>
      <c r="AI5110" s="221"/>
      <c r="AJ5110" s="221"/>
      <c r="AK5110" s="221"/>
      <c r="AL5110" s="221"/>
      <c r="AM5110" s="221"/>
      <c r="AN5110" s="221"/>
      <c r="AO5110" s="221"/>
      <c r="AP5110" s="221"/>
      <c r="AQ5110" s="219"/>
      <c r="AR5110" s="219"/>
      <c r="AS5110" s="221"/>
      <c r="AT5110" s="221"/>
      <c r="AU5110" s="221"/>
      <c r="AV5110" s="221"/>
      <c r="AW5110" s="221"/>
      <c r="AX5110" s="221"/>
      <c r="AY5110" s="221"/>
      <c r="AZ5110" s="221"/>
    </row>
    <row r="5111" spans="1:52" x14ac:dyDescent="0.15">
      <c r="A5111" s="278"/>
      <c r="B5111" s="274"/>
      <c r="C5111" s="340"/>
      <c r="D5111" s="340"/>
      <c r="E5111" s="341"/>
      <c r="F5111" s="341"/>
      <c r="G5111" s="341"/>
      <c r="H5111" s="341"/>
      <c r="I5111" s="341"/>
      <c r="J5111" s="341"/>
      <c r="AH5111" s="221"/>
      <c r="AI5111" s="221"/>
      <c r="AJ5111" s="221"/>
      <c r="AK5111" s="221"/>
      <c r="AL5111" s="221"/>
      <c r="AM5111" s="221"/>
      <c r="AN5111" s="221"/>
      <c r="AO5111" s="221"/>
      <c r="AP5111" s="221"/>
      <c r="AQ5111" s="219"/>
      <c r="AR5111" s="219"/>
      <c r="AS5111" s="221"/>
      <c r="AT5111" s="221"/>
      <c r="AU5111" s="221"/>
      <c r="AV5111" s="221"/>
      <c r="AW5111" s="221"/>
      <c r="AX5111" s="221"/>
      <c r="AY5111" s="221"/>
      <c r="AZ5111" s="221"/>
    </row>
    <row r="5112" spans="1:52" x14ac:dyDescent="0.15">
      <c r="A5112" s="278"/>
      <c r="B5112" s="274"/>
      <c r="C5112" s="340"/>
      <c r="D5112" s="340"/>
      <c r="E5112" s="341"/>
      <c r="F5112" s="341"/>
      <c r="G5112" s="341"/>
      <c r="H5112" s="341"/>
      <c r="I5112" s="341"/>
      <c r="J5112" s="341"/>
      <c r="AH5112" s="221"/>
      <c r="AI5112" s="221"/>
      <c r="AJ5112" s="221"/>
      <c r="AK5112" s="221"/>
      <c r="AL5112" s="221"/>
      <c r="AM5112" s="221"/>
      <c r="AN5112" s="221"/>
      <c r="AO5112" s="221"/>
      <c r="AP5112" s="221"/>
      <c r="AQ5112" s="219"/>
      <c r="AR5112" s="219"/>
      <c r="AS5112" s="221"/>
      <c r="AT5112" s="221"/>
      <c r="AU5112" s="221"/>
      <c r="AV5112" s="221"/>
      <c r="AW5112" s="221"/>
      <c r="AX5112" s="221"/>
      <c r="AY5112" s="221"/>
      <c r="AZ5112" s="221"/>
    </row>
    <row r="5113" spans="1:52" x14ac:dyDescent="0.15">
      <c r="A5113" s="278"/>
      <c r="B5113" s="274"/>
      <c r="C5113" s="340"/>
      <c r="D5113" s="340"/>
      <c r="E5113" s="341"/>
      <c r="F5113" s="341"/>
      <c r="G5113" s="341"/>
      <c r="H5113" s="341"/>
      <c r="I5113" s="341"/>
      <c r="J5113" s="341"/>
      <c r="AH5113" s="221"/>
      <c r="AI5113" s="221"/>
      <c r="AJ5113" s="221"/>
      <c r="AK5113" s="221"/>
      <c r="AL5113" s="221"/>
      <c r="AM5113" s="221"/>
      <c r="AN5113" s="221"/>
      <c r="AO5113" s="221"/>
      <c r="AP5113" s="221"/>
      <c r="AQ5113" s="219"/>
      <c r="AR5113" s="219"/>
      <c r="AS5113" s="221"/>
      <c r="AT5113" s="221"/>
      <c r="AU5113" s="221"/>
      <c r="AV5113" s="221"/>
      <c r="AW5113" s="221"/>
      <c r="AX5113" s="221"/>
      <c r="AY5113" s="221"/>
      <c r="AZ5113" s="221"/>
    </row>
    <row r="5114" spans="1:52" x14ac:dyDescent="0.15">
      <c r="A5114" s="278"/>
      <c r="B5114" s="274"/>
      <c r="C5114" s="340"/>
      <c r="D5114" s="340"/>
      <c r="E5114" s="341"/>
      <c r="F5114" s="341"/>
      <c r="G5114" s="341"/>
      <c r="H5114" s="341"/>
      <c r="I5114" s="341"/>
      <c r="J5114" s="341"/>
      <c r="AH5114" s="221"/>
      <c r="AI5114" s="221"/>
      <c r="AJ5114" s="221"/>
      <c r="AK5114" s="221"/>
      <c r="AL5114" s="221"/>
      <c r="AM5114" s="221"/>
      <c r="AN5114" s="221"/>
      <c r="AO5114" s="221"/>
      <c r="AP5114" s="221"/>
      <c r="AQ5114" s="219"/>
      <c r="AR5114" s="219"/>
      <c r="AS5114" s="221"/>
      <c r="AT5114" s="221"/>
      <c r="AU5114" s="221"/>
      <c r="AV5114" s="221"/>
      <c r="AW5114" s="221"/>
      <c r="AX5114" s="221"/>
      <c r="AY5114" s="221"/>
      <c r="AZ5114" s="221"/>
    </row>
    <row r="5115" spans="1:52" x14ac:dyDescent="0.15">
      <c r="A5115" s="278"/>
      <c r="B5115" s="274"/>
      <c r="C5115" s="340"/>
      <c r="D5115" s="340"/>
      <c r="E5115" s="341"/>
      <c r="F5115" s="341"/>
      <c r="G5115" s="341"/>
      <c r="H5115" s="341"/>
      <c r="I5115" s="341"/>
      <c r="J5115" s="341"/>
      <c r="AH5115" s="221"/>
      <c r="AI5115" s="221"/>
      <c r="AJ5115" s="221"/>
      <c r="AK5115" s="221"/>
      <c r="AL5115" s="221"/>
      <c r="AM5115" s="221"/>
      <c r="AN5115" s="221"/>
      <c r="AO5115" s="221"/>
      <c r="AP5115" s="221"/>
      <c r="AQ5115" s="219"/>
      <c r="AR5115" s="219"/>
      <c r="AS5115" s="221"/>
      <c r="AT5115" s="221"/>
      <c r="AU5115" s="221"/>
      <c r="AV5115" s="221"/>
      <c r="AW5115" s="221"/>
      <c r="AX5115" s="221"/>
      <c r="AY5115" s="221"/>
      <c r="AZ5115" s="221"/>
    </row>
    <row r="5116" spans="1:52" x14ac:dyDescent="0.15">
      <c r="A5116" s="278"/>
      <c r="B5116" s="274"/>
      <c r="C5116" s="340"/>
      <c r="D5116" s="340"/>
      <c r="E5116" s="341"/>
      <c r="F5116" s="341"/>
      <c r="G5116" s="341"/>
      <c r="H5116" s="341"/>
      <c r="I5116" s="341"/>
      <c r="J5116" s="341"/>
      <c r="AH5116" s="221"/>
      <c r="AI5116" s="221"/>
      <c r="AJ5116" s="221"/>
      <c r="AK5116" s="221"/>
      <c r="AL5116" s="221"/>
      <c r="AM5116" s="221"/>
      <c r="AN5116" s="221"/>
      <c r="AO5116" s="221"/>
      <c r="AP5116" s="221"/>
      <c r="AQ5116" s="219"/>
      <c r="AR5116" s="219"/>
      <c r="AS5116" s="221"/>
      <c r="AT5116" s="221"/>
      <c r="AU5116" s="221"/>
      <c r="AV5116" s="221"/>
      <c r="AW5116" s="221"/>
      <c r="AX5116" s="221"/>
      <c r="AY5116" s="221"/>
      <c r="AZ5116" s="221"/>
    </row>
    <row r="5117" spans="1:52" x14ac:dyDescent="0.15">
      <c r="A5117" s="278"/>
      <c r="B5117" s="274"/>
      <c r="C5117" s="340"/>
      <c r="D5117" s="340"/>
      <c r="E5117" s="341"/>
      <c r="F5117" s="341"/>
      <c r="G5117" s="341"/>
      <c r="H5117" s="341"/>
      <c r="I5117" s="341"/>
      <c r="J5117" s="341"/>
      <c r="AH5117" s="221"/>
      <c r="AI5117" s="221"/>
      <c r="AJ5117" s="221"/>
      <c r="AK5117" s="221"/>
      <c r="AL5117" s="221"/>
      <c r="AM5117" s="221"/>
      <c r="AN5117" s="221"/>
      <c r="AO5117" s="221"/>
      <c r="AP5117" s="221"/>
      <c r="AQ5117" s="219"/>
      <c r="AR5117" s="219"/>
      <c r="AS5117" s="221"/>
      <c r="AT5117" s="221"/>
      <c r="AU5117" s="221"/>
      <c r="AV5117" s="221"/>
      <c r="AW5117" s="221"/>
      <c r="AX5117" s="221"/>
      <c r="AY5117" s="221"/>
      <c r="AZ5117" s="221"/>
    </row>
    <row r="5118" spans="1:52" x14ac:dyDescent="0.15">
      <c r="A5118" s="278"/>
      <c r="B5118" s="274"/>
      <c r="C5118" s="340"/>
      <c r="D5118" s="340"/>
      <c r="E5118" s="341"/>
      <c r="F5118" s="341"/>
      <c r="G5118" s="341"/>
      <c r="H5118" s="341"/>
      <c r="I5118" s="341"/>
      <c r="J5118" s="341"/>
      <c r="AH5118" s="221"/>
      <c r="AI5118" s="221"/>
      <c r="AJ5118" s="221"/>
      <c r="AK5118" s="221"/>
      <c r="AL5118" s="221"/>
      <c r="AM5118" s="221"/>
      <c r="AN5118" s="221"/>
      <c r="AO5118" s="221"/>
      <c r="AP5118" s="221"/>
      <c r="AQ5118" s="219"/>
      <c r="AR5118" s="219"/>
      <c r="AS5118" s="221"/>
      <c r="AT5118" s="221"/>
      <c r="AU5118" s="221"/>
      <c r="AV5118" s="221"/>
      <c r="AW5118" s="221"/>
      <c r="AX5118" s="221"/>
      <c r="AY5118" s="221"/>
      <c r="AZ5118" s="221"/>
    </row>
    <row r="5119" spans="1:52" x14ac:dyDescent="0.15">
      <c r="A5119" s="278"/>
      <c r="B5119" s="274"/>
      <c r="C5119" s="340"/>
      <c r="D5119" s="340"/>
      <c r="E5119" s="341"/>
      <c r="F5119" s="341"/>
      <c r="G5119" s="341"/>
      <c r="H5119" s="341"/>
      <c r="I5119" s="341"/>
      <c r="J5119" s="341"/>
      <c r="AH5119" s="221"/>
      <c r="AI5119" s="221"/>
      <c r="AJ5119" s="221"/>
      <c r="AK5119" s="221"/>
      <c r="AL5119" s="221"/>
      <c r="AM5119" s="221"/>
      <c r="AN5119" s="221"/>
      <c r="AO5119" s="221"/>
      <c r="AP5119" s="221"/>
      <c r="AQ5119" s="219"/>
      <c r="AR5119" s="219"/>
      <c r="AS5119" s="221"/>
      <c r="AT5119" s="221"/>
      <c r="AU5119" s="221"/>
      <c r="AV5119" s="221"/>
      <c r="AW5119" s="221"/>
      <c r="AX5119" s="221"/>
      <c r="AY5119" s="221"/>
      <c r="AZ5119" s="221"/>
    </row>
    <row r="5120" spans="1:52" x14ac:dyDescent="0.15">
      <c r="A5120" s="278"/>
      <c r="B5120" s="274"/>
      <c r="C5120" s="340"/>
      <c r="D5120" s="340"/>
      <c r="E5120" s="341"/>
      <c r="F5120" s="341"/>
      <c r="G5120" s="341"/>
      <c r="H5120" s="341"/>
      <c r="I5120" s="341"/>
      <c r="J5120" s="341"/>
      <c r="AH5120" s="221"/>
      <c r="AI5120" s="221"/>
      <c r="AJ5120" s="221"/>
      <c r="AK5120" s="221"/>
      <c r="AL5120" s="221"/>
      <c r="AM5120" s="221"/>
      <c r="AN5120" s="221"/>
      <c r="AO5120" s="221"/>
      <c r="AP5120" s="221"/>
      <c r="AQ5120" s="219"/>
      <c r="AR5120" s="219"/>
      <c r="AS5120" s="221"/>
      <c r="AT5120" s="221"/>
      <c r="AU5120" s="221"/>
      <c r="AV5120" s="221"/>
      <c r="AW5120" s="221"/>
      <c r="AX5120" s="221"/>
      <c r="AY5120" s="221"/>
      <c r="AZ5120" s="221"/>
    </row>
    <row r="5121" spans="1:52" x14ac:dyDescent="0.15">
      <c r="A5121" s="278"/>
      <c r="B5121" s="274"/>
      <c r="C5121" s="340"/>
      <c r="D5121" s="340"/>
      <c r="E5121" s="341"/>
      <c r="F5121" s="341"/>
      <c r="G5121" s="341"/>
      <c r="H5121" s="341"/>
      <c r="I5121" s="341"/>
      <c r="J5121" s="341"/>
      <c r="AH5121" s="221"/>
      <c r="AI5121" s="221"/>
      <c r="AJ5121" s="221"/>
      <c r="AK5121" s="221"/>
      <c r="AL5121" s="221"/>
      <c r="AM5121" s="221"/>
      <c r="AN5121" s="221"/>
      <c r="AO5121" s="221"/>
      <c r="AP5121" s="221"/>
      <c r="AQ5121" s="219"/>
      <c r="AR5121" s="219"/>
      <c r="AS5121" s="221"/>
      <c r="AT5121" s="221"/>
      <c r="AU5121" s="221"/>
      <c r="AV5121" s="221"/>
      <c r="AW5121" s="221"/>
      <c r="AX5121" s="221"/>
      <c r="AY5121" s="221"/>
      <c r="AZ5121" s="221"/>
    </row>
    <row r="5122" spans="1:52" x14ac:dyDescent="0.15">
      <c r="A5122" s="278"/>
      <c r="B5122" s="274"/>
      <c r="C5122" s="340"/>
      <c r="D5122" s="340"/>
      <c r="E5122" s="341"/>
      <c r="F5122" s="341"/>
      <c r="G5122" s="341"/>
      <c r="H5122" s="341"/>
      <c r="I5122" s="341"/>
      <c r="J5122" s="341"/>
      <c r="AH5122" s="221"/>
      <c r="AI5122" s="221"/>
      <c r="AJ5122" s="221"/>
      <c r="AK5122" s="221"/>
      <c r="AL5122" s="221"/>
      <c r="AM5122" s="221"/>
      <c r="AN5122" s="221"/>
      <c r="AO5122" s="221"/>
      <c r="AP5122" s="221"/>
      <c r="AQ5122" s="219"/>
      <c r="AR5122" s="219"/>
      <c r="AS5122" s="221"/>
      <c r="AT5122" s="221"/>
      <c r="AU5122" s="221"/>
      <c r="AV5122" s="221"/>
      <c r="AW5122" s="221"/>
      <c r="AX5122" s="221"/>
      <c r="AY5122" s="221"/>
      <c r="AZ5122" s="221"/>
    </row>
    <row r="5123" spans="1:52" x14ac:dyDescent="0.15">
      <c r="A5123" s="278"/>
      <c r="B5123" s="274"/>
      <c r="C5123" s="340"/>
      <c r="D5123" s="340"/>
      <c r="E5123" s="341"/>
      <c r="F5123" s="341"/>
      <c r="G5123" s="341"/>
      <c r="H5123" s="341"/>
      <c r="I5123" s="341"/>
      <c r="J5123" s="341"/>
      <c r="AH5123" s="221"/>
      <c r="AI5123" s="221"/>
      <c r="AJ5123" s="221"/>
      <c r="AK5123" s="221"/>
      <c r="AL5123" s="221"/>
      <c r="AM5123" s="221"/>
      <c r="AN5123" s="221"/>
      <c r="AO5123" s="221"/>
      <c r="AP5123" s="221"/>
      <c r="AQ5123" s="219"/>
      <c r="AR5123" s="219"/>
      <c r="AS5123" s="221"/>
      <c r="AT5123" s="221"/>
      <c r="AU5123" s="221"/>
      <c r="AV5123" s="221"/>
      <c r="AW5123" s="221"/>
      <c r="AX5123" s="221"/>
      <c r="AY5123" s="221"/>
      <c r="AZ5123" s="221"/>
    </row>
    <row r="5124" spans="1:52" x14ac:dyDescent="0.15">
      <c r="A5124" s="278"/>
      <c r="B5124" s="274"/>
      <c r="C5124" s="340"/>
      <c r="D5124" s="340"/>
      <c r="E5124" s="341"/>
      <c r="F5124" s="341"/>
      <c r="G5124" s="341"/>
      <c r="H5124" s="341"/>
      <c r="I5124" s="341"/>
      <c r="J5124" s="341"/>
      <c r="AH5124" s="221"/>
      <c r="AI5124" s="221"/>
      <c r="AJ5124" s="221"/>
      <c r="AK5124" s="221"/>
      <c r="AL5124" s="221"/>
      <c r="AM5124" s="221"/>
      <c r="AN5124" s="221"/>
      <c r="AO5124" s="221"/>
      <c r="AP5124" s="221"/>
      <c r="AQ5124" s="219"/>
      <c r="AR5124" s="219"/>
      <c r="AS5124" s="221"/>
      <c r="AT5124" s="221"/>
      <c r="AU5124" s="221"/>
      <c r="AV5124" s="221"/>
      <c r="AW5124" s="221"/>
      <c r="AX5124" s="221"/>
      <c r="AY5124" s="221"/>
      <c r="AZ5124" s="221"/>
    </row>
    <row r="5125" spans="1:52" x14ac:dyDescent="0.15">
      <c r="A5125" s="278"/>
      <c r="B5125" s="274"/>
      <c r="C5125" s="340"/>
      <c r="D5125" s="340"/>
      <c r="E5125" s="341"/>
      <c r="F5125" s="341"/>
      <c r="G5125" s="341"/>
      <c r="H5125" s="341"/>
      <c r="I5125" s="341"/>
      <c r="J5125" s="341"/>
      <c r="AH5125" s="221"/>
      <c r="AI5125" s="221"/>
      <c r="AJ5125" s="221"/>
      <c r="AK5125" s="221"/>
      <c r="AL5125" s="221"/>
      <c r="AM5125" s="221"/>
      <c r="AN5125" s="221"/>
      <c r="AO5125" s="221"/>
      <c r="AP5125" s="221"/>
      <c r="AQ5125" s="219"/>
      <c r="AR5125" s="219"/>
      <c r="AS5125" s="221"/>
      <c r="AT5125" s="221"/>
      <c r="AU5125" s="221"/>
      <c r="AV5125" s="221"/>
      <c r="AW5125" s="221"/>
      <c r="AX5125" s="221"/>
      <c r="AY5125" s="221"/>
      <c r="AZ5125" s="221"/>
    </row>
    <row r="5126" spans="1:52" x14ac:dyDescent="0.15">
      <c r="A5126" s="278"/>
      <c r="B5126" s="274"/>
      <c r="C5126" s="340"/>
      <c r="D5126" s="340"/>
      <c r="E5126" s="341"/>
      <c r="F5126" s="341"/>
      <c r="G5126" s="341"/>
      <c r="H5126" s="341"/>
      <c r="I5126" s="341"/>
      <c r="J5126" s="341"/>
      <c r="AH5126" s="221"/>
      <c r="AI5126" s="221"/>
      <c r="AJ5126" s="221"/>
      <c r="AK5126" s="221"/>
      <c r="AL5126" s="221"/>
      <c r="AM5126" s="221"/>
      <c r="AN5126" s="221"/>
      <c r="AO5126" s="221"/>
      <c r="AP5126" s="221"/>
      <c r="AQ5126" s="219"/>
      <c r="AR5126" s="219"/>
      <c r="AS5126" s="221"/>
      <c r="AT5126" s="221"/>
      <c r="AU5126" s="221"/>
      <c r="AV5126" s="221"/>
      <c r="AW5126" s="221"/>
      <c r="AX5126" s="221"/>
      <c r="AY5126" s="221"/>
      <c r="AZ5126" s="221"/>
    </row>
    <row r="5127" spans="1:52" x14ac:dyDescent="0.15">
      <c r="A5127" s="278"/>
      <c r="B5127" s="274"/>
      <c r="C5127" s="340"/>
      <c r="D5127" s="340"/>
      <c r="E5127" s="341"/>
      <c r="F5127" s="341"/>
      <c r="G5127" s="341"/>
      <c r="H5127" s="341"/>
      <c r="I5127" s="341"/>
      <c r="J5127" s="341"/>
      <c r="AH5127" s="221"/>
      <c r="AI5127" s="221"/>
      <c r="AJ5127" s="221"/>
      <c r="AK5127" s="221"/>
      <c r="AL5127" s="221"/>
      <c r="AM5127" s="221"/>
      <c r="AN5127" s="221"/>
      <c r="AO5127" s="221"/>
      <c r="AP5127" s="221"/>
      <c r="AQ5127" s="219"/>
      <c r="AR5127" s="219"/>
      <c r="AS5127" s="221"/>
      <c r="AT5127" s="221"/>
      <c r="AU5127" s="221"/>
      <c r="AV5127" s="221"/>
      <c r="AW5127" s="221"/>
      <c r="AX5127" s="221"/>
      <c r="AY5127" s="221"/>
      <c r="AZ5127" s="221"/>
    </row>
    <row r="5128" spans="1:52" x14ac:dyDescent="0.15">
      <c r="A5128" s="278"/>
      <c r="B5128" s="274"/>
      <c r="C5128" s="340"/>
      <c r="D5128" s="340"/>
      <c r="E5128" s="341"/>
      <c r="F5128" s="341"/>
      <c r="G5128" s="341"/>
      <c r="H5128" s="341"/>
      <c r="I5128" s="341"/>
      <c r="J5128" s="341"/>
      <c r="AH5128" s="221"/>
      <c r="AI5128" s="221"/>
      <c r="AJ5128" s="221"/>
      <c r="AK5128" s="221"/>
      <c r="AL5128" s="221"/>
      <c r="AM5128" s="221"/>
      <c r="AN5128" s="221"/>
      <c r="AO5128" s="221"/>
      <c r="AP5128" s="221"/>
      <c r="AQ5128" s="219"/>
      <c r="AR5128" s="219"/>
      <c r="AS5128" s="221"/>
      <c r="AT5128" s="221"/>
      <c r="AU5128" s="221"/>
      <c r="AV5128" s="221"/>
      <c r="AW5128" s="221"/>
      <c r="AX5128" s="221"/>
      <c r="AY5128" s="221"/>
      <c r="AZ5128" s="221"/>
    </row>
    <row r="5129" spans="1:52" x14ac:dyDescent="0.15">
      <c r="A5129" s="278"/>
      <c r="B5129" s="274"/>
      <c r="C5129" s="340"/>
      <c r="D5129" s="340"/>
      <c r="E5129" s="341"/>
      <c r="F5129" s="341"/>
      <c r="G5129" s="341"/>
      <c r="H5129" s="341"/>
      <c r="I5129" s="341"/>
      <c r="J5129" s="341"/>
      <c r="AH5129" s="221"/>
      <c r="AI5129" s="221"/>
      <c r="AJ5129" s="221"/>
      <c r="AK5129" s="221"/>
      <c r="AL5129" s="221"/>
      <c r="AM5129" s="221"/>
      <c r="AN5129" s="221"/>
      <c r="AO5129" s="221"/>
      <c r="AP5129" s="221"/>
      <c r="AQ5129" s="219"/>
      <c r="AR5129" s="219"/>
      <c r="AS5129" s="221"/>
      <c r="AT5129" s="221"/>
      <c r="AU5129" s="221"/>
      <c r="AV5129" s="221"/>
      <c r="AW5129" s="221"/>
      <c r="AX5129" s="221"/>
      <c r="AY5129" s="221"/>
      <c r="AZ5129" s="221"/>
    </row>
    <row r="5130" spans="1:52" x14ac:dyDescent="0.15">
      <c r="A5130" s="278"/>
      <c r="B5130" s="274"/>
      <c r="C5130" s="340"/>
      <c r="D5130" s="340"/>
      <c r="E5130" s="341"/>
      <c r="F5130" s="341"/>
      <c r="G5130" s="341"/>
      <c r="H5130" s="341"/>
      <c r="I5130" s="341"/>
      <c r="J5130" s="341"/>
      <c r="AH5130" s="221"/>
      <c r="AI5130" s="221"/>
      <c r="AJ5130" s="221"/>
      <c r="AK5130" s="221"/>
      <c r="AL5130" s="221"/>
      <c r="AM5130" s="221"/>
      <c r="AN5130" s="221"/>
      <c r="AO5130" s="221"/>
      <c r="AP5130" s="221"/>
      <c r="AQ5130" s="219"/>
      <c r="AR5130" s="219"/>
      <c r="AS5130" s="221"/>
      <c r="AT5130" s="221"/>
      <c r="AU5130" s="221"/>
      <c r="AV5130" s="221"/>
      <c r="AW5130" s="221"/>
      <c r="AX5130" s="221"/>
      <c r="AY5130" s="221"/>
      <c r="AZ5130" s="221"/>
    </row>
    <row r="5131" spans="1:52" x14ac:dyDescent="0.15">
      <c r="A5131" s="278"/>
      <c r="B5131" s="274"/>
      <c r="C5131" s="340"/>
      <c r="D5131" s="340"/>
      <c r="E5131" s="341"/>
      <c r="F5131" s="341"/>
      <c r="G5131" s="341"/>
      <c r="H5131" s="341"/>
      <c r="I5131" s="341"/>
      <c r="J5131" s="341"/>
      <c r="AH5131" s="221"/>
      <c r="AI5131" s="221"/>
      <c r="AJ5131" s="221"/>
      <c r="AK5131" s="221"/>
      <c r="AL5131" s="221"/>
      <c r="AM5131" s="221"/>
      <c r="AN5131" s="221"/>
      <c r="AO5131" s="221"/>
      <c r="AP5131" s="221"/>
      <c r="AQ5131" s="219"/>
      <c r="AR5131" s="219"/>
      <c r="AS5131" s="221"/>
      <c r="AT5131" s="221"/>
      <c r="AU5131" s="221"/>
      <c r="AV5131" s="221"/>
      <c r="AW5131" s="221"/>
      <c r="AX5131" s="221"/>
      <c r="AY5131" s="221"/>
      <c r="AZ5131" s="221"/>
    </row>
    <row r="5132" spans="1:52" x14ac:dyDescent="0.15">
      <c r="A5132" s="278"/>
      <c r="B5132" s="274"/>
      <c r="C5132" s="340"/>
      <c r="D5132" s="340"/>
      <c r="E5132" s="341"/>
      <c r="F5132" s="341"/>
      <c r="G5132" s="341"/>
      <c r="H5132" s="341"/>
      <c r="I5132" s="341"/>
      <c r="J5132" s="341"/>
      <c r="AH5132" s="221"/>
      <c r="AI5132" s="221"/>
      <c r="AJ5132" s="221"/>
      <c r="AK5132" s="221"/>
      <c r="AL5132" s="221"/>
      <c r="AM5132" s="221"/>
      <c r="AN5132" s="221"/>
      <c r="AO5132" s="221"/>
      <c r="AP5132" s="221"/>
      <c r="AQ5132" s="219"/>
      <c r="AR5132" s="219"/>
      <c r="AS5132" s="221"/>
      <c r="AT5132" s="221"/>
      <c r="AU5132" s="221"/>
      <c r="AV5132" s="221"/>
      <c r="AW5132" s="221"/>
      <c r="AX5132" s="221"/>
      <c r="AY5132" s="221"/>
      <c r="AZ5132" s="221"/>
    </row>
    <row r="5133" spans="1:52" x14ac:dyDescent="0.15">
      <c r="A5133" s="278"/>
      <c r="B5133" s="274"/>
      <c r="C5133" s="340"/>
      <c r="D5133" s="340"/>
      <c r="E5133" s="341"/>
      <c r="F5133" s="341"/>
      <c r="G5133" s="341"/>
      <c r="H5133" s="341"/>
      <c r="I5133" s="341"/>
      <c r="J5133" s="341"/>
      <c r="AH5133" s="221"/>
      <c r="AI5133" s="221"/>
      <c r="AJ5133" s="221"/>
      <c r="AK5133" s="221"/>
      <c r="AL5133" s="221"/>
      <c r="AM5133" s="221"/>
      <c r="AN5133" s="221"/>
      <c r="AO5133" s="221"/>
      <c r="AP5133" s="221"/>
      <c r="AQ5133" s="219"/>
      <c r="AR5133" s="219"/>
      <c r="AS5133" s="221"/>
      <c r="AT5133" s="221"/>
      <c r="AU5133" s="221"/>
      <c r="AV5133" s="221"/>
      <c r="AW5133" s="221"/>
      <c r="AX5133" s="221"/>
      <c r="AY5133" s="221"/>
      <c r="AZ5133" s="221"/>
    </row>
    <row r="5134" spans="1:52" x14ac:dyDescent="0.15">
      <c r="A5134" s="278"/>
      <c r="B5134" s="274"/>
      <c r="C5134" s="340"/>
      <c r="D5134" s="340"/>
      <c r="E5134" s="341"/>
      <c r="F5134" s="341"/>
      <c r="G5134" s="341"/>
      <c r="H5134" s="341"/>
      <c r="I5134" s="341"/>
      <c r="J5134" s="341"/>
      <c r="AH5134" s="221"/>
      <c r="AI5134" s="221"/>
      <c r="AJ5134" s="221"/>
      <c r="AK5134" s="221"/>
      <c r="AL5134" s="221"/>
      <c r="AM5134" s="221"/>
      <c r="AN5134" s="221"/>
      <c r="AO5134" s="221"/>
      <c r="AP5134" s="221"/>
      <c r="AQ5134" s="219"/>
      <c r="AR5134" s="219"/>
      <c r="AS5134" s="221"/>
      <c r="AT5134" s="221"/>
      <c r="AU5134" s="221"/>
      <c r="AV5134" s="221"/>
      <c r="AW5134" s="221"/>
      <c r="AX5134" s="221"/>
      <c r="AY5134" s="221"/>
      <c r="AZ5134" s="221"/>
    </row>
    <row r="5135" spans="1:52" x14ac:dyDescent="0.15">
      <c r="A5135" s="278"/>
      <c r="B5135" s="274"/>
      <c r="C5135" s="340"/>
      <c r="D5135" s="340"/>
      <c r="E5135" s="341"/>
      <c r="F5135" s="341"/>
      <c r="G5135" s="341"/>
      <c r="H5135" s="341"/>
      <c r="I5135" s="341"/>
      <c r="J5135" s="341"/>
      <c r="AH5135" s="221"/>
      <c r="AI5135" s="221"/>
      <c r="AJ5135" s="221"/>
      <c r="AK5135" s="221"/>
      <c r="AL5135" s="221"/>
      <c r="AM5135" s="221"/>
      <c r="AN5135" s="221"/>
      <c r="AO5135" s="221"/>
      <c r="AP5135" s="221"/>
      <c r="AQ5135" s="219"/>
      <c r="AR5135" s="219"/>
      <c r="AS5135" s="221"/>
      <c r="AT5135" s="221"/>
      <c r="AU5135" s="221"/>
      <c r="AV5135" s="221"/>
      <c r="AW5135" s="221"/>
      <c r="AX5135" s="221"/>
      <c r="AY5135" s="221"/>
      <c r="AZ5135" s="221"/>
    </row>
    <row r="5136" spans="1:52" x14ac:dyDescent="0.15">
      <c r="A5136" s="278"/>
      <c r="B5136" s="274"/>
      <c r="C5136" s="340"/>
      <c r="D5136" s="340"/>
      <c r="E5136" s="341"/>
      <c r="F5136" s="341"/>
      <c r="G5136" s="341"/>
      <c r="H5136" s="341"/>
      <c r="I5136" s="341"/>
      <c r="J5136" s="341"/>
      <c r="AH5136" s="221"/>
      <c r="AI5136" s="221"/>
      <c r="AJ5136" s="221"/>
      <c r="AK5136" s="221"/>
      <c r="AL5136" s="221"/>
      <c r="AM5136" s="221"/>
      <c r="AN5136" s="221"/>
      <c r="AO5136" s="221"/>
      <c r="AP5136" s="221"/>
      <c r="AQ5136" s="219"/>
      <c r="AR5136" s="219"/>
      <c r="AS5136" s="221"/>
      <c r="AT5136" s="221"/>
      <c r="AU5136" s="221"/>
      <c r="AV5136" s="221"/>
      <c r="AW5136" s="221"/>
      <c r="AX5136" s="221"/>
      <c r="AY5136" s="221"/>
      <c r="AZ5136" s="221"/>
    </row>
    <row r="5137" spans="1:52" x14ac:dyDescent="0.15">
      <c r="A5137" s="278"/>
      <c r="B5137" s="274"/>
      <c r="C5137" s="340"/>
      <c r="D5137" s="340"/>
      <c r="E5137" s="341"/>
      <c r="F5137" s="341"/>
      <c r="G5137" s="341"/>
      <c r="H5137" s="341"/>
      <c r="I5137" s="341"/>
      <c r="J5137" s="341"/>
      <c r="AH5137" s="221"/>
      <c r="AI5137" s="221"/>
      <c r="AJ5137" s="221"/>
      <c r="AK5137" s="221"/>
      <c r="AL5137" s="221"/>
      <c r="AM5137" s="221"/>
      <c r="AN5137" s="221"/>
      <c r="AO5137" s="221"/>
      <c r="AP5137" s="221"/>
      <c r="AQ5137" s="219"/>
      <c r="AR5137" s="219"/>
      <c r="AS5137" s="221"/>
      <c r="AT5137" s="221"/>
      <c r="AU5137" s="221"/>
      <c r="AV5137" s="221"/>
      <c r="AW5137" s="221"/>
      <c r="AX5137" s="221"/>
      <c r="AY5137" s="221"/>
      <c r="AZ5137" s="221"/>
    </row>
    <row r="5138" spans="1:52" x14ac:dyDescent="0.15">
      <c r="A5138" s="278"/>
      <c r="B5138" s="274"/>
      <c r="C5138" s="340"/>
      <c r="D5138" s="340"/>
      <c r="E5138" s="341"/>
      <c r="F5138" s="341"/>
      <c r="G5138" s="341"/>
      <c r="H5138" s="341"/>
      <c r="I5138" s="341"/>
      <c r="J5138" s="341"/>
      <c r="AH5138" s="221"/>
      <c r="AI5138" s="221"/>
      <c r="AJ5138" s="221"/>
      <c r="AK5138" s="221"/>
      <c r="AL5138" s="221"/>
      <c r="AM5138" s="221"/>
      <c r="AN5138" s="221"/>
      <c r="AO5138" s="221"/>
      <c r="AP5138" s="221"/>
      <c r="AQ5138" s="219"/>
      <c r="AR5138" s="219"/>
      <c r="AS5138" s="221"/>
      <c r="AT5138" s="221"/>
      <c r="AU5138" s="221"/>
      <c r="AV5138" s="221"/>
      <c r="AW5138" s="221"/>
      <c r="AX5138" s="221"/>
      <c r="AY5138" s="221"/>
      <c r="AZ5138" s="221"/>
    </row>
    <row r="5139" spans="1:52" x14ac:dyDescent="0.15">
      <c r="A5139" s="278"/>
      <c r="B5139" s="274"/>
      <c r="C5139" s="340"/>
      <c r="D5139" s="340"/>
      <c r="E5139" s="341"/>
      <c r="F5139" s="341"/>
      <c r="G5139" s="341"/>
      <c r="H5139" s="341"/>
      <c r="I5139" s="341"/>
      <c r="J5139" s="341"/>
      <c r="AH5139" s="221"/>
      <c r="AI5139" s="221"/>
      <c r="AJ5139" s="221"/>
      <c r="AK5139" s="221"/>
      <c r="AL5139" s="221"/>
      <c r="AM5139" s="221"/>
      <c r="AN5139" s="221"/>
      <c r="AO5139" s="221"/>
      <c r="AP5139" s="221"/>
      <c r="AQ5139" s="219"/>
      <c r="AR5139" s="219"/>
      <c r="AS5139" s="221"/>
      <c r="AT5139" s="221"/>
      <c r="AU5139" s="221"/>
      <c r="AV5139" s="221"/>
      <c r="AW5139" s="221"/>
      <c r="AX5139" s="221"/>
      <c r="AY5139" s="221"/>
      <c r="AZ5139" s="221"/>
    </row>
    <row r="5140" spans="1:52" x14ac:dyDescent="0.15">
      <c r="A5140" s="278"/>
      <c r="B5140" s="274"/>
      <c r="C5140" s="340"/>
      <c r="D5140" s="340"/>
      <c r="E5140" s="341"/>
      <c r="F5140" s="341"/>
      <c r="G5140" s="341"/>
      <c r="H5140" s="341"/>
      <c r="I5140" s="341"/>
      <c r="J5140" s="341"/>
      <c r="AH5140" s="221"/>
      <c r="AI5140" s="221"/>
      <c r="AJ5140" s="221"/>
      <c r="AK5140" s="221"/>
      <c r="AL5140" s="221"/>
      <c r="AM5140" s="221"/>
      <c r="AN5140" s="221"/>
      <c r="AO5140" s="221"/>
      <c r="AP5140" s="221"/>
      <c r="AQ5140" s="219"/>
      <c r="AR5140" s="219"/>
      <c r="AS5140" s="221"/>
      <c r="AT5140" s="221"/>
      <c r="AU5140" s="221"/>
      <c r="AV5140" s="221"/>
      <c r="AW5140" s="221"/>
      <c r="AX5140" s="221"/>
      <c r="AY5140" s="221"/>
      <c r="AZ5140" s="221"/>
    </row>
    <row r="5141" spans="1:52" x14ac:dyDescent="0.15">
      <c r="A5141" s="278"/>
      <c r="B5141" s="274"/>
      <c r="C5141" s="340"/>
      <c r="D5141" s="340"/>
      <c r="E5141" s="341"/>
      <c r="F5141" s="341"/>
      <c r="G5141" s="341"/>
      <c r="H5141" s="341"/>
      <c r="I5141" s="341"/>
      <c r="J5141" s="341"/>
      <c r="AH5141" s="221"/>
      <c r="AI5141" s="221"/>
      <c r="AJ5141" s="221"/>
      <c r="AK5141" s="221"/>
      <c r="AL5141" s="221"/>
      <c r="AM5141" s="221"/>
      <c r="AN5141" s="221"/>
      <c r="AO5141" s="221"/>
      <c r="AP5141" s="221"/>
      <c r="AQ5141" s="219"/>
      <c r="AR5141" s="219"/>
      <c r="AS5141" s="221"/>
      <c r="AT5141" s="221"/>
      <c r="AU5141" s="221"/>
      <c r="AV5141" s="221"/>
      <c r="AW5141" s="221"/>
      <c r="AX5141" s="221"/>
      <c r="AY5141" s="221"/>
      <c r="AZ5141" s="221"/>
    </row>
    <row r="5142" spans="1:52" x14ac:dyDescent="0.15">
      <c r="A5142" s="278"/>
      <c r="B5142" s="274"/>
      <c r="C5142" s="340"/>
      <c r="D5142" s="340"/>
      <c r="E5142" s="341"/>
      <c r="F5142" s="341"/>
      <c r="G5142" s="341"/>
      <c r="H5142" s="341"/>
      <c r="I5142" s="341"/>
      <c r="J5142" s="341"/>
      <c r="AH5142" s="221"/>
      <c r="AI5142" s="221"/>
      <c r="AJ5142" s="221"/>
      <c r="AK5142" s="221"/>
      <c r="AL5142" s="221"/>
      <c r="AM5142" s="221"/>
      <c r="AN5142" s="221"/>
      <c r="AO5142" s="221"/>
      <c r="AP5142" s="221"/>
      <c r="AQ5142" s="219"/>
      <c r="AR5142" s="219"/>
      <c r="AS5142" s="221"/>
      <c r="AT5142" s="221"/>
      <c r="AU5142" s="221"/>
      <c r="AV5142" s="221"/>
      <c r="AW5142" s="221"/>
      <c r="AX5142" s="221"/>
      <c r="AY5142" s="221"/>
      <c r="AZ5142" s="221"/>
    </row>
    <row r="5143" spans="1:52" x14ac:dyDescent="0.15">
      <c r="A5143" s="278"/>
      <c r="B5143" s="274"/>
      <c r="C5143" s="340"/>
      <c r="D5143" s="340"/>
      <c r="E5143" s="341"/>
      <c r="F5143" s="341"/>
      <c r="G5143" s="341"/>
      <c r="H5143" s="341"/>
      <c r="I5143" s="341"/>
      <c r="J5143" s="341"/>
      <c r="AH5143" s="221"/>
      <c r="AI5143" s="221"/>
      <c r="AJ5143" s="221"/>
      <c r="AK5143" s="221"/>
      <c r="AL5143" s="221"/>
      <c r="AM5143" s="221"/>
      <c r="AN5143" s="221"/>
      <c r="AO5143" s="221"/>
      <c r="AP5143" s="221"/>
      <c r="AQ5143" s="219"/>
      <c r="AR5143" s="219"/>
      <c r="AS5143" s="221"/>
      <c r="AT5143" s="221"/>
      <c r="AU5143" s="221"/>
      <c r="AV5143" s="221"/>
      <c r="AW5143" s="221"/>
      <c r="AX5143" s="221"/>
      <c r="AY5143" s="221"/>
      <c r="AZ5143" s="221"/>
    </row>
    <row r="5144" spans="1:52" x14ac:dyDescent="0.15">
      <c r="A5144" s="278"/>
      <c r="B5144" s="274"/>
      <c r="C5144" s="340"/>
      <c r="D5144" s="340"/>
      <c r="E5144" s="341"/>
      <c r="F5144" s="341"/>
      <c r="G5144" s="341"/>
      <c r="H5144" s="341"/>
      <c r="I5144" s="341"/>
      <c r="J5144" s="341"/>
      <c r="AH5144" s="221"/>
      <c r="AI5144" s="221"/>
      <c r="AJ5144" s="221"/>
      <c r="AK5144" s="221"/>
      <c r="AL5144" s="221"/>
      <c r="AM5144" s="221"/>
      <c r="AN5144" s="221"/>
      <c r="AO5144" s="221"/>
      <c r="AP5144" s="221"/>
      <c r="AQ5144" s="219"/>
      <c r="AR5144" s="219"/>
      <c r="AS5144" s="221"/>
      <c r="AT5144" s="221"/>
      <c r="AU5144" s="221"/>
      <c r="AV5144" s="221"/>
      <c r="AW5144" s="221"/>
      <c r="AX5144" s="221"/>
      <c r="AY5144" s="221"/>
      <c r="AZ5144" s="221"/>
    </row>
    <row r="5145" spans="1:52" x14ac:dyDescent="0.15">
      <c r="A5145" s="278"/>
      <c r="B5145" s="274"/>
      <c r="C5145" s="340"/>
      <c r="D5145" s="340"/>
      <c r="E5145" s="341"/>
      <c r="F5145" s="341"/>
      <c r="G5145" s="341"/>
      <c r="H5145" s="341"/>
      <c r="I5145" s="341"/>
      <c r="J5145" s="341"/>
      <c r="AH5145" s="221"/>
      <c r="AI5145" s="221"/>
      <c r="AJ5145" s="221"/>
      <c r="AK5145" s="221"/>
      <c r="AL5145" s="221"/>
      <c r="AM5145" s="221"/>
      <c r="AN5145" s="221"/>
      <c r="AO5145" s="221"/>
      <c r="AP5145" s="221"/>
      <c r="AQ5145" s="219"/>
      <c r="AR5145" s="219"/>
      <c r="AS5145" s="221"/>
      <c r="AT5145" s="221"/>
      <c r="AU5145" s="221"/>
      <c r="AV5145" s="221"/>
      <c r="AW5145" s="221"/>
      <c r="AX5145" s="221"/>
      <c r="AY5145" s="221"/>
      <c r="AZ5145" s="221"/>
    </row>
    <row r="5146" spans="1:52" x14ac:dyDescent="0.15">
      <c r="A5146" s="278"/>
      <c r="B5146" s="274"/>
      <c r="C5146" s="340"/>
      <c r="D5146" s="340"/>
      <c r="E5146" s="341"/>
      <c r="F5146" s="341"/>
      <c r="G5146" s="341"/>
      <c r="H5146" s="341"/>
      <c r="I5146" s="341"/>
      <c r="J5146" s="341"/>
      <c r="AH5146" s="221"/>
      <c r="AI5146" s="221"/>
      <c r="AJ5146" s="221"/>
      <c r="AK5146" s="221"/>
      <c r="AL5146" s="221"/>
      <c r="AM5146" s="221"/>
      <c r="AN5146" s="221"/>
      <c r="AO5146" s="221"/>
      <c r="AP5146" s="221"/>
      <c r="AQ5146" s="219"/>
      <c r="AR5146" s="219"/>
      <c r="AS5146" s="221"/>
      <c r="AT5146" s="221"/>
      <c r="AU5146" s="221"/>
      <c r="AV5146" s="221"/>
      <c r="AW5146" s="221"/>
      <c r="AX5146" s="221"/>
      <c r="AY5146" s="221"/>
      <c r="AZ5146" s="221"/>
    </row>
    <row r="5147" spans="1:52" x14ac:dyDescent="0.15">
      <c r="A5147" s="278"/>
      <c r="B5147" s="274"/>
      <c r="C5147" s="340"/>
      <c r="D5147" s="340"/>
      <c r="E5147" s="341"/>
      <c r="F5147" s="341"/>
      <c r="G5147" s="341"/>
      <c r="H5147" s="341"/>
      <c r="I5147" s="341"/>
      <c r="J5147" s="341"/>
      <c r="AH5147" s="221"/>
      <c r="AI5147" s="221"/>
      <c r="AJ5147" s="221"/>
      <c r="AK5147" s="221"/>
      <c r="AL5147" s="221"/>
      <c r="AM5147" s="221"/>
      <c r="AN5147" s="221"/>
      <c r="AO5147" s="221"/>
      <c r="AP5147" s="221"/>
      <c r="AQ5147" s="219"/>
      <c r="AR5147" s="219"/>
      <c r="AS5147" s="221"/>
      <c r="AT5147" s="221"/>
      <c r="AU5147" s="221"/>
      <c r="AV5147" s="221"/>
      <c r="AW5147" s="221"/>
      <c r="AX5147" s="221"/>
      <c r="AY5147" s="221"/>
      <c r="AZ5147" s="221"/>
    </row>
    <row r="5148" spans="1:52" x14ac:dyDescent="0.15">
      <c r="A5148" s="278"/>
      <c r="B5148" s="274"/>
      <c r="C5148" s="340"/>
      <c r="D5148" s="340"/>
      <c r="E5148" s="341"/>
      <c r="F5148" s="341"/>
      <c r="G5148" s="341"/>
      <c r="H5148" s="341"/>
      <c r="I5148" s="341"/>
      <c r="J5148" s="341"/>
      <c r="AH5148" s="221"/>
      <c r="AI5148" s="221"/>
      <c r="AJ5148" s="221"/>
      <c r="AK5148" s="221"/>
      <c r="AL5148" s="221"/>
      <c r="AM5148" s="221"/>
      <c r="AN5148" s="221"/>
      <c r="AO5148" s="221"/>
      <c r="AP5148" s="221"/>
      <c r="AQ5148" s="219"/>
      <c r="AR5148" s="219"/>
      <c r="AS5148" s="221"/>
      <c r="AT5148" s="221"/>
      <c r="AU5148" s="221"/>
      <c r="AV5148" s="221"/>
      <c r="AW5148" s="221"/>
      <c r="AX5148" s="221"/>
      <c r="AY5148" s="221"/>
      <c r="AZ5148" s="221"/>
    </row>
    <row r="5149" spans="1:52" x14ac:dyDescent="0.15">
      <c r="A5149" s="278"/>
      <c r="B5149" s="274"/>
      <c r="C5149" s="340"/>
      <c r="D5149" s="340"/>
      <c r="E5149" s="341"/>
      <c r="F5149" s="341"/>
      <c r="G5149" s="341"/>
      <c r="H5149" s="341"/>
      <c r="I5149" s="341"/>
      <c r="J5149" s="341"/>
      <c r="AH5149" s="221"/>
      <c r="AI5149" s="221"/>
      <c r="AJ5149" s="221"/>
      <c r="AK5149" s="221"/>
      <c r="AL5149" s="221"/>
      <c r="AM5149" s="221"/>
      <c r="AN5149" s="221"/>
      <c r="AO5149" s="221"/>
      <c r="AP5149" s="221"/>
      <c r="AQ5149" s="219"/>
      <c r="AR5149" s="219"/>
      <c r="AS5149" s="221"/>
      <c r="AT5149" s="221"/>
      <c r="AU5149" s="221"/>
      <c r="AV5149" s="221"/>
      <c r="AW5149" s="221"/>
      <c r="AX5149" s="221"/>
      <c r="AY5149" s="221"/>
      <c r="AZ5149" s="221"/>
    </row>
    <row r="5150" spans="1:52" x14ac:dyDescent="0.15">
      <c r="A5150" s="278"/>
      <c r="B5150" s="274"/>
      <c r="C5150" s="340"/>
      <c r="D5150" s="340"/>
      <c r="E5150" s="341"/>
      <c r="F5150" s="341"/>
      <c r="G5150" s="341"/>
      <c r="H5150" s="341"/>
      <c r="I5150" s="341"/>
      <c r="J5150" s="341"/>
      <c r="AH5150" s="221"/>
      <c r="AI5150" s="221"/>
      <c r="AJ5150" s="221"/>
      <c r="AK5150" s="221"/>
      <c r="AL5150" s="221"/>
      <c r="AM5150" s="221"/>
      <c r="AN5150" s="221"/>
      <c r="AO5150" s="221"/>
      <c r="AP5150" s="221"/>
      <c r="AQ5150" s="219"/>
      <c r="AR5150" s="219"/>
      <c r="AS5150" s="221"/>
      <c r="AT5150" s="221"/>
      <c r="AU5150" s="221"/>
      <c r="AV5150" s="221"/>
      <c r="AW5150" s="221"/>
      <c r="AX5150" s="221"/>
      <c r="AY5150" s="221"/>
      <c r="AZ5150" s="221"/>
    </row>
    <row r="5151" spans="1:52" x14ac:dyDescent="0.15">
      <c r="A5151" s="278"/>
      <c r="B5151" s="274"/>
      <c r="C5151" s="340"/>
      <c r="D5151" s="340"/>
      <c r="E5151" s="341"/>
      <c r="F5151" s="341"/>
      <c r="G5151" s="341"/>
      <c r="H5151" s="341"/>
      <c r="I5151" s="341"/>
      <c r="J5151" s="341"/>
      <c r="AH5151" s="221"/>
      <c r="AI5151" s="221"/>
      <c r="AJ5151" s="221"/>
      <c r="AK5151" s="221"/>
      <c r="AL5151" s="221"/>
      <c r="AM5151" s="221"/>
      <c r="AN5151" s="221"/>
      <c r="AO5151" s="221"/>
      <c r="AP5151" s="221"/>
      <c r="AQ5151" s="219"/>
      <c r="AR5151" s="219"/>
      <c r="AS5151" s="221"/>
      <c r="AT5151" s="221"/>
      <c r="AU5151" s="221"/>
      <c r="AV5151" s="221"/>
      <c r="AW5151" s="221"/>
      <c r="AX5151" s="221"/>
      <c r="AY5151" s="221"/>
      <c r="AZ5151" s="221"/>
    </row>
    <row r="5152" spans="1:52" x14ac:dyDescent="0.15">
      <c r="A5152" s="278"/>
      <c r="B5152" s="274"/>
      <c r="C5152" s="340"/>
      <c r="D5152" s="340"/>
      <c r="E5152" s="341"/>
      <c r="F5152" s="341"/>
      <c r="G5152" s="341"/>
      <c r="H5152" s="341"/>
      <c r="I5152" s="341"/>
      <c r="J5152" s="341"/>
      <c r="AH5152" s="221"/>
      <c r="AI5152" s="221"/>
      <c r="AJ5152" s="221"/>
      <c r="AK5152" s="221"/>
      <c r="AL5152" s="221"/>
      <c r="AM5152" s="221"/>
      <c r="AN5152" s="221"/>
      <c r="AO5152" s="221"/>
      <c r="AP5152" s="221"/>
      <c r="AQ5152" s="219"/>
      <c r="AR5152" s="219"/>
      <c r="AS5152" s="221"/>
      <c r="AT5152" s="221"/>
      <c r="AU5152" s="221"/>
      <c r="AV5152" s="221"/>
      <c r="AW5152" s="221"/>
      <c r="AX5152" s="221"/>
      <c r="AY5152" s="221"/>
      <c r="AZ5152" s="221"/>
    </row>
    <row r="5153" spans="1:52" x14ac:dyDescent="0.15">
      <c r="A5153" s="278"/>
      <c r="B5153" s="274"/>
      <c r="C5153" s="340"/>
      <c r="D5153" s="340"/>
      <c r="E5153" s="341"/>
      <c r="F5153" s="341"/>
      <c r="G5153" s="341"/>
      <c r="H5153" s="341"/>
      <c r="I5153" s="341"/>
      <c r="J5153" s="341"/>
      <c r="AH5153" s="221"/>
      <c r="AI5153" s="221"/>
      <c r="AJ5153" s="221"/>
      <c r="AK5153" s="221"/>
      <c r="AL5153" s="221"/>
      <c r="AM5153" s="221"/>
      <c r="AN5153" s="221"/>
      <c r="AO5153" s="221"/>
      <c r="AP5153" s="221"/>
      <c r="AQ5153" s="219"/>
      <c r="AR5153" s="219"/>
      <c r="AS5153" s="221"/>
      <c r="AT5153" s="221"/>
      <c r="AU5153" s="221"/>
      <c r="AV5153" s="221"/>
      <c r="AW5153" s="221"/>
      <c r="AX5153" s="221"/>
      <c r="AY5153" s="221"/>
      <c r="AZ5153" s="221"/>
    </row>
    <row r="5154" spans="1:52" x14ac:dyDescent="0.15">
      <c r="A5154" s="278"/>
      <c r="B5154" s="274"/>
      <c r="C5154" s="340"/>
      <c r="D5154" s="340"/>
      <c r="E5154" s="341"/>
      <c r="F5154" s="341"/>
      <c r="G5154" s="341"/>
      <c r="H5154" s="341"/>
      <c r="I5154" s="341"/>
      <c r="J5154" s="341"/>
      <c r="AH5154" s="221"/>
      <c r="AI5154" s="221"/>
      <c r="AJ5154" s="221"/>
      <c r="AK5154" s="221"/>
      <c r="AL5154" s="221"/>
      <c r="AM5154" s="221"/>
      <c r="AN5154" s="221"/>
      <c r="AO5154" s="221"/>
      <c r="AP5154" s="221"/>
      <c r="AQ5154" s="219"/>
      <c r="AR5154" s="219"/>
      <c r="AS5154" s="221"/>
      <c r="AT5154" s="221"/>
      <c r="AU5154" s="221"/>
      <c r="AV5154" s="221"/>
      <c r="AW5154" s="221"/>
      <c r="AX5154" s="221"/>
      <c r="AY5154" s="221"/>
      <c r="AZ5154" s="221"/>
    </row>
    <row r="5155" spans="1:52" x14ac:dyDescent="0.15">
      <c r="A5155" s="278"/>
      <c r="B5155" s="274"/>
      <c r="C5155" s="340"/>
      <c r="D5155" s="340"/>
      <c r="E5155" s="341"/>
      <c r="F5155" s="341"/>
      <c r="G5155" s="341"/>
      <c r="H5155" s="341"/>
      <c r="I5155" s="341"/>
      <c r="J5155" s="341"/>
      <c r="AH5155" s="221"/>
      <c r="AI5155" s="221"/>
      <c r="AJ5155" s="221"/>
      <c r="AK5155" s="221"/>
      <c r="AL5155" s="221"/>
      <c r="AM5155" s="221"/>
      <c r="AN5155" s="221"/>
      <c r="AO5155" s="221"/>
      <c r="AP5155" s="221"/>
      <c r="AQ5155" s="219"/>
      <c r="AR5155" s="219"/>
      <c r="AS5155" s="221"/>
      <c r="AT5155" s="221"/>
      <c r="AU5155" s="221"/>
      <c r="AV5155" s="221"/>
      <c r="AW5155" s="221"/>
      <c r="AX5155" s="221"/>
      <c r="AY5155" s="221"/>
      <c r="AZ5155" s="221"/>
    </row>
    <row r="5156" spans="1:52" x14ac:dyDescent="0.15">
      <c r="A5156" s="278"/>
      <c r="B5156" s="274"/>
      <c r="C5156" s="340"/>
      <c r="D5156" s="340"/>
      <c r="E5156" s="341"/>
      <c r="F5156" s="341"/>
      <c r="G5156" s="341"/>
      <c r="H5156" s="341"/>
      <c r="I5156" s="341"/>
      <c r="J5156" s="341"/>
      <c r="AH5156" s="221"/>
      <c r="AI5156" s="221"/>
      <c r="AJ5156" s="221"/>
      <c r="AK5156" s="221"/>
      <c r="AL5156" s="221"/>
      <c r="AM5156" s="221"/>
      <c r="AN5156" s="221"/>
      <c r="AO5156" s="221"/>
      <c r="AP5156" s="221"/>
      <c r="AQ5156" s="219"/>
      <c r="AR5156" s="219"/>
      <c r="AS5156" s="221"/>
      <c r="AT5156" s="221"/>
      <c r="AU5156" s="221"/>
      <c r="AV5156" s="221"/>
      <c r="AW5156" s="221"/>
      <c r="AX5156" s="221"/>
      <c r="AY5156" s="221"/>
      <c r="AZ5156" s="221"/>
    </row>
    <row r="5157" spans="1:52" x14ac:dyDescent="0.15">
      <c r="A5157" s="278"/>
      <c r="B5157" s="274"/>
      <c r="C5157" s="340"/>
      <c r="D5157" s="340"/>
      <c r="E5157" s="341"/>
      <c r="F5157" s="341"/>
      <c r="G5157" s="341"/>
      <c r="H5157" s="341"/>
      <c r="I5157" s="341"/>
      <c r="J5157" s="341"/>
      <c r="AH5157" s="221"/>
      <c r="AI5157" s="221"/>
      <c r="AJ5157" s="221"/>
      <c r="AK5157" s="221"/>
      <c r="AL5157" s="221"/>
      <c r="AM5157" s="221"/>
      <c r="AN5157" s="221"/>
      <c r="AO5157" s="221"/>
      <c r="AP5157" s="221"/>
      <c r="AQ5157" s="219"/>
      <c r="AR5157" s="219"/>
      <c r="AS5157" s="221"/>
      <c r="AT5157" s="221"/>
      <c r="AU5157" s="221"/>
      <c r="AV5157" s="221"/>
      <c r="AW5157" s="221"/>
      <c r="AX5157" s="221"/>
      <c r="AY5157" s="221"/>
      <c r="AZ5157" s="221"/>
    </row>
    <row r="5158" spans="1:52" x14ac:dyDescent="0.15">
      <c r="A5158" s="278"/>
      <c r="B5158" s="274"/>
      <c r="C5158" s="340"/>
      <c r="D5158" s="340"/>
      <c r="E5158" s="341"/>
      <c r="F5158" s="341"/>
      <c r="G5158" s="341"/>
      <c r="H5158" s="341"/>
      <c r="I5158" s="341"/>
      <c r="J5158" s="341"/>
      <c r="AH5158" s="221"/>
      <c r="AI5158" s="221"/>
      <c r="AJ5158" s="221"/>
      <c r="AK5158" s="221"/>
      <c r="AL5158" s="221"/>
      <c r="AM5158" s="221"/>
      <c r="AN5158" s="221"/>
      <c r="AO5158" s="221"/>
      <c r="AP5158" s="221"/>
      <c r="AQ5158" s="219"/>
      <c r="AR5158" s="219"/>
      <c r="AS5158" s="221"/>
      <c r="AT5158" s="221"/>
      <c r="AU5158" s="221"/>
      <c r="AV5158" s="221"/>
      <c r="AW5158" s="221"/>
      <c r="AX5158" s="221"/>
      <c r="AY5158" s="221"/>
      <c r="AZ5158" s="221"/>
    </row>
    <row r="5159" spans="1:52" x14ac:dyDescent="0.15">
      <c r="A5159" s="278"/>
      <c r="B5159" s="274"/>
      <c r="C5159" s="340"/>
      <c r="D5159" s="340"/>
      <c r="E5159" s="341"/>
      <c r="F5159" s="341"/>
      <c r="G5159" s="341"/>
      <c r="H5159" s="341"/>
      <c r="I5159" s="341"/>
      <c r="J5159" s="341"/>
      <c r="AH5159" s="221"/>
      <c r="AI5159" s="221"/>
      <c r="AJ5159" s="221"/>
      <c r="AK5159" s="221"/>
      <c r="AL5159" s="221"/>
      <c r="AM5159" s="221"/>
      <c r="AN5159" s="221"/>
      <c r="AO5159" s="221"/>
      <c r="AP5159" s="221"/>
      <c r="AQ5159" s="219"/>
      <c r="AR5159" s="219"/>
      <c r="AS5159" s="221"/>
      <c r="AT5159" s="221"/>
      <c r="AU5159" s="221"/>
      <c r="AV5159" s="221"/>
      <c r="AW5159" s="221"/>
      <c r="AX5159" s="221"/>
      <c r="AY5159" s="221"/>
      <c r="AZ5159" s="221"/>
    </row>
    <row r="5160" spans="1:52" x14ac:dyDescent="0.15">
      <c r="A5160" s="278"/>
      <c r="B5160" s="274"/>
      <c r="C5160" s="340"/>
      <c r="D5160" s="340"/>
      <c r="E5160" s="341"/>
      <c r="F5160" s="341"/>
      <c r="G5160" s="341"/>
      <c r="H5160" s="341"/>
      <c r="I5160" s="341"/>
      <c r="J5160" s="341"/>
      <c r="AH5160" s="221"/>
      <c r="AI5160" s="221"/>
      <c r="AJ5160" s="221"/>
      <c r="AK5160" s="221"/>
      <c r="AL5160" s="221"/>
      <c r="AM5160" s="221"/>
      <c r="AN5160" s="221"/>
      <c r="AO5160" s="221"/>
      <c r="AP5160" s="221"/>
      <c r="AQ5160" s="219"/>
      <c r="AR5160" s="219"/>
      <c r="AS5160" s="221"/>
      <c r="AT5160" s="221"/>
      <c r="AU5160" s="221"/>
      <c r="AV5160" s="221"/>
      <c r="AW5160" s="221"/>
      <c r="AX5160" s="221"/>
      <c r="AY5160" s="221"/>
      <c r="AZ5160" s="221"/>
    </row>
    <row r="5161" spans="1:52" x14ac:dyDescent="0.15">
      <c r="A5161" s="278"/>
      <c r="B5161" s="274"/>
      <c r="C5161" s="340"/>
      <c r="D5161" s="340"/>
      <c r="E5161" s="341"/>
      <c r="F5161" s="341"/>
      <c r="G5161" s="341"/>
      <c r="H5161" s="341"/>
      <c r="I5161" s="341"/>
      <c r="J5161" s="341"/>
      <c r="AH5161" s="221"/>
      <c r="AI5161" s="221"/>
      <c r="AJ5161" s="221"/>
      <c r="AK5161" s="221"/>
      <c r="AL5161" s="221"/>
      <c r="AM5161" s="221"/>
      <c r="AN5161" s="221"/>
      <c r="AO5161" s="221"/>
      <c r="AP5161" s="221"/>
      <c r="AQ5161" s="219"/>
      <c r="AR5161" s="219"/>
      <c r="AS5161" s="221"/>
      <c r="AT5161" s="221"/>
      <c r="AU5161" s="221"/>
      <c r="AV5161" s="221"/>
      <c r="AW5161" s="221"/>
      <c r="AX5161" s="221"/>
      <c r="AY5161" s="221"/>
      <c r="AZ5161" s="221"/>
    </row>
    <row r="5162" spans="1:52" x14ac:dyDescent="0.15">
      <c r="A5162" s="278"/>
      <c r="B5162" s="274"/>
      <c r="C5162" s="340"/>
      <c r="D5162" s="340"/>
      <c r="E5162" s="341"/>
      <c r="F5162" s="341"/>
      <c r="G5162" s="341"/>
      <c r="H5162" s="341"/>
      <c r="I5162" s="341"/>
      <c r="J5162" s="341"/>
      <c r="AH5162" s="221"/>
      <c r="AI5162" s="221"/>
      <c r="AJ5162" s="221"/>
      <c r="AK5162" s="221"/>
      <c r="AL5162" s="221"/>
      <c r="AM5162" s="221"/>
      <c r="AN5162" s="221"/>
      <c r="AO5162" s="221"/>
      <c r="AP5162" s="221"/>
      <c r="AQ5162" s="219"/>
      <c r="AR5162" s="219"/>
      <c r="AS5162" s="221"/>
      <c r="AT5162" s="221"/>
      <c r="AU5162" s="221"/>
      <c r="AV5162" s="221"/>
      <c r="AW5162" s="221"/>
      <c r="AX5162" s="221"/>
      <c r="AY5162" s="221"/>
      <c r="AZ5162" s="221"/>
    </row>
    <row r="5163" spans="1:52" x14ac:dyDescent="0.15">
      <c r="A5163" s="278"/>
      <c r="B5163" s="274"/>
      <c r="C5163" s="340"/>
      <c r="D5163" s="340"/>
      <c r="E5163" s="341"/>
      <c r="F5163" s="341"/>
      <c r="G5163" s="341"/>
      <c r="H5163" s="341"/>
      <c r="I5163" s="341"/>
      <c r="J5163" s="341"/>
      <c r="AH5163" s="221"/>
      <c r="AI5163" s="221"/>
      <c r="AJ5163" s="221"/>
      <c r="AK5163" s="221"/>
      <c r="AL5163" s="221"/>
      <c r="AM5163" s="221"/>
      <c r="AN5163" s="221"/>
      <c r="AO5163" s="221"/>
      <c r="AP5163" s="221"/>
      <c r="AQ5163" s="219"/>
      <c r="AR5163" s="219"/>
      <c r="AS5163" s="221"/>
      <c r="AT5163" s="221"/>
      <c r="AU5163" s="221"/>
      <c r="AV5163" s="221"/>
      <c r="AW5163" s="221"/>
      <c r="AX5163" s="221"/>
      <c r="AY5163" s="221"/>
      <c r="AZ5163" s="221"/>
    </row>
    <row r="5164" spans="1:52" x14ac:dyDescent="0.15">
      <c r="A5164" s="278"/>
      <c r="B5164" s="274"/>
      <c r="C5164" s="340"/>
      <c r="D5164" s="340"/>
      <c r="E5164" s="341"/>
      <c r="F5164" s="341"/>
      <c r="G5164" s="341"/>
      <c r="H5164" s="341"/>
      <c r="I5164" s="341"/>
      <c r="J5164" s="341"/>
      <c r="AH5164" s="221"/>
      <c r="AI5164" s="221"/>
      <c r="AJ5164" s="221"/>
      <c r="AK5164" s="221"/>
      <c r="AL5164" s="221"/>
      <c r="AM5164" s="221"/>
      <c r="AN5164" s="221"/>
      <c r="AO5164" s="221"/>
      <c r="AP5164" s="221"/>
      <c r="AQ5164" s="219"/>
      <c r="AR5164" s="219"/>
      <c r="AS5164" s="221"/>
      <c r="AT5164" s="221"/>
      <c r="AU5164" s="221"/>
      <c r="AV5164" s="221"/>
      <c r="AW5164" s="221"/>
      <c r="AX5164" s="221"/>
      <c r="AY5164" s="221"/>
      <c r="AZ5164" s="221"/>
    </row>
    <row r="5165" spans="1:52" x14ac:dyDescent="0.15">
      <c r="A5165" s="278"/>
      <c r="B5165" s="274"/>
      <c r="C5165" s="340"/>
      <c r="D5165" s="340"/>
      <c r="E5165" s="341"/>
      <c r="F5165" s="341"/>
      <c r="G5165" s="341"/>
      <c r="H5165" s="341"/>
      <c r="I5165" s="341"/>
      <c r="J5165" s="341"/>
      <c r="AH5165" s="221"/>
      <c r="AI5165" s="221"/>
      <c r="AJ5165" s="221"/>
      <c r="AK5165" s="221"/>
      <c r="AL5165" s="221"/>
      <c r="AM5165" s="221"/>
      <c r="AN5165" s="221"/>
      <c r="AO5165" s="221"/>
      <c r="AP5165" s="221"/>
      <c r="AQ5165" s="219"/>
      <c r="AR5165" s="219"/>
      <c r="AS5165" s="221"/>
      <c r="AT5165" s="221"/>
      <c r="AU5165" s="221"/>
      <c r="AV5165" s="221"/>
      <c r="AW5165" s="221"/>
      <c r="AX5165" s="221"/>
      <c r="AY5165" s="221"/>
      <c r="AZ5165" s="221"/>
    </row>
    <row r="5166" spans="1:52" x14ac:dyDescent="0.15">
      <c r="A5166" s="278"/>
      <c r="B5166" s="274"/>
      <c r="C5166" s="340"/>
      <c r="D5166" s="340"/>
      <c r="E5166" s="341"/>
      <c r="F5166" s="341"/>
      <c r="G5166" s="341"/>
      <c r="H5166" s="341"/>
      <c r="I5166" s="341"/>
      <c r="J5166" s="341"/>
      <c r="AH5166" s="221"/>
      <c r="AI5166" s="221"/>
      <c r="AJ5166" s="221"/>
      <c r="AK5166" s="221"/>
      <c r="AL5166" s="221"/>
      <c r="AM5166" s="221"/>
      <c r="AN5166" s="221"/>
      <c r="AO5166" s="221"/>
      <c r="AP5166" s="221"/>
      <c r="AQ5166" s="219"/>
      <c r="AR5166" s="219"/>
      <c r="AS5166" s="221"/>
      <c r="AT5166" s="221"/>
      <c r="AU5166" s="221"/>
      <c r="AV5166" s="221"/>
      <c r="AW5166" s="221"/>
      <c r="AX5166" s="221"/>
      <c r="AY5166" s="221"/>
      <c r="AZ5166" s="221"/>
    </row>
    <row r="5167" spans="1:52" x14ac:dyDescent="0.15">
      <c r="A5167" s="278"/>
      <c r="B5167" s="274"/>
      <c r="C5167" s="340"/>
      <c r="D5167" s="340"/>
      <c r="E5167" s="341"/>
      <c r="F5167" s="341"/>
      <c r="G5167" s="341"/>
      <c r="H5167" s="341"/>
      <c r="I5167" s="341"/>
      <c r="J5167" s="341"/>
      <c r="AH5167" s="221"/>
      <c r="AI5167" s="221"/>
      <c r="AJ5167" s="221"/>
      <c r="AK5167" s="221"/>
      <c r="AL5167" s="221"/>
      <c r="AM5167" s="221"/>
      <c r="AN5167" s="221"/>
      <c r="AO5167" s="221"/>
      <c r="AP5167" s="221"/>
      <c r="AQ5167" s="219"/>
      <c r="AR5167" s="219"/>
      <c r="AS5167" s="221"/>
      <c r="AT5167" s="221"/>
      <c r="AU5167" s="221"/>
      <c r="AV5167" s="221"/>
      <c r="AW5167" s="221"/>
      <c r="AX5167" s="221"/>
      <c r="AY5167" s="221"/>
      <c r="AZ5167" s="221"/>
    </row>
    <row r="5168" spans="1:52" x14ac:dyDescent="0.15">
      <c r="A5168" s="278"/>
      <c r="B5168" s="274"/>
      <c r="C5168" s="340"/>
      <c r="D5168" s="340"/>
      <c r="E5168" s="341"/>
      <c r="F5168" s="341"/>
      <c r="G5168" s="341"/>
      <c r="H5168" s="341"/>
      <c r="I5168" s="341"/>
      <c r="J5168" s="341"/>
      <c r="AH5168" s="221"/>
      <c r="AI5168" s="221"/>
      <c r="AJ5168" s="221"/>
      <c r="AK5168" s="221"/>
      <c r="AL5168" s="221"/>
      <c r="AM5168" s="221"/>
      <c r="AN5168" s="221"/>
      <c r="AO5168" s="221"/>
      <c r="AP5168" s="221"/>
      <c r="AQ5168" s="219"/>
      <c r="AR5168" s="219"/>
      <c r="AS5168" s="221"/>
      <c r="AT5168" s="221"/>
      <c r="AU5168" s="221"/>
      <c r="AV5168" s="221"/>
      <c r="AW5168" s="221"/>
      <c r="AX5168" s="221"/>
      <c r="AY5168" s="221"/>
      <c r="AZ5168" s="221"/>
    </row>
    <row r="5169" spans="1:52" x14ac:dyDescent="0.15">
      <c r="A5169" s="278"/>
      <c r="B5169" s="274"/>
      <c r="C5169" s="340"/>
      <c r="D5169" s="340"/>
      <c r="E5169" s="341"/>
      <c r="F5169" s="341"/>
      <c r="G5169" s="341"/>
      <c r="H5169" s="341"/>
      <c r="I5169" s="341"/>
      <c r="J5169" s="341"/>
      <c r="AH5169" s="221"/>
      <c r="AI5169" s="221"/>
      <c r="AJ5169" s="221"/>
      <c r="AK5169" s="221"/>
      <c r="AL5169" s="221"/>
      <c r="AM5169" s="221"/>
      <c r="AN5169" s="221"/>
      <c r="AO5169" s="221"/>
      <c r="AP5169" s="221"/>
      <c r="AQ5169" s="219"/>
      <c r="AR5169" s="219"/>
      <c r="AS5169" s="221"/>
      <c r="AT5169" s="221"/>
      <c r="AU5169" s="221"/>
      <c r="AV5169" s="221"/>
      <c r="AW5169" s="221"/>
      <c r="AX5169" s="221"/>
      <c r="AY5169" s="221"/>
      <c r="AZ5169" s="221"/>
    </row>
    <row r="5170" spans="1:52" x14ac:dyDescent="0.15">
      <c r="A5170" s="278"/>
      <c r="B5170" s="274"/>
      <c r="C5170" s="340"/>
      <c r="D5170" s="340"/>
      <c r="E5170" s="341"/>
      <c r="F5170" s="341"/>
      <c r="G5170" s="341"/>
      <c r="H5170" s="341"/>
      <c r="I5170" s="341"/>
      <c r="J5170" s="341"/>
      <c r="AH5170" s="221"/>
      <c r="AI5170" s="221"/>
      <c r="AJ5170" s="221"/>
      <c r="AK5170" s="221"/>
      <c r="AL5170" s="221"/>
      <c r="AM5170" s="221"/>
      <c r="AN5170" s="221"/>
      <c r="AO5170" s="221"/>
      <c r="AP5170" s="221"/>
      <c r="AQ5170" s="219"/>
      <c r="AR5170" s="219"/>
      <c r="AS5170" s="221"/>
      <c r="AT5170" s="221"/>
      <c r="AU5170" s="221"/>
      <c r="AV5170" s="221"/>
      <c r="AW5170" s="221"/>
      <c r="AX5170" s="221"/>
      <c r="AY5170" s="221"/>
      <c r="AZ5170" s="221"/>
    </row>
    <row r="5171" spans="1:52" x14ac:dyDescent="0.15">
      <c r="A5171" s="278"/>
      <c r="B5171" s="274"/>
      <c r="C5171" s="340"/>
      <c r="D5171" s="340"/>
      <c r="E5171" s="341"/>
      <c r="F5171" s="341"/>
      <c r="G5171" s="341"/>
      <c r="H5171" s="341"/>
      <c r="I5171" s="341"/>
      <c r="J5171" s="341"/>
      <c r="AH5171" s="221"/>
      <c r="AI5171" s="221"/>
      <c r="AJ5171" s="221"/>
      <c r="AK5171" s="221"/>
      <c r="AL5171" s="221"/>
      <c r="AM5171" s="221"/>
      <c r="AN5171" s="221"/>
      <c r="AO5171" s="221"/>
      <c r="AP5171" s="221"/>
      <c r="AQ5171" s="219"/>
      <c r="AR5171" s="219"/>
      <c r="AS5171" s="221"/>
      <c r="AT5171" s="221"/>
      <c r="AU5171" s="221"/>
      <c r="AV5171" s="221"/>
      <c r="AW5171" s="221"/>
      <c r="AX5171" s="221"/>
      <c r="AY5171" s="221"/>
      <c r="AZ5171" s="221"/>
    </row>
    <row r="5172" spans="1:52" x14ac:dyDescent="0.15">
      <c r="A5172" s="278"/>
      <c r="B5172" s="274"/>
      <c r="C5172" s="340"/>
      <c r="D5172" s="340"/>
      <c r="E5172" s="341"/>
      <c r="F5172" s="341"/>
      <c r="G5172" s="341"/>
      <c r="H5172" s="341"/>
      <c r="I5172" s="341"/>
      <c r="J5172" s="341"/>
      <c r="AH5172" s="221"/>
      <c r="AI5172" s="221"/>
      <c r="AJ5172" s="221"/>
      <c r="AK5172" s="221"/>
      <c r="AL5172" s="221"/>
      <c r="AM5172" s="221"/>
      <c r="AN5172" s="221"/>
      <c r="AO5172" s="221"/>
      <c r="AP5172" s="221"/>
      <c r="AQ5172" s="219"/>
      <c r="AR5172" s="219"/>
      <c r="AS5172" s="221"/>
      <c r="AT5172" s="221"/>
      <c r="AU5172" s="221"/>
      <c r="AV5172" s="221"/>
      <c r="AW5172" s="221"/>
      <c r="AX5172" s="221"/>
      <c r="AY5172" s="221"/>
      <c r="AZ5172" s="221"/>
    </row>
    <row r="5173" spans="1:52" x14ac:dyDescent="0.15">
      <c r="A5173" s="278"/>
      <c r="B5173" s="274"/>
      <c r="C5173" s="340"/>
      <c r="D5173" s="340"/>
      <c r="E5173" s="341"/>
      <c r="F5173" s="341"/>
      <c r="G5173" s="341"/>
      <c r="H5173" s="341"/>
      <c r="I5173" s="341"/>
      <c r="J5173" s="341"/>
      <c r="AH5173" s="221"/>
      <c r="AI5173" s="221"/>
      <c r="AJ5173" s="221"/>
      <c r="AK5173" s="221"/>
      <c r="AL5173" s="221"/>
      <c r="AM5173" s="221"/>
      <c r="AN5173" s="221"/>
      <c r="AO5173" s="221"/>
      <c r="AP5173" s="221"/>
      <c r="AQ5173" s="219"/>
      <c r="AR5173" s="219"/>
      <c r="AS5173" s="221"/>
      <c r="AT5173" s="221"/>
      <c r="AU5173" s="221"/>
      <c r="AV5173" s="221"/>
      <c r="AW5173" s="221"/>
      <c r="AX5173" s="221"/>
      <c r="AY5173" s="221"/>
      <c r="AZ5173" s="221"/>
    </row>
    <row r="5174" spans="1:52" x14ac:dyDescent="0.15">
      <c r="A5174" s="278"/>
      <c r="B5174" s="274"/>
      <c r="C5174" s="340"/>
      <c r="D5174" s="340"/>
      <c r="E5174" s="341"/>
      <c r="F5174" s="341"/>
      <c r="G5174" s="341"/>
      <c r="H5174" s="341"/>
      <c r="I5174" s="341"/>
      <c r="J5174" s="341"/>
      <c r="AH5174" s="221"/>
      <c r="AI5174" s="221"/>
      <c r="AJ5174" s="221"/>
      <c r="AK5174" s="221"/>
      <c r="AL5174" s="221"/>
      <c r="AM5174" s="221"/>
      <c r="AN5174" s="221"/>
      <c r="AO5174" s="221"/>
      <c r="AP5174" s="221"/>
      <c r="AQ5174" s="219"/>
      <c r="AR5174" s="219"/>
      <c r="AS5174" s="221"/>
      <c r="AT5174" s="221"/>
      <c r="AU5174" s="221"/>
      <c r="AV5174" s="221"/>
      <c r="AW5174" s="221"/>
      <c r="AX5174" s="221"/>
      <c r="AY5174" s="221"/>
      <c r="AZ5174" s="221"/>
    </row>
    <row r="5175" spans="1:52" x14ac:dyDescent="0.15">
      <c r="A5175" s="278"/>
      <c r="B5175" s="274"/>
      <c r="C5175" s="340"/>
      <c r="D5175" s="340"/>
      <c r="E5175" s="341"/>
      <c r="F5175" s="341"/>
      <c r="G5175" s="341"/>
      <c r="H5175" s="341"/>
      <c r="I5175" s="341"/>
      <c r="J5175" s="341"/>
      <c r="AH5175" s="221"/>
      <c r="AI5175" s="221"/>
      <c r="AJ5175" s="221"/>
      <c r="AK5175" s="221"/>
      <c r="AL5175" s="221"/>
      <c r="AM5175" s="221"/>
      <c r="AN5175" s="221"/>
      <c r="AO5175" s="221"/>
      <c r="AP5175" s="221"/>
      <c r="AQ5175" s="219"/>
      <c r="AR5175" s="219"/>
      <c r="AS5175" s="221"/>
      <c r="AT5175" s="221"/>
      <c r="AU5175" s="221"/>
      <c r="AV5175" s="221"/>
      <c r="AW5175" s="221"/>
      <c r="AX5175" s="221"/>
      <c r="AY5175" s="221"/>
      <c r="AZ5175" s="221"/>
    </row>
    <row r="5176" spans="1:52" x14ac:dyDescent="0.15">
      <c r="A5176" s="278"/>
      <c r="B5176" s="274"/>
      <c r="C5176" s="340"/>
      <c r="D5176" s="340"/>
      <c r="E5176" s="341"/>
      <c r="F5176" s="341"/>
      <c r="G5176" s="341"/>
      <c r="H5176" s="341"/>
      <c r="I5176" s="341"/>
      <c r="J5176" s="341"/>
      <c r="AH5176" s="221"/>
      <c r="AI5176" s="221"/>
      <c r="AJ5176" s="221"/>
      <c r="AK5176" s="221"/>
      <c r="AL5176" s="221"/>
      <c r="AM5176" s="221"/>
      <c r="AN5176" s="221"/>
      <c r="AO5176" s="221"/>
      <c r="AP5176" s="221"/>
      <c r="AQ5176" s="219"/>
      <c r="AR5176" s="219"/>
      <c r="AS5176" s="221"/>
      <c r="AT5176" s="221"/>
      <c r="AU5176" s="221"/>
      <c r="AV5176" s="221"/>
      <c r="AW5176" s="221"/>
      <c r="AX5176" s="221"/>
      <c r="AY5176" s="221"/>
      <c r="AZ5176" s="221"/>
    </row>
    <row r="5177" spans="1:52" x14ac:dyDescent="0.15">
      <c r="A5177" s="278"/>
      <c r="B5177" s="274"/>
      <c r="C5177" s="340"/>
      <c r="D5177" s="340"/>
      <c r="E5177" s="341"/>
      <c r="F5177" s="341"/>
      <c r="G5177" s="341"/>
      <c r="H5177" s="341"/>
      <c r="I5177" s="341"/>
      <c r="J5177" s="341"/>
      <c r="AH5177" s="221"/>
      <c r="AI5177" s="221"/>
      <c r="AJ5177" s="221"/>
      <c r="AK5177" s="221"/>
      <c r="AL5177" s="221"/>
      <c r="AM5177" s="221"/>
      <c r="AN5177" s="221"/>
      <c r="AO5177" s="221"/>
      <c r="AP5177" s="221"/>
      <c r="AQ5177" s="219"/>
      <c r="AR5177" s="219"/>
      <c r="AS5177" s="221"/>
      <c r="AT5177" s="221"/>
      <c r="AU5177" s="221"/>
      <c r="AV5177" s="221"/>
      <c r="AW5177" s="221"/>
      <c r="AX5177" s="221"/>
      <c r="AY5177" s="221"/>
      <c r="AZ5177" s="221"/>
    </row>
    <row r="5178" spans="1:52" x14ac:dyDescent="0.15">
      <c r="A5178" s="278"/>
      <c r="B5178" s="274"/>
      <c r="C5178" s="340"/>
      <c r="D5178" s="340"/>
      <c r="E5178" s="341"/>
      <c r="F5178" s="341"/>
      <c r="G5178" s="341"/>
      <c r="H5178" s="341"/>
      <c r="I5178" s="341"/>
      <c r="J5178" s="341"/>
      <c r="AH5178" s="221"/>
      <c r="AI5178" s="221"/>
      <c r="AJ5178" s="221"/>
      <c r="AK5178" s="221"/>
      <c r="AL5178" s="221"/>
      <c r="AM5178" s="221"/>
      <c r="AN5178" s="221"/>
      <c r="AO5178" s="221"/>
      <c r="AP5178" s="221"/>
      <c r="AQ5178" s="219"/>
      <c r="AR5178" s="219"/>
      <c r="AS5178" s="221"/>
      <c r="AT5178" s="221"/>
      <c r="AU5178" s="221"/>
      <c r="AV5178" s="221"/>
      <c r="AW5178" s="221"/>
      <c r="AX5178" s="221"/>
      <c r="AY5178" s="221"/>
      <c r="AZ5178" s="221"/>
    </row>
    <row r="5179" spans="1:52" x14ac:dyDescent="0.15">
      <c r="A5179" s="278"/>
      <c r="B5179" s="274"/>
      <c r="C5179" s="340"/>
      <c r="D5179" s="340"/>
      <c r="E5179" s="341"/>
      <c r="F5179" s="341"/>
      <c r="G5179" s="341"/>
      <c r="H5179" s="341"/>
      <c r="I5179" s="341"/>
      <c r="J5179" s="341"/>
      <c r="AH5179" s="221"/>
      <c r="AI5179" s="221"/>
      <c r="AJ5179" s="221"/>
      <c r="AK5179" s="221"/>
      <c r="AL5179" s="221"/>
      <c r="AM5179" s="221"/>
      <c r="AN5179" s="221"/>
      <c r="AO5179" s="221"/>
      <c r="AP5179" s="221"/>
      <c r="AQ5179" s="219"/>
      <c r="AR5179" s="219"/>
      <c r="AS5179" s="221"/>
      <c r="AT5179" s="221"/>
      <c r="AU5179" s="221"/>
      <c r="AV5179" s="221"/>
      <c r="AW5179" s="221"/>
      <c r="AX5179" s="221"/>
      <c r="AY5179" s="221"/>
      <c r="AZ5179" s="221"/>
    </row>
    <row r="5180" spans="1:52" x14ac:dyDescent="0.15">
      <c r="A5180" s="278"/>
      <c r="B5180" s="274"/>
      <c r="C5180" s="340"/>
      <c r="D5180" s="340"/>
      <c r="E5180" s="341"/>
      <c r="F5180" s="341"/>
      <c r="G5180" s="341"/>
      <c r="H5180" s="341"/>
      <c r="I5180" s="341"/>
      <c r="J5180" s="341"/>
      <c r="AH5180" s="221"/>
      <c r="AI5180" s="221"/>
      <c r="AJ5180" s="221"/>
      <c r="AK5180" s="221"/>
      <c r="AL5180" s="221"/>
      <c r="AM5180" s="221"/>
      <c r="AN5180" s="221"/>
      <c r="AO5180" s="221"/>
      <c r="AP5180" s="221"/>
      <c r="AQ5180" s="219"/>
      <c r="AR5180" s="219"/>
      <c r="AS5180" s="221"/>
      <c r="AT5180" s="221"/>
      <c r="AU5180" s="221"/>
      <c r="AV5180" s="221"/>
      <c r="AW5180" s="221"/>
      <c r="AX5180" s="221"/>
      <c r="AY5180" s="221"/>
      <c r="AZ5180" s="221"/>
    </row>
    <row r="5181" spans="1:52" x14ac:dyDescent="0.15">
      <c r="A5181" s="278"/>
      <c r="B5181" s="274"/>
      <c r="C5181" s="340"/>
      <c r="D5181" s="340"/>
      <c r="E5181" s="341"/>
      <c r="F5181" s="341"/>
      <c r="G5181" s="341"/>
      <c r="H5181" s="341"/>
      <c r="I5181" s="341"/>
      <c r="J5181" s="341"/>
      <c r="AH5181" s="221"/>
      <c r="AI5181" s="221"/>
      <c r="AJ5181" s="221"/>
      <c r="AK5181" s="221"/>
      <c r="AL5181" s="221"/>
      <c r="AM5181" s="221"/>
      <c r="AN5181" s="221"/>
      <c r="AO5181" s="221"/>
      <c r="AP5181" s="221"/>
      <c r="AQ5181" s="219"/>
      <c r="AR5181" s="219"/>
      <c r="AS5181" s="221"/>
      <c r="AT5181" s="221"/>
      <c r="AU5181" s="221"/>
      <c r="AV5181" s="221"/>
      <c r="AW5181" s="221"/>
      <c r="AX5181" s="221"/>
      <c r="AY5181" s="221"/>
      <c r="AZ5181" s="221"/>
    </row>
    <row r="5182" spans="1:52" x14ac:dyDescent="0.15">
      <c r="A5182" s="278"/>
      <c r="B5182" s="274"/>
      <c r="C5182" s="340"/>
      <c r="D5182" s="340"/>
      <c r="E5182" s="341"/>
      <c r="F5182" s="341"/>
      <c r="G5182" s="341"/>
      <c r="H5182" s="341"/>
      <c r="I5182" s="341"/>
      <c r="J5182" s="341"/>
      <c r="AH5182" s="221"/>
      <c r="AI5182" s="221"/>
      <c r="AJ5182" s="221"/>
      <c r="AK5182" s="221"/>
      <c r="AL5182" s="221"/>
      <c r="AM5182" s="221"/>
      <c r="AN5182" s="221"/>
      <c r="AO5182" s="221"/>
      <c r="AP5182" s="221"/>
      <c r="AQ5182" s="219"/>
      <c r="AR5182" s="219"/>
      <c r="AS5182" s="221"/>
      <c r="AT5182" s="221"/>
      <c r="AU5182" s="221"/>
      <c r="AV5182" s="221"/>
      <c r="AW5182" s="221"/>
      <c r="AX5182" s="221"/>
      <c r="AY5182" s="221"/>
      <c r="AZ5182" s="221"/>
    </row>
    <row r="5183" spans="1:52" x14ac:dyDescent="0.15">
      <c r="A5183" s="278"/>
      <c r="B5183" s="274"/>
      <c r="C5183" s="340"/>
      <c r="D5183" s="340"/>
      <c r="E5183" s="341"/>
      <c r="F5183" s="341"/>
      <c r="G5183" s="341"/>
      <c r="H5183" s="341"/>
      <c r="I5183" s="341"/>
      <c r="J5183" s="341"/>
      <c r="AH5183" s="221"/>
      <c r="AI5183" s="221"/>
      <c r="AJ5183" s="221"/>
      <c r="AK5183" s="221"/>
      <c r="AL5183" s="221"/>
      <c r="AM5183" s="221"/>
      <c r="AN5183" s="221"/>
      <c r="AO5183" s="221"/>
      <c r="AP5183" s="221"/>
      <c r="AQ5183" s="219"/>
      <c r="AR5183" s="219"/>
      <c r="AS5183" s="221"/>
      <c r="AT5183" s="221"/>
      <c r="AU5183" s="221"/>
      <c r="AV5183" s="221"/>
      <c r="AW5183" s="221"/>
      <c r="AX5183" s="221"/>
      <c r="AY5183" s="221"/>
      <c r="AZ5183" s="221"/>
    </row>
    <row r="5184" spans="1:52" x14ac:dyDescent="0.15">
      <c r="A5184" s="278"/>
      <c r="B5184" s="274"/>
      <c r="C5184" s="340"/>
      <c r="D5184" s="340"/>
      <c r="E5184" s="341"/>
      <c r="F5184" s="341"/>
      <c r="G5184" s="341"/>
      <c r="H5184" s="341"/>
      <c r="I5184" s="341"/>
      <c r="J5184" s="341"/>
      <c r="AH5184" s="221"/>
      <c r="AI5184" s="221"/>
      <c r="AJ5184" s="221"/>
      <c r="AK5184" s="221"/>
      <c r="AL5184" s="221"/>
      <c r="AM5184" s="221"/>
      <c r="AN5184" s="221"/>
      <c r="AO5184" s="221"/>
      <c r="AP5184" s="221"/>
      <c r="AQ5184" s="219"/>
      <c r="AR5184" s="219"/>
      <c r="AS5184" s="221"/>
      <c r="AT5184" s="221"/>
      <c r="AU5184" s="221"/>
      <c r="AV5184" s="221"/>
      <c r="AW5184" s="221"/>
      <c r="AX5184" s="221"/>
      <c r="AY5184" s="221"/>
      <c r="AZ5184" s="221"/>
    </row>
    <row r="5185" spans="1:52" x14ac:dyDescent="0.15">
      <c r="A5185" s="278"/>
      <c r="B5185" s="274"/>
      <c r="C5185" s="340"/>
      <c r="D5185" s="340"/>
      <c r="E5185" s="341"/>
      <c r="F5185" s="341"/>
      <c r="G5185" s="341"/>
      <c r="H5185" s="341"/>
      <c r="I5185" s="341"/>
      <c r="J5185" s="341"/>
      <c r="AH5185" s="221"/>
      <c r="AI5185" s="221"/>
      <c r="AJ5185" s="221"/>
      <c r="AK5185" s="221"/>
      <c r="AL5185" s="221"/>
      <c r="AM5185" s="221"/>
      <c r="AN5185" s="221"/>
      <c r="AO5185" s="221"/>
      <c r="AP5185" s="221"/>
      <c r="AQ5185" s="219"/>
      <c r="AR5185" s="219"/>
      <c r="AS5185" s="221"/>
      <c r="AT5185" s="221"/>
      <c r="AU5185" s="221"/>
      <c r="AV5185" s="221"/>
      <c r="AW5185" s="221"/>
      <c r="AX5185" s="221"/>
      <c r="AY5185" s="221"/>
      <c r="AZ5185" s="221"/>
    </row>
    <row r="5186" spans="1:52" x14ac:dyDescent="0.15">
      <c r="A5186" s="278"/>
      <c r="B5186" s="274"/>
      <c r="C5186" s="340"/>
      <c r="D5186" s="340"/>
      <c r="E5186" s="341"/>
      <c r="F5186" s="341"/>
      <c r="G5186" s="341"/>
      <c r="H5186" s="341"/>
      <c r="I5186" s="341"/>
      <c r="J5186" s="341"/>
      <c r="AH5186" s="221"/>
      <c r="AI5186" s="221"/>
      <c r="AJ5186" s="221"/>
      <c r="AK5186" s="221"/>
      <c r="AL5186" s="221"/>
      <c r="AM5186" s="221"/>
      <c r="AN5186" s="221"/>
      <c r="AO5186" s="221"/>
      <c r="AP5186" s="221"/>
      <c r="AQ5186" s="219"/>
      <c r="AR5186" s="219"/>
      <c r="AS5186" s="221"/>
      <c r="AT5186" s="221"/>
      <c r="AU5186" s="221"/>
      <c r="AV5186" s="221"/>
      <c r="AW5186" s="221"/>
      <c r="AX5186" s="221"/>
      <c r="AY5186" s="221"/>
      <c r="AZ5186" s="221"/>
    </row>
    <row r="5187" spans="1:52" x14ac:dyDescent="0.15">
      <c r="A5187" s="278"/>
      <c r="B5187" s="274"/>
      <c r="C5187" s="340"/>
      <c r="D5187" s="340"/>
      <c r="E5187" s="341"/>
      <c r="F5187" s="341"/>
      <c r="G5187" s="341"/>
      <c r="H5187" s="341"/>
      <c r="I5187" s="341"/>
      <c r="J5187" s="341"/>
      <c r="AH5187" s="221"/>
      <c r="AI5187" s="221"/>
      <c r="AJ5187" s="221"/>
      <c r="AK5187" s="221"/>
      <c r="AL5187" s="221"/>
      <c r="AM5187" s="221"/>
      <c r="AN5187" s="221"/>
      <c r="AO5187" s="221"/>
      <c r="AP5187" s="221"/>
      <c r="AQ5187" s="219"/>
      <c r="AR5187" s="219"/>
      <c r="AS5187" s="221"/>
      <c r="AT5187" s="221"/>
      <c r="AU5187" s="221"/>
      <c r="AV5187" s="221"/>
      <c r="AW5187" s="221"/>
      <c r="AX5187" s="221"/>
      <c r="AY5187" s="221"/>
      <c r="AZ5187" s="221"/>
    </row>
    <row r="5188" spans="1:52" x14ac:dyDescent="0.15">
      <c r="A5188" s="278"/>
      <c r="B5188" s="274"/>
      <c r="C5188" s="340"/>
      <c r="D5188" s="340"/>
      <c r="E5188" s="341"/>
      <c r="F5188" s="341"/>
      <c r="G5188" s="341"/>
      <c r="H5188" s="341"/>
      <c r="I5188" s="341"/>
      <c r="J5188" s="341"/>
      <c r="AH5188" s="221"/>
      <c r="AI5188" s="221"/>
      <c r="AJ5188" s="221"/>
      <c r="AK5188" s="221"/>
      <c r="AL5188" s="221"/>
      <c r="AM5188" s="221"/>
      <c r="AN5188" s="221"/>
      <c r="AO5188" s="221"/>
      <c r="AP5188" s="221"/>
      <c r="AQ5188" s="219"/>
      <c r="AR5188" s="219"/>
      <c r="AS5188" s="221"/>
      <c r="AT5188" s="221"/>
      <c r="AU5188" s="221"/>
      <c r="AV5188" s="221"/>
      <c r="AW5188" s="221"/>
      <c r="AX5188" s="221"/>
      <c r="AY5188" s="221"/>
      <c r="AZ5188" s="221"/>
    </row>
    <row r="5189" spans="1:52" x14ac:dyDescent="0.15">
      <c r="A5189" s="278"/>
      <c r="B5189" s="274"/>
      <c r="C5189" s="340"/>
      <c r="D5189" s="340"/>
      <c r="E5189" s="341"/>
      <c r="F5189" s="341"/>
      <c r="G5189" s="341"/>
      <c r="H5189" s="341"/>
      <c r="I5189" s="341"/>
      <c r="J5189" s="341"/>
      <c r="AH5189" s="221"/>
      <c r="AI5189" s="221"/>
      <c r="AJ5189" s="221"/>
      <c r="AK5189" s="221"/>
      <c r="AL5189" s="221"/>
      <c r="AM5189" s="221"/>
      <c r="AN5189" s="221"/>
      <c r="AO5189" s="221"/>
      <c r="AP5189" s="221"/>
      <c r="AQ5189" s="219"/>
      <c r="AR5189" s="219"/>
      <c r="AS5189" s="221"/>
      <c r="AT5189" s="221"/>
      <c r="AU5189" s="221"/>
      <c r="AV5189" s="221"/>
      <c r="AW5189" s="221"/>
      <c r="AX5189" s="221"/>
      <c r="AY5189" s="221"/>
      <c r="AZ5189" s="221"/>
    </row>
    <row r="5190" spans="1:52" x14ac:dyDescent="0.15">
      <c r="A5190" s="278"/>
      <c r="B5190" s="274"/>
      <c r="C5190" s="340"/>
      <c r="D5190" s="340"/>
      <c r="E5190" s="341"/>
      <c r="F5190" s="341"/>
      <c r="G5190" s="341"/>
      <c r="H5190" s="341"/>
      <c r="I5190" s="341"/>
      <c r="J5190" s="341"/>
      <c r="AH5190" s="221"/>
      <c r="AI5190" s="221"/>
      <c r="AJ5190" s="221"/>
      <c r="AK5190" s="221"/>
      <c r="AL5190" s="221"/>
      <c r="AM5190" s="221"/>
      <c r="AN5190" s="221"/>
      <c r="AO5190" s="221"/>
      <c r="AP5190" s="221"/>
      <c r="AQ5190" s="219"/>
      <c r="AR5190" s="219"/>
      <c r="AS5190" s="221"/>
      <c r="AT5190" s="221"/>
      <c r="AU5190" s="221"/>
      <c r="AV5190" s="221"/>
      <c r="AW5190" s="221"/>
      <c r="AX5190" s="221"/>
      <c r="AY5190" s="221"/>
      <c r="AZ5190" s="221"/>
    </row>
    <row r="5191" spans="1:52" x14ac:dyDescent="0.15">
      <c r="A5191" s="278"/>
      <c r="B5191" s="274"/>
      <c r="C5191" s="340"/>
      <c r="D5191" s="340"/>
      <c r="E5191" s="341"/>
      <c r="F5191" s="341"/>
      <c r="G5191" s="341"/>
      <c r="H5191" s="341"/>
      <c r="I5191" s="341"/>
      <c r="J5191" s="341"/>
      <c r="AH5191" s="221"/>
      <c r="AI5191" s="221"/>
      <c r="AJ5191" s="221"/>
      <c r="AK5191" s="221"/>
      <c r="AL5191" s="221"/>
      <c r="AM5191" s="221"/>
      <c r="AN5191" s="221"/>
      <c r="AO5191" s="221"/>
      <c r="AP5191" s="221"/>
      <c r="AQ5191" s="219"/>
      <c r="AR5191" s="219"/>
      <c r="AS5191" s="221"/>
      <c r="AT5191" s="221"/>
      <c r="AU5191" s="221"/>
      <c r="AV5191" s="221"/>
      <c r="AW5191" s="221"/>
      <c r="AX5191" s="221"/>
      <c r="AY5191" s="221"/>
      <c r="AZ5191" s="221"/>
    </row>
    <row r="5192" spans="1:52" x14ac:dyDescent="0.15">
      <c r="A5192" s="278"/>
      <c r="B5192" s="274"/>
      <c r="C5192" s="340"/>
      <c r="D5192" s="340"/>
      <c r="E5192" s="341"/>
      <c r="F5192" s="341"/>
      <c r="G5192" s="341"/>
      <c r="H5192" s="341"/>
      <c r="I5192" s="341"/>
      <c r="J5192" s="341"/>
      <c r="AH5192" s="221"/>
      <c r="AI5192" s="221"/>
      <c r="AJ5192" s="221"/>
      <c r="AK5192" s="221"/>
      <c r="AL5192" s="221"/>
      <c r="AM5192" s="221"/>
      <c r="AN5192" s="221"/>
      <c r="AO5192" s="221"/>
      <c r="AP5192" s="221"/>
      <c r="AQ5192" s="219"/>
      <c r="AR5192" s="219"/>
      <c r="AS5192" s="221"/>
      <c r="AT5192" s="221"/>
      <c r="AU5192" s="221"/>
      <c r="AV5192" s="221"/>
      <c r="AW5192" s="221"/>
      <c r="AX5192" s="221"/>
      <c r="AY5192" s="221"/>
      <c r="AZ5192" s="221"/>
    </row>
    <row r="5193" spans="1:52" x14ac:dyDescent="0.15">
      <c r="A5193" s="278"/>
      <c r="B5193" s="274"/>
      <c r="C5193" s="340"/>
      <c r="D5193" s="340"/>
      <c r="E5193" s="341"/>
      <c r="F5193" s="341"/>
      <c r="G5193" s="341"/>
      <c r="H5193" s="341"/>
      <c r="I5193" s="341"/>
      <c r="J5193" s="341"/>
      <c r="AH5193" s="221"/>
      <c r="AI5193" s="221"/>
      <c r="AJ5193" s="221"/>
      <c r="AK5193" s="221"/>
      <c r="AL5193" s="221"/>
      <c r="AM5193" s="221"/>
      <c r="AN5193" s="221"/>
      <c r="AO5193" s="221"/>
      <c r="AP5193" s="221"/>
      <c r="AQ5193" s="219"/>
      <c r="AR5193" s="219"/>
      <c r="AS5193" s="221"/>
      <c r="AT5193" s="221"/>
      <c r="AU5193" s="221"/>
      <c r="AV5193" s="221"/>
      <c r="AW5193" s="221"/>
      <c r="AX5193" s="221"/>
      <c r="AY5193" s="221"/>
      <c r="AZ5193" s="221"/>
    </row>
    <row r="5194" spans="1:52" x14ac:dyDescent="0.15">
      <c r="A5194" s="278"/>
      <c r="B5194" s="274"/>
      <c r="C5194" s="340"/>
      <c r="D5194" s="340"/>
      <c r="E5194" s="341"/>
      <c r="F5194" s="341"/>
      <c r="G5194" s="341"/>
      <c r="H5194" s="341"/>
      <c r="I5194" s="341"/>
      <c r="J5194" s="341"/>
      <c r="AH5194" s="221"/>
      <c r="AI5194" s="221"/>
      <c r="AJ5194" s="221"/>
      <c r="AK5194" s="221"/>
      <c r="AL5194" s="221"/>
      <c r="AM5194" s="221"/>
      <c r="AN5194" s="221"/>
      <c r="AO5194" s="221"/>
      <c r="AP5194" s="221"/>
      <c r="AQ5194" s="219"/>
      <c r="AR5194" s="219"/>
      <c r="AS5194" s="221"/>
      <c r="AT5194" s="221"/>
      <c r="AU5194" s="221"/>
      <c r="AV5194" s="221"/>
      <c r="AW5194" s="221"/>
      <c r="AX5194" s="221"/>
      <c r="AY5194" s="221"/>
      <c r="AZ5194" s="221"/>
    </row>
    <row r="5195" spans="1:52" x14ac:dyDescent="0.15">
      <c r="A5195" s="278"/>
      <c r="B5195" s="274"/>
      <c r="C5195" s="340"/>
      <c r="D5195" s="340"/>
      <c r="E5195" s="341"/>
      <c r="F5195" s="341"/>
      <c r="G5195" s="341"/>
      <c r="H5195" s="341"/>
      <c r="I5195" s="341"/>
      <c r="J5195" s="341"/>
      <c r="AH5195" s="221"/>
      <c r="AI5195" s="221"/>
      <c r="AJ5195" s="221"/>
      <c r="AK5195" s="221"/>
      <c r="AL5195" s="221"/>
      <c r="AM5195" s="221"/>
      <c r="AN5195" s="221"/>
      <c r="AO5195" s="221"/>
      <c r="AP5195" s="221"/>
      <c r="AQ5195" s="219"/>
      <c r="AR5195" s="219"/>
      <c r="AS5195" s="221"/>
      <c r="AT5195" s="221"/>
      <c r="AU5195" s="221"/>
      <c r="AV5195" s="221"/>
      <c r="AW5195" s="221"/>
      <c r="AX5195" s="221"/>
      <c r="AY5195" s="221"/>
      <c r="AZ5195" s="221"/>
    </row>
    <row r="5196" spans="1:52" x14ac:dyDescent="0.15">
      <c r="A5196" s="278"/>
      <c r="B5196" s="274"/>
      <c r="C5196" s="340"/>
      <c r="D5196" s="340"/>
      <c r="E5196" s="341"/>
      <c r="F5196" s="341"/>
      <c r="G5196" s="341"/>
      <c r="H5196" s="341"/>
      <c r="I5196" s="341"/>
      <c r="J5196" s="341"/>
      <c r="AH5196" s="221"/>
      <c r="AI5196" s="221"/>
      <c r="AJ5196" s="221"/>
      <c r="AK5196" s="221"/>
      <c r="AL5196" s="221"/>
      <c r="AM5196" s="221"/>
      <c r="AN5196" s="221"/>
      <c r="AO5196" s="221"/>
      <c r="AP5196" s="221"/>
      <c r="AQ5196" s="219"/>
      <c r="AR5196" s="219"/>
      <c r="AS5196" s="221"/>
      <c r="AT5196" s="221"/>
      <c r="AU5196" s="221"/>
      <c r="AV5196" s="221"/>
      <c r="AW5196" s="221"/>
      <c r="AX5196" s="221"/>
      <c r="AY5196" s="221"/>
      <c r="AZ5196" s="221"/>
    </row>
    <row r="5197" spans="1:52" x14ac:dyDescent="0.15">
      <c r="A5197" s="278"/>
      <c r="B5197" s="274"/>
      <c r="C5197" s="340"/>
      <c r="D5197" s="340"/>
      <c r="E5197" s="341"/>
      <c r="F5197" s="341"/>
      <c r="G5197" s="341"/>
      <c r="H5197" s="341"/>
      <c r="I5197" s="341"/>
      <c r="J5197" s="341"/>
      <c r="AH5197" s="221"/>
      <c r="AI5197" s="221"/>
      <c r="AJ5197" s="221"/>
      <c r="AK5197" s="221"/>
      <c r="AL5197" s="221"/>
      <c r="AM5197" s="221"/>
      <c r="AN5197" s="221"/>
      <c r="AO5197" s="221"/>
      <c r="AP5197" s="221"/>
      <c r="AQ5197" s="219"/>
      <c r="AR5197" s="219"/>
      <c r="AS5197" s="221"/>
      <c r="AT5197" s="221"/>
      <c r="AU5197" s="221"/>
      <c r="AV5197" s="221"/>
      <c r="AW5197" s="221"/>
      <c r="AX5197" s="221"/>
      <c r="AY5197" s="221"/>
      <c r="AZ5197" s="221"/>
    </row>
    <row r="5198" spans="1:52" x14ac:dyDescent="0.15">
      <c r="A5198" s="278"/>
      <c r="B5198" s="274"/>
      <c r="C5198" s="340"/>
      <c r="D5198" s="340"/>
      <c r="E5198" s="341"/>
      <c r="F5198" s="341"/>
      <c r="G5198" s="341"/>
      <c r="H5198" s="341"/>
      <c r="I5198" s="341"/>
      <c r="J5198" s="341"/>
      <c r="AH5198" s="221"/>
      <c r="AI5198" s="221"/>
      <c r="AJ5198" s="221"/>
      <c r="AK5198" s="221"/>
      <c r="AL5198" s="221"/>
      <c r="AM5198" s="221"/>
      <c r="AN5198" s="221"/>
      <c r="AO5198" s="221"/>
      <c r="AP5198" s="221"/>
      <c r="AQ5198" s="219"/>
      <c r="AR5198" s="219"/>
      <c r="AS5198" s="221"/>
      <c r="AT5198" s="221"/>
      <c r="AU5198" s="221"/>
      <c r="AV5198" s="221"/>
      <c r="AW5198" s="221"/>
      <c r="AX5198" s="221"/>
      <c r="AY5198" s="221"/>
      <c r="AZ5198" s="221"/>
    </row>
    <row r="5199" spans="1:52" x14ac:dyDescent="0.15">
      <c r="A5199" s="278"/>
      <c r="B5199" s="274"/>
      <c r="C5199" s="340"/>
      <c r="D5199" s="340"/>
      <c r="E5199" s="341"/>
      <c r="F5199" s="341"/>
      <c r="G5199" s="341"/>
      <c r="H5199" s="341"/>
      <c r="I5199" s="341"/>
      <c r="J5199" s="341"/>
      <c r="AH5199" s="221"/>
      <c r="AI5199" s="221"/>
      <c r="AJ5199" s="221"/>
      <c r="AK5199" s="221"/>
      <c r="AL5199" s="221"/>
      <c r="AM5199" s="221"/>
      <c r="AN5199" s="221"/>
      <c r="AO5199" s="221"/>
      <c r="AP5199" s="221"/>
      <c r="AQ5199" s="219"/>
      <c r="AR5199" s="219"/>
      <c r="AS5199" s="221"/>
      <c r="AT5199" s="221"/>
      <c r="AU5199" s="221"/>
      <c r="AV5199" s="221"/>
      <c r="AW5199" s="221"/>
      <c r="AX5199" s="221"/>
      <c r="AY5199" s="221"/>
      <c r="AZ5199" s="221"/>
    </row>
    <row r="5200" spans="1:52" x14ac:dyDescent="0.15">
      <c r="A5200" s="278"/>
      <c r="B5200" s="274"/>
      <c r="C5200" s="340"/>
      <c r="D5200" s="340"/>
      <c r="E5200" s="341"/>
      <c r="F5200" s="341"/>
      <c r="G5200" s="341"/>
      <c r="H5200" s="341"/>
      <c r="I5200" s="341"/>
      <c r="J5200" s="341"/>
      <c r="AH5200" s="221"/>
      <c r="AI5200" s="221"/>
      <c r="AJ5200" s="221"/>
      <c r="AK5200" s="221"/>
      <c r="AL5200" s="221"/>
      <c r="AM5200" s="221"/>
      <c r="AN5200" s="221"/>
      <c r="AO5200" s="221"/>
      <c r="AP5200" s="221"/>
      <c r="AQ5200" s="219"/>
      <c r="AR5200" s="219"/>
      <c r="AS5200" s="221"/>
      <c r="AT5200" s="221"/>
      <c r="AU5200" s="221"/>
      <c r="AV5200" s="221"/>
      <c r="AW5200" s="221"/>
      <c r="AX5200" s="221"/>
      <c r="AY5200" s="221"/>
      <c r="AZ5200" s="221"/>
    </row>
    <row r="5201" spans="1:52" x14ac:dyDescent="0.15">
      <c r="A5201" s="278"/>
      <c r="B5201" s="274"/>
      <c r="C5201" s="340"/>
      <c r="D5201" s="340"/>
      <c r="E5201" s="341"/>
      <c r="F5201" s="341"/>
      <c r="G5201" s="341"/>
      <c r="H5201" s="341"/>
      <c r="I5201" s="341"/>
      <c r="J5201" s="341"/>
      <c r="AH5201" s="221"/>
      <c r="AI5201" s="221"/>
      <c r="AJ5201" s="221"/>
      <c r="AK5201" s="221"/>
      <c r="AL5201" s="221"/>
      <c r="AM5201" s="221"/>
      <c r="AN5201" s="221"/>
      <c r="AO5201" s="221"/>
      <c r="AP5201" s="221"/>
      <c r="AQ5201" s="219"/>
      <c r="AR5201" s="219"/>
      <c r="AS5201" s="221"/>
      <c r="AT5201" s="221"/>
      <c r="AU5201" s="221"/>
      <c r="AV5201" s="221"/>
      <c r="AW5201" s="221"/>
      <c r="AX5201" s="221"/>
      <c r="AY5201" s="221"/>
      <c r="AZ5201" s="221"/>
    </row>
    <row r="5202" spans="1:52" x14ac:dyDescent="0.15">
      <c r="A5202" s="278"/>
      <c r="B5202" s="274"/>
      <c r="C5202" s="340"/>
      <c r="D5202" s="340"/>
      <c r="E5202" s="341"/>
      <c r="F5202" s="341"/>
      <c r="G5202" s="341"/>
      <c r="H5202" s="341"/>
      <c r="I5202" s="341"/>
      <c r="J5202" s="341"/>
      <c r="AH5202" s="221"/>
      <c r="AI5202" s="221"/>
      <c r="AJ5202" s="221"/>
      <c r="AK5202" s="221"/>
      <c r="AL5202" s="221"/>
      <c r="AM5202" s="221"/>
      <c r="AN5202" s="221"/>
      <c r="AO5202" s="221"/>
      <c r="AP5202" s="221"/>
      <c r="AQ5202" s="219"/>
      <c r="AR5202" s="219"/>
      <c r="AS5202" s="221"/>
      <c r="AT5202" s="221"/>
      <c r="AU5202" s="221"/>
      <c r="AV5202" s="221"/>
      <c r="AW5202" s="221"/>
      <c r="AX5202" s="221"/>
      <c r="AY5202" s="221"/>
      <c r="AZ5202" s="221"/>
    </row>
    <row r="5203" spans="1:52" x14ac:dyDescent="0.15">
      <c r="A5203" s="278"/>
      <c r="B5203" s="274"/>
      <c r="C5203" s="340"/>
      <c r="D5203" s="340"/>
      <c r="E5203" s="341"/>
      <c r="F5203" s="341"/>
      <c r="G5203" s="341"/>
      <c r="H5203" s="341"/>
      <c r="I5203" s="341"/>
      <c r="J5203" s="341"/>
      <c r="AH5203" s="221"/>
      <c r="AI5203" s="221"/>
      <c r="AJ5203" s="221"/>
      <c r="AK5203" s="221"/>
      <c r="AL5203" s="221"/>
      <c r="AM5203" s="221"/>
      <c r="AN5203" s="221"/>
      <c r="AO5203" s="221"/>
      <c r="AP5203" s="221"/>
      <c r="AQ5203" s="219"/>
      <c r="AR5203" s="219"/>
      <c r="AS5203" s="221"/>
      <c r="AT5203" s="221"/>
      <c r="AU5203" s="221"/>
      <c r="AV5203" s="221"/>
      <c r="AW5203" s="221"/>
      <c r="AX5203" s="221"/>
      <c r="AY5203" s="221"/>
      <c r="AZ5203" s="221"/>
    </row>
    <row r="5204" spans="1:52" x14ac:dyDescent="0.15">
      <c r="A5204" s="278"/>
      <c r="B5204" s="274"/>
      <c r="C5204" s="340"/>
      <c r="D5204" s="340"/>
      <c r="E5204" s="341"/>
      <c r="F5204" s="341"/>
      <c r="G5204" s="341"/>
      <c r="H5204" s="341"/>
      <c r="I5204" s="341"/>
      <c r="J5204" s="341"/>
      <c r="AH5204" s="221"/>
      <c r="AI5204" s="221"/>
      <c r="AJ5204" s="221"/>
      <c r="AK5204" s="221"/>
      <c r="AL5204" s="221"/>
      <c r="AM5204" s="221"/>
      <c r="AN5204" s="221"/>
      <c r="AO5204" s="221"/>
      <c r="AP5204" s="221"/>
      <c r="AQ5204" s="219"/>
      <c r="AR5204" s="219"/>
      <c r="AS5204" s="221"/>
      <c r="AT5204" s="221"/>
      <c r="AU5204" s="221"/>
      <c r="AV5204" s="221"/>
      <c r="AW5204" s="221"/>
      <c r="AX5204" s="221"/>
      <c r="AY5204" s="221"/>
      <c r="AZ5204" s="221"/>
    </row>
    <row r="5205" spans="1:52" x14ac:dyDescent="0.15">
      <c r="A5205" s="278"/>
      <c r="B5205" s="274"/>
      <c r="C5205" s="340"/>
      <c r="D5205" s="340"/>
      <c r="E5205" s="341"/>
      <c r="F5205" s="341"/>
      <c r="G5205" s="341"/>
      <c r="H5205" s="341"/>
      <c r="I5205" s="341"/>
      <c r="J5205" s="341"/>
      <c r="AH5205" s="221"/>
      <c r="AI5205" s="221"/>
      <c r="AJ5205" s="221"/>
      <c r="AK5205" s="221"/>
      <c r="AL5205" s="221"/>
      <c r="AM5205" s="221"/>
      <c r="AN5205" s="221"/>
      <c r="AO5205" s="221"/>
      <c r="AP5205" s="221"/>
      <c r="AQ5205" s="219"/>
      <c r="AR5205" s="219"/>
      <c r="AS5205" s="221"/>
      <c r="AT5205" s="221"/>
      <c r="AU5205" s="221"/>
      <c r="AV5205" s="221"/>
      <c r="AW5205" s="221"/>
      <c r="AX5205" s="221"/>
      <c r="AY5205" s="221"/>
      <c r="AZ5205" s="221"/>
    </row>
    <row r="5206" spans="1:52" x14ac:dyDescent="0.15">
      <c r="A5206" s="278"/>
      <c r="B5206" s="274"/>
      <c r="C5206" s="340"/>
      <c r="D5206" s="340"/>
      <c r="E5206" s="341"/>
      <c r="F5206" s="341"/>
      <c r="G5206" s="341"/>
      <c r="H5206" s="341"/>
      <c r="I5206" s="341"/>
      <c r="J5206" s="341"/>
      <c r="AH5206" s="221"/>
      <c r="AI5206" s="221"/>
      <c r="AJ5206" s="221"/>
      <c r="AK5206" s="221"/>
      <c r="AL5206" s="221"/>
      <c r="AM5206" s="221"/>
      <c r="AN5206" s="221"/>
      <c r="AO5206" s="221"/>
      <c r="AP5206" s="221"/>
      <c r="AQ5206" s="219"/>
      <c r="AR5206" s="219"/>
      <c r="AS5206" s="221"/>
      <c r="AT5206" s="221"/>
      <c r="AU5206" s="221"/>
      <c r="AV5206" s="221"/>
      <c r="AW5206" s="221"/>
      <c r="AX5206" s="221"/>
      <c r="AY5206" s="221"/>
      <c r="AZ5206" s="221"/>
    </row>
    <row r="5207" spans="1:52" x14ac:dyDescent="0.15">
      <c r="A5207" s="278"/>
      <c r="B5207" s="274"/>
      <c r="C5207" s="340"/>
      <c r="D5207" s="340"/>
      <c r="E5207" s="341"/>
      <c r="F5207" s="341"/>
      <c r="G5207" s="341"/>
      <c r="H5207" s="341"/>
      <c r="I5207" s="341"/>
      <c r="J5207" s="341"/>
      <c r="AH5207" s="221"/>
      <c r="AI5207" s="221"/>
      <c r="AJ5207" s="221"/>
      <c r="AK5207" s="221"/>
      <c r="AL5207" s="221"/>
      <c r="AM5207" s="221"/>
      <c r="AN5207" s="221"/>
      <c r="AO5207" s="221"/>
      <c r="AP5207" s="221"/>
      <c r="AQ5207" s="219"/>
      <c r="AR5207" s="219"/>
      <c r="AS5207" s="221"/>
      <c r="AT5207" s="221"/>
      <c r="AU5207" s="221"/>
      <c r="AV5207" s="221"/>
      <c r="AW5207" s="221"/>
      <c r="AX5207" s="221"/>
      <c r="AY5207" s="221"/>
      <c r="AZ5207" s="221"/>
    </row>
    <row r="5208" spans="1:52" x14ac:dyDescent="0.15">
      <c r="A5208" s="278"/>
      <c r="B5208" s="274"/>
      <c r="C5208" s="340"/>
      <c r="D5208" s="340"/>
      <c r="E5208" s="341"/>
      <c r="F5208" s="341"/>
      <c r="G5208" s="341"/>
      <c r="H5208" s="341"/>
      <c r="I5208" s="341"/>
      <c r="J5208" s="341"/>
      <c r="AH5208" s="221"/>
      <c r="AI5208" s="221"/>
      <c r="AJ5208" s="221"/>
      <c r="AK5208" s="221"/>
      <c r="AL5208" s="221"/>
      <c r="AM5208" s="221"/>
      <c r="AN5208" s="221"/>
      <c r="AO5208" s="221"/>
      <c r="AP5208" s="221"/>
      <c r="AQ5208" s="219"/>
      <c r="AR5208" s="219"/>
      <c r="AS5208" s="221"/>
      <c r="AT5208" s="221"/>
      <c r="AU5208" s="221"/>
      <c r="AV5208" s="221"/>
      <c r="AW5208" s="221"/>
      <c r="AX5208" s="221"/>
      <c r="AY5208" s="221"/>
      <c r="AZ5208" s="221"/>
    </row>
    <row r="5209" spans="1:52" x14ac:dyDescent="0.15">
      <c r="A5209" s="278"/>
      <c r="B5209" s="274"/>
      <c r="C5209" s="340"/>
      <c r="D5209" s="340"/>
      <c r="E5209" s="341"/>
      <c r="F5209" s="341"/>
      <c r="G5209" s="341"/>
      <c r="H5209" s="341"/>
      <c r="I5209" s="341"/>
      <c r="J5209" s="341"/>
      <c r="AH5209" s="221"/>
      <c r="AI5209" s="221"/>
      <c r="AJ5209" s="221"/>
      <c r="AK5209" s="221"/>
      <c r="AL5209" s="221"/>
      <c r="AM5209" s="221"/>
      <c r="AN5209" s="221"/>
      <c r="AO5209" s="221"/>
      <c r="AP5209" s="221"/>
      <c r="AQ5209" s="219"/>
      <c r="AR5209" s="219"/>
      <c r="AS5209" s="221"/>
      <c r="AT5209" s="221"/>
      <c r="AU5209" s="221"/>
      <c r="AV5209" s="221"/>
      <c r="AW5209" s="221"/>
      <c r="AX5209" s="221"/>
      <c r="AY5209" s="221"/>
      <c r="AZ5209" s="221"/>
    </row>
    <row r="5210" spans="1:52" x14ac:dyDescent="0.15">
      <c r="A5210" s="278"/>
      <c r="B5210" s="274"/>
      <c r="C5210" s="340"/>
      <c r="D5210" s="340"/>
      <c r="E5210" s="341"/>
      <c r="F5210" s="341"/>
      <c r="G5210" s="341"/>
      <c r="H5210" s="341"/>
      <c r="I5210" s="341"/>
      <c r="J5210" s="341"/>
      <c r="AH5210" s="221"/>
      <c r="AI5210" s="221"/>
      <c r="AJ5210" s="221"/>
      <c r="AK5210" s="221"/>
      <c r="AL5210" s="221"/>
      <c r="AM5210" s="221"/>
      <c r="AN5210" s="221"/>
      <c r="AO5210" s="221"/>
      <c r="AP5210" s="221"/>
      <c r="AQ5210" s="219"/>
      <c r="AR5210" s="219"/>
      <c r="AS5210" s="221"/>
      <c r="AT5210" s="221"/>
      <c r="AU5210" s="221"/>
      <c r="AV5210" s="221"/>
      <c r="AW5210" s="221"/>
      <c r="AX5210" s="221"/>
      <c r="AY5210" s="221"/>
      <c r="AZ5210" s="221"/>
    </row>
    <row r="5211" spans="1:52" x14ac:dyDescent="0.15">
      <c r="A5211" s="278"/>
      <c r="B5211" s="274"/>
      <c r="C5211" s="340"/>
      <c r="D5211" s="340"/>
      <c r="E5211" s="341"/>
      <c r="F5211" s="341"/>
      <c r="G5211" s="341"/>
      <c r="H5211" s="341"/>
      <c r="I5211" s="341"/>
      <c r="J5211" s="341"/>
      <c r="AH5211" s="221"/>
      <c r="AI5211" s="221"/>
      <c r="AJ5211" s="221"/>
      <c r="AK5211" s="221"/>
      <c r="AL5211" s="221"/>
      <c r="AM5211" s="221"/>
      <c r="AN5211" s="221"/>
      <c r="AO5211" s="221"/>
      <c r="AP5211" s="221"/>
      <c r="AQ5211" s="219"/>
      <c r="AR5211" s="219"/>
      <c r="AS5211" s="221"/>
      <c r="AT5211" s="221"/>
      <c r="AU5211" s="221"/>
      <c r="AV5211" s="221"/>
      <c r="AW5211" s="221"/>
      <c r="AX5211" s="221"/>
      <c r="AY5211" s="221"/>
      <c r="AZ5211" s="221"/>
    </row>
    <row r="5212" spans="1:52" x14ac:dyDescent="0.15">
      <c r="A5212" s="278"/>
      <c r="B5212" s="274"/>
      <c r="C5212" s="340"/>
      <c r="D5212" s="340"/>
      <c r="E5212" s="341"/>
      <c r="F5212" s="341"/>
      <c r="G5212" s="341"/>
      <c r="H5212" s="341"/>
      <c r="I5212" s="341"/>
      <c r="J5212" s="341"/>
      <c r="AH5212" s="221"/>
      <c r="AI5212" s="221"/>
      <c r="AJ5212" s="221"/>
      <c r="AK5212" s="221"/>
      <c r="AL5212" s="221"/>
      <c r="AM5212" s="221"/>
      <c r="AN5212" s="221"/>
      <c r="AO5212" s="221"/>
      <c r="AP5212" s="221"/>
      <c r="AQ5212" s="219"/>
      <c r="AR5212" s="219"/>
      <c r="AS5212" s="221"/>
      <c r="AT5212" s="221"/>
      <c r="AU5212" s="221"/>
      <c r="AV5212" s="221"/>
      <c r="AW5212" s="221"/>
      <c r="AX5212" s="221"/>
      <c r="AY5212" s="221"/>
      <c r="AZ5212" s="221"/>
    </row>
    <row r="5213" spans="1:52" x14ac:dyDescent="0.15">
      <c r="A5213" s="278"/>
      <c r="B5213" s="274"/>
      <c r="C5213" s="340"/>
      <c r="D5213" s="340"/>
      <c r="E5213" s="341"/>
      <c r="F5213" s="341"/>
      <c r="G5213" s="341"/>
      <c r="H5213" s="341"/>
      <c r="I5213" s="341"/>
      <c r="J5213" s="341"/>
      <c r="AH5213" s="221"/>
      <c r="AI5213" s="221"/>
      <c r="AJ5213" s="221"/>
      <c r="AK5213" s="221"/>
      <c r="AL5213" s="221"/>
      <c r="AM5213" s="221"/>
      <c r="AN5213" s="221"/>
      <c r="AO5213" s="221"/>
      <c r="AP5213" s="221"/>
      <c r="AQ5213" s="219"/>
      <c r="AR5213" s="219"/>
      <c r="AS5213" s="221"/>
      <c r="AT5213" s="221"/>
      <c r="AU5213" s="221"/>
      <c r="AV5213" s="221"/>
      <c r="AW5213" s="221"/>
      <c r="AX5213" s="221"/>
      <c r="AY5213" s="221"/>
      <c r="AZ5213" s="221"/>
    </row>
    <row r="5214" spans="1:52" x14ac:dyDescent="0.15">
      <c r="A5214" s="278"/>
      <c r="B5214" s="274"/>
      <c r="C5214" s="340"/>
      <c r="D5214" s="340"/>
      <c r="E5214" s="341"/>
      <c r="F5214" s="341"/>
      <c r="G5214" s="341"/>
      <c r="H5214" s="341"/>
      <c r="I5214" s="341"/>
      <c r="J5214" s="341"/>
      <c r="AH5214" s="221"/>
      <c r="AI5214" s="221"/>
      <c r="AJ5214" s="221"/>
      <c r="AK5214" s="221"/>
      <c r="AL5214" s="221"/>
      <c r="AM5214" s="221"/>
      <c r="AN5214" s="221"/>
      <c r="AO5214" s="221"/>
      <c r="AP5214" s="221"/>
      <c r="AQ5214" s="219"/>
      <c r="AR5214" s="219"/>
      <c r="AS5214" s="221"/>
      <c r="AT5214" s="221"/>
      <c r="AU5214" s="221"/>
      <c r="AV5214" s="221"/>
      <c r="AW5214" s="221"/>
      <c r="AX5214" s="221"/>
      <c r="AY5214" s="221"/>
      <c r="AZ5214" s="221"/>
    </row>
    <row r="5215" spans="1:52" x14ac:dyDescent="0.15">
      <c r="A5215" s="278"/>
      <c r="B5215" s="274"/>
      <c r="C5215" s="340"/>
      <c r="D5215" s="340"/>
      <c r="E5215" s="341"/>
      <c r="F5215" s="341"/>
      <c r="G5215" s="341"/>
      <c r="H5215" s="341"/>
      <c r="I5215" s="341"/>
      <c r="J5215" s="341"/>
      <c r="AH5215" s="221"/>
      <c r="AI5215" s="221"/>
      <c r="AJ5215" s="221"/>
      <c r="AK5215" s="221"/>
      <c r="AL5215" s="221"/>
      <c r="AM5215" s="221"/>
      <c r="AN5215" s="221"/>
      <c r="AO5215" s="221"/>
      <c r="AP5215" s="221"/>
      <c r="AQ5215" s="219"/>
      <c r="AR5215" s="219"/>
      <c r="AS5215" s="221"/>
      <c r="AT5215" s="221"/>
      <c r="AU5215" s="221"/>
      <c r="AV5215" s="221"/>
      <c r="AW5215" s="221"/>
      <c r="AX5215" s="221"/>
      <c r="AY5215" s="221"/>
      <c r="AZ5215" s="221"/>
    </row>
    <row r="5216" spans="1:52" x14ac:dyDescent="0.15">
      <c r="A5216" s="278"/>
      <c r="B5216" s="274"/>
      <c r="C5216" s="340"/>
      <c r="D5216" s="340"/>
      <c r="E5216" s="341"/>
      <c r="F5216" s="341"/>
      <c r="G5216" s="341"/>
      <c r="H5216" s="341"/>
      <c r="I5216" s="341"/>
      <c r="J5216" s="341"/>
      <c r="AH5216" s="221"/>
      <c r="AI5216" s="221"/>
      <c r="AJ5216" s="221"/>
      <c r="AK5216" s="221"/>
      <c r="AL5216" s="221"/>
      <c r="AM5216" s="221"/>
      <c r="AN5216" s="221"/>
      <c r="AO5216" s="221"/>
      <c r="AP5216" s="221"/>
      <c r="AQ5216" s="219"/>
      <c r="AR5216" s="219"/>
      <c r="AS5216" s="221"/>
      <c r="AT5216" s="221"/>
      <c r="AU5216" s="221"/>
      <c r="AV5216" s="221"/>
      <c r="AW5216" s="221"/>
      <c r="AX5216" s="221"/>
      <c r="AY5216" s="221"/>
      <c r="AZ5216" s="221"/>
    </row>
    <row r="5217" spans="1:52" x14ac:dyDescent="0.15">
      <c r="A5217" s="278"/>
      <c r="B5217" s="274"/>
      <c r="C5217" s="340"/>
      <c r="D5217" s="340"/>
      <c r="E5217" s="341"/>
      <c r="F5217" s="341"/>
      <c r="G5217" s="341"/>
      <c r="H5217" s="341"/>
      <c r="I5217" s="341"/>
      <c r="J5217" s="341"/>
      <c r="AH5217" s="221"/>
      <c r="AI5217" s="221"/>
      <c r="AJ5217" s="221"/>
      <c r="AK5217" s="221"/>
      <c r="AL5217" s="221"/>
      <c r="AM5217" s="221"/>
      <c r="AN5217" s="221"/>
      <c r="AO5217" s="221"/>
      <c r="AP5217" s="221"/>
      <c r="AQ5217" s="219"/>
      <c r="AR5217" s="219"/>
      <c r="AS5217" s="221"/>
      <c r="AT5217" s="221"/>
      <c r="AU5217" s="221"/>
      <c r="AV5217" s="221"/>
      <c r="AW5217" s="221"/>
      <c r="AX5217" s="221"/>
      <c r="AY5217" s="221"/>
      <c r="AZ5217" s="221"/>
    </row>
    <row r="5218" spans="1:52" x14ac:dyDescent="0.15">
      <c r="A5218" s="278"/>
      <c r="B5218" s="274"/>
      <c r="C5218" s="340"/>
      <c r="D5218" s="340"/>
      <c r="E5218" s="341"/>
      <c r="F5218" s="341"/>
      <c r="G5218" s="341"/>
      <c r="H5218" s="341"/>
      <c r="I5218" s="341"/>
      <c r="J5218" s="341"/>
      <c r="AH5218" s="221"/>
      <c r="AI5218" s="221"/>
      <c r="AJ5218" s="221"/>
      <c r="AK5218" s="221"/>
      <c r="AL5218" s="221"/>
      <c r="AM5218" s="221"/>
      <c r="AN5218" s="221"/>
      <c r="AO5218" s="221"/>
      <c r="AP5218" s="221"/>
      <c r="AQ5218" s="219"/>
      <c r="AR5218" s="219"/>
      <c r="AS5218" s="221"/>
      <c r="AT5218" s="221"/>
      <c r="AU5218" s="221"/>
      <c r="AV5218" s="221"/>
      <c r="AW5218" s="221"/>
      <c r="AX5218" s="221"/>
      <c r="AY5218" s="221"/>
      <c r="AZ5218" s="221"/>
    </row>
    <row r="5219" spans="1:52" x14ac:dyDescent="0.15">
      <c r="A5219" s="278"/>
      <c r="B5219" s="274"/>
      <c r="C5219" s="340"/>
      <c r="D5219" s="340"/>
      <c r="E5219" s="341"/>
      <c r="F5219" s="341"/>
      <c r="G5219" s="341"/>
      <c r="H5219" s="341"/>
      <c r="I5219" s="341"/>
      <c r="J5219" s="341"/>
      <c r="AH5219" s="221"/>
      <c r="AI5219" s="221"/>
      <c r="AJ5219" s="221"/>
      <c r="AK5219" s="221"/>
      <c r="AL5219" s="221"/>
      <c r="AM5219" s="221"/>
      <c r="AN5219" s="221"/>
      <c r="AO5219" s="221"/>
      <c r="AP5219" s="221"/>
      <c r="AQ5219" s="219"/>
      <c r="AR5219" s="219"/>
      <c r="AS5219" s="221"/>
      <c r="AT5219" s="221"/>
      <c r="AU5219" s="221"/>
      <c r="AV5219" s="221"/>
      <c r="AW5219" s="221"/>
      <c r="AX5219" s="221"/>
      <c r="AY5219" s="221"/>
      <c r="AZ5219" s="221"/>
    </row>
    <row r="5220" spans="1:52" x14ac:dyDescent="0.15">
      <c r="A5220" s="278"/>
      <c r="B5220" s="274"/>
      <c r="C5220" s="340"/>
      <c r="D5220" s="340"/>
      <c r="E5220" s="341"/>
      <c r="F5220" s="341"/>
      <c r="G5220" s="341"/>
      <c r="H5220" s="341"/>
      <c r="I5220" s="341"/>
      <c r="J5220" s="341"/>
      <c r="AH5220" s="221"/>
      <c r="AI5220" s="221"/>
      <c r="AJ5220" s="221"/>
      <c r="AK5220" s="221"/>
      <c r="AL5220" s="221"/>
      <c r="AM5220" s="221"/>
      <c r="AN5220" s="221"/>
      <c r="AO5220" s="221"/>
      <c r="AP5220" s="221"/>
      <c r="AQ5220" s="219"/>
      <c r="AR5220" s="219"/>
      <c r="AS5220" s="221"/>
      <c r="AT5220" s="221"/>
      <c r="AU5220" s="221"/>
      <c r="AV5220" s="221"/>
      <c r="AW5220" s="221"/>
      <c r="AX5220" s="221"/>
      <c r="AY5220" s="221"/>
      <c r="AZ5220" s="221"/>
    </row>
    <row r="5221" spans="1:52" x14ac:dyDescent="0.15">
      <c r="A5221" s="278"/>
      <c r="B5221" s="274"/>
      <c r="C5221" s="340"/>
      <c r="D5221" s="340"/>
      <c r="E5221" s="341"/>
      <c r="F5221" s="341"/>
      <c r="G5221" s="341"/>
      <c r="H5221" s="341"/>
      <c r="I5221" s="341"/>
      <c r="J5221" s="341"/>
      <c r="AH5221" s="221"/>
      <c r="AI5221" s="221"/>
      <c r="AJ5221" s="221"/>
      <c r="AK5221" s="221"/>
      <c r="AL5221" s="221"/>
      <c r="AM5221" s="221"/>
      <c r="AN5221" s="221"/>
      <c r="AO5221" s="221"/>
      <c r="AP5221" s="221"/>
      <c r="AQ5221" s="219"/>
      <c r="AR5221" s="219"/>
      <c r="AS5221" s="221"/>
      <c r="AT5221" s="221"/>
      <c r="AU5221" s="221"/>
      <c r="AV5221" s="221"/>
      <c r="AW5221" s="221"/>
      <c r="AX5221" s="221"/>
      <c r="AY5221" s="221"/>
      <c r="AZ5221" s="221"/>
    </row>
    <row r="5222" spans="1:52" x14ac:dyDescent="0.15">
      <c r="A5222" s="278"/>
      <c r="B5222" s="274"/>
      <c r="C5222" s="340"/>
      <c r="D5222" s="340"/>
      <c r="E5222" s="341"/>
      <c r="F5222" s="341"/>
      <c r="G5222" s="341"/>
      <c r="H5222" s="341"/>
      <c r="I5222" s="341"/>
      <c r="J5222" s="341"/>
      <c r="AH5222" s="221"/>
      <c r="AI5222" s="221"/>
      <c r="AJ5222" s="221"/>
      <c r="AK5222" s="221"/>
      <c r="AL5222" s="221"/>
      <c r="AM5222" s="221"/>
      <c r="AN5222" s="221"/>
      <c r="AO5222" s="221"/>
      <c r="AP5222" s="221"/>
      <c r="AQ5222" s="219"/>
      <c r="AR5222" s="219"/>
      <c r="AS5222" s="221"/>
      <c r="AT5222" s="221"/>
      <c r="AU5222" s="221"/>
      <c r="AV5222" s="221"/>
      <c r="AW5222" s="221"/>
      <c r="AX5222" s="221"/>
      <c r="AY5222" s="221"/>
      <c r="AZ5222" s="221"/>
    </row>
    <row r="5223" spans="1:52" x14ac:dyDescent="0.15">
      <c r="A5223" s="278"/>
      <c r="B5223" s="274"/>
      <c r="C5223" s="340"/>
      <c r="D5223" s="340"/>
      <c r="E5223" s="341"/>
      <c r="F5223" s="341"/>
      <c r="G5223" s="341"/>
      <c r="H5223" s="341"/>
      <c r="I5223" s="341"/>
      <c r="J5223" s="341"/>
      <c r="AH5223" s="221"/>
      <c r="AI5223" s="221"/>
      <c r="AJ5223" s="221"/>
      <c r="AK5223" s="221"/>
      <c r="AL5223" s="221"/>
      <c r="AM5223" s="221"/>
      <c r="AN5223" s="221"/>
      <c r="AO5223" s="221"/>
      <c r="AP5223" s="221"/>
      <c r="AQ5223" s="219"/>
      <c r="AR5223" s="219"/>
      <c r="AS5223" s="221"/>
      <c r="AT5223" s="221"/>
      <c r="AU5223" s="221"/>
      <c r="AV5223" s="221"/>
      <c r="AW5223" s="221"/>
      <c r="AX5223" s="221"/>
      <c r="AY5223" s="221"/>
      <c r="AZ5223" s="221"/>
    </row>
    <row r="5224" spans="1:52" x14ac:dyDescent="0.15">
      <c r="A5224" s="278"/>
      <c r="B5224" s="274"/>
      <c r="C5224" s="340"/>
      <c r="D5224" s="340"/>
      <c r="E5224" s="341"/>
      <c r="F5224" s="341"/>
      <c r="G5224" s="341"/>
      <c r="H5224" s="341"/>
      <c r="I5224" s="341"/>
      <c r="J5224" s="341"/>
      <c r="AH5224" s="221"/>
      <c r="AI5224" s="221"/>
      <c r="AJ5224" s="221"/>
      <c r="AK5224" s="221"/>
      <c r="AL5224" s="221"/>
      <c r="AM5224" s="221"/>
      <c r="AN5224" s="221"/>
      <c r="AO5224" s="221"/>
      <c r="AP5224" s="221"/>
      <c r="AQ5224" s="219"/>
      <c r="AR5224" s="219"/>
      <c r="AS5224" s="221"/>
      <c r="AT5224" s="221"/>
      <c r="AU5224" s="221"/>
      <c r="AV5224" s="221"/>
      <c r="AW5224" s="221"/>
      <c r="AX5224" s="221"/>
      <c r="AY5224" s="221"/>
      <c r="AZ5224" s="221"/>
    </row>
    <row r="5225" spans="1:52" x14ac:dyDescent="0.15">
      <c r="A5225" s="278"/>
      <c r="B5225" s="274"/>
      <c r="C5225" s="340"/>
      <c r="D5225" s="340"/>
      <c r="E5225" s="341"/>
      <c r="F5225" s="341"/>
      <c r="G5225" s="341"/>
      <c r="H5225" s="341"/>
      <c r="I5225" s="341"/>
      <c r="J5225" s="341"/>
      <c r="AH5225" s="221"/>
      <c r="AI5225" s="221"/>
      <c r="AJ5225" s="221"/>
      <c r="AK5225" s="221"/>
      <c r="AL5225" s="221"/>
      <c r="AM5225" s="221"/>
      <c r="AN5225" s="221"/>
      <c r="AO5225" s="221"/>
      <c r="AP5225" s="221"/>
      <c r="AQ5225" s="219"/>
      <c r="AR5225" s="219"/>
      <c r="AS5225" s="221"/>
      <c r="AT5225" s="221"/>
      <c r="AU5225" s="221"/>
      <c r="AV5225" s="221"/>
      <c r="AW5225" s="221"/>
      <c r="AX5225" s="221"/>
      <c r="AY5225" s="221"/>
      <c r="AZ5225" s="221"/>
    </row>
    <row r="5226" spans="1:52" x14ac:dyDescent="0.15">
      <c r="A5226" s="278"/>
      <c r="B5226" s="274"/>
      <c r="C5226" s="340"/>
      <c r="D5226" s="340"/>
      <c r="E5226" s="341"/>
      <c r="F5226" s="341"/>
      <c r="G5226" s="341"/>
      <c r="H5226" s="341"/>
      <c r="I5226" s="341"/>
      <c r="J5226" s="341"/>
      <c r="AH5226" s="221"/>
      <c r="AI5226" s="221"/>
      <c r="AJ5226" s="221"/>
      <c r="AK5226" s="221"/>
      <c r="AL5226" s="221"/>
      <c r="AM5226" s="221"/>
      <c r="AN5226" s="221"/>
      <c r="AO5226" s="221"/>
      <c r="AP5226" s="221"/>
      <c r="AQ5226" s="219"/>
      <c r="AR5226" s="219"/>
      <c r="AS5226" s="221"/>
      <c r="AT5226" s="221"/>
      <c r="AU5226" s="221"/>
      <c r="AV5226" s="221"/>
      <c r="AW5226" s="221"/>
      <c r="AX5226" s="221"/>
      <c r="AY5226" s="221"/>
      <c r="AZ5226" s="221"/>
    </row>
    <row r="5227" spans="1:52" x14ac:dyDescent="0.15">
      <c r="A5227" s="278"/>
      <c r="B5227" s="274"/>
      <c r="C5227" s="340"/>
      <c r="D5227" s="340"/>
      <c r="E5227" s="341"/>
      <c r="F5227" s="341"/>
      <c r="G5227" s="341"/>
      <c r="H5227" s="341"/>
      <c r="I5227" s="341"/>
      <c r="J5227" s="341"/>
      <c r="AH5227" s="221"/>
      <c r="AI5227" s="221"/>
      <c r="AJ5227" s="221"/>
      <c r="AK5227" s="221"/>
      <c r="AL5227" s="221"/>
      <c r="AM5227" s="221"/>
      <c r="AN5227" s="221"/>
      <c r="AO5227" s="221"/>
      <c r="AP5227" s="221"/>
      <c r="AQ5227" s="219"/>
      <c r="AR5227" s="219"/>
      <c r="AS5227" s="221"/>
      <c r="AT5227" s="221"/>
      <c r="AU5227" s="221"/>
      <c r="AV5227" s="221"/>
      <c r="AW5227" s="221"/>
      <c r="AX5227" s="221"/>
      <c r="AY5227" s="221"/>
      <c r="AZ5227" s="221"/>
    </row>
    <row r="5228" spans="1:52" x14ac:dyDescent="0.15">
      <c r="A5228" s="278"/>
      <c r="B5228" s="274"/>
      <c r="C5228" s="340"/>
      <c r="D5228" s="340"/>
      <c r="E5228" s="341"/>
      <c r="F5228" s="341"/>
      <c r="G5228" s="341"/>
      <c r="H5228" s="341"/>
      <c r="I5228" s="341"/>
      <c r="J5228" s="341"/>
      <c r="AH5228" s="221"/>
      <c r="AI5228" s="221"/>
      <c r="AJ5228" s="221"/>
      <c r="AK5228" s="221"/>
      <c r="AL5228" s="221"/>
      <c r="AM5228" s="221"/>
      <c r="AN5228" s="221"/>
      <c r="AO5228" s="221"/>
      <c r="AP5228" s="221"/>
      <c r="AQ5228" s="219"/>
      <c r="AR5228" s="219"/>
      <c r="AS5228" s="221"/>
      <c r="AT5228" s="221"/>
      <c r="AU5228" s="221"/>
      <c r="AV5228" s="221"/>
      <c r="AW5228" s="221"/>
      <c r="AX5228" s="221"/>
      <c r="AY5228" s="221"/>
      <c r="AZ5228" s="221"/>
    </row>
    <row r="5229" spans="1:52" x14ac:dyDescent="0.15">
      <c r="A5229" s="278"/>
      <c r="B5229" s="274"/>
      <c r="C5229" s="340"/>
      <c r="D5229" s="340"/>
      <c r="E5229" s="341"/>
      <c r="F5229" s="341"/>
      <c r="G5229" s="341"/>
      <c r="H5229" s="341"/>
      <c r="I5229" s="341"/>
      <c r="J5229" s="341"/>
      <c r="AH5229" s="221"/>
      <c r="AI5229" s="221"/>
      <c r="AJ5229" s="221"/>
      <c r="AK5229" s="221"/>
      <c r="AL5229" s="221"/>
      <c r="AM5229" s="221"/>
      <c r="AN5229" s="221"/>
      <c r="AO5229" s="221"/>
      <c r="AP5229" s="221"/>
      <c r="AQ5229" s="219"/>
      <c r="AR5229" s="219"/>
      <c r="AS5229" s="221"/>
      <c r="AT5229" s="221"/>
      <c r="AU5229" s="221"/>
      <c r="AV5229" s="221"/>
      <c r="AW5229" s="221"/>
      <c r="AX5229" s="221"/>
      <c r="AY5229" s="221"/>
      <c r="AZ5229" s="221"/>
    </row>
    <row r="5230" spans="1:52" x14ac:dyDescent="0.15">
      <c r="A5230" s="278"/>
      <c r="B5230" s="274"/>
      <c r="C5230" s="340"/>
      <c r="D5230" s="340"/>
      <c r="E5230" s="341"/>
      <c r="F5230" s="341"/>
      <c r="G5230" s="341"/>
      <c r="H5230" s="341"/>
      <c r="I5230" s="341"/>
      <c r="J5230" s="341"/>
      <c r="AH5230" s="221"/>
      <c r="AI5230" s="221"/>
      <c r="AJ5230" s="221"/>
      <c r="AK5230" s="221"/>
      <c r="AL5230" s="221"/>
      <c r="AM5230" s="221"/>
      <c r="AN5230" s="221"/>
      <c r="AO5230" s="221"/>
      <c r="AP5230" s="221"/>
      <c r="AQ5230" s="219"/>
      <c r="AR5230" s="219"/>
      <c r="AS5230" s="221"/>
      <c r="AT5230" s="221"/>
      <c r="AU5230" s="221"/>
      <c r="AV5230" s="221"/>
      <c r="AW5230" s="221"/>
      <c r="AX5230" s="221"/>
      <c r="AY5230" s="221"/>
      <c r="AZ5230" s="221"/>
    </row>
    <row r="5231" spans="1:52" x14ac:dyDescent="0.15">
      <c r="A5231" s="278"/>
      <c r="B5231" s="274"/>
      <c r="C5231" s="340"/>
      <c r="D5231" s="340"/>
      <c r="E5231" s="341"/>
      <c r="F5231" s="341"/>
      <c r="G5231" s="341"/>
      <c r="H5231" s="341"/>
      <c r="I5231" s="341"/>
      <c r="J5231" s="341"/>
      <c r="AH5231" s="221"/>
      <c r="AI5231" s="221"/>
      <c r="AJ5231" s="221"/>
      <c r="AK5231" s="221"/>
      <c r="AL5231" s="221"/>
      <c r="AM5231" s="221"/>
      <c r="AN5231" s="221"/>
      <c r="AO5231" s="221"/>
      <c r="AP5231" s="221"/>
      <c r="AQ5231" s="219"/>
      <c r="AR5231" s="219"/>
      <c r="AS5231" s="221"/>
      <c r="AT5231" s="221"/>
      <c r="AU5231" s="221"/>
      <c r="AV5231" s="221"/>
      <c r="AW5231" s="221"/>
      <c r="AX5231" s="221"/>
      <c r="AY5231" s="221"/>
      <c r="AZ5231" s="221"/>
    </row>
    <row r="5232" spans="1:52" x14ac:dyDescent="0.15">
      <c r="A5232" s="278"/>
      <c r="B5232" s="274"/>
      <c r="C5232" s="340"/>
      <c r="D5232" s="340"/>
      <c r="E5232" s="341"/>
      <c r="F5232" s="341"/>
      <c r="G5232" s="341"/>
      <c r="H5232" s="341"/>
      <c r="I5232" s="341"/>
      <c r="J5232" s="341"/>
      <c r="AH5232" s="221"/>
      <c r="AI5232" s="221"/>
      <c r="AJ5232" s="221"/>
      <c r="AK5232" s="221"/>
      <c r="AL5232" s="221"/>
      <c r="AM5232" s="221"/>
      <c r="AN5232" s="221"/>
      <c r="AO5232" s="221"/>
      <c r="AP5232" s="221"/>
      <c r="AQ5232" s="219"/>
      <c r="AR5232" s="219"/>
      <c r="AS5232" s="221"/>
      <c r="AT5232" s="221"/>
      <c r="AU5232" s="221"/>
      <c r="AV5232" s="221"/>
      <c r="AW5232" s="221"/>
      <c r="AX5232" s="221"/>
      <c r="AY5232" s="221"/>
      <c r="AZ5232" s="221"/>
    </row>
    <row r="5233" spans="1:52" x14ac:dyDescent="0.15">
      <c r="A5233" s="278"/>
      <c r="B5233" s="274"/>
      <c r="C5233" s="340"/>
      <c r="D5233" s="340"/>
      <c r="E5233" s="341"/>
      <c r="F5233" s="341"/>
      <c r="G5233" s="341"/>
      <c r="H5233" s="341"/>
      <c r="I5233" s="341"/>
      <c r="J5233" s="341"/>
      <c r="AH5233" s="221"/>
      <c r="AI5233" s="221"/>
      <c r="AJ5233" s="221"/>
      <c r="AK5233" s="221"/>
      <c r="AL5233" s="221"/>
      <c r="AM5233" s="221"/>
      <c r="AN5233" s="221"/>
      <c r="AO5233" s="221"/>
      <c r="AP5233" s="221"/>
      <c r="AQ5233" s="219"/>
      <c r="AR5233" s="219"/>
      <c r="AS5233" s="221"/>
      <c r="AT5233" s="221"/>
      <c r="AU5233" s="221"/>
      <c r="AV5233" s="221"/>
      <c r="AW5233" s="221"/>
      <c r="AX5233" s="221"/>
      <c r="AY5233" s="221"/>
      <c r="AZ5233" s="221"/>
    </row>
    <row r="5234" spans="1:52" x14ac:dyDescent="0.15">
      <c r="A5234" s="278"/>
      <c r="B5234" s="274"/>
      <c r="C5234" s="340"/>
      <c r="D5234" s="340"/>
      <c r="E5234" s="341"/>
      <c r="F5234" s="341"/>
      <c r="G5234" s="341"/>
      <c r="H5234" s="341"/>
      <c r="I5234" s="341"/>
      <c r="J5234" s="341"/>
      <c r="AH5234" s="221"/>
      <c r="AI5234" s="221"/>
      <c r="AJ5234" s="221"/>
      <c r="AK5234" s="221"/>
      <c r="AL5234" s="221"/>
      <c r="AM5234" s="221"/>
      <c r="AN5234" s="221"/>
      <c r="AO5234" s="221"/>
      <c r="AP5234" s="221"/>
      <c r="AQ5234" s="219"/>
      <c r="AR5234" s="219"/>
      <c r="AS5234" s="221"/>
      <c r="AT5234" s="221"/>
      <c r="AU5234" s="221"/>
      <c r="AV5234" s="221"/>
      <c r="AW5234" s="221"/>
      <c r="AX5234" s="221"/>
      <c r="AY5234" s="221"/>
      <c r="AZ5234" s="221"/>
    </row>
    <row r="5235" spans="1:52" x14ac:dyDescent="0.15">
      <c r="A5235" s="278"/>
      <c r="B5235" s="274"/>
      <c r="C5235" s="340"/>
      <c r="D5235" s="340"/>
      <c r="E5235" s="341"/>
      <c r="F5235" s="341"/>
      <c r="G5235" s="341"/>
      <c r="H5235" s="341"/>
      <c r="I5235" s="341"/>
      <c r="J5235" s="341"/>
      <c r="AH5235" s="221"/>
      <c r="AI5235" s="221"/>
      <c r="AJ5235" s="221"/>
      <c r="AK5235" s="221"/>
      <c r="AL5235" s="221"/>
      <c r="AM5235" s="221"/>
      <c r="AN5235" s="221"/>
      <c r="AO5235" s="221"/>
      <c r="AP5235" s="221"/>
      <c r="AQ5235" s="219"/>
      <c r="AR5235" s="219"/>
      <c r="AS5235" s="221"/>
      <c r="AT5235" s="221"/>
      <c r="AU5235" s="221"/>
      <c r="AV5235" s="221"/>
      <c r="AW5235" s="221"/>
      <c r="AX5235" s="221"/>
      <c r="AY5235" s="221"/>
      <c r="AZ5235" s="221"/>
    </row>
    <row r="5236" spans="1:52" x14ac:dyDescent="0.15">
      <c r="A5236" s="278"/>
      <c r="B5236" s="274"/>
      <c r="C5236" s="340"/>
      <c r="D5236" s="340"/>
      <c r="E5236" s="341"/>
      <c r="F5236" s="341"/>
      <c r="G5236" s="341"/>
      <c r="H5236" s="341"/>
      <c r="I5236" s="341"/>
      <c r="J5236" s="341"/>
      <c r="AH5236" s="221"/>
      <c r="AI5236" s="221"/>
      <c r="AJ5236" s="221"/>
      <c r="AK5236" s="221"/>
      <c r="AL5236" s="221"/>
      <c r="AM5236" s="221"/>
      <c r="AN5236" s="221"/>
      <c r="AO5236" s="221"/>
      <c r="AP5236" s="221"/>
      <c r="AQ5236" s="219"/>
      <c r="AR5236" s="219"/>
      <c r="AS5236" s="221"/>
      <c r="AT5236" s="221"/>
      <c r="AU5236" s="221"/>
      <c r="AV5236" s="221"/>
      <c r="AW5236" s="221"/>
      <c r="AX5236" s="221"/>
      <c r="AY5236" s="221"/>
      <c r="AZ5236" s="221"/>
    </row>
    <row r="5237" spans="1:52" x14ac:dyDescent="0.15">
      <c r="A5237" s="278"/>
      <c r="B5237" s="274"/>
      <c r="C5237" s="340"/>
      <c r="D5237" s="340"/>
      <c r="E5237" s="341"/>
      <c r="F5237" s="341"/>
      <c r="G5237" s="341"/>
      <c r="H5237" s="341"/>
      <c r="I5237" s="341"/>
      <c r="J5237" s="341"/>
      <c r="AH5237" s="221"/>
      <c r="AI5237" s="221"/>
      <c r="AJ5237" s="221"/>
      <c r="AK5237" s="221"/>
      <c r="AL5237" s="221"/>
      <c r="AM5237" s="221"/>
      <c r="AN5237" s="221"/>
      <c r="AO5237" s="221"/>
      <c r="AP5237" s="221"/>
      <c r="AQ5237" s="219"/>
      <c r="AR5237" s="219"/>
      <c r="AS5237" s="221"/>
      <c r="AT5237" s="221"/>
      <c r="AU5237" s="221"/>
      <c r="AV5237" s="221"/>
      <c r="AW5237" s="221"/>
      <c r="AX5237" s="221"/>
      <c r="AY5237" s="221"/>
      <c r="AZ5237" s="221"/>
    </row>
    <row r="5238" spans="1:52" x14ac:dyDescent="0.15">
      <c r="A5238" s="278"/>
      <c r="B5238" s="274"/>
      <c r="C5238" s="340"/>
      <c r="D5238" s="340"/>
      <c r="E5238" s="341"/>
      <c r="F5238" s="341"/>
      <c r="G5238" s="341"/>
      <c r="H5238" s="341"/>
      <c r="I5238" s="341"/>
      <c r="J5238" s="341"/>
      <c r="AH5238" s="221"/>
      <c r="AI5238" s="221"/>
      <c r="AJ5238" s="221"/>
      <c r="AK5238" s="221"/>
      <c r="AL5238" s="221"/>
      <c r="AM5238" s="221"/>
      <c r="AN5238" s="221"/>
      <c r="AO5238" s="221"/>
      <c r="AP5238" s="221"/>
      <c r="AQ5238" s="219"/>
      <c r="AR5238" s="219"/>
      <c r="AS5238" s="221"/>
      <c r="AT5238" s="221"/>
      <c r="AU5238" s="221"/>
      <c r="AV5238" s="221"/>
      <c r="AW5238" s="221"/>
      <c r="AX5238" s="221"/>
      <c r="AY5238" s="221"/>
      <c r="AZ5238" s="221"/>
    </row>
    <row r="5239" spans="1:52" x14ac:dyDescent="0.15">
      <c r="A5239" s="278"/>
      <c r="B5239" s="274"/>
      <c r="C5239" s="340"/>
      <c r="D5239" s="340"/>
      <c r="E5239" s="341"/>
      <c r="F5239" s="341"/>
      <c r="G5239" s="341"/>
      <c r="H5239" s="341"/>
      <c r="I5239" s="341"/>
      <c r="J5239" s="341"/>
      <c r="AH5239" s="221"/>
      <c r="AI5239" s="221"/>
      <c r="AJ5239" s="221"/>
      <c r="AK5239" s="221"/>
      <c r="AL5239" s="221"/>
      <c r="AM5239" s="221"/>
      <c r="AN5239" s="221"/>
      <c r="AO5239" s="221"/>
      <c r="AP5239" s="221"/>
      <c r="AQ5239" s="219"/>
      <c r="AR5239" s="219"/>
      <c r="AS5239" s="221"/>
      <c r="AT5239" s="221"/>
      <c r="AU5239" s="221"/>
      <c r="AV5239" s="221"/>
      <c r="AW5239" s="221"/>
      <c r="AX5239" s="221"/>
      <c r="AY5239" s="221"/>
      <c r="AZ5239" s="221"/>
    </row>
    <row r="5240" spans="1:52" x14ac:dyDescent="0.15">
      <c r="A5240" s="278"/>
      <c r="B5240" s="274"/>
      <c r="C5240" s="340"/>
      <c r="D5240" s="340"/>
      <c r="E5240" s="341"/>
      <c r="F5240" s="341"/>
      <c r="G5240" s="341"/>
      <c r="H5240" s="341"/>
      <c r="I5240" s="341"/>
      <c r="J5240" s="341"/>
      <c r="AH5240" s="221"/>
      <c r="AI5240" s="221"/>
      <c r="AJ5240" s="221"/>
      <c r="AK5240" s="221"/>
      <c r="AL5240" s="221"/>
      <c r="AM5240" s="221"/>
      <c r="AN5240" s="221"/>
      <c r="AO5240" s="221"/>
      <c r="AP5240" s="221"/>
      <c r="AQ5240" s="219"/>
      <c r="AR5240" s="219"/>
      <c r="AS5240" s="221"/>
      <c r="AT5240" s="221"/>
      <c r="AU5240" s="221"/>
      <c r="AV5240" s="221"/>
      <c r="AW5240" s="221"/>
      <c r="AX5240" s="221"/>
      <c r="AY5240" s="221"/>
      <c r="AZ5240" s="221"/>
    </row>
    <row r="5241" spans="1:52" x14ac:dyDescent="0.15">
      <c r="A5241" s="278"/>
      <c r="B5241" s="274"/>
      <c r="C5241" s="340"/>
      <c r="D5241" s="340"/>
      <c r="E5241" s="341"/>
      <c r="F5241" s="341"/>
      <c r="G5241" s="341"/>
      <c r="H5241" s="341"/>
      <c r="I5241" s="341"/>
      <c r="J5241" s="341"/>
      <c r="AH5241" s="221"/>
      <c r="AI5241" s="221"/>
      <c r="AJ5241" s="221"/>
      <c r="AK5241" s="221"/>
      <c r="AL5241" s="221"/>
      <c r="AM5241" s="221"/>
      <c r="AN5241" s="221"/>
      <c r="AO5241" s="221"/>
      <c r="AP5241" s="221"/>
      <c r="AQ5241" s="219"/>
      <c r="AR5241" s="219"/>
      <c r="AS5241" s="221"/>
      <c r="AT5241" s="221"/>
      <c r="AU5241" s="221"/>
      <c r="AV5241" s="221"/>
      <c r="AW5241" s="221"/>
      <c r="AX5241" s="221"/>
      <c r="AY5241" s="221"/>
      <c r="AZ5241" s="221"/>
    </row>
    <row r="5242" spans="1:52" x14ac:dyDescent="0.15">
      <c r="A5242" s="278"/>
      <c r="B5242" s="274"/>
      <c r="C5242" s="340"/>
      <c r="D5242" s="340"/>
      <c r="E5242" s="341"/>
      <c r="F5242" s="341"/>
      <c r="G5242" s="341"/>
      <c r="H5242" s="341"/>
      <c r="I5242" s="341"/>
      <c r="J5242" s="341"/>
      <c r="AH5242" s="221"/>
      <c r="AI5242" s="221"/>
      <c r="AJ5242" s="221"/>
      <c r="AK5242" s="221"/>
      <c r="AL5242" s="221"/>
      <c r="AM5242" s="221"/>
      <c r="AN5242" s="221"/>
      <c r="AO5242" s="221"/>
      <c r="AP5242" s="221"/>
      <c r="AQ5242" s="219"/>
      <c r="AR5242" s="219"/>
      <c r="AS5242" s="221"/>
      <c r="AT5242" s="221"/>
      <c r="AU5242" s="221"/>
      <c r="AV5242" s="221"/>
      <c r="AW5242" s="221"/>
      <c r="AX5242" s="221"/>
      <c r="AY5242" s="221"/>
      <c r="AZ5242" s="221"/>
    </row>
    <row r="5243" spans="1:52" x14ac:dyDescent="0.15">
      <c r="A5243" s="278"/>
      <c r="B5243" s="274"/>
      <c r="C5243" s="340"/>
      <c r="D5243" s="340"/>
      <c r="E5243" s="341"/>
      <c r="F5243" s="341"/>
      <c r="G5243" s="341"/>
      <c r="H5243" s="341"/>
      <c r="I5243" s="341"/>
      <c r="J5243" s="341"/>
      <c r="AH5243" s="221"/>
      <c r="AI5243" s="221"/>
      <c r="AJ5243" s="221"/>
      <c r="AK5243" s="221"/>
      <c r="AL5243" s="221"/>
      <c r="AM5243" s="221"/>
      <c r="AN5243" s="221"/>
      <c r="AO5243" s="221"/>
      <c r="AP5243" s="221"/>
      <c r="AQ5243" s="219"/>
      <c r="AR5243" s="219"/>
      <c r="AS5243" s="221"/>
      <c r="AT5243" s="221"/>
      <c r="AU5243" s="221"/>
      <c r="AV5243" s="221"/>
      <c r="AW5243" s="221"/>
      <c r="AX5243" s="221"/>
      <c r="AY5243" s="221"/>
      <c r="AZ5243" s="221"/>
    </row>
    <row r="5244" spans="1:52" x14ac:dyDescent="0.15">
      <c r="A5244" s="278"/>
      <c r="B5244" s="274"/>
      <c r="C5244" s="340"/>
      <c r="D5244" s="340"/>
      <c r="E5244" s="341"/>
      <c r="F5244" s="341"/>
      <c r="G5244" s="341"/>
      <c r="H5244" s="341"/>
      <c r="I5244" s="341"/>
      <c r="J5244" s="341"/>
      <c r="AH5244" s="221"/>
      <c r="AI5244" s="221"/>
      <c r="AJ5244" s="221"/>
      <c r="AK5244" s="221"/>
      <c r="AL5244" s="221"/>
      <c r="AM5244" s="221"/>
      <c r="AN5244" s="221"/>
      <c r="AO5244" s="221"/>
      <c r="AP5244" s="221"/>
      <c r="AQ5244" s="219"/>
      <c r="AR5244" s="219"/>
      <c r="AS5244" s="221"/>
      <c r="AT5244" s="221"/>
      <c r="AU5244" s="221"/>
      <c r="AV5244" s="221"/>
      <c r="AW5244" s="221"/>
      <c r="AX5244" s="221"/>
      <c r="AY5244" s="221"/>
      <c r="AZ5244" s="221"/>
    </row>
    <row r="5245" spans="1:52" x14ac:dyDescent="0.15">
      <c r="A5245" s="278"/>
      <c r="B5245" s="274"/>
      <c r="C5245" s="340"/>
      <c r="D5245" s="340"/>
      <c r="E5245" s="341"/>
      <c r="F5245" s="341"/>
      <c r="G5245" s="341"/>
      <c r="H5245" s="341"/>
      <c r="I5245" s="341"/>
      <c r="J5245" s="341"/>
      <c r="AH5245" s="221"/>
      <c r="AI5245" s="221"/>
      <c r="AJ5245" s="221"/>
      <c r="AK5245" s="221"/>
      <c r="AL5245" s="221"/>
      <c r="AM5245" s="221"/>
      <c r="AN5245" s="221"/>
      <c r="AO5245" s="221"/>
      <c r="AP5245" s="221"/>
      <c r="AQ5245" s="219"/>
      <c r="AR5245" s="219"/>
      <c r="AS5245" s="221"/>
      <c r="AT5245" s="221"/>
      <c r="AU5245" s="221"/>
      <c r="AV5245" s="221"/>
      <c r="AW5245" s="221"/>
      <c r="AX5245" s="221"/>
      <c r="AY5245" s="221"/>
      <c r="AZ5245" s="221"/>
    </row>
    <row r="5246" spans="1:52" x14ac:dyDescent="0.15">
      <c r="A5246" s="278"/>
      <c r="B5246" s="274"/>
      <c r="C5246" s="340"/>
      <c r="D5246" s="340"/>
      <c r="E5246" s="341"/>
      <c r="F5246" s="341"/>
      <c r="G5246" s="341"/>
      <c r="H5246" s="341"/>
      <c r="I5246" s="341"/>
      <c r="J5246" s="341"/>
      <c r="AH5246" s="221"/>
      <c r="AI5246" s="221"/>
      <c r="AJ5246" s="221"/>
      <c r="AK5246" s="221"/>
      <c r="AL5246" s="221"/>
      <c r="AM5246" s="221"/>
      <c r="AN5246" s="221"/>
      <c r="AO5246" s="221"/>
      <c r="AP5246" s="221"/>
      <c r="AQ5246" s="219"/>
      <c r="AR5246" s="219"/>
      <c r="AS5246" s="221"/>
      <c r="AT5246" s="221"/>
      <c r="AU5246" s="221"/>
      <c r="AV5246" s="221"/>
      <c r="AW5246" s="221"/>
      <c r="AX5246" s="221"/>
      <c r="AY5246" s="221"/>
      <c r="AZ5246" s="221"/>
    </row>
    <row r="5247" spans="1:52" x14ac:dyDescent="0.15">
      <c r="A5247" s="278"/>
      <c r="B5247" s="274"/>
      <c r="C5247" s="340"/>
      <c r="D5247" s="340"/>
      <c r="E5247" s="341"/>
      <c r="F5247" s="341"/>
      <c r="G5247" s="341"/>
      <c r="H5247" s="341"/>
      <c r="I5247" s="341"/>
      <c r="J5247" s="341"/>
      <c r="AH5247" s="221"/>
      <c r="AI5247" s="221"/>
      <c r="AJ5247" s="221"/>
      <c r="AK5247" s="221"/>
      <c r="AL5247" s="221"/>
      <c r="AM5247" s="221"/>
      <c r="AN5247" s="221"/>
      <c r="AO5247" s="221"/>
      <c r="AP5247" s="221"/>
      <c r="AQ5247" s="219"/>
      <c r="AR5247" s="219"/>
      <c r="AS5247" s="221"/>
      <c r="AT5247" s="221"/>
      <c r="AU5247" s="221"/>
      <c r="AV5247" s="221"/>
      <c r="AW5247" s="221"/>
      <c r="AX5247" s="221"/>
      <c r="AY5247" s="221"/>
      <c r="AZ5247" s="221"/>
    </row>
    <row r="5248" spans="1:52" x14ac:dyDescent="0.15">
      <c r="A5248" s="278"/>
      <c r="B5248" s="274"/>
      <c r="C5248" s="340"/>
      <c r="D5248" s="340"/>
      <c r="E5248" s="341"/>
      <c r="F5248" s="341"/>
      <c r="G5248" s="341"/>
      <c r="H5248" s="341"/>
      <c r="I5248" s="341"/>
      <c r="J5248" s="341"/>
      <c r="AH5248" s="221"/>
      <c r="AI5248" s="221"/>
      <c r="AJ5248" s="221"/>
      <c r="AK5248" s="221"/>
      <c r="AL5248" s="221"/>
      <c r="AM5248" s="221"/>
      <c r="AN5248" s="221"/>
      <c r="AO5248" s="221"/>
      <c r="AP5248" s="221"/>
      <c r="AQ5248" s="219"/>
      <c r="AR5248" s="219"/>
      <c r="AS5248" s="221"/>
      <c r="AT5248" s="221"/>
      <c r="AU5248" s="221"/>
      <c r="AV5248" s="221"/>
      <c r="AW5248" s="221"/>
      <c r="AX5248" s="221"/>
      <c r="AY5248" s="221"/>
      <c r="AZ5248" s="221"/>
    </row>
    <row r="5249" spans="1:52" x14ac:dyDescent="0.15">
      <c r="A5249" s="278"/>
      <c r="B5249" s="274"/>
      <c r="C5249" s="340"/>
      <c r="D5249" s="340"/>
      <c r="E5249" s="341"/>
      <c r="F5249" s="341"/>
      <c r="G5249" s="341"/>
      <c r="H5249" s="341"/>
      <c r="I5249" s="341"/>
      <c r="J5249" s="341"/>
      <c r="AH5249" s="221"/>
      <c r="AI5249" s="221"/>
      <c r="AJ5249" s="221"/>
      <c r="AK5249" s="221"/>
      <c r="AL5249" s="221"/>
      <c r="AM5249" s="221"/>
      <c r="AN5249" s="221"/>
      <c r="AO5249" s="221"/>
      <c r="AP5249" s="221"/>
      <c r="AQ5249" s="219"/>
      <c r="AR5249" s="219"/>
      <c r="AS5249" s="221"/>
      <c r="AT5249" s="221"/>
      <c r="AU5249" s="221"/>
      <c r="AV5249" s="221"/>
      <c r="AW5249" s="221"/>
      <c r="AX5249" s="221"/>
      <c r="AY5249" s="221"/>
      <c r="AZ5249" s="221"/>
    </row>
    <row r="5250" spans="1:52" x14ac:dyDescent="0.15">
      <c r="A5250" s="278"/>
      <c r="B5250" s="274"/>
      <c r="C5250" s="340"/>
      <c r="D5250" s="340"/>
      <c r="E5250" s="341"/>
      <c r="F5250" s="341"/>
      <c r="G5250" s="341"/>
      <c r="H5250" s="341"/>
      <c r="I5250" s="341"/>
      <c r="J5250" s="341"/>
      <c r="AH5250" s="221"/>
      <c r="AI5250" s="221"/>
      <c r="AJ5250" s="221"/>
      <c r="AK5250" s="221"/>
      <c r="AL5250" s="221"/>
      <c r="AM5250" s="221"/>
      <c r="AN5250" s="221"/>
      <c r="AO5250" s="221"/>
      <c r="AP5250" s="221"/>
      <c r="AQ5250" s="219"/>
      <c r="AR5250" s="219"/>
      <c r="AS5250" s="221"/>
      <c r="AT5250" s="221"/>
      <c r="AU5250" s="221"/>
      <c r="AV5250" s="221"/>
      <c r="AW5250" s="221"/>
      <c r="AX5250" s="221"/>
      <c r="AY5250" s="221"/>
      <c r="AZ5250" s="221"/>
    </row>
    <row r="5251" spans="1:52" x14ac:dyDescent="0.15">
      <c r="A5251" s="278"/>
      <c r="B5251" s="274"/>
      <c r="C5251" s="340"/>
      <c r="D5251" s="340"/>
      <c r="E5251" s="341"/>
      <c r="F5251" s="341"/>
      <c r="G5251" s="341"/>
      <c r="H5251" s="341"/>
      <c r="I5251" s="341"/>
      <c r="J5251" s="341"/>
      <c r="AH5251" s="221"/>
      <c r="AI5251" s="221"/>
      <c r="AJ5251" s="221"/>
      <c r="AK5251" s="221"/>
      <c r="AL5251" s="221"/>
      <c r="AM5251" s="221"/>
      <c r="AN5251" s="221"/>
      <c r="AO5251" s="221"/>
      <c r="AP5251" s="221"/>
      <c r="AQ5251" s="219"/>
      <c r="AR5251" s="219"/>
      <c r="AS5251" s="221"/>
      <c r="AT5251" s="221"/>
      <c r="AU5251" s="221"/>
      <c r="AV5251" s="221"/>
      <c r="AW5251" s="221"/>
      <c r="AX5251" s="221"/>
      <c r="AY5251" s="221"/>
      <c r="AZ5251" s="221"/>
    </row>
    <row r="5252" spans="1:52" x14ac:dyDescent="0.15">
      <c r="A5252" s="278"/>
      <c r="B5252" s="274"/>
      <c r="C5252" s="340"/>
      <c r="D5252" s="340"/>
      <c r="E5252" s="341"/>
      <c r="F5252" s="341"/>
      <c r="G5252" s="341"/>
      <c r="H5252" s="341"/>
      <c r="I5252" s="341"/>
      <c r="J5252" s="341"/>
      <c r="AH5252" s="221"/>
      <c r="AI5252" s="221"/>
      <c r="AJ5252" s="221"/>
      <c r="AK5252" s="221"/>
      <c r="AL5252" s="221"/>
      <c r="AM5252" s="221"/>
      <c r="AN5252" s="221"/>
      <c r="AO5252" s="221"/>
      <c r="AP5252" s="221"/>
      <c r="AQ5252" s="219"/>
      <c r="AR5252" s="219"/>
      <c r="AS5252" s="221"/>
      <c r="AT5252" s="221"/>
      <c r="AU5252" s="221"/>
      <c r="AV5252" s="221"/>
      <c r="AW5252" s="221"/>
      <c r="AX5252" s="221"/>
      <c r="AY5252" s="221"/>
      <c r="AZ5252" s="221"/>
    </row>
    <row r="5253" spans="1:52" x14ac:dyDescent="0.15">
      <c r="A5253" s="278"/>
      <c r="B5253" s="274"/>
      <c r="C5253" s="340"/>
      <c r="D5253" s="340"/>
      <c r="E5253" s="341"/>
      <c r="F5253" s="341"/>
      <c r="G5253" s="341"/>
      <c r="H5253" s="341"/>
      <c r="I5253" s="341"/>
      <c r="J5253" s="341"/>
      <c r="AH5253" s="221"/>
      <c r="AI5253" s="221"/>
      <c r="AJ5253" s="221"/>
      <c r="AK5253" s="221"/>
      <c r="AL5253" s="221"/>
      <c r="AM5253" s="221"/>
      <c r="AN5253" s="221"/>
      <c r="AO5253" s="221"/>
      <c r="AP5253" s="221"/>
      <c r="AQ5253" s="219"/>
      <c r="AR5253" s="219"/>
      <c r="AS5253" s="221"/>
      <c r="AT5253" s="221"/>
      <c r="AU5253" s="221"/>
      <c r="AV5253" s="221"/>
      <c r="AW5253" s="221"/>
      <c r="AX5253" s="221"/>
      <c r="AY5253" s="221"/>
      <c r="AZ5253" s="221"/>
    </row>
    <row r="5254" spans="1:52" x14ac:dyDescent="0.15">
      <c r="A5254" s="278"/>
      <c r="B5254" s="274"/>
      <c r="C5254" s="340"/>
      <c r="D5254" s="340"/>
      <c r="E5254" s="341"/>
      <c r="F5254" s="341"/>
      <c r="G5254" s="341"/>
      <c r="H5254" s="341"/>
      <c r="I5254" s="341"/>
      <c r="J5254" s="341"/>
      <c r="AH5254" s="221"/>
      <c r="AI5254" s="221"/>
      <c r="AJ5254" s="221"/>
      <c r="AK5254" s="221"/>
      <c r="AL5254" s="221"/>
      <c r="AM5254" s="221"/>
      <c r="AN5254" s="221"/>
      <c r="AO5254" s="221"/>
      <c r="AP5254" s="221"/>
      <c r="AQ5254" s="219"/>
      <c r="AR5254" s="219"/>
      <c r="AS5254" s="221"/>
      <c r="AT5254" s="221"/>
      <c r="AU5254" s="221"/>
      <c r="AV5254" s="221"/>
      <c r="AW5254" s="221"/>
      <c r="AX5254" s="221"/>
      <c r="AY5254" s="221"/>
      <c r="AZ5254" s="221"/>
    </row>
    <row r="5255" spans="1:52" x14ac:dyDescent="0.15">
      <c r="A5255" s="278"/>
      <c r="B5255" s="274"/>
      <c r="C5255" s="340"/>
      <c r="D5255" s="340"/>
      <c r="E5255" s="341"/>
      <c r="F5255" s="341"/>
      <c r="G5255" s="341"/>
      <c r="H5255" s="341"/>
      <c r="I5255" s="341"/>
      <c r="J5255" s="341"/>
      <c r="AH5255" s="221"/>
      <c r="AI5255" s="221"/>
      <c r="AJ5255" s="221"/>
      <c r="AK5255" s="221"/>
      <c r="AL5255" s="221"/>
      <c r="AM5255" s="221"/>
      <c r="AN5255" s="221"/>
      <c r="AO5255" s="221"/>
      <c r="AP5255" s="221"/>
      <c r="AQ5255" s="219"/>
      <c r="AR5255" s="219"/>
      <c r="AS5255" s="221"/>
      <c r="AT5255" s="221"/>
      <c r="AU5255" s="221"/>
      <c r="AV5255" s="221"/>
      <c r="AW5255" s="221"/>
      <c r="AX5255" s="221"/>
      <c r="AY5255" s="221"/>
      <c r="AZ5255" s="221"/>
    </row>
    <row r="5256" spans="1:52" x14ac:dyDescent="0.15">
      <c r="A5256" s="278"/>
      <c r="B5256" s="274"/>
      <c r="C5256" s="340"/>
      <c r="D5256" s="340"/>
      <c r="E5256" s="341"/>
      <c r="F5256" s="341"/>
      <c r="G5256" s="341"/>
      <c r="H5256" s="341"/>
      <c r="I5256" s="341"/>
      <c r="J5256" s="341"/>
      <c r="AH5256" s="221"/>
      <c r="AI5256" s="221"/>
      <c r="AJ5256" s="221"/>
      <c r="AK5256" s="221"/>
      <c r="AL5256" s="221"/>
      <c r="AM5256" s="221"/>
      <c r="AN5256" s="221"/>
      <c r="AO5256" s="221"/>
      <c r="AP5256" s="221"/>
      <c r="AQ5256" s="219"/>
      <c r="AR5256" s="219"/>
      <c r="AS5256" s="221"/>
      <c r="AT5256" s="221"/>
      <c r="AU5256" s="221"/>
      <c r="AV5256" s="221"/>
      <c r="AW5256" s="221"/>
      <c r="AX5256" s="221"/>
      <c r="AY5256" s="221"/>
      <c r="AZ5256" s="221"/>
    </row>
    <row r="5257" spans="1:52" x14ac:dyDescent="0.15">
      <c r="A5257" s="278"/>
      <c r="B5257" s="274"/>
      <c r="C5257" s="340"/>
      <c r="D5257" s="340"/>
      <c r="E5257" s="341"/>
      <c r="F5257" s="341"/>
      <c r="G5257" s="341"/>
      <c r="H5257" s="341"/>
      <c r="I5257" s="341"/>
      <c r="J5257" s="341"/>
      <c r="AH5257" s="221"/>
      <c r="AI5257" s="221"/>
      <c r="AJ5257" s="221"/>
      <c r="AK5257" s="221"/>
      <c r="AL5257" s="221"/>
      <c r="AM5257" s="221"/>
      <c r="AN5257" s="221"/>
      <c r="AO5257" s="221"/>
      <c r="AP5257" s="221"/>
      <c r="AQ5257" s="219"/>
      <c r="AR5257" s="219"/>
      <c r="AS5257" s="221"/>
      <c r="AT5257" s="221"/>
      <c r="AU5257" s="221"/>
      <c r="AV5257" s="221"/>
      <c r="AW5257" s="221"/>
      <c r="AX5257" s="221"/>
      <c r="AY5257" s="221"/>
      <c r="AZ5257" s="221"/>
    </row>
    <row r="5258" spans="1:52" x14ac:dyDescent="0.15">
      <c r="A5258" s="278"/>
      <c r="B5258" s="274"/>
      <c r="C5258" s="340"/>
      <c r="D5258" s="340"/>
      <c r="E5258" s="341"/>
      <c r="F5258" s="341"/>
      <c r="G5258" s="341"/>
      <c r="H5258" s="341"/>
      <c r="I5258" s="341"/>
      <c r="J5258" s="341"/>
      <c r="AH5258" s="221"/>
      <c r="AI5258" s="221"/>
      <c r="AJ5258" s="221"/>
      <c r="AK5258" s="221"/>
      <c r="AL5258" s="221"/>
      <c r="AM5258" s="221"/>
      <c r="AN5258" s="221"/>
      <c r="AO5258" s="221"/>
      <c r="AP5258" s="221"/>
      <c r="AQ5258" s="219"/>
      <c r="AR5258" s="219"/>
      <c r="AS5258" s="221"/>
      <c r="AT5258" s="221"/>
      <c r="AU5258" s="221"/>
      <c r="AV5258" s="221"/>
      <c r="AW5258" s="221"/>
      <c r="AX5258" s="221"/>
      <c r="AY5258" s="221"/>
      <c r="AZ5258" s="221"/>
    </row>
    <row r="5259" spans="1:52" x14ac:dyDescent="0.15">
      <c r="A5259" s="278"/>
      <c r="B5259" s="274"/>
      <c r="C5259" s="340"/>
      <c r="D5259" s="340"/>
      <c r="E5259" s="341"/>
      <c r="F5259" s="341"/>
      <c r="G5259" s="341"/>
      <c r="H5259" s="341"/>
      <c r="I5259" s="341"/>
      <c r="J5259" s="341"/>
      <c r="AH5259" s="221"/>
      <c r="AI5259" s="221"/>
      <c r="AJ5259" s="221"/>
      <c r="AK5259" s="221"/>
      <c r="AL5259" s="221"/>
      <c r="AM5259" s="221"/>
      <c r="AN5259" s="221"/>
      <c r="AO5259" s="221"/>
      <c r="AP5259" s="221"/>
      <c r="AQ5259" s="219"/>
      <c r="AR5259" s="219"/>
      <c r="AS5259" s="221"/>
      <c r="AT5259" s="221"/>
      <c r="AU5259" s="221"/>
      <c r="AV5259" s="221"/>
      <c r="AW5259" s="221"/>
      <c r="AX5259" s="221"/>
      <c r="AY5259" s="221"/>
      <c r="AZ5259" s="221"/>
    </row>
    <row r="5260" spans="1:52" x14ac:dyDescent="0.15">
      <c r="A5260" s="278"/>
      <c r="B5260" s="274"/>
      <c r="C5260" s="340"/>
      <c r="D5260" s="340"/>
      <c r="E5260" s="341"/>
      <c r="F5260" s="341"/>
      <c r="G5260" s="341"/>
      <c r="H5260" s="341"/>
      <c r="I5260" s="341"/>
      <c r="J5260" s="341"/>
      <c r="AH5260" s="221"/>
      <c r="AI5260" s="221"/>
      <c r="AJ5260" s="221"/>
      <c r="AK5260" s="221"/>
      <c r="AL5260" s="221"/>
      <c r="AM5260" s="221"/>
      <c r="AN5260" s="221"/>
      <c r="AO5260" s="221"/>
      <c r="AP5260" s="221"/>
      <c r="AQ5260" s="219"/>
      <c r="AR5260" s="219"/>
      <c r="AS5260" s="221"/>
      <c r="AT5260" s="221"/>
      <c r="AU5260" s="221"/>
      <c r="AV5260" s="221"/>
      <c r="AW5260" s="221"/>
      <c r="AX5260" s="221"/>
      <c r="AY5260" s="221"/>
      <c r="AZ5260" s="221"/>
    </row>
    <row r="5261" spans="1:52" x14ac:dyDescent="0.15">
      <c r="A5261" s="278"/>
      <c r="B5261" s="274"/>
      <c r="C5261" s="340"/>
      <c r="D5261" s="340"/>
      <c r="E5261" s="341"/>
      <c r="F5261" s="341"/>
      <c r="G5261" s="341"/>
      <c r="H5261" s="341"/>
      <c r="I5261" s="341"/>
      <c r="J5261" s="341"/>
      <c r="AH5261" s="221"/>
      <c r="AI5261" s="221"/>
      <c r="AJ5261" s="221"/>
      <c r="AK5261" s="221"/>
      <c r="AL5261" s="221"/>
      <c r="AM5261" s="221"/>
      <c r="AN5261" s="221"/>
      <c r="AO5261" s="221"/>
      <c r="AP5261" s="221"/>
      <c r="AQ5261" s="219"/>
      <c r="AR5261" s="219"/>
      <c r="AS5261" s="221"/>
      <c r="AT5261" s="221"/>
      <c r="AU5261" s="221"/>
      <c r="AV5261" s="221"/>
      <c r="AW5261" s="221"/>
      <c r="AX5261" s="221"/>
      <c r="AY5261" s="221"/>
      <c r="AZ5261" s="221"/>
    </row>
    <row r="5262" spans="1:52" x14ac:dyDescent="0.15">
      <c r="A5262" s="278"/>
      <c r="B5262" s="274"/>
      <c r="C5262" s="340"/>
      <c r="D5262" s="340"/>
      <c r="E5262" s="341"/>
      <c r="F5262" s="341"/>
      <c r="G5262" s="341"/>
      <c r="H5262" s="341"/>
      <c r="I5262" s="341"/>
      <c r="J5262" s="341"/>
      <c r="AH5262" s="221"/>
      <c r="AI5262" s="221"/>
      <c r="AJ5262" s="221"/>
      <c r="AK5262" s="221"/>
      <c r="AL5262" s="221"/>
      <c r="AM5262" s="221"/>
      <c r="AN5262" s="221"/>
      <c r="AO5262" s="221"/>
      <c r="AP5262" s="221"/>
      <c r="AQ5262" s="219"/>
      <c r="AR5262" s="219"/>
      <c r="AS5262" s="221"/>
      <c r="AT5262" s="221"/>
      <c r="AU5262" s="221"/>
      <c r="AV5262" s="221"/>
      <c r="AW5262" s="221"/>
      <c r="AX5262" s="221"/>
      <c r="AY5262" s="221"/>
      <c r="AZ5262" s="221"/>
    </row>
    <row r="5263" spans="1:52" x14ac:dyDescent="0.15">
      <c r="A5263" s="278"/>
      <c r="B5263" s="274"/>
      <c r="C5263" s="340"/>
      <c r="D5263" s="340"/>
      <c r="E5263" s="341"/>
      <c r="F5263" s="341"/>
      <c r="G5263" s="341"/>
      <c r="H5263" s="341"/>
      <c r="I5263" s="341"/>
      <c r="J5263" s="341"/>
      <c r="AH5263" s="221"/>
      <c r="AI5263" s="221"/>
      <c r="AJ5263" s="221"/>
      <c r="AK5263" s="221"/>
      <c r="AL5263" s="221"/>
      <c r="AM5263" s="221"/>
      <c r="AN5263" s="221"/>
      <c r="AO5263" s="221"/>
      <c r="AP5263" s="221"/>
      <c r="AQ5263" s="219"/>
      <c r="AR5263" s="219"/>
      <c r="AS5263" s="221"/>
      <c r="AT5263" s="221"/>
      <c r="AU5263" s="221"/>
      <c r="AV5263" s="221"/>
      <c r="AW5263" s="221"/>
      <c r="AX5263" s="221"/>
      <c r="AY5263" s="221"/>
      <c r="AZ5263" s="221"/>
    </row>
    <row r="5264" spans="1:52" x14ac:dyDescent="0.15">
      <c r="A5264" s="278"/>
      <c r="B5264" s="274"/>
      <c r="C5264" s="340"/>
      <c r="D5264" s="340"/>
      <c r="E5264" s="341"/>
      <c r="F5264" s="341"/>
      <c r="G5264" s="341"/>
      <c r="H5264" s="341"/>
      <c r="I5264" s="341"/>
      <c r="J5264" s="341"/>
      <c r="AH5264" s="221"/>
      <c r="AI5264" s="221"/>
      <c r="AJ5264" s="221"/>
      <c r="AK5264" s="221"/>
      <c r="AL5264" s="221"/>
      <c r="AM5264" s="221"/>
      <c r="AN5264" s="221"/>
      <c r="AO5264" s="221"/>
      <c r="AP5264" s="221"/>
      <c r="AQ5264" s="219"/>
      <c r="AR5264" s="219"/>
      <c r="AS5264" s="221"/>
      <c r="AT5264" s="221"/>
      <c r="AU5264" s="221"/>
      <c r="AV5264" s="221"/>
      <c r="AW5264" s="221"/>
      <c r="AX5264" s="221"/>
      <c r="AY5264" s="221"/>
      <c r="AZ5264" s="221"/>
    </row>
    <row r="5265" spans="1:52" x14ac:dyDescent="0.15">
      <c r="A5265" s="278"/>
      <c r="B5265" s="274"/>
      <c r="C5265" s="340"/>
      <c r="D5265" s="340"/>
      <c r="E5265" s="341"/>
      <c r="F5265" s="341"/>
      <c r="G5265" s="341"/>
      <c r="H5265" s="341"/>
      <c r="I5265" s="341"/>
      <c r="J5265" s="341"/>
      <c r="AH5265" s="221"/>
      <c r="AI5265" s="221"/>
      <c r="AJ5265" s="221"/>
      <c r="AK5265" s="221"/>
      <c r="AL5265" s="221"/>
      <c r="AM5265" s="221"/>
      <c r="AN5265" s="221"/>
      <c r="AO5265" s="221"/>
      <c r="AP5265" s="221"/>
      <c r="AQ5265" s="219"/>
      <c r="AR5265" s="219"/>
      <c r="AS5265" s="221"/>
      <c r="AT5265" s="221"/>
      <c r="AU5265" s="221"/>
      <c r="AV5265" s="221"/>
      <c r="AW5265" s="221"/>
      <c r="AX5265" s="221"/>
      <c r="AY5265" s="221"/>
      <c r="AZ5265" s="221"/>
    </row>
    <row r="5266" spans="1:52" x14ac:dyDescent="0.15">
      <c r="A5266" s="278"/>
      <c r="B5266" s="274"/>
      <c r="C5266" s="340"/>
      <c r="D5266" s="340"/>
      <c r="E5266" s="341"/>
      <c r="F5266" s="341"/>
      <c r="G5266" s="341"/>
      <c r="H5266" s="341"/>
      <c r="I5266" s="341"/>
      <c r="J5266" s="341"/>
      <c r="AH5266" s="221"/>
      <c r="AI5266" s="221"/>
      <c r="AJ5266" s="221"/>
      <c r="AK5266" s="221"/>
      <c r="AL5266" s="221"/>
      <c r="AM5266" s="221"/>
      <c r="AN5266" s="221"/>
      <c r="AO5266" s="221"/>
      <c r="AP5266" s="221"/>
      <c r="AQ5266" s="219"/>
      <c r="AR5266" s="219"/>
      <c r="AS5266" s="221"/>
      <c r="AT5266" s="221"/>
      <c r="AU5266" s="221"/>
      <c r="AV5266" s="221"/>
      <c r="AW5266" s="221"/>
      <c r="AX5266" s="221"/>
      <c r="AY5266" s="221"/>
      <c r="AZ5266" s="221"/>
    </row>
    <row r="5267" spans="1:52" x14ac:dyDescent="0.15">
      <c r="A5267" s="278"/>
      <c r="B5267" s="274"/>
      <c r="C5267" s="340"/>
      <c r="D5267" s="340"/>
      <c r="E5267" s="341"/>
      <c r="F5267" s="341"/>
      <c r="G5267" s="341"/>
      <c r="H5267" s="341"/>
      <c r="I5267" s="341"/>
      <c r="J5267" s="341"/>
      <c r="AH5267" s="221"/>
      <c r="AI5267" s="221"/>
      <c r="AJ5267" s="221"/>
      <c r="AK5267" s="221"/>
      <c r="AL5267" s="221"/>
      <c r="AM5267" s="221"/>
      <c r="AN5267" s="221"/>
      <c r="AO5267" s="221"/>
      <c r="AP5267" s="221"/>
      <c r="AQ5267" s="219"/>
      <c r="AR5267" s="219"/>
      <c r="AS5267" s="221"/>
      <c r="AT5267" s="221"/>
      <c r="AU5267" s="221"/>
      <c r="AV5267" s="221"/>
      <c r="AW5267" s="221"/>
      <c r="AX5267" s="221"/>
      <c r="AY5267" s="221"/>
      <c r="AZ5267" s="221"/>
    </row>
    <row r="5268" spans="1:52" x14ac:dyDescent="0.15">
      <c r="A5268" s="278"/>
      <c r="B5268" s="274"/>
      <c r="C5268" s="340"/>
      <c r="D5268" s="340"/>
      <c r="E5268" s="341"/>
      <c r="F5268" s="341"/>
      <c r="G5268" s="341"/>
      <c r="H5268" s="341"/>
      <c r="I5268" s="341"/>
      <c r="J5268" s="341"/>
      <c r="AH5268" s="221"/>
      <c r="AI5268" s="221"/>
      <c r="AJ5268" s="221"/>
      <c r="AK5268" s="221"/>
      <c r="AL5268" s="221"/>
      <c r="AM5268" s="221"/>
      <c r="AN5268" s="221"/>
      <c r="AO5268" s="221"/>
      <c r="AP5268" s="221"/>
      <c r="AQ5268" s="219"/>
      <c r="AR5268" s="219"/>
      <c r="AS5268" s="221"/>
      <c r="AT5268" s="221"/>
      <c r="AU5268" s="221"/>
      <c r="AV5268" s="221"/>
      <c r="AW5268" s="221"/>
      <c r="AX5268" s="221"/>
      <c r="AY5268" s="221"/>
      <c r="AZ5268" s="221"/>
    </row>
    <row r="5269" spans="1:52" x14ac:dyDescent="0.15">
      <c r="A5269" s="278"/>
      <c r="B5269" s="274"/>
      <c r="C5269" s="340"/>
      <c r="D5269" s="340"/>
      <c r="E5269" s="341"/>
      <c r="F5269" s="341"/>
      <c r="G5269" s="341"/>
      <c r="H5269" s="341"/>
      <c r="I5269" s="341"/>
      <c r="J5269" s="341"/>
      <c r="AH5269" s="221"/>
      <c r="AI5269" s="221"/>
      <c r="AJ5269" s="221"/>
      <c r="AK5269" s="221"/>
      <c r="AL5269" s="221"/>
      <c r="AM5269" s="221"/>
      <c r="AN5269" s="221"/>
      <c r="AO5269" s="221"/>
      <c r="AP5269" s="221"/>
      <c r="AQ5269" s="219"/>
      <c r="AR5269" s="219"/>
      <c r="AS5269" s="221"/>
      <c r="AT5269" s="221"/>
      <c r="AU5269" s="221"/>
      <c r="AV5269" s="221"/>
      <c r="AW5269" s="221"/>
      <c r="AX5269" s="221"/>
      <c r="AY5269" s="221"/>
      <c r="AZ5269" s="221"/>
    </row>
    <row r="5270" spans="1:52" x14ac:dyDescent="0.15">
      <c r="A5270" s="278"/>
      <c r="B5270" s="274"/>
      <c r="C5270" s="340"/>
      <c r="D5270" s="340"/>
      <c r="E5270" s="341"/>
      <c r="F5270" s="341"/>
      <c r="G5270" s="341"/>
      <c r="H5270" s="341"/>
      <c r="I5270" s="341"/>
      <c r="J5270" s="341"/>
      <c r="AH5270" s="221"/>
      <c r="AI5270" s="221"/>
      <c r="AJ5270" s="221"/>
      <c r="AK5270" s="221"/>
      <c r="AL5270" s="221"/>
      <c r="AM5270" s="221"/>
      <c r="AN5270" s="221"/>
      <c r="AO5270" s="221"/>
      <c r="AP5270" s="221"/>
      <c r="AQ5270" s="219"/>
      <c r="AR5270" s="219"/>
      <c r="AS5270" s="221"/>
      <c r="AT5270" s="221"/>
      <c r="AU5270" s="221"/>
      <c r="AV5270" s="221"/>
      <c r="AW5270" s="221"/>
      <c r="AX5270" s="221"/>
      <c r="AY5270" s="221"/>
      <c r="AZ5270" s="221"/>
    </row>
    <row r="5271" spans="1:52" x14ac:dyDescent="0.15">
      <c r="A5271" s="278"/>
      <c r="B5271" s="274"/>
      <c r="C5271" s="340"/>
      <c r="D5271" s="340"/>
      <c r="E5271" s="341"/>
      <c r="F5271" s="341"/>
      <c r="G5271" s="341"/>
      <c r="H5271" s="341"/>
      <c r="I5271" s="341"/>
      <c r="J5271" s="341"/>
      <c r="AH5271" s="221"/>
      <c r="AI5271" s="221"/>
      <c r="AJ5271" s="221"/>
      <c r="AK5271" s="221"/>
      <c r="AL5271" s="221"/>
      <c r="AM5271" s="221"/>
      <c r="AN5271" s="221"/>
      <c r="AO5271" s="221"/>
      <c r="AP5271" s="221"/>
      <c r="AQ5271" s="219"/>
      <c r="AR5271" s="219"/>
      <c r="AS5271" s="221"/>
      <c r="AT5271" s="221"/>
      <c r="AU5271" s="221"/>
      <c r="AV5271" s="221"/>
      <c r="AW5271" s="221"/>
      <c r="AX5271" s="221"/>
      <c r="AY5271" s="221"/>
      <c r="AZ5271" s="221"/>
    </row>
    <row r="5272" spans="1:52" x14ac:dyDescent="0.15">
      <c r="A5272" s="278"/>
      <c r="B5272" s="274"/>
      <c r="C5272" s="340"/>
      <c r="D5272" s="340"/>
      <c r="E5272" s="341"/>
      <c r="F5272" s="341"/>
      <c r="G5272" s="341"/>
      <c r="H5272" s="341"/>
      <c r="I5272" s="341"/>
      <c r="J5272" s="341"/>
      <c r="AH5272" s="221"/>
      <c r="AI5272" s="221"/>
      <c r="AJ5272" s="221"/>
      <c r="AK5272" s="221"/>
      <c r="AL5272" s="221"/>
      <c r="AM5272" s="221"/>
      <c r="AN5272" s="221"/>
      <c r="AO5272" s="221"/>
      <c r="AP5272" s="221"/>
      <c r="AQ5272" s="219"/>
      <c r="AR5272" s="219"/>
      <c r="AS5272" s="221"/>
      <c r="AT5272" s="221"/>
      <c r="AU5272" s="221"/>
      <c r="AV5272" s="221"/>
      <c r="AW5272" s="221"/>
      <c r="AX5272" s="221"/>
      <c r="AY5272" s="221"/>
      <c r="AZ5272" s="221"/>
    </row>
    <row r="5273" spans="1:52" x14ac:dyDescent="0.15">
      <c r="A5273" s="278"/>
      <c r="B5273" s="274"/>
      <c r="C5273" s="340"/>
      <c r="D5273" s="340"/>
      <c r="E5273" s="341"/>
      <c r="F5273" s="341"/>
      <c r="G5273" s="341"/>
      <c r="H5273" s="341"/>
      <c r="I5273" s="341"/>
      <c r="J5273" s="341"/>
      <c r="AH5273" s="221"/>
      <c r="AI5273" s="221"/>
      <c r="AJ5273" s="221"/>
      <c r="AK5273" s="221"/>
      <c r="AL5273" s="221"/>
      <c r="AM5273" s="221"/>
      <c r="AN5273" s="221"/>
      <c r="AO5273" s="221"/>
      <c r="AP5273" s="221"/>
      <c r="AQ5273" s="219"/>
      <c r="AR5273" s="219"/>
      <c r="AS5273" s="221"/>
      <c r="AT5273" s="221"/>
      <c r="AU5273" s="221"/>
      <c r="AV5273" s="221"/>
      <c r="AW5273" s="221"/>
      <c r="AX5273" s="221"/>
      <c r="AY5273" s="221"/>
      <c r="AZ5273" s="221"/>
    </row>
    <row r="5274" spans="1:52" x14ac:dyDescent="0.15">
      <c r="A5274" s="278"/>
      <c r="B5274" s="274"/>
      <c r="C5274" s="340"/>
      <c r="D5274" s="340"/>
      <c r="E5274" s="341"/>
      <c r="F5274" s="341"/>
      <c r="G5274" s="341"/>
      <c r="H5274" s="341"/>
      <c r="I5274" s="341"/>
      <c r="J5274" s="341"/>
      <c r="AH5274" s="221"/>
      <c r="AI5274" s="221"/>
      <c r="AJ5274" s="221"/>
      <c r="AK5274" s="221"/>
      <c r="AL5274" s="221"/>
      <c r="AM5274" s="221"/>
      <c r="AN5274" s="221"/>
      <c r="AO5274" s="221"/>
      <c r="AP5274" s="221"/>
      <c r="AQ5274" s="219"/>
      <c r="AR5274" s="219"/>
      <c r="AS5274" s="221"/>
      <c r="AT5274" s="221"/>
      <c r="AU5274" s="221"/>
      <c r="AV5274" s="221"/>
      <c r="AW5274" s="221"/>
      <c r="AX5274" s="221"/>
      <c r="AY5274" s="221"/>
      <c r="AZ5274" s="221"/>
    </row>
    <row r="5275" spans="1:52" x14ac:dyDescent="0.15">
      <c r="A5275" s="278"/>
      <c r="B5275" s="274"/>
      <c r="C5275" s="340"/>
      <c r="D5275" s="340"/>
      <c r="E5275" s="341"/>
      <c r="F5275" s="341"/>
      <c r="G5275" s="341"/>
      <c r="H5275" s="341"/>
      <c r="I5275" s="341"/>
      <c r="J5275" s="341"/>
      <c r="AH5275" s="221"/>
      <c r="AI5275" s="221"/>
      <c r="AJ5275" s="221"/>
      <c r="AK5275" s="221"/>
      <c r="AL5275" s="221"/>
      <c r="AM5275" s="221"/>
      <c r="AN5275" s="221"/>
      <c r="AO5275" s="221"/>
      <c r="AP5275" s="221"/>
      <c r="AQ5275" s="219"/>
      <c r="AR5275" s="219"/>
      <c r="AS5275" s="221"/>
      <c r="AT5275" s="221"/>
      <c r="AU5275" s="221"/>
      <c r="AV5275" s="221"/>
      <c r="AW5275" s="221"/>
      <c r="AX5275" s="221"/>
      <c r="AY5275" s="221"/>
      <c r="AZ5275" s="221"/>
    </row>
    <row r="5276" spans="1:52" x14ac:dyDescent="0.15">
      <c r="A5276" s="278"/>
      <c r="B5276" s="274"/>
      <c r="C5276" s="340"/>
      <c r="D5276" s="340"/>
      <c r="E5276" s="341"/>
      <c r="F5276" s="341"/>
      <c r="G5276" s="341"/>
      <c r="H5276" s="341"/>
      <c r="I5276" s="341"/>
      <c r="J5276" s="341"/>
      <c r="AH5276" s="221"/>
      <c r="AI5276" s="221"/>
      <c r="AJ5276" s="221"/>
      <c r="AK5276" s="221"/>
      <c r="AL5276" s="221"/>
      <c r="AM5276" s="221"/>
      <c r="AN5276" s="221"/>
      <c r="AO5276" s="221"/>
      <c r="AP5276" s="221"/>
      <c r="AQ5276" s="219"/>
      <c r="AR5276" s="219"/>
      <c r="AS5276" s="221"/>
      <c r="AT5276" s="221"/>
      <c r="AU5276" s="221"/>
      <c r="AV5276" s="221"/>
      <c r="AW5276" s="221"/>
      <c r="AX5276" s="221"/>
      <c r="AY5276" s="221"/>
      <c r="AZ5276" s="221"/>
    </row>
    <row r="5277" spans="1:52" x14ac:dyDescent="0.15">
      <c r="A5277" s="278"/>
      <c r="B5277" s="274"/>
      <c r="C5277" s="340"/>
      <c r="D5277" s="340"/>
      <c r="E5277" s="341"/>
      <c r="F5277" s="341"/>
      <c r="G5277" s="341"/>
      <c r="H5277" s="341"/>
      <c r="I5277" s="341"/>
      <c r="J5277" s="341"/>
      <c r="AH5277" s="221"/>
      <c r="AI5277" s="221"/>
      <c r="AJ5277" s="221"/>
      <c r="AK5277" s="221"/>
      <c r="AL5277" s="221"/>
      <c r="AM5277" s="221"/>
      <c r="AN5277" s="221"/>
      <c r="AO5277" s="221"/>
      <c r="AP5277" s="221"/>
      <c r="AQ5277" s="219"/>
      <c r="AR5277" s="219"/>
      <c r="AS5277" s="221"/>
      <c r="AT5277" s="221"/>
      <c r="AU5277" s="221"/>
      <c r="AV5277" s="221"/>
      <c r="AW5277" s="221"/>
      <c r="AX5277" s="221"/>
      <c r="AY5277" s="221"/>
      <c r="AZ5277" s="221"/>
    </row>
    <row r="5278" spans="1:52" x14ac:dyDescent="0.15">
      <c r="A5278" s="278"/>
      <c r="B5278" s="274"/>
      <c r="C5278" s="340"/>
      <c r="D5278" s="340"/>
      <c r="E5278" s="341"/>
      <c r="F5278" s="341"/>
      <c r="G5278" s="341"/>
      <c r="H5278" s="341"/>
      <c r="I5278" s="341"/>
      <c r="J5278" s="341"/>
      <c r="AH5278" s="221"/>
      <c r="AI5278" s="221"/>
      <c r="AJ5278" s="221"/>
      <c r="AK5278" s="221"/>
      <c r="AL5278" s="221"/>
      <c r="AM5278" s="221"/>
      <c r="AN5278" s="221"/>
      <c r="AO5278" s="221"/>
      <c r="AP5278" s="221"/>
      <c r="AQ5278" s="219"/>
      <c r="AR5278" s="219"/>
      <c r="AS5278" s="221"/>
      <c r="AT5278" s="221"/>
      <c r="AU5278" s="221"/>
      <c r="AV5278" s="221"/>
      <c r="AW5278" s="221"/>
      <c r="AX5278" s="221"/>
      <c r="AY5278" s="221"/>
      <c r="AZ5278" s="221"/>
    </row>
    <row r="5279" spans="1:52" x14ac:dyDescent="0.15">
      <c r="A5279" s="278"/>
      <c r="B5279" s="274"/>
      <c r="C5279" s="340"/>
      <c r="D5279" s="340"/>
      <c r="E5279" s="341"/>
      <c r="F5279" s="341"/>
      <c r="G5279" s="341"/>
      <c r="H5279" s="341"/>
      <c r="I5279" s="341"/>
      <c r="J5279" s="341"/>
      <c r="AH5279" s="221"/>
      <c r="AI5279" s="221"/>
      <c r="AJ5279" s="221"/>
      <c r="AK5279" s="221"/>
      <c r="AL5279" s="221"/>
      <c r="AM5279" s="221"/>
      <c r="AN5279" s="221"/>
      <c r="AO5279" s="221"/>
      <c r="AP5279" s="221"/>
      <c r="AQ5279" s="219"/>
      <c r="AR5279" s="219"/>
      <c r="AS5279" s="221"/>
      <c r="AT5279" s="221"/>
      <c r="AU5279" s="221"/>
      <c r="AV5279" s="221"/>
      <c r="AW5279" s="221"/>
      <c r="AX5279" s="221"/>
      <c r="AY5279" s="221"/>
      <c r="AZ5279" s="221"/>
    </row>
    <row r="5280" spans="1:52" x14ac:dyDescent="0.15">
      <c r="A5280" s="278"/>
      <c r="B5280" s="274"/>
      <c r="C5280" s="340"/>
      <c r="D5280" s="340"/>
      <c r="E5280" s="341"/>
      <c r="F5280" s="341"/>
      <c r="G5280" s="341"/>
      <c r="H5280" s="341"/>
      <c r="I5280" s="341"/>
      <c r="J5280" s="341"/>
      <c r="AH5280" s="221"/>
      <c r="AI5280" s="221"/>
      <c r="AJ5280" s="221"/>
      <c r="AK5280" s="221"/>
      <c r="AL5280" s="221"/>
      <c r="AM5280" s="221"/>
      <c r="AN5280" s="221"/>
      <c r="AO5280" s="221"/>
      <c r="AP5280" s="221"/>
      <c r="AQ5280" s="219"/>
      <c r="AR5280" s="219"/>
      <c r="AS5280" s="221"/>
      <c r="AT5280" s="221"/>
      <c r="AU5280" s="221"/>
      <c r="AV5280" s="221"/>
      <c r="AW5280" s="221"/>
      <c r="AX5280" s="221"/>
      <c r="AY5280" s="221"/>
      <c r="AZ5280" s="221"/>
    </row>
    <row r="5281" spans="1:52" x14ac:dyDescent="0.15">
      <c r="A5281" s="278"/>
      <c r="B5281" s="274"/>
      <c r="C5281" s="340"/>
      <c r="D5281" s="340"/>
      <c r="E5281" s="341"/>
      <c r="F5281" s="341"/>
      <c r="G5281" s="341"/>
      <c r="H5281" s="341"/>
      <c r="I5281" s="341"/>
      <c r="J5281" s="341"/>
      <c r="AH5281" s="221"/>
      <c r="AI5281" s="221"/>
      <c r="AJ5281" s="221"/>
      <c r="AK5281" s="221"/>
      <c r="AL5281" s="221"/>
      <c r="AM5281" s="221"/>
      <c r="AN5281" s="221"/>
      <c r="AO5281" s="221"/>
      <c r="AP5281" s="221"/>
      <c r="AQ5281" s="219"/>
      <c r="AR5281" s="219"/>
      <c r="AS5281" s="221"/>
      <c r="AT5281" s="221"/>
      <c r="AU5281" s="221"/>
      <c r="AV5281" s="221"/>
      <c r="AW5281" s="221"/>
      <c r="AX5281" s="221"/>
      <c r="AY5281" s="221"/>
      <c r="AZ5281" s="221"/>
    </row>
    <row r="5282" spans="1:52" x14ac:dyDescent="0.15">
      <c r="A5282" s="278"/>
      <c r="B5282" s="274"/>
      <c r="C5282" s="340"/>
      <c r="D5282" s="340"/>
      <c r="E5282" s="341"/>
      <c r="F5282" s="341"/>
      <c r="G5282" s="341"/>
      <c r="H5282" s="341"/>
      <c r="I5282" s="341"/>
      <c r="J5282" s="341"/>
      <c r="AH5282" s="221"/>
      <c r="AI5282" s="221"/>
      <c r="AJ5282" s="221"/>
      <c r="AK5282" s="221"/>
      <c r="AL5282" s="221"/>
      <c r="AM5282" s="221"/>
      <c r="AN5282" s="221"/>
      <c r="AO5282" s="221"/>
      <c r="AP5282" s="221"/>
      <c r="AQ5282" s="219"/>
      <c r="AR5282" s="219"/>
      <c r="AS5282" s="221"/>
      <c r="AT5282" s="221"/>
      <c r="AU5282" s="221"/>
      <c r="AV5282" s="221"/>
      <c r="AW5282" s="221"/>
      <c r="AX5282" s="221"/>
      <c r="AY5282" s="221"/>
      <c r="AZ5282" s="221"/>
    </row>
    <row r="5283" spans="1:52" x14ac:dyDescent="0.15">
      <c r="A5283" s="278"/>
      <c r="B5283" s="274"/>
      <c r="C5283" s="340"/>
      <c r="D5283" s="340"/>
      <c r="E5283" s="341"/>
      <c r="F5283" s="341"/>
      <c r="G5283" s="341"/>
      <c r="H5283" s="341"/>
      <c r="I5283" s="341"/>
      <c r="J5283" s="341"/>
      <c r="AH5283" s="221"/>
      <c r="AI5283" s="221"/>
      <c r="AJ5283" s="221"/>
      <c r="AK5283" s="221"/>
      <c r="AL5283" s="221"/>
      <c r="AM5283" s="221"/>
      <c r="AN5283" s="221"/>
      <c r="AO5283" s="221"/>
      <c r="AP5283" s="221"/>
      <c r="AQ5283" s="219"/>
      <c r="AR5283" s="219"/>
      <c r="AS5283" s="221"/>
      <c r="AT5283" s="221"/>
      <c r="AU5283" s="221"/>
      <c r="AV5283" s="221"/>
      <c r="AW5283" s="221"/>
      <c r="AX5283" s="221"/>
      <c r="AY5283" s="221"/>
      <c r="AZ5283" s="221"/>
    </row>
    <row r="5284" spans="1:52" x14ac:dyDescent="0.15">
      <c r="A5284" s="278"/>
      <c r="B5284" s="274"/>
      <c r="C5284" s="340"/>
      <c r="D5284" s="340"/>
      <c r="E5284" s="341"/>
      <c r="F5284" s="341"/>
      <c r="G5284" s="341"/>
      <c r="H5284" s="341"/>
      <c r="I5284" s="341"/>
      <c r="J5284" s="341"/>
      <c r="AH5284" s="221"/>
      <c r="AI5284" s="221"/>
      <c r="AJ5284" s="221"/>
      <c r="AK5284" s="221"/>
      <c r="AL5284" s="221"/>
      <c r="AM5284" s="221"/>
      <c r="AN5284" s="221"/>
      <c r="AO5284" s="221"/>
      <c r="AP5284" s="221"/>
      <c r="AQ5284" s="219"/>
      <c r="AR5284" s="219"/>
      <c r="AS5284" s="221"/>
      <c r="AT5284" s="221"/>
      <c r="AU5284" s="221"/>
      <c r="AV5284" s="221"/>
      <c r="AW5284" s="221"/>
      <c r="AX5284" s="221"/>
      <c r="AY5284" s="221"/>
      <c r="AZ5284" s="221"/>
    </row>
    <row r="5285" spans="1:52" x14ac:dyDescent="0.15">
      <c r="A5285" s="278"/>
      <c r="B5285" s="274"/>
      <c r="C5285" s="340"/>
      <c r="D5285" s="340"/>
      <c r="E5285" s="341"/>
      <c r="F5285" s="341"/>
      <c r="G5285" s="341"/>
      <c r="H5285" s="341"/>
      <c r="I5285" s="341"/>
      <c r="J5285" s="341"/>
      <c r="AH5285" s="221"/>
      <c r="AI5285" s="221"/>
      <c r="AJ5285" s="221"/>
      <c r="AK5285" s="221"/>
      <c r="AL5285" s="221"/>
      <c r="AM5285" s="221"/>
      <c r="AN5285" s="221"/>
      <c r="AO5285" s="221"/>
      <c r="AP5285" s="221"/>
      <c r="AQ5285" s="219"/>
      <c r="AR5285" s="219"/>
      <c r="AS5285" s="221"/>
      <c r="AT5285" s="221"/>
      <c r="AU5285" s="221"/>
      <c r="AV5285" s="221"/>
      <c r="AW5285" s="221"/>
      <c r="AX5285" s="221"/>
      <c r="AY5285" s="221"/>
      <c r="AZ5285" s="221"/>
    </row>
    <row r="5286" spans="1:52" x14ac:dyDescent="0.15">
      <c r="A5286" s="278"/>
      <c r="B5286" s="274"/>
      <c r="C5286" s="340"/>
      <c r="D5286" s="340"/>
      <c r="E5286" s="341"/>
      <c r="F5286" s="341"/>
      <c r="G5286" s="341"/>
      <c r="H5286" s="341"/>
      <c r="I5286" s="341"/>
      <c r="J5286" s="341"/>
      <c r="AH5286" s="221"/>
      <c r="AI5286" s="221"/>
      <c r="AJ5286" s="221"/>
      <c r="AK5286" s="221"/>
      <c r="AL5286" s="221"/>
      <c r="AM5286" s="221"/>
      <c r="AN5286" s="221"/>
      <c r="AO5286" s="221"/>
      <c r="AP5286" s="221"/>
      <c r="AQ5286" s="219"/>
      <c r="AR5286" s="219"/>
      <c r="AS5286" s="221"/>
      <c r="AT5286" s="221"/>
      <c r="AU5286" s="221"/>
      <c r="AV5286" s="221"/>
      <c r="AW5286" s="221"/>
      <c r="AX5286" s="221"/>
      <c r="AY5286" s="221"/>
      <c r="AZ5286" s="221"/>
    </row>
    <row r="5287" spans="1:52" x14ac:dyDescent="0.15">
      <c r="A5287" s="278"/>
      <c r="B5287" s="274"/>
      <c r="C5287" s="340"/>
      <c r="D5287" s="340"/>
      <c r="E5287" s="341"/>
      <c r="F5287" s="341"/>
      <c r="G5287" s="341"/>
      <c r="H5287" s="341"/>
      <c r="I5287" s="341"/>
      <c r="J5287" s="341"/>
      <c r="AH5287" s="221"/>
      <c r="AI5287" s="221"/>
      <c r="AJ5287" s="221"/>
      <c r="AK5287" s="221"/>
      <c r="AL5287" s="221"/>
      <c r="AM5287" s="221"/>
      <c r="AN5287" s="221"/>
      <c r="AO5287" s="221"/>
      <c r="AP5287" s="221"/>
      <c r="AQ5287" s="219"/>
      <c r="AR5287" s="219"/>
      <c r="AS5287" s="221"/>
      <c r="AT5287" s="221"/>
      <c r="AU5287" s="221"/>
      <c r="AV5287" s="221"/>
      <c r="AW5287" s="221"/>
      <c r="AX5287" s="221"/>
      <c r="AY5287" s="221"/>
      <c r="AZ5287" s="221"/>
    </row>
    <row r="5288" spans="1:52" x14ac:dyDescent="0.15">
      <c r="A5288" s="278"/>
      <c r="B5288" s="274"/>
      <c r="C5288" s="340"/>
      <c r="D5288" s="340"/>
      <c r="E5288" s="341"/>
      <c r="F5288" s="341"/>
      <c r="G5288" s="341"/>
      <c r="H5288" s="341"/>
      <c r="I5288" s="341"/>
      <c r="J5288" s="341"/>
      <c r="AH5288" s="221"/>
      <c r="AI5288" s="221"/>
      <c r="AJ5288" s="221"/>
      <c r="AK5288" s="221"/>
      <c r="AL5288" s="221"/>
      <c r="AM5288" s="221"/>
      <c r="AN5288" s="221"/>
      <c r="AO5288" s="221"/>
      <c r="AP5288" s="221"/>
      <c r="AQ5288" s="219"/>
      <c r="AR5288" s="219"/>
      <c r="AS5288" s="221"/>
      <c r="AT5288" s="221"/>
      <c r="AU5288" s="221"/>
      <c r="AV5288" s="221"/>
      <c r="AW5288" s="221"/>
      <c r="AX5288" s="221"/>
      <c r="AY5288" s="221"/>
      <c r="AZ5288" s="221"/>
    </row>
    <row r="5289" spans="1:52" x14ac:dyDescent="0.15">
      <c r="A5289" s="278"/>
      <c r="B5289" s="274"/>
      <c r="C5289" s="340"/>
      <c r="D5289" s="340"/>
      <c r="E5289" s="341"/>
      <c r="F5289" s="341"/>
      <c r="G5289" s="341"/>
      <c r="H5289" s="341"/>
      <c r="I5289" s="341"/>
      <c r="J5289" s="341"/>
      <c r="AH5289" s="221"/>
      <c r="AI5289" s="221"/>
      <c r="AJ5289" s="221"/>
      <c r="AK5289" s="221"/>
      <c r="AL5289" s="221"/>
      <c r="AM5289" s="221"/>
      <c r="AN5289" s="221"/>
      <c r="AO5289" s="221"/>
      <c r="AP5289" s="221"/>
      <c r="AQ5289" s="219"/>
      <c r="AR5289" s="219"/>
      <c r="AS5289" s="221"/>
      <c r="AT5289" s="221"/>
      <c r="AU5289" s="221"/>
      <c r="AV5289" s="221"/>
      <c r="AW5289" s="221"/>
      <c r="AX5289" s="221"/>
      <c r="AY5289" s="221"/>
      <c r="AZ5289" s="221"/>
    </row>
    <row r="5290" spans="1:52" x14ac:dyDescent="0.15">
      <c r="A5290" s="278"/>
      <c r="B5290" s="274"/>
      <c r="C5290" s="340"/>
      <c r="D5290" s="340"/>
      <c r="E5290" s="341"/>
      <c r="F5290" s="341"/>
      <c r="G5290" s="341"/>
      <c r="H5290" s="341"/>
      <c r="I5290" s="341"/>
      <c r="J5290" s="341"/>
      <c r="AH5290" s="221"/>
      <c r="AI5290" s="221"/>
      <c r="AJ5290" s="221"/>
      <c r="AK5290" s="221"/>
      <c r="AL5290" s="221"/>
      <c r="AM5290" s="221"/>
      <c r="AN5290" s="221"/>
      <c r="AO5290" s="221"/>
      <c r="AP5290" s="221"/>
      <c r="AQ5290" s="219"/>
      <c r="AR5290" s="219"/>
      <c r="AS5290" s="221"/>
      <c r="AT5290" s="221"/>
      <c r="AU5290" s="221"/>
      <c r="AV5290" s="221"/>
      <c r="AW5290" s="221"/>
      <c r="AX5290" s="221"/>
      <c r="AY5290" s="221"/>
      <c r="AZ5290" s="221"/>
    </row>
    <row r="5291" spans="1:52" x14ac:dyDescent="0.15">
      <c r="A5291" s="278"/>
      <c r="B5291" s="274"/>
      <c r="C5291" s="340"/>
      <c r="D5291" s="340"/>
      <c r="E5291" s="341"/>
      <c r="F5291" s="341"/>
      <c r="G5291" s="341"/>
      <c r="H5291" s="341"/>
      <c r="I5291" s="341"/>
      <c r="J5291" s="341"/>
      <c r="AH5291" s="221"/>
      <c r="AI5291" s="221"/>
      <c r="AJ5291" s="221"/>
      <c r="AK5291" s="221"/>
      <c r="AL5291" s="221"/>
      <c r="AM5291" s="221"/>
      <c r="AN5291" s="221"/>
      <c r="AO5291" s="221"/>
      <c r="AP5291" s="221"/>
      <c r="AQ5291" s="219"/>
      <c r="AR5291" s="219"/>
      <c r="AS5291" s="221"/>
      <c r="AT5291" s="221"/>
      <c r="AU5291" s="221"/>
      <c r="AV5291" s="221"/>
      <c r="AW5291" s="221"/>
      <c r="AX5291" s="221"/>
      <c r="AY5291" s="221"/>
      <c r="AZ5291" s="221"/>
    </row>
    <row r="5292" spans="1:52" x14ac:dyDescent="0.15">
      <c r="A5292" s="278"/>
      <c r="B5292" s="274"/>
      <c r="C5292" s="340"/>
      <c r="D5292" s="340"/>
      <c r="E5292" s="341"/>
      <c r="F5292" s="341"/>
      <c r="G5292" s="341"/>
      <c r="H5292" s="341"/>
      <c r="I5292" s="341"/>
      <c r="J5292" s="341"/>
      <c r="AH5292" s="221"/>
      <c r="AI5292" s="221"/>
      <c r="AJ5292" s="221"/>
      <c r="AK5292" s="221"/>
      <c r="AL5292" s="221"/>
      <c r="AM5292" s="221"/>
      <c r="AN5292" s="221"/>
      <c r="AO5292" s="221"/>
      <c r="AP5292" s="221"/>
      <c r="AQ5292" s="219"/>
      <c r="AR5292" s="219"/>
      <c r="AS5292" s="221"/>
      <c r="AT5292" s="221"/>
      <c r="AU5292" s="221"/>
      <c r="AV5292" s="221"/>
      <c r="AW5292" s="221"/>
      <c r="AX5292" s="221"/>
      <c r="AY5292" s="221"/>
      <c r="AZ5292" s="221"/>
    </row>
    <row r="5293" spans="1:52" x14ac:dyDescent="0.15">
      <c r="A5293" s="278"/>
      <c r="B5293" s="274"/>
      <c r="C5293" s="340"/>
      <c r="D5293" s="340"/>
      <c r="E5293" s="341"/>
      <c r="F5293" s="341"/>
      <c r="G5293" s="341"/>
      <c r="H5293" s="341"/>
      <c r="I5293" s="341"/>
      <c r="J5293" s="341"/>
      <c r="AH5293" s="221"/>
      <c r="AI5293" s="221"/>
      <c r="AJ5293" s="221"/>
      <c r="AK5293" s="221"/>
      <c r="AL5293" s="221"/>
      <c r="AM5293" s="221"/>
      <c r="AN5293" s="221"/>
      <c r="AO5293" s="221"/>
      <c r="AP5293" s="221"/>
      <c r="AQ5293" s="219"/>
      <c r="AR5293" s="219"/>
      <c r="AS5293" s="221"/>
      <c r="AT5293" s="221"/>
      <c r="AU5293" s="221"/>
      <c r="AV5293" s="221"/>
      <c r="AW5293" s="221"/>
      <c r="AX5293" s="221"/>
      <c r="AY5293" s="221"/>
      <c r="AZ5293" s="221"/>
    </row>
    <row r="5294" spans="1:52" x14ac:dyDescent="0.15">
      <c r="A5294" s="278"/>
      <c r="B5294" s="274"/>
      <c r="C5294" s="340"/>
      <c r="D5294" s="340"/>
      <c r="E5294" s="341"/>
      <c r="F5294" s="341"/>
      <c r="G5294" s="341"/>
      <c r="H5294" s="341"/>
      <c r="I5294" s="341"/>
      <c r="J5294" s="341"/>
      <c r="AH5294" s="221"/>
      <c r="AI5294" s="221"/>
      <c r="AJ5294" s="221"/>
      <c r="AK5294" s="221"/>
      <c r="AL5294" s="221"/>
      <c r="AM5294" s="221"/>
      <c r="AN5294" s="221"/>
      <c r="AO5294" s="221"/>
      <c r="AP5294" s="221"/>
      <c r="AQ5294" s="219"/>
      <c r="AR5294" s="219"/>
      <c r="AS5294" s="221"/>
      <c r="AT5294" s="221"/>
      <c r="AU5294" s="221"/>
      <c r="AV5294" s="221"/>
      <c r="AW5294" s="221"/>
      <c r="AX5294" s="221"/>
      <c r="AY5294" s="221"/>
      <c r="AZ5294" s="221"/>
    </row>
    <row r="5295" spans="1:52" x14ac:dyDescent="0.15">
      <c r="A5295" s="278"/>
      <c r="B5295" s="274"/>
      <c r="C5295" s="340"/>
      <c r="D5295" s="340"/>
      <c r="E5295" s="341"/>
      <c r="F5295" s="341"/>
      <c r="G5295" s="341"/>
      <c r="H5295" s="341"/>
      <c r="I5295" s="341"/>
      <c r="J5295" s="341"/>
      <c r="AH5295" s="221"/>
      <c r="AI5295" s="221"/>
      <c r="AJ5295" s="221"/>
      <c r="AK5295" s="221"/>
      <c r="AL5295" s="221"/>
      <c r="AM5295" s="221"/>
      <c r="AN5295" s="221"/>
      <c r="AO5295" s="221"/>
      <c r="AP5295" s="221"/>
      <c r="AQ5295" s="219"/>
      <c r="AR5295" s="219"/>
      <c r="AS5295" s="221"/>
      <c r="AT5295" s="221"/>
      <c r="AU5295" s="221"/>
      <c r="AV5295" s="221"/>
      <c r="AW5295" s="221"/>
      <c r="AX5295" s="221"/>
      <c r="AY5295" s="221"/>
      <c r="AZ5295" s="221"/>
    </row>
    <row r="5296" spans="1:52" x14ac:dyDescent="0.15">
      <c r="A5296" s="278"/>
      <c r="B5296" s="274"/>
      <c r="C5296" s="340"/>
      <c r="D5296" s="340"/>
      <c r="E5296" s="341"/>
      <c r="F5296" s="341"/>
      <c r="G5296" s="341"/>
      <c r="H5296" s="341"/>
      <c r="I5296" s="341"/>
      <c r="J5296" s="341"/>
      <c r="AH5296" s="221"/>
      <c r="AI5296" s="221"/>
      <c r="AJ5296" s="221"/>
      <c r="AK5296" s="221"/>
      <c r="AL5296" s="221"/>
      <c r="AM5296" s="221"/>
      <c r="AN5296" s="221"/>
      <c r="AO5296" s="221"/>
      <c r="AP5296" s="221"/>
      <c r="AQ5296" s="219"/>
      <c r="AR5296" s="219"/>
      <c r="AS5296" s="221"/>
      <c r="AT5296" s="221"/>
      <c r="AU5296" s="221"/>
      <c r="AV5296" s="221"/>
      <c r="AW5296" s="221"/>
      <c r="AX5296" s="221"/>
      <c r="AY5296" s="221"/>
      <c r="AZ5296" s="221"/>
    </row>
    <row r="5297" spans="1:52" x14ac:dyDescent="0.15">
      <c r="A5297" s="278"/>
      <c r="B5297" s="274"/>
      <c r="C5297" s="340"/>
      <c r="D5297" s="340"/>
      <c r="E5297" s="341"/>
      <c r="F5297" s="341"/>
      <c r="G5297" s="341"/>
      <c r="H5297" s="341"/>
      <c r="I5297" s="341"/>
      <c r="J5297" s="341"/>
      <c r="AH5297" s="221"/>
      <c r="AI5297" s="221"/>
      <c r="AJ5297" s="221"/>
      <c r="AK5297" s="221"/>
      <c r="AL5297" s="221"/>
      <c r="AM5297" s="221"/>
      <c r="AN5297" s="221"/>
      <c r="AO5297" s="221"/>
      <c r="AP5297" s="221"/>
      <c r="AQ5297" s="219"/>
      <c r="AR5297" s="219"/>
      <c r="AS5297" s="221"/>
      <c r="AT5297" s="221"/>
      <c r="AU5297" s="221"/>
      <c r="AV5297" s="221"/>
      <c r="AW5297" s="221"/>
      <c r="AX5297" s="221"/>
      <c r="AY5297" s="221"/>
      <c r="AZ5297" s="221"/>
    </row>
    <row r="5298" spans="1:52" x14ac:dyDescent="0.15">
      <c r="A5298" s="278"/>
      <c r="B5298" s="274"/>
      <c r="C5298" s="340"/>
      <c r="D5298" s="340"/>
      <c r="E5298" s="341"/>
      <c r="F5298" s="341"/>
      <c r="G5298" s="341"/>
      <c r="H5298" s="341"/>
      <c r="I5298" s="341"/>
      <c r="J5298" s="341"/>
      <c r="AH5298" s="221"/>
      <c r="AI5298" s="221"/>
      <c r="AJ5298" s="221"/>
      <c r="AK5298" s="221"/>
      <c r="AL5298" s="221"/>
      <c r="AM5298" s="221"/>
      <c r="AN5298" s="221"/>
      <c r="AO5298" s="221"/>
      <c r="AP5298" s="221"/>
      <c r="AQ5298" s="219"/>
      <c r="AR5298" s="219"/>
      <c r="AS5298" s="221"/>
      <c r="AT5298" s="221"/>
      <c r="AU5298" s="221"/>
      <c r="AV5298" s="221"/>
      <c r="AW5298" s="221"/>
      <c r="AX5298" s="221"/>
      <c r="AY5298" s="221"/>
      <c r="AZ5298" s="221"/>
    </row>
    <row r="5299" spans="1:52" x14ac:dyDescent="0.15">
      <c r="A5299" s="278"/>
      <c r="B5299" s="274"/>
      <c r="C5299" s="340"/>
      <c r="D5299" s="340"/>
      <c r="E5299" s="341"/>
      <c r="F5299" s="341"/>
      <c r="G5299" s="341"/>
      <c r="H5299" s="341"/>
      <c r="I5299" s="341"/>
      <c r="J5299" s="341"/>
      <c r="AH5299" s="221"/>
      <c r="AI5299" s="221"/>
      <c r="AJ5299" s="221"/>
      <c r="AK5299" s="221"/>
      <c r="AL5299" s="221"/>
      <c r="AM5299" s="221"/>
      <c r="AN5299" s="221"/>
      <c r="AO5299" s="221"/>
      <c r="AP5299" s="221"/>
      <c r="AQ5299" s="219"/>
      <c r="AR5299" s="219"/>
      <c r="AS5299" s="221"/>
      <c r="AT5299" s="221"/>
      <c r="AU5299" s="221"/>
      <c r="AV5299" s="221"/>
      <c r="AW5299" s="221"/>
      <c r="AX5299" s="221"/>
      <c r="AY5299" s="221"/>
      <c r="AZ5299" s="221"/>
    </row>
    <row r="5300" spans="1:52" x14ac:dyDescent="0.15">
      <c r="A5300" s="278"/>
      <c r="B5300" s="274"/>
      <c r="C5300" s="340"/>
      <c r="D5300" s="340"/>
      <c r="E5300" s="341"/>
      <c r="F5300" s="341"/>
      <c r="G5300" s="341"/>
      <c r="H5300" s="341"/>
      <c r="I5300" s="341"/>
      <c r="J5300" s="341"/>
      <c r="AH5300" s="221"/>
      <c r="AI5300" s="221"/>
      <c r="AJ5300" s="221"/>
      <c r="AK5300" s="221"/>
      <c r="AL5300" s="221"/>
      <c r="AM5300" s="221"/>
      <c r="AN5300" s="221"/>
      <c r="AO5300" s="221"/>
      <c r="AP5300" s="221"/>
      <c r="AQ5300" s="219"/>
      <c r="AR5300" s="219"/>
      <c r="AS5300" s="221"/>
      <c r="AT5300" s="221"/>
      <c r="AU5300" s="221"/>
      <c r="AV5300" s="221"/>
      <c r="AW5300" s="221"/>
      <c r="AX5300" s="221"/>
      <c r="AY5300" s="221"/>
      <c r="AZ5300" s="221"/>
    </row>
    <row r="5301" spans="1:52" x14ac:dyDescent="0.15">
      <c r="A5301" s="278"/>
      <c r="B5301" s="274"/>
      <c r="C5301" s="340"/>
      <c r="D5301" s="340"/>
      <c r="E5301" s="341"/>
      <c r="F5301" s="341"/>
      <c r="G5301" s="341"/>
      <c r="H5301" s="341"/>
      <c r="I5301" s="341"/>
      <c r="J5301" s="341"/>
      <c r="AH5301" s="221"/>
      <c r="AI5301" s="221"/>
      <c r="AJ5301" s="221"/>
      <c r="AK5301" s="221"/>
      <c r="AL5301" s="221"/>
      <c r="AM5301" s="221"/>
      <c r="AN5301" s="221"/>
      <c r="AO5301" s="221"/>
      <c r="AP5301" s="221"/>
      <c r="AQ5301" s="219"/>
      <c r="AR5301" s="219"/>
      <c r="AS5301" s="221"/>
      <c r="AT5301" s="221"/>
      <c r="AU5301" s="221"/>
      <c r="AV5301" s="221"/>
      <c r="AW5301" s="221"/>
      <c r="AX5301" s="221"/>
      <c r="AY5301" s="221"/>
      <c r="AZ5301" s="221"/>
    </row>
    <row r="5302" spans="1:52" x14ac:dyDescent="0.15">
      <c r="A5302" s="278"/>
      <c r="B5302" s="274"/>
      <c r="C5302" s="340"/>
      <c r="D5302" s="340"/>
      <c r="E5302" s="341"/>
      <c r="F5302" s="341"/>
      <c r="G5302" s="341"/>
      <c r="H5302" s="341"/>
      <c r="I5302" s="341"/>
      <c r="J5302" s="341"/>
      <c r="AH5302" s="221"/>
      <c r="AI5302" s="221"/>
      <c r="AJ5302" s="221"/>
      <c r="AK5302" s="221"/>
      <c r="AL5302" s="221"/>
      <c r="AM5302" s="221"/>
      <c r="AN5302" s="221"/>
      <c r="AO5302" s="221"/>
      <c r="AP5302" s="221"/>
      <c r="AQ5302" s="219"/>
      <c r="AR5302" s="219"/>
      <c r="AS5302" s="221"/>
      <c r="AT5302" s="221"/>
      <c r="AU5302" s="221"/>
      <c r="AV5302" s="221"/>
      <c r="AW5302" s="221"/>
      <c r="AX5302" s="221"/>
      <c r="AY5302" s="221"/>
      <c r="AZ5302" s="221"/>
    </row>
    <row r="5303" spans="1:52" x14ac:dyDescent="0.15">
      <c r="A5303" s="278"/>
      <c r="B5303" s="274"/>
      <c r="C5303" s="340"/>
      <c r="D5303" s="340"/>
      <c r="E5303" s="341"/>
      <c r="F5303" s="341"/>
      <c r="G5303" s="341"/>
      <c r="H5303" s="341"/>
      <c r="I5303" s="341"/>
      <c r="J5303" s="341"/>
      <c r="AH5303" s="221"/>
      <c r="AI5303" s="221"/>
      <c r="AJ5303" s="221"/>
      <c r="AK5303" s="221"/>
      <c r="AL5303" s="221"/>
      <c r="AM5303" s="221"/>
      <c r="AN5303" s="221"/>
      <c r="AO5303" s="221"/>
      <c r="AP5303" s="221"/>
      <c r="AQ5303" s="219"/>
      <c r="AR5303" s="219"/>
      <c r="AS5303" s="221"/>
      <c r="AT5303" s="221"/>
      <c r="AU5303" s="221"/>
      <c r="AV5303" s="221"/>
      <c r="AW5303" s="221"/>
      <c r="AX5303" s="221"/>
      <c r="AY5303" s="221"/>
      <c r="AZ5303" s="221"/>
    </row>
    <row r="5304" spans="1:52" x14ac:dyDescent="0.15">
      <c r="A5304" s="278"/>
      <c r="B5304" s="274"/>
      <c r="C5304" s="340"/>
      <c r="D5304" s="340"/>
      <c r="E5304" s="341"/>
      <c r="F5304" s="341"/>
      <c r="G5304" s="341"/>
      <c r="H5304" s="341"/>
      <c r="I5304" s="341"/>
      <c r="J5304" s="341"/>
      <c r="AH5304" s="221"/>
      <c r="AI5304" s="221"/>
      <c r="AJ5304" s="221"/>
      <c r="AK5304" s="221"/>
      <c r="AL5304" s="221"/>
      <c r="AM5304" s="221"/>
      <c r="AN5304" s="221"/>
      <c r="AO5304" s="221"/>
      <c r="AP5304" s="221"/>
      <c r="AQ5304" s="219"/>
      <c r="AR5304" s="219"/>
      <c r="AS5304" s="221"/>
      <c r="AT5304" s="221"/>
      <c r="AU5304" s="221"/>
      <c r="AV5304" s="221"/>
      <c r="AW5304" s="221"/>
      <c r="AX5304" s="221"/>
      <c r="AY5304" s="221"/>
      <c r="AZ5304" s="221"/>
    </row>
    <row r="5305" spans="1:52" x14ac:dyDescent="0.15">
      <c r="A5305" s="278"/>
      <c r="B5305" s="274"/>
      <c r="C5305" s="340"/>
      <c r="D5305" s="340"/>
      <c r="E5305" s="341"/>
      <c r="F5305" s="341"/>
      <c r="G5305" s="341"/>
      <c r="H5305" s="341"/>
      <c r="I5305" s="341"/>
      <c r="J5305" s="341"/>
      <c r="AH5305" s="221"/>
      <c r="AI5305" s="221"/>
      <c r="AJ5305" s="221"/>
      <c r="AK5305" s="221"/>
      <c r="AL5305" s="221"/>
      <c r="AM5305" s="221"/>
      <c r="AN5305" s="221"/>
      <c r="AO5305" s="221"/>
      <c r="AP5305" s="221"/>
      <c r="AQ5305" s="219"/>
      <c r="AR5305" s="219"/>
      <c r="AS5305" s="221"/>
      <c r="AT5305" s="221"/>
      <c r="AU5305" s="221"/>
      <c r="AV5305" s="221"/>
      <c r="AW5305" s="221"/>
      <c r="AX5305" s="221"/>
      <c r="AY5305" s="221"/>
      <c r="AZ5305" s="221"/>
    </row>
    <row r="5306" spans="1:52" x14ac:dyDescent="0.15">
      <c r="A5306" s="278"/>
      <c r="B5306" s="274"/>
      <c r="C5306" s="340"/>
      <c r="D5306" s="340"/>
      <c r="E5306" s="341"/>
      <c r="F5306" s="341"/>
      <c r="G5306" s="341"/>
      <c r="H5306" s="341"/>
      <c r="I5306" s="341"/>
      <c r="J5306" s="341"/>
      <c r="AH5306" s="221"/>
      <c r="AI5306" s="221"/>
      <c r="AJ5306" s="221"/>
      <c r="AK5306" s="221"/>
      <c r="AL5306" s="221"/>
      <c r="AM5306" s="221"/>
      <c r="AN5306" s="221"/>
      <c r="AO5306" s="221"/>
      <c r="AP5306" s="221"/>
      <c r="AQ5306" s="219"/>
      <c r="AR5306" s="219"/>
      <c r="AS5306" s="221"/>
      <c r="AT5306" s="221"/>
      <c r="AU5306" s="221"/>
      <c r="AV5306" s="221"/>
      <c r="AW5306" s="221"/>
      <c r="AX5306" s="221"/>
      <c r="AY5306" s="221"/>
      <c r="AZ5306" s="221"/>
    </row>
    <row r="5307" spans="1:52" x14ac:dyDescent="0.15">
      <c r="A5307" s="278"/>
      <c r="B5307" s="274"/>
      <c r="C5307" s="340"/>
      <c r="D5307" s="340"/>
      <c r="E5307" s="341"/>
      <c r="F5307" s="341"/>
      <c r="G5307" s="341"/>
      <c r="H5307" s="341"/>
      <c r="I5307" s="341"/>
      <c r="J5307" s="341"/>
      <c r="AH5307" s="221"/>
      <c r="AI5307" s="221"/>
      <c r="AJ5307" s="221"/>
      <c r="AK5307" s="221"/>
      <c r="AL5307" s="221"/>
      <c r="AM5307" s="221"/>
      <c r="AN5307" s="221"/>
      <c r="AO5307" s="221"/>
      <c r="AP5307" s="221"/>
      <c r="AQ5307" s="219"/>
      <c r="AR5307" s="219"/>
      <c r="AS5307" s="221"/>
      <c r="AT5307" s="221"/>
      <c r="AU5307" s="221"/>
      <c r="AV5307" s="221"/>
      <c r="AW5307" s="221"/>
      <c r="AX5307" s="221"/>
      <c r="AY5307" s="221"/>
      <c r="AZ5307" s="221"/>
    </row>
    <row r="5308" spans="1:52" x14ac:dyDescent="0.15">
      <c r="A5308" s="278"/>
      <c r="B5308" s="274"/>
      <c r="C5308" s="340"/>
      <c r="D5308" s="340"/>
      <c r="E5308" s="341"/>
      <c r="F5308" s="341"/>
      <c r="G5308" s="341"/>
      <c r="H5308" s="341"/>
      <c r="I5308" s="341"/>
      <c r="J5308" s="341"/>
      <c r="AH5308" s="221"/>
      <c r="AI5308" s="221"/>
      <c r="AJ5308" s="221"/>
      <c r="AK5308" s="221"/>
      <c r="AL5308" s="221"/>
      <c r="AM5308" s="221"/>
      <c r="AN5308" s="221"/>
      <c r="AO5308" s="221"/>
      <c r="AP5308" s="221"/>
      <c r="AQ5308" s="219"/>
      <c r="AR5308" s="219"/>
      <c r="AS5308" s="221"/>
      <c r="AT5308" s="221"/>
      <c r="AU5308" s="221"/>
      <c r="AV5308" s="221"/>
      <c r="AW5308" s="221"/>
      <c r="AX5308" s="221"/>
      <c r="AY5308" s="221"/>
      <c r="AZ5308" s="221"/>
    </row>
    <row r="5309" spans="1:52" x14ac:dyDescent="0.15">
      <c r="A5309" s="278"/>
      <c r="B5309" s="274"/>
      <c r="C5309" s="340"/>
      <c r="D5309" s="340"/>
      <c r="E5309" s="341"/>
      <c r="F5309" s="341"/>
      <c r="G5309" s="341"/>
      <c r="H5309" s="341"/>
      <c r="I5309" s="341"/>
      <c r="J5309" s="341"/>
      <c r="AH5309" s="221"/>
      <c r="AI5309" s="221"/>
      <c r="AJ5309" s="221"/>
      <c r="AK5309" s="221"/>
      <c r="AL5309" s="221"/>
      <c r="AM5309" s="221"/>
      <c r="AN5309" s="221"/>
      <c r="AO5309" s="221"/>
      <c r="AP5309" s="221"/>
      <c r="AQ5309" s="219"/>
      <c r="AR5309" s="219"/>
      <c r="AS5309" s="221"/>
      <c r="AT5309" s="221"/>
      <c r="AU5309" s="221"/>
      <c r="AV5309" s="221"/>
      <c r="AW5309" s="221"/>
      <c r="AX5309" s="221"/>
      <c r="AY5309" s="221"/>
      <c r="AZ5309" s="221"/>
    </row>
    <row r="5310" spans="1:52" x14ac:dyDescent="0.15">
      <c r="A5310" s="278"/>
      <c r="B5310" s="274"/>
      <c r="C5310" s="340"/>
      <c r="D5310" s="340"/>
      <c r="E5310" s="341"/>
      <c r="F5310" s="341"/>
      <c r="G5310" s="341"/>
      <c r="H5310" s="341"/>
      <c r="I5310" s="341"/>
      <c r="J5310" s="341"/>
      <c r="AH5310" s="221"/>
      <c r="AI5310" s="221"/>
      <c r="AJ5310" s="221"/>
      <c r="AK5310" s="221"/>
      <c r="AL5310" s="221"/>
      <c r="AM5310" s="221"/>
      <c r="AN5310" s="221"/>
      <c r="AO5310" s="221"/>
      <c r="AP5310" s="221"/>
      <c r="AQ5310" s="219"/>
      <c r="AR5310" s="219"/>
      <c r="AS5310" s="221"/>
      <c r="AT5310" s="221"/>
      <c r="AU5310" s="221"/>
      <c r="AV5310" s="221"/>
      <c r="AW5310" s="221"/>
      <c r="AX5310" s="221"/>
      <c r="AY5310" s="221"/>
      <c r="AZ5310" s="221"/>
    </row>
    <row r="5311" spans="1:52" x14ac:dyDescent="0.15">
      <c r="A5311" s="278"/>
      <c r="B5311" s="274"/>
      <c r="C5311" s="340"/>
      <c r="D5311" s="340"/>
      <c r="E5311" s="341"/>
      <c r="F5311" s="341"/>
      <c r="G5311" s="341"/>
      <c r="H5311" s="341"/>
      <c r="I5311" s="341"/>
      <c r="J5311" s="341"/>
      <c r="AH5311" s="221"/>
      <c r="AI5311" s="221"/>
      <c r="AJ5311" s="221"/>
      <c r="AK5311" s="221"/>
      <c r="AL5311" s="221"/>
      <c r="AM5311" s="221"/>
      <c r="AN5311" s="221"/>
      <c r="AO5311" s="221"/>
      <c r="AP5311" s="221"/>
      <c r="AQ5311" s="219"/>
      <c r="AR5311" s="219"/>
      <c r="AS5311" s="221"/>
      <c r="AT5311" s="221"/>
      <c r="AU5311" s="221"/>
      <c r="AV5311" s="221"/>
      <c r="AW5311" s="221"/>
      <c r="AX5311" s="221"/>
      <c r="AY5311" s="221"/>
      <c r="AZ5311" s="221"/>
    </row>
    <row r="5312" spans="1:52" x14ac:dyDescent="0.15">
      <c r="A5312" s="278"/>
      <c r="B5312" s="274"/>
      <c r="C5312" s="340"/>
      <c r="D5312" s="340"/>
      <c r="E5312" s="341"/>
      <c r="F5312" s="341"/>
      <c r="G5312" s="341"/>
      <c r="H5312" s="341"/>
      <c r="I5312" s="341"/>
      <c r="J5312" s="341"/>
      <c r="AH5312" s="221"/>
      <c r="AI5312" s="221"/>
      <c r="AJ5312" s="221"/>
      <c r="AK5312" s="221"/>
      <c r="AL5312" s="221"/>
      <c r="AM5312" s="221"/>
      <c r="AN5312" s="221"/>
      <c r="AO5312" s="221"/>
      <c r="AP5312" s="221"/>
      <c r="AQ5312" s="219"/>
      <c r="AR5312" s="219"/>
      <c r="AS5312" s="221"/>
      <c r="AT5312" s="221"/>
      <c r="AU5312" s="221"/>
      <c r="AV5312" s="221"/>
      <c r="AW5312" s="221"/>
      <c r="AX5312" s="221"/>
      <c r="AY5312" s="221"/>
      <c r="AZ5312" s="221"/>
    </row>
    <row r="5313" spans="1:52" x14ac:dyDescent="0.15">
      <c r="A5313" s="278"/>
      <c r="B5313" s="274"/>
      <c r="C5313" s="340"/>
      <c r="D5313" s="340"/>
      <c r="E5313" s="341"/>
      <c r="F5313" s="341"/>
      <c r="G5313" s="341"/>
      <c r="H5313" s="341"/>
      <c r="I5313" s="341"/>
      <c r="J5313" s="341"/>
      <c r="AH5313" s="221"/>
      <c r="AI5313" s="221"/>
      <c r="AJ5313" s="221"/>
      <c r="AK5313" s="221"/>
      <c r="AL5313" s="221"/>
      <c r="AM5313" s="221"/>
      <c r="AN5313" s="221"/>
      <c r="AO5313" s="221"/>
      <c r="AP5313" s="221"/>
      <c r="AQ5313" s="219"/>
      <c r="AR5313" s="219"/>
      <c r="AS5313" s="221"/>
      <c r="AT5313" s="221"/>
      <c r="AU5313" s="221"/>
      <c r="AV5313" s="221"/>
      <c r="AW5313" s="221"/>
      <c r="AX5313" s="221"/>
      <c r="AY5313" s="221"/>
      <c r="AZ5313" s="221"/>
    </row>
    <row r="5314" spans="1:52" x14ac:dyDescent="0.15">
      <c r="A5314" s="278"/>
      <c r="B5314" s="274"/>
      <c r="C5314" s="340"/>
      <c r="D5314" s="340"/>
      <c r="E5314" s="341"/>
      <c r="F5314" s="341"/>
      <c r="G5314" s="341"/>
      <c r="H5314" s="341"/>
      <c r="I5314" s="341"/>
      <c r="J5314" s="341"/>
      <c r="AH5314" s="221"/>
      <c r="AI5314" s="221"/>
      <c r="AJ5314" s="221"/>
      <c r="AK5314" s="221"/>
      <c r="AL5314" s="221"/>
      <c r="AM5314" s="221"/>
      <c r="AN5314" s="221"/>
      <c r="AO5314" s="221"/>
      <c r="AP5314" s="221"/>
      <c r="AQ5314" s="219"/>
      <c r="AR5314" s="219"/>
      <c r="AS5314" s="221"/>
      <c r="AT5314" s="221"/>
      <c r="AU5314" s="221"/>
      <c r="AV5314" s="221"/>
      <c r="AW5314" s="221"/>
      <c r="AX5314" s="221"/>
      <c r="AY5314" s="221"/>
      <c r="AZ5314" s="221"/>
    </row>
    <row r="5315" spans="1:52" x14ac:dyDescent="0.15">
      <c r="A5315" s="278"/>
      <c r="B5315" s="274"/>
      <c r="C5315" s="340"/>
      <c r="D5315" s="340"/>
      <c r="E5315" s="341"/>
      <c r="F5315" s="341"/>
      <c r="G5315" s="341"/>
      <c r="H5315" s="341"/>
      <c r="I5315" s="341"/>
      <c r="J5315" s="341"/>
      <c r="AH5315" s="221"/>
      <c r="AI5315" s="221"/>
      <c r="AJ5315" s="221"/>
      <c r="AK5315" s="221"/>
      <c r="AL5315" s="221"/>
      <c r="AM5315" s="221"/>
      <c r="AN5315" s="221"/>
      <c r="AO5315" s="221"/>
      <c r="AP5315" s="221"/>
      <c r="AQ5315" s="219"/>
      <c r="AR5315" s="219"/>
      <c r="AS5315" s="221"/>
      <c r="AT5315" s="221"/>
      <c r="AU5315" s="221"/>
      <c r="AV5315" s="221"/>
      <c r="AW5315" s="221"/>
      <c r="AX5315" s="221"/>
      <c r="AY5315" s="221"/>
      <c r="AZ5315" s="221"/>
    </row>
    <row r="5316" spans="1:52" x14ac:dyDescent="0.15">
      <c r="A5316" s="278"/>
      <c r="B5316" s="274"/>
      <c r="C5316" s="340"/>
      <c r="D5316" s="340"/>
      <c r="E5316" s="341"/>
      <c r="F5316" s="341"/>
      <c r="G5316" s="341"/>
      <c r="H5316" s="341"/>
      <c r="I5316" s="341"/>
      <c r="J5316" s="341"/>
      <c r="AH5316" s="221"/>
      <c r="AI5316" s="221"/>
      <c r="AJ5316" s="221"/>
      <c r="AK5316" s="221"/>
      <c r="AL5316" s="221"/>
      <c r="AM5316" s="221"/>
      <c r="AN5316" s="221"/>
      <c r="AO5316" s="221"/>
      <c r="AP5316" s="221"/>
      <c r="AQ5316" s="219"/>
      <c r="AR5316" s="219"/>
      <c r="AS5316" s="221"/>
      <c r="AT5316" s="221"/>
      <c r="AU5316" s="221"/>
      <c r="AV5316" s="221"/>
      <c r="AW5316" s="221"/>
      <c r="AX5316" s="221"/>
      <c r="AY5316" s="221"/>
      <c r="AZ5316" s="221"/>
    </row>
    <row r="5317" spans="1:52" x14ac:dyDescent="0.15">
      <c r="A5317" s="278"/>
      <c r="B5317" s="274"/>
      <c r="C5317" s="340"/>
      <c r="D5317" s="340"/>
      <c r="E5317" s="341"/>
      <c r="F5317" s="341"/>
      <c r="G5317" s="341"/>
      <c r="H5317" s="341"/>
      <c r="I5317" s="341"/>
      <c r="J5317" s="341"/>
      <c r="AH5317" s="221"/>
      <c r="AI5317" s="221"/>
      <c r="AJ5317" s="221"/>
      <c r="AK5317" s="221"/>
      <c r="AL5317" s="221"/>
      <c r="AM5317" s="221"/>
      <c r="AN5317" s="221"/>
      <c r="AO5317" s="221"/>
      <c r="AP5317" s="221"/>
      <c r="AQ5317" s="219"/>
      <c r="AR5317" s="219"/>
      <c r="AS5317" s="221"/>
      <c r="AT5317" s="221"/>
      <c r="AU5317" s="221"/>
      <c r="AV5317" s="221"/>
      <c r="AW5317" s="221"/>
      <c r="AX5317" s="221"/>
      <c r="AY5317" s="221"/>
      <c r="AZ5317" s="221"/>
    </row>
    <row r="5318" spans="1:52" x14ac:dyDescent="0.15">
      <c r="A5318" s="278"/>
      <c r="B5318" s="274"/>
      <c r="C5318" s="340"/>
      <c r="D5318" s="340"/>
      <c r="E5318" s="341"/>
      <c r="F5318" s="341"/>
      <c r="G5318" s="341"/>
      <c r="H5318" s="341"/>
      <c r="I5318" s="341"/>
      <c r="J5318" s="341"/>
      <c r="AH5318" s="221"/>
      <c r="AI5318" s="221"/>
      <c r="AJ5318" s="221"/>
      <c r="AK5318" s="221"/>
      <c r="AL5318" s="221"/>
      <c r="AM5318" s="221"/>
      <c r="AN5318" s="221"/>
      <c r="AO5318" s="221"/>
      <c r="AP5318" s="221"/>
      <c r="AQ5318" s="219"/>
      <c r="AR5318" s="219"/>
      <c r="AS5318" s="221"/>
      <c r="AT5318" s="221"/>
      <c r="AU5318" s="221"/>
      <c r="AV5318" s="221"/>
      <c r="AW5318" s="221"/>
      <c r="AX5318" s="221"/>
      <c r="AY5318" s="221"/>
      <c r="AZ5318" s="221"/>
    </row>
    <row r="5319" spans="1:52" x14ac:dyDescent="0.15">
      <c r="A5319" s="278"/>
      <c r="B5319" s="274"/>
      <c r="C5319" s="340"/>
      <c r="D5319" s="340"/>
      <c r="E5319" s="341"/>
      <c r="F5319" s="341"/>
      <c r="G5319" s="341"/>
      <c r="H5319" s="341"/>
      <c r="I5319" s="341"/>
      <c r="J5319" s="341"/>
      <c r="AH5319" s="221"/>
      <c r="AI5319" s="221"/>
      <c r="AJ5319" s="221"/>
      <c r="AK5319" s="221"/>
      <c r="AL5319" s="221"/>
      <c r="AM5319" s="221"/>
      <c r="AN5319" s="221"/>
      <c r="AO5319" s="221"/>
      <c r="AP5319" s="221"/>
      <c r="AQ5319" s="219"/>
      <c r="AR5319" s="219"/>
      <c r="AS5319" s="221"/>
      <c r="AT5319" s="221"/>
      <c r="AU5319" s="221"/>
      <c r="AV5319" s="221"/>
      <c r="AW5319" s="221"/>
      <c r="AX5319" s="221"/>
      <c r="AY5319" s="221"/>
      <c r="AZ5319" s="221"/>
    </row>
    <row r="5320" spans="1:52" x14ac:dyDescent="0.15">
      <c r="A5320" s="278"/>
      <c r="B5320" s="274"/>
      <c r="C5320" s="340"/>
      <c r="D5320" s="340"/>
      <c r="E5320" s="341"/>
      <c r="F5320" s="341"/>
      <c r="G5320" s="341"/>
      <c r="H5320" s="341"/>
      <c r="I5320" s="341"/>
      <c r="J5320" s="341"/>
      <c r="AH5320" s="221"/>
      <c r="AI5320" s="221"/>
      <c r="AJ5320" s="221"/>
      <c r="AK5320" s="221"/>
      <c r="AL5320" s="221"/>
      <c r="AM5320" s="221"/>
      <c r="AN5320" s="221"/>
      <c r="AO5320" s="221"/>
      <c r="AP5320" s="221"/>
      <c r="AQ5320" s="219"/>
      <c r="AR5320" s="219"/>
      <c r="AS5320" s="221"/>
      <c r="AT5320" s="221"/>
      <c r="AU5320" s="221"/>
      <c r="AV5320" s="221"/>
      <c r="AW5320" s="221"/>
      <c r="AX5320" s="221"/>
      <c r="AY5320" s="221"/>
      <c r="AZ5320" s="221"/>
    </row>
    <row r="5321" spans="1:52" x14ac:dyDescent="0.15">
      <c r="A5321" s="278"/>
      <c r="B5321" s="274"/>
      <c r="C5321" s="340"/>
      <c r="D5321" s="340"/>
      <c r="E5321" s="341"/>
      <c r="F5321" s="341"/>
      <c r="G5321" s="341"/>
      <c r="H5321" s="341"/>
      <c r="I5321" s="341"/>
      <c r="J5321" s="341"/>
      <c r="AH5321" s="221"/>
      <c r="AI5321" s="221"/>
      <c r="AJ5321" s="221"/>
      <c r="AK5321" s="221"/>
      <c r="AL5321" s="221"/>
      <c r="AM5321" s="221"/>
      <c r="AN5321" s="221"/>
      <c r="AO5321" s="221"/>
      <c r="AP5321" s="221"/>
      <c r="AQ5321" s="219"/>
      <c r="AR5321" s="219"/>
      <c r="AS5321" s="221"/>
      <c r="AT5321" s="221"/>
      <c r="AU5321" s="221"/>
      <c r="AV5321" s="221"/>
      <c r="AW5321" s="221"/>
      <c r="AX5321" s="221"/>
      <c r="AY5321" s="221"/>
      <c r="AZ5321" s="221"/>
    </row>
    <row r="5322" spans="1:52" x14ac:dyDescent="0.15">
      <c r="A5322" s="278"/>
      <c r="B5322" s="274"/>
      <c r="C5322" s="340"/>
      <c r="D5322" s="340"/>
      <c r="E5322" s="341"/>
      <c r="F5322" s="341"/>
      <c r="G5322" s="341"/>
      <c r="H5322" s="341"/>
      <c r="I5322" s="341"/>
      <c r="J5322" s="341"/>
      <c r="AH5322" s="221"/>
      <c r="AI5322" s="221"/>
      <c r="AJ5322" s="221"/>
      <c r="AK5322" s="221"/>
      <c r="AL5322" s="221"/>
      <c r="AM5322" s="221"/>
      <c r="AN5322" s="221"/>
      <c r="AO5322" s="221"/>
      <c r="AP5322" s="221"/>
      <c r="AQ5322" s="219"/>
      <c r="AR5322" s="219"/>
      <c r="AS5322" s="221"/>
      <c r="AT5322" s="221"/>
      <c r="AU5322" s="221"/>
      <c r="AV5322" s="221"/>
      <c r="AW5322" s="221"/>
      <c r="AX5322" s="221"/>
      <c r="AY5322" s="221"/>
      <c r="AZ5322" s="221"/>
    </row>
    <row r="5323" spans="1:52" x14ac:dyDescent="0.15">
      <c r="A5323" s="278"/>
      <c r="B5323" s="274"/>
      <c r="C5323" s="340"/>
      <c r="D5323" s="340"/>
      <c r="E5323" s="341"/>
      <c r="F5323" s="341"/>
      <c r="G5323" s="341"/>
      <c r="H5323" s="341"/>
      <c r="I5323" s="341"/>
      <c r="J5323" s="341"/>
      <c r="AH5323" s="221"/>
      <c r="AI5323" s="221"/>
      <c r="AJ5323" s="221"/>
      <c r="AK5323" s="221"/>
      <c r="AL5323" s="221"/>
      <c r="AM5323" s="221"/>
      <c r="AN5323" s="221"/>
      <c r="AO5323" s="221"/>
      <c r="AP5323" s="221"/>
      <c r="AQ5323" s="219"/>
      <c r="AR5323" s="219"/>
      <c r="AS5323" s="221"/>
      <c r="AT5323" s="221"/>
      <c r="AU5323" s="221"/>
      <c r="AV5323" s="221"/>
      <c r="AW5323" s="221"/>
      <c r="AX5323" s="221"/>
      <c r="AY5323" s="221"/>
      <c r="AZ5323" s="221"/>
    </row>
    <row r="5324" spans="1:52" x14ac:dyDescent="0.15">
      <c r="A5324" s="278"/>
      <c r="B5324" s="274"/>
      <c r="C5324" s="340"/>
      <c r="D5324" s="340"/>
      <c r="E5324" s="341"/>
      <c r="F5324" s="341"/>
      <c r="G5324" s="341"/>
      <c r="H5324" s="341"/>
      <c r="I5324" s="341"/>
      <c r="J5324" s="341"/>
      <c r="AH5324" s="221"/>
      <c r="AI5324" s="221"/>
      <c r="AJ5324" s="221"/>
      <c r="AK5324" s="221"/>
      <c r="AL5324" s="221"/>
      <c r="AM5324" s="221"/>
      <c r="AN5324" s="221"/>
      <c r="AO5324" s="221"/>
      <c r="AP5324" s="221"/>
      <c r="AQ5324" s="219"/>
      <c r="AR5324" s="219"/>
      <c r="AS5324" s="221"/>
      <c r="AT5324" s="221"/>
      <c r="AU5324" s="221"/>
      <c r="AV5324" s="221"/>
      <c r="AW5324" s="221"/>
      <c r="AX5324" s="221"/>
      <c r="AY5324" s="221"/>
      <c r="AZ5324" s="221"/>
    </row>
    <row r="5325" spans="1:52" x14ac:dyDescent="0.15">
      <c r="A5325" s="278"/>
      <c r="B5325" s="274"/>
      <c r="C5325" s="340"/>
      <c r="D5325" s="340"/>
      <c r="E5325" s="341"/>
      <c r="F5325" s="341"/>
      <c r="G5325" s="341"/>
      <c r="H5325" s="341"/>
      <c r="I5325" s="341"/>
      <c r="J5325" s="341"/>
      <c r="AH5325" s="221"/>
      <c r="AI5325" s="221"/>
      <c r="AJ5325" s="221"/>
      <c r="AK5325" s="221"/>
      <c r="AL5325" s="221"/>
      <c r="AM5325" s="221"/>
      <c r="AN5325" s="221"/>
      <c r="AO5325" s="221"/>
      <c r="AP5325" s="221"/>
      <c r="AQ5325" s="219"/>
      <c r="AR5325" s="219"/>
      <c r="AS5325" s="221"/>
      <c r="AT5325" s="221"/>
      <c r="AU5325" s="221"/>
      <c r="AV5325" s="221"/>
      <c r="AW5325" s="221"/>
      <c r="AX5325" s="221"/>
      <c r="AY5325" s="221"/>
      <c r="AZ5325" s="221"/>
    </row>
    <row r="5326" spans="1:52" x14ac:dyDescent="0.15">
      <c r="A5326" s="278"/>
      <c r="B5326" s="274"/>
      <c r="C5326" s="340"/>
      <c r="D5326" s="340"/>
      <c r="E5326" s="341"/>
      <c r="F5326" s="341"/>
      <c r="G5326" s="341"/>
      <c r="H5326" s="341"/>
      <c r="I5326" s="341"/>
      <c r="J5326" s="341"/>
      <c r="AH5326" s="221"/>
      <c r="AI5326" s="221"/>
      <c r="AJ5326" s="221"/>
      <c r="AK5326" s="221"/>
      <c r="AL5326" s="221"/>
      <c r="AM5326" s="221"/>
      <c r="AN5326" s="221"/>
      <c r="AO5326" s="221"/>
      <c r="AP5326" s="221"/>
      <c r="AQ5326" s="219"/>
      <c r="AR5326" s="219"/>
      <c r="AS5326" s="221"/>
      <c r="AT5326" s="221"/>
      <c r="AU5326" s="221"/>
      <c r="AV5326" s="221"/>
      <c r="AW5326" s="221"/>
      <c r="AX5326" s="221"/>
      <c r="AY5326" s="221"/>
      <c r="AZ5326" s="221"/>
    </row>
    <row r="5327" spans="1:52" x14ac:dyDescent="0.15">
      <c r="A5327" s="278"/>
      <c r="B5327" s="274"/>
      <c r="C5327" s="340"/>
      <c r="D5327" s="340"/>
      <c r="E5327" s="341"/>
      <c r="F5327" s="341"/>
      <c r="G5327" s="341"/>
      <c r="H5327" s="341"/>
      <c r="I5327" s="341"/>
      <c r="J5327" s="341"/>
      <c r="AH5327" s="221"/>
      <c r="AI5327" s="221"/>
      <c r="AJ5327" s="221"/>
      <c r="AK5327" s="221"/>
      <c r="AL5327" s="221"/>
      <c r="AM5327" s="221"/>
      <c r="AN5327" s="221"/>
      <c r="AO5327" s="221"/>
      <c r="AP5327" s="221"/>
      <c r="AQ5327" s="219"/>
      <c r="AR5327" s="219"/>
      <c r="AS5327" s="221"/>
      <c r="AT5327" s="221"/>
      <c r="AU5327" s="221"/>
      <c r="AV5327" s="221"/>
      <c r="AW5327" s="221"/>
      <c r="AX5327" s="221"/>
      <c r="AY5327" s="221"/>
      <c r="AZ5327" s="221"/>
    </row>
    <row r="5328" spans="1:52" x14ac:dyDescent="0.15">
      <c r="A5328" s="278"/>
      <c r="B5328" s="274"/>
      <c r="C5328" s="340"/>
      <c r="D5328" s="340"/>
      <c r="E5328" s="341"/>
      <c r="F5328" s="341"/>
      <c r="G5328" s="341"/>
      <c r="H5328" s="341"/>
      <c r="I5328" s="341"/>
      <c r="J5328" s="341"/>
      <c r="AH5328" s="221"/>
      <c r="AI5328" s="221"/>
      <c r="AJ5328" s="221"/>
      <c r="AK5328" s="221"/>
      <c r="AL5328" s="221"/>
      <c r="AM5328" s="221"/>
      <c r="AN5328" s="221"/>
      <c r="AO5328" s="221"/>
      <c r="AP5328" s="221"/>
      <c r="AQ5328" s="219"/>
      <c r="AR5328" s="219"/>
      <c r="AS5328" s="221"/>
      <c r="AT5328" s="221"/>
      <c r="AU5328" s="221"/>
      <c r="AV5328" s="221"/>
      <c r="AW5328" s="221"/>
      <c r="AX5328" s="221"/>
      <c r="AY5328" s="221"/>
      <c r="AZ5328" s="221"/>
    </row>
    <row r="5329" spans="1:52" x14ac:dyDescent="0.15">
      <c r="A5329" s="278"/>
      <c r="B5329" s="274"/>
      <c r="C5329" s="340"/>
      <c r="D5329" s="340"/>
      <c r="E5329" s="341"/>
      <c r="F5329" s="341"/>
      <c r="G5329" s="341"/>
      <c r="H5329" s="341"/>
      <c r="I5329" s="341"/>
      <c r="J5329" s="341"/>
      <c r="AH5329" s="221"/>
      <c r="AI5329" s="221"/>
      <c r="AJ5329" s="221"/>
      <c r="AK5329" s="221"/>
      <c r="AL5329" s="221"/>
      <c r="AM5329" s="221"/>
      <c r="AN5329" s="221"/>
      <c r="AO5329" s="221"/>
      <c r="AP5329" s="221"/>
      <c r="AQ5329" s="219"/>
      <c r="AR5329" s="219"/>
      <c r="AS5329" s="221"/>
      <c r="AT5329" s="221"/>
      <c r="AU5329" s="221"/>
      <c r="AV5329" s="221"/>
      <c r="AW5329" s="221"/>
      <c r="AX5329" s="221"/>
      <c r="AY5329" s="221"/>
      <c r="AZ5329" s="221"/>
    </row>
    <row r="5330" spans="1:52" x14ac:dyDescent="0.15">
      <c r="A5330" s="278"/>
      <c r="B5330" s="274"/>
      <c r="C5330" s="340"/>
      <c r="D5330" s="340"/>
      <c r="E5330" s="341"/>
      <c r="F5330" s="341"/>
      <c r="G5330" s="341"/>
      <c r="H5330" s="341"/>
      <c r="I5330" s="341"/>
      <c r="J5330" s="341"/>
      <c r="AH5330" s="221"/>
      <c r="AI5330" s="221"/>
      <c r="AJ5330" s="221"/>
      <c r="AK5330" s="221"/>
      <c r="AL5330" s="221"/>
      <c r="AM5330" s="221"/>
      <c r="AN5330" s="221"/>
      <c r="AO5330" s="221"/>
      <c r="AP5330" s="221"/>
      <c r="AQ5330" s="219"/>
      <c r="AR5330" s="219"/>
      <c r="AS5330" s="221"/>
      <c r="AT5330" s="221"/>
      <c r="AU5330" s="221"/>
      <c r="AV5330" s="221"/>
      <c r="AW5330" s="221"/>
      <c r="AX5330" s="221"/>
      <c r="AY5330" s="221"/>
      <c r="AZ5330" s="221"/>
    </row>
    <row r="5331" spans="1:52" x14ac:dyDescent="0.15">
      <c r="A5331" s="278"/>
      <c r="B5331" s="274"/>
      <c r="C5331" s="340"/>
      <c r="D5331" s="340"/>
      <c r="E5331" s="341"/>
      <c r="F5331" s="341"/>
      <c r="G5331" s="341"/>
      <c r="H5331" s="341"/>
      <c r="I5331" s="341"/>
      <c r="J5331" s="341"/>
      <c r="AH5331" s="221"/>
      <c r="AI5331" s="221"/>
      <c r="AJ5331" s="221"/>
      <c r="AK5331" s="221"/>
      <c r="AL5331" s="221"/>
      <c r="AM5331" s="221"/>
      <c r="AN5331" s="221"/>
      <c r="AO5331" s="221"/>
      <c r="AP5331" s="221"/>
      <c r="AQ5331" s="219"/>
      <c r="AR5331" s="219"/>
      <c r="AS5331" s="221"/>
      <c r="AT5331" s="221"/>
      <c r="AU5331" s="221"/>
      <c r="AV5331" s="221"/>
      <c r="AW5331" s="221"/>
      <c r="AX5331" s="221"/>
      <c r="AY5331" s="221"/>
      <c r="AZ5331" s="221"/>
    </row>
    <row r="5332" spans="1:52" x14ac:dyDescent="0.15">
      <c r="A5332" s="278"/>
      <c r="B5332" s="274"/>
      <c r="C5332" s="340"/>
      <c r="D5332" s="340"/>
      <c r="E5332" s="341"/>
      <c r="F5332" s="341"/>
      <c r="G5332" s="341"/>
      <c r="H5332" s="341"/>
      <c r="I5332" s="341"/>
      <c r="J5332" s="341"/>
      <c r="AH5332" s="221"/>
      <c r="AI5332" s="221"/>
      <c r="AJ5332" s="221"/>
      <c r="AK5332" s="221"/>
      <c r="AL5332" s="221"/>
      <c r="AM5332" s="221"/>
      <c r="AN5332" s="221"/>
      <c r="AO5332" s="221"/>
      <c r="AP5332" s="221"/>
      <c r="AQ5332" s="219"/>
      <c r="AR5332" s="219"/>
      <c r="AS5332" s="221"/>
      <c r="AT5332" s="221"/>
      <c r="AU5332" s="221"/>
      <c r="AV5332" s="221"/>
      <c r="AW5332" s="221"/>
      <c r="AX5332" s="221"/>
      <c r="AY5332" s="221"/>
      <c r="AZ5332" s="221"/>
    </row>
    <row r="5333" spans="1:52" x14ac:dyDescent="0.15">
      <c r="A5333" s="278"/>
      <c r="B5333" s="274"/>
      <c r="C5333" s="340"/>
      <c r="D5333" s="340"/>
      <c r="E5333" s="341"/>
      <c r="F5333" s="341"/>
      <c r="G5333" s="341"/>
      <c r="H5333" s="341"/>
      <c r="I5333" s="341"/>
      <c r="J5333" s="341"/>
      <c r="AH5333" s="221"/>
      <c r="AI5333" s="221"/>
      <c r="AJ5333" s="221"/>
      <c r="AK5333" s="221"/>
      <c r="AL5333" s="221"/>
      <c r="AM5333" s="221"/>
      <c r="AN5333" s="221"/>
      <c r="AO5333" s="221"/>
      <c r="AP5333" s="221"/>
      <c r="AQ5333" s="219"/>
      <c r="AR5333" s="219"/>
      <c r="AS5333" s="221"/>
      <c r="AT5333" s="221"/>
      <c r="AU5333" s="221"/>
      <c r="AV5333" s="221"/>
      <c r="AW5333" s="221"/>
      <c r="AX5333" s="221"/>
      <c r="AY5333" s="221"/>
      <c r="AZ5333" s="221"/>
    </row>
    <row r="5334" spans="1:52" x14ac:dyDescent="0.15">
      <c r="A5334" s="278"/>
      <c r="B5334" s="274"/>
      <c r="C5334" s="340"/>
      <c r="D5334" s="340"/>
      <c r="E5334" s="341"/>
      <c r="F5334" s="341"/>
      <c r="G5334" s="341"/>
      <c r="H5334" s="341"/>
      <c r="I5334" s="341"/>
      <c r="J5334" s="341"/>
      <c r="AH5334" s="221"/>
      <c r="AI5334" s="221"/>
      <c r="AJ5334" s="221"/>
      <c r="AK5334" s="221"/>
      <c r="AL5334" s="221"/>
      <c r="AM5334" s="221"/>
      <c r="AN5334" s="221"/>
      <c r="AO5334" s="221"/>
      <c r="AP5334" s="221"/>
      <c r="AQ5334" s="219"/>
      <c r="AR5334" s="219"/>
      <c r="AS5334" s="221"/>
      <c r="AT5334" s="221"/>
      <c r="AU5334" s="221"/>
      <c r="AV5334" s="221"/>
      <c r="AW5334" s="221"/>
      <c r="AX5334" s="221"/>
      <c r="AY5334" s="221"/>
      <c r="AZ5334" s="221"/>
    </row>
    <row r="5335" spans="1:52" x14ac:dyDescent="0.15">
      <c r="A5335" s="278"/>
      <c r="B5335" s="274"/>
      <c r="C5335" s="340"/>
      <c r="D5335" s="340"/>
      <c r="E5335" s="341"/>
      <c r="F5335" s="341"/>
      <c r="G5335" s="341"/>
      <c r="H5335" s="341"/>
      <c r="I5335" s="341"/>
      <c r="J5335" s="341"/>
      <c r="AH5335" s="221"/>
      <c r="AI5335" s="221"/>
      <c r="AJ5335" s="221"/>
      <c r="AK5335" s="221"/>
      <c r="AL5335" s="221"/>
      <c r="AM5335" s="221"/>
      <c r="AN5335" s="221"/>
      <c r="AO5335" s="221"/>
      <c r="AP5335" s="221"/>
      <c r="AQ5335" s="219"/>
      <c r="AR5335" s="219"/>
      <c r="AS5335" s="221"/>
      <c r="AT5335" s="221"/>
      <c r="AU5335" s="221"/>
      <c r="AV5335" s="221"/>
      <c r="AW5335" s="221"/>
      <c r="AX5335" s="221"/>
      <c r="AY5335" s="221"/>
      <c r="AZ5335" s="221"/>
    </row>
    <row r="5336" spans="1:52" x14ac:dyDescent="0.15">
      <c r="A5336" s="278"/>
      <c r="B5336" s="274"/>
      <c r="C5336" s="340"/>
      <c r="D5336" s="340"/>
      <c r="E5336" s="341"/>
      <c r="F5336" s="341"/>
      <c r="G5336" s="341"/>
      <c r="H5336" s="341"/>
      <c r="I5336" s="341"/>
      <c r="J5336" s="341"/>
      <c r="AH5336" s="221"/>
      <c r="AI5336" s="221"/>
      <c r="AJ5336" s="221"/>
      <c r="AK5336" s="221"/>
      <c r="AL5336" s="221"/>
      <c r="AM5336" s="221"/>
      <c r="AN5336" s="221"/>
      <c r="AO5336" s="221"/>
      <c r="AP5336" s="221"/>
      <c r="AQ5336" s="219"/>
      <c r="AR5336" s="219"/>
      <c r="AS5336" s="221"/>
      <c r="AT5336" s="221"/>
      <c r="AU5336" s="221"/>
      <c r="AV5336" s="221"/>
      <c r="AW5336" s="221"/>
      <c r="AX5336" s="221"/>
      <c r="AY5336" s="221"/>
      <c r="AZ5336" s="221"/>
    </row>
    <row r="5337" spans="1:52" x14ac:dyDescent="0.15">
      <c r="A5337" s="278"/>
      <c r="B5337" s="274"/>
      <c r="C5337" s="340"/>
      <c r="D5337" s="340"/>
      <c r="E5337" s="341"/>
      <c r="F5337" s="341"/>
      <c r="G5337" s="341"/>
      <c r="H5337" s="341"/>
      <c r="I5337" s="341"/>
      <c r="J5337" s="341"/>
      <c r="AH5337" s="221"/>
      <c r="AI5337" s="221"/>
      <c r="AJ5337" s="221"/>
      <c r="AK5337" s="221"/>
      <c r="AL5337" s="221"/>
      <c r="AM5337" s="221"/>
      <c r="AN5337" s="221"/>
      <c r="AO5337" s="221"/>
      <c r="AP5337" s="221"/>
      <c r="AQ5337" s="219"/>
      <c r="AR5337" s="219"/>
      <c r="AS5337" s="221"/>
      <c r="AT5337" s="221"/>
      <c r="AU5337" s="221"/>
      <c r="AV5337" s="221"/>
      <c r="AW5337" s="221"/>
      <c r="AX5337" s="221"/>
      <c r="AY5337" s="221"/>
      <c r="AZ5337" s="221"/>
    </row>
    <row r="5338" spans="1:52" x14ac:dyDescent="0.15">
      <c r="A5338" s="278"/>
      <c r="B5338" s="274"/>
      <c r="C5338" s="340"/>
      <c r="D5338" s="340"/>
      <c r="E5338" s="341"/>
      <c r="F5338" s="341"/>
      <c r="G5338" s="341"/>
      <c r="H5338" s="341"/>
      <c r="I5338" s="341"/>
      <c r="J5338" s="341"/>
      <c r="AH5338" s="221"/>
      <c r="AI5338" s="221"/>
      <c r="AJ5338" s="221"/>
      <c r="AK5338" s="221"/>
      <c r="AL5338" s="221"/>
      <c r="AM5338" s="221"/>
      <c r="AN5338" s="221"/>
      <c r="AO5338" s="221"/>
      <c r="AP5338" s="221"/>
      <c r="AQ5338" s="219"/>
      <c r="AR5338" s="219"/>
      <c r="AS5338" s="221"/>
      <c r="AT5338" s="221"/>
      <c r="AU5338" s="221"/>
      <c r="AV5338" s="221"/>
      <c r="AW5338" s="221"/>
      <c r="AX5338" s="221"/>
      <c r="AY5338" s="221"/>
      <c r="AZ5338" s="221"/>
    </row>
    <row r="5339" spans="1:52" x14ac:dyDescent="0.15">
      <c r="A5339" s="278"/>
      <c r="B5339" s="274"/>
      <c r="C5339" s="340"/>
      <c r="D5339" s="340"/>
      <c r="E5339" s="341"/>
      <c r="F5339" s="341"/>
      <c r="G5339" s="341"/>
      <c r="H5339" s="341"/>
      <c r="I5339" s="341"/>
      <c r="J5339" s="341"/>
      <c r="AH5339" s="221"/>
      <c r="AI5339" s="221"/>
      <c r="AJ5339" s="221"/>
      <c r="AK5339" s="221"/>
      <c r="AL5339" s="221"/>
      <c r="AM5339" s="221"/>
      <c r="AN5339" s="221"/>
      <c r="AO5339" s="221"/>
      <c r="AP5339" s="221"/>
      <c r="AQ5339" s="219"/>
      <c r="AR5339" s="219"/>
      <c r="AS5339" s="221"/>
      <c r="AT5339" s="221"/>
      <c r="AU5339" s="221"/>
      <c r="AV5339" s="221"/>
      <c r="AW5339" s="221"/>
      <c r="AX5339" s="221"/>
      <c r="AY5339" s="221"/>
      <c r="AZ5339" s="221"/>
    </row>
    <row r="5340" spans="1:52" x14ac:dyDescent="0.15">
      <c r="A5340" s="278"/>
      <c r="B5340" s="274"/>
      <c r="C5340" s="340"/>
      <c r="D5340" s="340"/>
      <c r="E5340" s="341"/>
      <c r="F5340" s="341"/>
      <c r="G5340" s="341"/>
      <c r="H5340" s="341"/>
      <c r="I5340" s="341"/>
      <c r="J5340" s="341"/>
      <c r="AH5340" s="221"/>
      <c r="AI5340" s="221"/>
      <c r="AJ5340" s="221"/>
      <c r="AK5340" s="221"/>
      <c r="AL5340" s="221"/>
      <c r="AM5340" s="221"/>
      <c r="AN5340" s="221"/>
      <c r="AO5340" s="221"/>
      <c r="AP5340" s="221"/>
      <c r="AQ5340" s="219"/>
      <c r="AR5340" s="219"/>
      <c r="AS5340" s="221"/>
      <c r="AT5340" s="221"/>
      <c r="AU5340" s="221"/>
      <c r="AV5340" s="221"/>
      <c r="AW5340" s="221"/>
      <c r="AX5340" s="221"/>
      <c r="AY5340" s="221"/>
      <c r="AZ5340" s="221"/>
    </row>
    <row r="5341" spans="1:52" x14ac:dyDescent="0.15">
      <c r="A5341" s="278"/>
      <c r="B5341" s="274"/>
      <c r="C5341" s="340"/>
      <c r="D5341" s="340"/>
      <c r="E5341" s="341"/>
      <c r="F5341" s="341"/>
      <c r="G5341" s="341"/>
      <c r="H5341" s="341"/>
      <c r="I5341" s="341"/>
      <c r="J5341" s="341"/>
      <c r="AH5341" s="221"/>
      <c r="AI5341" s="221"/>
      <c r="AJ5341" s="221"/>
      <c r="AK5341" s="221"/>
      <c r="AL5341" s="221"/>
      <c r="AM5341" s="221"/>
      <c r="AN5341" s="221"/>
      <c r="AO5341" s="221"/>
      <c r="AP5341" s="221"/>
      <c r="AQ5341" s="219"/>
      <c r="AR5341" s="219"/>
      <c r="AS5341" s="221"/>
      <c r="AT5341" s="221"/>
      <c r="AU5341" s="221"/>
      <c r="AV5341" s="221"/>
      <c r="AW5341" s="221"/>
      <c r="AX5341" s="221"/>
      <c r="AY5341" s="221"/>
      <c r="AZ5341" s="221"/>
    </row>
    <row r="5342" spans="1:52" x14ac:dyDescent="0.15">
      <c r="A5342" s="278"/>
      <c r="B5342" s="274"/>
      <c r="C5342" s="340"/>
      <c r="D5342" s="340"/>
      <c r="E5342" s="341"/>
      <c r="F5342" s="341"/>
      <c r="G5342" s="341"/>
      <c r="H5342" s="341"/>
      <c r="I5342" s="341"/>
      <c r="J5342" s="341"/>
      <c r="AH5342" s="221"/>
      <c r="AI5342" s="221"/>
      <c r="AJ5342" s="221"/>
      <c r="AK5342" s="221"/>
      <c r="AL5342" s="221"/>
      <c r="AM5342" s="221"/>
      <c r="AN5342" s="221"/>
      <c r="AO5342" s="221"/>
      <c r="AP5342" s="221"/>
      <c r="AQ5342" s="219"/>
      <c r="AR5342" s="219"/>
      <c r="AS5342" s="221"/>
      <c r="AT5342" s="221"/>
      <c r="AU5342" s="221"/>
      <c r="AV5342" s="221"/>
      <c r="AW5342" s="221"/>
      <c r="AX5342" s="221"/>
      <c r="AY5342" s="221"/>
      <c r="AZ5342" s="221"/>
    </row>
    <row r="5343" spans="1:52" x14ac:dyDescent="0.15">
      <c r="A5343" s="278"/>
      <c r="B5343" s="274"/>
      <c r="C5343" s="340"/>
      <c r="D5343" s="340"/>
      <c r="E5343" s="341"/>
      <c r="F5343" s="341"/>
      <c r="G5343" s="341"/>
      <c r="H5343" s="341"/>
      <c r="I5343" s="341"/>
      <c r="J5343" s="341"/>
      <c r="AH5343" s="221"/>
      <c r="AI5343" s="221"/>
      <c r="AJ5343" s="221"/>
      <c r="AK5343" s="221"/>
      <c r="AL5343" s="221"/>
      <c r="AM5343" s="221"/>
      <c r="AN5343" s="221"/>
      <c r="AO5343" s="221"/>
      <c r="AP5343" s="221"/>
      <c r="AQ5343" s="219"/>
      <c r="AR5343" s="219"/>
      <c r="AS5343" s="221"/>
      <c r="AT5343" s="221"/>
      <c r="AU5343" s="221"/>
      <c r="AV5343" s="221"/>
      <c r="AW5343" s="221"/>
      <c r="AX5343" s="221"/>
      <c r="AY5343" s="221"/>
      <c r="AZ5343" s="221"/>
    </row>
    <row r="5344" spans="1:52" x14ac:dyDescent="0.15">
      <c r="A5344" s="278"/>
      <c r="B5344" s="274"/>
      <c r="C5344" s="340"/>
      <c r="D5344" s="340"/>
      <c r="E5344" s="341"/>
      <c r="F5344" s="341"/>
      <c r="G5344" s="341"/>
      <c r="H5344" s="341"/>
      <c r="I5344" s="341"/>
      <c r="J5344" s="341"/>
      <c r="AH5344" s="221"/>
      <c r="AI5344" s="221"/>
      <c r="AJ5344" s="221"/>
      <c r="AK5344" s="221"/>
      <c r="AL5344" s="221"/>
      <c r="AM5344" s="221"/>
      <c r="AN5344" s="221"/>
      <c r="AO5344" s="221"/>
      <c r="AP5344" s="221"/>
      <c r="AQ5344" s="219"/>
      <c r="AR5344" s="219"/>
      <c r="AS5344" s="221"/>
      <c r="AT5344" s="221"/>
      <c r="AU5344" s="221"/>
      <c r="AV5344" s="221"/>
      <c r="AW5344" s="221"/>
      <c r="AX5344" s="221"/>
      <c r="AY5344" s="221"/>
      <c r="AZ5344" s="221"/>
    </row>
    <row r="5345" spans="1:52" x14ac:dyDescent="0.15">
      <c r="A5345" s="278"/>
      <c r="B5345" s="274"/>
      <c r="C5345" s="340"/>
      <c r="D5345" s="340"/>
      <c r="E5345" s="341"/>
      <c r="F5345" s="341"/>
      <c r="G5345" s="341"/>
      <c r="H5345" s="341"/>
      <c r="I5345" s="341"/>
      <c r="J5345" s="341"/>
      <c r="AH5345" s="221"/>
      <c r="AI5345" s="221"/>
      <c r="AJ5345" s="221"/>
      <c r="AK5345" s="221"/>
      <c r="AL5345" s="221"/>
      <c r="AM5345" s="221"/>
      <c r="AN5345" s="221"/>
      <c r="AO5345" s="221"/>
      <c r="AP5345" s="221"/>
      <c r="AQ5345" s="219"/>
      <c r="AR5345" s="219"/>
      <c r="AS5345" s="221"/>
      <c r="AT5345" s="221"/>
      <c r="AU5345" s="221"/>
      <c r="AV5345" s="221"/>
      <c r="AW5345" s="221"/>
      <c r="AX5345" s="221"/>
      <c r="AY5345" s="221"/>
      <c r="AZ5345" s="221"/>
    </row>
    <row r="5346" spans="1:52" x14ac:dyDescent="0.15">
      <c r="A5346" s="278"/>
      <c r="B5346" s="274"/>
      <c r="C5346" s="340"/>
      <c r="D5346" s="340"/>
      <c r="E5346" s="341"/>
      <c r="F5346" s="341"/>
      <c r="G5346" s="341"/>
      <c r="H5346" s="341"/>
      <c r="I5346" s="341"/>
      <c r="J5346" s="341"/>
      <c r="AH5346" s="221"/>
      <c r="AI5346" s="221"/>
      <c r="AJ5346" s="221"/>
      <c r="AK5346" s="221"/>
      <c r="AL5346" s="221"/>
      <c r="AM5346" s="221"/>
      <c r="AN5346" s="221"/>
      <c r="AO5346" s="221"/>
      <c r="AP5346" s="221"/>
      <c r="AQ5346" s="219"/>
      <c r="AR5346" s="219"/>
      <c r="AS5346" s="221"/>
      <c r="AT5346" s="221"/>
      <c r="AU5346" s="221"/>
      <c r="AV5346" s="221"/>
      <c r="AW5346" s="221"/>
      <c r="AX5346" s="221"/>
      <c r="AY5346" s="221"/>
      <c r="AZ5346" s="221"/>
    </row>
    <row r="5347" spans="1:52" x14ac:dyDescent="0.15">
      <c r="A5347" s="278"/>
      <c r="B5347" s="274"/>
      <c r="C5347" s="340"/>
      <c r="D5347" s="340"/>
      <c r="E5347" s="341"/>
      <c r="F5347" s="341"/>
      <c r="G5347" s="341"/>
      <c r="H5347" s="341"/>
      <c r="I5347" s="341"/>
      <c r="J5347" s="341"/>
      <c r="AH5347" s="221"/>
      <c r="AI5347" s="221"/>
      <c r="AJ5347" s="221"/>
      <c r="AK5347" s="221"/>
      <c r="AL5347" s="221"/>
      <c r="AM5347" s="221"/>
      <c r="AN5347" s="221"/>
      <c r="AO5347" s="221"/>
      <c r="AP5347" s="221"/>
      <c r="AQ5347" s="219"/>
      <c r="AR5347" s="219"/>
      <c r="AS5347" s="221"/>
      <c r="AT5347" s="221"/>
      <c r="AU5347" s="221"/>
      <c r="AV5347" s="221"/>
      <c r="AW5347" s="221"/>
      <c r="AX5347" s="221"/>
      <c r="AY5347" s="221"/>
      <c r="AZ5347" s="221"/>
    </row>
    <row r="5348" spans="1:52" x14ac:dyDescent="0.15">
      <c r="A5348" s="278"/>
      <c r="B5348" s="274"/>
      <c r="C5348" s="340"/>
      <c r="D5348" s="340"/>
      <c r="E5348" s="341"/>
      <c r="F5348" s="341"/>
      <c r="G5348" s="341"/>
      <c r="H5348" s="341"/>
      <c r="I5348" s="341"/>
      <c r="J5348" s="341"/>
      <c r="AH5348" s="221"/>
      <c r="AI5348" s="221"/>
      <c r="AJ5348" s="221"/>
      <c r="AK5348" s="221"/>
      <c r="AL5348" s="221"/>
      <c r="AM5348" s="221"/>
      <c r="AN5348" s="221"/>
      <c r="AO5348" s="221"/>
      <c r="AP5348" s="221"/>
      <c r="AQ5348" s="219"/>
      <c r="AR5348" s="219"/>
      <c r="AS5348" s="221"/>
      <c r="AT5348" s="221"/>
      <c r="AU5348" s="221"/>
      <c r="AV5348" s="221"/>
      <c r="AW5348" s="221"/>
      <c r="AX5348" s="221"/>
      <c r="AY5348" s="221"/>
      <c r="AZ5348" s="221"/>
    </row>
    <row r="5349" spans="1:52" x14ac:dyDescent="0.15">
      <c r="A5349" s="278"/>
      <c r="B5349" s="274"/>
      <c r="C5349" s="340"/>
      <c r="D5349" s="340"/>
      <c r="E5349" s="341"/>
      <c r="F5349" s="341"/>
      <c r="G5349" s="341"/>
      <c r="H5349" s="341"/>
      <c r="I5349" s="341"/>
      <c r="J5349" s="341"/>
      <c r="AH5349" s="221"/>
      <c r="AI5349" s="221"/>
      <c r="AJ5349" s="221"/>
      <c r="AK5349" s="221"/>
      <c r="AL5349" s="221"/>
      <c r="AM5349" s="221"/>
      <c r="AN5349" s="221"/>
      <c r="AO5349" s="221"/>
      <c r="AP5349" s="221"/>
      <c r="AQ5349" s="219"/>
      <c r="AR5349" s="219"/>
      <c r="AS5349" s="221"/>
      <c r="AT5349" s="221"/>
      <c r="AU5349" s="221"/>
      <c r="AV5349" s="221"/>
      <c r="AW5349" s="221"/>
      <c r="AX5349" s="221"/>
      <c r="AY5349" s="221"/>
      <c r="AZ5349" s="221"/>
    </row>
    <row r="5350" spans="1:52" x14ac:dyDescent="0.15">
      <c r="A5350" s="278"/>
      <c r="B5350" s="274"/>
      <c r="C5350" s="340"/>
      <c r="D5350" s="340"/>
      <c r="E5350" s="341"/>
      <c r="F5350" s="341"/>
      <c r="G5350" s="341"/>
      <c r="H5350" s="341"/>
      <c r="I5350" s="341"/>
      <c r="J5350" s="341"/>
      <c r="AH5350" s="221"/>
      <c r="AI5350" s="221"/>
      <c r="AJ5350" s="221"/>
      <c r="AK5350" s="221"/>
      <c r="AL5350" s="221"/>
      <c r="AM5350" s="221"/>
      <c r="AN5350" s="221"/>
      <c r="AO5350" s="221"/>
      <c r="AP5350" s="221"/>
      <c r="AQ5350" s="219"/>
      <c r="AR5350" s="219"/>
      <c r="AS5350" s="221"/>
      <c r="AT5350" s="221"/>
      <c r="AU5350" s="221"/>
      <c r="AV5350" s="221"/>
      <c r="AW5350" s="221"/>
      <c r="AX5350" s="221"/>
      <c r="AY5350" s="221"/>
      <c r="AZ5350" s="221"/>
    </row>
    <row r="5351" spans="1:52" x14ac:dyDescent="0.15">
      <c r="A5351" s="278"/>
      <c r="B5351" s="274"/>
      <c r="C5351" s="340"/>
      <c r="D5351" s="340"/>
      <c r="E5351" s="341"/>
      <c r="F5351" s="341"/>
      <c r="G5351" s="341"/>
      <c r="H5351" s="341"/>
      <c r="I5351" s="341"/>
      <c r="J5351" s="341"/>
      <c r="AH5351" s="221"/>
      <c r="AI5351" s="221"/>
      <c r="AJ5351" s="221"/>
      <c r="AK5351" s="221"/>
      <c r="AL5351" s="221"/>
      <c r="AM5351" s="221"/>
      <c r="AN5351" s="221"/>
      <c r="AO5351" s="221"/>
      <c r="AP5351" s="221"/>
      <c r="AQ5351" s="219"/>
      <c r="AR5351" s="219"/>
      <c r="AS5351" s="221"/>
      <c r="AT5351" s="221"/>
      <c r="AU5351" s="221"/>
      <c r="AV5351" s="221"/>
      <c r="AW5351" s="221"/>
      <c r="AX5351" s="221"/>
      <c r="AY5351" s="221"/>
      <c r="AZ5351" s="221"/>
    </row>
    <row r="5352" spans="1:52" x14ac:dyDescent="0.15">
      <c r="A5352" s="278"/>
      <c r="B5352" s="274"/>
      <c r="C5352" s="340"/>
      <c r="D5352" s="340"/>
      <c r="E5352" s="341"/>
      <c r="F5352" s="341"/>
      <c r="G5352" s="341"/>
      <c r="H5352" s="341"/>
      <c r="I5352" s="341"/>
      <c r="J5352" s="341"/>
      <c r="AH5352" s="221"/>
      <c r="AI5352" s="221"/>
      <c r="AJ5352" s="221"/>
      <c r="AK5352" s="221"/>
      <c r="AL5352" s="221"/>
      <c r="AM5352" s="221"/>
      <c r="AN5352" s="221"/>
      <c r="AO5352" s="221"/>
      <c r="AP5352" s="221"/>
      <c r="AQ5352" s="219"/>
      <c r="AR5352" s="219"/>
      <c r="AS5352" s="221"/>
      <c r="AT5352" s="221"/>
      <c r="AU5352" s="221"/>
      <c r="AV5352" s="221"/>
      <c r="AW5352" s="221"/>
      <c r="AX5352" s="221"/>
      <c r="AY5352" s="221"/>
      <c r="AZ5352" s="221"/>
    </row>
    <row r="5353" spans="1:52" x14ac:dyDescent="0.15">
      <c r="A5353" s="278"/>
      <c r="B5353" s="274"/>
      <c r="C5353" s="340"/>
      <c r="D5353" s="340"/>
      <c r="E5353" s="341"/>
      <c r="F5353" s="341"/>
      <c r="G5353" s="341"/>
      <c r="H5353" s="341"/>
      <c r="I5353" s="341"/>
      <c r="J5353" s="341"/>
      <c r="AH5353" s="221"/>
      <c r="AI5353" s="221"/>
      <c r="AJ5353" s="221"/>
      <c r="AK5353" s="221"/>
      <c r="AL5353" s="221"/>
      <c r="AM5353" s="221"/>
      <c r="AN5353" s="221"/>
      <c r="AO5353" s="221"/>
      <c r="AP5353" s="221"/>
      <c r="AQ5353" s="219"/>
      <c r="AR5353" s="219"/>
      <c r="AS5353" s="221"/>
      <c r="AT5353" s="221"/>
      <c r="AU5353" s="221"/>
      <c r="AV5353" s="221"/>
      <c r="AW5353" s="221"/>
      <c r="AX5353" s="221"/>
      <c r="AY5353" s="221"/>
      <c r="AZ5353" s="221"/>
    </row>
    <row r="5354" spans="1:52" x14ac:dyDescent="0.15">
      <c r="A5354" s="278"/>
      <c r="B5354" s="274"/>
      <c r="C5354" s="340"/>
      <c r="D5354" s="340"/>
      <c r="E5354" s="341"/>
      <c r="F5354" s="341"/>
      <c r="G5354" s="341"/>
      <c r="H5354" s="341"/>
      <c r="I5354" s="341"/>
      <c r="J5354" s="341"/>
      <c r="AH5354" s="221"/>
      <c r="AI5354" s="221"/>
      <c r="AJ5354" s="221"/>
      <c r="AK5354" s="221"/>
      <c r="AL5354" s="221"/>
      <c r="AM5354" s="221"/>
      <c r="AN5354" s="221"/>
      <c r="AO5354" s="221"/>
      <c r="AP5354" s="221"/>
      <c r="AQ5354" s="219"/>
      <c r="AR5354" s="219"/>
      <c r="AS5354" s="221"/>
      <c r="AT5354" s="221"/>
      <c r="AU5354" s="221"/>
      <c r="AV5354" s="221"/>
      <c r="AW5354" s="221"/>
      <c r="AX5354" s="221"/>
      <c r="AY5354" s="221"/>
      <c r="AZ5354" s="221"/>
    </row>
    <row r="5355" spans="1:52" x14ac:dyDescent="0.15">
      <c r="A5355" s="278"/>
      <c r="B5355" s="274"/>
      <c r="C5355" s="340"/>
      <c r="D5355" s="340"/>
      <c r="E5355" s="341"/>
      <c r="F5355" s="341"/>
      <c r="G5355" s="341"/>
      <c r="H5355" s="341"/>
      <c r="I5355" s="341"/>
      <c r="J5355" s="341"/>
      <c r="AH5355" s="221"/>
      <c r="AI5355" s="221"/>
      <c r="AJ5355" s="221"/>
      <c r="AK5355" s="221"/>
      <c r="AL5355" s="221"/>
      <c r="AM5355" s="221"/>
      <c r="AN5355" s="221"/>
      <c r="AO5355" s="221"/>
      <c r="AP5355" s="221"/>
      <c r="AQ5355" s="219"/>
      <c r="AR5355" s="219"/>
      <c r="AS5355" s="221"/>
      <c r="AT5355" s="221"/>
      <c r="AU5355" s="221"/>
      <c r="AV5355" s="221"/>
      <c r="AW5355" s="221"/>
      <c r="AX5355" s="221"/>
      <c r="AY5355" s="221"/>
      <c r="AZ5355" s="221"/>
    </row>
    <row r="5356" spans="1:52" x14ac:dyDescent="0.15">
      <c r="A5356" s="278"/>
      <c r="B5356" s="274"/>
      <c r="C5356" s="340"/>
      <c r="D5356" s="340"/>
      <c r="E5356" s="341"/>
      <c r="F5356" s="341"/>
      <c r="G5356" s="341"/>
      <c r="H5356" s="341"/>
      <c r="I5356" s="341"/>
      <c r="J5356" s="341"/>
      <c r="AH5356" s="221"/>
      <c r="AI5356" s="221"/>
      <c r="AJ5356" s="221"/>
      <c r="AK5356" s="221"/>
      <c r="AL5356" s="221"/>
      <c r="AM5356" s="221"/>
      <c r="AN5356" s="221"/>
      <c r="AO5356" s="221"/>
      <c r="AP5356" s="221"/>
      <c r="AQ5356" s="219"/>
      <c r="AR5356" s="219"/>
      <c r="AS5356" s="221"/>
      <c r="AT5356" s="221"/>
      <c r="AU5356" s="221"/>
      <c r="AV5356" s="221"/>
      <c r="AW5356" s="221"/>
      <c r="AX5356" s="221"/>
      <c r="AY5356" s="221"/>
      <c r="AZ5356" s="221"/>
    </row>
    <row r="5357" spans="1:52" x14ac:dyDescent="0.15">
      <c r="A5357" s="278"/>
      <c r="B5357" s="274"/>
      <c r="C5357" s="340"/>
      <c r="D5357" s="340"/>
      <c r="E5357" s="341"/>
      <c r="F5357" s="341"/>
      <c r="G5357" s="341"/>
      <c r="H5357" s="341"/>
      <c r="I5357" s="341"/>
      <c r="J5357" s="341"/>
      <c r="AH5357" s="221"/>
      <c r="AI5357" s="221"/>
      <c r="AJ5357" s="221"/>
      <c r="AK5357" s="221"/>
      <c r="AL5357" s="221"/>
      <c r="AM5357" s="221"/>
      <c r="AN5357" s="221"/>
      <c r="AO5357" s="221"/>
      <c r="AP5357" s="221"/>
      <c r="AQ5357" s="219"/>
      <c r="AR5357" s="219"/>
      <c r="AS5357" s="221"/>
      <c r="AT5357" s="221"/>
      <c r="AU5357" s="221"/>
      <c r="AV5357" s="221"/>
      <c r="AW5357" s="221"/>
      <c r="AX5357" s="221"/>
      <c r="AY5357" s="221"/>
      <c r="AZ5357" s="221"/>
    </row>
    <row r="5358" spans="1:52" x14ac:dyDescent="0.15">
      <c r="A5358" s="278"/>
      <c r="B5358" s="274"/>
      <c r="C5358" s="340"/>
      <c r="D5358" s="340"/>
      <c r="E5358" s="341"/>
      <c r="F5358" s="341"/>
      <c r="G5358" s="341"/>
      <c r="H5358" s="341"/>
      <c r="I5358" s="341"/>
      <c r="J5358" s="341"/>
      <c r="AH5358" s="221"/>
      <c r="AI5358" s="221"/>
      <c r="AJ5358" s="221"/>
      <c r="AK5358" s="221"/>
      <c r="AL5358" s="221"/>
      <c r="AM5358" s="221"/>
      <c r="AN5358" s="221"/>
      <c r="AO5358" s="221"/>
      <c r="AP5358" s="221"/>
      <c r="AQ5358" s="219"/>
      <c r="AR5358" s="219"/>
      <c r="AS5358" s="221"/>
      <c r="AT5358" s="221"/>
      <c r="AU5358" s="221"/>
      <c r="AV5358" s="221"/>
      <c r="AW5358" s="221"/>
      <c r="AX5358" s="221"/>
      <c r="AY5358" s="221"/>
      <c r="AZ5358" s="221"/>
    </row>
    <row r="5359" spans="1:52" x14ac:dyDescent="0.15">
      <c r="A5359" s="278"/>
      <c r="B5359" s="274"/>
      <c r="C5359" s="340"/>
      <c r="D5359" s="340"/>
      <c r="E5359" s="341"/>
      <c r="F5359" s="341"/>
      <c r="G5359" s="341"/>
      <c r="H5359" s="341"/>
      <c r="I5359" s="341"/>
      <c r="J5359" s="341"/>
      <c r="AH5359" s="221"/>
      <c r="AI5359" s="221"/>
      <c r="AJ5359" s="221"/>
      <c r="AK5359" s="221"/>
      <c r="AL5359" s="221"/>
      <c r="AM5359" s="221"/>
      <c r="AN5359" s="221"/>
      <c r="AO5359" s="221"/>
      <c r="AP5359" s="221"/>
      <c r="AQ5359" s="219"/>
      <c r="AR5359" s="219"/>
      <c r="AS5359" s="221"/>
      <c r="AT5359" s="221"/>
      <c r="AU5359" s="221"/>
      <c r="AV5359" s="221"/>
      <c r="AW5359" s="221"/>
      <c r="AX5359" s="221"/>
      <c r="AY5359" s="221"/>
      <c r="AZ5359" s="221"/>
    </row>
    <row r="5360" spans="1:52" x14ac:dyDescent="0.15">
      <c r="A5360" s="278"/>
      <c r="B5360" s="274"/>
      <c r="C5360" s="340"/>
      <c r="D5360" s="340"/>
      <c r="E5360" s="341"/>
      <c r="F5360" s="341"/>
      <c r="G5360" s="341"/>
      <c r="H5360" s="341"/>
      <c r="I5360" s="341"/>
      <c r="J5360" s="341"/>
      <c r="AH5360" s="221"/>
      <c r="AI5360" s="221"/>
      <c r="AJ5360" s="221"/>
      <c r="AK5360" s="221"/>
      <c r="AL5360" s="221"/>
      <c r="AM5360" s="221"/>
      <c r="AN5360" s="221"/>
      <c r="AO5360" s="221"/>
      <c r="AP5360" s="221"/>
      <c r="AQ5360" s="219"/>
      <c r="AR5360" s="219"/>
      <c r="AS5360" s="221"/>
      <c r="AT5360" s="221"/>
      <c r="AU5360" s="221"/>
      <c r="AV5360" s="221"/>
      <c r="AW5360" s="221"/>
      <c r="AX5360" s="221"/>
      <c r="AY5360" s="221"/>
      <c r="AZ5360" s="221"/>
    </row>
    <row r="5361" spans="1:52" x14ac:dyDescent="0.15">
      <c r="A5361" s="278"/>
      <c r="B5361" s="274"/>
      <c r="C5361" s="340"/>
      <c r="D5361" s="340"/>
      <c r="E5361" s="341"/>
      <c r="F5361" s="341"/>
      <c r="G5361" s="341"/>
      <c r="H5361" s="341"/>
      <c r="I5361" s="341"/>
      <c r="J5361" s="341"/>
      <c r="AH5361" s="221"/>
      <c r="AI5361" s="221"/>
      <c r="AJ5361" s="221"/>
      <c r="AK5361" s="221"/>
      <c r="AL5361" s="221"/>
      <c r="AM5361" s="221"/>
      <c r="AN5361" s="221"/>
      <c r="AO5361" s="221"/>
      <c r="AP5361" s="221"/>
      <c r="AQ5361" s="219"/>
      <c r="AR5361" s="219"/>
      <c r="AS5361" s="221"/>
      <c r="AT5361" s="221"/>
      <c r="AU5361" s="221"/>
      <c r="AV5361" s="221"/>
      <c r="AW5361" s="221"/>
      <c r="AX5361" s="221"/>
      <c r="AY5361" s="221"/>
      <c r="AZ5361" s="221"/>
    </row>
    <row r="5362" spans="1:52" x14ac:dyDescent="0.15">
      <c r="A5362" s="278"/>
      <c r="B5362" s="274"/>
      <c r="C5362" s="340"/>
      <c r="D5362" s="340"/>
      <c r="E5362" s="341"/>
      <c r="F5362" s="341"/>
      <c r="G5362" s="341"/>
      <c r="H5362" s="341"/>
      <c r="I5362" s="341"/>
      <c r="J5362" s="341"/>
      <c r="AH5362" s="221"/>
      <c r="AI5362" s="221"/>
      <c r="AJ5362" s="221"/>
      <c r="AK5362" s="221"/>
      <c r="AL5362" s="221"/>
      <c r="AM5362" s="221"/>
      <c r="AN5362" s="221"/>
      <c r="AO5362" s="221"/>
      <c r="AP5362" s="221"/>
      <c r="AQ5362" s="219"/>
      <c r="AR5362" s="219"/>
      <c r="AS5362" s="221"/>
      <c r="AT5362" s="221"/>
      <c r="AU5362" s="221"/>
      <c r="AV5362" s="221"/>
      <c r="AW5362" s="221"/>
      <c r="AX5362" s="221"/>
      <c r="AY5362" s="221"/>
      <c r="AZ5362" s="221"/>
    </row>
    <row r="5363" spans="1:52" x14ac:dyDescent="0.15">
      <c r="A5363" s="278"/>
      <c r="B5363" s="274"/>
      <c r="C5363" s="340"/>
      <c r="D5363" s="340"/>
      <c r="E5363" s="341"/>
      <c r="F5363" s="341"/>
      <c r="G5363" s="341"/>
      <c r="H5363" s="341"/>
      <c r="I5363" s="341"/>
      <c r="J5363" s="341"/>
      <c r="AH5363" s="221"/>
      <c r="AI5363" s="221"/>
      <c r="AJ5363" s="221"/>
      <c r="AK5363" s="221"/>
      <c r="AL5363" s="221"/>
      <c r="AM5363" s="221"/>
      <c r="AN5363" s="221"/>
      <c r="AO5363" s="221"/>
      <c r="AP5363" s="221"/>
      <c r="AQ5363" s="219"/>
      <c r="AR5363" s="219"/>
      <c r="AS5363" s="221"/>
      <c r="AT5363" s="221"/>
      <c r="AU5363" s="221"/>
      <c r="AV5363" s="221"/>
      <c r="AW5363" s="221"/>
      <c r="AX5363" s="221"/>
      <c r="AY5363" s="221"/>
      <c r="AZ5363" s="221"/>
    </row>
    <row r="5364" spans="1:52" x14ac:dyDescent="0.15">
      <c r="A5364" s="278"/>
      <c r="B5364" s="274"/>
      <c r="C5364" s="340"/>
      <c r="D5364" s="340"/>
      <c r="E5364" s="341"/>
      <c r="F5364" s="341"/>
      <c r="G5364" s="341"/>
      <c r="H5364" s="341"/>
      <c r="I5364" s="341"/>
      <c r="J5364" s="341"/>
      <c r="AH5364" s="221"/>
      <c r="AI5364" s="221"/>
      <c r="AJ5364" s="221"/>
      <c r="AK5364" s="221"/>
      <c r="AL5364" s="221"/>
      <c r="AM5364" s="221"/>
      <c r="AN5364" s="221"/>
      <c r="AO5364" s="221"/>
      <c r="AP5364" s="221"/>
      <c r="AQ5364" s="219"/>
      <c r="AR5364" s="219"/>
      <c r="AS5364" s="221"/>
      <c r="AT5364" s="221"/>
      <c r="AU5364" s="221"/>
      <c r="AV5364" s="221"/>
      <c r="AW5364" s="221"/>
      <c r="AX5364" s="221"/>
      <c r="AY5364" s="221"/>
      <c r="AZ5364" s="221"/>
    </row>
    <row r="5365" spans="1:52" x14ac:dyDescent="0.15">
      <c r="A5365" s="278"/>
      <c r="B5365" s="274"/>
      <c r="C5365" s="340"/>
      <c r="D5365" s="340"/>
      <c r="E5365" s="341"/>
      <c r="F5365" s="341"/>
      <c r="G5365" s="341"/>
      <c r="H5365" s="341"/>
      <c r="I5365" s="341"/>
      <c r="J5365" s="341"/>
      <c r="AH5365" s="221"/>
      <c r="AI5365" s="221"/>
      <c r="AJ5365" s="221"/>
      <c r="AK5365" s="221"/>
      <c r="AL5365" s="221"/>
      <c r="AM5365" s="221"/>
      <c r="AN5365" s="221"/>
      <c r="AO5365" s="221"/>
      <c r="AP5365" s="221"/>
      <c r="AQ5365" s="219"/>
      <c r="AR5365" s="219"/>
      <c r="AS5365" s="221"/>
      <c r="AT5365" s="221"/>
      <c r="AU5365" s="221"/>
      <c r="AV5365" s="221"/>
      <c r="AW5365" s="221"/>
      <c r="AX5365" s="221"/>
      <c r="AY5365" s="221"/>
      <c r="AZ5365" s="221"/>
    </row>
    <row r="5366" spans="1:52" x14ac:dyDescent="0.15">
      <c r="A5366" s="278"/>
      <c r="B5366" s="274"/>
      <c r="C5366" s="340"/>
      <c r="D5366" s="340"/>
      <c r="E5366" s="341"/>
      <c r="F5366" s="341"/>
      <c r="G5366" s="341"/>
      <c r="H5366" s="341"/>
      <c r="I5366" s="341"/>
      <c r="J5366" s="341"/>
      <c r="AH5366" s="221"/>
      <c r="AI5366" s="221"/>
      <c r="AJ5366" s="221"/>
      <c r="AK5366" s="221"/>
      <c r="AL5366" s="221"/>
      <c r="AM5366" s="221"/>
      <c r="AN5366" s="221"/>
      <c r="AO5366" s="221"/>
      <c r="AP5366" s="221"/>
      <c r="AQ5366" s="219"/>
      <c r="AR5366" s="219"/>
      <c r="AS5366" s="221"/>
      <c r="AT5366" s="221"/>
      <c r="AU5366" s="221"/>
      <c r="AV5366" s="221"/>
      <c r="AW5366" s="221"/>
      <c r="AX5366" s="221"/>
      <c r="AY5366" s="221"/>
      <c r="AZ5366" s="221"/>
    </row>
    <row r="5367" spans="1:52" x14ac:dyDescent="0.15">
      <c r="A5367" s="278"/>
      <c r="B5367" s="274"/>
      <c r="C5367" s="340"/>
      <c r="D5367" s="340"/>
      <c r="E5367" s="341"/>
      <c r="F5367" s="341"/>
      <c r="G5367" s="341"/>
      <c r="H5367" s="341"/>
      <c r="I5367" s="341"/>
      <c r="J5367" s="341"/>
      <c r="AH5367" s="221"/>
      <c r="AI5367" s="221"/>
      <c r="AJ5367" s="221"/>
      <c r="AK5367" s="221"/>
      <c r="AL5367" s="221"/>
      <c r="AM5367" s="221"/>
      <c r="AN5367" s="221"/>
      <c r="AO5367" s="221"/>
      <c r="AP5367" s="221"/>
      <c r="AQ5367" s="219"/>
      <c r="AR5367" s="219"/>
      <c r="AS5367" s="221"/>
      <c r="AT5367" s="221"/>
      <c r="AU5367" s="221"/>
      <c r="AV5367" s="221"/>
      <c r="AW5367" s="221"/>
      <c r="AX5367" s="221"/>
      <c r="AY5367" s="221"/>
      <c r="AZ5367" s="221"/>
    </row>
    <row r="5368" spans="1:52" x14ac:dyDescent="0.15">
      <c r="A5368" s="278"/>
      <c r="B5368" s="274"/>
      <c r="C5368" s="340"/>
      <c r="D5368" s="340"/>
      <c r="E5368" s="341"/>
      <c r="F5368" s="341"/>
      <c r="G5368" s="341"/>
      <c r="H5368" s="341"/>
      <c r="I5368" s="341"/>
      <c r="J5368" s="341"/>
      <c r="AH5368" s="221"/>
      <c r="AI5368" s="221"/>
      <c r="AJ5368" s="221"/>
      <c r="AK5368" s="221"/>
      <c r="AL5368" s="221"/>
      <c r="AM5368" s="221"/>
      <c r="AN5368" s="221"/>
      <c r="AO5368" s="221"/>
      <c r="AP5368" s="221"/>
      <c r="AQ5368" s="219"/>
      <c r="AR5368" s="219"/>
      <c r="AS5368" s="221"/>
      <c r="AT5368" s="221"/>
      <c r="AU5368" s="221"/>
      <c r="AV5368" s="221"/>
      <c r="AW5368" s="221"/>
      <c r="AX5368" s="221"/>
      <c r="AY5368" s="221"/>
      <c r="AZ5368" s="221"/>
    </row>
    <row r="5369" spans="1:52" x14ac:dyDescent="0.15">
      <c r="A5369" s="278"/>
      <c r="B5369" s="274"/>
      <c r="C5369" s="340"/>
      <c r="D5369" s="340"/>
      <c r="E5369" s="341"/>
      <c r="F5369" s="341"/>
      <c r="G5369" s="341"/>
      <c r="H5369" s="341"/>
      <c r="I5369" s="341"/>
      <c r="J5369" s="341"/>
      <c r="AH5369" s="221"/>
      <c r="AI5369" s="221"/>
      <c r="AJ5369" s="221"/>
      <c r="AK5369" s="221"/>
      <c r="AL5369" s="221"/>
      <c r="AM5369" s="221"/>
      <c r="AN5369" s="221"/>
      <c r="AO5369" s="221"/>
      <c r="AP5369" s="221"/>
      <c r="AQ5369" s="219"/>
      <c r="AR5369" s="219"/>
      <c r="AS5369" s="221"/>
      <c r="AT5369" s="221"/>
      <c r="AU5369" s="221"/>
      <c r="AV5369" s="221"/>
      <c r="AW5369" s="221"/>
      <c r="AX5369" s="221"/>
      <c r="AY5369" s="221"/>
      <c r="AZ5369" s="221"/>
    </row>
    <row r="5370" spans="1:52" x14ac:dyDescent="0.15">
      <c r="A5370" s="278"/>
      <c r="B5370" s="274"/>
      <c r="C5370" s="340"/>
      <c r="D5370" s="340"/>
      <c r="E5370" s="341"/>
      <c r="F5370" s="341"/>
      <c r="G5370" s="341"/>
      <c r="H5370" s="341"/>
      <c r="I5370" s="341"/>
      <c r="J5370" s="341"/>
      <c r="AH5370" s="221"/>
      <c r="AI5370" s="221"/>
      <c r="AJ5370" s="221"/>
      <c r="AK5370" s="221"/>
      <c r="AL5370" s="221"/>
      <c r="AM5370" s="221"/>
      <c r="AN5370" s="221"/>
      <c r="AO5370" s="221"/>
      <c r="AP5370" s="221"/>
      <c r="AQ5370" s="219"/>
      <c r="AR5370" s="219"/>
      <c r="AS5370" s="221"/>
      <c r="AT5370" s="221"/>
      <c r="AU5370" s="221"/>
      <c r="AV5370" s="221"/>
      <c r="AW5370" s="221"/>
      <c r="AX5370" s="221"/>
      <c r="AY5370" s="221"/>
      <c r="AZ5370" s="221"/>
    </row>
    <row r="5371" spans="1:52" x14ac:dyDescent="0.15">
      <c r="A5371" s="278"/>
      <c r="B5371" s="274"/>
      <c r="C5371" s="340"/>
      <c r="D5371" s="340"/>
      <c r="E5371" s="341"/>
      <c r="F5371" s="341"/>
      <c r="G5371" s="341"/>
      <c r="H5371" s="341"/>
      <c r="I5371" s="341"/>
      <c r="J5371" s="341"/>
      <c r="AH5371" s="221"/>
      <c r="AI5371" s="221"/>
      <c r="AJ5371" s="221"/>
      <c r="AK5371" s="221"/>
      <c r="AL5371" s="221"/>
      <c r="AM5371" s="221"/>
      <c r="AN5371" s="221"/>
      <c r="AO5371" s="221"/>
      <c r="AP5371" s="221"/>
      <c r="AQ5371" s="219"/>
      <c r="AR5371" s="219"/>
      <c r="AS5371" s="221"/>
      <c r="AT5371" s="221"/>
      <c r="AU5371" s="221"/>
      <c r="AV5371" s="221"/>
      <c r="AW5371" s="221"/>
      <c r="AX5371" s="221"/>
      <c r="AY5371" s="221"/>
      <c r="AZ5371" s="221"/>
    </row>
    <row r="5372" spans="1:52" x14ac:dyDescent="0.15">
      <c r="A5372" s="278"/>
      <c r="B5372" s="274"/>
      <c r="C5372" s="340"/>
      <c r="D5372" s="340"/>
      <c r="E5372" s="341"/>
      <c r="F5372" s="341"/>
      <c r="G5372" s="341"/>
      <c r="H5372" s="341"/>
      <c r="I5372" s="341"/>
      <c r="J5372" s="341"/>
      <c r="AH5372" s="221"/>
      <c r="AI5372" s="221"/>
      <c r="AJ5372" s="221"/>
      <c r="AK5372" s="221"/>
      <c r="AL5372" s="221"/>
      <c r="AM5372" s="221"/>
      <c r="AN5372" s="221"/>
      <c r="AO5372" s="221"/>
      <c r="AP5372" s="221"/>
      <c r="AQ5372" s="219"/>
      <c r="AR5372" s="219"/>
      <c r="AS5372" s="221"/>
      <c r="AT5372" s="221"/>
      <c r="AU5372" s="221"/>
      <c r="AV5372" s="221"/>
      <c r="AW5372" s="221"/>
      <c r="AX5372" s="221"/>
      <c r="AY5372" s="221"/>
      <c r="AZ5372" s="221"/>
    </row>
    <row r="5373" spans="1:52" x14ac:dyDescent="0.15">
      <c r="A5373" s="278"/>
      <c r="B5373" s="274"/>
      <c r="C5373" s="340"/>
      <c r="D5373" s="340"/>
      <c r="E5373" s="341"/>
      <c r="F5373" s="341"/>
      <c r="G5373" s="341"/>
      <c r="H5373" s="341"/>
      <c r="I5373" s="341"/>
      <c r="J5373" s="341"/>
      <c r="AH5373" s="221"/>
      <c r="AI5373" s="221"/>
      <c r="AJ5373" s="221"/>
      <c r="AK5373" s="221"/>
      <c r="AL5373" s="221"/>
      <c r="AM5373" s="221"/>
      <c r="AN5373" s="221"/>
      <c r="AO5373" s="221"/>
      <c r="AP5373" s="221"/>
      <c r="AQ5373" s="219"/>
      <c r="AR5373" s="219"/>
      <c r="AS5373" s="221"/>
      <c r="AT5373" s="221"/>
      <c r="AU5373" s="221"/>
      <c r="AV5373" s="221"/>
      <c r="AW5373" s="221"/>
      <c r="AX5373" s="221"/>
      <c r="AY5373" s="221"/>
      <c r="AZ5373" s="221"/>
    </row>
    <row r="5374" spans="1:52" x14ac:dyDescent="0.15">
      <c r="A5374" s="278"/>
      <c r="B5374" s="274"/>
      <c r="C5374" s="340"/>
      <c r="D5374" s="340"/>
      <c r="E5374" s="341"/>
      <c r="F5374" s="341"/>
      <c r="G5374" s="341"/>
      <c r="H5374" s="341"/>
      <c r="I5374" s="341"/>
      <c r="J5374" s="341"/>
      <c r="AH5374" s="221"/>
      <c r="AI5374" s="221"/>
      <c r="AJ5374" s="221"/>
      <c r="AK5374" s="221"/>
      <c r="AL5374" s="221"/>
      <c r="AM5374" s="221"/>
      <c r="AN5374" s="221"/>
      <c r="AO5374" s="221"/>
      <c r="AP5374" s="221"/>
      <c r="AQ5374" s="219"/>
      <c r="AR5374" s="219"/>
      <c r="AS5374" s="221"/>
      <c r="AT5374" s="221"/>
      <c r="AU5374" s="221"/>
      <c r="AV5374" s="221"/>
      <c r="AW5374" s="221"/>
      <c r="AX5374" s="221"/>
      <c r="AY5374" s="221"/>
      <c r="AZ5374" s="221"/>
    </row>
    <row r="5375" spans="1:52" x14ac:dyDescent="0.15">
      <c r="A5375" s="278"/>
      <c r="B5375" s="274"/>
      <c r="C5375" s="340"/>
      <c r="D5375" s="340"/>
      <c r="E5375" s="341"/>
      <c r="F5375" s="341"/>
      <c r="G5375" s="341"/>
      <c r="H5375" s="341"/>
      <c r="I5375" s="341"/>
      <c r="J5375" s="341"/>
      <c r="AH5375" s="221"/>
      <c r="AI5375" s="221"/>
      <c r="AJ5375" s="221"/>
      <c r="AK5375" s="221"/>
      <c r="AL5375" s="221"/>
      <c r="AM5375" s="221"/>
      <c r="AN5375" s="221"/>
      <c r="AO5375" s="221"/>
      <c r="AP5375" s="221"/>
      <c r="AQ5375" s="219"/>
      <c r="AR5375" s="219"/>
      <c r="AS5375" s="221"/>
      <c r="AT5375" s="221"/>
      <c r="AU5375" s="221"/>
      <c r="AV5375" s="221"/>
      <c r="AW5375" s="221"/>
      <c r="AX5375" s="221"/>
      <c r="AY5375" s="221"/>
      <c r="AZ5375" s="221"/>
    </row>
    <row r="5376" spans="1:52" x14ac:dyDescent="0.15">
      <c r="A5376" s="278"/>
      <c r="B5376" s="274"/>
      <c r="C5376" s="340"/>
      <c r="D5376" s="340"/>
      <c r="E5376" s="341"/>
      <c r="F5376" s="341"/>
      <c r="G5376" s="341"/>
      <c r="H5376" s="341"/>
      <c r="I5376" s="341"/>
      <c r="J5376" s="341"/>
      <c r="AH5376" s="221"/>
      <c r="AI5376" s="221"/>
      <c r="AJ5376" s="221"/>
      <c r="AK5376" s="221"/>
      <c r="AL5376" s="221"/>
      <c r="AM5376" s="221"/>
      <c r="AN5376" s="221"/>
      <c r="AO5376" s="221"/>
      <c r="AP5376" s="221"/>
      <c r="AQ5376" s="219"/>
      <c r="AR5376" s="219"/>
      <c r="AS5376" s="221"/>
      <c r="AT5376" s="221"/>
      <c r="AU5376" s="221"/>
      <c r="AV5376" s="221"/>
      <c r="AW5376" s="221"/>
      <c r="AX5376" s="221"/>
      <c r="AY5376" s="221"/>
      <c r="AZ5376" s="221"/>
    </row>
    <row r="5377" spans="1:52" x14ac:dyDescent="0.15">
      <c r="A5377" s="278"/>
      <c r="B5377" s="274"/>
      <c r="C5377" s="340"/>
      <c r="D5377" s="340"/>
      <c r="E5377" s="341"/>
      <c r="F5377" s="341"/>
      <c r="G5377" s="341"/>
      <c r="H5377" s="341"/>
      <c r="I5377" s="341"/>
      <c r="J5377" s="341"/>
      <c r="AH5377" s="221"/>
      <c r="AI5377" s="221"/>
      <c r="AJ5377" s="221"/>
      <c r="AK5377" s="221"/>
      <c r="AL5377" s="221"/>
      <c r="AM5377" s="221"/>
      <c r="AN5377" s="221"/>
      <c r="AO5377" s="221"/>
      <c r="AP5377" s="221"/>
      <c r="AQ5377" s="219"/>
      <c r="AR5377" s="219"/>
      <c r="AS5377" s="221"/>
      <c r="AT5377" s="221"/>
      <c r="AU5377" s="221"/>
      <c r="AV5377" s="221"/>
      <c r="AW5377" s="221"/>
      <c r="AX5377" s="221"/>
      <c r="AY5377" s="221"/>
      <c r="AZ5377" s="221"/>
    </row>
    <row r="5378" spans="1:52" x14ac:dyDescent="0.15">
      <c r="A5378" s="278"/>
      <c r="B5378" s="274"/>
      <c r="C5378" s="340"/>
      <c r="D5378" s="340"/>
      <c r="E5378" s="341"/>
      <c r="F5378" s="341"/>
      <c r="G5378" s="341"/>
      <c r="H5378" s="341"/>
      <c r="I5378" s="341"/>
      <c r="J5378" s="341"/>
      <c r="AH5378" s="221"/>
      <c r="AI5378" s="221"/>
      <c r="AJ5378" s="221"/>
      <c r="AK5378" s="221"/>
      <c r="AL5378" s="221"/>
      <c r="AM5378" s="221"/>
      <c r="AN5378" s="221"/>
      <c r="AO5378" s="221"/>
      <c r="AP5378" s="221"/>
      <c r="AQ5378" s="219"/>
      <c r="AR5378" s="219"/>
      <c r="AS5378" s="221"/>
      <c r="AT5378" s="221"/>
      <c r="AU5378" s="221"/>
      <c r="AV5378" s="221"/>
      <c r="AW5378" s="221"/>
      <c r="AX5378" s="221"/>
      <c r="AY5378" s="221"/>
      <c r="AZ5378" s="221"/>
    </row>
    <row r="5379" spans="1:52" x14ac:dyDescent="0.15">
      <c r="A5379" s="278"/>
      <c r="B5379" s="274"/>
      <c r="C5379" s="340"/>
      <c r="D5379" s="340"/>
      <c r="E5379" s="341"/>
      <c r="F5379" s="341"/>
      <c r="G5379" s="341"/>
      <c r="H5379" s="341"/>
      <c r="I5379" s="341"/>
      <c r="J5379" s="341"/>
      <c r="AH5379" s="221"/>
      <c r="AI5379" s="221"/>
      <c r="AJ5379" s="221"/>
      <c r="AK5379" s="221"/>
      <c r="AL5379" s="221"/>
      <c r="AM5379" s="221"/>
      <c r="AN5379" s="221"/>
      <c r="AO5379" s="221"/>
      <c r="AP5379" s="221"/>
      <c r="AQ5379" s="219"/>
      <c r="AR5379" s="219"/>
      <c r="AS5379" s="221"/>
      <c r="AT5379" s="221"/>
      <c r="AU5379" s="221"/>
      <c r="AV5379" s="221"/>
      <c r="AW5379" s="221"/>
      <c r="AX5379" s="221"/>
      <c r="AY5379" s="221"/>
      <c r="AZ5379" s="221"/>
    </row>
    <row r="5380" spans="1:52" x14ac:dyDescent="0.15">
      <c r="A5380" s="278"/>
      <c r="B5380" s="274"/>
      <c r="C5380" s="340"/>
      <c r="D5380" s="340"/>
      <c r="E5380" s="341"/>
      <c r="F5380" s="341"/>
      <c r="G5380" s="341"/>
      <c r="H5380" s="341"/>
      <c r="I5380" s="341"/>
      <c r="J5380" s="341"/>
      <c r="AH5380" s="221"/>
      <c r="AI5380" s="221"/>
      <c r="AJ5380" s="221"/>
      <c r="AK5380" s="221"/>
      <c r="AL5380" s="221"/>
      <c r="AM5380" s="221"/>
      <c r="AN5380" s="221"/>
      <c r="AO5380" s="221"/>
      <c r="AP5380" s="221"/>
      <c r="AQ5380" s="219"/>
      <c r="AR5380" s="219"/>
      <c r="AS5380" s="221"/>
      <c r="AT5380" s="221"/>
      <c r="AU5380" s="221"/>
      <c r="AV5380" s="221"/>
      <c r="AW5380" s="221"/>
      <c r="AX5380" s="221"/>
      <c r="AY5380" s="221"/>
      <c r="AZ5380" s="221"/>
    </row>
    <row r="5381" spans="1:52" x14ac:dyDescent="0.15">
      <c r="A5381" s="278"/>
      <c r="B5381" s="274"/>
      <c r="C5381" s="340"/>
      <c r="D5381" s="340"/>
      <c r="E5381" s="341"/>
      <c r="F5381" s="341"/>
      <c r="G5381" s="341"/>
      <c r="H5381" s="341"/>
      <c r="I5381" s="341"/>
      <c r="J5381" s="341"/>
      <c r="AH5381" s="221"/>
      <c r="AI5381" s="221"/>
      <c r="AJ5381" s="221"/>
      <c r="AK5381" s="221"/>
      <c r="AL5381" s="221"/>
      <c r="AM5381" s="221"/>
      <c r="AN5381" s="221"/>
      <c r="AO5381" s="221"/>
      <c r="AP5381" s="221"/>
      <c r="AQ5381" s="219"/>
      <c r="AR5381" s="219"/>
      <c r="AS5381" s="221"/>
      <c r="AT5381" s="221"/>
      <c r="AU5381" s="221"/>
      <c r="AV5381" s="221"/>
      <c r="AW5381" s="221"/>
      <c r="AX5381" s="221"/>
      <c r="AY5381" s="221"/>
      <c r="AZ5381" s="221"/>
    </row>
    <row r="5382" spans="1:52" x14ac:dyDescent="0.15">
      <c r="A5382" s="278"/>
      <c r="B5382" s="274"/>
      <c r="C5382" s="340"/>
      <c r="D5382" s="340"/>
      <c r="E5382" s="341"/>
      <c r="F5382" s="341"/>
      <c r="G5382" s="341"/>
      <c r="H5382" s="341"/>
      <c r="I5382" s="341"/>
      <c r="J5382" s="341"/>
      <c r="AH5382" s="221"/>
      <c r="AI5382" s="221"/>
      <c r="AJ5382" s="221"/>
      <c r="AK5382" s="221"/>
      <c r="AL5382" s="221"/>
      <c r="AM5382" s="221"/>
      <c r="AN5382" s="221"/>
      <c r="AO5382" s="221"/>
      <c r="AP5382" s="221"/>
      <c r="AQ5382" s="219"/>
      <c r="AR5382" s="219"/>
      <c r="AS5382" s="221"/>
      <c r="AT5382" s="221"/>
      <c r="AU5382" s="221"/>
      <c r="AV5382" s="221"/>
      <c r="AW5382" s="221"/>
      <c r="AX5382" s="221"/>
      <c r="AY5382" s="221"/>
      <c r="AZ5382" s="221"/>
    </row>
    <row r="5383" spans="1:52" x14ac:dyDescent="0.15">
      <c r="A5383" s="278"/>
      <c r="B5383" s="274"/>
      <c r="C5383" s="340"/>
      <c r="D5383" s="340"/>
      <c r="E5383" s="341"/>
      <c r="F5383" s="341"/>
      <c r="G5383" s="341"/>
      <c r="H5383" s="341"/>
      <c r="I5383" s="341"/>
      <c r="J5383" s="341"/>
      <c r="AH5383" s="221"/>
      <c r="AI5383" s="221"/>
      <c r="AJ5383" s="221"/>
      <c r="AK5383" s="221"/>
      <c r="AL5383" s="221"/>
      <c r="AM5383" s="221"/>
      <c r="AN5383" s="221"/>
      <c r="AO5383" s="221"/>
      <c r="AP5383" s="221"/>
      <c r="AQ5383" s="219"/>
      <c r="AR5383" s="219"/>
      <c r="AS5383" s="221"/>
      <c r="AT5383" s="221"/>
      <c r="AU5383" s="221"/>
      <c r="AV5383" s="221"/>
      <c r="AW5383" s="221"/>
      <c r="AX5383" s="221"/>
      <c r="AY5383" s="221"/>
      <c r="AZ5383" s="221"/>
    </row>
    <row r="5384" spans="1:52" x14ac:dyDescent="0.15">
      <c r="A5384" s="278"/>
      <c r="B5384" s="274"/>
      <c r="C5384" s="340"/>
      <c r="D5384" s="340"/>
      <c r="E5384" s="341"/>
      <c r="F5384" s="341"/>
      <c r="G5384" s="341"/>
      <c r="H5384" s="341"/>
      <c r="I5384" s="341"/>
      <c r="J5384" s="341"/>
      <c r="AH5384" s="221"/>
      <c r="AI5384" s="221"/>
      <c r="AJ5384" s="221"/>
      <c r="AK5384" s="221"/>
      <c r="AL5384" s="221"/>
      <c r="AM5384" s="221"/>
      <c r="AN5384" s="221"/>
      <c r="AO5384" s="221"/>
      <c r="AP5384" s="221"/>
      <c r="AQ5384" s="219"/>
      <c r="AR5384" s="219"/>
      <c r="AS5384" s="221"/>
      <c r="AT5384" s="221"/>
      <c r="AU5384" s="221"/>
      <c r="AV5384" s="221"/>
      <c r="AW5384" s="221"/>
      <c r="AX5384" s="221"/>
      <c r="AY5384" s="221"/>
      <c r="AZ5384" s="221"/>
    </row>
    <row r="5385" spans="1:52" x14ac:dyDescent="0.15">
      <c r="A5385" s="278"/>
      <c r="B5385" s="274"/>
      <c r="C5385" s="340"/>
      <c r="D5385" s="340"/>
      <c r="E5385" s="341"/>
      <c r="F5385" s="341"/>
      <c r="G5385" s="341"/>
      <c r="H5385" s="341"/>
      <c r="I5385" s="341"/>
      <c r="J5385" s="341"/>
      <c r="AH5385" s="221"/>
      <c r="AI5385" s="221"/>
      <c r="AJ5385" s="221"/>
      <c r="AK5385" s="221"/>
      <c r="AL5385" s="221"/>
      <c r="AM5385" s="221"/>
      <c r="AN5385" s="221"/>
      <c r="AO5385" s="221"/>
      <c r="AP5385" s="221"/>
      <c r="AQ5385" s="219"/>
      <c r="AR5385" s="219"/>
      <c r="AS5385" s="221"/>
      <c r="AT5385" s="221"/>
      <c r="AU5385" s="221"/>
      <c r="AV5385" s="221"/>
      <c r="AW5385" s="221"/>
      <c r="AX5385" s="221"/>
      <c r="AY5385" s="221"/>
      <c r="AZ5385" s="221"/>
    </row>
    <row r="5386" spans="1:52" x14ac:dyDescent="0.15">
      <c r="A5386" s="278"/>
      <c r="B5386" s="274"/>
      <c r="C5386" s="340"/>
      <c r="D5386" s="340"/>
      <c r="E5386" s="341"/>
      <c r="F5386" s="341"/>
      <c r="G5386" s="341"/>
      <c r="H5386" s="341"/>
      <c r="I5386" s="341"/>
      <c r="J5386" s="341"/>
      <c r="AH5386" s="221"/>
      <c r="AI5386" s="221"/>
      <c r="AJ5386" s="221"/>
      <c r="AK5386" s="221"/>
      <c r="AL5386" s="221"/>
      <c r="AM5386" s="221"/>
      <c r="AN5386" s="221"/>
      <c r="AO5386" s="221"/>
      <c r="AP5386" s="221"/>
      <c r="AQ5386" s="219"/>
      <c r="AR5386" s="219"/>
      <c r="AS5386" s="221"/>
      <c r="AT5386" s="221"/>
      <c r="AU5386" s="221"/>
      <c r="AV5386" s="221"/>
      <c r="AW5386" s="221"/>
      <c r="AX5386" s="221"/>
      <c r="AY5386" s="221"/>
      <c r="AZ5386" s="221"/>
    </row>
    <row r="5387" spans="1:52" x14ac:dyDescent="0.15">
      <c r="A5387" s="278"/>
      <c r="B5387" s="274"/>
      <c r="C5387" s="340"/>
      <c r="D5387" s="340"/>
      <c r="E5387" s="341"/>
      <c r="F5387" s="341"/>
      <c r="G5387" s="341"/>
      <c r="H5387" s="341"/>
      <c r="I5387" s="341"/>
      <c r="J5387" s="341"/>
      <c r="AH5387" s="221"/>
      <c r="AI5387" s="221"/>
      <c r="AJ5387" s="221"/>
      <c r="AK5387" s="221"/>
      <c r="AL5387" s="221"/>
      <c r="AM5387" s="221"/>
      <c r="AN5387" s="221"/>
      <c r="AO5387" s="221"/>
      <c r="AP5387" s="221"/>
      <c r="AQ5387" s="219"/>
      <c r="AR5387" s="219"/>
      <c r="AS5387" s="221"/>
      <c r="AT5387" s="221"/>
      <c r="AU5387" s="221"/>
      <c r="AV5387" s="221"/>
      <c r="AW5387" s="221"/>
      <c r="AX5387" s="221"/>
      <c r="AY5387" s="221"/>
      <c r="AZ5387" s="221"/>
    </row>
    <row r="5388" spans="1:52" x14ac:dyDescent="0.15">
      <c r="A5388" s="278"/>
      <c r="B5388" s="274"/>
      <c r="C5388" s="340"/>
      <c r="D5388" s="340"/>
      <c r="E5388" s="341"/>
      <c r="F5388" s="341"/>
      <c r="G5388" s="341"/>
      <c r="H5388" s="341"/>
      <c r="I5388" s="341"/>
      <c r="J5388" s="341"/>
      <c r="AH5388" s="221"/>
      <c r="AI5388" s="221"/>
      <c r="AJ5388" s="221"/>
      <c r="AK5388" s="221"/>
      <c r="AL5388" s="221"/>
      <c r="AM5388" s="221"/>
      <c r="AN5388" s="221"/>
      <c r="AO5388" s="221"/>
      <c r="AP5388" s="221"/>
      <c r="AQ5388" s="219"/>
      <c r="AR5388" s="219"/>
      <c r="AS5388" s="221"/>
      <c r="AT5388" s="221"/>
      <c r="AU5388" s="221"/>
      <c r="AV5388" s="221"/>
      <c r="AW5388" s="221"/>
      <c r="AX5388" s="221"/>
      <c r="AY5388" s="221"/>
      <c r="AZ5388" s="221"/>
    </row>
    <row r="5389" spans="1:52" x14ac:dyDescent="0.15">
      <c r="A5389" s="278"/>
      <c r="B5389" s="274"/>
      <c r="C5389" s="340"/>
      <c r="D5389" s="340"/>
      <c r="E5389" s="341"/>
      <c r="F5389" s="341"/>
      <c r="G5389" s="341"/>
      <c r="H5389" s="341"/>
      <c r="I5389" s="341"/>
      <c r="J5389" s="341"/>
      <c r="AH5389" s="221"/>
      <c r="AI5389" s="221"/>
      <c r="AJ5389" s="221"/>
      <c r="AK5389" s="221"/>
      <c r="AL5389" s="221"/>
      <c r="AM5389" s="221"/>
      <c r="AN5389" s="221"/>
      <c r="AO5389" s="221"/>
      <c r="AP5389" s="221"/>
      <c r="AQ5389" s="219"/>
      <c r="AR5389" s="219"/>
      <c r="AS5389" s="221"/>
      <c r="AT5389" s="221"/>
      <c r="AU5389" s="221"/>
      <c r="AV5389" s="221"/>
      <c r="AW5389" s="221"/>
      <c r="AX5389" s="221"/>
      <c r="AY5389" s="221"/>
      <c r="AZ5389" s="221"/>
    </row>
    <row r="5390" spans="1:52" x14ac:dyDescent="0.15">
      <c r="A5390" s="278"/>
      <c r="B5390" s="274"/>
      <c r="C5390" s="340"/>
      <c r="D5390" s="340"/>
      <c r="E5390" s="341"/>
      <c r="F5390" s="341"/>
      <c r="G5390" s="341"/>
      <c r="H5390" s="341"/>
      <c r="I5390" s="341"/>
      <c r="J5390" s="341"/>
      <c r="AH5390" s="221"/>
      <c r="AI5390" s="221"/>
      <c r="AJ5390" s="221"/>
      <c r="AK5390" s="221"/>
      <c r="AL5390" s="221"/>
      <c r="AM5390" s="221"/>
      <c r="AN5390" s="221"/>
      <c r="AO5390" s="221"/>
      <c r="AP5390" s="221"/>
      <c r="AQ5390" s="219"/>
      <c r="AR5390" s="219"/>
      <c r="AS5390" s="221"/>
      <c r="AT5390" s="221"/>
      <c r="AU5390" s="221"/>
      <c r="AV5390" s="221"/>
      <c r="AW5390" s="221"/>
      <c r="AX5390" s="221"/>
      <c r="AY5390" s="221"/>
      <c r="AZ5390" s="221"/>
    </row>
    <row r="5391" spans="1:52" x14ac:dyDescent="0.15">
      <c r="A5391" s="278"/>
      <c r="B5391" s="274"/>
      <c r="C5391" s="340"/>
      <c r="D5391" s="340"/>
      <c r="E5391" s="341"/>
      <c r="F5391" s="341"/>
      <c r="G5391" s="341"/>
      <c r="H5391" s="341"/>
      <c r="I5391" s="341"/>
      <c r="J5391" s="341"/>
      <c r="AH5391" s="221"/>
      <c r="AI5391" s="221"/>
      <c r="AJ5391" s="221"/>
      <c r="AK5391" s="221"/>
      <c r="AL5391" s="221"/>
      <c r="AM5391" s="221"/>
      <c r="AN5391" s="221"/>
      <c r="AO5391" s="221"/>
      <c r="AP5391" s="221"/>
      <c r="AQ5391" s="219"/>
      <c r="AR5391" s="219"/>
      <c r="AS5391" s="221"/>
      <c r="AT5391" s="221"/>
      <c r="AU5391" s="221"/>
      <c r="AV5391" s="221"/>
      <c r="AW5391" s="221"/>
      <c r="AX5391" s="221"/>
      <c r="AY5391" s="221"/>
      <c r="AZ5391" s="221"/>
    </row>
    <row r="5392" spans="1:52" x14ac:dyDescent="0.15">
      <c r="A5392" s="278"/>
      <c r="B5392" s="274"/>
      <c r="C5392" s="340"/>
      <c r="D5392" s="340"/>
      <c r="E5392" s="341"/>
      <c r="F5392" s="341"/>
      <c r="G5392" s="341"/>
      <c r="H5392" s="341"/>
      <c r="I5392" s="341"/>
      <c r="J5392" s="341"/>
      <c r="AH5392" s="221"/>
      <c r="AI5392" s="221"/>
      <c r="AJ5392" s="221"/>
      <c r="AK5392" s="221"/>
      <c r="AL5392" s="221"/>
      <c r="AM5392" s="221"/>
      <c r="AN5392" s="221"/>
      <c r="AO5392" s="221"/>
      <c r="AP5392" s="221"/>
      <c r="AQ5392" s="219"/>
      <c r="AR5392" s="219"/>
      <c r="AS5392" s="221"/>
      <c r="AT5392" s="221"/>
      <c r="AU5392" s="221"/>
      <c r="AV5392" s="221"/>
      <c r="AW5392" s="221"/>
      <c r="AX5392" s="221"/>
      <c r="AY5392" s="221"/>
      <c r="AZ5392" s="221"/>
    </row>
    <row r="5393" spans="1:52" x14ac:dyDescent="0.15">
      <c r="A5393" s="278"/>
      <c r="B5393" s="274"/>
      <c r="C5393" s="340"/>
      <c r="D5393" s="340"/>
      <c r="E5393" s="341"/>
      <c r="F5393" s="341"/>
      <c r="G5393" s="341"/>
      <c r="H5393" s="341"/>
      <c r="I5393" s="341"/>
      <c r="J5393" s="341"/>
      <c r="AH5393" s="221"/>
      <c r="AI5393" s="221"/>
      <c r="AJ5393" s="221"/>
      <c r="AK5393" s="221"/>
      <c r="AL5393" s="221"/>
      <c r="AM5393" s="221"/>
      <c r="AN5393" s="221"/>
      <c r="AO5393" s="221"/>
      <c r="AP5393" s="221"/>
      <c r="AQ5393" s="219"/>
      <c r="AR5393" s="219"/>
      <c r="AS5393" s="221"/>
      <c r="AT5393" s="221"/>
      <c r="AU5393" s="221"/>
      <c r="AV5393" s="221"/>
      <c r="AW5393" s="221"/>
      <c r="AX5393" s="221"/>
      <c r="AY5393" s="221"/>
      <c r="AZ5393" s="221"/>
    </row>
    <row r="5394" spans="1:52" x14ac:dyDescent="0.15">
      <c r="A5394" s="278"/>
      <c r="B5394" s="274"/>
      <c r="C5394" s="340"/>
      <c r="D5394" s="340"/>
      <c r="E5394" s="341"/>
      <c r="F5394" s="341"/>
      <c r="G5394" s="341"/>
      <c r="H5394" s="341"/>
      <c r="I5394" s="341"/>
      <c r="J5394" s="341"/>
      <c r="AH5394" s="221"/>
      <c r="AI5394" s="221"/>
      <c r="AJ5394" s="221"/>
      <c r="AK5394" s="221"/>
      <c r="AL5394" s="221"/>
      <c r="AM5394" s="221"/>
      <c r="AN5394" s="221"/>
      <c r="AO5394" s="221"/>
      <c r="AP5394" s="221"/>
      <c r="AQ5394" s="219"/>
      <c r="AR5394" s="219"/>
      <c r="AS5394" s="221"/>
      <c r="AT5394" s="221"/>
      <c r="AU5394" s="221"/>
      <c r="AV5394" s="221"/>
      <c r="AW5394" s="221"/>
      <c r="AX5394" s="221"/>
      <c r="AY5394" s="221"/>
      <c r="AZ5394" s="221"/>
    </row>
    <row r="5395" spans="1:52" x14ac:dyDescent="0.15">
      <c r="A5395" s="278"/>
      <c r="B5395" s="274"/>
      <c r="C5395" s="340"/>
      <c r="D5395" s="340"/>
      <c r="E5395" s="341"/>
      <c r="F5395" s="341"/>
      <c r="G5395" s="341"/>
      <c r="H5395" s="341"/>
      <c r="I5395" s="341"/>
      <c r="J5395" s="341"/>
      <c r="AH5395" s="221"/>
      <c r="AI5395" s="221"/>
      <c r="AJ5395" s="221"/>
      <c r="AK5395" s="221"/>
      <c r="AL5395" s="221"/>
      <c r="AM5395" s="221"/>
      <c r="AN5395" s="221"/>
      <c r="AO5395" s="221"/>
      <c r="AP5395" s="221"/>
      <c r="AQ5395" s="219"/>
      <c r="AR5395" s="219"/>
      <c r="AS5395" s="221"/>
      <c r="AT5395" s="221"/>
      <c r="AU5395" s="221"/>
      <c r="AV5395" s="221"/>
      <c r="AW5395" s="221"/>
      <c r="AX5395" s="221"/>
      <c r="AY5395" s="221"/>
      <c r="AZ5395" s="221"/>
    </row>
    <row r="5396" spans="1:52" x14ac:dyDescent="0.15">
      <c r="A5396" s="278"/>
      <c r="B5396" s="274"/>
      <c r="C5396" s="340"/>
      <c r="D5396" s="340"/>
      <c r="E5396" s="341"/>
      <c r="F5396" s="341"/>
      <c r="G5396" s="341"/>
      <c r="H5396" s="341"/>
      <c r="I5396" s="341"/>
      <c r="J5396" s="341"/>
      <c r="AH5396" s="221"/>
      <c r="AI5396" s="221"/>
      <c r="AJ5396" s="221"/>
      <c r="AK5396" s="221"/>
      <c r="AL5396" s="221"/>
      <c r="AM5396" s="221"/>
      <c r="AN5396" s="221"/>
      <c r="AO5396" s="221"/>
      <c r="AP5396" s="221"/>
      <c r="AQ5396" s="219"/>
      <c r="AR5396" s="219"/>
      <c r="AS5396" s="221"/>
      <c r="AT5396" s="221"/>
      <c r="AU5396" s="221"/>
      <c r="AV5396" s="221"/>
      <c r="AW5396" s="221"/>
      <c r="AX5396" s="221"/>
      <c r="AY5396" s="221"/>
      <c r="AZ5396" s="221"/>
    </row>
    <row r="5397" spans="1:52" x14ac:dyDescent="0.15">
      <c r="A5397" s="278"/>
      <c r="B5397" s="274"/>
      <c r="C5397" s="340"/>
      <c r="D5397" s="340"/>
      <c r="E5397" s="341"/>
      <c r="F5397" s="341"/>
      <c r="G5397" s="341"/>
      <c r="H5397" s="341"/>
      <c r="I5397" s="341"/>
      <c r="J5397" s="341"/>
      <c r="AH5397" s="221"/>
      <c r="AI5397" s="221"/>
      <c r="AJ5397" s="221"/>
      <c r="AK5397" s="221"/>
      <c r="AL5397" s="221"/>
      <c r="AM5397" s="221"/>
      <c r="AN5397" s="221"/>
      <c r="AO5397" s="221"/>
      <c r="AP5397" s="221"/>
      <c r="AQ5397" s="219"/>
      <c r="AR5397" s="219"/>
      <c r="AS5397" s="221"/>
      <c r="AT5397" s="221"/>
      <c r="AU5397" s="221"/>
      <c r="AV5397" s="221"/>
      <c r="AW5397" s="221"/>
      <c r="AX5397" s="221"/>
      <c r="AY5397" s="221"/>
      <c r="AZ5397" s="221"/>
    </row>
    <row r="5398" spans="1:52" x14ac:dyDescent="0.15">
      <c r="A5398" s="278"/>
      <c r="B5398" s="274"/>
      <c r="C5398" s="340"/>
      <c r="D5398" s="340"/>
      <c r="E5398" s="341"/>
      <c r="F5398" s="341"/>
      <c r="G5398" s="341"/>
      <c r="H5398" s="341"/>
      <c r="I5398" s="341"/>
      <c r="J5398" s="341"/>
      <c r="AH5398" s="221"/>
      <c r="AI5398" s="221"/>
      <c r="AJ5398" s="221"/>
      <c r="AK5398" s="221"/>
      <c r="AL5398" s="221"/>
      <c r="AM5398" s="221"/>
      <c r="AN5398" s="221"/>
      <c r="AO5398" s="221"/>
      <c r="AP5398" s="221"/>
      <c r="AQ5398" s="219"/>
      <c r="AR5398" s="219"/>
      <c r="AS5398" s="221"/>
      <c r="AT5398" s="221"/>
      <c r="AU5398" s="221"/>
      <c r="AV5398" s="221"/>
      <c r="AW5398" s="221"/>
      <c r="AX5398" s="221"/>
      <c r="AY5398" s="221"/>
      <c r="AZ5398" s="221"/>
    </row>
    <row r="5399" spans="1:52" x14ac:dyDescent="0.15">
      <c r="A5399" s="278"/>
      <c r="B5399" s="274"/>
      <c r="C5399" s="340"/>
      <c r="D5399" s="340"/>
      <c r="E5399" s="341"/>
      <c r="F5399" s="341"/>
      <c r="G5399" s="341"/>
      <c r="H5399" s="341"/>
      <c r="I5399" s="341"/>
      <c r="J5399" s="341"/>
      <c r="AH5399" s="221"/>
      <c r="AI5399" s="221"/>
      <c r="AJ5399" s="221"/>
      <c r="AK5399" s="221"/>
      <c r="AL5399" s="221"/>
      <c r="AM5399" s="221"/>
      <c r="AN5399" s="221"/>
      <c r="AO5399" s="221"/>
      <c r="AP5399" s="221"/>
      <c r="AQ5399" s="219"/>
      <c r="AR5399" s="219"/>
      <c r="AS5399" s="221"/>
      <c r="AT5399" s="221"/>
      <c r="AU5399" s="221"/>
      <c r="AV5399" s="221"/>
      <c r="AW5399" s="221"/>
      <c r="AX5399" s="221"/>
      <c r="AY5399" s="221"/>
      <c r="AZ5399" s="221"/>
    </row>
    <row r="5400" spans="1:52" x14ac:dyDescent="0.15">
      <c r="A5400" s="278"/>
      <c r="B5400" s="274"/>
      <c r="C5400" s="340"/>
      <c r="D5400" s="340"/>
      <c r="E5400" s="341"/>
      <c r="F5400" s="341"/>
      <c r="G5400" s="341"/>
      <c r="H5400" s="341"/>
      <c r="I5400" s="341"/>
      <c r="J5400" s="341"/>
      <c r="AH5400" s="221"/>
      <c r="AI5400" s="221"/>
      <c r="AJ5400" s="221"/>
      <c r="AK5400" s="221"/>
      <c r="AL5400" s="221"/>
      <c r="AM5400" s="221"/>
      <c r="AN5400" s="221"/>
      <c r="AO5400" s="221"/>
      <c r="AP5400" s="221"/>
      <c r="AQ5400" s="219"/>
      <c r="AR5400" s="219"/>
      <c r="AS5400" s="221"/>
      <c r="AT5400" s="221"/>
      <c r="AU5400" s="221"/>
      <c r="AV5400" s="221"/>
      <c r="AW5400" s="221"/>
      <c r="AX5400" s="221"/>
      <c r="AY5400" s="221"/>
      <c r="AZ5400" s="221"/>
    </row>
    <row r="5401" spans="1:52" x14ac:dyDescent="0.15">
      <c r="A5401" s="278"/>
      <c r="B5401" s="274"/>
      <c r="C5401" s="340"/>
      <c r="D5401" s="340"/>
      <c r="E5401" s="341"/>
      <c r="F5401" s="341"/>
      <c r="G5401" s="341"/>
      <c r="H5401" s="341"/>
      <c r="I5401" s="341"/>
      <c r="J5401" s="341"/>
      <c r="AH5401" s="221"/>
      <c r="AI5401" s="221"/>
      <c r="AJ5401" s="221"/>
      <c r="AK5401" s="221"/>
      <c r="AL5401" s="221"/>
      <c r="AM5401" s="221"/>
      <c r="AN5401" s="221"/>
      <c r="AO5401" s="221"/>
      <c r="AP5401" s="221"/>
      <c r="AQ5401" s="219"/>
      <c r="AR5401" s="219"/>
      <c r="AS5401" s="221"/>
      <c r="AT5401" s="221"/>
      <c r="AU5401" s="221"/>
      <c r="AV5401" s="221"/>
      <c r="AW5401" s="221"/>
      <c r="AX5401" s="221"/>
      <c r="AY5401" s="221"/>
      <c r="AZ5401" s="221"/>
    </row>
    <row r="5402" spans="1:52" x14ac:dyDescent="0.15">
      <c r="A5402" s="278"/>
      <c r="B5402" s="274"/>
      <c r="C5402" s="340"/>
      <c r="D5402" s="340"/>
      <c r="E5402" s="341"/>
      <c r="F5402" s="341"/>
      <c r="G5402" s="341"/>
      <c r="H5402" s="341"/>
      <c r="I5402" s="341"/>
      <c r="J5402" s="341"/>
      <c r="AH5402" s="221"/>
      <c r="AI5402" s="221"/>
      <c r="AJ5402" s="221"/>
      <c r="AK5402" s="221"/>
      <c r="AL5402" s="221"/>
      <c r="AM5402" s="221"/>
      <c r="AN5402" s="221"/>
      <c r="AO5402" s="221"/>
      <c r="AP5402" s="221"/>
      <c r="AQ5402" s="219"/>
      <c r="AR5402" s="219"/>
      <c r="AS5402" s="221"/>
      <c r="AT5402" s="221"/>
      <c r="AU5402" s="221"/>
      <c r="AV5402" s="221"/>
      <c r="AW5402" s="221"/>
      <c r="AX5402" s="221"/>
      <c r="AY5402" s="221"/>
      <c r="AZ5402" s="221"/>
    </row>
    <row r="5403" spans="1:52" x14ac:dyDescent="0.15">
      <c r="A5403" s="278"/>
      <c r="B5403" s="274"/>
      <c r="C5403" s="340"/>
      <c r="D5403" s="340"/>
      <c r="E5403" s="341"/>
      <c r="F5403" s="341"/>
      <c r="G5403" s="341"/>
      <c r="H5403" s="341"/>
      <c r="I5403" s="341"/>
      <c r="J5403" s="341"/>
      <c r="AH5403" s="221"/>
      <c r="AI5403" s="221"/>
      <c r="AJ5403" s="221"/>
      <c r="AK5403" s="221"/>
      <c r="AL5403" s="221"/>
      <c r="AM5403" s="221"/>
      <c r="AN5403" s="221"/>
      <c r="AO5403" s="221"/>
      <c r="AP5403" s="221"/>
      <c r="AQ5403" s="219"/>
      <c r="AR5403" s="219"/>
      <c r="AS5403" s="221"/>
      <c r="AT5403" s="221"/>
      <c r="AU5403" s="221"/>
      <c r="AV5403" s="221"/>
      <c r="AW5403" s="221"/>
      <c r="AX5403" s="221"/>
      <c r="AY5403" s="221"/>
      <c r="AZ5403" s="221"/>
    </row>
    <row r="5404" spans="1:52" x14ac:dyDescent="0.15">
      <c r="A5404" s="278"/>
      <c r="B5404" s="274"/>
      <c r="C5404" s="340"/>
      <c r="D5404" s="340"/>
      <c r="E5404" s="341"/>
      <c r="F5404" s="341"/>
      <c r="G5404" s="341"/>
      <c r="H5404" s="341"/>
      <c r="I5404" s="341"/>
      <c r="J5404" s="341"/>
      <c r="AH5404" s="221"/>
      <c r="AI5404" s="221"/>
      <c r="AJ5404" s="221"/>
      <c r="AK5404" s="221"/>
      <c r="AL5404" s="221"/>
      <c r="AM5404" s="221"/>
      <c r="AN5404" s="221"/>
      <c r="AO5404" s="221"/>
      <c r="AP5404" s="221"/>
      <c r="AQ5404" s="219"/>
      <c r="AR5404" s="219"/>
      <c r="AS5404" s="221"/>
      <c r="AT5404" s="221"/>
      <c r="AU5404" s="221"/>
      <c r="AV5404" s="221"/>
      <c r="AW5404" s="221"/>
      <c r="AX5404" s="221"/>
      <c r="AY5404" s="221"/>
      <c r="AZ5404" s="221"/>
    </row>
    <row r="5405" spans="1:52" x14ac:dyDescent="0.15">
      <c r="A5405" s="278"/>
      <c r="B5405" s="274"/>
      <c r="C5405" s="340"/>
      <c r="D5405" s="340"/>
      <c r="E5405" s="341"/>
      <c r="F5405" s="341"/>
      <c r="G5405" s="341"/>
      <c r="H5405" s="341"/>
      <c r="I5405" s="341"/>
      <c r="J5405" s="341"/>
      <c r="AH5405" s="221"/>
      <c r="AI5405" s="221"/>
      <c r="AJ5405" s="221"/>
      <c r="AK5405" s="221"/>
      <c r="AL5405" s="221"/>
      <c r="AM5405" s="221"/>
      <c r="AN5405" s="221"/>
      <c r="AO5405" s="221"/>
      <c r="AP5405" s="221"/>
      <c r="AQ5405" s="219"/>
      <c r="AR5405" s="219"/>
      <c r="AS5405" s="221"/>
      <c r="AT5405" s="221"/>
      <c r="AU5405" s="221"/>
      <c r="AV5405" s="221"/>
      <c r="AW5405" s="221"/>
      <c r="AX5405" s="221"/>
      <c r="AY5405" s="221"/>
      <c r="AZ5405" s="221"/>
    </row>
    <row r="5406" spans="1:52" x14ac:dyDescent="0.15">
      <c r="A5406" s="278"/>
      <c r="B5406" s="274"/>
      <c r="C5406" s="340"/>
      <c r="D5406" s="340"/>
      <c r="E5406" s="341"/>
      <c r="F5406" s="341"/>
      <c r="G5406" s="341"/>
      <c r="H5406" s="341"/>
      <c r="I5406" s="341"/>
      <c r="J5406" s="341"/>
      <c r="AH5406" s="221"/>
      <c r="AI5406" s="221"/>
      <c r="AJ5406" s="221"/>
      <c r="AK5406" s="221"/>
      <c r="AL5406" s="221"/>
      <c r="AM5406" s="221"/>
      <c r="AN5406" s="221"/>
      <c r="AO5406" s="221"/>
      <c r="AP5406" s="221"/>
      <c r="AQ5406" s="219"/>
      <c r="AR5406" s="219"/>
      <c r="AS5406" s="221"/>
      <c r="AT5406" s="221"/>
      <c r="AU5406" s="221"/>
      <c r="AV5406" s="221"/>
      <c r="AW5406" s="221"/>
      <c r="AX5406" s="221"/>
      <c r="AY5406" s="221"/>
      <c r="AZ5406" s="221"/>
    </row>
    <row r="5407" spans="1:52" x14ac:dyDescent="0.15">
      <c r="A5407" s="278"/>
      <c r="B5407" s="274"/>
      <c r="C5407" s="340"/>
      <c r="D5407" s="340"/>
      <c r="E5407" s="341"/>
      <c r="F5407" s="341"/>
      <c r="G5407" s="341"/>
      <c r="H5407" s="341"/>
      <c r="I5407" s="341"/>
      <c r="J5407" s="341"/>
      <c r="AH5407" s="221"/>
      <c r="AI5407" s="221"/>
      <c r="AJ5407" s="221"/>
      <c r="AK5407" s="221"/>
      <c r="AL5407" s="221"/>
      <c r="AM5407" s="221"/>
      <c r="AN5407" s="221"/>
      <c r="AO5407" s="221"/>
      <c r="AP5407" s="221"/>
      <c r="AQ5407" s="219"/>
      <c r="AR5407" s="219"/>
      <c r="AS5407" s="221"/>
      <c r="AT5407" s="221"/>
      <c r="AU5407" s="221"/>
      <c r="AV5407" s="221"/>
      <c r="AW5407" s="221"/>
      <c r="AX5407" s="221"/>
      <c r="AY5407" s="221"/>
      <c r="AZ5407" s="221"/>
    </row>
    <row r="5408" spans="1:52" x14ac:dyDescent="0.15">
      <c r="A5408" s="278"/>
      <c r="B5408" s="274"/>
      <c r="C5408" s="340"/>
      <c r="D5408" s="340"/>
      <c r="E5408" s="341"/>
      <c r="F5408" s="341"/>
      <c r="G5408" s="341"/>
      <c r="H5408" s="341"/>
      <c r="I5408" s="341"/>
      <c r="J5408" s="341"/>
      <c r="AH5408" s="221"/>
      <c r="AI5408" s="221"/>
      <c r="AJ5408" s="221"/>
      <c r="AK5408" s="221"/>
      <c r="AL5408" s="221"/>
      <c r="AM5408" s="221"/>
      <c r="AN5408" s="221"/>
      <c r="AO5408" s="221"/>
      <c r="AP5408" s="221"/>
      <c r="AQ5408" s="219"/>
      <c r="AR5408" s="219"/>
      <c r="AS5408" s="221"/>
      <c r="AT5408" s="221"/>
      <c r="AU5408" s="221"/>
      <c r="AV5408" s="221"/>
      <c r="AW5408" s="221"/>
      <c r="AX5408" s="221"/>
      <c r="AY5408" s="221"/>
      <c r="AZ5408" s="221"/>
    </row>
    <row r="5409" spans="1:52" x14ac:dyDescent="0.15">
      <c r="A5409" s="278"/>
      <c r="B5409" s="274"/>
      <c r="C5409" s="340"/>
      <c r="D5409" s="340"/>
      <c r="E5409" s="341"/>
      <c r="F5409" s="341"/>
      <c r="G5409" s="341"/>
      <c r="H5409" s="341"/>
      <c r="I5409" s="341"/>
      <c r="J5409" s="341"/>
      <c r="AH5409" s="221"/>
      <c r="AI5409" s="221"/>
      <c r="AJ5409" s="221"/>
      <c r="AK5409" s="221"/>
      <c r="AL5409" s="221"/>
      <c r="AM5409" s="221"/>
      <c r="AN5409" s="221"/>
      <c r="AO5409" s="221"/>
      <c r="AP5409" s="221"/>
      <c r="AQ5409" s="219"/>
      <c r="AR5409" s="219"/>
      <c r="AS5409" s="221"/>
      <c r="AT5409" s="221"/>
      <c r="AU5409" s="221"/>
      <c r="AV5409" s="221"/>
      <c r="AW5409" s="221"/>
      <c r="AX5409" s="221"/>
      <c r="AY5409" s="221"/>
      <c r="AZ5409" s="221"/>
    </row>
    <row r="5410" spans="1:52" x14ac:dyDescent="0.15">
      <c r="A5410" s="278"/>
      <c r="B5410" s="274"/>
      <c r="C5410" s="340"/>
      <c r="D5410" s="340"/>
      <c r="E5410" s="341"/>
      <c r="F5410" s="341"/>
      <c r="G5410" s="341"/>
      <c r="H5410" s="341"/>
      <c r="I5410" s="341"/>
      <c r="J5410" s="341"/>
      <c r="AH5410" s="221"/>
      <c r="AI5410" s="221"/>
      <c r="AJ5410" s="221"/>
      <c r="AK5410" s="221"/>
      <c r="AL5410" s="221"/>
      <c r="AM5410" s="221"/>
      <c r="AN5410" s="221"/>
      <c r="AO5410" s="221"/>
      <c r="AP5410" s="221"/>
      <c r="AQ5410" s="219"/>
      <c r="AR5410" s="219"/>
      <c r="AS5410" s="221"/>
      <c r="AT5410" s="221"/>
      <c r="AU5410" s="221"/>
      <c r="AV5410" s="221"/>
      <c r="AW5410" s="221"/>
      <c r="AX5410" s="221"/>
      <c r="AY5410" s="221"/>
      <c r="AZ5410" s="221"/>
    </row>
    <row r="5411" spans="1:52" x14ac:dyDescent="0.15">
      <c r="A5411" s="278"/>
      <c r="B5411" s="274"/>
      <c r="C5411" s="340"/>
      <c r="D5411" s="340"/>
      <c r="E5411" s="341"/>
      <c r="F5411" s="341"/>
      <c r="G5411" s="341"/>
      <c r="H5411" s="341"/>
      <c r="I5411" s="341"/>
      <c r="J5411" s="341"/>
      <c r="AH5411" s="221"/>
      <c r="AI5411" s="221"/>
      <c r="AJ5411" s="221"/>
      <c r="AK5411" s="221"/>
      <c r="AL5411" s="221"/>
      <c r="AM5411" s="221"/>
      <c r="AN5411" s="221"/>
      <c r="AO5411" s="221"/>
      <c r="AP5411" s="221"/>
      <c r="AQ5411" s="219"/>
      <c r="AR5411" s="219"/>
      <c r="AS5411" s="221"/>
      <c r="AT5411" s="221"/>
      <c r="AU5411" s="221"/>
      <c r="AV5411" s="221"/>
      <c r="AW5411" s="221"/>
      <c r="AX5411" s="221"/>
      <c r="AY5411" s="221"/>
      <c r="AZ5411" s="221"/>
    </row>
    <row r="5412" spans="1:52" x14ac:dyDescent="0.15">
      <c r="A5412" s="278"/>
      <c r="B5412" s="274"/>
      <c r="C5412" s="340"/>
      <c r="D5412" s="340"/>
      <c r="E5412" s="341"/>
      <c r="F5412" s="341"/>
      <c r="G5412" s="341"/>
      <c r="H5412" s="341"/>
      <c r="I5412" s="341"/>
      <c r="J5412" s="341"/>
      <c r="AH5412" s="221"/>
      <c r="AI5412" s="221"/>
      <c r="AJ5412" s="221"/>
      <c r="AK5412" s="221"/>
      <c r="AL5412" s="221"/>
      <c r="AM5412" s="221"/>
      <c r="AN5412" s="221"/>
      <c r="AO5412" s="221"/>
      <c r="AP5412" s="221"/>
      <c r="AQ5412" s="219"/>
      <c r="AR5412" s="219"/>
      <c r="AS5412" s="221"/>
      <c r="AT5412" s="221"/>
      <c r="AU5412" s="221"/>
      <c r="AV5412" s="221"/>
      <c r="AW5412" s="221"/>
      <c r="AX5412" s="221"/>
      <c r="AY5412" s="221"/>
      <c r="AZ5412" s="221"/>
    </row>
    <row r="5413" spans="1:52" x14ac:dyDescent="0.15">
      <c r="A5413" s="278"/>
      <c r="B5413" s="274"/>
      <c r="C5413" s="340"/>
      <c r="D5413" s="340"/>
      <c r="E5413" s="341"/>
      <c r="F5413" s="341"/>
      <c r="G5413" s="341"/>
      <c r="H5413" s="341"/>
      <c r="I5413" s="341"/>
      <c r="J5413" s="341"/>
      <c r="AH5413" s="221"/>
      <c r="AI5413" s="221"/>
      <c r="AJ5413" s="221"/>
      <c r="AK5413" s="221"/>
      <c r="AL5413" s="221"/>
      <c r="AM5413" s="221"/>
      <c r="AN5413" s="221"/>
      <c r="AO5413" s="221"/>
      <c r="AP5413" s="221"/>
      <c r="AQ5413" s="219"/>
      <c r="AR5413" s="219"/>
      <c r="AS5413" s="221"/>
      <c r="AT5413" s="221"/>
      <c r="AU5413" s="221"/>
      <c r="AV5413" s="221"/>
      <c r="AW5413" s="221"/>
      <c r="AX5413" s="221"/>
      <c r="AY5413" s="221"/>
      <c r="AZ5413" s="221"/>
    </row>
    <row r="5414" spans="1:52" x14ac:dyDescent="0.15">
      <c r="A5414" s="278"/>
      <c r="B5414" s="274"/>
      <c r="C5414" s="340"/>
      <c r="D5414" s="340"/>
      <c r="E5414" s="341"/>
      <c r="F5414" s="341"/>
      <c r="G5414" s="341"/>
      <c r="H5414" s="341"/>
      <c r="I5414" s="341"/>
      <c r="J5414" s="341"/>
      <c r="AH5414" s="221"/>
      <c r="AI5414" s="221"/>
      <c r="AJ5414" s="221"/>
      <c r="AK5414" s="221"/>
      <c r="AL5414" s="221"/>
      <c r="AM5414" s="221"/>
      <c r="AN5414" s="221"/>
      <c r="AO5414" s="221"/>
      <c r="AP5414" s="221"/>
      <c r="AQ5414" s="219"/>
      <c r="AR5414" s="219"/>
      <c r="AS5414" s="221"/>
      <c r="AT5414" s="221"/>
      <c r="AU5414" s="221"/>
      <c r="AV5414" s="221"/>
      <c r="AW5414" s="221"/>
      <c r="AX5414" s="221"/>
      <c r="AY5414" s="221"/>
      <c r="AZ5414" s="221"/>
    </row>
    <row r="5415" spans="1:52" x14ac:dyDescent="0.15">
      <c r="A5415" s="278"/>
      <c r="B5415" s="274"/>
      <c r="C5415" s="340"/>
      <c r="D5415" s="340"/>
      <c r="E5415" s="341"/>
      <c r="F5415" s="341"/>
      <c r="G5415" s="341"/>
      <c r="H5415" s="341"/>
      <c r="I5415" s="341"/>
      <c r="J5415" s="341"/>
      <c r="AH5415" s="221"/>
      <c r="AI5415" s="221"/>
      <c r="AJ5415" s="221"/>
      <c r="AK5415" s="221"/>
      <c r="AL5415" s="221"/>
      <c r="AM5415" s="221"/>
      <c r="AN5415" s="221"/>
      <c r="AO5415" s="221"/>
      <c r="AP5415" s="221"/>
      <c r="AQ5415" s="219"/>
      <c r="AR5415" s="219"/>
      <c r="AS5415" s="221"/>
      <c r="AT5415" s="221"/>
      <c r="AU5415" s="221"/>
      <c r="AV5415" s="221"/>
      <c r="AW5415" s="221"/>
      <c r="AX5415" s="221"/>
      <c r="AY5415" s="221"/>
      <c r="AZ5415" s="221"/>
    </row>
    <row r="5416" spans="1:52" x14ac:dyDescent="0.15">
      <c r="A5416" s="278"/>
      <c r="B5416" s="274"/>
      <c r="C5416" s="340"/>
      <c r="D5416" s="340"/>
      <c r="E5416" s="341"/>
      <c r="F5416" s="341"/>
      <c r="G5416" s="341"/>
      <c r="H5416" s="341"/>
      <c r="I5416" s="341"/>
      <c r="J5416" s="341"/>
      <c r="AH5416" s="221"/>
      <c r="AI5416" s="221"/>
      <c r="AJ5416" s="221"/>
      <c r="AK5416" s="221"/>
      <c r="AL5416" s="221"/>
      <c r="AM5416" s="221"/>
      <c r="AN5416" s="221"/>
      <c r="AO5416" s="221"/>
      <c r="AP5416" s="221"/>
      <c r="AQ5416" s="219"/>
      <c r="AR5416" s="219"/>
      <c r="AS5416" s="221"/>
      <c r="AT5416" s="221"/>
      <c r="AU5416" s="221"/>
      <c r="AV5416" s="221"/>
      <c r="AW5416" s="221"/>
      <c r="AX5416" s="221"/>
      <c r="AY5416" s="221"/>
      <c r="AZ5416" s="221"/>
    </row>
    <row r="5417" spans="1:52" x14ac:dyDescent="0.15">
      <c r="A5417" s="278"/>
      <c r="B5417" s="274"/>
      <c r="C5417" s="340"/>
      <c r="D5417" s="340"/>
      <c r="E5417" s="341"/>
      <c r="F5417" s="341"/>
      <c r="G5417" s="341"/>
      <c r="H5417" s="341"/>
      <c r="I5417" s="341"/>
      <c r="J5417" s="341"/>
      <c r="AH5417" s="221"/>
      <c r="AI5417" s="221"/>
      <c r="AJ5417" s="221"/>
      <c r="AK5417" s="221"/>
      <c r="AL5417" s="221"/>
      <c r="AM5417" s="221"/>
      <c r="AN5417" s="221"/>
      <c r="AO5417" s="221"/>
      <c r="AP5417" s="221"/>
      <c r="AQ5417" s="219"/>
      <c r="AR5417" s="219"/>
      <c r="AS5417" s="221"/>
      <c r="AT5417" s="221"/>
      <c r="AU5417" s="221"/>
      <c r="AV5417" s="221"/>
      <c r="AW5417" s="221"/>
      <c r="AX5417" s="221"/>
      <c r="AY5417" s="221"/>
      <c r="AZ5417" s="221"/>
    </row>
    <row r="5418" spans="1:52" x14ac:dyDescent="0.15">
      <c r="A5418" s="278"/>
      <c r="B5418" s="274"/>
      <c r="C5418" s="340"/>
      <c r="D5418" s="340"/>
      <c r="E5418" s="341"/>
      <c r="F5418" s="341"/>
      <c r="G5418" s="341"/>
      <c r="H5418" s="341"/>
      <c r="I5418" s="341"/>
      <c r="J5418" s="341"/>
      <c r="AH5418" s="221"/>
      <c r="AI5418" s="221"/>
      <c r="AJ5418" s="221"/>
      <c r="AK5418" s="221"/>
      <c r="AL5418" s="221"/>
      <c r="AM5418" s="221"/>
      <c r="AN5418" s="221"/>
      <c r="AO5418" s="221"/>
      <c r="AP5418" s="221"/>
      <c r="AQ5418" s="219"/>
      <c r="AR5418" s="219"/>
      <c r="AS5418" s="221"/>
      <c r="AT5418" s="221"/>
      <c r="AU5418" s="221"/>
      <c r="AV5418" s="221"/>
      <c r="AW5418" s="221"/>
      <c r="AX5418" s="221"/>
      <c r="AY5418" s="221"/>
      <c r="AZ5418" s="221"/>
    </row>
    <row r="5419" spans="1:52" x14ac:dyDescent="0.15">
      <c r="A5419" s="278"/>
      <c r="B5419" s="274"/>
      <c r="C5419" s="340"/>
      <c r="D5419" s="340"/>
      <c r="E5419" s="341"/>
      <c r="F5419" s="341"/>
      <c r="G5419" s="341"/>
      <c r="H5419" s="341"/>
      <c r="I5419" s="341"/>
      <c r="J5419" s="341"/>
      <c r="AH5419" s="221"/>
      <c r="AI5419" s="221"/>
      <c r="AJ5419" s="221"/>
      <c r="AK5419" s="221"/>
      <c r="AL5419" s="221"/>
      <c r="AM5419" s="221"/>
      <c r="AN5419" s="221"/>
      <c r="AO5419" s="221"/>
      <c r="AP5419" s="221"/>
      <c r="AQ5419" s="219"/>
      <c r="AR5419" s="219"/>
      <c r="AS5419" s="221"/>
      <c r="AT5419" s="221"/>
      <c r="AU5419" s="221"/>
      <c r="AV5419" s="221"/>
      <c r="AW5419" s="221"/>
      <c r="AX5419" s="221"/>
      <c r="AY5419" s="221"/>
      <c r="AZ5419" s="221"/>
    </row>
    <row r="5420" spans="1:52" x14ac:dyDescent="0.15">
      <c r="A5420" s="278"/>
      <c r="B5420" s="274"/>
      <c r="C5420" s="340"/>
      <c r="D5420" s="340"/>
      <c r="E5420" s="341"/>
      <c r="F5420" s="341"/>
      <c r="G5420" s="341"/>
      <c r="H5420" s="341"/>
      <c r="I5420" s="341"/>
      <c r="J5420" s="341"/>
      <c r="AH5420" s="221"/>
      <c r="AI5420" s="221"/>
      <c r="AJ5420" s="221"/>
      <c r="AK5420" s="221"/>
      <c r="AL5420" s="221"/>
      <c r="AM5420" s="221"/>
      <c r="AN5420" s="221"/>
      <c r="AO5420" s="221"/>
      <c r="AP5420" s="221"/>
      <c r="AQ5420" s="219"/>
      <c r="AR5420" s="219"/>
      <c r="AS5420" s="221"/>
      <c r="AT5420" s="221"/>
      <c r="AU5420" s="221"/>
      <c r="AV5420" s="221"/>
      <c r="AW5420" s="221"/>
      <c r="AX5420" s="221"/>
      <c r="AY5420" s="221"/>
      <c r="AZ5420" s="221"/>
    </row>
    <row r="5421" spans="1:52" x14ac:dyDescent="0.15">
      <c r="A5421" s="278"/>
      <c r="B5421" s="274"/>
      <c r="C5421" s="340"/>
      <c r="D5421" s="340"/>
      <c r="E5421" s="341"/>
      <c r="F5421" s="341"/>
      <c r="G5421" s="341"/>
      <c r="H5421" s="341"/>
      <c r="I5421" s="341"/>
      <c r="J5421" s="341"/>
      <c r="AH5421" s="221"/>
      <c r="AI5421" s="221"/>
      <c r="AJ5421" s="221"/>
      <c r="AK5421" s="221"/>
      <c r="AL5421" s="221"/>
      <c r="AM5421" s="221"/>
      <c r="AN5421" s="221"/>
      <c r="AO5421" s="221"/>
      <c r="AP5421" s="221"/>
      <c r="AQ5421" s="219"/>
      <c r="AR5421" s="219"/>
      <c r="AS5421" s="221"/>
      <c r="AT5421" s="221"/>
      <c r="AU5421" s="221"/>
      <c r="AV5421" s="221"/>
      <c r="AW5421" s="221"/>
      <c r="AX5421" s="221"/>
      <c r="AY5421" s="221"/>
      <c r="AZ5421" s="221"/>
    </row>
    <row r="5422" spans="1:52" x14ac:dyDescent="0.15">
      <c r="A5422" s="278"/>
      <c r="B5422" s="274"/>
      <c r="C5422" s="340"/>
      <c r="D5422" s="340"/>
      <c r="E5422" s="341"/>
      <c r="F5422" s="341"/>
      <c r="G5422" s="341"/>
      <c r="H5422" s="341"/>
      <c r="I5422" s="341"/>
      <c r="J5422" s="341"/>
      <c r="AH5422" s="221"/>
      <c r="AI5422" s="221"/>
      <c r="AJ5422" s="221"/>
      <c r="AK5422" s="221"/>
      <c r="AL5422" s="221"/>
      <c r="AM5422" s="221"/>
      <c r="AN5422" s="221"/>
      <c r="AO5422" s="221"/>
      <c r="AP5422" s="221"/>
      <c r="AQ5422" s="219"/>
      <c r="AR5422" s="219"/>
      <c r="AS5422" s="221"/>
      <c r="AT5422" s="221"/>
      <c r="AU5422" s="221"/>
      <c r="AV5422" s="221"/>
      <c r="AW5422" s="221"/>
      <c r="AX5422" s="221"/>
      <c r="AY5422" s="221"/>
      <c r="AZ5422" s="221"/>
    </row>
    <row r="5423" spans="1:52" x14ac:dyDescent="0.15">
      <c r="A5423" s="278"/>
      <c r="B5423" s="274"/>
      <c r="C5423" s="340"/>
      <c r="D5423" s="340"/>
      <c r="E5423" s="341"/>
      <c r="F5423" s="341"/>
      <c r="G5423" s="341"/>
      <c r="H5423" s="341"/>
      <c r="I5423" s="341"/>
      <c r="J5423" s="341"/>
      <c r="AH5423" s="221"/>
      <c r="AI5423" s="221"/>
      <c r="AJ5423" s="221"/>
      <c r="AK5423" s="221"/>
      <c r="AL5423" s="221"/>
      <c r="AM5423" s="221"/>
      <c r="AN5423" s="221"/>
      <c r="AO5423" s="221"/>
      <c r="AP5423" s="221"/>
      <c r="AQ5423" s="219"/>
      <c r="AR5423" s="219"/>
      <c r="AS5423" s="221"/>
      <c r="AT5423" s="221"/>
      <c r="AU5423" s="221"/>
      <c r="AV5423" s="221"/>
      <c r="AW5423" s="221"/>
      <c r="AX5423" s="221"/>
      <c r="AY5423" s="221"/>
      <c r="AZ5423" s="221"/>
    </row>
    <row r="5424" spans="1:52" x14ac:dyDescent="0.15">
      <c r="A5424" s="278"/>
      <c r="B5424" s="274"/>
      <c r="C5424" s="340"/>
      <c r="D5424" s="340"/>
      <c r="E5424" s="341"/>
      <c r="F5424" s="341"/>
      <c r="G5424" s="341"/>
      <c r="H5424" s="341"/>
      <c r="I5424" s="341"/>
      <c r="J5424" s="341"/>
      <c r="AH5424" s="221"/>
      <c r="AI5424" s="221"/>
      <c r="AJ5424" s="221"/>
      <c r="AK5424" s="221"/>
      <c r="AL5424" s="221"/>
      <c r="AM5424" s="221"/>
      <c r="AN5424" s="221"/>
      <c r="AO5424" s="221"/>
      <c r="AP5424" s="221"/>
      <c r="AQ5424" s="219"/>
      <c r="AR5424" s="219"/>
      <c r="AS5424" s="221"/>
      <c r="AT5424" s="221"/>
      <c r="AU5424" s="221"/>
      <c r="AV5424" s="221"/>
      <c r="AW5424" s="221"/>
      <c r="AX5424" s="221"/>
      <c r="AY5424" s="221"/>
      <c r="AZ5424" s="221"/>
    </row>
    <row r="5425" spans="1:52" x14ac:dyDescent="0.15">
      <c r="A5425" s="278"/>
      <c r="B5425" s="274"/>
      <c r="C5425" s="340"/>
      <c r="D5425" s="340"/>
      <c r="E5425" s="341"/>
      <c r="F5425" s="341"/>
      <c r="G5425" s="341"/>
      <c r="H5425" s="341"/>
      <c r="I5425" s="341"/>
      <c r="J5425" s="341"/>
      <c r="AH5425" s="221"/>
      <c r="AI5425" s="221"/>
      <c r="AJ5425" s="221"/>
      <c r="AK5425" s="221"/>
      <c r="AL5425" s="221"/>
      <c r="AM5425" s="221"/>
      <c r="AN5425" s="221"/>
      <c r="AO5425" s="221"/>
      <c r="AP5425" s="221"/>
      <c r="AQ5425" s="219"/>
      <c r="AR5425" s="219"/>
      <c r="AS5425" s="221"/>
      <c r="AT5425" s="221"/>
      <c r="AU5425" s="221"/>
      <c r="AV5425" s="221"/>
      <c r="AW5425" s="221"/>
      <c r="AX5425" s="221"/>
      <c r="AY5425" s="221"/>
      <c r="AZ5425" s="221"/>
    </row>
    <row r="5426" spans="1:52" x14ac:dyDescent="0.15">
      <c r="A5426" s="278"/>
      <c r="B5426" s="274"/>
      <c r="C5426" s="340"/>
      <c r="D5426" s="340"/>
      <c r="E5426" s="341"/>
      <c r="F5426" s="341"/>
      <c r="G5426" s="341"/>
      <c r="H5426" s="341"/>
      <c r="I5426" s="341"/>
      <c r="J5426" s="341"/>
      <c r="AH5426" s="221"/>
      <c r="AI5426" s="221"/>
      <c r="AJ5426" s="221"/>
      <c r="AK5426" s="221"/>
      <c r="AL5426" s="221"/>
      <c r="AM5426" s="221"/>
      <c r="AN5426" s="221"/>
      <c r="AO5426" s="221"/>
      <c r="AP5426" s="221"/>
      <c r="AQ5426" s="219"/>
      <c r="AR5426" s="219"/>
      <c r="AS5426" s="221"/>
      <c r="AT5426" s="221"/>
      <c r="AU5426" s="221"/>
      <c r="AV5426" s="221"/>
      <c r="AW5426" s="221"/>
      <c r="AX5426" s="221"/>
      <c r="AY5426" s="221"/>
      <c r="AZ5426" s="221"/>
    </row>
    <row r="5427" spans="1:52" x14ac:dyDescent="0.15">
      <c r="A5427" s="278"/>
      <c r="B5427" s="274"/>
      <c r="C5427" s="340"/>
      <c r="D5427" s="340"/>
      <c r="E5427" s="341"/>
      <c r="F5427" s="341"/>
      <c r="G5427" s="341"/>
      <c r="H5427" s="341"/>
      <c r="I5427" s="341"/>
      <c r="J5427" s="341"/>
      <c r="AH5427" s="221"/>
      <c r="AI5427" s="221"/>
      <c r="AJ5427" s="221"/>
      <c r="AK5427" s="221"/>
      <c r="AL5427" s="221"/>
      <c r="AM5427" s="221"/>
      <c r="AN5427" s="221"/>
      <c r="AO5427" s="221"/>
      <c r="AP5427" s="221"/>
      <c r="AQ5427" s="219"/>
      <c r="AR5427" s="219"/>
      <c r="AS5427" s="221"/>
      <c r="AT5427" s="221"/>
      <c r="AU5427" s="221"/>
      <c r="AV5427" s="221"/>
      <c r="AW5427" s="221"/>
      <c r="AX5427" s="221"/>
      <c r="AY5427" s="221"/>
      <c r="AZ5427" s="221"/>
    </row>
    <row r="5428" spans="1:52" x14ac:dyDescent="0.15">
      <c r="A5428" s="278"/>
      <c r="B5428" s="274"/>
      <c r="C5428" s="340"/>
      <c r="D5428" s="340"/>
      <c r="E5428" s="341"/>
      <c r="F5428" s="341"/>
      <c r="G5428" s="341"/>
      <c r="H5428" s="341"/>
      <c r="I5428" s="341"/>
      <c r="J5428" s="341"/>
      <c r="AH5428" s="221"/>
      <c r="AI5428" s="221"/>
      <c r="AJ5428" s="221"/>
      <c r="AK5428" s="221"/>
      <c r="AL5428" s="221"/>
      <c r="AM5428" s="221"/>
      <c r="AN5428" s="221"/>
      <c r="AO5428" s="221"/>
      <c r="AP5428" s="221"/>
      <c r="AQ5428" s="219"/>
      <c r="AR5428" s="219"/>
      <c r="AS5428" s="221"/>
      <c r="AT5428" s="221"/>
      <c r="AU5428" s="221"/>
      <c r="AV5428" s="221"/>
      <c r="AW5428" s="221"/>
      <c r="AX5428" s="221"/>
      <c r="AY5428" s="221"/>
      <c r="AZ5428" s="221"/>
    </row>
    <row r="5429" spans="1:52" x14ac:dyDescent="0.15">
      <c r="A5429" s="278"/>
      <c r="B5429" s="274"/>
      <c r="C5429" s="340"/>
      <c r="D5429" s="340"/>
      <c r="E5429" s="341"/>
      <c r="F5429" s="341"/>
      <c r="G5429" s="341"/>
      <c r="H5429" s="341"/>
      <c r="I5429" s="341"/>
      <c r="J5429" s="341"/>
      <c r="AH5429" s="221"/>
      <c r="AI5429" s="221"/>
      <c r="AJ5429" s="221"/>
      <c r="AK5429" s="221"/>
      <c r="AL5429" s="221"/>
      <c r="AM5429" s="221"/>
      <c r="AN5429" s="221"/>
      <c r="AO5429" s="221"/>
      <c r="AP5429" s="221"/>
      <c r="AQ5429" s="219"/>
      <c r="AR5429" s="219"/>
      <c r="AS5429" s="221"/>
      <c r="AT5429" s="221"/>
      <c r="AU5429" s="221"/>
      <c r="AV5429" s="221"/>
      <c r="AW5429" s="221"/>
      <c r="AX5429" s="221"/>
      <c r="AY5429" s="221"/>
      <c r="AZ5429" s="221"/>
    </row>
    <row r="5430" spans="1:52" x14ac:dyDescent="0.15">
      <c r="A5430" s="278"/>
      <c r="B5430" s="274"/>
      <c r="C5430" s="340"/>
      <c r="D5430" s="340"/>
      <c r="E5430" s="341"/>
      <c r="F5430" s="341"/>
      <c r="G5430" s="341"/>
      <c r="H5430" s="341"/>
      <c r="I5430" s="341"/>
      <c r="J5430" s="341"/>
      <c r="AH5430" s="221"/>
      <c r="AI5430" s="221"/>
      <c r="AJ5430" s="221"/>
      <c r="AK5430" s="221"/>
      <c r="AL5430" s="221"/>
      <c r="AM5430" s="221"/>
      <c r="AN5430" s="221"/>
      <c r="AO5430" s="221"/>
      <c r="AP5430" s="221"/>
      <c r="AQ5430" s="219"/>
      <c r="AR5430" s="219"/>
      <c r="AS5430" s="221"/>
      <c r="AT5430" s="221"/>
      <c r="AU5430" s="221"/>
      <c r="AV5430" s="221"/>
      <c r="AW5430" s="221"/>
      <c r="AX5430" s="221"/>
      <c r="AY5430" s="221"/>
      <c r="AZ5430" s="221"/>
    </row>
    <row r="5431" spans="1:52" x14ac:dyDescent="0.15">
      <c r="A5431" s="278"/>
      <c r="B5431" s="274"/>
      <c r="C5431" s="340"/>
      <c r="D5431" s="340"/>
      <c r="E5431" s="341"/>
      <c r="F5431" s="341"/>
      <c r="G5431" s="341"/>
      <c r="H5431" s="341"/>
      <c r="I5431" s="341"/>
      <c r="J5431" s="341"/>
      <c r="AH5431" s="221"/>
      <c r="AI5431" s="221"/>
      <c r="AJ5431" s="221"/>
      <c r="AK5431" s="221"/>
      <c r="AL5431" s="221"/>
      <c r="AM5431" s="221"/>
      <c r="AN5431" s="221"/>
      <c r="AO5431" s="221"/>
      <c r="AP5431" s="221"/>
      <c r="AQ5431" s="219"/>
      <c r="AR5431" s="219"/>
      <c r="AS5431" s="221"/>
      <c r="AT5431" s="221"/>
      <c r="AU5431" s="221"/>
      <c r="AV5431" s="221"/>
      <c r="AW5431" s="221"/>
      <c r="AX5431" s="221"/>
      <c r="AY5431" s="221"/>
      <c r="AZ5431" s="221"/>
    </row>
    <row r="5432" spans="1:52" x14ac:dyDescent="0.15">
      <c r="A5432" s="278"/>
      <c r="B5432" s="274"/>
      <c r="C5432" s="340"/>
      <c r="D5432" s="340"/>
      <c r="E5432" s="341"/>
      <c r="F5432" s="341"/>
      <c r="G5432" s="341"/>
      <c r="H5432" s="341"/>
      <c r="I5432" s="341"/>
      <c r="J5432" s="341"/>
      <c r="AH5432" s="221"/>
      <c r="AI5432" s="221"/>
      <c r="AJ5432" s="221"/>
      <c r="AK5432" s="221"/>
      <c r="AL5432" s="221"/>
      <c r="AM5432" s="221"/>
      <c r="AN5432" s="221"/>
      <c r="AO5432" s="221"/>
      <c r="AP5432" s="221"/>
      <c r="AQ5432" s="219"/>
      <c r="AR5432" s="219"/>
      <c r="AS5432" s="221"/>
      <c r="AT5432" s="221"/>
      <c r="AU5432" s="221"/>
      <c r="AV5432" s="221"/>
      <c r="AW5432" s="221"/>
      <c r="AX5432" s="221"/>
      <c r="AY5432" s="221"/>
      <c r="AZ5432" s="221"/>
    </row>
    <row r="5433" spans="1:52" x14ac:dyDescent="0.15">
      <c r="A5433" s="278"/>
      <c r="B5433" s="274"/>
      <c r="C5433" s="340"/>
      <c r="D5433" s="340"/>
      <c r="E5433" s="341"/>
      <c r="F5433" s="341"/>
      <c r="G5433" s="341"/>
      <c r="H5433" s="341"/>
      <c r="I5433" s="341"/>
      <c r="J5433" s="341"/>
      <c r="AH5433" s="221"/>
      <c r="AI5433" s="221"/>
      <c r="AJ5433" s="221"/>
      <c r="AK5433" s="221"/>
      <c r="AL5433" s="221"/>
      <c r="AM5433" s="221"/>
      <c r="AN5433" s="221"/>
      <c r="AO5433" s="221"/>
      <c r="AP5433" s="221"/>
      <c r="AQ5433" s="219"/>
      <c r="AR5433" s="219"/>
      <c r="AS5433" s="221"/>
      <c r="AT5433" s="221"/>
      <c r="AU5433" s="221"/>
      <c r="AV5433" s="221"/>
      <c r="AW5433" s="221"/>
      <c r="AX5433" s="221"/>
      <c r="AY5433" s="221"/>
      <c r="AZ5433" s="221"/>
    </row>
    <row r="5434" spans="1:52" x14ac:dyDescent="0.15">
      <c r="A5434" s="278"/>
      <c r="B5434" s="274"/>
      <c r="C5434" s="340"/>
      <c r="D5434" s="340"/>
      <c r="E5434" s="341"/>
      <c r="F5434" s="341"/>
      <c r="G5434" s="341"/>
      <c r="H5434" s="341"/>
      <c r="I5434" s="341"/>
      <c r="J5434" s="341"/>
      <c r="AH5434" s="221"/>
      <c r="AI5434" s="221"/>
      <c r="AJ5434" s="221"/>
      <c r="AK5434" s="221"/>
      <c r="AL5434" s="221"/>
      <c r="AM5434" s="221"/>
      <c r="AN5434" s="221"/>
      <c r="AO5434" s="221"/>
      <c r="AP5434" s="221"/>
      <c r="AQ5434" s="219"/>
      <c r="AR5434" s="219"/>
      <c r="AS5434" s="221"/>
      <c r="AT5434" s="221"/>
      <c r="AU5434" s="221"/>
      <c r="AV5434" s="221"/>
      <c r="AW5434" s="221"/>
      <c r="AX5434" s="221"/>
      <c r="AY5434" s="221"/>
      <c r="AZ5434" s="221"/>
    </row>
    <row r="5435" spans="1:52" x14ac:dyDescent="0.15">
      <c r="A5435" s="278"/>
      <c r="B5435" s="274"/>
      <c r="C5435" s="340"/>
      <c r="D5435" s="340"/>
      <c r="E5435" s="341"/>
      <c r="F5435" s="341"/>
      <c r="G5435" s="341"/>
      <c r="H5435" s="341"/>
      <c r="I5435" s="341"/>
      <c r="J5435" s="341"/>
      <c r="AH5435" s="221"/>
      <c r="AI5435" s="221"/>
      <c r="AJ5435" s="221"/>
      <c r="AK5435" s="221"/>
      <c r="AL5435" s="221"/>
      <c r="AM5435" s="221"/>
      <c r="AN5435" s="221"/>
      <c r="AO5435" s="221"/>
      <c r="AP5435" s="221"/>
      <c r="AQ5435" s="219"/>
      <c r="AR5435" s="219"/>
      <c r="AS5435" s="221"/>
      <c r="AT5435" s="221"/>
      <c r="AU5435" s="221"/>
      <c r="AV5435" s="221"/>
      <c r="AW5435" s="221"/>
      <c r="AX5435" s="221"/>
      <c r="AY5435" s="221"/>
      <c r="AZ5435" s="221"/>
    </row>
    <row r="5436" spans="1:52" x14ac:dyDescent="0.15">
      <c r="A5436" s="278"/>
      <c r="B5436" s="274"/>
      <c r="C5436" s="340"/>
      <c r="D5436" s="340"/>
      <c r="E5436" s="341"/>
      <c r="F5436" s="341"/>
      <c r="G5436" s="341"/>
      <c r="H5436" s="341"/>
      <c r="I5436" s="341"/>
      <c r="J5436" s="341"/>
      <c r="AH5436" s="221"/>
      <c r="AI5436" s="221"/>
      <c r="AJ5436" s="221"/>
      <c r="AK5436" s="221"/>
      <c r="AL5436" s="221"/>
      <c r="AM5436" s="221"/>
      <c r="AN5436" s="221"/>
      <c r="AO5436" s="221"/>
      <c r="AP5436" s="221"/>
      <c r="AQ5436" s="219"/>
      <c r="AR5436" s="219"/>
      <c r="AS5436" s="221"/>
      <c r="AT5436" s="221"/>
      <c r="AU5436" s="221"/>
      <c r="AV5436" s="221"/>
      <c r="AW5436" s="221"/>
      <c r="AX5436" s="221"/>
      <c r="AY5436" s="221"/>
      <c r="AZ5436" s="221"/>
    </row>
    <row r="5437" spans="1:52" x14ac:dyDescent="0.15">
      <c r="A5437" s="278"/>
      <c r="B5437" s="274"/>
      <c r="C5437" s="340"/>
      <c r="D5437" s="340"/>
      <c r="E5437" s="341"/>
      <c r="F5437" s="341"/>
      <c r="G5437" s="341"/>
      <c r="H5437" s="341"/>
      <c r="I5437" s="341"/>
      <c r="J5437" s="341"/>
      <c r="AH5437" s="221"/>
      <c r="AI5437" s="221"/>
      <c r="AJ5437" s="221"/>
      <c r="AK5437" s="221"/>
      <c r="AL5437" s="221"/>
      <c r="AM5437" s="221"/>
      <c r="AN5437" s="221"/>
      <c r="AO5437" s="221"/>
      <c r="AP5437" s="221"/>
      <c r="AQ5437" s="219"/>
      <c r="AR5437" s="219"/>
      <c r="AS5437" s="221"/>
      <c r="AT5437" s="221"/>
      <c r="AU5437" s="221"/>
      <c r="AV5437" s="221"/>
      <c r="AW5437" s="221"/>
      <c r="AX5437" s="221"/>
      <c r="AY5437" s="221"/>
      <c r="AZ5437" s="221"/>
    </row>
    <row r="5438" spans="1:52" x14ac:dyDescent="0.15">
      <c r="A5438" s="278"/>
      <c r="B5438" s="274"/>
      <c r="C5438" s="340"/>
      <c r="D5438" s="340"/>
      <c r="E5438" s="341"/>
      <c r="F5438" s="341"/>
      <c r="G5438" s="341"/>
      <c r="H5438" s="341"/>
      <c r="I5438" s="341"/>
      <c r="J5438" s="341"/>
      <c r="AH5438" s="221"/>
      <c r="AI5438" s="221"/>
      <c r="AJ5438" s="221"/>
      <c r="AK5438" s="221"/>
      <c r="AL5438" s="221"/>
      <c r="AM5438" s="221"/>
      <c r="AN5438" s="221"/>
      <c r="AO5438" s="221"/>
      <c r="AP5438" s="221"/>
      <c r="AQ5438" s="219"/>
      <c r="AR5438" s="219"/>
      <c r="AS5438" s="221"/>
      <c r="AT5438" s="221"/>
      <c r="AU5438" s="221"/>
      <c r="AV5438" s="221"/>
      <c r="AW5438" s="221"/>
      <c r="AX5438" s="221"/>
      <c r="AY5438" s="221"/>
      <c r="AZ5438" s="221"/>
    </row>
    <row r="5439" spans="1:52" x14ac:dyDescent="0.15">
      <c r="A5439" s="278"/>
      <c r="B5439" s="274"/>
      <c r="C5439" s="340"/>
      <c r="D5439" s="340"/>
      <c r="E5439" s="341"/>
      <c r="F5439" s="341"/>
      <c r="G5439" s="341"/>
      <c r="H5439" s="341"/>
      <c r="I5439" s="341"/>
      <c r="J5439" s="341"/>
      <c r="AH5439" s="221"/>
      <c r="AI5439" s="221"/>
      <c r="AJ5439" s="221"/>
      <c r="AK5439" s="221"/>
      <c r="AL5439" s="221"/>
      <c r="AM5439" s="221"/>
      <c r="AN5439" s="221"/>
      <c r="AO5439" s="221"/>
      <c r="AP5439" s="221"/>
      <c r="AQ5439" s="219"/>
      <c r="AR5439" s="219"/>
      <c r="AS5439" s="221"/>
      <c r="AT5439" s="221"/>
      <c r="AU5439" s="221"/>
      <c r="AV5439" s="221"/>
      <c r="AW5439" s="221"/>
      <c r="AX5439" s="221"/>
      <c r="AY5439" s="221"/>
      <c r="AZ5439" s="221"/>
    </row>
    <row r="5440" spans="1:52" x14ac:dyDescent="0.15">
      <c r="A5440" s="278"/>
      <c r="B5440" s="274"/>
      <c r="C5440" s="340"/>
      <c r="D5440" s="340"/>
      <c r="E5440" s="341"/>
      <c r="F5440" s="341"/>
      <c r="G5440" s="341"/>
      <c r="H5440" s="341"/>
      <c r="I5440" s="341"/>
      <c r="J5440" s="341"/>
      <c r="AH5440" s="221"/>
      <c r="AI5440" s="221"/>
      <c r="AJ5440" s="221"/>
      <c r="AK5440" s="221"/>
      <c r="AL5440" s="221"/>
      <c r="AM5440" s="221"/>
      <c r="AN5440" s="221"/>
      <c r="AO5440" s="221"/>
      <c r="AP5440" s="221"/>
      <c r="AQ5440" s="219"/>
      <c r="AR5440" s="219"/>
      <c r="AS5440" s="221"/>
      <c r="AT5440" s="221"/>
      <c r="AU5440" s="221"/>
      <c r="AV5440" s="221"/>
      <c r="AW5440" s="221"/>
      <c r="AX5440" s="221"/>
      <c r="AY5440" s="221"/>
      <c r="AZ5440" s="221"/>
    </row>
    <row r="5441" spans="1:52" x14ac:dyDescent="0.15">
      <c r="A5441" s="278"/>
      <c r="B5441" s="274"/>
      <c r="C5441" s="340"/>
      <c r="D5441" s="340"/>
      <c r="E5441" s="341"/>
      <c r="F5441" s="341"/>
      <c r="G5441" s="341"/>
      <c r="H5441" s="341"/>
      <c r="I5441" s="341"/>
      <c r="J5441" s="341"/>
      <c r="AH5441" s="221"/>
      <c r="AI5441" s="221"/>
      <c r="AJ5441" s="221"/>
      <c r="AK5441" s="221"/>
      <c r="AL5441" s="221"/>
      <c r="AM5441" s="221"/>
      <c r="AN5441" s="221"/>
      <c r="AO5441" s="221"/>
      <c r="AP5441" s="221"/>
      <c r="AQ5441" s="219"/>
      <c r="AR5441" s="219"/>
      <c r="AS5441" s="221"/>
      <c r="AT5441" s="221"/>
      <c r="AU5441" s="221"/>
      <c r="AV5441" s="221"/>
      <c r="AW5441" s="221"/>
      <c r="AX5441" s="221"/>
      <c r="AY5441" s="221"/>
      <c r="AZ5441" s="221"/>
    </row>
    <row r="5442" spans="1:52" x14ac:dyDescent="0.15">
      <c r="A5442" s="278"/>
      <c r="B5442" s="274"/>
      <c r="C5442" s="340"/>
      <c r="D5442" s="340"/>
      <c r="E5442" s="341"/>
      <c r="F5442" s="341"/>
      <c r="G5442" s="341"/>
      <c r="H5442" s="341"/>
      <c r="I5442" s="341"/>
      <c r="J5442" s="341"/>
      <c r="AH5442" s="221"/>
      <c r="AI5442" s="221"/>
      <c r="AJ5442" s="221"/>
      <c r="AK5442" s="221"/>
      <c r="AL5442" s="221"/>
      <c r="AM5442" s="221"/>
      <c r="AN5442" s="221"/>
      <c r="AO5442" s="221"/>
      <c r="AP5442" s="221"/>
      <c r="AQ5442" s="219"/>
      <c r="AR5442" s="219"/>
      <c r="AS5442" s="221"/>
      <c r="AT5442" s="221"/>
      <c r="AU5442" s="221"/>
      <c r="AV5442" s="221"/>
      <c r="AW5442" s="221"/>
      <c r="AX5442" s="221"/>
      <c r="AY5442" s="221"/>
      <c r="AZ5442" s="221"/>
    </row>
    <row r="5443" spans="1:52" x14ac:dyDescent="0.15">
      <c r="A5443" s="278"/>
      <c r="B5443" s="274"/>
      <c r="C5443" s="340"/>
      <c r="D5443" s="340"/>
      <c r="E5443" s="341"/>
      <c r="F5443" s="341"/>
      <c r="G5443" s="341"/>
      <c r="H5443" s="341"/>
      <c r="I5443" s="341"/>
      <c r="J5443" s="341"/>
      <c r="AH5443" s="221"/>
      <c r="AI5443" s="221"/>
      <c r="AJ5443" s="221"/>
      <c r="AK5443" s="221"/>
      <c r="AL5443" s="221"/>
      <c r="AM5443" s="221"/>
      <c r="AN5443" s="221"/>
      <c r="AO5443" s="221"/>
      <c r="AP5443" s="221"/>
      <c r="AQ5443" s="219"/>
      <c r="AR5443" s="219"/>
      <c r="AS5443" s="221"/>
      <c r="AT5443" s="221"/>
      <c r="AU5443" s="221"/>
      <c r="AV5443" s="221"/>
      <c r="AW5443" s="221"/>
      <c r="AX5443" s="221"/>
      <c r="AY5443" s="221"/>
      <c r="AZ5443" s="221"/>
    </row>
    <row r="5444" spans="1:52" x14ac:dyDescent="0.15">
      <c r="A5444" s="278"/>
      <c r="B5444" s="274"/>
      <c r="C5444" s="340"/>
      <c r="D5444" s="340"/>
      <c r="E5444" s="341"/>
      <c r="F5444" s="341"/>
      <c r="G5444" s="341"/>
      <c r="H5444" s="341"/>
      <c r="I5444" s="341"/>
      <c r="J5444" s="341"/>
      <c r="AH5444" s="221"/>
      <c r="AI5444" s="221"/>
      <c r="AJ5444" s="221"/>
      <c r="AK5444" s="221"/>
      <c r="AL5444" s="221"/>
      <c r="AM5444" s="221"/>
      <c r="AN5444" s="221"/>
      <c r="AO5444" s="221"/>
      <c r="AP5444" s="221"/>
      <c r="AQ5444" s="219"/>
      <c r="AR5444" s="219"/>
      <c r="AS5444" s="221"/>
      <c r="AT5444" s="221"/>
      <c r="AU5444" s="221"/>
      <c r="AV5444" s="221"/>
      <c r="AW5444" s="221"/>
      <c r="AX5444" s="221"/>
      <c r="AY5444" s="221"/>
      <c r="AZ5444" s="221"/>
    </row>
    <row r="5445" spans="1:52" x14ac:dyDescent="0.15">
      <c r="A5445" s="278"/>
      <c r="B5445" s="274"/>
      <c r="C5445" s="340"/>
      <c r="D5445" s="340"/>
      <c r="E5445" s="341"/>
      <c r="F5445" s="341"/>
      <c r="G5445" s="341"/>
      <c r="H5445" s="341"/>
      <c r="I5445" s="341"/>
      <c r="J5445" s="341"/>
      <c r="AH5445" s="221"/>
      <c r="AI5445" s="221"/>
      <c r="AJ5445" s="221"/>
      <c r="AK5445" s="221"/>
      <c r="AL5445" s="221"/>
      <c r="AM5445" s="221"/>
      <c r="AN5445" s="221"/>
      <c r="AO5445" s="221"/>
      <c r="AP5445" s="221"/>
      <c r="AQ5445" s="219"/>
      <c r="AR5445" s="219"/>
      <c r="AS5445" s="221"/>
      <c r="AT5445" s="221"/>
      <c r="AU5445" s="221"/>
      <c r="AV5445" s="221"/>
      <c r="AW5445" s="221"/>
      <c r="AX5445" s="221"/>
      <c r="AY5445" s="221"/>
      <c r="AZ5445" s="221"/>
    </row>
    <row r="5446" spans="1:52" x14ac:dyDescent="0.15">
      <c r="A5446" s="278"/>
      <c r="B5446" s="274"/>
      <c r="C5446" s="340"/>
      <c r="D5446" s="340"/>
      <c r="E5446" s="341"/>
      <c r="F5446" s="341"/>
      <c r="G5446" s="341"/>
      <c r="H5446" s="341"/>
      <c r="I5446" s="341"/>
      <c r="J5446" s="341"/>
      <c r="AH5446" s="221"/>
      <c r="AI5446" s="221"/>
      <c r="AJ5446" s="221"/>
      <c r="AK5446" s="221"/>
      <c r="AL5446" s="221"/>
      <c r="AM5446" s="221"/>
      <c r="AN5446" s="221"/>
      <c r="AO5446" s="221"/>
      <c r="AP5446" s="221"/>
      <c r="AQ5446" s="219"/>
      <c r="AR5446" s="219"/>
      <c r="AS5446" s="221"/>
      <c r="AT5446" s="221"/>
      <c r="AU5446" s="221"/>
      <c r="AV5446" s="221"/>
      <c r="AW5446" s="221"/>
      <c r="AX5446" s="221"/>
      <c r="AY5446" s="221"/>
      <c r="AZ5446" s="221"/>
    </row>
    <row r="5447" spans="1:52" x14ac:dyDescent="0.15">
      <c r="A5447" s="278"/>
      <c r="B5447" s="274"/>
      <c r="C5447" s="340"/>
      <c r="D5447" s="340"/>
      <c r="E5447" s="341"/>
      <c r="F5447" s="341"/>
      <c r="G5447" s="341"/>
      <c r="H5447" s="341"/>
      <c r="I5447" s="341"/>
      <c r="J5447" s="341"/>
      <c r="AH5447" s="221"/>
      <c r="AI5447" s="221"/>
      <c r="AJ5447" s="221"/>
      <c r="AK5447" s="221"/>
      <c r="AL5447" s="221"/>
      <c r="AM5447" s="221"/>
      <c r="AN5447" s="221"/>
      <c r="AO5447" s="221"/>
      <c r="AP5447" s="221"/>
      <c r="AQ5447" s="219"/>
      <c r="AR5447" s="219"/>
      <c r="AS5447" s="221"/>
      <c r="AT5447" s="221"/>
      <c r="AU5447" s="221"/>
      <c r="AV5447" s="221"/>
      <c r="AW5447" s="221"/>
      <c r="AX5447" s="221"/>
      <c r="AY5447" s="221"/>
      <c r="AZ5447" s="221"/>
    </row>
    <row r="5448" spans="1:52" x14ac:dyDescent="0.15">
      <c r="A5448" s="278"/>
      <c r="B5448" s="274"/>
      <c r="C5448" s="340"/>
      <c r="D5448" s="340"/>
      <c r="E5448" s="341"/>
      <c r="F5448" s="341"/>
      <c r="G5448" s="341"/>
      <c r="H5448" s="341"/>
      <c r="I5448" s="341"/>
      <c r="J5448" s="341"/>
      <c r="AH5448" s="221"/>
      <c r="AI5448" s="221"/>
      <c r="AJ5448" s="221"/>
      <c r="AK5448" s="221"/>
      <c r="AL5448" s="221"/>
      <c r="AM5448" s="221"/>
      <c r="AN5448" s="221"/>
      <c r="AO5448" s="221"/>
      <c r="AP5448" s="221"/>
      <c r="AQ5448" s="219"/>
      <c r="AR5448" s="219"/>
      <c r="AS5448" s="221"/>
      <c r="AT5448" s="221"/>
      <c r="AU5448" s="221"/>
      <c r="AV5448" s="221"/>
      <c r="AW5448" s="221"/>
      <c r="AX5448" s="221"/>
      <c r="AY5448" s="221"/>
      <c r="AZ5448" s="221"/>
    </row>
    <row r="5449" spans="1:52" x14ac:dyDescent="0.15">
      <c r="A5449" s="278"/>
      <c r="B5449" s="274"/>
      <c r="C5449" s="340"/>
      <c r="D5449" s="340"/>
      <c r="E5449" s="341"/>
      <c r="F5449" s="341"/>
      <c r="G5449" s="341"/>
      <c r="H5449" s="341"/>
      <c r="I5449" s="341"/>
      <c r="J5449" s="341"/>
      <c r="AH5449" s="221"/>
      <c r="AI5449" s="221"/>
      <c r="AJ5449" s="221"/>
      <c r="AK5449" s="221"/>
      <c r="AL5449" s="221"/>
      <c r="AM5449" s="221"/>
      <c r="AN5449" s="221"/>
      <c r="AO5449" s="221"/>
      <c r="AP5449" s="221"/>
      <c r="AQ5449" s="219"/>
      <c r="AR5449" s="219"/>
      <c r="AS5449" s="221"/>
      <c r="AT5449" s="221"/>
      <c r="AU5449" s="221"/>
      <c r="AV5449" s="221"/>
      <c r="AW5449" s="221"/>
      <c r="AX5449" s="221"/>
      <c r="AY5449" s="221"/>
      <c r="AZ5449" s="221"/>
    </row>
    <row r="5450" spans="1:52" x14ac:dyDescent="0.15">
      <c r="A5450" s="278"/>
      <c r="B5450" s="274"/>
      <c r="C5450" s="340"/>
      <c r="D5450" s="340"/>
      <c r="E5450" s="341"/>
      <c r="F5450" s="341"/>
      <c r="G5450" s="341"/>
      <c r="H5450" s="341"/>
      <c r="I5450" s="341"/>
      <c r="J5450" s="341"/>
      <c r="AH5450" s="221"/>
      <c r="AI5450" s="221"/>
      <c r="AJ5450" s="221"/>
      <c r="AK5450" s="221"/>
      <c r="AL5450" s="221"/>
      <c r="AM5450" s="221"/>
      <c r="AN5450" s="221"/>
      <c r="AO5450" s="221"/>
      <c r="AP5450" s="221"/>
      <c r="AQ5450" s="219"/>
      <c r="AR5450" s="219"/>
      <c r="AS5450" s="221"/>
      <c r="AT5450" s="221"/>
      <c r="AU5450" s="221"/>
      <c r="AV5450" s="221"/>
      <c r="AW5450" s="221"/>
      <c r="AX5450" s="221"/>
      <c r="AY5450" s="221"/>
      <c r="AZ5450" s="221"/>
    </row>
    <row r="5451" spans="1:52" x14ac:dyDescent="0.15">
      <c r="A5451" s="278"/>
      <c r="B5451" s="274"/>
      <c r="C5451" s="340"/>
      <c r="D5451" s="340"/>
      <c r="E5451" s="341"/>
      <c r="F5451" s="341"/>
      <c r="G5451" s="341"/>
      <c r="H5451" s="341"/>
      <c r="I5451" s="341"/>
      <c r="J5451" s="341"/>
      <c r="AH5451" s="221"/>
      <c r="AI5451" s="221"/>
      <c r="AJ5451" s="221"/>
      <c r="AK5451" s="221"/>
      <c r="AL5451" s="221"/>
      <c r="AM5451" s="221"/>
      <c r="AN5451" s="221"/>
      <c r="AO5451" s="221"/>
      <c r="AP5451" s="221"/>
      <c r="AQ5451" s="219"/>
      <c r="AR5451" s="219"/>
      <c r="AS5451" s="221"/>
      <c r="AT5451" s="221"/>
      <c r="AU5451" s="221"/>
      <c r="AV5451" s="221"/>
      <c r="AW5451" s="221"/>
      <c r="AX5451" s="221"/>
      <c r="AY5451" s="221"/>
      <c r="AZ5451" s="221"/>
    </row>
    <row r="5452" spans="1:52" x14ac:dyDescent="0.15">
      <c r="A5452" s="278"/>
      <c r="B5452" s="274"/>
      <c r="C5452" s="340"/>
      <c r="D5452" s="340"/>
      <c r="E5452" s="341"/>
      <c r="F5452" s="341"/>
      <c r="G5452" s="341"/>
      <c r="H5452" s="341"/>
      <c r="I5452" s="341"/>
      <c r="J5452" s="341"/>
      <c r="AH5452" s="221"/>
      <c r="AI5452" s="221"/>
      <c r="AJ5452" s="221"/>
      <c r="AK5452" s="221"/>
      <c r="AL5452" s="221"/>
      <c r="AM5452" s="221"/>
      <c r="AN5452" s="221"/>
      <c r="AO5452" s="221"/>
      <c r="AP5452" s="221"/>
      <c r="AQ5452" s="219"/>
      <c r="AR5452" s="219"/>
      <c r="AS5452" s="221"/>
      <c r="AT5452" s="221"/>
      <c r="AU5452" s="221"/>
      <c r="AV5452" s="221"/>
      <c r="AW5452" s="221"/>
      <c r="AX5452" s="221"/>
      <c r="AY5452" s="221"/>
      <c r="AZ5452" s="221"/>
    </row>
    <row r="5453" spans="1:52" x14ac:dyDescent="0.15">
      <c r="A5453" s="278"/>
      <c r="B5453" s="274"/>
      <c r="C5453" s="340"/>
      <c r="D5453" s="340"/>
      <c r="E5453" s="341"/>
      <c r="F5453" s="341"/>
      <c r="G5453" s="341"/>
      <c r="H5453" s="341"/>
      <c r="I5453" s="341"/>
      <c r="J5453" s="341"/>
      <c r="AH5453" s="221"/>
      <c r="AI5453" s="221"/>
      <c r="AJ5453" s="221"/>
      <c r="AK5453" s="221"/>
      <c r="AL5453" s="221"/>
      <c r="AM5453" s="221"/>
      <c r="AN5453" s="221"/>
      <c r="AO5453" s="221"/>
      <c r="AP5453" s="221"/>
      <c r="AQ5453" s="219"/>
      <c r="AR5453" s="219"/>
      <c r="AS5453" s="221"/>
      <c r="AT5453" s="221"/>
      <c r="AU5453" s="221"/>
      <c r="AV5453" s="221"/>
      <c r="AW5453" s="221"/>
      <c r="AX5453" s="221"/>
      <c r="AY5453" s="221"/>
      <c r="AZ5453" s="221"/>
    </row>
    <row r="5454" spans="1:52" x14ac:dyDescent="0.15">
      <c r="A5454" s="278"/>
      <c r="B5454" s="274"/>
      <c r="C5454" s="340"/>
      <c r="D5454" s="340"/>
      <c r="E5454" s="341"/>
      <c r="F5454" s="341"/>
      <c r="G5454" s="341"/>
      <c r="H5454" s="341"/>
      <c r="I5454" s="341"/>
      <c r="J5454" s="341"/>
      <c r="AH5454" s="221"/>
      <c r="AI5454" s="221"/>
      <c r="AJ5454" s="221"/>
      <c r="AK5454" s="221"/>
      <c r="AL5454" s="221"/>
      <c r="AM5454" s="221"/>
      <c r="AN5454" s="221"/>
      <c r="AO5454" s="221"/>
      <c r="AP5454" s="221"/>
      <c r="AQ5454" s="219"/>
      <c r="AR5454" s="219"/>
      <c r="AS5454" s="221"/>
      <c r="AT5454" s="221"/>
      <c r="AU5454" s="221"/>
      <c r="AV5454" s="221"/>
      <c r="AW5454" s="221"/>
      <c r="AX5454" s="221"/>
      <c r="AY5454" s="221"/>
      <c r="AZ5454" s="221"/>
    </row>
    <row r="5455" spans="1:52" x14ac:dyDescent="0.15">
      <c r="A5455" s="278"/>
      <c r="B5455" s="274"/>
      <c r="C5455" s="340"/>
      <c r="D5455" s="340"/>
      <c r="E5455" s="341"/>
      <c r="F5455" s="341"/>
      <c r="G5455" s="341"/>
      <c r="H5455" s="341"/>
      <c r="I5455" s="341"/>
      <c r="J5455" s="341"/>
      <c r="AH5455" s="221"/>
      <c r="AI5455" s="221"/>
      <c r="AJ5455" s="221"/>
      <c r="AK5455" s="221"/>
      <c r="AL5455" s="221"/>
      <c r="AM5455" s="221"/>
      <c r="AN5455" s="221"/>
      <c r="AO5455" s="221"/>
      <c r="AP5455" s="221"/>
      <c r="AQ5455" s="219"/>
      <c r="AR5455" s="219"/>
      <c r="AS5455" s="221"/>
      <c r="AT5455" s="221"/>
      <c r="AU5455" s="221"/>
      <c r="AV5455" s="221"/>
      <c r="AW5455" s="221"/>
      <c r="AX5455" s="221"/>
      <c r="AY5455" s="221"/>
      <c r="AZ5455" s="221"/>
    </row>
    <row r="5456" spans="1:52" x14ac:dyDescent="0.15">
      <c r="A5456" s="278"/>
      <c r="B5456" s="274"/>
      <c r="C5456" s="340"/>
      <c r="D5456" s="340"/>
      <c r="E5456" s="341"/>
      <c r="F5456" s="341"/>
      <c r="G5456" s="341"/>
      <c r="H5456" s="341"/>
      <c r="I5456" s="341"/>
      <c r="J5456" s="341"/>
      <c r="AH5456" s="221"/>
      <c r="AI5456" s="221"/>
      <c r="AJ5456" s="221"/>
      <c r="AK5456" s="221"/>
      <c r="AL5456" s="221"/>
      <c r="AM5456" s="221"/>
      <c r="AN5456" s="221"/>
      <c r="AO5456" s="221"/>
      <c r="AP5456" s="221"/>
      <c r="AQ5456" s="219"/>
      <c r="AR5456" s="219"/>
      <c r="AS5456" s="221"/>
      <c r="AT5456" s="221"/>
      <c r="AU5456" s="221"/>
      <c r="AV5456" s="221"/>
      <c r="AW5456" s="221"/>
      <c r="AX5456" s="221"/>
      <c r="AY5456" s="221"/>
      <c r="AZ5456" s="221"/>
    </row>
    <row r="5457" spans="1:52" x14ac:dyDescent="0.15">
      <c r="A5457" s="278"/>
      <c r="B5457" s="274"/>
      <c r="C5457" s="340"/>
      <c r="D5457" s="340"/>
      <c r="E5457" s="341"/>
      <c r="F5457" s="341"/>
      <c r="G5457" s="341"/>
      <c r="H5457" s="341"/>
      <c r="I5457" s="341"/>
      <c r="J5457" s="341"/>
      <c r="AH5457" s="221"/>
      <c r="AI5457" s="221"/>
      <c r="AJ5457" s="221"/>
      <c r="AK5457" s="221"/>
      <c r="AL5457" s="221"/>
      <c r="AM5457" s="221"/>
      <c r="AN5457" s="221"/>
      <c r="AO5457" s="221"/>
      <c r="AP5457" s="221"/>
      <c r="AQ5457" s="219"/>
      <c r="AR5457" s="219"/>
      <c r="AS5457" s="221"/>
      <c r="AT5457" s="221"/>
      <c r="AU5457" s="221"/>
      <c r="AV5457" s="221"/>
      <c r="AW5457" s="221"/>
      <c r="AX5457" s="221"/>
      <c r="AY5457" s="221"/>
      <c r="AZ5457" s="221"/>
    </row>
    <row r="5458" spans="1:52" x14ac:dyDescent="0.15">
      <c r="A5458" s="278"/>
      <c r="B5458" s="274"/>
      <c r="C5458" s="340"/>
      <c r="D5458" s="340"/>
      <c r="E5458" s="341"/>
      <c r="F5458" s="341"/>
      <c r="G5458" s="341"/>
      <c r="H5458" s="341"/>
      <c r="I5458" s="341"/>
      <c r="J5458" s="341"/>
      <c r="AH5458" s="221"/>
      <c r="AI5458" s="221"/>
      <c r="AJ5458" s="221"/>
      <c r="AK5458" s="221"/>
      <c r="AL5458" s="221"/>
      <c r="AM5458" s="221"/>
      <c r="AN5458" s="221"/>
      <c r="AO5458" s="221"/>
      <c r="AP5458" s="221"/>
      <c r="AQ5458" s="219"/>
      <c r="AR5458" s="219"/>
      <c r="AS5458" s="221"/>
      <c r="AT5458" s="221"/>
      <c r="AU5458" s="221"/>
      <c r="AV5458" s="221"/>
      <c r="AW5458" s="221"/>
      <c r="AX5458" s="221"/>
      <c r="AY5458" s="221"/>
      <c r="AZ5458" s="221"/>
    </row>
    <row r="5459" spans="1:52" x14ac:dyDescent="0.15">
      <c r="A5459" s="278"/>
      <c r="B5459" s="274"/>
      <c r="C5459" s="340"/>
      <c r="D5459" s="340"/>
      <c r="E5459" s="341"/>
      <c r="F5459" s="341"/>
      <c r="G5459" s="341"/>
      <c r="H5459" s="341"/>
      <c r="I5459" s="341"/>
      <c r="J5459" s="341"/>
      <c r="AH5459" s="221"/>
      <c r="AI5459" s="221"/>
      <c r="AJ5459" s="221"/>
      <c r="AK5459" s="221"/>
      <c r="AL5459" s="221"/>
      <c r="AM5459" s="221"/>
      <c r="AN5459" s="221"/>
      <c r="AO5459" s="221"/>
      <c r="AP5459" s="221"/>
      <c r="AQ5459" s="219"/>
      <c r="AR5459" s="219"/>
      <c r="AS5459" s="221"/>
      <c r="AT5459" s="221"/>
      <c r="AU5459" s="221"/>
      <c r="AV5459" s="221"/>
      <c r="AW5459" s="221"/>
      <c r="AX5459" s="221"/>
      <c r="AY5459" s="221"/>
      <c r="AZ5459" s="221"/>
    </row>
    <row r="5460" spans="1:52" x14ac:dyDescent="0.15">
      <c r="A5460" s="278"/>
      <c r="B5460" s="274"/>
      <c r="C5460" s="340"/>
      <c r="D5460" s="340"/>
      <c r="E5460" s="341"/>
      <c r="F5460" s="341"/>
      <c r="G5460" s="341"/>
      <c r="H5460" s="341"/>
      <c r="I5460" s="341"/>
      <c r="J5460" s="341"/>
      <c r="AH5460" s="221"/>
      <c r="AI5460" s="221"/>
      <c r="AJ5460" s="221"/>
      <c r="AK5460" s="221"/>
      <c r="AL5460" s="221"/>
      <c r="AM5460" s="221"/>
      <c r="AN5460" s="221"/>
      <c r="AO5460" s="221"/>
      <c r="AP5460" s="221"/>
      <c r="AQ5460" s="219"/>
      <c r="AR5460" s="219"/>
      <c r="AS5460" s="221"/>
      <c r="AT5460" s="221"/>
      <c r="AU5460" s="221"/>
      <c r="AV5460" s="221"/>
      <c r="AW5460" s="221"/>
      <c r="AX5460" s="221"/>
      <c r="AY5460" s="221"/>
      <c r="AZ5460" s="221"/>
    </row>
    <row r="5461" spans="1:52" x14ac:dyDescent="0.15">
      <c r="A5461" s="278"/>
      <c r="B5461" s="274"/>
      <c r="C5461" s="340"/>
      <c r="D5461" s="340"/>
      <c r="E5461" s="341"/>
      <c r="F5461" s="341"/>
      <c r="G5461" s="341"/>
      <c r="H5461" s="341"/>
      <c r="I5461" s="341"/>
      <c r="J5461" s="341"/>
      <c r="AH5461" s="221"/>
      <c r="AI5461" s="221"/>
      <c r="AJ5461" s="221"/>
      <c r="AK5461" s="221"/>
      <c r="AL5461" s="221"/>
      <c r="AM5461" s="221"/>
      <c r="AN5461" s="221"/>
      <c r="AO5461" s="221"/>
      <c r="AP5461" s="221"/>
      <c r="AQ5461" s="219"/>
      <c r="AR5461" s="219"/>
      <c r="AS5461" s="221"/>
      <c r="AT5461" s="221"/>
      <c r="AU5461" s="221"/>
      <c r="AV5461" s="221"/>
      <c r="AW5461" s="221"/>
      <c r="AX5461" s="221"/>
      <c r="AY5461" s="221"/>
      <c r="AZ5461" s="221"/>
    </row>
    <row r="5462" spans="1:52" x14ac:dyDescent="0.15">
      <c r="A5462" s="278"/>
      <c r="B5462" s="274"/>
      <c r="C5462" s="340"/>
      <c r="D5462" s="340"/>
      <c r="E5462" s="341"/>
      <c r="F5462" s="341"/>
      <c r="G5462" s="341"/>
      <c r="H5462" s="341"/>
      <c r="I5462" s="341"/>
      <c r="J5462" s="341"/>
      <c r="AH5462" s="221"/>
      <c r="AI5462" s="221"/>
      <c r="AJ5462" s="221"/>
      <c r="AK5462" s="221"/>
      <c r="AL5462" s="221"/>
      <c r="AM5462" s="221"/>
      <c r="AN5462" s="221"/>
      <c r="AO5462" s="221"/>
      <c r="AP5462" s="221"/>
      <c r="AQ5462" s="219"/>
      <c r="AR5462" s="219"/>
      <c r="AS5462" s="221"/>
      <c r="AT5462" s="221"/>
      <c r="AU5462" s="221"/>
      <c r="AV5462" s="221"/>
      <c r="AW5462" s="221"/>
      <c r="AX5462" s="221"/>
      <c r="AY5462" s="221"/>
      <c r="AZ5462" s="221"/>
    </row>
    <row r="5463" spans="1:52" x14ac:dyDescent="0.15">
      <c r="A5463" s="278"/>
      <c r="B5463" s="274"/>
      <c r="C5463" s="340"/>
      <c r="D5463" s="340"/>
      <c r="E5463" s="341"/>
      <c r="F5463" s="341"/>
      <c r="G5463" s="341"/>
      <c r="H5463" s="341"/>
      <c r="I5463" s="341"/>
      <c r="J5463" s="341"/>
      <c r="AH5463" s="221"/>
      <c r="AI5463" s="221"/>
      <c r="AJ5463" s="221"/>
      <c r="AK5463" s="221"/>
      <c r="AL5463" s="221"/>
      <c r="AM5463" s="221"/>
      <c r="AN5463" s="221"/>
      <c r="AO5463" s="221"/>
      <c r="AP5463" s="221"/>
      <c r="AQ5463" s="219"/>
      <c r="AR5463" s="219"/>
      <c r="AS5463" s="221"/>
      <c r="AT5463" s="221"/>
      <c r="AU5463" s="221"/>
      <c r="AV5463" s="221"/>
      <c r="AW5463" s="221"/>
      <c r="AX5463" s="221"/>
      <c r="AY5463" s="221"/>
      <c r="AZ5463" s="221"/>
    </row>
    <row r="5464" spans="1:52" x14ac:dyDescent="0.15">
      <c r="A5464" s="278"/>
      <c r="B5464" s="274"/>
      <c r="C5464" s="340"/>
      <c r="D5464" s="340"/>
      <c r="E5464" s="341"/>
      <c r="F5464" s="341"/>
      <c r="G5464" s="341"/>
      <c r="H5464" s="341"/>
      <c r="I5464" s="341"/>
      <c r="J5464" s="341"/>
      <c r="AH5464" s="221"/>
      <c r="AI5464" s="221"/>
      <c r="AJ5464" s="221"/>
      <c r="AK5464" s="221"/>
      <c r="AL5464" s="221"/>
      <c r="AM5464" s="221"/>
      <c r="AN5464" s="221"/>
      <c r="AO5464" s="221"/>
      <c r="AP5464" s="221"/>
      <c r="AQ5464" s="219"/>
      <c r="AR5464" s="219"/>
      <c r="AS5464" s="221"/>
      <c r="AT5464" s="221"/>
      <c r="AU5464" s="221"/>
      <c r="AV5464" s="221"/>
      <c r="AW5464" s="221"/>
      <c r="AX5464" s="221"/>
      <c r="AY5464" s="221"/>
      <c r="AZ5464" s="221"/>
    </row>
    <row r="5465" spans="1:52" x14ac:dyDescent="0.15">
      <c r="A5465" s="278"/>
      <c r="B5465" s="274"/>
      <c r="C5465" s="340"/>
      <c r="D5465" s="340"/>
      <c r="E5465" s="341"/>
      <c r="F5465" s="341"/>
      <c r="G5465" s="341"/>
      <c r="H5465" s="341"/>
      <c r="I5465" s="341"/>
      <c r="J5465" s="341"/>
      <c r="AH5465" s="221"/>
      <c r="AI5465" s="221"/>
      <c r="AJ5465" s="221"/>
      <c r="AK5465" s="221"/>
      <c r="AL5465" s="221"/>
      <c r="AM5465" s="221"/>
      <c r="AN5465" s="221"/>
      <c r="AO5465" s="221"/>
      <c r="AP5465" s="221"/>
      <c r="AQ5465" s="219"/>
      <c r="AR5465" s="219"/>
      <c r="AS5465" s="221"/>
      <c r="AT5465" s="221"/>
      <c r="AU5465" s="221"/>
      <c r="AV5465" s="221"/>
      <c r="AW5465" s="221"/>
      <c r="AX5465" s="221"/>
      <c r="AY5465" s="221"/>
      <c r="AZ5465" s="221"/>
    </row>
    <row r="5466" spans="1:52" x14ac:dyDescent="0.15">
      <c r="A5466" s="278"/>
      <c r="B5466" s="274"/>
      <c r="C5466" s="340"/>
      <c r="D5466" s="340"/>
      <c r="E5466" s="341"/>
      <c r="F5466" s="341"/>
      <c r="G5466" s="341"/>
      <c r="H5466" s="341"/>
      <c r="I5466" s="341"/>
      <c r="J5466" s="341"/>
      <c r="AH5466" s="221"/>
      <c r="AI5466" s="221"/>
      <c r="AJ5466" s="221"/>
      <c r="AK5466" s="221"/>
      <c r="AL5466" s="221"/>
      <c r="AM5466" s="221"/>
      <c r="AN5466" s="221"/>
      <c r="AO5466" s="221"/>
      <c r="AP5466" s="221"/>
      <c r="AQ5466" s="219"/>
      <c r="AR5466" s="219"/>
      <c r="AS5466" s="221"/>
      <c r="AT5466" s="221"/>
      <c r="AU5466" s="221"/>
      <c r="AV5466" s="221"/>
      <c r="AW5466" s="221"/>
      <c r="AX5466" s="221"/>
      <c r="AY5466" s="221"/>
      <c r="AZ5466" s="221"/>
    </row>
    <row r="5467" spans="1:52" x14ac:dyDescent="0.15">
      <c r="A5467" s="278"/>
      <c r="B5467" s="274"/>
      <c r="C5467" s="340"/>
      <c r="D5467" s="340"/>
      <c r="E5467" s="341"/>
      <c r="F5467" s="341"/>
      <c r="G5467" s="341"/>
      <c r="H5467" s="341"/>
      <c r="I5467" s="341"/>
      <c r="J5467" s="341"/>
      <c r="AH5467" s="221"/>
      <c r="AI5467" s="221"/>
      <c r="AJ5467" s="221"/>
      <c r="AK5467" s="221"/>
      <c r="AL5467" s="221"/>
      <c r="AM5467" s="221"/>
      <c r="AN5467" s="221"/>
      <c r="AO5467" s="221"/>
      <c r="AP5467" s="221"/>
      <c r="AQ5467" s="219"/>
      <c r="AR5467" s="219"/>
      <c r="AS5467" s="221"/>
      <c r="AT5467" s="221"/>
      <c r="AU5467" s="221"/>
      <c r="AV5467" s="221"/>
      <c r="AW5467" s="221"/>
      <c r="AX5467" s="221"/>
      <c r="AY5467" s="221"/>
      <c r="AZ5467" s="221"/>
    </row>
    <row r="5468" spans="1:52" x14ac:dyDescent="0.15">
      <c r="A5468" s="278"/>
      <c r="B5468" s="274"/>
      <c r="C5468" s="340"/>
      <c r="D5468" s="340"/>
      <c r="E5468" s="341"/>
      <c r="F5468" s="341"/>
      <c r="G5468" s="341"/>
      <c r="H5468" s="341"/>
      <c r="I5468" s="341"/>
      <c r="J5468" s="341"/>
      <c r="AH5468" s="221"/>
      <c r="AI5468" s="221"/>
      <c r="AJ5468" s="221"/>
      <c r="AK5468" s="221"/>
      <c r="AL5468" s="221"/>
      <c r="AM5468" s="221"/>
      <c r="AN5468" s="221"/>
      <c r="AO5468" s="221"/>
      <c r="AP5468" s="221"/>
      <c r="AQ5468" s="219"/>
      <c r="AR5468" s="219"/>
      <c r="AS5468" s="221"/>
      <c r="AT5468" s="221"/>
      <c r="AU5468" s="221"/>
      <c r="AV5468" s="221"/>
      <c r="AW5468" s="221"/>
      <c r="AX5468" s="221"/>
      <c r="AY5468" s="221"/>
      <c r="AZ5468" s="221"/>
    </row>
    <row r="5469" spans="1:52" x14ac:dyDescent="0.15">
      <c r="A5469" s="278"/>
      <c r="B5469" s="274"/>
      <c r="C5469" s="340"/>
      <c r="D5469" s="340"/>
      <c r="E5469" s="341"/>
      <c r="F5469" s="341"/>
      <c r="G5469" s="341"/>
      <c r="H5469" s="341"/>
      <c r="I5469" s="341"/>
      <c r="J5469" s="341"/>
      <c r="AH5469" s="221"/>
      <c r="AI5469" s="221"/>
      <c r="AJ5469" s="221"/>
      <c r="AK5469" s="221"/>
      <c r="AL5469" s="221"/>
      <c r="AM5469" s="221"/>
      <c r="AN5469" s="221"/>
      <c r="AO5469" s="221"/>
      <c r="AP5469" s="221"/>
      <c r="AQ5469" s="219"/>
      <c r="AR5469" s="219"/>
      <c r="AS5469" s="221"/>
      <c r="AT5469" s="221"/>
      <c r="AU5469" s="221"/>
      <c r="AV5469" s="221"/>
      <c r="AW5469" s="221"/>
      <c r="AX5469" s="221"/>
      <c r="AY5469" s="221"/>
      <c r="AZ5469" s="221"/>
    </row>
    <row r="5470" spans="1:52" x14ac:dyDescent="0.15">
      <c r="A5470" s="278"/>
      <c r="B5470" s="274"/>
      <c r="C5470" s="340"/>
      <c r="D5470" s="340"/>
      <c r="E5470" s="341"/>
      <c r="F5470" s="341"/>
      <c r="G5470" s="341"/>
      <c r="H5470" s="341"/>
      <c r="I5470" s="341"/>
      <c r="J5470" s="341"/>
      <c r="AH5470" s="221"/>
      <c r="AI5470" s="221"/>
      <c r="AJ5470" s="221"/>
      <c r="AK5470" s="221"/>
      <c r="AL5470" s="221"/>
      <c r="AM5470" s="221"/>
      <c r="AN5470" s="221"/>
      <c r="AO5470" s="221"/>
      <c r="AP5470" s="221"/>
      <c r="AQ5470" s="219"/>
      <c r="AR5470" s="219"/>
      <c r="AS5470" s="221"/>
      <c r="AT5470" s="221"/>
      <c r="AU5470" s="221"/>
      <c r="AV5470" s="221"/>
      <c r="AW5470" s="221"/>
      <c r="AX5470" s="221"/>
      <c r="AY5470" s="221"/>
      <c r="AZ5470" s="221"/>
    </row>
    <row r="5471" spans="1:52" x14ac:dyDescent="0.15">
      <c r="A5471" s="278"/>
      <c r="B5471" s="274"/>
      <c r="C5471" s="340"/>
      <c r="D5471" s="340"/>
      <c r="E5471" s="341"/>
      <c r="F5471" s="341"/>
      <c r="G5471" s="341"/>
      <c r="H5471" s="341"/>
      <c r="I5471" s="341"/>
      <c r="J5471" s="341"/>
      <c r="AH5471" s="221"/>
      <c r="AI5471" s="221"/>
      <c r="AJ5471" s="221"/>
      <c r="AK5471" s="221"/>
      <c r="AL5471" s="221"/>
      <c r="AM5471" s="221"/>
      <c r="AN5471" s="221"/>
      <c r="AO5471" s="221"/>
      <c r="AP5471" s="221"/>
      <c r="AQ5471" s="219"/>
      <c r="AR5471" s="219"/>
      <c r="AS5471" s="221"/>
      <c r="AT5471" s="221"/>
      <c r="AU5471" s="221"/>
      <c r="AV5471" s="221"/>
      <c r="AW5471" s="221"/>
      <c r="AX5471" s="221"/>
      <c r="AY5471" s="221"/>
      <c r="AZ5471" s="221"/>
    </row>
    <row r="5472" spans="1:52" x14ac:dyDescent="0.15">
      <c r="A5472" s="278"/>
      <c r="B5472" s="274"/>
      <c r="C5472" s="340"/>
      <c r="D5472" s="340"/>
      <c r="E5472" s="341"/>
      <c r="F5472" s="341"/>
      <c r="G5472" s="341"/>
      <c r="H5472" s="341"/>
      <c r="I5472" s="341"/>
      <c r="J5472" s="341"/>
      <c r="AH5472" s="221"/>
      <c r="AI5472" s="221"/>
      <c r="AJ5472" s="221"/>
      <c r="AK5472" s="221"/>
      <c r="AL5472" s="221"/>
      <c r="AM5472" s="221"/>
      <c r="AN5472" s="221"/>
      <c r="AO5472" s="221"/>
      <c r="AP5472" s="221"/>
      <c r="AQ5472" s="219"/>
      <c r="AR5472" s="219"/>
      <c r="AS5472" s="221"/>
      <c r="AT5472" s="221"/>
      <c r="AU5472" s="221"/>
      <c r="AV5472" s="221"/>
      <c r="AW5472" s="221"/>
      <c r="AX5472" s="221"/>
      <c r="AY5472" s="221"/>
      <c r="AZ5472" s="221"/>
    </row>
    <row r="5473" spans="1:52" x14ac:dyDescent="0.15">
      <c r="A5473" s="278"/>
      <c r="B5473" s="274"/>
      <c r="C5473" s="340"/>
      <c r="D5473" s="340"/>
      <c r="E5473" s="341"/>
      <c r="F5473" s="341"/>
      <c r="G5473" s="341"/>
      <c r="H5473" s="341"/>
      <c r="I5473" s="341"/>
      <c r="J5473" s="341"/>
      <c r="AH5473" s="221"/>
      <c r="AI5473" s="221"/>
      <c r="AJ5473" s="221"/>
      <c r="AK5473" s="221"/>
      <c r="AL5473" s="221"/>
      <c r="AM5473" s="221"/>
      <c r="AN5473" s="221"/>
      <c r="AO5473" s="221"/>
      <c r="AP5473" s="221"/>
      <c r="AQ5473" s="219"/>
      <c r="AR5473" s="219"/>
      <c r="AS5473" s="221"/>
      <c r="AT5473" s="221"/>
      <c r="AU5473" s="221"/>
      <c r="AV5473" s="221"/>
      <c r="AW5473" s="221"/>
      <c r="AX5473" s="221"/>
      <c r="AY5473" s="221"/>
      <c r="AZ5473" s="221"/>
    </row>
    <row r="5474" spans="1:52" x14ac:dyDescent="0.15">
      <c r="A5474" s="278"/>
      <c r="B5474" s="274"/>
      <c r="C5474" s="340"/>
      <c r="D5474" s="340"/>
      <c r="E5474" s="341"/>
      <c r="F5474" s="341"/>
      <c r="G5474" s="341"/>
      <c r="H5474" s="341"/>
      <c r="I5474" s="341"/>
      <c r="J5474" s="341"/>
      <c r="AH5474" s="221"/>
      <c r="AI5474" s="221"/>
      <c r="AJ5474" s="221"/>
      <c r="AK5474" s="221"/>
      <c r="AL5474" s="221"/>
      <c r="AM5474" s="221"/>
      <c r="AN5474" s="221"/>
      <c r="AO5474" s="221"/>
      <c r="AP5474" s="221"/>
      <c r="AQ5474" s="219"/>
      <c r="AR5474" s="219"/>
      <c r="AS5474" s="221"/>
      <c r="AT5474" s="221"/>
      <c r="AU5474" s="221"/>
      <c r="AV5474" s="221"/>
      <c r="AW5474" s="221"/>
      <c r="AX5474" s="221"/>
      <c r="AY5474" s="221"/>
      <c r="AZ5474" s="221"/>
    </row>
    <row r="5475" spans="1:52" x14ac:dyDescent="0.15">
      <c r="A5475" s="278"/>
      <c r="B5475" s="274"/>
      <c r="C5475" s="340"/>
      <c r="D5475" s="340"/>
      <c r="E5475" s="341"/>
      <c r="F5475" s="341"/>
      <c r="G5475" s="341"/>
      <c r="H5475" s="341"/>
      <c r="I5475" s="341"/>
      <c r="J5475" s="341"/>
      <c r="AH5475" s="221"/>
      <c r="AI5475" s="221"/>
      <c r="AJ5475" s="221"/>
      <c r="AK5475" s="221"/>
      <c r="AL5475" s="221"/>
      <c r="AM5475" s="221"/>
      <c r="AN5475" s="221"/>
      <c r="AO5475" s="221"/>
      <c r="AP5475" s="221"/>
      <c r="AQ5475" s="219"/>
      <c r="AR5475" s="219"/>
      <c r="AS5475" s="221"/>
      <c r="AT5475" s="221"/>
      <c r="AU5475" s="221"/>
      <c r="AV5475" s="221"/>
      <c r="AW5475" s="221"/>
      <c r="AX5475" s="221"/>
      <c r="AY5475" s="221"/>
      <c r="AZ5475" s="221"/>
    </row>
    <row r="5476" spans="1:52" x14ac:dyDescent="0.15">
      <c r="A5476" s="278"/>
      <c r="B5476" s="274"/>
      <c r="C5476" s="340"/>
      <c r="D5476" s="340"/>
      <c r="E5476" s="341"/>
      <c r="F5476" s="341"/>
      <c r="G5476" s="341"/>
      <c r="H5476" s="341"/>
      <c r="I5476" s="341"/>
      <c r="J5476" s="341"/>
      <c r="AH5476" s="221"/>
      <c r="AI5476" s="221"/>
      <c r="AJ5476" s="221"/>
      <c r="AK5476" s="221"/>
      <c r="AL5476" s="221"/>
      <c r="AM5476" s="221"/>
      <c r="AN5476" s="221"/>
      <c r="AO5476" s="221"/>
      <c r="AP5476" s="221"/>
      <c r="AQ5476" s="219"/>
      <c r="AR5476" s="219"/>
      <c r="AS5476" s="221"/>
      <c r="AT5476" s="221"/>
      <c r="AU5476" s="221"/>
      <c r="AV5476" s="221"/>
      <c r="AW5476" s="221"/>
      <c r="AX5476" s="221"/>
      <c r="AY5476" s="221"/>
      <c r="AZ5476" s="221"/>
    </row>
    <row r="5477" spans="1:52" x14ac:dyDescent="0.15">
      <c r="A5477" s="278"/>
      <c r="B5477" s="274"/>
      <c r="C5477" s="340"/>
      <c r="D5477" s="340"/>
      <c r="E5477" s="341"/>
      <c r="F5477" s="341"/>
      <c r="G5477" s="341"/>
      <c r="H5477" s="341"/>
      <c r="I5477" s="341"/>
      <c r="J5477" s="341"/>
      <c r="AH5477" s="221"/>
      <c r="AI5477" s="221"/>
      <c r="AJ5477" s="221"/>
      <c r="AK5477" s="221"/>
      <c r="AL5477" s="221"/>
      <c r="AM5477" s="221"/>
      <c r="AN5477" s="221"/>
      <c r="AO5477" s="221"/>
      <c r="AP5477" s="221"/>
      <c r="AQ5477" s="219"/>
      <c r="AR5477" s="219"/>
      <c r="AS5477" s="221"/>
      <c r="AT5477" s="221"/>
      <c r="AU5477" s="221"/>
      <c r="AV5477" s="221"/>
      <c r="AW5477" s="221"/>
      <c r="AX5477" s="221"/>
      <c r="AY5477" s="221"/>
      <c r="AZ5477" s="221"/>
    </row>
    <row r="5478" spans="1:52" x14ac:dyDescent="0.15">
      <c r="A5478" s="278"/>
      <c r="B5478" s="274"/>
      <c r="C5478" s="340"/>
      <c r="D5478" s="340"/>
      <c r="E5478" s="341"/>
      <c r="F5478" s="341"/>
      <c r="G5478" s="341"/>
      <c r="H5478" s="341"/>
      <c r="I5478" s="341"/>
      <c r="J5478" s="341"/>
      <c r="AH5478" s="221"/>
      <c r="AI5478" s="221"/>
      <c r="AJ5478" s="221"/>
      <c r="AK5478" s="221"/>
      <c r="AL5478" s="221"/>
      <c r="AM5478" s="221"/>
      <c r="AN5478" s="221"/>
      <c r="AO5478" s="221"/>
      <c r="AP5478" s="221"/>
      <c r="AQ5478" s="219"/>
      <c r="AR5478" s="219"/>
      <c r="AS5478" s="221"/>
      <c r="AT5478" s="221"/>
      <c r="AU5478" s="221"/>
      <c r="AV5478" s="221"/>
      <c r="AW5478" s="221"/>
      <c r="AX5478" s="221"/>
      <c r="AY5478" s="221"/>
      <c r="AZ5478" s="221"/>
    </row>
    <row r="5479" spans="1:52" x14ac:dyDescent="0.15">
      <c r="A5479" s="278"/>
      <c r="B5479" s="274"/>
      <c r="C5479" s="340"/>
      <c r="D5479" s="340"/>
      <c r="E5479" s="341"/>
      <c r="F5479" s="341"/>
      <c r="G5479" s="341"/>
      <c r="H5479" s="341"/>
      <c r="I5479" s="341"/>
      <c r="J5479" s="341"/>
      <c r="AH5479" s="221"/>
      <c r="AI5479" s="221"/>
      <c r="AJ5479" s="221"/>
      <c r="AK5479" s="221"/>
      <c r="AL5479" s="221"/>
      <c r="AM5479" s="221"/>
      <c r="AN5479" s="221"/>
      <c r="AO5479" s="221"/>
      <c r="AP5479" s="221"/>
      <c r="AQ5479" s="219"/>
      <c r="AR5479" s="219"/>
      <c r="AS5479" s="221"/>
      <c r="AT5479" s="221"/>
      <c r="AU5479" s="221"/>
      <c r="AV5479" s="221"/>
      <c r="AW5479" s="221"/>
      <c r="AX5479" s="221"/>
      <c r="AY5479" s="221"/>
      <c r="AZ5479" s="221"/>
    </row>
    <row r="5480" spans="1:52" x14ac:dyDescent="0.15">
      <c r="A5480" s="278"/>
      <c r="B5480" s="274"/>
      <c r="C5480" s="340"/>
      <c r="D5480" s="340"/>
      <c r="E5480" s="341"/>
      <c r="F5480" s="341"/>
      <c r="G5480" s="341"/>
      <c r="H5480" s="341"/>
      <c r="I5480" s="341"/>
      <c r="J5480" s="341"/>
      <c r="AH5480" s="221"/>
      <c r="AI5480" s="221"/>
      <c r="AJ5480" s="221"/>
      <c r="AK5480" s="221"/>
      <c r="AL5480" s="221"/>
      <c r="AM5480" s="221"/>
      <c r="AN5480" s="221"/>
      <c r="AO5480" s="221"/>
      <c r="AP5480" s="221"/>
      <c r="AQ5480" s="219"/>
      <c r="AR5480" s="219"/>
      <c r="AS5480" s="221"/>
      <c r="AT5480" s="221"/>
      <c r="AU5480" s="221"/>
      <c r="AV5480" s="221"/>
      <c r="AW5480" s="221"/>
      <c r="AX5480" s="221"/>
      <c r="AY5480" s="221"/>
      <c r="AZ5480" s="221"/>
    </row>
    <row r="5481" spans="1:52" x14ac:dyDescent="0.15">
      <c r="A5481" s="278"/>
      <c r="B5481" s="274"/>
      <c r="C5481" s="340"/>
      <c r="D5481" s="340"/>
      <c r="E5481" s="341"/>
      <c r="F5481" s="341"/>
      <c r="G5481" s="341"/>
      <c r="H5481" s="341"/>
      <c r="I5481" s="341"/>
      <c r="J5481" s="341"/>
      <c r="AH5481" s="221"/>
      <c r="AI5481" s="221"/>
      <c r="AJ5481" s="221"/>
      <c r="AK5481" s="221"/>
      <c r="AL5481" s="221"/>
      <c r="AM5481" s="221"/>
      <c r="AN5481" s="221"/>
      <c r="AO5481" s="221"/>
      <c r="AP5481" s="221"/>
      <c r="AQ5481" s="219"/>
      <c r="AR5481" s="219"/>
      <c r="AS5481" s="221"/>
      <c r="AT5481" s="221"/>
      <c r="AU5481" s="221"/>
      <c r="AV5481" s="221"/>
      <c r="AW5481" s="221"/>
      <c r="AX5481" s="221"/>
      <c r="AY5481" s="221"/>
      <c r="AZ5481" s="221"/>
    </row>
    <row r="5482" spans="1:52" x14ac:dyDescent="0.15">
      <c r="A5482" s="278"/>
      <c r="B5482" s="274"/>
      <c r="C5482" s="340"/>
      <c r="D5482" s="340"/>
      <c r="E5482" s="341"/>
      <c r="F5482" s="341"/>
      <c r="G5482" s="341"/>
      <c r="H5482" s="341"/>
      <c r="I5482" s="341"/>
      <c r="J5482" s="341"/>
      <c r="AH5482" s="221"/>
      <c r="AI5482" s="221"/>
      <c r="AJ5482" s="221"/>
      <c r="AK5482" s="221"/>
      <c r="AL5482" s="221"/>
      <c r="AM5482" s="221"/>
      <c r="AN5482" s="221"/>
      <c r="AO5482" s="221"/>
      <c r="AP5482" s="221"/>
      <c r="AQ5482" s="219"/>
      <c r="AR5482" s="219"/>
      <c r="AS5482" s="221"/>
      <c r="AT5482" s="221"/>
      <c r="AU5482" s="221"/>
      <c r="AV5482" s="221"/>
      <c r="AW5482" s="221"/>
      <c r="AX5482" s="221"/>
      <c r="AY5482" s="221"/>
      <c r="AZ5482" s="221"/>
    </row>
    <row r="5483" spans="1:52" x14ac:dyDescent="0.15">
      <c r="A5483" s="278"/>
      <c r="B5483" s="274"/>
      <c r="C5483" s="340"/>
      <c r="D5483" s="340"/>
      <c r="E5483" s="341"/>
      <c r="F5483" s="341"/>
      <c r="G5483" s="341"/>
      <c r="H5483" s="341"/>
      <c r="I5483" s="341"/>
      <c r="J5483" s="341"/>
      <c r="AH5483" s="221"/>
      <c r="AI5483" s="221"/>
      <c r="AJ5483" s="221"/>
      <c r="AK5483" s="221"/>
      <c r="AL5483" s="221"/>
      <c r="AM5483" s="221"/>
      <c r="AN5483" s="221"/>
      <c r="AO5483" s="221"/>
      <c r="AP5483" s="221"/>
      <c r="AQ5483" s="219"/>
      <c r="AR5483" s="219"/>
      <c r="AS5483" s="221"/>
      <c r="AT5483" s="221"/>
      <c r="AU5483" s="221"/>
      <c r="AV5483" s="221"/>
      <c r="AW5483" s="221"/>
      <c r="AX5483" s="221"/>
      <c r="AY5483" s="221"/>
      <c r="AZ5483" s="221"/>
    </row>
    <row r="5484" spans="1:52" x14ac:dyDescent="0.15">
      <c r="A5484" s="278"/>
      <c r="B5484" s="274"/>
      <c r="C5484" s="340"/>
      <c r="D5484" s="340"/>
      <c r="E5484" s="341"/>
      <c r="F5484" s="341"/>
      <c r="G5484" s="341"/>
      <c r="H5484" s="341"/>
      <c r="I5484" s="341"/>
      <c r="J5484" s="341"/>
      <c r="AH5484" s="221"/>
      <c r="AI5484" s="221"/>
      <c r="AJ5484" s="221"/>
      <c r="AK5484" s="221"/>
      <c r="AL5484" s="221"/>
      <c r="AM5484" s="221"/>
      <c r="AN5484" s="221"/>
      <c r="AO5484" s="221"/>
      <c r="AP5484" s="221"/>
      <c r="AQ5484" s="219"/>
      <c r="AR5484" s="219"/>
      <c r="AS5484" s="221"/>
      <c r="AT5484" s="221"/>
      <c r="AU5484" s="221"/>
      <c r="AV5484" s="221"/>
      <c r="AW5484" s="221"/>
      <c r="AX5484" s="221"/>
      <c r="AY5484" s="221"/>
      <c r="AZ5484" s="221"/>
    </row>
    <row r="5485" spans="1:52" x14ac:dyDescent="0.15">
      <c r="A5485" s="278"/>
      <c r="B5485" s="274"/>
      <c r="C5485" s="340"/>
      <c r="D5485" s="340"/>
      <c r="E5485" s="341"/>
      <c r="F5485" s="341"/>
      <c r="G5485" s="341"/>
      <c r="H5485" s="341"/>
      <c r="I5485" s="341"/>
      <c r="J5485" s="341"/>
      <c r="AH5485" s="221"/>
      <c r="AI5485" s="221"/>
      <c r="AJ5485" s="221"/>
      <c r="AK5485" s="221"/>
      <c r="AL5485" s="221"/>
      <c r="AM5485" s="221"/>
      <c r="AN5485" s="221"/>
      <c r="AO5485" s="221"/>
      <c r="AP5485" s="221"/>
      <c r="AQ5485" s="219"/>
      <c r="AR5485" s="219"/>
      <c r="AS5485" s="221"/>
      <c r="AT5485" s="221"/>
      <c r="AU5485" s="221"/>
      <c r="AV5485" s="221"/>
      <c r="AW5485" s="221"/>
      <c r="AX5485" s="221"/>
      <c r="AY5485" s="221"/>
      <c r="AZ5485" s="221"/>
    </row>
    <row r="5486" spans="1:52" x14ac:dyDescent="0.15">
      <c r="A5486" s="278"/>
      <c r="B5486" s="274"/>
      <c r="C5486" s="340"/>
      <c r="D5486" s="340"/>
      <c r="E5486" s="341"/>
      <c r="F5486" s="341"/>
      <c r="G5486" s="341"/>
      <c r="H5486" s="341"/>
      <c r="I5486" s="341"/>
      <c r="J5486" s="341"/>
      <c r="AH5486" s="221"/>
      <c r="AI5486" s="221"/>
      <c r="AJ5486" s="221"/>
      <c r="AK5486" s="221"/>
      <c r="AL5486" s="221"/>
      <c r="AM5486" s="221"/>
      <c r="AN5486" s="221"/>
      <c r="AO5486" s="221"/>
      <c r="AP5486" s="221"/>
      <c r="AQ5486" s="219"/>
      <c r="AR5486" s="219"/>
      <c r="AS5486" s="221"/>
      <c r="AT5486" s="221"/>
      <c r="AU5486" s="221"/>
      <c r="AV5486" s="221"/>
      <c r="AW5486" s="221"/>
      <c r="AX5486" s="221"/>
      <c r="AY5486" s="221"/>
      <c r="AZ5486" s="221"/>
    </row>
    <row r="5487" spans="1:52" x14ac:dyDescent="0.15">
      <c r="A5487" s="278"/>
      <c r="B5487" s="274"/>
      <c r="C5487" s="340"/>
      <c r="D5487" s="340"/>
      <c r="E5487" s="341"/>
      <c r="F5487" s="341"/>
      <c r="G5487" s="341"/>
      <c r="H5487" s="341"/>
      <c r="I5487" s="341"/>
      <c r="J5487" s="341"/>
      <c r="AH5487" s="221"/>
      <c r="AI5487" s="221"/>
      <c r="AJ5487" s="221"/>
      <c r="AK5487" s="221"/>
      <c r="AL5487" s="221"/>
      <c r="AM5487" s="221"/>
      <c r="AN5487" s="221"/>
      <c r="AO5487" s="221"/>
      <c r="AP5487" s="221"/>
      <c r="AQ5487" s="219"/>
      <c r="AR5487" s="219"/>
      <c r="AS5487" s="221"/>
      <c r="AT5487" s="221"/>
      <c r="AU5487" s="221"/>
      <c r="AV5487" s="221"/>
      <c r="AW5487" s="221"/>
      <c r="AX5487" s="221"/>
      <c r="AY5487" s="221"/>
      <c r="AZ5487" s="221"/>
    </row>
    <row r="5488" spans="1:52" x14ac:dyDescent="0.15">
      <c r="A5488" s="278"/>
      <c r="B5488" s="274"/>
      <c r="C5488" s="340"/>
      <c r="D5488" s="340"/>
      <c r="E5488" s="341"/>
      <c r="F5488" s="341"/>
      <c r="G5488" s="341"/>
      <c r="H5488" s="341"/>
      <c r="I5488" s="341"/>
      <c r="J5488" s="341"/>
      <c r="AH5488" s="221"/>
      <c r="AI5488" s="221"/>
      <c r="AJ5488" s="221"/>
      <c r="AK5488" s="221"/>
      <c r="AL5488" s="221"/>
      <c r="AM5488" s="221"/>
      <c r="AN5488" s="221"/>
      <c r="AO5488" s="221"/>
      <c r="AP5488" s="221"/>
      <c r="AQ5488" s="219"/>
      <c r="AR5488" s="219"/>
      <c r="AS5488" s="221"/>
      <c r="AT5488" s="221"/>
      <c r="AU5488" s="221"/>
      <c r="AV5488" s="221"/>
      <c r="AW5488" s="221"/>
      <c r="AX5488" s="221"/>
      <c r="AY5488" s="221"/>
      <c r="AZ5488" s="221"/>
    </row>
    <row r="5489" spans="1:52" x14ac:dyDescent="0.15">
      <c r="A5489" s="278"/>
      <c r="B5489" s="274"/>
      <c r="C5489" s="340"/>
      <c r="D5489" s="340"/>
      <c r="E5489" s="341"/>
      <c r="F5489" s="341"/>
      <c r="G5489" s="341"/>
      <c r="H5489" s="341"/>
      <c r="I5489" s="341"/>
      <c r="J5489" s="341"/>
      <c r="AH5489" s="221"/>
      <c r="AI5489" s="221"/>
      <c r="AJ5489" s="221"/>
      <c r="AK5489" s="221"/>
      <c r="AL5489" s="221"/>
      <c r="AM5489" s="221"/>
      <c r="AN5489" s="221"/>
      <c r="AO5489" s="221"/>
      <c r="AP5489" s="221"/>
      <c r="AQ5489" s="219"/>
      <c r="AR5489" s="219"/>
      <c r="AS5489" s="221"/>
      <c r="AT5489" s="221"/>
      <c r="AU5489" s="221"/>
      <c r="AV5489" s="221"/>
      <c r="AW5489" s="221"/>
      <c r="AX5489" s="221"/>
      <c r="AY5489" s="221"/>
      <c r="AZ5489" s="221"/>
    </row>
    <row r="5490" spans="1:52" x14ac:dyDescent="0.15">
      <c r="A5490" s="278"/>
      <c r="B5490" s="274"/>
      <c r="C5490" s="340"/>
      <c r="D5490" s="340"/>
      <c r="E5490" s="341"/>
      <c r="F5490" s="341"/>
      <c r="G5490" s="341"/>
      <c r="H5490" s="341"/>
      <c r="I5490" s="341"/>
      <c r="J5490" s="341"/>
      <c r="AH5490" s="221"/>
      <c r="AI5490" s="221"/>
      <c r="AJ5490" s="221"/>
      <c r="AK5490" s="221"/>
      <c r="AL5490" s="221"/>
      <c r="AM5490" s="221"/>
      <c r="AN5490" s="221"/>
      <c r="AO5490" s="221"/>
      <c r="AP5490" s="221"/>
      <c r="AQ5490" s="219"/>
      <c r="AR5490" s="219"/>
      <c r="AS5490" s="221"/>
      <c r="AT5490" s="221"/>
      <c r="AU5490" s="221"/>
      <c r="AV5490" s="221"/>
      <c r="AW5490" s="221"/>
      <c r="AX5490" s="221"/>
      <c r="AY5490" s="221"/>
      <c r="AZ5490" s="221"/>
    </row>
    <row r="5491" spans="1:52" x14ac:dyDescent="0.15">
      <c r="A5491" s="278"/>
      <c r="B5491" s="274"/>
      <c r="C5491" s="340"/>
      <c r="D5491" s="340"/>
      <c r="E5491" s="341"/>
      <c r="F5491" s="341"/>
      <c r="G5491" s="341"/>
      <c r="H5491" s="341"/>
      <c r="I5491" s="341"/>
      <c r="J5491" s="341"/>
      <c r="AH5491" s="221"/>
      <c r="AI5491" s="221"/>
      <c r="AJ5491" s="221"/>
      <c r="AK5491" s="221"/>
      <c r="AL5491" s="221"/>
      <c r="AM5491" s="221"/>
      <c r="AN5491" s="221"/>
      <c r="AO5491" s="221"/>
      <c r="AP5491" s="221"/>
      <c r="AQ5491" s="219"/>
      <c r="AR5491" s="219"/>
      <c r="AS5491" s="221"/>
      <c r="AT5491" s="221"/>
      <c r="AU5491" s="221"/>
      <c r="AV5491" s="221"/>
      <c r="AW5491" s="221"/>
      <c r="AX5491" s="221"/>
      <c r="AY5491" s="221"/>
      <c r="AZ5491" s="221"/>
    </row>
    <row r="5492" spans="1:52" x14ac:dyDescent="0.15">
      <c r="A5492" s="278"/>
      <c r="B5492" s="274"/>
      <c r="C5492" s="340"/>
      <c r="D5492" s="340"/>
      <c r="E5492" s="341"/>
      <c r="F5492" s="341"/>
      <c r="G5492" s="341"/>
      <c r="H5492" s="341"/>
      <c r="I5492" s="341"/>
      <c r="J5492" s="341"/>
      <c r="AH5492" s="221"/>
      <c r="AI5492" s="221"/>
      <c r="AJ5492" s="221"/>
      <c r="AK5492" s="221"/>
      <c r="AL5492" s="221"/>
      <c r="AM5492" s="221"/>
      <c r="AN5492" s="221"/>
      <c r="AO5492" s="221"/>
      <c r="AP5492" s="221"/>
      <c r="AQ5492" s="219"/>
      <c r="AR5492" s="219"/>
      <c r="AS5492" s="221"/>
      <c r="AT5492" s="221"/>
      <c r="AU5492" s="221"/>
      <c r="AV5492" s="221"/>
      <c r="AW5492" s="221"/>
      <c r="AX5492" s="221"/>
      <c r="AY5492" s="221"/>
      <c r="AZ5492" s="221"/>
    </row>
    <row r="5493" spans="1:52" x14ac:dyDescent="0.15">
      <c r="A5493" s="278"/>
      <c r="B5493" s="274"/>
      <c r="C5493" s="340"/>
      <c r="D5493" s="340"/>
      <c r="E5493" s="341"/>
      <c r="F5493" s="341"/>
      <c r="G5493" s="341"/>
      <c r="H5493" s="341"/>
      <c r="I5493" s="341"/>
      <c r="J5493" s="341"/>
      <c r="AH5493" s="221"/>
      <c r="AI5493" s="221"/>
      <c r="AJ5493" s="221"/>
      <c r="AK5493" s="221"/>
      <c r="AL5493" s="221"/>
      <c r="AM5493" s="221"/>
      <c r="AN5493" s="221"/>
      <c r="AO5493" s="221"/>
      <c r="AP5493" s="221"/>
      <c r="AQ5493" s="219"/>
      <c r="AR5493" s="219"/>
      <c r="AS5493" s="221"/>
      <c r="AT5493" s="221"/>
      <c r="AU5493" s="221"/>
      <c r="AV5493" s="221"/>
      <c r="AW5493" s="221"/>
      <c r="AX5493" s="221"/>
      <c r="AY5493" s="221"/>
      <c r="AZ5493" s="221"/>
    </row>
    <row r="5494" spans="1:52" x14ac:dyDescent="0.15">
      <c r="A5494" s="278"/>
      <c r="B5494" s="274"/>
      <c r="C5494" s="340"/>
      <c r="D5494" s="340"/>
      <c r="E5494" s="341"/>
      <c r="F5494" s="341"/>
      <c r="G5494" s="341"/>
      <c r="H5494" s="341"/>
      <c r="I5494" s="341"/>
      <c r="J5494" s="341"/>
      <c r="AH5494" s="221"/>
      <c r="AI5494" s="221"/>
      <c r="AJ5494" s="221"/>
      <c r="AK5494" s="221"/>
      <c r="AL5494" s="221"/>
      <c r="AM5494" s="221"/>
      <c r="AN5494" s="221"/>
      <c r="AO5494" s="221"/>
      <c r="AP5494" s="221"/>
      <c r="AQ5494" s="219"/>
      <c r="AR5494" s="219"/>
      <c r="AS5494" s="221"/>
      <c r="AT5494" s="221"/>
      <c r="AU5494" s="221"/>
      <c r="AV5494" s="221"/>
      <c r="AW5494" s="221"/>
      <c r="AX5494" s="221"/>
      <c r="AY5494" s="221"/>
      <c r="AZ5494" s="221"/>
    </row>
    <row r="5495" spans="1:52" x14ac:dyDescent="0.15">
      <c r="A5495" s="278"/>
      <c r="B5495" s="274"/>
      <c r="C5495" s="340"/>
      <c r="D5495" s="340"/>
      <c r="E5495" s="341"/>
      <c r="F5495" s="341"/>
      <c r="G5495" s="341"/>
      <c r="H5495" s="341"/>
      <c r="I5495" s="341"/>
      <c r="J5495" s="341"/>
      <c r="AH5495" s="221"/>
      <c r="AI5495" s="221"/>
      <c r="AJ5495" s="221"/>
      <c r="AK5495" s="221"/>
      <c r="AL5495" s="221"/>
      <c r="AM5495" s="221"/>
      <c r="AN5495" s="221"/>
      <c r="AO5495" s="221"/>
      <c r="AP5495" s="221"/>
      <c r="AQ5495" s="219"/>
      <c r="AR5495" s="219"/>
      <c r="AS5495" s="221"/>
      <c r="AT5495" s="221"/>
      <c r="AU5495" s="221"/>
      <c r="AV5495" s="221"/>
      <c r="AW5495" s="221"/>
      <c r="AX5495" s="221"/>
      <c r="AY5495" s="221"/>
      <c r="AZ5495" s="221"/>
    </row>
    <row r="5496" spans="1:52" x14ac:dyDescent="0.15">
      <c r="A5496" s="278"/>
      <c r="B5496" s="274"/>
      <c r="C5496" s="340"/>
      <c r="D5496" s="340"/>
      <c r="E5496" s="341"/>
      <c r="F5496" s="341"/>
      <c r="G5496" s="341"/>
      <c r="H5496" s="341"/>
      <c r="I5496" s="341"/>
      <c r="J5496" s="341"/>
      <c r="AH5496" s="221"/>
      <c r="AI5496" s="221"/>
      <c r="AJ5496" s="221"/>
      <c r="AK5496" s="221"/>
      <c r="AL5496" s="221"/>
      <c r="AM5496" s="221"/>
      <c r="AN5496" s="221"/>
      <c r="AO5496" s="221"/>
      <c r="AP5496" s="221"/>
      <c r="AQ5496" s="219"/>
      <c r="AR5496" s="219"/>
      <c r="AS5496" s="221"/>
      <c r="AT5496" s="221"/>
      <c r="AU5496" s="221"/>
      <c r="AV5496" s="221"/>
      <c r="AW5496" s="221"/>
      <c r="AX5496" s="221"/>
      <c r="AY5496" s="221"/>
      <c r="AZ5496" s="221"/>
    </row>
    <row r="5497" spans="1:52" x14ac:dyDescent="0.15">
      <c r="A5497" s="278"/>
      <c r="B5497" s="274"/>
      <c r="C5497" s="340"/>
      <c r="D5497" s="340"/>
      <c r="E5497" s="341"/>
      <c r="F5497" s="341"/>
      <c r="G5497" s="341"/>
      <c r="H5497" s="341"/>
      <c r="I5497" s="341"/>
      <c r="J5497" s="341"/>
      <c r="AH5497" s="221"/>
      <c r="AI5497" s="221"/>
      <c r="AJ5497" s="221"/>
      <c r="AK5497" s="221"/>
      <c r="AL5497" s="221"/>
      <c r="AM5497" s="221"/>
      <c r="AN5497" s="221"/>
      <c r="AO5497" s="221"/>
      <c r="AP5497" s="221"/>
      <c r="AQ5497" s="219"/>
      <c r="AR5497" s="219"/>
      <c r="AS5497" s="221"/>
      <c r="AT5497" s="221"/>
      <c r="AU5497" s="221"/>
      <c r="AV5497" s="221"/>
      <c r="AW5497" s="221"/>
      <c r="AX5497" s="221"/>
      <c r="AY5497" s="221"/>
      <c r="AZ5497" s="221"/>
    </row>
    <row r="5498" spans="1:52" x14ac:dyDescent="0.15">
      <c r="A5498" s="278"/>
      <c r="B5498" s="274"/>
      <c r="C5498" s="340"/>
      <c r="D5498" s="340"/>
      <c r="E5498" s="341"/>
      <c r="F5498" s="341"/>
      <c r="G5498" s="341"/>
      <c r="H5498" s="341"/>
      <c r="I5498" s="341"/>
      <c r="J5498" s="341"/>
      <c r="AH5498" s="221"/>
      <c r="AI5498" s="221"/>
      <c r="AJ5498" s="221"/>
      <c r="AK5498" s="221"/>
      <c r="AL5498" s="221"/>
      <c r="AM5498" s="221"/>
      <c r="AN5498" s="221"/>
      <c r="AO5498" s="221"/>
      <c r="AP5498" s="221"/>
      <c r="AQ5498" s="219"/>
      <c r="AR5498" s="219"/>
      <c r="AS5498" s="221"/>
      <c r="AT5498" s="221"/>
      <c r="AU5498" s="221"/>
      <c r="AV5498" s="221"/>
      <c r="AW5498" s="221"/>
      <c r="AX5498" s="221"/>
      <c r="AY5498" s="221"/>
      <c r="AZ5498" s="221"/>
    </row>
    <row r="5499" spans="1:52" x14ac:dyDescent="0.15">
      <c r="A5499" s="278"/>
      <c r="B5499" s="274"/>
      <c r="C5499" s="340"/>
      <c r="D5499" s="340"/>
      <c r="E5499" s="341"/>
      <c r="F5499" s="341"/>
      <c r="G5499" s="341"/>
      <c r="H5499" s="341"/>
      <c r="I5499" s="341"/>
      <c r="J5499" s="341"/>
      <c r="AH5499" s="221"/>
      <c r="AI5499" s="221"/>
      <c r="AJ5499" s="221"/>
      <c r="AK5499" s="221"/>
      <c r="AL5499" s="221"/>
      <c r="AM5499" s="221"/>
      <c r="AN5499" s="221"/>
      <c r="AO5499" s="221"/>
      <c r="AP5499" s="221"/>
      <c r="AQ5499" s="219"/>
      <c r="AR5499" s="219"/>
      <c r="AS5499" s="221"/>
      <c r="AT5499" s="221"/>
      <c r="AU5499" s="221"/>
      <c r="AV5499" s="221"/>
      <c r="AW5499" s="221"/>
      <c r="AX5499" s="221"/>
      <c r="AY5499" s="221"/>
      <c r="AZ5499" s="221"/>
    </row>
    <row r="5500" spans="1:52" x14ac:dyDescent="0.15">
      <c r="A5500" s="278"/>
      <c r="B5500" s="274"/>
      <c r="C5500" s="340"/>
      <c r="D5500" s="340"/>
      <c r="E5500" s="341"/>
      <c r="F5500" s="341"/>
      <c r="G5500" s="341"/>
      <c r="H5500" s="341"/>
      <c r="I5500" s="341"/>
      <c r="J5500" s="341"/>
      <c r="AH5500" s="221"/>
      <c r="AI5500" s="221"/>
      <c r="AJ5500" s="221"/>
      <c r="AK5500" s="221"/>
      <c r="AL5500" s="221"/>
      <c r="AM5500" s="221"/>
      <c r="AN5500" s="221"/>
      <c r="AO5500" s="221"/>
      <c r="AP5500" s="221"/>
      <c r="AQ5500" s="219"/>
      <c r="AR5500" s="219"/>
      <c r="AS5500" s="221"/>
      <c r="AT5500" s="221"/>
      <c r="AU5500" s="221"/>
      <c r="AV5500" s="221"/>
      <c r="AW5500" s="221"/>
      <c r="AX5500" s="221"/>
      <c r="AY5500" s="221"/>
      <c r="AZ5500" s="221"/>
    </row>
    <row r="5501" spans="1:52" x14ac:dyDescent="0.15">
      <c r="A5501" s="278"/>
      <c r="B5501" s="274"/>
      <c r="C5501" s="340"/>
      <c r="D5501" s="340"/>
      <c r="E5501" s="341"/>
      <c r="F5501" s="341"/>
      <c r="G5501" s="341"/>
      <c r="H5501" s="341"/>
      <c r="I5501" s="341"/>
      <c r="J5501" s="341"/>
      <c r="AH5501" s="221"/>
      <c r="AI5501" s="221"/>
      <c r="AJ5501" s="221"/>
      <c r="AK5501" s="221"/>
      <c r="AL5501" s="221"/>
      <c r="AM5501" s="221"/>
      <c r="AN5501" s="221"/>
      <c r="AO5501" s="221"/>
      <c r="AP5501" s="221"/>
      <c r="AQ5501" s="219"/>
      <c r="AR5501" s="219"/>
      <c r="AS5501" s="221"/>
      <c r="AT5501" s="221"/>
      <c r="AU5501" s="221"/>
      <c r="AV5501" s="221"/>
      <c r="AW5501" s="221"/>
      <c r="AX5501" s="221"/>
      <c r="AY5501" s="221"/>
      <c r="AZ5501" s="221"/>
    </row>
    <row r="5502" spans="1:52" x14ac:dyDescent="0.15">
      <c r="A5502" s="278"/>
      <c r="B5502" s="274"/>
      <c r="C5502" s="340"/>
      <c r="D5502" s="340"/>
      <c r="E5502" s="341"/>
      <c r="F5502" s="341"/>
      <c r="G5502" s="341"/>
      <c r="H5502" s="341"/>
      <c r="I5502" s="341"/>
      <c r="J5502" s="341"/>
      <c r="AH5502" s="221"/>
      <c r="AI5502" s="221"/>
      <c r="AJ5502" s="221"/>
      <c r="AK5502" s="221"/>
      <c r="AL5502" s="221"/>
      <c r="AM5502" s="221"/>
      <c r="AN5502" s="221"/>
      <c r="AO5502" s="221"/>
      <c r="AP5502" s="221"/>
      <c r="AQ5502" s="219"/>
      <c r="AR5502" s="219"/>
      <c r="AS5502" s="221"/>
      <c r="AT5502" s="221"/>
      <c r="AU5502" s="221"/>
      <c r="AV5502" s="221"/>
      <c r="AW5502" s="221"/>
      <c r="AX5502" s="221"/>
      <c r="AY5502" s="221"/>
      <c r="AZ5502" s="221"/>
    </row>
    <row r="5503" spans="1:52" x14ac:dyDescent="0.15">
      <c r="A5503" s="278"/>
      <c r="B5503" s="274"/>
      <c r="C5503" s="340"/>
      <c r="D5503" s="340"/>
      <c r="E5503" s="341"/>
      <c r="F5503" s="341"/>
      <c r="G5503" s="341"/>
      <c r="H5503" s="341"/>
      <c r="I5503" s="341"/>
      <c r="J5503" s="341"/>
      <c r="AH5503" s="221"/>
      <c r="AI5503" s="221"/>
      <c r="AJ5503" s="221"/>
      <c r="AK5503" s="221"/>
      <c r="AL5503" s="221"/>
      <c r="AM5503" s="221"/>
      <c r="AN5503" s="221"/>
      <c r="AO5503" s="221"/>
      <c r="AP5503" s="221"/>
      <c r="AQ5503" s="219"/>
      <c r="AR5503" s="219"/>
      <c r="AS5503" s="221"/>
      <c r="AT5503" s="221"/>
      <c r="AU5503" s="221"/>
      <c r="AV5503" s="221"/>
      <c r="AW5503" s="221"/>
      <c r="AX5503" s="221"/>
      <c r="AY5503" s="221"/>
      <c r="AZ5503" s="221"/>
    </row>
    <row r="5504" spans="1:52" x14ac:dyDescent="0.15">
      <c r="A5504" s="278"/>
      <c r="B5504" s="274"/>
      <c r="C5504" s="340"/>
      <c r="D5504" s="340"/>
      <c r="E5504" s="341"/>
      <c r="F5504" s="341"/>
      <c r="G5504" s="341"/>
      <c r="H5504" s="341"/>
      <c r="I5504" s="341"/>
      <c r="J5504" s="341"/>
      <c r="AH5504" s="221"/>
      <c r="AI5504" s="221"/>
      <c r="AJ5504" s="221"/>
      <c r="AK5504" s="221"/>
      <c r="AL5504" s="221"/>
      <c r="AM5504" s="221"/>
      <c r="AN5504" s="221"/>
      <c r="AO5504" s="221"/>
      <c r="AP5504" s="221"/>
      <c r="AQ5504" s="219"/>
      <c r="AR5504" s="219"/>
      <c r="AS5504" s="221"/>
      <c r="AT5504" s="221"/>
      <c r="AU5504" s="221"/>
      <c r="AV5504" s="221"/>
      <c r="AW5504" s="221"/>
      <c r="AX5504" s="221"/>
      <c r="AY5504" s="221"/>
      <c r="AZ5504" s="221"/>
    </row>
    <row r="5505" spans="1:52" x14ac:dyDescent="0.15">
      <c r="A5505" s="278"/>
      <c r="B5505" s="274"/>
      <c r="C5505" s="340"/>
      <c r="D5505" s="340"/>
      <c r="E5505" s="341"/>
      <c r="F5505" s="341"/>
      <c r="G5505" s="341"/>
      <c r="H5505" s="341"/>
      <c r="I5505" s="341"/>
      <c r="J5505" s="341"/>
      <c r="AH5505" s="221"/>
      <c r="AI5505" s="221"/>
      <c r="AJ5505" s="221"/>
      <c r="AK5505" s="221"/>
      <c r="AL5505" s="221"/>
      <c r="AM5505" s="221"/>
      <c r="AN5505" s="221"/>
      <c r="AO5505" s="221"/>
      <c r="AP5505" s="221"/>
      <c r="AQ5505" s="219"/>
      <c r="AR5505" s="219"/>
      <c r="AS5505" s="221"/>
      <c r="AT5505" s="221"/>
      <c r="AU5505" s="221"/>
      <c r="AV5505" s="221"/>
      <c r="AW5505" s="221"/>
      <c r="AX5505" s="221"/>
      <c r="AY5505" s="221"/>
      <c r="AZ5505" s="221"/>
    </row>
    <row r="5506" spans="1:52" x14ac:dyDescent="0.15">
      <c r="A5506" s="278"/>
      <c r="B5506" s="274"/>
      <c r="C5506" s="340"/>
      <c r="D5506" s="340"/>
      <c r="E5506" s="341"/>
      <c r="F5506" s="341"/>
      <c r="G5506" s="341"/>
      <c r="H5506" s="341"/>
      <c r="I5506" s="341"/>
      <c r="J5506" s="341"/>
      <c r="AH5506" s="221"/>
      <c r="AI5506" s="221"/>
      <c r="AJ5506" s="221"/>
      <c r="AK5506" s="221"/>
      <c r="AL5506" s="221"/>
      <c r="AM5506" s="221"/>
      <c r="AN5506" s="221"/>
      <c r="AO5506" s="221"/>
      <c r="AP5506" s="221"/>
      <c r="AQ5506" s="219"/>
      <c r="AR5506" s="219"/>
      <c r="AS5506" s="221"/>
      <c r="AT5506" s="221"/>
      <c r="AU5506" s="221"/>
      <c r="AV5506" s="221"/>
      <c r="AW5506" s="221"/>
      <c r="AX5506" s="221"/>
      <c r="AY5506" s="221"/>
      <c r="AZ5506" s="221"/>
    </row>
    <row r="5507" spans="1:52" x14ac:dyDescent="0.15">
      <c r="A5507" s="278"/>
      <c r="B5507" s="274"/>
      <c r="C5507" s="340"/>
      <c r="D5507" s="340"/>
      <c r="E5507" s="341"/>
      <c r="F5507" s="341"/>
      <c r="G5507" s="341"/>
      <c r="H5507" s="341"/>
      <c r="I5507" s="341"/>
      <c r="J5507" s="341"/>
      <c r="AH5507" s="221"/>
      <c r="AI5507" s="221"/>
      <c r="AJ5507" s="221"/>
      <c r="AK5507" s="221"/>
      <c r="AL5507" s="221"/>
      <c r="AM5507" s="221"/>
      <c r="AN5507" s="221"/>
      <c r="AO5507" s="221"/>
      <c r="AP5507" s="221"/>
      <c r="AQ5507" s="219"/>
      <c r="AR5507" s="219"/>
      <c r="AS5507" s="221"/>
      <c r="AT5507" s="221"/>
      <c r="AU5507" s="221"/>
      <c r="AV5507" s="221"/>
      <c r="AW5507" s="221"/>
      <c r="AX5507" s="221"/>
      <c r="AY5507" s="221"/>
      <c r="AZ5507" s="221"/>
    </row>
    <row r="5508" spans="1:52" x14ac:dyDescent="0.15">
      <c r="A5508" s="278"/>
      <c r="B5508" s="274"/>
      <c r="C5508" s="340"/>
      <c r="D5508" s="340"/>
      <c r="E5508" s="341"/>
      <c r="F5508" s="341"/>
      <c r="G5508" s="341"/>
      <c r="H5508" s="341"/>
      <c r="I5508" s="341"/>
      <c r="J5508" s="341"/>
      <c r="AH5508" s="221"/>
      <c r="AI5508" s="221"/>
      <c r="AJ5508" s="221"/>
      <c r="AK5508" s="221"/>
      <c r="AL5508" s="221"/>
      <c r="AM5508" s="221"/>
      <c r="AN5508" s="221"/>
      <c r="AO5508" s="221"/>
      <c r="AP5508" s="221"/>
      <c r="AQ5508" s="219"/>
      <c r="AR5508" s="219"/>
      <c r="AS5508" s="221"/>
      <c r="AT5508" s="221"/>
      <c r="AU5508" s="221"/>
      <c r="AV5508" s="221"/>
      <c r="AW5508" s="221"/>
      <c r="AX5508" s="221"/>
      <c r="AY5508" s="221"/>
      <c r="AZ5508" s="221"/>
    </row>
    <row r="5509" spans="1:52" x14ac:dyDescent="0.15">
      <c r="A5509" s="278"/>
      <c r="B5509" s="274"/>
      <c r="C5509" s="340"/>
      <c r="D5509" s="340"/>
      <c r="E5509" s="341"/>
      <c r="F5509" s="341"/>
      <c r="G5509" s="341"/>
      <c r="H5509" s="341"/>
      <c r="I5509" s="341"/>
      <c r="J5509" s="341"/>
      <c r="AH5509" s="221"/>
      <c r="AI5509" s="221"/>
      <c r="AJ5509" s="221"/>
      <c r="AK5509" s="221"/>
      <c r="AL5509" s="221"/>
      <c r="AM5509" s="221"/>
      <c r="AN5509" s="221"/>
      <c r="AO5509" s="221"/>
      <c r="AP5509" s="221"/>
      <c r="AQ5509" s="219"/>
      <c r="AR5509" s="219"/>
      <c r="AS5509" s="221"/>
      <c r="AT5509" s="221"/>
      <c r="AU5509" s="221"/>
      <c r="AV5509" s="221"/>
      <c r="AW5509" s="221"/>
      <c r="AX5509" s="221"/>
      <c r="AY5509" s="221"/>
      <c r="AZ5509" s="221"/>
    </row>
    <row r="5510" spans="1:52" x14ac:dyDescent="0.15">
      <c r="A5510" s="278"/>
      <c r="B5510" s="274"/>
      <c r="C5510" s="340"/>
      <c r="D5510" s="340"/>
      <c r="E5510" s="341"/>
      <c r="F5510" s="341"/>
      <c r="G5510" s="341"/>
      <c r="H5510" s="341"/>
      <c r="I5510" s="341"/>
      <c r="J5510" s="341"/>
      <c r="AH5510" s="221"/>
      <c r="AI5510" s="221"/>
      <c r="AJ5510" s="221"/>
      <c r="AK5510" s="221"/>
      <c r="AL5510" s="221"/>
      <c r="AM5510" s="221"/>
      <c r="AN5510" s="221"/>
      <c r="AO5510" s="221"/>
      <c r="AP5510" s="221"/>
      <c r="AQ5510" s="219"/>
      <c r="AR5510" s="219"/>
      <c r="AS5510" s="221"/>
      <c r="AT5510" s="221"/>
      <c r="AU5510" s="221"/>
      <c r="AV5510" s="221"/>
      <c r="AW5510" s="221"/>
      <c r="AX5510" s="221"/>
      <c r="AY5510" s="221"/>
      <c r="AZ5510" s="221"/>
    </row>
    <row r="5511" spans="1:52" x14ac:dyDescent="0.15">
      <c r="A5511" s="278"/>
      <c r="B5511" s="274"/>
      <c r="C5511" s="340"/>
      <c r="D5511" s="340"/>
      <c r="E5511" s="341"/>
      <c r="F5511" s="341"/>
      <c r="G5511" s="341"/>
      <c r="H5511" s="341"/>
      <c r="I5511" s="341"/>
      <c r="J5511" s="341"/>
      <c r="AH5511" s="221"/>
      <c r="AI5511" s="221"/>
      <c r="AJ5511" s="221"/>
      <c r="AK5511" s="221"/>
      <c r="AL5511" s="221"/>
      <c r="AM5511" s="221"/>
      <c r="AN5511" s="221"/>
      <c r="AO5511" s="221"/>
      <c r="AP5511" s="221"/>
      <c r="AQ5511" s="219"/>
      <c r="AR5511" s="219"/>
      <c r="AS5511" s="221"/>
      <c r="AT5511" s="221"/>
      <c r="AU5511" s="221"/>
      <c r="AV5511" s="221"/>
      <c r="AW5511" s="221"/>
      <c r="AX5511" s="221"/>
      <c r="AY5511" s="221"/>
      <c r="AZ5511" s="221"/>
    </row>
    <row r="5512" spans="1:52" x14ac:dyDescent="0.15">
      <c r="A5512" s="278"/>
      <c r="B5512" s="274"/>
      <c r="C5512" s="340"/>
      <c r="D5512" s="340"/>
      <c r="E5512" s="341"/>
      <c r="F5512" s="341"/>
      <c r="G5512" s="341"/>
      <c r="H5512" s="341"/>
      <c r="I5512" s="341"/>
      <c r="J5512" s="341"/>
      <c r="AH5512" s="221"/>
      <c r="AI5512" s="221"/>
      <c r="AJ5512" s="221"/>
      <c r="AK5512" s="221"/>
      <c r="AL5512" s="221"/>
      <c r="AM5512" s="221"/>
      <c r="AN5512" s="221"/>
      <c r="AO5512" s="221"/>
      <c r="AP5512" s="221"/>
      <c r="AQ5512" s="219"/>
      <c r="AR5512" s="219"/>
      <c r="AS5512" s="221"/>
      <c r="AT5512" s="221"/>
      <c r="AU5512" s="221"/>
      <c r="AV5512" s="221"/>
      <c r="AW5512" s="221"/>
      <c r="AX5512" s="221"/>
      <c r="AY5512" s="221"/>
      <c r="AZ5512" s="221"/>
    </row>
    <row r="5513" spans="1:52" x14ac:dyDescent="0.15">
      <c r="A5513" s="278"/>
      <c r="B5513" s="274"/>
      <c r="C5513" s="340"/>
      <c r="D5513" s="340"/>
      <c r="E5513" s="341"/>
      <c r="F5513" s="341"/>
      <c r="G5513" s="341"/>
      <c r="H5513" s="341"/>
      <c r="I5513" s="341"/>
      <c r="J5513" s="341"/>
      <c r="AH5513" s="221"/>
      <c r="AI5513" s="221"/>
      <c r="AJ5513" s="221"/>
      <c r="AK5513" s="221"/>
      <c r="AL5513" s="221"/>
      <c r="AM5513" s="221"/>
      <c r="AN5513" s="221"/>
      <c r="AO5513" s="221"/>
      <c r="AP5513" s="221"/>
      <c r="AQ5513" s="219"/>
      <c r="AR5513" s="219"/>
      <c r="AS5513" s="221"/>
      <c r="AT5513" s="221"/>
      <c r="AU5513" s="221"/>
      <c r="AV5513" s="221"/>
      <c r="AW5513" s="221"/>
      <c r="AX5513" s="221"/>
      <c r="AY5513" s="221"/>
      <c r="AZ5513" s="221"/>
    </row>
    <row r="5514" spans="1:52" x14ac:dyDescent="0.15">
      <c r="A5514" s="278"/>
      <c r="B5514" s="274"/>
      <c r="C5514" s="340"/>
      <c r="D5514" s="340"/>
      <c r="E5514" s="341"/>
      <c r="F5514" s="341"/>
      <c r="G5514" s="341"/>
      <c r="H5514" s="341"/>
      <c r="I5514" s="341"/>
      <c r="J5514" s="341"/>
      <c r="AH5514" s="221"/>
      <c r="AI5514" s="221"/>
      <c r="AJ5514" s="221"/>
      <c r="AK5514" s="221"/>
      <c r="AL5514" s="221"/>
      <c r="AM5514" s="221"/>
      <c r="AN5514" s="221"/>
      <c r="AO5514" s="221"/>
      <c r="AP5514" s="221"/>
      <c r="AQ5514" s="219"/>
      <c r="AR5514" s="219"/>
      <c r="AS5514" s="221"/>
      <c r="AT5514" s="221"/>
      <c r="AU5514" s="221"/>
      <c r="AV5514" s="221"/>
      <c r="AW5514" s="221"/>
      <c r="AX5514" s="221"/>
      <c r="AY5514" s="221"/>
      <c r="AZ5514" s="221"/>
    </row>
    <row r="5515" spans="1:52" x14ac:dyDescent="0.15">
      <c r="A5515" s="278"/>
      <c r="B5515" s="274"/>
      <c r="C5515" s="340"/>
      <c r="D5515" s="340"/>
      <c r="E5515" s="341"/>
      <c r="F5515" s="341"/>
      <c r="G5515" s="341"/>
      <c r="H5515" s="341"/>
      <c r="I5515" s="341"/>
      <c r="J5515" s="341"/>
      <c r="AH5515" s="221"/>
      <c r="AI5515" s="221"/>
      <c r="AJ5515" s="221"/>
      <c r="AK5515" s="221"/>
      <c r="AL5515" s="221"/>
      <c r="AM5515" s="221"/>
      <c r="AN5515" s="221"/>
      <c r="AO5515" s="221"/>
      <c r="AP5515" s="221"/>
      <c r="AQ5515" s="219"/>
      <c r="AR5515" s="219"/>
      <c r="AS5515" s="221"/>
      <c r="AT5515" s="221"/>
      <c r="AU5515" s="221"/>
      <c r="AV5515" s="221"/>
      <c r="AW5515" s="221"/>
      <c r="AX5515" s="221"/>
      <c r="AY5515" s="221"/>
      <c r="AZ5515" s="221"/>
    </row>
    <row r="5516" spans="1:52" x14ac:dyDescent="0.15">
      <c r="A5516" s="278"/>
      <c r="B5516" s="274"/>
      <c r="C5516" s="340"/>
      <c r="D5516" s="340"/>
      <c r="E5516" s="341"/>
      <c r="F5516" s="341"/>
      <c r="G5516" s="341"/>
      <c r="H5516" s="341"/>
      <c r="I5516" s="341"/>
      <c r="J5516" s="341"/>
      <c r="AH5516" s="221"/>
      <c r="AI5516" s="221"/>
      <c r="AJ5516" s="221"/>
      <c r="AK5516" s="221"/>
      <c r="AL5516" s="221"/>
      <c r="AM5516" s="221"/>
      <c r="AN5516" s="221"/>
      <c r="AO5516" s="221"/>
      <c r="AP5516" s="221"/>
      <c r="AQ5516" s="219"/>
      <c r="AR5516" s="219"/>
      <c r="AS5516" s="221"/>
      <c r="AT5516" s="221"/>
      <c r="AU5516" s="221"/>
      <c r="AV5516" s="221"/>
      <c r="AW5516" s="221"/>
      <c r="AX5516" s="221"/>
      <c r="AY5516" s="221"/>
      <c r="AZ5516" s="221"/>
    </row>
    <row r="5517" spans="1:52" x14ac:dyDescent="0.15">
      <c r="A5517" s="278"/>
      <c r="B5517" s="274"/>
      <c r="C5517" s="340"/>
      <c r="D5517" s="340"/>
      <c r="E5517" s="341"/>
      <c r="F5517" s="341"/>
      <c r="G5517" s="341"/>
      <c r="H5517" s="341"/>
      <c r="I5517" s="341"/>
      <c r="J5517" s="341"/>
      <c r="AH5517" s="221"/>
      <c r="AI5517" s="221"/>
      <c r="AJ5517" s="221"/>
      <c r="AK5517" s="221"/>
      <c r="AL5517" s="221"/>
      <c r="AM5517" s="221"/>
      <c r="AN5517" s="221"/>
      <c r="AO5517" s="221"/>
      <c r="AP5517" s="221"/>
      <c r="AQ5517" s="219"/>
      <c r="AR5517" s="219"/>
      <c r="AS5517" s="221"/>
      <c r="AT5517" s="221"/>
      <c r="AU5517" s="221"/>
      <c r="AV5517" s="221"/>
      <c r="AW5517" s="221"/>
      <c r="AX5517" s="221"/>
      <c r="AY5517" s="221"/>
      <c r="AZ5517" s="221"/>
    </row>
    <row r="5518" spans="1:52" x14ac:dyDescent="0.15">
      <c r="A5518" s="278"/>
      <c r="B5518" s="274"/>
      <c r="C5518" s="340"/>
      <c r="D5518" s="340"/>
      <c r="E5518" s="341"/>
      <c r="F5518" s="341"/>
      <c r="G5518" s="341"/>
      <c r="H5518" s="341"/>
      <c r="I5518" s="341"/>
      <c r="J5518" s="341"/>
      <c r="AH5518" s="221"/>
      <c r="AI5518" s="221"/>
      <c r="AJ5518" s="221"/>
      <c r="AK5518" s="221"/>
      <c r="AL5518" s="221"/>
      <c r="AM5518" s="221"/>
      <c r="AN5518" s="221"/>
      <c r="AO5518" s="221"/>
      <c r="AP5518" s="221"/>
      <c r="AQ5518" s="219"/>
      <c r="AR5518" s="219"/>
      <c r="AS5518" s="221"/>
      <c r="AT5518" s="221"/>
      <c r="AU5518" s="221"/>
      <c r="AV5518" s="221"/>
      <c r="AW5518" s="221"/>
      <c r="AX5518" s="221"/>
      <c r="AY5518" s="221"/>
      <c r="AZ5518" s="221"/>
    </row>
    <row r="5519" spans="1:52" x14ac:dyDescent="0.15">
      <c r="A5519" s="278"/>
      <c r="B5519" s="274"/>
      <c r="C5519" s="340"/>
      <c r="D5519" s="340"/>
      <c r="E5519" s="341"/>
      <c r="F5519" s="341"/>
      <c r="G5519" s="341"/>
      <c r="H5519" s="341"/>
      <c r="I5519" s="341"/>
      <c r="J5519" s="341"/>
      <c r="AH5519" s="221"/>
      <c r="AI5519" s="221"/>
      <c r="AJ5519" s="221"/>
      <c r="AK5519" s="221"/>
      <c r="AL5519" s="221"/>
      <c r="AM5519" s="221"/>
      <c r="AN5519" s="221"/>
      <c r="AO5519" s="221"/>
      <c r="AP5519" s="221"/>
      <c r="AQ5519" s="219"/>
      <c r="AR5519" s="219"/>
      <c r="AS5519" s="221"/>
      <c r="AT5519" s="221"/>
      <c r="AU5519" s="221"/>
      <c r="AV5519" s="221"/>
      <c r="AW5519" s="221"/>
      <c r="AX5519" s="221"/>
      <c r="AY5519" s="221"/>
      <c r="AZ5519" s="221"/>
    </row>
    <row r="5520" spans="1:52" x14ac:dyDescent="0.15">
      <c r="A5520" s="278"/>
      <c r="B5520" s="274"/>
      <c r="C5520" s="340"/>
      <c r="D5520" s="340"/>
      <c r="E5520" s="341"/>
      <c r="F5520" s="341"/>
      <c r="G5520" s="341"/>
      <c r="H5520" s="341"/>
      <c r="I5520" s="341"/>
      <c r="J5520" s="341"/>
      <c r="AH5520" s="221"/>
      <c r="AI5520" s="221"/>
      <c r="AJ5520" s="221"/>
      <c r="AK5520" s="221"/>
      <c r="AL5520" s="221"/>
      <c r="AM5520" s="221"/>
      <c r="AN5520" s="221"/>
      <c r="AO5520" s="221"/>
      <c r="AP5520" s="221"/>
      <c r="AQ5520" s="219"/>
      <c r="AR5520" s="219"/>
      <c r="AS5520" s="221"/>
      <c r="AT5520" s="221"/>
      <c r="AU5520" s="221"/>
      <c r="AV5520" s="221"/>
      <c r="AW5520" s="221"/>
      <c r="AX5520" s="221"/>
      <c r="AY5520" s="221"/>
      <c r="AZ5520" s="221"/>
    </row>
    <row r="5521" spans="1:52" x14ac:dyDescent="0.15">
      <c r="A5521" s="278"/>
      <c r="B5521" s="274"/>
      <c r="C5521" s="340"/>
      <c r="D5521" s="340"/>
      <c r="E5521" s="341"/>
      <c r="F5521" s="341"/>
      <c r="G5521" s="341"/>
      <c r="H5521" s="341"/>
      <c r="I5521" s="341"/>
      <c r="J5521" s="341"/>
      <c r="AH5521" s="221"/>
      <c r="AI5521" s="221"/>
      <c r="AJ5521" s="221"/>
      <c r="AK5521" s="221"/>
      <c r="AL5521" s="221"/>
      <c r="AM5521" s="221"/>
      <c r="AN5521" s="221"/>
      <c r="AO5521" s="221"/>
      <c r="AP5521" s="221"/>
      <c r="AQ5521" s="219"/>
      <c r="AR5521" s="219"/>
      <c r="AS5521" s="221"/>
      <c r="AT5521" s="221"/>
      <c r="AU5521" s="221"/>
      <c r="AV5521" s="221"/>
      <c r="AW5521" s="221"/>
      <c r="AX5521" s="221"/>
      <c r="AY5521" s="221"/>
      <c r="AZ5521" s="221"/>
    </row>
    <row r="5522" spans="1:52" x14ac:dyDescent="0.15">
      <c r="A5522" s="278"/>
      <c r="B5522" s="274"/>
      <c r="C5522" s="340"/>
      <c r="D5522" s="340"/>
      <c r="E5522" s="341"/>
      <c r="F5522" s="341"/>
      <c r="G5522" s="341"/>
      <c r="H5522" s="341"/>
      <c r="I5522" s="341"/>
      <c r="J5522" s="341"/>
      <c r="AH5522" s="221"/>
      <c r="AI5522" s="221"/>
      <c r="AJ5522" s="221"/>
      <c r="AK5522" s="221"/>
      <c r="AL5522" s="221"/>
      <c r="AM5522" s="221"/>
      <c r="AN5522" s="221"/>
      <c r="AO5522" s="221"/>
      <c r="AP5522" s="221"/>
      <c r="AQ5522" s="219"/>
      <c r="AR5522" s="219"/>
      <c r="AS5522" s="221"/>
      <c r="AT5522" s="221"/>
      <c r="AU5522" s="221"/>
      <c r="AV5522" s="221"/>
      <c r="AW5522" s="221"/>
      <c r="AX5522" s="221"/>
      <c r="AY5522" s="221"/>
      <c r="AZ5522" s="221"/>
    </row>
    <row r="5523" spans="1:52" x14ac:dyDescent="0.15">
      <c r="A5523" s="278"/>
      <c r="B5523" s="274"/>
      <c r="C5523" s="340"/>
      <c r="D5523" s="340"/>
      <c r="E5523" s="341"/>
      <c r="F5523" s="341"/>
      <c r="G5523" s="341"/>
      <c r="H5523" s="341"/>
      <c r="I5523" s="341"/>
      <c r="J5523" s="341"/>
      <c r="AH5523" s="221"/>
      <c r="AI5523" s="221"/>
      <c r="AJ5523" s="221"/>
      <c r="AK5523" s="221"/>
      <c r="AL5523" s="221"/>
      <c r="AM5523" s="221"/>
      <c r="AN5523" s="221"/>
      <c r="AO5523" s="221"/>
      <c r="AP5523" s="221"/>
      <c r="AQ5523" s="219"/>
      <c r="AR5523" s="219"/>
      <c r="AS5523" s="221"/>
      <c r="AT5523" s="221"/>
      <c r="AU5523" s="221"/>
      <c r="AV5523" s="221"/>
      <c r="AW5523" s="221"/>
      <c r="AX5523" s="221"/>
      <c r="AY5523" s="221"/>
      <c r="AZ5523" s="221"/>
    </row>
    <row r="5524" spans="1:52" x14ac:dyDescent="0.15">
      <c r="A5524" s="278"/>
      <c r="B5524" s="274"/>
      <c r="C5524" s="340"/>
      <c r="D5524" s="340"/>
      <c r="E5524" s="341"/>
      <c r="F5524" s="341"/>
      <c r="G5524" s="341"/>
      <c r="H5524" s="341"/>
      <c r="I5524" s="341"/>
      <c r="J5524" s="341"/>
      <c r="AH5524" s="221"/>
      <c r="AI5524" s="221"/>
      <c r="AJ5524" s="221"/>
      <c r="AK5524" s="221"/>
      <c r="AL5524" s="221"/>
      <c r="AM5524" s="221"/>
      <c r="AN5524" s="221"/>
      <c r="AO5524" s="221"/>
      <c r="AP5524" s="221"/>
      <c r="AQ5524" s="219"/>
      <c r="AR5524" s="219"/>
      <c r="AS5524" s="221"/>
      <c r="AT5524" s="221"/>
      <c r="AU5524" s="221"/>
      <c r="AV5524" s="221"/>
      <c r="AW5524" s="221"/>
      <c r="AX5524" s="221"/>
      <c r="AY5524" s="221"/>
      <c r="AZ5524" s="221"/>
    </row>
    <row r="5525" spans="1:52" x14ac:dyDescent="0.15">
      <c r="A5525" s="278"/>
      <c r="B5525" s="274"/>
      <c r="C5525" s="340"/>
      <c r="D5525" s="340"/>
      <c r="E5525" s="341"/>
      <c r="F5525" s="341"/>
      <c r="G5525" s="341"/>
      <c r="H5525" s="341"/>
      <c r="I5525" s="341"/>
      <c r="J5525" s="341"/>
      <c r="AH5525" s="221"/>
      <c r="AI5525" s="221"/>
      <c r="AJ5525" s="221"/>
      <c r="AK5525" s="221"/>
      <c r="AL5525" s="221"/>
      <c r="AM5525" s="221"/>
      <c r="AN5525" s="221"/>
      <c r="AO5525" s="221"/>
      <c r="AP5525" s="221"/>
      <c r="AQ5525" s="219"/>
      <c r="AR5525" s="219"/>
      <c r="AS5525" s="221"/>
      <c r="AT5525" s="221"/>
      <c r="AU5525" s="221"/>
      <c r="AV5525" s="221"/>
      <c r="AW5525" s="221"/>
      <c r="AX5525" s="221"/>
      <c r="AY5525" s="221"/>
      <c r="AZ5525" s="221"/>
    </row>
    <row r="5526" spans="1:52" x14ac:dyDescent="0.15">
      <c r="A5526" s="278"/>
      <c r="B5526" s="274"/>
      <c r="C5526" s="340"/>
      <c r="D5526" s="340"/>
      <c r="E5526" s="341"/>
      <c r="F5526" s="341"/>
      <c r="G5526" s="341"/>
      <c r="H5526" s="341"/>
      <c r="I5526" s="341"/>
      <c r="J5526" s="341"/>
      <c r="AH5526" s="221"/>
      <c r="AI5526" s="221"/>
      <c r="AJ5526" s="221"/>
      <c r="AK5526" s="221"/>
      <c r="AL5526" s="221"/>
      <c r="AM5526" s="221"/>
      <c r="AN5526" s="221"/>
      <c r="AO5526" s="221"/>
      <c r="AP5526" s="221"/>
      <c r="AQ5526" s="219"/>
      <c r="AR5526" s="219"/>
      <c r="AS5526" s="221"/>
      <c r="AT5526" s="221"/>
      <c r="AU5526" s="221"/>
      <c r="AV5526" s="221"/>
      <c r="AW5526" s="221"/>
      <c r="AX5526" s="221"/>
      <c r="AY5526" s="221"/>
      <c r="AZ5526" s="221"/>
    </row>
    <row r="5527" spans="1:52" x14ac:dyDescent="0.15">
      <c r="A5527" s="278"/>
      <c r="B5527" s="274"/>
      <c r="C5527" s="340"/>
      <c r="D5527" s="340"/>
      <c r="E5527" s="341"/>
      <c r="F5527" s="341"/>
      <c r="G5527" s="341"/>
      <c r="H5527" s="341"/>
      <c r="I5527" s="341"/>
      <c r="J5527" s="341"/>
      <c r="AH5527" s="221"/>
      <c r="AI5527" s="221"/>
      <c r="AJ5527" s="221"/>
      <c r="AK5527" s="221"/>
      <c r="AL5527" s="221"/>
      <c r="AM5527" s="221"/>
      <c r="AN5527" s="221"/>
      <c r="AO5527" s="221"/>
      <c r="AP5527" s="221"/>
      <c r="AQ5527" s="219"/>
      <c r="AR5527" s="219"/>
      <c r="AS5527" s="221"/>
      <c r="AT5527" s="221"/>
      <c r="AU5527" s="221"/>
      <c r="AV5527" s="221"/>
      <c r="AW5527" s="221"/>
      <c r="AX5527" s="221"/>
      <c r="AY5527" s="221"/>
      <c r="AZ5527" s="221"/>
    </row>
    <row r="5528" spans="1:52" x14ac:dyDescent="0.15">
      <c r="A5528" s="278"/>
      <c r="B5528" s="274"/>
      <c r="C5528" s="340"/>
      <c r="D5528" s="340"/>
      <c r="E5528" s="341"/>
      <c r="F5528" s="341"/>
      <c r="G5528" s="341"/>
      <c r="H5528" s="341"/>
      <c r="I5528" s="341"/>
      <c r="J5528" s="341"/>
      <c r="AH5528" s="221"/>
      <c r="AI5528" s="221"/>
      <c r="AJ5528" s="221"/>
      <c r="AK5528" s="221"/>
      <c r="AL5528" s="221"/>
      <c r="AM5528" s="221"/>
      <c r="AN5528" s="221"/>
      <c r="AO5528" s="221"/>
      <c r="AP5528" s="221"/>
      <c r="AQ5528" s="219"/>
      <c r="AR5528" s="219"/>
      <c r="AS5528" s="221"/>
      <c r="AT5528" s="221"/>
      <c r="AU5528" s="221"/>
      <c r="AV5528" s="221"/>
      <c r="AW5528" s="221"/>
      <c r="AX5528" s="221"/>
      <c r="AY5528" s="221"/>
      <c r="AZ5528" s="221"/>
    </row>
    <row r="5529" spans="1:52" x14ac:dyDescent="0.15">
      <c r="A5529" s="278"/>
      <c r="B5529" s="274"/>
      <c r="C5529" s="340"/>
      <c r="D5529" s="340"/>
      <c r="E5529" s="341"/>
      <c r="F5529" s="341"/>
      <c r="G5529" s="341"/>
      <c r="H5529" s="341"/>
      <c r="I5529" s="341"/>
      <c r="J5529" s="341"/>
      <c r="AH5529" s="221"/>
      <c r="AI5529" s="221"/>
      <c r="AJ5529" s="221"/>
      <c r="AK5529" s="221"/>
      <c r="AL5529" s="221"/>
      <c r="AM5529" s="221"/>
      <c r="AN5529" s="221"/>
      <c r="AO5529" s="221"/>
      <c r="AP5529" s="221"/>
      <c r="AQ5529" s="219"/>
      <c r="AR5529" s="219"/>
      <c r="AS5529" s="221"/>
      <c r="AT5529" s="221"/>
      <c r="AU5529" s="221"/>
      <c r="AV5529" s="221"/>
      <c r="AW5529" s="221"/>
      <c r="AX5529" s="221"/>
      <c r="AY5529" s="221"/>
      <c r="AZ5529" s="221"/>
    </row>
    <row r="5530" spans="1:52" x14ac:dyDescent="0.15">
      <c r="A5530" s="278"/>
      <c r="B5530" s="274"/>
      <c r="C5530" s="340"/>
      <c r="D5530" s="340"/>
      <c r="E5530" s="341"/>
      <c r="F5530" s="341"/>
      <c r="G5530" s="341"/>
      <c r="H5530" s="341"/>
      <c r="I5530" s="341"/>
      <c r="J5530" s="341"/>
      <c r="AH5530" s="221"/>
      <c r="AI5530" s="221"/>
      <c r="AJ5530" s="221"/>
      <c r="AK5530" s="221"/>
      <c r="AL5530" s="221"/>
      <c r="AM5530" s="221"/>
      <c r="AN5530" s="221"/>
      <c r="AO5530" s="221"/>
      <c r="AP5530" s="221"/>
      <c r="AQ5530" s="219"/>
      <c r="AR5530" s="219"/>
      <c r="AS5530" s="221"/>
      <c r="AT5530" s="221"/>
      <c r="AU5530" s="221"/>
      <c r="AV5530" s="221"/>
      <c r="AW5530" s="221"/>
      <c r="AX5530" s="221"/>
      <c r="AY5530" s="221"/>
      <c r="AZ5530" s="221"/>
    </row>
    <row r="5531" spans="1:52" x14ac:dyDescent="0.15">
      <c r="A5531" s="278"/>
      <c r="B5531" s="274"/>
      <c r="C5531" s="340"/>
      <c r="D5531" s="340"/>
      <c r="E5531" s="341"/>
      <c r="F5531" s="341"/>
      <c r="G5531" s="341"/>
      <c r="H5531" s="341"/>
      <c r="I5531" s="341"/>
      <c r="J5531" s="341"/>
      <c r="AH5531" s="221"/>
      <c r="AI5531" s="221"/>
      <c r="AJ5531" s="221"/>
      <c r="AK5531" s="221"/>
      <c r="AL5531" s="221"/>
      <c r="AM5531" s="221"/>
      <c r="AN5531" s="221"/>
      <c r="AO5531" s="221"/>
      <c r="AP5531" s="221"/>
      <c r="AQ5531" s="219"/>
      <c r="AR5531" s="219"/>
      <c r="AS5531" s="221"/>
      <c r="AT5531" s="221"/>
      <c r="AU5531" s="221"/>
      <c r="AV5531" s="221"/>
      <c r="AW5531" s="221"/>
      <c r="AX5531" s="221"/>
      <c r="AY5531" s="221"/>
      <c r="AZ5531" s="221"/>
    </row>
    <row r="5532" spans="1:52" x14ac:dyDescent="0.15">
      <c r="A5532" s="278"/>
      <c r="B5532" s="274"/>
      <c r="C5532" s="340"/>
      <c r="D5532" s="340"/>
      <c r="E5532" s="341"/>
      <c r="F5532" s="341"/>
      <c r="G5532" s="341"/>
      <c r="H5532" s="341"/>
      <c r="I5532" s="341"/>
      <c r="J5532" s="341"/>
      <c r="AH5532" s="221"/>
      <c r="AI5532" s="221"/>
      <c r="AJ5532" s="221"/>
      <c r="AK5532" s="221"/>
      <c r="AL5532" s="221"/>
      <c r="AM5532" s="221"/>
      <c r="AN5532" s="221"/>
      <c r="AO5532" s="221"/>
      <c r="AP5532" s="221"/>
      <c r="AQ5532" s="219"/>
      <c r="AR5532" s="219"/>
      <c r="AS5532" s="221"/>
      <c r="AT5532" s="221"/>
      <c r="AU5532" s="221"/>
      <c r="AV5532" s="221"/>
      <c r="AW5532" s="221"/>
      <c r="AX5532" s="221"/>
      <c r="AY5532" s="221"/>
      <c r="AZ5532" s="221"/>
    </row>
    <row r="5533" spans="1:52" x14ac:dyDescent="0.15">
      <c r="A5533" s="278"/>
      <c r="B5533" s="274"/>
      <c r="C5533" s="340"/>
      <c r="D5533" s="340"/>
      <c r="E5533" s="341"/>
      <c r="F5533" s="341"/>
      <c r="G5533" s="341"/>
      <c r="H5533" s="341"/>
      <c r="I5533" s="341"/>
      <c r="J5533" s="341"/>
      <c r="AH5533" s="221"/>
      <c r="AI5533" s="221"/>
      <c r="AJ5533" s="221"/>
      <c r="AK5533" s="221"/>
      <c r="AL5533" s="221"/>
      <c r="AM5533" s="221"/>
      <c r="AN5533" s="221"/>
      <c r="AO5533" s="221"/>
      <c r="AP5533" s="221"/>
      <c r="AQ5533" s="219"/>
      <c r="AR5533" s="219"/>
      <c r="AS5533" s="221"/>
      <c r="AT5533" s="221"/>
      <c r="AU5533" s="221"/>
      <c r="AV5533" s="221"/>
      <c r="AW5533" s="221"/>
      <c r="AX5533" s="221"/>
      <c r="AY5533" s="221"/>
      <c r="AZ5533" s="221"/>
    </row>
    <row r="5534" spans="1:52" x14ac:dyDescent="0.15">
      <c r="A5534" s="278"/>
      <c r="B5534" s="274"/>
      <c r="C5534" s="340"/>
      <c r="D5534" s="340"/>
      <c r="E5534" s="341"/>
      <c r="F5534" s="341"/>
      <c r="G5534" s="341"/>
      <c r="H5534" s="341"/>
      <c r="I5534" s="341"/>
      <c r="J5534" s="341"/>
      <c r="AH5534" s="221"/>
      <c r="AI5534" s="221"/>
      <c r="AJ5534" s="221"/>
      <c r="AK5534" s="221"/>
      <c r="AL5534" s="221"/>
      <c r="AM5534" s="221"/>
      <c r="AN5534" s="221"/>
      <c r="AO5534" s="221"/>
      <c r="AP5534" s="221"/>
      <c r="AQ5534" s="219"/>
      <c r="AR5534" s="219"/>
      <c r="AS5534" s="221"/>
      <c r="AT5534" s="221"/>
      <c r="AU5534" s="221"/>
      <c r="AV5534" s="221"/>
      <c r="AW5534" s="221"/>
      <c r="AX5534" s="221"/>
      <c r="AY5534" s="221"/>
      <c r="AZ5534" s="221"/>
    </row>
    <row r="5535" spans="1:52" x14ac:dyDescent="0.15">
      <c r="A5535" s="278"/>
      <c r="B5535" s="274"/>
      <c r="C5535" s="340"/>
      <c r="D5535" s="340"/>
      <c r="E5535" s="341"/>
      <c r="F5535" s="341"/>
      <c r="G5535" s="341"/>
      <c r="H5535" s="341"/>
      <c r="I5535" s="341"/>
      <c r="J5535" s="341"/>
      <c r="AH5535" s="221"/>
      <c r="AI5535" s="221"/>
      <c r="AJ5535" s="221"/>
      <c r="AK5535" s="221"/>
      <c r="AL5535" s="221"/>
      <c r="AM5535" s="221"/>
      <c r="AN5535" s="221"/>
      <c r="AO5535" s="221"/>
      <c r="AP5535" s="221"/>
      <c r="AQ5535" s="219"/>
      <c r="AR5535" s="219"/>
      <c r="AS5535" s="221"/>
      <c r="AT5535" s="221"/>
      <c r="AU5535" s="221"/>
      <c r="AV5535" s="221"/>
      <c r="AW5535" s="221"/>
      <c r="AX5535" s="221"/>
      <c r="AY5535" s="221"/>
      <c r="AZ5535" s="221"/>
    </row>
    <row r="5536" spans="1:52" x14ac:dyDescent="0.15">
      <c r="A5536" s="278"/>
      <c r="B5536" s="274"/>
      <c r="C5536" s="340"/>
      <c r="D5536" s="340"/>
      <c r="E5536" s="341"/>
      <c r="F5536" s="341"/>
      <c r="G5536" s="341"/>
      <c r="H5536" s="341"/>
      <c r="I5536" s="341"/>
      <c r="J5536" s="341"/>
      <c r="AH5536" s="221"/>
      <c r="AI5536" s="221"/>
      <c r="AJ5536" s="221"/>
      <c r="AK5536" s="221"/>
      <c r="AL5536" s="221"/>
      <c r="AM5536" s="221"/>
      <c r="AN5536" s="221"/>
      <c r="AO5536" s="221"/>
      <c r="AP5536" s="221"/>
      <c r="AQ5536" s="219"/>
      <c r="AR5536" s="219"/>
      <c r="AS5536" s="221"/>
      <c r="AT5536" s="221"/>
      <c r="AU5536" s="221"/>
      <c r="AV5536" s="221"/>
      <c r="AW5536" s="221"/>
      <c r="AX5536" s="221"/>
      <c r="AY5536" s="221"/>
      <c r="AZ5536" s="221"/>
    </row>
    <row r="5537" spans="1:52" x14ac:dyDescent="0.15">
      <c r="A5537" s="278"/>
      <c r="B5537" s="274"/>
      <c r="C5537" s="340"/>
      <c r="D5537" s="340"/>
      <c r="E5537" s="341"/>
      <c r="F5537" s="341"/>
      <c r="G5537" s="341"/>
      <c r="H5537" s="341"/>
      <c r="I5537" s="341"/>
      <c r="J5537" s="341"/>
      <c r="AH5537" s="221"/>
      <c r="AI5537" s="221"/>
      <c r="AJ5537" s="221"/>
      <c r="AK5537" s="221"/>
      <c r="AL5537" s="221"/>
      <c r="AM5537" s="221"/>
      <c r="AN5537" s="221"/>
      <c r="AO5537" s="221"/>
      <c r="AP5537" s="221"/>
      <c r="AQ5537" s="219"/>
      <c r="AR5537" s="219"/>
      <c r="AS5537" s="221"/>
      <c r="AT5537" s="221"/>
      <c r="AU5537" s="221"/>
      <c r="AV5537" s="221"/>
      <c r="AW5537" s="221"/>
      <c r="AX5537" s="221"/>
      <c r="AY5537" s="221"/>
      <c r="AZ5537" s="221"/>
    </row>
    <row r="5538" spans="1:52" x14ac:dyDescent="0.15">
      <c r="A5538" s="278"/>
      <c r="B5538" s="274"/>
      <c r="C5538" s="340"/>
      <c r="D5538" s="340"/>
      <c r="E5538" s="341"/>
      <c r="F5538" s="341"/>
      <c r="G5538" s="341"/>
      <c r="H5538" s="341"/>
      <c r="I5538" s="341"/>
      <c r="J5538" s="341"/>
      <c r="AH5538" s="221"/>
      <c r="AI5538" s="221"/>
      <c r="AJ5538" s="221"/>
      <c r="AK5538" s="221"/>
      <c r="AL5538" s="221"/>
      <c r="AM5538" s="221"/>
      <c r="AN5538" s="221"/>
      <c r="AO5538" s="221"/>
      <c r="AP5538" s="221"/>
      <c r="AQ5538" s="219"/>
      <c r="AR5538" s="219"/>
      <c r="AS5538" s="221"/>
      <c r="AT5538" s="221"/>
      <c r="AU5538" s="221"/>
      <c r="AV5538" s="221"/>
      <c r="AW5538" s="221"/>
      <c r="AX5538" s="221"/>
      <c r="AY5538" s="221"/>
      <c r="AZ5538" s="221"/>
    </row>
    <row r="5539" spans="1:52" x14ac:dyDescent="0.15">
      <c r="A5539" s="278"/>
      <c r="B5539" s="274"/>
      <c r="C5539" s="340"/>
      <c r="D5539" s="340"/>
      <c r="E5539" s="341"/>
      <c r="F5539" s="341"/>
      <c r="G5539" s="341"/>
      <c r="H5539" s="341"/>
      <c r="I5539" s="341"/>
      <c r="J5539" s="341"/>
      <c r="AH5539" s="221"/>
      <c r="AI5539" s="221"/>
      <c r="AJ5539" s="221"/>
      <c r="AK5539" s="221"/>
      <c r="AL5539" s="221"/>
      <c r="AM5539" s="221"/>
      <c r="AN5539" s="221"/>
      <c r="AO5539" s="221"/>
      <c r="AP5539" s="221"/>
      <c r="AQ5539" s="219"/>
      <c r="AR5539" s="219"/>
      <c r="AS5539" s="221"/>
      <c r="AT5539" s="221"/>
      <c r="AU5539" s="221"/>
      <c r="AV5539" s="221"/>
      <c r="AW5539" s="221"/>
      <c r="AX5539" s="221"/>
      <c r="AY5539" s="221"/>
      <c r="AZ5539" s="221"/>
    </row>
    <row r="5540" spans="1:52" x14ac:dyDescent="0.15">
      <c r="A5540" s="278"/>
      <c r="B5540" s="274"/>
      <c r="C5540" s="340"/>
      <c r="D5540" s="340"/>
      <c r="E5540" s="341"/>
      <c r="F5540" s="341"/>
      <c r="G5540" s="341"/>
      <c r="H5540" s="341"/>
      <c r="I5540" s="341"/>
      <c r="J5540" s="341"/>
      <c r="AH5540" s="221"/>
      <c r="AI5540" s="221"/>
      <c r="AJ5540" s="221"/>
      <c r="AK5540" s="221"/>
      <c r="AL5540" s="221"/>
      <c r="AM5540" s="221"/>
      <c r="AN5540" s="221"/>
      <c r="AO5540" s="221"/>
      <c r="AP5540" s="221"/>
      <c r="AQ5540" s="219"/>
      <c r="AR5540" s="219"/>
      <c r="AS5540" s="221"/>
      <c r="AT5540" s="221"/>
      <c r="AU5540" s="221"/>
      <c r="AV5540" s="221"/>
      <c r="AW5540" s="221"/>
      <c r="AX5540" s="221"/>
      <c r="AY5540" s="221"/>
      <c r="AZ5540" s="221"/>
    </row>
    <row r="5541" spans="1:52" x14ac:dyDescent="0.15">
      <c r="A5541" s="278"/>
      <c r="B5541" s="274"/>
      <c r="C5541" s="340"/>
      <c r="D5541" s="340"/>
      <c r="E5541" s="341"/>
      <c r="F5541" s="341"/>
      <c r="G5541" s="341"/>
      <c r="H5541" s="341"/>
      <c r="I5541" s="341"/>
      <c r="J5541" s="341"/>
      <c r="AH5541" s="221"/>
      <c r="AI5541" s="221"/>
      <c r="AJ5541" s="221"/>
      <c r="AK5541" s="221"/>
      <c r="AL5541" s="221"/>
      <c r="AM5541" s="221"/>
      <c r="AN5541" s="221"/>
      <c r="AO5541" s="221"/>
      <c r="AP5541" s="221"/>
      <c r="AQ5541" s="219"/>
      <c r="AR5541" s="219"/>
      <c r="AS5541" s="221"/>
      <c r="AT5541" s="221"/>
      <c r="AU5541" s="221"/>
      <c r="AV5541" s="221"/>
      <c r="AW5541" s="221"/>
      <c r="AX5541" s="221"/>
      <c r="AY5541" s="221"/>
      <c r="AZ5541" s="221"/>
    </row>
    <row r="5542" spans="1:52" x14ac:dyDescent="0.15">
      <c r="A5542" s="278"/>
      <c r="B5542" s="274"/>
      <c r="C5542" s="340"/>
      <c r="D5542" s="340"/>
      <c r="E5542" s="341"/>
      <c r="F5542" s="341"/>
      <c r="G5542" s="341"/>
      <c r="H5542" s="341"/>
      <c r="I5542" s="341"/>
      <c r="J5542" s="341"/>
      <c r="AH5542" s="221"/>
      <c r="AI5542" s="221"/>
      <c r="AJ5542" s="221"/>
      <c r="AK5542" s="221"/>
      <c r="AL5542" s="221"/>
      <c r="AM5542" s="221"/>
      <c r="AN5542" s="221"/>
      <c r="AO5542" s="221"/>
      <c r="AP5542" s="221"/>
      <c r="AQ5542" s="219"/>
      <c r="AR5542" s="219"/>
      <c r="AS5542" s="221"/>
      <c r="AT5542" s="221"/>
      <c r="AU5542" s="221"/>
      <c r="AV5542" s="221"/>
      <c r="AW5542" s="221"/>
      <c r="AX5542" s="221"/>
      <c r="AY5542" s="221"/>
      <c r="AZ5542" s="221"/>
    </row>
    <row r="5543" spans="1:52" x14ac:dyDescent="0.15">
      <c r="A5543" s="278"/>
      <c r="B5543" s="274"/>
      <c r="C5543" s="340"/>
      <c r="D5543" s="340"/>
      <c r="E5543" s="341"/>
      <c r="F5543" s="341"/>
      <c r="G5543" s="341"/>
      <c r="H5543" s="341"/>
      <c r="I5543" s="341"/>
      <c r="J5543" s="341"/>
      <c r="AH5543" s="221"/>
      <c r="AI5543" s="221"/>
      <c r="AJ5543" s="221"/>
      <c r="AK5543" s="221"/>
      <c r="AL5543" s="221"/>
      <c r="AM5543" s="221"/>
      <c r="AN5543" s="221"/>
      <c r="AO5543" s="221"/>
      <c r="AP5543" s="221"/>
      <c r="AQ5543" s="219"/>
      <c r="AR5543" s="219"/>
      <c r="AS5543" s="221"/>
      <c r="AT5543" s="221"/>
      <c r="AU5543" s="221"/>
      <c r="AV5543" s="221"/>
      <c r="AW5543" s="221"/>
      <c r="AX5543" s="221"/>
      <c r="AY5543" s="221"/>
      <c r="AZ5543" s="221"/>
    </row>
    <row r="5544" spans="1:52" x14ac:dyDescent="0.15">
      <c r="A5544" s="278"/>
      <c r="B5544" s="274"/>
      <c r="C5544" s="340"/>
      <c r="D5544" s="340"/>
      <c r="E5544" s="341"/>
      <c r="F5544" s="341"/>
      <c r="G5544" s="341"/>
      <c r="H5544" s="341"/>
      <c r="I5544" s="341"/>
      <c r="J5544" s="341"/>
      <c r="AH5544" s="221"/>
      <c r="AI5544" s="221"/>
      <c r="AJ5544" s="221"/>
      <c r="AK5544" s="221"/>
      <c r="AL5544" s="221"/>
      <c r="AM5544" s="221"/>
      <c r="AN5544" s="221"/>
      <c r="AO5544" s="221"/>
      <c r="AP5544" s="221"/>
      <c r="AQ5544" s="219"/>
      <c r="AR5544" s="219"/>
      <c r="AS5544" s="221"/>
      <c r="AT5544" s="221"/>
      <c r="AU5544" s="221"/>
      <c r="AV5544" s="221"/>
      <c r="AW5544" s="221"/>
      <c r="AX5544" s="221"/>
      <c r="AY5544" s="221"/>
      <c r="AZ5544" s="221"/>
    </row>
    <row r="5545" spans="1:52" x14ac:dyDescent="0.15">
      <c r="A5545" s="278"/>
      <c r="B5545" s="274"/>
      <c r="C5545" s="340"/>
      <c r="D5545" s="340"/>
      <c r="E5545" s="341"/>
      <c r="F5545" s="341"/>
      <c r="G5545" s="341"/>
      <c r="H5545" s="341"/>
      <c r="I5545" s="341"/>
      <c r="J5545" s="341"/>
      <c r="AH5545" s="221"/>
      <c r="AI5545" s="221"/>
      <c r="AJ5545" s="221"/>
      <c r="AK5545" s="221"/>
      <c r="AL5545" s="221"/>
      <c r="AM5545" s="221"/>
      <c r="AN5545" s="221"/>
      <c r="AO5545" s="221"/>
      <c r="AP5545" s="221"/>
      <c r="AQ5545" s="219"/>
      <c r="AR5545" s="219"/>
      <c r="AS5545" s="221"/>
      <c r="AT5545" s="221"/>
      <c r="AU5545" s="221"/>
      <c r="AV5545" s="221"/>
      <c r="AW5545" s="221"/>
      <c r="AX5545" s="221"/>
      <c r="AY5545" s="221"/>
      <c r="AZ5545" s="221"/>
    </row>
    <row r="5546" spans="1:52" x14ac:dyDescent="0.15">
      <c r="A5546" s="278"/>
      <c r="B5546" s="274"/>
      <c r="C5546" s="340"/>
      <c r="D5546" s="340"/>
      <c r="E5546" s="341"/>
      <c r="F5546" s="341"/>
      <c r="G5546" s="341"/>
      <c r="H5546" s="341"/>
      <c r="I5546" s="341"/>
      <c r="J5546" s="341"/>
      <c r="AH5546" s="221"/>
      <c r="AI5546" s="221"/>
      <c r="AJ5546" s="221"/>
      <c r="AK5546" s="221"/>
      <c r="AL5546" s="221"/>
      <c r="AM5546" s="221"/>
      <c r="AN5546" s="221"/>
      <c r="AO5546" s="221"/>
      <c r="AP5546" s="221"/>
      <c r="AQ5546" s="219"/>
      <c r="AR5546" s="219"/>
      <c r="AS5546" s="221"/>
      <c r="AT5546" s="221"/>
      <c r="AU5546" s="221"/>
      <c r="AV5546" s="221"/>
      <c r="AW5546" s="221"/>
      <c r="AX5546" s="221"/>
      <c r="AY5546" s="221"/>
      <c r="AZ5546" s="221"/>
    </row>
    <row r="5547" spans="1:52" x14ac:dyDescent="0.15">
      <c r="A5547" s="278"/>
      <c r="B5547" s="274"/>
      <c r="C5547" s="340"/>
      <c r="D5547" s="340"/>
      <c r="E5547" s="341"/>
      <c r="F5547" s="341"/>
      <c r="G5547" s="341"/>
      <c r="H5547" s="341"/>
      <c r="I5547" s="341"/>
      <c r="J5547" s="341"/>
      <c r="AH5547" s="221"/>
      <c r="AI5547" s="221"/>
      <c r="AJ5547" s="221"/>
      <c r="AK5547" s="221"/>
      <c r="AL5547" s="221"/>
      <c r="AM5547" s="221"/>
      <c r="AN5547" s="221"/>
      <c r="AO5547" s="221"/>
      <c r="AP5547" s="221"/>
      <c r="AQ5547" s="219"/>
      <c r="AR5547" s="219"/>
      <c r="AS5547" s="221"/>
      <c r="AT5547" s="221"/>
      <c r="AU5547" s="221"/>
      <c r="AV5547" s="221"/>
      <c r="AW5547" s="221"/>
      <c r="AX5547" s="221"/>
      <c r="AY5547" s="221"/>
      <c r="AZ5547" s="221"/>
    </row>
    <row r="5548" spans="1:52" x14ac:dyDescent="0.15">
      <c r="A5548" s="278"/>
      <c r="B5548" s="274"/>
      <c r="C5548" s="340"/>
      <c r="D5548" s="340"/>
      <c r="E5548" s="341"/>
      <c r="F5548" s="341"/>
      <c r="G5548" s="341"/>
      <c r="H5548" s="341"/>
      <c r="I5548" s="341"/>
      <c r="J5548" s="341"/>
      <c r="AH5548" s="221"/>
      <c r="AI5548" s="221"/>
      <c r="AJ5548" s="221"/>
      <c r="AK5548" s="221"/>
      <c r="AL5548" s="221"/>
      <c r="AM5548" s="221"/>
      <c r="AN5548" s="221"/>
      <c r="AO5548" s="221"/>
      <c r="AP5548" s="221"/>
      <c r="AQ5548" s="219"/>
      <c r="AR5548" s="219"/>
      <c r="AS5548" s="221"/>
      <c r="AT5548" s="221"/>
      <c r="AU5548" s="221"/>
      <c r="AV5548" s="221"/>
      <c r="AW5548" s="221"/>
      <c r="AX5548" s="221"/>
      <c r="AY5548" s="221"/>
      <c r="AZ5548" s="221"/>
    </row>
    <row r="5549" spans="1:52" x14ac:dyDescent="0.15">
      <c r="A5549" s="278"/>
      <c r="B5549" s="274"/>
      <c r="C5549" s="340"/>
      <c r="D5549" s="340"/>
      <c r="E5549" s="341"/>
      <c r="F5549" s="341"/>
      <c r="G5549" s="341"/>
      <c r="H5549" s="341"/>
      <c r="I5549" s="341"/>
      <c r="J5549" s="341"/>
      <c r="AH5549" s="221"/>
      <c r="AI5549" s="221"/>
      <c r="AJ5549" s="221"/>
      <c r="AK5549" s="221"/>
      <c r="AL5549" s="221"/>
      <c r="AM5549" s="221"/>
      <c r="AN5549" s="221"/>
      <c r="AO5549" s="221"/>
      <c r="AP5549" s="221"/>
      <c r="AQ5549" s="219"/>
      <c r="AR5549" s="219"/>
      <c r="AS5549" s="221"/>
      <c r="AT5549" s="221"/>
      <c r="AU5549" s="221"/>
      <c r="AV5549" s="221"/>
      <c r="AW5549" s="221"/>
      <c r="AX5549" s="221"/>
      <c r="AY5549" s="221"/>
      <c r="AZ5549" s="221"/>
    </row>
    <row r="5550" spans="1:52" x14ac:dyDescent="0.15">
      <c r="A5550" s="278"/>
      <c r="B5550" s="274"/>
      <c r="C5550" s="340"/>
      <c r="D5550" s="340"/>
      <c r="E5550" s="341"/>
      <c r="F5550" s="341"/>
      <c r="G5550" s="341"/>
      <c r="H5550" s="341"/>
      <c r="I5550" s="341"/>
      <c r="J5550" s="341"/>
      <c r="AH5550" s="221"/>
      <c r="AI5550" s="221"/>
      <c r="AJ5550" s="221"/>
      <c r="AK5550" s="221"/>
      <c r="AL5550" s="221"/>
      <c r="AM5550" s="221"/>
      <c r="AN5550" s="221"/>
      <c r="AO5550" s="221"/>
      <c r="AP5550" s="221"/>
      <c r="AQ5550" s="219"/>
      <c r="AR5550" s="219"/>
      <c r="AS5550" s="221"/>
      <c r="AT5550" s="221"/>
      <c r="AU5550" s="221"/>
      <c r="AV5550" s="221"/>
      <c r="AW5550" s="221"/>
      <c r="AX5550" s="221"/>
      <c r="AY5550" s="221"/>
      <c r="AZ5550" s="221"/>
    </row>
    <row r="5551" spans="1:52" x14ac:dyDescent="0.15">
      <c r="A5551" s="278"/>
      <c r="B5551" s="274"/>
      <c r="C5551" s="340"/>
      <c r="D5551" s="340"/>
      <c r="E5551" s="341"/>
      <c r="F5551" s="341"/>
      <c r="G5551" s="341"/>
      <c r="H5551" s="341"/>
      <c r="I5551" s="341"/>
      <c r="J5551" s="341"/>
      <c r="AH5551" s="221"/>
      <c r="AI5551" s="221"/>
      <c r="AJ5551" s="221"/>
      <c r="AK5551" s="221"/>
      <c r="AL5551" s="221"/>
      <c r="AM5551" s="221"/>
      <c r="AN5551" s="221"/>
      <c r="AO5551" s="221"/>
      <c r="AP5551" s="221"/>
      <c r="AQ5551" s="219"/>
      <c r="AR5551" s="219"/>
      <c r="AS5551" s="221"/>
      <c r="AT5551" s="221"/>
      <c r="AU5551" s="221"/>
      <c r="AV5551" s="221"/>
      <c r="AW5551" s="221"/>
      <c r="AX5551" s="221"/>
      <c r="AY5551" s="221"/>
      <c r="AZ5551" s="221"/>
    </row>
    <row r="5552" spans="1:52" x14ac:dyDescent="0.15">
      <c r="A5552" s="278"/>
      <c r="B5552" s="274"/>
      <c r="C5552" s="340"/>
      <c r="D5552" s="340"/>
      <c r="E5552" s="341"/>
      <c r="F5552" s="341"/>
      <c r="G5552" s="341"/>
      <c r="H5552" s="341"/>
      <c r="I5552" s="341"/>
      <c r="J5552" s="341"/>
      <c r="AH5552" s="221"/>
      <c r="AI5552" s="221"/>
      <c r="AJ5552" s="221"/>
      <c r="AK5552" s="221"/>
      <c r="AL5552" s="221"/>
      <c r="AM5552" s="221"/>
      <c r="AN5552" s="221"/>
      <c r="AO5552" s="221"/>
      <c r="AP5552" s="221"/>
      <c r="AQ5552" s="219"/>
      <c r="AR5552" s="219"/>
      <c r="AS5552" s="221"/>
      <c r="AT5552" s="221"/>
      <c r="AU5552" s="221"/>
      <c r="AV5552" s="221"/>
      <c r="AW5552" s="221"/>
      <c r="AX5552" s="221"/>
      <c r="AY5552" s="221"/>
      <c r="AZ5552" s="221"/>
    </row>
    <row r="5553" spans="1:52" x14ac:dyDescent="0.15">
      <c r="A5553" s="278"/>
      <c r="B5553" s="274"/>
      <c r="C5553" s="340"/>
      <c r="D5553" s="340"/>
      <c r="E5553" s="341"/>
      <c r="F5553" s="341"/>
      <c r="G5553" s="341"/>
      <c r="H5553" s="341"/>
      <c r="I5553" s="341"/>
      <c r="J5553" s="341"/>
      <c r="AH5553" s="221"/>
      <c r="AI5553" s="221"/>
      <c r="AJ5553" s="221"/>
      <c r="AK5553" s="221"/>
      <c r="AL5553" s="221"/>
      <c r="AM5553" s="221"/>
      <c r="AN5553" s="221"/>
      <c r="AO5553" s="221"/>
      <c r="AP5553" s="221"/>
      <c r="AQ5553" s="219"/>
      <c r="AR5553" s="219"/>
      <c r="AS5553" s="221"/>
      <c r="AT5553" s="221"/>
      <c r="AU5553" s="221"/>
      <c r="AV5553" s="221"/>
      <c r="AW5553" s="221"/>
      <c r="AX5553" s="221"/>
      <c r="AY5553" s="221"/>
      <c r="AZ5553" s="221"/>
    </row>
    <row r="5554" spans="1:52" x14ac:dyDescent="0.15">
      <c r="A5554" s="278"/>
      <c r="B5554" s="274"/>
      <c r="C5554" s="340"/>
      <c r="D5554" s="340"/>
      <c r="E5554" s="341"/>
      <c r="F5554" s="341"/>
      <c r="G5554" s="341"/>
      <c r="H5554" s="341"/>
      <c r="I5554" s="341"/>
      <c r="J5554" s="341"/>
      <c r="AH5554" s="221"/>
      <c r="AI5554" s="221"/>
      <c r="AJ5554" s="221"/>
      <c r="AK5554" s="221"/>
      <c r="AL5554" s="221"/>
      <c r="AM5554" s="221"/>
      <c r="AN5554" s="221"/>
      <c r="AO5554" s="221"/>
      <c r="AP5554" s="221"/>
      <c r="AQ5554" s="219"/>
      <c r="AR5554" s="219"/>
      <c r="AS5554" s="221"/>
      <c r="AT5554" s="221"/>
      <c r="AU5554" s="221"/>
      <c r="AV5554" s="221"/>
      <c r="AW5554" s="221"/>
      <c r="AX5554" s="221"/>
      <c r="AY5554" s="221"/>
      <c r="AZ5554" s="221"/>
    </row>
    <row r="5555" spans="1:52" x14ac:dyDescent="0.15">
      <c r="A5555" s="278"/>
      <c r="B5555" s="274"/>
      <c r="C5555" s="340"/>
      <c r="D5555" s="340"/>
      <c r="E5555" s="341"/>
      <c r="F5555" s="341"/>
      <c r="G5555" s="341"/>
      <c r="H5555" s="341"/>
      <c r="I5555" s="341"/>
      <c r="J5555" s="341"/>
      <c r="AH5555" s="221"/>
      <c r="AI5555" s="221"/>
      <c r="AJ5555" s="221"/>
      <c r="AK5555" s="221"/>
      <c r="AL5555" s="221"/>
      <c r="AM5555" s="221"/>
      <c r="AN5555" s="221"/>
      <c r="AO5555" s="221"/>
      <c r="AP5555" s="221"/>
      <c r="AQ5555" s="219"/>
      <c r="AR5555" s="219"/>
      <c r="AS5555" s="221"/>
      <c r="AT5555" s="221"/>
      <c r="AU5555" s="221"/>
      <c r="AV5555" s="221"/>
      <c r="AW5555" s="221"/>
      <c r="AX5555" s="221"/>
      <c r="AY5555" s="221"/>
      <c r="AZ5555" s="221"/>
    </row>
    <row r="5556" spans="1:52" x14ac:dyDescent="0.15">
      <c r="A5556" s="278"/>
      <c r="B5556" s="274"/>
      <c r="C5556" s="340"/>
      <c r="D5556" s="340"/>
      <c r="E5556" s="341"/>
      <c r="F5556" s="341"/>
      <c r="G5556" s="341"/>
      <c r="H5556" s="341"/>
      <c r="I5556" s="341"/>
      <c r="J5556" s="341"/>
      <c r="AH5556" s="221"/>
      <c r="AI5556" s="221"/>
      <c r="AJ5556" s="221"/>
      <c r="AK5556" s="221"/>
      <c r="AL5556" s="221"/>
      <c r="AM5556" s="221"/>
      <c r="AN5556" s="221"/>
      <c r="AO5556" s="221"/>
      <c r="AP5556" s="221"/>
      <c r="AQ5556" s="219"/>
      <c r="AR5556" s="219"/>
      <c r="AS5556" s="221"/>
      <c r="AT5556" s="221"/>
      <c r="AU5556" s="221"/>
      <c r="AV5556" s="221"/>
      <c r="AW5556" s="221"/>
      <c r="AX5556" s="221"/>
      <c r="AY5556" s="221"/>
      <c r="AZ5556" s="221"/>
    </row>
    <row r="5557" spans="1:52" x14ac:dyDescent="0.15">
      <c r="A5557" s="278"/>
      <c r="B5557" s="274"/>
      <c r="C5557" s="340"/>
      <c r="D5557" s="340"/>
      <c r="E5557" s="341"/>
      <c r="F5557" s="341"/>
      <c r="G5557" s="341"/>
      <c r="H5557" s="341"/>
      <c r="I5557" s="341"/>
      <c r="J5557" s="341"/>
      <c r="AH5557" s="221"/>
      <c r="AI5557" s="221"/>
      <c r="AJ5557" s="221"/>
      <c r="AK5557" s="221"/>
      <c r="AL5557" s="221"/>
      <c r="AM5557" s="221"/>
      <c r="AN5557" s="221"/>
      <c r="AO5557" s="221"/>
      <c r="AP5557" s="221"/>
      <c r="AQ5557" s="219"/>
      <c r="AR5557" s="219"/>
      <c r="AS5557" s="221"/>
      <c r="AT5557" s="221"/>
      <c r="AU5557" s="221"/>
      <c r="AV5557" s="221"/>
      <c r="AW5557" s="221"/>
      <c r="AX5557" s="221"/>
      <c r="AY5557" s="221"/>
      <c r="AZ5557" s="221"/>
    </row>
    <row r="5558" spans="1:52" x14ac:dyDescent="0.15">
      <c r="A5558" s="278"/>
      <c r="B5558" s="274"/>
      <c r="C5558" s="340"/>
      <c r="D5558" s="340"/>
      <c r="E5558" s="341"/>
      <c r="F5558" s="341"/>
      <c r="G5558" s="341"/>
      <c r="H5558" s="341"/>
      <c r="I5558" s="341"/>
      <c r="J5558" s="341"/>
      <c r="AH5558" s="221"/>
      <c r="AI5558" s="221"/>
      <c r="AJ5558" s="221"/>
      <c r="AK5558" s="221"/>
      <c r="AL5558" s="221"/>
      <c r="AM5558" s="221"/>
      <c r="AN5558" s="221"/>
      <c r="AO5558" s="221"/>
      <c r="AP5558" s="221"/>
      <c r="AQ5558" s="219"/>
      <c r="AR5558" s="219"/>
      <c r="AS5558" s="221"/>
      <c r="AT5558" s="221"/>
      <c r="AU5558" s="221"/>
      <c r="AV5558" s="221"/>
      <c r="AW5558" s="221"/>
      <c r="AX5558" s="221"/>
      <c r="AY5558" s="221"/>
      <c r="AZ5558" s="221"/>
    </row>
    <row r="5559" spans="1:52" x14ac:dyDescent="0.15">
      <c r="A5559" s="278"/>
      <c r="B5559" s="274"/>
      <c r="C5559" s="340"/>
      <c r="D5559" s="340"/>
      <c r="E5559" s="341"/>
      <c r="F5559" s="341"/>
      <c r="G5559" s="341"/>
      <c r="H5559" s="341"/>
      <c r="I5559" s="341"/>
      <c r="J5559" s="341"/>
      <c r="AH5559" s="221"/>
      <c r="AI5559" s="221"/>
      <c r="AJ5559" s="221"/>
      <c r="AK5559" s="221"/>
      <c r="AL5559" s="221"/>
      <c r="AM5559" s="221"/>
      <c r="AN5559" s="221"/>
      <c r="AO5559" s="221"/>
      <c r="AP5559" s="221"/>
      <c r="AQ5559" s="219"/>
      <c r="AR5559" s="219"/>
      <c r="AS5559" s="221"/>
      <c r="AT5559" s="221"/>
      <c r="AU5559" s="221"/>
      <c r="AV5559" s="221"/>
      <c r="AW5559" s="221"/>
      <c r="AX5559" s="221"/>
      <c r="AY5559" s="221"/>
      <c r="AZ5559" s="221"/>
    </row>
    <row r="5560" spans="1:52" x14ac:dyDescent="0.15">
      <c r="A5560" s="278"/>
      <c r="B5560" s="274"/>
      <c r="C5560" s="340"/>
      <c r="D5560" s="340"/>
      <c r="E5560" s="341"/>
      <c r="F5560" s="341"/>
      <c r="G5560" s="341"/>
      <c r="H5560" s="341"/>
      <c r="I5560" s="341"/>
      <c r="J5560" s="341"/>
      <c r="AH5560" s="221"/>
      <c r="AI5560" s="221"/>
      <c r="AJ5560" s="221"/>
      <c r="AK5560" s="221"/>
      <c r="AL5560" s="221"/>
      <c r="AM5560" s="221"/>
      <c r="AN5560" s="221"/>
      <c r="AO5560" s="221"/>
      <c r="AP5560" s="221"/>
      <c r="AQ5560" s="219"/>
      <c r="AR5560" s="219"/>
      <c r="AS5560" s="221"/>
      <c r="AT5560" s="221"/>
      <c r="AU5560" s="221"/>
      <c r="AV5560" s="221"/>
      <c r="AW5560" s="221"/>
      <c r="AX5560" s="221"/>
      <c r="AY5560" s="221"/>
      <c r="AZ5560" s="221"/>
    </row>
    <row r="5561" spans="1:52" x14ac:dyDescent="0.15">
      <c r="A5561" s="278"/>
      <c r="B5561" s="274"/>
      <c r="C5561" s="340"/>
      <c r="D5561" s="340"/>
      <c r="E5561" s="341"/>
      <c r="F5561" s="341"/>
      <c r="G5561" s="341"/>
      <c r="H5561" s="341"/>
      <c r="I5561" s="341"/>
      <c r="J5561" s="341"/>
      <c r="AH5561" s="221"/>
      <c r="AI5561" s="221"/>
      <c r="AJ5561" s="221"/>
      <c r="AK5561" s="221"/>
      <c r="AL5561" s="221"/>
      <c r="AM5561" s="221"/>
      <c r="AN5561" s="221"/>
      <c r="AO5561" s="221"/>
      <c r="AP5561" s="221"/>
      <c r="AQ5561" s="219"/>
      <c r="AR5561" s="219"/>
      <c r="AS5561" s="221"/>
      <c r="AT5561" s="221"/>
      <c r="AU5561" s="221"/>
      <c r="AV5561" s="221"/>
      <c r="AW5561" s="221"/>
      <c r="AX5561" s="221"/>
      <c r="AY5561" s="221"/>
      <c r="AZ5561" s="221"/>
    </row>
    <row r="5562" spans="1:52" x14ac:dyDescent="0.15">
      <c r="A5562" s="278"/>
      <c r="B5562" s="274"/>
      <c r="C5562" s="340"/>
      <c r="D5562" s="340"/>
      <c r="E5562" s="341"/>
      <c r="F5562" s="341"/>
      <c r="G5562" s="341"/>
      <c r="H5562" s="341"/>
      <c r="I5562" s="341"/>
      <c r="J5562" s="341"/>
      <c r="AH5562" s="221"/>
      <c r="AI5562" s="221"/>
      <c r="AJ5562" s="221"/>
      <c r="AK5562" s="221"/>
      <c r="AL5562" s="221"/>
      <c r="AM5562" s="221"/>
      <c r="AN5562" s="221"/>
      <c r="AO5562" s="221"/>
      <c r="AP5562" s="221"/>
      <c r="AQ5562" s="219"/>
      <c r="AR5562" s="219"/>
      <c r="AS5562" s="221"/>
      <c r="AT5562" s="221"/>
      <c r="AU5562" s="221"/>
      <c r="AV5562" s="221"/>
      <c r="AW5562" s="221"/>
      <c r="AX5562" s="221"/>
      <c r="AY5562" s="221"/>
      <c r="AZ5562" s="221"/>
    </row>
    <row r="5563" spans="1:52" x14ac:dyDescent="0.15">
      <c r="A5563" s="278"/>
      <c r="B5563" s="274"/>
      <c r="C5563" s="340"/>
      <c r="D5563" s="340"/>
      <c r="E5563" s="341"/>
      <c r="F5563" s="341"/>
      <c r="G5563" s="341"/>
      <c r="H5563" s="341"/>
      <c r="I5563" s="341"/>
      <c r="J5563" s="341"/>
      <c r="AH5563" s="221"/>
      <c r="AI5563" s="221"/>
      <c r="AJ5563" s="221"/>
      <c r="AK5563" s="221"/>
      <c r="AL5563" s="221"/>
      <c r="AM5563" s="221"/>
      <c r="AN5563" s="221"/>
      <c r="AO5563" s="221"/>
      <c r="AP5563" s="221"/>
      <c r="AQ5563" s="219"/>
      <c r="AR5563" s="219"/>
      <c r="AS5563" s="221"/>
      <c r="AT5563" s="221"/>
      <c r="AU5563" s="221"/>
      <c r="AV5563" s="221"/>
      <c r="AW5563" s="221"/>
      <c r="AX5563" s="221"/>
      <c r="AY5563" s="221"/>
      <c r="AZ5563" s="221"/>
    </row>
    <row r="5564" spans="1:52" x14ac:dyDescent="0.15">
      <c r="A5564" s="278"/>
      <c r="B5564" s="274"/>
      <c r="C5564" s="340"/>
      <c r="D5564" s="340"/>
      <c r="E5564" s="341"/>
      <c r="F5564" s="341"/>
      <c r="G5564" s="341"/>
      <c r="H5564" s="341"/>
      <c r="I5564" s="341"/>
      <c r="J5564" s="341"/>
      <c r="AH5564" s="221"/>
      <c r="AI5564" s="221"/>
      <c r="AJ5564" s="221"/>
      <c r="AK5564" s="221"/>
      <c r="AL5564" s="221"/>
      <c r="AM5564" s="221"/>
      <c r="AN5564" s="221"/>
      <c r="AO5564" s="221"/>
      <c r="AP5564" s="221"/>
      <c r="AQ5564" s="219"/>
      <c r="AR5564" s="219"/>
      <c r="AS5564" s="221"/>
      <c r="AT5564" s="221"/>
      <c r="AU5564" s="221"/>
      <c r="AV5564" s="221"/>
      <c r="AW5564" s="221"/>
      <c r="AX5564" s="221"/>
      <c r="AY5564" s="221"/>
      <c r="AZ5564" s="221"/>
    </row>
    <row r="5565" spans="1:52" x14ac:dyDescent="0.15">
      <c r="A5565" s="278"/>
      <c r="B5565" s="274"/>
      <c r="C5565" s="340"/>
      <c r="D5565" s="340"/>
      <c r="E5565" s="341"/>
      <c r="F5565" s="341"/>
      <c r="G5565" s="341"/>
      <c r="H5565" s="341"/>
      <c r="I5565" s="341"/>
      <c r="J5565" s="341"/>
      <c r="AH5565" s="221"/>
      <c r="AI5565" s="221"/>
      <c r="AJ5565" s="221"/>
      <c r="AK5565" s="221"/>
      <c r="AL5565" s="221"/>
      <c r="AM5565" s="221"/>
      <c r="AN5565" s="221"/>
      <c r="AO5565" s="221"/>
      <c r="AP5565" s="221"/>
      <c r="AQ5565" s="219"/>
      <c r="AR5565" s="219"/>
      <c r="AS5565" s="221"/>
      <c r="AT5565" s="221"/>
      <c r="AU5565" s="221"/>
      <c r="AV5565" s="221"/>
      <c r="AW5565" s="221"/>
      <c r="AX5565" s="221"/>
      <c r="AY5565" s="221"/>
      <c r="AZ5565" s="221"/>
    </row>
    <row r="5566" spans="1:52" x14ac:dyDescent="0.15">
      <c r="A5566" s="278"/>
      <c r="B5566" s="274"/>
      <c r="C5566" s="340"/>
      <c r="D5566" s="340"/>
      <c r="E5566" s="341"/>
      <c r="F5566" s="341"/>
      <c r="G5566" s="341"/>
      <c r="H5566" s="341"/>
      <c r="I5566" s="341"/>
      <c r="J5566" s="341"/>
      <c r="AH5566" s="221"/>
      <c r="AI5566" s="221"/>
      <c r="AJ5566" s="221"/>
      <c r="AK5566" s="221"/>
      <c r="AL5566" s="221"/>
      <c r="AM5566" s="221"/>
      <c r="AN5566" s="221"/>
      <c r="AO5566" s="221"/>
      <c r="AP5566" s="221"/>
      <c r="AQ5566" s="219"/>
      <c r="AR5566" s="219"/>
      <c r="AS5566" s="221"/>
      <c r="AT5566" s="221"/>
      <c r="AU5566" s="221"/>
      <c r="AV5566" s="221"/>
      <c r="AW5566" s="221"/>
      <c r="AX5566" s="221"/>
      <c r="AY5566" s="221"/>
      <c r="AZ5566" s="221"/>
    </row>
    <row r="5567" spans="1:52" x14ac:dyDescent="0.15">
      <c r="A5567" s="278"/>
      <c r="B5567" s="274"/>
      <c r="C5567" s="340"/>
      <c r="D5567" s="340"/>
      <c r="E5567" s="341"/>
      <c r="F5567" s="341"/>
      <c r="G5567" s="341"/>
      <c r="H5567" s="341"/>
      <c r="I5567" s="341"/>
      <c r="J5567" s="341"/>
      <c r="AH5567" s="221"/>
      <c r="AI5567" s="221"/>
      <c r="AJ5567" s="221"/>
      <c r="AK5567" s="221"/>
      <c r="AL5567" s="221"/>
      <c r="AM5567" s="221"/>
      <c r="AN5567" s="221"/>
      <c r="AO5567" s="221"/>
      <c r="AP5567" s="221"/>
      <c r="AQ5567" s="219"/>
      <c r="AR5567" s="219"/>
      <c r="AS5567" s="221"/>
      <c r="AT5567" s="221"/>
      <c r="AU5567" s="221"/>
      <c r="AV5567" s="221"/>
      <c r="AW5567" s="221"/>
      <c r="AX5567" s="221"/>
      <c r="AY5567" s="221"/>
      <c r="AZ5567" s="221"/>
    </row>
    <row r="5568" spans="1:52" x14ac:dyDescent="0.15">
      <c r="A5568" s="278"/>
      <c r="B5568" s="274"/>
      <c r="C5568" s="340"/>
      <c r="D5568" s="340"/>
      <c r="E5568" s="341"/>
      <c r="F5568" s="341"/>
      <c r="G5568" s="341"/>
      <c r="H5568" s="341"/>
      <c r="I5568" s="341"/>
      <c r="J5568" s="341"/>
      <c r="AH5568" s="221"/>
      <c r="AI5568" s="221"/>
      <c r="AJ5568" s="221"/>
      <c r="AK5568" s="221"/>
      <c r="AL5568" s="221"/>
      <c r="AM5568" s="221"/>
      <c r="AN5568" s="221"/>
      <c r="AO5568" s="221"/>
      <c r="AP5568" s="221"/>
      <c r="AQ5568" s="219"/>
      <c r="AR5568" s="219"/>
      <c r="AS5568" s="221"/>
      <c r="AT5568" s="221"/>
      <c r="AU5568" s="221"/>
      <c r="AV5568" s="221"/>
      <c r="AW5568" s="221"/>
      <c r="AX5568" s="221"/>
      <c r="AY5568" s="221"/>
      <c r="AZ5568" s="221"/>
    </row>
    <row r="5569" spans="1:52" x14ac:dyDescent="0.15">
      <c r="A5569" s="278"/>
      <c r="B5569" s="274"/>
      <c r="C5569" s="340"/>
      <c r="D5569" s="340"/>
      <c r="E5569" s="341"/>
      <c r="F5569" s="341"/>
      <c r="G5569" s="341"/>
      <c r="H5569" s="341"/>
      <c r="I5569" s="341"/>
      <c r="J5569" s="341"/>
      <c r="AH5569" s="221"/>
      <c r="AI5569" s="221"/>
      <c r="AJ5569" s="221"/>
      <c r="AK5569" s="221"/>
      <c r="AL5569" s="221"/>
      <c r="AM5569" s="221"/>
      <c r="AN5569" s="221"/>
      <c r="AO5569" s="221"/>
      <c r="AP5569" s="221"/>
      <c r="AQ5569" s="219"/>
      <c r="AR5569" s="219"/>
      <c r="AS5569" s="221"/>
      <c r="AT5569" s="221"/>
      <c r="AU5569" s="221"/>
      <c r="AV5569" s="221"/>
      <c r="AW5569" s="221"/>
      <c r="AX5569" s="221"/>
      <c r="AY5569" s="221"/>
      <c r="AZ5569" s="221"/>
    </row>
    <row r="5570" spans="1:52" x14ac:dyDescent="0.15">
      <c r="A5570" s="278"/>
      <c r="B5570" s="274"/>
      <c r="C5570" s="340"/>
      <c r="D5570" s="340"/>
      <c r="E5570" s="341"/>
      <c r="F5570" s="341"/>
      <c r="G5570" s="341"/>
      <c r="H5570" s="341"/>
      <c r="I5570" s="341"/>
      <c r="J5570" s="341"/>
      <c r="AH5570" s="221"/>
      <c r="AI5570" s="221"/>
      <c r="AJ5570" s="221"/>
      <c r="AK5570" s="221"/>
      <c r="AL5570" s="221"/>
      <c r="AM5570" s="221"/>
      <c r="AN5570" s="221"/>
      <c r="AO5570" s="221"/>
      <c r="AP5570" s="221"/>
      <c r="AQ5570" s="219"/>
      <c r="AR5570" s="219"/>
      <c r="AS5570" s="221"/>
      <c r="AT5570" s="221"/>
      <c r="AU5570" s="221"/>
      <c r="AV5570" s="221"/>
      <c r="AW5570" s="221"/>
      <c r="AX5570" s="221"/>
      <c r="AY5570" s="221"/>
      <c r="AZ5570" s="221"/>
    </row>
    <row r="5571" spans="1:52" x14ac:dyDescent="0.15">
      <c r="A5571" s="278"/>
      <c r="B5571" s="274"/>
      <c r="C5571" s="340"/>
      <c r="D5571" s="340"/>
      <c r="E5571" s="341"/>
      <c r="F5571" s="341"/>
      <c r="G5571" s="341"/>
      <c r="H5571" s="341"/>
      <c r="I5571" s="341"/>
      <c r="J5571" s="341"/>
      <c r="AH5571" s="221"/>
      <c r="AI5571" s="221"/>
      <c r="AJ5571" s="221"/>
      <c r="AK5571" s="221"/>
      <c r="AL5571" s="221"/>
      <c r="AM5571" s="221"/>
      <c r="AN5571" s="221"/>
      <c r="AO5571" s="221"/>
      <c r="AP5571" s="221"/>
      <c r="AQ5571" s="219"/>
      <c r="AR5571" s="219"/>
      <c r="AS5571" s="221"/>
      <c r="AT5571" s="221"/>
      <c r="AU5571" s="221"/>
      <c r="AV5571" s="221"/>
      <c r="AW5571" s="221"/>
      <c r="AX5571" s="221"/>
      <c r="AY5571" s="221"/>
      <c r="AZ5571" s="221"/>
    </row>
    <row r="5572" spans="1:52" x14ac:dyDescent="0.15">
      <c r="A5572" s="278"/>
      <c r="B5572" s="274"/>
      <c r="C5572" s="340"/>
      <c r="D5572" s="340"/>
      <c r="E5572" s="341"/>
      <c r="F5572" s="341"/>
      <c r="G5572" s="341"/>
      <c r="H5572" s="341"/>
      <c r="I5572" s="341"/>
      <c r="J5572" s="341"/>
      <c r="AH5572" s="221"/>
      <c r="AI5572" s="221"/>
      <c r="AJ5572" s="221"/>
      <c r="AK5572" s="221"/>
      <c r="AL5572" s="221"/>
      <c r="AM5572" s="221"/>
      <c r="AN5572" s="221"/>
      <c r="AO5572" s="221"/>
      <c r="AP5572" s="221"/>
      <c r="AQ5572" s="219"/>
      <c r="AR5572" s="219"/>
      <c r="AS5572" s="221"/>
      <c r="AT5572" s="221"/>
      <c r="AU5572" s="221"/>
      <c r="AV5572" s="221"/>
      <c r="AW5572" s="221"/>
      <c r="AX5572" s="221"/>
      <c r="AY5572" s="221"/>
      <c r="AZ5572" s="221"/>
    </row>
    <row r="5573" spans="1:52" x14ac:dyDescent="0.15">
      <c r="A5573" s="278"/>
      <c r="B5573" s="274"/>
      <c r="C5573" s="340"/>
      <c r="D5573" s="340"/>
      <c r="E5573" s="341"/>
      <c r="F5573" s="341"/>
      <c r="G5573" s="341"/>
      <c r="H5573" s="341"/>
      <c r="I5573" s="341"/>
      <c r="J5573" s="341"/>
      <c r="AH5573" s="221"/>
      <c r="AI5573" s="221"/>
      <c r="AJ5573" s="221"/>
      <c r="AK5573" s="221"/>
      <c r="AL5573" s="221"/>
      <c r="AM5573" s="221"/>
      <c r="AN5573" s="221"/>
      <c r="AO5573" s="221"/>
      <c r="AP5573" s="221"/>
      <c r="AQ5573" s="219"/>
      <c r="AR5573" s="219"/>
      <c r="AS5573" s="221"/>
      <c r="AT5573" s="221"/>
      <c r="AU5573" s="221"/>
      <c r="AV5573" s="221"/>
      <c r="AW5573" s="221"/>
      <c r="AX5573" s="221"/>
      <c r="AY5573" s="221"/>
      <c r="AZ5573" s="221"/>
    </row>
    <row r="5574" spans="1:52" x14ac:dyDescent="0.15">
      <c r="A5574" s="278"/>
      <c r="B5574" s="274"/>
      <c r="C5574" s="340"/>
      <c r="D5574" s="340"/>
      <c r="E5574" s="341"/>
      <c r="F5574" s="341"/>
      <c r="G5574" s="341"/>
      <c r="H5574" s="341"/>
      <c r="I5574" s="341"/>
      <c r="J5574" s="341"/>
      <c r="AH5574" s="221"/>
      <c r="AI5574" s="221"/>
      <c r="AJ5574" s="221"/>
      <c r="AK5574" s="221"/>
      <c r="AL5574" s="221"/>
      <c r="AM5574" s="221"/>
      <c r="AN5574" s="221"/>
      <c r="AO5574" s="221"/>
      <c r="AP5574" s="221"/>
      <c r="AQ5574" s="219"/>
      <c r="AR5574" s="219"/>
      <c r="AS5574" s="221"/>
      <c r="AT5574" s="221"/>
      <c r="AU5574" s="221"/>
      <c r="AV5574" s="221"/>
      <c r="AW5574" s="221"/>
      <c r="AX5574" s="221"/>
      <c r="AY5574" s="221"/>
      <c r="AZ5574" s="221"/>
    </row>
    <row r="5575" spans="1:52" x14ac:dyDescent="0.15">
      <c r="A5575" s="278"/>
      <c r="B5575" s="274"/>
      <c r="C5575" s="340"/>
      <c r="D5575" s="340"/>
      <c r="E5575" s="341"/>
      <c r="F5575" s="341"/>
      <c r="G5575" s="341"/>
      <c r="H5575" s="341"/>
      <c r="I5575" s="341"/>
      <c r="J5575" s="341"/>
      <c r="AH5575" s="221"/>
      <c r="AI5575" s="221"/>
      <c r="AJ5575" s="221"/>
      <c r="AK5575" s="221"/>
      <c r="AL5575" s="221"/>
      <c r="AM5575" s="221"/>
      <c r="AN5575" s="221"/>
      <c r="AO5575" s="221"/>
      <c r="AP5575" s="221"/>
      <c r="AQ5575" s="219"/>
      <c r="AR5575" s="219"/>
      <c r="AS5575" s="221"/>
      <c r="AT5575" s="221"/>
      <c r="AU5575" s="221"/>
      <c r="AV5575" s="221"/>
      <c r="AW5575" s="221"/>
      <c r="AX5575" s="221"/>
      <c r="AY5575" s="221"/>
      <c r="AZ5575" s="221"/>
    </row>
    <row r="5576" spans="1:52" x14ac:dyDescent="0.15">
      <c r="A5576" s="278"/>
      <c r="B5576" s="274"/>
      <c r="C5576" s="340"/>
      <c r="D5576" s="340"/>
      <c r="E5576" s="341"/>
      <c r="F5576" s="341"/>
      <c r="G5576" s="341"/>
      <c r="H5576" s="341"/>
      <c r="I5576" s="341"/>
      <c r="J5576" s="341"/>
      <c r="AH5576" s="221"/>
      <c r="AI5576" s="221"/>
      <c r="AJ5576" s="221"/>
      <c r="AK5576" s="221"/>
      <c r="AL5576" s="221"/>
      <c r="AM5576" s="221"/>
      <c r="AN5576" s="221"/>
      <c r="AO5576" s="221"/>
      <c r="AP5576" s="221"/>
      <c r="AQ5576" s="219"/>
      <c r="AR5576" s="219"/>
      <c r="AS5576" s="221"/>
      <c r="AT5576" s="221"/>
      <c r="AU5576" s="221"/>
      <c r="AV5576" s="221"/>
      <c r="AW5576" s="221"/>
      <c r="AX5576" s="221"/>
      <c r="AY5576" s="221"/>
      <c r="AZ5576" s="221"/>
    </row>
    <row r="5577" spans="1:52" x14ac:dyDescent="0.15">
      <c r="A5577" s="278"/>
      <c r="B5577" s="274"/>
      <c r="C5577" s="340"/>
      <c r="D5577" s="340"/>
      <c r="E5577" s="341"/>
      <c r="F5577" s="341"/>
      <c r="G5577" s="341"/>
      <c r="H5577" s="341"/>
      <c r="I5577" s="341"/>
      <c r="J5577" s="341"/>
      <c r="AH5577" s="221"/>
      <c r="AI5577" s="221"/>
      <c r="AJ5577" s="221"/>
      <c r="AK5577" s="221"/>
      <c r="AL5577" s="221"/>
      <c r="AM5577" s="221"/>
      <c r="AN5577" s="221"/>
      <c r="AO5577" s="221"/>
      <c r="AP5577" s="221"/>
      <c r="AQ5577" s="219"/>
      <c r="AR5577" s="219"/>
      <c r="AS5577" s="221"/>
      <c r="AT5577" s="221"/>
      <c r="AU5577" s="221"/>
      <c r="AV5577" s="221"/>
      <c r="AW5577" s="221"/>
      <c r="AX5577" s="221"/>
      <c r="AY5577" s="221"/>
      <c r="AZ5577" s="221"/>
    </row>
    <row r="5578" spans="1:52" x14ac:dyDescent="0.15">
      <c r="A5578" s="278"/>
      <c r="B5578" s="274"/>
      <c r="C5578" s="340"/>
      <c r="D5578" s="340"/>
      <c r="E5578" s="341"/>
      <c r="F5578" s="341"/>
      <c r="G5578" s="341"/>
      <c r="H5578" s="341"/>
      <c r="I5578" s="341"/>
      <c r="J5578" s="341"/>
      <c r="AH5578" s="221"/>
      <c r="AI5578" s="221"/>
      <c r="AJ5578" s="221"/>
      <c r="AK5578" s="221"/>
      <c r="AL5578" s="221"/>
      <c r="AM5578" s="221"/>
      <c r="AN5578" s="221"/>
      <c r="AO5578" s="221"/>
      <c r="AP5578" s="221"/>
      <c r="AQ5578" s="219"/>
      <c r="AR5578" s="219"/>
      <c r="AS5578" s="221"/>
      <c r="AT5578" s="221"/>
      <c r="AU5578" s="221"/>
      <c r="AV5578" s="221"/>
      <c r="AW5578" s="221"/>
      <c r="AX5578" s="221"/>
      <c r="AY5578" s="221"/>
      <c r="AZ5578" s="221"/>
    </row>
    <row r="5579" spans="1:52" x14ac:dyDescent="0.15">
      <c r="A5579" s="278"/>
      <c r="B5579" s="274"/>
      <c r="C5579" s="340"/>
      <c r="D5579" s="340"/>
      <c r="E5579" s="341"/>
      <c r="F5579" s="341"/>
      <c r="G5579" s="341"/>
      <c r="H5579" s="341"/>
      <c r="I5579" s="341"/>
      <c r="J5579" s="341"/>
      <c r="AH5579" s="221"/>
      <c r="AI5579" s="221"/>
      <c r="AJ5579" s="221"/>
      <c r="AK5579" s="221"/>
      <c r="AL5579" s="221"/>
      <c r="AM5579" s="221"/>
      <c r="AN5579" s="221"/>
      <c r="AO5579" s="221"/>
      <c r="AP5579" s="221"/>
      <c r="AQ5579" s="219"/>
      <c r="AR5579" s="219"/>
      <c r="AS5579" s="221"/>
      <c r="AT5579" s="221"/>
      <c r="AU5579" s="221"/>
      <c r="AV5579" s="221"/>
      <c r="AW5579" s="221"/>
      <c r="AX5579" s="221"/>
      <c r="AY5579" s="221"/>
      <c r="AZ5579" s="221"/>
    </row>
    <row r="5580" spans="1:52" x14ac:dyDescent="0.15">
      <c r="A5580" s="278"/>
      <c r="B5580" s="274"/>
      <c r="C5580" s="340"/>
      <c r="D5580" s="340"/>
      <c r="E5580" s="341"/>
      <c r="F5580" s="341"/>
      <c r="G5580" s="341"/>
      <c r="H5580" s="341"/>
      <c r="I5580" s="341"/>
      <c r="J5580" s="341"/>
      <c r="AH5580" s="221"/>
      <c r="AI5580" s="221"/>
      <c r="AJ5580" s="221"/>
      <c r="AK5580" s="221"/>
      <c r="AL5580" s="221"/>
      <c r="AM5580" s="221"/>
      <c r="AN5580" s="221"/>
      <c r="AO5580" s="221"/>
      <c r="AP5580" s="221"/>
      <c r="AQ5580" s="219"/>
      <c r="AR5580" s="219"/>
      <c r="AS5580" s="221"/>
      <c r="AT5580" s="221"/>
      <c r="AU5580" s="221"/>
      <c r="AV5580" s="221"/>
      <c r="AW5580" s="221"/>
      <c r="AX5580" s="221"/>
      <c r="AY5580" s="221"/>
      <c r="AZ5580" s="221"/>
    </row>
    <row r="5581" spans="1:52" x14ac:dyDescent="0.15">
      <c r="A5581" s="278"/>
      <c r="B5581" s="274"/>
      <c r="C5581" s="340"/>
      <c r="D5581" s="340"/>
      <c r="E5581" s="341"/>
      <c r="F5581" s="341"/>
      <c r="G5581" s="341"/>
      <c r="H5581" s="341"/>
      <c r="I5581" s="341"/>
      <c r="J5581" s="341"/>
      <c r="AH5581" s="221"/>
      <c r="AI5581" s="221"/>
      <c r="AJ5581" s="221"/>
      <c r="AK5581" s="221"/>
      <c r="AL5581" s="221"/>
      <c r="AM5581" s="221"/>
      <c r="AN5581" s="221"/>
      <c r="AO5581" s="221"/>
      <c r="AP5581" s="221"/>
      <c r="AQ5581" s="219"/>
      <c r="AR5581" s="219"/>
      <c r="AS5581" s="221"/>
      <c r="AT5581" s="221"/>
      <c r="AU5581" s="221"/>
      <c r="AV5581" s="221"/>
      <c r="AW5581" s="221"/>
      <c r="AX5581" s="221"/>
      <c r="AY5581" s="221"/>
      <c r="AZ5581" s="221"/>
    </row>
    <row r="5582" spans="1:52" x14ac:dyDescent="0.15">
      <c r="A5582" s="278"/>
      <c r="B5582" s="274"/>
      <c r="C5582" s="340"/>
      <c r="D5582" s="340"/>
      <c r="E5582" s="341"/>
      <c r="F5582" s="341"/>
      <c r="G5582" s="341"/>
      <c r="H5582" s="341"/>
      <c r="I5582" s="341"/>
      <c r="J5582" s="341"/>
      <c r="AH5582" s="221"/>
      <c r="AI5582" s="221"/>
      <c r="AJ5582" s="221"/>
      <c r="AK5582" s="221"/>
      <c r="AL5582" s="221"/>
      <c r="AM5582" s="221"/>
      <c r="AN5582" s="221"/>
      <c r="AO5582" s="221"/>
      <c r="AP5582" s="221"/>
      <c r="AQ5582" s="219"/>
      <c r="AR5582" s="219"/>
      <c r="AS5582" s="221"/>
      <c r="AT5582" s="221"/>
      <c r="AU5582" s="221"/>
      <c r="AV5582" s="221"/>
      <c r="AW5582" s="221"/>
      <c r="AX5582" s="221"/>
      <c r="AY5582" s="221"/>
      <c r="AZ5582" s="221"/>
    </row>
    <row r="5583" spans="1:52" x14ac:dyDescent="0.15">
      <c r="A5583" s="278"/>
      <c r="B5583" s="274"/>
      <c r="C5583" s="340"/>
      <c r="D5583" s="340"/>
      <c r="E5583" s="341"/>
      <c r="F5583" s="341"/>
      <c r="G5583" s="341"/>
      <c r="H5583" s="341"/>
      <c r="I5583" s="341"/>
      <c r="J5583" s="341"/>
      <c r="AH5583" s="221"/>
      <c r="AI5583" s="221"/>
      <c r="AJ5583" s="221"/>
      <c r="AK5583" s="221"/>
      <c r="AL5583" s="221"/>
      <c r="AM5583" s="221"/>
      <c r="AN5583" s="221"/>
      <c r="AO5583" s="221"/>
      <c r="AP5583" s="221"/>
      <c r="AQ5583" s="219"/>
      <c r="AR5583" s="219"/>
      <c r="AS5583" s="221"/>
      <c r="AT5583" s="221"/>
      <c r="AU5583" s="221"/>
      <c r="AV5583" s="221"/>
      <c r="AW5583" s="221"/>
      <c r="AX5583" s="221"/>
      <c r="AY5583" s="221"/>
      <c r="AZ5583" s="221"/>
    </row>
    <row r="5584" spans="1:52" x14ac:dyDescent="0.15">
      <c r="A5584" s="278"/>
      <c r="B5584" s="274"/>
      <c r="C5584" s="340"/>
      <c r="D5584" s="340"/>
      <c r="E5584" s="341"/>
      <c r="F5584" s="341"/>
      <c r="G5584" s="341"/>
      <c r="H5584" s="341"/>
      <c r="I5584" s="341"/>
      <c r="J5584" s="341"/>
      <c r="AH5584" s="221"/>
      <c r="AI5584" s="221"/>
      <c r="AJ5584" s="221"/>
      <c r="AK5584" s="221"/>
      <c r="AL5584" s="221"/>
      <c r="AM5584" s="221"/>
      <c r="AN5584" s="221"/>
      <c r="AO5584" s="221"/>
      <c r="AP5584" s="221"/>
      <c r="AQ5584" s="219"/>
      <c r="AR5584" s="219"/>
      <c r="AS5584" s="221"/>
      <c r="AT5584" s="221"/>
      <c r="AU5584" s="221"/>
      <c r="AV5584" s="221"/>
      <c r="AW5584" s="221"/>
      <c r="AX5584" s="221"/>
      <c r="AY5584" s="221"/>
      <c r="AZ5584" s="221"/>
    </row>
    <row r="5585" spans="1:52" x14ac:dyDescent="0.15">
      <c r="A5585" s="278"/>
      <c r="B5585" s="274"/>
      <c r="C5585" s="340"/>
      <c r="D5585" s="340"/>
      <c r="E5585" s="341"/>
      <c r="F5585" s="341"/>
      <c r="G5585" s="341"/>
      <c r="H5585" s="341"/>
      <c r="I5585" s="341"/>
      <c r="J5585" s="341"/>
      <c r="AH5585" s="221"/>
      <c r="AI5585" s="221"/>
      <c r="AJ5585" s="221"/>
      <c r="AK5585" s="221"/>
      <c r="AL5585" s="221"/>
      <c r="AM5585" s="221"/>
      <c r="AN5585" s="221"/>
      <c r="AO5585" s="221"/>
      <c r="AP5585" s="221"/>
      <c r="AQ5585" s="219"/>
      <c r="AR5585" s="219"/>
      <c r="AS5585" s="221"/>
      <c r="AT5585" s="221"/>
      <c r="AU5585" s="221"/>
      <c r="AV5585" s="221"/>
      <c r="AW5585" s="221"/>
      <c r="AX5585" s="221"/>
      <c r="AY5585" s="221"/>
      <c r="AZ5585" s="221"/>
    </row>
    <row r="5586" spans="1:52" x14ac:dyDescent="0.15">
      <c r="A5586" s="278"/>
      <c r="B5586" s="274"/>
      <c r="C5586" s="340"/>
      <c r="D5586" s="340"/>
      <c r="E5586" s="341"/>
      <c r="F5586" s="341"/>
      <c r="G5586" s="341"/>
      <c r="H5586" s="341"/>
      <c r="I5586" s="341"/>
      <c r="J5586" s="341"/>
      <c r="AH5586" s="221"/>
      <c r="AI5586" s="221"/>
      <c r="AJ5586" s="221"/>
      <c r="AK5586" s="221"/>
      <c r="AL5586" s="221"/>
      <c r="AM5586" s="221"/>
      <c r="AN5586" s="221"/>
      <c r="AO5586" s="221"/>
      <c r="AP5586" s="221"/>
      <c r="AQ5586" s="219"/>
      <c r="AR5586" s="219"/>
      <c r="AS5586" s="221"/>
      <c r="AT5586" s="221"/>
      <c r="AU5586" s="221"/>
      <c r="AV5586" s="221"/>
      <c r="AW5586" s="221"/>
      <c r="AX5586" s="221"/>
      <c r="AY5586" s="221"/>
      <c r="AZ5586" s="221"/>
    </row>
    <row r="5587" spans="1:52" x14ac:dyDescent="0.15">
      <c r="A5587" s="278"/>
      <c r="B5587" s="274"/>
      <c r="C5587" s="340"/>
      <c r="D5587" s="340"/>
      <c r="E5587" s="341"/>
      <c r="F5587" s="341"/>
      <c r="G5587" s="341"/>
      <c r="H5587" s="341"/>
      <c r="I5587" s="341"/>
      <c r="J5587" s="341"/>
      <c r="AH5587" s="221"/>
      <c r="AI5587" s="221"/>
      <c r="AJ5587" s="221"/>
      <c r="AK5587" s="221"/>
      <c r="AL5587" s="221"/>
      <c r="AM5587" s="221"/>
      <c r="AN5587" s="221"/>
      <c r="AO5587" s="221"/>
      <c r="AP5587" s="221"/>
      <c r="AQ5587" s="219"/>
      <c r="AR5587" s="219"/>
      <c r="AS5587" s="221"/>
      <c r="AT5587" s="221"/>
      <c r="AU5587" s="221"/>
      <c r="AV5587" s="221"/>
      <c r="AW5587" s="221"/>
      <c r="AX5587" s="221"/>
      <c r="AY5587" s="221"/>
      <c r="AZ5587" s="221"/>
    </row>
    <row r="5588" spans="1:52" x14ac:dyDescent="0.15">
      <c r="A5588" s="278"/>
      <c r="B5588" s="274"/>
      <c r="C5588" s="340"/>
      <c r="D5588" s="340"/>
      <c r="E5588" s="341"/>
      <c r="F5588" s="341"/>
      <c r="G5588" s="341"/>
      <c r="H5588" s="341"/>
      <c r="I5588" s="341"/>
      <c r="J5588" s="341"/>
      <c r="AH5588" s="221"/>
      <c r="AI5588" s="221"/>
      <c r="AJ5588" s="221"/>
      <c r="AK5588" s="221"/>
      <c r="AL5588" s="221"/>
      <c r="AM5588" s="221"/>
      <c r="AN5588" s="221"/>
      <c r="AO5588" s="221"/>
      <c r="AP5588" s="221"/>
      <c r="AQ5588" s="219"/>
      <c r="AR5588" s="219"/>
      <c r="AS5588" s="221"/>
      <c r="AT5588" s="221"/>
      <c r="AU5588" s="221"/>
      <c r="AV5588" s="221"/>
      <c r="AW5588" s="221"/>
      <c r="AX5588" s="221"/>
      <c r="AY5588" s="221"/>
      <c r="AZ5588" s="221"/>
    </row>
    <row r="5589" spans="1:52" x14ac:dyDescent="0.15">
      <c r="A5589" s="278"/>
      <c r="B5589" s="274"/>
      <c r="C5589" s="340"/>
      <c r="D5589" s="340"/>
      <c r="E5589" s="341"/>
      <c r="F5589" s="341"/>
      <c r="G5589" s="341"/>
      <c r="H5589" s="341"/>
      <c r="I5589" s="341"/>
      <c r="J5589" s="341"/>
      <c r="AH5589" s="221"/>
      <c r="AI5589" s="221"/>
      <c r="AJ5589" s="221"/>
      <c r="AK5589" s="221"/>
      <c r="AL5589" s="221"/>
      <c r="AM5589" s="221"/>
      <c r="AN5589" s="221"/>
      <c r="AO5589" s="221"/>
      <c r="AP5589" s="221"/>
      <c r="AQ5589" s="219"/>
      <c r="AR5589" s="219"/>
      <c r="AS5589" s="221"/>
      <c r="AT5589" s="221"/>
      <c r="AU5589" s="221"/>
      <c r="AV5589" s="221"/>
      <c r="AW5589" s="221"/>
      <c r="AX5589" s="221"/>
      <c r="AY5589" s="221"/>
      <c r="AZ5589" s="221"/>
    </row>
    <row r="5590" spans="1:52" x14ac:dyDescent="0.15">
      <c r="A5590" s="278"/>
      <c r="B5590" s="274"/>
      <c r="C5590" s="340"/>
      <c r="D5590" s="340"/>
      <c r="E5590" s="341"/>
      <c r="F5590" s="341"/>
      <c r="G5590" s="341"/>
      <c r="H5590" s="341"/>
      <c r="I5590" s="341"/>
      <c r="J5590" s="341"/>
      <c r="AH5590" s="221"/>
      <c r="AI5590" s="221"/>
      <c r="AJ5590" s="221"/>
      <c r="AK5590" s="221"/>
      <c r="AL5590" s="221"/>
      <c r="AM5590" s="221"/>
      <c r="AN5590" s="221"/>
      <c r="AO5590" s="221"/>
      <c r="AP5590" s="221"/>
      <c r="AQ5590" s="219"/>
      <c r="AR5590" s="219"/>
      <c r="AS5590" s="221"/>
      <c r="AT5590" s="221"/>
      <c r="AU5590" s="221"/>
      <c r="AV5590" s="221"/>
      <c r="AW5590" s="221"/>
      <c r="AX5590" s="221"/>
      <c r="AY5590" s="221"/>
      <c r="AZ5590" s="221"/>
    </row>
    <row r="5591" spans="1:52" x14ac:dyDescent="0.15">
      <c r="A5591" s="278"/>
      <c r="B5591" s="274"/>
      <c r="C5591" s="340"/>
      <c r="D5591" s="340"/>
      <c r="E5591" s="341"/>
      <c r="F5591" s="341"/>
      <c r="G5591" s="341"/>
      <c r="H5591" s="341"/>
      <c r="I5591" s="341"/>
      <c r="J5591" s="341"/>
      <c r="AH5591" s="221"/>
      <c r="AI5591" s="221"/>
      <c r="AJ5591" s="221"/>
      <c r="AK5591" s="221"/>
      <c r="AL5591" s="221"/>
      <c r="AM5591" s="221"/>
      <c r="AN5591" s="221"/>
      <c r="AO5591" s="221"/>
      <c r="AP5591" s="221"/>
      <c r="AQ5591" s="219"/>
      <c r="AR5591" s="219"/>
      <c r="AS5591" s="221"/>
      <c r="AT5591" s="221"/>
      <c r="AU5591" s="221"/>
      <c r="AV5591" s="221"/>
      <c r="AW5591" s="221"/>
      <c r="AX5591" s="221"/>
      <c r="AY5591" s="221"/>
      <c r="AZ5591" s="221"/>
    </row>
    <row r="5592" spans="1:52" x14ac:dyDescent="0.15">
      <c r="A5592" s="278"/>
      <c r="B5592" s="274"/>
      <c r="C5592" s="340"/>
      <c r="D5592" s="340"/>
      <c r="E5592" s="341"/>
      <c r="F5592" s="341"/>
      <c r="G5592" s="341"/>
      <c r="H5592" s="341"/>
      <c r="I5592" s="341"/>
      <c r="J5592" s="341"/>
      <c r="AH5592" s="221"/>
      <c r="AI5592" s="221"/>
      <c r="AJ5592" s="221"/>
      <c r="AK5592" s="221"/>
      <c r="AL5592" s="221"/>
      <c r="AM5592" s="221"/>
      <c r="AN5592" s="221"/>
      <c r="AO5592" s="221"/>
      <c r="AP5592" s="221"/>
      <c r="AQ5592" s="219"/>
      <c r="AR5592" s="219"/>
      <c r="AS5592" s="221"/>
      <c r="AT5592" s="221"/>
      <c r="AU5592" s="221"/>
      <c r="AV5592" s="221"/>
      <c r="AW5592" s="221"/>
      <c r="AX5592" s="221"/>
      <c r="AY5592" s="221"/>
      <c r="AZ5592" s="221"/>
    </row>
    <row r="5593" spans="1:52" x14ac:dyDescent="0.15">
      <c r="A5593" s="278"/>
      <c r="B5593" s="274"/>
      <c r="C5593" s="340"/>
      <c r="D5593" s="340"/>
      <c r="E5593" s="341"/>
      <c r="F5593" s="341"/>
      <c r="G5593" s="341"/>
      <c r="H5593" s="341"/>
      <c r="I5593" s="341"/>
      <c r="J5593" s="341"/>
      <c r="AH5593" s="221"/>
      <c r="AI5593" s="221"/>
      <c r="AJ5593" s="221"/>
      <c r="AK5593" s="221"/>
      <c r="AL5593" s="221"/>
      <c r="AM5593" s="221"/>
      <c r="AN5593" s="221"/>
      <c r="AO5593" s="221"/>
      <c r="AP5593" s="221"/>
      <c r="AQ5593" s="219"/>
      <c r="AR5593" s="219"/>
      <c r="AS5593" s="221"/>
      <c r="AT5593" s="221"/>
      <c r="AU5593" s="221"/>
      <c r="AV5593" s="221"/>
      <c r="AW5593" s="221"/>
      <c r="AX5593" s="221"/>
      <c r="AY5593" s="221"/>
      <c r="AZ5593" s="221"/>
    </row>
    <row r="5594" spans="1:52" x14ac:dyDescent="0.15">
      <c r="A5594" s="278"/>
      <c r="B5594" s="274"/>
      <c r="C5594" s="340"/>
      <c r="D5594" s="340"/>
      <c r="E5594" s="341"/>
      <c r="F5594" s="341"/>
      <c r="G5594" s="341"/>
      <c r="H5594" s="341"/>
      <c r="I5594" s="341"/>
      <c r="J5594" s="341"/>
      <c r="AH5594" s="221"/>
      <c r="AI5594" s="221"/>
      <c r="AJ5594" s="221"/>
      <c r="AK5594" s="221"/>
      <c r="AL5594" s="221"/>
      <c r="AM5594" s="221"/>
      <c r="AN5594" s="221"/>
      <c r="AO5594" s="221"/>
      <c r="AP5594" s="221"/>
      <c r="AQ5594" s="219"/>
      <c r="AR5594" s="219"/>
      <c r="AS5594" s="221"/>
      <c r="AT5594" s="221"/>
      <c r="AU5594" s="221"/>
      <c r="AV5594" s="221"/>
      <c r="AW5594" s="221"/>
      <c r="AX5594" s="221"/>
      <c r="AY5594" s="221"/>
      <c r="AZ5594" s="221"/>
    </row>
    <row r="5595" spans="1:52" x14ac:dyDescent="0.15">
      <c r="A5595" s="278"/>
      <c r="B5595" s="274"/>
      <c r="C5595" s="340"/>
      <c r="D5595" s="340"/>
      <c r="E5595" s="341"/>
      <c r="F5595" s="341"/>
      <c r="G5595" s="341"/>
      <c r="H5595" s="341"/>
      <c r="I5595" s="341"/>
      <c r="J5595" s="341"/>
      <c r="AH5595" s="221"/>
      <c r="AI5595" s="221"/>
      <c r="AJ5595" s="221"/>
      <c r="AK5595" s="221"/>
      <c r="AL5595" s="221"/>
      <c r="AM5595" s="221"/>
      <c r="AN5595" s="221"/>
      <c r="AO5595" s="221"/>
      <c r="AP5595" s="221"/>
      <c r="AQ5595" s="219"/>
      <c r="AR5595" s="219"/>
      <c r="AS5595" s="221"/>
      <c r="AT5595" s="221"/>
      <c r="AU5595" s="221"/>
      <c r="AV5595" s="221"/>
      <c r="AW5595" s="221"/>
      <c r="AX5595" s="221"/>
      <c r="AY5595" s="221"/>
      <c r="AZ5595" s="221"/>
    </row>
    <row r="5596" spans="1:52" x14ac:dyDescent="0.15">
      <c r="A5596" s="278"/>
      <c r="B5596" s="274"/>
      <c r="C5596" s="340"/>
      <c r="D5596" s="340"/>
      <c r="E5596" s="341"/>
      <c r="F5596" s="341"/>
      <c r="G5596" s="341"/>
      <c r="H5596" s="341"/>
      <c r="I5596" s="341"/>
      <c r="J5596" s="341"/>
      <c r="AH5596" s="221"/>
      <c r="AI5596" s="221"/>
      <c r="AJ5596" s="221"/>
      <c r="AK5596" s="221"/>
      <c r="AL5596" s="221"/>
      <c r="AM5596" s="221"/>
      <c r="AN5596" s="221"/>
      <c r="AO5596" s="221"/>
      <c r="AP5596" s="221"/>
      <c r="AQ5596" s="219"/>
      <c r="AR5596" s="219"/>
      <c r="AS5596" s="221"/>
      <c r="AT5596" s="221"/>
      <c r="AU5596" s="221"/>
      <c r="AV5596" s="221"/>
      <c r="AW5596" s="221"/>
      <c r="AX5596" s="221"/>
      <c r="AY5596" s="221"/>
      <c r="AZ5596" s="221"/>
    </row>
    <row r="5597" spans="1:52" x14ac:dyDescent="0.15">
      <c r="A5597" s="278"/>
      <c r="B5597" s="274"/>
      <c r="C5597" s="340"/>
      <c r="D5597" s="340"/>
      <c r="E5597" s="341"/>
      <c r="F5597" s="341"/>
      <c r="G5597" s="341"/>
      <c r="H5597" s="341"/>
      <c r="I5597" s="341"/>
      <c r="J5597" s="341"/>
      <c r="AH5597" s="221"/>
      <c r="AI5597" s="221"/>
      <c r="AJ5597" s="221"/>
      <c r="AK5597" s="221"/>
      <c r="AL5597" s="221"/>
      <c r="AM5597" s="221"/>
      <c r="AN5597" s="221"/>
      <c r="AO5597" s="221"/>
      <c r="AP5597" s="221"/>
      <c r="AQ5597" s="219"/>
      <c r="AR5597" s="219"/>
      <c r="AS5597" s="221"/>
      <c r="AT5597" s="221"/>
      <c r="AU5597" s="221"/>
      <c r="AV5597" s="221"/>
      <c r="AW5597" s="221"/>
      <c r="AX5597" s="221"/>
      <c r="AY5597" s="221"/>
      <c r="AZ5597" s="221"/>
    </row>
    <row r="5598" spans="1:52" x14ac:dyDescent="0.15">
      <c r="A5598" s="278"/>
      <c r="B5598" s="274"/>
      <c r="C5598" s="340"/>
      <c r="D5598" s="340"/>
      <c r="E5598" s="341"/>
      <c r="F5598" s="341"/>
      <c r="G5598" s="341"/>
      <c r="H5598" s="341"/>
      <c r="I5598" s="341"/>
      <c r="J5598" s="341"/>
      <c r="AH5598" s="221"/>
      <c r="AI5598" s="221"/>
      <c r="AJ5598" s="221"/>
      <c r="AK5598" s="221"/>
      <c r="AL5598" s="221"/>
      <c r="AM5598" s="221"/>
      <c r="AN5598" s="221"/>
      <c r="AO5598" s="221"/>
      <c r="AP5598" s="221"/>
      <c r="AQ5598" s="219"/>
      <c r="AR5598" s="219"/>
      <c r="AS5598" s="221"/>
      <c r="AT5598" s="221"/>
      <c r="AU5598" s="221"/>
      <c r="AV5598" s="221"/>
      <c r="AW5598" s="221"/>
      <c r="AX5598" s="221"/>
      <c r="AY5598" s="221"/>
      <c r="AZ5598" s="221"/>
    </row>
    <row r="5599" spans="1:52" x14ac:dyDescent="0.15">
      <c r="A5599" s="278"/>
      <c r="B5599" s="274"/>
      <c r="C5599" s="340"/>
      <c r="D5599" s="340"/>
      <c r="E5599" s="341"/>
      <c r="F5599" s="341"/>
      <c r="G5599" s="341"/>
      <c r="H5599" s="341"/>
      <c r="I5599" s="341"/>
      <c r="J5599" s="341"/>
      <c r="AH5599" s="221"/>
      <c r="AI5599" s="221"/>
      <c r="AJ5599" s="221"/>
      <c r="AK5599" s="221"/>
      <c r="AL5599" s="221"/>
      <c r="AM5599" s="221"/>
      <c r="AN5599" s="221"/>
      <c r="AO5599" s="221"/>
      <c r="AP5599" s="221"/>
      <c r="AQ5599" s="219"/>
      <c r="AR5599" s="219"/>
      <c r="AS5599" s="221"/>
      <c r="AT5599" s="221"/>
      <c r="AU5599" s="221"/>
      <c r="AV5599" s="221"/>
      <c r="AW5599" s="221"/>
      <c r="AX5599" s="221"/>
      <c r="AY5599" s="221"/>
      <c r="AZ5599" s="221"/>
    </row>
    <row r="5600" spans="1:52" x14ac:dyDescent="0.15">
      <c r="A5600" s="278"/>
      <c r="B5600" s="274"/>
      <c r="C5600" s="340"/>
      <c r="D5600" s="340"/>
      <c r="E5600" s="341"/>
      <c r="F5600" s="341"/>
      <c r="G5600" s="341"/>
      <c r="H5600" s="341"/>
      <c r="I5600" s="341"/>
      <c r="J5600" s="341"/>
      <c r="AH5600" s="221"/>
      <c r="AI5600" s="221"/>
      <c r="AJ5600" s="221"/>
      <c r="AK5600" s="221"/>
      <c r="AL5600" s="221"/>
      <c r="AM5600" s="221"/>
      <c r="AN5600" s="221"/>
      <c r="AO5600" s="221"/>
      <c r="AP5600" s="221"/>
      <c r="AQ5600" s="219"/>
      <c r="AR5600" s="219"/>
      <c r="AS5600" s="221"/>
      <c r="AT5600" s="221"/>
      <c r="AU5600" s="221"/>
      <c r="AV5600" s="221"/>
      <c r="AW5600" s="221"/>
      <c r="AX5600" s="221"/>
      <c r="AY5600" s="221"/>
      <c r="AZ5600" s="221"/>
    </row>
    <row r="5601" spans="1:52" x14ac:dyDescent="0.15">
      <c r="A5601" s="278"/>
      <c r="B5601" s="274"/>
      <c r="C5601" s="340"/>
      <c r="D5601" s="340"/>
      <c r="E5601" s="341"/>
      <c r="F5601" s="341"/>
      <c r="G5601" s="341"/>
      <c r="H5601" s="341"/>
      <c r="I5601" s="341"/>
      <c r="J5601" s="341"/>
      <c r="AH5601" s="221"/>
      <c r="AI5601" s="221"/>
      <c r="AJ5601" s="221"/>
      <c r="AK5601" s="221"/>
      <c r="AL5601" s="221"/>
      <c r="AM5601" s="221"/>
      <c r="AN5601" s="221"/>
      <c r="AO5601" s="221"/>
      <c r="AP5601" s="221"/>
      <c r="AQ5601" s="219"/>
      <c r="AR5601" s="219"/>
      <c r="AS5601" s="221"/>
      <c r="AT5601" s="221"/>
      <c r="AU5601" s="221"/>
      <c r="AV5601" s="221"/>
      <c r="AW5601" s="221"/>
      <c r="AX5601" s="221"/>
      <c r="AY5601" s="221"/>
      <c r="AZ5601" s="221"/>
    </row>
    <row r="5602" spans="1:52" x14ac:dyDescent="0.15">
      <c r="A5602" s="278"/>
      <c r="B5602" s="274"/>
      <c r="C5602" s="340"/>
      <c r="D5602" s="340"/>
      <c r="E5602" s="341"/>
      <c r="F5602" s="341"/>
      <c r="G5602" s="341"/>
      <c r="H5602" s="341"/>
      <c r="I5602" s="341"/>
      <c r="J5602" s="341"/>
      <c r="AH5602" s="221"/>
      <c r="AI5602" s="221"/>
      <c r="AJ5602" s="221"/>
      <c r="AK5602" s="221"/>
      <c r="AL5602" s="221"/>
      <c r="AM5602" s="221"/>
      <c r="AN5602" s="221"/>
      <c r="AO5602" s="221"/>
      <c r="AP5602" s="221"/>
      <c r="AQ5602" s="219"/>
      <c r="AR5602" s="219"/>
      <c r="AS5602" s="221"/>
      <c r="AT5602" s="221"/>
      <c r="AU5602" s="221"/>
      <c r="AV5602" s="221"/>
      <c r="AW5602" s="221"/>
      <c r="AX5602" s="221"/>
      <c r="AY5602" s="221"/>
      <c r="AZ5602" s="221"/>
    </row>
    <row r="5603" spans="1:52" x14ac:dyDescent="0.15">
      <c r="A5603" s="278"/>
      <c r="B5603" s="274"/>
      <c r="C5603" s="340"/>
      <c r="D5603" s="340"/>
      <c r="E5603" s="341"/>
      <c r="F5603" s="341"/>
      <c r="G5603" s="341"/>
      <c r="H5603" s="341"/>
      <c r="I5603" s="341"/>
      <c r="J5603" s="341"/>
      <c r="AH5603" s="221"/>
      <c r="AI5603" s="221"/>
      <c r="AJ5603" s="221"/>
      <c r="AK5603" s="221"/>
      <c r="AL5603" s="221"/>
      <c r="AM5603" s="221"/>
      <c r="AN5603" s="221"/>
      <c r="AO5603" s="221"/>
      <c r="AP5603" s="221"/>
      <c r="AQ5603" s="219"/>
      <c r="AR5603" s="219"/>
      <c r="AS5603" s="221"/>
      <c r="AT5603" s="221"/>
      <c r="AU5603" s="221"/>
      <c r="AV5603" s="221"/>
      <c r="AW5603" s="221"/>
      <c r="AX5603" s="221"/>
      <c r="AY5603" s="221"/>
      <c r="AZ5603" s="221"/>
    </row>
    <row r="5604" spans="1:52" x14ac:dyDescent="0.15">
      <c r="A5604" s="278"/>
      <c r="B5604" s="274"/>
      <c r="C5604" s="340"/>
      <c r="D5604" s="340"/>
      <c r="E5604" s="341"/>
      <c r="F5604" s="341"/>
      <c r="G5604" s="341"/>
      <c r="H5604" s="341"/>
      <c r="I5604" s="341"/>
      <c r="J5604" s="341"/>
      <c r="AH5604" s="221"/>
      <c r="AI5604" s="221"/>
      <c r="AJ5604" s="221"/>
      <c r="AK5604" s="221"/>
      <c r="AL5604" s="221"/>
      <c r="AM5604" s="221"/>
      <c r="AN5604" s="221"/>
      <c r="AO5604" s="221"/>
      <c r="AP5604" s="221"/>
      <c r="AQ5604" s="219"/>
      <c r="AR5604" s="219"/>
      <c r="AS5604" s="221"/>
      <c r="AT5604" s="221"/>
      <c r="AU5604" s="221"/>
      <c r="AV5604" s="221"/>
      <c r="AW5604" s="221"/>
      <c r="AX5604" s="221"/>
      <c r="AY5604" s="221"/>
      <c r="AZ5604" s="221"/>
    </row>
    <row r="5605" spans="1:52" x14ac:dyDescent="0.15">
      <c r="A5605" s="278"/>
      <c r="B5605" s="274"/>
      <c r="C5605" s="340"/>
      <c r="D5605" s="340"/>
      <c r="E5605" s="341"/>
      <c r="F5605" s="341"/>
      <c r="G5605" s="341"/>
      <c r="H5605" s="341"/>
      <c r="I5605" s="341"/>
      <c r="J5605" s="341"/>
      <c r="AH5605" s="221"/>
      <c r="AI5605" s="221"/>
      <c r="AJ5605" s="221"/>
      <c r="AK5605" s="221"/>
      <c r="AL5605" s="221"/>
      <c r="AM5605" s="221"/>
      <c r="AN5605" s="221"/>
      <c r="AO5605" s="221"/>
      <c r="AP5605" s="221"/>
      <c r="AQ5605" s="219"/>
      <c r="AR5605" s="219"/>
      <c r="AS5605" s="221"/>
      <c r="AT5605" s="221"/>
      <c r="AU5605" s="221"/>
      <c r="AV5605" s="221"/>
      <c r="AW5605" s="221"/>
      <c r="AX5605" s="221"/>
      <c r="AY5605" s="221"/>
      <c r="AZ5605" s="221"/>
    </row>
    <row r="5606" spans="1:52" x14ac:dyDescent="0.15">
      <c r="A5606" s="278"/>
      <c r="B5606" s="274"/>
      <c r="C5606" s="340"/>
      <c r="D5606" s="340"/>
      <c r="E5606" s="341"/>
      <c r="F5606" s="341"/>
      <c r="G5606" s="341"/>
      <c r="H5606" s="341"/>
      <c r="I5606" s="341"/>
      <c r="J5606" s="341"/>
      <c r="AH5606" s="221"/>
      <c r="AI5606" s="221"/>
      <c r="AJ5606" s="221"/>
      <c r="AK5606" s="221"/>
      <c r="AL5606" s="221"/>
      <c r="AM5606" s="221"/>
      <c r="AN5606" s="221"/>
      <c r="AO5606" s="221"/>
      <c r="AP5606" s="221"/>
      <c r="AQ5606" s="219"/>
      <c r="AR5606" s="219"/>
      <c r="AS5606" s="221"/>
      <c r="AT5606" s="221"/>
      <c r="AU5606" s="221"/>
      <c r="AV5606" s="221"/>
      <c r="AW5606" s="221"/>
      <c r="AX5606" s="221"/>
      <c r="AY5606" s="221"/>
      <c r="AZ5606" s="221"/>
    </row>
    <row r="5607" spans="1:52" x14ac:dyDescent="0.15">
      <c r="A5607" s="278"/>
      <c r="B5607" s="274"/>
      <c r="C5607" s="340"/>
      <c r="D5607" s="340"/>
      <c r="E5607" s="341"/>
      <c r="F5607" s="341"/>
      <c r="G5607" s="341"/>
      <c r="H5607" s="341"/>
      <c r="I5607" s="341"/>
      <c r="J5607" s="341"/>
      <c r="AH5607" s="221"/>
      <c r="AI5607" s="221"/>
      <c r="AJ5607" s="221"/>
      <c r="AK5607" s="221"/>
      <c r="AL5607" s="221"/>
      <c r="AM5607" s="221"/>
      <c r="AN5607" s="221"/>
      <c r="AO5607" s="221"/>
      <c r="AP5607" s="221"/>
      <c r="AQ5607" s="219"/>
      <c r="AR5607" s="219"/>
      <c r="AS5607" s="221"/>
      <c r="AT5607" s="221"/>
      <c r="AU5607" s="221"/>
      <c r="AV5607" s="221"/>
      <c r="AW5607" s="221"/>
      <c r="AX5607" s="221"/>
      <c r="AY5607" s="221"/>
      <c r="AZ5607" s="221"/>
    </row>
    <row r="5608" spans="1:52" x14ac:dyDescent="0.15">
      <c r="A5608" s="278"/>
      <c r="B5608" s="274"/>
      <c r="C5608" s="340"/>
      <c r="D5608" s="340"/>
      <c r="E5608" s="341"/>
      <c r="F5608" s="341"/>
      <c r="G5608" s="341"/>
      <c r="H5608" s="341"/>
      <c r="I5608" s="341"/>
      <c r="J5608" s="341"/>
      <c r="AH5608" s="221"/>
      <c r="AI5608" s="221"/>
      <c r="AJ5608" s="221"/>
      <c r="AK5608" s="221"/>
      <c r="AL5608" s="221"/>
      <c r="AM5608" s="221"/>
      <c r="AN5608" s="221"/>
      <c r="AO5608" s="221"/>
      <c r="AP5608" s="221"/>
      <c r="AQ5608" s="219"/>
      <c r="AR5608" s="219"/>
      <c r="AS5608" s="221"/>
      <c r="AT5608" s="221"/>
      <c r="AU5608" s="221"/>
      <c r="AV5608" s="221"/>
      <c r="AW5608" s="221"/>
      <c r="AX5608" s="221"/>
      <c r="AY5608" s="221"/>
      <c r="AZ5608" s="221"/>
    </row>
    <row r="5609" spans="1:52" x14ac:dyDescent="0.15">
      <c r="A5609" s="278"/>
      <c r="B5609" s="274"/>
      <c r="C5609" s="340"/>
      <c r="D5609" s="340"/>
      <c r="E5609" s="341"/>
      <c r="F5609" s="341"/>
      <c r="G5609" s="341"/>
      <c r="H5609" s="341"/>
      <c r="I5609" s="341"/>
      <c r="J5609" s="341"/>
      <c r="AH5609" s="221"/>
      <c r="AI5609" s="221"/>
      <c r="AJ5609" s="221"/>
      <c r="AK5609" s="221"/>
      <c r="AL5609" s="221"/>
      <c r="AM5609" s="221"/>
      <c r="AN5609" s="221"/>
      <c r="AO5609" s="221"/>
      <c r="AP5609" s="221"/>
      <c r="AQ5609" s="219"/>
      <c r="AR5609" s="219"/>
      <c r="AS5609" s="221"/>
      <c r="AT5609" s="221"/>
      <c r="AU5609" s="221"/>
      <c r="AV5609" s="221"/>
      <c r="AW5609" s="221"/>
      <c r="AX5609" s="221"/>
      <c r="AY5609" s="221"/>
      <c r="AZ5609" s="221"/>
    </row>
    <row r="5610" spans="1:52" x14ac:dyDescent="0.15">
      <c r="A5610" s="278"/>
      <c r="B5610" s="274"/>
      <c r="C5610" s="340"/>
      <c r="D5610" s="340"/>
      <c r="E5610" s="341"/>
      <c r="F5610" s="341"/>
      <c r="G5610" s="341"/>
      <c r="H5610" s="341"/>
      <c r="I5610" s="341"/>
      <c r="J5610" s="341"/>
      <c r="AH5610" s="221"/>
      <c r="AI5610" s="221"/>
      <c r="AJ5610" s="221"/>
      <c r="AK5610" s="221"/>
      <c r="AL5610" s="221"/>
      <c r="AM5610" s="221"/>
      <c r="AN5610" s="221"/>
      <c r="AO5610" s="221"/>
      <c r="AP5610" s="221"/>
      <c r="AQ5610" s="219"/>
      <c r="AR5610" s="219"/>
      <c r="AS5610" s="221"/>
      <c r="AT5610" s="221"/>
      <c r="AU5610" s="221"/>
      <c r="AV5610" s="221"/>
      <c r="AW5610" s="221"/>
      <c r="AX5610" s="221"/>
      <c r="AY5610" s="221"/>
      <c r="AZ5610" s="221"/>
    </row>
    <row r="5611" spans="1:52" x14ac:dyDescent="0.15">
      <c r="A5611" s="278"/>
      <c r="B5611" s="274"/>
      <c r="C5611" s="340"/>
      <c r="D5611" s="340"/>
      <c r="E5611" s="341"/>
      <c r="F5611" s="341"/>
      <c r="G5611" s="341"/>
      <c r="H5611" s="341"/>
      <c r="I5611" s="341"/>
      <c r="J5611" s="341"/>
      <c r="AH5611" s="221"/>
      <c r="AI5611" s="221"/>
      <c r="AJ5611" s="221"/>
      <c r="AK5611" s="221"/>
      <c r="AL5611" s="221"/>
      <c r="AM5611" s="221"/>
      <c r="AN5611" s="221"/>
      <c r="AO5611" s="221"/>
      <c r="AP5611" s="221"/>
      <c r="AQ5611" s="219"/>
      <c r="AR5611" s="219"/>
      <c r="AS5611" s="221"/>
      <c r="AT5611" s="221"/>
      <c r="AU5611" s="221"/>
      <c r="AV5611" s="221"/>
      <c r="AW5611" s="221"/>
      <c r="AX5611" s="221"/>
      <c r="AY5611" s="221"/>
      <c r="AZ5611" s="221"/>
    </row>
    <row r="5612" spans="1:52" x14ac:dyDescent="0.15">
      <c r="A5612" s="278"/>
      <c r="B5612" s="274"/>
      <c r="C5612" s="340"/>
      <c r="D5612" s="340"/>
      <c r="E5612" s="341"/>
      <c r="F5612" s="341"/>
      <c r="G5612" s="341"/>
      <c r="H5612" s="341"/>
      <c r="I5612" s="341"/>
      <c r="J5612" s="341"/>
      <c r="AH5612" s="221"/>
      <c r="AI5612" s="221"/>
      <c r="AJ5612" s="221"/>
      <c r="AK5612" s="221"/>
      <c r="AL5612" s="221"/>
      <c r="AM5612" s="221"/>
      <c r="AN5612" s="221"/>
      <c r="AO5612" s="221"/>
      <c r="AP5612" s="221"/>
      <c r="AQ5612" s="219"/>
      <c r="AR5612" s="219"/>
      <c r="AS5612" s="221"/>
      <c r="AT5612" s="221"/>
      <c r="AU5612" s="221"/>
      <c r="AV5612" s="221"/>
      <c r="AW5612" s="221"/>
      <c r="AX5612" s="221"/>
      <c r="AY5612" s="221"/>
      <c r="AZ5612" s="221"/>
    </row>
    <row r="5613" spans="1:52" x14ac:dyDescent="0.15">
      <c r="A5613" s="278"/>
      <c r="B5613" s="274"/>
      <c r="C5613" s="340"/>
      <c r="D5613" s="340"/>
      <c r="E5613" s="341"/>
      <c r="F5613" s="341"/>
      <c r="G5613" s="341"/>
      <c r="H5613" s="341"/>
      <c r="I5613" s="341"/>
      <c r="J5613" s="341"/>
      <c r="AH5613" s="221"/>
      <c r="AI5613" s="221"/>
      <c r="AJ5613" s="221"/>
      <c r="AK5613" s="221"/>
      <c r="AL5613" s="221"/>
      <c r="AM5613" s="221"/>
      <c r="AN5613" s="221"/>
      <c r="AO5613" s="221"/>
      <c r="AP5613" s="221"/>
      <c r="AQ5613" s="219"/>
      <c r="AR5613" s="219"/>
      <c r="AS5613" s="221"/>
      <c r="AT5613" s="221"/>
      <c r="AU5613" s="221"/>
      <c r="AV5613" s="221"/>
      <c r="AW5613" s="221"/>
      <c r="AX5613" s="221"/>
      <c r="AY5613" s="221"/>
      <c r="AZ5613" s="221"/>
    </row>
    <row r="5614" spans="1:52" x14ac:dyDescent="0.15">
      <c r="A5614" s="278"/>
      <c r="B5614" s="274"/>
      <c r="C5614" s="340"/>
      <c r="D5614" s="340"/>
      <c r="E5614" s="341"/>
      <c r="F5614" s="341"/>
      <c r="G5614" s="341"/>
      <c r="H5614" s="341"/>
      <c r="I5614" s="341"/>
      <c r="J5614" s="341"/>
      <c r="AH5614" s="221"/>
      <c r="AI5614" s="221"/>
      <c r="AJ5614" s="221"/>
      <c r="AK5614" s="221"/>
      <c r="AL5614" s="221"/>
      <c r="AM5614" s="221"/>
      <c r="AN5614" s="221"/>
      <c r="AO5614" s="221"/>
      <c r="AP5614" s="221"/>
      <c r="AQ5614" s="219"/>
      <c r="AR5614" s="219"/>
      <c r="AS5614" s="221"/>
      <c r="AT5614" s="221"/>
      <c r="AU5614" s="221"/>
      <c r="AV5614" s="221"/>
      <c r="AW5614" s="221"/>
      <c r="AX5614" s="221"/>
      <c r="AY5614" s="221"/>
      <c r="AZ5614" s="221"/>
    </row>
    <row r="5615" spans="1:52" x14ac:dyDescent="0.15">
      <c r="A5615" s="278"/>
      <c r="B5615" s="274"/>
      <c r="C5615" s="340"/>
      <c r="D5615" s="340"/>
      <c r="E5615" s="341"/>
      <c r="F5615" s="341"/>
      <c r="G5615" s="341"/>
      <c r="H5615" s="341"/>
      <c r="I5615" s="341"/>
      <c r="J5615" s="341"/>
      <c r="AH5615" s="221"/>
      <c r="AI5615" s="221"/>
      <c r="AJ5615" s="221"/>
      <c r="AK5615" s="221"/>
      <c r="AL5615" s="221"/>
      <c r="AM5615" s="221"/>
      <c r="AN5615" s="221"/>
      <c r="AO5615" s="221"/>
      <c r="AP5615" s="221"/>
      <c r="AQ5615" s="219"/>
      <c r="AR5615" s="219"/>
      <c r="AS5615" s="221"/>
      <c r="AT5615" s="221"/>
      <c r="AU5615" s="221"/>
      <c r="AV5615" s="221"/>
      <c r="AW5615" s="221"/>
      <c r="AX5615" s="221"/>
      <c r="AY5615" s="221"/>
      <c r="AZ5615" s="221"/>
    </row>
    <row r="5616" spans="1:52" x14ac:dyDescent="0.15">
      <c r="A5616" s="278"/>
      <c r="B5616" s="274"/>
      <c r="C5616" s="340"/>
      <c r="D5616" s="340"/>
      <c r="E5616" s="341"/>
      <c r="F5616" s="341"/>
      <c r="G5616" s="341"/>
      <c r="H5616" s="341"/>
      <c r="I5616" s="341"/>
      <c r="J5616" s="341"/>
      <c r="AH5616" s="221"/>
      <c r="AI5616" s="221"/>
      <c r="AJ5616" s="221"/>
      <c r="AK5616" s="221"/>
      <c r="AL5616" s="221"/>
      <c r="AM5616" s="221"/>
      <c r="AN5616" s="221"/>
      <c r="AO5616" s="221"/>
      <c r="AP5616" s="221"/>
      <c r="AQ5616" s="219"/>
      <c r="AR5616" s="219"/>
      <c r="AS5616" s="221"/>
      <c r="AT5616" s="221"/>
      <c r="AU5616" s="221"/>
      <c r="AV5616" s="221"/>
      <c r="AW5616" s="221"/>
      <c r="AX5616" s="221"/>
      <c r="AY5616" s="221"/>
      <c r="AZ5616" s="221"/>
    </row>
    <row r="5617" spans="1:52" x14ac:dyDescent="0.15">
      <c r="A5617" s="278"/>
      <c r="B5617" s="274"/>
      <c r="C5617" s="340"/>
      <c r="D5617" s="340"/>
      <c r="E5617" s="341"/>
      <c r="F5617" s="341"/>
      <c r="G5617" s="341"/>
      <c r="H5617" s="341"/>
      <c r="I5617" s="341"/>
      <c r="J5617" s="341"/>
      <c r="AH5617" s="221"/>
      <c r="AI5617" s="221"/>
      <c r="AJ5617" s="221"/>
      <c r="AK5617" s="221"/>
      <c r="AL5617" s="221"/>
      <c r="AM5617" s="221"/>
      <c r="AN5617" s="221"/>
      <c r="AO5617" s="221"/>
      <c r="AP5617" s="221"/>
      <c r="AQ5617" s="219"/>
      <c r="AR5617" s="219"/>
      <c r="AS5617" s="221"/>
      <c r="AT5617" s="221"/>
      <c r="AU5617" s="221"/>
      <c r="AV5617" s="221"/>
      <c r="AW5617" s="221"/>
      <c r="AX5617" s="221"/>
      <c r="AY5617" s="221"/>
      <c r="AZ5617" s="221"/>
    </row>
    <row r="5618" spans="1:52" x14ac:dyDescent="0.15">
      <c r="A5618" s="278"/>
      <c r="B5618" s="274"/>
      <c r="C5618" s="340"/>
      <c r="D5618" s="340"/>
      <c r="E5618" s="341"/>
      <c r="F5618" s="341"/>
      <c r="G5618" s="341"/>
      <c r="H5618" s="341"/>
      <c r="I5618" s="341"/>
      <c r="J5618" s="341"/>
      <c r="AH5618" s="221"/>
      <c r="AI5618" s="221"/>
      <c r="AJ5618" s="221"/>
      <c r="AK5618" s="221"/>
      <c r="AL5618" s="221"/>
      <c r="AM5618" s="221"/>
      <c r="AN5618" s="221"/>
      <c r="AO5618" s="221"/>
      <c r="AP5618" s="221"/>
      <c r="AQ5618" s="219"/>
      <c r="AR5618" s="219"/>
      <c r="AS5618" s="221"/>
      <c r="AT5618" s="221"/>
      <c r="AU5618" s="221"/>
      <c r="AV5618" s="221"/>
      <c r="AW5618" s="221"/>
      <c r="AX5618" s="221"/>
      <c r="AY5618" s="221"/>
      <c r="AZ5618" s="221"/>
    </row>
    <row r="5619" spans="1:52" x14ac:dyDescent="0.15">
      <c r="A5619" s="278"/>
      <c r="B5619" s="274"/>
      <c r="C5619" s="340"/>
      <c r="D5619" s="340"/>
      <c r="E5619" s="341"/>
      <c r="F5619" s="341"/>
      <c r="G5619" s="341"/>
      <c r="H5619" s="341"/>
      <c r="I5619" s="341"/>
      <c r="J5619" s="341"/>
      <c r="AH5619" s="221"/>
      <c r="AI5619" s="221"/>
      <c r="AJ5619" s="221"/>
      <c r="AK5619" s="221"/>
      <c r="AL5619" s="221"/>
      <c r="AM5619" s="221"/>
      <c r="AN5619" s="221"/>
      <c r="AO5619" s="221"/>
      <c r="AP5619" s="221"/>
      <c r="AQ5619" s="219"/>
      <c r="AR5619" s="219"/>
      <c r="AS5619" s="221"/>
      <c r="AT5619" s="221"/>
      <c r="AU5619" s="221"/>
      <c r="AV5619" s="221"/>
      <c r="AW5619" s="221"/>
      <c r="AX5619" s="221"/>
      <c r="AY5619" s="221"/>
      <c r="AZ5619" s="221"/>
    </row>
    <row r="5620" spans="1:52" x14ac:dyDescent="0.15">
      <c r="A5620" s="278"/>
      <c r="B5620" s="274"/>
      <c r="C5620" s="340"/>
      <c r="D5620" s="340"/>
      <c r="E5620" s="341"/>
      <c r="F5620" s="341"/>
      <c r="G5620" s="341"/>
      <c r="H5620" s="341"/>
      <c r="I5620" s="341"/>
      <c r="J5620" s="341"/>
      <c r="AH5620" s="221"/>
      <c r="AI5620" s="221"/>
      <c r="AJ5620" s="221"/>
      <c r="AK5620" s="221"/>
      <c r="AL5620" s="221"/>
      <c r="AM5620" s="221"/>
      <c r="AN5620" s="221"/>
      <c r="AO5620" s="221"/>
      <c r="AP5620" s="221"/>
      <c r="AQ5620" s="219"/>
      <c r="AR5620" s="219"/>
      <c r="AS5620" s="221"/>
      <c r="AT5620" s="221"/>
      <c r="AU5620" s="221"/>
      <c r="AV5620" s="221"/>
      <c r="AW5620" s="221"/>
      <c r="AX5620" s="221"/>
      <c r="AY5620" s="221"/>
      <c r="AZ5620" s="221"/>
    </row>
    <row r="5621" spans="1:52" x14ac:dyDescent="0.15">
      <c r="A5621" s="278"/>
      <c r="B5621" s="274"/>
      <c r="C5621" s="340"/>
      <c r="D5621" s="340"/>
      <c r="E5621" s="341"/>
      <c r="F5621" s="341"/>
      <c r="G5621" s="341"/>
      <c r="H5621" s="341"/>
      <c r="I5621" s="341"/>
      <c r="J5621" s="341"/>
      <c r="AH5621" s="221"/>
      <c r="AI5621" s="221"/>
      <c r="AJ5621" s="221"/>
      <c r="AK5621" s="221"/>
      <c r="AL5621" s="221"/>
      <c r="AM5621" s="221"/>
      <c r="AN5621" s="221"/>
      <c r="AO5621" s="221"/>
      <c r="AP5621" s="221"/>
      <c r="AQ5621" s="219"/>
      <c r="AR5621" s="219"/>
      <c r="AS5621" s="221"/>
      <c r="AT5621" s="221"/>
      <c r="AU5621" s="221"/>
      <c r="AV5621" s="221"/>
      <c r="AW5621" s="221"/>
      <c r="AX5621" s="221"/>
      <c r="AY5621" s="221"/>
      <c r="AZ5621" s="221"/>
    </row>
    <row r="5622" spans="1:52" x14ac:dyDescent="0.15">
      <c r="A5622" s="278"/>
      <c r="B5622" s="274"/>
      <c r="C5622" s="340"/>
      <c r="D5622" s="340"/>
      <c r="E5622" s="341"/>
      <c r="F5622" s="341"/>
      <c r="G5622" s="341"/>
      <c r="H5622" s="341"/>
      <c r="I5622" s="341"/>
      <c r="J5622" s="341"/>
      <c r="AH5622" s="221"/>
      <c r="AI5622" s="221"/>
      <c r="AJ5622" s="221"/>
      <c r="AK5622" s="221"/>
      <c r="AL5622" s="221"/>
      <c r="AM5622" s="221"/>
      <c r="AN5622" s="221"/>
      <c r="AO5622" s="221"/>
      <c r="AP5622" s="221"/>
      <c r="AQ5622" s="219"/>
      <c r="AR5622" s="219"/>
      <c r="AS5622" s="221"/>
      <c r="AT5622" s="221"/>
      <c r="AU5622" s="221"/>
      <c r="AV5622" s="221"/>
      <c r="AW5622" s="221"/>
      <c r="AX5622" s="221"/>
      <c r="AY5622" s="221"/>
      <c r="AZ5622" s="221"/>
    </row>
    <row r="5623" spans="1:52" x14ac:dyDescent="0.15">
      <c r="A5623" s="278"/>
      <c r="B5623" s="274"/>
      <c r="C5623" s="340"/>
      <c r="D5623" s="340"/>
      <c r="E5623" s="341"/>
      <c r="F5623" s="341"/>
      <c r="G5623" s="341"/>
      <c r="H5623" s="341"/>
      <c r="I5623" s="341"/>
      <c r="J5623" s="341"/>
      <c r="AH5623" s="221"/>
      <c r="AI5623" s="221"/>
      <c r="AJ5623" s="221"/>
      <c r="AK5623" s="221"/>
      <c r="AL5623" s="221"/>
      <c r="AM5623" s="221"/>
      <c r="AN5623" s="221"/>
      <c r="AO5623" s="221"/>
      <c r="AP5623" s="221"/>
      <c r="AQ5623" s="219"/>
      <c r="AR5623" s="219"/>
      <c r="AS5623" s="221"/>
      <c r="AT5623" s="221"/>
      <c r="AU5623" s="221"/>
      <c r="AV5623" s="221"/>
      <c r="AW5623" s="221"/>
      <c r="AX5623" s="221"/>
      <c r="AY5623" s="221"/>
      <c r="AZ5623" s="221"/>
    </row>
    <row r="5624" spans="1:52" x14ac:dyDescent="0.15">
      <c r="A5624" s="278"/>
      <c r="B5624" s="274"/>
      <c r="C5624" s="340"/>
      <c r="D5624" s="340"/>
      <c r="E5624" s="341"/>
      <c r="F5624" s="341"/>
      <c r="G5624" s="341"/>
      <c r="H5624" s="341"/>
      <c r="I5624" s="341"/>
      <c r="J5624" s="341"/>
      <c r="AH5624" s="221"/>
      <c r="AI5624" s="221"/>
      <c r="AJ5624" s="221"/>
      <c r="AK5624" s="221"/>
      <c r="AL5624" s="221"/>
      <c r="AM5624" s="221"/>
      <c r="AN5624" s="221"/>
      <c r="AO5624" s="221"/>
      <c r="AP5624" s="221"/>
      <c r="AQ5624" s="219"/>
      <c r="AR5624" s="219"/>
      <c r="AS5624" s="221"/>
      <c r="AT5624" s="221"/>
      <c r="AU5624" s="221"/>
      <c r="AV5624" s="221"/>
      <c r="AW5624" s="221"/>
      <c r="AX5624" s="221"/>
      <c r="AY5624" s="221"/>
      <c r="AZ5624" s="221"/>
    </row>
    <row r="5625" spans="1:52" x14ac:dyDescent="0.15">
      <c r="A5625" s="278"/>
      <c r="B5625" s="274"/>
      <c r="C5625" s="340"/>
      <c r="D5625" s="340"/>
      <c r="E5625" s="341"/>
      <c r="F5625" s="341"/>
      <c r="G5625" s="341"/>
      <c r="H5625" s="341"/>
      <c r="I5625" s="341"/>
      <c r="J5625" s="341"/>
      <c r="AH5625" s="221"/>
      <c r="AI5625" s="221"/>
      <c r="AJ5625" s="221"/>
      <c r="AK5625" s="221"/>
      <c r="AL5625" s="221"/>
      <c r="AM5625" s="221"/>
      <c r="AN5625" s="221"/>
      <c r="AO5625" s="221"/>
      <c r="AP5625" s="221"/>
      <c r="AQ5625" s="219"/>
      <c r="AR5625" s="219"/>
      <c r="AS5625" s="221"/>
      <c r="AT5625" s="221"/>
      <c r="AU5625" s="221"/>
      <c r="AV5625" s="221"/>
      <c r="AW5625" s="221"/>
      <c r="AX5625" s="221"/>
      <c r="AY5625" s="221"/>
      <c r="AZ5625" s="221"/>
    </row>
    <row r="5626" spans="1:52" x14ac:dyDescent="0.15">
      <c r="A5626" s="278"/>
      <c r="B5626" s="274"/>
      <c r="C5626" s="340"/>
      <c r="D5626" s="340"/>
      <c r="E5626" s="341"/>
      <c r="F5626" s="341"/>
      <c r="G5626" s="341"/>
      <c r="H5626" s="341"/>
      <c r="I5626" s="341"/>
      <c r="J5626" s="341"/>
      <c r="AH5626" s="221"/>
      <c r="AI5626" s="221"/>
      <c r="AJ5626" s="221"/>
      <c r="AK5626" s="221"/>
      <c r="AL5626" s="221"/>
      <c r="AM5626" s="221"/>
      <c r="AN5626" s="221"/>
      <c r="AO5626" s="221"/>
      <c r="AP5626" s="221"/>
      <c r="AQ5626" s="219"/>
      <c r="AR5626" s="219"/>
      <c r="AS5626" s="221"/>
      <c r="AT5626" s="221"/>
      <c r="AU5626" s="221"/>
      <c r="AV5626" s="221"/>
      <c r="AW5626" s="221"/>
      <c r="AX5626" s="221"/>
      <c r="AY5626" s="221"/>
      <c r="AZ5626" s="221"/>
    </row>
    <row r="5627" spans="1:52" x14ac:dyDescent="0.15">
      <c r="A5627" s="278"/>
      <c r="B5627" s="274"/>
      <c r="C5627" s="340"/>
      <c r="D5627" s="340"/>
      <c r="E5627" s="341"/>
      <c r="F5627" s="341"/>
      <c r="G5627" s="341"/>
      <c r="H5627" s="341"/>
      <c r="I5627" s="341"/>
      <c r="J5627" s="341"/>
      <c r="AH5627" s="221"/>
      <c r="AI5627" s="221"/>
      <c r="AJ5627" s="221"/>
      <c r="AK5627" s="221"/>
      <c r="AL5627" s="221"/>
      <c r="AM5627" s="221"/>
      <c r="AN5627" s="221"/>
      <c r="AO5627" s="221"/>
      <c r="AP5627" s="221"/>
      <c r="AQ5627" s="219"/>
      <c r="AR5627" s="219"/>
      <c r="AS5627" s="221"/>
      <c r="AT5627" s="221"/>
      <c r="AU5627" s="221"/>
      <c r="AV5627" s="221"/>
      <c r="AW5627" s="221"/>
      <c r="AX5627" s="221"/>
      <c r="AY5627" s="221"/>
      <c r="AZ5627" s="221"/>
    </row>
    <row r="5628" spans="1:52" x14ac:dyDescent="0.15">
      <c r="A5628" s="278"/>
      <c r="B5628" s="274"/>
      <c r="C5628" s="340"/>
      <c r="D5628" s="340"/>
      <c r="E5628" s="341"/>
      <c r="F5628" s="341"/>
      <c r="G5628" s="341"/>
      <c r="H5628" s="341"/>
      <c r="I5628" s="341"/>
      <c r="J5628" s="341"/>
      <c r="AH5628" s="221"/>
      <c r="AI5628" s="221"/>
      <c r="AJ5628" s="221"/>
      <c r="AK5628" s="221"/>
      <c r="AL5628" s="221"/>
      <c r="AM5628" s="221"/>
      <c r="AN5628" s="221"/>
      <c r="AO5628" s="221"/>
      <c r="AP5628" s="221"/>
      <c r="AQ5628" s="219"/>
      <c r="AR5628" s="219"/>
      <c r="AS5628" s="221"/>
      <c r="AT5628" s="221"/>
      <c r="AU5628" s="221"/>
      <c r="AV5628" s="221"/>
      <c r="AW5628" s="221"/>
      <c r="AX5628" s="221"/>
      <c r="AY5628" s="221"/>
      <c r="AZ5628" s="221"/>
    </row>
    <row r="5629" spans="1:52" x14ac:dyDescent="0.15">
      <c r="A5629" s="278"/>
      <c r="B5629" s="274"/>
      <c r="C5629" s="340"/>
      <c r="D5629" s="340"/>
      <c r="E5629" s="341"/>
      <c r="F5629" s="341"/>
      <c r="G5629" s="341"/>
      <c r="H5629" s="341"/>
      <c r="I5629" s="341"/>
      <c r="J5629" s="341"/>
      <c r="AH5629" s="221"/>
      <c r="AI5629" s="221"/>
      <c r="AJ5629" s="221"/>
      <c r="AK5629" s="221"/>
      <c r="AL5629" s="221"/>
      <c r="AM5629" s="221"/>
      <c r="AN5629" s="221"/>
      <c r="AO5629" s="221"/>
      <c r="AP5629" s="221"/>
      <c r="AQ5629" s="219"/>
      <c r="AR5629" s="219"/>
      <c r="AS5629" s="221"/>
      <c r="AT5629" s="221"/>
      <c r="AU5629" s="221"/>
      <c r="AV5629" s="221"/>
      <c r="AW5629" s="221"/>
      <c r="AX5629" s="221"/>
      <c r="AY5629" s="221"/>
      <c r="AZ5629" s="221"/>
    </row>
    <row r="5630" spans="1:52" x14ac:dyDescent="0.15">
      <c r="A5630" s="278"/>
      <c r="B5630" s="274"/>
      <c r="C5630" s="340"/>
      <c r="D5630" s="340"/>
      <c r="E5630" s="341"/>
      <c r="F5630" s="341"/>
      <c r="G5630" s="341"/>
      <c r="H5630" s="341"/>
      <c r="I5630" s="341"/>
      <c r="J5630" s="341"/>
      <c r="AH5630" s="221"/>
      <c r="AI5630" s="221"/>
      <c r="AJ5630" s="221"/>
      <c r="AK5630" s="221"/>
      <c r="AL5630" s="221"/>
      <c r="AM5630" s="221"/>
      <c r="AN5630" s="221"/>
      <c r="AO5630" s="221"/>
      <c r="AP5630" s="221"/>
      <c r="AQ5630" s="219"/>
      <c r="AR5630" s="219"/>
      <c r="AS5630" s="221"/>
      <c r="AT5630" s="221"/>
      <c r="AU5630" s="221"/>
      <c r="AV5630" s="221"/>
      <c r="AW5630" s="221"/>
      <c r="AX5630" s="221"/>
      <c r="AY5630" s="221"/>
      <c r="AZ5630" s="221"/>
    </row>
    <row r="5631" spans="1:52" x14ac:dyDescent="0.15">
      <c r="A5631" s="278"/>
      <c r="B5631" s="274"/>
      <c r="C5631" s="340"/>
      <c r="D5631" s="340"/>
      <c r="E5631" s="341"/>
      <c r="F5631" s="341"/>
      <c r="G5631" s="341"/>
      <c r="H5631" s="341"/>
      <c r="I5631" s="341"/>
      <c r="J5631" s="341"/>
      <c r="AH5631" s="221"/>
      <c r="AI5631" s="221"/>
      <c r="AJ5631" s="221"/>
      <c r="AK5631" s="221"/>
      <c r="AL5631" s="221"/>
      <c r="AM5631" s="221"/>
      <c r="AN5631" s="221"/>
      <c r="AO5631" s="221"/>
      <c r="AP5631" s="221"/>
      <c r="AQ5631" s="219"/>
      <c r="AR5631" s="219"/>
      <c r="AS5631" s="221"/>
      <c r="AT5631" s="221"/>
      <c r="AU5631" s="221"/>
      <c r="AV5631" s="221"/>
      <c r="AW5631" s="221"/>
      <c r="AX5631" s="221"/>
      <c r="AY5631" s="221"/>
      <c r="AZ5631" s="221"/>
    </row>
    <row r="5632" spans="1:52" x14ac:dyDescent="0.15">
      <c r="A5632" s="278"/>
      <c r="B5632" s="274"/>
      <c r="C5632" s="340"/>
      <c r="D5632" s="340"/>
      <c r="E5632" s="341"/>
      <c r="F5632" s="341"/>
      <c r="G5632" s="341"/>
      <c r="H5632" s="341"/>
      <c r="I5632" s="341"/>
      <c r="J5632" s="341"/>
      <c r="AH5632" s="221"/>
      <c r="AI5632" s="221"/>
      <c r="AJ5632" s="221"/>
      <c r="AK5632" s="221"/>
      <c r="AL5632" s="221"/>
      <c r="AM5632" s="221"/>
      <c r="AN5632" s="221"/>
      <c r="AO5632" s="221"/>
      <c r="AP5632" s="221"/>
      <c r="AQ5632" s="219"/>
      <c r="AR5632" s="219"/>
      <c r="AS5632" s="221"/>
      <c r="AT5632" s="221"/>
      <c r="AU5632" s="221"/>
      <c r="AV5632" s="221"/>
      <c r="AW5632" s="221"/>
      <c r="AX5632" s="221"/>
      <c r="AY5632" s="221"/>
      <c r="AZ5632" s="221"/>
    </row>
    <row r="5633" spans="1:52" x14ac:dyDescent="0.15">
      <c r="A5633" s="278"/>
      <c r="B5633" s="274"/>
      <c r="C5633" s="340"/>
      <c r="D5633" s="340"/>
      <c r="E5633" s="341"/>
      <c r="F5633" s="341"/>
      <c r="G5633" s="341"/>
      <c r="H5633" s="341"/>
      <c r="I5633" s="341"/>
      <c r="J5633" s="341"/>
      <c r="AH5633" s="221"/>
      <c r="AI5633" s="221"/>
      <c r="AJ5633" s="221"/>
      <c r="AK5633" s="221"/>
      <c r="AL5633" s="221"/>
      <c r="AM5633" s="221"/>
      <c r="AN5633" s="221"/>
      <c r="AO5633" s="221"/>
      <c r="AP5633" s="221"/>
      <c r="AQ5633" s="219"/>
      <c r="AR5633" s="219"/>
      <c r="AS5633" s="221"/>
      <c r="AT5633" s="221"/>
      <c r="AU5633" s="221"/>
      <c r="AV5633" s="221"/>
      <c r="AW5633" s="221"/>
      <c r="AX5633" s="221"/>
      <c r="AY5633" s="221"/>
      <c r="AZ5633" s="221"/>
    </row>
    <row r="5634" spans="1:52" x14ac:dyDescent="0.15">
      <c r="A5634" s="278"/>
      <c r="B5634" s="274"/>
      <c r="C5634" s="340"/>
      <c r="D5634" s="340"/>
      <c r="E5634" s="341"/>
      <c r="F5634" s="341"/>
      <c r="G5634" s="341"/>
      <c r="H5634" s="341"/>
      <c r="I5634" s="341"/>
      <c r="J5634" s="341"/>
      <c r="AH5634" s="221"/>
      <c r="AI5634" s="221"/>
      <c r="AJ5634" s="221"/>
      <c r="AK5634" s="221"/>
      <c r="AL5634" s="221"/>
      <c r="AM5634" s="221"/>
      <c r="AN5634" s="221"/>
      <c r="AO5634" s="221"/>
      <c r="AP5634" s="221"/>
      <c r="AQ5634" s="219"/>
      <c r="AR5634" s="219"/>
      <c r="AS5634" s="221"/>
      <c r="AT5634" s="221"/>
      <c r="AU5634" s="221"/>
      <c r="AV5634" s="221"/>
      <c r="AW5634" s="221"/>
      <c r="AX5634" s="221"/>
      <c r="AY5634" s="221"/>
      <c r="AZ5634" s="221"/>
    </row>
    <row r="5635" spans="1:52" x14ac:dyDescent="0.15">
      <c r="A5635" s="278"/>
      <c r="B5635" s="274"/>
      <c r="C5635" s="340"/>
      <c r="D5635" s="340"/>
      <c r="E5635" s="341"/>
      <c r="F5635" s="341"/>
      <c r="G5635" s="341"/>
      <c r="H5635" s="341"/>
      <c r="I5635" s="341"/>
      <c r="J5635" s="341"/>
      <c r="AH5635" s="221"/>
      <c r="AI5635" s="221"/>
      <c r="AJ5635" s="221"/>
      <c r="AK5635" s="221"/>
      <c r="AL5635" s="221"/>
      <c r="AM5635" s="221"/>
      <c r="AN5635" s="221"/>
      <c r="AO5635" s="221"/>
      <c r="AP5635" s="221"/>
      <c r="AQ5635" s="219"/>
      <c r="AR5635" s="219"/>
      <c r="AS5635" s="221"/>
      <c r="AT5635" s="221"/>
      <c r="AU5635" s="221"/>
      <c r="AV5635" s="221"/>
      <c r="AW5635" s="221"/>
      <c r="AX5635" s="221"/>
      <c r="AY5635" s="221"/>
      <c r="AZ5635" s="221"/>
    </row>
    <row r="5636" spans="1:52" x14ac:dyDescent="0.15">
      <c r="A5636" s="278"/>
      <c r="B5636" s="274"/>
      <c r="C5636" s="340"/>
      <c r="D5636" s="340"/>
      <c r="E5636" s="341"/>
      <c r="F5636" s="341"/>
      <c r="G5636" s="341"/>
      <c r="H5636" s="341"/>
      <c r="I5636" s="341"/>
      <c r="J5636" s="341"/>
      <c r="AH5636" s="221"/>
      <c r="AI5636" s="221"/>
      <c r="AJ5636" s="221"/>
      <c r="AK5636" s="221"/>
      <c r="AL5636" s="221"/>
      <c r="AM5636" s="221"/>
      <c r="AN5636" s="221"/>
      <c r="AO5636" s="221"/>
      <c r="AP5636" s="221"/>
      <c r="AQ5636" s="219"/>
      <c r="AR5636" s="219"/>
      <c r="AS5636" s="221"/>
      <c r="AT5636" s="221"/>
      <c r="AU5636" s="221"/>
      <c r="AV5636" s="221"/>
      <c r="AW5636" s="221"/>
      <c r="AX5636" s="221"/>
      <c r="AY5636" s="221"/>
      <c r="AZ5636" s="221"/>
    </row>
    <row r="5637" spans="1:52" x14ac:dyDescent="0.15">
      <c r="A5637" s="278"/>
      <c r="B5637" s="274"/>
      <c r="C5637" s="340"/>
      <c r="D5637" s="340"/>
      <c r="E5637" s="341"/>
      <c r="F5637" s="341"/>
      <c r="G5637" s="341"/>
      <c r="H5637" s="341"/>
      <c r="I5637" s="341"/>
      <c r="J5637" s="341"/>
      <c r="AH5637" s="221"/>
      <c r="AI5637" s="221"/>
      <c r="AJ5637" s="221"/>
      <c r="AK5637" s="221"/>
      <c r="AL5637" s="221"/>
      <c r="AM5637" s="221"/>
      <c r="AN5637" s="221"/>
      <c r="AO5637" s="221"/>
      <c r="AP5637" s="221"/>
      <c r="AQ5637" s="219"/>
      <c r="AR5637" s="219"/>
      <c r="AS5637" s="221"/>
      <c r="AT5637" s="221"/>
      <c r="AU5637" s="221"/>
      <c r="AV5637" s="221"/>
      <c r="AW5637" s="221"/>
      <c r="AX5637" s="221"/>
      <c r="AY5637" s="221"/>
      <c r="AZ5637" s="221"/>
    </row>
    <row r="5638" spans="1:52" x14ac:dyDescent="0.15">
      <c r="A5638" s="278"/>
      <c r="B5638" s="274"/>
      <c r="C5638" s="340"/>
      <c r="D5638" s="340"/>
      <c r="E5638" s="341"/>
      <c r="F5638" s="341"/>
      <c r="G5638" s="341"/>
      <c r="H5638" s="341"/>
      <c r="I5638" s="341"/>
      <c r="J5638" s="341"/>
      <c r="AH5638" s="221"/>
      <c r="AI5638" s="221"/>
      <c r="AJ5638" s="221"/>
      <c r="AK5638" s="221"/>
      <c r="AL5638" s="221"/>
      <c r="AM5638" s="221"/>
      <c r="AN5638" s="221"/>
      <c r="AO5638" s="221"/>
      <c r="AP5638" s="221"/>
      <c r="AQ5638" s="219"/>
      <c r="AR5638" s="219"/>
      <c r="AS5638" s="221"/>
      <c r="AT5638" s="221"/>
      <c r="AU5638" s="221"/>
      <c r="AV5638" s="221"/>
      <c r="AW5638" s="221"/>
      <c r="AX5638" s="221"/>
      <c r="AY5638" s="221"/>
      <c r="AZ5638" s="221"/>
    </row>
    <row r="5639" spans="1:52" x14ac:dyDescent="0.15">
      <c r="A5639" s="278"/>
      <c r="B5639" s="274"/>
      <c r="C5639" s="340"/>
      <c r="D5639" s="340"/>
      <c r="E5639" s="341"/>
      <c r="F5639" s="341"/>
      <c r="G5639" s="341"/>
      <c r="H5639" s="341"/>
      <c r="I5639" s="341"/>
      <c r="J5639" s="341"/>
      <c r="AH5639" s="221"/>
      <c r="AI5639" s="221"/>
      <c r="AJ5639" s="221"/>
      <c r="AK5639" s="221"/>
      <c r="AL5639" s="221"/>
      <c r="AM5639" s="221"/>
      <c r="AN5639" s="221"/>
      <c r="AO5639" s="221"/>
      <c r="AP5639" s="221"/>
      <c r="AQ5639" s="219"/>
      <c r="AR5639" s="219"/>
      <c r="AS5639" s="221"/>
      <c r="AT5639" s="221"/>
      <c r="AU5639" s="221"/>
      <c r="AV5639" s="221"/>
      <c r="AW5639" s="221"/>
      <c r="AX5639" s="221"/>
      <c r="AY5639" s="221"/>
      <c r="AZ5639" s="221"/>
    </row>
    <row r="5640" spans="1:52" x14ac:dyDescent="0.15">
      <c r="A5640" s="278"/>
      <c r="B5640" s="274"/>
      <c r="C5640" s="340"/>
      <c r="D5640" s="340"/>
      <c r="E5640" s="341"/>
      <c r="F5640" s="341"/>
      <c r="G5640" s="341"/>
      <c r="H5640" s="341"/>
      <c r="I5640" s="341"/>
      <c r="J5640" s="341"/>
      <c r="AH5640" s="221"/>
      <c r="AI5640" s="221"/>
      <c r="AJ5640" s="221"/>
      <c r="AK5640" s="221"/>
      <c r="AL5640" s="221"/>
      <c r="AM5640" s="221"/>
      <c r="AN5640" s="221"/>
      <c r="AO5640" s="221"/>
      <c r="AP5640" s="221"/>
      <c r="AQ5640" s="219"/>
      <c r="AR5640" s="219"/>
      <c r="AS5640" s="221"/>
      <c r="AT5640" s="221"/>
      <c r="AU5640" s="221"/>
      <c r="AV5640" s="221"/>
      <c r="AW5640" s="221"/>
      <c r="AX5640" s="221"/>
      <c r="AY5640" s="221"/>
      <c r="AZ5640" s="221"/>
    </row>
    <row r="5641" spans="1:52" x14ac:dyDescent="0.15">
      <c r="A5641" s="278"/>
      <c r="B5641" s="274"/>
      <c r="C5641" s="340"/>
      <c r="D5641" s="340"/>
      <c r="E5641" s="341"/>
      <c r="F5641" s="341"/>
      <c r="G5641" s="341"/>
      <c r="H5641" s="341"/>
      <c r="I5641" s="341"/>
      <c r="J5641" s="341"/>
      <c r="AH5641" s="221"/>
      <c r="AI5641" s="221"/>
      <c r="AJ5641" s="221"/>
      <c r="AK5641" s="221"/>
      <c r="AL5641" s="221"/>
      <c r="AM5641" s="221"/>
      <c r="AN5641" s="221"/>
      <c r="AO5641" s="221"/>
      <c r="AP5641" s="221"/>
      <c r="AQ5641" s="219"/>
      <c r="AR5641" s="219"/>
      <c r="AS5641" s="221"/>
      <c r="AT5641" s="221"/>
      <c r="AU5641" s="221"/>
      <c r="AV5641" s="221"/>
      <c r="AW5641" s="221"/>
      <c r="AX5641" s="221"/>
      <c r="AY5641" s="221"/>
      <c r="AZ5641" s="221"/>
    </row>
    <row r="5642" spans="1:52" x14ac:dyDescent="0.15">
      <c r="A5642" s="278"/>
      <c r="B5642" s="274"/>
      <c r="C5642" s="340"/>
      <c r="D5642" s="340"/>
      <c r="E5642" s="341"/>
      <c r="F5642" s="341"/>
      <c r="G5642" s="341"/>
      <c r="H5642" s="341"/>
      <c r="I5642" s="341"/>
      <c r="J5642" s="341"/>
      <c r="AH5642" s="221"/>
      <c r="AI5642" s="221"/>
      <c r="AJ5642" s="221"/>
      <c r="AK5642" s="221"/>
      <c r="AL5642" s="221"/>
      <c r="AM5642" s="221"/>
      <c r="AN5642" s="221"/>
      <c r="AO5642" s="221"/>
      <c r="AP5642" s="221"/>
      <c r="AQ5642" s="219"/>
      <c r="AR5642" s="219"/>
      <c r="AS5642" s="221"/>
      <c r="AT5642" s="221"/>
      <c r="AU5642" s="221"/>
      <c r="AV5642" s="221"/>
      <c r="AW5642" s="221"/>
      <c r="AX5642" s="221"/>
      <c r="AY5642" s="221"/>
      <c r="AZ5642" s="221"/>
    </row>
    <row r="5643" spans="1:52" x14ac:dyDescent="0.15">
      <c r="A5643" s="278"/>
      <c r="B5643" s="274"/>
      <c r="C5643" s="340"/>
      <c r="D5643" s="340"/>
      <c r="E5643" s="341"/>
      <c r="F5643" s="341"/>
      <c r="G5643" s="341"/>
      <c r="H5643" s="341"/>
      <c r="I5643" s="341"/>
      <c r="J5643" s="341"/>
      <c r="AH5643" s="221"/>
      <c r="AI5643" s="221"/>
      <c r="AJ5643" s="221"/>
      <c r="AK5643" s="221"/>
      <c r="AL5643" s="221"/>
      <c r="AM5643" s="221"/>
      <c r="AN5643" s="221"/>
      <c r="AO5643" s="221"/>
      <c r="AP5643" s="221"/>
      <c r="AQ5643" s="219"/>
      <c r="AR5643" s="219"/>
      <c r="AS5643" s="221"/>
      <c r="AT5643" s="221"/>
      <c r="AU5643" s="221"/>
      <c r="AV5643" s="221"/>
      <c r="AW5643" s="221"/>
      <c r="AX5643" s="221"/>
      <c r="AY5643" s="221"/>
      <c r="AZ5643" s="221"/>
    </row>
    <row r="5644" spans="1:52" x14ac:dyDescent="0.15">
      <c r="A5644" s="278"/>
      <c r="B5644" s="274"/>
      <c r="C5644" s="340"/>
      <c r="D5644" s="340"/>
      <c r="E5644" s="341"/>
      <c r="F5644" s="341"/>
      <c r="G5644" s="341"/>
      <c r="H5644" s="341"/>
      <c r="I5644" s="341"/>
      <c r="J5644" s="341"/>
      <c r="AH5644" s="221"/>
      <c r="AI5644" s="221"/>
      <c r="AJ5644" s="221"/>
      <c r="AK5644" s="221"/>
      <c r="AL5644" s="221"/>
      <c r="AM5644" s="221"/>
      <c r="AN5644" s="221"/>
      <c r="AO5644" s="221"/>
      <c r="AP5644" s="221"/>
      <c r="AQ5644" s="219"/>
      <c r="AR5644" s="219"/>
      <c r="AS5644" s="221"/>
      <c r="AT5644" s="221"/>
      <c r="AU5644" s="221"/>
      <c r="AV5644" s="221"/>
      <c r="AW5644" s="221"/>
      <c r="AX5644" s="221"/>
      <c r="AY5644" s="221"/>
      <c r="AZ5644" s="221"/>
    </row>
    <row r="5645" spans="1:52" x14ac:dyDescent="0.15">
      <c r="A5645" s="278"/>
      <c r="B5645" s="274"/>
      <c r="C5645" s="340"/>
      <c r="D5645" s="340"/>
      <c r="E5645" s="341"/>
      <c r="F5645" s="341"/>
      <c r="G5645" s="341"/>
      <c r="H5645" s="341"/>
      <c r="I5645" s="341"/>
      <c r="J5645" s="341"/>
      <c r="AH5645" s="221"/>
      <c r="AI5645" s="221"/>
      <c r="AJ5645" s="221"/>
      <c r="AK5645" s="221"/>
      <c r="AL5645" s="221"/>
      <c r="AM5645" s="221"/>
      <c r="AN5645" s="221"/>
      <c r="AO5645" s="221"/>
      <c r="AP5645" s="221"/>
      <c r="AQ5645" s="219"/>
      <c r="AR5645" s="219"/>
      <c r="AS5645" s="221"/>
      <c r="AT5645" s="221"/>
      <c r="AU5645" s="221"/>
      <c r="AV5645" s="221"/>
      <c r="AW5645" s="221"/>
      <c r="AX5645" s="221"/>
      <c r="AY5645" s="221"/>
      <c r="AZ5645" s="221"/>
    </row>
    <row r="5646" spans="1:52" x14ac:dyDescent="0.15">
      <c r="A5646" s="278"/>
      <c r="B5646" s="274"/>
      <c r="C5646" s="340"/>
      <c r="D5646" s="340"/>
      <c r="E5646" s="341"/>
      <c r="F5646" s="341"/>
      <c r="G5646" s="341"/>
      <c r="H5646" s="341"/>
      <c r="I5646" s="341"/>
      <c r="J5646" s="341"/>
      <c r="AH5646" s="221"/>
      <c r="AI5646" s="221"/>
      <c r="AJ5646" s="221"/>
      <c r="AK5646" s="221"/>
      <c r="AL5646" s="221"/>
      <c r="AM5646" s="221"/>
      <c r="AN5646" s="221"/>
      <c r="AO5646" s="221"/>
      <c r="AP5646" s="221"/>
      <c r="AQ5646" s="219"/>
      <c r="AR5646" s="219"/>
      <c r="AS5646" s="221"/>
      <c r="AT5646" s="221"/>
      <c r="AU5646" s="221"/>
      <c r="AV5646" s="221"/>
      <c r="AW5646" s="221"/>
      <c r="AX5646" s="221"/>
      <c r="AY5646" s="221"/>
      <c r="AZ5646" s="221"/>
    </row>
    <row r="5647" spans="1:52" x14ac:dyDescent="0.15">
      <c r="A5647" s="278"/>
      <c r="B5647" s="274"/>
      <c r="C5647" s="340"/>
      <c r="D5647" s="340"/>
      <c r="E5647" s="341"/>
      <c r="F5647" s="341"/>
      <c r="G5647" s="341"/>
      <c r="H5647" s="341"/>
      <c r="I5647" s="341"/>
      <c r="J5647" s="341"/>
      <c r="AH5647" s="221"/>
      <c r="AI5647" s="221"/>
      <c r="AJ5647" s="221"/>
      <c r="AK5647" s="221"/>
      <c r="AL5647" s="221"/>
      <c r="AM5647" s="221"/>
      <c r="AN5647" s="221"/>
      <c r="AO5647" s="221"/>
      <c r="AP5647" s="221"/>
      <c r="AQ5647" s="219"/>
      <c r="AR5647" s="219"/>
      <c r="AS5647" s="221"/>
      <c r="AT5647" s="221"/>
      <c r="AU5647" s="221"/>
      <c r="AV5647" s="221"/>
      <c r="AW5647" s="221"/>
      <c r="AX5647" s="221"/>
      <c r="AY5647" s="221"/>
      <c r="AZ5647" s="221"/>
    </row>
    <row r="5648" spans="1:52" x14ac:dyDescent="0.15">
      <c r="A5648" s="278"/>
      <c r="B5648" s="274"/>
      <c r="C5648" s="340"/>
      <c r="D5648" s="340"/>
      <c r="E5648" s="341"/>
      <c r="F5648" s="341"/>
      <c r="G5648" s="341"/>
      <c r="H5648" s="341"/>
      <c r="I5648" s="341"/>
      <c r="J5648" s="341"/>
      <c r="AH5648" s="221"/>
      <c r="AI5648" s="221"/>
      <c r="AJ5648" s="221"/>
      <c r="AK5648" s="221"/>
      <c r="AL5648" s="221"/>
      <c r="AM5648" s="221"/>
      <c r="AN5648" s="221"/>
      <c r="AO5648" s="221"/>
      <c r="AP5648" s="221"/>
      <c r="AQ5648" s="219"/>
      <c r="AR5648" s="219"/>
      <c r="AS5648" s="221"/>
      <c r="AT5648" s="221"/>
      <c r="AU5648" s="221"/>
      <c r="AV5648" s="221"/>
      <c r="AW5648" s="221"/>
      <c r="AX5648" s="221"/>
      <c r="AY5648" s="221"/>
      <c r="AZ5648" s="221"/>
    </row>
    <row r="5649" spans="1:52" x14ac:dyDescent="0.15">
      <c r="A5649" s="278"/>
      <c r="B5649" s="274"/>
      <c r="C5649" s="340"/>
      <c r="D5649" s="340"/>
      <c r="E5649" s="341"/>
      <c r="F5649" s="341"/>
      <c r="G5649" s="341"/>
      <c r="H5649" s="341"/>
      <c r="I5649" s="341"/>
      <c r="J5649" s="341"/>
      <c r="AH5649" s="221"/>
      <c r="AI5649" s="221"/>
      <c r="AJ5649" s="221"/>
      <c r="AK5649" s="221"/>
      <c r="AL5649" s="221"/>
      <c r="AM5649" s="221"/>
      <c r="AN5649" s="221"/>
      <c r="AO5649" s="221"/>
      <c r="AP5649" s="221"/>
      <c r="AQ5649" s="219"/>
      <c r="AR5649" s="219"/>
      <c r="AS5649" s="221"/>
      <c r="AT5649" s="221"/>
      <c r="AU5649" s="221"/>
      <c r="AV5649" s="221"/>
      <c r="AW5649" s="221"/>
      <c r="AX5649" s="221"/>
      <c r="AY5649" s="221"/>
      <c r="AZ5649" s="221"/>
    </row>
    <row r="5650" spans="1:52" x14ac:dyDescent="0.15">
      <c r="A5650" s="278"/>
      <c r="B5650" s="274"/>
      <c r="C5650" s="340"/>
      <c r="D5650" s="340"/>
      <c r="E5650" s="341"/>
      <c r="F5650" s="341"/>
      <c r="G5650" s="341"/>
      <c r="H5650" s="341"/>
      <c r="I5650" s="341"/>
      <c r="J5650" s="341"/>
      <c r="AH5650" s="221"/>
      <c r="AI5650" s="221"/>
      <c r="AJ5650" s="221"/>
      <c r="AK5650" s="221"/>
      <c r="AL5650" s="221"/>
      <c r="AM5650" s="221"/>
      <c r="AN5650" s="221"/>
      <c r="AO5650" s="221"/>
      <c r="AP5650" s="221"/>
      <c r="AQ5650" s="219"/>
      <c r="AR5650" s="219"/>
      <c r="AS5650" s="221"/>
      <c r="AT5650" s="221"/>
      <c r="AU5650" s="221"/>
      <c r="AV5650" s="221"/>
      <c r="AW5650" s="221"/>
      <c r="AX5650" s="221"/>
      <c r="AY5650" s="221"/>
      <c r="AZ5650" s="221"/>
    </row>
    <row r="5651" spans="1:52" x14ac:dyDescent="0.15">
      <c r="A5651" s="278"/>
      <c r="B5651" s="274"/>
      <c r="C5651" s="340"/>
      <c r="D5651" s="340"/>
      <c r="E5651" s="341"/>
      <c r="F5651" s="341"/>
      <c r="G5651" s="341"/>
      <c r="H5651" s="341"/>
      <c r="I5651" s="341"/>
      <c r="J5651" s="341"/>
      <c r="AH5651" s="221"/>
      <c r="AI5651" s="221"/>
      <c r="AJ5651" s="221"/>
      <c r="AK5651" s="221"/>
      <c r="AL5651" s="221"/>
      <c r="AM5651" s="221"/>
      <c r="AN5651" s="221"/>
      <c r="AO5651" s="221"/>
      <c r="AP5651" s="221"/>
      <c r="AQ5651" s="219"/>
      <c r="AR5651" s="219"/>
      <c r="AS5651" s="221"/>
      <c r="AT5651" s="221"/>
      <c r="AU5651" s="221"/>
      <c r="AV5651" s="221"/>
      <c r="AW5651" s="221"/>
      <c r="AX5651" s="221"/>
      <c r="AY5651" s="221"/>
      <c r="AZ5651" s="221"/>
    </row>
    <row r="5652" spans="1:52" x14ac:dyDescent="0.15">
      <c r="A5652" s="278"/>
      <c r="B5652" s="274"/>
      <c r="C5652" s="340"/>
      <c r="D5652" s="340"/>
      <c r="E5652" s="341"/>
      <c r="F5652" s="341"/>
      <c r="G5652" s="341"/>
      <c r="H5652" s="341"/>
      <c r="I5652" s="341"/>
      <c r="J5652" s="341"/>
      <c r="AH5652" s="221"/>
      <c r="AI5652" s="221"/>
      <c r="AJ5652" s="221"/>
      <c r="AK5652" s="221"/>
      <c r="AL5652" s="221"/>
      <c r="AM5652" s="221"/>
      <c r="AN5652" s="221"/>
      <c r="AO5652" s="221"/>
      <c r="AP5652" s="221"/>
      <c r="AQ5652" s="219"/>
      <c r="AR5652" s="219"/>
      <c r="AS5652" s="221"/>
      <c r="AT5652" s="221"/>
      <c r="AU5652" s="221"/>
      <c r="AV5652" s="221"/>
      <c r="AW5652" s="221"/>
      <c r="AX5652" s="221"/>
      <c r="AY5652" s="221"/>
      <c r="AZ5652" s="221"/>
    </row>
    <row r="5653" spans="1:52" x14ac:dyDescent="0.15">
      <c r="A5653" s="278"/>
      <c r="B5653" s="274"/>
      <c r="C5653" s="340"/>
      <c r="D5653" s="340"/>
      <c r="E5653" s="341"/>
      <c r="F5653" s="341"/>
      <c r="G5653" s="341"/>
      <c r="H5653" s="341"/>
      <c r="I5653" s="341"/>
      <c r="J5653" s="341"/>
      <c r="AH5653" s="221"/>
      <c r="AI5653" s="221"/>
      <c r="AJ5653" s="221"/>
      <c r="AK5653" s="221"/>
      <c r="AL5653" s="221"/>
      <c r="AM5653" s="221"/>
      <c r="AN5653" s="221"/>
      <c r="AO5653" s="221"/>
      <c r="AP5653" s="221"/>
      <c r="AQ5653" s="219"/>
      <c r="AR5653" s="219"/>
      <c r="AS5653" s="221"/>
      <c r="AT5653" s="221"/>
      <c r="AU5653" s="221"/>
      <c r="AV5653" s="221"/>
      <c r="AW5653" s="221"/>
      <c r="AX5653" s="221"/>
      <c r="AY5653" s="221"/>
      <c r="AZ5653" s="221"/>
    </row>
    <row r="5654" spans="1:52" x14ac:dyDescent="0.15">
      <c r="A5654" s="278"/>
      <c r="B5654" s="274"/>
      <c r="C5654" s="340"/>
      <c r="D5654" s="340"/>
      <c r="E5654" s="341"/>
      <c r="F5654" s="341"/>
      <c r="G5654" s="341"/>
      <c r="H5654" s="341"/>
      <c r="I5654" s="341"/>
      <c r="J5654" s="341"/>
      <c r="AH5654" s="221"/>
      <c r="AI5654" s="221"/>
      <c r="AJ5654" s="221"/>
      <c r="AK5654" s="221"/>
      <c r="AL5654" s="221"/>
      <c r="AM5654" s="221"/>
      <c r="AN5654" s="221"/>
      <c r="AO5654" s="221"/>
      <c r="AP5654" s="221"/>
      <c r="AQ5654" s="219"/>
      <c r="AR5654" s="219"/>
      <c r="AS5654" s="221"/>
      <c r="AT5654" s="221"/>
      <c r="AU5654" s="221"/>
      <c r="AV5654" s="221"/>
      <c r="AW5654" s="221"/>
      <c r="AX5654" s="221"/>
      <c r="AY5654" s="221"/>
      <c r="AZ5654" s="221"/>
    </row>
    <row r="5655" spans="1:52" x14ac:dyDescent="0.15">
      <c r="A5655" s="278"/>
      <c r="B5655" s="274"/>
      <c r="C5655" s="340"/>
      <c r="D5655" s="340"/>
      <c r="E5655" s="341"/>
      <c r="F5655" s="341"/>
      <c r="G5655" s="341"/>
      <c r="H5655" s="341"/>
      <c r="I5655" s="341"/>
      <c r="J5655" s="341"/>
      <c r="AH5655" s="221"/>
      <c r="AI5655" s="221"/>
      <c r="AJ5655" s="221"/>
      <c r="AK5655" s="221"/>
      <c r="AL5655" s="221"/>
      <c r="AM5655" s="221"/>
      <c r="AN5655" s="221"/>
      <c r="AO5655" s="221"/>
      <c r="AP5655" s="221"/>
      <c r="AQ5655" s="219"/>
      <c r="AR5655" s="219"/>
      <c r="AS5655" s="221"/>
      <c r="AT5655" s="221"/>
      <c r="AU5655" s="221"/>
      <c r="AV5655" s="221"/>
      <c r="AW5655" s="221"/>
      <c r="AX5655" s="221"/>
      <c r="AY5655" s="221"/>
      <c r="AZ5655" s="221"/>
    </row>
    <row r="5656" spans="1:52" x14ac:dyDescent="0.15">
      <c r="A5656" s="278"/>
      <c r="B5656" s="274"/>
      <c r="C5656" s="340"/>
      <c r="D5656" s="340"/>
      <c r="E5656" s="341"/>
      <c r="F5656" s="341"/>
      <c r="G5656" s="341"/>
      <c r="H5656" s="341"/>
      <c r="I5656" s="341"/>
      <c r="J5656" s="341"/>
      <c r="AH5656" s="221"/>
      <c r="AI5656" s="221"/>
      <c r="AJ5656" s="221"/>
      <c r="AK5656" s="221"/>
      <c r="AL5656" s="221"/>
      <c r="AM5656" s="221"/>
      <c r="AN5656" s="221"/>
      <c r="AO5656" s="221"/>
      <c r="AP5656" s="221"/>
      <c r="AQ5656" s="219"/>
      <c r="AR5656" s="219"/>
      <c r="AS5656" s="221"/>
      <c r="AT5656" s="221"/>
      <c r="AU5656" s="221"/>
      <c r="AV5656" s="221"/>
      <c r="AW5656" s="221"/>
      <c r="AX5656" s="221"/>
      <c r="AY5656" s="221"/>
      <c r="AZ5656" s="221"/>
    </row>
    <row r="5657" spans="1:52" x14ac:dyDescent="0.15">
      <c r="A5657" s="278"/>
      <c r="B5657" s="274"/>
      <c r="C5657" s="340"/>
      <c r="D5657" s="340"/>
      <c r="E5657" s="341"/>
      <c r="F5657" s="341"/>
      <c r="G5657" s="341"/>
      <c r="H5657" s="341"/>
      <c r="I5657" s="341"/>
      <c r="J5657" s="341"/>
      <c r="AH5657" s="221"/>
      <c r="AI5657" s="221"/>
      <c r="AJ5657" s="221"/>
      <c r="AK5657" s="221"/>
      <c r="AL5657" s="221"/>
      <c r="AM5657" s="221"/>
      <c r="AN5657" s="221"/>
      <c r="AO5657" s="221"/>
      <c r="AP5657" s="221"/>
      <c r="AQ5657" s="219"/>
      <c r="AR5657" s="219"/>
      <c r="AS5657" s="221"/>
      <c r="AT5657" s="221"/>
      <c r="AU5657" s="221"/>
      <c r="AV5657" s="221"/>
      <c r="AW5657" s="221"/>
      <c r="AX5657" s="221"/>
      <c r="AY5657" s="221"/>
      <c r="AZ5657" s="221"/>
    </row>
    <row r="5658" spans="1:52" x14ac:dyDescent="0.15">
      <c r="A5658" s="278"/>
      <c r="B5658" s="274"/>
      <c r="C5658" s="340"/>
      <c r="D5658" s="340"/>
      <c r="E5658" s="341"/>
      <c r="F5658" s="341"/>
      <c r="G5658" s="341"/>
      <c r="H5658" s="341"/>
      <c r="I5658" s="341"/>
      <c r="J5658" s="341"/>
      <c r="AH5658" s="221"/>
      <c r="AI5658" s="221"/>
      <c r="AJ5658" s="221"/>
      <c r="AK5658" s="221"/>
      <c r="AL5658" s="221"/>
      <c r="AM5658" s="221"/>
      <c r="AN5658" s="221"/>
      <c r="AO5658" s="221"/>
      <c r="AP5658" s="221"/>
      <c r="AQ5658" s="219"/>
      <c r="AR5658" s="219"/>
      <c r="AS5658" s="221"/>
      <c r="AT5658" s="221"/>
      <c r="AU5658" s="221"/>
      <c r="AV5658" s="221"/>
      <c r="AW5658" s="221"/>
      <c r="AX5658" s="221"/>
      <c r="AY5658" s="221"/>
      <c r="AZ5658" s="221"/>
    </row>
    <row r="5659" spans="1:52" x14ac:dyDescent="0.15">
      <c r="A5659" s="278"/>
      <c r="B5659" s="274"/>
      <c r="C5659" s="340"/>
      <c r="D5659" s="340"/>
      <c r="E5659" s="341"/>
      <c r="F5659" s="341"/>
      <c r="G5659" s="341"/>
      <c r="H5659" s="341"/>
      <c r="I5659" s="341"/>
      <c r="J5659" s="341"/>
      <c r="AH5659" s="221"/>
      <c r="AI5659" s="221"/>
      <c r="AJ5659" s="221"/>
      <c r="AK5659" s="221"/>
      <c r="AL5659" s="221"/>
      <c r="AM5659" s="221"/>
      <c r="AN5659" s="221"/>
      <c r="AO5659" s="221"/>
      <c r="AP5659" s="221"/>
      <c r="AQ5659" s="219"/>
      <c r="AR5659" s="219"/>
      <c r="AS5659" s="221"/>
      <c r="AT5659" s="221"/>
      <c r="AU5659" s="221"/>
      <c r="AV5659" s="221"/>
      <c r="AW5659" s="221"/>
      <c r="AX5659" s="221"/>
      <c r="AY5659" s="221"/>
      <c r="AZ5659" s="221"/>
    </row>
    <row r="5660" spans="1:52" x14ac:dyDescent="0.15">
      <c r="A5660" s="278"/>
      <c r="B5660" s="274"/>
      <c r="C5660" s="340"/>
      <c r="D5660" s="340"/>
      <c r="E5660" s="341"/>
      <c r="F5660" s="341"/>
      <c r="G5660" s="341"/>
      <c r="H5660" s="341"/>
      <c r="I5660" s="341"/>
      <c r="J5660" s="341"/>
      <c r="AH5660" s="221"/>
      <c r="AI5660" s="221"/>
      <c r="AJ5660" s="221"/>
      <c r="AK5660" s="221"/>
      <c r="AL5660" s="221"/>
      <c r="AM5660" s="221"/>
      <c r="AN5660" s="221"/>
      <c r="AO5660" s="221"/>
      <c r="AP5660" s="221"/>
      <c r="AQ5660" s="219"/>
      <c r="AR5660" s="219"/>
      <c r="AS5660" s="221"/>
      <c r="AT5660" s="221"/>
      <c r="AU5660" s="221"/>
      <c r="AV5660" s="221"/>
      <c r="AW5660" s="221"/>
      <c r="AX5660" s="221"/>
      <c r="AY5660" s="221"/>
      <c r="AZ5660" s="221"/>
    </row>
    <row r="5661" spans="1:52" x14ac:dyDescent="0.15">
      <c r="A5661" s="278"/>
      <c r="B5661" s="274"/>
      <c r="C5661" s="340"/>
      <c r="D5661" s="340"/>
      <c r="E5661" s="341"/>
      <c r="F5661" s="341"/>
      <c r="G5661" s="341"/>
      <c r="H5661" s="341"/>
      <c r="I5661" s="341"/>
      <c r="J5661" s="341"/>
      <c r="AH5661" s="221"/>
      <c r="AI5661" s="221"/>
      <c r="AJ5661" s="221"/>
      <c r="AK5661" s="221"/>
      <c r="AL5661" s="221"/>
      <c r="AM5661" s="221"/>
      <c r="AN5661" s="221"/>
      <c r="AO5661" s="221"/>
      <c r="AP5661" s="221"/>
      <c r="AQ5661" s="219"/>
      <c r="AR5661" s="219"/>
      <c r="AS5661" s="221"/>
      <c r="AT5661" s="221"/>
      <c r="AU5661" s="221"/>
      <c r="AV5661" s="221"/>
      <c r="AW5661" s="221"/>
      <c r="AX5661" s="221"/>
      <c r="AY5661" s="221"/>
      <c r="AZ5661" s="221"/>
    </row>
    <row r="5662" spans="1:52" x14ac:dyDescent="0.15">
      <c r="A5662" s="278"/>
      <c r="B5662" s="274"/>
      <c r="C5662" s="340"/>
      <c r="D5662" s="340"/>
      <c r="E5662" s="341"/>
      <c r="F5662" s="341"/>
      <c r="G5662" s="341"/>
      <c r="H5662" s="341"/>
      <c r="I5662" s="341"/>
      <c r="J5662" s="341"/>
      <c r="AH5662" s="221"/>
      <c r="AI5662" s="221"/>
      <c r="AJ5662" s="221"/>
      <c r="AK5662" s="221"/>
      <c r="AL5662" s="221"/>
      <c r="AM5662" s="221"/>
      <c r="AN5662" s="221"/>
      <c r="AO5662" s="221"/>
      <c r="AP5662" s="221"/>
      <c r="AQ5662" s="219"/>
      <c r="AR5662" s="219"/>
      <c r="AS5662" s="221"/>
      <c r="AT5662" s="221"/>
      <c r="AU5662" s="221"/>
      <c r="AV5662" s="221"/>
      <c r="AW5662" s="221"/>
      <c r="AX5662" s="221"/>
      <c r="AY5662" s="221"/>
      <c r="AZ5662" s="221"/>
    </row>
    <row r="5663" spans="1:52" x14ac:dyDescent="0.15">
      <c r="A5663" s="278"/>
      <c r="B5663" s="274"/>
      <c r="C5663" s="340"/>
      <c r="D5663" s="340"/>
      <c r="E5663" s="341"/>
      <c r="F5663" s="341"/>
      <c r="G5663" s="341"/>
      <c r="H5663" s="341"/>
      <c r="I5663" s="341"/>
      <c r="J5663" s="341"/>
      <c r="AH5663" s="221"/>
      <c r="AI5663" s="221"/>
      <c r="AJ5663" s="221"/>
      <c r="AK5663" s="221"/>
      <c r="AL5663" s="221"/>
      <c r="AM5663" s="221"/>
      <c r="AN5663" s="221"/>
      <c r="AO5663" s="221"/>
      <c r="AP5663" s="221"/>
      <c r="AQ5663" s="219"/>
      <c r="AR5663" s="219"/>
      <c r="AS5663" s="221"/>
      <c r="AT5663" s="221"/>
      <c r="AU5663" s="221"/>
      <c r="AV5663" s="221"/>
      <c r="AW5663" s="221"/>
      <c r="AX5663" s="221"/>
      <c r="AY5663" s="221"/>
      <c r="AZ5663" s="221"/>
    </row>
    <row r="5664" spans="1:52" x14ac:dyDescent="0.15">
      <c r="A5664" s="278"/>
      <c r="B5664" s="274"/>
      <c r="C5664" s="340"/>
      <c r="D5664" s="340"/>
      <c r="E5664" s="341"/>
      <c r="F5664" s="341"/>
      <c r="G5664" s="341"/>
      <c r="H5664" s="341"/>
      <c r="I5664" s="341"/>
      <c r="J5664" s="341"/>
      <c r="AH5664" s="221"/>
      <c r="AI5664" s="221"/>
      <c r="AJ5664" s="221"/>
      <c r="AK5664" s="221"/>
      <c r="AL5664" s="221"/>
      <c r="AM5664" s="221"/>
      <c r="AN5664" s="221"/>
      <c r="AO5664" s="221"/>
      <c r="AP5664" s="221"/>
      <c r="AQ5664" s="219"/>
      <c r="AR5664" s="219"/>
      <c r="AS5664" s="221"/>
      <c r="AT5664" s="221"/>
      <c r="AU5664" s="221"/>
      <c r="AV5664" s="221"/>
      <c r="AW5664" s="221"/>
      <c r="AX5664" s="221"/>
      <c r="AY5664" s="221"/>
      <c r="AZ5664" s="221"/>
    </row>
    <row r="5665" spans="1:52" x14ac:dyDescent="0.15">
      <c r="A5665" s="278"/>
      <c r="B5665" s="274"/>
      <c r="C5665" s="340"/>
      <c r="D5665" s="340"/>
      <c r="E5665" s="341"/>
      <c r="F5665" s="341"/>
      <c r="G5665" s="341"/>
      <c r="H5665" s="341"/>
      <c r="I5665" s="341"/>
      <c r="J5665" s="341"/>
      <c r="AH5665" s="221"/>
      <c r="AI5665" s="221"/>
      <c r="AJ5665" s="221"/>
      <c r="AK5665" s="221"/>
      <c r="AL5665" s="221"/>
      <c r="AM5665" s="221"/>
      <c r="AN5665" s="221"/>
      <c r="AO5665" s="221"/>
      <c r="AP5665" s="221"/>
      <c r="AQ5665" s="219"/>
      <c r="AR5665" s="219"/>
      <c r="AS5665" s="221"/>
      <c r="AT5665" s="221"/>
      <c r="AU5665" s="221"/>
      <c r="AV5665" s="221"/>
      <c r="AW5665" s="221"/>
      <c r="AX5665" s="221"/>
      <c r="AY5665" s="221"/>
      <c r="AZ5665" s="221"/>
    </row>
    <row r="5666" spans="1:52" x14ac:dyDescent="0.15">
      <c r="A5666" s="278"/>
      <c r="B5666" s="274"/>
      <c r="C5666" s="340"/>
      <c r="D5666" s="340"/>
      <c r="E5666" s="341"/>
      <c r="F5666" s="341"/>
      <c r="G5666" s="341"/>
      <c r="H5666" s="341"/>
      <c r="I5666" s="341"/>
      <c r="J5666" s="341"/>
      <c r="AH5666" s="221"/>
      <c r="AI5666" s="221"/>
      <c r="AJ5666" s="221"/>
      <c r="AK5666" s="221"/>
      <c r="AL5666" s="221"/>
      <c r="AM5666" s="221"/>
      <c r="AN5666" s="221"/>
      <c r="AO5666" s="221"/>
      <c r="AP5666" s="221"/>
      <c r="AQ5666" s="219"/>
      <c r="AR5666" s="219"/>
      <c r="AS5666" s="221"/>
      <c r="AT5666" s="221"/>
      <c r="AU5666" s="221"/>
      <c r="AV5666" s="221"/>
      <c r="AW5666" s="221"/>
      <c r="AX5666" s="221"/>
      <c r="AY5666" s="221"/>
      <c r="AZ5666" s="221"/>
    </row>
    <row r="5667" spans="1:52" x14ac:dyDescent="0.15">
      <c r="A5667" s="278"/>
      <c r="B5667" s="274"/>
      <c r="C5667" s="340"/>
      <c r="D5667" s="340"/>
      <c r="E5667" s="341"/>
      <c r="F5667" s="341"/>
      <c r="G5667" s="341"/>
      <c r="H5667" s="341"/>
      <c r="I5667" s="341"/>
      <c r="J5667" s="341"/>
      <c r="AH5667" s="221"/>
      <c r="AI5667" s="221"/>
      <c r="AJ5667" s="221"/>
      <c r="AK5667" s="221"/>
      <c r="AL5667" s="221"/>
      <c r="AM5667" s="221"/>
      <c r="AN5667" s="221"/>
      <c r="AO5667" s="221"/>
      <c r="AP5667" s="221"/>
      <c r="AQ5667" s="219"/>
      <c r="AR5667" s="219"/>
      <c r="AS5667" s="221"/>
      <c r="AT5667" s="221"/>
      <c r="AU5667" s="221"/>
      <c r="AV5667" s="221"/>
      <c r="AW5667" s="221"/>
      <c r="AX5667" s="221"/>
      <c r="AY5667" s="221"/>
      <c r="AZ5667" s="221"/>
    </row>
    <row r="5668" spans="1:52" x14ac:dyDescent="0.15">
      <c r="A5668" s="278"/>
      <c r="B5668" s="274"/>
      <c r="C5668" s="340"/>
      <c r="D5668" s="340"/>
      <c r="E5668" s="341"/>
      <c r="F5668" s="341"/>
      <c r="G5668" s="341"/>
      <c r="H5668" s="341"/>
      <c r="I5668" s="341"/>
      <c r="J5668" s="341"/>
      <c r="AH5668" s="221"/>
      <c r="AI5668" s="221"/>
      <c r="AJ5668" s="221"/>
      <c r="AK5668" s="221"/>
      <c r="AL5668" s="221"/>
      <c r="AM5668" s="221"/>
      <c r="AN5668" s="221"/>
      <c r="AO5668" s="221"/>
      <c r="AP5668" s="221"/>
      <c r="AQ5668" s="219"/>
      <c r="AR5668" s="219"/>
      <c r="AS5668" s="221"/>
      <c r="AT5668" s="221"/>
      <c r="AU5668" s="221"/>
      <c r="AV5668" s="221"/>
      <c r="AW5668" s="221"/>
      <c r="AX5668" s="221"/>
      <c r="AY5668" s="221"/>
      <c r="AZ5668" s="221"/>
    </row>
    <row r="5669" spans="1:52" x14ac:dyDescent="0.15">
      <c r="A5669" s="278"/>
      <c r="B5669" s="274"/>
      <c r="C5669" s="340"/>
      <c r="D5669" s="340"/>
      <c r="E5669" s="341"/>
      <c r="F5669" s="341"/>
      <c r="G5669" s="341"/>
      <c r="H5669" s="341"/>
      <c r="I5669" s="341"/>
      <c r="J5669" s="341"/>
      <c r="AH5669" s="221"/>
      <c r="AI5669" s="221"/>
      <c r="AJ5669" s="221"/>
      <c r="AK5669" s="221"/>
      <c r="AL5669" s="221"/>
      <c r="AM5669" s="221"/>
      <c r="AN5669" s="221"/>
      <c r="AO5669" s="221"/>
      <c r="AP5669" s="221"/>
      <c r="AQ5669" s="219"/>
      <c r="AR5669" s="219"/>
      <c r="AS5669" s="221"/>
      <c r="AT5669" s="221"/>
      <c r="AU5669" s="221"/>
      <c r="AV5669" s="221"/>
      <c r="AW5669" s="221"/>
      <c r="AX5669" s="221"/>
      <c r="AY5669" s="221"/>
      <c r="AZ5669" s="221"/>
    </row>
    <row r="5670" spans="1:52" x14ac:dyDescent="0.15">
      <c r="A5670" s="278"/>
      <c r="B5670" s="274"/>
      <c r="C5670" s="340"/>
      <c r="D5670" s="340"/>
      <c r="E5670" s="341"/>
      <c r="F5670" s="341"/>
      <c r="G5670" s="341"/>
      <c r="H5670" s="341"/>
      <c r="I5670" s="341"/>
      <c r="J5670" s="341"/>
      <c r="AH5670" s="221"/>
      <c r="AI5670" s="221"/>
      <c r="AJ5670" s="221"/>
      <c r="AK5670" s="221"/>
      <c r="AL5670" s="221"/>
      <c r="AM5670" s="221"/>
      <c r="AN5670" s="221"/>
      <c r="AO5670" s="221"/>
      <c r="AP5670" s="221"/>
      <c r="AQ5670" s="219"/>
      <c r="AR5670" s="219"/>
      <c r="AS5670" s="221"/>
      <c r="AT5670" s="221"/>
      <c r="AU5670" s="221"/>
      <c r="AV5670" s="221"/>
      <c r="AW5670" s="221"/>
      <c r="AX5670" s="221"/>
      <c r="AY5670" s="221"/>
      <c r="AZ5670" s="221"/>
    </row>
    <row r="5671" spans="1:52" x14ac:dyDescent="0.15">
      <c r="A5671" s="278"/>
      <c r="B5671" s="274"/>
      <c r="C5671" s="340"/>
      <c r="D5671" s="340"/>
      <c r="E5671" s="341"/>
      <c r="F5671" s="341"/>
      <c r="G5671" s="341"/>
      <c r="H5671" s="341"/>
      <c r="I5671" s="341"/>
      <c r="J5671" s="341"/>
      <c r="AH5671" s="221"/>
      <c r="AI5671" s="221"/>
      <c r="AJ5671" s="221"/>
      <c r="AK5671" s="221"/>
      <c r="AL5671" s="221"/>
      <c r="AM5671" s="221"/>
      <c r="AN5671" s="221"/>
      <c r="AO5671" s="221"/>
      <c r="AP5671" s="221"/>
      <c r="AQ5671" s="219"/>
      <c r="AR5671" s="219"/>
      <c r="AS5671" s="221"/>
      <c r="AT5671" s="221"/>
      <c r="AU5671" s="221"/>
      <c r="AV5671" s="221"/>
      <c r="AW5671" s="221"/>
      <c r="AX5671" s="221"/>
      <c r="AY5671" s="221"/>
      <c r="AZ5671" s="221"/>
    </row>
    <row r="5672" spans="1:52" x14ac:dyDescent="0.15">
      <c r="A5672" s="278"/>
      <c r="B5672" s="274"/>
      <c r="C5672" s="340"/>
      <c r="D5672" s="340"/>
      <c r="E5672" s="341"/>
      <c r="F5672" s="341"/>
      <c r="G5672" s="341"/>
      <c r="H5672" s="341"/>
      <c r="I5672" s="341"/>
      <c r="J5672" s="341"/>
      <c r="AH5672" s="221"/>
      <c r="AI5672" s="221"/>
      <c r="AJ5672" s="221"/>
      <c r="AK5672" s="221"/>
      <c r="AL5672" s="221"/>
      <c r="AM5672" s="221"/>
      <c r="AN5672" s="221"/>
      <c r="AO5672" s="221"/>
      <c r="AP5672" s="221"/>
      <c r="AQ5672" s="219"/>
      <c r="AR5672" s="219"/>
      <c r="AS5672" s="221"/>
      <c r="AT5672" s="221"/>
      <c r="AU5672" s="221"/>
      <c r="AV5672" s="221"/>
      <c r="AW5672" s="221"/>
      <c r="AX5672" s="221"/>
      <c r="AY5672" s="221"/>
      <c r="AZ5672" s="221"/>
    </row>
    <row r="5673" spans="1:52" x14ac:dyDescent="0.15">
      <c r="A5673" s="278"/>
      <c r="B5673" s="274"/>
      <c r="C5673" s="340"/>
      <c r="D5673" s="340"/>
      <c r="E5673" s="341"/>
      <c r="F5673" s="341"/>
      <c r="G5673" s="341"/>
      <c r="H5673" s="341"/>
      <c r="I5673" s="341"/>
      <c r="J5673" s="341"/>
      <c r="AH5673" s="221"/>
      <c r="AI5673" s="221"/>
      <c r="AJ5673" s="221"/>
      <c r="AK5673" s="221"/>
      <c r="AL5673" s="221"/>
      <c r="AM5673" s="221"/>
      <c r="AN5673" s="221"/>
      <c r="AO5673" s="221"/>
      <c r="AP5673" s="221"/>
      <c r="AQ5673" s="219"/>
      <c r="AR5673" s="219"/>
      <c r="AS5673" s="221"/>
      <c r="AT5673" s="221"/>
      <c r="AU5673" s="221"/>
      <c r="AV5673" s="221"/>
      <c r="AW5673" s="221"/>
      <c r="AX5673" s="221"/>
      <c r="AY5673" s="221"/>
      <c r="AZ5673" s="221"/>
    </row>
    <row r="5674" spans="1:52" x14ac:dyDescent="0.15">
      <c r="A5674" s="278"/>
      <c r="B5674" s="274"/>
      <c r="C5674" s="340"/>
      <c r="D5674" s="340"/>
      <c r="E5674" s="341"/>
      <c r="F5674" s="341"/>
      <c r="G5674" s="341"/>
      <c r="H5674" s="341"/>
      <c r="I5674" s="341"/>
      <c r="J5674" s="341"/>
      <c r="AH5674" s="221"/>
      <c r="AI5674" s="221"/>
      <c r="AJ5674" s="221"/>
      <c r="AK5674" s="221"/>
      <c r="AL5674" s="221"/>
      <c r="AM5674" s="221"/>
      <c r="AN5674" s="221"/>
      <c r="AO5674" s="221"/>
      <c r="AP5674" s="221"/>
      <c r="AQ5674" s="219"/>
      <c r="AR5674" s="219"/>
      <c r="AS5674" s="221"/>
      <c r="AT5674" s="221"/>
      <c r="AU5674" s="221"/>
      <c r="AV5674" s="221"/>
      <c r="AW5674" s="221"/>
      <c r="AX5674" s="221"/>
      <c r="AY5674" s="221"/>
      <c r="AZ5674" s="221"/>
    </row>
    <row r="5675" spans="1:52" x14ac:dyDescent="0.15">
      <c r="A5675" s="278"/>
      <c r="B5675" s="274"/>
      <c r="C5675" s="340"/>
      <c r="D5675" s="340"/>
      <c r="E5675" s="341"/>
      <c r="F5675" s="341"/>
      <c r="G5675" s="341"/>
      <c r="H5675" s="341"/>
      <c r="I5675" s="341"/>
      <c r="J5675" s="341"/>
      <c r="AH5675" s="221"/>
      <c r="AI5675" s="221"/>
      <c r="AJ5675" s="221"/>
      <c r="AK5675" s="221"/>
      <c r="AL5675" s="221"/>
      <c r="AM5675" s="221"/>
      <c r="AN5675" s="221"/>
      <c r="AO5675" s="221"/>
      <c r="AP5675" s="221"/>
      <c r="AQ5675" s="219"/>
      <c r="AR5675" s="219"/>
      <c r="AS5675" s="221"/>
      <c r="AT5675" s="221"/>
      <c r="AU5675" s="221"/>
      <c r="AV5675" s="221"/>
      <c r="AW5675" s="221"/>
      <c r="AX5675" s="221"/>
      <c r="AY5675" s="221"/>
      <c r="AZ5675" s="221"/>
    </row>
    <row r="5676" spans="1:52" x14ac:dyDescent="0.15">
      <c r="A5676" s="278"/>
      <c r="B5676" s="274"/>
      <c r="C5676" s="340"/>
      <c r="D5676" s="340"/>
      <c r="E5676" s="341"/>
      <c r="F5676" s="341"/>
      <c r="G5676" s="341"/>
      <c r="H5676" s="341"/>
      <c r="I5676" s="341"/>
      <c r="J5676" s="341"/>
      <c r="AH5676" s="221"/>
      <c r="AI5676" s="221"/>
      <c r="AJ5676" s="221"/>
      <c r="AK5676" s="221"/>
      <c r="AL5676" s="221"/>
      <c r="AM5676" s="221"/>
      <c r="AN5676" s="221"/>
      <c r="AO5676" s="221"/>
      <c r="AP5676" s="221"/>
      <c r="AQ5676" s="219"/>
      <c r="AR5676" s="219"/>
      <c r="AS5676" s="221"/>
      <c r="AT5676" s="221"/>
      <c r="AU5676" s="221"/>
      <c r="AV5676" s="221"/>
      <c r="AW5676" s="221"/>
      <c r="AX5676" s="221"/>
      <c r="AY5676" s="221"/>
      <c r="AZ5676" s="221"/>
    </row>
    <row r="5677" spans="1:52" x14ac:dyDescent="0.15">
      <c r="A5677" s="278"/>
      <c r="B5677" s="274"/>
      <c r="C5677" s="340"/>
      <c r="D5677" s="340"/>
      <c r="E5677" s="341"/>
      <c r="F5677" s="341"/>
      <c r="G5677" s="341"/>
      <c r="H5677" s="341"/>
      <c r="I5677" s="341"/>
      <c r="J5677" s="341"/>
      <c r="AH5677" s="221"/>
      <c r="AI5677" s="221"/>
      <c r="AJ5677" s="221"/>
      <c r="AK5677" s="221"/>
      <c r="AL5677" s="221"/>
      <c r="AM5677" s="221"/>
      <c r="AN5677" s="221"/>
      <c r="AO5677" s="221"/>
      <c r="AP5677" s="221"/>
      <c r="AQ5677" s="219"/>
      <c r="AR5677" s="219"/>
      <c r="AS5677" s="221"/>
      <c r="AT5677" s="221"/>
      <c r="AU5677" s="221"/>
      <c r="AV5677" s="221"/>
      <c r="AW5677" s="221"/>
      <c r="AX5677" s="221"/>
      <c r="AY5677" s="221"/>
      <c r="AZ5677" s="221"/>
    </row>
    <row r="5678" spans="1:52" x14ac:dyDescent="0.15">
      <c r="A5678" s="278"/>
      <c r="B5678" s="274"/>
      <c r="C5678" s="340"/>
      <c r="D5678" s="340"/>
      <c r="E5678" s="341"/>
      <c r="F5678" s="341"/>
      <c r="G5678" s="341"/>
      <c r="H5678" s="341"/>
      <c r="I5678" s="341"/>
      <c r="J5678" s="341"/>
      <c r="AH5678" s="221"/>
      <c r="AI5678" s="221"/>
      <c r="AJ5678" s="221"/>
      <c r="AK5678" s="221"/>
      <c r="AL5678" s="221"/>
      <c r="AM5678" s="221"/>
      <c r="AN5678" s="221"/>
      <c r="AO5678" s="221"/>
      <c r="AP5678" s="221"/>
      <c r="AQ5678" s="219"/>
      <c r="AR5678" s="219"/>
      <c r="AS5678" s="221"/>
      <c r="AT5678" s="221"/>
      <c r="AU5678" s="221"/>
      <c r="AV5678" s="221"/>
      <c r="AW5678" s="221"/>
      <c r="AX5678" s="221"/>
      <c r="AY5678" s="221"/>
      <c r="AZ5678" s="221"/>
    </row>
    <row r="5679" spans="1:52" x14ac:dyDescent="0.15">
      <c r="A5679" s="278"/>
      <c r="B5679" s="274"/>
      <c r="C5679" s="340"/>
      <c r="D5679" s="340"/>
      <c r="E5679" s="341"/>
      <c r="F5679" s="341"/>
      <c r="G5679" s="341"/>
      <c r="H5679" s="341"/>
      <c r="I5679" s="341"/>
      <c r="J5679" s="341"/>
      <c r="AH5679" s="221"/>
      <c r="AI5679" s="221"/>
      <c r="AJ5679" s="221"/>
      <c r="AK5679" s="221"/>
      <c r="AL5679" s="221"/>
      <c r="AM5679" s="221"/>
      <c r="AN5679" s="221"/>
      <c r="AO5679" s="221"/>
      <c r="AP5679" s="221"/>
      <c r="AQ5679" s="219"/>
      <c r="AR5679" s="219"/>
      <c r="AS5679" s="221"/>
      <c r="AT5679" s="221"/>
      <c r="AU5679" s="221"/>
      <c r="AV5679" s="221"/>
      <c r="AW5679" s="221"/>
      <c r="AX5679" s="221"/>
      <c r="AY5679" s="221"/>
      <c r="AZ5679" s="221"/>
    </row>
    <row r="5680" spans="1:52" x14ac:dyDescent="0.15">
      <c r="A5680" s="278"/>
      <c r="B5680" s="274"/>
      <c r="C5680" s="340"/>
      <c r="D5680" s="340"/>
      <c r="E5680" s="341"/>
      <c r="F5680" s="341"/>
      <c r="G5680" s="341"/>
      <c r="H5680" s="341"/>
      <c r="I5680" s="341"/>
      <c r="J5680" s="341"/>
      <c r="AH5680" s="221"/>
      <c r="AI5680" s="221"/>
      <c r="AJ5680" s="221"/>
      <c r="AK5680" s="221"/>
      <c r="AL5680" s="221"/>
      <c r="AM5680" s="221"/>
      <c r="AN5680" s="221"/>
      <c r="AO5680" s="221"/>
      <c r="AP5680" s="221"/>
      <c r="AQ5680" s="219"/>
      <c r="AR5680" s="219"/>
      <c r="AS5680" s="221"/>
      <c r="AT5680" s="221"/>
      <c r="AU5680" s="221"/>
      <c r="AV5680" s="221"/>
      <c r="AW5680" s="221"/>
      <c r="AX5680" s="221"/>
      <c r="AY5680" s="221"/>
      <c r="AZ5680" s="221"/>
    </row>
    <row r="5681" spans="1:52" x14ac:dyDescent="0.15">
      <c r="A5681" s="278"/>
      <c r="B5681" s="274"/>
      <c r="C5681" s="340"/>
      <c r="D5681" s="340"/>
      <c r="E5681" s="341"/>
      <c r="F5681" s="341"/>
      <c r="G5681" s="341"/>
      <c r="H5681" s="341"/>
      <c r="I5681" s="341"/>
      <c r="J5681" s="341"/>
      <c r="AH5681" s="221"/>
      <c r="AI5681" s="221"/>
      <c r="AJ5681" s="221"/>
      <c r="AK5681" s="221"/>
      <c r="AL5681" s="221"/>
      <c r="AM5681" s="221"/>
      <c r="AN5681" s="221"/>
      <c r="AO5681" s="221"/>
      <c r="AP5681" s="221"/>
      <c r="AQ5681" s="219"/>
      <c r="AR5681" s="219"/>
      <c r="AS5681" s="221"/>
      <c r="AT5681" s="221"/>
      <c r="AU5681" s="221"/>
      <c r="AV5681" s="221"/>
      <c r="AW5681" s="221"/>
      <c r="AX5681" s="221"/>
      <c r="AY5681" s="221"/>
      <c r="AZ5681" s="221"/>
    </row>
    <row r="5682" spans="1:52" x14ac:dyDescent="0.15">
      <c r="A5682" s="278"/>
      <c r="B5682" s="274"/>
      <c r="C5682" s="340"/>
      <c r="D5682" s="340"/>
      <c r="E5682" s="341"/>
      <c r="F5682" s="341"/>
      <c r="G5682" s="341"/>
      <c r="H5682" s="341"/>
      <c r="I5682" s="341"/>
      <c r="J5682" s="341"/>
      <c r="AH5682" s="221"/>
      <c r="AI5682" s="221"/>
      <c r="AJ5682" s="221"/>
      <c r="AK5682" s="221"/>
      <c r="AL5682" s="221"/>
      <c r="AM5682" s="221"/>
      <c r="AN5682" s="221"/>
      <c r="AO5682" s="221"/>
      <c r="AP5682" s="221"/>
      <c r="AQ5682" s="219"/>
      <c r="AR5682" s="219"/>
      <c r="AS5682" s="221"/>
      <c r="AT5682" s="221"/>
      <c r="AU5682" s="221"/>
      <c r="AV5682" s="221"/>
      <c r="AW5682" s="221"/>
      <c r="AX5682" s="221"/>
      <c r="AY5682" s="221"/>
      <c r="AZ5682" s="221"/>
    </row>
    <row r="5683" spans="1:52" x14ac:dyDescent="0.15">
      <c r="A5683" s="278"/>
      <c r="B5683" s="274"/>
      <c r="C5683" s="340"/>
      <c r="D5683" s="340"/>
      <c r="E5683" s="341"/>
      <c r="F5683" s="341"/>
      <c r="G5683" s="341"/>
      <c r="H5683" s="341"/>
      <c r="I5683" s="341"/>
      <c r="J5683" s="341"/>
      <c r="AH5683" s="221"/>
      <c r="AI5683" s="221"/>
      <c r="AJ5683" s="221"/>
      <c r="AK5683" s="221"/>
      <c r="AL5683" s="221"/>
      <c r="AM5683" s="221"/>
      <c r="AN5683" s="221"/>
      <c r="AO5683" s="221"/>
      <c r="AP5683" s="221"/>
      <c r="AQ5683" s="219"/>
      <c r="AR5683" s="219"/>
      <c r="AS5683" s="221"/>
      <c r="AT5683" s="221"/>
      <c r="AU5683" s="221"/>
      <c r="AV5683" s="221"/>
      <c r="AW5683" s="221"/>
      <c r="AX5683" s="221"/>
      <c r="AY5683" s="221"/>
      <c r="AZ5683" s="221"/>
    </row>
    <row r="5684" spans="1:52" x14ac:dyDescent="0.15">
      <c r="A5684" s="278"/>
      <c r="B5684" s="274"/>
      <c r="C5684" s="340"/>
      <c r="D5684" s="340"/>
      <c r="E5684" s="341"/>
      <c r="F5684" s="341"/>
      <c r="G5684" s="341"/>
      <c r="H5684" s="341"/>
      <c r="I5684" s="341"/>
      <c r="J5684" s="341"/>
      <c r="AH5684" s="221"/>
      <c r="AI5684" s="221"/>
      <c r="AJ5684" s="221"/>
      <c r="AK5684" s="221"/>
      <c r="AL5684" s="221"/>
      <c r="AM5684" s="221"/>
      <c r="AN5684" s="221"/>
      <c r="AO5684" s="221"/>
      <c r="AP5684" s="221"/>
      <c r="AQ5684" s="219"/>
      <c r="AR5684" s="219"/>
      <c r="AS5684" s="221"/>
      <c r="AT5684" s="221"/>
      <c r="AU5684" s="221"/>
      <c r="AV5684" s="221"/>
      <c r="AW5684" s="221"/>
      <c r="AX5684" s="221"/>
      <c r="AY5684" s="221"/>
      <c r="AZ5684" s="221"/>
    </row>
    <row r="5685" spans="1:52" x14ac:dyDescent="0.15">
      <c r="A5685" s="278"/>
      <c r="B5685" s="274"/>
      <c r="C5685" s="340"/>
      <c r="D5685" s="340"/>
      <c r="E5685" s="341"/>
      <c r="F5685" s="341"/>
      <c r="G5685" s="341"/>
      <c r="H5685" s="341"/>
      <c r="I5685" s="341"/>
      <c r="J5685" s="341"/>
      <c r="AH5685" s="221"/>
      <c r="AI5685" s="221"/>
      <c r="AJ5685" s="221"/>
      <c r="AK5685" s="221"/>
      <c r="AL5685" s="221"/>
      <c r="AM5685" s="221"/>
      <c r="AN5685" s="221"/>
      <c r="AO5685" s="221"/>
      <c r="AP5685" s="221"/>
      <c r="AQ5685" s="219"/>
      <c r="AR5685" s="219"/>
      <c r="AS5685" s="221"/>
      <c r="AT5685" s="221"/>
      <c r="AU5685" s="221"/>
      <c r="AV5685" s="221"/>
      <c r="AW5685" s="221"/>
      <c r="AX5685" s="221"/>
      <c r="AY5685" s="221"/>
      <c r="AZ5685" s="221"/>
    </row>
    <row r="5686" spans="1:52" x14ac:dyDescent="0.15">
      <c r="A5686" s="278"/>
      <c r="B5686" s="274"/>
      <c r="C5686" s="340"/>
      <c r="D5686" s="340"/>
      <c r="E5686" s="341"/>
      <c r="F5686" s="341"/>
      <c r="G5686" s="341"/>
      <c r="H5686" s="341"/>
      <c r="I5686" s="341"/>
      <c r="J5686" s="341"/>
      <c r="AH5686" s="221"/>
      <c r="AI5686" s="221"/>
      <c r="AJ5686" s="221"/>
      <c r="AK5686" s="221"/>
      <c r="AL5686" s="221"/>
      <c r="AM5686" s="221"/>
      <c r="AN5686" s="221"/>
      <c r="AO5686" s="221"/>
      <c r="AP5686" s="221"/>
      <c r="AQ5686" s="219"/>
      <c r="AR5686" s="219"/>
      <c r="AS5686" s="221"/>
      <c r="AT5686" s="221"/>
      <c r="AU5686" s="221"/>
      <c r="AV5686" s="221"/>
      <c r="AW5686" s="221"/>
      <c r="AX5686" s="221"/>
      <c r="AY5686" s="221"/>
      <c r="AZ5686" s="221"/>
    </row>
    <row r="5687" spans="1:52" x14ac:dyDescent="0.15">
      <c r="A5687" s="278"/>
      <c r="B5687" s="274"/>
      <c r="C5687" s="340"/>
      <c r="D5687" s="340"/>
      <c r="E5687" s="341"/>
      <c r="F5687" s="341"/>
      <c r="G5687" s="341"/>
      <c r="H5687" s="341"/>
      <c r="I5687" s="341"/>
      <c r="J5687" s="341"/>
      <c r="AH5687" s="221"/>
      <c r="AI5687" s="221"/>
      <c r="AJ5687" s="221"/>
      <c r="AK5687" s="221"/>
      <c r="AL5687" s="221"/>
      <c r="AM5687" s="221"/>
      <c r="AN5687" s="221"/>
      <c r="AO5687" s="221"/>
      <c r="AP5687" s="221"/>
      <c r="AQ5687" s="219"/>
      <c r="AR5687" s="219"/>
      <c r="AS5687" s="221"/>
      <c r="AT5687" s="221"/>
      <c r="AU5687" s="221"/>
      <c r="AV5687" s="221"/>
      <c r="AW5687" s="221"/>
      <c r="AX5687" s="221"/>
      <c r="AY5687" s="221"/>
      <c r="AZ5687" s="221"/>
    </row>
    <row r="5688" spans="1:52" x14ac:dyDescent="0.15">
      <c r="A5688" s="278"/>
      <c r="B5688" s="274"/>
      <c r="C5688" s="340"/>
      <c r="D5688" s="340"/>
      <c r="E5688" s="341"/>
      <c r="F5688" s="341"/>
      <c r="G5688" s="341"/>
      <c r="H5688" s="341"/>
      <c r="I5688" s="341"/>
      <c r="J5688" s="341"/>
      <c r="AH5688" s="221"/>
      <c r="AI5688" s="221"/>
      <c r="AJ5688" s="221"/>
      <c r="AK5688" s="221"/>
      <c r="AL5688" s="221"/>
      <c r="AM5688" s="221"/>
      <c r="AN5688" s="221"/>
      <c r="AO5688" s="221"/>
      <c r="AP5688" s="221"/>
      <c r="AQ5688" s="219"/>
      <c r="AR5688" s="219"/>
      <c r="AS5688" s="221"/>
      <c r="AT5688" s="221"/>
      <c r="AU5688" s="221"/>
      <c r="AV5688" s="221"/>
      <c r="AW5688" s="221"/>
      <c r="AX5688" s="221"/>
      <c r="AY5688" s="221"/>
      <c r="AZ5688" s="221"/>
    </row>
    <row r="5689" spans="1:52" x14ac:dyDescent="0.15">
      <c r="A5689" s="278"/>
      <c r="B5689" s="274"/>
      <c r="C5689" s="340"/>
      <c r="D5689" s="340"/>
      <c r="E5689" s="341"/>
      <c r="F5689" s="341"/>
      <c r="G5689" s="341"/>
      <c r="H5689" s="341"/>
      <c r="I5689" s="341"/>
      <c r="J5689" s="341"/>
      <c r="AH5689" s="221"/>
      <c r="AI5689" s="221"/>
      <c r="AJ5689" s="221"/>
      <c r="AK5689" s="221"/>
      <c r="AL5689" s="221"/>
      <c r="AM5689" s="221"/>
      <c r="AN5689" s="221"/>
      <c r="AO5689" s="221"/>
      <c r="AP5689" s="221"/>
      <c r="AQ5689" s="219"/>
      <c r="AR5689" s="219"/>
      <c r="AS5689" s="221"/>
      <c r="AT5689" s="221"/>
      <c r="AU5689" s="221"/>
      <c r="AV5689" s="221"/>
      <c r="AW5689" s="221"/>
      <c r="AX5689" s="221"/>
      <c r="AY5689" s="221"/>
      <c r="AZ5689" s="221"/>
    </row>
    <row r="5690" spans="1:52" x14ac:dyDescent="0.15">
      <c r="A5690" s="278"/>
      <c r="B5690" s="274"/>
      <c r="C5690" s="340"/>
      <c r="D5690" s="340"/>
      <c r="E5690" s="341"/>
      <c r="F5690" s="341"/>
      <c r="G5690" s="341"/>
      <c r="H5690" s="341"/>
      <c r="I5690" s="341"/>
      <c r="J5690" s="341"/>
      <c r="AH5690" s="221"/>
      <c r="AI5690" s="221"/>
      <c r="AJ5690" s="221"/>
      <c r="AK5690" s="221"/>
      <c r="AL5690" s="221"/>
      <c r="AM5690" s="221"/>
      <c r="AN5690" s="221"/>
      <c r="AO5690" s="221"/>
      <c r="AP5690" s="221"/>
      <c r="AQ5690" s="219"/>
      <c r="AR5690" s="219"/>
      <c r="AS5690" s="221"/>
      <c r="AT5690" s="221"/>
      <c r="AU5690" s="221"/>
      <c r="AV5690" s="221"/>
      <c r="AW5690" s="221"/>
      <c r="AX5690" s="221"/>
      <c r="AY5690" s="221"/>
      <c r="AZ5690" s="221"/>
    </row>
    <row r="5691" spans="1:52" x14ac:dyDescent="0.15">
      <c r="A5691" s="278"/>
      <c r="B5691" s="274"/>
      <c r="C5691" s="340"/>
      <c r="D5691" s="340"/>
      <c r="E5691" s="341"/>
      <c r="F5691" s="341"/>
      <c r="G5691" s="341"/>
      <c r="H5691" s="341"/>
      <c r="I5691" s="341"/>
      <c r="J5691" s="341"/>
      <c r="AH5691" s="221"/>
      <c r="AI5691" s="221"/>
      <c r="AJ5691" s="221"/>
      <c r="AK5691" s="221"/>
      <c r="AL5691" s="221"/>
      <c r="AM5691" s="221"/>
      <c r="AN5691" s="221"/>
      <c r="AO5691" s="221"/>
      <c r="AP5691" s="221"/>
      <c r="AQ5691" s="219"/>
      <c r="AR5691" s="219"/>
      <c r="AS5691" s="221"/>
      <c r="AT5691" s="221"/>
      <c r="AU5691" s="221"/>
      <c r="AV5691" s="221"/>
      <c r="AW5691" s="221"/>
      <c r="AX5691" s="221"/>
      <c r="AY5691" s="221"/>
      <c r="AZ5691" s="221"/>
    </row>
    <row r="5692" spans="1:52" x14ac:dyDescent="0.15">
      <c r="A5692" s="278"/>
      <c r="B5692" s="274"/>
      <c r="C5692" s="340"/>
      <c r="D5692" s="340"/>
      <c r="E5692" s="341"/>
      <c r="F5692" s="341"/>
      <c r="G5692" s="341"/>
      <c r="H5692" s="341"/>
      <c r="I5692" s="341"/>
      <c r="J5692" s="341"/>
      <c r="AH5692" s="221"/>
      <c r="AI5692" s="221"/>
      <c r="AJ5692" s="221"/>
      <c r="AK5692" s="221"/>
      <c r="AL5692" s="221"/>
      <c r="AM5692" s="221"/>
      <c r="AN5692" s="221"/>
      <c r="AO5692" s="221"/>
      <c r="AP5692" s="221"/>
      <c r="AQ5692" s="219"/>
      <c r="AR5692" s="219"/>
      <c r="AS5692" s="221"/>
      <c r="AT5692" s="221"/>
      <c r="AU5692" s="221"/>
      <c r="AV5692" s="221"/>
      <c r="AW5692" s="221"/>
      <c r="AX5692" s="221"/>
      <c r="AY5692" s="221"/>
      <c r="AZ5692" s="221"/>
    </row>
    <row r="5693" spans="1:52" x14ac:dyDescent="0.15">
      <c r="A5693" s="278"/>
      <c r="B5693" s="274"/>
      <c r="C5693" s="340"/>
      <c r="D5693" s="340"/>
      <c r="E5693" s="341"/>
      <c r="F5693" s="341"/>
      <c r="G5693" s="341"/>
      <c r="H5693" s="341"/>
      <c r="I5693" s="341"/>
      <c r="J5693" s="341"/>
      <c r="AH5693" s="221"/>
      <c r="AI5693" s="221"/>
      <c r="AJ5693" s="221"/>
      <c r="AK5693" s="221"/>
      <c r="AL5693" s="221"/>
      <c r="AM5693" s="221"/>
      <c r="AN5693" s="221"/>
      <c r="AO5693" s="221"/>
      <c r="AP5693" s="221"/>
      <c r="AQ5693" s="219"/>
      <c r="AR5693" s="219"/>
      <c r="AS5693" s="221"/>
      <c r="AT5693" s="221"/>
      <c r="AU5693" s="221"/>
      <c r="AV5693" s="221"/>
      <c r="AW5693" s="221"/>
      <c r="AX5693" s="221"/>
      <c r="AY5693" s="221"/>
      <c r="AZ5693" s="221"/>
    </row>
    <row r="5694" spans="1:52" x14ac:dyDescent="0.15">
      <c r="A5694" s="278"/>
      <c r="B5694" s="274"/>
      <c r="C5694" s="340"/>
      <c r="D5694" s="340"/>
      <c r="E5694" s="341"/>
      <c r="F5694" s="341"/>
      <c r="G5694" s="341"/>
      <c r="H5694" s="341"/>
      <c r="I5694" s="341"/>
      <c r="J5694" s="341"/>
      <c r="AH5694" s="221"/>
      <c r="AI5694" s="221"/>
      <c r="AJ5694" s="221"/>
      <c r="AK5694" s="221"/>
      <c r="AL5694" s="221"/>
      <c r="AM5694" s="221"/>
      <c r="AN5694" s="221"/>
      <c r="AO5694" s="221"/>
      <c r="AP5694" s="221"/>
      <c r="AQ5694" s="219"/>
      <c r="AR5694" s="219"/>
      <c r="AS5694" s="221"/>
      <c r="AT5694" s="221"/>
      <c r="AU5694" s="221"/>
      <c r="AV5694" s="221"/>
      <c r="AW5694" s="221"/>
      <c r="AX5694" s="221"/>
      <c r="AY5694" s="221"/>
      <c r="AZ5694" s="221"/>
    </row>
    <row r="5695" spans="1:52" x14ac:dyDescent="0.15">
      <c r="A5695" s="278"/>
      <c r="B5695" s="274"/>
      <c r="C5695" s="340"/>
      <c r="D5695" s="340"/>
      <c r="E5695" s="341"/>
      <c r="F5695" s="341"/>
      <c r="G5695" s="341"/>
      <c r="H5695" s="341"/>
      <c r="I5695" s="341"/>
      <c r="J5695" s="341"/>
      <c r="AH5695" s="221"/>
      <c r="AI5695" s="221"/>
      <c r="AJ5695" s="221"/>
      <c r="AK5695" s="221"/>
      <c r="AL5695" s="221"/>
      <c r="AM5695" s="221"/>
      <c r="AN5695" s="221"/>
      <c r="AO5695" s="221"/>
      <c r="AP5695" s="221"/>
      <c r="AQ5695" s="219"/>
      <c r="AR5695" s="219"/>
      <c r="AS5695" s="221"/>
      <c r="AT5695" s="221"/>
      <c r="AU5695" s="221"/>
      <c r="AV5695" s="221"/>
      <c r="AW5695" s="221"/>
      <c r="AX5695" s="221"/>
      <c r="AY5695" s="221"/>
      <c r="AZ5695" s="221"/>
    </row>
    <row r="5696" spans="1:52" x14ac:dyDescent="0.15">
      <c r="A5696" s="278"/>
      <c r="B5696" s="274"/>
      <c r="C5696" s="340"/>
      <c r="D5696" s="340"/>
      <c r="E5696" s="341"/>
      <c r="F5696" s="341"/>
      <c r="G5696" s="341"/>
      <c r="H5696" s="341"/>
      <c r="I5696" s="341"/>
      <c r="J5696" s="341"/>
      <c r="AH5696" s="221"/>
      <c r="AI5696" s="221"/>
      <c r="AJ5696" s="221"/>
      <c r="AK5696" s="221"/>
      <c r="AL5696" s="221"/>
      <c r="AM5696" s="221"/>
      <c r="AN5696" s="221"/>
      <c r="AO5696" s="221"/>
      <c r="AP5696" s="221"/>
      <c r="AQ5696" s="219"/>
      <c r="AR5696" s="219"/>
      <c r="AS5696" s="221"/>
      <c r="AT5696" s="221"/>
      <c r="AU5696" s="221"/>
      <c r="AV5696" s="221"/>
      <c r="AW5696" s="221"/>
      <c r="AX5696" s="221"/>
      <c r="AY5696" s="221"/>
      <c r="AZ5696" s="221"/>
    </row>
    <row r="5697" spans="1:52" x14ac:dyDescent="0.15">
      <c r="A5697" s="278"/>
      <c r="B5697" s="274"/>
      <c r="C5697" s="340"/>
      <c r="D5697" s="340"/>
      <c r="E5697" s="341"/>
      <c r="F5697" s="341"/>
      <c r="G5697" s="341"/>
      <c r="H5697" s="341"/>
      <c r="I5697" s="341"/>
      <c r="J5697" s="341"/>
      <c r="AH5697" s="221"/>
      <c r="AI5697" s="221"/>
      <c r="AJ5697" s="221"/>
      <c r="AK5697" s="221"/>
      <c r="AL5697" s="221"/>
      <c r="AM5697" s="221"/>
      <c r="AN5697" s="221"/>
      <c r="AO5697" s="221"/>
      <c r="AP5697" s="221"/>
      <c r="AQ5697" s="219"/>
      <c r="AR5697" s="219"/>
      <c r="AS5697" s="221"/>
      <c r="AT5697" s="221"/>
      <c r="AU5697" s="221"/>
      <c r="AV5697" s="221"/>
      <c r="AW5697" s="221"/>
      <c r="AX5697" s="221"/>
      <c r="AY5697" s="221"/>
      <c r="AZ5697" s="221"/>
    </row>
    <row r="5698" spans="1:52" x14ac:dyDescent="0.15">
      <c r="A5698" s="278"/>
      <c r="B5698" s="274"/>
      <c r="C5698" s="340"/>
      <c r="D5698" s="340"/>
      <c r="E5698" s="341"/>
      <c r="F5698" s="341"/>
      <c r="G5698" s="341"/>
      <c r="H5698" s="341"/>
      <c r="I5698" s="341"/>
      <c r="J5698" s="341"/>
      <c r="AH5698" s="221"/>
      <c r="AI5698" s="221"/>
      <c r="AJ5698" s="221"/>
      <c r="AK5698" s="221"/>
      <c r="AL5698" s="221"/>
      <c r="AM5698" s="221"/>
      <c r="AN5698" s="221"/>
      <c r="AO5698" s="221"/>
      <c r="AP5698" s="221"/>
      <c r="AQ5698" s="219"/>
      <c r="AR5698" s="219"/>
      <c r="AS5698" s="221"/>
      <c r="AT5698" s="221"/>
      <c r="AU5698" s="221"/>
      <c r="AV5698" s="221"/>
      <c r="AW5698" s="221"/>
      <c r="AX5698" s="221"/>
      <c r="AY5698" s="221"/>
      <c r="AZ5698" s="221"/>
    </row>
    <row r="5699" spans="1:52" x14ac:dyDescent="0.15">
      <c r="A5699" s="278"/>
      <c r="B5699" s="274"/>
      <c r="C5699" s="340"/>
      <c r="D5699" s="340"/>
      <c r="E5699" s="341"/>
      <c r="F5699" s="341"/>
      <c r="G5699" s="341"/>
      <c r="H5699" s="341"/>
      <c r="I5699" s="341"/>
      <c r="J5699" s="341"/>
      <c r="AH5699" s="221"/>
      <c r="AI5699" s="221"/>
      <c r="AJ5699" s="221"/>
      <c r="AK5699" s="221"/>
      <c r="AL5699" s="221"/>
      <c r="AM5699" s="221"/>
      <c r="AN5699" s="221"/>
      <c r="AO5699" s="221"/>
      <c r="AP5699" s="221"/>
      <c r="AQ5699" s="219"/>
      <c r="AR5699" s="219"/>
      <c r="AS5699" s="221"/>
      <c r="AT5699" s="221"/>
      <c r="AU5699" s="221"/>
      <c r="AV5699" s="221"/>
      <c r="AW5699" s="221"/>
      <c r="AX5699" s="221"/>
      <c r="AY5699" s="221"/>
      <c r="AZ5699" s="221"/>
    </row>
    <row r="5700" spans="1:52" x14ac:dyDescent="0.15">
      <c r="A5700" s="278"/>
      <c r="B5700" s="274"/>
      <c r="C5700" s="340"/>
      <c r="D5700" s="340"/>
      <c r="E5700" s="341"/>
      <c r="F5700" s="341"/>
      <c r="G5700" s="341"/>
      <c r="H5700" s="341"/>
      <c r="I5700" s="341"/>
      <c r="J5700" s="341"/>
      <c r="AH5700" s="221"/>
      <c r="AI5700" s="221"/>
      <c r="AJ5700" s="221"/>
      <c r="AK5700" s="221"/>
      <c r="AL5700" s="221"/>
      <c r="AM5700" s="221"/>
      <c r="AN5700" s="221"/>
      <c r="AO5700" s="221"/>
      <c r="AP5700" s="221"/>
      <c r="AQ5700" s="219"/>
      <c r="AR5700" s="219"/>
      <c r="AS5700" s="221"/>
      <c r="AT5700" s="221"/>
      <c r="AU5700" s="221"/>
      <c r="AV5700" s="221"/>
      <c r="AW5700" s="221"/>
      <c r="AX5700" s="221"/>
      <c r="AY5700" s="221"/>
      <c r="AZ5700" s="221"/>
    </row>
    <row r="5701" spans="1:52" x14ac:dyDescent="0.15">
      <c r="A5701" s="278"/>
      <c r="B5701" s="274"/>
      <c r="C5701" s="340"/>
      <c r="D5701" s="340"/>
      <c r="E5701" s="341"/>
      <c r="F5701" s="341"/>
      <c r="G5701" s="341"/>
      <c r="H5701" s="341"/>
      <c r="I5701" s="341"/>
      <c r="J5701" s="341"/>
      <c r="AH5701" s="221"/>
      <c r="AI5701" s="221"/>
      <c r="AJ5701" s="221"/>
      <c r="AK5701" s="221"/>
      <c r="AL5701" s="221"/>
      <c r="AM5701" s="221"/>
      <c r="AN5701" s="221"/>
      <c r="AO5701" s="221"/>
      <c r="AP5701" s="221"/>
      <c r="AQ5701" s="219"/>
      <c r="AR5701" s="219"/>
      <c r="AS5701" s="221"/>
      <c r="AT5701" s="221"/>
      <c r="AU5701" s="221"/>
      <c r="AV5701" s="221"/>
      <c r="AW5701" s="221"/>
      <c r="AX5701" s="221"/>
      <c r="AY5701" s="221"/>
      <c r="AZ5701" s="221"/>
    </row>
    <row r="5702" spans="1:52" x14ac:dyDescent="0.15">
      <c r="A5702" s="278"/>
      <c r="B5702" s="274"/>
      <c r="C5702" s="340"/>
      <c r="D5702" s="340"/>
      <c r="E5702" s="341"/>
      <c r="F5702" s="341"/>
      <c r="G5702" s="341"/>
      <c r="H5702" s="341"/>
      <c r="I5702" s="341"/>
      <c r="J5702" s="341"/>
      <c r="AH5702" s="221"/>
      <c r="AI5702" s="221"/>
      <c r="AJ5702" s="221"/>
      <c r="AK5702" s="221"/>
      <c r="AL5702" s="221"/>
      <c r="AM5702" s="221"/>
      <c r="AN5702" s="221"/>
      <c r="AO5702" s="221"/>
      <c r="AP5702" s="221"/>
      <c r="AQ5702" s="219"/>
      <c r="AR5702" s="219"/>
      <c r="AS5702" s="221"/>
      <c r="AT5702" s="221"/>
      <c r="AU5702" s="221"/>
      <c r="AV5702" s="221"/>
      <c r="AW5702" s="221"/>
      <c r="AX5702" s="221"/>
      <c r="AY5702" s="221"/>
      <c r="AZ5702" s="221"/>
    </row>
    <row r="5703" spans="1:52" x14ac:dyDescent="0.15">
      <c r="A5703" s="278"/>
      <c r="B5703" s="274"/>
      <c r="C5703" s="340"/>
      <c r="D5703" s="340"/>
      <c r="E5703" s="341"/>
      <c r="F5703" s="341"/>
      <c r="G5703" s="341"/>
      <c r="H5703" s="341"/>
      <c r="I5703" s="341"/>
      <c r="J5703" s="341"/>
      <c r="AH5703" s="221"/>
      <c r="AI5703" s="221"/>
      <c r="AJ5703" s="221"/>
      <c r="AK5703" s="221"/>
      <c r="AL5703" s="221"/>
      <c r="AM5703" s="221"/>
      <c r="AN5703" s="221"/>
      <c r="AO5703" s="221"/>
      <c r="AP5703" s="221"/>
      <c r="AQ5703" s="219"/>
      <c r="AR5703" s="219"/>
      <c r="AS5703" s="221"/>
      <c r="AT5703" s="221"/>
      <c r="AU5703" s="221"/>
      <c r="AV5703" s="221"/>
      <c r="AW5703" s="221"/>
      <c r="AX5703" s="221"/>
      <c r="AY5703" s="221"/>
      <c r="AZ5703" s="221"/>
    </row>
    <row r="5704" spans="1:52" x14ac:dyDescent="0.15">
      <c r="A5704" s="278"/>
      <c r="B5704" s="274"/>
      <c r="C5704" s="340"/>
      <c r="D5704" s="340"/>
      <c r="E5704" s="341"/>
      <c r="F5704" s="341"/>
      <c r="G5704" s="341"/>
      <c r="H5704" s="341"/>
      <c r="I5704" s="341"/>
      <c r="J5704" s="341"/>
      <c r="AH5704" s="221"/>
      <c r="AI5704" s="221"/>
      <c r="AJ5704" s="221"/>
      <c r="AK5704" s="221"/>
      <c r="AL5704" s="221"/>
      <c r="AM5704" s="221"/>
      <c r="AN5704" s="221"/>
      <c r="AO5704" s="221"/>
      <c r="AP5704" s="221"/>
      <c r="AQ5704" s="219"/>
      <c r="AR5704" s="219"/>
      <c r="AS5704" s="221"/>
      <c r="AT5704" s="221"/>
      <c r="AU5704" s="221"/>
      <c r="AV5704" s="221"/>
      <c r="AW5704" s="221"/>
      <c r="AX5704" s="221"/>
      <c r="AY5704" s="221"/>
      <c r="AZ5704" s="221"/>
    </row>
    <row r="5705" spans="1:52" x14ac:dyDescent="0.15">
      <c r="A5705" s="278"/>
      <c r="B5705" s="274"/>
      <c r="C5705" s="340"/>
      <c r="D5705" s="340"/>
      <c r="E5705" s="341"/>
      <c r="F5705" s="341"/>
      <c r="G5705" s="341"/>
      <c r="H5705" s="341"/>
      <c r="I5705" s="341"/>
      <c r="J5705" s="341"/>
      <c r="AH5705" s="221"/>
      <c r="AI5705" s="221"/>
      <c r="AJ5705" s="221"/>
      <c r="AK5705" s="221"/>
      <c r="AL5705" s="221"/>
      <c r="AM5705" s="221"/>
      <c r="AN5705" s="221"/>
      <c r="AO5705" s="221"/>
      <c r="AP5705" s="221"/>
      <c r="AQ5705" s="219"/>
      <c r="AR5705" s="219"/>
      <c r="AS5705" s="221"/>
      <c r="AT5705" s="221"/>
      <c r="AU5705" s="221"/>
      <c r="AV5705" s="221"/>
      <c r="AW5705" s="221"/>
      <c r="AX5705" s="221"/>
      <c r="AY5705" s="221"/>
      <c r="AZ5705" s="221"/>
    </row>
    <row r="5706" spans="1:52" x14ac:dyDescent="0.15">
      <c r="A5706" s="278"/>
      <c r="B5706" s="274"/>
      <c r="C5706" s="340"/>
      <c r="D5706" s="340"/>
      <c r="E5706" s="341"/>
      <c r="F5706" s="341"/>
      <c r="G5706" s="341"/>
      <c r="H5706" s="341"/>
      <c r="I5706" s="341"/>
      <c r="J5706" s="341"/>
      <c r="AH5706" s="221"/>
      <c r="AI5706" s="221"/>
      <c r="AJ5706" s="221"/>
      <c r="AK5706" s="221"/>
      <c r="AL5706" s="221"/>
      <c r="AM5706" s="221"/>
      <c r="AN5706" s="221"/>
      <c r="AO5706" s="221"/>
      <c r="AP5706" s="221"/>
      <c r="AQ5706" s="219"/>
      <c r="AR5706" s="219"/>
      <c r="AS5706" s="221"/>
      <c r="AT5706" s="221"/>
      <c r="AU5706" s="221"/>
      <c r="AV5706" s="221"/>
      <c r="AW5706" s="221"/>
      <c r="AX5706" s="221"/>
      <c r="AY5706" s="221"/>
      <c r="AZ5706" s="221"/>
    </row>
    <row r="5707" spans="1:52" x14ac:dyDescent="0.15">
      <c r="A5707" s="278"/>
      <c r="B5707" s="274"/>
      <c r="C5707" s="340"/>
      <c r="D5707" s="340"/>
      <c r="E5707" s="341"/>
      <c r="F5707" s="341"/>
      <c r="G5707" s="341"/>
      <c r="H5707" s="341"/>
      <c r="I5707" s="341"/>
      <c r="J5707" s="341"/>
      <c r="AH5707" s="221"/>
      <c r="AI5707" s="221"/>
      <c r="AJ5707" s="221"/>
      <c r="AK5707" s="221"/>
      <c r="AL5707" s="221"/>
      <c r="AM5707" s="221"/>
      <c r="AN5707" s="221"/>
      <c r="AO5707" s="221"/>
      <c r="AP5707" s="221"/>
      <c r="AQ5707" s="219"/>
      <c r="AR5707" s="219"/>
      <c r="AS5707" s="221"/>
      <c r="AT5707" s="221"/>
      <c r="AU5707" s="221"/>
      <c r="AV5707" s="221"/>
      <c r="AW5707" s="221"/>
      <c r="AX5707" s="221"/>
      <c r="AY5707" s="221"/>
      <c r="AZ5707" s="221"/>
    </row>
    <row r="5708" spans="1:52" x14ac:dyDescent="0.15">
      <c r="A5708" s="278"/>
      <c r="B5708" s="274"/>
      <c r="C5708" s="340"/>
      <c r="D5708" s="340"/>
      <c r="E5708" s="341"/>
      <c r="F5708" s="341"/>
      <c r="G5708" s="341"/>
      <c r="H5708" s="341"/>
      <c r="I5708" s="341"/>
      <c r="J5708" s="341"/>
      <c r="AH5708" s="221"/>
      <c r="AI5708" s="221"/>
      <c r="AJ5708" s="221"/>
      <c r="AK5708" s="221"/>
      <c r="AL5708" s="221"/>
      <c r="AM5708" s="221"/>
      <c r="AN5708" s="221"/>
      <c r="AO5708" s="221"/>
      <c r="AP5708" s="221"/>
      <c r="AQ5708" s="219"/>
      <c r="AR5708" s="219"/>
      <c r="AS5708" s="221"/>
      <c r="AT5708" s="221"/>
      <c r="AU5708" s="221"/>
      <c r="AV5708" s="221"/>
      <c r="AW5708" s="221"/>
      <c r="AX5708" s="221"/>
      <c r="AY5708" s="221"/>
      <c r="AZ5708" s="221"/>
    </row>
    <row r="5709" spans="1:52" x14ac:dyDescent="0.15">
      <c r="A5709" s="278"/>
      <c r="B5709" s="274"/>
      <c r="C5709" s="340"/>
      <c r="D5709" s="340"/>
      <c r="E5709" s="341"/>
      <c r="F5709" s="341"/>
      <c r="G5709" s="341"/>
      <c r="H5709" s="341"/>
      <c r="I5709" s="341"/>
      <c r="J5709" s="341"/>
      <c r="AH5709" s="221"/>
      <c r="AI5709" s="221"/>
      <c r="AJ5709" s="221"/>
      <c r="AK5709" s="221"/>
      <c r="AL5709" s="221"/>
      <c r="AM5709" s="221"/>
      <c r="AN5709" s="221"/>
      <c r="AO5709" s="221"/>
      <c r="AP5709" s="221"/>
      <c r="AQ5709" s="219"/>
      <c r="AR5709" s="219"/>
      <c r="AS5709" s="221"/>
      <c r="AT5709" s="221"/>
      <c r="AU5709" s="221"/>
      <c r="AV5709" s="221"/>
      <c r="AW5709" s="221"/>
      <c r="AX5709" s="221"/>
      <c r="AY5709" s="221"/>
      <c r="AZ5709" s="221"/>
    </row>
    <row r="5710" spans="1:52" x14ac:dyDescent="0.15">
      <c r="A5710" s="278"/>
      <c r="B5710" s="274"/>
      <c r="C5710" s="340"/>
      <c r="D5710" s="340"/>
      <c r="E5710" s="341"/>
      <c r="F5710" s="341"/>
      <c r="G5710" s="341"/>
      <c r="H5710" s="341"/>
      <c r="I5710" s="341"/>
      <c r="J5710" s="341"/>
      <c r="AH5710" s="221"/>
      <c r="AI5710" s="221"/>
      <c r="AJ5710" s="221"/>
      <c r="AK5710" s="221"/>
      <c r="AL5710" s="221"/>
      <c r="AM5710" s="221"/>
      <c r="AN5710" s="221"/>
      <c r="AO5710" s="221"/>
      <c r="AP5710" s="221"/>
      <c r="AQ5710" s="219"/>
      <c r="AR5710" s="219"/>
      <c r="AS5710" s="221"/>
      <c r="AT5710" s="221"/>
      <c r="AU5710" s="221"/>
      <c r="AV5710" s="221"/>
      <c r="AW5710" s="221"/>
      <c r="AX5710" s="221"/>
      <c r="AY5710" s="221"/>
      <c r="AZ5710" s="221"/>
    </row>
    <row r="5711" spans="1:52" x14ac:dyDescent="0.15">
      <c r="A5711" s="278"/>
      <c r="B5711" s="274"/>
      <c r="C5711" s="340"/>
      <c r="D5711" s="340"/>
      <c r="E5711" s="341"/>
      <c r="F5711" s="341"/>
      <c r="G5711" s="341"/>
      <c r="H5711" s="341"/>
      <c r="I5711" s="341"/>
      <c r="J5711" s="341"/>
      <c r="AH5711" s="221"/>
      <c r="AI5711" s="221"/>
      <c r="AJ5711" s="221"/>
      <c r="AK5711" s="221"/>
      <c r="AL5711" s="221"/>
      <c r="AM5711" s="221"/>
      <c r="AN5711" s="221"/>
      <c r="AO5711" s="221"/>
      <c r="AP5711" s="221"/>
      <c r="AQ5711" s="219"/>
      <c r="AR5711" s="219"/>
      <c r="AS5711" s="221"/>
      <c r="AT5711" s="221"/>
      <c r="AU5711" s="221"/>
      <c r="AV5711" s="221"/>
      <c r="AW5711" s="221"/>
      <c r="AX5711" s="221"/>
      <c r="AY5711" s="221"/>
      <c r="AZ5711" s="221"/>
    </row>
    <row r="5712" spans="1:52" x14ac:dyDescent="0.15">
      <c r="A5712" s="278"/>
      <c r="B5712" s="274"/>
      <c r="C5712" s="340"/>
      <c r="D5712" s="340"/>
      <c r="E5712" s="341"/>
      <c r="F5712" s="341"/>
      <c r="G5712" s="341"/>
      <c r="H5712" s="341"/>
      <c r="I5712" s="341"/>
      <c r="J5712" s="341"/>
      <c r="AH5712" s="221"/>
      <c r="AI5712" s="221"/>
      <c r="AJ5712" s="221"/>
      <c r="AK5712" s="221"/>
      <c r="AL5712" s="221"/>
      <c r="AM5712" s="221"/>
      <c r="AN5712" s="221"/>
      <c r="AO5712" s="221"/>
      <c r="AP5712" s="221"/>
      <c r="AQ5712" s="219"/>
      <c r="AR5712" s="219"/>
      <c r="AS5712" s="221"/>
      <c r="AT5712" s="221"/>
      <c r="AU5712" s="221"/>
      <c r="AV5712" s="221"/>
      <c r="AW5712" s="221"/>
      <c r="AX5712" s="221"/>
      <c r="AY5712" s="221"/>
      <c r="AZ5712" s="221"/>
    </row>
    <row r="5713" spans="1:52" x14ac:dyDescent="0.15">
      <c r="A5713" s="278"/>
      <c r="B5713" s="274"/>
      <c r="C5713" s="340"/>
      <c r="D5713" s="340"/>
      <c r="E5713" s="341"/>
      <c r="F5713" s="341"/>
      <c r="G5713" s="341"/>
      <c r="H5713" s="341"/>
      <c r="I5713" s="341"/>
      <c r="J5713" s="341"/>
      <c r="AH5713" s="221"/>
      <c r="AI5713" s="221"/>
      <c r="AJ5713" s="221"/>
      <c r="AK5713" s="221"/>
      <c r="AL5713" s="221"/>
      <c r="AM5713" s="221"/>
      <c r="AN5713" s="221"/>
      <c r="AO5713" s="221"/>
      <c r="AP5713" s="221"/>
      <c r="AQ5713" s="219"/>
      <c r="AR5713" s="219"/>
      <c r="AS5713" s="221"/>
      <c r="AT5713" s="221"/>
      <c r="AU5713" s="221"/>
      <c r="AV5713" s="221"/>
      <c r="AW5713" s="221"/>
      <c r="AX5713" s="221"/>
      <c r="AY5713" s="221"/>
      <c r="AZ5713" s="221"/>
    </row>
    <row r="5714" spans="1:52" x14ac:dyDescent="0.15">
      <c r="A5714" s="278"/>
      <c r="B5714" s="274"/>
      <c r="C5714" s="340"/>
      <c r="D5714" s="340"/>
      <c r="E5714" s="341"/>
      <c r="F5714" s="341"/>
      <c r="G5714" s="341"/>
      <c r="H5714" s="341"/>
      <c r="I5714" s="341"/>
      <c r="J5714" s="341"/>
      <c r="AH5714" s="221"/>
      <c r="AI5714" s="221"/>
      <c r="AJ5714" s="221"/>
      <c r="AK5714" s="221"/>
      <c r="AL5714" s="221"/>
      <c r="AM5714" s="221"/>
      <c r="AN5714" s="221"/>
      <c r="AO5714" s="221"/>
      <c r="AP5714" s="221"/>
      <c r="AQ5714" s="219"/>
      <c r="AR5714" s="219"/>
      <c r="AS5714" s="221"/>
      <c r="AT5714" s="221"/>
      <c r="AU5714" s="221"/>
      <c r="AV5714" s="221"/>
      <c r="AW5714" s="221"/>
      <c r="AX5714" s="221"/>
      <c r="AY5714" s="221"/>
      <c r="AZ5714" s="221"/>
    </row>
    <row r="5715" spans="1:52" x14ac:dyDescent="0.15">
      <c r="A5715" s="278"/>
      <c r="B5715" s="274"/>
      <c r="C5715" s="340"/>
      <c r="D5715" s="340"/>
      <c r="E5715" s="341"/>
      <c r="F5715" s="341"/>
      <c r="G5715" s="341"/>
      <c r="H5715" s="341"/>
      <c r="I5715" s="341"/>
      <c r="J5715" s="341"/>
      <c r="AH5715" s="221"/>
      <c r="AI5715" s="221"/>
      <c r="AJ5715" s="221"/>
      <c r="AK5715" s="221"/>
      <c r="AL5715" s="221"/>
      <c r="AM5715" s="221"/>
      <c r="AN5715" s="221"/>
      <c r="AO5715" s="221"/>
      <c r="AP5715" s="221"/>
      <c r="AQ5715" s="219"/>
      <c r="AR5715" s="219"/>
      <c r="AS5715" s="221"/>
      <c r="AT5715" s="221"/>
      <c r="AU5715" s="221"/>
      <c r="AV5715" s="221"/>
      <c r="AW5715" s="221"/>
      <c r="AX5715" s="221"/>
      <c r="AY5715" s="221"/>
      <c r="AZ5715" s="221"/>
    </row>
    <row r="5716" spans="1:52" x14ac:dyDescent="0.15">
      <c r="A5716" s="278"/>
      <c r="B5716" s="274"/>
      <c r="C5716" s="340"/>
      <c r="D5716" s="340"/>
      <c r="E5716" s="341"/>
      <c r="F5716" s="341"/>
      <c r="G5716" s="341"/>
      <c r="H5716" s="341"/>
      <c r="I5716" s="341"/>
      <c r="J5716" s="341"/>
      <c r="AH5716" s="221"/>
      <c r="AI5716" s="221"/>
      <c r="AJ5716" s="221"/>
      <c r="AK5716" s="221"/>
      <c r="AL5716" s="221"/>
      <c r="AM5716" s="221"/>
      <c r="AN5716" s="221"/>
      <c r="AO5716" s="221"/>
      <c r="AP5716" s="221"/>
      <c r="AQ5716" s="219"/>
      <c r="AR5716" s="219"/>
      <c r="AS5716" s="221"/>
      <c r="AT5716" s="221"/>
      <c r="AU5716" s="221"/>
      <c r="AV5716" s="221"/>
      <c r="AW5716" s="221"/>
      <c r="AX5716" s="221"/>
      <c r="AY5716" s="221"/>
      <c r="AZ5716" s="221"/>
    </row>
    <row r="5717" spans="1:52" x14ac:dyDescent="0.15">
      <c r="A5717" s="278"/>
      <c r="B5717" s="274"/>
      <c r="C5717" s="340"/>
      <c r="D5717" s="340"/>
      <c r="E5717" s="341"/>
      <c r="F5717" s="341"/>
      <c r="G5717" s="341"/>
      <c r="H5717" s="341"/>
      <c r="I5717" s="341"/>
      <c r="J5717" s="341"/>
      <c r="AH5717" s="221"/>
      <c r="AI5717" s="221"/>
      <c r="AJ5717" s="221"/>
      <c r="AK5717" s="221"/>
      <c r="AL5717" s="221"/>
      <c r="AM5717" s="221"/>
      <c r="AN5717" s="221"/>
      <c r="AO5717" s="221"/>
      <c r="AP5717" s="221"/>
      <c r="AQ5717" s="219"/>
      <c r="AR5717" s="219"/>
      <c r="AS5717" s="221"/>
      <c r="AT5717" s="221"/>
      <c r="AU5717" s="221"/>
      <c r="AV5717" s="221"/>
      <c r="AW5717" s="221"/>
      <c r="AX5717" s="221"/>
      <c r="AY5717" s="221"/>
      <c r="AZ5717" s="221"/>
    </row>
    <row r="5718" spans="1:52" x14ac:dyDescent="0.15">
      <c r="A5718" s="278"/>
      <c r="B5718" s="274"/>
      <c r="C5718" s="340"/>
      <c r="D5718" s="340"/>
      <c r="E5718" s="341"/>
      <c r="F5718" s="341"/>
      <c r="G5718" s="341"/>
      <c r="H5718" s="341"/>
      <c r="I5718" s="341"/>
      <c r="J5718" s="341"/>
      <c r="AH5718" s="221"/>
      <c r="AI5718" s="221"/>
      <c r="AJ5718" s="221"/>
      <c r="AK5718" s="221"/>
      <c r="AL5718" s="221"/>
      <c r="AM5718" s="221"/>
      <c r="AN5718" s="221"/>
      <c r="AO5718" s="221"/>
      <c r="AP5718" s="221"/>
      <c r="AQ5718" s="219"/>
      <c r="AR5718" s="219"/>
      <c r="AS5718" s="221"/>
      <c r="AT5718" s="221"/>
      <c r="AU5718" s="221"/>
      <c r="AV5718" s="221"/>
      <c r="AW5718" s="221"/>
      <c r="AX5718" s="221"/>
      <c r="AY5718" s="221"/>
      <c r="AZ5718" s="221"/>
    </row>
    <row r="5719" spans="1:52" x14ac:dyDescent="0.15">
      <c r="A5719" s="278"/>
      <c r="B5719" s="274"/>
      <c r="C5719" s="340"/>
      <c r="D5719" s="340"/>
      <c r="E5719" s="341"/>
      <c r="F5719" s="341"/>
      <c r="G5719" s="341"/>
      <c r="H5719" s="341"/>
      <c r="I5719" s="341"/>
      <c r="J5719" s="341"/>
      <c r="AH5719" s="221"/>
      <c r="AI5719" s="221"/>
      <c r="AJ5719" s="221"/>
      <c r="AK5719" s="221"/>
      <c r="AL5719" s="221"/>
      <c r="AM5719" s="221"/>
      <c r="AN5719" s="221"/>
      <c r="AO5719" s="221"/>
      <c r="AP5719" s="221"/>
      <c r="AQ5719" s="219"/>
      <c r="AR5719" s="219"/>
      <c r="AS5719" s="221"/>
      <c r="AT5719" s="221"/>
      <c r="AU5719" s="221"/>
      <c r="AV5719" s="221"/>
      <c r="AW5719" s="221"/>
      <c r="AX5719" s="221"/>
      <c r="AY5719" s="221"/>
      <c r="AZ5719" s="221"/>
    </row>
    <row r="5720" spans="1:52" x14ac:dyDescent="0.15">
      <c r="A5720" s="278"/>
      <c r="B5720" s="274"/>
      <c r="C5720" s="340"/>
      <c r="D5720" s="340"/>
      <c r="E5720" s="341"/>
      <c r="F5720" s="341"/>
      <c r="G5720" s="341"/>
      <c r="H5720" s="341"/>
      <c r="I5720" s="341"/>
      <c r="J5720" s="341"/>
      <c r="AH5720" s="221"/>
      <c r="AI5720" s="221"/>
      <c r="AJ5720" s="221"/>
      <c r="AK5720" s="221"/>
      <c r="AL5720" s="221"/>
      <c r="AM5720" s="221"/>
      <c r="AN5720" s="221"/>
      <c r="AO5720" s="221"/>
      <c r="AP5720" s="221"/>
      <c r="AQ5720" s="219"/>
      <c r="AR5720" s="219"/>
      <c r="AS5720" s="221"/>
      <c r="AT5720" s="221"/>
      <c r="AU5720" s="221"/>
      <c r="AV5720" s="221"/>
      <c r="AW5720" s="221"/>
      <c r="AX5720" s="221"/>
      <c r="AY5720" s="221"/>
      <c r="AZ5720" s="221"/>
    </row>
    <row r="5721" spans="1:52" x14ac:dyDescent="0.15">
      <c r="A5721" s="278"/>
      <c r="B5721" s="274"/>
      <c r="C5721" s="340"/>
      <c r="D5721" s="340"/>
      <c r="E5721" s="341"/>
      <c r="F5721" s="341"/>
      <c r="G5721" s="341"/>
      <c r="H5721" s="341"/>
      <c r="I5721" s="341"/>
      <c r="J5721" s="341"/>
      <c r="AH5721" s="221"/>
      <c r="AI5721" s="221"/>
      <c r="AJ5721" s="221"/>
      <c r="AK5721" s="221"/>
      <c r="AL5721" s="221"/>
      <c r="AM5721" s="221"/>
      <c r="AN5721" s="221"/>
      <c r="AO5721" s="221"/>
      <c r="AP5721" s="221"/>
      <c r="AQ5721" s="219"/>
      <c r="AR5721" s="219"/>
      <c r="AS5721" s="221"/>
      <c r="AT5721" s="221"/>
      <c r="AU5721" s="221"/>
      <c r="AV5721" s="221"/>
      <c r="AW5721" s="221"/>
      <c r="AX5721" s="221"/>
      <c r="AY5721" s="221"/>
      <c r="AZ5721" s="221"/>
    </row>
    <row r="5722" spans="1:52" x14ac:dyDescent="0.15">
      <c r="A5722" s="278"/>
      <c r="B5722" s="274"/>
      <c r="C5722" s="340"/>
      <c r="D5722" s="340"/>
      <c r="E5722" s="341"/>
      <c r="F5722" s="341"/>
      <c r="G5722" s="341"/>
      <c r="H5722" s="341"/>
      <c r="I5722" s="341"/>
      <c r="J5722" s="341"/>
      <c r="AH5722" s="221"/>
      <c r="AI5722" s="221"/>
      <c r="AJ5722" s="221"/>
      <c r="AK5722" s="221"/>
      <c r="AL5722" s="221"/>
      <c r="AM5722" s="221"/>
      <c r="AN5722" s="221"/>
      <c r="AO5722" s="221"/>
      <c r="AP5722" s="221"/>
      <c r="AQ5722" s="219"/>
      <c r="AR5722" s="219"/>
      <c r="AS5722" s="221"/>
      <c r="AT5722" s="221"/>
      <c r="AU5722" s="221"/>
      <c r="AV5722" s="221"/>
      <c r="AW5722" s="221"/>
      <c r="AX5722" s="221"/>
      <c r="AY5722" s="221"/>
      <c r="AZ5722" s="221"/>
    </row>
    <row r="5723" spans="1:52" x14ac:dyDescent="0.15">
      <c r="A5723" s="278"/>
      <c r="B5723" s="274"/>
      <c r="C5723" s="340"/>
      <c r="D5723" s="340"/>
      <c r="E5723" s="341"/>
      <c r="F5723" s="341"/>
      <c r="G5723" s="341"/>
      <c r="H5723" s="341"/>
      <c r="I5723" s="341"/>
      <c r="J5723" s="341"/>
      <c r="AH5723" s="221"/>
      <c r="AI5723" s="221"/>
      <c r="AJ5723" s="221"/>
      <c r="AK5723" s="221"/>
      <c r="AL5723" s="221"/>
      <c r="AM5723" s="221"/>
      <c r="AN5723" s="221"/>
      <c r="AO5723" s="221"/>
      <c r="AP5723" s="221"/>
      <c r="AQ5723" s="219"/>
      <c r="AR5723" s="219"/>
      <c r="AS5723" s="221"/>
      <c r="AT5723" s="221"/>
      <c r="AU5723" s="221"/>
      <c r="AV5723" s="221"/>
      <c r="AW5723" s="221"/>
      <c r="AX5723" s="221"/>
      <c r="AY5723" s="221"/>
      <c r="AZ5723" s="221"/>
    </row>
    <row r="5724" spans="1:52" x14ac:dyDescent="0.15">
      <c r="A5724" s="278"/>
      <c r="B5724" s="274"/>
      <c r="C5724" s="340"/>
      <c r="D5724" s="340"/>
      <c r="E5724" s="341"/>
      <c r="F5724" s="341"/>
      <c r="G5724" s="341"/>
      <c r="H5724" s="341"/>
      <c r="I5724" s="341"/>
      <c r="J5724" s="341"/>
      <c r="AH5724" s="221"/>
      <c r="AI5724" s="221"/>
      <c r="AJ5724" s="221"/>
      <c r="AK5724" s="221"/>
      <c r="AL5724" s="221"/>
      <c r="AM5724" s="221"/>
      <c r="AN5724" s="221"/>
      <c r="AO5724" s="221"/>
      <c r="AP5724" s="221"/>
      <c r="AQ5724" s="219"/>
      <c r="AR5724" s="219"/>
      <c r="AS5724" s="221"/>
      <c r="AT5724" s="221"/>
      <c r="AU5724" s="221"/>
      <c r="AV5724" s="221"/>
      <c r="AW5724" s="221"/>
      <c r="AX5724" s="221"/>
      <c r="AY5724" s="221"/>
      <c r="AZ5724" s="221"/>
    </row>
    <row r="5725" spans="1:52" x14ac:dyDescent="0.15">
      <c r="A5725" s="278"/>
      <c r="B5725" s="274"/>
      <c r="C5725" s="340"/>
      <c r="D5725" s="340"/>
      <c r="E5725" s="341"/>
      <c r="F5725" s="341"/>
      <c r="G5725" s="341"/>
      <c r="H5725" s="341"/>
      <c r="I5725" s="341"/>
      <c r="J5725" s="341"/>
      <c r="AH5725" s="221"/>
      <c r="AI5725" s="221"/>
      <c r="AJ5725" s="221"/>
      <c r="AK5725" s="221"/>
      <c r="AL5725" s="221"/>
      <c r="AM5725" s="221"/>
      <c r="AN5725" s="221"/>
      <c r="AO5725" s="221"/>
      <c r="AP5725" s="221"/>
      <c r="AQ5725" s="219"/>
      <c r="AR5725" s="219"/>
      <c r="AS5725" s="221"/>
      <c r="AT5725" s="221"/>
      <c r="AU5725" s="221"/>
      <c r="AV5725" s="221"/>
      <c r="AW5725" s="221"/>
      <c r="AX5725" s="221"/>
      <c r="AY5725" s="221"/>
      <c r="AZ5725" s="221"/>
    </row>
    <row r="5726" spans="1:52" x14ac:dyDescent="0.15">
      <c r="A5726" s="278"/>
      <c r="B5726" s="274"/>
      <c r="C5726" s="340"/>
      <c r="D5726" s="340"/>
      <c r="E5726" s="341"/>
      <c r="F5726" s="341"/>
      <c r="G5726" s="341"/>
      <c r="H5726" s="341"/>
      <c r="I5726" s="341"/>
      <c r="J5726" s="341"/>
      <c r="AH5726" s="221"/>
      <c r="AI5726" s="221"/>
      <c r="AJ5726" s="221"/>
      <c r="AK5726" s="221"/>
      <c r="AL5726" s="221"/>
      <c r="AM5726" s="221"/>
      <c r="AN5726" s="221"/>
      <c r="AO5726" s="221"/>
      <c r="AP5726" s="221"/>
      <c r="AQ5726" s="219"/>
      <c r="AR5726" s="219"/>
      <c r="AS5726" s="221"/>
      <c r="AT5726" s="221"/>
      <c r="AU5726" s="221"/>
      <c r="AV5726" s="221"/>
      <c r="AW5726" s="221"/>
      <c r="AX5726" s="221"/>
      <c r="AY5726" s="221"/>
      <c r="AZ5726" s="221"/>
    </row>
    <row r="5727" spans="1:52" x14ac:dyDescent="0.15">
      <c r="A5727" s="278"/>
      <c r="B5727" s="274"/>
      <c r="C5727" s="340"/>
      <c r="D5727" s="340"/>
      <c r="E5727" s="341"/>
      <c r="F5727" s="341"/>
      <c r="G5727" s="341"/>
      <c r="H5727" s="341"/>
      <c r="I5727" s="341"/>
      <c r="J5727" s="341"/>
      <c r="AH5727" s="221"/>
      <c r="AI5727" s="221"/>
      <c r="AJ5727" s="221"/>
      <c r="AK5727" s="221"/>
      <c r="AL5727" s="221"/>
      <c r="AM5727" s="221"/>
      <c r="AN5727" s="221"/>
      <c r="AO5727" s="221"/>
      <c r="AP5727" s="221"/>
      <c r="AQ5727" s="219"/>
      <c r="AR5727" s="219"/>
      <c r="AS5727" s="221"/>
      <c r="AT5727" s="221"/>
      <c r="AU5727" s="221"/>
      <c r="AV5727" s="221"/>
      <c r="AW5727" s="221"/>
      <c r="AX5727" s="221"/>
      <c r="AY5727" s="221"/>
      <c r="AZ5727" s="221"/>
    </row>
    <row r="5728" spans="1:52" x14ac:dyDescent="0.15">
      <c r="A5728" s="278"/>
      <c r="B5728" s="274"/>
      <c r="C5728" s="340"/>
      <c r="D5728" s="340"/>
      <c r="E5728" s="341"/>
      <c r="F5728" s="341"/>
      <c r="G5728" s="341"/>
      <c r="H5728" s="341"/>
      <c r="I5728" s="341"/>
      <c r="J5728" s="341"/>
      <c r="AH5728" s="221"/>
      <c r="AI5728" s="221"/>
      <c r="AJ5728" s="221"/>
      <c r="AK5728" s="221"/>
      <c r="AL5728" s="221"/>
      <c r="AM5728" s="221"/>
      <c r="AN5728" s="221"/>
      <c r="AO5728" s="221"/>
      <c r="AP5728" s="221"/>
      <c r="AQ5728" s="219"/>
      <c r="AR5728" s="219"/>
      <c r="AS5728" s="221"/>
      <c r="AT5728" s="221"/>
      <c r="AU5728" s="221"/>
      <c r="AV5728" s="221"/>
      <c r="AW5728" s="221"/>
      <c r="AX5728" s="221"/>
      <c r="AY5728" s="221"/>
      <c r="AZ5728" s="221"/>
    </row>
    <row r="5729" spans="1:52" x14ac:dyDescent="0.15">
      <c r="A5729" s="278"/>
      <c r="B5729" s="274"/>
      <c r="C5729" s="340"/>
      <c r="D5729" s="340"/>
      <c r="E5729" s="341"/>
      <c r="F5729" s="341"/>
      <c r="G5729" s="341"/>
      <c r="H5729" s="341"/>
      <c r="I5729" s="341"/>
      <c r="J5729" s="341"/>
      <c r="AH5729" s="221"/>
      <c r="AI5729" s="221"/>
      <c r="AJ5729" s="221"/>
      <c r="AK5729" s="221"/>
      <c r="AL5729" s="221"/>
      <c r="AM5729" s="221"/>
      <c r="AN5729" s="221"/>
      <c r="AO5729" s="221"/>
      <c r="AP5729" s="221"/>
      <c r="AQ5729" s="219"/>
      <c r="AR5729" s="219"/>
      <c r="AS5729" s="221"/>
      <c r="AT5729" s="221"/>
      <c r="AU5729" s="221"/>
      <c r="AV5729" s="221"/>
      <c r="AW5729" s="221"/>
      <c r="AX5729" s="221"/>
      <c r="AY5729" s="221"/>
      <c r="AZ5729" s="221"/>
    </row>
    <row r="5730" spans="1:52" x14ac:dyDescent="0.15">
      <c r="A5730" s="278"/>
      <c r="B5730" s="274"/>
      <c r="C5730" s="340"/>
      <c r="D5730" s="340"/>
      <c r="E5730" s="341"/>
      <c r="F5730" s="341"/>
      <c r="G5730" s="341"/>
      <c r="H5730" s="341"/>
      <c r="I5730" s="341"/>
      <c r="J5730" s="341"/>
      <c r="AH5730" s="221"/>
      <c r="AI5730" s="221"/>
      <c r="AJ5730" s="221"/>
      <c r="AK5730" s="221"/>
      <c r="AL5730" s="221"/>
      <c r="AM5730" s="221"/>
      <c r="AN5730" s="221"/>
      <c r="AO5730" s="221"/>
      <c r="AP5730" s="221"/>
      <c r="AQ5730" s="219"/>
      <c r="AR5730" s="219"/>
      <c r="AS5730" s="221"/>
      <c r="AT5730" s="221"/>
      <c r="AU5730" s="221"/>
      <c r="AV5730" s="221"/>
      <c r="AW5730" s="221"/>
      <c r="AX5730" s="221"/>
      <c r="AY5730" s="221"/>
      <c r="AZ5730" s="221"/>
    </row>
    <row r="5731" spans="1:52" x14ac:dyDescent="0.15">
      <c r="A5731" s="278"/>
      <c r="B5731" s="274"/>
      <c r="C5731" s="340"/>
      <c r="D5731" s="340"/>
      <c r="E5731" s="341"/>
      <c r="F5731" s="341"/>
      <c r="G5731" s="341"/>
      <c r="H5731" s="341"/>
      <c r="I5731" s="341"/>
      <c r="J5731" s="341"/>
      <c r="AH5731" s="221"/>
      <c r="AI5731" s="221"/>
      <c r="AJ5731" s="221"/>
      <c r="AK5731" s="221"/>
      <c r="AL5731" s="221"/>
      <c r="AM5731" s="221"/>
      <c r="AN5731" s="221"/>
      <c r="AO5731" s="221"/>
      <c r="AP5731" s="221"/>
      <c r="AQ5731" s="219"/>
      <c r="AR5731" s="219"/>
      <c r="AS5731" s="221"/>
      <c r="AT5731" s="221"/>
      <c r="AU5731" s="221"/>
      <c r="AV5731" s="221"/>
      <c r="AW5731" s="221"/>
      <c r="AX5731" s="221"/>
      <c r="AY5731" s="221"/>
      <c r="AZ5731" s="221"/>
    </row>
    <row r="5732" spans="1:52" x14ac:dyDescent="0.15">
      <c r="A5732" s="278"/>
      <c r="B5732" s="274"/>
      <c r="C5732" s="340"/>
      <c r="D5732" s="340"/>
      <c r="E5732" s="341"/>
      <c r="F5732" s="341"/>
      <c r="G5732" s="341"/>
      <c r="H5732" s="341"/>
      <c r="I5732" s="341"/>
      <c r="J5732" s="341"/>
      <c r="AH5732" s="221"/>
      <c r="AI5732" s="221"/>
      <c r="AJ5732" s="221"/>
      <c r="AK5732" s="221"/>
      <c r="AL5732" s="221"/>
      <c r="AM5732" s="221"/>
      <c r="AN5732" s="221"/>
      <c r="AO5732" s="221"/>
      <c r="AP5732" s="221"/>
      <c r="AQ5732" s="219"/>
      <c r="AR5732" s="219"/>
      <c r="AS5732" s="221"/>
      <c r="AT5732" s="221"/>
      <c r="AU5732" s="221"/>
      <c r="AV5732" s="221"/>
      <c r="AW5732" s="221"/>
      <c r="AX5732" s="221"/>
      <c r="AY5732" s="221"/>
      <c r="AZ5732" s="221"/>
    </row>
    <row r="5733" spans="1:52" x14ac:dyDescent="0.15">
      <c r="A5733" s="278"/>
      <c r="B5733" s="274"/>
      <c r="C5733" s="340"/>
      <c r="D5733" s="340"/>
      <c r="E5733" s="341"/>
      <c r="F5733" s="341"/>
      <c r="G5733" s="341"/>
      <c r="H5733" s="341"/>
      <c r="I5733" s="341"/>
      <c r="J5733" s="341"/>
      <c r="AH5733" s="221"/>
      <c r="AI5733" s="221"/>
      <c r="AJ5733" s="221"/>
      <c r="AK5733" s="221"/>
      <c r="AL5733" s="221"/>
      <c r="AM5733" s="221"/>
      <c r="AN5733" s="221"/>
      <c r="AO5733" s="221"/>
      <c r="AP5733" s="221"/>
      <c r="AQ5733" s="219"/>
      <c r="AR5733" s="219"/>
      <c r="AS5733" s="221"/>
      <c r="AT5733" s="221"/>
      <c r="AU5733" s="221"/>
      <c r="AV5733" s="221"/>
      <c r="AW5733" s="221"/>
      <c r="AX5733" s="221"/>
      <c r="AY5733" s="221"/>
      <c r="AZ5733" s="221"/>
    </row>
    <row r="5734" spans="1:52" x14ac:dyDescent="0.15">
      <c r="A5734" s="278"/>
      <c r="B5734" s="274"/>
      <c r="C5734" s="340"/>
      <c r="D5734" s="340"/>
      <c r="E5734" s="341"/>
      <c r="F5734" s="341"/>
      <c r="G5734" s="341"/>
      <c r="H5734" s="341"/>
      <c r="I5734" s="341"/>
      <c r="J5734" s="341"/>
      <c r="AH5734" s="221"/>
      <c r="AI5734" s="221"/>
      <c r="AJ5734" s="221"/>
      <c r="AK5734" s="221"/>
      <c r="AL5734" s="221"/>
      <c r="AM5734" s="221"/>
      <c r="AN5734" s="221"/>
      <c r="AO5734" s="221"/>
      <c r="AP5734" s="221"/>
      <c r="AQ5734" s="219"/>
      <c r="AR5734" s="219"/>
      <c r="AS5734" s="221"/>
      <c r="AT5734" s="221"/>
      <c r="AU5734" s="221"/>
      <c r="AV5734" s="221"/>
      <c r="AW5734" s="221"/>
      <c r="AX5734" s="221"/>
      <c r="AY5734" s="221"/>
      <c r="AZ5734" s="221"/>
    </row>
    <row r="5735" spans="1:52" x14ac:dyDescent="0.15">
      <c r="A5735" s="278"/>
      <c r="B5735" s="274"/>
      <c r="C5735" s="340"/>
      <c r="D5735" s="340"/>
      <c r="E5735" s="341"/>
      <c r="F5735" s="341"/>
      <c r="G5735" s="341"/>
      <c r="H5735" s="341"/>
      <c r="I5735" s="341"/>
      <c r="J5735" s="341"/>
      <c r="AH5735" s="221"/>
      <c r="AI5735" s="221"/>
      <c r="AJ5735" s="221"/>
      <c r="AK5735" s="221"/>
      <c r="AL5735" s="221"/>
      <c r="AM5735" s="221"/>
      <c r="AN5735" s="221"/>
      <c r="AO5735" s="221"/>
      <c r="AP5735" s="221"/>
      <c r="AQ5735" s="219"/>
      <c r="AR5735" s="219"/>
      <c r="AS5735" s="221"/>
      <c r="AT5735" s="221"/>
      <c r="AU5735" s="221"/>
      <c r="AV5735" s="221"/>
      <c r="AW5735" s="221"/>
      <c r="AX5735" s="221"/>
      <c r="AY5735" s="221"/>
      <c r="AZ5735" s="221"/>
    </row>
    <row r="5736" spans="1:52" x14ac:dyDescent="0.15">
      <c r="A5736" s="278"/>
      <c r="B5736" s="274"/>
      <c r="C5736" s="340"/>
      <c r="D5736" s="340"/>
      <c r="E5736" s="341"/>
      <c r="F5736" s="341"/>
      <c r="G5736" s="341"/>
      <c r="H5736" s="341"/>
      <c r="I5736" s="341"/>
      <c r="J5736" s="341"/>
      <c r="AH5736" s="221"/>
      <c r="AI5736" s="221"/>
      <c r="AJ5736" s="221"/>
      <c r="AK5736" s="221"/>
      <c r="AL5736" s="221"/>
      <c r="AM5736" s="221"/>
      <c r="AN5736" s="221"/>
      <c r="AO5736" s="221"/>
      <c r="AP5736" s="221"/>
      <c r="AQ5736" s="219"/>
      <c r="AR5736" s="219"/>
      <c r="AS5736" s="221"/>
      <c r="AT5736" s="221"/>
      <c r="AU5736" s="221"/>
      <c r="AV5736" s="221"/>
      <c r="AW5736" s="221"/>
      <c r="AX5736" s="221"/>
      <c r="AY5736" s="221"/>
      <c r="AZ5736" s="221"/>
    </row>
    <row r="5737" spans="1:52" x14ac:dyDescent="0.15">
      <c r="A5737" s="278"/>
      <c r="B5737" s="274"/>
      <c r="C5737" s="340"/>
      <c r="D5737" s="340"/>
      <c r="E5737" s="341"/>
      <c r="F5737" s="341"/>
      <c r="G5737" s="341"/>
      <c r="H5737" s="341"/>
      <c r="I5737" s="341"/>
      <c r="J5737" s="341"/>
      <c r="AH5737" s="221"/>
      <c r="AI5737" s="221"/>
      <c r="AJ5737" s="221"/>
      <c r="AK5737" s="221"/>
      <c r="AL5737" s="221"/>
      <c r="AM5737" s="221"/>
      <c r="AN5737" s="221"/>
      <c r="AO5737" s="221"/>
      <c r="AP5737" s="221"/>
      <c r="AQ5737" s="219"/>
      <c r="AR5737" s="219"/>
      <c r="AS5737" s="221"/>
      <c r="AT5737" s="221"/>
      <c r="AU5737" s="221"/>
      <c r="AV5737" s="221"/>
      <c r="AW5737" s="221"/>
      <c r="AX5737" s="221"/>
      <c r="AY5737" s="221"/>
      <c r="AZ5737" s="221"/>
    </row>
    <row r="5738" spans="1:52" x14ac:dyDescent="0.15">
      <c r="A5738" s="278"/>
      <c r="B5738" s="274"/>
      <c r="C5738" s="340"/>
      <c r="D5738" s="340"/>
      <c r="E5738" s="341"/>
      <c r="F5738" s="341"/>
      <c r="G5738" s="341"/>
      <c r="H5738" s="341"/>
      <c r="I5738" s="341"/>
      <c r="J5738" s="341"/>
      <c r="AH5738" s="221"/>
      <c r="AI5738" s="221"/>
      <c r="AJ5738" s="221"/>
      <c r="AK5738" s="221"/>
      <c r="AL5738" s="221"/>
      <c r="AM5738" s="221"/>
      <c r="AN5738" s="221"/>
      <c r="AO5738" s="221"/>
      <c r="AP5738" s="221"/>
      <c r="AQ5738" s="219"/>
      <c r="AR5738" s="219"/>
      <c r="AS5738" s="221"/>
      <c r="AT5738" s="221"/>
      <c r="AU5738" s="221"/>
      <c r="AV5738" s="221"/>
      <c r="AW5738" s="221"/>
      <c r="AX5738" s="221"/>
      <c r="AY5738" s="221"/>
      <c r="AZ5738" s="221"/>
    </row>
    <row r="5739" spans="1:52" x14ac:dyDescent="0.15">
      <c r="A5739" s="278"/>
      <c r="B5739" s="274"/>
      <c r="C5739" s="340"/>
      <c r="D5739" s="340"/>
      <c r="E5739" s="341"/>
      <c r="F5739" s="341"/>
      <c r="G5739" s="341"/>
      <c r="H5739" s="341"/>
      <c r="I5739" s="341"/>
      <c r="J5739" s="341"/>
      <c r="AH5739" s="221"/>
      <c r="AI5739" s="221"/>
      <c r="AJ5739" s="221"/>
      <c r="AK5739" s="221"/>
      <c r="AL5739" s="221"/>
      <c r="AM5739" s="221"/>
      <c r="AN5739" s="221"/>
      <c r="AO5739" s="221"/>
      <c r="AP5739" s="221"/>
      <c r="AQ5739" s="219"/>
      <c r="AR5739" s="219"/>
      <c r="AS5739" s="221"/>
      <c r="AT5739" s="221"/>
      <c r="AU5739" s="221"/>
      <c r="AV5739" s="221"/>
      <c r="AW5739" s="221"/>
      <c r="AX5739" s="221"/>
      <c r="AY5739" s="221"/>
      <c r="AZ5739" s="221"/>
    </row>
    <row r="5740" spans="1:52" x14ac:dyDescent="0.15">
      <c r="A5740" s="278"/>
      <c r="B5740" s="274"/>
      <c r="C5740" s="340"/>
      <c r="D5740" s="340"/>
      <c r="E5740" s="341"/>
      <c r="F5740" s="341"/>
      <c r="G5740" s="341"/>
      <c r="H5740" s="341"/>
      <c r="I5740" s="341"/>
      <c r="J5740" s="341"/>
      <c r="AH5740" s="221"/>
      <c r="AI5740" s="221"/>
      <c r="AJ5740" s="221"/>
      <c r="AK5740" s="221"/>
      <c r="AL5740" s="221"/>
      <c r="AM5740" s="221"/>
      <c r="AN5740" s="221"/>
      <c r="AO5740" s="221"/>
      <c r="AP5740" s="221"/>
      <c r="AQ5740" s="219"/>
      <c r="AR5740" s="219"/>
      <c r="AS5740" s="221"/>
      <c r="AT5740" s="221"/>
      <c r="AU5740" s="221"/>
      <c r="AV5740" s="221"/>
      <c r="AW5740" s="221"/>
      <c r="AX5740" s="221"/>
      <c r="AY5740" s="221"/>
      <c r="AZ5740" s="221"/>
    </row>
    <row r="5741" spans="1:52" x14ac:dyDescent="0.15">
      <c r="A5741" s="278"/>
      <c r="B5741" s="274"/>
      <c r="C5741" s="340"/>
      <c r="D5741" s="340"/>
      <c r="E5741" s="341"/>
      <c r="F5741" s="341"/>
      <c r="G5741" s="341"/>
      <c r="H5741" s="341"/>
      <c r="I5741" s="341"/>
      <c r="J5741" s="341"/>
      <c r="AH5741" s="221"/>
      <c r="AI5741" s="221"/>
      <c r="AJ5741" s="221"/>
      <c r="AK5741" s="221"/>
      <c r="AL5741" s="221"/>
      <c r="AM5741" s="221"/>
      <c r="AN5741" s="221"/>
      <c r="AO5741" s="221"/>
      <c r="AP5741" s="221"/>
      <c r="AQ5741" s="219"/>
      <c r="AR5741" s="219"/>
      <c r="AS5741" s="221"/>
      <c r="AT5741" s="221"/>
      <c r="AU5741" s="221"/>
      <c r="AV5741" s="221"/>
      <c r="AW5741" s="221"/>
      <c r="AX5741" s="221"/>
      <c r="AY5741" s="221"/>
      <c r="AZ5741" s="221"/>
    </row>
    <row r="5742" spans="1:52" x14ac:dyDescent="0.15">
      <c r="A5742" s="278"/>
      <c r="B5742" s="274"/>
      <c r="C5742" s="340"/>
      <c r="D5742" s="340"/>
      <c r="E5742" s="341"/>
      <c r="F5742" s="341"/>
      <c r="G5742" s="341"/>
      <c r="H5742" s="341"/>
      <c r="I5742" s="341"/>
      <c r="J5742" s="341"/>
      <c r="AH5742" s="221"/>
      <c r="AI5742" s="221"/>
      <c r="AJ5742" s="221"/>
      <c r="AK5742" s="221"/>
      <c r="AL5742" s="221"/>
      <c r="AM5742" s="221"/>
      <c r="AN5742" s="221"/>
      <c r="AO5742" s="221"/>
      <c r="AP5742" s="221"/>
      <c r="AQ5742" s="219"/>
      <c r="AR5742" s="219"/>
      <c r="AS5742" s="221"/>
      <c r="AT5742" s="221"/>
      <c r="AU5742" s="221"/>
      <c r="AV5742" s="221"/>
      <c r="AW5742" s="221"/>
      <c r="AX5742" s="221"/>
      <c r="AY5742" s="221"/>
      <c r="AZ5742" s="221"/>
    </row>
    <row r="5743" spans="1:52" x14ac:dyDescent="0.15">
      <c r="A5743" s="278"/>
      <c r="B5743" s="274"/>
      <c r="C5743" s="340"/>
      <c r="D5743" s="340"/>
      <c r="E5743" s="341"/>
      <c r="F5743" s="341"/>
      <c r="G5743" s="341"/>
      <c r="H5743" s="341"/>
      <c r="I5743" s="341"/>
      <c r="J5743" s="341"/>
      <c r="AH5743" s="221"/>
      <c r="AI5743" s="221"/>
      <c r="AJ5743" s="221"/>
      <c r="AK5743" s="221"/>
      <c r="AL5743" s="221"/>
      <c r="AM5743" s="221"/>
      <c r="AN5743" s="221"/>
      <c r="AO5743" s="221"/>
      <c r="AP5743" s="221"/>
      <c r="AQ5743" s="219"/>
      <c r="AR5743" s="219"/>
      <c r="AS5743" s="221"/>
      <c r="AT5743" s="221"/>
      <c r="AU5743" s="221"/>
      <c r="AV5743" s="221"/>
      <c r="AW5743" s="221"/>
      <c r="AX5743" s="221"/>
      <c r="AY5743" s="221"/>
      <c r="AZ5743" s="221"/>
    </row>
    <row r="5744" spans="1:52" x14ac:dyDescent="0.15">
      <c r="A5744" s="278"/>
      <c r="B5744" s="274"/>
      <c r="C5744" s="340"/>
      <c r="D5744" s="340"/>
      <c r="E5744" s="341"/>
      <c r="F5744" s="341"/>
      <c r="G5744" s="341"/>
      <c r="H5744" s="341"/>
      <c r="I5744" s="341"/>
      <c r="J5744" s="341"/>
      <c r="AH5744" s="221"/>
      <c r="AI5744" s="221"/>
      <c r="AJ5744" s="221"/>
      <c r="AK5744" s="221"/>
      <c r="AL5744" s="221"/>
      <c r="AM5744" s="221"/>
      <c r="AN5744" s="221"/>
      <c r="AO5744" s="221"/>
      <c r="AP5744" s="221"/>
      <c r="AQ5744" s="219"/>
      <c r="AR5744" s="219"/>
      <c r="AS5744" s="221"/>
      <c r="AT5744" s="221"/>
      <c r="AU5744" s="221"/>
      <c r="AV5744" s="221"/>
      <c r="AW5744" s="221"/>
      <c r="AX5744" s="221"/>
      <c r="AY5744" s="221"/>
      <c r="AZ5744" s="221"/>
    </row>
    <row r="5745" spans="1:52" x14ac:dyDescent="0.15">
      <c r="A5745" s="278"/>
      <c r="B5745" s="274"/>
      <c r="C5745" s="340"/>
      <c r="D5745" s="340"/>
      <c r="E5745" s="341"/>
      <c r="F5745" s="341"/>
      <c r="G5745" s="341"/>
      <c r="H5745" s="341"/>
      <c r="I5745" s="341"/>
      <c r="J5745" s="341"/>
      <c r="AH5745" s="221"/>
      <c r="AI5745" s="221"/>
      <c r="AJ5745" s="221"/>
      <c r="AK5745" s="221"/>
      <c r="AL5745" s="221"/>
      <c r="AM5745" s="221"/>
      <c r="AN5745" s="221"/>
      <c r="AO5745" s="221"/>
      <c r="AP5745" s="221"/>
      <c r="AQ5745" s="219"/>
      <c r="AR5745" s="219"/>
      <c r="AS5745" s="221"/>
      <c r="AT5745" s="221"/>
      <c r="AU5745" s="221"/>
      <c r="AV5745" s="221"/>
      <c r="AW5745" s="221"/>
      <c r="AX5745" s="221"/>
      <c r="AY5745" s="221"/>
      <c r="AZ5745" s="221"/>
    </row>
    <row r="5746" spans="1:52" x14ac:dyDescent="0.15">
      <c r="A5746" s="278"/>
      <c r="B5746" s="274"/>
      <c r="C5746" s="340"/>
      <c r="D5746" s="340"/>
      <c r="E5746" s="341"/>
      <c r="F5746" s="341"/>
      <c r="G5746" s="341"/>
      <c r="H5746" s="341"/>
      <c r="I5746" s="341"/>
      <c r="J5746" s="341"/>
      <c r="AH5746" s="221"/>
      <c r="AI5746" s="221"/>
      <c r="AJ5746" s="221"/>
      <c r="AK5746" s="221"/>
      <c r="AL5746" s="221"/>
      <c r="AM5746" s="221"/>
      <c r="AN5746" s="221"/>
      <c r="AO5746" s="221"/>
      <c r="AP5746" s="221"/>
      <c r="AQ5746" s="219"/>
      <c r="AR5746" s="219"/>
      <c r="AS5746" s="221"/>
      <c r="AT5746" s="221"/>
      <c r="AU5746" s="221"/>
      <c r="AV5746" s="221"/>
      <c r="AW5746" s="221"/>
      <c r="AX5746" s="221"/>
      <c r="AY5746" s="221"/>
      <c r="AZ5746" s="221"/>
    </row>
    <row r="5747" spans="1:52" x14ac:dyDescent="0.15">
      <c r="A5747" s="278"/>
      <c r="B5747" s="274"/>
      <c r="C5747" s="340"/>
      <c r="D5747" s="340"/>
      <c r="E5747" s="341"/>
      <c r="F5747" s="341"/>
      <c r="G5747" s="341"/>
      <c r="H5747" s="341"/>
      <c r="I5747" s="341"/>
      <c r="J5747" s="341"/>
      <c r="AH5747" s="221"/>
      <c r="AI5747" s="221"/>
      <c r="AJ5747" s="221"/>
      <c r="AK5747" s="221"/>
      <c r="AL5747" s="221"/>
      <c r="AM5747" s="221"/>
      <c r="AN5747" s="221"/>
      <c r="AO5747" s="221"/>
      <c r="AP5747" s="221"/>
      <c r="AQ5747" s="219"/>
      <c r="AR5747" s="219"/>
      <c r="AS5747" s="221"/>
      <c r="AT5747" s="221"/>
      <c r="AU5747" s="221"/>
      <c r="AV5747" s="221"/>
      <c r="AW5747" s="221"/>
      <c r="AX5747" s="221"/>
      <c r="AY5747" s="221"/>
      <c r="AZ5747" s="221"/>
    </row>
    <row r="5748" spans="1:52" x14ac:dyDescent="0.15">
      <c r="A5748" s="278"/>
      <c r="B5748" s="274"/>
      <c r="C5748" s="340"/>
      <c r="D5748" s="340"/>
      <c r="E5748" s="341"/>
      <c r="F5748" s="341"/>
      <c r="G5748" s="341"/>
      <c r="H5748" s="341"/>
      <c r="I5748" s="341"/>
      <c r="J5748" s="341"/>
      <c r="AH5748" s="221"/>
      <c r="AI5748" s="221"/>
      <c r="AJ5748" s="221"/>
      <c r="AK5748" s="221"/>
      <c r="AL5748" s="221"/>
      <c r="AM5748" s="221"/>
      <c r="AN5748" s="221"/>
      <c r="AO5748" s="221"/>
      <c r="AP5748" s="221"/>
      <c r="AQ5748" s="219"/>
      <c r="AR5748" s="219"/>
      <c r="AS5748" s="221"/>
      <c r="AT5748" s="221"/>
      <c r="AU5748" s="221"/>
      <c r="AV5748" s="221"/>
      <c r="AW5748" s="221"/>
      <c r="AX5748" s="221"/>
      <c r="AY5748" s="221"/>
      <c r="AZ5748" s="221"/>
    </row>
    <row r="5749" spans="1:52" x14ac:dyDescent="0.15">
      <c r="A5749" s="278"/>
      <c r="B5749" s="274"/>
      <c r="C5749" s="340"/>
      <c r="D5749" s="340"/>
      <c r="E5749" s="341"/>
      <c r="F5749" s="341"/>
      <c r="G5749" s="341"/>
      <c r="H5749" s="341"/>
      <c r="I5749" s="341"/>
      <c r="J5749" s="341"/>
      <c r="AH5749" s="221"/>
      <c r="AI5749" s="221"/>
      <c r="AJ5749" s="221"/>
      <c r="AK5749" s="221"/>
      <c r="AL5749" s="221"/>
      <c r="AM5749" s="221"/>
      <c r="AN5749" s="221"/>
      <c r="AO5749" s="221"/>
      <c r="AP5749" s="221"/>
      <c r="AQ5749" s="219"/>
      <c r="AR5749" s="219"/>
      <c r="AS5749" s="221"/>
      <c r="AT5749" s="221"/>
      <c r="AU5749" s="221"/>
      <c r="AV5749" s="221"/>
      <c r="AW5749" s="221"/>
      <c r="AX5749" s="221"/>
      <c r="AY5749" s="221"/>
      <c r="AZ5749" s="221"/>
    </row>
    <row r="5750" spans="1:52" x14ac:dyDescent="0.15">
      <c r="A5750" s="278"/>
      <c r="B5750" s="274"/>
      <c r="C5750" s="340"/>
      <c r="D5750" s="340"/>
      <c r="E5750" s="341"/>
      <c r="F5750" s="341"/>
      <c r="G5750" s="341"/>
      <c r="H5750" s="341"/>
      <c r="I5750" s="341"/>
      <c r="J5750" s="341"/>
      <c r="AH5750" s="221"/>
      <c r="AI5750" s="221"/>
      <c r="AJ5750" s="221"/>
      <c r="AK5750" s="221"/>
      <c r="AL5750" s="221"/>
      <c r="AM5750" s="221"/>
      <c r="AN5750" s="221"/>
      <c r="AO5750" s="221"/>
      <c r="AP5750" s="221"/>
      <c r="AQ5750" s="219"/>
      <c r="AR5750" s="219"/>
      <c r="AS5750" s="221"/>
      <c r="AT5750" s="221"/>
      <c r="AU5750" s="221"/>
      <c r="AV5750" s="221"/>
      <c r="AW5750" s="221"/>
      <c r="AX5750" s="221"/>
      <c r="AY5750" s="221"/>
      <c r="AZ5750" s="221"/>
    </row>
    <row r="5751" spans="1:52" x14ac:dyDescent="0.15">
      <c r="A5751" s="278"/>
      <c r="B5751" s="274"/>
      <c r="C5751" s="340"/>
      <c r="D5751" s="340"/>
      <c r="E5751" s="341"/>
      <c r="F5751" s="341"/>
      <c r="G5751" s="341"/>
      <c r="H5751" s="341"/>
      <c r="I5751" s="341"/>
      <c r="J5751" s="341"/>
      <c r="AH5751" s="221"/>
      <c r="AI5751" s="221"/>
      <c r="AJ5751" s="221"/>
      <c r="AK5751" s="221"/>
      <c r="AL5751" s="221"/>
      <c r="AM5751" s="221"/>
      <c r="AN5751" s="221"/>
      <c r="AO5751" s="221"/>
      <c r="AP5751" s="221"/>
      <c r="AQ5751" s="219"/>
      <c r="AR5751" s="219"/>
      <c r="AS5751" s="221"/>
      <c r="AT5751" s="221"/>
      <c r="AU5751" s="221"/>
      <c r="AV5751" s="221"/>
      <c r="AW5751" s="221"/>
      <c r="AX5751" s="221"/>
      <c r="AY5751" s="221"/>
      <c r="AZ5751" s="221"/>
    </row>
    <row r="5752" spans="1:52" x14ac:dyDescent="0.15">
      <c r="A5752" s="278"/>
      <c r="B5752" s="274"/>
      <c r="C5752" s="340"/>
      <c r="D5752" s="340"/>
      <c r="E5752" s="341"/>
      <c r="F5752" s="341"/>
      <c r="G5752" s="341"/>
      <c r="H5752" s="341"/>
      <c r="I5752" s="341"/>
      <c r="J5752" s="341"/>
      <c r="AH5752" s="221"/>
      <c r="AI5752" s="221"/>
      <c r="AJ5752" s="221"/>
      <c r="AK5752" s="221"/>
      <c r="AL5752" s="221"/>
      <c r="AM5752" s="221"/>
      <c r="AN5752" s="221"/>
      <c r="AO5752" s="221"/>
      <c r="AP5752" s="221"/>
      <c r="AQ5752" s="219"/>
      <c r="AR5752" s="219"/>
      <c r="AS5752" s="221"/>
      <c r="AT5752" s="221"/>
      <c r="AU5752" s="221"/>
      <c r="AV5752" s="221"/>
      <c r="AW5752" s="221"/>
      <c r="AX5752" s="221"/>
      <c r="AY5752" s="221"/>
      <c r="AZ5752" s="221"/>
    </row>
    <row r="5753" spans="1:52" x14ac:dyDescent="0.15">
      <c r="A5753" s="278"/>
      <c r="B5753" s="274"/>
      <c r="C5753" s="340"/>
      <c r="D5753" s="340"/>
      <c r="E5753" s="341"/>
      <c r="F5753" s="341"/>
      <c r="G5753" s="341"/>
      <c r="H5753" s="341"/>
      <c r="I5753" s="341"/>
      <c r="J5753" s="341"/>
      <c r="AH5753" s="221"/>
      <c r="AI5753" s="221"/>
      <c r="AJ5753" s="221"/>
      <c r="AK5753" s="221"/>
      <c r="AL5753" s="221"/>
      <c r="AM5753" s="221"/>
      <c r="AN5753" s="221"/>
      <c r="AO5753" s="221"/>
      <c r="AP5753" s="221"/>
      <c r="AQ5753" s="219"/>
      <c r="AR5753" s="219"/>
      <c r="AS5753" s="221"/>
      <c r="AT5753" s="221"/>
      <c r="AU5753" s="221"/>
      <c r="AV5753" s="221"/>
      <c r="AW5753" s="221"/>
      <c r="AX5753" s="221"/>
      <c r="AY5753" s="221"/>
      <c r="AZ5753" s="221"/>
    </row>
    <row r="5754" spans="1:52" x14ac:dyDescent="0.15">
      <c r="A5754" s="278"/>
      <c r="B5754" s="274"/>
      <c r="C5754" s="340"/>
      <c r="D5754" s="340"/>
      <c r="E5754" s="341"/>
      <c r="F5754" s="341"/>
      <c r="G5754" s="341"/>
      <c r="H5754" s="341"/>
      <c r="I5754" s="341"/>
      <c r="J5754" s="341"/>
      <c r="AH5754" s="221"/>
      <c r="AI5754" s="221"/>
      <c r="AJ5754" s="221"/>
      <c r="AK5754" s="221"/>
      <c r="AL5754" s="221"/>
      <c r="AM5754" s="221"/>
      <c r="AN5754" s="221"/>
      <c r="AO5754" s="221"/>
      <c r="AP5754" s="221"/>
      <c r="AQ5754" s="219"/>
      <c r="AR5754" s="219"/>
      <c r="AS5754" s="221"/>
      <c r="AT5754" s="221"/>
      <c r="AU5754" s="221"/>
      <c r="AV5754" s="221"/>
      <c r="AW5754" s="221"/>
      <c r="AX5754" s="221"/>
      <c r="AY5754" s="221"/>
      <c r="AZ5754" s="221"/>
    </row>
    <row r="5755" spans="1:52" x14ac:dyDescent="0.15">
      <c r="A5755" s="278"/>
      <c r="B5755" s="274"/>
      <c r="C5755" s="340"/>
      <c r="D5755" s="340"/>
      <c r="E5755" s="341"/>
      <c r="F5755" s="341"/>
      <c r="G5755" s="341"/>
      <c r="H5755" s="341"/>
      <c r="I5755" s="341"/>
      <c r="J5755" s="341"/>
      <c r="AH5755" s="221"/>
      <c r="AI5755" s="221"/>
      <c r="AJ5755" s="221"/>
      <c r="AK5755" s="221"/>
      <c r="AL5755" s="221"/>
      <c r="AM5755" s="221"/>
      <c r="AN5755" s="221"/>
      <c r="AO5755" s="221"/>
      <c r="AP5755" s="221"/>
      <c r="AQ5755" s="219"/>
      <c r="AR5755" s="219"/>
      <c r="AS5755" s="221"/>
      <c r="AT5755" s="221"/>
      <c r="AU5755" s="221"/>
      <c r="AV5755" s="221"/>
      <c r="AW5755" s="221"/>
      <c r="AX5755" s="221"/>
      <c r="AY5755" s="221"/>
      <c r="AZ5755" s="221"/>
    </row>
    <row r="5756" spans="1:52" x14ac:dyDescent="0.15">
      <c r="A5756" s="278"/>
      <c r="B5756" s="274"/>
      <c r="C5756" s="340"/>
      <c r="D5756" s="340"/>
      <c r="E5756" s="341"/>
      <c r="F5756" s="341"/>
      <c r="G5756" s="341"/>
      <c r="H5756" s="341"/>
      <c r="I5756" s="341"/>
      <c r="J5756" s="341"/>
      <c r="AH5756" s="221"/>
      <c r="AI5756" s="221"/>
      <c r="AJ5756" s="221"/>
      <c r="AK5756" s="221"/>
      <c r="AL5756" s="221"/>
      <c r="AM5756" s="221"/>
      <c r="AN5756" s="221"/>
      <c r="AO5756" s="221"/>
      <c r="AP5756" s="221"/>
      <c r="AQ5756" s="219"/>
      <c r="AR5756" s="219"/>
      <c r="AS5756" s="221"/>
      <c r="AT5756" s="221"/>
      <c r="AU5756" s="221"/>
      <c r="AV5756" s="221"/>
      <c r="AW5756" s="221"/>
      <c r="AX5756" s="221"/>
      <c r="AY5756" s="221"/>
      <c r="AZ5756" s="221"/>
    </row>
    <row r="5757" spans="1:52" x14ac:dyDescent="0.15">
      <c r="A5757" s="278"/>
      <c r="B5757" s="274"/>
      <c r="C5757" s="340"/>
      <c r="D5757" s="340"/>
      <c r="E5757" s="341"/>
      <c r="F5757" s="341"/>
      <c r="G5757" s="341"/>
      <c r="H5757" s="341"/>
      <c r="I5757" s="341"/>
      <c r="J5757" s="341"/>
      <c r="AH5757" s="221"/>
      <c r="AI5757" s="221"/>
      <c r="AJ5757" s="221"/>
      <c r="AK5757" s="221"/>
      <c r="AL5757" s="221"/>
      <c r="AM5757" s="221"/>
      <c r="AN5757" s="221"/>
      <c r="AO5757" s="221"/>
      <c r="AP5757" s="221"/>
      <c r="AQ5757" s="219"/>
      <c r="AR5757" s="219"/>
      <c r="AS5757" s="221"/>
      <c r="AT5757" s="221"/>
      <c r="AU5757" s="221"/>
      <c r="AV5757" s="221"/>
      <c r="AW5757" s="221"/>
      <c r="AX5757" s="221"/>
      <c r="AY5757" s="221"/>
      <c r="AZ5757" s="221"/>
    </row>
    <row r="5758" spans="1:52" x14ac:dyDescent="0.15">
      <c r="A5758" s="278"/>
      <c r="B5758" s="274"/>
      <c r="C5758" s="340"/>
      <c r="D5758" s="340"/>
      <c r="E5758" s="341"/>
      <c r="F5758" s="341"/>
      <c r="G5758" s="341"/>
      <c r="H5758" s="341"/>
      <c r="I5758" s="341"/>
      <c r="J5758" s="341"/>
      <c r="AH5758" s="221"/>
      <c r="AI5758" s="221"/>
      <c r="AJ5758" s="221"/>
      <c r="AK5758" s="221"/>
      <c r="AL5758" s="221"/>
      <c r="AM5758" s="221"/>
      <c r="AN5758" s="221"/>
      <c r="AO5758" s="221"/>
      <c r="AP5758" s="221"/>
      <c r="AQ5758" s="219"/>
      <c r="AR5758" s="219"/>
      <c r="AS5758" s="221"/>
      <c r="AT5758" s="221"/>
      <c r="AU5758" s="221"/>
      <c r="AV5758" s="221"/>
      <c r="AW5758" s="221"/>
      <c r="AX5758" s="221"/>
      <c r="AY5758" s="221"/>
      <c r="AZ5758" s="221"/>
    </row>
    <row r="5759" spans="1:52" x14ac:dyDescent="0.15">
      <c r="A5759" s="278"/>
      <c r="B5759" s="274"/>
      <c r="C5759" s="340"/>
      <c r="D5759" s="340"/>
      <c r="E5759" s="341"/>
      <c r="F5759" s="341"/>
      <c r="G5759" s="341"/>
      <c r="H5759" s="341"/>
      <c r="I5759" s="341"/>
      <c r="J5759" s="341"/>
      <c r="AH5759" s="221"/>
      <c r="AI5759" s="221"/>
      <c r="AJ5759" s="221"/>
      <c r="AK5759" s="221"/>
      <c r="AL5759" s="221"/>
      <c r="AM5759" s="221"/>
      <c r="AN5759" s="221"/>
      <c r="AO5759" s="221"/>
      <c r="AP5759" s="221"/>
      <c r="AQ5759" s="219"/>
      <c r="AR5759" s="219"/>
      <c r="AS5759" s="221"/>
      <c r="AT5759" s="221"/>
      <c r="AU5759" s="221"/>
      <c r="AV5759" s="221"/>
      <c r="AW5759" s="221"/>
      <c r="AX5759" s="221"/>
      <c r="AY5759" s="221"/>
      <c r="AZ5759" s="221"/>
    </row>
    <row r="5760" spans="1:52" x14ac:dyDescent="0.15">
      <c r="A5760" s="278"/>
      <c r="B5760" s="274"/>
      <c r="C5760" s="340"/>
      <c r="D5760" s="340"/>
      <c r="E5760" s="341"/>
      <c r="F5760" s="341"/>
      <c r="G5760" s="341"/>
      <c r="H5760" s="341"/>
      <c r="I5760" s="341"/>
      <c r="J5760" s="341"/>
      <c r="AH5760" s="221"/>
      <c r="AI5760" s="221"/>
      <c r="AJ5760" s="221"/>
      <c r="AK5760" s="221"/>
      <c r="AL5760" s="221"/>
      <c r="AM5760" s="221"/>
      <c r="AN5760" s="221"/>
      <c r="AO5760" s="221"/>
      <c r="AP5760" s="221"/>
      <c r="AQ5760" s="219"/>
      <c r="AR5760" s="219"/>
      <c r="AS5760" s="221"/>
      <c r="AT5760" s="221"/>
      <c r="AU5760" s="221"/>
      <c r="AV5760" s="221"/>
      <c r="AW5760" s="221"/>
      <c r="AX5760" s="221"/>
      <c r="AY5760" s="221"/>
      <c r="AZ5760" s="221"/>
    </row>
    <row r="5761" spans="1:52" x14ac:dyDescent="0.15">
      <c r="A5761" s="278"/>
      <c r="B5761" s="274"/>
      <c r="C5761" s="340"/>
      <c r="D5761" s="340"/>
      <c r="E5761" s="341"/>
      <c r="F5761" s="341"/>
      <c r="G5761" s="341"/>
      <c r="H5761" s="341"/>
      <c r="I5761" s="341"/>
      <c r="J5761" s="341"/>
      <c r="AH5761" s="221"/>
      <c r="AI5761" s="221"/>
      <c r="AJ5761" s="221"/>
      <c r="AK5761" s="221"/>
      <c r="AL5761" s="221"/>
      <c r="AM5761" s="221"/>
      <c r="AN5761" s="221"/>
      <c r="AO5761" s="221"/>
      <c r="AP5761" s="221"/>
      <c r="AQ5761" s="219"/>
      <c r="AR5761" s="219"/>
      <c r="AS5761" s="221"/>
      <c r="AT5761" s="221"/>
      <c r="AU5761" s="221"/>
      <c r="AV5761" s="221"/>
      <c r="AW5761" s="221"/>
      <c r="AX5761" s="221"/>
      <c r="AY5761" s="221"/>
      <c r="AZ5761" s="221"/>
    </row>
    <row r="5762" spans="1:52" x14ac:dyDescent="0.15">
      <c r="A5762" s="278"/>
      <c r="B5762" s="274"/>
      <c r="C5762" s="340"/>
      <c r="D5762" s="340"/>
      <c r="E5762" s="341"/>
      <c r="F5762" s="341"/>
      <c r="G5762" s="341"/>
      <c r="H5762" s="341"/>
      <c r="I5762" s="341"/>
      <c r="J5762" s="341"/>
      <c r="AH5762" s="221"/>
      <c r="AI5762" s="221"/>
      <c r="AJ5762" s="221"/>
      <c r="AK5762" s="221"/>
      <c r="AL5762" s="221"/>
      <c r="AM5762" s="221"/>
      <c r="AN5762" s="221"/>
      <c r="AO5762" s="221"/>
      <c r="AP5762" s="221"/>
      <c r="AQ5762" s="219"/>
      <c r="AR5762" s="219"/>
      <c r="AS5762" s="221"/>
      <c r="AT5762" s="221"/>
      <c r="AU5762" s="221"/>
      <c r="AV5762" s="221"/>
      <c r="AW5762" s="221"/>
      <c r="AX5762" s="221"/>
      <c r="AY5762" s="221"/>
      <c r="AZ5762" s="221"/>
    </row>
    <row r="5763" spans="1:52" x14ac:dyDescent="0.15">
      <c r="A5763" s="278"/>
      <c r="B5763" s="274"/>
      <c r="C5763" s="340"/>
      <c r="D5763" s="340"/>
      <c r="E5763" s="341"/>
      <c r="F5763" s="341"/>
      <c r="G5763" s="341"/>
      <c r="H5763" s="341"/>
      <c r="I5763" s="341"/>
      <c r="J5763" s="341"/>
      <c r="AH5763" s="221"/>
      <c r="AI5763" s="221"/>
      <c r="AJ5763" s="221"/>
      <c r="AK5763" s="221"/>
      <c r="AL5763" s="221"/>
      <c r="AM5763" s="221"/>
      <c r="AN5763" s="221"/>
      <c r="AO5763" s="221"/>
      <c r="AP5763" s="221"/>
      <c r="AQ5763" s="219"/>
      <c r="AR5763" s="219"/>
      <c r="AS5763" s="221"/>
      <c r="AT5763" s="221"/>
      <c r="AU5763" s="221"/>
      <c r="AV5763" s="221"/>
      <c r="AW5763" s="221"/>
      <c r="AX5763" s="221"/>
      <c r="AY5763" s="221"/>
      <c r="AZ5763" s="221"/>
    </row>
    <row r="5764" spans="1:52" x14ac:dyDescent="0.15">
      <c r="A5764" s="278"/>
      <c r="B5764" s="274"/>
      <c r="C5764" s="340"/>
      <c r="D5764" s="340"/>
      <c r="E5764" s="341"/>
      <c r="F5764" s="341"/>
      <c r="G5764" s="341"/>
      <c r="H5764" s="341"/>
      <c r="I5764" s="341"/>
      <c r="J5764" s="341"/>
      <c r="AH5764" s="221"/>
      <c r="AI5764" s="221"/>
      <c r="AJ5764" s="221"/>
      <c r="AK5764" s="221"/>
      <c r="AL5764" s="221"/>
      <c r="AM5764" s="221"/>
      <c r="AN5764" s="221"/>
      <c r="AO5764" s="221"/>
      <c r="AP5764" s="221"/>
      <c r="AQ5764" s="219"/>
      <c r="AR5764" s="219"/>
      <c r="AS5764" s="221"/>
      <c r="AT5764" s="221"/>
      <c r="AU5764" s="221"/>
      <c r="AV5764" s="221"/>
      <c r="AW5764" s="221"/>
      <c r="AX5764" s="221"/>
      <c r="AY5764" s="221"/>
      <c r="AZ5764" s="221"/>
    </row>
    <row r="5765" spans="1:52" x14ac:dyDescent="0.15">
      <c r="A5765" s="278"/>
      <c r="B5765" s="274"/>
      <c r="C5765" s="340"/>
      <c r="D5765" s="340"/>
      <c r="E5765" s="341"/>
      <c r="F5765" s="341"/>
      <c r="G5765" s="341"/>
      <c r="H5765" s="341"/>
      <c r="I5765" s="341"/>
      <c r="J5765" s="341"/>
      <c r="AH5765" s="221"/>
      <c r="AI5765" s="221"/>
      <c r="AJ5765" s="221"/>
      <c r="AK5765" s="221"/>
      <c r="AL5765" s="221"/>
      <c r="AM5765" s="221"/>
      <c r="AN5765" s="221"/>
      <c r="AO5765" s="221"/>
      <c r="AP5765" s="221"/>
      <c r="AQ5765" s="219"/>
      <c r="AR5765" s="219"/>
      <c r="AS5765" s="221"/>
      <c r="AT5765" s="221"/>
      <c r="AU5765" s="221"/>
      <c r="AV5765" s="221"/>
      <c r="AW5765" s="221"/>
      <c r="AX5765" s="221"/>
      <c r="AY5765" s="221"/>
      <c r="AZ5765" s="221"/>
    </row>
    <row r="5766" spans="1:52" x14ac:dyDescent="0.15">
      <c r="A5766" s="278"/>
      <c r="B5766" s="274"/>
      <c r="C5766" s="340"/>
      <c r="D5766" s="340"/>
      <c r="E5766" s="341"/>
      <c r="F5766" s="341"/>
      <c r="G5766" s="341"/>
      <c r="H5766" s="341"/>
      <c r="I5766" s="341"/>
      <c r="J5766" s="341"/>
      <c r="AH5766" s="221"/>
      <c r="AI5766" s="221"/>
      <c r="AJ5766" s="221"/>
      <c r="AK5766" s="221"/>
      <c r="AL5766" s="221"/>
      <c r="AM5766" s="221"/>
      <c r="AN5766" s="221"/>
      <c r="AO5766" s="221"/>
      <c r="AP5766" s="221"/>
      <c r="AQ5766" s="219"/>
      <c r="AR5766" s="219"/>
      <c r="AS5766" s="221"/>
      <c r="AT5766" s="221"/>
      <c r="AU5766" s="221"/>
      <c r="AV5766" s="221"/>
      <c r="AW5766" s="221"/>
      <c r="AX5766" s="221"/>
      <c r="AY5766" s="221"/>
      <c r="AZ5766" s="221"/>
    </row>
    <row r="5767" spans="1:52" x14ac:dyDescent="0.15">
      <c r="A5767" s="278"/>
      <c r="B5767" s="274"/>
      <c r="C5767" s="340"/>
      <c r="D5767" s="340"/>
      <c r="E5767" s="341"/>
      <c r="F5767" s="341"/>
      <c r="G5767" s="341"/>
      <c r="H5767" s="341"/>
      <c r="I5767" s="341"/>
      <c r="J5767" s="341"/>
      <c r="AH5767" s="221"/>
      <c r="AI5767" s="221"/>
      <c r="AJ5767" s="221"/>
      <c r="AK5767" s="221"/>
      <c r="AL5767" s="221"/>
      <c r="AM5767" s="221"/>
      <c r="AN5767" s="221"/>
      <c r="AO5767" s="221"/>
      <c r="AP5767" s="221"/>
      <c r="AQ5767" s="219"/>
      <c r="AR5767" s="219"/>
      <c r="AS5767" s="221"/>
      <c r="AT5767" s="221"/>
      <c r="AU5767" s="221"/>
      <c r="AV5767" s="221"/>
      <c r="AW5767" s="221"/>
      <c r="AX5767" s="221"/>
      <c r="AY5767" s="221"/>
      <c r="AZ5767" s="221"/>
    </row>
    <row r="5768" spans="1:52" x14ac:dyDescent="0.15">
      <c r="A5768" s="278"/>
      <c r="B5768" s="274"/>
      <c r="C5768" s="340"/>
      <c r="D5768" s="340"/>
      <c r="E5768" s="341"/>
      <c r="F5768" s="341"/>
      <c r="G5768" s="341"/>
      <c r="H5768" s="341"/>
      <c r="I5768" s="341"/>
      <c r="J5768" s="341"/>
      <c r="AH5768" s="221"/>
      <c r="AI5768" s="221"/>
      <c r="AJ5768" s="221"/>
      <c r="AK5768" s="221"/>
      <c r="AL5768" s="221"/>
      <c r="AM5768" s="221"/>
      <c r="AN5768" s="221"/>
      <c r="AO5768" s="221"/>
      <c r="AP5768" s="221"/>
      <c r="AQ5768" s="219"/>
      <c r="AR5768" s="219"/>
      <c r="AS5768" s="221"/>
      <c r="AT5768" s="221"/>
      <c r="AU5768" s="221"/>
      <c r="AV5768" s="221"/>
      <c r="AW5768" s="221"/>
      <c r="AX5768" s="221"/>
      <c r="AY5768" s="221"/>
      <c r="AZ5768" s="221"/>
    </row>
    <row r="5769" spans="1:52" x14ac:dyDescent="0.15">
      <c r="A5769" s="278"/>
      <c r="B5769" s="274"/>
      <c r="C5769" s="340"/>
      <c r="D5769" s="340"/>
      <c r="E5769" s="341"/>
      <c r="F5769" s="341"/>
      <c r="G5769" s="341"/>
      <c r="H5769" s="341"/>
      <c r="I5769" s="341"/>
      <c r="J5769" s="341"/>
      <c r="AH5769" s="221"/>
      <c r="AI5769" s="221"/>
      <c r="AJ5769" s="221"/>
      <c r="AK5769" s="221"/>
      <c r="AL5769" s="221"/>
      <c r="AM5769" s="221"/>
      <c r="AN5769" s="221"/>
      <c r="AO5769" s="221"/>
      <c r="AP5769" s="221"/>
      <c r="AQ5769" s="219"/>
      <c r="AR5769" s="219"/>
      <c r="AS5769" s="221"/>
      <c r="AT5769" s="221"/>
      <c r="AU5769" s="221"/>
      <c r="AV5769" s="221"/>
      <c r="AW5769" s="221"/>
      <c r="AX5769" s="221"/>
      <c r="AY5769" s="221"/>
      <c r="AZ5769" s="221"/>
    </row>
    <row r="5770" spans="1:52" x14ac:dyDescent="0.15">
      <c r="A5770" s="278"/>
      <c r="B5770" s="274"/>
      <c r="C5770" s="340"/>
      <c r="D5770" s="340"/>
      <c r="E5770" s="341"/>
      <c r="F5770" s="341"/>
      <c r="G5770" s="341"/>
      <c r="H5770" s="341"/>
      <c r="I5770" s="341"/>
      <c r="J5770" s="341"/>
      <c r="AH5770" s="221"/>
      <c r="AI5770" s="221"/>
      <c r="AJ5770" s="221"/>
      <c r="AK5770" s="221"/>
      <c r="AL5770" s="221"/>
      <c r="AM5770" s="221"/>
      <c r="AN5770" s="221"/>
      <c r="AO5770" s="221"/>
      <c r="AP5770" s="221"/>
      <c r="AQ5770" s="219"/>
      <c r="AR5770" s="219"/>
      <c r="AS5770" s="221"/>
      <c r="AT5770" s="221"/>
      <c r="AU5770" s="221"/>
      <c r="AV5770" s="221"/>
      <c r="AW5770" s="221"/>
      <c r="AX5770" s="221"/>
      <c r="AY5770" s="221"/>
      <c r="AZ5770" s="221"/>
    </row>
    <row r="5771" spans="1:52" x14ac:dyDescent="0.15">
      <c r="A5771" s="278"/>
      <c r="B5771" s="274"/>
      <c r="C5771" s="340"/>
      <c r="D5771" s="340"/>
      <c r="E5771" s="341"/>
      <c r="F5771" s="341"/>
      <c r="G5771" s="341"/>
      <c r="H5771" s="341"/>
      <c r="I5771" s="341"/>
      <c r="J5771" s="341"/>
      <c r="AH5771" s="221"/>
      <c r="AI5771" s="221"/>
      <c r="AJ5771" s="221"/>
      <c r="AK5771" s="221"/>
      <c r="AL5771" s="221"/>
      <c r="AM5771" s="221"/>
      <c r="AN5771" s="221"/>
      <c r="AO5771" s="221"/>
      <c r="AP5771" s="221"/>
      <c r="AQ5771" s="219"/>
      <c r="AR5771" s="219"/>
      <c r="AS5771" s="221"/>
      <c r="AT5771" s="221"/>
      <c r="AU5771" s="221"/>
      <c r="AV5771" s="221"/>
      <c r="AW5771" s="221"/>
      <c r="AX5771" s="221"/>
      <c r="AY5771" s="221"/>
      <c r="AZ5771" s="221"/>
    </row>
    <row r="5772" spans="1:52" x14ac:dyDescent="0.15">
      <c r="A5772" s="278"/>
      <c r="B5772" s="274"/>
      <c r="C5772" s="340"/>
      <c r="D5772" s="340"/>
      <c r="E5772" s="341"/>
      <c r="F5772" s="341"/>
      <c r="G5772" s="341"/>
      <c r="H5772" s="341"/>
      <c r="I5772" s="341"/>
      <c r="J5772" s="341"/>
      <c r="AH5772" s="221"/>
      <c r="AI5772" s="221"/>
      <c r="AJ5772" s="221"/>
      <c r="AK5772" s="221"/>
      <c r="AL5772" s="221"/>
      <c r="AM5772" s="221"/>
      <c r="AN5772" s="221"/>
      <c r="AO5772" s="221"/>
      <c r="AP5772" s="221"/>
      <c r="AQ5772" s="219"/>
      <c r="AR5772" s="219"/>
      <c r="AS5772" s="221"/>
      <c r="AT5772" s="221"/>
      <c r="AU5772" s="221"/>
      <c r="AV5772" s="221"/>
      <c r="AW5772" s="221"/>
      <c r="AX5772" s="221"/>
      <c r="AY5772" s="221"/>
      <c r="AZ5772" s="221"/>
    </row>
    <row r="5773" spans="1:52" x14ac:dyDescent="0.15">
      <c r="A5773" s="278"/>
      <c r="B5773" s="274"/>
      <c r="C5773" s="340"/>
      <c r="D5773" s="340"/>
      <c r="E5773" s="341"/>
      <c r="F5773" s="341"/>
      <c r="G5773" s="341"/>
      <c r="H5773" s="341"/>
      <c r="I5773" s="341"/>
      <c r="J5773" s="341"/>
      <c r="AH5773" s="221"/>
      <c r="AI5773" s="221"/>
      <c r="AJ5773" s="221"/>
      <c r="AK5773" s="221"/>
      <c r="AL5773" s="221"/>
      <c r="AM5773" s="221"/>
      <c r="AN5773" s="221"/>
      <c r="AO5773" s="221"/>
      <c r="AP5773" s="221"/>
      <c r="AQ5773" s="219"/>
      <c r="AR5773" s="219"/>
      <c r="AS5773" s="221"/>
      <c r="AT5773" s="221"/>
      <c r="AU5773" s="221"/>
      <c r="AV5773" s="221"/>
      <c r="AW5773" s="221"/>
      <c r="AX5773" s="221"/>
      <c r="AY5773" s="221"/>
      <c r="AZ5773" s="221"/>
    </row>
    <row r="5774" spans="1:52" x14ac:dyDescent="0.15">
      <c r="A5774" s="278"/>
      <c r="B5774" s="274"/>
      <c r="C5774" s="340"/>
      <c r="D5774" s="340"/>
      <c r="E5774" s="341"/>
      <c r="F5774" s="341"/>
      <c r="G5774" s="341"/>
      <c r="H5774" s="341"/>
      <c r="I5774" s="341"/>
      <c r="J5774" s="341"/>
      <c r="AH5774" s="221"/>
      <c r="AI5774" s="221"/>
      <c r="AJ5774" s="221"/>
      <c r="AK5774" s="221"/>
      <c r="AL5774" s="221"/>
      <c r="AM5774" s="221"/>
      <c r="AN5774" s="221"/>
      <c r="AO5774" s="221"/>
      <c r="AP5774" s="221"/>
      <c r="AQ5774" s="219"/>
      <c r="AR5774" s="219"/>
      <c r="AS5774" s="221"/>
      <c r="AT5774" s="221"/>
      <c r="AU5774" s="221"/>
      <c r="AV5774" s="221"/>
      <c r="AW5774" s="221"/>
      <c r="AX5774" s="221"/>
      <c r="AY5774" s="221"/>
      <c r="AZ5774" s="221"/>
    </row>
    <row r="5775" spans="1:52" x14ac:dyDescent="0.15">
      <c r="A5775" s="278"/>
      <c r="B5775" s="274"/>
      <c r="C5775" s="340"/>
      <c r="D5775" s="340"/>
      <c r="E5775" s="341"/>
      <c r="F5775" s="341"/>
      <c r="G5775" s="341"/>
      <c r="H5775" s="341"/>
      <c r="I5775" s="341"/>
      <c r="J5775" s="341"/>
      <c r="AH5775" s="221"/>
      <c r="AI5775" s="221"/>
      <c r="AJ5775" s="221"/>
      <c r="AK5775" s="221"/>
      <c r="AL5775" s="221"/>
      <c r="AM5775" s="221"/>
      <c r="AN5775" s="221"/>
      <c r="AO5775" s="221"/>
      <c r="AP5775" s="221"/>
      <c r="AQ5775" s="219"/>
      <c r="AR5775" s="219"/>
      <c r="AS5775" s="221"/>
      <c r="AT5775" s="221"/>
      <c r="AU5775" s="221"/>
      <c r="AV5775" s="221"/>
      <c r="AW5775" s="221"/>
      <c r="AX5775" s="221"/>
      <c r="AY5775" s="221"/>
      <c r="AZ5775" s="221"/>
    </row>
    <row r="5776" spans="1:52" x14ac:dyDescent="0.15">
      <c r="A5776" s="278"/>
      <c r="B5776" s="274"/>
      <c r="C5776" s="340"/>
      <c r="D5776" s="340"/>
      <c r="E5776" s="341"/>
      <c r="F5776" s="341"/>
      <c r="G5776" s="341"/>
      <c r="H5776" s="341"/>
      <c r="I5776" s="341"/>
      <c r="J5776" s="341"/>
      <c r="AH5776" s="221"/>
      <c r="AI5776" s="221"/>
      <c r="AJ5776" s="221"/>
      <c r="AK5776" s="221"/>
      <c r="AL5776" s="221"/>
      <c r="AM5776" s="221"/>
      <c r="AN5776" s="221"/>
      <c r="AO5776" s="221"/>
      <c r="AP5776" s="221"/>
      <c r="AQ5776" s="219"/>
      <c r="AR5776" s="219"/>
      <c r="AS5776" s="221"/>
      <c r="AT5776" s="221"/>
      <c r="AU5776" s="221"/>
      <c r="AV5776" s="221"/>
      <c r="AW5776" s="221"/>
      <c r="AX5776" s="221"/>
      <c r="AY5776" s="221"/>
      <c r="AZ5776" s="221"/>
    </row>
    <row r="5777" spans="1:52" x14ac:dyDescent="0.15">
      <c r="A5777" s="278"/>
      <c r="B5777" s="274"/>
      <c r="C5777" s="340"/>
      <c r="D5777" s="340"/>
      <c r="E5777" s="341"/>
      <c r="F5777" s="341"/>
      <c r="G5777" s="341"/>
      <c r="H5777" s="341"/>
      <c r="I5777" s="341"/>
      <c r="J5777" s="341"/>
      <c r="AH5777" s="221"/>
      <c r="AI5777" s="221"/>
      <c r="AJ5777" s="221"/>
      <c r="AK5777" s="221"/>
      <c r="AL5777" s="221"/>
      <c r="AM5777" s="221"/>
      <c r="AN5777" s="221"/>
      <c r="AO5777" s="221"/>
      <c r="AP5777" s="221"/>
      <c r="AQ5777" s="219"/>
      <c r="AR5777" s="219"/>
      <c r="AS5777" s="221"/>
      <c r="AT5777" s="221"/>
      <c r="AU5777" s="221"/>
      <c r="AV5777" s="221"/>
      <c r="AW5777" s="221"/>
      <c r="AX5777" s="221"/>
      <c r="AY5777" s="221"/>
      <c r="AZ5777" s="221"/>
    </row>
    <row r="5778" spans="1:52" x14ac:dyDescent="0.15">
      <c r="A5778" s="278"/>
      <c r="B5778" s="274"/>
      <c r="C5778" s="340"/>
      <c r="D5778" s="340"/>
      <c r="E5778" s="341"/>
      <c r="F5778" s="341"/>
      <c r="G5778" s="341"/>
      <c r="H5778" s="341"/>
      <c r="I5778" s="341"/>
      <c r="J5778" s="341"/>
      <c r="AH5778" s="221"/>
      <c r="AI5778" s="221"/>
      <c r="AJ5778" s="221"/>
      <c r="AK5778" s="221"/>
      <c r="AL5778" s="221"/>
      <c r="AM5778" s="221"/>
      <c r="AN5778" s="221"/>
      <c r="AO5778" s="221"/>
      <c r="AP5778" s="221"/>
      <c r="AQ5778" s="219"/>
      <c r="AR5778" s="219"/>
      <c r="AS5778" s="221"/>
      <c r="AT5778" s="221"/>
      <c r="AU5778" s="221"/>
      <c r="AV5778" s="221"/>
      <c r="AW5778" s="221"/>
      <c r="AX5778" s="221"/>
      <c r="AY5778" s="221"/>
      <c r="AZ5778" s="221"/>
    </row>
    <row r="5779" spans="1:52" x14ac:dyDescent="0.15">
      <c r="A5779" s="278"/>
      <c r="B5779" s="274"/>
      <c r="C5779" s="340"/>
      <c r="D5779" s="340"/>
      <c r="E5779" s="341"/>
      <c r="F5779" s="341"/>
      <c r="G5779" s="341"/>
      <c r="H5779" s="341"/>
      <c r="I5779" s="341"/>
      <c r="J5779" s="341"/>
      <c r="AH5779" s="221"/>
      <c r="AI5779" s="221"/>
      <c r="AJ5779" s="221"/>
      <c r="AK5779" s="221"/>
      <c r="AL5779" s="221"/>
      <c r="AM5779" s="221"/>
      <c r="AN5779" s="221"/>
      <c r="AO5779" s="221"/>
      <c r="AP5779" s="221"/>
      <c r="AQ5779" s="219"/>
      <c r="AR5779" s="219"/>
      <c r="AS5779" s="221"/>
      <c r="AT5779" s="221"/>
      <c r="AU5779" s="221"/>
      <c r="AV5779" s="221"/>
      <c r="AW5779" s="221"/>
      <c r="AX5779" s="221"/>
      <c r="AY5779" s="221"/>
      <c r="AZ5779" s="221"/>
    </row>
    <row r="5780" spans="1:52" x14ac:dyDescent="0.15">
      <c r="A5780" s="278"/>
      <c r="B5780" s="274"/>
      <c r="C5780" s="340"/>
      <c r="D5780" s="340"/>
      <c r="E5780" s="341"/>
      <c r="F5780" s="341"/>
      <c r="G5780" s="341"/>
      <c r="H5780" s="341"/>
      <c r="I5780" s="341"/>
      <c r="J5780" s="341"/>
      <c r="AH5780" s="221"/>
      <c r="AI5780" s="221"/>
      <c r="AJ5780" s="221"/>
      <c r="AK5780" s="221"/>
      <c r="AL5780" s="221"/>
      <c r="AM5780" s="221"/>
      <c r="AN5780" s="221"/>
      <c r="AO5780" s="221"/>
      <c r="AP5780" s="221"/>
      <c r="AQ5780" s="219"/>
      <c r="AR5780" s="219"/>
      <c r="AS5780" s="221"/>
      <c r="AT5780" s="221"/>
      <c r="AU5780" s="221"/>
      <c r="AV5780" s="221"/>
      <c r="AW5780" s="221"/>
      <c r="AX5780" s="221"/>
      <c r="AY5780" s="221"/>
      <c r="AZ5780" s="221"/>
    </row>
    <row r="5781" spans="1:52" x14ac:dyDescent="0.15">
      <c r="A5781" s="278"/>
      <c r="B5781" s="274"/>
      <c r="C5781" s="340"/>
      <c r="D5781" s="340"/>
      <c r="E5781" s="341"/>
      <c r="F5781" s="341"/>
      <c r="G5781" s="341"/>
      <c r="H5781" s="341"/>
      <c r="I5781" s="341"/>
      <c r="J5781" s="341"/>
      <c r="AH5781" s="221"/>
      <c r="AI5781" s="221"/>
      <c r="AJ5781" s="221"/>
      <c r="AK5781" s="221"/>
      <c r="AL5781" s="221"/>
      <c r="AM5781" s="221"/>
      <c r="AN5781" s="221"/>
      <c r="AO5781" s="221"/>
      <c r="AP5781" s="221"/>
      <c r="AQ5781" s="219"/>
      <c r="AR5781" s="219"/>
      <c r="AS5781" s="221"/>
      <c r="AT5781" s="221"/>
      <c r="AU5781" s="221"/>
      <c r="AV5781" s="221"/>
      <c r="AW5781" s="221"/>
      <c r="AX5781" s="221"/>
      <c r="AY5781" s="221"/>
      <c r="AZ5781" s="221"/>
    </row>
    <row r="5782" spans="1:52" x14ac:dyDescent="0.15">
      <c r="A5782" s="278"/>
      <c r="B5782" s="274"/>
      <c r="C5782" s="340"/>
      <c r="D5782" s="340"/>
      <c r="E5782" s="341"/>
      <c r="F5782" s="341"/>
      <c r="G5782" s="341"/>
      <c r="H5782" s="341"/>
      <c r="I5782" s="341"/>
      <c r="J5782" s="341"/>
      <c r="AH5782" s="221"/>
      <c r="AI5782" s="221"/>
      <c r="AJ5782" s="221"/>
      <c r="AK5782" s="221"/>
      <c r="AL5782" s="221"/>
      <c r="AM5782" s="221"/>
      <c r="AN5782" s="221"/>
      <c r="AO5782" s="221"/>
      <c r="AP5782" s="221"/>
      <c r="AQ5782" s="219"/>
      <c r="AR5782" s="219"/>
      <c r="AS5782" s="221"/>
      <c r="AT5782" s="221"/>
      <c r="AU5782" s="221"/>
      <c r="AV5782" s="221"/>
      <c r="AW5782" s="221"/>
      <c r="AX5782" s="221"/>
      <c r="AY5782" s="221"/>
      <c r="AZ5782" s="221"/>
    </row>
    <row r="5783" spans="1:52" x14ac:dyDescent="0.15">
      <c r="A5783" s="278"/>
      <c r="B5783" s="274"/>
      <c r="C5783" s="340"/>
      <c r="D5783" s="340"/>
      <c r="E5783" s="341"/>
      <c r="F5783" s="341"/>
      <c r="G5783" s="341"/>
      <c r="H5783" s="341"/>
      <c r="I5783" s="341"/>
      <c r="J5783" s="341"/>
      <c r="AH5783" s="221"/>
      <c r="AI5783" s="221"/>
      <c r="AJ5783" s="221"/>
      <c r="AK5783" s="221"/>
      <c r="AL5783" s="221"/>
      <c r="AM5783" s="221"/>
      <c r="AN5783" s="221"/>
      <c r="AO5783" s="221"/>
      <c r="AP5783" s="221"/>
      <c r="AQ5783" s="219"/>
      <c r="AR5783" s="219"/>
      <c r="AS5783" s="221"/>
      <c r="AT5783" s="221"/>
      <c r="AU5783" s="221"/>
      <c r="AV5783" s="221"/>
      <c r="AW5783" s="221"/>
      <c r="AX5783" s="221"/>
      <c r="AY5783" s="221"/>
      <c r="AZ5783" s="221"/>
    </row>
    <row r="5784" spans="1:52" x14ac:dyDescent="0.15">
      <c r="A5784" s="278"/>
      <c r="B5784" s="274"/>
      <c r="C5784" s="340"/>
      <c r="D5784" s="340"/>
      <c r="E5784" s="341"/>
      <c r="F5784" s="341"/>
      <c r="G5784" s="341"/>
      <c r="H5784" s="341"/>
      <c r="I5784" s="341"/>
      <c r="J5784" s="341"/>
      <c r="AH5784" s="221"/>
      <c r="AI5784" s="221"/>
      <c r="AJ5784" s="221"/>
      <c r="AK5784" s="221"/>
      <c r="AL5784" s="221"/>
      <c r="AM5784" s="221"/>
      <c r="AN5784" s="221"/>
      <c r="AO5784" s="221"/>
      <c r="AP5784" s="221"/>
      <c r="AQ5784" s="219"/>
      <c r="AR5784" s="219"/>
      <c r="AS5784" s="221"/>
      <c r="AT5784" s="221"/>
      <c r="AU5784" s="221"/>
      <c r="AV5784" s="221"/>
      <c r="AW5784" s="221"/>
      <c r="AX5784" s="221"/>
      <c r="AY5784" s="221"/>
      <c r="AZ5784" s="221"/>
    </row>
    <row r="5785" spans="1:52" x14ac:dyDescent="0.15">
      <c r="A5785" s="278"/>
      <c r="B5785" s="274"/>
      <c r="C5785" s="340"/>
      <c r="D5785" s="340"/>
      <c r="E5785" s="341"/>
      <c r="F5785" s="341"/>
      <c r="G5785" s="341"/>
      <c r="H5785" s="341"/>
      <c r="I5785" s="341"/>
      <c r="J5785" s="341"/>
      <c r="AH5785" s="221"/>
      <c r="AI5785" s="221"/>
      <c r="AJ5785" s="221"/>
      <c r="AK5785" s="221"/>
      <c r="AL5785" s="221"/>
      <c r="AM5785" s="221"/>
      <c r="AN5785" s="221"/>
      <c r="AO5785" s="221"/>
      <c r="AP5785" s="221"/>
      <c r="AQ5785" s="219"/>
      <c r="AR5785" s="219"/>
      <c r="AS5785" s="221"/>
      <c r="AT5785" s="221"/>
      <c r="AU5785" s="221"/>
      <c r="AV5785" s="221"/>
      <c r="AW5785" s="221"/>
      <c r="AX5785" s="221"/>
      <c r="AY5785" s="221"/>
      <c r="AZ5785" s="221"/>
    </row>
    <row r="5786" spans="1:52" x14ac:dyDescent="0.15">
      <c r="A5786" s="278"/>
      <c r="B5786" s="274"/>
      <c r="C5786" s="340"/>
      <c r="D5786" s="340"/>
      <c r="E5786" s="341"/>
      <c r="F5786" s="341"/>
      <c r="G5786" s="341"/>
      <c r="H5786" s="341"/>
      <c r="I5786" s="341"/>
      <c r="J5786" s="341"/>
      <c r="AH5786" s="221"/>
      <c r="AI5786" s="221"/>
      <c r="AJ5786" s="221"/>
      <c r="AK5786" s="221"/>
      <c r="AL5786" s="221"/>
      <c r="AM5786" s="221"/>
      <c r="AN5786" s="221"/>
      <c r="AO5786" s="221"/>
      <c r="AP5786" s="221"/>
      <c r="AQ5786" s="219"/>
      <c r="AR5786" s="219"/>
      <c r="AS5786" s="221"/>
      <c r="AT5786" s="221"/>
      <c r="AU5786" s="221"/>
      <c r="AV5786" s="221"/>
      <c r="AW5786" s="221"/>
      <c r="AX5786" s="221"/>
      <c r="AY5786" s="221"/>
      <c r="AZ5786" s="221"/>
    </row>
    <row r="5787" spans="1:52" x14ac:dyDescent="0.15">
      <c r="A5787" s="278"/>
      <c r="B5787" s="274"/>
      <c r="C5787" s="340"/>
      <c r="D5787" s="340"/>
      <c r="E5787" s="341"/>
      <c r="F5787" s="341"/>
      <c r="G5787" s="341"/>
      <c r="H5787" s="341"/>
      <c r="I5787" s="341"/>
      <c r="J5787" s="341"/>
      <c r="AH5787" s="221"/>
      <c r="AI5787" s="221"/>
      <c r="AJ5787" s="221"/>
      <c r="AK5787" s="221"/>
      <c r="AL5787" s="221"/>
      <c r="AM5787" s="221"/>
      <c r="AN5787" s="221"/>
      <c r="AO5787" s="221"/>
      <c r="AP5787" s="221"/>
      <c r="AQ5787" s="219"/>
      <c r="AR5787" s="219"/>
      <c r="AS5787" s="221"/>
      <c r="AT5787" s="221"/>
      <c r="AU5787" s="221"/>
      <c r="AV5787" s="221"/>
      <c r="AW5787" s="221"/>
      <c r="AX5787" s="221"/>
      <c r="AY5787" s="221"/>
      <c r="AZ5787" s="221"/>
    </row>
    <row r="5788" spans="1:52" x14ac:dyDescent="0.15">
      <c r="A5788" s="278"/>
      <c r="B5788" s="274"/>
      <c r="C5788" s="340"/>
      <c r="D5788" s="340"/>
      <c r="E5788" s="341"/>
      <c r="F5788" s="341"/>
      <c r="G5788" s="341"/>
      <c r="H5788" s="341"/>
      <c r="I5788" s="341"/>
      <c r="J5788" s="341"/>
      <c r="AH5788" s="221"/>
      <c r="AI5788" s="221"/>
      <c r="AJ5788" s="221"/>
      <c r="AK5788" s="221"/>
      <c r="AL5788" s="221"/>
      <c r="AM5788" s="221"/>
      <c r="AN5788" s="221"/>
      <c r="AO5788" s="221"/>
      <c r="AP5788" s="221"/>
      <c r="AQ5788" s="219"/>
      <c r="AR5788" s="219"/>
      <c r="AS5788" s="221"/>
      <c r="AT5788" s="221"/>
      <c r="AU5788" s="221"/>
      <c r="AV5788" s="221"/>
      <c r="AW5788" s="221"/>
      <c r="AX5788" s="221"/>
      <c r="AY5788" s="221"/>
      <c r="AZ5788" s="221"/>
    </row>
    <row r="5789" spans="1:52" x14ac:dyDescent="0.15">
      <c r="A5789" s="278"/>
      <c r="B5789" s="274"/>
      <c r="C5789" s="340"/>
      <c r="D5789" s="340"/>
      <c r="E5789" s="341"/>
      <c r="F5789" s="341"/>
      <c r="G5789" s="341"/>
      <c r="H5789" s="341"/>
      <c r="I5789" s="341"/>
      <c r="J5789" s="341"/>
      <c r="AH5789" s="221"/>
      <c r="AI5789" s="221"/>
      <c r="AJ5789" s="221"/>
      <c r="AK5789" s="221"/>
      <c r="AL5789" s="221"/>
      <c r="AM5789" s="221"/>
      <c r="AN5789" s="221"/>
      <c r="AO5789" s="221"/>
      <c r="AP5789" s="221"/>
      <c r="AQ5789" s="219"/>
      <c r="AR5789" s="219"/>
      <c r="AS5789" s="221"/>
      <c r="AT5789" s="221"/>
      <c r="AU5789" s="221"/>
      <c r="AV5789" s="221"/>
      <c r="AW5789" s="221"/>
      <c r="AX5789" s="221"/>
      <c r="AY5789" s="221"/>
      <c r="AZ5789" s="221"/>
    </row>
    <row r="5790" spans="1:52" x14ac:dyDescent="0.15">
      <c r="A5790" s="278"/>
      <c r="B5790" s="274"/>
      <c r="C5790" s="340"/>
      <c r="D5790" s="340"/>
      <c r="E5790" s="341"/>
      <c r="F5790" s="341"/>
      <c r="G5790" s="341"/>
      <c r="H5790" s="341"/>
      <c r="I5790" s="341"/>
      <c r="J5790" s="341"/>
      <c r="AH5790" s="221"/>
      <c r="AI5790" s="221"/>
      <c r="AJ5790" s="221"/>
      <c r="AK5790" s="221"/>
      <c r="AL5790" s="221"/>
      <c r="AM5790" s="221"/>
      <c r="AN5790" s="221"/>
      <c r="AO5790" s="221"/>
      <c r="AP5790" s="221"/>
      <c r="AQ5790" s="219"/>
      <c r="AR5790" s="219"/>
      <c r="AS5790" s="221"/>
      <c r="AT5790" s="221"/>
      <c r="AU5790" s="221"/>
      <c r="AV5790" s="221"/>
      <c r="AW5790" s="221"/>
      <c r="AX5790" s="221"/>
      <c r="AY5790" s="221"/>
      <c r="AZ5790" s="221"/>
    </row>
    <row r="5791" spans="1:52" x14ac:dyDescent="0.15">
      <c r="A5791" s="278"/>
      <c r="B5791" s="274"/>
      <c r="C5791" s="340"/>
      <c r="D5791" s="340"/>
      <c r="E5791" s="341"/>
      <c r="F5791" s="341"/>
      <c r="G5791" s="341"/>
      <c r="H5791" s="341"/>
      <c r="I5791" s="341"/>
      <c r="J5791" s="341"/>
      <c r="AH5791" s="221"/>
      <c r="AI5791" s="221"/>
      <c r="AJ5791" s="221"/>
      <c r="AK5791" s="221"/>
      <c r="AL5791" s="221"/>
      <c r="AM5791" s="221"/>
      <c r="AN5791" s="221"/>
      <c r="AO5791" s="221"/>
      <c r="AP5791" s="221"/>
      <c r="AQ5791" s="219"/>
      <c r="AR5791" s="219"/>
      <c r="AS5791" s="221"/>
      <c r="AT5791" s="221"/>
      <c r="AU5791" s="221"/>
      <c r="AV5791" s="221"/>
      <c r="AW5791" s="221"/>
      <c r="AX5791" s="221"/>
      <c r="AY5791" s="221"/>
      <c r="AZ5791" s="221"/>
    </row>
    <row r="5792" spans="1:52" x14ac:dyDescent="0.15">
      <c r="A5792" s="278"/>
      <c r="B5792" s="274"/>
      <c r="C5792" s="340"/>
      <c r="D5792" s="340"/>
      <c r="E5792" s="341"/>
      <c r="F5792" s="341"/>
      <c r="G5792" s="341"/>
      <c r="H5792" s="341"/>
      <c r="I5792" s="341"/>
      <c r="J5792" s="341"/>
      <c r="AH5792" s="221"/>
      <c r="AI5792" s="221"/>
      <c r="AJ5792" s="221"/>
      <c r="AK5792" s="221"/>
      <c r="AL5792" s="221"/>
      <c r="AM5792" s="221"/>
      <c r="AN5792" s="221"/>
      <c r="AO5792" s="221"/>
      <c r="AP5792" s="221"/>
      <c r="AQ5792" s="219"/>
      <c r="AR5792" s="219"/>
      <c r="AS5792" s="221"/>
      <c r="AT5792" s="221"/>
      <c r="AU5792" s="221"/>
      <c r="AV5792" s="221"/>
      <c r="AW5792" s="221"/>
      <c r="AX5792" s="221"/>
      <c r="AY5792" s="221"/>
      <c r="AZ5792" s="221"/>
    </row>
    <row r="5793" spans="1:52" x14ac:dyDescent="0.15">
      <c r="A5793" s="278"/>
      <c r="B5793" s="274"/>
      <c r="C5793" s="340"/>
      <c r="D5793" s="340"/>
      <c r="E5793" s="341"/>
      <c r="F5793" s="341"/>
      <c r="G5793" s="341"/>
      <c r="H5793" s="341"/>
      <c r="I5793" s="341"/>
      <c r="J5793" s="341"/>
      <c r="AH5793" s="221"/>
      <c r="AI5793" s="221"/>
      <c r="AJ5793" s="221"/>
      <c r="AK5793" s="221"/>
      <c r="AL5793" s="221"/>
      <c r="AM5793" s="221"/>
      <c r="AN5793" s="221"/>
      <c r="AO5793" s="221"/>
      <c r="AP5793" s="221"/>
      <c r="AQ5793" s="219"/>
      <c r="AR5793" s="219"/>
      <c r="AS5793" s="221"/>
      <c r="AT5793" s="221"/>
      <c r="AU5793" s="221"/>
      <c r="AV5793" s="221"/>
      <c r="AW5793" s="221"/>
      <c r="AX5793" s="221"/>
      <c r="AY5793" s="221"/>
      <c r="AZ5793" s="221"/>
    </row>
    <row r="5794" spans="1:52" x14ac:dyDescent="0.15">
      <c r="A5794" s="278"/>
      <c r="B5794" s="274"/>
      <c r="C5794" s="340"/>
      <c r="D5794" s="340"/>
      <c r="E5794" s="341"/>
      <c r="F5794" s="341"/>
      <c r="G5794" s="341"/>
      <c r="H5794" s="341"/>
      <c r="I5794" s="341"/>
      <c r="J5794" s="341"/>
      <c r="AH5794" s="221"/>
      <c r="AI5794" s="221"/>
      <c r="AJ5794" s="221"/>
      <c r="AK5794" s="221"/>
      <c r="AL5794" s="221"/>
      <c r="AM5794" s="221"/>
      <c r="AN5794" s="221"/>
      <c r="AO5794" s="221"/>
      <c r="AP5794" s="221"/>
      <c r="AQ5794" s="219"/>
      <c r="AR5794" s="219"/>
      <c r="AS5794" s="221"/>
      <c r="AT5794" s="221"/>
      <c r="AU5794" s="221"/>
      <c r="AV5794" s="221"/>
      <c r="AW5794" s="221"/>
      <c r="AX5794" s="221"/>
      <c r="AY5794" s="221"/>
      <c r="AZ5794" s="221"/>
    </row>
    <row r="5795" spans="1:52" x14ac:dyDescent="0.15">
      <c r="A5795" s="278"/>
      <c r="B5795" s="274"/>
      <c r="C5795" s="340"/>
      <c r="D5795" s="340"/>
      <c r="E5795" s="341"/>
      <c r="F5795" s="341"/>
      <c r="G5795" s="341"/>
      <c r="H5795" s="341"/>
      <c r="I5795" s="341"/>
      <c r="J5795" s="341"/>
      <c r="AH5795" s="221"/>
      <c r="AI5795" s="221"/>
      <c r="AJ5795" s="221"/>
      <c r="AK5795" s="221"/>
      <c r="AL5795" s="221"/>
      <c r="AM5795" s="221"/>
      <c r="AN5795" s="221"/>
      <c r="AO5795" s="221"/>
      <c r="AP5795" s="221"/>
      <c r="AQ5795" s="219"/>
      <c r="AR5795" s="219"/>
      <c r="AS5795" s="221"/>
      <c r="AT5795" s="221"/>
      <c r="AU5795" s="221"/>
      <c r="AV5795" s="221"/>
      <c r="AW5795" s="221"/>
      <c r="AX5795" s="221"/>
      <c r="AY5795" s="221"/>
      <c r="AZ5795" s="221"/>
    </row>
    <row r="5796" spans="1:52" x14ac:dyDescent="0.15">
      <c r="A5796" s="278"/>
      <c r="B5796" s="274"/>
      <c r="C5796" s="340"/>
      <c r="D5796" s="340"/>
      <c r="E5796" s="341"/>
      <c r="F5796" s="341"/>
      <c r="G5796" s="341"/>
      <c r="H5796" s="341"/>
      <c r="I5796" s="341"/>
      <c r="J5796" s="341"/>
      <c r="AH5796" s="221"/>
      <c r="AI5796" s="221"/>
      <c r="AJ5796" s="221"/>
      <c r="AK5796" s="221"/>
      <c r="AL5796" s="221"/>
      <c r="AM5796" s="221"/>
      <c r="AN5796" s="221"/>
      <c r="AO5796" s="221"/>
      <c r="AP5796" s="221"/>
      <c r="AQ5796" s="219"/>
      <c r="AR5796" s="219"/>
      <c r="AS5796" s="221"/>
      <c r="AT5796" s="221"/>
      <c r="AU5796" s="221"/>
      <c r="AV5796" s="221"/>
      <c r="AW5796" s="221"/>
      <c r="AX5796" s="221"/>
      <c r="AY5796" s="221"/>
      <c r="AZ5796" s="221"/>
    </row>
    <row r="5797" spans="1:52" x14ac:dyDescent="0.15">
      <c r="A5797" s="278"/>
      <c r="B5797" s="274"/>
      <c r="C5797" s="340"/>
      <c r="D5797" s="340"/>
      <c r="E5797" s="341"/>
      <c r="F5797" s="341"/>
      <c r="G5797" s="341"/>
      <c r="H5797" s="341"/>
      <c r="I5797" s="341"/>
      <c r="J5797" s="341"/>
      <c r="AH5797" s="221"/>
      <c r="AI5797" s="221"/>
      <c r="AJ5797" s="221"/>
      <c r="AK5797" s="221"/>
      <c r="AL5797" s="221"/>
      <c r="AM5797" s="221"/>
      <c r="AN5797" s="221"/>
      <c r="AO5797" s="221"/>
      <c r="AP5797" s="221"/>
      <c r="AQ5797" s="219"/>
      <c r="AR5797" s="219"/>
      <c r="AS5797" s="221"/>
      <c r="AT5797" s="221"/>
      <c r="AU5797" s="221"/>
      <c r="AV5797" s="221"/>
      <c r="AW5797" s="221"/>
      <c r="AX5797" s="221"/>
      <c r="AY5797" s="221"/>
      <c r="AZ5797" s="221"/>
    </row>
    <row r="5798" spans="1:52" x14ac:dyDescent="0.15">
      <c r="A5798" s="278"/>
      <c r="B5798" s="274"/>
      <c r="C5798" s="340"/>
      <c r="D5798" s="340"/>
      <c r="E5798" s="341"/>
      <c r="F5798" s="341"/>
      <c r="G5798" s="341"/>
      <c r="H5798" s="341"/>
      <c r="I5798" s="341"/>
      <c r="J5798" s="341"/>
      <c r="AH5798" s="221"/>
      <c r="AI5798" s="221"/>
      <c r="AJ5798" s="221"/>
      <c r="AK5798" s="221"/>
      <c r="AL5798" s="221"/>
      <c r="AM5798" s="221"/>
      <c r="AN5798" s="221"/>
      <c r="AO5798" s="221"/>
      <c r="AP5798" s="221"/>
      <c r="AQ5798" s="219"/>
      <c r="AR5798" s="219"/>
      <c r="AS5798" s="221"/>
      <c r="AT5798" s="221"/>
      <c r="AU5798" s="221"/>
      <c r="AV5798" s="221"/>
      <c r="AW5798" s="221"/>
      <c r="AX5798" s="221"/>
      <c r="AY5798" s="221"/>
      <c r="AZ5798" s="221"/>
    </row>
    <row r="5799" spans="1:52" x14ac:dyDescent="0.15">
      <c r="A5799" s="278"/>
      <c r="B5799" s="274"/>
      <c r="C5799" s="340"/>
      <c r="D5799" s="340"/>
      <c r="E5799" s="341"/>
      <c r="F5799" s="341"/>
      <c r="G5799" s="341"/>
      <c r="H5799" s="341"/>
      <c r="I5799" s="341"/>
      <c r="J5799" s="341"/>
      <c r="AH5799" s="221"/>
      <c r="AI5799" s="221"/>
      <c r="AJ5799" s="221"/>
      <c r="AK5799" s="221"/>
      <c r="AL5799" s="221"/>
      <c r="AM5799" s="221"/>
      <c r="AN5799" s="221"/>
      <c r="AO5799" s="221"/>
      <c r="AP5799" s="221"/>
      <c r="AQ5799" s="219"/>
      <c r="AR5799" s="219"/>
      <c r="AS5799" s="221"/>
      <c r="AT5799" s="221"/>
      <c r="AU5799" s="221"/>
      <c r="AV5799" s="221"/>
      <c r="AW5799" s="221"/>
      <c r="AX5799" s="221"/>
      <c r="AY5799" s="221"/>
      <c r="AZ5799" s="221"/>
    </row>
    <row r="5800" spans="1:52" x14ac:dyDescent="0.15">
      <c r="A5800" s="278"/>
      <c r="B5800" s="274"/>
      <c r="C5800" s="340"/>
      <c r="D5800" s="340"/>
      <c r="E5800" s="341"/>
      <c r="F5800" s="341"/>
      <c r="G5800" s="341"/>
      <c r="H5800" s="341"/>
      <c r="I5800" s="341"/>
      <c r="J5800" s="341"/>
      <c r="AH5800" s="221"/>
      <c r="AI5800" s="221"/>
      <c r="AJ5800" s="221"/>
      <c r="AK5800" s="221"/>
      <c r="AL5800" s="221"/>
      <c r="AM5800" s="221"/>
      <c r="AN5800" s="221"/>
      <c r="AO5800" s="221"/>
      <c r="AP5800" s="221"/>
      <c r="AQ5800" s="219"/>
      <c r="AR5800" s="219"/>
      <c r="AS5800" s="221"/>
      <c r="AT5800" s="221"/>
      <c r="AU5800" s="221"/>
      <c r="AV5800" s="221"/>
      <c r="AW5800" s="221"/>
      <c r="AX5800" s="221"/>
      <c r="AY5800" s="221"/>
      <c r="AZ5800" s="221"/>
    </row>
    <row r="5801" spans="1:52" x14ac:dyDescent="0.15">
      <c r="A5801" s="278"/>
      <c r="B5801" s="274"/>
      <c r="C5801" s="340"/>
      <c r="D5801" s="340"/>
      <c r="E5801" s="341"/>
      <c r="F5801" s="341"/>
      <c r="G5801" s="341"/>
      <c r="H5801" s="341"/>
      <c r="I5801" s="341"/>
      <c r="J5801" s="341"/>
      <c r="AH5801" s="221"/>
      <c r="AI5801" s="221"/>
      <c r="AJ5801" s="221"/>
      <c r="AK5801" s="221"/>
      <c r="AL5801" s="221"/>
      <c r="AM5801" s="221"/>
      <c r="AN5801" s="221"/>
      <c r="AO5801" s="221"/>
      <c r="AP5801" s="221"/>
      <c r="AQ5801" s="219"/>
      <c r="AR5801" s="219"/>
      <c r="AS5801" s="221"/>
      <c r="AT5801" s="221"/>
      <c r="AU5801" s="221"/>
      <c r="AV5801" s="221"/>
      <c r="AW5801" s="221"/>
      <c r="AX5801" s="221"/>
      <c r="AY5801" s="221"/>
      <c r="AZ5801" s="221"/>
    </row>
    <row r="5802" spans="1:52" x14ac:dyDescent="0.15">
      <c r="A5802" s="278"/>
      <c r="B5802" s="274"/>
      <c r="C5802" s="340"/>
      <c r="D5802" s="340"/>
      <c r="E5802" s="341"/>
      <c r="F5802" s="341"/>
      <c r="G5802" s="341"/>
      <c r="H5802" s="341"/>
      <c r="I5802" s="341"/>
      <c r="J5802" s="341"/>
      <c r="AH5802" s="221"/>
      <c r="AI5802" s="221"/>
      <c r="AJ5802" s="221"/>
      <c r="AK5802" s="221"/>
      <c r="AL5802" s="221"/>
      <c r="AM5802" s="221"/>
      <c r="AN5802" s="221"/>
      <c r="AO5802" s="221"/>
      <c r="AP5802" s="221"/>
      <c r="AQ5802" s="219"/>
      <c r="AR5802" s="219"/>
      <c r="AS5802" s="221"/>
      <c r="AT5802" s="221"/>
      <c r="AU5802" s="221"/>
      <c r="AV5802" s="221"/>
      <c r="AW5802" s="221"/>
      <c r="AX5802" s="221"/>
      <c r="AY5802" s="221"/>
      <c r="AZ5802" s="221"/>
    </row>
    <row r="5803" spans="1:52" x14ac:dyDescent="0.15">
      <c r="A5803" s="278"/>
      <c r="B5803" s="274"/>
      <c r="C5803" s="340"/>
      <c r="D5803" s="340"/>
      <c r="E5803" s="341"/>
      <c r="F5803" s="341"/>
      <c r="G5803" s="341"/>
      <c r="H5803" s="341"/>
      <c r="I5803" s="341"/>
      <c r="J5803" s="341"/>
      <c r="AH5803" s="221"/>
      <c r="AI5803" s="221"/>
      <c r="AJ5803" s="221"/>
      <c r="AK5803" s="221"/>
      <c r="AL5803" s="221"/>
      <c r="AM5803" s="221"/>
      <c r="AN5803" s="221"/>
      <c r="AO5803" s="221"/>
      <c r="AP5803" s="221"/>
      <c r="AQ5803" s="219"/>
      <c r="AR5803" s="219"/>
      <c r="AS5803" s="221"/>
      <c r="AT5803" s="221"/>
      <c r="AU5803" s="221"/>
      <c r="AV5803" s="221"/>
      <c r="AW5803" s="221"/>
      <c r="AX5803" s="221"/>
      <c r="AY5803" s="221"/>
      <c r="AZ5803" s="221"/>
    </row>
    <row r="5804" spans="1:52" x14ac:dyDescent="0.15">
      <c r="A5804" s="278"/>
      <c r="B5804" s="274"/>
      <c r="C5804" s="340"/>
      <c r="D5804" s="340"/>
      <c r="E5804" s="341"/>
      <c r="F5804" s="341"/>
      <c r="G5804" s="341"/>
      <c r="H5804" s="341"/>
      <c r="I5804" s="341"/>
      <c r="J5804" s="341"/>
      <c r="AH5804" s="221"/>
      <c r="AI5804" s="221"/>
      <c r="AJ5804" s="221"/>
      <c r="AK5804" s="221"/>
      <c r="AL5804" s="221"/>
      <c r="AM5804" s="221"/>
      <c r="AN5804" s="221"/>
      <c r="AO5804" s="221"/>
      <c r="AP5804" s="221"/>
      <c r="AQ5804" s="219"/>
      <c r="AR5804" s="219"/>
      <c r="AS5804" s="221"/>
      <c r="AT5804" s="221"/>
      <c r="AU5804" s="221"/>
      <c r="AV5804" s="221"/>
      <c r="AW5804" s="221"/>
      <c r="AX5804" s="221"/>
      <c r="AY5804" s="221"/>
      <c r="AZ5804" s="221"/>
    </row>
    <row r="5805" spans="1:52" x14ac:dyDescent="0.15">
      <c r="A5805" s="278"/>
      <c r="B5805" s="274"/>
      <c r="C5805" s="340"/>
      <c r="D5805" s="340"/>
      <c r="E5805" s="341"/>
      <c r="F5805" s="341"/>
      <c r="G5805" s="341"/>
      <c r="H5805" s="341"/>
      <c r="I5805" s="341"/>
      <c r="J5805" s="341"/>
      <c r="AH5805" s="221"/>
      <c r="AI5805" s="221"/>
      <c r="AJ5805" s="221"/>
      <c r="AK5805" s="221"/>
      <c r="AL5805" s="221"/>
      <c r="AM5805" s="221"/>
      <c r="AN5805" s="221"/>
      <c r="AO5805" s="221"/>
      <c r="AP5805" s="221"/>
      <c r="AQ5805" s="219"/>
      <c r="AR5805" s="219"/>
      <c r="AS5805" s="221"/>
      <c r="AT5805" s="221"/>
      <c r="AU5805" s="221"/>
      <c r="AV5805" s="221"/>
      <c r="AW5805" s="221"/>
      <c r="AX5805" s="221"/>
      <c r="AY5805" s="221"/>
      <c r="AZ5805" s="221"/>
    </row>
    <row r="5806" spans="1:52" x14ac:dyDescent="0.15">
      <c r="A5806" s="278"/>
      <c r="B5806" s="274"/>
      <c r="C5806" s="340"/>
      <c r="D5806" s="340"/>
      <c r="E5806" s="341"/>
      <c r="F5806" s="341"/>
      <c r="G5806" s="341"/>
      <c r="H5806" s="341"/>
      <c r="I5806" s="341"/>
      <c r="J5806" s="341"/>
      <c r="AH5806" s="221"/>
      <c r="AI5806" s="221"/>
      <c r="AJ5806" s="221"/>
      <c r="AK5806" s="221"/>
      <c r="AL5806" s="221"/>
      <c r="AM5806" s="221"/>
      <c r="AN5806" s="221"/>
      <c r="AO5806" s="221"/>
      <c r="AP5806" s="221"/>
      <c r="AQ5806" s="219"/>
      <c r="AR5806" s="219"/>
      <c r="AS5806" s="221"/>
      <c r="AT5806" s="221"/>
      <c r="AU5806" s="221"/>
      <c r="AV5806" s="221"/>
      <c r="AW5806" s="221"/>
      <c r="AX5806" s="221"/>
      <c r="AY5806" s="221"/>
      <c r="AZ5806" s="221"/>
    </row>
    <row r="5807" spans="1:52" x14ac:dyDescent="0.15">
      <c r="A5807" s="278"/>
      <c r="B5807" s="274"/>
      <c r="C5807" s="340"/>
      <c r="D5807" s="340"/>
      <c r="E5807" s="341"/>
      <c r="F5807" s="341"/>
      <c r="G5807" s="341"/>
      <c r="H5807" s="341"/>
      <c r="I5807" s="341"/>
      <c r="J5807" s="341"/>
      <c r="AH5807" s="221"/>
      <c r="AI5807" s="221"/>
      <c r="AJ5807" s="221"/>
      <c r="AK5807" s="221"/>
      <c r="AL5807" s="221"/>
      <c r="AM5807" s="221"/>
      <c r="AN5807" s="221"/>
      <c r="AO5807" s="221"/>
      <c r="AP5807" s="221"/>
      <c r="AQ5807" s="219"/>
      <c r="AR5807" s="219"/>
      <c r="AS5807" s="221"/>
      <c r="AT5807" s="221"/>
      <c r="AU5807" s="221"/>
      <c r="AV5807" s="221"/>
      <c r="AW5807" s="221"/>
      <c r="AX5807" s="221"/>
      <c r="AY5807" s="221"/>
      <c r="AZ5807" s="221"/>
    </row>
    <row r="5808" spans="1:52" x14ac:dyDescent="0.15">
      <c r="A5808" s="278"/>
      <c r="B5808" s="274"/>
      <c r="C5808" s="340"/>
      <c r="D5808" s="340"/>
      <c r="E5808" s="341"/>
      <c r="F5808" s="341"/>
      <c r="G5808" s="341"/>
      <c r="H5808" s="341"/>
      <c r="I5808" s="341"/>
      <c r="J5808" s="341"/>
      <c r="AH5808" s="221"/>
      <c r="AI5808" s="221"/>
      <c r="AJ5808" s="221"/>
      <c r="AK5808" s="221"/>
      <c r="AL5808" s="221"/>
      <c r="AM5808" s="221"/>
      <c r="AN5808" s="221"/>
      <c r="AO5808" s="221"/>
      <c r="AP5808" s="221"/>
      <c r="AQ5808" s="219"/>
      <c r="AR5808" s="219"/>
      <c r="AS5808" s="221"/>
      <c r="AT5808" s="221"/>
      <c r="AU5808" s="221"/>
      <c r="AV5808" s="221"/>
      <c r="AW5808" s="221"/>
      <c r="AX5808" s="221"/>
      <c r="AY5808" s="221"/>
      <c r="AZ5808" s="221"/>
    </row>
    <row r="5809" spans="1:52" x14ac:dyDescent="0.15">
      <c r="A5809" s="278"/>
      <c r="B5809" s="274"/>
      <c r="C5809" s="340"/>
      <c r="D5809" s="340"/>
      <c r="E5809" s="341"/>
      <c r="F5809" s="341"/>
      <c r="G5809" s="341"/>
      <c r="H5809" s="341"/>
      <c r="I5809" s="341"/>
      <c r="J5809" s="341"/>
      <c r="AH5809" s="221"/>
      <c r="AI5809" s="221"/>
      <c r="AJ5809" s="221"/>
      <c r="AK5809" s="221"/>
      <c r="AL5809" s="221"/>
      <c r="AM5809" s="221"/>
      <c r="AN5809" s="221"/>
      <c r="AO5809" s="221"/>
      <c r="AP5809" s="221"/>
      <c r="AQ5809" s="219"/>
      <c r="AR5809" s="219"/>
      <c r="AS5809" s="221"/>
      <c r="AT5809" s="221"/>
      <c r="AU5809" s="221"/>
      <c r="AV5809" s="221"/>
      <c r="AW5809" s="221"/>
      <c r="AX5809" s="221"/>
      <c r="AY5809" s="221"/>
      <c r="AZ5809" s="221"/>
    </row>
    <row r="5810" spans="1:52" x14ac:dyDescent="0.15">
      <c r="A5810" s="278"/>
      <c r="B5810" s="274"/>
      <c r="C5810" s="340"/>
      <c r="D5810" s="340"/>
      <c r="E5810" s="341"/>
      <c r="F5810" s="341"/>
      <c r="G5810" s="341"/>
      <c r="H5810" s="341"/>
      <c r="I5810" s="341"/>
      <c r="J5810" s="341"/>
      <c r="AH5810" s="221"/>
      <c r="AI5810" s="221"/>
      <c r="AJ5810" s="221"/>
      <c r="AK5810" s="221"/>
      <c r="AL5810" s="221"/>
      <c r="AM5810" s="221"/>
      <c r="AN5810" s="221"/>
      <c r="AO5810" s="221"/>
      <c r="AP5810" s="221"/>
      <c r="AQ5810" s="219"/>
      <c r="AR5810" s="219"/>
      <c r="AS5810" s="221"/>
      <c r="AT5810" s="221"/>
      <c r="AU5810" s="221"/>
      <c r="AV5810" s="221"/>
      <c r="AW5810" s="221"/>
      <c r="AX5810" s="221"/>
      <c r="AY5810" s="221"/>
      <c r="AZ5810" s="221"/>
    </row>
    <row r="5811" spans="1:52" x14ac:dyDescent="0.15">
      <c r="A5811" s="278"/>
      <c r="B5811" s="274"/>
      <c r="C5811" s="340"/>
      <c r="D5811" s="340"/>
      <c r="E5811" s="341"/>
      <c r="F5811" s="341"/>
      <c r="G5811" s="341"/>
      <c r="H5811" s="341"/>
      <c r="I5811" s="341"/>
      <c r="J5811" s="341"/>
      <c r="AH5811" s="221"/>
      <c r="AI5811" s="221"/>
      <c r="AJ5811" s="221"/>
      <c r="AK5811" s="221"/>
      <c r="AL5811" s="221"/>
      <c r="AM5811" s="221"/>
      <c r="AN5811" s="221"/>
      <c r="AO5811" s="221"/>
      <c r="AP5811" s="221"/>
      <c r="AQ5811" s="219"/>
      <c r="AR5811" s="219"/>
      <c r="AS5811" s="221"/>
      <c r="AT5811" s="221"/>
      <c r="AU5811" s="221"/>
      <c r="AV5811" s="221"/>
      <c r="AW5811" s="221"/>
      <c r="AX5811" s="221"/>
      <c r="AY5811" s="221"/>
      <c r="AZ5811" s="221"/>
    </row>
    <row r="5812" spans="1:52" x14ac:dyDescent="0.15">
      <c r="A5812" s="278"/>
      <c r="B5812" s="274"/>
      <c r="C5812" s="340"/>
      <c r="D5812" s="340"/>
      <c r="E5812" s="341"/>
      <c r="F5812" s="341"/>
      <c r="G5812" s="341"/>
      <c r="H5812" s="341"/>
      <c r="I5812" s="341"/>
      <c r="J5812" s="341"/>
      <c r="AH5812" s="221"/>
      <c r="AI5812" s="221"/>
      <c r="AJ5812" s="221"/>
      <c r="AK5812" s="221"/>
      <c r="AL5812" s="221"/>
      <c r="AM5812" s="221"/>
      <c r="AN5812" s="221"/>
      <c r="AO5812" s="221"/>
      <c r="AP5812" s="221"/>
      <c r="AQ5812" s="219"/>
      <c r="AR5812" s="219"/>
      <c r="AS5812" s="221"/>
      <c r="AT5812" s="221"/>
      <c r="AU5812" s="221"/>
      <c r="AV5812" s="221"/>
      <c r="AW5812" s="221"/>
      <c r="AX5812" s="221"/>
      <c r="AY5812" s="221"/>
      <c r="AZ5812" s="221"/>
    </row>
    <row r="5813" spans="1:52" x14ac:dyDescent="0.15">
      <c r="A5813" s="278"/>
      <c r="B5813" s="274"/>
      <c r="C5813" s="340"/>
      <c r="D5813" s="340"/>
      <c r="E5813" s="341"/>
      <c r="F5813" s="341"/>
      <c r="G5813" s="341"/>
      <c r="H5813" s="341"/>
      <c r="I5813" s="341"/>
      <c r="J5813" s="341"/>
      <c r="AH5813" s="221"/>
      <c r="AI5813" s="221"/>
      <c r="AJ5813" s="221"/>
      <c r="AK5813" s="221"/>
      <c r="AL5813" s="221"/>
      <c r="AM5813" s="221"/>
      <c r="AN5813" s="221"/>
      <c r="AO5813" s="221"/>
      <c r="AP5813" s="221"/>
      <c r="AQ5813" s="219"/>
      <c r="AR5813" s="219"/>
      <c r="AS5813" s="221"/>
      <c r="AT5813" s="221"/>
      <c r="AU5813" s="221"/>
      <c r="AV5813" s="221"/>
      <c r="AW5813" s="221"/>
      <c r="AX5813" s="221"/>
      <c r="AY5813" s="221"/>
      <c r="AZ5813" s="221"/>
    </row>
    <row r="5814" spans="1:52" x14ac:dyDescent="0.15">
      <c r="A5814" s="278"/>
      <c r="B5814" s="274"/>
      <c r="C5814" s="340"/>
      <c r="D5814" s="340"/>
      <c r="E5814" s="341"/>
      <c r="F5814" s="341"/>
      <c r="G5814" s="341"/>
      <c r="H5814" s="341"/>
      <c r="I5814" s="341"/>
      <c r="J5814" s="341"/>
      <c r="AH5814" s="221"/>
      <c r="AI5814" s="221"/>
      <c r="AJ5814" s="221"/>
      <c r="AK5814" s="221"/>
      <c r="AL5814" s="221"/>
      <c r="AM5814" s="221"/>
      <c r="AN5814" s="221"/>
      <c r="AO5814" s="221"/>
      <c r="AP5814" s="221"/>
      <c r="AQ5814" s="219"/>
      <c r="AR5814" s="219"/>
      <c r="AS5814" s="221"/>
      <c r="AT5814" s="221"/>
      <c r="AU5814" s="221"/>
      <c r="AV5814" s="221"/>
      <c r="AW5814" s="221"/>
      <c r="AX5814" s="221"/>
      <c r="AY5814" s="221"/>
      <c r="AZ5814" s="221"/>
    </row>
    <row r="5815" spans="1:52" x14ac:dyDescent="0.15">
      <c r="A5815" s="278"/>
      <c r="B5815" s="274"/>
      <c r="C5815" s="340"/>
      <c r="D5815" s="340"/>
      <c r="E5815" s="341"/>
      <c r="F5815" s="341"/>
      <c r="G5815" s="341"/>
      <c r="H5815" s="341"/>
      <c r="I5815" s="341"/>
      <c r="J5815" s="341"/>
      <c r="AH5815" s="221"/>
      <c r="AI5815" s="221"/>
      <c r="AJ5815" s="221"/>
      <c r="AK5815" s="221"/>
      <c r="AL5815" s="221"/>
      <c r="AM5815" s="221"/>
      <c r="AN5815" s="221"/>
      <c r="AO5815" s="221"/>
      <c r="AP5815" s="221"/>
      <c r="AQ5815" s="219"/>
      <c r="AR5815" s="219"/>
      <c r="AS5815" s="221"/>
      <c r="AT5815" s="221"/>
      <c r="AU5815" s="221"/>
      <c r="AV5815" s="221"/>
      <c r="AW5815" s="221"/>
      <c r="AX5815" s="221"/>
      <c r="AY5815" s="221"/>
      <c r="AZ5815" s="221"/>
    </row>
    <row r="5816" spans="1:52" x14ac:dyDescent="0.15">
      <c r="A5816" s="278"/>
      <c r="B5816" s="274"/>
      <c r="C5816" s="340"/>
      <c r="D5816" s="340"/>
      <c r="E5816" s="341"/>
      <c r="F5816" s="341"/>
      <c r="G5816" s="341"/>
      <c r="H5816" s="341"/>
      <c r="I5816" s="341"/>
      <c r="J5816" s="341"/>
      <c r="AH5816" s="221"/>
      <c r="AI5816" s="221"/>
      <c r="AJ5816" s="221"/>
      <c r="AK5816" s="221"/>
      <c r="AL5816" s="221"/>
      <c r="AM5816" s="221"/>
      <c r="AN5816" s="221"/>
      <c r="AO5816" s="221"/>
      <c r="AP5816" s="221"/>
      <c r="AQ5816" s="219"/>
      <c r="AR5816" s="219"/>
      <c r="AS5816" s="221"/>
      <c r="AT5816" s="221"/>
      <c r="AU5816" s="221"/>
      <c r="AV5816" s="221"/>
      <c r="AW5816" s="221"/>
      <c r="AX5816" s="221"/>
      <c r="AY5816" s="221"/>
      <c r="AZ5816" s="221"/>
    </row>
    <row r="5817" spans="1:52" x14ac:dyDescent="0.15">
      <c r="A5817" s="278"/>
      <c r="B5817" s="274"/>
      <c r="C5817" s="340"/>
      <c r="D5817" s="340"/>
      <c r="E5817" s="341"/>
      <c r="F5817" s="341"/>
      <c r="G5817" s="341"/>
      <c r="H5817" s="341"/>
      <c r="I5817" s="341"/>
      <c r="J5817" s="341"/>
      <c r="AH5817" s="221"/>
      <c r="AI5817" s="221"/>
      <c r="AJ5817" s="221"/>
      <c r="AK5817" s="221"/>
      <c r="AL5817" s="221"/>
      <c r="AM5817" s="221"/>
      <c r="AN5817" s="221"/>
      <c r="AO5817" s="221"/>
      <c r="AP5817" s="221"/>
      <c r="AQ5817" s="219"/>
      <c r="AR5817" s="219"/>
      <c r="AS5817" s="221"/>
      <c r="AT5817" s="221"/>
      <c r="AU5817" s="221"/>
      <c r="AV5817" s="221"/>
      <c r="AW5817" s="221"/>
      <c r="AX5817" s="221"/>
      <c r="AY5817" s="221"/>
      <c r="AZ5817" s="221"/>
    </row>
    <row r="5818" spans="1:52" x14ac:dyDescent="0.15">
      <c r="A5818" s="278"/>
      <c r="B5818" s="274"/>
      <c r="C5818" s="340"/>
      <c r="D5818" s="340"/>
      <c r="E5818" s="341"/>
      <c r="F5818" s="341"/>
      <c r="G5818" s="341"/>
      <c r="H5818" s="341"/>
      <c r="I5818" s="341"/>
      <c r="J5818" s="341"/>
      <c r="AH5818" s="221"/>
      <c r="AI5818" s="221"/>
      <c r="AJ5818" s="221"/>
      <c r="AK5818" s="221"/>
      <c r="AL5818" s="221"/>
      <c r="AM5818" s="221"/>
      <c r="AN5818" s="221"/>
      <c r="AO5818" s="221"/>
      <c r="AP5818" s="221"/>
      <c r="AQ5818" s="219"/>
      <c r="AR5818" s="219"/>
      <c r="AS5818" s="221"/>
      <c r="AT5818" s="221"/>
      <c r="AU5818" s="221"/>
      <c r="AV5818" s="221"/>
      <c r="AW5818" s="221"/>
      <c r="AX5818" s="221"/>
      <c r="AY5818" s="221"/>
      <c r="AZ5818" s="221"/>
    </row>
    <row r="5819" spans="1:52" x14ac:dyDescent="0.15">
      <c r="A5819" s="278"/>
      <c r="B5819" s="274"/>
      <c r="C5819" s="340"/>
      <c r="D5819" s="340"/>
      <c r="E5819" s="341"/>
      <c r="F5819" s="341"/>
      <c r="G5819" s="341"/>
      <c r="H5819" s="341"/>
      <c r="I5819" s="341"/>
      <c r="J5819" s="341"/>
      <c r="AH5819" s="221"/>
      <c r="AI5819" s="221"/>
      <c r="AJ5819" s="221"/>
      <c r="AK5819" s="221"/>
      <c r="AL5819" s="221"/>
      <c r="AM5819" s="221"/>
      <c r="AN5819" s="221"/>
      <c r="AO5819" s="221"/>
      <c r="AP5819" s="221"/>
      <c r="AQ5819" s="219"/>
      <c r="AR5819" s="219"/>
      <c r="AS5819" s="221"/>
      <c r="AT5819" s="221"/>
      <c r="AU5819" s="221"/>
      <c r="AV5819" s="221"/>
      <c r="AW5819" s="221"/>
      <c r="AX5819" s="221"/>
      <c r="AY5819" s="221"/>
      <c r="AZ5819" s="221"/>
    </row>
    <row r="5820" spans="1:52" x14ac:dyDescent="0.15">
      <c r="A5820" s="278"/>
      <c r="B5820" s="274"/>
      <c r="C5820" s="340"/>
      <c r="D5820" s="340"/>
      <c r="E5820" s="341"/>
      <c r="F5820" s="341"/>
      <c r="G5820" s="341"/>
      <c r="H5820" s="341"/>
      <c r="I5820" s="341"/>
      <c r="J5820" s="341"/>
      <c r="AH5820" s="221"/>
      <c r="AI5820" s="221"/>
      <c r="AJ5820" s="221"/>
      <c r="AK5820" s="221"/>
      <c r="AL5820" s="221"/>
      <c r="AM5820" s="221"/>
      <c r="AN5820" s="221"/>
      <c r="AO5820" s="221"/>
      <c r="AP5820" s="221"/>
      <c r="AQ5820" s="219"/>
      <c r="AR5820" s="219"/>
      <c r="AS5820" s="221"/>
      <c r="AT5820" s="221"/>
      <c r="AU5820" s="221"/>
      <c r="AV5820" s="221"/>
      <c r="AW5820" s="221"/>
      <c r="AX5820" s="221"/>
      <c r="AY5820" s="221"/>
      <c r="AZ5820" s="221"/>
    </row>
    <row r="5821" spans="1:52" x14ac:dyDescent="0.15">
      <c r="A5821" s="278"/>
      <c r="B5821" s="274"/>
      <c r="C5821" s="340"/>
      <c r="D5821" s="340"/>
      <c r="E5821" s="341"/>
      <c r="F5821" s="341"/>
      <c r="G5821" s="341"/>
      <c r="H5821" s="341"/>
      <c r="I5821" s="341"/>
      <c r="J5821" s="341"/>
      <c r="AH5821" s="221"/>
      <c r="AI5821" s="221"/>
      <c r="AJ5821" s="221"/>
      <c r="AK5821" s="221"/>
      <c r="AL5821" s="221"/>
      <c r="AM5821" s="221"/>
      <c r="AN5821" s="221"/>
      <c r="AO5821" s="221"/>
      <c r="AP5821" s="221"/>
      <c r="AQ5821" s="219"/>
      <c r="AR5821" s="219"/>
      <c r="AS5821" s="221"/>
      <c r="AT5821" s="221"/>
      <c r="AU5821" s="221"/>
      <c r="AV5821" s="221"/>
      <c r="AW5821" s="221"/>
      <c r="AX5821" s="221"/>
      <c r="AY5821" s="221"/>
      <c r="AZ5821" s="221"/>
    </row>
    <row r="5822" spans="1:52" x14ac:dyDescent="0.15">
      <c r="A5822" s="278"/>
      <c r="B5822" s="274"/>
      <c r="C5822" s="340"/>
      <c r="D5822" s="340"/>
      <c r="E5822" s="341"/>
      <c r="F5822" s="341"/>
      <c r="G5822" s="341"/>
      <c r="H5822" s="341"/>
      <c r="I5822" s="341"/>
      <c r="J5822" s="341"/>
      <c r="AH5822" s="221"/>
      <c r="AI5822" s="221"/>
      <c r="AJ5822" s="221"/>
      <c r="AK5822" s="221"/>
      <c r="AL5822" s="221"/>
      <c r="AM5822" s="221"/>
      <c r="AN5822" s="221"/>
      <c r="AO5822" s="221"/>
      <c r="AP5822" s="221"/>
      <c r="AQ5822" s="219"/>
      <c r="AR5822" s="219"/>
      <c r="AS5822" s="221"/>
      <c r="AT5822" s="221"/>
      <c r="AU5822" s="221"/>
      <c r="AV5822" s="221"/>
      <c r="AW5822" s="221"/>
      <c r="AX5822" s="221"/>
      <c r="AY5822" s="221"/>
      <c r="AZ5822" s="221"/>
    </row>
    <row r="5823" spans="1:52" x14ac:dyDescent="0.15">
      <c r="A5823" s="278"/>
      <c r="B5823" s="274"/>
      <c r="C5823" s="340"/>
      <c r="D5823" s="340"/>
      <c r="E5823" s="341"/>
      <c r="F5823" s="341"/>
      <c r="G5823" s="341"/>
      <c r="H5823" s="341"/>
      <c r="I5823" s="341"/>
      <c r="J5823" s="341"/>
      <c r="AH5823" s="221"/>
      <c r="AI5823" s="221"/>
      <c r="AJ5823" s="221"/>
      <c r="AK5823" s="221"/>
      <c r="AL5823" s="221"/>
      <c r="AM5823" s="221"/>
      <c r="AN5823" s="221"/>
      <c r="AO5823" s="221"/>
      <c r="AP5823" s="221"/>
      <c r="AQ5823" s="219"/>
      <c r="AR5823" s="219"/>
      <c r="AS5823" s="221"/>
      <c r="AT5823" s="221"/>
      <c r="AU5823" s="221"/>
      <c r="AV5823" s="221"/>
      <c r="AW5823" s="221"/>
      <c r="AX5823" s="221"/>
      <c r="AY5823" s="221"/>
      <c r="AZ5823" s="221"/>
    </row>
    <row r="5824" spans="1:52" x14ac:dyDescent="0.15">
      <c r="A5824" s="278"/>
      <c r="B5824" s="274"/>
      <c r="C5824" s="340"/>
      <c r="D5824" s="340"/>
      <c r="E5824" s="341"/>
      <c r="F5824" s="341"/>
      <c r="G5824" s="341"/>
      <c r="H5824" s="341"/>
      <c r="I5824" s="341"/>
      <c r="J5824" s="341"/>
      <c r="AH5824" s="221"/>
      <c r="AI5824" s="221"/>
      <c r="AJ5824" s="221"/>
      <c r="AK5824" s="221"/>
      <c r="AL5824" s="221"/>
      <c r="AM5824" s="221"/>
      <c r="AN5824" s="221"/>
      <c r="AO5824" s="221"/>
      <c r="AP5824" s="221"/>
      <c r="AQ5824" s="219"/>
      <c r="AR5824" s="219"/>
      <c r="AS5824" s="221"/>
      <c r="AT5824" s="221"/>
      <c r="AU5824" s="221"/>
      <c r="AV5824" s="221"/>
      <c r="AW5824" s="221"/>
      <c r="AX5824" s="221"/>
      <c r="AY5824" s="221"/>
      <c r="AZ5824" s="221"/>
    </row>
    <row r="5825" spans="1:52" x14ac:dyDescent="0.15">
      <c r="A5825" s="278"/>
      <c r="B5825" s="274"/>
      <c r="C5825" s="340"/>
      <c r="D5825" s="340"/>
      <c r="E5825" s="341"/>
      <c r="F5825" s="341"/>
      <c r="G5825" s="341"/>
      <c r="H5825" s="341"/>
      <c r="I5825" s="341"/>
      <c r="J5825" s="341"/>
      <c r="AH5825" s="221"/>
      <c r="AI5825" s="221"/>
      <c r="AJ5825" s="221"/>
      <c r="AK5825" s="221"/>
      <c r="AL5825" s="221"/>
      <c r="AM5825" s="221"/>
      <c r="AN5825" s="221"/>
      <c r="AO5825" s="221"/>
      <c r="AP5825" s="221"/>
      <c r="AQ5825" s="219"/>
      <c r="AR5825" s="219"/>
      <c r="AS5825" s="221"/>
      <c r="AT5825" s="221"/>
      <c r="AU5825" s="221"/>
      <c r="AV5825" s="221"/>
      <c r="AW5825" s="221"/>
      <c r="AX5825" s="221"/>
      <c r="AY5825" s="221"/>
      <c r="AZ5825" s="221"/>
    </row>
    <row r="5826" spans="1:52" x14ac:dyDescent="0.15">
      <c r="A5826" s="278"/>
      <c r="B5826" s="274"/>
      <c r="C5826" s="340"/>
      <c r="D5826" s="340"/>
      <c r="E5826" s="341"/>
      <c r="F5826" s="341"/>
      <c r="G5826" s="341"/>
      <c r="H5826" s="341"/>
      <c r="I5826" s="341"/>
      <c r="J5826" s="341"/>
      <c r="AH5826" s="221"/>
      <c r="AI5826" s="221"/>
      <c r="AJ5826" s="221"/>
      <c r="AK5826" s="221"/>
      <c r="AL5826" s="221"/>
      <c r="AM5826" s="221"/>
      <c r="AN5826" s="221"/>
      <c r="AO5826" s="221"/>
      <c r="AP5826" s="221"/>
      <c r="AQ5826" s="219"/>
      <c r="AR5826" s="219"/>
      <c r="AS5826" s="221"/>
      <c r="AT5826" s="221"/>
      <c r="AU5826" s="221"/>
      <c r="AV5826" s="221"/>
      <c r="AW5826" s="221"/>
      <c r="AX5826" s="221"/>
      <c r="AY5826" s="221"/>
      <c r="AZ5826" s="221"/>
    </row>
    <row r="5827" spans="1:52" x14ac:dyDescent="0.15">
      <c r="A5827" s="278"/>
      <c r="B5827" s="274"/>
      <c r="C5827" s="340"/>
      <c r="D5827" s="340"/>
      <c r="E5827" s="341"/>
      <c r="F5827" s="341"/>
      <c r="G5827" s="341"/>
      <c r="H5827" s="341"/>
      <c r="I5827" s="341"/>
      <c r="J5827" s="341"/>
      <c r="AH5827" s="221"/>
      <c r="AI5827" s="221"/>
      <c r="AJ5827" s="221"/>
      <c r="AK5827" s="221"/>
      <c r="AL5827" s="221"/>
      <c r="AM5827" s="221"/>
      <c r="AN5827" s="221"/>
      <c r="AO5827" s="221"/>
      <c r="AP5827" s="221"/>
      <c r="AQ5827" s="219"/>
      <c r="AR5827" s="219"/>
      <c r="AS5827" s="221"/>
      <c r="AT5827" s="221"/>
      <c r="AU5827" s="221"/>
      <c r="AV5827" s="221"/>
      <c r="AW5827" s="221"/>
      <c r="AX5827" s="221"/>
      <c r="AY5827" s="221"/>
      <c r="AZ5827" s="221"/>
    </row>
    <row r="5828" spans="1:52" x14ac:dyDescent="0.15">
      <c r="A5828" s="278"/>
      <c r="B5828" s="274"/>
      <c r="C5828" s="340"/>
      <c r="D5828" s="340"/>
      <c r="E5828" s="341"/>
      <c r="F5828" s="341"/>
      <c r="G5828" s="341"/>
      <c r="H5828" s="341"/>
      <c r="I5828" s="341"/>
      <c r="J5828" s="341"/>
      <c r="AH5828" s="221"/>
      <c r="AI5828" s="221"/>
      <c r="AJ5828" s="221"/>
      <c r="AK5828" s="221"/>
      <c r="AL5828" s="221"/>
      <c r="AM5828" s="221"/>
      <c r="AN5828" s="221"/>
      <c r="AO5828" s="221"/>
      <c r="AP5828" s="221"/>
      <c r="AQ5828" s="219"/>
      <c r="AR5828" s="219"/>
      <c r="AS5828" s="221"/>
      <c r="AT5828" s="221"/>
      <c r="AU5828" s="221"/>
      <c r="AV5828" s="221"/>
      <c r="AW5828" s="221"/>
      <c r="AX5828" s="221"/>
      <c r="AY5828" s="221"/>
      <c r="AZ5828" s="221"/>
    </row>
    <row r="5829" spans="1:52" x14ac:dyDescent="0.15">
      <c r="A5829" s="278"/>
      <c r="B5829" s="274"/>
      <c r="C5829" s="340"/>
      <c r="D5829" s="340"/>
      <c r="E5829" s="341"/>
      <c r="F5829" s="341"/>
      <c r="G5829" s="341"/>
      <c r="H5829" s="341"/>
      <c r="I5829" s="341"/>
      <c r="J5829" s="341"/>
      <c r="AH5829" s="221"/>
      <c r="AI5829" s="221"/>
      <c r="AJ5829" s="221"/>
      <c r="AK5829" s="221"/>
      <c r="AL5829" s="221"/>
      <c r="AM5829" s="221"/>
      <c r="AN5829" s="221"/>
      <c r="AO5829" s="221"/>
      <c r="AP5829" s="221"/>
      <c r="AQ5829" s="219"/>
      <c r="AR5829" s="219"/>
      <c r="AS5829" s="221"/>
      <c r="AT5829" s="221"/>
      <c r="AU5829" s="221"/>
      <c r="AV5829" s="221"/>
      <c r="AW5829" s="221"/>
      <c r="AX5829" s="221"/>
      <c r="AY5829" s="221"/>
      <c r="AZ5829" s="221"/>
    </row>
    <row r="5830" spans="1:52" x14ac:dyDescent="0.15">
      <c r="A5830" s="278"/>
      <c r="B5830" s="274"/>
      <c r="C5830" s="340"/>
      <c r="D5830" s="340"/>
      <c r="E5830" s="341"/>
      <c r="F5830" s="341"/>
      <c r="G5830" s="341"/>
      <c r="H5830" s="341"/>
      <c r="I5830" s="341"/>
      <c r="J5830" s="341"/>
      <c r="AH5830" s="221"/>
      <c r="AI5830" s="221"/>
      <c r="AJ5830" s="221"/>
      <c r="AK5830" s="221"/>
      <c r="AL5830" s="221"/>
      <c r="AM5830" s="221"/>
      <c r="AN5830" s="221"/>
      <c r="AO5830" s="221"/>
      <c r="AP5830" s="221"/>
      <c r="AQ5830" s="219"/>
      <c r="AR5830" s="219"/>
      <c r="AS5830" s="221"/>
      <c r="AT5830" s="221"/>
      <c r="AU5830" s="221"/>
      <c r="AV5830" s="221"/>
      <c r="AW5830" s="221"/>
      <c r="AX5830" s="221"/>
      <c r="AY5830" s="221"/>
      <c r="AZ5830" s="221"/>
    </row>
    <row r="5831" spans="1:52" x14ac:dyDescent="0.15">
      <c r="A5831" s="278"/>
      <c r="B5831" s="274"/>
      <c r="C5831" s="340"/>
      <c r="D5831" s="340"/>
      <c r="E5831" s="341"/>
      <c r="F5831" s="341"/>
      <c r="G5831" s="341"/>
      <c r="H5831" s="341"/>
      <c r="I5831" s="341"/>
      <c r="J5831" s="341"/>
      <c r="AH5831" s="221"/>
      <c r="AI5831" s="221"/>
      <c r="AJ5831" s="221"/>
      <c r="AK5831" s="221"/>
      <c r="AL5831" s="221"/>
      <c r="AM5831" s="221"/>
      <c r="AN5831" s="221"/>
      <c r="AO5831" s="221"/>
      <c r="AP5831" s="221"/>
      <c r="AQ5831" s="219"/>
      <c r="AR5831" s="219"/>
      <c r="AS5831" s="221"/>
      <c r="AT5831" s="221"/>
      <c r="AU5831" s="221"/>
      <c r="AV5831" s="221"/>
      <c r="AW5831" s="221"/>
      <c r="AX5831" s="221"/>
      <c r="AY5831" s="221"/>
      <c r="AZ5831" s="221"/>
    </row>
    <row r="5832" spans="1:52" x14ac:dyDescent="0.15">
      <c r="A5832" s="278"/>
      <c r="B5832" s="274"/>
      <c r="C5832" s="340"/>
      <c r="D5832" s="340"/>
      <c r="E5832" s="341"/>
      <c r="F5832" s="341"/>
      <c r="G5832" s="341"/>
      <c r="H5832" s="341"/>
      <c r="I5832" s="341"/>
      <c r="J5832" s="341"/>
      <c r="AH5832" s="221"/>
      <c r="AI5832" s="221"/>
      <c r="AJ5832" s="221"/>
      <c r="AK5832" s="221"/>
      <c r="AL5832" s="221"/>
      <c r="AM5832" s="221"/>
      <c r="AN5832" s="221"/>
      <c r="AO5832" s="221"/>
      <c r="AP5832" s="221"/>
      <c r="AQ5832" s="219"/>
      <c r="AR5832" s="219"/>
      <c r="AS5832" s="221"/>
      <c r="AT5832" s="221"/>
      <c r="AU5832" s="221"/>
      <c r="AV5832" s="221"/>
      <c r="AW5832" s="221"/>
      <c r="AX5832" s="221"/>
      <c r="AY5832" s="221"/>
      <c r="AZ5832" s="221"/>
    </row>
    <row r="5833" spans="1:52" x14ac:dyDescent="0.15">
      <c r="A5833" s="278"/>
      <c r="B5833" s="274"/>
      <c r="C5833" s="340"/>
      <c r="D5833" s="340"/>
      <c r="E5833" s="341"/>
      <c r="F5833" s="341"/>
      <c r="G5833" s="341"/>
      <c r="H5833" s="341"/>
      <c r="I5833" s="341"/>
      <c r="J5833" s="341"/>
      <c r="AH5833" s="221"/>
      <c r="AI5833" s="221"/>
      <c r="AJ5833" s="221"/>
      <c r="AK5833" s="221"/>
      <c r="AL5833" s="221"/>
      <c r="AM5833" s="221"/>
      <c r="AN5833" s="221"/>
      <c r="AO5833" s="221"/>
      <c r="AP5833" s="221"/>
      <c r="AQ5833" s="219"/>
      <c r="AR5833" s="219"/>
      <c r="AS5833" s="221"/>
      <c r="AT5833" s="221"/>
      <c r="AU5833" s="221"/>
      <c r="AV5833" s="221"/>
      <c r="AW5833" s="221"/>
      <c r="AX5833" s="221"/>
      <c r="AY5833" s="221"/>
      <c r="AZ5833" s="221"/>
    </row>
    <row r="5834" spans="1:52" x14ac:dyDescent="0.15">
      <c r="A5834" s="278"/>
      <c r="B5834" s="274"/>
      <c r="C5834" s="340"/>
      <c r="D5834" s="340"/>
      <c r="E5834" s="341"/>
      <c r="F5834" s="341"/>
      <c r="G5834" s="341"/>
      <c r="H5834" s="341"/>
      <c r="I5834" s="341"/>
      <c r="J5834" s="341"/>
      <c r="AH5834" s="221"/>
      <c r="AI5834" s="221"/>
      <c r="AJ5834" s="221"/>
      <c r="AK5834" s="221"/>
      <c r="AL5834" s="221"/>
      <c r="AM5834" s="221"/>
      <c r="AN5834" s="221"/>
      <c r="AO5834" s="221"/>
      <c r="AP5834" s="221"/>
      <c r="AQ5834" s="219"/>
      <c r="AR5834" s="219"/>
      <c r="AS5834" s="221"/>
      <c r="AT5834" s="221"/>
      <c r="AU5834" s="221"/>
      <c r="AV5834" s="221"/>
      <c r="AW5834" s="221"/>
      <c r="AX5834" s="221"/>
      <c r="AY5834" s="221"/>
      <c r="AZ5834" s="221"/>
    </row>
    <row r="5835" spans="1:52" x14ac:dyDescent="0.15">
      <c r="A5835" s="278"/>
      <c r="B5835" s="274"/>
      <c r="C5835" s="340"/>
      <c r="D5835" s="340"/>
      <c r="E5835" s="341"/>
      <c r="F5835" s="341"/>
      <c r="G5835" s="341"/>
      <c r="H5835" s="341"/>
      <c r="I5835" s="341"/>
      <c r="J5835" s="341"/>
      <c r="AH5835" s="221"/>
      <c r="AI5835" s="221"/>
      <c r="AJ5835" s="221"/>
      <c r="AK5835" s="221"/>
      <c r="AL5835" s="221"/>
      <c r="AM5835" s="221"/>
      <c r="AN5835" s="221"/>
      <c r="AO5835" s="221"/>
      <c r="AP5835" s="221"/>
      <c r="AQ5835" s="219"/>
      <c r="AR5835" s="219"/>
      <c r="AS5835" s="221"/>
      <c r="AT5835" s="221"/>
      <c r="AU5835" s="221"/>
      <c r="AV5835" s="221"/>
      <c r="AW5835" s="221"/>
      <c r="AX5835" s="221"/>
      <c r="AY5835" s="221"/>
      <c r="AZ5835" s="221"/>
    </row>
    <row r="5836" spans="1:52" x14ac:dyDescent="0.15">
      <c r="A5836" s="278"/>
      <c r="B5836" s="274"/>
      <c r="C5836" s="340"/>
      <c r="D5836" s="340"/>
      <c r="E5836" s="341"/>
      <c r="F5836" s="341"/>
      <c r="G5836" s="341"/>
      <c r="H5836" s="341"/>
      <c r="I5836" s="341"/>
      <c r="J5836" s="341"/>
      <c r="AH5836" s="221"/>
      <c r="AI5836" s="221"/>
      <c r="AJ5836" s="221"/>
      <c r="AK5836" s="221"/>
      <c r="AL5836" s="221"/>
      <c r="AM5836" s="221"/>
      <c r="AN5836" s="221"/>
      <c r="AO5836" s="221"/>
      <c r="AP5836" s="221"/>
      <c r="AQ5836" s="219"/>
      <c r="AR5836" s="219"/>
      <c r="AS5836" s="221"/>
      <c r="AT5836" s="221"/>
      <c r="AU5836" s="221"/>
      <c r="AV5836" s="221"/>
      <c r="AW5836" s="221"/>
      <c r="AX5836" s="221"/>
      <c r="AY5836" s="221"/>
      <c r="AZ5836" s="221"/>
    </row>
    <row r="5837" spans="1:52" x14ac:dyDescent="0.15">
      <c r="A5837" s="278"/>
      <c r="B5837" s="274"/>
      <c r="C5837" s="340"/>
      <c r="D5837" s="340"/>
      <c r="E5837" s="341"/>
      <c r="F5837" s="341"/>
      <c r="G5837" s="341"/>
      <c r="H5837" s="341"/>
      <c r="I5837" s="341"/>
      <c r="J5837" s="341"/>
      <c r="AH5837" s="221"/>
      <c r="AI5837" s="221"/>
      <c r="AJ5837" s="221"/>
      <c r="AK5837" s="221"/>
      <c r="AL5837" s="221"/>
      <c r="AM5837" s="221"/>
      <c r="AN5837" s="221"/>
      <c r="AO5837" s="221"/>
      <c r="AP5837" s="221"/>
      <c r="AQ5837" s="219"/>
      <c r="AR5837" s="219"/>
      <c r="AS5837" s="221"/>
      <c r="AT5837" s="221"/>
      <c r="AU5837" s="221"/>
      <c r="AV5837" s="221"/>
      <c r="AW5837" s="221"/>
      <c r="AX5837" s="221"/>
      <c r="AY5837" s="221"/>
      <c r="AZ5837" s="221"/>
    </row>
    <row r="5838" spans="1:52" x14ac:dyDescent="0.15">
      <c r="A5838" s="278"/>
      <c r="B5838" s="274"/>
      <c r="C5838" s="340"/>
      <c r="D5838" s="340"/>
      <c r="E5838" s="341"/>
      <c r="F5838" s="341"/>
      <c r="G5838" s="341"/>
      <c r="H5838" s="341"/>
      <c r="I5838" s="341"/>
      <c r="J5838" s="341"/>
      <c r="AH5838" s="221"/>
      <c r="AI5838" s="221"/>
      <c r="AJ5838" s="221"/>
      <c r="AK5838" s="221"/>
      <c r="AL5838" s="221"/>
      <c r="AM5838" s="221"/>
      <c r="AN5838" s="221"/>
      <c r="AO5838" s="221"/>
      <c r="AP5838" s="221"/>
      <c r="AQ5838" s="219"/>
      <c r="AR5838" s="219"/>
      <c r="AS5838" s="221"/>
      <c r="AT5838" s="221"/>
      <c r="AU5838" s="221"/>
      <c r="AV5838" s="221"/>
      <c r="AW5838" s="221"/>
      <c r="AX5838" s="221"/>
      <c r="AY5838" s="221"/>
      <c r="AZ5838" s="221"/>
    </row>
    <row r="5839" spans="1:52" x14ac:dyDescent="0.15">
      <c r="A5839" s="278"/>
      <c r="B5839" s="274"/>
      <c r="C5839" s="340"/>
      <c r="D5839" s="340"/>
      <c r="E5839" s="341"/>
      <c r="F5839" s="341"/>
      <c r="G5839" s="341"/>
      <c r="H5839" s="341"/>
      <c r="I5839" s="341"/>
      <c r="J5839" s="341"/>
      <c r="AH5839" s="221"/>
      <c r="AI5839" s="221"/>
      <c r="AJ5839" s="221"/>
      <c r="AK5839" s="221"/>
      <c r="AL5839" s="221"/>
      <c r="AM5839" s="221"/>
      <c r="AN5839" s="221"/>
      <c r="AO5839" s="221"/>
      <c r="AP5839" s="221"/>
      <c r="AQ5839" s="219"/>
      <c r="AR5839" s="219"/>
      <c r="AS5839" s="221"/>
      <c r="AT5839" s="221"/>
      <c r="AU5839" s="221"/>
      <c r="AV5839" s="221"/>
      <c r="AW5839" s="221"/>
      <c r="AX5839" s="221"/>
      <c r="AY5839" s="221"/>
      <c r="AZ5839" s="221"/>
    </row>
    <row r="5840" spans="1:52" x14ac:dyDescent="0.15">
      <c r="A5840" s="278"/>
      <c r="B5840" s="274"/>
      <c r="C5840" s="340"/>
      <c r="D5840" s="340"/>
      <c r="E5840" s="341"/>
      <c r="F5840" s="341"/>
      <c r="G5840" s="341"/>
      <c r="H5840" s="341"/>
      <c r="I5840" s="341"/>
      <c r="J5840" s="341"/>
      <c r="AH5840" s="221"/>
      <c r="AI5840" s="221"/>
      <c r="AJ5840" s="221"/>
      <c r="AK5840" s="221"/>
      <c r="AL5840" s="221"/>
      <c r="AM5840" s="221"/>
      <c r="AN5840" s="221"/>
      <c r="AO5840" s="221"/>
      <c r="AP5840" s="221"/>
      <c r="AQ5840" s="219"/>
      <c r="AR5840" s="219"/>
      <c r="AS5840" s="221"/>
      <c r="AT5840" s="221"/>
      <c r="AU5840" s="221"/>
      <c r="AV5840" s="221"/>
      <c r="AW5840" s="221"/>
      <c r="AX5840" s="221"/>
      <c r="AY5840" s="221"/>
      <c r="AZ5840" s="221"/>
    </row>
    <row r="5841" spans="1:52" x14ac:dyDescent="0.15">
      <c r="A5841" s="278"/>
      <c r="B5841" s="274"/>
      <c r="C5841" s="340"/>
      <c r="D5841" s="340"/>
      <c r="E5841" s="341"/>
      <c r="F5841" s="341"/>
      <c r="G5841" s="341"/>
      <c r="H5841" s="341"/>
      <c r="I5841" s="341"/>
      <c r="J5841" s="341"/>
      <c r="AH5841" s="221"/>
      <c r="AI5841" s="221"/>
      <c r="AJ5841" s="221"/>
      <c r="AK5841" s="221"/>
      <c r="AL5841" s="221"/>
      <c r="AM5841" s="221"/>
      <c r="AN5841" s="221"/>
      <c r="AO5841" s="221"/>
      <c r="AP5841" s="221"/>
      <c r="AQ5841" s="219"/>
      <c r="AR5841" s="219"/>
      <c r="AS5841" s="221"/>
      <c r="AT5841" s="221"/>
      <c r="AU5841" s="221"/>
      <c r="AV5841" s="221"/>
      <c r="AW5841" s="221"/>
      <c r="AX5841" s="221"/>
      <c r="AY5841" s="221"/>
      <c r="AZ5841" s="221"/>
    </row>
    <row r="5842" spans="1:52" x14ac:dyDescent="0.15">
      <c r="A5842" s="278"/>
      <c r="B5842" s="274"/>
      <c r="C5842" s="340"/>
      <c r="D5842" s="340"/>
      <c r="E5842" s="341"/>
      <c r="F5842" s="341"/>
      <c r="G5842" s="341"/>
      <c r="H5842" s="341"/>
      <c r="I5842" s="341"/>
      <c r="J5842" s="341"/>
      <c r="AH5842" s="221"/>
      <c r="AI5842" s="221"/>
      <c r="AJ5842" s="221"/>
      <c r="AK5842" s="221"/>
      <c r="AL5842" s="221"/>
      <c r="AM5842" s="221"/>
      <c r="AN5842" s="221"/>
      <c r="AO5842" s="221"/>
      <c r="AP5842" s="221"/>
      <c r="AQ5842" s="219"/>
      <c r="AR5842" s="219"/>
      <c r="AS5842" s="221"/>
      <c r="AT5842" s="221"/>
      <c r="AU5842" s="221"/>
      <c r="AV5842" s="221"/>
      <c r="AW5842" s="221"/>
      <c r="AX5842" s="221"/>
      <c r="AY5842" s="221"/>
      <c r="AZ5842" s="221"/>
    </row>
    <row r="5843" spans="1:52" x14ac:dyDescent="0.15">
      <c r="A5843" s="278"/>
      <c r="B5843" s="274"/>
      <c r="C5843" s="340"/>
      <c r="D5843" s="340"/>
      <c r="E5843" s="341"/>
      <c r="F5843" s="341"/>
      <c r="G5843" s="341"/>
      <c r="H5843" s="341"/>
      <c r="I5843" s="341"/>
      <c r="J5843" s="341"/>
      <c r="AH5843" s="221"/>
      <c r="AI5843" s="221"/>
      <c r="AJ5843" s="221"/>
      <c r="AK5843" s="221"/>
      <c r="AL5843" s="221"/>
      <c r="AM5843" s="221"/>
      <c r="AN5843" s="221"/>
      <c r="AO5843" s="221"/>
      <c r="AP5843" s="221"/>
      <c r="AQ5843" s="219"/>
      <c r="AR5843" s="219"/>
      <c r="AS5843" s="221"/>
      <c r="AT5843" s="221"/>
      <c r="AU5843" s="221"/>
      <c r="AV5843" s="221"/>
      <c r="AW5843" s="221"/>
      <c r="AX5843" s="221"/>
      <c r="AY5843" s="221"/>
      <c r="AZ5843" s="221"/>
    </row>
    <row r="5844" spans="1:52" x14ac:dyDescent="0.15">
      <c r="A5844" s="278"/>
      <c r="B5844" s="274"/>
      <c r="C5844" s="340"/>
      <c r="D5844" s="340"/>
      <c r="E5844" s="341"/>
      <c r="F5844" s="341"/>
      <c r="G5844" s="341"/>
      <c r="H5844" s="341"/>
      <c r="I5844" s="341"/>
      <c r="J5844" s="341"/>
      <c r="AH5844" s="221"/>
      <c r="AI5844" s="221"/>
      <c r="AJ5844" s="221"/>
      <c r="AK5844" s="221"/>
      <c r="AL5844" s="221"/>
      <c r="AM5844" s="221"/>
      <c r="AN5844" s="221"/>
      <c r="AO5844" s="221"/>
      <c r="AP5844" s="221"/>
      <c r="AQ5844" s="219"/>
      <c r="AR5844" s="219"/>
      <c r="AS5844" s="221"/>
      <c r="AT5844" s="221"/>
      <c r="AU5844" s="221"/>
      <c r="AV5844" s="221"/>
      <c r="AW5844" s="221"/>
      <c r="AX5844" s="221"/>
      <c r="AY5844" s="221"/>
      <c r="AZ5844" s="221"/>
    </row>
    <row r="5845" spans="1:52" x14ac:dyDescent="0.15">
      <c r="A5845" s="278"/>
      <c r="B5845" s="274"/>
      <c r="C5845" s="340"/>
      <c r="D5845" s="340"/>
      <c r="E5845" s="341"/>
      <c r="F5845" s="341"/>
      <c r="G5845" s="341"/>
      <c r="H5845" s="341"/>
      <c r="I5845" s="341"/>
      <c r="J5845" s="341"/>
      <c r="AH5845" s="221"/>
      <c r="AI5845" s="221"/>
      <c r="AJ5845" s="221"/>
      <c r="AK5845" s="221"/>
      <c r="AL5845" s="221"/>
      <c r="AM5845" s="221"/>
      <c r="AN5845" s="221"/>
      <c r="AO5845" s="221"/>
      <c r="AP5845" s="221"/>
      <c r="AQ5845" s="219"/>
      <c r="AR5845" s="219"/>
      <c r="AS5845" s="221"/>
      <c r="AT5845" s="221"/>
      <c r="AU5845" s="221"/>
      <c r="AV5845" s="221"/>
      <c r="AW5845" s="221"/>
      <c r="AX5845" s="221"/>
      <c r="AY5845" s="221"/>
      <c r="AZ5845" s="221"/>
    </row>
    <row r="5846" spans="1:52" x14ac:dyDescent="0.15">
      <c r="A5846" s="278"/>
      <c r="B5846" s="274"/>
      <c r="C5846" s="340"/>
      <c r="D5846" s="340"/>
      <c r="E5846" s="341"/>
      <c r="F5846" s="341"/>
      <c r="G5846" s="341"/>
      <c r="H5846" s="341"/>
      <c r="I5846" s="341"/>
      <c r="J5846" s="341"/>
      <c r="AH5846" s="221"/>
      <c r="AI5846" s="221"/>
      <c r="AJ5846" s="221"/>
      <c r="AK5846" s="221"/>
      <c r="AL5846" s="221"/>
      <c r="AM5846" s="221"/>
      <c r="AN5846" s="221"/>
      <c r="AO5846" s="221"/>
      <c r="AP5846" s="221"/>
      <c r="AQ5846" s="219"/>
      <c r="AR5846" s="219"/>
      <c r="AS5846" s="221"/>
      <c r="AT5846" s="221"/>
      <c r="AU5846" s="221"/>
      <c r="AV5846" s="221"/>
      <c r="AW5846" s="221"/>
      <c r="AX5846" s="221"/>
      <c r="AY5846" s="221"/>
      <c r="AZ5846" s="221"/>
    </row>
    <row r="5847" spans="1:52" x14ac:dyDescent="0.15">
      <c r="A5847" s="278"/>
      <c r="B5847" s="274"/>
      <c r="C5847" s="340"/>
      <c r="D5847" s="340"/>
      <c r="E5847" s="341"/>
      <c r="F5847" s="341"/>
      <c r="G5847" s="341"/>
      <c r="H5847" s="341"/>
      <c r="I5847" s="341"/>
      <c r="J5847" s="341"/>
      <c r="AH5847" s="221"/>
      <c r="AI5847" s="221"/>
      <c r="AJ5847" s="221"/>
      <c r="AK5847" s="221"/>
      <c r="AL5847" s="221"/>
      <c r="AM5847" s="221"/>
      <c r="AN5847" s="221"/>
      <c r="AO5847" s="221"/>
      <c r="AP5847" s="221"/>
      <c r="AQ5847" s="219"/>
      <c r="AR5847" s="219"/>
      <c r="AS5847" s="221"/>
      <c r="AT5847" s="221"/>
      <c r="AU5847" s="221"/>
      <c r="AV5847" s="221"/>
      <c r="AW5847" s="221"/>
      <c r="AX5847" s="221"/>
      <c r="AY5847" s="221"/>
      <c r="AZ5847" s="221"/>
    </row>
    <row r="5848" spans="1:52" x14ac:dyDescent="0.15">
      <c r="A5848" s="278"/>
      <c r="B5848" s="274"/>
      <c r="C5848" s="340"/>
      <c r="D5848" s="340"/>
      <c r="E5848" s="341"/>
      <c r="F5848" s="341"/>
      <c r="G5848" s="341"/>
      <c r="H5848" s="341"/>
      <c r="I5848" s="341"/>
      <c r="J5848" s="341"/>
      <c r="AH5848" s="221"/>
      <c r="AI5848" s="221"/>
      <c r="AJ5848" s="221"/>
      <c r="AK5848" s="221"/>
      <c r="AL5848" s="221"/>
      <c r="AM5848" s="221"/>
      <c r="AN5848" s="221"/>
      <c r="AO5848" s="221"/>
      <c r="AP5848" s="221"/>
      <c r="AQ5848" s="219"/>
      <c r="AR5848" s="219"/>
      <c r="AS5848" s="221"/>
      <c r="AT5848" s="221"/>
      <c r="AU5848" s="221"/>
      <c r="AV5848" s="221"/>
      <c r="AW5848" s="221"/>
      <c r="AX5848" s="221"/>
      <c r="AY5848" s="221"/>
      <c r="AZ5848" s="221"/>
    </row>
    <row r="5849" spans="1:52" x14ac:dyDescent="0.15">
      <c r="A5849" s="278"/>
      <c r="B5849" s="274"/>
      <c r="C5849" s="340"/>
      <c r="D5849" s="340"/>
      <c r="E5849" s="341"/>
      <c r="F5849" s="341"/>
      <c r="G5849" s="341"/>
      <c r="H5849" s="341"/>
      <c r="I5849" s="341"/>
      <c r="J5849" s="341"/>
      <c r="AH5849" s="221"/>
      <c r="AI5849" s="221"/>
      <c r="AJ5849" s="221"/>
      <c r="AK5849" s="221"/>
      <c r="AL5849" s="221"/>
      <c r="AM5849" s="221"/>
      <c r="AN5849" s="221"/>
      <c r="AO5849" s="221"/>
      <c r="AP5849" s="221"/>
      <c r="AQ5849" s="219"/>
      <c r="AR5849" s="219"/>
      <c r="AS5849" s="221"/>
      <c r="AT5849" s="221"/>
      <c r="AU5849" s="221"/>
      <c r="AV5849" s="221"/>
      <c r="AW5849" s="221"/>
      <c r="AX5849" s="221"/>
      <c r="AY5849" s="221"/>
      <c r="AZ5849" s="221"/>
    </row>
    <row r="5850" spans="1:52" x14ac:dyDescent="0.15">
      <c r="A5850" s="278"/>
      <c r="B5850" s="274"/>
      <c r="C5850" s="340"/>
      <c r="D5850" s="340"/>
      <c r="E5850" s="341"/>
      <c r="F5850" s="341"/>
      <c r="G5850" s="341"/>
      <c r="H5850" s="341"/>
      <c r="I5850" s="341"/>
      <c r="J5850" s="341"/>
      <c r="AH5850" s="221"/>
      <c r="AI5850" s="221"/>
      <c r="AJ5850" s="221"/>
      <c r="AK5850" s="221"/>
      <c r="AL5850" s="221"/>
      <c r="AM5850" s="221"/>
      <c r="AN5850" s="221"/>
      <c r="AO5850" s="221"/>
      <c r="AP5850" s="221"/>
      <c r="AQ5850" s="219"/>
      <c r="AR5850" s="219"/>
      <c r="AS5850" s="221"/>
      <c r="AT5850" s="221"/>
      <c r="AU5850" s="221"/>
      <c r="AV5850" s="221"/>
      <c r="AW5850" s="221"/>
      <c r="AX5850" s="221"/>
      <c r="AY5850" s="221"/>
      <c r="AZ5850" s="221"/>
    </row>
    <row r="5851" spans="1:52" x14ac:dyDescent="0.15">
      <c r="A5851" s="278"/>
      <c r="B5851" s="274"/>
      <c r="C5851" s="340"/>
      <c r="D5851" s="340"/>
      <c r="E5851" s="341"/>
      <c r="F5851" s="341"/>
      <c r="G5851" s="341"/>
      <c r="H5851" s="341"/>
      <c r="I5851" s="341"/>
      <c r="J5851" s="341"/>
      <c r="AH5851" s="221"/>
      <c r="AI5851" s="221"/>
      <c r="AJ5851" s="221"/>
      <c r="AK5851" s="221"/>
      <c r="AL5851" s="221"/>
      <c r="AM5851" s="221"/>
      <c r="AN5851" s="221"/>
      <c r="AO5851" s="221"/>
      <c r="AP5851" s="221"/>
      <c r="AQ5851" s="219"/>
      <c r="AR5851" s="219"/>
      <c r="AS5851" s="221"/>
      <c r="AT5851" s="221"/>
      <c r="AU5851" s="221"/>
      <c r="AV5851" s="221"/>
      <c r="AW5851" s="221"/>
      <c r="AX5851" s="221"/>
      <c r="AY5851" s="221"/>
      <c r="AZ5851" s="221"/>
    </row>
    <row r="5852" spans="1:52" x14ac:dyDescent="0.15">
      <c r="A5852" s="278"/>
      <c r="B5852" s="274"/>
      <c r="C5852" s="340"/>
      <c r="D5852" s="340"/>
      <c r="E5852" s="341"/>
      <c r="F5852" s="341"/>
      <c r="G5852" s="341"/>
      <c r="H5852" s="341"/>
      <c r="I5852" s="341"/>
      <c r="J5852" s="341"/>
      <c r="AH5852" s="221"/>
      <c r="AI5852" s="221"/>
      <c r="AJ5852" s="221"/>
      <c r="AK5852" s="221"/>
      <c r="AL5852" s="221"/>
      <c r="AM5852" s="221"/>
      <c r="AN5852" s="221"/>
      <c r="AO5852" s="221"/>
      <c r="AP5852" s="221"/>
      <c r="AQ5852" s="219"/>
      <c r="AR5852" s="219"/>
      <c r="AS5852" s="221"/>
      <c r="AT5852" s="221"/>
      <c r="AU5852" s="221"/>
      <c r="AV5852" s="221"/>
      <c r="AW5852" s="221"/>
      <c r="AX5852" s="221"/>
      <c r="AY5852" s="221"/>
      <c r="AZ5852" s="221"/>
    </row>
    <row r="5853" spans="1:52" x14ac:dyDescent="0.15">
      <c r="A5853" s="278"/>
      <c r="B5853" s="274"/>
      <c r="C5853" s="340"/>
      <c r="D5853" s="340"/>
      <c r="E5853" s="341"/>
      <c r="F5853" s="341"/>
      <c r="G5853" s="341"/>
      <c r="H5853" s="341"/>
      <c r="I5853" s="341"/>
      <c r="J5853" s="341"/>
      <c r="AH5853" s="221"/>
      <c r="AI5853" s="221"/>
      <c r="AJ5853" s="221"/>
      <c r="AK5853" s="221"/>
      <c r="AL5853" s="221"/>
      <c r="AM5853" s="221"/>
      <c r="AN5853" s="221"/>
      <c r="AO5853" s="221"/>
      <c r="AP5853" s="221"/>
      <c r="AQ5853" s="219"/>
      <c r="AR5853" s="219"/>
      <c r="AS5853" s="221"/>
      <c r="AT5853" s="221"/>
      <c r="AU5853" s="221"/>
      <c r="AV5853" s="221"/>
      <c r="AW5853" s="221"/>
      <c r="AX5853" s="221"/>
      <c r="AY5853" s="221"/>
      <c r="AZ5853" s="221"/>
    </row>
    <row r="5854" spans="1:52" x14ac:dyDescent="0.15">
      <c r="A5854" s="278"/>
      <c r="B5854" s="274"/>
      <c r="C5854" s="340"/>
      <c r="D5854" s="340"/>
      <c r="E5854" s="341"/>
      <c r="F5854" s="341"/>
      <c r="G5854" s="341"/>
      <c r="H5854" s="341"/>
      <c r="I5854" s="341"/>
      <c r="J5854" s="341"/>
      <c r="AH5854" s="221"/>
      <c r="AI5854" s="221"/>
      <c r="AJ5854" s="221"/>
      <c r="AK5854" s="221"/>
      <c r="AL5854" s="221"/>
      <c r="AM5854" s="221"/>
      <c r="AN5854" s="221"/>
      <c r="AO5854" s="221"/>
      <c r="AP5854" s="221"/>
      <c r="AQ5854" s="219"/>
      <c r="AR5854" s="219"/>
      <c r="AS5854" s="221"/>
      <c r="AT5854" s="221"/>
      <c r="AU5854" s="221"/>
      <c r="AV5854" s="221"/>
      <c r="AW5854" s="221"/>
      <c r="AX5854" s="221"/>
      <c r="AY5854" s="221"/>
      <c r="AZ5854" s="221"/>
    </row>
    <row r="5855" spans="1:52" x14ac:dyDescent="0.15">
      <c r="A5855" s="278"/>
      <c r="B5855" s="274"/>
      <c r="C5855" s="340"/>
      <c r="D5855" s="340"/>
      <c r="E5855" s="341"/>
      <c r="F5855" s="341"/>
      <c r="G5855" s="341"/>
      <c r="H5855" s="341"/>
      <c r="I5855" s="341"/>
      <c r="J5855" s="341"/>
      <c r="AH5855" s="221"/>
      <c r="AI5855" s="221"/>
      <c r="AJ5855" s="221"/>
      <c r="AK5855" s="221"/>
      <c r="AL5855" s="221"/>
      <c r="AM5855" s="221"/>
      <c r="AN5855" s="221"/>
      <c r="AO5855" s="221"/>
      <c r="AP5855" s="221"/>
      <c r="AQ5855" s="219"/>
      <c r="AR5855" s="219"/>
      <c r="AS5855" s="221"/>
      <c r="AT5855" s="221"/>
      <c r="AU5855" s="221"/>
      <c r="AV5855" s="221"/>
      <c r="AW5855" s="221"/>
      <c r="AX5855" s="221"/>
      <c r="AY5855" s="221"/>
      <c r="AZ5855" s="221"/>
    </row>
    <row r="5856" spans="1:52" x14ac:dyDescent="0.15">
      <c r="A5856" s="278"/>
      <c r="B5856" s="274"/>
      <c r="C5856" s="340"/>
      <c r="D5856" s="340"/>
      <c r="E5856" s="341"/>
      <c r="F5856" s="341"/>
      <c r="G5856" s="341"/>
      <c r="H5856" s="341"/>
      <c r="I5856" s="341"/>
      <c r="J5856" s="341"/>
      <c r="AH5856" s="221"/>
      <c r="AI5856" s="221"/>
      <c r="AJ5856" s="221"/>
      <c r="AK5856" s="221"/>
      <c r="AL5856" s="221"/>
      <c r="AM5856" s="221"/>
      <c r="AN5856" s="221"/>
      <c r="AO5856" s="221"/>
      <c r="AP5856" s="221"/>
      <c r="AQ5856" s="219"/>
      <c r="AR5856" s="219"/>
      <c r="AS5856" s="221"/>
      <c r="AT5856" s="221"/>
      <c r="AU5856" s="221"/>
      <c r="AV5856" s="221"/>
      <c r="AW5856" s="221"/>
      <c r="AX5856" s="221"/>
      <c r="AY5856" s="221"/>
      <c r="AZ5856" s="221"/>
    </row>
    <row r="5857" spans="1:52" x14ac:dyDescent="0.15">
      <c r="A5857" s="278"/>
      <c r="B5857" s="274"/>
      <c r="C5857" s="340"/>
      <c r="D5857" s="340"/>
      <c r="E5857" s="341"/>
      <c r="F5857" s="341"/>
      <c r="G5857" s="341"/>
      <c r="H5857" s="341"/>
      <c r="I5857" s="341"/>
      <c r="J5857" s="341"/>
      <c r="AH5857" s="221"/>
      <c r="AI5857" s="221"/>
      <c r="AJ5857" s="221"/>
      <c r="AK5857" s="221"/>
      <c r="AL5857" s="221"/>
      <c r="AM5857" s="221"/>
      <c r="AN5857" s="221"/>
      <c r="AO5857" s="221"/>
      <c r="AP5857" s="221"/>
      <c r="AQ5857" s="219"/>
      <c r="AR5857" s="219"/>
      <c r="AS5857" s="221"/>
      <c r="AT5857" s="221"/>
      <c r="AU5857" s="221"/>
      <c r="AV5857" s="221"/>
      <c r="AW5857" s="221"/>
      <c r="AX5857" s="221"/>
      <c r="AY5857" s="221"/>
      <c r="AZ5857" s="221"/>
    </row>
    <row r="5858" spans="1:52" x14ac:dyDescent="0.15">
      <c r="A5858" s="278"/>
      <c r="B5858" s="274"/>
      <c r="C5858" s="340"/>
      <c r="D5858" s="340"/>
      <c r="E5858" s="341"/>
      <c r="F5858" s="341"/>
      <c r="G5858" s="341"/>
      <c r="H5858" s="341"/>
      <c r="I5858" s="341"/>
      <c r="J5858" s="341"/>
      <c r="AH5858" s="221"/>
      <c r="AI5858" s="221"/>
      <c r="AJ5858" s="221"/>
      <c r="AK5858" s="221"/>
      <c r="AL5858" s="221"/>
      <c r="AM5858" s="221"/>
      <c r="AN5858" s="221"/>
      <c r="AO5858" s="221"/>
      <c r="AP5858" s="221"/>
      <c r="AQ5858" s="219"/>
      <c r="AR5858" s="219"/>
      <c r="AS5858" s="221"/>
      <c r="AT5858" s="221"/>
      <c r="AU5858" s="221"/>
      <c r="AV5858" s="221"/>
      <c r="AW5858" s="221"/>
      <c r="AX5858" s="221"/>
      <c r="AY5858" s="221"/>
      <c r="AZ5858" s="221"/>
    </row>
    <row r="5859" spans="1:52" x14ac:dyDescent="0.15">
      <c r="A5859" s="278"/>
      <c r="B5859" s="274"/>
      <c r="C5859" s="340"/>
      <c r="D5859" s="340"/>
      <c r="E5859" s="341"/>
      <c r="F5859" s="341"/>
      <c r="G5859" s="341"/>
      <c r="H5859" s="341"/>
      <c r="I5859" s="341"/>
      <c r="J5859" s="341"/>
      <c r="AH5859" s="221"/>
      <c r="AI5859" s="221"/>
      <c r="AJ5859" s="221"/>
      <c r="AK5859" s="221"/>
      <c r="AL5859" s="221"/>
      <c r="AM5859" s="221"/>
      <c r="AN5859" s="221"/>
      <c r="AO5859" s="221"/>
      <c r="AP5859" s="221"/>
      <c r="AQ5859" s="219"/>
      <c r="AR5859" s="219"/>
      <c r="AS5859" s="221"/>
      <c r="AT5859" s="221"/>
      <c r="AU5859" s="221"/>
      <c r="AV5859" s="221"/>
      <c r="AW5859" s="221"/>
      <c r="AX5859" s="221"/>
      <c r="AY5859" s="221"/>
      <c r="AZ5859" s="221"/>
    </row>
    <row r="5860" spans="1:52" x14ac:dyDescent="0.15">
      <c r="A5860" s="278"/>
      <c r="B5860" s="274"/>
      <c r="C5860" s="340"/>
      <c r="D5860" s="340"/>
      <c r="E5860" s="341"/>
      <c r="F5860" s="341"/>
      <c r="G5860" s="341"/>
      <c r="H5860" s="341"/>
      <c r="I5860" s="341"/>
      <c r="J5860" s="341"/>
      <c r="AH5860" s="221"/>
      <c r="AI5860" s="221"/>
      <c r="AJ5860" s="221"/>
      <c r="AK5860" s="221"/>
      <c r="AL5860" s="221"/>
      <c r="AM5860" s="221"/>
      <c r="AN5860" s="221"/>
      <c r="AO5860" s="221"/>
      <c r="AP5860" s="221"/>
      <c r="AQ5860" s="219"/>
      <c r="AR5860" s="219"/>
      <c r="AS5860" s="221"/>
      <c r="AT5860" s="221"/>
      <c r="AU5860" s="221"/>
      <c r="AV5860" s="221"/>
      <c r="AW5860" s="221"/>
      <c r="AX5860" s="221"/>
      <c r="AY5860" s="221"/>
      <c r="AZ5860" s="221"/>
    </row>
    <row r="5861" spans="1:52" x14ac:dyDescent="0.15">
      <c r="A5861" s="278"/>
      <c r="B5861" s="274"/>
      <c r="C5861" s="340"/>
      <c r="D5861" s="340"/>
      <c r="E5861" s="341"/>
      <c r="F5861" s="341"/>
      <c r="G5861" s="341"/>
      <c r="H5861" s="341"/>
      <c r="I5861" s="341"/>
      <c r="J5861" s="341"/>
      <c r="AH5861" s="221"/>
      <c r="AI5861" s="221"/>
      <c r="AJ5861" s="221"/>
      <c r="AK5861" s="221"/>
      <c r="AL5861" s="221"/>
      <c r="AM5861" s="221"/>
      <c r="AN5861" s="221"/>
      <c r="AO5861" s="221"/>
      <c r="AP5861" s="221"/>
      <c r="AQ5861" s="219"/>
      <c r="AR5861" s="219"/>
      <c r="AS5861" s="221"/>
      <c r="AT5861" s="221"/>
      <c r="AU5861" s="221"/>
      <c r="AV5861" s="221"/>
      <c r="AW5861" s="221"/>
      <c r="AX5861" s="221"/>
      <c r="AY5861" s="221"/>
      <c r="AZ5861" s="221"/>
    </row>
    <row r="5862" spans="1:52" x14ac:dyDescent="0.15">
      <c r="A5862" s="278"/>
      <c r="B5862" s="274"/>
      <c r="C5862" s="340"/>
      <c r="D5862" s="340"/>
      <c r="E5862" s="341"/>
      <c r="F5862" s="341"/>
      <c r="G5862" s="341"/>
      <c r="H5862" s="341"/>
      <c r="I5862" s="341"/>
      <c r="J5862" s="341"/>
      <c r="AH5862" s="221"/>
      <c r="AI5862" s="221"/>
      <c r="AJ5862" s="221"/>
      <c r="AK5862" s="221"/>
      <c r="AL5862" s="221"/>
      <c r="AM5862" s="221"/>
      <c r="AN5862" s="221"/>
      <c r="AO5862" s="221"/>
      <c r="AP5862" s="221"/>
      <c r="AQ5862" s="219"/>
      <c r="AR5862" s="219"/>
      <c r="AS5862" s="221"/>
      <c r="AT5862" s="221"/>
      <c r="AU5862" s="221"/>
      <c r="AV5862" s="221"/>
      <c r="AW5862" s="221"/>
      <c r="AX5862" s="221"/>
      <c r="AY5862" s="221"/>
      <c r="AZ5862" s="221"/>
    </row>
    <row r="5863" spans="1:52" x14ac:dyDescent="0.15">
      <c r="A5863" s="278"/>
      <c r="B5863" s="274"/>
      <c r="C5863" s="340"/>
      <c r="D5863" s="340"/>
      <c r="E5863" s="341"/>
      <c r="F5863" s="341"/>
      <c r="G5863" s="341"/>
      <c r="H5863" s="341"/>
      <c r="I5863" s="341"/>
      <c r="J5863" s="341"/>
      <c r="AH5863" s="221"/>
      <c r="AI5863" s="221"/>
      <c r="AJ5863" s="221"/>
      <c r="AK5863" s="221"/>
      <c r="AL5863" s="221"/>
      <c r="AM5863" s="221"/>
      <c r="AN5863" s="221"/>
      <c r="AO5863" s="221"/>
      <c r="AP5863" s="221"/>
      <c r="AQ5863" s="219"/>
      <c r="AR5863" s="219"/>
      <c r="AS5863" s="221"/>
      <c r="AT5863" s="221"/>
      <c r="AU5863" s="221"/>
      <c r="AV5863" s="221"/>
      <c r="AW5863" s="221"/>
      <c r="AX5863" s="221"/>
      <c r="AY5863" s="221"/>
      <c r="AZ5863" s="221"/>
    </row>
    <row r="5864" spans="1:52" x14ac:dyDescent="0.15">
      <c r="A5864" s="278"/>
      <c r="B5864" s="274"/>
      <c r="C5864" s="340"/>
      <c r="D5864" s="340"/>
      <c r="E5864" s="341"/>
      <c r="F5864" s="341"/>
      <c r="G5864" s="341"/>
      <c r="H5864" s="341"/>
      <c r="I5864" s="341"/>
      <c r="J5864" s="341"/>
      <c r="AH5864" s="221"/>
      <c r="AI5864" s="221"/>
      <c r="AJ5864" s="221"/>
      <c r="AK5864" s="221"/>
      <c r="AL5864" s="221"/>
      <c r="AM5864" s="221"/>
      <c r="AN5864" s="221"/>
      <c r="AO5864" s="221"/>
      <c r="AP5864" s="221"/>
      <c r="AQ5864" s="219"/>
      <c r="AR5864" s="219"/>
      <c r="AS5864" s="221"/>
      <c r="AT5864" s="221"/>
      <c r="AU5864" s="221"/>
      <c r="AV5864" s="221"/>
      <c r="AW5864" s="221"/>
      <c r="AX5864" s="221"/>
      <c r="AY5864" s="221"/>
      <c r="AZ5864" s="221"/>
    </row>
    <row r="5865" spans="1:52" x14ac:dyDescent="0.15">
      <c r="A5865" s="278"/>
      <c r="B5865" s="274"/>
      <c r="C5865" s="340"/>
      <c r="D5865" s="340"/>
      <c r="E5865" s="341"/>
      <c r="F5865" s="341"/>
      <c r="G5865" s="341"/>
      <c r="H5865" s="341"/>
      <c r="I5865" s="341"/>
      <c r="J5865" s="341"/>
      <c r="AH5865" s="221"/>
      <c r="AI5865" s="221"/>
      <c r="AJ5865" s="221"/>
      <c r="AK5865" s="221"/>
      <c r="AL5865" s="221"/>
      <c r="AM5865" s="221"/>
      <c r="AN5865" s="221"/>
      <c r="AO5865" s="221"/>
      <c r="AP5865" s="221"/>
      <c r="AQ5865" s="219"/>
      <c r="AR5865" s="219"/>
      <c r="AS5865" s="221"/>
      <c r="AT5865" s="221"/>
      <c r="AU5865" s="221"/>
      <c r="AV5865" s="221"/>
      <c r="AW5865" s="221"/>
      <c r="AX5865" s="221"/>
      <c r="AY5865" s="221"/>
      <c r="AZ5865" s="221"/>
    </row>
    <row r="5866" spans="1:52" x14ac:dyDescent="0.15">
      <c r="A5866" s="278"/>
      <c r="B5866" s="274"/>
      <c r="C5866" s="340"/>
      <c r="D5866" s="340"/>
      <c r="E5866" s="341"/>
      <c r="F5866" s="341"/>
      <c r="G5866" s="341"/>
      <c r="H5866" s="341"/>
      <c r="I5866" s="341"/>
      <c r="J5866" s="341"/>
      <c r="AH5866" s="221"/>
      <c r="AI5866" s="221"/>
      <c r="AJ5866" s="221"/>
      <c r="AK5866" s="221"/>
      <c r="AL5866" s="221"/>
      <c r="AM5866" s="221"/>
      <c r="AN5866" s="221"/>
      <c r="AO5866" s="221"/>
      <c r="AP5866" s="221"/>
      <c r="AQ5866" s="219"/>
      <c r="AR5866" s="219"/>
      <c r="AS5866" s="221"/>
      <c r="AT5866" s="221"/>
      <c r="AU5866" s="221"/>
      <c r="AV5866" s="221"/>
      <c r="AW5866" s="221"/>
      <c r="AX5866" s="221"/>
      <c r="AY5866" s="221"/>
      <c r="AZ5866" s="221"/>
    </row>
    <row r="5867" spans="1:52" x14ac:dyDescent="0.15">
      <c r="A5867" s="278"/>
      <c r="B5867" s="274"/>
      <c r="C5867" s="340"/>
      <c r="D5867" s="340"/>
      <c r="E5867" s="341"/>
      <c r="F5867" s="341"/>
      <c r="G5867" s="341"/>
      <c r="H5867" s="341"/>
      <c r="I5867" s="341"/>
      <c r="J5867" s="341"/>
      <c r="AH5867" s="221"/>
      <c r="AI5867" s="221"/>
      <c r="AJ5867" s="221"/>
      <c r="AK5867" s="221"/>
      <c r="AL5867" s="221"/>
      <c r="AM5867" s="221"/>
      <c r="AN5867" s="221"/>
      <c r="AO5867" s="221"/>
      <c r="AP5867" s="221"/>
      <c r="AQ5867" s="219"/>
      <c r="AR5867" s="219"/>
      <c r="AS5867" s="221"/>
      <c r="AT5867" s="221"/>
      <c r="AU5867" s="221"/>
      <c r="AV5867" s="221"/>
      <c r="AW5867" s="221"/>
      <c r="AX5867" s="221"/>
      <c r="AY5867" s="221"/>
      <c r="AZ5867" s="221"/>
    </row>
    <row r="5868" spans="1:52" x14ac:dyDescent="0.15">
      <c r="A5868" s="278"/>
      <c r="B5868" s="274"/>
      <c r="C5868" s="340"/>
      <c r="D5868" s="340"/>
      <c r="E5868" s="341"/>
      <c r="F5868" s="341"/>
      <c r="G5868" s="341"/>
      <c r="H5868" s="341"/>
      <c r="I5868" s="341"/>
      <c r="J5868" s="341"/>
      <c r="AH5868" s="221"/>
      <c r="AI5868" s="221"/>
      <c r="AJ5868" s="221"/>
      <c r="AK5868" s="221"/>
      <c r="AL5868" s="221"/>
      <c r="AM5868" s="221"/>
      <c r="AN5868" s="221"/>
      <c r="AO5868" s="221"/>
      <c r="AP5868" s="221"/>
      <c r="AQ5868" s="219"/>
      <c r="AR5868" s="219"/>
      <c r="AS5868" s="221"/>
      <c r="AT5868" s="221"/>
      <c r="AU5868" s="221"/>
      <c r="AV5868" s="221"/>
      <c r="AW5868" s="221"/>
      <c r="AX5868" s="221"/>
      <c r="AY5868" s="221"/>
      <c r="AZ5868" s="221"/>
    </row>
    <row r="5869" spans="1:52" x14ac:dyDescent="0.15">
      <c r="A5869" s="278"/>
      <c r="B5869" s="274"/>
      <c r="C5869" s="340"/>
      <c r="D5869" s="340"/>
      <c r="E5869" s="341"/>
      <c r="F5869" s="341"/>
      <c r="G5869" s="341"/>
      <c r="H5869" s="341"/>
      <c r="I5869" s="341"/>
      <c r="J5869" s="341"/>
      <c r="AH5869" s="221"/>
      <c r="AI5869" s="221"/>
      <c r="AJ5869" s="221"/>
      <c r="AK5869" s="221"/>
      <c r="AL5869" s="221"/>
      <c r="AM5869" s="221"/>
      <c r="AN5869" s="221"/>
      <c r="AO5869" s="221"/>
      <c r="AP5869" s="221"/>
      <c r="AQ5869" s="219"/>
      <c r="AR5869" s="219"/>
      <c r="AS5869" s="221"/>
      <c r="AT5869" s="221"/>
      <c r="AU5869" s="221"/>
      <c r="AV5869" s="221"/>
      <c r="AW5869" s="221"/>
      <c r="AX5869" s="221"/>
      <c r="AY5869" s="221"/>
      <c r="AZ5869" s="221"/>
    </row>
    <row r="5870" spans="1:52" x14ac:dyDescent="0.15">
      <c r="A5870" s="278"/>
      <c r="B5870" s="274"/>
      <c r="C5870" s="340"/>
      <c r="D5870" s="340"/>
      <c r="E5870" s="341"/>
      <c r="F5870" s="341"/>
      <c r="G5870" s="341"/>
      <c r="H5870" s="341"/>
      <c r="I5870" s="341"/>
      <c r="J5870" s="341"/>
      <c r="AH5870" s="221"/>
      <c r="AI5870" s="221"/>
      <c r="AJ5870" s="221"/>
      <c r="AK5870" s="221"/>
      <c r="AL5870" s="221"/>
      <c r="AM5870" s="221"/>
      <c r="AN5870" s="221"/>
      <c r="AO5870" s="221"/>
      <c r="AP5870" s="221"/>
      <c r="AQ5870" s="219"/>
      <c r="AR5870" s="219"/>
      <c r="AS5870" s="221"/>
      <c r="AT5870" s="221"/>
      <c r="AU5870" s="221"/>
      <c r="AV5870" s="221"/>
      <c r="AW5870" s="221"/>
      <c r="AX5870" s="221"/>
      <c r="AY5870" s="221"/>
      <c r="AZ5870" s="221"/>
    </row>
    <row r="5871" spans="1:52" x14ac:dyDescent="0.15">
      <c r="A5871" s="278"/>
      <c r="B5871" s="274"/>
      <c r="C5871" s="340"/>
      <c r="D5871" s="340"/>
      <c r="E5871" s="341"/>
      <c r="F5871" s="341"/>
      <c r="G5871" s="341"/>
      <c r="H5871" s="341"/>
      <c r="I5871" s="341"/>
      <c r="J5871" s="341"/>
      <c r="AH5871" s="221"/>
      <c r="AI5871" s="221"/>
      <c r="AJ5871" s="221"/>
      <c r="AK5871" s="221"/>
      <c r="AL5871" s="221"/>
      <c r="AM5871" s="221"/>
      <c r="AN5871" s="221"/>
      <c r="AO5871" s="221"/>
      <c r="AP5871" s="221"/>
      <c r="AQ5871" s="219"/>
      <c r="AR5871" s="219"/>
      <c r="AS5871" s="221"/>
      <c r="AT5871" s="221"/>
      <c r="AU5871" s="221"/>
      <c r="AV5871" s="221"/>
      <c r="AW5871" s="221"/>
      <c r="AX5871" s="221"/>
      <c r="AY5871" s="221"/>
      <c r="AZ5871" s="221"/>
    </row>
    <row r="5872" spans="1:52" x14ac:dyDescent="0.15">
      <c r="A5872" s="278"/>
      <c r="B5872" s="274"/>
      <c r="C5872" s="340"/>
      <c r="D5872" s="340"/>
      <c r="E5872" s="341"/>
      <c r="F5872" s="341"/>
      <c r="G5872" s="341"/>
      <c r="H5872" s="341"/>
      <c r="I5872" s="341"/>
      <c r="J5872" s="341"/>
      <c r="AH5872" s="221"/>
      <c r="AI5872" s="221"/>
      <c r="AJ5872" s="221"/>
      <c r="AK5872" s="221"/>
      <c r="AL5872" s="221"/>
      <c r="AM5872" s="221"/>
      <c r="AN5872" s="221"/>
      <c r="AO5872" s="221"/>
      <c r="AP5872" s="221"/>
      <c r="AQ5872" s="219"/>
      <c r="AR5872" s="219"/>
      <c r="AS5872" s="221"/>
      <c r="AT5872" s="221"/>
      <c r="AU5872" s="221"/>
      <c r="AV5872" s="221"/>
      <c r="AW5872" s="221"/>
      <c r="AX5872" s="221"/>
      <c r="AY5872" s="221"/>
      <c r="AZ5872" s="221"/>
    </row>
    <row r="5873" spans="1:52" x14ac:dyDescent="0.15">
      <c r="A5873" s="278"/>
      <c r="B5873" s="274"/>
      <c r="C5873" s="340"/>
      <c r="D5873" s="340"/>
      <c r="E5873" s="341"/>
      <c r="F5873" s="341"/>
      <c r="G5873" s="341"/>
      <c r="H5873" s="341"/>
      <c r="I5873" s="341"/>
      <c r="J5873" s="341"/>
      <c r="AH5873" s="221"/>
      <c r="AI5873" s="221"/>
      <c r="AJ5873" s="221"/>
      <c r="AK5873" s="221"/>
      <c r="AL5873" s="221"/>
      <c r="AM5873" s="221"/>
      <c r="AN5873" s="221"/>
      <c r="AO5873" s="221"/>
      <c r="AP5873" s="221"/>
      <c r="AQ5873" s="219"/>
      <c r="AR5873" s="219"/>
      <c r="AS5873" s="221"/>
      <c r="AT5873" s="221"/>
      <c r="AU5873" s="221"/>
      <c r="AV5873" s="221"/>
      <c r="AW5873" s="221"/>
      <c r="AX5873" s="221"/>
      <c r="AY5873" s="221"/>
      <c r="AZ5873" s="221"/>
    </row>
    <row r="5874" spans="1:52" x14ac:dyDescent="0.15">
      <c r="A5874" s="278"/>
      <c r="B5874" s="274"/>
      <c r="C5874" s="340"/>
      <c r="D5874" s="340"/>
      <c r="E5874" s="341"/>
      <c r="F5874" s="341"/>
      <c r="G5874" s="341"/>
      <c r="H5874" s="341"/>
      <c r="I5874" s="341"/>
      <c r="J5874" s="341"/>
      <c r="AH5874" s="221"/>
      <c r="AI5874" s="221"/>
      <c r="AJ5874" s="221"/>
      <c r="AK5874" s="221"/>
      <c r="AL5874" s="221"/>
      <c r="AM5874" s="221"/>
      <c r="AN5874" s="221"/>
      <c r="AO5874" s="221"/>
      <c r="AP5874" s="221"/>
      <c r="AQ5874" s="219"/>
      <c r="AR5874" s="219"/>
      <c r="AS5874" s="221"/>
      <c r="AT5874" s="221"/>
      <c r="AU5874" s="221"/>
      <c r="AV5874" s="221"/>
      <c r="AW5874" s="221"/>
      <c r="AX5874" s="221"/>
      <c r="AY5874" s="221"/>
      <c r="AZ5874" s="221"/>
    </row>
    <row r="5875" spans="1:52" x14ac:dyDescent="0.15">
      <c r="A5875" s="278"/>
      <c r="B5875" s="274"/>
      <c r="C5875" s="340"/>
      <c r="D5875" s="340"/>
      <c r="E5875" s="341"/>
      <c r="F5875" s="341"/>
      <c r="G5875" s="341"/>
      <c r="H5875" s="341"/>
      <c r="I5875" s="341"/>
      <c r="J5875" s="341"/>
      <c r="AH5875" s="221"/>
      <c r="AI5875" s="221"/>
      <c r="AJ5875" s="221"/>
      <c r="AK5875" s="221"/>
      <c r="AL5875" s="221"/>
      <c r="AM5875" s="221"/>
      <c r="AN5875" s="221"/>
      <c r="AO5875" s="221"/>
      <c r="AP5875" s="221"/>
      <c r="AQ5875" s="219"/>
      <c r="AR5875" s="219"/>
      <c r="AS5875" s="221"/>
      <c r="AT5875" s="221"/>
      <c r="AU5875" s="221"/>
      <c r="AV5875" s="221"/>
      <c r="AW5875" s="221"/>
      <c r="AX5875" s="221"/>
      <c r="AY5875" s="221"/>
      <c r="AZ5875" s="221"/>
    </row>
    <row r="5876" spans="1:52" x14ac:dyDescent="0.15">
      <c r="A5876" s="278"/>
      <c r="B5876" s="274"/>
      <c r="C5876" s="340"/>
      <c r="D5876" s="340"/>
      <c r="E5876" s="341"/>
      <c r="F5876" s="341"/>
      <c r="G5876" s="341"/>
      <c r="H5876" s="341"/>
      <c r="I5876" s="341"/>
      <c r="J5876" s="341"/>
      <c r="AH5876" s="221"/>
      <c r="AI5876" s="221"/>
      <c r="AJ5876" s="221"/>
      <c r="AK5876" s="221"/>
      <c r="AL5876" s="221"/>
      <c r="AM5876" s="221"/>
      <c r="AN5876" s="221"/>
      <c r="AO5876" s="221"/>
      <c r="AP5876" s="221"/>
      <c r="AQ5876" s="219"/>
      <c r="AR5876" s="219"/>
      <c r="AS5876" s="221"/>
      <c r="AT5876" s="221"/>
      <c r="AU5876" s="221"/>
      <c r="AV5876" s="221"/>
      <c r="AW5876" s="221"/>
      <c r="AX5876" s="221"/>
      <c r="AY5876" s="221"/>
      <c r="AZ5876" s="221"/>
    </row>
    <row r="5877" spans="1:52" x14ac:dyDescent="0.15">
      <c r="A5877" s="278"/>
      <c r="B5877" s="274"/>
      <c r="C5877" s="340"/>
      <c r="D5877" s="340"/>
      <c r="E5877" s="341"/>
      <c r="F5877" s="341"/>
      <c r="G5877" s="341"/>
      <c r="H5877" s="341"/>
      <c r="I5877" s="341"/>
      <c r="J5877" s="341"/>
      <c r="AH5877" s="221"/>
      <c r="AI5877" s="221"/>
      <c r="AJ5877" s="221"/>
      <c r="AK5877" s="221"/>
      <c r="AL5877" s="221"/>
      <c r="AM5877" s="221"/>
      <c r="AN5877" s="221"/>
      <c r="AO5877" s="221"/>
      <c r="AP5877" s="221"/>
      <c r="AQ5877" s="219"/>
      <c r="AR5877" s="219"/>
      <c r="AS5877" s="221"/>
      <c r="AT5877" s="221"/>
      <c r="AU5877" s="221"/>
      <c r="AV5877" s="221"/>
      <c r="AW5877" s="221"/>
      <c r="AX5877" s="221"/>
      <c r="AY5877" s="221"/>
      <c r="AZ5877" s="221"/>
    </row>
    <row r="5878" spans="1:52" x14ac:dyDescent="0.15">
      <c r="A5878" s="278"/>
      <c r="B5878" s="274"/>
      <c r="C5878" s="340"/>
      <c r="D5878" s="340"/>
      <c r="E5878" s="341"/>
      <c r="F5878" s="341"/>
      <c r="G5878" s="341"/>
      <c r="H5878" s="341"/>
      <c r="I5878" s="341"/>
      <c r="J5878" s="341"/>
      <c r="AH5878" s="221"/>
      <c r="AI5878" s="221"/>
      <c r="AJ5878" s="221"/>
      <c r="AK5878" s="221"/>
      <c r="AL5878" s="221"/>
      <c r="AM5878" s="221"/>
      <c r="AN5878" s="221"/>
      <c r="AO5878" s="221"/>
      <c r="AP5878" s="221"/>
      <c r="AQ5878" s="219"/>
      <c r="AR5878" s="219"/>
      <c r="AS5878" s="221"/>
      <c r="AT5878" s="221"/>
      <c r="AU5878" s="221"/>
      <c r="AV5878" s="221"/>
      <c r="AW5878" s="221"/>
      <c r="AX5878" s="221"/>
      <c r="AY5878" s="221"/>
      <c r="AZ5878" s="221"/>
    </row>
    <row r="5879" spans="1:52" x14ac:dyDescent="0.15">
      <c r="A5879" s="278"/>
      <c r="B5879" s="274"/>
      <c r="C5879" s="340"/>
      <c r="D5879" s="340"/>
      <c r="E5879" s="341"/>
      <c r="F5879" s="341"/>
      <c r="G5879" s="341"/>
      <c r="H5879" s="341"/>
      <c r="I5879" s="341"/>
      <c r="J5879" s="341"/>
      <c r="AH5879" s="221"/>
      <c r="AI5879" s="221"/>
      <c r="AJ5879" s="221"/>
      <c r="AK5879" s="221"/>
      <c r="AL5879" s="221"/>
      <c r="AM5879" s="221"/>
      <c r="AN5879" s="221"/>
      <c r="AO5879" s="221"/>
      <c r="AP5879" s="221"/>
      <c r="AQ5879" s="219"/>
      <c r="AR5879" s="219"/>
      <c r="AS5879" s="221"/>
      <c r="AT5879" s="221"/>
      <c r="AU5879" s="221"/>
      <c r="AV5879" s="221"/>
      <c r="AW5879" s="221"/>
      <c r="AX5879" s="221"/>
      <c r="AY5879" s="221"/>
      <c r="AZ5879" s="221"/>
    </row>
    <row r="5880" spans="1:52" x14ac:dyDescent="0.15">
      <c r="A5880" s="278"/>
      <c r="B5880" s="274"/>
      <c r="C5880" s="340"/>
      <c r="D5880" s="340"/>
      <c r="E5880" s="341"/>
      <c r="F5880" s="341"/>
      <c r="G5880" s="341"/>
      <c r="H5880" s="341"/>
      <c r="I5880" s="341"/>
      <c r="J5880" s="341"/>
      <c r="AH5880" s="221"/>
      <c r="AI5880" s="221"/>
      <c r="AJ5880" s="221"/>
      <c r="AK5880" s="221"/>
      <c r="AL5880" s="221"/>
      <c r="AM5880" s="221"/>
      <c r="AN5880" s="221"/>
      <c r="AO5880" s="221"/>
      <c r="AP5880" s="221"/>
      <c r="AQ5880" s="219"/>
      <c r="AR5880" s="219"/>
      <c r="AS5880" s="221"/>
      <c r="AT5880" s="221"/>
      <c r="AU5880" s="221"/>
      <c r="AV5880" s="221"/>
      <c r="AW5880" s="221"/>
      <c r="AX5880" s="221"/>
      <c r="AY5880" s="221"/>
      <c r="AZ5880" s="221"/>
    </row>
    <row r="5881" spans="1:52" x14ac:dyDescent="0.15">
      <c r="A5881" s="278"/>
      <c r="B5881" s="274"/>
      <c r="C5881" s="340"/>
      <c r="D5881" s="340"/>
      <c r="E5881" s="341"/>
      <c r="F5881" s="341"/>
      <c r="G5881" s="341"/>
      <c r="H5881" s="341"/>
      <c r="I5881" s="341"/>
      <c r="J5881" s="341"/>
      <c r="AH5881" s="221"/>
      <c r="AI5881" s="221"/>
      <c r="AJ5881" s="221"/>
      <c r="AK5881" s="221"/>
      <c r="AL5881" s="221"/>
      <c r="AM5881" s="221"/>
      <c r="AN5881" s="221"/>
      <c r="AO5881" s="221"/>
      <c r="AP5881" s="221"/>
      <c r="AQ5881" s="219"/>
      <c r="AR5881" s="219"/>
      <c r="AS5881" s="221"/>
      <c r="AT5881" s="221"/>
      <c r="AU5881" s="221"/>
      <c r="AV5881" s="221"/>
      <c r="AW5881" s="221"/>
      <c r="AX5881" s="221"/>
      <c r="AY5881" s="221"/>
      <c r="AZ5881" s="221"/>
    </row>
    <row r="5882" spans="1:52" x14ac:dyDescent="0.15">
      <c r="A5882" s="278"/>
      <c r="B5882" s="274"/>
      <c r="C5882" s="340"/>
      <c r="D5882" s="340"/>
      <c r="E5882" s="341"/>
      <c r="F5882" s="341"/>
      <c r="G5882" s="341"/>
      <c r="H5882" s="341"/>
      <c r="I5882" s="341"/>
      <c r="J5882" s="341"/>
      <c r="AH5882" s="221"/>
      <c r="AI5882" s="221"/>
      <c r="AJ5882" s="221"/>
      <c r="AK5882" s="221"/>
      <c r="AL5882" s="221"/>
      <c r="AM5882" s="221"/>
      <c r="AN5882" s="221"/>
      <c r="AO5882" s="221"/>
      <c r="AP5882" s="221"/>
      <c r="AQ5882" s="219"/>
      <c r="AR5882" s="219"/>
      <c r="AS5882" s="221"/>
      <c r="AT5882" s="221"/>
      <c r="AU5882" s="221"/>
      <c r="AV5882" s="221"/>
      <c r="AW5882" s="221"/>
      <c r="AX5882" s="221"/>
      <c r="AY5882" s="221"/>
      <c r="AZ5882" s="221"/>
    </row>
    <row r="5883" spans="1:52" x14ac:dyDescent="0.15">
      <c r="A5883" s="278"/>
      <c r="B5883" s="274"/>
      <c r="C5883" s="340"/>
      <c r="D5883" s="340"/>
      <c r="E5883" s="341"/>
      <c r="F5883" s="341"/>
      <c r="G5883" s="341"/>
      <c r="H5883" s="341"/>
      <c r="I5883" s="341"/>
      <c r="J5883" s="341"/>
      <c r="AH5883" s="221"/>
      <c r="AI5883" s="221"/>
      <c r="AJ5883" s="221"/>
      <c r="AK5883" s="221"/>
      <c r="AL5883" s="221"/>
      <c r="AM5883" s="221"/>
      <c r="AN5883" s="221"/>
      <c r="AO5883" s="221"/>
      <c r="AP5883" s="221"/>
      <c r="AQ5883" s="219"/>
      <c r="AR5883" s="219"/>
      <c r="AS5883" s="221"/>
      <c r="AT5883" s="221"/>
      <c r="AU5883" s="221"/>
      <c r="AV5883" s="221"/>
      <c r="AW5883" s="221"/>
      <c r="AX5883" s="221"/>
      <c r="AY5883" s="221"/>
      <c r="AZ5883" s="221"/>
    </row>
    <row r="5884" spans="1:52" x14ac:dyDescent="0.15">
      <c r="A5884" s="278"/>
      <c r="B5884" s="274"/>
      <c r="C5884" s="340"/>
      <c r="D5884" s="340"/>
      <c r="E5884" s="341"/>
      <c r="F5884" s="341"/>
      <c r="G5884" s="341"/>
      <c r="H5884" s="341"/>
      <c r="I5884" s="341"/>
      <c r="J5884" s="341"/>
      <c r="AH5884" s="221"/>
      <c r="AI5884" s="221"/>
      <c r="AJ5884" s="221"/>
      <c r="AK5884" s="221"/>
      <c r="AL5884" s="221"/>
      <c r="AM5884" s="221"/>
      <c r="AN5884" s="221"/>
      <c r="AO5884" s="221"/>
      <c r="AP5884" s="221"/>
      <c r="AQ5884" s="219"/>
      <c r="AR5884" s="219"/>
      <c r="AS5884" s="221"/>
      <c r="AT5884" s="221"/>
      <c r="AU5884" s="221"/>
      <c r="AV5884" s="221"/>
      <c r="AW5884" s="221"/>
      <c r="AX5884" s="221"/>
      <c r="AY5884" s="221"/>
      <c r="AZ5884" s="221"/>
    </row>
    <row r="5885" spans="1:52" x14ac:dyDescent="0.15">
      <c r="A5885" s="278"/>
      <c r="B5885" s="274"/>
      <c r="C5885" s="340"/>
      <c r="D5885" s="340"/>
      <c r="E5885" s="341"/>
      <c r="F5885" s="341"/>
      <c r="G5885" s="341"/>
      <c r="H5885" s="341"/>
      <c r="I5885" s="341"/>
      <c r="J5885" s="341"/>
      <c r="AH5885" s="221"/>
      <c r="AI5885" s="221"/>
      <c r="AJ5885" s="221"/>
      <c r="AK5885" s="221"/>
      <c r="AL5885" s="221"/>
      <c r="AM5885" s="221"/>
      <c r="AN5885" s="221"/>
      <c r="AO5885" s="221"/>
      <c r="AP5885" s="221"/>
      <c r="AQ5885" s="219"/>
      <c r="AR5885" s="219"/>
      <c r="AS5885" s="221"/>
      <c r="AT5885" s="221"/>
      <c r="AU5885" s="221"/>
      <c r="AV5885" s="221"/>
      <c r="AW5885" s="221"/>
      <c r="AX5885" s="221"/>
      <c r="AY5885" s="221"/>
      <c r="AZ5885" s="221"/>
    </row>
    <row r="5886" spans="1:52" x14ac:dyDescent="0.15">
      <c r="A5886" s="278"/>
      <c r="B5886" s="274"/>
      <c r="C5886" s="340"/>
      <c r="D5886" s="340"/>
      <c r="E5886" s="341"/>
      <c r="F5886" s="341"/>
      <c r="G5886" s="341"/>
      <c r="H5886" s="341"/>
      <c r="I5886" s="341"/>
      <c r="J5886" s="341"/>
      <c r="AH5886" s="221"/>
      <c r="AI5886" s="221"/>
      <c r="AJ5886" s="221"/>
      <c r="AK5886" s="221"/>
      <c r="AL5886" s="221"/>
      <c r="AM5886" s="221"/>
      <c r="AN5886" s="221"/>
      <c r="AO5886" s="221"/>
      <c r="AP5886" s="221"/>
      <c r="AQ5886" s="219"/>
      <c r="AR5886" s="219"/>
      <c r="AS5886" s="221"/>
      <c r="AT5886" s="221"/>
      <c r="AU5886" s="221"/>
      <c r="AV5886" s="221"/>
      <c r="AW5886" s="221"/>
      <c r="AX5886" s="221"/>
      <c r="AY5886" s="221"/>
      <c r="AZ5886" s="221"/>
    </row>
    <row r="5887" spans="1:52" x14ac:dyDescent="0.15">
      <c r="A5887" s="278"/>
      <c r="B5887" s="274"/>
      <c r="C5887" s="340"/>
      <c r="D5887" s="340"/>
      <c r="E5887" s="341"/>
      <c r="F5887" s="341"/>
      <c r="G5887" s="341"/>
      <c r="H5887" s="341"/>
      <c r="I5887" s="341"/>
      <c r="J5887" s="341"/>
      <c r="AH5887" s="221"/>
      <c r="AI5887" s="221"/>
      <c r="AJ5887" s="221"/>
      <c r="AK5887" s="221"/>
      <c r="AL5887" s="221"/>
      <c r="AM5887" s="221"/>
      <c r="AN5887" s="221"/>
      <c r="AO5887" s="221"/>
      <c r="AP5887" s="221"/>
      <c r="AQ5887" s="219"/>
      <c r="AR5887" s="219"/>
      <c r="AS5887" s="221"/>
      <c r="AT5887" s="221"/>
      <c r="AU5887" s="221"/>
      <c r="AV5887" s="221"/>
      <c r="AW5887" s="221"/>
      <c r="AX5887" s="221"/>
      <c r="AY5887" s="221"/>
      <c r="AZ5887" s="221"/>
    </row>
    <row r="5888" spans="1:52" x14ac:dyDescent="0.15">
      <c r="A5888" s="278"/>
      <c r="B5888" s="274"/>
      <c r="C5888" s="340"/>
      <c r="D5888" s="340"/>
      <c r="E5888" s="341"/>
      <c r="F5888" s="341"/>
      <c r="G5888" s="341"/>
      <c r="H5888" s="341"/>
      <c r="I5888" s="341"/>
      <c r="J5888" s="341"/>
      <c r="AH5888" s="221"/>
      <c r="AI5888" s="221"/>
      <c r="AJ5888" s="221"/>
      <c r="AK5888" s="221"/>
      <c r="AL5888" s="221"/>
      <c r="AM5888" s="221"/>
      <c r="AN5888" s="221"/>
      <c r="AO5888" s="221"/>
      <c r="AP5888" s="221"/>
      <c r="AQ5888" s="219"/>
      <c r="AR5888" s="219"/>
      <c r="AS5888" s="221"/>
      <c r="AT5888" s="221"/>
      <c r="AU5888" s="221"/>
      <c r="AV5888" s="221"/>
      <c r="AW5888" s="221"/>
      <c r="AX5888" s="221"/>
      <c r="AY5888" s="221"/>
      <c r="AZ5888" s="221"/>
    </row>
    <row r="5889" spans="1:52" x14ac:dyDescent="0.15">
      <c r="A5889" s="278"/>
      <c r="B5889" s="274"/>
      <c r="C5889" s="340"/>
      <c r="D5889" s="340"/>
      <c r="E5889" s="341"/>
      <c r="F5889" s="341"/>
      <c r="G5889" s="341"/>
      <c r="H5889" s="341"/>
      <c r="I5889" s="341"/>
      <c r="J5889" s="341"/>
      <c r="AH5889" s="221"/>
      <c r="AI5889" s="221"/>
      <c r="AJ5889" s="221"/>
      <c r="AK5889" s="221"/>
      <c r="AL5889" s="221"/>
      <c r="AM5889" s="221"/>
      <c r="AN5889" s="221"/>
      <c r="AO5889" s="221"/>
      <c r="AP5889" s="221"/>
      <c r="AQ5889" s="219"/>
      <c r="AR5889" s="219"/>
      <c r="AS5889" s="221"/>
      <c r="AT5889" s="221"/>
      <c r="AU5889" s="221"/>
      <c r="AV5889" s="221"/>
      <c r="AW5889" s="221"/>
      <c r="AX5889" s="221"/>
      <c r="AY5889" s="221"/>
      <c r="AZ5889" s="221"/>
    </row>
    <row r="5890" spans="1:52" x14ac:dyDescent="0.15">
      <c r="A5890" s="278"/>
      <c r="B5890" s="274"/>
      <c r="C5890" s="340"/>
      <c r="D5890" s="340"/>
      <c r="E5890" s="341"/>
      <c r="F5890" s="341"/>
      <c r="G5890" s="341"/>
      <c r="H5890" s="341"/>
      <c r="I5890" s="341"/>
      <c r="J5890" s="341"/>
      <c r="AH5890" s="221"/>
      <c r="AI5890" s="221"/>
      <c r="AJ5890" s="221"/>
      <c r="AK5890" s="221"/>
      <c r="AL5890" s="221"/>
      <c r="AM5890" s="221"/>
      <c r="AN5890" s="221"/>
      <c r="AO5890" s="221"/>
      <c r="AP5890" s="221"/>
      <c r="AQ5890" s="219"/>
      <c r="AR5890" s="219"/>
      <c r="AS5890" s="221"/>
      <c r="AT5890" s="221"/>
      <c r="AU5890" s="221"/>
      <c r="AV5890" s="221"/>
      <c r="AW5890" s="221"/>
      <c r="AX5890" s="221"/>
      <c r="AY5890" s="221"/>
      <c r="AZ5890" s="221"/>
    </row>
    <row r="5891" spans="1:52" x14ac:dyDescent="0.15">
      <c r="A5891" s="278"/>
      <c r="B5891" s="274"/>
      <c r="C5891" s="340"/>
      <c r="D5891" s="340"/>
      <c r="E5891" s="341"/>
      <c r="F5891" s="341"/>
      <c r="G5891" s="341"/>
      <c r="H5891" s="341"/>
      <c r="I5891" s="341"/>
      <c r="J5891" s="341"/>
      <c r="AH5891" s="221"/>
      <c r="AI5891" s="221"/>
      <c r="AJ5891" s="221"/>
      <c r="AK5891" s="221"/>
      <c r="AL5891" s="221"/>
      <c r="AM5891" s="221"/>
      <c r="AN5891" s="221"/>
      <c r="AO5891" s="221"/>
      <c r="AP5891" s="221"/>
      <c r="AQ5891" s="219"/>
      <c r="AR5891" s="219"/>
      <c r="AS5891" s="221"/>
      <c r="AT5891" s="221"/>
      <c r="AU5891" s="221"/>
      <c r="AV5891" s="221"/>
      <c r="AW5891" s="221"/>
      <c r="AX5891" s="221"/>
      <c r="AY5891" s="221"/>
      <c r="AZ5891" s="221"/>
    </row>
    <row r="5892" spans="1:52" x14ac:dyDescent="0.15">
      <c r="A5892" s="278"/>
      <c r="B5892" s="274"/>
      <c r="C5892" s="340"/>
      <c r="D5892" s="340"/>
      <c r="E5892" s="341"/>
      <c r="F5892" s="341"/>
      <c r="G5892" s="341"/>
      <c r="H5892" s="341"/>
      <c r="I5892" s="341"/>
      <c r="J5892" s="341"/>
      <c r="AH5892" s="221"/>
      <c r="AI5892" s="221"/>
      <c r="AJ5892" s="221"/>
      <c r="AK5892" s="221"/>
      <c r="AL5892" s="221"/>
      <c r="AM5892" s="221"/>
      <c r="AN5892" s="221"/>
      <c r="AO5892" s="221"/>
      <c r="AP5892" s="221"/>
      <c r="AQ5892" s="219"/>
      <c r="AR5892" s="219"/>
      <c r="AS5892" s="221"/>
      <c r="AT5892" s="221"/>
      <c r="AU5892" s="221"/>
      <c r="AV5892" s="221"/>
      <c r="AW5892" s="221"/>
      <c r="AX5892" s="221"/>
      <c r="AY5892" s="221"/>
      <c r="AZ5892" s="221"/>
    </row>
    <row r="5893" spans="1:52" x14ac:dyDescent="0.15">
      <c r="A5893" s="278"/>
      <c r="B5893" s="274"/>
      <c r="C5893" s="340"/>
      <c r="D5893" s="340"/>
      <c r="E5893" s="341"/>
      <c r="F5893" s="341"/>
      <c r="G5893" s="341"/>
      <c r="H5893" s="341"/>
      <c r="I5893" s="341"/>
      <c r="J5893" s="341"/>
      <c r="AH5893" s="221"/>
      <c r="AI5893" s="221"/>
      <c r="AJ5893" s="221"/>
      <c r="AK5893" s="221"/>
      <c r="AL5893" s="221"/>
      <c r="AM5893" s="221"/>
      <c r="AN5893" s="221"/>
      <c r="AO5893" s="221"/>
      <c r="AP5893" s="221"/>
      <c r="AQ5893" s="219"/>
      <c r="AR5893" s="219"/>
      <c r="AS5893" s="221"/>
      <c r="AT5893" s="221"/>
      <c r="AU5893" s="221"/>
      <c r="AV5893" s="221"/>
      <c r="AW5893" s="221"/>
      <c r="AX5893" s="221"/>
      <c r="AY5893" s="221"/>
      <c r="AZ5893" s="221"/>
    </row>
    <row r="5894" spans="1:52" x14ac:dyDescent="0.15">
      <c r="A5894" s="278"/>
      <c r="B5894" s="274"/>
      <c r="C5894" s="340"/>
      <c r="D5894" s="340"/>
      <c r="E5894" s="341"/>
      <c r="F5894" s="341"/>
      <c r="G5894" s="341"/>
      <c r="H5894" s="341"/>
      <c r="I5894" s="341"/>
      <c r="J5894" s="341"/>
      <c r="AH5894" s="221"/>
      <c r="AI5894" s="221"/>
      <c r="AJ5894" s="221"/>
      <c r="AK5894" s="221"/>
      <c r="AL5894" s="221"/>
      <c r="AM5894" s="221"/>
      <c r="AN5894" s="221"/>
      <c r="AO5894" s="221"/>
      <c r="AP5894" s="221"/>
      <c r="AQ5894" s="219"/>
      <c r="AR5894" s="219"/>
      <c r="AS5894" s="221"/>
      <c r="AT5894" s="221"/>
      <c r="AU5894" s="221"/>
      <c r="AV5894" s="221"/>
      <c r="AW5894" s="221"/>
      <c r="AX5894" s="221"/>
      <c r="AY5894" s="221"/>
      <c r="AZ5894" s="221"/>
    </row>
    <row r="5895" spans="1:52" x14ac:dyDescent="0.15">
      <c r="A5895" s="278"/>
      <c r="B5895" s="274"/>
      <c r="C5895" s="340"/>
      <c r="D5895" s="340"/>
      <c r="E5895" s="341"/>
      <c r="F5895" s="341"/>
      <c r="G5895" s="341"/>
      <c r="H5895" s="341"/>
      <c r="I5895" s="341"/>
      <c r="J5895" s="341"/>
      <c r="AH5895" s="221"/>
      <c r="AI5895" s="221"/>
      <c r="AJ5895" s="221"/>
      <c r="AK5895" s="221"/>
      <c r="AL5895" s="221"/>
      <c r="AM5895" s="221"/>
      <c r="AN5895" s="221"/>
      <c r="AO5895" s="221"/>
      <c r="AP5895" s="221"/>
      <c r="AQ5895" s="219"/>
      <c r="AR5895" s="219"/>
      <c r="AS5895" s="221"/>
      <c r="AT5895" s="221"/>
      <c r="AU5895" s="221"/>
      <c r="AV5895" s="221"/>
      <c r="AW5895" s="221"/>
      <c r="AX5895" s="221"/>
      <c r="AY5895" s="221"/>
      <c r="AZ5895" s="221"/>
    </row>
    <row r="5896" spans="1:52" x14ac:dyDescent="0.15">
      <c r="A5896" s="278"/>
      <c r="B5896" s="274"/>
      <c r="C5896" s="340"/>
      <c r="D5896" s="340"/>
      <c r="E5896" s="341"/>
      <c r="F5896" s="341"/>
      <c r="G5896" s="341"/>
      <c r="H5896" s="341"/>
      <c r="I5896" s="341"/>
      <c r="J5896" s="341"/>
      <c r="AH5896" s="221"/>
      <c r="AI5896" s="221"/>
      <c r="AJ5896" s="221"/>
      <c r="AK5896" s="221"/>
      <c r="AL5896" s="221"/>
      <c r="AM5896" s="221"/>
      <c r="AN5896" s="221"/>
      <c r="AO5896" s="221"/>
      <c r="AP5896" s="221"/>
      <c r="AQ5896" s="219"/>
      <c r="AR5896" s="219"/>
      <c r="AS5896" s="221"/>
      <c r="AT5896" s="221"/>
      <c r="AU5896" s="221"/>
      <c r="AV5896" s="221"/>
      <c r="AW5896" s="221"/>
      <c r="AX5896" s="221"/>
      <c r="AY5896" s="221"/>
      <c r="AZ5896" s="221"/>
    </row>
    <row r="5897" spans="1:52" x14ac:dyDescent="0.15">
      <c r="A5897" s="278"/>
      <c r="B5897" s="274"/>
      <c r="C5897" s="340"/>
      <c r="D5897" s="340"/>
      <c r="E5897" s="341"/>
      <c r="F5897" s="341"/>
      <c r="G5897" s="341"/>
      <c r="H5897" s="341"/>
      <c r="I5897" s="341"/>
      <c r="J5897" s="341"/>
      <c r="AH5897" s="221"/>
      <c r="AI5897" s="221"/>
      <c r="AJ5897" s="221"/>
      <c r="AK5897" s="221"/>
      <c r="AL5897" s="221"/>
      <c r="AM5897" s="221"/>
      <c r="AN5897" s="221"/>
      <c r="AO5897" s="221"/>
      <c r="AP5897" s="221"/>
      <c r="AQ5897" s="219"/>
      <c r="AR5897" s="219"/>
      <c r="AS5897" s="221"/>
      <c r="AT5897" s="221"/>
      <c r="AU5897" s="221"/>
      <c r="AV5897" s="221"/>
      <c r="AW5897" s="221"/>
      <c r="AX5897" s="221"/>
      <c r="AY5897" s="221"/>
      <c r="AZ5897" s="221"/>
    </row>
    <row r="5898" spans="1:52" x14ac:dyDescent="0.15">
      <c r="A5898" s="278"/>
      <c r="B5898" s="274"/>
      <c r="C5898" s="340"/>
      <c r="D5898" s="340"/>
      <c r="E5898" s="341"/>
      <c r="F5898" s="341"/>
      <c r="G5898" s="341"/>
      <c r="H5898" s="341"/>
      <c r="I5898" s="341"/>
      <c r="J5898" s="341"/>
      <c r="AH5898" s="221"/>
      <c r="AI5898" s="221"/>
      <c r="AJ5898" s="221"/>
      <c r="AK5898" s="221"/>
      <c r="AL5898" s="221"/>
      <c r="AM5898" s="221"/>
      <c r="AN5898" s="221"/>
      <c r="AO5898" s="221"/>
      <c r="AP5898" s="221"/>
      <c r="AQ5898" s="219"/>
      <c r="AR5898" s="219"/>
      <c r="AS5898" s="221"/>
      <c r="AT5898" s="221"/>
      <c r="AU5898" s="221"/>
      <c r="AV5898" s="221"/>
      <c r="AW5898" s="221"/>
      <c r="AX5898" s="221"/>
      <c r="AY5898" s="221"/>
      <c r="AZ5898" s="221"/>
    </row>
    <row r="5899" spans="1:52" x14ac:dyDescent="0.15">
      <c r="A5899" s="278"/>
      <c r="B5899" s="274"/>
      <c r="C5899" s="340"/>
      <c r="D5899" s="340"/>
      <c r="E5899" s="341"/>
      <c r="F5899" s="341"/>
      <c r="G5899" s="341"/>
      <c r="H5899" s="341"/>
      <c r="I5899" s="341"/>
      <c r="J5899" s="341"/>
      <c r="AH5899" s="221"/>
      <c r="AI5899" s="221"/>
      <c r="AJ5899" s="221"/>
      <c r="AK5899" s="221"/>
      <c r="AL5899" s="221"/>
      <c r="AM5899" s="221"/>
      <c r="AN5899" s="221"/>
      <c r="AO5899" s="221"/>
      <c r="AP5899" s="221"/>
      <c r="AQ5899" s="219"/>
      <c r="AR5899" s="219"/>
      <c r="AS5899" s="221"/>
      <c r="AT5899" s="221"/>
      <c r="AU5899" s="221"/>
      <c r="AV5899" s="221"/>
      <c r="AW5899" s="221"/>
      <c r="AX5899" s="221"/>
      <c r="AY5899" s="221"/>
      <c r="AZ5899" s="221"/>
    </row>
    <row r="5900" spans="1:52" x14ac:dyDescent="0.15">
      <c r="A5900" s="278"/>
      <c r="B5900" s="274"/>
      <c r="C5900" s="340"/>
      <c r="D5900" s="340"/>
      <c r="E5900" s="341"/>
      <c r="F5900" s="341"/>
      <c r="G5900" s="341"/>
      <c r="H5900" s="341"/>
      <c r="I5900" s="341"/>
      <c r="J5900" s="341"/>
      <c r="AH5900" s="221"/>
      <c r="AI5900" s="221"/>
      <c r="AJ5900" s="221"/>
      <c r="AK5900" s="221"/>
      <c r="AL5900" s="221"/>
      <c r="AM5900" s="221"/>
      <c r="AN5900" s="221"/>
      <c r="AO5900" s="221"/>
      <c r="AP5900" s="221"/>
      <c r="AQ5900" s="219"/>
      <c r="AR5900" s="219"/>
      <c r="AS5900" s="221"/>
      <c r="AT5900" s="221"/>
      <c r="AU5900" s="221"/>
      <c r="AV5900" s="221"/>
      <c r="AW5900" s="221"/>
      <c r="AX5900" s="221"/>
      <c r="AY5900" s="221"/>
      <c r="AZ5900" s="221"/>
    </row>
    <row r="5901" spans="1:52" x14ac:dyDescent="0.15">
      <c r="A5901" s="278"/>
      <c r="B5901" s="274"/>
      <c r="C5901" s="340"/>
      <c r="D5901" s="340"/>
      <c r="E5901" s="341"/>
      <c r="F5901" s="341"/>
      <c r="G5901" s="341"/>
      <c r="H5901" s="341"/>
      <c r="I5901" s="341"/>
      <c r="J5901" s="341"/>
      <c r="AH5901" s="221"/>
      <c r="AI5901" s="221"/>
      <c r="AJ5901" s="221"/>
      <c r="AK5901" s="221"/>
      <c r="AL5901" s="221"/>
      <c r="AM5901" s="221"/>
      <c r="AN5901" s="221"/>
      <c r="AO5901" s="221"/>
      <c r="AP5901" s="221"/>
      <c r="AQ5901" s="219"/>
      <c r="AR5901" s="219"/>
      <c r="AS5901" s="221"/>
      <c r="AT5901" s="221"/>
      <c r="AU5901" s="221"/>
      <c r="AV5901" s="221"/>
      <c r="AW5901" s="221"/>
      <c r="AX5901" s="221"/>
      <c r="AY5901" s="221"/>
      <c r="AZ5901" s="221"/>
    </row>
    <row r="5902" spans="1:52" x14ac:dyDescent="0.15">
      <c r="A5902" s="278"/>
      <c r="B5902" s="274"/>
      <c r="C5902" s="340"/>
      <c r="D5902" s="340"/>
      <c r="E5902" s="341"/>
      <c r="F5902" s="341"/>
      <c r="G5902" s="341"/>
      <c r="H5902" s="341"/>
      <c r="I5902" s="341"/>
      <c r="J5902" s="341"/>
      <c r="AH5902" s="221"/>
      <c r="AI5902" s="221"/>
      <c r="AJ5902" s="221"/>
      <c r="AK5902" s="221"/>
      <c r="AL5902" s="221"/>
      <c r="AM5902" s="221"/>
      <c r="AN5902" s="221"/>
      <c r="AO5902" s="221"/>
      <c r="AP5902" s="221"/>
      <c r="AQ5902" s="219"/>
      <c r="AR5902" s="219"/>
      <c r="AS5902" s="221"/>
      <c r="AT5902" s="221"/>
      <c r="AU5902" s="221"/>
      <c r="AV5902" s="221"/>
      <c r="AW5902" s="221"/>
      <c r="AX5902" s="221"/>
      <c r="AY5902" s="221"/>
      <c r="AZ5902" s="221"/>
    </row>
    <row r="5903" spans="1:52" x14ac:dyDescent="0.15">
      <c r="A5903" s="278"/>
      <c r="B5903" s="274"/>
      <c r="C5903" s="340"/>
      <c r="D5903" s="340"/>
      <c r="E5903" s="341"/>
      <c r="F5903" s="341"/>
      <c r="G5903" s="341"/>
      <c r="H5903" s="341"/>
      <c r="I5903" s="341"/>
      <c r="J5903" s="341"/>
      <c r="AH5903" s="221"/>
      <c r="AI5903" s="221"/>
      <c r="AJ5903" s="221"/>
      <c r="AK5903" s="221"/>
      <c r="AL5903" s="221"/>
      <c r="AM5903" s="221"/>
      <c r="AN5903" s="221"/>
      <c r="AO5903" s="221"/>
      <c r="AP5903" s="221"/>
      <c r="AQ5903" s="219"/>
      <c r="AR5903" s="219"/>
      <c r="AS5903" s="221"/>
      <c r="AT5903" s="221"/>
      <c r="AU5903" s="221"/>
      <c r="AV5903" s="221"/>
      <c r="AW5903" s="221"/>
      <c r="AX5903" s="221"/>
      <c r="AY5903" s="221"/>
      <c r="AZ5903" s="221"/>
    </row>
    <row r="5904" spans="1:52" x14ac:dyDescent="0.15">
      <c r="A5904" s="278"/>
      <c r="B5904" s="274"/>
      <c r="C5904" s="340"/>
      <c r="D5904" s="340"/>
      <c r="E5904" s="341"/>
      <c r="F5904" s="341"/>
      <c r="G5904" s="341"/>
      <c r="H5904" s="341"/>
      <c r="I5904" s="341"/>
      <c r="J5904" s="341"/>
      <c r="AH5904" s="221"/>
      <c r="AI5904" s="221"/>
      <c r="AJ5904" s="221"/>
      <c r="AK5904" s="221"/>
      <c r="AL5904" s="221"/>
      <c r="AM5904" s="221"/>
      <c r="AN5904" s="221"/>
      <c r="AO5904" s="221"/>
      <c r="AP5904" s="221"/>
      <c r="AQ5904" s="219"/>
      <c r="AR5904" s="219"/>
      <c r="AS5904" s="221"/>
      <c r="AT5904" s="221"/>
      <c r="AU5904" s="221"/>
      <c r="AV5904" s="221"/>
      <c r="AW5904" s="221"/>
      <c r="AX5904" s="221"/>
      <c r="AY5904" s="221"/>
      <c r="AZ5904" s="221"/>
    </row>
    <row r="5905" spans="1:52" x14ac:dyDescent="0.15">
      <c r="A5905" s="278"/>
      <c r="B5905" s="274"/>
      <c r="C5905" s="340"/>
      <c r="D5905" s="340"/>
      <c r="E5905" s="341"/>
      <c r="F5905" s="341"/>
      <c r="G5905" s="341"/>
      <c r="H5905" s="341"/>
      <c r="I5905" s="341"/>
      <c r="J5905" s="341"/>
      <c r="AH5905" s="221"/>
      <c r="AI5905" s="221"/>
      <c r="AJ5905" s="221"/>
      <c r="AK5905" s="221"/>
      <c r="AL5905" s="221"/>
      <c r="AM5905" s="221"/>
      <c r="AN5905" s="221"/>
      <c r="AO5905" s="221"/>
      <c r="AP5905" s="221"/>
      <c r="AQ5905" s="219"/>
      <c r="AR5905" s="219"/>
      <c r="AS5905" s="221"/>
      <c r="AT5905" s="221"/>
      <c r="AU5905" s="221"/>
      <c r="AV5905" s="221"/>
      <c r="AW5905" s="221"/>
      <c r="AX5905" s="221"/>
      <c r="AY5905" s="221"/>
      <c r="AZ5905" s="221"/>
    </row>
    <row r="5906" spans="1:52" x14ac:dyDescent="0.15">
      <c r="A5906" s="278"/>
      <c r="B5906" s="274"/>
      <c r="C5906" s="340"/>
      <c r="D5906" s="340"/>
      <c r="E5906" s="341"/>
      <c r="F5906" s="341"/>
      <c r="G5906" s="341"/>
      <c r="H5906" s="341"/>
      <c r="I5906" s="341"/>
      <c r="J5906" s="341"/>
      <c r="AH5906" s="221"/>
      <c r="AI5906" s="221"/>
      <c r="AJ5906" s="221"/>
      <c r="AK5906" s="221"/>
      <c r="AL5906" s="221"/>
      <c r="AM5906" s="221"/>
      <c r="AN5906" s="221"/>
      <c r="AO5906" s="221"/>
      <c r="AP5906" s="221"/>
      <c r="AQ5906" s="219"/>
      <c r="AR5906" s="219"/>
      <c r="AS5906" s="221"/>
      <c r="AT5906" s="221"/>
      <c r="AU5906" s="221"/>
      <c r="AV5906" s="221"/>
      <c r="AW5906" s="221"/>
      <c r="AX5906" s="221"/>
      <c r="AY5906" s="221"/>
      <c r="AZ5906" s="221"/>
    </row>
    <row r="5907" spans="1:52" x14ac:dyDescent="0.15">
      <c r="A5907" s="278"/>
      <c r="B5907" s="274"/>
      <c r="C5907" s="340"/>
      <c r="D5907" s="340"/>
      <c r="E5907" s="341"/>
      <c r="F5907" s="341"/>
      <c r="G5907" s="341"/>
      <c r="H5907" s="341"/>
      <c r="I5907" s="341"/>
      <c r="J5907" s="341"/>
      <c r="AH5907" s="221"/>
      <c r="AI5907" s="221"/>
      <c r="AJ5907" s="221"/>
      <c r="AK5907" s="221"/>
      <c r="AL5907" s="221"/>
      <c r="AM5907" s="221"/>
      <c r="AN5907" s="221"/>
      <c r="AO5907" s="221"/>
      <c r="AP5907" s="221"/>
      <c r="AQ5907" s="219"/>
      <c r="AR5907" s="219"/>
      <c r="AS5907" s="221"/>
      <c r="AT5907" s="221"/>
      <c r="AU5907" s="221"/>
      <c r="AV5907" s="221"/>
      <c r="AW5907" s="221"/>
      <c r="AX5907" s="221"/>
      <c r="AY5907" s="221"/>
      <c r="AZ5907" s="221"/>
    </row>
    <row r="5908" spans="1:52" x14ac:dyDescent="0.15">
      <c r="A5908" s="278"/>
      <c r="B5908" s="274"/>
      <c r="C5908" s="340"/>
      <c r="D5908" s="340"/>
      <c r="E5908" s="341"/>
      <c r="F5908" s="341"/>
      <c r="G5908" s="341"/>
      <c r="H5908" s="341"/>
      <c r="I5908" s="341"/>
      <c r="J5908" s="341"/>
      <c r="AH5908" s="221"/>
      <c r="AI5908" s="221"/>
      <c r="AJ5908" s="221"/>
      <c r="AK5908" s="221"/>
      <c r="AL5908" s="221"/>
      <c r="AM5908" s="221"/>
      <c r="AN5908" s="221"/>
      <c r="AO5908" s="221"/>
      <c r="AP5908" s="221"/>
      <c r="AQ5908" s="219"/>
      <c r="AR5908" s="219"/>
      <c r="AS5908" s="221"/>
      <c r="AT5908" s="221"/>
      <c r="AU5908" s="221"/>
      <c r="AV5908" s="221"/>
      <c r="AW5908" s="221"/>
      <c r="AX5908" s="221"/>
      <c r="AY5908" s="221"/>
      <c r="AZ5908" s="221"/>
    </row>
    <row r="5909" spans="1:52" x14ac:dyDescent="0.15">
      <c r="A5909" s="278"/>
      <c r="B5909" s="274"/>
      <c r="C5909" s="340"/>
      <c r="D5909" s="340"/>
      <c r="E5909" s="341"/>
      <c r="F5909" s="341"/>
      <c r="G5909" s="341"/>
      <c r="H5909" s="341"/>
      <c r="I5909" s="341"/>
      <c r="J5909" s="341"/>
      <c r="AH5909" s="221"/>
      <c r="AI5909" s="221"/>
      <c r="AJ5909" s="221"/>
      <c r="AK5909" s="221"/>
      <c r="AL5909" s="221"/>
      <c r="AM5909" s="221"/>
      <c r="AN5909" s="221"/>
      <c r="AO5909" s="221"/>
      <c r="AP5909" s="221"/>
      <c r="AQ5909" s="219"/>
      <c r="AR5909" s="219"/>
      <c r="AS5909" s="221"/>
      <c r="AT5909" s="221"/>
      <c r="AU5909" s="221"/>
      <c r="AV5909" s="221"/>
      <c r="AW5909" s="221"/>
      <c r="AX5909" s="221"/>
      <c r="AY5909" s="221"/>
      <c r="AZ5909" s="221"/>
    </row>
    <row r="5910" spans="1:52" x14ac:dyDescent="0.15">
      <c r="A5910" s="278"/>
      <c r="B5910" s="274"/>
      <c r="C5910" s="340"/>
      <c r="D5910" s="340"/>
      <c r="E5910" s="341"/>
      <c r="F5910" s="341"/>
      <c r="G5910" s="341"/>
      <c r="H5910" s="341"/>
      <c r="I5910" s="341"/>
      <c r="J5910" s="341"/>
      <c r="AH5910" s="221"/>
      <c r="AI5910" s="221"/>
      <c r="AJ5910" s="221"/>
      <c r="AK5910" s="221"/>
      <c r="AL5910" s="221"/>
      <c r="AM5910" s="221"/>
      <c r="AN5910" s="221"/>
      <c r="AO5910" s="221"/>
      <c r="AP5910" s="221"/>
      <c r="AQ5910" s="219"/>
      <c r="AR5910" s="219"/>
      <c r="AS5910" s="221"/>
      <c r="AT5910" s="221"/>
      <c r="AU5910" s="221"/>
      <c r="AV5910" s="221"/>
      <c r="AW5910" s="221"/>
      <c r="AX5910" s="221"/>
      <c r="AY5910" s="221"/>
      <c r="AZ5910" s="221"/>
    </row>
    <row r="5911" spans="1:52" x14ac:dyDescent="0.15">
      <c r="A5911" s="278"/>
      <c r="B5911" s="274"/>
      <c r="C5911" s="340"/>
      <c r="D5911" s="340"/>
      <c r="E5911" s="341"/>
      <c r="F5911" s="341"/>
      <c r="G5911" s="341"/>
      <c r="H5911" s="341"/>
      <c r="I5911" s="341"/>
      <c r="J5911" s="341"/>
      <c r="AH5911" s="221"/>
      <c r="AI5911" s="221"/>
      <c r="AJ5911" s="221"/>
      <c r="AK5911" s="221"/>
      <c r="AL5911" s="221"/>
      <c r="AM5911" s="221"/>
      <c r="AN5911" s="221"/>
      <c r="AO5911" s="221"/>
      <c r="AP5911" s="221"/>
      <c r="AQ5911" s="219"/>
      <c r="AR5911" s="219"/>
      <c r="AS5911" s="221"/>
      <c r="AT5911" s="221"/>
      <c r="AU5911" s="221"/>
      <c r="AV5911" s="221"/>
      <c r="AW5911" s="221"/>
      <c r="AX5911" s="221"/>
      <c r="AY5911" s="221"/>
      <c r="AZ5911" s="221"/>
    </row>
    <row r="5912" spans="1:52" x14ac:dyDescent="0.15">
      <c r="A5912" s="278"/>
      <c r="B5912" s="274"/>
      <c r="C5912" s="340"/>
      <c r="D5912" s="340"/>
      <c r="E5912" s="341"/>
      <c r="F5912" s="341"/>
      <c r="G5912" s="341"/>
      <c r="H5912" s="341"/>
      <c r="I5912" s="341"/>
      <c r="J5912" s="341"/>
      <c r="AH5912" s="221"/>
      <c r="AI5912" s="221"/>
      <c r="AJ5912" s="221"/>
      <c r="AK5912" s="221"/>
      <c r="AL5912" s="221"/>
      <c r="AM5912" s="221"/>
      <c r="AN5912" s="221"/>
      <c r="AO5912" s="221"/>
      <c r="AP5912" s="221"/>
      <c r="AQ5912" s="219"/>
      <c r="AR5912" s="219"/>
      <c r="AS5912" s="221"/>
      <c r="AT5912" s="221"/>
      <c r="AU5912" s="221"/>
      <c r="AV5912" s="221"/>
      <c r="AW5912" s="221"/>
      <c r="AX5912" s="221"/>
      <c r="AY5912" s="221"/>
      <c r="AZ5912" s="221"/>
    </row>
    <row r="5913" spans="1:52" x14ac:dyDescent="0.15">
      <c r="A5913" s="278"/>
      <c r="B5913" s="274"/>
      <c r="C5913" s="340"/>
      <c r="D5913" s="340"/>
      <c r="E5913" s="341"/>
      <c r="F5913" s="341"/>
      <c r="G5913" s="341"/>
      <c r="H5913" s="341"/>
      <c r="I5913" s="341"/>
      <c r="J5913" s="341"/>
      <c r="AH5913" s="221"/>
      <c r="AI5913" s="221"/>
      <c r="AJ5913" s="221"/>
      <c r="AK5913" s="221"/>
      <c r="AL5913" s="221"/>
      <c r="AM5913" s="221"/>
      <c r="AN5913" s="221"/>
      <c r="AO5913" s="221"/>
      <c r="AP5913" s="221"/>
      <c r="AQ5913" s="219"/>
      <c r="AR5913" s="219"/>
      <c r="AS5913" s="221"/>
      <c r="AT5913" s="221"/>
      <c r="AU5913" s="221"/>
      <c r="AV5913" s="221"/>
      <c r="AW5913" s="221"/>
      <c r="AX5913" s="221"/>
      <c r="AY5913" s="221"/>
      <c r="AZ5913" s="221"/>
    </row>
    <row r="5914" spans="1:52" x14ac:dyDescent="0.15">
      <c r="A5914" s="278"/>
      <c r="B5914" s="274"/>
      <c r="C5914" s="340"/>
      <c r="D5914" s="340"/>
      <c r="E5914" s="341"/>
      <c r="F5914" s="341"/>
      <c r="G5914" s="341"/>
      <c r="H5914" s="341"/>
      <c r="I5914" s="341"/>
      <c r="J5914" s="341"/>
      <c r="AH5914" s="221"/>
      <c r="AI5914" s="221"/>
      <c r="AJ5914" s="221"/>
      <c r="AK5914" s="221"/>
      <c r="AL5914" s="221"/>
      <c r="AM5914" s="221"/>
      <c r="AN5914" s="221"/>
      <c r="AO5914" s="221"/>
      <c r="AP5914" s="221"/>
      <c r="AQ5914" s="219"/>
      <c r="AR5914" s="219"/>
      <c r="AS5914" s="221"/>
      <c r="AT5914" s="221"/>
      <c r="AU5914" s="221"/>
      <c r="AV5914" s="221"/>
      <c r="AW5914" s="221"/>
      <c r="AX5914" s="221"/>
      <c r="AY5914" s="221"/>
      <c r="AZ5914" s="221"/>
    </row>
    <row r="5915" spans="1:52" x14ac:dyDescent="0.15">
      <c r="A5915" s="278"/>
      <c r="B5915" s="274"/>
      <c r="C5915" s="340"/>
      <c r="D5915" s="340"/>
      <c r="E5915" s="341"/>
      <c r="F5915" s="341"/>
      <c r="G5915" s="341"/>
      <c r="H5915" s="341"/>
      <c r="I5915" s="341"/>
      <c r="J5915" s="341"/>
      <c r="AH5915" s="221"/>
      <c r="AI5915" s="221"/>
      <c r="AJ5915" s="221"/>
      <c r="AK5915" s="221"/>
      <c r="AL5915" s="221"/>
      <c r="AM5915" s="221"/>
      <c r="AN5915" s="221"/>
      <c r="AO5915" s="221"/>
      <c r="AP5915" s="221"/>
      <c r="AQ5915" s="219"/>
      <c r="AR5915" s="219"/>
      <c r="AS5915" s="221"/>
      <c r="AT5915" s="221"/>
      <c r="AU5915" s="221"/>
      <c r="AV5915" s="221"/>
      <c r="AW5915" s="221"/>
      <c r="AX5915" s="221"/>
      <c r="AY5915" s="221"/>
      <c r="AZ5915" s="221"/>
    </row>
    <row r="5916" spans="1:52" x14ac:dyDescent="0.15">
      <c r="A5916" s="278"/>
      <c r="B5916" s="274"/>
      <c r="C5916" s="340"/>
      <c r="D5916" s="340"/>
      <c r="E5916" s="341"/>
      <c r="F5916" s="341"/>
      <c r="G5916" s="341"/>
      <c r="H5916" s="341"/>
      <c r="I5916" s="341"/>
      <c r="J5916" s="341"/>
      <c r="AH5916" s="221"/>
      <c r="AI5916" s="221"/>
      <c r="AJ5916" s="221"/>
      <c r="AK5916" s="221"/>
      <c r="AL5916" s="221"/>
      <c r="AM5916" s="221"/>
      <c r="AN5916" s="221"/>
      <c r="AO5916" s="221"/>
      <c r="AP5916" s="221"/>
      <c r="AQ5916" s="219"/>
      <c r="AR5916" s="219"/>
      <c r="AS5916" s="221"/>
      <c r="AT5916" s="221"/>
      <c r="AU5916" s="221"/>
      <c r="AV5916" s="221"/>
      <c r="AW5916" s="221"/>
      <c r="AX5916" s="221"/>
      <c r="AY5916" s="221"/>
      <c r="AZ5916" s="221"/>
    </row>
    <row r="5917" spans="1:52" x14ac:dyDescent="0.15">
      <c r="A5917" s="278"/>
      <c r="B5917" s="274"/>
      <c r="C5917" s="340"/>
      <c r="D5917" s="340"/>
      <c r="E5917" s="341"/>
      <c r="F5917" s="341"/>
      <c r="G5917" s="341"/>
      <c r="H5917" s="341"/>
      <c r="I5917" s="341"/>
      <c r="J5917" s="341"/>
      <c r="AH5917" s="221"/>
      <c r="AI5917" s="221"/>
      <c r="AJ5917" s="221"/>
      <c r="AK5917" s="221"/>
      <c r="AL5917" s="221"/>
      <c r="AM5917" s="221"/>
      <c r="AN5917" s="221"/>
      <c r="AO5917" s="221"/>
      <c r="AP5917" s="221"/>
      <c r="AQ5917" s="219"/>
      <c r="AR5917" s="219"/>
      <c r="AS5917" s="221"/>
      <c r="AT5917" s="221"/>
      <c r="AU5917" s="221"/>
      <c r="AV5917" s="221"/>
      <c r="AW5917" s="221"/>
      <c r="AX5917" s="221"/>
      <c r="AY5917" s="221"/>
      <c r="AZ5917" s="221"/>
    </row>
    <row r="5918" spans="1:52" x14ac:dyDescent="0.15">
      <c r="A5918" s="278"/>
      <c r="B5918" s="274"/>
      <c r="C5918" s="340"/>
      <c r="D5918" s="340"/>
      <c r="E5918" s="341"/>
      <c r="F5918" s="341"/>
      <c r="G5918" s="341"/>
      <c r="H5918" s="341"/>
      <c r="I5918" s="341"/>
      <c r="J5918" s="341"/>
      <c r="AH5918" s="221"/>
      <c r="AI5918" s="221"/>
      <c r="AJ5918" s="221"/>
      <c r="AK5918" s="221"/>
      <c r="AL5918" s="221"/>
      <c r="AM5918" s="221"/>
      <c r="AN5918" s="221"/>
      <c r="AO5918" s="221"/>
      <c r="AP5918" s="221"/>
      <c r="AQ5918" s="219"/>
      <c r="AR5918" s="219"/>
      <c r="AS5918" s="221"/>
      <c r="AT5918" s="221"/>
      <c r="AU5918" s="221"/>
      <c r="AV5918" s="221"/>
      <c r="AW5918" s="221"/>
      <c r="AX5918" s="221"/>
      <c r="AY5918" s="221"/>
      <c r="AZ5918" s="221"/>
    </row>
    <row r="5919" spans="1:52" x14ac:dyDescent="0.15">
      <c r="A5919" s="278"/>
      <c r="B5919" s="274"/>
      <c r="C5919" s="340"/>
      <c r="D5919" s="340"/>
      <c r="E5919" s="341"/>
      <c r="F5919" s="341"/>
      <c r="G5919" s="341"/>
      <c r="H5919" s="341"/>
      <c r="I5919" s="341"/>
      <c r="J5919" s="341"/>
      <c r="AH5919" s="221"/>
      <c r="AI5919" s="221"/>
      <c r="AJ5919" s="221"/>
      <c r="AK5919" s="221"/>
      <c r="AL5919" s="221"/>
      <c r="AM5919" s="221"/>
      <c r="AN5919" s="221"/>
      <c r="AO5919" s="221"/>
      <c r="AP5919" s="221"/>
      <c r="AQ5919" s="219"/>
      <c r="AR5919" s="219"/>
      <c r="AS5919" s="221"/>
      <c r="AT5919" s="221"/>
      <c r="AU5919" s="221"/>
      <c r="AV5919" s="221"/>
      <c r="AW5919" s="221"/>
      <c r="AX5919" s="221"/>
      <c r="AY5919" s="221"/>
      <c r="AZ5919" s="221"/>
    </row>
    <row r="5920" spans="1:52" x14ac:dyDescent="0.15">
      <c r="A5920" s="278"/>
      <c r="B5920" s="274"/>
      <c r="C5920" s="340"/>
      <c r="D5920" s="340"/>
      <c r="E5920" s="341"/>
      <c r="F5920" s="341"/>
      <c r="G5920" s="341"/>
      <c r="H5920" s="341"/>
      <c r="I5920" s="341"/>
      <c r="J5920" s="341"/>
      <c r="AH5920" s="221"/>
      <c r="AI5920" s="221"/>
      <c r="AJ5920" s="221"/>
      <c r="AK5920" s="221"/>
      <c r="AL5920" s="221"/>
      <c r="AM5920" s="221"/>
      <c r="AN5920" s="221"/>
      <c r="AO5920" s="221"/>
      <c r="AP5920" s="221"/>
      <c r="AQ5920" s="219"/>
      <c r="AR5920" s="219"/>
      <c r="AS5920" s="221"/>
      <c r="AT5920" s="221"/>
      <c r="AU5920" s="221"/>
      <c r="AV5920" s="221"/>
      <c r="AW5920" s="221"/>
      <c r="AX5920" s="221"/>
      <c r="AY5920" s="221"/>
      <c r="AZ5920" s="221"/>
    </row>
    <row r="5921" spans="1:52" x14ac:dyDescent="0.15">
      <c r="A5921" s="278"/>
      <c r="B5921" s="274"/>
      <c r="C5921" s="340"/>
      <c r="D5921" s="340"/>
      <c r="E5921" s="341"/>
      <c r="F5921" s="341"/>
      <c r="G5921" s="341"/>
      <c r="H5921" s="341"/>
      <c r="I5921" s="341"/>
      <c r="J5921" s="341"/>
      <c r="AH5921" s="221"/>
      <c r="AI5921" s="221"/>
      <c r="AJ5921" s="221"/>
      <c r="AK5921" s="221"/>
      <c r="AL5921" s="221"/>
      <c r="AM5921" s="221"/>
      <c r="AN5921" s="221"/>
      <c r="AO5921" s="221"/>
      <c r="AP5921" s="221"/>
      <c r="AQ5921" s="219"/>
      <c r="AR5921" s="219"/>
      <c r="AS5921" s="221"/>
      <c r="AT5921" s="221"/>
      <c r="AU5921" s="221"/>
      <c r="AV5921" s="221"/>
      <c r="AW5921" s="221"/>
      <c r="AX5921" s="221"/>
      <c r="AY5921" s="221"/>
      <c r="AZ5921" s="221"/>
    </row>
    <row r="5922" spans="1:52" x14ac:dyDescent="0.15">
      <c r="A5922" s="278"/>
      <c r="B5922" s="274"/>
      <c r="C5922" s="340"/>
      <c r="D5922" s="340"/>
      <c r="E5922" s="341"/>
      <c r="F5922" s="341"/>
      <c r="G5922" s="341"/>
      <c r="H5922" s="341"/>
      <c r="I5922" s="341"/>
      <c r="J5922" s="341"/>
      <c r="AH5922" s="221"/>
      <c r="AI5922" s="221"/>
      <c r="AJ5922" s="221"/>
      <c r="AK5922" s="221"/>
      <c r="AL5922" s="221"/>
      <c r="AM5922" s="221"/>
      <c r="AN5922" s="221"/>
      <c r="AO5922" s="221"/>
      <c r="AP5922" s="221"/>
      <c r="AQ5922" s="219"/>
      <c r="AR5922" s="219"/>
      <c r="AS5922" s="221"/>
      <c r="AT5922" s="221"/>
      <c r="AU5922" s="221"/>
      <c r="AV5922" s="221"/>
      <c r="AW5922" s="221"/>
      <c r="AX5922" s="221"/>
      <c r="AY5922" s="221"/>
      <c r="AZ5922" s="221"/>
    </row>
    <row r="5923" spans="1:52" x14ac:dyDescent="0.15">
      <c r="A5923" s="278"/>
      <c r="B5923" s="274"/>
      <c r="C5923" s="340"/>
      <c r="D5923" s="340"/>
      <c r="E5923" s="341"/>
      <c r="F5923" s="341"/>
      <c r="G5923" s="341"/>
      <c r="H5923" s="341"/>
      <c r="I5923" s="341"/>
      <c r="J5923" s="341"/>
      <c r="AH5923" s="221"/>
      <c r="AI5923" s="221"/>
      <c r="AJ5923" s="221"/>
      <c r="AK5923" s="221"/>
      <c r="AL5923" s="221"/>
      <c r="AM5923" s="221"/>
      <c r="AN5923" s="221"/>
      <c r="AO5923" s="221"/>
      <c r="AP5923" s="221"/>
      <c r="AQ5923" s="219"/>
      <c r="AR5923" s="219"/>
      <c r="AS5923" s="221"/>
      <c r="AT5923" s="221"/>
      <c r="AU5923" s="221"/>
      <c r="AV5923" s="221"/>
      <c r="AW5923" s="221"/>
      <c r="AX5923" s="221"/>
      <c r="AY5923" s="221"/>
      <c r="AZ5923" s="221"/>
    </row>
    <row r="5924" spans="1:52" x14ac:dyDescent="0.15">
      <c r="A5924" s="278"/>
      <c r="B5924" s="274"/>
      <c r="C5924" s="340"/>
      <c r="D5924" s="340"/>
      <c r="E5924" s="341"/>
      <c r="F5924" s="341"/>
      <c r="G5924" s="341"/>
      <c r="H5924" s="341"/>
      <c r="I5924" s="341"/>
      <c r="J5924" s="341"/>
      <c r="AH5924" s="221"/>
      <c r="AI5924" s="221"/>
      <c r="AJ5924" s="221"/>
      <c r="AK5924" s="221"/>
      <c r="AL5924" s="221"/>
      <c r="AM5924" s="221"/>
      <c r="AN5924" s="221"/>
      <c r="AO5924" s="221"/>
      <c r="AP5924" s="221"/>
      <c r="AQ5924" s="219"/>
      <c r="AR5924" s="219"/>
      <c r="AS5924" s="221"/>
      <c r="AT5924" s="221"/>
      <c r="AU5924" s="221"/>
      <c r="AV5924" s="221"/>
      <c r="AW5924" s="221"/>
      <c r="AX5924" s="221"/>
      <c r="AY5924" s="221"/>
      <c r="AZ5924" s="221"/>
    </row>
    <row r="5925" spans="1:52" x14ac:dyDescent="0.15">
      <c r="A5925" s="278"/>
      <c r="B5925" s="274"/>
      <c r="C5925" s="340"/>
      <c r="D5925" s="340"/>
      <c r="E5925" s="341"/>
      <c r="F5925" s="341"/>
      <c r="G5925" s="341"/>
      <c r="H5925" s="341"/>
      <c r="I5925" s="341"/>
      <c r="J5925" s="341"/>
      <c r="AH5925" s="221"/>
      <c r="AI5925" s="221"/>
      <c r="AJ5925" s="221"/>
      <c r="AK5925" s="221"/>
      <c r="AL5925" s="221"/>
      <c r="AM5925" s="221"/>
      <c r="AN5925" s="221"/>
      <c r="AO5925" s="221"/>
      <c r="AP5925" s="221"/>
      <c r="AQ5925" s="219"/>
      <c r="AR5925" s="219"/>
      <c r="AS5925" s="221"/>
      <c r="AT5925" s="221"/>
      <c r="AU5925" s="221"/>
      <c r="AV5925" s="221"/>
      <c r="AW5925" s="221"/>
      <c r="AX5925" s="221"/>
      <c r="AY5925" s="221"/>
      <c r="AZ5925" s="221"/>
    </row>
    <row r="5926" spans="1:52" x14ac:dyDescent="0.15">
      <c r="A5926" s="278"/>
      <c r="B5926" s="274"/>
      <c r="C5926" s="340"/>
      <c r="D5926" s="340"/>
      <c r="E5926" s="341"/>
      <c r="F5926" s="341"/>
      <c r="G5926" s="341"/>
      <c r="H5926" s="341"/>
      <c r="I5926" s="341"/>
      <c r="J5926" s="341"/>
      <c r="AH5926" s="221"/>
      <c r="AI5926" s="221"/>
      <c r="AJ5926" s="221"/>
      <c r="AK5926" s="221"/>
      <c r="AL5926" s="221"/>
      <c r="AM5926" s="221"/>
      <c r="AN5926" s="221"/>
      <c r="AO5926" s="221"/>
      <c r="AP5926" s="221"/>
      <c r="AQ5926" s="219"/>
      <c r="AR5926" s="219"/>
      <c r="AS5926" s="221"/>
      <c r="AT5926" s="221"/>
      <c r="AU5926" s="221"/>
      <c r="AV5926" s="221"/>
      <c r="AW5926" s="221"/>
      <c r="AX5926" s="221"/>
      <c r="AY5926" s="221"/>
      <c r="AZ5926" s="221"/>
    </row>
    <row r="5927" spans="1:52" x14ac:dyDescent="0.15">
      <c r="A5927" s="278"/>
      <c r="B5927" s="274"/>
      <c r="C5927" s="340"/>
      <c r="D5927" s="340"/>
      <c r="E5927" s="341"/>
      <c r="F5927" s="341"/>
      <c r="G5927" s="341"/>
      <c r="H5927" s="341"/>
      <c r="I5927" s="341"/>
      <c r="J5927" s="341"/>
      <c r="AH5927" s="221"/>
      <c r="AI5927" s="221"/>
      <c r="AJ5927" s="221"/>
      <c r="AK5927" s="221"/>
      <c r="AL5927" s="221"/>
      <c r="AM5927" s="221"/>
      <c r="AN5927" s="221"/>
      <c r="AO5927" s="221"/>
      <c r="AP5927" s="221"/>
      <c r="AQ5927" s="219"/>
      <c r="AR5927" s="219"/>
      <c r="AS5927" s="221"/>
      <c r="AT5927" s="221"/>
      <c r="AU5927" s="221"/>
      <c r="AV5927" s="221"/>
      <c r="AW5927" s="221"/>
      <c r="AX5927" s="221"/>
      <c r="AY5927" s="221"/>
      <c r="AZ5927" s="221"/>
    </row>
    <row r="5928" spans="1:52" x14ac:dyDescent="0.15">
      <c r="A5928" s="278"/>
      <c r="B5928" s="274"/>
      <c r="C5928" s="340"/>
      <c r="D5928" s="340"/>
      <c r="E5928" s="341"/>
      <c r="F5928" s="341"/>
      <c r="G5928" s="341"/>
      <c r="H5928" s="341"/>
      <c r="I5928" s="341"/>
      <c r="J5928" s="341"/>
      <c r="AH5928" s="221"/>
      <c r="AI5928" s="221"/>
      <c r="AJ5928" s="221"/>
      <c r="AK5928" s="221"/>
      <c r="AL5928" s="221"/>
      <c r="AM5928" s="221"/>
      <c r="AN5928" s="221"/>
      <c r="AO5928" s="221"/>
      <c r="AP5928" s="221"/>
      <c r="AQ5928" s="219"/>
      <c r="AR5928" s="219"/>
      <c r="AS5928" s="221"/>
      <c r="AT5928" s="221"/>
      <c r="AU5928" s="221"/>
      <c r="AV5928" s="221"/>
      <c r="AW5928" s="221"/>
      <c r="AX5928" s="221"/>
      <c r="AY5928" s="221"/>
      <c r="AZ5928" s="221"/>
    </row>
    <row r="5929" spans="1:52" x14ac:dyDescent="0.15">
      <c r="A5929" s="278"/>
      <c r="B5929" s="274"/>
      <c r="C5929" s="340"/>
      <c r="D5929" s="340"/>
      <c r="E5929" s="341"/>
      <c r="F5929" s="341"/>
      <c r="G5929" s="341"/>
      <c r="H5929" s="341"/>
      <c r="I5929" s="341"/>
      <c r="J5929" s="341"/>
      <c r="AH5929" s="221"/>
      <c r="AI5929" s="221"/>
      <c r="AJ5929" s="221"/>
      <c r="AK5929" s="221"/>
      <c r="AL5929" s="221"/>
      <c r="AM5929" s="221"/>
      <c r="AN5929" s="221"/>
      <c r="AO5929" s="221"/>
      <c r="AP5929" s="221"/>
      <c r="AQ5929" s="219"/>
      <c r="AR5929" s="219"/>
      <c r="AS5929" s="221"/>
      <c r="AT5929" s="221"/>
      <c r="AU5929" s="221"/>
      <c r="AV5929" s="221"/>
      <c r="AW5929" s="221"/>
      <c r="AX5929" s="221"/>
      <c r="AY5929" s="221"/>
      <c r="AZ5929" s="221"/>
    </row>
    <row r="5930" spans="1:52" x14ac:dyDescent="0.15">
      <c r="A5930" s="278"/>
      <c r="B5930" s="274"/>
      <c r="C5930" s="340"/>
      <c r="D5930" s="340"/>
      <c r="E5930" s="341"/>
      <c r="F5930" s="341"/>
      <c r="G5930" s="341"/>
      <c r="H5930" s="341"/>
      <c r="I5930" s="341"/>
      <c r="J5930" s="341"/>
      <c r="AH5930" s="221"/>
      <c r="AI5930" s="221"/>
      <c r="AJ5930" s="221"/>
      <c r="AK5930" s="221"/>
      <c r="AL5930" s="221"/>
      <c r="AM5930" s="221"/>
      <c r="AN5930" s="221"/>
      <c r="AO5930" s="221"/>
      <c r="AP5930" s="221"/>
      <c r="AQ5930" s="219"/>
      <c r="AR5930" s="219"/>
      <c r="AS5930" s="221"/>
      <c r="AT5930" s="221"/>
      <c r="AU5930" s="221"/>
      <c r="AV5930" s="221"/>
      <c r="AW5930" s="221"/>
      <c r="AX5930" s="221"/>
      <c r="AY5930" s="221"/>
      <c r="AZ5930" s="221"/>
    </row>
    <row r="5931" spans="1:52" x14ac:dyDescent="0.15">
      <c r="A5931" s="278"/>
      <c r="B5931" s="274"/>
      <c r="C5931" s="340"/>
      <c r="D5931" s="340"/>
      <c r="E5931" s="341"/>
      <c r="F5931" s="341"/>
      <c r="G5931" s="341"/>
      <c r="H5931" s="341"/>
      <c r="I5931" s="341"/>
      <c r="J5931" s="341"/>
      <c r="AH5931" s="221"/>
      <c r="AI5931" s="221"/>
      <c r="AJ5931" s="221"/>
      <c r="AK5931" s="221"/>
      <c r="AL5931" s="221"/>
      <c r="AM5931" s="221"/>
      <c r="AN5931" s="221"/>
      <c r="AO5931" s="221"/>
      <c r="AP5931" s="221"/>
      <c r="AQ5931" s="219"/>
      <c r="AR5931" s="219"/>
      <c r="AS5931" s="221"/>
      <c r="AT5931" s="221"/>
      <c r="AU5931" s="221"/>
      <c r="AV5931" s="221"/>
      <c r="AW5931" s="221"/>
      <c r="AX5931" s="221"/>
      <c r="AY5931" s="221"/>
      <c r="AZ5931" s="221"/>
    </row>
    <row r="5932" spans="1:52" x14ac:dyDescent="0.15">
      <c r="A5932" s="278"/>
      <c r="B5932" s="274"/>
      <c r="C5932" s="340"/>
      <c r="D5932" s="340"/>
      <c r="E5932" s="341"/>
      <c r="F5932" s="341"/>
      <c r="G5932" s="341"/>
      <c r="H5932" s="341"/>
      <c r="I5932" s="341"/>
      <c r="J5932" s="341"/>
      <c r="AH5932" s="221"/>
      <c r="AI5932" s="221"/>
      <c r="AJ5932" s="221"/>
      <c r="AK5932" s="221"/>
      <c r="AL5932" s="221"/>
      <c r="AM5932" s="221"/>
      <c r="AN5932" s="221"/>
      <c r="AO5932" s="221"/>
      <c r="AP5932" s="221"/>
      <c r="AQ5932" s="219"/>
      <c r="AR5932" s="219"/>
      <c r="AS5932" s="221"/>
      <c r="AT5932" s="221"/>
      <c r="AU5932" s="221"/>
      <c r="AV5932" s="221"/>
      <c r="AW5932" s="221"/>
      <c r="AX5932" s="221"/>
      <c r="AY5932" s="221"/>
      <c r="AZ5932" s="221"/>
    </row>
    <row r="5933" spans="1:52" x14ac:dyDescent="0.15">
      <c r="A5933" s="278"/>
      <c r="B5933" s="274"/>
      <c r="C5933" s="340"/>
      <c r="D5933" s="340"/>
      <c r="E5933" s="341"/>
      <c r="F5933" s="341"/>
      <c r="G5933" s="341"/>
      <c r="H5933" s="341"/>
      <c r="I5933" s="341"/>
      <c r="J5933" s="341"/>
      <c r="AH5933" s="221"/>
      <c r="AI5933" s="221"/>
      <c r="AJ5933" s="221"/>
      <c r="AK5933" s="221"/>
      <c r="AL5933" s="221"/>
      <c r="AM5933" s="221"/>
      <c r="AN5933" s="221"/>
      <c r="AO5933" s="221"/>
      <c r="AP5933" s="221"/>
      <c r="AQ5933" s="219"/>
      <c r="AR5933" s="219"/>
      <c r="AS5933" s="221"/>
      <c r="AT5933" s="221"/>
      <c r="AU5933" s="221"/>
      <c r="AV5933" s="221"/>
      <c r="AW5933" s="221"/>
      <c r="AX5933" s="221"/>
      <c r="AY5933" s="221"/>
      <c r="AZ5933" s="221"/>
    </row>
    <row r="5934" spans="1:52" x14ac:dyDescent="0.15">
      <c r="A5934" s="278"/>
      <c r="B5934" s="274"/>
      <c r="C5934" s="340"/>
      <c r="D5934" s="340"/>
      <c r="E5934" s="341"/>
      <c r="F5934" s="341"/>
      <c r="G5934" s="341"/>
      <c r="H5934" s="341"/>
      <c r="I5934" s="341"/>
      <c r="J5934" s="341"/>
      <c r="AH5934" s="221"/>
      <c r="AI5934" s="221"/>
      <c r="AJ5934" s="221"/>
      <c r="AK5934" s="221"/>
      <c r="AL5934" s="221"/>
      <c r="AM5934" s="221"/>
      <c r="AN5934" s="221"/>
      <c r="AO5934" s="221"/>
      <c r="AP5934" s="221"/>
      <c r="AQ5934" s="219"/>
      <c r="AR5934" s="219"/>
      <c r="AS5934" s="221"/>
      <c r="AT5934" s="221"/>
      <c r="AU5934" s="221"/>
      <c r="AV5934" s="221"/>
      <c r="AW5934" s="221"/>
      <c r="AX5934" s="221"/>
      <c r="AY5934" s="221"/>
      <c r="AZ5934" s="221"/>
    </row>
    <row r="5935" spans="1:52" x14ac:dyDescent="0.15">
      <c r="A5935" s="278"/>
      <c r="B5935" s="274"/>
      <c r="C5935" s="340"/>
      <c r="D5935" s="340"/>
      <c r="E5935" s="341"/>
      <c r="F5935" s="341"/>
      <c r="G5935" s="341"/>
      <c r="H5935" s="341"/>
      <c r="I5935" s="341"/>
      <c r="J5935" s="341"/>
      <c r="AH5935" s="221"/>
      <c r="AI5935" s="221"/>
      <c r="AJ5935" s="221"/>
      <c r="AK5935" s="221"/>
      <c r="AL5935" s="221"/>
      <c r="AM5935" s="221"/>
      <c r="AN5935" s="221"/>
      <c r="AO5935" s="221"/>
      <c r="AP5935" s="221"/>
      <c r="AQ5935" s="219"/>
      <c r="AR5935" s="219"/>
      <c r="AS5935" s="221"/>
      <c r="AT5935" s="221"/>
      <c r="AU5935" s="221"/>
      <c r="AV5935" s="221"/>
      <c r="AW5935" s="221"/>
      <c r="AX5935" s="221"/>
      <c r="AY5935" s="221"/>
      <c r="AZ5935" s="221"/>
    </row>
    <row r="5936" spans="1:52" x14ac:dyDescent="0.15">
      <c r="A5936" s="278"/>
      <c r="B5936" s="274"/>
      <c r="C5936" s="340"/>
      <c r="D5936" s="340"/>
      <c r="E5936" s="341"/>
      <c r="F5936" s="341"/>
      <c r="G5936" s="341"/>
      <c r="H5936" s="341"/>
      <c r="I5936" s="341"/>
      <c r="J5936" s="341"/>
      <c r="AH5936" s="221"/>
      <c r="AI5936" s="221"/>
      <c r="AJ5936" s="221"/>
      <c r="AK5936" s="221"/>
      <c r="AL5936" s="221"/>
      <c r="AM5936" s="221"/>
      <c r="AN5936" s="221"/>
      <c r="AO5936" s="221"/>
      <c r="AP5936" s="221"/>
      <c r="AQ5936" s="219"/>
      <c r="AR5936" s="219"/>
      <c r="AS5936" s="221"/>
      <c r="AT5936" s="221"/>
      <c r="AU5936" s="221"/>
      <c r="AV5936" s="221"/>
      <c r="AW5936" s="221"/>
      <c r="AX5936" s="221"/>
      <c r="AY5936" s="221"/>
      <c r="AZ5936" s="221"/>
    </row>
    <row r="5937" spans="1:52" x14ac:dyDescent="0.15">
      <c r="A5937" s="278"/>
      <c r="B5937" s="274"/>
      <c r="C5937" s="340"/>
      <c r="D5937" s="340"/>
      <c r="E5937" s="341"/>
      <c r="F5937" s="341"/>
      <c r="G5937" s="341"/>
      <c r="H5937" s="341"/>
      <c r="I5937" s="341"/>
      <c r="J5937" s="341"/>
      <c r="AH5937" s="221"/>
      <c r="AI5937" s="221"/>
      <c r="AJ5937" s="221"/>
      <c r="AK5937" s="221"/>
      <c r="AL5937" s="221"/>
      <c r="AM5937" s="221"/>
      <c r="AN5937" s="221"/>
      <c r="AO5937" s="221"/>
      <c r="AP5937" s="221"/>
      <c r="AQ5937" s="219"/>
      <c r="AR5937" s="219"/>
      <c r="AS5937" s="221"/>
      <c r="AT5937" s="221"/>
      <c r="AU5937" s="221"/>
      <c r="AV5937" s="221"/>
      <c r="AW5937" s="221"/>
      <c r="AX5937" s="221"/>
      <c r="AY5937" s="221"/>
      <c r="AZ5937" s="221"/>
    </row>
    <row r="5938" spans="1:52" x14ac:dyDescent="0.15">
      <c r="A5938" s="278"/>
      <c r="B5938" s="274"/>
      <c r="C5938" s="340"/>
      <c r="D5938" s="340"/>
      <c r="E5938" s="341"/>
      <c r="F5938" s="341"/>
      <c r="G5938" s="341"/>
      <c r="H5938" s="341"/>
      <c r="I5938" s="341"/>
      <c r="J5938" s="341"/>
      <c r="AH5938" s="221"/>
      <c r="AI5938" s="221"/>
      <c r="AJ5938" s="221"/>
      <c r="AK5938" s="221"/>
      <c r="AL5938" s="221"/>
      <c r="AM5938" s="221"/>
      <c r="AN5938" s="221"/>
      <c r="AO5938" s="221"/>
      <c r="AP5938" s="221"/>
      <c r="AQ5938" s="219"/>
      <c r="AR5938" s="219"/>
      <c r="AS5938" s="221"/>
      <c r="AT5938" s="221"/>
      <c r="AU5938" s="221"/>
      <c r="AV5938" s="221"/>
      <c r="AW5938" s="221"/>
      <c r="AX5938" s="221"/>
      <c r="AY5938" s="221"/>
      <c r="AZ5938" s="221"/>
    </row>
    <row r="5939" spans="1:52" x14ac:dyDescent="0.15">
      <c r="A5939" s="278"/>
      <c r="B5939" s="274"/>
      <c r="C5939" s="340"/>
      <c r="D5939" s="340"/>
      <c r="E5939" s="341"/>
      <c r="F5939" s="341"/>
      <c r="G5939" s="341"/>
      <c r="H5939" s="341"/>
      <c r="I5939" s="341"/>
      <c r="J5939" s="341"/>
      <c r="AH5939" s="221"/>
      <c r="AI5939" s="221"/>
      <c r="AJ5939" s="221"/>
      <c r="AK5939" s="221"/>
      <c r="AL5939" s="221"/>
      <c r="AM5939" s="221"/>
      <c r="AN5939" s="221"/>
      <c r="AO5939" s="221"/>
      <c r="AP5939" s="221"/>
      <c r="AQ5939" s="219"/>
      <c r="AR5939" s="219"/>
      <c r="AS5939" s="221"/>
      <c r="AT5939" s="221"/>
      <c r="AU5939" s="221"/>
      <c r="AV5939" s="221"/>
      <c r="AW5939" s="221"/>
      <c r="AX5939" s="221"/>
      <c r="AY5939" s="221"/>
      <c r="AZ5939" s="221"/>
    </row>
    <row r="5940" spans="1:52" x14ac:dyDescent="0.15">
      <c r="A5940" s="278"/>
      <c r="B5940" s="274"/>
      <c r="C5940" s="340"/>
      <c r="D5940" s="340"/>
      <c r="E5940" s="341"/>
      <c r="F5940" s="341"/>
      <c r="G5940" s="341"/>
      <c r="H5940" s="341"/>
      <c r="I5940" s="341"/>
      <c r="J5940" s="341"/>
      <c r="AH5940" s="221"/>
      <c r="AI5940" s="221"/>
      <c r="AJ5940" s="221"/>
      <c r="AK5940" s="221"/>
      <c r="AL5940" s="221"/>
      <c r="AM5940" s="221"/>
      <c r="AN5940" s="221"/>
      <c r="AO5940" s="221"/>
      <c r="AP5940" s="221"/>
      <c r="AQ5940" s="219"/>
      <c r="AR5940" s="219"/>
      <c r="AS5940" s="221"/>
      <c r="AT5940" s="221"/>
      <c r="AU5940" s="221"/>
      <c r="AV5940" s="221"/>
      <c r="AW5940" s="221"/>
      <c r="AX5940" s="221"/>
      <c r="AY5940" s="221"/>
      <c r="AZ5940" s="221"/>
    </row>
    <row r="5941" spans="1:52" x14ac:dyDescent="0.15">
      <c r="A5941" s="278"/>
      <c r="B5941" s="274"/>
      <c r="C5941" s="340"/>
      <c r="D5941" s="340"/>
      <c r="E5941" s="341"/>
      <c r="F5941" s="341"/>
      <c r="G5941" s="341"/>
      <c r="H5941" s="341"/>
      <c r="I5941" s="341"/>
      <c r="J5941" s="341"/>
      <c r="AH5941" s="221"/>
      <c r="AI5941" s="221"/>
      <c r="AJ5941" s="221"/>
      <c r="AK5941" s="221"/>
      <c r="AL5941" s="221"/>
      <c r="AM5941" s="221"/>
      <c r="AN5941" s="221"/>
      <c r="AO5941" s="221"/>
      <c r="AP5941" s="221"/>
      <c r="AQ5941" s="219"/>
      <c r="AR5941" s="219"/>
      <c r="AS5941" s="221"/>
      <c r="AT5941" s="221"/>
      <c r="AU5941" s="221"/>
      <c r="AV5941" s="221"/>
      <c r="AW5941" s="221"/>
      <c r="AX5941" s="221"/>
      <c r="AY5941" s="221"/>
      <c r="AZ5941" s="221"/>
    </row>
    <row r="5942" spans="1:52" x14ac:dyDescent="0.15">
      <c r="A5942" s="278"/>
      <c r="B5942" s="274"/>
      <c r="C5942" s="340"/>
      <c r="D5942" s="340"/>
      <c r="E5942" s="341"/>
      <c r="F5942" s="341"/>
      <c r="G5942" s="341"/>
      <c r="H5942" s="341"/>
      <c r="I5942" s="341"/>
      <c r="J5942" s="341"/>
      <c r="AH5942" s="221"/>
      <c r="AI5942" s="221"/>
      <c r="AJ5942" s="221"/>
      <c r="AK5942" s="221"/>
      <c r="AL5942" s="221"/>
      <c r="AM5942" s="221"/>
      <c r="AN5942" s="221"/>
      <c r="AO5942" s="221"/>
      <c r="AP5942" s="221"/>
      <c r="AQ5942" s="219"/>
      <c r="AR5942" s="219"/>
      <c r="AS5942" s="221"/>
      <c r="AT5942" s="221"/>
      <c r="AU5942" s="221"/>
      <c r="AV5942" s="221"/>
      <c r="AW5942" s="221"/>
      <c r="AX5942" s="221"/>
      <c r="AY5942" s="221"/>
      <c r="AZ5942" s="221"/>
    </row>
    <row r="5943" spans="1:52" x14ac:dyDescent="0.15">
      <c r="A5943" s="278"/>
      <c r="B5943" s="274"/>
      <c r="C5943" s="340"/>
      <c r="D5943" s="340"/>
      <c r="E5943" s="341"/>
      <c r="F5943" s="341"/>
      <c r="G5943" s="341"/>
      <c r="H5943" s="341"/>
      <c r="I5943" s="341"/>
      <c r="J5943" s="341"/>
      <c r="AH5943" s="221"/>
      <c r="AI5943" s="221"/>
      <c r="AJ5943" s="221"/>
      <c r="AK5943" s="221"/>
      <c r="AL5943" s="221"/>
      <c r="AM5943" s="221"/>
      <c r="AN5943" s="221"/>
      <c r="AO5943" s="221"/>
      <c r="AP5943" s="221"/>
      <c r="AQ5943" s="219"/>
      <c r="AR5943" s="219"/>
      <c r="AS5943" s="221"/>
      <c r="AT5943" s="221"/>
      <c r="AU5943" s="221"/>
      <c r="AV5943" s="221"/>
      <c r="AW5943" s="221"/>
      <c r="AX5943" s="221"/>
      <c r="AY5943" s="221"/>
      <c r="AZ5943" s="221"/>
    </row>
    <row r="5944" spans="1:52" x14ac:dyDescent="0.15">
      <c r="A5944" s="278"/>
      <c r="B5944" s="274"/>
      <c r="C5944" s="340"/>
      <c r="D5944" s="340"/>
      <c r="E5944" s="341"/>
      <c r="F5944" s="341"/>
      <c r="G5944" s="341"/>
      <c r="H5944" s="341"/>
      <c r="I5944" s="341"/>
      <c r="J5944" s="341"/>
      <c r="AH5944" s="221"/>
      <c r="AI5944" s="221"/>
      <c r="AJ5944" s="221"/>
      <c r="AK5944" s="221"/>
      <c r="AL5944" s="221"/>
      <c r="AM5944" s="221"/>
      <c r="AN5944" s="221"/>
      <c r="AO5944" s="221"/>
      <c r="AP5944" s="221"/>
      <c r="AQ5944" s="219"/>
      <c r="AR5944" s="219"/>
      <c r="AS5944" s="221"/>
      <c r="AT5944" s="221"/>
      <c r="AU5944" s="221"/>
      <c r="AV5944" s="221"/>
      <c r="AW5944" s="221"/>
      <c r="AX5944" s="221"/>
      <c r="AY5944" s="221"/>
      <c r="AZ5944" s="221"/>
    </row>
    <row r="5945" spans="1:52" x14ac:dyDescent="0.15">
      <c r="A5945" s="278"/>
      <c r="B5945" s="274"/>
      <c r="C5945" s="340"/>
      <c r="D5945" s="340"/>
      <c r="E5945" s="341"/>
      <c r="F5945" s="341"/>
      <c r="G5945" s="341"/>
      <c r="H5945" s="341"/>
      <c r="I5945" s="341"/>
      <c r="J5945" s="341"/>
      <c r="AH5945" s="221"/>
      <c r="AI5945" s="221"/>
      <c r="AJ5945" s="221"/>
      <c r="AK5945" s="221"/>
      <c r="AL5945" s="221"/>
      <c r="AM5945" s="221"/>
      <c r="AN5945" s="221"/>
      <c r="AO5945" s="221"/>
      <c r="AP5945" s="221"/>
      <c r="AQ5945" s="219"/>
      <c r="AR5945" s="219"/>
      <c r="AS5945" s="221"/>
      <c r="AT5945" s="221"/>
      <c r="AU5945" s="221"/>
      <c r="AV5945" s="221"/>
      <c r="AW5945" s="221"/>
      <c r="AX5945" s="221"/>
      <c r="AY5945" s="221"/>
      <c r="AZ5945" s="221"/>
    </row>
    <row r="5946" spans="1:52" x14ac:dyDescent="0.15">
      <c r="A5946" s="278"/>
      <c r="B5946" s="274"/>
      <c r="C5946" s="340"/>
      <c r="D5946" s="340"/>
      <c r="E5946" s="341"/>
      <c r="F5946" s="341"/>
      <c r="G5946" s="341"/>
      <c r="H5946" s="341"/>
      <c r="I5946" s="341"/>
      <c r="J5946" s="341"/>
      <c r="AH5946" s="221"/>
      <c r="AI5946" s="221"/>
      <c r="AJ5946" s="221"/>
      <c r="AK5946" s="221"/>
      <c r="AL5946" s="221"/>
      <c r="AM5946" s="221"/>
      <c r="AN5946" s="221"/>
      <c r="AO5946" s="221"/>
      <c r="AP5946" s="221"/>
      <c r="AQ5946" s="219"/>
      <c r="AR5946" s="219"/>
      <c r="AS5946" s="221"/>
      <c r="AT5946" s="221"/>
      <c r="AU5946" s="221"/>
      <c r="AV5946" s="221"/>
      <c r="AW5946" s="221"/>
      <c r="AX5946" s="221"/>
      <c r="AY5946" s="221"/>
      <c r="AZ5946" s="221"/>
    </row>
    <row r="5947" spans="1:52" x14ac:dyDescent="0.15">
      <c r="A5947" s="278"/>
      <c r="B5947" s="274"/>
      <c r="C5947" s="340"/>
      <c r="D5947" s="340"/>
      <c r="E5947" s="341"/>
      <c r="F5947" s="341"/>
      <c r="G5947" s="341"/>
      <c r="H5947" s="341"/>
      <c r="I5947" s="341"/>
      <c r="J5947" s="341"/>
      <c r="AH5947" s="221"/>
      <c r="AI5947" s="221"/>
      <c r="AJ5947" s="221"/>
      <c r="AK5947" s="221"/>
      <c r="AL5947" s="221"/>
      <c r="AM5947" s="221"/>
      <c r="AN5947" s="221"/>
      <c r="AO5947" s="221"/>
      <c r="AP5947" s="221"/>
      <c r="AQ5947" s="219"/>
      <c r="AR5947" s="219"/>
      <c r="AS5947" s="221"/>
      <c r="AT5947" s="221"/>
      <c r="AU5947" s="221"/>
      <c r="AV5947" s="221"/>
      <c r="AW5947" s="221"/>
      <c r="AX5947" s="221"/>
      <c r="AY5947" s="221"/>
      <c r="AZ5947" s="221"/>
    </row>
    <row r="5948" spans="1:52" x14ac:dyDescent="0.15">
      <c r="A5948" s="278"/>
      <c r="B5948" s="274"/>
      <c r="C5948" s="340"/>
      <c r="D5948" s="340"/>
      <c r="E5948" s="341"/>
      <c r="F5948" s="341"/>
      <c r="G5948" s="341"/>
      <c r="H5948" s="341"/>
      <c r="I5948" s="341"/>
      <c r="J5948" s="341"/>
      <c r="AH5948" s="221"/>
      <c r="AI5948" s="221"/>
      <c r="AJ5948" s="221"/>
      <c r="AK5948" s="221"/>
      <c r="AL5948" s="221"/>
      <c r="AM5948" s="221"/>
      <c r="AN5948" s="221"/>
      <c r="AO5948" s="221"/>
      <c r="AP5948" s="221"/>
      <c r="AQ5948" s="219"/>
      <c r="AR5948" s="219"/>
      <c r="AS5948" s="221"/>
      <c r="AT5948" s="221"/>
      <c r="AU5948" s="221"/>
      <c r="AV5948" s="221"/>
      <c r="AW5948" s="221"/>
      <c r="AX5948" s="221"/>
      <c r="AY5948" s="221"/>
      <c r="AZ5948" s="221"/>
    </row>
    <row r="5949" spans="1:52" x14ac:dyDescent="0.15">
      <c r="A5949" s="278"/>
      <c r="B5949" s="274"/>
      <c r="C5949" s="340"/>
      <c r="D5949" s="340"/>
      <c r="E5949" s="341"/>
      <c r="F5949" s="341"/>
      <c r="G5949" s="341"/>
      <c r="H5949" s="341"/>
      <c r="I5949" s="341"/>
      <c r="J5949" s="341"/>
      <c r="AH5949" s="221"/>
      <c r="AI5949" s="221"/>
      <c r="AJ5949" s="221"/>
      <c r="AK5949" s="221"/>
      <c r="AL5949" s="221"/>
      <c r="AM5949" s="221"/>
      <c r="AN5949" s="221"/>
      <c r="AO5949" s="221"/>
      <c r="AP5949" s="221"/>
      <c r="AQ5949" s="219"/>
      <c r="AR5949" s="219"/>
      <c r="AS5949" s="221"/>
      <c r="AT5949" s="221"/>
      <c r="AU5949" s="221"/>
      <c r="AV5949" s="221"/>
      <c r="AW5949" s="221"/>
      <c r="AX5949" s="221"/>
      <c r="AY5949" s="221"/>
      <c r="AZ5949" s="221"/>
    </row>
    <row r="5950" spans="1:52" x14ac:dyDescent="0.15">
      <c r="A5950" s="278"/>
      <c r="B5950" s="274"/>
      <c r="C5950" s="340"/>
      <c r="D5950" s="340"/>
      <c r="E5950" s="341"/>
      <c r="F5950" s="341"/>
      <c r="G5950" s="341"/>
      <c r="H5950" s="341"/>
      <c r="I5950" s="341"/>
      <c r="J5950" s="341"/>
      <c r="AH5950" s="221"/>
      <c r="AI5950" s="221"/>
      <c r="AJ5950" s="221"/>
      <c r="AK5950" s="221"/>
      <c r="AL5950" s="221"/>
      <c r="AM5950" s="221"/>
      <c r="AN5950" s="221"/>
      <c r="AO5950" s="221"/>
      <c r="AP5950" s="221"/>
      <c r="AQ5950" s="219"/>
      <c r="AR5950" s="219"/>
      <c r="AS5950" s="221"/>
      <c r="AT5950" s="221"/>
      <c r="AU5950" s="221"/>
      <c r="AV5950" s="221"/>
      <c r="AW5950" s="221"/>
      <c r="AX5950" s="221"/>
      <c r="AY5950" s="221"/>
      <c r="AZ5950" s="221"/>
    </row>
    <row r="5951" spans="1:52" x14ac:dyDescent="0.15">
      <c r="A5951" s="278"/>
      <c r="B5951" s="274"/>
      <c r="C5951" s="340"/>
      <c r="D5951" s="340"/>
      <c r="E5951" s="341"/>
      <c r="F5951" s="341"/>
      <c r="G5951" s="341"/>
      <c r="H5951" s="341"/>
      <c r="I5951" s="341"/>
      <c r="J5951" s="341"/>
      <c r="AH5951" s="221"/>
      <c r="AI5951" s="221"/>
      <c r="AJ5951" s="221"/>
      <c r="AK5951" s="221"/>
      <c r="AL5951" s="221"/>
      <c r="AM5951" s="221"/>
      <c r="AN5951" s="221"/>
      <c r="AO5951" s="221"/>
      <c r="AP5951" s="221"/>
      <c r="AQ5951" s="219"/>
      <c r="AR5951" s="219"/>
      <c r="AS5951" s="221"/>
      <c r="AT5951" s="221"/>
      <c r="AU5951" s="221"/>
      <c r="AV5951" s="221"/>
      <c r="AW5951" s="221"/>
      <c r="AX5951" s="221"/>
      <c r="AY5951" s="221"/>
      <c r="AZ5951" s="221"/>
    </row>
    <row r="5952" spans="1:52" x14ac:dyDescent="0.15">
      <c r="A5952" s="278"/>
      <c r="B5952" s="274"/>
      <c r="C5952" s="340"/>
      <c r="D5952" s="340"/>
      <c r="E5952" s="341"/>
      <c r="F5952" s="341"/>
      <c r="G5952" s="341"/>
      <c r="H5952" s="341"/>
      <c r="I5952" s="341"/>
      <c r="J5952" s="341"/>
      <c r="AH5952" s="221"/>
      <c r="AI5952" s="221"/>
      <c r="AJ5952" s="221"/>
      <c r="AK5952" s="221"/>
      <c r="AL5952" s="221"/>
      <c r="AM5952" s="221"/>
      <c r="AN5952" s="221"/>
      <c r="AO5952" s="221"/>
      <c r="AP5952" s="221"/>
      <c r="AQ5952" s="219"/>
      <c r="AR5952" s="219"/>
      <c r="AS5952" s="221"/>
      <c r="AT5952" s="221"/>
      <c r="AU5952" s="221"/>
      <c r="AV5952" s="221"/>
      <c r="AW5952" s="221"/>
      <c r="AX5952" s="221"/>
      <c r="AY5952" s="221"/>
      <c r="AZ5952" s="221"/>
    </row>
    <row r="5953" spans="1:52" x14ac:dyDescent="0.15">
      <c r="A5953" s="278"/>
      <c r="B5953" s="274"/>
      <c r="C5953" s="340"/>
      <c r="D5953" s="340"/>
      <c r="E5953" s="341"/>
      <c r="F5953" s="341"/>
      <c r="G5953" s="341"/>
      <c r="H5953" s="341"/>
      <c r="I5953" s="341"/>
      <c r="J5953" s="341"/>
      <c r="AH5953" s="221"/>
      <c r="AI5953" s="221"/>
      <c r="AJ5953" s="221"/>
      <c r="AK5953" s="221"/>
      <c r="AL5953" s="221"/>
      <c r="AM5953" s="221"/>
      <c r="AN5953" s="221"/>
      <c r="AO5953" s="221"/>
      <c r="AP5953" s="221"/>
      <c r="AQ5953" s="219"/>
      <c r="AR5953" s="219"/>
      <c r="AS5953" s="221"/>
      <c r="AT5953" s="221"/>
      <c r="AU5953" s="221"/>
      <c r="AV5953" s="221"/>
      <c r="AW5953" s="221"/>
      <c r="AX5953" s="221"/>
      <c r="AY5953" s="221"/>
      <c r="AZ5953" s="221"/>
    </row>
    <row r="5954" spans="1:52" x14ac:dyDescent="0.15">
      <c r="A5954" s="278"/>
      <c r="B5954" s="274"/>
      <c r="C5954" s="340"/>
      <c r="D5954" s="340"/>
      <c r="E5954" s="341"/>
      <c r="F5954" s="341"/>
      <c r="G5954" s="341"/>
      <c r="H5954" s="341"/>
      <c r="I5954" s="341"/>
      <c r="J5954" s="341"/>
      <c r="AH5954" s="221"/>
      <c r="AI5954" s="221"/>
      <c r="AJ5954" s="221"/>
      <c r="AK5954" s="221"/>
      <c r="AL5954" s="221"/>
      <c r="AM5954" s="221"/>
      <c r="AN5954" s="221"/>
      <c r="AO5954" s="221"/>
      <c r="AP5954" s="221"/>
      <c r="AQ5954" s="219"/>
      <c r="AR5954" s="219"/>
      <c r="AS5954" s="221"/>
      <c r="AT5954" s="221"/>
      <c r="AU5954" s="221"/>
      <c r="AV5954" s="221"/>
      <c r="AW5954" s="221"/>
      <c r="AX5954" s="221"/>
      <c r="AY5954" s="221"/>
      <c r="AZ5954" s="221"/>
    </row>
    <row r="5955" spans="1:52" x14ac:dyDescent="0.15">
      <c r="A5955" s="278"/>
      <c r="B5955" s="274"/>
      <c r="C5955" s="340"/>
      <c r="D5955" s="340"/>
      <c r="E5955" s="341"/>
      <c r="F5955" s="341"/>
      <c r="G5955" s="341"/>
      <c r="H5955" s="341"/>
      <c r="I5955" s="341"/>
      <c r="J5955" s="341"/>
      <c r="AH5955" s="221"/>
      <c r="AI5955" s="221"/>
      <c r="AJ5955" s="221"/>
      <c r="AK5955" s="221"/>
      <c r="AL5955" s="221"/>
      <c r="AM5955" s="221"/>
      <c r="AN5955" s="221"/>
      <c r="AO5955" s="221"/>
      <c r="AP5955" s="221"/>
      <c r="AQ5955" s="219"/>
      <c r="AR5955" s="219"/>
      <c r="AS5955" s="221"/>
      <c r="AT5955" s="221"/>
      <c r="AU5955" s="221"/>
      <c r="AV5955" s="221"/>
      <c r="AW5955" s="221"/>
      <c r="AX5955" s="221"/>
      <c r="AY5955" s="221"/>
      <c r="AZ5955" s="221"/>
    </row>
    <row r="5956" spans="1:52" x14ac:dyDescent="0.15">
      <c r="A5956" s="278"/>
      <c r="B5956" s="274"/>
      <c r="C5956" s="340"/>
      <c r="D5956" s="340"/>
      <c r="E5956" s="341"/>
      <c r="F5956" s="341"/>
      <c r="G5956" s="341"/>
      <c r="H5956" s="341"/>
      <c r="I5956" s="341"/>
      <c r="J5956" s="341"/>
      <c r="AH5956" s="221"/>
      <c r="AI5956" s="221"/>
      <c r="AJ5956" s="221"/>
      <c r="AK5956" s="221"/>
      <c r="AL5956" s="221"/>
      <c r="AM5956" s="221"/>
      <c r="AN5956" s="221"/>
      <c r="AO5956" s="221"/>
      <c r="AP5956" s="221"/>
      <c r="AQ5956" s="219"/>
      <c r="AR5956" s="219"/>
      <c r="AS5956" s="221"/>
      <c r="AT5956" s="221"/>
      <c r="AU5956" s="221"/>
      <c r="AV5956" s="221"/>
      <c r="AW5956" s="221"/>
      <c r="AX5956" s="221"/>
      <c r="AY5956" s="221"/>
      <c r="AZ5956" s="221"/>
    </row>
    <row r="5957" spans="1:52" x14ac:dyDescent="0.15">
      <c r="A5957" s="278"/>
      <c r="B5957" s="274"/>
      <c r="C5957" s="340"/>
      <c r="D5957" s="340"/>
      <c r="E5957" s="341"/>
      <c r="F5957" s="341"/>
      <c r="G5957" s="341"/>
      <c r="H5957" s="341"/>
      <c r="I5957" s="341"/>
      <c r="J5957" s="341"/>
      <c r="AH5957" s="221"/>
      <c r="AI5957" s="221"/>
      <c r="AJ5957" s="221"/>
      <c r="AK5957" s="221"/>
      <c r="AL5957" s="221"/>
      <c r="AM5957" s="221"/>
      <c r="AN5957" s="221"/>
      <c r="AO5957" s="221"/>
      <c r="AP5957" s="221"/>
      <c r="AQ5957" s="219"/>
      <c r="AR5957" s="219"/>
      <c r="AS5957" s="221"/>
      <c r="AT5957" s="221"/>
      <c r="AU5957" s="221"/>
      <c r="AV5957" s="221"/>
      <c r="AW5957" s="221"/>
      <c r="AX5957" s="221"/>
      <c r="AY5957" s="221"/>
      <c r="AZ5957" s="221"/>
    </row>
    <row r="5958" spans="1:52" x14ac:dyDescent="0.15">
      <c r="A5958" s="278"/>
      <c r="B5958" s="274"/>
      <c r="C5958" s="340"/>
      <c r="D5958" s="340"/>
      <c r="E5958" s="341"/>
      <c r="F5958" s="341"/>
      <c r="G5958" s="341"/>
      <c r="H5958" s="341"/>
      <c r="I5958" s="341"/>
      <c r="J5958" s="341"/>
      <c r="AH5958" s="221"/>
      <c r="AI5958" s="221"/>
      <c r="AJ5958" s="221"/>
      <c r="AK5958" s="221"/>
      <c r="AL5958" s="221"/>
      <c r="AM5958" s="221"/>
      <c r="AN5958" s="221"/>
      <c r="AO5958" s="221"/>
      <c r="AP5958" s="221"/>
      <c r="AQ5958" s="219"/>
      <c r="AR5958" s="219"/>
      <c r="AS5958" s="221"/>
      <c r="AT5958" s="221"/>
      <c r="AU5958" s="221"/>
      <c r="AV5958" s="221"/>
      <c r="AW5958" s="221"/>
      <c r="AX5958" s="221"/>
      <c r="AY5958" s="221"/>
      <c r="AZ5958" s="221"/>
    </row>
    <row r="5959" spans="1:52" x14ac:dyDescent="0.15">
      <c r="A5959" s="278"/>
      <c r="B5959" s="274"/>
      <c r="C5959" s="340"/>
      <c r="D5959" s="340"/>
      <c r="E5959" s="341"/>
      <c r="F5959" s="341"/>
      <c r="G5959" s="341"/>
      <c r="H5959" s="341"/>
      <c r="I5959" s="341"/>
      <c r="J5959" s="341"/>
      <c r="AH5959" s="221"/>
      <c r="AI5959" s="221"/>
      <c r="AJ5959" s="221"/>
      <c r="AK5959" s="221"/>
      <c r="AL5959" s="221"/>
      <c r="AM5959" s="221"/>
      <c r="AN5959" s="221"/>
      <c r="AO5959" s="221"/>
      <c r="AP5959" s="221"/>
      <c r="AQ5959" s="219"/>
      <c r="AR5959" s="219"/>
      <c r="AS5959" s="221"/>
      <c r="AT5959" s="221"/>
      <c r="AU5959" s="221"/>
      <c r="AV5959" s="221"/>
      <c r="AW5959" s="221"/>
      <c r="AX5959" s="221"/>
      <c r="AY5959" s="221"/>
      <c r="AZ5959" s="221"/>
    </row>
    <row r="5960" spans="1:52" x14ac:dyDescent="0.15">
      <c r="A5960" s="278"/>
      <c r="B5960" s="274"/>
      <c r="C5960" s="340"/>
      <c r="D5960" s="340"/>
      <c r="E5960" s="341"/>
      <c r="F5960" s="341"/>
      <c r="G5960" s="341"/>
      <c r="H5960" s="341"/>
      <c r="I5960" s="341"/>
      <c r="J5960" s="341"/>
      <c r="AH5960" s="221"/>
      <c r="AI5960" s="221"/>
      <c r="AJ5960" s="221"/>
      <c r="AK5960" s="221"/>
      <c r="AL5960" s="221"/>
      <c r="AM5960" s="221"/>
      <c r="AN5960" s="221"/>
      <c r="AO5960" s="221"/>
      <c r="AP5960" s="221"/>
      <c r="AQ5960" s="219"/>
      <c r="AR5960" s="219"/>
      <c r="AS5960" s="221"/>
      <c r="AT5960" s="221"/>
      <c r="AU5960" s="221"/>
      <c r="AV5960" s="221"/>
      <c r="AW5960" s="221"/>
      <c r="AX5960" s="221"/>
      <c r="AY5960" s="221"/>
      <c r="AZ5960" s="221"/>
    </row>
    <row r="5961" spans="1:52" x14ac:dyDescent="0.15">
      <c r="A5961" s="278"/>
      <c r="B5961" s="274"/>
      <c r="C5961" s="340"/>
      <c r="D5961" s="340"/>
      <c r="E5961" s="341"/>
      <c r="F5961" s="341"/>
      <c r="G5961" s="341"/>
      <c r="H5961" s="341"/>
      <c r="I5961" s="341"/>
      <c r="J5961" s="341"/>
      <c r="AH5961" s="221"/>
      <c r="AI5961" s="221"/>
      <c r="AJ5961" s="221"/>
      <c r="AK5961" s="221"/>
      <c r="AL5961" s="221"/>
      <c r="AM5961" s="221"/>
      <c r="AN5961" s="221"/>
      <c r="AO5961" s="221"/>
      <c r="AP5961" s="221"/>
      <c r="AQ5961" s="219"/>
      <c r="AR5961" s="219"/>
      <c r="AS5961" s="221"/>
      <c r="AT5961" s="221"/>
      <c r="AU5961" s="221"/>
      <c r="AV5961" s="221"/>
      <c r="AW5961" s="221"/>
      <c r="AX5961" s="221"/>
      <c r="AY5961" s="221"/>
      <c r="AZ5961" s="221"/>
    </row>
    <row r="5962" spans="1:52" x14ac:dyDescent="0.15">
      <c r="A5962" s="278"/>
      <c r="B5962" s="274"/>
      <c r="C5962" s="340"/>
      <c r="D5962" s="340"/>
      <c r="E5962" s="341"/>
      <c r="F5962" s="341"/>
      <c r="G5962" s="341"/>
      <c r="H5962" s="341"/>
      <c r="I5962" s="341"/>
      <c r="J5962" s="341"/>
      <c r="AH5962" s="221"/>
      <c r="AI5962" s="221"/>
      <c r="AJ5962" s="221"/>
      <c r="AK5962" s="221"/>
      <c r="AL5962" s="221"/>
      <c r="AM5962" s="221"/>
      <c r="AN5962" s="221"/>
      <c r="AO5962" s="221"/>
      <c r="AP5962" s="221"/>
      <c r="AQ5962" s="219"/>
      <c r="AR5962" s="219"/>
      <c r="AS5962" s="221"/>
      <c r="AT5962" s="221"/>
      <c r="AU5962" s="221"/>
      <c r="AV5962" s="221"/>
      <c r="AW5962" s="221"/>
      <c r="AX5962" s="221"/>
      <c r="AY5962" s="221"/>
      <c r="AZ5962" s="221"/>
    </row>
    <row r="5963" spans="1:52" x14ac:dyDescent="0.15">
      <c r="A5963" s="278"/>
      <c r="B5963" s="274"/>
      <c r="C5963" s="340"/>
      <c r="D5963" s="340"/>
      <c r="E5963" s="341"/>
      <c r="F5963" s="341"/>
      <c r="G5963" s="341"/>
      <c r="H5963" s="341"/>
      <c r="I5963" s="341"/>
      <c r="J5963" s="341"/>
      <c r="AH5963" s="221"/>
      <c r="AI5963" s="221"/>
      <c r="AJ5963" s="221"/>
      <c r="AK5963" s="221"/>
      <c r="AL5963" s="221"/>
      <c r="AM5963" s="221"/>
      <c r="AN5963" s="221"/>
      <c r="AO5963" s="221"/>
      <c r="AP5963" s="221"/>
      <c r="AQ5963" s="219"/>
      <c r="AR5963" s="219"/>
      <c r="AS5963" s="221"/>
      <c r="AT5963" s="221"/>
      <c r="AU5963" s="221"/>
      <c r="AV5963" s="221"/>
      <c r="AW5963" s="221"/>
      <c r="AX5963" s="221"/>
      <c r="AY5963" s="221"/>
      <c r="AZ5963" s="221"/>
    </row>
    <row r="5964" spans="1:52" x14ac:dyDescent="0.15">
      <c r="A5964" s="278"/>
      <c r="B5964" s="274"/>
      <c r="C5964" s="340"/>
      <c r="D5964" s="340"/>
      <c r="E5964" s="341"/>
      <c r="F5964" s="341"/>
      <c r="G5964" s="341"/>
      <c r="H5964" s="341"/>
      <c r="I5964" s="341"/>
      <c r="J5964" s="341"/>
      <c r="AH5964" s="221"/>
      <c r="AI5964" s="221"/>
      <c r="AJ5964" s="221"/>
      <c r="AK5964" s="221"/>
      <c r="AL5964" s="221"/>
      <c r="AM5964" s="221"/>
      <c r="AN5964" s="221"/>
      <c r="AO5964" s="221"/>
      <c r="AP5964" s="221"/>
      <c r="AQ5964" s="219"/>
      <c r="AR5964" s="219"/>
      <c r="AS5964" s="221"/>
      <c r="AT5964" s="221"/>
      <c r="AU5964" s="221"/>
      <c r="AV5964" s="221"/>
      <c r="AW5964" s="221"/>
      <c r="AX5964" s="221"/>
      <c r="AY5964" s="221"/>
      <c r="AZ5964" s="221"/>
    </row>
    <row r="5965" spans="1:52" x14ac:dyDescent="0.15">
      <c r="A5965" s="278"/>
      <c r="B5965" s="274"/>
      <c r="C5965" s="340"/>
      <c r="D5965" s="340"/>
      <c r="E5965" s="341"/>
      <c r="F5965" s="341"/>
      <c r="G5965" s="341"/>
      <c r="H5965" s="341"/>
      <c r="I5965" s="341"/>
      <c r="J5965" s="341"/>
      <c r="AH5965" s="221"/>
      <c r="AI5965" s="221"/>
      <c r="AJ5965" s="221"/>
      <c r="AK5965" s="221"/>
      <c r="AL5965" s="221"/>
      <c r="AM5965" s="221"/>
      <c r="AN5965" s="221"/>
      <c r="AO5965" s="221"/>
      <c r="AP5965" s="221"/>
      <c r="AQ5965" s="219"/>
      <c r="AR5965" s="219"/>
      <c r="AS5965" s="221"/>
      <c r="AT5965" s="221"/>
      <c r="AU5965" s="221"/>
      <c r="AV5965" s="221"/>
      <c r="AW5965" s="221"/>
      <c r="AX5965" s="221"/>
      <c r="AY5965" s="221"/>
      <c r="AZ5965" s="221"/>
    </row>
    <row r="5966" spans="1:52" x14ac:dyDescent="0.15">
      <c r="A5966" s="278"/>
      <c r="B5966" s="274"/>
      <c r="C5966" s="340"/>
      <c r="D5966" s="340"/>
      <c r="E5966" s="341"/>
      <c r="F5966" s="341"/>
      <c r="G5966" s="341"/>
      <c r="H5966" s="341"/>
      <c r="I5966" s="341"/>
      <c r="J5966" s="341"/>
      <c r="AH5966" s="221"/>
      <c r="AI5966" s="221"/>
      <c r="AJ5966" s="221"/>
      <c r="AK5966" s="221"/>
      <c r="AL5966" s="221"/>
      <c r="AM5966" s="221"/>
      <c r="AN5966" s="221"/>
      <c r="AO5966" s="221"/>
      <c r="AP5966" s="221"/>
      <c r="AQ5966" s="219"/>
      <c r="AR5966" s="219"/>
      <c r="AS5966" s="221"/>
      <c r="AT5966" s="221"/>
      <c r="AU5966" s="221"/>
      <c r="AV5966" s="221"/>
      <c r="AW5966" s="221"/>
      <c r="AX5966" s="221"/>
      <c r="AY5966" s="221"/>
      <c r="AZ5966" s="221"/>
    </row>
    <row r="5967" spans="1:52" x14ac:dyDescent="0.15">
      <c r="A5967" s="278"/>
      <c r="B5967" s="274"/>
      <c r="C5967" s="340"/>
      <c r="D5967" s="340"/>
      <c r="E5967" s="341"/>
      <c r="F5967" s="341"/>
      <c r="G5967" s="341"/>
      <c r="H5967" s="341"/>
      <c r="I5967" s="341"/>
      <c r="J5967" s="341"/>
      <c r="AH5967" s="221"/>
      <c r="AI5967" s="221"/>
      <c r="AJ5967" s="221"/>
      <c r="AK5967" s="221"/>
      <c r="AL5967" s="221"/>
      <c r="AM5967" s="221"/>
      <c r="AN5967" s="221"/>
      <c r="AO5967" s="221"/>
      <c r="AP5967" s="221"/>
      <c r="AQ5967" s="219"/>
      <c r="AR5967" s="219"/>
      <c r="AS5967" s="221"/>
      <c r="AT5967" s="221"/>
      <c r="AU5967" s="221"/>
      <c r="AV5967" s="221"/>
      <c r="AW5967" s="221"/>
      <c r="AX5967" s="221"/>
      <c r="AY5967" s="221"/>
      <c r="AZ5967" s="221"/>
    </row>
    <row r="5968" spans="1:52" x14ac:dyDescent="0.15">
      <c r="A5968" s="278"/>
      <c r="B5968" s="274"/>
      <c r="C5968" s="340"/>
      <c r="D5968" s="340"/>
      <c r="E5968" s="341"/>
      <c r="F5968" s="341"/>
      <c r="G5968" s="341"/>
      <c r="H5968" s="341"/>
      <c r="I5968" s="341"/>
      <c r="J5968" s="341"/>
      <c r="AH5968" s="221"/>
      <c r="AI5968" s="221"/>
      <c r="AJ5968" s="221"/>
      <c r="AK5968" s="221"/>
      <c r="AL5968" s="221"/>
      <c r="AM5968" s="221"/>
      <c r="AN5968" s="221"/>
      <c r="AO5968" s="221"/>
      <c r="AP5968" s="221"/>
      <c r="AQ5968" s="219"/>
      <c r="AR5968" s="219"/>
      <c r="AS5968" s="221"/>
      <c r="AT5968" s="221"/>
      <c r="AU5968" s="221"/>
      <c r="AV5968" s="221"/>
      <c r="AW5968" s="221"/>
      <c r="AX5968" s="221"/>
      <c r="AY5968" s="221"/>
      <c r="AZ5968" s="221"/>
    </row>
    <row r="5969" spans="1:52" x14ac:dyDescent="0.15">
      <c r="A5969" s="278"/>
      <c r="B5969" s="274"/>
      <c r="C5969" s="340"/>
      <c r="D5969" s="340"/>
      <c r="E5969" s="341"/>
      <c r="F5969" s="341"/>
      <c r="G5969" s="341"/>
      <c r="H5969" s="341"/>
      <c r="I5969" s="341"/>
      <c r="J5969" s="341"/>
      <c r="AH5969" s="221"/>
      <c r="AI5969" s="221"/>
      <c r="AJ5969" s="221"/>
      <c r="AK5969" s="221"/>
      <c r="AL5969" s="221"/>
      <c r="AM5969" s="221"/>
      <c r="AN5969" s="221"/>
      <c r="AO5969" s="221"/>
      <c r="AP5969" s="221"/>
      <c r="AQ5969" s="219"/>
      <c r="AR5969" s="219"/>
      <c r="AS5969" s="221"/>
      <c r="AT5969" s="221"/>
      <c r="AU5969" s="221"/>
      <c r="AV5969" s="221"/>
      <c r="AW5969" s="221"/>
      <c r="AX5969" s="221"/>
      <c r="AY5969" s="221"/>
      <c r="AZ5969" s="221"/>
    </row>
    <row r="5970" spans="1:52" x14ac:dyDescent="0.15">
      <c r="A5970" s="278"/>
      <c r="B5970" s="274"/>
      <c r="C5970" s="340"/>
      <c r="D5970" s="340"/>
      <c r="E5970" s="341"/>
      <c r="F5970" s="341"/>
      <c r="G5970" s="341"/>
      <c r="H5970" s="341"/>
      <c r="I5970" s="341"/>
      <c r="J5970" s="341"/>
      <c r="AH5970" s="221"/>
      <c r="AI5970" s="221"/>
      <c r="AJ5970" s="221"/>
      <c r="AK5970" s="221"/>
      <c r="AL5970" s="221"/>
      <c r="AM5970" s="221"/>
      <c r="AN5970" s="221"/>
      <c r="AO5970" s="221"/>
      <c r="AP5970" s="221"/>
      <c r="AQ5970" s="219"/>
      <c r="AR5970" s="219"/>
      <c r="AS5970" s="221"/>
      <c r="AT5970" s="221"/>
      <c r="AU5970" s="221"/>
      <c r="AV5970" s="221"/>
      <c r="AW5970" s="221"/>
      <c r="AX5970" s="221"/>
      <c r="AY5970" s="221"/>
      <c r="AZ5970" s="221"/>
    </row>
    <row r="5971" spans="1:52" x14ac:dyDescent="0.15">
      <c r="A5971" s="278"/>
      <c r="B5971" s="274"/>
      <c r="C5971" s="340"/>
      <c r="D5971" s="340"/>
      <c r="E5971" s="341"/>
      <c r="F5971" s="341"/>
      <c r="G5971" s="341"/>
      <c r="H5971" s="341"/>
      <c r="I5971" s="341"/>
      <c r="J5971" s="341"/>
      <c r="AH5971" s="221"/>
      <c r="AI5971" s="221"/>
      <c r="AJ5971" s="221"/>
      <c r="AK5971" s="221"/>
      <c r="AL5971" s="221"/>
      <c r="AM5971" s="221"/>
      <c r="AN5971" s="221"/>
      <c r="AO5971" s="221"/>
      <c r="AP5971" s="221"/>
      <c r="AQ5971" s="219"/>
      <c r="AR5971" s="219"/>
      <c r="AS5971" s="221"/>
      <c r="AT5971" s="221"/>
      <c r="AU5971" s="221"/>
      <c r="AV5971" s="221"/>
      <c r="AW5971" s="221"/>
      <c r="AX5971" s="221"/>
      <c r="AY5971" s="221"/>
      <c r="AZ5971" s="221"/>
    </row>
    <row r="5972" spans="1:52" x14ac:dyDescent="0.15">
      <c r="A5972" s="278"/>
      <c r="B5972" s="274"/>
      <c r="C5972" s="340"/>
      <c r="D5972" s="340"/>
      <c r="E5972" s="341"/>
      <c r="F5972" s="341"/>
      <c r="G5972" s="341"/>
      <c r="H5972" s="341"/>
      <c r="I5972" s="341"/>
      <c r="J5972" s="341"/>
      <c r="AH5972" s="221"/>
      <c r="AI5972" s="221"/>
      <c r="AJ5972" s="221"/>
      <c r="AK5972" s="221"/>
      <c r="AL5972" s="221"/>
      <c r="AM5972" s="221"/>
      <c r="AN5972" s="221"/>
      <c r="AO5972" s="221"/>
      <c r="AP5972" s="221"/>
      <c r="AQ5972" s="219"/>
      <c r="AR5972" s="219"/>
      <c r="AS5972" s="221"/>
      <c r="AT5972" s="221"/>
      <c r="AU5972" s="221"/>
      <c r="AV5972" s="221"/>
      <c r="AW5972" s="221"/>
      <c r="AX5972" s="221"/>
      <c r="AY5972" s="221"/>
      <c r="AZ5972" s="221"/>
    </row>
    <row r="5973" spans="1:52" x14ac:dyDescent="0.15">
      <c r="A5973" s="278"/>
      <c r="B5973" s="274"/>
      <c r="C5973" s="340"/>
      <c r="D5973" s="340"/>
      <c r="E5973" s="341"/>
      <c r="F5973" s="341"/>
      <c r="G5973" s="341"/>
      <c r="H5973" s="341"/>
      <c r="I5973" s="341"/>
      <c r="J5973" s="341"/>
      <c r="AH5973" s="221"/>
      <c r="AI5973" s="221"/>
      <c r="AJ5973" s="221"/>
      <c r="AK5973" s="221"/>
      <c r="AL5973" s="221"/>
      <c r="AM5973" s="221"/>
      <c r="AN5973" s="221"/>
      <c r="AO5973" s="221"/>
      <c r="AP5973" s="221"/>
      <c r="AQ5973" s="219"/>
      <c r="AR5973" s="219"/>
      <c r="AS5973" s="221"/>
      <c r="AT5973" s="221"/>
      <c r="AU5973" s="221"/>
      <c r="AV5973" s="221"/>
      <c r="AW5973" s="221"/>
      <c r="AX5973" s="221"/>
      <c r="AY5973" s="221"/>
      <c r="AZ5973" s="221"/>
    </row>
    <row r="5974" spans="1:52" x14ac:dyDescent="0.15">
      <c r="A5974" s="278"/>
      <c r="B5974" s="274"/>
      <c r="C5974" s="340"/>
      <c r="D5974" s="340"/>
      <c r="E5974" s="341"/>
      <c r="F5974" s="341"/>
      <c r="G5974" s="341"/>
      <c r="H5974" s="341"/>
      <c r="I5974" s="341"/>
      <c r="J5974" s="341"/>
      <c r="AH5974" s="221"/>
      <c r="AI5974" s="221"/>
      <c r="AJ5974" s="221"/>
      <c r="AK5974" s="221"/>
      <c r="AL5974" s="221"/>
      <c r="AM5974" s="221"/>
      <c r="AN5974" s="221"/>
      <c r="AO5974" s="221"/>
      <c r="AP5974" s="221"/>
      <c r="AQ5974" s="219"/>
      <c r="AR5974" s="219"/>
      <c r="AS5974" s="221"/>
      <c r="AT5974" s="221"/>
      <c r="AU5974" s="221"/>
      <c r="AV5974" s="221"/>
      <c r="AW5974" s="221"/>
      <c r="AX5974" s="221"/>
      <c r="AY5974" s="221"/>
      <c r="AZ5974" s="221"/>
    </row>
    <row r="5975" spans="1:52" x14ac:dyDescent="0.15">
      <c r="A5975" s="278"/>
      <c r="B5975" s="274"/>
      <c r="C5975" s="340"/>
      <c r="D5975" s="340"/>
      <c r="E5975" s="341"/>
      <c r="F5975" s="341"/>
      <c r="G5975" s="341"/>
      <c r="H5975" s="341"/>
      <c r="I5975" s="341"/>
      <c r="J5975" s="341"/>
      <c r="AH5975" s="221"/>
      <c r="AI5975" s="221"/>
      <c r="AJ5975" s="221"/>
      <c r="AK5975" s="221"/>
      <c r="AL5975" s="221"/>
      <c r="AM5975" s="221"/>
      <c r="AN5975" s="221"/>
      <c r="AO5975" s="221"/>
      <c r="AP5975" s="221"/>
      <c r="AQ5975" s="219"/>
      <c r="AR5975" s="219"/>
      <c r="AS5975" s="221"/>
      <c r="AT5975" s="221"/>
      <c r="AU5975" s="221"/>
      <c r="AV5975" s="221"/>
      <c r="AW5975" s="221"/>
      <c r="AX5975" s="221"/>
      <c r="AY5975" s="221"/>
      <c r="AZ5975" s="221"/>
    </row>
    <row r="5976" spans="1:52" x14ac:dyDescent="0.15">
      <c r="A5976" s="278"/>
      <c r="B5976" s="274"/>
      <c r="C5976" s="340"/>
      <c r="D5976" s="340"/>
      <c r="E5976" s="341"/>
      <c r="F5976" s="341"/>
      <c r="G5976" s="341"/>
      <c r="H5976" s="341"/>
      <c r="I5976" s="341"/>
      <c r="J5976" s="341"/>
      <c r="AH5976" s="221"/>
      <c r="AI5976" s="221"/>
      <c r="AJ5976" s="221"/>
      <c r="AK5976" s="221"/>
      <c r="AL5976" s="221"/>
      <c r="AM5976" s="221"/>
      <c r="AN5976" s="221"/>
      <c r="AO5976" s="221"/>
      <c r="AP5976" s="221"/>
      <c r="AQ5976" s="219"/>
      <c r="AR5976" s="219"/>
      <c r="AS5976" s="221"/>
      <c r="AT5976" s="221"/>
      <c r="AU5976" s="221"/>
      <c r="AV5976" s="221"/>
      <c r="AW5976" s="221"/>
      <c r="AX5976" s="221"/>
      <c r="AY5976" s="221"/>
      <c r="AZ5976" s="221"/>
    </row>
    <row r="5977" spans="1:52" x14ac:dyDescent="0.15">
      <c r="A5977" s="278"/>
      <c r="B5977" s="274"/>
      <c r="C5977" s="340"/>
      <c r="D5977" s="340"/>
      <c r="E5977" s="341"/>
      <c r="F5977" s="341"/>
      <c r="G5977" s="341"/>
      <c r="H5977" s="341"/>
      <c r="I5977" s="341"/>
      <c r="J5977" s="341"/>
      <c r="AH5977" s="221"/>
      <c r="AI5977" s="221"/>
      <c r="AJ5977" s="221"/>
      <c r="AK5977" s="221"/>
      <c r="AL5977" s="221"/>
      <c r="AM5977" s="221"/>
      <c r="AN5977" s="221"/>
      <c r="AO5977" s="221"/>
      <c r="AP5977" s="221"/>
      <c r="AQ5977" s="219"/>
      <c r="AR5977" s="219"/>
      <c r="AS5977" s="221"/>
      <c r="AT5977" s="221"/>
      <c r="AU5977" s="221"/>
      <c r="AV5977" s="221"/>
      <c r="AW5977" s="221"/>
      <c r="AX5977" s="221"/>
      <c r="AY5977" s="221"/>
      <c r="AZ5977" s="221"/>
    </row>
    <row r="5978" spans="1:52" x14ac:dyDescent="0.15">
      <c r="A5978" s="278"/>
      <c r="B5978" s="274"/>
      <c r="C5978" s="340"/>
      <c r="D5978" s="340"/>
      <c r="E5978" s="341"/>
      <c r="F5978" s="341"/>
      <c r="G5978" s="341"/>
      <c r="H5978" s="341"/>
      <c r="I5978" s="341"/>
      <c r="J5978" s="341"/>
      <c r="AH5978" s="221"/>
      <c r="AI5978" s="221"/>
      <c r="AJ5978" s="221"/>
      <c r="AK5978" s="221"/>
      <c r="AL5978" s="221"/>
      <c r="AM5978" s="221"/>
      <c r="AN5978" s="221"/>
      <c r="AO5978" s="221"/>
      <c r="AP5978" s="221"/>
      <c r="AQ5978" s="219"/>
      <c r="AR5978" s="219"/>
      <c r="AS5978" s="221"/>
      <c r="AT5978" s="221"/>
      <c r="AU5978" s="221"/>
      <c r="AV5978" s="221"/>
      <c r="AW5978" s="221"/>
      <c r="AX5978" s="221"/>
      <c r="AY5978" s="221"/>
      <c r="AZ5978" s="221"/>
    </row>
    <row r="5979" spans="1:52" x14ac:dyDescent="0.15">
      <c r="A5979" s="278"/>
      <c r="B5979" s="274"/>
      <c r="C5979" s="340"/>
      <c r="D5979" s="340"/>
      <c r="E5979" s="341"/>
      <c r="F5979" s="341"/>
      <c r="G5979" s="341"/>
      <c r="H5979" s="341"/>
      <c r="I5979" s="341"/>
      <c r="J5979" s="341"/>
      <c r="AH5979" s="221"/>
      <c r="AI5979" s="221"/>
      <c r="AJ5979" s="221"/>
      <c r="AK5979" s="221"/>
      <c r="AL5979" s="221"/>
      <c r="AM5979" s="221"/>
      <c r="AN5979" s="221"/>
      <c r="AO5979" s="221"/>
      <c r="AP5979" s="221"/>
      <c r="AQ5979" s="219"/>
      <c r="AR5979" s="219"/>
      <c r="AS5979" s="221"/>
      <c r="AT5979" s="221"/>
      <c r="AU5979" s="221"/>
      <c r="AV5979" s="221"/>
      <c r="AW5979" s="221"/>
      <c r="AX5979" s="221"/>
      <c r="AY5979" s="221"/>
      <c r="AZ5979" s="221"/>
    </row>
    <row r="5980" spans="1:52" x14ac:dyDescent="0.15">
      <c r="A5980" s="278"/>
      <c r="B5980" s="274"/>
      <c r="C5980" s="340"/>
      <c r="D5980" s="340"/>
      <c r="E5980" s="341"/>
      <c r="F5980" s="341"/>
      <c r="G5980" s="341"/>
      <c r="H5980" s="341"/>
      <c r="I5980" s="341"/>
      <c r="J5980" s="341"/>
      <c r="AH5980" s="221"/>
      <c r="AI5980" s="221"/>
      <c r="AJ5980" s="221"/>
      <c r="AK5980" s="221"/>
      <c r="AL5980" s="221"/>
      <c r="AM5980" s="221"/>
      <c r="AN5980" s="221"/>
      <c r="AO5980" s="221"/>
      <c r="AP5980" s="221"/>
      <c r="AQ5980" s="219"/>
      <c r="AR5980" s="219"/>
      <c r="AS5980" s="221"/>
      <c r="AT5980" s="221"/>
      <c r="AU5980" s="221"/>
      <c r="AV5980" s="221"/>
      <c r="AW5980" s="221"/>
      <c r="AX5980" s="221"/>
      <c r="AY5980" s="221"/>
      <c r="AZ5980" s="221"/>
    </row>
    <row r="5981" spans="1:52" x14ac:dyDescent="0.15">
      <c r="A5981" s="278"/>
      <c r="B5981" s="274"/>
      <c r="C5981" s="340"/>
      <c r="D5981" s="340"/>
      <c r="E5981" s="341"/>
      <c r="F5981" s="341"/>
      <c r="G5981" s="341"/>
      <c r="H5981" s="341"/>
      <c r="I5981" s="341"/>
      <c r="J5981" s="341"/>
      <c r="AH5981" s="221"/>
      <c r="AI5981" s="221"/>
      <c r="AJ5981" s="221"/>
      <c r="AK5981" s="221"/>
      <c r="AL5981" s="221"/>
      <c r="AM5981" s="221"/>
      <c r="AN5981" s="221"/>
      <c r="AO5981" s="221"/>
      <c r="AP5981" s="221"/>
      <c r="AQ5981" s="219"/>
      <c r="AR5981" s="219"/>
      <c r="AS5981" s="221"/>
      <c r="AT5981" s="221"/>
      <c r="AU5981" s="221"/>
      <c r="AV5981" s="221"/>
      <c r="AW5981" s="221"/>
      <c r="AX5981" s="221"/>
      <c r="AY5981" s="221"/>
      <c r="AZ5981" s="221"/>
    </row>
    <row r="5982" spans="1:52" x14ac:dyDescent="0.15">
      <c r="A5982" s="278"/>
      <c r="B5982" s="274"/>
      <c r="C5982" s="340"/>
      <c r="D5982" s="340"/>
      <c r="E5982" s="341"/>
      <c r="F5982" s="341"/>
      <c r="G5982" s="341"/>
      <c r="H5982" s="341"/>
      <c r="I5982" s="341"/>
      <c r="J5982" s="341"/>
      <c r="AH5982" s="221"/>
      <c r="AI5982" s="221"/>
      <c r="AJ5982" s="221"/>
      <c r="AK5982" s="221"/>
      <c r="AL5982" s="221"/>
      <c r="AM5982" s="221"/>
      <c r="AN5982" s="221"/>
      <c r="AO5982" s="221"/>
      <c r="AP5982" s="221"/>
      <c r="AQ5982" s="219"/>
      <c r="AR5982" s="219"/>
      <c r="AS5982" s="221"/>
      <c r="AT5982" s="221"/>
      <c r="AU5982" s="221"/>
      <c r="AV5982" s="221"/>
      <c r="AW5982" s="221"/>
      <c r="AX5982" s="221"/>
      <c r="AY5982" s="221"/>
      <c r="AZ5982" s="221"/>
    </row>
    <row r="5983" spans="1:52" x14ac:dyDescent="0.15">
      <c r="A5983" s="278"/>
      <c r="B5983" s="274"/>
      <c r="C5983" s="340"/>
      <c r="D5983" s="340"/>
      <c r="E5983" s="341"/>
      <c r="F5983" s="341"/>
      <c r="G5983" s="341"/>
      <c r="H5983" s="341"/>
      <c r="I5983" s="341"/>
      <c r="J5983" s="341"/>
      <c r="AH5983" s="221"/>
      <c r="AI5983" s="221"/>
      <c r="AJ5983" s="221"/>
      <c r="AK5983" s="221"/>
      <c r="AL5983" s="221"/>
      <c r="AM5983" s="221"/>
      <c r="AN5983" s="221"/>
      <c r="AO5983" s="221"/>
      <c r="AP5983" s="221"/>
      <c r="AQ5983" s="219"/>
      <c r="AR5983" s="219"/>
      <c r="AS5983" s="221"/>
      <c r="AT5983" s="221"/>
      <c r="AU5983" s="221"/>
      <c r="AV5983" s="221"/>
      <c r="AW5983" s="221"/>
      <c r="AX5983" s="221"/>
      <c r="AY5983" s="221"/>
      <c r="AZ5983" s="221"/>
    </row>
    <row r="5984" spans="1:52" x14ac:dyDescent="0.15">
      <c r="A5984" s="278"/>
      <c r="B5984" s="274"/>
      <c r="C5984" s="340"/>
      <c r="D5984" s="340"/>
      <c r="E5984" s="341"/>
      <c r="F5984" s="341"/>
      <c r="G5984" s="341"/>
      <c r="H5984" s="341"/>
      <c r="I5984" s="341"/>
      <c r="J5984" s="341"/>
      <c r="AH5984" s="221"/>
      <c r="AI5984" s="221"/>
      <c r="AJ5984" s="221"/>
      <c r="AK5984" s="221"/>
      <c r="AL5984" s="221"/>
      <c r="AM5984" s="221"/>
      <c r="AN5984" s="221"/>
      <c r="AO5984" s="221"/>
      <c r="AP5984" s="221"/>
      <c r="AQ5984" s="219"/>
      <c r="AR5984" s="219"/>
      <c r="AS5984" s="221"/>
      <c r="AT5984" s="221"/>
      <c r="AU5984" s="221"/>
      <c r="AV5984" s="221"/>
      <c r="AW5984" s="221"/>
      <c r="AX5984" s="221"/>
      <c r="AY5984" s="221"/>
      <c r="AZ5984" s="221"/>
    </row>
    <row r="5985" spans="1:52" x14ac:dyDescent="0.15">
      <c r="A5985" s="278"/>
      <c r="B5985" s="274"/>
      <c r="C5985" s="340"/>
      <c r="D5985" s="340"/>
      <c r="E5985" s="341"/>
      <c r="F5985" s="341"/>
      <c r="G5985" s="341"/>
      <c r="H5985" s="341"/>
      <c r="I5985" s="341"/>
      <c r="J5985" s="341"/>
      <c r="AH5985" s="221"/>
      <c r="AI5985" s="221"/>
      <c r="AJ5985" s="221"/>
      <c r="AK5985" s="221"/>
      <c r="AL5985" s="221"/>
      <c r="AM5985" s="221"/>
      <c r="AN5985" s="221"/>
      <c r="AO5985" s="221"/>
      <c r="AP5985" s="221"/>
      <c r="AQ5985" s="219"/>
      <c r="AR5985" s="219"/>
      <c r="AS5985" s="221"/>
      <c r="AT5985" s="221"/>
      <c r="AU5985" s="221"/>
      <c r="AV5985" s="221"/>
      <c r="AW5985" s="221"/>
      <c r="AX5985" s="221"/>
      <c r="AY5985" s="221"/>
      <c r="AZ5985" s="221"/>
    </row>
    <row r="5986" spans="1:52" x14ac:dyDescent="0.15">
      <c r="A5986" s="278"/>
      <c r="B5986" s="274"/>
      <c r="C5986" s="340"/>
      <c r="D5986" s="340"/>
      <c r="E5986" s="341"/>
      <c r="F5986" s="341"/>
      <c r="G5986" s="341"/>
      <c r="H5986" s="341"/>
      <c r="I5986" s="341"/>
      <c r="J5986" s="341"/>
      <c r="AH5986" s="221"/>
      <c r="AI5986" s="221"/>
      <c r="AJ5986" s="221"/>
      <c r="AK5986" s="221"/>
      <c r="AL5986" s="221"/>
      <c r="AM5986" s="221"/>
      <c r="AN5986" s="221"/>
      <c r="AO5986" s="221"/>
      <c r="AP5986" s="221"/>
      <c r="AQ5986" s="219"/>
      <c r="AR5986" s="219"/>
      <c r="AS5986" s="221"/>
      <c r="AT5986" s="221"/>
      <c r="AU5986" s="221"/>
      <c r="AV5986" s="221"/>
      <c r="AW5986" s="221"/>
      <c r="AX5986" s="221"/>
      <c r="AY5986" s="221"/>
      <c r="AZ5986" s="221"/>
    </row>
    <row r="5987" spans="1:52" x14ac:dyDescent="0.15">
      <c r="A5987" s="278"/>
      <c r="B5987" s="274"/>
      <c r="C5987" s="340"/>
      <c r="D5987" s="340"/>
      <c r="E5987" s="341"/>
      <c r="F5987" s="341"/>
      <c r="G5987" s="341"/>
      <c r="H5987" s="341"/>
      <c r="I5987" s="341"/>
      <c r="J5987" s="341"/>
      <c r="AH5987" s="221"/>
      <c r="AI5987" s="221"/>
      <c r="AJ5987" s="221"/>
      <c r="AK5987" s="221"/>
      <c r="AL5987" s="221"/>
      <c r="AM5987" s="221"/>
      <c r="AN5987" s="221"/>
      <c r="AO5987" s="221"/>
      <c r="AP5987" s="221"/>
      <c r="AQ5987" s="219"/>
      <c r="AR5987" s="219"/>
      <c r="AS5987" s="221"/>
      <c r="AT5987" s="221"/>
      <c r="AU5987" s="221"/>
      <c r="AV5987" s="221"/>
      <c r="AW5987" s="221"/>
      <c r="AX5987" s="221"/>
      <c r="AY5987" s="221"/>
      <c r="AZ5987" s="221"/>
    </row>
    <row r="5988" spans="1:52" x14ac:dyDescent="0.15">
      <c r="A5988" s="278"/>
      <c r="B5988" s="274"/>
      <c r="C5988" s="340"/>
      <c r="D5988" s="340"/>
      <c r="E5988" s="341"/>
      <c r="F5988" s="341"/>
      <c r="G5988" s="341"/>
      <c r="H5988" s="341"/>
      <c r="I5988" s="341"/>
      <c r="J5988" s="341"/>
      <c r="AH5988" s="221"/>
      <c r="AI5988" s="221"/>
      <c r="AJ5988" s="221"/>
      <c r="AK5988" s="221"/>
      <c r="AL5988" s="221"/>
      <c r="AM5988" s="221"/>
      <c r="AN5988" s="221"/>
      <c r="AO5988" s="221"/>
      <c r="AP5988" s="221"/>
      <c r="AQ5988" s="219"/>
      <c r="AR5988" s="219"/>
      <c r="AS5988" s="221"/>
      <c r="AT5988" s="221"/>
      <c r="AU5988" s="221"/>
      <c r="AV5988" s="221"/>
      <c r="AW5988" s="221"/>
      <c r="AX5988" s="221"/>
      <c r="AY5988" s="221"/>
      <c r="AZ5988" s="221"/>
    </row>
    <row r="5989" spans="1:52" x14ac:dyDescent="0.15">
      <c r="A5989" s="278"/>
      <c r="B5989" s="274"/>
      <c r="C5989" s="340"/>
      <c r="D5989" s="340"/>
      <c r="E5989" s="341"/>
      <c r="F5989" s="341"/>
      <c r="G5989" s="341"/>
      <c r="H5989" s="341"/>
      <c r="I5989" s="341"/>
      <c r="J5989" s="341"/>
      <c r="AH5989" s="221"/>
      <c r="AI5989" s="221"/>
      <c r="AJ5989" s="221"/>
      <c r="AK5989" s="221"/>
      <c r="AL5989" s="221"/>
      <c r="AM5989" s="221"/>
      <c r="AN5989" s="221"/>
      <c r="AO5989" s="221"/>
      <c r="AP5989" s="221"/>
      <c r="AQ5989" s="219"/>
      <c r="AR5989" s="219"/>
      <c r="AS5989" s="221"/>
      <c r="AT5989" s="221"/>
      <c r="AU5989" s="221"/>
      <c r="AV5989" s="221"/>
      <c r="AW5989" s="221"/>
      <c r="AX5989" s="221"/>
      <c r="AY5989" s="221"/>
      <c r="AZ5989" s="221"/>
    </row>
    <row r="5990" spans="1:52" x14ac:dyDescent="0.15">
      <c r="A5990" s="278"/>
      <c r="B5990" s="274"/>
      <c r="C5990" s="340"/>
      <c r="D5990" s="340"/>
      <c r="E5990" s="341"/>
      <c r="F5990" s="341"/>
      <c r="G5990" s="341"/>
      <c r="H5990" s="341"/>
      <c r="I5990" s="341"/>
      <c r="J5990" s="341"/>
      <c r="AH5990" s="221"/>
      <c r="AI5990" s="221"/>
      <c r="AJ5990" s="221"/>
      <c r="AK5990" s="221"/>
      <c r="AL5990" s="221"/>
      <c r="AM5990" s="221"/>
      <c r="AN5990" s="221"/>
      <c r="AO5990" s="221"/>
      <c r="AP5990" s="221"/>
      <c r="AQ5990" s="219"/>
      <c r="AR5990" s="219"/>
      <c r="AS5990" s="221"/>
      <c r="AT5990" s="221"/>
      <c r="AU5990" s="221"/>
      <c r="AV5990" s="221"/>
      <c r="AW5990" s="221"/>
      <c r="AX5990" s="221"/>
      <c r="AY5990" s="221"/>
      <c r="AZ5990" s="221"/>
    </row>
    <row r="5991" spans="1:52" x14ac:dyDescent="0.15">
      <c r="A5991" s="278"/>
      <c r="B5991" s="274"/>
      <c r="C5991" s="340"/>
      <c r="D5991" s="340"/>
      <c r="E5991" s="341"/>
      <c r="F5991" s="341"/>
      <c r="G5991" s="341"/>
      <c r="H5991" s="341"/>
      <c r="I5991" s="341"/>
      <c r="J5991" s="341"/>
      <c r="AH5991" s="221"/>
      <c r="AI5991" s="221"/>
      <c r="AJ5991" s="221"/>
      <c r="AK5991" s="221"/>
      <c r="AL5991" s="221"/>
      <c r="AM5991" s="221"/>
      <c r="AN5991" s="221"/>
      <c r="AO5991" s="221"/>
      <c r="AP5991" s="221"/>
      <c r="AQ5991" s="219"/>
      <c r="AR5991" s="219"/>
      <c r="AS5991" s="221"/>
      <c r="AT5991" s="221"/>
      <c r="AU5991" s="221"/>
      <c r="AV5991" s="221"/>
      <c r="AW5991" s="221"/>
      <c r="AX5991" s="221"/>
      <c r="AY5991" s="221"/>
      <c r="AZ5991" s="221"/>
    </row>
    <row r="5992" spans="1:52" x14ac:dyDescent="0.15">
      <c r="A5992" s="278"/>
      <c r="B5992" s="274"/>
      <c r="C5992" s="340"/>
      <c r="D5992" s="340"/>
      <c r="E5992" s="341"/>
      <c r="F5992" s="341"/>
      <c r="G5992" s="341"/>
      <c r="H5992" s="341"/>
      <c r="I5992" s="341"/>
      <c r="J5992" s="341"/>
      <c r="AH5992" s="221"/>
      <c r="AI5992" s="221"/>
      <c r="AJ5992" s="221"/>
      <c r="AK5992" s="221"/>
      <c r="AL5992" s="221"/>
      <c r="AM5992" s="221"/>
      <c r="AN5992" s="221"/>
      <c r="AO5992" s="221"/>
      <c r="AP5992" s="221"/>
      <c r="AQ5992" s="219"/>
      <c r="AR5992" s="219"/>
      <c r="AS5992" s="221"/>
      <c r="AT5992" s="221"/>
      <c r="AU5992" s="221"/>
      <c r="AV5992" s="221"/>
      <c r="AW5992" s="221"/>
      <c r="AX5992" s="221"/>
      <c r="AY5992" s="221"/>
      <c r="AZ5992" s="221"/>
    </row>
    <row r="5993" spans="1:52" x14ac:dyDescent="0.15">
      <c r="A5993" s="278"/>
      <c r="B5993" s="274"/>
      <c r="C5993" s="340"/>
      <c r="D5993" s="340"/>
      <c r="E5993" s="341"/>
      <c r="F5993" s="341"/>
      <c r="G5993" s="341"/>
      <c r="H5993" s="341"/>
      <c r="I5993" s="341"/>
      <c r="J5993" s="341"/>
      <c r="AH5993" s="221"/>
      <c r="AI5993" s="221"/>
      <c r="AJ5993" s="221"/>
      <c r="AK5993" s="221"/>
      <c r="AL5993" s="221"/>
      <c r="AM5993" s="221"/>
      <c r="AN5993" s="221"/>
      <c r="AO5993" s="221"/>
      <c r="AP5993" s="221"/>
      <c r="AQ5993" s="219"/>
      <c r="AR5993" s="219"/>
      <c r="AS5993" s="221"/>
      <c r="AT5993" s="221"/>
      <c r="AU5993" s="221"/>
      <c r="AV5993" s="221"/>
      <c r="AW5993" s="221"/>
      <c r="AX5993" s="221"/>
      <c r="AY5993" s="221"/>
      <c r="AZ5993" s="221"/>
    </row>
    <row r="5994" spans="1:52" x14ac:dyDescent="0.15">
      <c r="A5994" s="278"/>
      <c r="B5994" s="274"/>
      <c r="C5994" s="340"/>
      <c r="D5994" s="340"/>
      <c r="E5994" s="341"/>
      <c r="F5994" s="341"/>
      <c r="G5994" s="341"/>
      <c r="H5994" s="341"/>
      <c r="I5994" s="341"/>
      <c r="J5994" s="341"/>
      <c r="AH5994" s="221"/>
      <c r="AI5994" s="221"/>
      <c r="AJ5994" s="221"/>
      <c r="AK5994" s="221"/>
      <c r="AL5994" s="221"/>
      <c r="AM5994" s="221"/>
      <c r="AN5994" s="221"/>
      <c r="AO5994" s="221"/>
      <c r="AP5994" s="221"/>
      <c r="AQ5994" s="219"/>
      <c r="AR5994" s="219"/>
      <c r="AS5994" s="221"/>
      <c r="AT5994" s="221"/>
      <c r="AU5994" s="221"/>
      <c r="AV5994" s="221"/>
      <c r="AW5994" s="221"/>
      <c r="AX5994" s="221"/>
      <c r="AY5994" s="221"/>
      <c r="AZ5994" s="221"/>
    </row>
    <row r="5995" spans="1:52" x14ac:dyDescent="0.15">
      <c r="A5995" s="278"/>
      <c r="B5995" s="274"/>
      <c r="C5995" s="340"/>
      <c r="D5995" s="340"/>
      <c r="E5995" s="341"/>
      <c r="F5995" s="341"/>
      <c r="G5995" s="341"/>
      <c r="H5995" s="341"/>
      <c r="I5995" s="341"/>
      <c r="J5995" s="341"/>
      <c r="AH5995" s="221"/>
      <c r="AI5995" s="221"/>
      <c r="AJ5995" s="221"/>
      <c r="AK5995" s="221"/>
      <c r="AL5995" s="221"/>
      <c r="AM5995" s="221"/>
      <c r="AN5995" s="221"/>
      <c r="AO5995" s="221"/>
      <c r="AP5995" s="221"/>
      <c r="AQ5995" s="219"/>
      <c r="AR5995" s="219"/>
      <c r="AS5995" s="221"/>
      <c r="AT5995" s="221"/>
      <c r="AU5995" s="221"/>
      <c r="AV5995" s="221"/>
      <c r="AW5995" s="221"/>
      <c r="AX5995" s="221"/>
      <c r="AY5995" s="221"/>
      <c r="AZ5995" s="221"/>
    </row>
    <row r="5996" spans="1:52" x14ac:dyDescent="0.15">
      <c r="A5996" s="278"/>
      <c r="B5996" s="274"/>
      <c r="C5996" s="340"/>
      <c r="D5996" s="340"/>
      <c r="E5996" s="341"/>
      <c r="F5996" s="341"/>
      <c r="G5996" s="341"/>
      <c r="H5996" s="341"/>
      <c r="I5996" s="341"/>
      <c r="J5996" s="341"/>
      <c r="AH5996" s="221"/>
      <c r="AI5996" s="221"/>
      <c r="AJ5996" s="221"/>
      <c r="AK5996" s="221"/>
      <c r="AL5996" s="221"/>
      <c r="AM5996" s="221"/>
      <c r="AN5996" s="221"/>
      <c r="AO5996" s="221"/>
      <c r="AP5996" s="221"/>
      <c r="AQ5996" s="219"/>
      <c r="AR5996" s="219"/>
      <c r="AS5996" s="221"/>
      <c r="AT5996" s="221"/>
      <c r="AU5996" s="221"/>
      <c r="AV5996" s="221"/>
      <c r="AW5996" s="221"/>
      <c r="AX5996" s="221"/>
      <c r="AY5996" s="221"/>
      <c r="AZ5996" s="221"/>
    </row>
    <row r="5997" spans="1:52" x14ac:dyDescent="0.15">
      <c r="A5997" s="278"/>
      <c r="B5997" s="274"/>
      <c r="C5997" s="340"/>
      <c r="D5997" s="340"/>
      <c r="E5997" s="341"/>
      <c r="F5997" s="341"/>
      <c r="G5997" s="341"/>
      <c r="H5997" s="341"/>
      <c r="I5997" s="341"/>
      <c r="J5997" s="341"/>
      <c r="AH5997" s="221"/>
      <c r="AI5997" s="221"/>
      <c r="AJ5997" s="221"/>
      <c r="AK5997" s="221"/>
      <c r="AL5997" s="221"/>
      <c r="AM5997" s="221"/>
      <c r="AN5997" s="221"/>
      <c r="AO5997" s="221"/>
      <c r="AP5997" s="221"/>
      <c r="AQ5997" s="219"/>
      <c r="AR5997" s="219"/>
      <c r="AS5997" s="221"/>
      <c r="AT5997" s="221"/>
      <c r="AU5997" s="221"/>
      <c r="AV5997" s="221"/>
      <c r="AW5997" s="221"/>
      <c r="AX5997" s="221"/>
      <c r="AY5997" s="221"/>
      <c r="AZ5997" s="221"/>
    </row>
    <row r="5998" spans="1:52" x14ac:dyDescent="0.15">
      <c r="A5998" s="278"/>
      <c r="B5998" s="274"/>
      <c r="C5998" s="340"/>
      <c r="D5998" s="340"/>
      <c r="E5998" s="341"/>
      <c r="F5998" s="341"/>
      <c r="G5998" s="341"/>
      <c r="H5998" s="341"/>
      <c r="I5998" s="341"/>
      <c r="J5998" s="341"/>
      <c r="AH5998" s="221"/>
      <c r="AI5998" s="221"/>
      <c r="AJ5998" s="221"/>
      <c r="AK5998" s="221"/>
      <c r="AL5998" s="221"/>
      <c r="AM5998" s="221"/>
      <c r="AN5998" s="221"/>
      <c r="AO5998" s="221"/>
      <c r="AP5998" s="221"/>
      <c r="AQ5998" s="219"/>
      <c r="AR5998" s="219"/>
      <c r="AS5998" s="221"/>
      <c r="AT5998" s="221"/>
      <c r="AU5998" s="221"/>
      <c r="AV5998" s="221"/>
      <c r="AW5998" s="221"/>
      <c r="AX5998" s="221"/>
      <c r="AY5998" s="221"/>
      <c r="AZ5998" s="221"/>
    </row>
    <row r="5999" spans="1:52" x14ac:dyDescent="0.15">
      <c r="A5999" s="278"/>
      <c r="B5999" s="274"/>
      <c r="C5999" s="340"/>
      <c r="D5999" s="340"/>
      <c r="E5999" s="341"/>
      <c r="F5999" s="341"/>
      <c r="G5999" s="341"/>
      <c r="H5999" s="341"/>
      <c r="I5999" s="341"/>
      <c r="J5999" s="341"/>
      <c r="AH5999" s="221"/>
      <c r="AI5999" s="221"/>
      <c r="AJ5999" s="221"/>
      <c r="AK5999" s="221"/>
      <c r="AL5999" s="221"/>
      <c r="AM5999" s="221"/>
      <c r="AN5999" s="221"/>
      <c r="AO5999" s="221"/>
      <c r="AP5999" s="221"/>
      <c r="AQ5999" s="219"/>
      <c r="AR5999" s="219"/>
      <c r="AS5999" s="221"/>
      <c r="AT5999" s="221"/>
      <c r="AU5999" s="221"/>
      <c r="AV5999" s="221"/>
      <c r="AW5999" s="221"/>
      <c r="AX5999" s="221"/>
      <c r="AY5999" s="221"/>
      <c r="AZ5999" s="221"/>
    </row>
    <row r="6000" spans="1:52" x14ac:dyDescent="0.15">
      <c r="A6000" s="278"/>
      <c r="B6000" s="274"/>
      <c r="C6000" s="340"/>
      <c r="D6000" s="340"/>
      <c r="E6000" s="341"/>
      <c r="F6000" s="341"/>
      <c r="G6000" s="341"/>
      <c r="H6000" s="341"/>
      <c r="I6000" s="341"/>
      <c r="J6000" s="341"/>
      <c r="AH6000" s="221"/>
      <c r="AI6000" s="221"/>
      <c r="AJ6000" s="221"/>
      <c r="AK6000" s="221"/>
      <c r="AL6000" s="221"/>
      <c r="AM6000" s="221"/>
      <c r="AN6000" s="221"/>
      <c r="AO6000" s="221"/>
      <c r="AP6000" s="221"/>
      <c r="AQ6000" s="219"/>
      <c r="AR6000" s="219"/>
      <c r="AS6000" s="221"/>
      <c r="AT6000" s="221"/>
      <c r="AU6000" s="221"/>
      <c r="AV6000" s="221"/>
      <c r="AW6000" s="221"/>
      <c r="AX6000" s="221"/>
      <c r="AY6000" s="221"/>
      <c r="AZ6000" s="221"/>
    </row>
    <row r="6001" spans="1:52" x14ac:dyDescent="0.15">
      <c r="A6001" s="278"/>
      <c r="B6001" s="274"/>
      <c r="C6001" s="340"/>
      <c r="D6001" s="340"/>
      <c r="E6001" s="341"/>
      <c r="F6001" s="341"/>
      <c r="G6001" s="341"/>
      <c r="H6001" s="341"/>
      <c r="I6001" s="341"/>
      <c r="J6001" s="341"/>
      <c r="AH6001" s="221"/>
      <c r="AI6001" s="221"/>
      <c r="AJ6001" s="221"/>
      <c r="AK6001" s="221"/>
      <c r="AL6001" s="221"/>
      <c r="AM6001" s="221"/>
      <c r="AN6001" s="221"/>
      <c r="AO6001" s="221"/>
      <c r="AP6001" s="221"/>
      <c r="AQ6001" s="219"/>
      <c r="AR6001" s="219"/>
      <c r="AS6001" s="221"/>
      <c r="AT6001" s="221"/>
      <c r="AU6001" s="221"/>
      <c r="AV6001" s="221"/>
      <c r="AW6001" s="221"/>
      <c r="AX6001" s="221"/>
      <c r="AY6001" s="221"/>
      <c r="AZ6001" s="221"/>
    </row>
    <row r="6002" spans="1:52" x14ac:dyDescent="0.15">
      <c r="A6002" s="278"/>
      <c r="B6002" s="274"/>
      <c r="C6002" s="340"/>
      <c r="D6002" s="340"/>
      <c r="E6002" s="341"/>
      <c r="F6002" s="341"/>
      <c r="G6002" s="341"/>
      <c r="H6002" s="341"/>
      <c r="I6002" s="341"/>
      <c r="J6002" s="341"/>
      <c r="AH6002" s="221"/>
      <c r="AI6002" s="221"/>
      <c r="AJ6002" s="221"/>
      <c r="AK6002" s="221"/>
      <c r="AL6002" s="221"/>
      <c r="AM6002" s="221"/>
      <c r="AN6002" s="221"/>
      <c r="AO6002" s="221"/>
      <c r="AP6002" s="221"/>
      <c r="AQ6002" s="219"/>
      <c r="AR6002" s="219"/>
      <c r="AS6002" s="221"/>
      <c r="AT6002" s="221"/>
      <c r="AU6002" s="221"/>
      <c r="AV6002" s="221"/>
      <c r="AW6002" s="221"/>
      <c r="AX6002" s="221"/>
      <c r="AY6002" s="221"/>
      <c r="AZ6002" s="221"/>
    </row>
    <row r="6003" spans="1:52" x14ac:dyDescent="0.15">
      <c r="A6003" s="278"/>
      <c r="B6003" s="274"/>
      <c r="C6003" s="340"/>
      <c r="D6003" s="340"/>
      <c r="E6003" s="341"/>
      <c r="F6003" s="341"/>
      <c r="G6003" s="341"/>
      <c r="H6003" s="341"/>
      <c r="I6003" s="341"/>
      <c r="J6003" s="341"/>
      <c r="AH6003" s="221"/>
      <c r="AI6003" s="221"/>
      <c r="AJ6003" s="221"/>
      <c r="AK6003" s="221"/>
      <c r="AL6003" s="221"/>
      <c r="AM6003" s="221"/>
      <c r="AN6003" s="221"/>
      <c r="AO6003" s="221"/>
      <c r="AP6003" s="221"/>
      <c r="AQ6003" s="219"/>
      <c r="AR6003" s="219"/>
      <c r="AS6003" s="221"/>
      <c r="AT6003" s="221"/>
      <c r="AU6003" s="221"/>
      <c r="AV6003" s="221"/>
      <c r="AW6003" s="221"/>
      <c r="AX6003" s="221"/>
      <c r="AY6003" s="221"/>
      <c r="AZ6003" s="221"/>
    </row>
    <row r="6004" spans="1:52" x14ac:dyDescent="0.15">
      <c r="A6004" s="278"/>
      <c r="B6004" s="274"/>
      <c r="C6004" s="340"/>
      <c r="D6004" s="340"/>
      <c r="E6004" s="341"/>
      <c r="F6004" s="341"/>
      <c r="G6004" s="341"/>
      <c r="H6004" s="341"/>
      <c r="I6004" s="341"/>
      <c r="J6004" s="341"/>
      <c r="AH6004" s="221"/>
      <c r="AI6004" s="221"/>
      <c r="AJ6004" s="221"/>
      <c r="AK6004" s="221"/>
      <c r="AL6004" s="221"/>
      <c r="AM6004" s="221"/>
      <c r="AN6004" s="221"/>
      <c r="AO6004" s="221"/>
      <c r="AP6004" s="221"/>
      <c r="AQ6004" s="219"/>
      <c r="AR6004" s="219"/>
      <c r="AS6004" s="221"/>
      <c r="AT6004" s="221"/>
      <c r="AU6004" s="221"/>
      <c r="AV6004" s="221"/>
      <c r="AW6004" s="221"/>
      <c r="AX6004" s="221"/>
      <c r="AY6004" s="221"/>
      <c r="AZ6004" s="221"/>
    </row>
    <row r="6005" spans="1:52" x14ac:dyDescent="0.15">
      <c r="A6005" s="278"/>
      <c r="B6005" s="274"/>
      <c r="C6005" s="340"/>
      <c r="D6005" s="340"/>
      <c r="E6005" s="341"/>
      <c r="F6005" s="341"/>
      <c r="G6005" s="341"/>
      <c r="H6005" s="341"/>
      <c r="I6005" s="341"/>
      <c r="J6005" s="341"/>
      <c r="AH6005" s="221"/>
      <c r="AI6005" s="221"/>
      <c r="AJ6005" s="221"/>
      <c r="AK6005" s="221"/>
      <c r="AL6005" s="221"/>
      <c r="AM6005" s="221"/>
      <c r="AN6005" s="221"/>
      <c r="AO6005" s="221"/>
      <c r="AP6005" s="221"/>
      <c r="AQ6005" s="219"/>
      <c r="AR6005" s="219"/>
      <c r="AS6005" s="221"/>
      <c r="AT6005" s="221"/>
      <c r="AU6005" s="221"/>
      <c r="AV6005" s="221"/>
      <c r="AW6005" s="221"/>
      <c r="AX6005" s="221"/>
      <c r="AY6005" s="221"/>
      <c r="AZ6005" s="221"/>
    </row>
    <row r="6006" spans="1:52" x14ac:dyDescent="0.15">
      <c r="A6006" s="278"/>
      <c r="B6006" s="274"/>
      <c r="C6006" s="340"/>
      <c r="D6006" s="340"/>
      <c r="E6006" s="341"/>
      <c r="F6006" s="341"/>
      <c r="G6006" s="341"/>
      <c r="H6006" s="341"/>
      <c r="I6006" s="341"/>
      <c r="J6006" s="341"/>
      <c r="AH6006" s="221"/>
      <c r="AI6006" s="221"/>
      <c r="AJ6006" s="221"/>
      <c r="AK6006" s="221"/>
      <c r="AL6006" s="221"/>
      <c r="AM6006" s="221"/>
      <c r="AN6006" s="221"/>
      <c r="AO6006" s="221"/>
      <c r="AP6006" s="221"/>
      <c r="AQ6006" s="219"/>
      <c r="AR6006" s="219"/>
      <c r="AS6006" s="221"/>
      <c r="AT6006" s="221"/>
      <c r="AU6006" s="221"/>
      <c r="AV6006" s="221"/>
      <c r="AW6006" s="221"/>
      <c r="AX6006" s="221"/>
      <c r="AY6006" s="221"/>
      <c r="AZ6006" s="221"/>
    </row>
    <row r="6007" spans="1:52" x14ac:dyDescent="0.15">
      <c r="A6007" s="278"/>
      <c r="B6007" s="274"/>
      <c r="C6007" s="340"/>
      <c r="D6007" s="340"/>
      <c r="E6007" s="341"/>
      <c r="F6007" s="341"/>
      <c r="G6007" s="341"/>
      <c r="H6007" s="341"/>
      <c r="I6007" s="341"/>
      <c r="J6007" s="341"/>
      <c r="AH6007" s="221"/>
      <c r="AI6007" s="221"/>
      <c r="AJ6007" s="221"/>
      <c r="AK6007" s="221"/>
      <c r="AL6007" s="221"/>
      <c r="AM6007" s="221"/>
      <c r="AN6007" s="221"/>
      <c r="AO6007" s="221"/>
      <c r="AP6007" s="221"/>
      <c r="AQ6007" s="219"/>
      <c r="AR6007" s="219"/>
      <c r="AS6007" s="221"/>
      <c r="AT6007" s="221"/>
      <c r="AU6007" s="221"/>
      <c r="AV6007" s="221"/>
      <c r="AW6007" s="221"/>
      <c r="AX6007" s="221"/>
      <c r="AY6007" s="221"/>
      <c r="AZ6007" s="221"/>
    </row>
    <row r="6008" spans="1:52" x14ac:dyDescent="0.15">
      <c r="A6008" s="278"/>
      <c r="B6008" s="274"/>
      <c r="C6008" s="340"/>
      <c r="D6008" s="340"/>
      <c r="E6008" s="341"/>
      <c r="F6008" s="341"/>
      <c r="G6008" s="341"/>
      <c r="H6008" s="341"/>
      <c r="I6008" s="341"/>
      <c r="J6008" s="341"/>
      <c r="AH6008" s="221"/>
      <c r="AI6008" s="221"/>
      <c r="AJ6008" s="221"/>
      <c r="AK6008" s="221"/>
      <c r="AL6008" s="221"/>
      <c r="AM6008" s="221"/>
      <c r="AN6008" s="221"/>
      <c r="AO6008" s="221"/>
      <c r="AP6008" s="221"/>
      <c r="AQ6008" s="219"/>
      <c r="AR6008" s="219"/>
      <c r="AS6008" s="221"/>
      <c r="AT6008" s="221"/>
      <c r="AU6008" s="221"/>
      <c r="AV6008" s="221"/>
      <c r="AW6008" s="221"/>
      <c r="AX6008" s="221"/>
      <c r="AY6008" s="221"/>
      <c r="AZ6008" s="221"/>
    </row>
    <row r="6009" spans="1:52" x14ac:dyDescent="0.15">
      <c r="A6009" s="278"/>
      <c r="B6009" s="274"/>
      <c r="C6009" s="340"/>
      <c r="D6009" s="340"/>
      <c r="E6009" s="341"/>
      <c r="F6009" s="341"/>
      <c r="G6009" s="341"/>
      <c r="H6009" s="341"/>
      <c r="I6009" s="341"/>
      <c r="J6009" s="341"/>
      <c r="AH6009" s="221"/>
      <c r="AI6009" s="221"/>
      <c r="AJ6009" s="221"/>
      <c r="AK6009" s="221"/>
      <c r="AL6009" s="221"/>
      <c r="AM6009" s="221"/>
      <c r="AN6009" s="221"/>
      <c r="AO6009" s="221"/>
      <c r="AP6009" s="221"/>
      <c r="AQ6009" s="219"/>
      <c r="AR6009" s="219"/>
      <c r="AS6009" s="221"/>
      <c r="AT6009" s="221"/>
      <c r="AU6009" s="221"/>
      <c r="AV6009" s="221"/>
      <c r="AW6009" s="221"/>
      <c r="AX6009" s="221"/>
      <c r="AY6009" s="221"/>
      <c r="AZ6009" s="221"/>
    </row>
    <row r="6010" spans="1:52" x14ac:dyDescent="0.15">
      <c r="A6010" s="278"/>
      <c r="B6010" s="274"/>
      <c r="C6010" s="340"/>
      <c r="D6010" s="340"/>
      <c r="E6010" s="341"/>
      <c r="F6010" s="341"/>
      <c r="G6010" s="341"/>
      <c r="H6010" s="341"/>
      <c r="I6010" s="341"/>
      <c r="J6010" s="341"/>
      <c r="AH6010" s="221"/>
      <c r="AI6010" s="221"/>
      <c r="AJ6010" s="221"/>
      <c r="AK6010" s="221"/>
      <c r="AL6010" s="221"/>
      <c r="AM6010" s="221"/>
      <c r="AN6010" s="221"/>
      <c r="AO6010" s="221"/>
      <c r="AP6010" s="221"/>
      <c r="AQ6010" s="219"/>
      <c r="AR6010" s="219"/>
      <c r="AS6010" s="221"/>
      <c r="AT6010" s="221"/>
      <c r="AU6010" s="221"/>
      <c r="AV6010" s="221"/>
      <c r="AW6010" s="221"/>
      <c r="AX6010" s="221"/>
      <c r="AY6010" s="221"/>
      <c r="AZ6010" s="221"/>
    </row>
    <row r="6011" spans="1:52" x14ac:dyDescent="0.15">
      <c r="A6011" s="278"/>
      <c r="B6011" s="274"/>
      <c r="C6011" s="340"/>
      <c r="D6011" s="340"/>
      <c r="E6011" s="341"/>
      <c r="F6011" s="341"/>
      <c r="G6011" s="341"/>
      <c r="H6011" s="341"/>
      <c r="I6011" s="341"/>
      <c r="J6011" s="341"/>
      <c r="AH6011" s="221"/>
      <c r="AI6011" s="221"/>
      <c r="AJ6011" s="221"/>
      <c r="AK6011" s="221"/>
      <c r="AL6011" s="221"/>
      <c r="AM6011" s="221"/>
      <c r="AN6011" s="221"/>
      <c r="AO6011" s="221"/>
      <c r="AP6011" s="221"/>
      <c r="AQ6011" s="219"/>
      <c r="AR6011" s="219"/>
      <c r="AS6011" s="221"/>
      <c r="AT6011" s="221"/>
      <c r="AU6011" s="221"/>
      <c r="AV6011" s="221"/>
      <c r="AW6011" s="221"/>
      <c r="AX6011" s="221"/>
      <c r="AY6011" s="221"/>
      <c r="AZ6011" s="221"/>
    </row>
    <row r="6012" spans="1:52" x14ac:dyDescent="0.15">
      <c r="A6012" s="278"/>
      <c r="B6012" s="274"/>
      <c r="C6012" s="340"/>
      <c r="D6012" s="340"/>
      <c r="E6012" s="341"/>
      <c r="F6012" s="341"/>
      <c r="G6012" s="341"/>
      <c r="H6012" s="341"/>
      <c r="I6012" s="341"/>
      <c r="J6012" s="341"/>
      <c r="AH6012" s="221"/>
      <c r="AI6012" s="221"/>
      <c r="AJ6012" s="221"/>
      <c r="AK6012" s="221"/>
      <c r="AL6012" s="221"/>
      <c r="AM6012" s="221"/>
      <c r="AN6012" s="221"/>
      <c r="AO6012" s="221"/>
      <c r="AP6012" s="221"/>
      <c r="AQ6012" s="219"/>
      <c r="AR6012" s="219"/>
      <c r="AS6012" s="221"/>
      <c r="AT6012" s="221"/>
      <c r="AU6012" s="221"/>
      <c r="AV6012" s="221"/>
      <c r="AW6012" s="221"/>
      <c r="AX6012" s="221"/>
      <c r="AY6012" s="221"/>
      <c r="AZ6012" s="221"/>
    </row>
    <row r="6013" spans="1:52" x14ac:dyDescent="0.15">
      <c r="A6013" s="278"/>
      <c r="B6013" s="274"/>
      <c r="C6013" s="340"/>
      <c r="D6013" s="340"/>
      <c r="E6013" s="341"/>
      <c r="F6013" s="341"/>
      <c r="G6013" s="341"/>
      <c r="H6013" s="341"/>
      <c r="I6013" s="341"/>
      <c r="J6013" s="341"/>
      <c r="AH6013" s="221"/>
      <c r="AI6013" s="221"/>
      <c r="AJ6013" s="221"/>
      <c r="AK6013" s="221"/>
      <c r="AL6013" s="221"/>
      <c r="AM6013" s="221"/>
      <c r="AN6013" s="221"/>
      <c r="AO6013" s="221"/>
      <c r="AP6013" s="221"/>
      <c r="AQ6013" s="219"/>
      <c r="AR6013" s="219"/>
      <c r="AS6013" s="221"/>
      <c r="AT6013" s="221"/>
      <c r="AU6013" s="221"/>
      <c r="AV6013" s="221"/>
      <c r="AW6013" s="221"/>
      <c r="AX6013" s="221"/>
      <c r="AY6013" s="221"/>
      <c r="AZ6013" s="221"/>
    </row>
    <row r="6014" spans="1:52" x14ac:dyDescent="0.15">
      <c r="A6014" s="278"/>
      <c r="B6014" s="274"/>
      <c r="C6014" s="340"/>
      <c r="D6014" s="340"/>
      <c r="E6014" s="341"/>
      <c r="F6014" s="341"/>
      <c r="G6014" s="341"/>
      <c r="H6014" s="341"/>
      <c r="I6014" s="341"/>
      <c r="J6014" s="341"/>
      <c r="AH6014" s="221"/>
      <c r="AI6014" s="221"/>
      <c r="AJ6014" s="221"/>
      <c r="AK6014" s="221"/>
      <c r="AL6014" s="221"/>
      <c r="AM6014" s="221"/>
      <c r="AN6014" s="221"/>
      <c r="AO6014" s="221"/>
      <c r="AP6014" s="221"/>
      <c r="AQ6014" s="219"/>
      <c r="AR6014" s="219"/>
      <c r="AS6014" s="221"/>
      <c r="AT6014" s="221"/>
      <c r="AU6014" s="221"/>
      <c r="AV6014" s="221"/>
      <c r="AW6014" s="221"/>
      <c r="AX6014" s="221"/>
      <c r="AY6014" s="221"/>
      <c r="AZ6014" s="221"/>
    </row>
    <row r="6015" spans="1:52" x14ac:dyDescent="0.15">
      <c r="A6015" s="278"/>
      <c r="B6015" s="274"/>
      <c r="C6015" s="340"/>
      <c r="D6015" s="340"/>
      <c r="E6015" s="341"/>
      <c r="F6015" s="341"/>
      <c r="G6015" s="341"/>
      <c r="H6015" s="341"/>
      <c r="I6015" s="341"/>
      <c r="J6015" s="341"/>
      <c r="AH6015" s="221"/>
      <c r="AI6015" s="221"/>
      <c r="AJ6015" s="221"/>
      <c r="AK6015" s="221"/>
      <c r="AL6015" s="221"/>
      <c r="AM6015" s="221"/>
      <c r="AN6015" s="221"/>
      <c r="AO6015" s="221"/>
      <c r="AP6015" s="221"/>
      <c r="AQ6015" s="219"/>
      <c r="AR6015" s="219"/>
      <c r="AS6015" s="221"/>
      <c r="AT6015" s="221"/>
      <c r="AU6015" s="221"/>
      <c r="AV6015" s="221"/>
      <c r="AW6015" s="221"/>
      <c r="AX6015" s="221"/>
      <c r="AY6015" s="221"/>
      <c r="AZ6015" s="221"/>
    </row>
    <row r="6016" spans="1:52" x14ac:dyDescent="0.15">
      <c r="A6016" s="278"/>
      <c r="B6016" s="274"/>
      <c r="C6016" s="340"/>
      <c r="D6016" s="340"/>
      <c r="E6016" s="341"/>
      <c r="F6016" s="341"/>
      <c r="G6016" s="341"/>
      <c r="H6016" s="341"/>
      <c r="I6016" s="341"/>
      <c r="J6016" s="341"/>
      <c r="AH6016" s="221"/>
      <c r="AI6016" s="221"/>
      <c r="AJ6016" s="221"/>
      <c r="AK6016" s="221"/>
      <c r="AL6016" s="221"/>
      <c r="AM6016" s="221"/>
      <c r="AN6016" s="221"/>
      <c r="AO6016" s="221"/>
      <c r="AP6016" s="221"/>
      <c r="AQ6016" s="219"/>
      <c r="AR6016" s="219"/>
      <c r="AS6016" s="221"/>
      <c r="AT6016" s="221"/>
      <c r="AU6016" s="221"/>
      <c r="AV6016" s="221"/>
      <c r="AW6016" s="221"/>
      <c r="AX6016" s="221"/>
      <c r="AY6016" s="221"/>
      <c r="AZ6016" s="221"/>
    </row>
    <row r="6017" spans="1:52" x14ac:dyDescent="0.15">
      <c r="A6017" s="278"/>
      <c r="B6017" s="274"/>
      <c r="C6017" s="340"/>
      <c r="D6017" s="340"/>
      <c r="E6017" s="341"/>
      <c r="F6017" s="341"/>
      <c r="G6017" s="341"/>
      <c r="H6017" s="341"/>
      <c r="I6017" s="341"/>
      <c r="J6017" s="341"/>
      <c r="AH6017" s="221"/>
      <c r="AI6017" s="221"/>
      <c r="AJ6017" s="221"/>
      <c r="AK6017" s="221"/>
      <c r="AL6017" s="221"/>
      <c r="AM6017" s="221"/>
      <c r="AN6017" s="221"/>
      <c r="AO6017" s="221"/>
      <c r="AP6017" s="221"/>
      <c r="AQ6017" s="219"/>
      <c r="AR6017" s="219"/>
      <c r="AS6017" s="221"/>
      <c r="AT6017" s="221"/>
      <c r="AU6017" s="221"/>
      <c r="AV6017" s="221"/>
      <c r="AW6017" s="221"/>
      <c r="AX6017" s="221"/>
      <c r="AY6017" s="221"/>
      <c r="AZ6017" s="221"/>
    </row>
    <row r="6018" spans="1:52" x14ac:dyDescent="0.15">
      <c r="A6018" s="278"/>
      <c r="B6018" s="274"/>
      <c r="C6018" s="340"/>
      <c r="D6018" s="340"/>
      <c r="E6018" s="341"/>
      <c r="F6018" s="341"/>
      <c r="G6018" s="341"/>
      <c r="H6018" s="341"/>
      <c r="I6018" s="341"/>
      <c r="J6018" s="341"/>
      <c r="AH6018" s="221"/>
      <c r="AI6018" s="221"/>
      <c r="AJ6018" s="221"/>
      <c r="AK6018" s="221"/>
      <c r="AL6018" s="221"/>
      <c r="AM6018" s="221"/>
      <c r="AN6018" s="221"/>
      <c r="AO6018" s="221"/>
      <c r="AP6018" s="221"/>
      <c r="AQ6018" s="219"/>
      <c r="AR6018" s="219"/>
      <c r="AS6018" s="221"/>
      <c r="AT6018" s="221"/>
      <c r="AU6018" s="221"/>
      <c r="AV6018" s="221"/>
      <c r="AW6018" s="221"/>
      <c r="AX6018" s="221"/>
      <c r="AY6018" s="221"/>
      <c r="AZ6018" s="221"/>
    </row>
    <row r="6019" spans="1:52" x14ac:dyDescent="0.15">
      <c r="A6019" s="278"/>
      <c r="B6019" s="274"/>
      <c r="C6019" s="340"/>
      <c r="D6019" s="340"/>
      <c r="E6019" s="341"/>
      <c r="F6019" s="341"/>
      <c r="G6019" s="341"/>
      <c r="H6019" s="341"/>
      <c r="I6019" s="341"/>
      <c r="J6019" s="341"/>
      <c r="AH6019" s="221"/>
      <c r="AI6019" s="221"/>
      <c r="AJ6019" s="221"/>
      <c r="AK6019" s="221"/>
      <c r="AL6019" s="221"/>
      <c r="AM6019" s="221"/>
      <c r="AN6019" s="221"/>
      <c r="AO6019" s="221"/>
      <c r="AP6019" s="221"/>
      <c r="AQ6019" s="219"/>
      <c r="AR6019" s="219"/>
      <c r="AS6019" s="221"/>
      <c r="AT6019" s="221"/>
      <c r="AU6019" s="221"/>
      <c r="AV6019" s="221"/>
      <c r="AW6019" s="221"/>
      <c r="AX6019" s="221"/>
      <c r="AY6019" s="221"/>
      <c r="AZ6019" s="221"/>
    </row>
    <row r="6020" spans="1:52" x14ac:dyDescent="0.15">
      <c r="A6020" s="278"/>
      <c r="B6020" s="274"/>
      <c r="C6020" s="340"/>
      <c r="D6020" s="340"/>
      <c r="E6020" s="341"/>
      <c r="F6020" s="341"/>
      <c r="G6020" s="341"/>
      <c r="H6020" s="341"/>
      <c r="I6020" s="341"/>
      <c r="J6020" s="341"/>
      <c r="AH6020" s="221"/>
      <c r="AI6020" s="221"/>
      <c r="AJ6020" s="221"/>
      <c r="AK6020" s="221"/>
      <c r="AL6020" s="221"/>
      <c r="AM6020" s="221"/>
      <c r="AN6020" s="221"/>
      <c r="AO6020" s="221"/>
      <c r="AP6020" s="221"/>
      <c r="AQ6020" s="219"/>
      <c r="AR6020" s="219"/>
      <c r="AS6020" s="221"/>
      <c r="AT6020" s="221"/>
      <c r="AU6020" s="221"/>
      <c r="AV6020" s="221"/>
      <c r="AW6020" s="221"/>
      <c r="AX6020" s="221"/>
      <c r="AY6020" s="221"/>
      <c r="AZ6020" s="221"/>
    </row>
    <row r="6021" spans="1:52" x14ac:dyDescent="0.15">
      <c r="A6021" s="278"/>
      <c r="B6021" s="274"/>
      <c r="C6021" s="340"/>
      <c r="D6021" s="340"/>
      <c r="E6021" s="341"/>
      <c r="F6021" s="341"/>
      <c r="G6021" s="341"/>
      <c r="H6021" s="341"/>
      <c r="I6021" s="341"/>
      <c r="J6021" s="341"/>
      <c r="AH6021" s="221"/>
      <c r="AI6021" s="221"/>
      <c r="AJ6021" s="221"/>
      <c r="AK6021" s="221"/>
      <c r="AL6021" s="221"/>
      <c r="AM6021" s="221"/>
      <c r="AN6021" s="221"/>
      <c r="AO6021" s="221"/>
      <c r="AP6021" s="221"/>
      <c r="AQ6021" s="219"/>
      <c r="AR6021" s="219"/>
      <c r="AS6021" s="221"/>
      <c r="AT6021" s="221"/>
      <c r="AU6021" s="221"/>
      <c r="AV6021" s="221"/>
      <c r="AW6021" s="221"/>
      <c r="AX6021" s="221"/>
      <c r="AY6021" s="221"/>
      <c r="AZ6021" s="221"/>
    </row>
    <row r="6022" spans="1:52" x14ac:dyDescent="0.15">
      <c r="A6022" s="278"/>
      <c r="B6022" s="274"/>
      <c r="C6022" s="340"/>
      <c r="D6022" s="340"/>
      <c r="E6022" s="341"/>
      <c r="F6022" s="341"/>
      <c r="G6022" s="341"/>
      <c r="H6022" s="341"/>
      <c r="I6022" s="341"/>
      <c r="J6022" s="341"/>
      <c r="AH6022" s="221"/>
      <c r="AI6022" s="221"/>
      <c r="AJ6022" s="221"/>
      <c r="AK6022" s="221"/>
      <c r="AL6022" s="221"/>
      <c r="AM6022" s="221"/>
      <c r="AN6022" s="221"/>
      <c r="AO6022" s="221"/>
      <c r="AP6022" s="221"/>
      <c r="AQ6022" s="219"/>
      <c r="AR6022" s="219"/>
      <c r="AS6022" s="221"/>
      <c r="AT6022" s="221"/>
      <c r="AU6022" s="221"/>
      <c r="AV6022" s="221"/>
      <c r="AW6022" s="221"/>
      <c r="AX6022" s="221"/>
      <c r="AY6022" s="221"/>
      <c r="AZ6022" s="221"/>
    </row>
    <row r="6023" spans="1:52" x14ac:dyDescent="0.15">
      <c r="A6023" s="278"/>
      <c r="B6023" s="274"/>
      <c r="C6023" s="340"/>
      <c r="D6023" s="340"/>
      <c r="E6023" s="341"/>
      <c r="F6023" s="341"/>
      <c r="G6023" s="341"/>
      <c r="H6023" s="341"/>
      <c r="I6023" s="341"/>
      <c r="J6023" s="341"/>
      <c r="AH6023" s="221"/>
      <c r="AI6023" s="221"/>
      <c r="AJ6023" s="221"/>
      <c r="AK6023" s="221"/>
      <c r="AL6023" s="221"/>
      <c r="AM6023" s="221"/>
      <c r="AN6023" s="221"/>
      <c r="AO6023" s="221"/>
      <c r="AP6023" s="221"/>
      <c r="AQ6023" s="219"/>
      <c r="AR6023" s="219"/>
      <c r="AS6023" s="221"/>
      <c r="AT6023" s="221"/>
      <c r="AU6023" s="221"/>
      <c r="AV6023" s="221"/>
      <c r="AW6023" s="221"/>
      <c r="AX6023" s="221"/>
      <c r="AY6023" s="221"/>
      <c r="AZ6023" s="221"/>
    </row>
    <row r="6024" spans="1:52" x14ac:dyDescent="0.15">
      <c r="A6024" s="278"/>
      <c r="B6024" s="274"/>
      <c r="C6024" s="340"/>
      <c r="D6024" s="340"/>
      <c r="E6024" s="341"/>
      <c r="F6024" s="341"/>
      <c r="G6024" s="341"/>
      <c r="H6024" s="341"/>
      <c r="I6024" s="341"/>
      <c r="J6024" s="341"/>
      <c r="AH6024" s="221"/>
      <c r="AI6024" s="221"/>
      <c r="AJ6024" s="221"/>
      <c r="AK6024" s="221"/>
      <c r="AL6024" s="221"/>
      <c r="AM6024" s="221"/>
      <c r="AN6024" s="221"/>
      <c r="AO6024" s="221"/>
      <c r="AP6024" s="221"/>
      <c r="AQ6024" s="219"/>
      <c r="AR6024" s="219"/>
      <c r="AS6024" s="221"/>
      <c r="AT6024" s="221"/>
      <c r="AU6024" s="221"/>
      <c r="AV6024" s="221"/>
      <c r="AW6024" s="221"/>
      <c r="AX6024" s="221"/>
      <c r="AY6024" s="221"/>
      <c r="AZ6024" s="221"/>
    </row>
    <row r="6025" spans="1:52" x14ac:dyDescent="0.15">
      <c r="A6025" s="278"/>
      <c r="B6025" s="274"/>
      <c r="C6025" s="340"/>
      <c r="D6025" s="340"/>
      <c r="E6025" s="341"/>
      <c r="F6025" s="341"/>
      <c r="G6025" s="341"/>
      <c r="H6025" s="341"/>
      <c r="I6025" s="341"/>
      <c r="J6025" s="341"/>
      <c r="AH6025" s="221"/>
      <c r="AI6025" s="221"/>
      <c r="AJ6025" s="221"/>
      <c r="AK6025" s="221"/>
      <c r="AL6025" s="221"/>
      <c r="AM6025" s="221"/>
      <c r="AN6025" s="221"/>
      <c r="AO6025" s="221"/>
      <c r="AP6025" s="221"/>
      <c r="AQ6025" s="219"/>
      <c r="AR6025" s="219"/>
      <c r="AS6025" s="221"/>
      <c r="AT6025" s="221"/>
      <c r="AU6025" s="221"/>
      <c r="AV6025" s="221"/>
      <c r="AW6025" s="221"/>
      <c r="AX6025" s="221"/>
      <c r="AY6025" s="221"/>
      <c r="AZ6025" s="221"/>
    </row>
    <row r="6026" spans="1:52" x14ac:dyDescent="0.15">
      <c r="A6026" s="278"/>
      <c r="B6026" s="274"/>
      <c r="C6026" s="340"/>
      <c r="D6026" s="340"/>
      <c r="E6026" s="341"/>
      <c r="F6026" s="341"/>
      <c r="G6026" s="341"/>
      <c r="H6026" s="341"/>
      <c r="I6026" s="341"/>
      <c r="J6026" s="341"/>
      <c r="AH6026" s="221"/>
      <c r="AI6026" s="221"/>
      <c r="AJ6026" s="221"/>
      <c r="AK6026" s="221"/>
      <c r="AL6026" s="221"/>
      <c r="AM6026" s="221"/>
      <c r="AN6026" s="221"/>
      <c r="AO6026" s="221"/>
      <c r="AP6026" s="221"/>
      <c r="AQ6026" s="219"/>
      <c r="AR6026" s="219"/>
      <c r="AS6026" s="221"/>
      <c r="AT6026" s="221"/>
      <c r="AU6026" s="221"/>
      <c r="AV6026" s="221"/>
      <c r="AW6026" s="221"/>
      <c r="AX6026" s="221"/>
      <c r="AY6026" s="221"/>
      <c r="AZ6026" s="221"/>
    </row>
    <row r="6027" spans="1:52" x14ac:dyDescent="0.15">
      <c r="A6027" s="278"/>
      <c r="B6027" s="274"/>
      <c r="C6027" s="340"/>
      <c r="D6027" s="340"/>
      <c r="E6027" s="341"/>
      <c r="F6027" s="341"/>
      <c r="G6027" s="341"/>
      <c r="H6027" s="341"/>
      <c r="I6027" s="341"/>
      <c r="J6027" s="341"/>
      <c r="AH6027" s="221"/>
      <c r="AI6027" s="221"/>
      <c r="AJ6027" s="221"/>
      <c r="AK6027" s="221"/>
      <c r="AL6027" s="221"/>
      <c r="AM6027" s="221"/>
      <c r="AN6027" s="221"/>
      <c r="AO6027" s="221"/>
      <c r="AP6027" s="221"/>
      <c r="AQ6027" s="219"/>
      <c r="AR6027" s="219"/>
      <c r="AS6027" s="221"/>
      <c r="AT6027" s="221"/>
      <c r="AU6027" s="221"/>
      <c r="AV6027" s="221"/>
      <c r="AW6027" s="221"/>
      <c r="AX6027" s="221"/>
      <c r="AY6027" s="221"/>
      <c r="AZ6027" s="221"/>
    </row>
    <row r="6028" spans="1:52" x14ac:dyDescent="0.15">
      <c r="A6028" s="278"/>
      <c r="B6028" s="274"/>
      <c r="C6028" s="340"/>
      <c r="D6028" s="340"/>
      <c r="E6028" s="341"/>
      <c r="F6028" s="341"/>
      <c r="G6028" s="341"/>
      <c r="H6028" s="341"/>
      <c r="I6028" s="341"/>
      <c r="J6028" s="341"/>
      <c r="AH6028" s="221"/>
      <c r="AI6028" s="221"/>
      <c r="AJ6028" s="221"/>
      <c r="AK6028" s="221"/>
      <c r="AL6028" s="221"/>
      <c r="AM6028" s="221"/>
      <c r="AN6028" s="221"/>
      <c r="AO6028" s="221"/>
      <c r="AP6028" s="221"/>
      <c r="AQ6028" s="219"/>
      <c r="AR6028" s="219"/>
      <c r="AS6028" s="221"/>
      <c r="AT6028" s="221"/>
      <c r="AU6028" s="221"/>
      <c r="AV6028" s="221"/>
      <c r="AW6028" s="221"/>
      <c r="AX6028" s="221"/>
      <c r="AY6028" s="221"/>
      <c r="AZ6028" s="221"/>
    </row>
    <row r="6029" spans="1:52" x14ac:dyDescent="0.15">
      <c r="A6029" s="278"/>
      <c r="B6029" s="274"/>
      <c r="C6029" s="340"/>
      <c r="D6029" s="340"/>
      <c r="E6029" s="341"/>
      <c r="F6029" s="341"/>
      <c r="G6029" s="341"/>
      <c r="H6029" s="341"/>
      <c r="I6029" s="341"/>
      <c r="J6029" s="341"/>
      <c r="AH6029" s="221"/>
      <c r="AI6029" s="221"/>
      <c r="AJ6029" s="221"/>
      <c r="AK6029" s="221"/>
      <c r="AL6029" s="221"/>
      <c r="AM6029" s="221"/>
      <c r="AN6029" s="221"/>
      <c r="AO6029" s="221"/>
      <c r="AP6029" s="221"/>
      <c r="AQ6029" s="219"/>
      <c r="AR6029" s="219"/>
      <c r="AS6029" s="221"/>
      <c r="AT6029" s="221"/>
      <c r="AU6029" s="221"/>
      <c r="AV6029" s="221"/>
      <c r="AW6029" s="221"/>
      <c r="AX6029" s="221"/>
      <c r="AY6029" s="221"/>
      <c r="AZ6029" s="221"/>
    </row>
    <row r="6030" spans="1:52" x14ac:dyDescent="0.15">
      <c r="A6030" s="278"/>
      <c r="B6030" s="274"/>
      <c r="C6030" s="340"/>
      <c r="D6030" s="340"/>
      <c r="E6030" s="341"/>
      <c r="F6030" s="341"/>
      <c r="G6030" s="341"/>
      <c r="H6030" s="341"/>
      <c r="I6030" s="341"/>
      <c r="J6030" s="341"/>
      <c r="AH6030" s="221"/>
      <c r="AI6030" s="221"/>
      <c r="AJ6030" s="221"/>
      <c r="AK6030" s="221"/>
      <c r="AL6030" s="221"/>
      <c r="AM6030" s="221"/>
      <c r="AN6030" s="221"/>
      <c r="AO6030" s="221"/>
      <c r="AP6030" s="221"/>
      <c r="AQ6030" s="219"/>
      <c r="AR6030" s="219"/>
      <c r="AS6030" s="221"/>
      <c r="AT6030" s="221"/>
      <c r="AU6030" s="221"/>
      <c r="AV6030" s="221"/>
      <c r="AW6030" s="221"/>
      <c r="AX6030" s="221"/>
      <c r="AY6030" s="221"/>
      <c r="AZ6030" s="221"/>
    </row>
    <row r="6031" spans="1:52" x14ac:dyDescent="0.15">
      <c r="A6031" s="278"/>
      <c r="B6031" s="274"/>
      <c r="C6031" s="340"/>
      <c r="D6031" s="340"/>
      <c r="E6031" s="341"/>
      <c r="F6031" s="341"/>
      <c r="G6031" s="341"/>
      <c r="H6031" s="341"/>
      <c r="I6031" s="341"/>
      <c r="J6031" s="341"/>
      <c r="AH6031" s="221"/>
      <c r="AI6031" s="221"/>
      <c r="AJ6031" s="221"/>
      <c r="AK6031" s="221"/>
      <c r="AL6031" s="221"/>
      <c r="AM6031" s="221"/>
      <c r="AN6031" s="221"/>
      <c r="AO6031" s="221"/>
      <c r="AP6031" s="221"/>
      <c r="AQ6031" s="219"/>
      <c r="AR6031" s="219"/>
      <c r="AS6031" s="221"/>
      <c r="AT6031" s="221"/>
      <c r="AU6031" s="221"/>
      <c r="AV6031" s="221"/>
      <c r="AW6031" s="221"/>
      <c r="AX6031" s="221"/>
      <c r="AY6031" s="221"/>
      <c r="AZ6031" s="221"/>
    </row>
    <row r="6032" spans="1:52" x14ac:dyDescent="0.15">
      <c r="A6032" s="278"/>
      <c r="B6032" s="274"/>
      <c r="C6032" s="340"/>
      <c r="D6032" s="340"/>
      <c r="E6032" s="341"/>
      <c r="F6032" s="341"/>
      <c r="G6032" s="341"/>
      <c r="H6032" s="341"/>
      <c r="I6032" s="341"/>
      <c r="J6032" s="341"/>
      <c r="AH6032" s="221"/>
      <c r="AI6032" s="221"/>
      <c r="AJ6032" s="221"/>
      <c r="AK6032" s="221"/>
      <c r="AL6032" s="221"/>
      <c r="AM6032" s="221"/>
      <c r="AN6032" s="221"/>
      <c r="AO6032" s="221"/>
      <c r="AP6032" s="221"/>
      <c r="AQ6032" s="219"/>
      <c r="AR6032" s="219"/>
      <c r="AS6032" s="221"/>
      <c r="AT6032" s="221"/>
      <c r="AU6032" s="221"/>
      <c r="AV6032" s="221"/>
      <c r="AW6032" s="221"/>
      <c r="AX6032" s="221"/>
      <c r="AY6032" s="221"/>
      <c r="AZ6032" s="221"/>
    </row>
    <row r="6033" spans="1:52" x14ac:dyDescent="0.15">
      <c r="A6033" s="278"/>
      <c r="B6033" s="274"/>
      <c r="C6033" s="340"/>
      <c r="D6033" s="340"/>
      <c r="E6033" s="341"/>
      <c r="F6033" s="341"/>
      <c r="G6033" s="341"/>
      <c r="H6033" s="341"/>
      <c r="I6033" s="341"/>
      <c r="J6033" s="341"/>
      <c r="AH6033" s="221"/>
      <c r="AI6033" s="221"/>
      <c r="AJ6033" s="221"/>
      <c r="AK6033" s="221"/>
      <c r="AL6033" s="221"/>
      <c r="AM6033" s="221"/>
      <c r="AN6033" s="221"/>
      <c r="AO6033" s="221"/>
      <c r="AP6033" s="221"/>
      <c r="AQ6033" s="219"/>
      <c r="AR6033" s="219"/>
      <c r="AS6033" s="221"/>
      <c r="AT6033" s="221"/>
      <c r="AU6033" s="221"/>
      <c r="AV6033" s="221"/>
      <c r="AW6033" s="221"/>
      <c r="AX6033" s="221"/>
      <c r="AY6033" s="221"/>
      <c r="AZ6033" s="221"/>
    </row>
    <row r="6034" spans="1:52" x14ac:dyDescent="0.15">
      <c r="A6034" s="278"/>
      <c r="B6034" s="274"/>
      <c r="C6034" s="340"/>
      <c r="D6034" s="340"/>
      <c r="E6034" s="341"/>
      <c r="F6034" s="341"/>
      <c r="G6034" s="341"/>
      <c r="H6034" s="341"/>
      <c r="I6034" s="341"/>
      <c r="J6034" s="341"/>
      <c r="AH6034" s="221"/>
      <c r="AI6034" s="221"/>
      <c r="AJ6034" s="221"/>
      <c r="AK6034" s="221"/>
      <c r="AL6034" s="221"/>
      <c r="AM6034" s="221"/>
      <c r="AN6034" s="221"/>
      <c r="AO6034" s="221"/>
      <c r="AP6034" s="221"/>
      <c r="AQ6034" s="219"/>
      <c r="AR6034" s="219"/>
      <c r="AS6034" s="221"/>
      <c r="AT6034" s="221"/>
      <c r="AU6034" s="221"/>
      <c r="AV6034" s="221"/>
      <c r="AW6034" s="221"/>
      <c r="AX6034" s="221"/>
      <c r="AY6034" s="221"/>
      <c r="AZ6034" s="221"/>
    </row>
    <row r="6035" spans="1:52" x14ac:dyDescent="0.15">
      <c r="A6035" s="278"/>
      <c r="B6035" s="274"/>
      <c r="C6035" s="340"/>
      <c r="D6035" s="340"/>
      <c r="E6035" s="341"/>
      <c r="F6035" s="341"/>
      <c r="G6035" s="341"/>
      <c r="H6035" s="341"/>
      <c r="I6035" s="341"/>
      <c r="J6035" s="341"/>
      <c r="AH6035" s="221"/>
      <c r="AI6035" s="221"/>
      <c r="AJ6035" s="221"/>
      <c r="AK6035" s="221"/>
      <c r="AL6035" s="221"/>
      <c r="AM6035" s="221"/>
      <c r="AN6035" s="221"/>
      <c r="AO6035" s="221"/>
      <c r="AP6035" s="221"/>
      <c r="AQ6035" s="219"/>
      <c r="AR6035" s="219"/>
      <c r="AS6035" s="221"/>
      <c r="AT6035" s="221"/>
      <c r="AU6035" s="221"/>
      <c r="AV6035" s="221"/>
      <c r="AW6035" s="221"/>
      <c r="AX6035" s="221"/>
      <c r="AY6035" s="221"/>
      <c r="AZ6035" s="221"/>
    </row>
    <row r="6036" spans="1:52" x14ac:dyDescent="0.15">
      <c r="A6036" s="278"/>
      <c r="B6036" s="274"/>
      <c r="C6036" s="340"/>
      <c r="D6036" s="340"/>
      <c r="E6036" s="341"/>
      <c r="F6036" s="341"/>
      <c r="G6036" s="341"/>
      <c r="H6036" s="341"/>
      <c r="I6036" s="341"/>
      <c r="J6036" s="341"/>
      <c r="AH6036" s="221"/>
      <c r="AI6036" s="221"/>
      <c r="AJ6036" s="221"/>
      <c r="AK6036" s="221"/>
      <c r="AL6036" s="221"/>
      <c r="AM6036" s="221"/>
      <c r="AN6036" s="221"/>
      <c r="AO6036" s="221"/>
      <c r="AP6036" s="221"/>
      <c r="AQ6036" s="219"/>
      <c r="AR6036" s="219"/>
      <c r="AS6036" s="221"/>
      <c r="AT6036" s="221"/>
      <c r="AU6036" s="221"/>
      <c r="AV6036" s="221"/>
      <c r="AW6036" s="221"/>
      <c r="AX6036" s="221"/>
      <c r="AY6036" s="221"/>
      <c r="AZ6036" s="221"/>
    </row>
    <row r="6037" spans="1:52" x14ac:dyDescent="0.15">
      <c r="A6037" s="278"/>
      <c r="B6037" s="274"/>
      <c r="C6037" s="340"/>
      <c r="D6037" s="340"/>
      <c r="E6037" s="341"/>
      <c r="F6037" s="341"/>
      <c r="G6037" s="341"/>
      <c r="H6037" s="341"/>
      <c r="I6037" s="341"/>
      <c r="J6037" s="341"/>
      <c r="AH6037" s="221"/>
      <c r="AI6037" s="221"/>
      <c r="AJ6037" s="221"/>
      <c r="AK6037" s="221"/>
      <c r="AL6037" s="221"/>
      <c r="AM6037" s="221"/>
      <c r="AN6037" s="221"/>
      <c r="AO6037" s="221"/>
      <c r="AP6037" s="221"/>
      <c r="AQ6037" s="219"/>
      <c r="AR6037" s="219"/>
      <c r="AS6037" s="221"/>
      <c r="AT6037" s="221"/>
      <c r="AU6037" s="221"/>
      <c r="AV6037" s="221"/>
      <c r="AW6037" s="221"/>
      <c r="AX6037" s="221"/>
      <c r="AY6037" s="221"/>
      <c r="AZ6037" s="221"/>
    </row>
    <row r="6038" spans="1:52" x14ac:dyDescent="0.15">
      <c r="A6038" s="278"/>
      <c r="B6038" s="274"/>
      <c r="C6038" s="340"/>
      <c r="D6038" s="340"/>
      <c r="E6038" s="341"/>
      <c r="F6038" s="341"/>
      <c r="G6038" s="341"/>
      <c r="H6038" s="341"/>
      <c r="I6038" s="341"/>
      <c r="J6038" s="341"/>
      <c r="AH6038" s="221"/>
      <c r="AI6038" s="221"/>
      <c r="AJ6038" s="221"/>
      <c r="AK6038" s="221"/>
      <c r="AL6038" s="221"/>
      <c r="AM6038" s="221"/>
      <c r="AN6038" s="221"/>
      <c r="AO6038" s="221"/>
      <c r="AP6038" s="221"/>
      <c r="AQ6038" s="219"/>
      <c r="AR6038" s="219"/>
      <c r="AS6038" s="221"/>
      <c r="AT6038" s="221"/>
      <c r="AU6038" s="221"/>
      <c r="AV6038" s="221"/>
      <c r="AW6038" s="221"/>
      <c r="AX6038" s="221"/>
      <c r="AY6038" s="221"/>
      <c r="AZ6038" s="221"/>
    </row>
    <row r="6039" spans="1:52" x14ac:dyDescent="0.15">
      <c r="A6039" s="278"/>
      <c r="B6039" s="274"/>
      <c r="C6039" s="340"/>
      <c r="D6039" s="340"/>
      <c r="E6039" s="341"/>
      <c r="F6039" s="341"/>
      <c r="G6039" s="341"/>
      <c r="H6039" s="341"/>
      <c r="I6039" s="341"/>
      <c r="J6039" s="341"/>
      <c r="AH6039" s="221"/>
      <c r="AI6039" s="221"/>
      <c r="AJ6039" s="221"/>
      <c r="AK6039" s="221"/>
      <c r="AL6039" s="221"/>
      <c r="AM6039" s="221"/>
      <c r="AN6039" s="221"/>
      <c r="AO6039" s="221"/>
      <c r="AP6039" s="221"/>
      <c r="AQ6039" s="219"/>
      <c r="AR6039" s="219"/>
      <c r="AS6039" s="221"/>
      <c r="AT6039" s="221"/>
      <c r="AU6039" s="221"/>
      <c r="AV6039" s="221"/>
      <c r="AW6039" s="221"/>
      <c r="AX6039" s="221"/>
      <c r="AY6039" s="221"/>
      <c r="AZ6039" s="221"/>
    </row>
    <row r="6040" spans="1:52" x14ac:dyDescent="0.15">
      <c r="A6040" s="278"/>
      <c r="B6040" s="274"/>
      <c r="C6040" s="340"/>
      <c r="D6040" s="340"/>
      <c r="E6040" s="341"/>
      <c r="F6040" s="341"/>
      <c r="G6040" s="341"/>
      <c r="H6040" s="341"/>
      <c r="I6040" s="341"/>
      <c r="J6040" s="341"/>
      <c r="AH6040" s="221"/>
      <c r="AI6040" s="221"/>
      <c r="AJ6040" s="221"/>
      <c r="AK6040" s="221"/>
      <c r="AL6040" s="221"/>
      <c r="AM6040" s="221"/>
      <c r="AN6040" s="221"/>
      <c r="AO6040" s="221"/>
      <c r="AP6040" s="221"/>
      <c r="AQ6040" s="219"/>
      <c r="AR6040" s="219"/>
      <c r="AS6040" s="221"/>
      <c r="AT6040" s="221"/>
      <c r="AU6040" s="221"/>
      <c r="AV6040" s="221"/>
      <c r="AW6040" s="221"/>
      <c r="AX6040" s="221"/>
      <c r="AY6040" s="221"/>
      <c r="AZ6040" s="221"/>
    </row>
    <row r="6041" spans="1:52" x14ac:dyDescent="0.15">
      <c r="A6041" s="278"/>
      <c r="B6041" s="274"/>
      <c r="C6041" s="340"/>
      <c r="D6041" s="340"/>
      <c r="E6041" s="341"/>
      <c r="F6041" s="341"/>
      <c r="G6041" s="341"/>
      <c r="H6041" s="341"/>
      <c r="I6041" s="341"/>
      <c r="J6041" s="341"/>
      <c r="AH6041" s="221"/>
      <c r="AI6041" s="221"/>
      <c r="AJ6041" s="221"/>
      <c r="AK6041" s="221"/>
      <c r="AL6041" s="221"/>
      <c r="AM6041" s="221"/>
      <c r="AN6041" s="221"/>
      <c r="AO6041" s="221"/>
      <c r="AP6041" s="221"/>
      <c r="AQ6041" s="219"/>
      <c r="AR6041" s="219"/>
      <c r="AS6041" s="221"/>
      <c r="AT6041" s="221"/>
      <c r="AU6041" s="221"/>
      <c r="AV6041" s="221"/>
      <c r="AW6041" s="221"/>
      <c r="AX6041" s="221"/>
      <c r="AY6041" s="221"/>
      <c r="AZ6041" s="221"/>
    </row>
    <row r="6042" spans="1:52" x14ac:dyDescent="0.15">
      <c r="A6042" s="278"/>
      <c r="B6042" s="274"/>
      <c r="C6042" s="340"/>
      <c r="D6042" s="340"/>
      <c r="E6042" s="341"/>
      <c r="F6042" s="341"/>
      <c r="G6042" s="341"/>
      <c r="H6042" s="341"/>
      <c r="I6042" s="341"/>
      <c r="J6042" s="341"/>
      <c r="AH6042" s="221"/>
      <c r="AI6042" s="221"/>
      <c r="AJ6042" s="221"/>
      <c r="AK6042" s="221"/>
      <c r="AL6042" s="221"/>
      <c r="AM6042" s="221"/>
      <c r="AN6042" s="221"/>
      <c r="AO6042" s="221"/>
      <c r="AP6042" s="221"/>
      <c r="AQ6042" s="219"/>
      <c r="AR6042" s="219"/>
      <c r="AS6042" s="221"/>
      <c r="AT6042" s="221"/>
      <c r="AU6042" s="221"/>
      <c r="AV6042" s="221"/>
      <c r="AW6042" s="221"/>
      <c r="AX6042" s="221"/>
      <c r="AY6042" s="221"/>
      <c r="AZ6042" s="221"/>
    </row>
    <row r="6043" spans="1:52" x14ac:dyDescent="0.15">
      <c r="A6043" s="278"/>
      <c r="B6043" s="274"/>
      <c r="C6043" s="340"/>
      <c r="D6043" s="340"/>
      <c r="E6043" s="341"/>
      <c r="F6043" s="341"/>
      <c r="G6043" s="341"/>
      <c r="H6043" s="341"/>
      <c r="I6043" s="341"/>
      <c r="J6043" s="341"/>
      <c r="AH6043" s="221"/>
      <c r="AI6043" s="221"/>
      <c r="AJ6043" s="221"/>
      <c r="AK6043" s="221"/>
      <c r="AL6043" s="221"/>
      <c r="AM6043" s="221"/>
      <c r="AN6043" s="221"/>
      <c r="AO6043" s="221"/>
      <c r="AP6043" s="221"/>
      <c r="AQ6043" s="219"/>
      <c r="AR6043" s="219"/>
      <c r="AS6043" s="221"/>
      <c r="AT6043" s="221"/>
      <c r="AU6043" s="221"/>
      <c r="AV6043" s="221"/>
      <c r="AW6043" s="221"/>
      <c r="AX6043" s="221"/>
      <c r="AY6043" s="221"/>
      <c r="AZ6043" s="221"/>
    </row>
    <row r="6044" spans="1:52" x14ac:dyDescent="0.15">
      <c r="A6044" s="278"/>
      <c r="B6044" s="274"/>
      <c r="C6044" s="340"/>
      <c r="D6044" s="340"/>
      <c r="E6044" s="341"/>
      <c r="F6044" s="341"/>
      <c r="G6044" s="341"/>
      <c r="H6044" s="341"/>
      <c r="I6044" s="341"/>
      <c r="J6044" s="341"/>
      <c r="AH6044" s="221"/>
      <c r="AI6044" s="221"/>
      <c r="AJ6044" s="221"/>
      <c r="AK6044" s="221"/>
      <c r="AL6044" s="221"/>
      <c r="AM6044" s="221"/>
      <c r="AN6044" s="221"/>
      <c r="AO6044" s="221"/>
      <c r="AP6044" s="221"/>
      <c r="AQ6044" s="219"/>
      <c r="AR6044" s="219"/>
      <c r="AS6044" s="221"/>
      <c r="AT6044" s="221"/>
      <c r="AU6044" s="221"/>
      <c r="AV6044" s="221"/>
      <c r="AW6044" s="221"/>
      <c r="AX6044" s="221"/>
      <c r="AY6044" s="221"/>
      <c r="AZ6044" s="221"/>
    </row>
    <row r="6045" spans="1:52" x14ac:dyDescent="0.15">
      <c r="A6045" s="278"/>
      <c r="B6045" s="274"/>
      <c r="C6045" s="340"/>
      <c r="D6045" s="340"/>
      <c r="E6045" s="341"/>
      <c r="F6045" s="341"/>
      <c r="G6045" s="341"/>
      <c r="H6045" s="341"/>
      <c r="I6045" s="341"/>
      <c r="J6045" s="341"/>
      <c r="AH6045" s="221"/>
      <c r="AI6045" s="221"/>
      <c r="AJ6045" s="221"/>
      <c r="AK6045" s="221"/>
      <c r="AL6045" s="221"/>
      <c r="AM6045" s="221"/>
      <c r="AN6045" s="221"/>
      <c r="AO6045" s="221"/>
      <c r="AP6045" s="221"/>
      <c r="AQ6045" s="219"/>
      <c r="AR6045" s="219"/>
      <c r="AS6045" s="221"/>
      <c r="AT6045" s="221"/>
      <c r="AU6045" s="221"/>
      <c r="AV6045" s="221"/>
      <c r="AW6045" s="221"/>
      <c r="AX6045" s="221"/>
      <c r="AY6045" s="221"/>
      <c r="AZ6045" s="221"/>
    </row>
    <row r="6046" spans="1:52" x14ac:dyDescent="0.15">
      <c r="A6046" s="278"/>
      <c r="B6046" s="274"/>
      <c r="C6046" s="340"/>
      <c r="D6046" s="340"/>
      <c r="E6046" s="341"/>
      <c r="F6046" s="341"/>
      <c r="G6046" s="341"/>
      <c r="H6046" s="341"/>
      <c r="I6046" s="341"/>
      <c r="J6046" s="341"/>
      <c r="AH6046" s="221"/>
      <c r="AI6046" s="221"/>
      <c r="AJ6046" s="221"/>
      <c r="AK6046" s="221"/>
      <c r="AL6046" s="221"/>
      <c r="AM6046" s="221"/>
      <c r="AN6046" s="221"/>
      <c r="AO6046" s="221"/>
      <c r="AP6046" s="221"/>
      <c r="AQ6046" s="219"/>
      <c r="AR6046" s="219"/>
      <c r="AS6046" s="221"/>
      <c r="AT6046" s="221"/>
      <c r="AU6046" s="221"/>
      <c r="AV6046" s="221"/>
      <c r="AW6046" s="221"/>
      <c r="AX6046" s="221"/>
      <c r="AY6046" s="221"/>
      <c r="AZ6046" s="221"/>
    </row>
    <row r="6047" spans="1:52" x14ac:dyDescent="0.15">
      <c r="A6047" s="278"/>
      <c r="B6047" s="274"/>
      <c r="C6047" s="340"/>
      <c r="D6047" s="340"/>
      <c r="E6047" s="341"/>
      <c r="F6047" s="341"/>
      <c r="G6047" s="341"/>
      <c r="H6047" s="341"/>
      <c r="I6047" s="341"/>
      <c r="J6047" s="341"/>
      <c r="AH6047" s="221"/>
      <c r="AI6047" s="221"/>
      <c r="AJ6047" s="221"/>
      <c r="AK6047" s="221"/>
      <c r="AL6047" s="221"/>
      <c r="AM6047" s="221"/>
      <c r="AN6047" s="221"/>
      <c r="AO6047" s="221"/>
      <c r="AP6047" s="221"/>
      <c r="AQ6047" s="219"/>
      <c r="AR6047" s="219"/>
      <c r="AS6047" s="221"/>
      <c r="AT6047" s="221"/>
      <c r="AU6047" s="221"/>
      <c r="AV6047" s="221"/>
      <c r="AW6047" s="221"/>
      <c r="AX6047" s="221"/>
      <c r="AY6047" s="221"/>
      <c r="AZ6047" s="221"/>
    </row>
    <row r="6048" spans="1:52" x14ac:dyDescent="0.15">
      <c r="A6048" s="278"/>
      <c r="B6048" s="274"/>
      <c r="C6048" s="340"/>
      <c r="D6048" s="340"/>
      <c r="E6048" s="341"/>
      <c r="F6048" s="341"/>
      <c r="G6048" s="341"/>
      <c r="H6048" s="341"/>
      <c r="I6048" s="341"/>
      <c r="J6048" s="341"/>
      <c r="AH6048" s="221"/>
      <c r="AI6048" s="221"/>
      <c r="AJ6048" s="221"/>
      <c r="AK6048" s="221"/>
      <c r="AL6048" s="221"/>
      <c r="AM6048" s="221"/>
      <c r="AN6048" s="221"/>
      <c r="AO6048" s="221"/>
      <c r="AP6048" s="221"/>
      <c r="AQ6048" s="219"/>
      <c r="AR6048" s="219"/>
      <c r="AS6048" s="221"/>
      <c r="AT6048" s="221"/>
      <c r="AU6048" s="221"/>
      <c r="AV6048" s="221"/>
      <c r="AW6048" s="221"/>
      <c r="AX6048" s="221"/>
      <c r="AY6048" s="221"/>
      <c r="AZ6048" s="221"/>
    </row>
    <row r="6049" spans="1:52" x14ac:dyDescent="0.15">
      <c r="A6049" s="278"/>
      <c r="B6049" s="274"/>
      <c r="C6049" s="340"/>
      <c r="D6049" s="340"/>
      <c r="E6049" s="341"/>
      <c r="F6049" s="341"/>
      <c r="G6049" s="341"/>
      <c r="H6049" s="341"/>
      <c r="I6049" s="341"/>
      <c r="J6049" s="341"/>
      <c r="AH6049" s="221"/>
      <c r="AI6049" s="221"/>
      <c r="AJ6049" s="221"/>
      <c r="AK6049" s="221"/>
      <c r="AL6049" s="221"/>
      <c r="AM6049" s="221"/>
      <c r="AN6049" s="221"/>
      <c r="AO6049" s="221"/>
      <c r="AP6049" s="221"/>
      <c r="AQ6049" s="219"/>
      <c r="AR6049" s="219"/>
      <c r="AS6049" s="221"/>
      <c r="AT6049" s="221"/>
      <c r="AU6049" s="221"/>
      <c r="AV6049" s="221"/>
      <c r="AW6049" s="221"/>
      <c r="AX6049" s="221"/>
      <c r="AY6049" s="221"/>
      <c r="AZ6049" s="221"/>
    </row>
    <row r="6050" spans="1:52" x14ac:dyDescent="0.15">
      <c r="A6050" s="278"/>
      <c r="B6050" s="274"/>
      <c r="C6050" s="340"/>
      <c r="D6050" s="340"/>
      <c r="E6050" s="341"/>
      <c r="F6050" s="341"/>
      <c r="G6050" s="341"/>
      <c r="H6050" s="341"/>
      <c r="I6050" s="341"/>
      <c r="J6050" s="341"/>
      <c r="AH6050" s="221"/>
      <c r="AI6050" s="221"/>
      <c r="AJ6050" s="221"/>
      <c r="AK6050" s="221"/>
      <c r="AL6050" s="221"/>
      <c r="AM6050" s="221"/>
      <c r="AN6050" s="221"/>
      <c r="AO6050" s="221"/>
      <c r="AP6050" s="221"/>
      <c r="AQ6050" s="219"/>
      <c r="AR6050" s="219"/>
      <c r="AS6050" s="221"/>
      <c r="AT6050" s="221"/>
      <c r="AU6050" s="221"/>
      <c r="AV6050" s="221"/>
      <c r="AW6050" s="221"/>
      <c r="AX6050" s="221"/>
      <c r="AY6050" s="221"/>
      <c r="AZ6050" s="221"/>
    </row>
    <row r="6051" spans="1:52" x14ac:dyDescent="0.15">
      <c r="A6051" s="278"/>
      <c r="B6051" s="274"/>
      <c r="C6051" s="340"/>
      <c r="D6051" s="340"/>
      <c r="E6051" s="341"/>
      <c r="F6051" s="341"/>
      <c r="G6051" s="341"/>
      <c r="H6051" s="341"/>
      <c r="I6051" s="341"/>
      <c r="J6051" s="341"/>
      <c r="AH6051" s="221"/>
      <c r="AI6051" s="221"/>
      <c r="AJ6051" s="221"/>
      <c r="AK6051" s="221"/>
      <c r="AL6051" s="221"/>
      <c r="AM6051" s="221"/>
      <c r="AN6051" s="221"/>
      <c r="AO6051" s="221"/>
      <c r="AP6051" s="221"/>
      <c r="AQ6051" s="219"/>
      <c r="AR6051" s="219"/>
      <c r="AS6051" s="221"/>
      <c r="AT6051" s="221"/>
      <c r="AU6051" s="221"/>
      <c r="AV6051" s="221"/>
      <c r="AW6051" s="221"/>
      <c r="AX6051" s="221"/>
      <c r="AY6051" s="221"/>
      <c r="AZ6051" s="221"/>
    </row>
    <row r="6052" spans="1:52" x14ac:dyDescent="0.15">
      <c r="A6052" s="278"/>
      <c r="B6052" s="274"/>
      <c r="C6052" s="340"/>
      <c r="D6052" s="340"/>
      <c r="E6052" s="341"/>
      <c r="F6052" s="341"/>
      <c r="G6052" s="341"/>
      <c r="H6052" s="341"/>
      <c r="I6052" s="341"/>
      <c r="J6052" s="341"/>
      <c r="AH6052" s="221"/>
      <c r="AI6052" s="221"/>
      <c r="AJ6052" s="221"/>
      <c r="AK6052" s="221"/>
      <c r="AL6052" s="221"/>
      <c r="AM6052" s="221"/>
      <c r="AN6052" s="221"/>
      <c r="AO6052" s="221"/>
      <c r="AP6052" s="221"/>
      <c r="AQ6052" s="219"/>
      <c r="AR6052" s="219"/>
      <c r="AS6052" s="221"/>
      <c r="AT6052" s="221"/>
      <c r="AU6052" s="221"/>
      <c r="AV6052" s="221"/>
      <c r="AW6052" s="221"/>
      <c r="AX6052" s="221"/>
      <c r="AY6052" s="221"/>
      <c r="AZ6052" s="221"/>
    </row>
    <row r="6053" spans="1:52" x14ac:dyDescent="0.15">
      <c r="A6053" s="278"/>
      <c r="B6053" s="274"/>
      <c r="C6053" s="340"/>
      <c r="D6053" s="340"/>
      <c r="E6053" s="341"/>
      <c r="F6053" s="341"/>
      <c r="G6053" s="341"/>
      <c r="H6053" s="341"/>
      <c r="I6053" s="341"/>
      <c r="J6053" s="341"/>
      <c r="AH6053" s="221"/>
      <c r="AI6053" s="221"/>
      <c r="AJ6053" s="221"/>
      <c r="AK6053" s="221"/>
      <c r="AL6053" s="221"/>
      <c r="AM6053" s="221"/>
      <c r="AN6053" s="221"/>
      <c r="AO6053" s="221"/>
      <c r="AP6053" s="221"/>
      <c r="AQ6053" s="219"/>
      <c r="AR6053" s="219"/>
      <c r="AS6053" s="221"/>
      <c r="AT6053" s="221"/>
      <c r="AU6053" s="221"/>
      <c r="AV6053" s="221"/>
      <c r="AW6053" s="221"/>
      <c r="AX6053" s="221"/>
      <c r="AY6053" s="221"/>
      <c r="AZ6053" s="221"/>
    </row>
    <row r="6054" spans="1:52" x14ac:dyDescent="0.15">
      <c r="A6054" s="278"/>
      <c r="B6054" s="274"/>
      <c r="C6054" s="340"/>
      <c r="D6054" s="340"/>
      <c r="E6054" s="341"/>
      <c r="F6054" s="341"/>
      <c r="G6054" s="341"/>
      <c r="H6054" s="341"/>
      <c r="I6054" s="341"/>
      <c r="J6054" s="341"/>
      <c r="AH6054" s="221"/>
      <c r="AI6054" s="221"/>
      <c r="AJ6054" s="221"/>
      <c r="AK6054" s="221"/>
      <c r="AL6054" s="221"/>
      <c r="AM6054" s="221"/>
      <c r="AN6054" s="221"/>
      <c r="AO6054" s="221"/>
      <c r="AP6054" s="221"/>
      <c r="AQ6054" s="219"/>
      <c r="AR6054" s="219"/>
      <c r="AS6054" s="221"/>
      <c r="AT6054" s="221"/>
      <c r="AU6054" s="221"/>
      <c r="AV6054" s="221"/>
      <c r="AW6054" s="221"/>
      <c r="AX6054" s="221"/>
      <c r="AY6054" s="221"/>
      <c r="AZ6054" s="221"/>
    </row>
    <row r="6055" spans="1:52" x14ac:dyDescent="0.15">
      <c r="A6055" s="278"/>
      <c r="B6055" s="274"/>
      <c r="C6055" s="340"/>
      <c r="D6055" s="340"/>
      <c r="E6055" s="341"/>
      <c r="F6055" s="341"/>
      <c r="G6055" s="341"/>
      <c r="H6055" s="341"/>
      <c r="I6055" s="341"/>
      <c r="J6055" s="341"/>
      <c r="AH6055" s="221"/>
      <c r="AI6055" s="221"/>
      <c r="AJ6055" s="221"/>
      <c r="AK6055" s="221"/>
      <c r="AL6055" s="221"/>
      <c r="AM6055" s="221"/>
      <c r="AN6055" s="221"/>
      <c r="AO6055" s="221"/>
      <c r="AP6055" s="221"/>
      <c r="AQ6055" s="219"/>
      <c r="AR6055" s="219"/>
      <c r="AS6055" s="221"/>
      <c r="AT6055" s="221"/>
      <c r="AU6055" s="221"/>
      <c r="AV6055" s="221"/>
      <c r="AW6055" s="221"/>
      <c r="AX6055" s="221"/>
      <c r="AY6055" s="221"/>
      <c r="AZ6055" s="221"/>
    </row>
    <row r="6056" spans="1:52" x14ac:dyDescent="0.15">
      <c r="A6056" s="278"/>
      <c r="B6056" s="274"/>
      <c r="C6056" s="340"/>
      <c r="D6056" s="340"/>
      <c r="E6056" s="341"/>
      <c r="F6056" s="341"/>
      <c r="G6056" s="341"/>
      <c r="H6056" s="341"/>
      <c r="I6056" s="341"/>
      <c r="J6056" s="341"/>
      <c r="AH6056" s="221"/>
      <c r="AI6056" s="221"/>
      <c r="AJ6056" s="221"/>
      <c r="AK6056" s="221"/>
      <c r="AL6056" s="221"/>
      <c r="AM6056" s="221"/>
      <c r="AN6056" s="221"/>
      <c r="AO6056" s="221"/>
      <c r="AP6056" s="221"/>
      <c r="AQ6056" s="219"/>
      <c r="AR6056" s="219"/>
      <c r="AS6056" s="221"/>
      <c r="AT6056" s="221"/>
      <c r="AU6056" s="221"/>
      <c r="AV6056" s="221"/>
      <c r="AW6056" s="221"/>
      <c r="AX6056" s="221"/>
      <c r="AY6056" s="221"/>
      <c r="AZ6056" s="221"/>
    </row>
    <row r="6057" spans="1:52" x14ac:dyDescent="0.15">
      <c r="A6057" s="278"/>
      <c r="B6057" s="274"/>
      <c r="C6057" s="340"/>
      <c r="D6057" s="340"/>
      <c r="E6057" s="341"/>
      <c r="F6057" s="341"/>
      <c r="G6057" s="341"/>
      <c r="H6057" s="341"/>
      <c r="I6057" s="341"/>
      <c r="J6057" s="341"/>
      <c r="AH6057" s="221"/>
      <c r="AI6057" s="221"/>
      <c r="AJ6057" s="221"/>
      <c r="AK6057" s="221"/>
      <c r="AL6057" s="221"/>
      <c r="AM6057" s="221"/>
      <c r="AN6057" s="221"/>
      <c r="AO6057" s="221"/>
      <c r="AP6057" s="221"/>
      <c r="AQ6057" s="219"/>
      <c r="AR6057" s="219"/>
      <c r="AS6057" s="221"/>
      <c r="AT6057" s="221"/>
      <c r="AU6057" s="221"/>
      <c r="AV6057" s="221"/>
      <c r="AW6057" s="221"/>
      <c r="AX6057" s="221"/>
      <c r="AY6057" s="221"/>
      <c r="AZ6057" s="221"/>
    </row>
    <row r="6058" spans="1:52" x14ac:dyDescent="0.15">
      <c r="A6058" s="278"/>
      <c r="B6058" s="274"/>
      <c r="C6058" s="340"/>
      <c r="D6058" s="340"/>
      <c r="E6058" s="341"/>
      <c r="F6058" s="341"/>
      <c r="G6058" s="341"/>
      <c r="H6058" s="341"/>
      <c r="I6058" s="341"/>
      <c r="J6058" s="341"/>
      <c r="AH6058" s="221"/>
      <c r="AI6058" s="221"/>
      <c r="AJ6058" s="221"/>
      <c r="AK6058" s="221"/>
      <c r="AL6058" s="221"/>
      <c r="AM6058" s="221"/>
      <c r="AN6058" s="221"/>
      <c r="AO6058" s="221"/>
      <c r="AP6058" s="221"/>
      <c r="AQ6058" s="219"/>
      <c r="AR6058" s="219"/>
      <c r="AS6058" s="221"/>
      <c r="AT6058" s="221"/>
      <c r="AU6058" s="221"/>
      <c r="AV6058" s="221"/>
      <c r="AW6058" s="221"/>
      <c r="AX6058" s="221"/>
      <c r="AY6058" s="221"/>
      <c r="AZ6058" s="221"/>
    </row>
    <row r="6059" spans="1:52" x14ac:dyDescent="0.15">
      <c r="A6059" s="278"/>
      <c r="B6059" s="274"/>
      <c r="C6059" s="340"/>
      <c r="D6059" s="340"/>
      <c r="E6059" s="341"/>
      <c r="F6059" s="341"/>
      <c r="G6059" s="341"/>
      <c r="H6059" s="341"/>
      <c r="I6059" s="341"/>
      <c r="J6059" s="341"/>
      <c r="AH6059" s="221"/>
      <c r="AI6059" s="221"/>
      <c r="AJ6059" s="221"/>
      <c r="AK6059" s="221"/>
      <c r="AL6059" s="221"/>
      <c r="AM6059" s="221"/>
      <c r="AN6059" s="221"/>
      <c r="AO6059" s="221"/>
      <c r="AP6059" s="221"/>
      <c r="AQ6059" s="219"/>
      <c r="AR6059" s="219"/>
      <c r="AS6059" s="221"/>
      <c r="AT6059" s="221"/>
      <c r="AU6059" s="221"/>
      <c r="AV6059" s="221"/>
      <c r="AW6059" s="221"/>
      <c r="AX6059" s="221"/>
      <c r="AY6059" s="221"/>
      <c r="AZ6059" s="221"/>
    </row>
    <row r="6060" spans="1:52" x14ac:dyDescent="0.15">
      <c r="A6060" s="278"/>
      <c r="B6060" s="274"/>
      <c r="C6060" s="340"/>
      <c r="D6060" s="340"/>
      <c r="E6060" s="341"/>
      <c r="F6060" s="341"/>
      <c r="G6060" s="341"/>
      <c r="H6060" s="341"/>
      <c r="I6060" s="341"/>
      <c r="J6060" s="341"/>
      <c r="AH6060" s="221"/>
      <c r="AI6060" s="221"/>
      <c r="AJ6060" s="221"/>
      <c r="AK6060" s="221"/>
      <c r="AL6060" s="221"/>
      <c r="AM6060" s="221"/>
      <c r="AN6060" s="221"/>
      <c r="AO6060" s="221"/>
      <c r="AP6060" s="221"/>
      <c r="AQ6060" s="219"/>
      <c r="AR6060" s="219"/>
      <c r="AS6060" s="221"/>
      <c r="AT6060" s="221"/>
      <c r="AU6060" s="221"/>
      <c r="AV6060" s="221"/>
      <c r="AW6060" s="221"/>
      <c r="AX6060" s="221"/>
      <c r="AY6060" s="221"/>
      <c r="AZ6060" s="221"/>
    </row>
    <row r="6061" spans="1:52" x14ac:dyDescent="0.15">
      <c r="A6061" s="278"/>
      <c r="B6061" s="274"/>
      <c r="C6061" s="340"/>
      <c r="D6061" s="340"/>
      <c r="E6061" s="341"/>
      <c r="F6061" s="341"/>
      <c r="G6061" s="341"/>
      <c r="H6061" s="341"/>
      <c r="I6061" s="341"/>
      <c r="J6061" s="341"/>
      <c r="AH6061" s="221"/>
      <c r="AI6061" s="221"/>
      <c r="AJ6061" s="221"/>
      <c r="AK6061" s="221"/>
      <c r="AL6061" s="221"/>
      <c r="AM6061" s="221"/>
      <c r="AN6061" s="221"/>
      <c r="AO6061" s="221"/>
      <c r="AP6061" s="221"/>
      <c r="AQ6061" s="219"/>
      <c r="AR6061" s="219"/>
      <c r="AS6061" s="221"/>
      <c r="AT6061" s="221"/>
      <c r="AU6061" s="221"/>
      <c r="AV6061" s="221"/>
      <c r="AW6061" s="221"/>
      <c r="AX6061" s="221"/>
      <c r="AY6061" s="221"/>
      <c r="AZ6061" s="221"/>
    </row>
    <row r="6062" spans="1:52" x14ac:dyDescent="0.15">
      <c r="A6062" s="278"/>
      <c r="B6062" s="274"/>
      <c r="C6062" s="340"/>
      <c r="D6062" s="340"/>
      <c r="E6062" s="341"/>
      <c r="F6062" s="341"/>
      <c r="G6062" s="341"/>
      <c r="H6062" s="341"/>
      <c r="I6062" s="341"/>
      <c r="J6062" s="341"/>
      <c r="AH6062" s="221"/>
      <c r="AI6062" s="221"/>
      <c r="AJ6062" s="221"/>
      <c r="AK6062" s="221"/>
      <c r="AL6062" s="221"/>
      <c r="AM6062" s="221"/>
      <c r="AN6062" s="221"/>
      <c r="AO6062" s="221"/>
      <c r="AP6062" s="221"/>
      <c r="AQ6062" s="219"/>
      <c r="AR6062" s="219"/>
      <c r="AS6062" s="221"/>
      <c r="AT6062" s="221"/>
      <c r="AU6062" s="221"/>
      <c r="AV6062" s="221"/>
      <c r="AW6062" s="221"/>
      <c r="AX6062" s="221"/>
      <c r="AY6062" s="221"/>
      <c r="AZ6062" s="221"/>
    </row>
    <row r="6063" spans="1:52" x14ac:dyDescent="0.15">
      <c r="A6063" s="278"/>
      <c r="B6063" s="274"/>
      <c r="C6063" s="340"/>
      <c r="D6063" s="340"/>
      <c r="E6063" s="341"/>
      <c r="F6063" s="341"/>
      <c r="G6063" s="341"/>
      <c r="H6063" s="341"/>
      <c r="I6063" s="341"/>
      <c r="J6063" s="341"/>
      <c r="AH6063" s="221"/>
      <c r="AI6063" s="221"/>
      <c r="AJ6063" s="221"/>
      <c r="AK6063" s="221"/>
      <c r="AL6063" s="221"/>
      <c r="AM6063" s="221"/>
      <c r="AN6063" s="221"/>
      <c r="AO6063" s="221"/>
      <c r="AP6063" s="221"/>
      <c r="AQ6063" s="219"/>
      <c r="AR6063" s="219"/>
      <c r="AS6063" s="221"/>
      <c r="AT6063" s="221"/>
      <c r="AU6063" s="221"/>
      <c r="AV6063" s="221"/>
      <c r="AW6063" s="221"/>
      <c r="AX6063" s="221"/>
      <c r="AY6063" s="221"/>
      <c r="AZ6063" s="221"/>
    </row>
    <row r="6064" spans="1:52" x14ac:dyDescent="0.15">
      <c r="A6064" s="278"/>
      <c r="B6064" s="274"/>
      <c r="C6064" s="340"/>
      <c r="D6064" s="340"/>
      <c r="E6064" s="341"/>
      <c r="F6064" s="341"/>
      <c r="G6064" s="341"/>
      <c r="H6064" s="341"/>
      <c r="I6064" s="341"/>
      <c r="J6064" s="341"/>
      <c r="AH6064" s="221"/>
      <c r="AI6064" s="221"/>
      <c r="AJ6064" s="221"/>
      <c r="AK6064" s="221"/>
      <c r="AL6064" s="221"/>
      <c r="AM6064" s="221"/>
      <c r="AN6064" s="221"/>
      <c r="AO6064" s="221"/>
      <c r="AP6064" s="221"/>
      <c r="AQ6064" s="219"/>
      <c r="AR6064" s="219"/>
      <c r="AS6064" s="221"/>
      <c r="AT6064" s="221"/>
      <c r="AU6064" s="221"/>
      <c r="AV6064" s="221"/>
      <c r="AW6064" s="221"/>
      <c r="AX6064" s="221"/>
      <c r="AY6064" s="221"/>
      <c r="AZ6064" s="221"/>
    </row>
    <row r="6065" spans="1:52" x14ac:dyDescent="0.15">
      <c r="A6065" s="278"/>
      <c r="B6065" s="274"/>
      <c r="C6065" s="340"/>
      <c r="D6065" s="340"/>
      <c r="E6065" s="341"/>
      <c r="F6065" s="341"/>
      <c r="G6065" s="341"/>
      <c r="H6065" s="341"/>
      <c r="I6065" s="341"/>
      <c r="J6065" s="341"/>
      <c r="AH6065" s="221"/>
      <c r="AI6065" s="221"/>
      <c r="AJ6065" s="221"/>
      <c r="AK6065" s="221"/>
      <c r="AL6065" s="221"/>
      <c r="AM6065" s="221"/>
      <c r="AN6065" s="221"/>
      <c r="AO6065" s="221"/>
      <c r="AP6065" s="221"/>
      <c r="AQ6065" s="219"/>
      <c r="AR6065" s="219"/>
      <c r="AS6065" s="221"/>
      <c r="AT6065" s="221"/>
      <c r="AU6065" s="221"/>
      <c r="AV6065" s="221"/>
      <c r="AW6065" s="221"/>
      <c r="AX6065" s="221"/>
      <c r="AY6065" s="221"/>
      <c r="AZ6065" s="221"/>
    </row>
    <row r="6066" spans="1:52" x14ac:dyDescent="0.15">
      <c r="A6066" s="278"/>
      <c r="B6066" s="274"/>
      <c r="C6066" s="340"/>
      <c r="D6066" s="340"/>
      <c r="E6066" s="341"/>
      <c r="F6066" s="341"/>
      <c r="G6066" s="341"/>
      <c r="H6066" s="341"/>
      <c r="I6066" s="341"/>
      <c r="J6066" s="341"/>
      <c r="AH6066" s="221"/>
      <c r="AI6066" s="221"/>
      <c r="AJ6066" s="221"/>
      <c r="AK6066" s="221"/>
      <c r="AL6066" s="221"/>
      <c r="AM6066" s="221"/>
      <c r="AN6066" s="221"/>
      <c r="AO6066" s="221"/>
      <c r="AP6066" s="221"/>
      <c r="AQ6066" s="219"/>
      <c r="AR6066" s="219"/>
      <c r="AS6066" s="221"/>
      <c r="AT6066" s="221"/>
      <c r="AU6066" s="221"/>
      <c r="AV6066" s="221"/>
      <c r="AW6066" s="221"/>
      <c r="AX6066" s="221"/>
      <c r="AY6066" s="221"/>
      <c r="AZ6066" s="221"/>
    </row>
    <row r="6067" spans="1:52" x14ac:dyDescent="0.15">
      <c r="A6067" s="278"/>
      <c r="B6067" s="274"/>
      <c r="C6067" s="340"/>
      <c r="D6067" s="340"/>
      <c r="E6067" s="341"/>
      <c r="F6067" s="341"/>
      <c r="G6067" s="341"/>
      <c r="H6067" s="341"/>
      <c r="I6067" s="341"/>
      <c r="J6067" s="341"/>
      <c r="AH6067" s="221"/>
      <c r="AI6067" s="221"/>
      <c r="AJ6067" s="221"/>
      <c r="AK6067" s="221"/>
      <c r="AL6067" s="221"/>
      <c r="AM6067" s="221"/>
      <c r="AN6067" s="221"/>
      <c r="AO6067" s="221"/>
      <c r="AP6067" s="221"/>
      <c r="AQ6067" s="219"/>
      <c r="AR6067" s="219"/>
      <c r="AS6067" s="221"/>
      <c r="AT6067" s="221"/>
      <c r="AU6067" s="221"/>
      <c r="AV6067" s="221"/>
      <c r="AW6067" s="221"/>
      <c r="AX6067" s="221"/>
      <c r="AY6067" s="221"/>
      <c r="AZ6067" s="221"/>
    </row>
    <row r="6068" spans="1:52" x14ac:dyDescent="0.15">
      <c r="A6068" s="278"/>
      <c r="B6068" s="274"/>
      <c r="C6068" s="340"/>
      <c r="D6068" s="340"/>
      <c r="E6068" s="341"/>
      <c r="F6068" s="341"/>
      <c r="G6068" s="341"/>
      <c r="H6068" s="341"/>
      <c r="I6068" s="341"/>
      <c r="J6068" s="341"/>
      <c r="AH6068" s="221"/>
      <c r="AI6068" s="221"/>
      <c r="AJ6068" s="221"/>
      <c r="AK6068" s="221"/>
      <c r="AL6068" s="221"/>
      <c r="AM6068" s="221"/>
      <c r="AN6068" s="221"/>
      <c r="AO6068" s="221"/>
      <c r="AP6068" s="221"/>
      <c r="AQ6068" s="219"/>
      <c r="AR6068" s="219"/>
      <c r="AS6068" s="221"/>
      <c r="AT6068" s="221"/>
      <c r="AU6068" s="221"/>
      <c r="AV6068" s="221"/>
      <c r="AW6068" s="221"/>
      <c r="AX6068" s="221"/>
      <c r="AY6068" s="221"/>
      <c r="AZ6068" s="221"/>
    </row>
    <row r="6069" spans="1:52" x14ac:dyDescent="0.15">
      <c r="A6069" s="278"/>
      <c r="B6069" s="274"/>
      <c r="C6069" s="340"/>
      <c r="D6069" s="340"/>
      <c r="E6069" s="341"/>
      <c r="F6069" s="341"/>
      <c r="G6069" s="341"/>
      <c r="H6069" s="341"/>
      <c r="I6069" s="341"/>
      <c r="J6069" s="341"/>
      <c r="AH6069" s="221"/>
      <c r="AI6069" s="221"/>
      <c r="AJ6069" s="221"/>
      <c r="AK6069" s="221"/>
      <c r="AL6069" s="221"/>
      <c r="AM6069" s="221"/>
      <c r="AN6069" s="221"/>
      <c r="AO6069" s="221"/>
      <c r="AP6069" s="221"/>
      <c r="AQ6069" s="219"/>
      <c r="AR6069" s="219"/>
      <c r="AS6069" s="221"/>
      <c r="AT6069" s="221"/>
      <c r="AU6069" s="221"/>
      <c r="AV6069" s="221"/>
      <c r="AW6069" s="221"/>
      <c r="AX6069" s="221"/>
      <c r="AY6069" s="221"/>
      <c r="AZ6069" s="221"/>
    </row>
    <row r="6070" spans="1:52" x14ac:dyDescent="0.15">
      <c r="A6070" s="278"/>
      <c r="B6070" s="274"/>
      <c r="C6070" s="340"/>
      <c r="D6070" s="340"/>
      <c r="E6070" s="341"/>
      <c r="F6070" s="341"/>
      <c r="G6070" s="341"/>
      <c r="H6070" s="341"/>
      <c r="I6070" s="341"/>
      <c r="J6070" s="341"/>
      <c r="AH6070" s="221"/>
      <c r="AI6070" s="221"/>
      <c r="AJ6070" s="221"/>
      <c r="AK6070" s="221"/>
      <c r="AL6070" s="221"/>
      <c r="AM6070" s="221"/>
      <c r="AN6070" s="221"/>
      <c r="AO6070" s="221"/>
      <c r="AP6070" s="221"/>
      <c r="AQ6070" s="219"/>
      <c r="AR6070" s="219"/>
      <c r="AS6070" s="221"/>
      <c r="AT6070" s="221"/>
      <c r="AU6070" s="221"/>
      <c r="AV6070" s="221"/>
      <c r="AW6070" s="221"/>
      <c r="AX6070" s="221"/>
      <c r="AY6070" s="221"/>
      <c r="AZ6070" s="221"/>
    </row>
    <row r="6071" spans="1:52" x14ac:dyDescent="0.15">
      <c r="A6071" s="278"/>
      <c r="B6071" s="274"/>
      <c r="C6071" s="340"/>
      <c r="D6071" s="340"/>
      <c r="E6071" s="341"/>
      <c r="F6071" s="341"/>
      <c r="G6071" s="341"/>
      <c r="H6071" s="341"/>
      <c r="I6071" s="341"/>
      <c r="J6071" s="341"/>
      <c r="AH6071" s="221"/>
      <c r="AI6071" s="221"/>
      <c r="AJ6071" s="221"/>
      <c r="AK6071" s="221"/>
      <c r="AL6071" s="221"/>
      <c r="AM6071" s="221"/>
      <c r="AN6071" s="221"/>
      <c r="AO6071" s="221"/>
      <c r="AP6071" s="221"/>
      <c r="AQ6071" s="219"/>
      <c r="AR6071" s="219"/>
      <c r="AS6071" s="221"/>
      <c r="AT6071" s="221"/>
      <c r="AU6071" s="221"/>
      <c r="AV6071" s="221"/>
      <c r="AW6071" s="221"/>
      <c r="AX6071" s="221"/>
      <c r="AY6071" s="221"/>
      <c r="AZ6071" s="221"/>
    </row>
    <row r="6072" spans="1:52" x14ac:dyDescent="0.15">
      <c r="A6072" s="278"/>
      <c r="B6072" s="274"/>
      <c r="C6072" s="340"/>
      <c r="D6072" s="340"/>
      <c r="E6072" s="341"/>
      <c r="F6072" s="341"/>
      <c r="G6072" s="341"/>
      <c r="H6072" s="341"/>
      <c r="I6072" s="341"/>
      <c r="J6072" s="341"/>
      <c r="AH6072" s="221"/>
      <c r="AI6072" s="221"/>
      <c r="AJ6072" s="221"/>
      <c r="AK6072" s="221"/>
      <c r="AL6072" s="221"/>
      <c r="AM6072" s="221"/>
      <c r="AN6072" s="221"/>
      <c r="AO6072" s="221"/>
      <c r="AP6072" s="221"/>
      <c r="AQ6072" s="219"/>
      <c r="AR6072" s="219"/>
      <c r="AS6072" s="221"/>
      <c r="AT6072" s="221"/>
      <c r="AU6072" s="221"/>
      <c r="AV6072" s="221"/>
      <c r="AW6072" s="221"/>
      <c r="AX6072" s="221"/>
      <c r="AY6072" s="221"/>
      <c r="AZ6072" s="221"/>
    </row>
    <row r="6073" spans="1:52" x14ac:dyDescent="0.15">
      <c r="A6073" s="278"/>
      <c r="B6073" s="274"/>
      <c r="C6073" s="340"/>
      <c r="D6073" s="340"/>
      <c r="E6073" s="341"/>
      <c r="F6073" s="341"/>
      <c r="G6073" s="341"/>
      <c r="H6073" s="341"/>
      <c r="I6073" s="341"/>
      <c r="J6073" s="341"/>
      <c r="AH6073" s="221"/>
      <c r="AI6073" s="221"/>
      <c r="AJ6073" s="221"/>
      <c r="AK6073" s="221"/>
      <c r="AL6073" s="221"/>
      <c r="AM6073" s="221"/>
      <c r="AN6073" s="221"/>
      <c r="AO6073" s="221"/>
      <c r="AP6073" s="221"/>
      <c r="AQ6073" s="219"/>
      <c r="AR6073" s="219"/>
      <c r="AS6073" s="221"/>
      <c r="AT6073" s="221"/>
      <c r="AU6073" s="221"/>
      <c r="AV6073" s="221"/>
      <c r="AW6073" s="221"/>
      <c r="AX6073" s="221"/>
      <c r="AY6073" s="221"/>
      <c r="AZ6073" s="221"/>
    </row>
    <row r="6074" spans="1:52" x14ac:dyDescent="0.15">
      <c r="A6074" s="278"/>
      <c r="B6074" s="274"/>
      <c r="C6074" s="340"/>
      <c r="D6074" s="340"/>
      <c r="E6074" s="341"/>
      <c r="F6074" s="341"/>
      <c r="G6074" s="341"/>
      <c r="H6074" s="341"/>
      <c r="I6074" s="341"/>
      <c r="J6074" s="341"/>
      <c r="AH6074" s="221"/>
      <c r="AI6074" s="221"/>
      <c r="AJ6074" s="221"/>
      <c r="AK6074" s="221"/>
      <c r="AL6074" s="221"/>
      <c r="AM6074" s="221"/>
      <c r="AN6074" s="221"/>
      <c r="AO6074" s="221"/>
      <c r="AP6074" s="221"/>
      <c r="AQ6074" s="219"/>
      <c r="AR6074" s="219"/>
      <c r="AS6074" s="221"/>
      <c r="AT6074" s="221"/>
      <c r="AU6074" s="221"/>
      <c r="AV6074" s="221"/>
      <c r="AW6074" s="221"/>
      <c r="AX6074" s="221"/>
      <c r="AY6074" s="221"/>
      <c r="AZ6074" s="221"/>
    </row>
    <row r="6075" spans="1:52" x14ac:dyDescent="0.15">
      <c r="A6075" s="278"/>
      <c r="B6075" s="274"/>
      <c r="C6075" s="340"/>
      <c r="D6075" s="340"/>
      <c r="E6075" s="341"/>
      <c r="F6075" s="341"/>
      <c r="G6075" s="341"/>
      <c r="H6075" s="341"/>
      <c r="I6075" s="341"/>
      <c r="J6075" s="341"/>
      <c r="AH6075" s="221"/>
      <c r="AI6075" s="221"/>
      <c r="AJ6075" s="221"/>
      <c r="AK6075" s="221"/>
      <c r="AL6075" s="221"/>
      <c r="AM6075" s="221"/>
      <c r="AN6075" s="221"/>
      <c r="AO6075" s="221"/>
      <c r="AP6075" s="221"/>
      <c r="AQ6075" s="219"/>
      <c r="AR6075" s="219"/>
      <c r="AS6075" s="221"/>
      <c r="AT6075" s="221"/>
      <c r="AU6075" s="221"/>
      <c r="AV6075" s="221"/>
      <c r="AW6075" s="221"/>
      <c r="AX6075" s="221"/>
      <c r="AY6075" s="221"/>
      <c r="AZ6075" s="221"/>
    </row>
    <row r="6076" spans="1:52" x14ac:dyDescent="0.15">
      <c r="A6076" s="278"/>
      <c r="B6076" s="274"/>
      <c r="C6076" s="340"/>
      <c r="D6076" s="340"/>
      <c r="E6076" s="341"/>
      <c r="F6076" s="341"/>
      <c r="G6076" s="341"/>
      <c r="H6076" s="341"/>
      <c r="I6076" s="341"/>
      <c r="J6076" s="341"/>
      <c r="AH6076" s="221"/>
      <c r="AI6076" s="221"/>
      <c r="AJ6076" s="221"/>
      <c r="AK6076" s="221"/>
      <c r="AL6076" s="221"/>
      <c r="AM6076" s="221"/>
      <c r="AN6076" s="221"/>
      <c r="AO6076" s="221"/>
      <c r="AP6076" s="221"/>
      <c r="AQ6076" s="219"/>
      <c r="AR6076" s="219"/>
      <c r="AS6076" s="221"/>
      <c r="AT6076" s="221"/>
      <c r="AU6076" s="221"/>
      <c r="AV6076" s="221"/>
      <c r="AW6076" s="221"/>
      <c r="AX6076" s="221"/>
      <c r="AY6076" s="221"/>
      <c r="AZ6076" s="221"/>
    </row>
    <row r="6077" spans="1:52" x14ac:dyDescent="0.15">
      <c r="A6077" s="278"/>
      <c r="B6077" s="274"/>
      <c r="C6077" s="340"/>
      <c r="D6077" s="340"/>
      <c r="E6077" s="341"/>
      <c r="F6077" s="341"/>
      <c r="G6077" s="341"/>
      <c r="H6077" s="341"/>
      <c r="I6077" s="341"/>
      <c r="J6077" s="341"/>
      <c r="AH6077" s="221"/>
      <c r="AI6077" s="221"/>
      <c r="AJ6077" s="221"/>
      <c r="AK6077" s="221"/>
      <c r="AL6077" s="221"/>
      <c r="AM6077" s="221"/>
      <c r="AN6077" s="221"/>
      <c r="AO6077" s="221"/>
      <c r="AP6077" s="221"/>
      <c r="AQ6077" s="219"/>
      <c r="AR6077" s="219"/>
      <c r="AS6077" s="221"/>
      <c r="AT6077" s="221"/>
      <c r="AU6077" s="221"/>
      <c r="AV6077" s="221"/>
      <c r="AW6077" s="221"/>
      <c r="AX6077" s="221"/>
      <c r="AY6077" s="221"/>
      <c r="AZ6077" s="221"/>
    </row>
    <row r="6078" spans="1:52" x14ac:dyDescent="0.15">
      <c r="A6078" s="278"/>
      <c r="B6078" s="274"/>
      <c r="C6078" s="340"/>
      <c r="D6078" s="340"/>
      <c r="E6078" s="341"/>
      <c r="F6078" s="341"/>
      <c r="G6078" s="341"/>
      <c r="H6078" s="341"/>
      <c r="I6078" s="341"/>
      <c r="J6078" s="341"/>
      <c r="AH6078" s="221"/>
      <c r="AI6078" s="221"/>
      <c r="AJ6078" s="221"/>
      <c r="AK6078" s="221"/>
      <c r="AL6078" s="221"/>
      <c r="AM6078" s="221"/>
      <c r="AN6078" s="221"/>
      <c r="AO6078" s="221"/>
      <c r="AP6078" s="221"/>
      <c r="AQ6078" s="219"/>
      <c r="AR6078" s="219"/>
      <c r="AS6078" s="221"/>
      <c r="AT6078" s="221"/>
      <c r="AU6078" s="221"/>
      <c r="AV6078" s="221"/>
      <c r="AW6078" s="221"/>
      <c r="AX6078" s="221"/>
      <c r="AY6078" s="221"/>
      <c r="AZ6078" s="221"/>
    </row>
    <row r="6079" spans="1:52" x14ac:dyDescent="0.15">
      <c r="A6079" s="278"/>
      <c r="B6079" s="274"/>
      <c r="C6079" s="340"/>
      <c r="D6079" s="340"/>
      <c r="E6079" s="341"/>
      <c r="F6079" s="341"/>
      <c r="G6079" s="341"/>
      <c r="H6079" s="341"/>
      <c r="I6079" s="341"/>
      <c r="J6079" s="341"/>
      <c r="AH6079" s="221"/>
      <c r="AI6079" s="221"/>
      <c r="AJ6079" s="221"/>
      <c r="AK6079" s="221"/>
      <c r="AL6079" s="221"/>
      <c r="AM6079" s="221"/>
      <c r="AN6079" s="221"/>
      <c r="AO6079" s="221"/>
      <c r="AP6079" s="221"/>
      <c r="AQ6079" s="219"/>
      <c r="AR6079" s="219"/>
      <c r="AS6079" s="221"/>
      <c r="AT6079" s="221"/>
      <c r="AU6079" s="221"/>
      <c r="AV6079" s="221"/>
      <c r="AW6079" s="221"/>
      <c r="AX6079" s="221"/>
      <c r="AY6079" s="221"/>
      <c r="AZ6079" s="221"/>
    </row>
    <row r="6080" spans="1:52" x14ac:dyDescent="0.15">
      <c r="A6080" s="278"/>
      <c r="B6080" s="274"/>
      <c r="C6080" s="340"/>
      <c r="D6080" s="340"/>
      <c r="E6080" s="341"/>
      <c r="F6080" s="341"/>
      <c r="G6080" s="341"/>
      <c r="H6080" s="341"/>
      <c r="I6080" s="341"/>
      <c r="J6080" s="341"/>
      <c r="AH6080" s="221"/>
      <c r="AI6080" s="221"/>
      <c r="AJ6080" s="221"/>
      <c r="AK6080" s="221"/>
      <c r="AL6080" s="221"/>
      <c r="AM6080" s="221"/>
      <c r="AN6080" s="221"/>
      <c r="AO6080" s="221"/>
      <c r="AP6080" s="221"/>
      <c r="AQ6080" s="219"/>
      <c r="AR6080" s="219"/>
      <c r="AS6080" s="221"/>
      <c r="AT6080" s="221"/>
      <c r="AU6080" s="221"/>
      <c r="AV6080" s="221"/>
      <c r="AW6080" s="221"/>
      <c r="AX6080" s="221"/>
      <c r="AY6080" s="221"/>
      <c r="AZ6080" s="221"/>
    </row>
    <row r="6081" spans="1:52" x14ac:dyDescent="0.15">
      <c r="A6081" s="278"/>
      <c r="B6081" s="274"/>
      <c r="C6081" s="340"/>
      <c r="D6081" s="340"/>
      <c r="E6081" s="341"/>
      <c r="F6081" s="341"/>
      <c r="G6081" s="341"/>
      <c r="H6081" s="341"/>
      <c r="I6081" s="341"/>
      <c r="J6081" s="341"/>
      <c r="AH6081" s="221"/>
      <c r="AI6081" s="221"/>
      <c r="AJ6081" s="221"/>
      <c r="AK6081" s="221"/>
      <c r="AL6081" s="221"/>
      <c r="AM6081" s="221"/>
      <c r="AN6081" s="221"/>
      <c r="AO6081" s="221"/>
      <c r="AP6081" s="221"/>
      <c r="AQ6081" s="219"/>
      <c r="AR6081" s="219"/>
      <c r="AS6081" s="221"/>
      <c r="AT6081" s="221"/>
      <c r="AU6081" s="221"/>
      <c r="AV6081" s="221"/>
      <c r="AW6081" s="221"/>
      <c r="AX6081" s="221"/>
      <c r="AY6081" s="221"/>
      <c r="AZ6081" s="221"/>
    </row>
    <row r="6082" spans="1:52" x14ac:dyDescent="0.15">
      <c r="A6082" s="278"/>
      <c r="B6082" s="274"/>
      <c r="C6082" s="340"/>
      <c r="D6082" s="340"/>
      <c r="E6082" s="341"/>
      <c r="F6082" s="341"/>
      <c r="G6082" s="341"/>
      <c r="H6082" s="341"/>
      <c r="I6082" s="341"/>
      <c r="J6082" s="341"/>
      <c r="AH6082" s="221"/>
      <c r="AI6082" s="221"/>
      <c r="AJ6082" s="221"/>
      <c r="AK6082" s="221"/>
      <c r="AL6082" s="221"/>
      <c r="AM6082" s="221"/>
      <c r="AN6082" s="221"/>
      <c r="AO6082" s="221"/>
      <c r="AP6082" s="221"/>
      <c r="AQ6082" s="219"/>
      <c r="AR6082" s="219"/>
      <c r="AS6082" s="221"/>
      <c r="AT6082" s="221"/>
      <c r="AU6082" s="221"/>
      <c r="AV6082" s="221"/>
      <c r="AW6082" s="221"/>
      <c r="AX6082" s="221"/>
      <c r="AY6082" s="221"/>
      <c r="AZ6082" s="221"/>
    </row>
    <row r="6083" spans="1:52" x14ac:dyDescent="0.15">
      <c r="A6083" s="278"/>
      <c r="B6083" s="274"/>
      <c r="C6083" s="340"/>
      <c r="D6083" s="340"/>
      <c r="E6083" s="341"/>
      <c r="F6083" s="341"/>
      <c r="G6083" s="341"/>
      <c r="H6083" s="341"/>
      <c r="I6083" s="341"/>
      <c r="J6083" s="341"/>
      <c r="AH6083" s="221"/>
      <c r="AI6083" s="221"/>
      <c r="AJ6083" s="221"/>
      <c r="AK6083" s="221"/>
      <c r="AL6083" s="221"/>
      <c r="AM6083" s="221"/>
      <c r="AN6083" s="221"/>
      <c r="AO6083" s="221"/>
      <c r="AP6083" s="221"/>
      <c r="AQ6083" s="219"/>
      <c r="AR6083" s="219"/>
      <c r="AS6083" s="221"/>
      <c r="AT6083" s="221"/>
      <c r="AU6083" s="221"/>
      <c r="AV6083" s="221"/>
      <c r="AW6083" s="221"/>
      <c r="AX6083" s="221"/>
      <c r="AY6083" s="221"/>
      <c r="AZ6083" s="221"/>
    </row>
    <row r="6084" spans="1:52" x14ac:dyDescent="0.15">
      <c r="A6084" s="278"/>
      <c r="B6084" s="274"/>
      <c r="C6084" s="340"/>
      <c r="D6084" s="340"/>
      <c r="E6084" s="341"/>
      <c r="F6084" s="341"/>
      <c r="G6084" s="341"/>
      <c r="H6084" s="341"/>
      <c r="I6084" s="341"/>
      <c r="J6084" s="341"/>
      <c r="AH6084" s="221"/>
      <c r="AI6084" s="221"/>
      <c r="AJ6084" s="221"/>
      <c r="AK6084" s="221"/>
      <c r="AL6084" s="221"/>
      <c r="AM6084" s="221"/>
      <c r="AN6084" s="221"/>
      <c r="AO6084" s="221"/>
      <c r="AP6084" s="221"/>
      <c r="AQ6084" s="219"/>
      <c r="AR6084" s="219"/>
      <c r="AS6084" s="221"/>
      <c r="AT6084" s="221"/>
      <c r="AU6084" s="221"/>
      <c r="AV6084" s="221"/>
      <c r="AW6084" s="221"/>
      <c r="AX6084" s="221"/>
      <c r="AY6084" s="221"/>
      <c r="AZ6084" s="221"/>
    </row>
    <row r="6085" spans="1:52" x14ac:dyDescent="0.15">
      <c r="A6085" s="278"/>
      <c r="B6085" s="274"/>
      <c r="C6085" s="340"/>
      <c r="D6085" s="340"/>
      <c r="E6085" s="341"/>
      <c r="F6085" s="341"/>
      <c r="G6085" s="341"/>
      <c r="H6085" s="341"/>
      <c r="I6085" s="341"/>
      <c r="J6085" s="341"/>
      <c r="AH6085" s="221"/>
      <c r="AI6085" s="221"/>
      <c r="AJ6085" s="221"/>
      <c r="AK6085" s="221"/>
      <c r="AL6085" s="221"/>
      <c r="AM6085" s="221"/>
      <c r="AN6085" s="221"/>
      <c r="AO6085" s="221"/>
      <c r="AP6085" s="221"/>
      <c r="AQ6085" s="219"/>
      <c r="AR6085" s="219"/>
      <c r="AS6085" s="221"/>
      <c r="AT6085" s="221"/>
      <c r="AU6085" s="221"/>
      <c r="AV6085" s="221"/>
      <c r="AW6085" s="221"/>
      <c r="AX6085" s="221"/>
      <c r="AY6085" s="221"/>
      <c r="AZ6085" s="221"/>
    </row>
    <row r="6086" spans="1:52" x14ac:dyDescent="0.15">
      <c r="A6086" s="278"/>
      <c r="B6086" s="274"/>
      <c r="C6086" s="340"/>
      <c r="D6086" s="340"/>
      <c r="E6086" s="341"/>
      <c r="F6086" s="341"/>
      <c r="G6086" s="341"/>
      <c r="H6086" s="341"/>
      <c r="I6086" s="341"/>
      <c r="J6086" s="341"/>
      <c r="AH6086" s="221"/>
      <c r="AI6086" s="221"/>
      <c r="AJ6086" s="221"/>
      <c r="AK6086" s="221"/>
      <c r="AL6086" s="221"/>
      <c r="AM6086" s="221"/>
      <c r="AN6086" s="221"/>
      <c r="AO6086" s="221"/>
      <c r="AP6086" s="221"/>
      <c r="AQ6086" s="219"/>
      <c r="AR6086" s="219"/>
      <c r="AS6086" s="221"/>
      <c r="AT6086" s="221"/>
      <c r="AU6086" s="221"/>
      <c r="AV6086" s="221"/>
      <c r="AW6086" s="221"/>
      <c r="AX6086" s="221"/>
      <c r="AY6086" s="221"/>
      <c r="AZ6086" s="221"/>
    </row>
    <row r="6087" spans="1:52" x14ac:dyDescent="0.15">
      <c r="A6087" s="278"/>
      <c r="B6087" s="274"/>
      <c r="C6087" s="340"/>
      <c r="D6087" s="340"/>
      <c r="E6087" s="341"/>
      <c r="F6087" s="341"/>
      <c r="G6087" s="341"/>
      <c r="H6087" s="341"/>
      <c r="I6087" s="341"/>
      <c r="J6087" s="341"/>
      <c r="AH6087" s="221"/>
      <c r="AI6087" s="221"/>
      <c r="AJ6087" s="221"/>
      <c r="AK6087" s="221"/>
      <c r="AL6087" s="221"/>
      <c r="AM6087" s="221"/>
      <c r="AN6087" s="221"/>
      <c r="AO6087" s="221"/>
      <c r="AP6087" s="221"/>
      <c r="AQ6087" s="219"/>
      <c r="AR6087" s="219"/>
      <c r="AS6087" s="221"/>
      <c r="AT6087" s="221"/>
      <c r="AU6087" s="221"/>
      <c r="AV6087" s="221"/>
      <c r="AW6087" s="221"/>
      <c r="AX6087" s="221"/>
      <c r="AY6087" s="221"/>
      <c r="AZ6087" s="221"/>
    </row>
    <row r="6088" spans="1:52" x14ac:dyDescent="0.15">
      <c r="A6088" s="278"/>
      <c r="B6088" s="274"/>
      <c r="C6088" s="340"/>
      <c r="D6088" s="340"/>
      <c r="E6088" s="341"/>
      <c r="F6088" s="341"/>
      <c r="G6088" s="341"/>
      <c r="H6088" s="341"/>
      <c r="I6088" s="341"/>
      <c r="J6088" s="341"/>
      <c r="AH6088" s="221"/>
      <c r="AI6088" s="221"/>
      <c r="AJ6088" s="221"/>
      <c r="AK6088" s="221"/>
      <c r="AL6088" s="221"/>
      <c r="AM6088" s="221"/>
      <c r="AN6088" s="221"/>
      <c r="AO6088" s="221"/>
      <c r="AP6088" s="221"/>
      <c r="AQ6088" s="219"/>
      <c r="AR6088" s="219"/>
      <c r="AS6088" s="221"/>
      <c r="AT6088" s="221"/>
      <c r="AU6088" s="221"/>
      <c r="AV6088" s="221"/>
      <c r="AW6088" s="221"/>
      <c r="AX6088" s="221"/>
      <c r="AY6088" s="221"/>
      <c r="AZ6088" s="221"/>
    </row>
    <row r="6089" spans="1:52" x14ac:dyDescent="0.15">
      <c r="A6089" s="278"/>
      <c r="B6089" s="274"/>
      <c r="C6089" s="340"/>
      <c r="D6089" s="340"/>
      <c r="E6089" s="341"/>
      <c r="F6089" s="341"/>
      <c r="G6089" s="341"/>
      <c r="H6089" s="341"/>
      <c r="I6089" s="341"/>
      <c r="J6089" s="341"/>
      <c r="AH6089" s="221"/>
      <c r="AI6089" s="221"/>
      <c r="AJ6089" s="221"/>
      <c r="AK6089" s="221"/>
      <c r="AL6089" s="221"/>
      <c r="AM6089" s="221"/>
      <c r="AN6089" s="221"/>
      <c r="AO6089" s="221"/>
      <c r="AP6089" s="221"/>
      <c r="AQ6089" s="219"/>
      <c r="AR6089" s="219"/>
      <c r="AS6089" s="221"/>
      <c r="AT6089" s="221"/>
      <c r="AU6089" s="221"/>
      <c r="AV6089" s="221"/>
      <c r="AW6089" s="221"/>
      <c r="AX6089" s="221"/>
      <c r="AY6089" s="221"/>
      <c r="AZ6089" s="221"/>
    </row>
    <row r="6090" spans="1:52" x14ac:dyDescent="0.15">
      <c r="A6090" s="278"/>
      <c r="B6090" s="274"/>
      <c r="C6090" s="340"/>
      <c r="D6090" s="340"/>
      <c r="E6090" s="341"/>
      <c r="F6090" s="341"/>
      <c r="G6090" s="341"/>
      <c r="H6090" s="341"/>
      <c r="I6090" s="341"/>
      <c r="J6090" s="341"/>
      <c r="AH6090" s="221"/>
      <c r="AI6090" s="221"/>
      <c r="AJ6090" s="221"/>
      <c r="AK6090" s="221"/>
      <c r="AL6090" s="221"/>
      <c r="AM6090" s="221"/>
      <c r="AN6090" s="221"/>
      <c r="AO6090" s="221"/>
      <c r="AP6090" s="221"/>
      <c r="AQ6090" s="219"/>
      <c r="AR6090" s="219"/>
      <c r="AS6090" s="221"/>
      <c r="AT6090" s="221"/>
      <c r="AU6090" s="221"/>
      <c r="AV6090" s="221"/>
      <c r="AW6090" s="221"/>
      <c r="AX6090" s="221"/>
      <c r="AY6090" s="221"/>
      <c r="AZ6090" s="221"/>
    </row>
    <row r="6091" spans="1:52" x14ac:dyDescent="0.15">
      <c r="A6091" s="278"/>
      <c r="B6091" s="274"/>
      <c r="C6091" s="340"/>
      <c r="D6091" s="340"/>
      <c r="E6091" s="341"/>
      <c r="F6091" s="341"/>
      <c r="G6091" s="341"/>
      <c r="H6091" s="341"/>
      <c r="I6091" s="341"/>
      <c r="J6091" s="341"/>
      <c r="AH6091" s="221"/>
      <c r="AI6091" s="221"/>
      <c r="AJ6091" s="221"/>
      <c r="AK6091" s="221"/>
      <c r="AL6091" s="221"/>
      <c r="AM6091" s="221"/>
      <c r="AN6091" s="221"/>
      <c r="AO6091" s="221"/>
      <c r="AP6091" s="221"/>
      <c r="AQ6091" s="219"/>
      <c r="AR6091" s="219"/>
      <c r="AS6091" s="221"/>
      <c r="AT6091" s="221"/>
      <c r="AU6091" s="221"/>
      <c r="AV6091" s="221"/>
      <c r="AW6091" s="221"/>
      <c r="AX6091" s="221"/>
      <c r="AY6091" s="221"/>
      <c r="AZ6091" s="221"/>
    </row>
    <row r="6092" spans="1:52" x14ac:dyDescent="0.15">
      <c r="A6092" s="278"/>
      <c r="B6092" s="274"/>
      <c r="C6092" s="340"/>
      <c r="D6092" s="340"/>
      <c r="E6092" s="341"/>
      <c r="F6092" s="341"/>
      <c r="G6092" s="341"/>
      <c r="H6092" s="341"/>
      <c r="I6092" s="341"/>
      <c r="J6092" s="341"/>
      <c r="AH6092" s="221"/>
      <c r="AI6092" s="221"/>
      <c r="AJ6092" s="221"/>
      <c r="AK6092" s="221"/>
      <c r="AL6092" s="221"/>
      <c r="AM6092" s="221"/>
      <c r="AN6092" s="221"/>
      <c r="AO6092" s="221"/>
      <c r="AP6092" s="221"/>
      <c r="AQ6092" s="219"/>
      <c r="AR6092" s="219"/>
      <c r="AS6092" s="221"/>
      <c r="AT6092" s="221"/>
      <c r="AU6092" s="221"/>
      <c r="AV6092" s="221"/>
      <c r="AW6092" s="221"/>
      <c r="AX6092" s="221"/>
      <c r="AY6092" s="221"/>
      <c r="AZ6092" s="221"/>
    </row>
    <row r="6093" spans="1:52" x14ac:dyDescent="0.15">
      <c r="A6093" s="278"/>
      <c r="B6093" s="274"/>
      <c r="C6093" s="340"/>
      <c r="D6093" s="340"/>
      <c r="E6093" s="341"/>
      <c r="F6093" s="341"/>
      <c r="G6093" s="341"/>
      <c r="H6093" s="341"/>
      <c r="I6093" s="341"/>
      <c r="J6093" s="341"/>
      <c r="AH6093" s="221"/>
      <c r="AI6093" s="221"/>
      <c r="AJ6093" s="221"/>
      <c r="AK6093" s="221"/>
      <c r="AL6093" s="221"/>
      <c r="AM6093" s="221"/>
      <c r="AN6093" s="221"/>
      <c r="AO6093" s="221"/>
      <c r="AP6093" s="221"/>
      <c r="AQ6093" s="219"/>
      <c r="AR6093" s="219"/>
      <c r="AS6093" s="221"/>
      <c r="AT6093" s="221"/>
      <c r="AU6093" s="221"/>
      <c r="AV6093" s="221"/>
      <c r="AW6093" s="221"/>
      <c r="AX6093" s="221"/>
      <c r="AY6093" s="221"/>
      <c r="AZ6093" s="221"/>
    </row>
    <row r="6094" spans="1:52" x14ac:dyDescent="0.15">
      <c r="A6094" s="278"/>
      <c r="B6094" s="274"/>
      <c r="C6094" s="340"/>
      <c r="D6094" s="340"/>
      <c r="E6094" s="341"/>
      <c r="F6094" s="341"/>
      <c r="G6094" s="341"/>
      <c r="H6094" s="341"/>
      <c r="I6094" s="341"/>
      <c r="J6094" s="341"/>
      <c r="AH6094" s="221"/>
      <c r="AI6094" s="221"/>
      <c r="AJ6094" s="221"/>
      <c r="AK6094" s="221"/>
      <c r="AL6094" s="221"/>
      <c r="AM6094" s="221"/>
      <c r="AN6094" s="221"/>
      <c r="AO6094" s="221"/>
      <c r="AP6094" s="221"/>
      <c r="AQ6094" s="219"/>
      <c r="AR6094" s="219"/>
      <c r="AS6094" s="221"/>
      <c r="AT6094" s="221"/>
      <c r="AU6094" s="221"/>
      <c r="AV6094" s="221"/>
      <c r="AW6094" s="221"/>
      <c r="AX6094" s="221"/>
      <c r="AY6094" s="221"/>
      <c r="AZ6094" s="221"/>
    </row>
    <row r="6095" spans="1:52" x14ac:dyDescent="0.15">
      <c r="A6095" s="278"/>
      <c r="B6095" s="274"/>
      <c r="C6095" s="340"/>
      <c r="D6095" s="340"/>
      <c r="E6095" s="341"/>
      <c r="F6095" s="341"/>
      <c r="G6095" s="341"/>
      <c r="H6095" s="341"/>
      <c r="I6095" s="341"/>
      <c r="J6095" s="341"/>
      <c r="AH6095" s="221"/>
      <c r="AI6095" s="221"/>
      <c r="AJ6095" s="221"/>
      <c r="AK6095" s="221"/>
      <c r="AL6095" s="221"/>
      <c r="AM6095" s="221"/>
      <c r="AN6095" s="221"/>
      <c r="AO6095" s="221"/>
      <c r="AP6095" s="221"/>
      <c r="AQ6095" s="219"/>
      <c r="AR6095" s="219"/>
      <c r="AS6095" s="221"/>
      <c r="AT6095" s="221"/>
      <c r="AU6095" s="221"/>
      <c r="AV6095" s="221"/>
      <c r="AW6095" s="221"/>
      <c r="AX6095" s="221"/>
      <c r="AY6095" s="221"/>
      <c r="AZ6095" s="221"/>
    </row>
    <row r="6096" spans="1:52" x14ac:dyDescent="0.15">
      <c r="A6096" s="278"/>
      <c r="B6096" s="274"/>
      <c r="C6096" s="340"/>
      <c r="D6096" s="340"/>
      <c r="E6096" s="341"/>
      <c r="F6096" s="341"/>
      <c r="G6096" s="341"/>
      <c r="H6096" s="341"/>
      <c r="I6096" s="341"/>
      <c r="J6096" s="341"/>
      <c r="AH6096" s="221"/>
      <c r="AI6096" s="221"/>
      <c r="AJ6096" s="221"/>
      <c r="AK6096" s="221"/>
      <c r="AL6096" s="221"/>
      <c r="AM6096" s="221"/>
      <c r="AN6096" s="221"/>
      <c r="AO6096" s="221"/>
      <c r="AP6096" s="221"/>
      <c r="AQ6096" s="219"/>
      <c r="AR6096" s="219"/>
      <c r="AS6096" s="221"/>
      <c r="AT6096" s="221"/>
      <c r="AU6096" s="221"/>
      <c r="AV6096" s="221"/>
      <c r="AW6096" s="221"/>
      <c r="AX6096" s="221"/>
      <c r="AY6096" s="221"/>
      <c r="AZ6096" s="221"/>
    </row>
    <row r="6097" spans="1:52" x14ac:dyDescent="0.15">
      <c r="A6097" s="278"/>
      <c r="B6097" s="274"/>
      <c r="C6097" s="340"/>
      <c r="D6097" s="340"/>
      <c r="E6097" s="341"/>
      <c r="F6097" s="341"/>
      <c r="G6097" s="341"/>
      <c r="H6097" s="341"/>
      <c r="I6097" s="341"/>
      <c r="J6097" s="341"/>
      <c r="AH6097" s="221"/>
      <c r="AI6097" s="221"/>
      <c r="AJ6097" s="221"/>
      <c r="AK6097" s="221"/>
      <c r="AL6097" s="221"/>
      <c r="AM6097" s="221"/>
      <c r="AN6097" s="221"/>
      <c r="AO6097" s="221"/>
      <c r="AP6097" s="221"/>
      <c r="AQ6097" s="219"/>
      <c r="AR6097" s="219"/>
      <c r="AS6097" s="221"/>
      <c r="AT6097" s="221"/>
      <c r="AU6097" s="221"/>
      <c r="AV6097" s="221"/>
      <c r="AW6097" s="221"/>
      <c r="AX6097" s="221"/>
      <c r="AY6097" s="221"/>
      <c r="AZ6097" s="221"/>
    </row>
    <row r="6098" spans="1:52" x14ac:dyDescent="0.15">
      <c r="A6098" s="278"/>
      <c r="B6098" s="274"/>
      <c r="C6098" s="340"/>
      <c r="D6098" s="340"/>
      <c r="E6098" s="341"/>
      <c r="F6098" s="341"/>
      <c r="G6098" s="341"/>
      <c r="H6098" s="341"/>
      <c r="I6098" s="341"/>
      <c r="J6098" s="341"/>
      <c r="AH6098" s="221"/>
      <c r="AI6098" s="221"/>
      <c r="AJ6098" s="221"/>
      <c r="AK6098" s="221"/>
      <c r="AL6098" s="221"/>
      <c r="AM6098" s="221"/>
      <c r="AN6098" s="221"/>
      <c r="AO6098" s="221"/>
      <c r="AP6098" s="221"/>
      <c r="AQ6098" s="219"/>
      <c r="AR6098" s="219"/>
      <c r="AS6098" s="221"/>
      <c r="AT6098" s="221"/>
      <c r="AU6098" s="221"/>
      <c r="AV6098" s="221"/>
      <c r="AW6098" s="221"/>
      <c r="AX6098" s="221"/>
      <c r="AY6098" s="221"/>
      <c r="AZ6098" s="221"/>
    </row>
    <row r="6099" spans="1:52" x14ac:dyDescent="0.15">
      <c r="A6099" s="278"/>
      <c r="B6099" s="274"/>
      <c r="C6099" s="340"/>
      <c r="D6099" s="340"/>
      <c r="E6099" s="341"/>
      <c r="F6099" s="341"/>
      <c r="G6099" s="341"/>
      <c r="H6099" s="341"/>
      <c r="I6099" s="341"/>
      <c r="J6099" s="341"/>
      <c r="AH6099" s="221"/>
      <c r="AI6099" s="221"/>
      <c r="AJ6099" s="221"/>
      <c r="AK6099" s="221"/>
      <c r="AL6099" s="221"/>
      <c r="AM6099" s="221"/>
      <c r="AN6099" s="221"/>
      <c r="AO6099" s="221"/>
      <c r="AP6099" s="221"/>
      <c r="AQ6099" s="219"/>
      <c r="AR6099" s="219"/>
      <c r="AS6099" s="221"/>
      <c r="AT6099" s="221"/>
      <c r="AU6099" s="221"/>
      <c r="AV6099" s="221"/>
      <c r="AW6099" s="221"/>
      <c r="AX6099" s="221"/>
      <c r="AY6099" s="221"/>
      <c r="AZ6099" s="221"/>
    </row>
    <row r="6100" spans="1:52" x14ac:dyDescent="0.15">
      <c r="A6100" s="278"/>
      <c r="B6100" s="274"/>
      <c r="C6100" s="340"/>
      <c r="D6100" s="340"/>
      <c r="E6100" s="341"/>
      <c r="F6100" s="341"/>
      <c r="G6100" s="341"/>
      <c r="H6100" s="341"/>
      <c r="I6100" s="341"/>
      <c r="J6100" s="341"/>
      <c r="AH6100" s="221"/>
      <c r="AI6100" s="221"/>
      <c r="AJ6100" s="221"/>
      <c r="AK6100" s="221"/>
      <c r="AL6100" s="221"/>
      <c r="AM6100" s="221"/>
      <c r="AN6100" s="221"/>
      <c r="AO6100" s="221"/>
      <c r="AP6100" s="221"/>
      <c r="AQ6100" s="219"/>
      <c r="AR6100" s="219"/>
      <c r="AS6100" s="221"/>
      <c r="AT6100" s="221"/>
      <c r="AU6100" s="221"/>
      <c r="AV6100" s="221"/>
      <c r="AW6100" s="221"/>
      <c r="AX6100" s="221"/>
      <c r="AY6100" s="221"/>
      <c r="AZ6100" s="221"/>
    </row>
    <row r="6101" spans="1:52" x14ac:dyDescent="0.15">
      <c r="A6101" s="278"/>
      <c r="B6101" s="274"/>
      <c r="C6101" s="340"/>
      <c r="D6101" s="340"/>
      <c r="E6101" s="341"/>
      <c r="F6101" s="341"/>
      <c r="G6101" s="341"/>
      <c r="H6101" s="341"/>
      <c r="I6101" s="341"/>
      <c r="J6101" s="341"/>
      <c r="AH6101" s="221"/>
      <c r="AI6101" s="221"/>
      <c r="AJ6101" s="221"/>
      <c r="AK6101" s="221"/>
      <c r="AL6101" s="221"/>
      <c r="AM6101" s="221"/>
      <c r="AN6101" s="221"/>
      <c r="AO6101" s="221"/>
      <c r="AP6101" s="221"/>
      <c r="AQ6101" s="219"/>
      <c r="AR6101" s="219"/>
      <c r="AS6101" s="221"/>
      <c r="AT6101" s="221"/>
      <c r="AU6101" s="221"/>
      <c r="AV6101" s="221"/>
      <c r="AW6101" s="221"/>
      <c r="AX6101" s="221"/>
      <c r="AY6101" s="221"/>
      <c r="AZ6101" s="221"/>
    </row>
    <row r="6102" spans="1:52" x14ac:dyDescent="0.15">
      <c r="A6102" s="278"/>
      <c r="B6102" s="274"/>
      <c r="C6102" s="340"/>
      <c r="D6102" s="340"/>
      <c r="E6102" s="341"/>
      <c r="F6102" s="341"/>
      <c r="G6102" s="341"/>
      <c r="H6102" s="341"/>
      <c r="I6102" s="341"/>
      <c r="J6102" s="341"/>
      <c r="AH6102" s="221"/>
      <c r="AI6102" s="221"/>
      <c r="AJ6102" s="221"/>
      <c r="AK6102" s="221"/>
      <c r="AL6102" s="221"/>
      <c r="AM6102" s="221"/>
      <c r="AN6102" s="221"/>
      <c r="AO6102" s="221"/>
      <c r="AP6102" s="221"/>
      <c r="AQ6102" s="219"/>
      <c r="AR6102" s="219"/>
      <c r="AS6102" s="221"/>
      <c r="AT6102" s="221"/>
      <c r="AU6102" s="221"/>
      <c r="AV6102" s="221"/>
      <c r="AW6102" s="221"/>
      <c r="AX6102" s="221"/>
      <c r="AY6102" s="221"/>
      <c r="AZ6102" s="221"/>
    </row>
    <row r="6103" spans="1:52" x14ac:dyDescent="0.15">
      <c r="A6103" s="278"/>
      <c r="B6103" s="274"/>
      <c r="C6103" s="340"/>
      <c r="D6103" s="340"/>
      <c r="E6103" s="341"/>
      <c r="F6103" s="341"/>
      <c r="G6103" s="341"/>
      <c r="H6103" s="341"/>
      <c r="I6103" s="341"/>
      <c r="J6103" s="341"/>
      <c r="AH6103" s="221"/>
      <c r="AI6103" s="221"/>
      <c r="AJ6103" s="221"/>
      <c r="AK6103" s="221"/>
      <c r="AL6103" s="221"/>
      <c r="AM6103" s="221"/>
      <c r="AN6103" s="221"/>
      <c r="AO6103" s="221"/>
      <c r="AP6103" s="221"/>
      <c r="AQ6103" s="219"/>
      <c r="AR6103" s="219"/>
      <c r="AS6103" s="221"/>
      <c r="AT6103" s="221"/>
      <c r="AU6103" s="221"/>
      <c r="AV6103" s="221"/>
      <c r="AW6103" s="221"/>
      <c r="AX6103" s="221"/>
      <c r="AY6103" s="221"/>
      <c r="AZ6103" s="221"/>
    </row>
    <row r="6104" spans="1:52" x14ac:dyDescent="0.15">
      <c r="A6104" s="278"/>
      <c r="B6104" s="274"/>
      <c r="C6104" s="340"/>
      <c r="D6104" s="340"/>
      <c r="E6104" s="341"/>
      <c r="F6104" s="341"/>
      <c r="G6104" s="341"/>
      <c r="H6104" s="341"/>
      <c r="I6104" s="341"/>
      <c r="J6104" s="341"/>
      <c r="AH6104" s="221"/>
      <c r="AI6104" s="221"/>
      <c r="AJ6104" s="221"/>
      <c r="AK6104" s="221"/>
      <c r="AL6104" s="221"/>
      <c r="AM6104" s="221"/>
      <c r="AN6104" s="221"/>
      <c r="AO6104" s="221"/>
      <c r="AP6104" s="221"/>
      <c r="AQ6104" s="219"/>
      <c r="AR6104" s="219"/>
      <c r="AS6104" s="221"/>
      <c r="AT6104" s="221"/>
      <c r="AU6104" s="221"/>
      <c r="AV6104" s="221"/>
      <c r="AW6104" s="221"/>
      <c r="AX6104" s="221"/>
      <c r="AY6104" s="221"/>
      <c r="AZ6104" s="221"/>
    </row>
    <row r="6105" spans="1:52" x14ac:dyDescent="0.15">
      <c r="A6105" s="278"/>
      <c r="B6105" s="274"/>
      <c r="C6105" s="340"/>
      <c r="D6105" s="340"/>
      <c r="E6105" s="341"/>
      <c r="F6105" s="341"/>
      <c r="G6105" s="341"/>
      <c r="H6105" s="341"/>
      <c r="I6105" s="341"/>
      <c r="J6105" s="341"/>
      <c r="AH6105" s="221"/>
      <c r="AI6105" s="221"/>
      <c r="AJ6105" s="221"/>
      <c r="AK6105" s="221"/>
      <c r="AL6105" s="221"/>
      <c r="AM6105" s="221"/>
      <c r="AN6105" s="221"/>
      <c r="AO6105" s="221"/>
      <c r="AP6105" s="221"/>
      <c r="AQ6105" s="219"/>
      <c r="AR6105" s="219"/>
      <c r="AS6105" s="221"/>
      <c r="AT6105" s="221"/>
      <c r="AU6105" s="221"/>
      <c r="AV6105" s="221"/>
      <c r="AW6105" s="221"/>
      <c r="AX6105" s="221"/>
      <c r="AY6105" s="221"/>
      <c r="AZ6105" s="221"/>
    </row>
    <row r="6106" spans="1:52" x14ac:dyDescent="0.15">
      <c r="A6106" s="278"/>
      <c r="B6106" s="274"/>
      <c r="C6106" s="340"/>
      <c r="D6106" s="340"/>
      <c r="E6106" s="341"/>
      <c r="F6106" s="341"/>
      <c r="G6106" s="341"/>
      <c r="H6106" s="341"/>
      <c r="I6106" s="341"/>
      <c r="J6106" s="341"/>
      <c r="AH6106" s="221"/>
      <c r="AI6106" s="221"/>
      <c r="AJ6106" s="221"/>
      <c r="AK6106" s="221"/>
      <c r="AL6106" s="221"/>
      <c r="AM6106" s="221"/>
      <c r="AN6106" s="221"/>
      <c r="AO6106" s="221"/>
      <c r="AP6106" s="221"/>
      <c r="AQ6106" s="219"/>
      <c r="AR6106" s="219"/>
      <c r="AS6106" s="221"/>
      <c r="AT6106" s="221"/>
      <c r="AU6106" s="221"/>
      <c r="AV6106" s="221"/>
      <c r="AW6106" s="221"/>
      <c r="AX6106" s="221"/>
      <c r="AY6106" s="221"/>
      <c r="AZ6106" s="221"/>
    </row>
    <row r="6107" spans="1:52" x14ac:dyDescent="0.15">
      <c r="A6107" s="278"/>
      <c r="B6107" s="274"/>
      <c r="C6107" s="340"/>
      <c r="D6107" s="340"/>
      <c r="E6107" s="341"/>
      <c r="F6107" s="341"/>
      <c r="G6107" s="341"/>
      <c r="H6107" s="341"/>
      <c r="I6107" s="341"/>
      <c r="J6107" s="341"/>
      <c r="AH6107" s="221"/>
      <c r="AI6107" s="221"/>
      <c r="AJ6107" s="221"/>
      <c r="AK6107" s="221"/>
      <c r="AL6107" s="221"/>
      <c r="AM6107" s="221"/>
      <c r="AN6107" s="221"/>
      <c r="AO6107" s="221"/>
      <c r="AP6107" s="221"/>
      <c r="AQ6107" s="219"/>
      <c r="AR6107" s="219"/>
      <c r="AS6107" s="221"/>
      <c r="AT6107" s="221"/>
      <c r="AU6107" s="221"/>
      <c r="AV6107" s="221"/>
      <c r="AW6107" s="221"/>
      <c r="AX6107" s="221"/>
      <c r="AY6107" s="221"/>
      <c r="AZ6107" s="221"/>
    </row>
    <row r="6108" spans="1:52" x14ac:dyDescent="0.15">
      <c r="A6108" s="278"/>
      <c r="B6108" s="274"/>
      <c r="C6108" s="340"/>
      <c r="D6108" s="340"/>
      <c r="E6108" s="341"/>
      <c r="F6108" s="341"/>
      <c r="G6108" s="341"/>
      <c r="H6108" s="341"/>
      <c r="I6108" s="341"/>
      <c r="J6108" s="341"/>
      <c r="AH6108" s="221"/>
      <c r="AI6108" s="221"/>
      <c r="AJ6108" s="221"/>
      <c r="AK6108" s="221"/>
      <c r="AL6108" s="221"/>
      <c r="AM6108" s="221"/>
      <c r="AN6108" s="221"/>
      <c r="AO6108" s="221"/>
      <c r="AP6108" s="221"/>
      <c r="AQ6108" s="219"/>
      <c r="AR6108" s="219"/>
      <c r="AS6108" s="221"/>
      <c r="AT6108" s="221"/>
      <c r="AU6108" s="221"/>
      <c r="AV6108" s="221"/>
      <c r="AW6108" s="221"/>
      <c r="AX6108" s="221"/>
      <c r="AY6108" s="221"/>
      <c r="AZ6108" s="221"/>
    </row>
    <row r="6109" spans="1:52" x14ac:dyDescent="0.15">
      <c r="A6109" s="278"/>
      <c r="B6109" s="274"/>
      <c r="C6109" s="340"/>
      <c r="D6109" s="340"/>
      <c r="E6109" s="341"/>
      <c r="F6109" s="341"/>
      <c r="G6109" s="341"/>
      <c r="H6109" s="341"/>
      <c r="I6109" s="341"/>
      <c r="J6109" s="341"/>
      <c r="AH6109" s="221"/>
      <c r="AI6109" s="221"/>
      <c r="AJ6109" s="221"/>
      <c r="AK6109" s="221"/>
      <c r="AL6109" s="221"/>
      <c r="AM6109" s="221"/>
      <c r="AN6109" s="221"/>
      <c r="AO6109" s="221"/>
      <c r="AP6109" s="221"/>
      <c r="AQ6109" s="219"/>
      <c r="AR6109" s="219"/>
      <c r="AS6109" s="221"/>
      <c r="AT6109" s="221"/>
      <c r="AU6109" s="221"/>
      <c r="AV6109" s="221"/>
      <c r="AW6109" s="221"/>
      <c r="AX6109" s="221"/>
      <c r="AY6109" s="221"/>
      <c r="AZ6109" s="221"/>
    </row>
    <row r="6110" spans="1:52" x14ac:dyDescent="0.15">
      <c r="A6110" s="278"/>
      <c r="B6110" s="274"/>
      <c r="C6110" s="340"/>
      <c r="D6110" s="340"/>
      <c r="E6110" s="341"/>
      <c r="F6110" s="341"/>
      <c r="G6110" s="341"/>
      <c r="H6110" s="341"/>
      <c r="I6110" s="341"/>
      <c r="J6110" s="341"/>
      <c r="AH6110" s="221"/>
      <c r="AI6110" s="221"/>
      <c r="AJ6110" s="221"/>
      <c r="AK6110" s="221"/>
      <c r="AL6110" s="221"/>
      <c r="AM6110" s="221"/>
      <c r="AN6110" s="221"/>
      <c r="AO6110" s="221"/>
      <c r="AP6110" s="221"/>
      <c r="AQ6110" s="219"/>
      <c r="AR6110" s="219"/>
      <c r="AS6110" s="221"/>
      <c r="AT6110" s="221"/>
      <c r="AU6110" s="221"/>
      <c r="AV6110" s="221"/>
      <c r="AW6110" s="221"/>
      <c r="AX6110" s="221"/>
      <c r="AY6110" s="221"/>
      <c r="AZ6110" s="221"/>
    </row>
    <row r="6111" spans="1:52" x14ac:dyDescent="0.15">
      <c r="A6111" s="278"/>
      <c r="B6111" s="274"/>
      <c r="C6111" s="340"/>
      <c r="D6111" s="340"/>
      <c r="E6111" s="341"/>
      <c r="F6111" s="341"/>
      <c r="G6111" s="341"/>
      <c r="H6111" s="341"/>
      <c r="I6111" s="341"/>
      <c r="J6111" s="341"/>
      <c r="AH6111" s="221"/>
      <c r="AI6111" s="221"/>
      <c r="AJ6111" s="221"/>
      <c r="AK6111" s="221"/>
      <c r="AL6111" s="221"/>
      <c r="AM6111" s="221"/>
      <c r="AN6111" s="221"/>
      <c r="AO6111" s="221"/>
      <c r="AP6111" s="221"/>
      <c r="AQ6111" s="219"/>
      <c r="AR6111" s="219"/>
      <c r="AS6111" s="221"/>
      <c r="AT6111" s="221"/>
      <c r="AU6111" s="221"/>
      <c r="AV6111" s="221"/>
      <c r="AW6111" s="221"/>
      <c r="AX6111" s="221"/>
      <c r="AY6111" s="221"/>
      <c r="AZ6111" s="221"/>
    </row>
    <row r="6112" spans="1:52" x14ac:dyDescent="0.15">
      <c r="A6112" s="278"/>
      <c r="B6112" s="274"/>
      <c r="C6112" s="340"/>
      <c r="D6112" s="340"/>
      <c r="E6112" s="341"/>
      <c r="F6112" s="341"/>
      <c r="G6112" s="341"/>
      <c r="H6112" s="341"/>
      <c r="I6112" s="341"/>
      <c r="J6112" s="341"/>
      <c r="AH6112" s="221"/>
      <c r="AI6112" s="221"/>
      <c r="AJ6112" s="221"/>
      <c r="AK6112" s="221"/>
      <c r="AL6112" s="221"/>
      <c r="AM6112" s="221"/>
      <c r="AN6112" s="221"/>
      <c r="AO6112" s="221"/>
      <c r="AP6112" s="221"/>
      <c r="AQ6112" s="219"/>
      <c r="AR6112" s="219"/>
      <c r="AS6112" s="221"/>
      <c r="AT6112" s="221"/>
      <c r="AU6112" s="221"/>
      <c r="AV6112" s="221"/>
      <c r="AW6112" s="221"/>
      <c r="AX6112" s="221"/>
      <c r="AY6112" s="221"/>
      <c r="AZ6112" s="221"/>
    </row>
    <row r="6113" spans="1:52" x14ac:dyDescent="0.15">
      <c r="A6113" s="278"/>
      <c r="B6113" s="274"/>
      <c r="C6113" s="340"/>
      <c r="D6113" s="340"/>
      <c r="E6113" s="341"/>
      <c r="F6113" s="341"/>
      <c r="G6113" s="341"/>
      <c r="H6113" s="341"/>
      <c r="I6113" s="341"/>
      <c r="J6113" s="341"/>
      <c r="AH6113" s="221"/>
      <c r="AI6113" s="221"/>
      <c r="AJ6113" s="221"/>
      <c r="AK6113" s="221"/>
      <c r="AL6113" s="221"/>
      <c r="AM6113" s="221"/>
      <c r="AN6113" s="221"/>
      <c r="AO6113" s="221"/>
      <c r="AP6113" s="221"/>
      <c r="AQ6113" s="219"/>
      <c r="AR6113" s="219"/>
      <c r="AS6113" s="221"/>
      <c r="AT6113" s="221"/>
      <c r="AU6113" s="221"/>
      <c r="AV6113" s="221"/>
      <c r="AW6113" s="221"/>
      <c r="AX6113" s="221"/>
      <c r="AY6113" s="221"/>
      <c r="AZ6113" s="221"/>
    </row>
    <row r="6114" spans="1:52" x14ac:dyDescent="0.15">
      <c r="A6114" s="278"/>
      <c r="B6114" s="274"/>
      <c r="C6114" s="340"/>
      <c r="D6114" s="340"/>
      <c r="E6114" s="341"/>
      <c r="F6114" s="341"/>
      <c r="G6114" s="341"/>
      <c r="H6114" s="341"/>
      <c r="I6114" s="341"/>
      <c r="J6114" s="341"/>
      <c r="AH6114" s="221"/>
      <c r="AI6114" s="221"/>
      <c r="AJ6114" s="221"/>
      <c r="AK6114" s="221"/>
      <c r="AL6114" s="221"/>
      <c r="AM6114" s="221"/>
      <c r="AN6114" s="221"/>
      <c r="AO6114" s="221"/>
      <c r="AP6114" s="221"/>
      <c r="AQ6114" s="219"/>
      <c r="AR6114" s="219"/>
      <c r="AS6114" s="221"/>
      <c r="AT6114" s="221"/>
      <c r="AU6114" s="221"/>
      <c r="AV6114" s="221"/>
      <c r="AW6114" s="221"/>
      <c r="AX6114" s="221"/>
      <c r="AY6114" s="221"/>
      <c r="AZ6114" s="221"/>
    </row>
    <row r="6115" spans="1:52" x14ac:dyDescent="0.15">
      <c r="A6115" s="278"/>
      <c r="B6115" s="274"/>
      <c r="C6115" s="340"/>
      <c r="D6115" s="340"/>
      <c r="E6115" s="341"/>
      <c r="F6115" s="341"/>
      <c r="G6115" s="341"/>
      <c r="H6115" s="341"/>
      <c r="I6115" s="341"/>
      <c r="J6115" s="341"/>
      <c r="AH6115" s="221"/>
      <c r="AI6115" s="221"/>
      <c r="AJ6115" s="221"/>
      <c r="AK6115" s="221"/>
      <c r="AL6115" s="221"/>
      <c r="AM6115" s="221"/>
      <c r="AN6115" s="221"/>
      <c r="AO6115" s="221"/>
      <c r="AP6115" s="221"/>
      <c r="AQ6115" s="219"/>
      <c r="AR6115" s="219"/>
      <c r="AS6115" s="221"/>
      <c r="AT6115" s="221"/>
      <c r="AU6115" s="221"/>
      <c r="AV6115" s="221"/>
      <c r="AW6115" s="221"/>
      <c r="AX6115" s="221"/>
      <c r="AY6115" s="221"/>
      <c r="AZ6115" s="221"/>
    </row>
    <row r="6116" spans="1:52" x14ac:dyDescent="0.15">
      <c r="A6116" s="278"/>
      <c r="B6116" s="274"/>
      <c r="C6116" s="340"/>
      <c r="D6116" s="340"/>
      <c r="E6116" s="341"/>
      <c r="F6116" s="341"/>
      <c r="G6116" s="341"/>
      <c r="H6116" s="341"/>
      <c r="I6116" s="341"/>
      <c r="J6116" s="341"/>
      <c r="AH6116" s="221"/>
      <c r="AI6116" s="221"/>
      <c r="AJ6116" s="221"/>
      <c r="AK6116" s="221"/>
      <c r="AL6116" s="221"/>
      <c r="AM6116" s="221"/>
      <c r="AN6116" s="221"/>
      <c r="AO6116" s="221"/>
      <c r="AP6116" s="221"/>
      <c r="AQ6116" s="219"/>
      <c r="AR6116" s="219"/>
      <c r="AS6116" s="221"/>
      <c r="AT6116" s="221"/>
      <c r="AU6116" s="221"/>
      <c r="AV6116" s="221"/>
      <c r="AW6116" s="221"/>
      <c r="AX6116" s="221"/>
      <c r="AY6116" s="221"/>
      <c r="AZ6116" s="221"/>
    </row>
    <row r="6117" spans="1:52" x14ac:dyDescent="0.15">
      <c r="A6117" s="278"/>
      <c r="B6117" s="274"/>
      <c r="C6117" s="340"/>
      <c r="D6117" s="340"/>
      <c r="E6117" s="341"/>
      <c r="F6117" s="341"/>
      <c r="G6117" s="341"/>
      <c r="H6117" s="341"/>
      <c r="I6117" s="341"/>
      <c r="J6117" s="341"/>
      <c r="AH6117" s="221"/>
      <c r="AI6117" s="221"/>
      <c r="AJ6117" s="221"/>
      <c r="AK6117" s="221"/>
      <c r="AL6117" s="221"/>
      <c r="AM6117" s="221"/>
      <c r="AN6117" s="221"/>
      <c r="AO6117" s="221"/>
      <c r="AP6117" s="221"/>
      <c r="AQ6117" s="219"/>
      <c r="AR6117" s="219"/>
      <c r="AS6117" s="221"/>
      <c r="AT6117" s="221"/>
      <c r="AU6117" s="221"/>
      <c r="AV6117" s="221"/>
      <c r="AW6117" s="221"/>
      <c r="AX6117" s="221"/>
      <c r="AY6117" s="221"/>
      <c r="AZ6117" s="221"/>
    </row>
    <row r="6118" spans="1:52" x14ac:dyDescent="0.15">
      <c r="A6118" s="278"/>
      <c r="B6118" s="274"/>
      <c r="C6118" s="340"/>
      <c r="D6118" s="340"/>
      <c r="E6118" s="341"/>
      <c r="F6118" s="341"/>
      <c r="G6118" s="341"/>
      <c r="H6118" s="341"/>
      <c r="I6118" s="341"/>
      <c r="J6118" s="341"/>
      <c r="AH6118" s="221"/>
      <c r="AI6118" s="221"/>
      <c r="AJ6118" s="221"/>
      <c r="AK6118" s="221"/>
      <c r="AL6118" s="221"/>
      <c r="AM6118" s="221"/>
      <c r="AN6118" s="221"/>
      <c r="AO6118" s="221"/>
      <c r="AP6118" s="221"/>
      <c r="AQ6118" s="219"/>
      <c r="AR6118" s="219"/>
      <c r="AS6118" s="221"/>
      <c r="AT6118" s="221"/>
      <c r="AU6118" s="221"/>
      <c r="AV6118" s="221"/>
      <c r="AW6118" s="221"/>
      <c r="AX6118" s="221"/>
      <c r="AY6118" s="221"/>
      <c r="AZ6118" s="221"/>
    </row>
    <row r="6119" spans="1:52" x14ac:dyDescent="0.15">
      <c r="A6119" s="278"/>
      <c r="B6119" s="274"/>
      <c r="C6119" s="340"/>
      <c r="D6119" s="340"/>
      <c r="E6119" s="341"/>
      <c r="F6119" s="341"/>
      <c r="G6119" s="341"/>
      <c r="H6119" s="341"/>
      <c r="I6119" s="341"/>
      <c r="J6119" s="341"/>
      <c r="AH6119" s="221"/>
      <c r="AI6119" s="221"/>
      <c r="AJ6119" s="221"/>
      <c r="AK6119" s="221"/>
      <c r="AL6119" s="221"/>
      <c r="AM6119" s="221"/>
      <c r="AN6119" s="221"/>
      <c r="AO6119" s="221"/>
      <c r="AP6119" s="221"/>
      <c r="AQ6119" s="219"/>
      <c r="AR6119" s="219"/>
      <c r="AS6119" s="221"/>
      <c r="AT6119" s="221"/>
      <c r="AU6119" s="221"/>
      <c r="AV6119" s="221"/>
      <c r="AW6119" s="221"/>
      <c r="AX6119" s="221"/>
      <c r="AY6119" s="221"/>
      <c r="AZ6119" s="221"/>
    </row>
    <row r="6120" spans="1:52" x14ac:dyDescent="0.15">
      <c r="A6120" s="278"/>
      <c r="B6120" s="274"/>
      <c r="C6120" s="340"/>
      <c r="D6120" s="340"/>
      <c r="E6120" s="341"/>
      <c r="F6120" s="341"/>
      <c r="G6120" s="341"/>
      <c r="H6120" s="341"/>
      <c r="I6120" s="341"/>
      <c r="J6120" s="341"/>
      <c r="AH6120" s="221"/>
      <c r="AI6120" s="221"/>
      <c r="AJ6120" s="221"/>
      <c r="AK6120" s="221"/>
      <c r="AL6120" s="221"/>
      <c r="AM6120" s="221"/>
      <c r="AN6120" s="221"/>
      <c r="AO6120" s="221"/>
      <c r="AP6120" s="221"/>
      <c r="AQ6120" s="219"/>
      <c r="AR6120" s="219"/>
      <c r="AS6120" s="221"/>
      <c r="AT6120" s="221"/>
      <c r="AU6120" s="221"/>
      <c r="AV6120" s="221"/>
      <c r="AW6120" s="221"/>
      <c r="AX6120" s="221"/>
      <c r="AY6120" s="221"/>
      <c r="AZ6120" s="221"/>
    </row>
    <row r="6121" spans="1:52" x14ac:dyDescent="0.15">
      <c r="A6121" s="278"/>
      <c r="B6121" s="274"/>
      <c r="C6121" s="340"/>
      <c r="D6121" s="340"/>
      <c r="E6121" s="341"/>
      <c r="F6121" s="341"/>
      <c r="G6121" s="341"/>
      <c r="H6121" s="341"/>
      <c r="I6121" s="341"/>
      <c r="J6121" s="341"/>
      <c r="AH6121" s="221"/>
      <c r="AI6121" s="221"/>
      <c r="AJ6121" s="221"/>
      <c r="AK6121" s="221"/>
      <c r="AL6121" s="221"/>
      <c r="AM6121" s="221"/>
      <c r="AN6121" s="221"/>
      <c r="AO6121" s="221"/>
      <c r="AP6121" s="221"/>
      <c r="AQ6121" s="219"/>
      <c r="AR6121" s="219"/>
      <c r="AS6121" s="221"/>
      <c r="AT6121" s="221"/>
      <c r="AU6121" s="221"/>
      <c r="AV6121" s="221"/>
      <c r="AW6121" s="221"/>
      <c r="AX6121" s="221"/>
      <c r="AY6121" s="221"/>
      <c r="AZ6121" s="221"/>
    </row>
    <row r="6122" spans="1:52" x14ac:dyDescent="0.15">
      <c r="A6122" s="278"/>
      <c r="B6122" s="274"/>
      <c r="C6122" s="340"/>
      <c r="D6122" s="340"/>
      <c r="E6122" s="341"/>
      <c r="F6122" s="341"/>
      <c r="G6122" s="341"/>
      <c r="H6122" s="341"/>
      <c r="I6122" s="341"/>
      <c r="J6122" s="341"/>
      <c r="AH6122" s="221"/>
      <c r="AI6122" s="221"/>
      <c r="AJ6122" s="221"/>
      <c r="AK6122" s="221"/>
      <c r="AL6122" s="221"/>
      <c r="AM6122" s="221"/>
      <c r="AN6122" s="221"/>
      <c r="AO6122" s="221"/>
      <c r="AP6122" s="221"/>
      <c r="AQ6122" s="219"/>
      <c r="AR6122" s="219"/>
      <c r="AS6122" s="221"/>
      <c r="AT6122" s="221"/>
      <c r="AU6122" s="221"/>
      <c r="AV6122" s="221"/>
      <c r="AW6122" s="221"/>
      <c r="AX6122" s="221"/>
      <c r="AY6122" s="221"/>
      <c r="AZ6122" s="221"/>
    </row>
    <row r="6123" spans="1:52" x14ac:dyDescent="0.15">
      <c r="A6123" s="278"/>
      <c r="B6123" s="274"/>
      <c r="C6123" s="340"/>
      <c r="D6123" s="340"/>
      <c r="E6123" s="341"/>
      <c r="F6123" s="341"/>
      <c r="G6123" s="341"/>
      <c r="H6123" s="341"/>
      <c r="I6123" s="341"/>
      <c r="J6123" s="341"/>
      <c r="AH6123" s="221"/>
      <c r="AI6123" s="221"/>
      <c r="AJ6123" s="221"/>
      <c r="AK6123" s="221"/>
      <c r="AL6123" s="221"/>
      <c r="AM6123" s="221"/>
      <c r="AN6123" s="221"/>
      <c r="AO6123" s="221"/>
      <c r="AP6123" s="221"/>
      <c r="AQ6123" s="219"/>
      <c r="AR6123" s="219"/>
      <c r="AS6123" s="221"/>
      <c r="AT6123" s="221"/>
      <c r="AU6123" s="221"/>
      <c r="AV6123" s="221"/>
      <c r="AW6123" s="221"/>
      <c r="AX6123" s="221"/>
      <c r="AY6123" s="221"/>
      <c r="AZ6123" s="221"/>
    </row>
    <row r="6124" spans="1:52" x14ac:dyDescent="0.15">
      <c r="A6124" s="278"/>
      <c r="B6124" s="274"/>
      <c r="C6124" s="340"/>
      <c r="D6124" s="340"/>
      <c r="E6124" s="341"/>
      <c r="F6124" s="341"/>
      <c r="G6124" s="341"/>
      <c r="H6124" s="341"/>
      <c r="I6124" s="341"/>
      <c r="J6124" s="341"/>
      <c r="AH6124" s="221"/>
      <c r="AI6124" s="221"/>
      <c r="AJ6124" s="221"/>
      <c r="AK6124" s="221"/>
      <c r="AL6124" s="221"/>
      <c r="AM6124" s="221"/>
      <c r="AN6124" s="221"/>
      <c r="AO6124" s="221"/>
      <c r="AP6124" s="221"/>
      <c r="AQ6124" s="219"/>
      <c r="AR6124" s="219"/>
      <c r="AS6124" s="221"/>
      <c r="AT6124" s="221"/>
      <c r="AU6124" s="221"/>
      <c r="AV6124" s="221"/>
      <c r="AW6124" s="221"/>
      <c r="AX6124" s="221"/>
      <c r="AY6124" s="221"/>
      <c r="AZ6124" s="221"/>
    </row>
    <row r="6125" spans="1:52" x14ac:dyDescent="0.15">
      <c r="A6125" s="278"/>
      <c r="B6125" s="274"/>
      <c r="C6125" s="340"/>
      <c r="D6125" s="340"/>
      <c r="E6125" s="341"/>
      <c r="F6125" s="341"/>
      <c r="G6125" s="341"/>
      <c r="H6125" s="341"/>
      <c r="I6125" s="341"/>
      <c r="J6125" s="341"/>
      <c r="AH6125" s="221"/>
      <c r="AI6125" s="221"/>
      <c r="AJ6125" s="221"/>
      <c r="AK6125" s="221"/>
      <c r="AL6125" s="221"/>
      <c r="AM6125" s="221"/>
      <c r="AN6125" s="221"/>
      <c r="AO6125" s="221"/>
      <c r="AP6125" s="221"/>
      <c r="AQ6125" s="219"/>
      <c r="AR6125" s="219"/>
      <c r="AS6125" s="221"/>
      <c r="AT6125" s="221"/>
      <c r="AU6125" s="221"/>
      <c r="AV6125" s="221"/>
      <c r="AW6125" s="221"/>
      <c r="AX6125" s="221"/>
      <c r="AY6125" s="221"/>
      <c r="AZ6125" s="221"/>
    </row>
    <row r="6126" spans="1:52" x14ac:dyDescent="0.15">
      <c r="A6126" s="278"/>
      <c r="B6126" s="274"/>
      <c r="C6126" s="340"/>
      <c r="D6126" s="340"/>
      <c r="E6126" s="341"/>
      <c r="F6126" s="341"/>
      <c r="G6126" s="341"/>
      <c r="H6126" s="341"/>
      <c r="I6126" s="341"/>
      <c r="J6126" s="341"/>
      <c r="AH6126" s="221"/>
      <c r="AI6126" s="221"/>
      <c r="AJ6126" s="221"/>
      <c r="AK6126" s="221"/>
      <c r="AL6126" s="221"/>
      <c r="AM6126" s="221"/>
      <c r="AN6126" s="221"/>
      <c r="AO6126" s="221"/>
      <c r="AP6126" s="221"/>
      <c r="AQ6126" s="219"/>
      <c r="AR6126" s="219"/>
      <c r="AS6126" s="221"/>
      <c r="AT6126" s="221"/>
      <c r="AU6126" s="221"/>
      <c r="AV6126" s="221"/>
      <c r="AW6126" s="221"/>
      <c r="AX6126" s="221"/>
      <c r="AY6126" s="221"/>
      <c r="AZ6126" s="221"/>
    </row>
    <row r="6127" spans="1:52" x14ac:dyDescent="0.15">
      <c r="A6127" s="278"/>
      <c r="B6127" s="274"/>
      <c r="C6127" s="340"/>
      <c r="D6127" s="340"/>
      <c r="E6127" s="341"/>
      <c r="F6127" s="341"/>
      <c r="G6127" s="341"/>
      <c r="H6127" s="341"/>
      <c r="I6127" s="341"/>
      <c r="J6127" s="341"/>
      <c r="AH6127" s="221"/>
      <c r="AI6127" s="221"/>
      <c r="AJ6127" s="221"/>
      <c r="AK6127" s="221"/>
      <c r="AL6127" s="221"/>
      <c r="AM6127" s="221"/>
      <c r="AN6127" s="221"/>
      <c r="AO6127" s="221"/>
      <c r="AP6127" s="221"/>
      <c r="AQ6127" s="219"/>
      <c r="AR6127" s="219"/>
      <c r="AS6127" s="221"/>
      <c r="AT6127" s="221"/>
      <c r="AU6127" s="221"/>
      <c r="AV6127" s="221"/>
      <c r="AW6127" s="221"/>
      <c r="AX6127" s="221"/>
      <c r="AY6127" s="221"/>
      <c r="AZ6127" s="221"/>
    </row>
    <row r="6128" spans="1:52" x14ac:dyDescent="0.15">
      <c r="A6128" s="278"/>
      <c r="B6128" s="274"/>
      <c r="C6128" s="340"/>
      <c r="D6128" s="340"/>
      <c r="E6128" s="341"/>
      <c r="F6128" s="341"/>
      <c r="G6128" s="341"/>
      <c r="H6128" s="341"/>
      <c r="I6128" s="341"/>
      <c r="J6128" s="341"/>
      <c r="AH6128" s="221"/>
      <c r="AI6128" s="221"/>
      <c r="AJ6128" s="221"/>
      <c r="AK6128" s="221"/>
      <c r="AL6128" s="221"/>
      <c r="AM6128" s="221"/>
      <c r="AN6128" s="221"/>
      <c r="AO6128" s="221"/>
      <c r="AP6128" s="221"/>
      <c r="AQ6128" s="219"/>
      <c r="AR6128" s="219"/>
      <c r="AS6128" s="221"/>
      <c r="AT6128" s="221"/>
      <c r="AU6128" s="221"/>
      <c r="AV6128" s="221"/>
      <c r="AW6128" s="221"/>
      <c r="AX6128" s="221"/>
      <c r="AY6128" s="221"/>
      <c r="AZ6128" s="221"/>
    </row>
    <row r="6129" spans="1:52" x14ac:dyDescent="0.15">
      <c r="A6129" s="278"/>
      <c r="B6129" s="274"/>
      <c r="C6129" s="340"/>
      <c r="D6129" s="340"/>
      <c r="E6129" s="341"/>
      <c r="F6129" s="341"/>
      <c r="G6129" s="341"/>
      <c r="H6129" s="341"/>
      <c r="I6129" s="341"/>
      <c r="J6129" s="341"/>
      <c r="AH6129" s="221"/>
      <c r="AI6129" s="221"/>
      <c r="AJ6129" s="221"/>
      <c r="AK6129" s="221"/>
      <c r="AL6129" s="221"/>
      <c r="AM6129" s="221"/>
      <c r="AN6129" s="221"/>
      <c r="AO6129" s="221"/>
      <c r="AP6129" s="221"/>
      <c r="AQ6129" s="219"/>
      <c r="AR6129" s="219"/>
      <c r="AS6129" s="221"/>
      <c r="AT6129" s="221"/>
      <c r="AU6129" s="221"/>
      <c r="AV6129" s="221"/>
      <c r="AW6129" s="221"/>
      <c r="AX6129" s="221"/>
      <c r="AY6129" s="221"/>
      <c r="AZ6129" s="221"/>
    </row>
    <row r="6130" spans="1:52" x14ac:dyDescent="0.15">
      <c r="A6130" s="278"/>
      <c r="B6130" s="274"/>
      <c r="C6130" s="340"/>
      <c r="D6130" s="340"/>
      <c r="E6130" s="341"/>
      <c r="F6130" s="341"/>
      <c r="G6130" s="341"/>
      <c r="H6130" s="341"/>
      <c r="I6130" s="341"/>
      <c r="J6130" s="341"/>
      <c r="AH6130" s="221"/>
      <c r="AI6130" s="221"/>
      <c r="AJ6130" s="221"/>
      <c r="AK6130" s="221"/>
      <c r="AL6130" s="221"/>
      <c r="AM6130" s="221"/>
      <c r="AN6130" s="221"/>
      <c r="AO6130" s="221"/>
      <c r="AP6130" s="221"/>
      <c r="AQ6130" s="219"/>
      <c r="AR6130" s="219"/>
      <c r="AS6130" s="221"/>
      <c r="AT6130" s="221"/>
      <c r="AU6130" s="221"/>
      <c r="AV6130" s="221"/>
      <c r="AW6130" s="221"/>
      <c r="AX6130" s="221"/>
      <c r="AY6130" s="221"/>
      <c r="AZ6130" s="221"/>
    </row>
    <row r="6131" spans="1:52" x14ac:dyDescent="0.15">
      <c r="A6131" s="278"/>
      <c r="B6131" s="274"/>
      <c r="C6131" s="340"/>
      <c r="D6131" s="340"/>
      <c r="E6131" s="341"/>
      <c r="F6131" s="341"/>
      <c r="G6131" s="341"/>
      <c r="H6131" s="341"/>
      <c r="I6131" s="341"/>
      <c r="J6131" s="341"/>
      <c r="AH6131" s="221"/>
      <c r="AI6131" s="221"/>
      <c r="AJ6131" s="221"/>
      <c r="AK6131" s="221"/>
      <c r="AL6131" s="221"/>
      <c r="AM6131" s="221"/>
      <c r="AN6131" s="221"/>
      <c r="AO6131" s="221"/>
      <c r="AP6131" s="221"/>
      <c r="AQ6131" s="219"/>
      <c r="AR6131" s="219"/>
      <c r="AS6131" s="221"/>
      <c r="AT6131" s="221"/>
      <c r="AU6131" s="221"/>
      <c r="AV6131" s="221"/>
      <c r="AW6131" s="221"/>
      <c r="AX6131" s="221"/>
      <c r="AY6131" s="221"/>
      <c r="AZ6131" s="221"/>
    </row>
    <row r="6132" spans="1:52" x14ac:dyDescent="0.15">
      <c r="A6132" s="278"/>
      <c r="B6132" s="274"/>
      <c r="C6132" s="340"/>
      <c r="D6132" s="340"/>
      <c r="E6132" s="341"/>
      <c r="F6132" s="341"/>
      <c r="G6132" s="341"/>
      <c r="H6132" s="341"/>
      <c r="I6132" s="341"/>
      <c r="J6132" s="341"/>
      <c r="AH6132" s="221"/>
      <c r="AI6132" s="221"/>
      <c r="AJ6132" s="221"/>
      <c r="AK6132" s="221"/>
      <c r="AL6132" s="221"/>
      <c r="AM6132" s="221"/>
      <c r="AN6132" s="221"/>
      <c r="AO6132" s="221"/>
      <c r="AP6132" s="221"/>
      <c r="AQ6132" s="219"/>
      <c r="AR6132" s="219"/>
      <c r="AS6132" s="221"/>
      <c r="AT6132" s="221"/>
      <c r="AU6132" s="221"/>
      <c r="AV6132" s="221"/>
      <c r="AW6132" s="221"/>
      <c r="AX6132" s="221"/>
      <c r="AY6132" s="221"/>
      <c r="AZ6132" s="221"/>
    </row>
    <row r="6133" spans="1:52" x14ac:dyDescent="0.15">
      <c r="A6133" s="278"/>
      <c r="B6133" s="274"/>
      <c r="C6133" s="340"/>
      <c r="D6133" s="340"/>
      <c r="E6133" s="341"/>
      <c r="F6133" s="341"/>
      <c r="G6133" s="341"/>
      <c r="H6133" s="341"/>
      <c r="I6133" s="341"/>
      <c r="J6133" s="341"/>
      <c r="AH6133" s="221"/>
      <c r="AI6133" s="221"/>
      <c r="AJ6133" s="221"/>
      <c r="AK6133" s="221"/>
      <c r="AL6133" s="221"/>
      <c r="AM6133" s="221"/>
      <c r="AN6133" s="221"/>
      <c r="AO6133" s="221"/>
      <c r="AP6133" s="221"/>
      <c r="AQ6133" s="219"/>
      <c r="AR6133" s="219"/>
      <c r="AS6133" s="221"/>
      <c r="AT6133" s="221"/>
      <c r="AU6133" s="221"/>
      <c r="AV6133" s="221"/>
      <c r="AW6133" s="221"/>
      <c r="AX6133" s="221"/>
      <c r="AY6133" s="221"/>
      <c r="AZ6133" s="221"/>
    </row>
    <row r="6134" spans="1:52" x14ac:dyDescent="0.15">
      <c r="A6134" s="278"/>
      <c r="B6134" s="274"/>
      <c r="C6134" s="340"/>
      <c r="D6134" s="340"/>
      <c r="E6134" s="341"/>
      <c r="F6134" s="341"/>
      <c r="G6134" s="341"/>
      <c r="H6134" s="341"/>
      <c r="I6134" s="341"/>
      <c r="J6134" s="341"/>
      <c r="AH6134" s="221"/>
      <c r="AI6134" s="221"/>
      <c r="AJ6134" s="221"/>
      <c r="AK6134" s="221"/>
      <c r="AL6134" s="221"/>
      <c r="AM6134" s="221"/>
      <c r="AN6134" s="221"/>
      <c r="AO6134" s="221"/>
      <c r="AP6134" s="221"/>
      <c r="AQ6134" s="219"/>
      <c r="AR6134" s="219"/>
      <c r="AS6134" s="221"/>
      <c r="AT6134" s="221"/>
      <c r="AU6134" s="221"/>
      <c r="AV6134" s="221"/>
      <c r="AW6134" s="221"/>
      <c r="AX6134" s="221"/>
      <c r="AY6134" s="221"/>
      <c r="AZ6134" s="221"/>
    </row>
    <row r="6135" spans="1:52" x14ac:dyDescent="0.15">
      <c r="A6135" s="278"/>
      <c r="B6135" s="274"/>
      <c r="C6135" s="340"/>
      <c r="D6135" s="340"/>
      <c r="E6135" s="341"/>
      <c r="F6135" s="341"/>
      <c r="G6135" s="341"/>
      <c r="H6135" s="341"/>
      <c r="I6135" s="341"/>
      <c r="J6135" s="341"/>
      <c r="AH6135" s="221"/>
      <c r="AI6135" s="221"/>
      <c r="AJ6135" s="221"/>
      <c r="AK6135" s="221"/>
      <c r="AL6135" s="221"/>
      <c r="AM6135" s="221"/>
      <c r="AN6135" s="221"/>
      <c r="AO6135" s="221"/>
      <c r="AP6135" s="221"/>
      <c r="AQ6135" s="219"/>
      <c r="AR6135" s="219"/>
      <c r="AS6135" s="221"/>
      <c r="AT6135" s="221"/>
      <c r="AU6135" s="221"/>
      <c r="AV6135" s="221"/>
      <c r="AW6135" s="221"/>
      <c r="AX6135" s="221"/>
      <c r="AY6135" s="221"/>
      <c r="AZ6135" s="221"/>
    </row>
    <row r="6136" spans="1:52" x14ac:dyDescent="0.15">
      <c r="A6136" s="278"/>
      <c r="B6136" s="274"/>
      <c r="C6136" s="340"/>
      <c r="D6136" s="340"/>
      <c r="E6136" s="341"/>
      <c r="F6136" s="341"/>
      <c r="G6136" s="341"/>
      <c r="H6136" s="341"/>
      <c r="I6136" s="341"/>
      <c r="J6136" s="341"/>
      <c r="AH6136" s="221"/>
      <c r="AI6136" s="221"/>
      <c r="AJ6136" s="221"/>
      <c r="AK6136" s="221"/>
      <c r="AL6136" s="221"/>
      <c r="AM6136" s="221"/>
      <c r="AN6136" s="221"/>
      <c r="AO6136" s="221"/>
      <c r="AP6136" s="221"/>
      <c r="AQ6136" s="219"/>
      <c r="AR6136" s="219"/>
      <c r="AS6136" s="221"/>
      <c r="AT6136" s="221"/>
      <c r="AU6136" s="221"/>
      <c r="AV6136" s="221"/>
      <c r="AW6136" s="221"/>
      <c r="AX6136" s="221"/>
      <c r="AY6136" s="221"/>
      <c r="AZ6136" s="221"/>
    </row>
    <row r="6137" spans="1:52" x14ac:dyDescent="0.15">
      <c r="A6137" s="278"/>
      <c r="B6137" s="274"/>
      <c r="C6137" s="340"/>
      <c r="D6137" s="340"/>
      <c r="E6137" s="341"/>
      <c r="F6137" s="341"/>
      <c r="G6137" s="341"/>
      <c r="H6137" s="341"/>
      <c r="I6137" s="341"/>
      <c r="J6137" s="341"/>
      <c r="AH6137" s="221"/>
      <c r="AI6137" s="221"/>
      <c r="AJ6137" s="221"/>
      <c r="AK6137" s="221"/>
      <c r="AL6137" s="221"/>
      <c r="AM6137" s="221"/>
      <c r="AN6137" s="221"/>
      <c r="AO6137" s="221"/>
      <c r="AP6137" s="221"/>
      <c r="AQ6137" s="219"/>
      <c r="AR6137" s="219"/>
      <c r="AS6137" s="221"/>
      <c r="AT6137" s="221"/>
      <c r="AU6137" s="221"/>
      <c r="AV6137" s="221"/>
      <c r="AW6137" s="221"/>
      <c r="AX6137" s="221"/>
      <c r="AY6137" s="221"/>
      <c r="AZ6137" s="221"/>
    </row>
    <row r="6138" spans="1:52" x14ac:dyDescent="0.15">
      <c r="A6138" s="278"/>
      <c r="B6138" s="274"/>
      <c r="C6138" s="340"/>
      <c r="D6138" s="340"/>
      <c r="E6138" s="341"/>
      <c r="F6138" s="341"/>
      <c r="G6138" s="341"/>
      <c r="H6138" s="341"/>
      <c r="I6138" s="341"/>
      <c r="J6138" s="341"/>
      <c r="AH6138" s="221"/>
      <c r="AI6138" s="221"/>
      <c r="AJ6138" s="221"/>
      <c r="AK6138" s="221"/>
      <c r="AL6138" s="221"/>
      <c r="AM6138" s="221"/>
      <c r="AN6138" s="221"/>
      <c r="AO6138" s="221"/>
      <c r="AP6138" s="221"/>
      <c r="AQ6138" s="219"/>
      <c r="AR6138" s="219"/>
      <c r="AS6138" s="221"/>
      <c r="AT6138" s="221"/>
      <c r="AU6138" s="221"/>
      <c r="AV6138" s="221"/>
      <c r="AW6138" s="221"/>
      <c r="AX6138" s="221"/>
      <c r="AY6138" s="221"/>
      <c r="AZ6138" s="221"/>
    </row>
    <row r="6139" spans="1:52" x14ac:dyDescent="0.15">
      <c r="A6139" s="278"/>
      <c r="B6139" s="274"/>
      <c r="C6139" s="340"/>
      <c r="D6139" s="340"/>
      <c r="E6139" s="341"/>
      <c r="F6139" s="341"/>
      <c r="G6139" s="341"/>
      <c r="H6139" s="341"/>
      <c r="I6139" s="341"/>
      <c r="J6139" s="341"/>
      <c r="AH6139" s="221"/>
      <c r="AI6139" s="221"/>
      <c r="AJ6139" s="221"/>
      <c r="AK6139" s="221"/>
      <c r="AL6139" s="221"/>
      <c r="AM6139" s="221"/>
      <c r="AN6139" s="221"/>
      <c r="AO6139" s="221"/>
      <c r="AP6139" s="221"/>
      <c r="AQ6139" s="219"/>
      <c r="AR6139" s="219"/>
      <c r="AS6139" s="221"/>
      <c r="AT6139" s="221"/>
      <c r="AU6139" s="221"/>
      <c r="AV6139" s="221"/>
      <c r="AW6139" s="221"/>
      <c r="AX6139" s="221"/>
      <c r="AY6139" s="221"/>
      <c r="AZ6139" s="221"/>
    </row>
    <row r="6140" spans="1:52" x14ac:dyDescent="0.15">
      <c r="A6140" s="278"/>
      <c r="B6140" s="274"/>
      <c r="C6140" s="340"/>
      <c r="D6140" s="340"/>
      <c r="E6140" s="341"/>
      <c r="F6140" s="341"/>
      <c r="G6140" s="341"/>
      <c r="H6140" s="341"/>
      <c r="I6140" s="341"/>
      <c r="J6140" s="341"/>
      <c r="AH6140" s="221"/>
      <c r="AI6140" s="221"/>
      <c r="AJ6140" s="221"/>
      <c r="AK6140" s="221"/>
      <c r="AL6140" s="221"/>
      <c r="AM6140" s="221"/>
      <c r="AN6140" s="221"/>
      <c r="AO6140" s="221"/>
      <c r="AP6140" s="221"/>
      <c r="AQ6140" s="219"/>
      <c r="AR6140" s="219"/>
      <c r="AS6140" s="221"/>
      <c r="AT6140" s="221"/>
      <c r="AU6140" s="221"/>
      <c r="AV6140" s="221"/>
      <c r="AW6140" s="221"/>
      <c r="AX6140" s="221"/>
      <c r="AY6140" s="221"/>
      <c r="AZ6140" s="221"/>
    </row>
    <row r="6141" spans="1:52" x14ac:dyDescent="0.15">
      <c r="A6141" s="278"/>
      <c r="B6141" s="274"/>
      <c r="C6141" s="340"/>
      <c r="D6141" s="340"/>
      <c r="E6141" s="341"/>
      <c r="F6141" s="341"/>
      <c r="G6141" s="341"/>
      <c r="H6141" s="341"/>
      <c r="I6141" s="341"/>
      <c r="J6141" s="341"/>
      <c r="AH6141" s="221"/>
      <c r="AI6141" s="221"/>
      <c r="AJ6141" s="221"/>
      <c r="AK6141" s="221"/>
      <c r="AL6141" s="221"/>
      <c r="AM6141" s="221"/>
      <c r="AN6141" s="221"/>
      <c r="AO6141" s="221"/>
      <c r="AP6141" s="221"/>
      <c r="AQ6141" s="219"/>
      <c r="AR6141" s="219"/>
      <c r="AS6141" s="221"/>
      <c r="AT6141" s="221"/>
      <c r="AU6141" s="221"/>
      <c r="AV6141" s="221"/>
      <c r="AW6141" s="221"/>
      <c r="AX6141" s="221"/>
      <c r="AY6141" s="221"/>
      <c r="AZ6141" s="221"/>
    </row>
    <row r="6142" spans="1:52" x14ac:dyDescent="0.15">
      <c r="A6142" s="278"/>
      <c r="B6142" s="274"/>
      <c r="C6142" s="340"/>
      <c r="D6142" s="340"/>
      <c r="E6142" s="341"/>
      <c r="F6142" s="341"/>
      <c r="G6142" s="341"/>
      <c r="H6142" s="341"/>
      <c r="I6142" s="341"/>
      <c r="J6142" s="341"/>
      <c r="AH6142" s="221"/>
      <c r="AI6142" s="221"/>
      <c r="AJ6142" s="221"/>
      <c r="AK6142" s="221"/>
      <c r="AL6142" s="221"/>
      <c r="AM6142" s="221"/>
      <c r="AN6142" s="221"/>
      <c r="AO6142" s="221"/>
      <c r="AP6142" s="221"/>
      <c r="AQ6142" s="219"/>
      <c r="AR6142" s="219"/>
      <c r="AS6142" s="221"/>
      <c r="AT6142" s="221"/>
      <c r="AU6142" s="221"/>
      <c r="AV6142" s="221"/>
      <c r="AW6142" s="221"/>
      <c r="AX6142" s="221"/>
      <c r="AY6142" s="221"/>
      <c r="AZ6142" s="221"/>
    </row>
    <row r="6143" spans="1:52" x14ac:dyDescent="0.15">
      <c r="A6143" s="278"/>
      <c r="B6143" s="274"/>
      <c r="C6143" s="340"/>
      <c r="D6143" s="340"/>
      <c r="E6143" s="341"/>
      <c r="F6143" s="341"/>
      <c r="G6143" s="341"/>
      <c r="H6143" s="341"/>
      <c r="I6143" s="341"/>
      <c r="J6143" s="341"/>
      <c r="AH6143" s="221"/>
      <c r="AI6143" s="221"/>
      <c r="AJ6143" s="221"/>
      <c r="AK6143" s="221"/>
      <c r="AL6143" s="221"/>
      <c r="AM6143" s="221"/>
      <c r="AN6143" s="221"/>
      <c r="AO6143" s="221"/>
      <c r="AP6143" s="221"/>
      <c r="AQ6143" s="219"/>
      <c r="AR6143" s="219"/>
      <c r="AS6143" s="221"/>
      <c r="AT6143" s="221"/>
      <c r="AU6143" s="221"/>
      <c r="AV6143" s="221"/>
      <c r="AW6143" s="221"/>
      <c r="AX6143" s="221"/>
      <c r="AY6143" s="221"/>
      <c r="AZ6143" s="221"/>
    </row>
    <row r="6144" spans="1:52" x14ac:dyDescent="0.15">
      <c r="A6144" s="278"/>
      <c r="B6144" s="274"/>
      <c r="C6144" s="340"/>
      <c r="D6144" s="340"/>
      <c r="E6144" s="341"/>
      <c r="F6144" s="341"/>
      <c r="G6144" s="341"/>
      <c r="H6144" s="341"/>
      <c r="I6144" s="341"/>
      <c r="J6144" s="341"/>
      <c r="AH6144" s="221"/>
      <c r="AI6144" s="221"/>
      <c r="AJ6144" s="221"/>
      <c r="AK6144" s="221"/>
      <c r="AL6144" s="221"/>
      <c r="AM6144" s="221"/>
      <c r="AN6144" s="221"/>
      <c r="AO6144" s="221"/>
      <c r="AP6144" s="221"/>
      <c r="AQ6144" s="219"/>
      <c r="AR6144" s="219"/>
      <c r="AS6144" s="221"/>
      <c r="AT6144" s="221"/>
      <c r="AU6144" s="221"/>
      <c r="AV6144" s="221"/>
      <c r="AW6144" s="221"/>
      <c r="AX6144" s="221"/>
      <c r="AY6144" s="221"/>
      <c r="AZ6144" s="221"/>
    </row>
    <row r="6145" spans="1:52" x14ac:dyDescent="0.15">
      <c r="A6145" s="278"/>
      <c r="B6145" s="274"/>
      <c r="C6145" s="340"/>
      <c r="D6145" s="340"/>
      <c r="E6145" s="341"/>
      <c r="F6145" s="341"/>
      <c r="G6145" s="341"/>
      <c r="H6145" s="341"/>
      <c r="I6145" s="341"/>
      <c r="J6145" s="341"/>
      <c r="AH6145" s="221"/>
      <c r="AI6145" s="221"/>
      <c r="AJ6145" s="221"/>
      <c r="AK6145" s="221"/>
      <c r="AL6145" s="221"/>
      <c r="AM6145" s="221"/>
      <c r="AN6145" s="221"/>
      <c r="AO6145" s="221"/>
      <c r="AP6145" s="221"/>
      <c r="AQ6145" s="219"/>
      <c r="AR6145" s="219"/>
      <c r="AS6145" s="221"/>
      <c r="AT6145" s="221"/>
      <c r="AU6145" s="221"/>
      <c r="AV6145" s="221"/>
      <c r="AW6145" s="221"/>
      <c r="AX6145" s="221"/>
      <c r="AY6145" s="221"/>
      <c r="AZ6145" s="221"/>
    </row>
    <row r="6146" spans="1:52" x14ac:dyDescent="0.15">
      <c r="A6146" s="278"/>
      <c r="B6146" s="274"/>
      <c r="C6146" s="340"/>
      <c r="D6146" s="340"/>
      <c r="E6146" s="341"/>
      <c r="F6146" s="341"/>
      <c r="G6146" s="341"/>
      <c r="H6146" s="341"/>
      <c r="I6146" s="341"/>
      <c r="J6146" s="341"/>
      <c r="AH6146" s="221"/>
      <c r="AI6146" s="221"/>
      <c r="AJ6146" s="221"/>
      <c r="AK6146" s="221"/>
      <c r="AL6146" s="221"/>
      <c r="AM6146" s="221"/>
      <c r="AN6146" s="221"/>
      <c r="AO6146" s="221"/>
      <c r="AP6146" s="221"/>
      <c r="AQ6146" s="219"/>
      <c r="AR6146" s="219"/>
      <c r="AS6146" s="221"/>
      <c r="AT6146" s="221"/>
      <c r="AU6146" s="221"/>
      <c r="AV6146" s="221"/>
      <c r="AW6146" s="221"/>
      <c r="AX6146" s="221"/>
      <c r="AY6146" s="221"/>
      <c r="AZ6146" s="221"/>
    </row>
    <row r="6147" spans="1:52" x14ac:dyDescent="0.15">
      <c r="A6147" s="278"/>
      <c r="B6147" s="274"/>
      <c r="C6147" s="340"/>
      <c r="D6147" s="340"/>
      <c r="E6147" s="341"/>
      <c r="F6147" s="341"/>
      <c r="G6147" s="341"/>
      <c r="H6147" s="341"/>
      <c r="I6147" s="341"/>
      <c r="J6147" s="341"/>
      <c r="AH6147" s="221"/>
      <c r="AI6147" s="221"/>
      <c r="AJ6147" s="221"/>
      <c r="AK6147" s="221"/>
      <c r="AL6147" s="221"/>
      <c r="AM6147" s="221"/>
      <c r="AN6147" s="221"/>
      <c r="AO6147" s="221"/>
      <c r="AP6147" s="221"/>
      <c r="AQ6147" s="219"/>
      <c r="AR6147" s="219"/>
      <c r="AS6147" s="221"/>
      <c r="AT6147" s="221"/>
      <c r="AU6147" s="221"/>
      <c r="AV6147" s="221"/>
      <c r="AW6147" s="221"/>
      <c r="AX6147" s="221"/>
      <c r="AY6147" s="221"/>
      <c r="AZ6147" s="221"/>
    </row>
    <row r="6148" spans="1:52" x14ac:dyDescent="0.15">
      <c r="A6148" s="278"/>
      <c r="B6148" s="274"/>
      <c r="C6148" s="340"/>
      <c r="D6148" s="340"/>
      <c r="E6148" s="341"/>
      <c r="F6148" s="341"/>
      <c r="G6148" s="341"/>
      <c r="H6148" s="341"/>
      <c r="I6148" s="341"/>
      <c r="J6148" s="341"/>
      <c r="AH6148" s="221"/>
      <c r="AI6148" s="221"/>
      <c r="AJ6148" s="221"/>
      <c r="AK6148" s="221"/>
      <c r="AL6148" s="221"/>
      <c r="AM6148" s="221"/>
      <c r="AN6148" s="221"/>
      <c r="AO6148" s="221"/>
      <c r="AP6148" s="221"/>
      <c r="AQ6148" s="219"/>
      <c r="AR6148" s="219"/>
      <c r="AS6148" s="221"/>
      <c r="AT6148" s="221"/>
      <c r="AU6148" s="221"/>
      <c r="AV6148" s="221"/>
      <c r="AW6148" s="221"/>
      <c r="AX6148" s="221"/>
      <c r="AY6148" s="221"/>
      <c r="AZ6148" s="221"/>
    </row>
    <row r="6149" spans="1:52" x14ac:dyDescent="0.15">
      <c r="A6149" s="278"/>
      <c r="B6149" s="274"/>
      <c r="C6149" s="340"/>
      <c r="D6149" s="340"/>
      <c r="E6149" s="341"/>
      <c r="F6149" s="341"/>
      <c r="G6149" s="341"/>
      <c r="H6149" s="341"/>
      <c r="I6149" s="341"/>
      <c r="J6149" s="341"/>
      <c r="AH6149" s="221"/>
      <c r="AI6149" s="221"/>
      <c r="AJ6149" s="221"/>
      <c r="AK6149" s="221"/>
      <c r="AL6149" s="221"/>
      <c r="AM6149" s="221"/>
      <c r="AN6149" s="221"/>
      <c r="AO6149" s="221"/>
      <c r="AP6149" s="221"/>
      <c r="AQ6149" s="219"/>
      <c r="AR6149" s="219"/>
      <c r="AS6149" s="221"/>
      <c r="AT6149" s="221"/>
      <c r="AU6149" s="221"/>
      <c r="AV6149" s="221"/>
      <c r="AW6149" s="221"/>
      <c r="AX6149" s="221"/>
      <c r="AY6149" s="221"/>
      <c r="AZ6149" s="221"/>
    </row>
    <row r="6150" spans="1:52" x14ac:dyDescent="0.15">
      <c r="A6150" s="278"/>
      <c r="B6150" s="274"/>
      <c r="C6150" s="340"/>
      <c r="D6150" s="340"/>
      <c r="E6150" s="341"/>
      <c r="F6150" s="341"/>
      <c r="G6150" s="341"/>
      <c r="H6150" s="341"/>
      <c r="I6150" s="341"/>
      <c r="J6150" s="341"/>
      <c r="AH6150" s="221"/>
      <c r="AI6150" s="221"/>
      <c r="AJ6150" s="221"/>
      <c r="AK6150" s="221"/>
      <c r="AL6150" s="221"/>
      <c r="AM6150" s="221"/>
      <c r="AN6150" s="221"/>
      <c r="AO6150" s="221"/>
      <c r="AP6150" s="221"/>
      <c r="AQ6150" s="219"/>
      <c r="AR6150" s="219"/>
      <c r="AS6150" s="221"/>
      <c r="AT6150" s="221"/>
      <c r="AU6150" s="221"/>
      <c r="AV6150" s="221"/>
      <c r="AW6150" s="221"/>
      <c r="AX6150" s="221"/>
      <c r="AY6150" s="221"/>
      <c r="AZ6150" s="221"/>
    </row>
    <row r="6151" spans="1:52" x14ac:dyDescent="0.15">
      <c r="A6151" s="278"/>
      <c r="B6151" s="274"/>
      <c r="C6151" s="340"/>
      <c r="D6151" s="340"/>
      <c r="E6151" s="341"/>
      <c r="F6151" s="341"/>
      <c r="G6151" s="341"/>
      <c r="H6151" s="341"/>
      <c r="I6151" s="341"/>
      <c r="J6151" s="341"/>
      <c r="AH6151" s="221"/>
      <c r="AI6151" s="221"/>
      <c r="AJ6151" s="221"/>
      <c r="AK6151" s="221"/>
      <c r="AL6151" s="221"/>
      <c r="AM6151" s="221"/>
      <c r="AN6151" s="221"/>
      <c r="AO6151" s="221"/>
      <c r="AP6151" s="221"/>
      <c r="AQ6151" s="219"/>
      <c r="AR6151" s="219"/>
      <c r="AS6151" s="221"/>
      <c r="AT6151" s="221"/>
      <c r="AU6151" s="221"/>
      <c r="AV6151" s="221"/>
      <c r="AW6151" s="221"/>
      <c r="AX6151" s="221"/>
      <c r="AY6151" s="221"/>
      <c r="AZ6151" s="221"/>
    </row>
    <row r="6152" spans="1:52" x14ac:dyDescent="0.15">
      <c r="A6152" s="278"/>
      <c r="B6152" s="274"/>
      <c r="C6152" s="340"/>
      <c r="D6152" s="340"/>
      <c r="E6152" s="341"/>
      <c r="F6152" s="341"/>
      <c r="G6152" s="341"/>
      <c r="H6152" s="341"/>
      <c r="I6152" s="341"/>
      <c r="J6152" s="341"/>
      <c r="AH6152" s="221"/>
      <c r="AI6152" s="221"/>
      <c r="AJ6152" s="221"/>
      <c r="AK6152" s="221"/>
      <c r="AL6152" s="221"/>
      <c r="AM6152" s="221"/>
      <c r="AN6152" s="221"/>
      <c r="AO6152" s="221"/>
      <c r="AP6152" s="221"/>
      <c r="AQ6152" s="219"/>
      <c r="AR6152" s="219"/>
      <c r="AS6152" s="221"/>
      <c r="AT6152" s="221"/>
      <c r="AU6152" s="221"/>
      <c r="AV6152" s="221"/>
      <c r="AW6152" s="221"/>
      <c r="AX6152" s="221"/>
      <c r="AY6152" s="221"/>
      <c r="AZ6152" s="221"/>
    </row>
    <row r="6153" spans="1:52" x14ac:dyDescent="0.15">
      <c r="A6153" s="278"/>
      <c r="B6153" s="274"/>
      <c r="C6153" s="340"/>
      <c r="D6153" s="340"/>
      <c r="E6153" s="341"/>
      <c r="F6153" s="341"/>
      <c r="G6153" s="341"/>
      <c r="H6153" s="341"/>
      <c r="I6153" s="341"/>
      <c r="J6153" s="341"/>
      <c r="AH6153" s="221"/>
      <c r="AI6153" s="221"/>
      <c r="AJ6153" s="221"/>
      <c r="AK6153" s="221"/>
      <c r="AL6153" s="221"/>
      <c r="AM6153" s="221"/>
      <c r="AN6153" s="221"/>
      <c r="AO6153" s="221"/>
      <c r="AP6153" s="221"/>
      <c r="AQ6153" s="219"/>
      <c r="AR6153" s="219"/>
      <c r="AS6153" s="221"/>
      <c r="AT6153" s="221"/>
      <c r="AU6153" s="221"/>
      <c r="AV6153" s="221"/>
      <c r="AW6153" s="221"/>
      <c r="AX6153" s="221"/>
      <c r="AY6153" s="221"/>
      <c r="AZ6153" s="221"/>
    </row>
    <row r="6154" spans="1:52" x14ac:dyDescent="0.15">
      <c r="A6154" s="278"/>
      <c r="B6154" s="274"/>
      <c r="C6154" s="340"/>
      <c r="D6154" s="340"/>
      <c r="E6154" s="341"/>
      <c r="F6154" s="341"/>
      <c r="G6154" s="341"/>
      <c r="H6154" s="341"/>
      <c r="I6154" s="341"/>
      <c r="J6154" s="341"/>
      <c r="AH6154" s="221"/>
      <c r="AI6154" s="221"/>
      <c r="AJ6154" s="221"/>
      <c r="AK6154" s="221"/>
      <c r="AL6154" s="221"/>
      <c r="AM6154" s="221"/>
      <c r="AN6154" s="221"/>
      <c r="AO6154" s="221"/>
      <c r="AP6154" s="221"/>
      <c r="AQ6154" s="219"/>
      <c r="AR6154" s="219"/>
      <c r="AS6154" s="221"/>
      <c r="AT6154" s="221"/>
      <c r="AU6154" s="221"/>
      <c r="AV6154" s="221"/>
      <c r="AW6154" s="221"/>
      <c r="AX6154" s="221"/>
      <c r="AY6154" s="221"/>
      <c r="AZ6154" s="221"/>
    </row>
    <row r="6155" spans="1:52" x14ac:dyDescent="0.15">
      <c r="A6155" s="278"/>
      <c r="B6155" s="274"/>
      <c r="C6155" s="340"/>
      <c r="D6155" s="340"/>
      <c r="E6155" s="341"/>
      <c r="F6155" s="341"/>
      <c r="G6155" s="341"/>
      <c r="H6155" s="341"/>
      <c r="I6155" s="341"/>
      <c r="J6155" s="341"/>
      <c r="AH6155" s="221"/>
      <c r="AI6155" s="221"/>
      <c r="AJ6155" s="221"/>
      <c r="AK6155" s="221"/>
      <c r="AL6155" s="221"/>
      <c r="AM6155" s="221"/>
      <c r="AN6155" s="221"/>
      <c r="AO6155" s="221"/>
      <c r="AP6155" s="221"/>
      <c r="AQ6155" s="219"/>
      <c r="AR6155" s="219"/>
      <c r="AS6155" s="221"/>
      <c r="AT6155" s="221"/>
      <c r="AU6155" s="221"/>
      <c r="AV6155" s="221"/>
      <c r="AW6155" s="221"/>
      <c r="AX6155" s="221"/>
      <c r="AY6155" s="221"/>
      <c r="AZ6155" s="221"/>
    </row>
    <row r="6156" spans="1:52" x14ac:dyDescent="0.15">
      <c r="A6156" s="278"/>
      <c r="B6156" s="274"/>
      <c r="C6156" s="340"/>
      <c r="D6156" s="340"/>
      <c r="E6156" s="341"/>
      <c r="F6156" s="341"/>
      <c r="G6156" s="341"/>
      <c r="H6156" s="341"/>
      <c r="I6156" s="341"/>
      <c r="J6156" s="341"/>
      <c r="AH6156" s="221"/>
      <c r="AI6156" s="221"/>
      <c r="AJ6156" s="221"/>
      <c r="AK6156" s="221"/>
      <c r="AL6156" s="221"/>
      <c r="AM6156" s="221"/>
      <c r="AN6156" s="221"/>
      <c r="AO6156" s="221"/>
      <c r="AP6156" s="221"/>
      <c r="AQ6156" s="219"/>
      <c r="AR6156" s="219"/>
      <c r="AS6156" s="221"/>
      <c r="AT6156" s="221"/>
      <c r="AU6156" s="221"/>
      <c r="AV6156" s="221"/>
      <c r="AW6156" s="221"/>
      <c r="AX6156" s="221"/>
      <c r="AY6156" s="221"/>
      <c r="AZ6156" s="221"/>
    </row>
    <row r="6157" spans="1:52" x14ac:dyDescent="0.15">
      <c r="A6157" s="278"/>
      <c r="B6157" s="274"/>
      <c r="C6157" s="340"/>
      <c r="D6157" s="340"/>
      <c r="E6157" s="341"/>
      <c r="F6157" s="341"/>
      <c r="G6157" s="341"/>
      <c r="H6157" s="341"/>
      <c r="I6157" s="341"/>
      <c r="J6157" s="341"/>
      <c r="AH6157" s="221"/>
      <c r="AI6157" s="221"/>
      <c r="AJ6157" s="221"/>
      <c r="AK6157" s="221"/>
      <c r="AL6157" s="221"/>
      <c r="AM6157" s="221"/>
      <c r="AN6157" s="221"/>
      <c r="AO6157" s="221"/>
      <c r="AP6157" s="221"/>
      <c r="AQ6157" s="219"/>
      <c r="AR6157" s="219"/>
      <c r="AS6157" s="221"/>
      <c r="AT6157" s="221"/>
      <c r="AU6157" s="221"/>
      <c r="AV6157" s="221"/>
      <c r="AW6157" s="221"/>
      <c r="AX6157" s="221"/>
      <c r="AY6157" s="221"/>
      <c r="AZ6157" s="221"/>
    </row>
    <row r="6158" spans="1:52" x14ac:dyDescent="0.15">
      <c r="A6158" s="278"/>
      <c r="B6158" s="274"/>
      <c r="C6158" s="340"/>
      <c r="D6158" s="340"/>
      <c r="E6158" s="341"/>
      <c r="F6158" s="341"/>
      <c r="G6158" s="341"/>
      <c r="H6158" s="341"/>
      <c r="I6158" s="341"/>
      <c r="J6158" s="341"/>
      <c r="AH6158" s="221"/>
      <c r="AI6158" s="221"/>
      <c r="AJ6158" s="221"/>
      <c r="AK6158" s="221"/>
      <c r="AL6158" s="221"/>
      <c r="AM6158" s="221"/>
      <c r="AN6158" s="221"/>
      <c r="AO6158" s="221"/>
      <c r="AP6158" s="221"/>
      <c r="AQ6158" s="219"/>
      <c r="AR6158" s="219"/>
      <c r="AS6158" s="221"/>
      <c r="AT6158" s="221"/>
      <c r="AU6158" s="221"/>
      <c r="AV6158" s="221"/>
      <c r="AW6158" s="221"/>
      <c r="AX6158" s="221"/>
      <c r="AY6158" s="221"/>
      <c r="AZ6158" s="221"/>
    </row>
    <row r="6159" spans="1:52" x14ac:dyDescent="0.15">
      <c r="A6159" s="278"/>
      <c r="B6159" s="274"/>
      <c r="C6159" s="340"/>
      <c r="D6159" s="340"/>
      <c r="E6159" s="341"/>
      <c r="F6159" s="341"/>
      <c r="G6159" s="341"/>
      <c r="H6159" s="341"/>
      <c r="I6159" s="341"/>
      <c r="J6159" s="341"/>
      <c r="AH6159" s="221"/>
      <c r="AI6159" s="221"/>
      <c r="AJ6159" s="221"/>
      <c r="AK6159" s="221"/>
      <c r="AL6159" s="221"/>
      <c r="AM6159" s="221"/>
      <c r="AN6159" s="221"/>
      <c r="AO6159" s="221"/>
      <c r="AP6159" s="221"/>
      <c r="AQ6159" s="219"/>
      <c r="AR6159" s="219"/>
      <c r="AS6159" s="221"/>
      <c r="AT6159" s="221"/>
      <c r="AU6159" s="221"/>
      <c r="AV6159" s="221"/>
      <c r="AW6159" s="221"/>
      <c r="AX6159" s="221"/>
      <c r="AY6159" s="221"/>
      <c r="AZ6159" s="221"/>
    </row>
    <row r="6160" spans="1:52" x14ac:dyDescent="0.15">
      <c r="A6160" s="278"/>
      <c r="B6160" s="274"/>
      <c r="C6160" s="340"/>
      <c r="D6160" s="340"/>
      <c r="E6160" s="341"/>
      <c r="F6160" s="341"/>
      <c r="G6160" s="341"/>
      <c r="H6160" s="341"/>
      <c r="I6160" s="341"/>
      <c r="J6160" s="341"/>
      <c r="AH6160" s="221"/>
      <c r="AI6160" s="221"/>
      <c r="AJ6160" s="221"/>
      <c r="AK6160" s="221"/>
      <c r="AL6160" s="221"/>
      <c r="AM6160" s="221"/>
      <c r="AN6160" s="221"/>
      <c r="AO6160" s="221"/>
      <c r="AP6160" s="221"/>
      <c r="AQ6160" s="219"/>
      <c r="AR6160" s="219"/>
      <c r="AS6160" s="221"/>
      <c r="AT6160" s="221"/>
      <c r="AU6160" s="221"/>
      <c r="AV6160" s="221"/>
      <c r="AW6160" s="221"/>
      <c r="AX6160" s="221"/>
      <c r="AY6160" s="221"/>
      <c r="AZ6160" s="221"/>
    </row>
    <row r="6161" spans="1:52" x14ac:dyDescent="0.15">
      <c r="A6161" s="278"/>
      <c r="B6161" s="274"/>
      <c r="C6161" s="340"/>
      <c r="D6161" s="340"/>
      <c r="E6161" s="341"/>
      <c r="F6161" s="341"/>
      <c r="G6161" s="341"/>
      <c r="H6161" s="341"/>
      <c r="I6161" s="341"/>
      <c r="J6161" s="341"/>
      <c r="AH6161" s="221"/>
      <c r="AI6161" s="221"/>
      <c r="AJ6161" s="221"/>
      <c r="AK6161" s="221"/>
      <c r="AL6161" s="221"/>
      <c r="AM6161" s="221"/>
      <c r="AN6161" s="221"/>
      <c r="AO6161" s="221"/>
      <c r="AP6161" s="221"/>
      <c r="AQ6161" s="219"/>
      <c r="AR6161" s="219"/>
      <c r="AS6161" s="221"/>
      <c r="AT6161" s="221"/>
      <c r="AU6161" s="221"/>
      <c r="AV6161" s="221"/>
      <c r="AW6161" s="221"/>
      <c r="AX6161" s="221"/>
      <c r="AY6161" s="221"/>
      <c r="AZ6161" s="221"/>
    </row>
    <row r="6162" spans="1:52" x14ac:dyDescent="0.15">
      <c r="A6162" s="278"/>
      <c r="B6162" s="274"/>
      <c r="C6162" s="340"/>
      <c r="D6162" s="340"/>
      <c r="E6162" s="341"/>
      <c r="F6162" s="341"/>
      <c r="G6162" s="341"/>
      <c r="H6162" s="341"/>
      <c r="I6162" s="341"/>
      <c r="J6162" s="341"/>
      <c r="AH6162" s="221"/>
      <c r="AI6162" s="221"/>
      <c r="AJ6162" s="221"/>
      <c r="AK6162" s="221"/>
      <c r="AL6162" s="221"/>
      <c r="AM6162" s="221"/>
      <c r="AN6162" s="221"/>
      <c r="AO6162" s="221"/>
      <c r="AP6162" s="221"/>
      <c r="AQ6162" s="219"/>
      <c r="AR6162" s="219"/>
      <c r="AS6162" s="221"/>
      <c r="AT6162" s="221"/>
      <c r="AU6162" s="221"/>
      <c r="AV6162" s="221"/>
      <c r="AW6162" s="221"/>
      <c r="AX6162" s="221"/>
      <c r="AY6162" s="221"/>
      <c r="AZ6162" s="221"/>
    </row>
    <row r="6163" spans="1:52" x14ac:dyDescent="0.15">
      <c r="A6163" s="278"/>
      <c r="B6163" s="274"/>
      <c r="C6163" s="340"/>
      <c r="D6163" s="340"/>
      <c r="E6163" s="341"/>
      <c r="F6163" s="341"/>
      <c r="G6163" s="341"/>
      <c r="H6163" s="341"/>
      <c r="I6163" s="341"/>
      <c r="J6163" s="341"/>
      <c r="AH6163" s="221"/>
      <c r="AI6163" s="221"/>
      <c r="AJ6163" s="221"/>
      <c r="AK6163" s="221"/>
      <c r="AL6163" s="221"/>
      <c r="AM6163" s="221"/>
      <c r="AN6163" s="221"/>
      <c r="AO6163" s="221"/>
      <c r="AP6163" s="221"/>
      <c r="AQ6163" s="219"/>
      <c r="AR6163" s="219"/>
      <c r="AS6163" s="221"/>
      <c r="AT6163" s="221"/>
      <c r="AU6163" s="221"/>
      <c r="AV6163" s="221"/>
      <c r="AW6163" s="221"/>
      <c r="AX6163" s="221"/>
      <c r="AY6163" s="221"/>
      <c r="AZ6163" s="221"/>
    </row>
    <row r="6164" spans="1:52" x14ac:dyDescent="0.15">
      <c r="A6164" s="278"/>
      <c r="B6164" s="274"/>
      <c r="C6164" s="340"/>
      <c r="D6164" s="340"/>
      <c r="E6164" s="341"/>
      <c r="F6164" s="341"/>
      <c r="G6164" s="341"/>
      <c r="H6164" s="341"/>
      <c r="I6164" s="341"/>
      <c r="J6164" s="341"/>
      <c r="AH6164" s="221"/>
      <c r="AI6164" s="221"/>
      <c r="AJ6164" s="221"/>
      <c r="AK6164" s="221"/>
      <c r="AL6164" s="221"/>
      <c r="AM6164" s="221"/>
      <c r="AN6164" s="221"/>
      <c r="AO6164" s="221"/>
      <c r="AP6164" s="221"/>
      <c r="AQ6164" s="219"/>
      <c r="AR6164" s="219"/>
      <c r="AS6164" s="221"/>
      <c r="AT6164" s="221"/>
      <c r="AU6164" s="221"/>
      <c r="AV6164" s="221"/>
      <c r="AW6164" s="221"/>
      <c r="AX6164" s="221"/>
      <c r="AY6164" s="221"/>
      <c r="AZ6164" s="221"/>
    </row>
    <row r="6165" spans="1:52" x14ac:dyDescent="0.15">
      <c r="A6165" s="278"/>
      <c r="B6165" s="274"/>
      <c r="C6165" s="340"/>
      <c r="D6165" s="340"/>
      <c r="E6165" s="341"/>
      <c r="F6165" s="341"/>
      <c r="G6165" s="341"/>
      <c r="H6165" s="341"/>
      <c r="I6165" s="341"/>
      <c r="J6165" s="341"/>
      <c r="AH6165" s="221"/>
      <c r="AI6165" s="221"/>
      <c r="AJ6165" s="221"/>
      <c r="AK6165" s="221"/>
      <c r="AL6165" s="221"/>
      <c r="AM6165" s="221"/>
      <c r="AN6165" s="221"/>
      <c r="AO6165" s="221"/>
      <c r="AP6165" s="221"/>
      <c r="AQ6165" s="219"/>
      <c r="AR6165" s="219"/>
      <c r="AS6165" s="221"/>
      <c r="AT6165" s="221"/>
      <c r="AU6165" s="221"/>
      <c r="AV6165" s="221"/>
      <c r="AW6165" s="221"/>
      <c r="AX6165" s="221"/>
      <c r="AY6165" s="221"/>
      <c r="AZ6165" s="221"/>
    </row>
    <row r="6166" spans="1:52" x14ac:dyDescent="0.15">
      <c r="A6166" s="278"/>
      <c r="B6166" s="274"/>
      <c r="C6166" s="340"/>
      <c r="D6166" s="340"/>
      <c r="E6166" s="341"/>
      <c r="F6166" s="341"/>
      <c r="G6166" s="341"/>
      <c r="H6166" s="341"/>
      <c r="I6166" s="341"/>
      <c r="J6166" s="341"/>
      <c r="AH6166" s="221"/>
      <c r="AI6166" s="221"/>
      <c r="AJ6166" s="221"/>
      <c r="AK6166" s="221"/>
      <c r="AL6166" s="221"/>
      <c r="AM6166" s="221"/>
      <c r="AN6166" s="221"/>
      <c r="AO6166" s="221"/>
      <c r="AP6166" s="221"/>
      <c r="AQ6166" s="219"/>
      <c r="AR6166" s="219"/>
      <c r="AS6166" s="221"/>
      <c r="AT6166" s="221"/>
      <c r="AU6166" s="221"/>
      <c r="AV6166" s="221"/>
      <c r="AW6166" s="221"/>
      <c r="AX6166" s="221"/>
      <c r="AY6166" s="221"/>
      <c r="AZ6166" s="221"/>
    </row>
    <row r="6167" spans="1:52" x14ac:dyDescent="0.15">
      <c r="A6167" s="278"/>
      <c r="B6167" s="274"/>
      <c r="C6167" s="340"/>
      <c r="D6167" s="340"/>
      <c r="E6167" s="341"/>
      <c r="F6167" s="341"/>
      <c r="G6167" s="341"/>
      <c r="H6167" s="341"/>
      <c r="I6167" s="341"/>
      <c r="J6167" s="341"/>
      <c r="AH6167" s="221"/>
      <c r="AI6167" s="221"/>
      <c r="AJ6167" s="221"/>
      <c r="AK6167" s="221"/>
      <c r="AL6167" s="221"/>
      <c r="AM6167" s="221"/>
      <c r="AN6167" s="221"/>
      <c r="AO6167" s="221"/>
      <c r="AP6167" s="221"/>
      <c r="AQ6167" s="219"/>
      <c r="AR6167" s="219"/>
      <c r="AS6167" s="221"/>
      <c r="AT6167" s="221"/>
      <c r="AU6167" s="221"/>
      <c r="AV6167" s="221"/>
      <c r="AW6167" s="221"/>
      <c r="AX6167" s="221"/>
      <c r="AY6167" s="221"/>
      <c r="AZ6167" s="221"/>
    </row>
    <row r="6168" spans="1:52" x14ac:dyDescent="0.15">
      <c r="A6168" s="278"/>
      <c r="B6168" s="274"/>
      <c r="C6168" s="340"/>
      <c r="D6168" s="340"/>
      <c r="E6168" s="341"/>
      <c r="F6168" s="341"/>
      <c r="G6168" s="341"/>
      <c r="H6168" s="341"/>
      <c r="I6168" s="341"/>
      <c r="J6168" s="341"/>
      <c r="AH6168" s="221"/>
      <c r="AI6168" s="221"/>
      <c r="AJ6168" s="221"/>
      <c r="AK6168" s="221"/>
      <c r="AL6168" s="221"/>
      <c r="AM6168" s="221"/>
      <c r="AN6168" s="221"/>
      <c r="AO6168" s="221"/>
      <c r="AP6168" s="221"/>
      <c r="AQ6168" s="219"/>
      <c r="AR6168" s="219"/>
      <c r="AS6168" s="221"/>
      <c r="AT6168" s="221"/>
      <c r="AU6168" s="221"/>
      <c r="AV6168" s="221"/>
      <c r="AW6168" s="221"/>
      <c r="AX6168" s="221"/>
      <c r="AY6168" s="221"/>
      <c r="AZ6168" s="221"/>
    </row>
    <row r="6169" spans="1:52" x14ac:dyDescent="0.15">
      <c r="A6169" s="278"/>
      <c r="B6169" s="274"/>
      <c r="C6169" s="340"/>
      <c r="D6169" s="340"/>
      <c r="E6169" s="341"/>
      <c r="F6169" s="341"/>
      <c r="G6169" s="341"/>
      <c r="H6169" s="341"/>
      <c r="I6169" s="341"/>
      <c r="J6169" s="341"/>
      <c r="AH6169" s="221"/>
      <c r="AI6169" s="221"/>
      <c r="AJ6169" s="221"/>
      <c r="AK6169" s="221"/>
      <c r="AL6169" s="221"/>
      <c r="AM6169" s="221"/>
      <c r="AN6169" s="221"/>
      <c r="AO6169" s="221"/>
      <c r="AP6169" s="221"/>
      <c r="AQ6169" s="219"/>
      <c r="AR6169" s="219"/>
      <c r="AS6169" s="221"/>
      <c r="AT6169" s="221"/>
      <c r="AU6169" s="221"/>
      <c r="AV6169" s="221"/>
      <c r="AW6169" s="221"/>
      <c r="AX6169" s="221"/>
      <c r="AY6169" s="221"/>
      <c r="AZ6169" s="221"/>
    </row>
    <row r="6170" spans="1:52" x14ac:dyDescent="0.15">
      <c r="A6170" s="278"/>
      <c r="B6170" s="274"/>
      <c r="C6170" s="340"/>
      <c r="D6170" s="340"/>
      <c r="E6170" s="341"/>
      <c r="F6170" s="341"/>
      <c r="G6170" s="341"/>
      <c r="H6170" s="341"/>
      <c r="I6170" s="341"/>
      <c r="J6170" s="341"/>
      <c r="AH6170" s="221"/>
      <c r="AI6170" s="221"/>
      <c r="AJ6170" s="221"/>
      <c r="AK6170" s="221"/>
      <c r="AL6170" s="221"/>
      <c r="AM6170" s="221"/>
      <c r="AN6170" s="221"/>
      <c r="AO6170" s="221"/>
      <c r="AP6170" s="221"/>
      <c r="AQ6170" s="219"/>
      <c r="AR6170" s="219"/>
      <c r="AS6170" s="221"/>
      <c r="AT6170" s="221"/>
      <c r="AU6170" s="221"/>
      <c r="AV6170" s="221"/>
      <c r="AW6170" s="221"/>
      <c r="AX6170" s="221"/>
      <c r="AY6170" s="221"/>
      <c r="AZ6170" s="221"/>
    </row>
    <row r="6171" spans="1:52" x14ac:dyDescent="0.15">
      <c r="A6171" s="278"/>
      <c r="B6171" s="274"/>
      <c r="C6171" s="340"/>
      <c r="D6171" s="340"/>
      <c r="E6171" s="341"/>
      <c r="F6171" s="341"/>
      <c r="G6171" s="341"/>
      <c r="H6171" s="341"/>
      <c r="I6171" s="341"/>
      <c r="J6171" s="341"/>
      <c r="AH6171" s="221"/>
      <c r="AI6171" s="221"/>
      <c r="AJ6171" s="221"/>
      <c r="AK6171" s="221"/>
      <c r="AL6171" s="221"/>
      <c r="AM6171" s="221"/>
      <c r="AN6171" s="221"/>
      <c r="AO6171" s="221"/>
      <c r="AP6171" s="221"/>
      <c r="AQ6171" s="219"/>
      <c r="AR6171" s="219"/>
      <c r="AS6171" s="221"/>
      <c r="AT6171" s="221"/>
      <c r="AU6171" s="221"/>
      <c r="AV6171" s="221"/>
      <c r="AW6171" s="221"/>
      <c r="AX6171" s="221"/>
      <c r="AY6171" s="221"/>
      <c r="AZ6171" s="221"/>
    </row>
    <row r="6172" spans="1:52" x14ac:dyDescent="0.15">
      <c r="A6172" s="278"/>
      <c r="B6172" s="274"/>
      <c r="C6172" s="340"/>
      <c r="D6172" s="340"/>
      <c r="E6172" s="341"/>
      <c r="F6172" s="341"/>
      <c r="G6172" s="341"/>
      <c r="H6172" s="341"/>
      <c r="I6172" s="341"/>
      <c r="J6172" s="341"/>
      <c r="AH6172" s="221"/>
      <c r="AI6172" s="221"/>
      <c r="AJ6172" s="221"/>
      <c r="AK6172" s="221"/>
      <c r="AL6172" s="221"/>
      <c r="AM6172" s="221"/>
      <c r="AN6172" s="221"/>
      <c r="AO6172" s="221"/>
      <c r="AP6172" s="221"/>
      <c r="AQ6172" s="219"/>
      <c r="AR6172" s="219"/>
      <c r="AS6172" s="221"/>
      <c r="AT6172" s="221"/>
      <c r="AU6172" s="221"/>
      <c r="AV6172" s="221"/>
      <c r="AW6172" s="221"/>
      <c r="AX6172" s="221"/>
      <c r="AY6172" s="221"/>
      <c r="AZ6172" s="221"/>
    </row>
    <row r="6173" spans="1:52" x14ac:dyDescent="0.15">
      <c r="A6173" s="278"/>
      <c r="B6173" s="274"/>
      <c r="C6173" s="340"/>
      <c r="D6173" s="340"/>
      <c r="E6173" s="341"/>
      <c r="F6173" s="341"/>
      <c r="G6173" s="341"/>
      <c r="H6173" s="341"/>
      <c r="I6173" s="341"/>
      <c r="J6173" s="341"/>
      <c r="AH6173" s="221"/>
      <c r="AI6173" s="221"/>
      <c r="AJ6173" s="221"/>
      <c r="AK6173" s="221"/>
      <c r="AL6173" s="221"/>
      <c r="AM6173" s="221"/>
      <c r="AN6173" s="221"/>
      <c r="AO6173" s="221"/>
      <c r="AP6173" s="221"/>
      <c r="AQ6173" s="219"/>
      <c r="AR6173" s="219"/>
      <c r="AS6173" s="221"/>
      <c r="AT6173" s="221"/>
      <c r="AU6173" s="221"/>
      <c r="AV6173" s="221"/>
      <c r="AW6173" s="221"/>
      <c r="AX6173" s="221"/>
      <c r="AY6173" s="221"/>
      <c r="AZ6173" s="221"/>
    </row>
    <row r="6174" spans="1:52" x14ac:dyDescent="0.15">
      <c r="A6174" s="278"/>
      <c r="B6174" s="274"/>
      <c r="C6174" s="340"/>
      <c r="D6174" s="340"/>
      <c r="E6174" s="341"/>
      <c r="F6174" s="341"/>
      <c r="G6174" s="341"/>
      <c r="H6174" s="341"/>
      <c r="I6174" s="341"/>
      <c r="J6174" s="341"/>
      <c r="AH6174" s="221"/>
      <c r="AI6174" s="221"/>
      <c r="AJ6174" s="221"/>
      <c r="AK6174" s="221"/>
      <c r="AL6174" s="221"/>
      <c r="AM6174" s="221"/>
      <c r="AN6174" s="221"/>
      <c r="AO6174" s="221"/>
      <c r="AP6174" s="221"/>
      <c r="AQ6174" s="219"/>
      <c r="AR6174" s="219"/>
      <c r="AS6174" s="221"/>
      <c r="AT6174" s="221"/>
      <c r="AU6174" s="221"/>
      <c r="AV6174" s="221"/>
      <c r="AW6174" s="221"/>
      <c r="AX6174" s="221"/>
      <c r="AY6174" s="221"/>
      <c r="AZ6174" s="221"/>
    </row>
    <row r="6175" spans="1:52" x14ac:dyDescent="0.15">
      <c r="A6175" s="278"/>
      <c r="B6175" s="274"/>
      <c r="C6175" s="340"/>
      <c r="D6175" s="340"/>
      <c r="E6175" s="341"/>
      <c r="F6175" s="341"/>
      <c r="G6175" s="341"/>
      <c r="H6175" s="341"/>
      <c r="I6175" s="341"/>
      <c r="J6175" s="341"/>
      <c r="AH6175" s="221"/>
      <c r="AI6175" s="221"/>
      <c r="AJ6175" s="221"/>
      <c r="AK6175" s="221"/>
      <c r="AL6175" s="221"/>
      <c r="AM6175" s="221"/>
      <c r="AN6175" s="221"/>
      <c r="AO6175" s="221"/>
      <c r="AP6175" s="221"/>
      <c r="AQ6175" s="219"/>
      <c r="AR6175" s="219"/>
      <c r="AS6175" s="221"/>
      <c r="AT6175" s="221"/>
      <c r="AU6175" s="221"/>
      <c r="AV6175" s="221"/>
      <c r="AW6175" s="221"/>
      <c r="AX6175" s="221"/>
      <c r="AY6175" s="221"/>
      <c r="AZ6175" s="221"/>
    </row>
    <row r="6176" spans="1:52" x14ac:dyDescent="0.15">
      <c r="A6176" s="278"/>
      <c r="B6176" s="274"/>
      <c r="C6176" s="340"/>
      <c r="D6176" s="340"/>
      <c r="E6176" s="341"/>
      <c r="F6176" s="341"/>
      <c r="G6176" s="341"/>
      <c r="H6176" s="341"/>
      <c r="I6176" s="341"/>
      <c r="J6176" s="341"/>
      <c r="AH6176" s="221"/>
      <c r="AI6176" s="221"/>
      <c r="AJ6176" s="221"/>
      <c r="AK6176" s="221"/>
      <c r="AL6176" s="221"/>
      <c r="AM6176" s="221"/>
      <c r="AN6176" s="221"/>
      <c r="AO6176" s="221"/>
      <c r="AP6176" s="221"/>
      <c r="AQ6176" s="219"/>
      <c r="AR6176" s="219"/>
      <c r="AS6176" s="221"/>
      <c r="AT6176" s="221"/>
      <c r="AU6176" s="221"/>
      <c r="AV6176" s="221"/>
      <c r="AW6176" s="221"/>
      <c r="AX6176" s="221"/>
      <c r="AY6176" s="221"/>
      <c r="AZ6176" s="221"/>
    </row>
    <row r="6177" spans="1:52" x14ac:dyDescent="0.15">
      <c r="A6177" s="278"/>
      <c r="B6177" s="274"/>
      <c r="C6177" s="340"/>
      <c r="D6177" s="340"/>
      <c r="E6177" s="341"/>
      <c r="F6177" s="341"/>
      <c r="G6177" s="341"/>
      <c r="H6177" s="341"/>
      <c r="I6177" s="341"/>
      <c r="J6177" s="341"/>
      <c r="AH6177" s="221"/>
      <c r="AI6177" s="221"/>
      <c r="AJ6177" s="221"/>
      <c r="AK6177" s="221"/>
      <c r="AL6177" s="221"/>
      <c r="AM6177" s="221"/>
      <c r="AN6177" s="221"/>
      <c r="AO6177" s="221"/>
      <c r="AP6177" s="221"/>
      <c r="AQ6177" s="219"/>
      <c r="AR6177" s="219"/>
      <c r="AS6177" s="221"/>
      <c r="AT6177" s="221"/>
      <c r="AU6177" s="221"/>
      <c r="AV6177" s="221"/>
      <c r="AW6177" s="221"/>
      <c r="AX6177" s="221"/>
      <c r="AY6177" s="221"/>
      <c r="AZ6177" s="221"/>
    </row>
    <row r="6178" spans="1:52" x14ac:dyDescent="0.15">
      <c r="A6178" s="278"/>
      <c r="B6178" s="274"/>
      <c r="C6178" s="340"/>
      <c r="D6178" s="340"/>
      <c r="E6178" s="341"/>
      <c r="F6178" s="341"/>
      <c r="G6178" s="341"/>
      <c r="H6178" s="341"/>
      <c r="I6178" s="341"/>
      <c r="J6178" s="341"/>
      <c r="AH6178" s="221"/>
      <c r="AI6178" s="221"/>
      <c r="AJ6178" s="221"/>
      <c r="AK6178" s="221"/>
      <c r="AL6178" s="221"/>
      <c r="AM6178" s="221"/>
      <c r="AN6178" s="221"/>
      <c r="AO6178" s="221"/>
      <c r="AP6178" s="221"/>
      <c r="AQ6178" s="219"/>
      <c r="AR6178" s="219"/>
      <c r="AS6178" s="221"/>
      <c r="AT6178" s="221"/>
      <c r="AU6178" s="221"/>
      <c r="AV6178" s="221"/>
      <c r="AW6178" s="221"/>
      <c r="AX6178" s="221"/>
      <c r="AY6178" s="221"/>
      <c r="AZ6178" s="221"/>
    </row>
    <row r="6179" spans="1:52" x14ac:dyDescent="0.15">
      <c r="A6179" s="278"/>
      <c r="B6179" s="274"/>
      <c r="C6179" s="340"/>
      <c r="D6179" s="340"/>
      <c r="E6179" s="341"/>
      <c r="F6179" s="341"/>
      <c r="G6179" s="341"/>
      <c r="H6179" s="341"/>
      <c r="I6179" s="341"/>
      <c r="J6179" s="341"/>
      <c r="AH6179" s="221"/>
      <c r="AI6179" s="221"/>
      <c r="AJ6179" s="221"/>
      <c r="AK6179" s="221"/>
      <c r="AL6179" s="221"/>
      <c r="AM6179" s="221"/>
      <c r="AN6179" s="221"/>
      <c r="AO6179" s="221"/>
      <c r="AP6179" s="221"/>
      <c r="AQ6179" s="219"/>
      <c r="AR6179" s="219"/>
      <c r="AS6179" s="221"/>
      <c r="AT6179" s="221"/>
      <c r="AU6179" s="221"/>
      <c r="AV6179" s="221"/>
      <c r="AW6179" s="221"/>
      <c r="AX6179" s="221"/>
      <c r="AY6179" s="221"/>
      <c r="AZ6179" s="221"/>
    </row>
    <row r="6180" spans="1:52" x14ac:dyDescent="0.15">
      <c r="A6180" s="278"/>
      <c r="B6180" s="274"/>
      <c r="C6180" s="340"/>
      <c r="D6180" s="340"/>
      <c r="E6180" s="341"/>
      <c r="F6180" s="341"/>
      <c r="G6180" s="341"/>
      <c r="H6180" s="341"/>
      <c r="I6180" s="341"/>
      <c r="J6180" s="341"/>
      <c r="AH6180" s="221"/>
      <c r="AI6180" s="221"/>
      <c r="AJ6180" s="221"/>
      <c r="AK6180" s="221"/>
      <c r="AL6180" s="221"/>
      <c r="AM6180" s="221"/>
      <c r="AN6180" s="221"/>
      <c r="AO6180" s="221"/>
      <c r="AP6180" s="221"/>
      <c r="AQ6180" s="219"/>
      <c r="AR6180" s="219"/>
      <c r="AS6180" s="221"/>
      <c r="AT6180" s="221"/>
      <c r="AU6180" s="221"/>
      <c r="AV6180" s="221"/>
      <c r="AW6180" s="221"/>
      <c r="AX6180" s="221"/>
      <c r="AY6180" s="221"/>
      <c r="AZ6180" s="221"/>
    </row>
    <row r="6181" spans="1:52" x14ac:dyDescent="0.15">
      <c r="A6181" s="278"/>
      <c r="B6181" s="274"/>
      <c r="C6181" s="340"/>
      <c r="D6181" s="340"/>
      <c r="E6181" s="341"/>
      <c r="F6181" s="341"/>
      <c r="G6181" s="341"/>
      <c r="H6181" s="341"/>
      <c r="I6181" s="341"/>
      <c r="J6181" s="341"/>
      <c r="AH6181" s="221"/>
      <c r="AI6181" s="221"/>
      <c r="AJ6181" s="221"/>
      <c r="AK6181" s="221"/>
      <c r="AL6181" s="221"/>
      <c r="AM6181" s="221"/>
      <c r="AN6181" s="221"/>
      <c r="AO6181" s="221"/>
      <c r="AP6181" s="221"/>
      <c r="AQ6181" s="219"/>
      <c r="AR6181" s="219"/>
      <c r="AS6181" s="221"/>
      <c r="AT6181" s="221"/>
      <c r="AU6181" s="221"/>
      <c r="AV6181" s="221"/>
      <c r="AW6181" s="221"/>
      <c r="AX6181" s="221"/>
      <c r="AY6181" s="221"/>
      <c r="AZ6181" s="221"/>
    </row>
    <row r="6182" spans="1:52" x14ac:dyDescent="0.15">
      <c r="A6182" s="278"/>
      <c r="B6182" s="274"/>
      <c r="C6182" s="340"/>
      <c r="D6182" s="340"/>
      <c r="E6182" s="341"/>
      <c r="F6182" s="341"/>
      <c r="G6182" s="341"/>
      <c r="H6182" s="341"/>
      <c r="I6182" s="341"/>
      <c r="J6182" s="341"/>
      <c r="AH6182" s="221"/>
      <c r="AI6182" s="221"/>
      <c r="AJ6182" s="221"/>
      <c r="AK6182" s="221"/>
      <c r="AL6182" s="221"/>
      <c r="AM6182" s="221"/>
      <c r="AN6182" s="221"/>
      <c r="AO6182" s="221"/>
      <c r="AP6182" s="221"/>
      <c r="AQ6182" s="219"/>
      <c r="AR6182" s="219"/>
      <c r="AS6182" s="221"/>
      <c r="AT6182" s="221"/>
      <c r="AU6182" s="221"/>
      <c r="AV6182" s="221"/>
      <c r="AW6182" s="221"/>
      <c r="AX6182" s="221"/>
      <c r="AY6182" s="221"/>
      <c r="AZ6182" s="221"/>
    </row>
    <row r="6183" spans="1:52" x14ac:dyDescent="0.15">
      <c r="A6183" s="278"/>
      <c r="B6183" s="274"/>
      <c r="C6183" s="340"/>
      <c r="D6183" s="340"/>
      <c r="E6183" s="341"/>
      <c r="F6183" s="341"/>
      <c r="G6183" s="341"/>
      <c r="H6183" s="341"/>
      <c r="I6183" s="341"/>
      <c r="J6183" s="341"/>
      <c r="AH6183" s="221"/>
      <c r="AI6183" s="221"/>
      <c r="AJ6183" s="221"/>
      <c r="AK6183" s="221"/>
      <c r="AL6183" s="221"/>
      <c r="AM6183" s="221"/>
      <c r="AN6183" s="221"/>
      <c r="AO6183" s="221"/>
      <c r="AP6183" s="221"/>
      <c r="AQ6183" s="219"/>
      <c r="AR6183" s="219"/>
      <c r="AS6183" s="221"/>
      <c r="AT6183" s="221"/>
      <c r="AU6183" s="221"/>
      <c r="AV6183" s="221"/>
      <c r="AW6183" s="221"/>
      <c r="AX6183" s="221"/>
      <c r="AY6183" s="221"/>
      <c r="AZ6183" s="221"/>
    </row>
    <row r="6184" spans="1:52" x14ac:dyDescent="0.15">
      <c r="A6184" s="278"/>
      <c r="B6184" s="274"/>
      <c r="C6184" s="340"/>
      <c r="D6184" s="340"/>
      <c r="E6184" s="341"/>
      <c r="F6184" s="341"/>
      <c r="G6184" s="341"/>
      <c r="H6184" s="341"/>
      <c r="I6184" s="341"/>
      <c r="J6184" s="341"/>
      <c r="AH6184" s="221"/>
      <c r="AI6184" s="221"/>
      <c r="AJ6184" s="221"/>
      <c r="AK6184" s="221"/>
      <c r="AL6184" s="221"/>
      <c r="AM6184" s="221"/>
      <c r="AN6184" s="221"/>
      <c r="AO6184" s="221"/>
      <c r="AP6184" s="221"/>
      <c r="AQ6184" s="219"/>
      <c r="AR6184" s="219"/>
      <c r="AS6184" s="221"/>
      <c r="AT6184" s="221"/>
      <c r="AU6184" s="221"/>
      <c r="AV6184" s="221"/>
      <c r="AW6184" s="221"/>
      <c r="AX6184" s="221"/>
      <c r="AY6184" s="221"/>
      <c r="AZ6184" s="221"/>
    </row>
    <row r="6185" spans="1:52" x14ac:dyDescent="0.15">
      <c r="A6185" s="278"/>
      <c r="B6185" s="274"/>
      <c r="C6185" s="340"/>
      <c r="D6185" s="340"/>
      <c r="E6185" s="341"/>
      <c r="F6185" s="341"/>
      <c r="G6185" s="341"/>
      <c r="H6185" s="341"/>
      <c r="I6185" s="341"/>
      <c r="J6185" s="341"/>
      <c r="AH6185" s="221"/>
      <c r="AI6185" s="221"/>
      <c r="AJ6185" s="221"/>
      <c r="AK6185" s="221"/>
      <c r="AL6185" s="221"/>
      <c r="AM6185" s="221"/>
      <c r="AN6185" s="221"/>
      <c r="AO6185" s="221"/>
      <c r="AP6185" s="221"/>
      <c r="AQ6185" s="219"/>
      <c r="AR6185" s="219"/>
      <c r="AS6185" s="221"/>
      <c r="AT6185" s="221"/>
      <c r="AU6185" s="221"/>
      <c r="AV6185" s="221"/>
      <c r="AW6185" s="221"/>
      <c r="AX6185" s="221"/>
      <c r="AY6185" s="221"/>
      <c r="AZ6185" s="221"/>
    </row>
    <row r="6186" spans="1:52" x14ac:dyDescent="0.15">
      <c r="A6186" s="278"/>
      <c r="B6186" s="274"/>
      <c r="C6186" s="340"/>
      <c r="D6186" s="340"/>
      <c r="E6186" s="341"/>
      <c r="F6186" s="341"/>
      <c r="G6186" s="341"/>
      <c r="H6186" s="341"/>
      <c r="I6186" s="341"/>
      <c r="J6186" s="341"/>
      <c r="AH6186" s="221"/>
      <c r="AI6186" s="221"/>
      <c r="AJ6186" s="221"/>
      <c r="AK6186" s="221"/>
      <c r="AL6186" s="221"/>
      <c r="AM6186" s="221"/>
      <c r="AN6186" s="221"/>
      <c r="AO6186" s="221"/>
      <c r="AP6186" s="221"/>
      <c r="AQ6186" s="219"/>
      <c r="AR6186" s="219"/>
      <c r="AS6186" s="221"/>
      <c r="AT6186" s="221"/>
      <c r="AU6186" s="221"/>
      <c r="AV6186" s="221"/>
      <c r="AW6186" s="221"/>
      <c r="AX6186" s="221"/>
      <c r="AY6186" s="221"/>
      <c r="AZ6186" s="221"/>
    </row>
    <row r="6187" spans="1:52" x14ac:dyDescent="0.15">
      <c r="A6187" s="278"/>
      <c r="B6187" s="274"/>
      <c r="C6187" s="340"/>
      <c r="D6187" s="340"/>
      <c r="E6187" s="341"/>
      <c r="F6187" s="341"/>
      <c r="G6187" s="341"/>
      <c r="H6187" s="341"/>
      <c r="I6187" s="341"/>
      <c r="J6187" s="341"/>
      <c r="AH6187" s="221"/>
      <c r="AI6187" s="221"/>
      <c r="AJ6187" s="221"/>
      <c r="AK6187" s="221"/>
      <c r="AL6187" s="221"/>
      <c r="AM6187" s="221"/>
      <c r="AN6187" s="221"/>
      <c r="AO6187" s="221"/>
      <c r="AP6187" s="221"/>
      <c r="AQ6187" s="219"/>
      <c r="AR6187" s="219"/>
      <c r="AS6187" s="221"/>
      <c r="AT6187" s="221"/>
      <c r="AU6187" s="221"/>
      <c r="AV6187" s="221"/>
      <c r="AW6187" s="221"/>
      <c r="AX6187" s="221"/>
      <c r="AY6187" s="221"/>
      <c r="AZ6187" s="221"/>
    </row>
    <row r="6188" spans="1:52" x14ac:dyDescent="0.15">
      <c r="A6188" s="278"/>
      <c r="B6188" s="274"/>
      <c r="C6188" s="340"/>
      <c r="D6188" s="340"/>
      <c r="E6188" s="341"/>
      <c r="F6188" s="341"/>
      <c r="G6188" s="341"/>
      <c r="H6188" s="341"/>
      <c r="I6188" s="341"/>
      <c r="J6188" s="341"/>
      <c r="AH6188" s="221"/>
      <c r="AI6188" s="221"/>
      <c r="AJ6188" s="221"/>
      <c r="AK6188" s="221"/>
      <c r="AL6188" s="221"/>
      <c r="AM6188" s="221"/>
      <c r="AN6188" s="221"/>
      <c r="AO6188" s="221"/>
      <c r="AP6188" s="221"/>
      <c r="AQ6188" s="219"/>
      <c r="AR6188" s="219"/>
      <c r="AS6188" s="221"/>
      <c r="AT6188" s="221"/>
      <c r="AU6188" s="221"/>
      <c r="AV6188" s="221"/>
      <c r="AW6188" s="221"/>
      <c r="AX6188" s="221"/>
      <c r="AY6188" s="221"/>
      <c r="AZ6188" s="221"/>
    </row>
    <row r="6189" spans="1:52" x14ac:dyDescent="0.15">
      <c r="A6189" s="278"/>
      <c r="B6189" s="274"/>
      <c r="C6189" s="340"/>
      <c r="D6189" s="340"/>
      <c r="E6189" s="341"/>
      <c r="F6189" s="341"/>
      <c r="G6189" s="341"/>
      <c r="H6189" s="341"/>
      <c r="I6189" s="341"/>
      <c r="J6189" s="341"/>
      <c r="AH6189" s="221"/>
      <c r="AI6189" s="221"/>
      <c r="AJ6189" s="221"/>
      <c r="AK6189" s="221"/>
      <c r="AL6189" s="221"/>
      <c r="AM6189" s="221"/>
      <c r="AN6189" s="221"/>
      <c r="AO6189" s="221"/>
      <c r="AP6189" s="221"/>
      <c r="AQ6189" s="219"/>
      <c r="AR6189" s="219"/>
      <c r="AS6189" s="221"/>
      <c r="AT6189" s="221"/>
      <c r="AU6189" s="221"/>
      <c r="AV6189" s="221"/>
      <c r="AW6189" s="221"/>
      <c r="AX6189" s="221"/>
      <c r="AY6189" s="221"/>
      <c r="AZ6189" s="221"/>
    </row>
    <row r="6190" spans="1:52" x14ac:dyDescent="0.15">
      <c r="A6190" s="278"/>
      <c r="B6190" s="274"/>
      <c r="C6190" s="340"/>
      <c r="D6190" s="340"/>
      <c r="E6190" s="341"/>
      <c r="F6190" s="341"/>
      <c r="G6190" s="341"/>
      <c r="H6190" s="341"/>
      <c r="I6190" s="341"/>
      <c r="J6190" s="341"/>
      <c r="AH6190" s="221"/>
      <c r="AI6190" s="221"/>
      <c r="AJ6190" s="221"/>
      <c r="AK6190" s="221"/>
      <c r="AL6190" s="221"/>
      <c r="AM6190" s="221"/>
      <c r="AN6190" s="221"/>
      <c r="AO6190" s="221"/>
      <c r="AP6190" s="221"/>
      <c r="AQ6190" s="219"/>
      <c r="AR6190" s="219"/>
      <c r="AS6190" s="221"/>
      <c r="AT6190" s="221"/>
      <c r="AU6190" s="221"/>
      <c r="AV6190" s="221"/>
      <c r="AW6190" s="221"/>
      <c r="AX6190" s="221"/>
      <c r="AY6190" s="221"/>
      <c r="AZ6190" s="221"/>
    </row>
    <row r="6191" spans="1:52" x14ac:dyDescent="0.15">
      <c r="A6191" s="278"/>
      <c r="B6191" s="274"/>
      <c r="C6191" s="340"/>
      <c r="D6191" s="340"/>
      <c r="E6191" s="341"/>
      <c r="F6191" s="341"/>
      <c r="G6191" s="341"/>
      <c r="H6191" s="341"/>
      <c r="I6191" s="341"/>
      <c r="J6191" s="341"/>
      <c r="AH6191" s="221"/>
      <c r="AI6191" s="221"/>
      <c r="AJ6191" s="221"/>
      <c r="AK6191" s="221"/>
      <c r="AL6191" s="221"/>
      <c r="AM6191" s="221"/>
      <c r="AN6191" s="221"/>
      <c r="AO6191" s="221"/>
      <c r="AP6191" s="221"/>
      <c r="AQ6191" s="219"/>
      <c r="AR6191" s="219"/>
      <c r="AS6191" s="221"/>
      <c r="AT6191" s="221"/>
      <c r="AU6191" s="221"/>
      <c r="AV6191" s="221"/>
      <c r="AW6191" s="221"/>
      <c r="AX6191" s="221"/>
      <c r="AY6191" s="221"/>
      <c r="AZ6191" s="221"/>
    </row>
    <row r="6192" spans="1:52" x14ac:dyDescent="0.15">
      <c r="A6192" s="278"/>
      <c r="B6192" s="274"/>
      <c r="C6192" s="340"/>
      <c r="D6192" s="340"/>
      <c r="E6192" s="341"/>
      <c r="F6192" s="341"/>
      <c r="G6192" s="341"/>
      <c r="H6192" s="341"/>
      <c r="I6192" s="341"/>
      <c r="J6192" s="341"/>
      <c r="AH6192" s="221"/>
      <c r="AI6192" s="221"/>
      <c r="AJ6192" s="221"/>
      <c r="AK6192" s="221"/>
      <c r="AL6192" s="221"/>
      <c r="AM6192" s="221"/>
      <c r="AN6192" s="221"/>
      <c r="AO6192" s="221"/>
      <c r="AP6192" s="221"/>
      <c r="AQ6192" s="219"/>
      <c r="AR6192" s="219"/>
      <c r="AS6192" s="221"/>
      <c r="AT6192" s="221"/>
      <c r="AU6192" s="221"/>
      <c r="AV6192" s="221"/>
      <c r="AW6192" s="221"/>
      <c r="AX6192" s="221"/>
      <c r="AY6192" s="221"/>
      <c r="AZ6192" s="221"/>
    </row>
    <row r="6193" spans="1:52" x14ac:dyDescent="0.15">
      <c r="A6193" s="278"/>
      <c r="B6193" s="274"/>
      <c r="C6193" s="340"/>
      <c r="D6193" s="340"/>
      <c r="E6193" s="341"/>
      <c r="F6193" s="341"/>
      <c r="G6193" s="341"/>
      <c r="H6193" s="341"/>
      <c r="I6193" s="341"/>
      <c r="J6193" s="341"/>
      <c r="AH6193" s="221"/>
      <c r="AI6193" s="221"/>
      <c r="AJ6193" s="221"/>
      <c r="AK6193" s="221"/>
      <c r="AL6193" s="221"/>
      <c r="AM6193" s="221"/>
      <c r="AN6193" s="221"/>
      <c r="AO6193" s="221"/>
      <c r="AP6193" s="221"/>
      <c r="AQ6193" s="219"/>
      <c r="AR6193" s="219"/>
      <c r="AS6193" s="221"/>
      <c r="AT6193" s="221"/>
      <c r="AU6193" s="221"/>
      <c r="AV6193" s="221"/>
      <c r="AW6193" s="221"/>
      <c r="AX6193" s="221"/>
      <c r="AY6193" s="221"/>
      <c r="AZ6193" s="221"/>
    </row>
    <row r="6194" spans="1:52" x14ac:dyDescent="0.15">
      <c r="A6194" s="278"/>
      <c r="B6194" s="274"/>
      <c r="C6194" s="340"/>
      <c r="D6194" s="340"/>
      <c r="E6194" s="341"/>
      <c r="F6194" s="341"/>
      <c r="G6194" s="341"/>
      <c r="H6194" s="341"/>
      <c r="I6194" s="341"/>
      <c r="J6194" s="341"/>
      <c r="AH6194" s="221"/>
      <c r="AI6194" s="221"/>
      <c r="AJ6194" s="221"/>
      <c r="AK6194" s="221"/>
      <c r="AL6194" s="221"/>
      <c r="AM6194" s="221"/>
      <c r="AN6194" s="221"/>
      <c r="AO6194" s="221"/>
      <c r="AP6194" s="221"/>
      <c r="AQ6194" s="219"/>
      <c r="AR6194" s="219"/>
      <c r="AS6194" s="221"/>
      <c r="AT6194" s="221"/>
      <c r="AU6194" s="221"/>
      <c r="AV6194" s="221"/>
      <c r="AW6194" s="221"/>
      <c r="AX6194" s="221"/>
      <c r="AY6194" s="221"/>
      <c r="AZ6194" s="221"/>
    </row>
    <row r="6195" spans="1:52" x14ac:dyDescent="0.15">
      <c r="A6195" s="278"/>
      <c r="B6195" s="274"/>
      <c r="C6195" s="340"/>
      <c r="D6195" s="340"/>
      <c r="E6195" s="341"/>
      <c r="F6195" s="341"/>
      <c r="G6195" s="341"/>
      <c r="H6195" s="341"/>
      <c r="I6195" s="341"/>
      <c r="J6195" s="341"/>
      <c r="AH6195" s="221"/>
      <c r="AI6195" s="221"/>
      <c r="AJ6195" s="221"/>
      <c r="AK6195" s="221"/>
      <c r="AL6195" s="221"/>
      <c r="AM6195" s="221"/>
      <c r="AN6195" s="221"/>
      <c r="AO6195" s="221"/>
      <c r="AP6195" s="221"/>
      <c r="AQ6195" s="219"/>
      <c r="AR6195" s="219"/>
      <c r="AS6195" s="221"/>
      <c r="AT6195" s="221"/>
      <c r="AU6195" s="221"/>
      <c r="AV6195" s="221"/>
      <c r="AW6195" s="221"/>
      <c r="AX6195" s="221"/>
      <c r="AY6195" s="221"/>
      <c r="AZ6195" s="221"/>
    </row>
    <row r="6196" spans="1:52" x14ac:dyDescent="0.15">
      <c r="A6196" s="278"/>
      <c r="B6196" s="274"/>
      <c r="C6196" s="340"/>
      <c r="D6196" s="340"/>
      <c r="E6196" s="341"/>
      <c r="F6196" s="341"/>
      <c r="G6196" s="341"/>
      <c r="H6196" s="341"/>
      <c r="I6196" s="341"/>
      <c r="J6196" s="341"/>
      <c r="AH6196" s="221"/>
      <c r="AI6196" s="221"/>
      <c r="AJ6196" s="221"/>
      <c r="AK6196" s="221"/>
      <c r="AL6196" s="221"/>
      <c r="AM6196" s="221"/>
      <c r="AN6196" s="221"/>
      <c r="AO6196" s="221"/>
      <c r="AP6196" s="221"/>
      <c r="AQ6196" s="219"/>
      <c r="AR6196" s="219"/>
      <c r="AS6196" s="221"/>
      <c r="AT6196" s="221"/>
      <c r="AU6196" s="221"/>
      <c r="AV6196" s="221"/>
      <c r="AW6196" s="221"/>
      <c r="AX6196" s="221"/>
      <c r="AY6196" s="221"/>
      <c r="AZ6196" s="221"/>
    </row>
    <row r="6197" spans="1:52" x14ac:dyDescent="0.15">
      <c r="A6197" s="278"/>
      <c r="B6197" s="274"/>
      <c r="C6197" s="340"/>
      <c r="D6197" s="340"/>
      <c r="E6197" s="341"/>
      <c r="F6197" s="341"/>
      <c r="G6197" s="341"/>
      <c r="H6197" s="341"/>
      <c r="I6197" s="341"/>
      <c r="J6197" s="341"/>
      <c r="AH6197" s="221"/>
      <c r="AI6197" s="221"/>
      <c r="AJ6197" s="221"/>
      <c r="AK6197" s="221"/>
      <c r="AL6197" s="221"/>
      <c r="AM6197" s="221"/>
      <c r="AN6197" s="221"/>
      <c r="AO6197" s="221"/>
      <c r="AP6197" s="221"/>
      <c r="AQ6197" s="219"/>
      <c r="AR6197" s="219"/>
      <c r="AS6197" s="221"/>
      <c r="AT6197" s="221"/>
      <c r="AU6197" s="221"/>
      <c r="AV6197" s="221"/>
      <c r="AW6197" s="221"/>
      <c r="AX6197" s="221"/>
      <c r="AY6197" s="221"/>
      <c r="AZ6197" s="221"/>
    </row>
    <row r="6198" spans="1:52" x14ac:dyDescent="0.15">
      <c r="A6198" s="278"/>
      <c r="B6198" s="274"/>
      <c r="C6198" s="340"/>
      <c r="D6198" s="340"/>
      <c r="E6198" s="341"/>
      <c r="F6198" s="341"/>
      <c r="G6198" s="341"/>
      <c r="H6198" s="341"/>
      <c r="I6198" s="341"/>
      <c r="J6198" s="341"/>
      <c r="AH6198" s="221"/>
      <c r="AI6198" s="221"/>
      <c r="AJ6198" s="221"/>
      <c r="AK6198" s="221"/>
      <c r="AL6198" s="221"/>
      <c r="AM6198" s="221"/>
      <c r="AN6198" s="221"/>
      <c r="AO6198" s="221"/>
      <c r="AP6198" s="221"/>
      <c r="AQ6198" s="219"/>
      <c r="AR6198" s="219"/>
      <c r="AS6198" s="221"/>
      <c r="AT6198" s="221"/>
      <c r="AU6198" s="221"/>
      <c r="AV6198" s="221"/>
      <c r="AW6198" s="221"/>
      <c r="AX6198" s="221"/>
      <c r="AY6198" s="221"/>
      <c r="AZ6198" s="221"/>
    </row>
    <row r="6199" spans="1:52" x14ac:dyDescent="0.15">
      <c r="A6199" s="278"/>
      <c r="B6199" s="274"/>
      <c r="C6199" s="340"/>
      <c r="D6199" s="340"/>
      <c r="E6199" s="341"/>
      <c r="F6199" s="341"/>
      <c r="G6199" s="341"/>
      <c r="H6199" s="341"/>
      <c r="I6199" s="341"/>
      <c r="J6199" s="341"/>
      <c r="AH6199" s="221"/>
      <c r="AI6199" s="221"/>
      <c r="AJ6199" s="221"/>
      <c r="AK6199" s="221"/>
      <c r="AL6199" s="221"/>
      <c r="AM6199" s="221"/>
      <c r="AN6199" s="221"/>
      <c r="AO6199" s="221"/>
      <c r="AP6199" s="221"/>
      <c r="AQ6199" s="219"/>
      <c r="AR6199" s="219"/>
      <c r="AS6199" s="221"/>
      <c r="AT6199" s="221"/>
      <c r="AU6199" s="221"/>
      <c r="AV6199" s="221"/>
      <c r="AW6199" s="221"/>
      <c r="AX6199" s="221"/>
      <c r="AY6199" s="221"/>
      <c r="AZ6199" s="221"/>
    </row>
    <row r="6200" spans="1:52" x14ac:dyDescent="0.15">
      <c r="A6200" s="278"/>
      <c r="B6200" s="274"/>
      <c r="C6200" s="340"/>
      <c r="D6200" s="340"/>
      <c r="E6200" s="341"/>
      <c r="F6200" s="341"/>
      <c r="G6200" s="341"/>
      <c r="H6200" s="341"/>
      <c r="I6200" s="341"/>
      <c r="J6200" s="341"/>
      <c r="AH6200" s="221"/>
      <c r="AI6200" s="221"/>
      <c r="AJ6200" s="221"/>
      <c r="AK6200" s="221"/>
      <c r="AL6200" s="221"/>
      <c r="AM6200" s="221"/>
      <c r="AN6200" s="221"/>
      <c r="AO6200" s="221"/>
      <c r="AP6200" s="221"/>
      <c r="AQ6200" s="219"/>
      <c r="AR6200" s="219"/>
      <c r="AS6200" s="221"/>
      <c r="AT6200" s="221"/>
      <c r="AU6200" s="221"/>
      <c r="AV6200" s="221"/>
      <c r="AW6200" s="221"/>
      <c r="AX6200" s="221"/>
      <c r="AY6200" s="221"/>
      <c r="AZ6200" s="221"/>
    </row>
    <row r="6201" spans="1:52" x14ac:dyDescent="0.15">
      <c r="A6201" s="278"/>
      <c r="B6201" s="274"/>
      <c r="C6201" s="340"/>
      <c r="D6201" s="340"/>
      <c r="E6201" s="341"/>
      <c r="F6201" s="341"/>
      <c r="G6201" s="341"/>
      <c r="H6201" s="341"/>
      <c r="I6201" s="341"/>
      <c r="J6201" s="341"/>
      <c r="AH6201" s="221"/>
      <c r="AI6201" s="221"/>
      <c r="AJ6201" s="221"/>
      <c r="AK6201" s="221"/>
      <c r="AL6201" s="221"/>
      <c r="AM6201" s="221"/>
      <c r="AN6201" s="221"/>
      <c r="AO6201" s="221"/>
      <c r="AP6201" s="221"/>
      <c r="AQ6201" s="219"/>
      <c r="AR6201" s="219"/>
      <c r="AS6201" s="221"/>
      <c r="AT6201" s="221"/>
      <c r="AU6201" s="221"/>
      <c r="AV6201" s="221"/>
      <c r="AW6201" s="221"/>
      <c r="AX6201" s="221"/>
      <c r="AY6201" s="221"/>
      <c r="AZ6201" s="221"/>
    </row>
    <row r="6202" spans="1:52" x14ac:dyDescent="0.15">
      <c r="A6202" s="278"/>
      <c r="B6202" s="274"/>
      <c r="C6202" s="340"/>
      <c r="D6202" s="340"/>
      <c r="E6202" s="341"/>
      <c r="F6202" s="341"/>
      <c r="G6202" s="341"/>
      <c r="H6202" s="341"/>
      <c r="I6202" s="341"/>
      <c r="J6202" s="341"/>
      <c r="AH6202" s="221"/>
      <c r="AI6202" s="221"/>
      <c r="AJ6202" s="221"/>
      <c r="AK6202" s="221"/>
      <c r="AL6202" s="221"/>
      <c r="AM6202" s="221"/>
      <c r="AN6202" s="221"/>
      <c r="AO6202" s="221"/>
      <c r="AP6202" s="221"/>
      <c r="AQ6202" s="219"/>
      <c r="AR6202" s="219"/>
      <c r="AS6202" s="221"/>
      <c r="AT6202" s="221"/>
      <c r="AU6202" s="221"/>
      <c r="AV6202" s="221"/>
      <c r="AW6202" s="221"/>
      <c r="AX6202" s="221"/>
      <c r="AY6202" s="221"/>
      <c r="AZ6202" s="221"/>
    </row>
    <row r="6203" spans="1:52" x14ac:dyDescent="0.15">
      <c r="A6203" s="278"/>
      <c r="B6203" s="274"/>
      <c r="C6203" s="340"/>
      <c r="D6203" s="340"/>
      <c r="E6203" s="341"/>
      <c r="F6203" s="341"/>
      <c r="G6203" s="341"/>
      <c r="H6203" s="341"/>
      <c r="I6203" s="341"/>
      <c r="J6203" s="341"/>
      <c r="AH6203" s="221"/>
      <c r="AI6203" s="221"/>
      <c r="AJ6203" s="221"/>
      <c r="AK6203" s="221"/>
      <c r="AL6203" s="221"/>
      <c r="AM6203" s="221"/>
      <c r="AN6203" s="221"/>
      <c r="AO6203" s="221"/>
      <c r="AP6203" s="221"/>
      <c r="AQ6203" s="219"/>
      <c r="AR6203" s="219"/>
      <c r="AS6203" s="221"/>
      <c r="AT6203" s="221"/>
      <c r="AU6203" s="221"/>
      <c r="AV6203" s="221"/>
      <c r="AW6203" s="221"/>
      <c r="AX6203" s="221"/>
      <c r="AY6203" s="221"/>
      <c r="AZ6203" s="221"/>
    </row>
    <row r="6204" spans="1:52" x14ac:dyDescent="0.15">
      <c r="A6204" s="278"/>
      <c r="B6204" s="274"/>
      <c r="C6204" s="340"/>
      <c r="D6204" s="340"/>
      <c r="E6204" s="341"/>
      <c r="F6204" s="341"/>
      <c r="G6204" s="341"/>
      <c r="H6204" s="341"/>
      <c r="I6204" s="341"/>
      <c r="J6204" s="341"/>
      <c r="AH6204" s="221"/>
      <c r="AI6204" s="221"/>
      <c r="AJ6204" s="221"/>
      <c r="AK6204" s="221"/>
      <c r="AL6204" s="221"/>
      <c r="AM6204" s="221"/>
      <c r="AN6204" s="221"/>
      <c r="AO6204" s="221"/>
      <c r="AP6204" s="221"/>
      <c r="AQ6204" s="219"/>
      <c r="AR6204" s="219"/>
      <c r="AS6204" s="221"/>
      <c r="AT6204" s="221"/>
      <c r="AU6204" s="221"/>
      <c r="AV6204" s="221"/>
      <c r="AW6204" s="221"/>
      <c r="AX6204" s="221"/>
      <c r="AY6204" s="221"/>
      <c r="AZ6204" s="221"/>
    </row>
    <row r="6205" spans="1:52" x14ac:dyDescent="0.15">
      <c r="A6205" s="278"/>
      <c r="B6205" s="274"/>
      <c r="C6205" s="340"/>
      <c r="D6205" s="340"/>
      <c r="E6205" s="341"/>
      <c r="F6205" s="341"/>
      <c r="G6205" s="341"/>
      <c r="H6205" s="341"/>
      <c r="I6205" s="341"/>
      <c r="J6205" s="341"/>
      <c r="AH6205" s="221"/>
      <c r="AI6205" s="221"/>
      <c r="AJ6205" s="221"/>
      <c r="AK6205" s="221"/>
      <c r="AL6205" s="221"/>
      <c r="AM6205" s="221"/>
      <c r="AN6205" s="221"/>
      <c r="AO6205" s="221"/>
      <c r="AP6205" s="221"/>
      <c r="AQ6205" s="219"/>
      <c r="AR6205" s="219"/>
      <c r="AS6205" s="221"/>
      <c r="AT6205" s="221"/>
      <c r="AU6205" s="221"/>
      <c r="AV6205" s="221"/>
      <c r="AW6205" s="221"/>
      <c r="AX6205" s="221"/>
      <c r="AY6205" s="221"/>
      <c r="AZ6205" s="221"/>
    </row>
    <row r="6206" spans="1:52" x14ac:dyDescent="0.15">
      <c r="A6206" s="278"/>
      <c r="B6206" s="274"/>
      <c r="C6206" s="340"/>
      <c r="D6206" s="340"/>
      <c r="E6206" s="341"/>
      <c r="F6206" s="341"/>
      <c r="G6206" s="341"/>
      <c r="H6206" s="341"/>
      <c r="I6206" s="341"/>
      <c r="J6206" s="341"/>
      <c r="AH6206" s="221"/>
      <c r="AI6206" s="221"/>
      <c r="AJ6206" s="221"/>
      <c r="AK6206" s="221"/>
      <c r="AL6206" s="221"/>
      <c r="AM6206" s="221"/>
      <c r="AN6206" s="221"/>
      <c r="AO6206" s="221"/>
      <c r="AP6206" s="221"/>
      <c r="AQ6206" s="219"/>
      <c r="AR6206" s="219"/>
      <c r="AS6206" s="221"/>
      <c r="AT6206" s="221"/>
      <c r="AU6206" s="221"/>
      <c r="AV6206" s="221"/>
      <c r="AW6206" s="221"/>
      <c r="AX6206" s="221"/>
      <c r="AY6206" s="221"/>
      <c r="AZ6206" s="221"/>
    </row>
    <row r="6207" spans="1:52" x14ac:dyDescent="0.15">
      <c r="A6207" s="278"/>
      <c r="B6207" s="274"/>
      <c r="C6207" s="340"/>
      <c r="D6207" s="340"/>
      <c r="E6207" s="341"/>
      <c r="F6207" s="341"/>
      <c r="G6207" s="341"/>
      <c r="H6207" s="341"/>
      <c r="I6207" s="341"/>
      <c r="J6207" s="341"/>
      <c r="AH6207" s="221"/>
      <c r="AI6207" s="221"/>
      <c r="AJ6207" s="221"/>
      <c r="AK6207" s="221"/>
      <c r="AL6207" s="221"/>
      <c r="AM6207" s="221"/>
      <c r="AN6207" s="221"/>
      <c r="AO6207" s="221"/>
      <c r="AP6207" s="221"/>
      <c r="AQ6207" s="219"/>
      <c r="AR6207" s="219"/>
      <c r="AS6207" s="221"/>
      <c r="AT6207" s="221"/>
      <c r="AU6207" s="221"/>
      <c r="AV6207" s="221"/>
      <c r="AW6207" s="221"/>
      <c r="AX6207" s="221"/>
      <c r="AY6207" s="221"/>
      <c r="AZ6207" s="221"/>
    </row>
    <row r="6208" spans="1:52" x14ac:dyDescent="0.15">
      <c r="A6208" s="278"/>
      <c r="B6208" s="274"/>
      <c r="C6208" s="340"/>
      <c r="D6208" s="340"/>
      <c r="E6208" s="341"/>
      <c r="F6208" s="341"/>
      <c r="G6208" s="341"/>
      <c r="H6208" s="341"/>
      <c r="I6208" s="341"/>
      <c r="J6208" s="341"/>
      <c r="AH6208" s="221"/>
      <c r="AI6208" s="221"/>
      <c r="AJ6208" s="221"/>
      <c r="AK6208" s="221"/>
      <c r="AL6208" s="221"/>
      <c r="AM6208" s="221"/>
      <c r="AN6208" s="221"/>
      <c r="AO6208" s="221"/>
      <c r="AP6208" s="221"/>
      <c r="AQ6208" s="219"/>
      <c r="AR6208" s="219"/>
      <c r="AS6208" s="221"/>
      <c r="AT6208" s="221"/>
      <c r="AU6208" s="221"/>
      <c r="AV6208" s="221"/>
      <c r="AW6208" s="221"/>
      <c r="AX6208" s="221"/>
      <c r="AY6208" s="221"/>
      <c r="AZ6208" s="221"/>
    </row>
    <row r="6209" spans="1:52" x14ac:dyDescent="0.15">
      <c r="A6209" s="278"/>
      <c r="B6209" s="274"/>
      <c r="C6209" s="340"/>
      <c r="D6209" s="340"/>
      <c r="E6209" s="341"/>
      <c r="F6209" s="341"/>
      <c r="G6209" s="341"/>
      <c r="H6209" s="341"/>
      <c r="I6209" s="341"/>
      <c r="J6209" s="341"/>
      <c r="AH6209" s="221"/>
      <c r="AI6209" s="221"/>
      <c r="AJ6209" s="221"/>
      <c r="AK6209" s="221"/>
      <c r="AL6209" s="221"/>
      <c r="AM6209" s="221"/>
      <c r="AN6209" s="221"/>
      <c r="AO6209" s="221"/>
      <c r="AP6209" s="221"/>
      <c r="AQ6209" s="219"/>
      <c r="AR6209" s="219"/>
      <c r="AS6209" s="221"/>
      <c r="AT6209" s="221"/>
      <c r="AU6209" s="221"/>
      <c r="AV6209" s="221"/>
      <c r="AW6209" s="221"/>
      <c r="AX6209" s="221"/>
      <c r="AY6209" s="221"/>
      <c r="AZ6209" s="221"/>
    </row>
    <row r="6210" spans="1:52" x14ac:dyDescent="0.15">
      <c r="A6210" s="278"/>
      <c r="B6210" s="274"/>
      <c r="C6210" s="340"/>
      <c r="D6210" s="340"/>
      <c r="E6210" s="341"/>
      <c r="F6210" s="341"/>
      <c r="G6210" s="341"/>
      <c r="H6210" s="341"/>
      <c r="I6210" s="341"/>
      <c r="J6210" s="341"/>
      <c r="AH6210" s="221"/>
      <c r="AI6210" s="221"/>
      <c r="AJ6210" s="221"/>
      <c r="AK6210" s="221"/>
      <c r="AL6210" s="221"/>
      <c r="AM6210" s="221"/>
      <c r="AN6210" s="221"/>
      <c r="AO6210" s="221"/>
      <c r="AP6210" s="221"/>
      <c r="AQ6210" s="219"/>
      <c r="AR6210" s="219"/>
      <c r="AS6210" s="221"/>
      <c r="AT6210" s="221"/>
      <c r="AU6210" s="221"/>
      <c r="AV6210" s="221"/>
      <c r="AW6210" s="221"/>
      <c r="AX6210" s="221"/>
      <c r="AY6210" s="221"/>
      <c r="AZ6210" s="221"/>
    </row>
    <row r="6211" spans="1:52" x14ac:dyDescent="0.15">
      <c r="A6211" s="278"/>
      <c r="B6211" s="274"/>
      <c r="C6211" s="340"/>
      <c r="D6211" s="340"/>
      <c r="E6211" s="341"/>
      <c r="F6211" s="341"/>
      <c r="G6211" s="341"/>
      <c r="H6211" s="341"/>
      <c r="I6211" s="341"/>
      <c r="J6211" s="341"/>
      <c r="AH6211" s="221"/>
      <c r="AI6211" s="221"/>
      <c r="AJ6211" s="221"/>
      <c r="AK6211" s="221"/>
      <c r="AL6211" s="221"/>
      <c r="AM6211" s="221"/>
      <c r="AN6211" s="221"/>
      <c r="AO6211" s="221"/>
      <c r="AP6211" s="221"/>
      <c r="AQ6211" s="219"/>
      <c r="AR6211" s="219"/>
      <c r="AS6211" s="221"/>
      <c r="AT6211" s="221"/>
      <c r="AU6211" s="221"/>
      <c r="AV6211" s="221"/>
      <c r="AW6211" s="221"/>
      <c r="AX6211" s="221"/>
      <c r="AY6211" s="221"/>
      <c r="AZ6211" s="221"/>
    </row>
    <row r="6212" spans="1:52" x14ac:dyDescent="0.15">
      <c r="A6212" s="278"/>
      <c r="B6212" s="274"/>
      <c r="C6212" s="340"/>
      <c r="D6212" s="340"/>
      <c r="E6212" s="341"/>
      <c r="F6212" s="341"/>
      <c r="G6212" s="341"/>
      <c r="H6212" s="341"/>
      <c r="I6212" s="341"/>
      <c r="J6212" s="341"/>
      <c r="AH6212" s="221"/>
      <c r="AI6212" s="221"/>
      <c r="AJ6212" s="221"/>
      <c r="AK6212" s="221"/>
      <c r="AL6212" s="221"/>
      <c r="AM6212" s="221"/>
      <c r="AN6212" s="221"/>
      <c r="AO6212" s="221"/>
      <c r="AP6212" s="221"/>
      <c r="AQ6212" s="219"/>
      <c r="AR6212" s="219"/>
      <c r="AS6212" s="221"/>
      <c r="AT6212" s="221"/>
      <c r="AU6212" s="221"/>
      <c r="AV6212" s="221"/>
      <c r="AW6212" s="221"/>
      <c r="AX6212" s="221"/>
      <c r="AY6212" s="221"/>
      <c r="AZ6212" s="221"/>
    </row>
    <row r="6213" spans="1:52" x14ac:dyDescent="0.15">
      <c r="A6213" s="278"/>
      <c r="B6213" s="274"/>
      <c r="C6213" s="340"/>
      <c r="D6213" s="340"/>
      <c r="E6213" s="341"/>
      <c r="F6213" s="341"/>
      <c r="G6213" s="341"/>
      <c r="H6213" s="341"/>
      <c r="I6213" s="341"/>
      <c r="J6213" s="341"/>
      <c r="AH6213" s="221"/>
      <c r="AI6213" s="221"/>
      <c r="AJ6213" s="221"/>
      <c r="AK6213" s="221"/>
      <c r="AL6213" s="221"/>
      <c r="AM6213" s="221"/>
      <c r="AN6213" s="221"/>
      <c r="AO6213" s="221"/>
      <c r="AP6213" s="221"/>
      <c r="AQ6213" s="219"/>
      <c r="AR6213" s="219"/>
      <c r="AS6213" s="221"/>
      <c r="AT6213" s="221"/>
      <c r="AU6213" s="221"/>
      <c r="AV6213" s="221"/>
      <c r="AW6213" s="221"/>
      <c r="AX6213" s="221"/>
      <c r="AY6213" s="221"/>
      <c r="AZ6213" s="221"/>
    </row>
    <row r="6214" spans="1:52" x14ac:dyDescent="0.15">
      <c r="A6214" s="278"/>
      <c r="B6214" s="274"/>
      <c r="C6214" s="340"/>
      <c r="D6214" s="340"/>
      <c r="E6214" s="341"/>
      <c r="F6214" s="341"/>
      <c r="G6214" s="341"/>
      <c r="H6214" s="341"/>
      <c r="I6214" s="341"/>
      <c r="J6214" s="341"/>
      <c r="AH6214" s="221"/>
      <c r="AI6214" s="221"/>
      <c r="AJ6214" s="221"/>
      <c r="AK6214" s="221"/>
      <c r="AL6214" s="221"/>
      <c r="AM6214" s="221"/>
      <c r="AN6214" s="221"/>
      <c r="AO6214" s="221"/>
      <c r="AP6214" s="221"/>
      <c r="AQ6214" s="219"/>
      <c r="AR6214" s="219"/>
      <c r="AS6214" s="221"/>
      <c r="AT6214" s="221"/>
      <c r="AU6214" s="221"/>
      <c r="AV6214" s="221"/>
      <c r="AW6214" s="221"/>
      <c r="AX6214" s="221"/>
      <c r="AY6214" s="221"/>
      <c r="AZ6214" s="221"/>
    </row>
    <row r="6215" spans="1:52" x14ac:dyDescent="0.15">
      <c r="A6215" s="278"/>
      <c r="B6215" s="274"/>
      <c r="C6215" s="340"/>
      <c r="D6215" s="340"/>
      <c r="E6215" s="341"/>
      <c r="F6215" s="341"/>
      <c r="G6215" s="341"/>
      <c r="H6215" s="341"/>
      <c r="I6215" s="341"/>
      <c r="J6215" s="341"/>
      <c r="AH6215" s="221"/>
      <c r="AI6215" s="221"/>
      <c r="AJ6215" s="221"/>
      <c r="AK6215" s="221"/>
      <c r="AL6215" s="221"/>
      <c r="AM6215" s="221"/>
      <c r="AN6215" s="221"/>
      <c r="AO6215" s="221"/>
      <c r="AP6215" s="221"/>
      <c r="AQ6215" s="219"/>
      <c r="AR6215" s="219"/>
      <c r="AS6215" s="221"/>
      <c r="AT6215" s="221"/>
      <c r="AU6215" s="221"/>
      <c r="AV6215" s="221"/>
      <c r="AW6215" s="221"/>
      <c r="AX6215" s="221"/>
      <c r="AY6215" s="221"/>
      <c r="AZ6215" s="221"/>
    </row>
    <row r="6216" spans="1:52" x14ac:dyDescent="0.15">
      <c r="A6216" s="278"/>
      <c r="B6216" s="274"/>
      <c r="C6216" s="340"/>
      <c r="D6216" s="340"/>
      <c r="E6216" s="341"/>
      <c r="F6216" s="341"/>
      <c r="G6216" s="341"/>
      <c r="H6216" s="341"/>
      <c r="I6216" s="341"/>
      <c r="J6216" s="341"/>
      <c r="AH6216" s="221"/>
      <c r="AI6216" s="221"/>
      <c r="AJ6216" s="221"/>
      <c r="AK6216" s="221"/>
      <c r="AL6216" s="221"/>
      <c r="AM6216" s="221"/>
      <c r="AN6216" s="221"/>
      <c r="AO6216" s="221"/>
      <c r="AP6216" s="221"/>
      <c r="AQ6216" s="219"/>
      <c r="AR6216" s="219"/>
      <c r="AS6216" s="221"/>
      <c r="AT6216" s="221"/>
      <c r="AU6216" s="221"/>
      <c r="AV6216" s="221"/>
      <c r="AW6216" s="221"/>
      <c r="AX6216" s="221"/>
      <c r="AY6216" s="221"/>
      <c r="AZ6216" s="221"/>
    </row>
    <row r="6217" spans="1:52" x14ac:dyDescent="0.15">
      <c r="A6217" s="278"/>
      <c r="B6217" s="274"/>
      <c r="C6217" s="340"/>
      <c r="D6217" s="340"/>
      <c r="E6217" s="341"/>
      <c r="F6217" s="341"/>
      <c r="G6217" s="341"/>
      <c r="H6217" s="341"/>
      <c r="I6217" s="341"/>
      <c r="J6217" s="341"/>
      <c r="AH6217" s="221"/>
      <c r="AI6217" s="221"/>
      <c r="AJ6217" s="221"/>
      <c r="AK6217" s="221"/>
      <c r="AL6217" s="221"/>
      <c r="AM6217" s="221"/>
      <c r="AN6217" s="221"/>
      <c r="AO6217" s="221"/>
      <c r="AP6217" s="221"/>
      <c r="AQ6217" s="219"/>
      <c r="AR6217" s="219"/>
      <c r="AS6217" s="221"/>
      <c r="AT6217" s="221"/>
      <c r="AU6217" s="221"/>
      <c r="AV6217" s="221"/>
      <c r="AW6217" s="221"/>
      <c r="AX6217" s="221"/>
      <c r="AY6217" s="221"/>
      <c r="AZ6217" s="221"/>
    </row>
    <row r="6218" spans="1:52" x14ac:dyDescent="0.15">
      <c r="A6218" s="278"/>
      <c r="B6218" s="274"/>
      <c r="C6218" s="340"/>
      <c r="D6218" s="340"/>
      <c r="E6218" s="341"/>
      <c r="F6218" s="341"/>
      <c r="G6218" s="341"/>
      <c r="H6218" s="341"/>
      <c r="I6218" s="341"/>
      <c r="J6218" s="341"/>
      <c r="AH6218" s="221"/>
      <c r="AI6218" s="221"/>
      <c r="AJ6218" s="221"/>
      <c r="AK6218" s="221"/>
      <c r="AL6218" s="221"/>
      <c r="AM6218" s="221"/>
      <c r="AN6218" s="221"/>
      <c r="AO6218" s="221"/>
      <c r="AP6218" s="221"/>
      <c r="AQ6218" s="219"/>
      <c r="AR6218" s="219"/>
      <c r="AS6218" s="221"/>
      <c r="AT6218" s="221"/>
      <c r="AU6218" s="221"/>
      <c r="AV6218" s="221"/>
      <c r="AW6218" s="221"/>
      <c r="AX6218" s="221"/>
      <c r="AY6218" s="221"/>
      <c r="AZ6218" s="221"/>
    </row>
    <row r="6219" spans="1:52" x14ac:dyDescent="0.15">
      <c r="A6219" s="278"/>
      <c r="B6219" s="274"/>
      <c r="C6219" s="340"/>
      <c r="D6219" s="340"/>
      <c r="E6219" s="341"/>
      <c r="F6219" s="341"/>
      <c r="G6219" s="341"/>
      <c r="H6219" s="341"/>
      <c r="I6219" s="341"/>
      <c r="J6219" s="341"/>
      <c r="AH6219" s="221"/>
      <c r="AI6219" s="221"/>
      <c r="AJ6219" s="221"/>
      <c r="AK6219" s="221"/>
      <c r="AL6219" s="221"/>
      <c r="AM6219" s="221"/>
      <c r="AN6219" s="221"/>
      <c r="AO6219" s="221"/>
      <c r="AP6219" s="221"/>
      <c r="AQ6219" s="219"/>
      <c r="AR6219" s="219"/>
      <c r="AS6219" s="221"/>
      <c r="AT6219" s="221"/>
      <c r="AU6219" s="221"/>
      <c r="AV6219" s="221"/>
      <c r="AW6219" s="221"/>
      <c r="AX6219" s="221"/>
      <c r="AY6219" s="221"/>
      <c r="AZ6219" s="221"/>
    </row>
    <row r="6220" spans="1:52" x14ac:dyDescent="0.15">
      <c r="A6220" s="278"/>
      <c r="B6220" s="274"/>
      <c r="C6220" s="340"/>
      <c r="D6220" s="340"/>
      <c r="E6220" s="341"/>
      <c r="F6220" s="341"/>
      <c r="G6220" s="341"/>
      <c r="H6220" s="341"/>
      <c r="I6220" s="341"/>
      <c r="J6220" s="341"/>
      <c r="AH6220" s="221"/>
      <c r="AI6220" s="221"/>
      <c r="AJ6220" s="221"/>
      <c r="AK6220" s="221"/>
      <c r="AL6220" s="221"/>
      <c r="AM6220" s="221"/>
      <c r="AN6220" s="221"/>
      <c r="AO6220" s="221"/>
      <c r="AP6220" s="221"/>
      <c r="AQ6220" s="219"/>
      <c r="AR6220" s="219"/>
      <c r="AS6220" s="221"/>
      <c r="AT6220" s="221"/>
      <c r="AU6220" s="221"/>
      <c r="AV6220" s="221"/>
      <c r="AW6220" s="221"/>
      <c r="AX6220" s="221"/>
      <c r="AY6220" s="221"/>
      <c r="AZ6220" s="221"/>
    </row>
    <row r="6221" spans="1:52" x14ac:dyDescent="0.15">
      <c r="A6221" s="278"/>
      <c r="B6221" s="274"/>
      <c r="C6221" s="340"/>
      <c r="D6221" s="340"/>
      <c r="E6221" s="341"/>
      <c r="F6221" s="341"/>
      <c r="G6221" s="341"/>
      <c r="H6221" s="341"/>
      <c r="I6221" s="341"/>
      <c r="J6221" s="341"/>
      <c r="AH6221" s="221"/>
      <c r="AI6221" s="221"/>
      <c r="AJ6221" s="221"/>
      <c r="AK6221" s="221"/>
      <c r="AL6221" s="221"/>
      <c r="AM6221" s="221"/>
      <c r="AN6221" s="221"/>
      <c r="AO6221" s="221"/>
      <c r="AP6221" s="221"/>
      <c r="AQ6221" s="219"/>
      <c r="AR6221" s="219"/>
      <c r="AS6221" s="221"/>
      <c r="AT6221" s="221"/>
      <c r="AU6221" s="221"/>
      <c r="AV6221" s="221"/>
      <c r="AW6221" s="221"/>
      <c r="AX6221" s="221"/>
      <c r="AY6221" s="221"/>
      <c r="AZ6221" s="221"/>
    </row>
    <row r="6222" spans="1:52" x14ac:dyDescent="0.15">
      <c r="A6222" s="278"/>
      <c r="B6222" s="274"/>
      <c r="C6222" s="340"/>
      <c r="D6222" s="340"/>
      <c r="E6222" s="341"/>
      <c r="F6222" s="341"/>
      <c r="G6222" s="341"/>
      <c r="H6222" s="341"/>
      <c r="I6222" s="341"/>
      <c r="J6222" s="341"/>
      <c r="AH6222" s="221"/>
      <c r="AI6222" s="221"/>
      <c r="AJ6222" s="221"/>
      <c r="AK6222" s="221"/>
      <c r="AL6222" s="221"/>
      <c r="AM6222" s="221"/>
      <c r="AN6222" s="221"/>
      <c r="AO6222" s="221"/>
      <c r="AP6222" s="221"/>
      <c r="AQ6222" s="219"/>
      <c r="AR6222" s="219"/>
      <c r="AS6222" s="221"/>
      <c r="AT6222" s="221"/>
      <c r="AU6222" s="221"/>
      <c r="AV6222" s="221"/>
      <c r="AW6222" s="221"/>
      <c r="AX6222" s="221"/>
      <c r="AY6222" s="221"/>
      <c r="AZ6222" s="221"/>
    </row>
    <row r="6223" spans="1:52" x14ac:dyDescent="0.15">
      <c r="A6223" s="278"/>
      <c r="B6223" s="274"/>
      <c r="C6223" s="340"/>
      <c r="D6223" s="340"/>
      <c r="E6223" s="341"/>
      <c r="F6223" s="341"/>
      <c r="G6223" s="341"/>
      <c r="H6223" s="341"/>
      <c r="I6223" s="341"/>
      <c r="J6223" s="341"/>
      <c r="AH6223" s="221"/>
      <c r="AI6223" s="221"/>
      <c r="AJ6223" s="221"/>
      <c r="AK6223" s="221"/>
      <c r="AL6223" s="221"/>
      <c r="AM6223" s="221"/>
      <c r="AN6223" s="221"/>
      <c r="AO6223" s="221"/>
      <c r="AP6223" s="221"/>
      <c r="AQ6223" s="219"/>
      <c r="AR6223" s="219"/>
      <c r="AS6223" s="221"/>
      <c r="AT6223" s="221"/>
      <c r="AU6223" s="221"/>
      <c r="AV6223" s="221"/>
      <c r="AW6223" s="221"/>
      <c r="AX6223" s="221"/>
      <c r="AY6223" s="221"/>
      <c r="AZ6223" s="221"/>
    </row>
    <row r="6224" spans="1:52" x14ac:dyDescent="0.15">
      <c r="A6224" s="278"/>
      <c r="B6224" s="274"/>
      <c r="C6224" s="340"/>
      <c r="D6224" s="340"/>
      <c r="E6224" s="341"/>
      <c r="F6224" s="341"/>
      <c r="G6224" s="341"/>
      <c r="H6224" s="341"/>
      <c r="I6224" s="341"/>
      <c r="J6224" s="341"/>
      <c r="AH6224" s="221"/>
      <c r="AI6224" s="221"/>
      <c r="AJ6224" s="221"/>
      <c r="AK6224" s="221"/>
      <c r="AL6224" s="221"/>
      <c r="AM6224" s="221"/>
      <c r="AN6224" s="221"/>
      <c r="AO6224" s="221"/>
      <c r="AP6224" s="221"/>
      <c r="AQ6224" s="219"/>
      <c r="AR6224" s="219"/>
      <c r="AS6224" s="221"/>
      <c r="AT6224" s="221"/>
      <c r="AU6224" s="221"/>
      <c r="AV6224" s="221"/>
      <c r="AW6224" s="221"/>
      <c r="AX6224" s="221"/>
      <c r="AY6224" s="221"/>
      <c r="AZ6224" s="221"/>
    </row>
    <row r="6225" spans="1:52" x14ac:dyDescent="0.15">
      <c r="A6225" s="278"/>
      <c r="B6225" s="274"/>
      <c r="C6225" s="340"/>
      <c r="D6225" s="340"/>
      <c r="E6225" s="341"/>
      <c r="F6225" s="341"/>
      <c r="G6225" s="341"/>
      <c r="H6225" s="341"/>
      <c r="I6225" s="341"/>
      <c r="J6225" s="341"/>
      <c r="AH6225" s="221"/>
      <c r="AI6225" s="221"/>
      <c r="AJ6225" s="221"/>
      <c r="AK6225" s="221"/>
      <c r="AL6225" s="221"/>
      <c r="AM6225" s="221"/>
      <c r="AN6225" s="221"/>
      <c r="AO6225" s="221"/>
      <c r="AP6225" s="221"/>
      <c r="AQ6225" s="219"/>
      <c r="AR6225" s="219"/>
      <c r="AS6225" s="221"/>
      <c r="AT6225" s="221"/>
      <c r="AU6225" s="221"/>
      <c r="AV6225" s="221"/>
      <c r="AW6225" s="221"/>
      <c r="AX6225" s="221"/>
      <c r="AY6225" s="221"/>
      <c r="AZ6225" s="221"/>
    </row>
    <row r="6226" spans="1:52" x14ac:dyDescent="0.15">
      <c r="A6226" s="278"/>
      <c r="B6226" s="274"/>
      <c r="C6226" s="340"/>
      <c r="D6226" s="340"/>
      <c r="E6226" s="341"/>
      <c r="F6226" s="341"/>
      <c r="G6226" s="341"/>
      <c r="H6226" s="341"/>
      <c r="I6226" s="341"/>
      <c r="J6226" s="341"/>
      <c r="AH6226" s="221"/>
      <c r="AI6226" s="221"/>
      <c r="AJ6226" s="221"/>
      <c r="AK6226" s="221"/>
      <c r="AL6226" s="221"/>
      <c r="AM6226" s="221"/>
      <c r="AN6226" s="221"/>
      <c r="AO6226" s="221"/>
      <c r="AP6226" s="221"/>
      <c r="AQ6226" s="219"/>
      <c r="AR6226" s="219"/>
      <c r="AS6226" s="221"/>
      <c r="AT6226" s="221"/>
      <c r="AU6226" s="221"/>
      <c r="AV6226" s="221"/>
      <c r="AW6226" s="221"/>
      <c r="AX6226" s="221"/>
      <c r="AY6226" s="221"/>
      <c r="AZ6226" s="221"/>
    </row>
    <row r="6227" spans="1:52" x14ac:dyDescent="0.15">
      <c r="A6227" s="278"/>
      <c r="B6227" s="274"/>
      <c r="C6227" s="340"/>
      <c r="D6227" s="340"/>
      <c r="E6227" s="341"/>
      <c r="F6227" s="341"/>
      <c r="G6227" s="341"/>
      <c r="H6227" s="341"/>
      <c r="I6227" s="341"/>
      <c r="J6227" s="341"/>
      <c r="AH6227" s="221"/>
      <c r="AI6227" s="221"/>
      <c r="AJ6227" s="221"/>
      <c r="AK6227" s="221"/>
      <c r="AL6227" s="221"/>
      <c r="AM6227" s="221"/>
      <c r="AN6227" s="221"/>
      <c r="AO6227" s="221"/>
      <c r="AP6227" s="221"/>
      <c r="AQ6227" s="219"/>
      <c r="AR6227" s="219"/>
      <c r="AS6227" s="221"/>
      <c r="AT6227" s="221"/>
      <c r="AU6227" s="221"/>
      <c r="AV6227" s="221"/>
      <c r="AW6227" s="221"/>
      <c r="AX6227" s="221"/>
      <c r="AY6227" s="221"/>
      <c r="AZ6227" s="221"/>
    </row>
    <row r="6228" spans="1:52" x14ac:dyDescent="0.15">
      <c r="A6228" s="278"/>
      <c r="B6228" s="274"/>
      <c r="C6228" s="340"/>
      <c r="D6228" s="340"/>
      <c r="E6228" s="341"/>
      <c r="F6228" s="341"/>
      <c r="G6228" s="341"/>
      <c r="H6228" s="341"/>
      <c r="I6228" s="341"/>
      <c r="J6228" s="341"/>
      <c r="AH6228" s="221"/>
      <c r="AI6228" s="221"/>
      <c r="AJ6228" s="221"/>
      <c r="AK6228" s="221"/>
      <c r="AL6228" s="221"/>
      <c r="AM6228" s="221"/>
      <c r="AN6228" s="221"/>
      <c r="AO6228" s="221"/>
      <c r="AP6228" s="221"/>
      <c r="AQ6228" s="219"/>
      <c r="AR6228" s="219"/>
      <c r="AS6228" s="221"/>
      <c r="AT6228" s="221"/>
      <c r="AU6228" s="221"/>
      <c r="AV6228" s="221"/>
      <c r="AW6228" s="221"/>
      <c r="AX6228" s="221"/>
      <c r="AY6228" s="221"/>
      <c r="AZ6228" s="221"/>
    </row>
    <row r="6229" spans="1:52" x14ac:dyDescent="0.15">
      <c r="A6229" s="278"/>
      <c r="B6229" s="274"/>
      <c r="C6229" s="340"/>
      <c r="D6229" s="340"/>
      <c r="E6229" s="341"/>
      <c r="F6229" s="341"/>
      <c r="G6229" s="341"/>
      <c r="H6229" s="341"/>
      <c r="I6229" s="341"/>
      <c r="J6229" s="341"/>
      <c r="AH6229" s="221"/>
      <c r="AI6229" s="221"/>
      <c r="AJ6229" s="221"/>
      <c r="AK6229" s="221"/>
      <c r="AL6229" s="221"/>
      <c r="AM6229" s="221"/>
      <c r="AN6229" s="221"/>
      <c r="AO6229" s="221"/>
      <c r="AP6229" s="221"/>
      <c r="AQ6229" s="219"/>
      <c r="AR6229" s="219"/>
      <c r="AS6229" s="221"/>
      <c r="AT6229" s="221"/>
      <c r="AU6229" s="221"/>
      <c r="AV6229" s="221"/>
      <c r="AW6229" s="221"/>
      <c r="AX6229" s="221"/>
      <c r="AY6229" s="221"/>
      <c r="AZ6229" s="221"/>
    </row>
    <row r="6230" spans="1:52" x14ac:dyDescent="0.15">
      <c r="A6230" s="278"/>
      <c r="B6230" s="274"/>
      <c r="C6230" s="340"/>
      <c r="D6230" s="340"/>
      <c r="E6230" s="341"/>
      <c r="F6230" s="341"/>
      <c r="G6230" s="341"/>
      <c r="H6230" s="341"/>
      <c r="I6230" s="341"/>
      <c r="J6230" s="341"/>
      <c r="AH6230" s="221"/>
      <c r="AI6230" s="221"/>
      <c r="AJ6230" s="221"/>
      <c r="AK6230" s="221"/>
      <c r="AL6230" s="221"/>
      <c r="AM6230" s="221"/>
      <c r="AN6230" s="221"/>
      <c r="AO6230" s="221"/>
      <c r="AP6230" s="221"/>
      <c r="AQ6230" s="219"/>
      <c r="AR6230" s="219"/>
      <c r="AS6230" s="221"/>
      <c r="AT6230" s="221"/>
      <c r="AU6230" s="221"/>
      <c r="AV6230" s="221"/>
      <c r="AW6230" s="221"/>
      <c r="AX6230" s="221"/>
      <c r="AY6230" s="221"/>
      <c r="AZ6230" s="221"/>
    </row>
    <row r="6231" spans="1:52" x14ac:dyDescent="0.15">
      <c r="A6231" s="278"/>
      <c r="B6231" s="274"/>
      <c r="C6231" s="340"/>
      <c r="D6231" s="340"/>
      <c r="E6231" s="341"/>
      <c r="F6231" s="341"/>
      <c r="G6231" s="341"/>
      <c r="H6231" s="341"/>
      <c r="I6231" s="341"/>
      <c r="J6231" s="341"/>
      <c r="AH6231" s="221"/>
      <c r="AI6231" s="221"/>
      <c r="AJ6231" s="221"/>
      <c r="AK6231" s="221"/>
      <c r="AL6231" s="221"/>
      <c r="AM6231" s="221"/>
      <c r="AN6231" s="221"/>
      <c r="AO6231" s="221"/>
      <c r="AP6231" s="221"/>
      <c r="AQ6231" s="219"/>
      <c r="AR6231" s="219"/>
      <c r="AS6231" s="221"/>
      <c r="AT6231" s="221"/>
      <c r="AU6231" s="221"/>
      <c r="AV6231" s="221"/>
      <c r="AW6231" s="221"/>
      <c r="AX6231" s="221"/>
      <c r="AY6231" s="221"/>
      <c r="AZ6231" s="221"/>
    </row>
    <row r="6232" spans="1:52" x14ac:dyDescent="0.15">
      <c r="A6232" s="278"/>
      <c r="B6232" s="274"/>
      <c r="C6232" s="340"/>
      <c r="D6232" s="340"/>
      <c r="E6232" s="341"/>
      <c r="F6232" s="341"/>
      <c r="G6232" s="341"/>
      <c r="H6232" s="341"/>
      <c r="I6232" s="341"/>
      <c r="J6232" s="341"/>
      <c r="AH6232" s="221"/>
      <c r="AI6232" s="221"/>
      <c r="AJ6232" s="221"/>
      <c r="AK6232" s="221"/>
      <c r="AL6232" s="221"/>
      <c r="AM6232" s="221"/>
      <c r="AN6232" s="221"/>
      <c r="AO6232" s="221"/>
      <c r="AP6232" s="221"/>
      <c r="AQ6232" s="219"/>
      <c r="AR6232" s="219"/>
      <c r="AS6232" s="221"/>
      <c r="AT6232" s="221"/>
      <c r="AU6232" s="221"/>
      <c r="AV6232" s="221"/>
      <c r="AW6232" s="221"/>
      <c r="AX6232" s="221"/>
      <c r="AY6232" s="221"/>
      <c r="AZ6232" s="221"/>
    </row>
    <row r="6233" spans="1:52" x14ac:dyDescent="0.15">
      <c r="A6233" s="278"/>
      <c r="B6233" s="274"/>
      <c r="C6233" s="340"/>
      <c r="D6233" s="340"/>
      <c r="E6233" s="341"/>
      <c r="F6233" s="341"/>
      <c r="G6233" s="341"/>
      <c r="H6233" s="341"/>
      <c r="I6233" s="341"/>
      <c r="J6233" s="341"/>
      <c r="AH6233" s="221"/>
      <c r="AI6233" s="221"/>
      <c r="AJ6233" s="221"/>
      <c r="AK6233" s="221"/>
      <c r="AL6233" s="221"/>
      <c r="AM6233" s="221"/>
      <c r="AN6233" s="221"/>
      <c r="AO6233" s="221"/>
      <c r="AP6233" s="221"/>
      <c r="AQ6233" s="219"/>
      <c r="AR6233" s="219"/>
      <c r="AS6233" s="221"/>
      <c r="AT6233" s="221"/>
      <c r="AU6233" s="221"/>
      <c r="AV6233" s="221"/>
      <c r="AW6233" s="221"/>
      <c r="AX6233" s="221"/>
      <c r="AY6233" s="221"/>
      <c r="AZ6233" s="221"/>
    </row>
    <row r="6234" spans="1:52" x14ac:dyDescent="0.15">
      <c r="A6234" s="278"/>
      <c r="B6234" s="274"/>
      <c r="C6234" s="340"/>
      <c r="D6234" s="340"/>
      <c r="E6234" s="341"/>
      <c r="F6234" s="341"/>
      <c r="G6234" s="341"/>
      <c r="H6234" s="341"/>
      <c r="I6234" s="341"/>
      <c r="J6234" s="341"/>
      <c r="AH6234" s="221"/>
      <c r="AI6234" s="221"/>
      <c r="AJ6234" s="221"/>
      <c r="AK6234" s="221"/>
      <c r="AL6234" s="221"/>
      <c r="AM6234" s="221"/>
      <c r="AN6234" s="221"/>
      <c r="AO6234" s="221"/>
      <c r="AP6234" s="221"/>
      <c r="AQ6234" s="219"/>
      <c r="AR6234" s="219"/>
      <c r="AS6234" s="221"/>
      <c r="AT6234" s="221"/>
      <c r="AU6234" s="221"/>
      <c r="AV6234" s="221"/>
      <c r="AW6234" s="221"/>
      <c r="AX6234" s="221"/>
      <c r="AY6234" s="221"/>
      <c r="AZ6234" s="221"/>
    </row>
    <row r="6235" spans="1:52" x14ac:dyDescent="0.15">
      <c r="A6235" s="278"/>
      <c r="B6235" s="274"/>
      <c r="C6235" s="340"/>
      <c r="D6235" s="340"/>
      <c r="E6235" s="341"/>
      <c r="F6235" s="341"/>
      <c r="G6235" s="341"/>
      <c r="H6235" s="341"/>
      <c r="I6235" s="341"/>
      <c r="J6235" s="341"/>
      <c r="AH6235" s="221"/>
      <c r="AI6235" s="221"/>
      <c r="AJ6235" s="221"/>
      <c r="AK6235" s="221"/>
      <c r="AL6235" s="221"/>
      <c r="AM6235" s="221"/>
      <c r="AN6235" s="221"/>
      <c r="AO6235" s="221"/>
      <c r="AP6235" s="221"/>
      <c r="AQ6235" s="219"/>
      <c r="AR6235" s="219"/>
      <c r="AS6235" s="221"/>
      <c r="AT6235" s="221"/>
      <c r="AU6235" s="221"/>
      <c r="AV6235" s="221"/>
      <c r="AW6235" s="221"/>
      <c r="AX6235" s="221"/>
      <c r="AY6235" s="221"/>
      <c r="AZ6235" s="221"/>
    </row>
    <row r="6236" spans="1:52" x14ac:dyDescent="0.15">
      <c r="A6236" s="278"/>
      <c r="B6236" s="274"/>
      <c r="C6236" s="340"/>
      <c r="D6236" s="340"/>
      <c r="E6236" s="341"/>
      <c r="F6236" s="341"/>
      <c r="G6236" s="341"/>
      <c r="H6236" s="341"/>
      <c r="I6236" s="341"/>
      <c r="J6236" s="341"/>
      <c r="AH6236" s="221"/>
      <c r="AI6236" s="221"/>
      <c r="AJ6236" s="221"/>
      <c r="AK6236" s="221"/>
      <c r="AL6236" s="221"/>
      <c r="AM6236" s="221"/>
      <c r="AN6236" s="221"/>
      <c r="AO6236" s="221"/>
      <c r="AP6236" s="221"/>
      <c r="AQ6236" s="219"/>
      <c r="AR6236" s="219"/>
      <c r="AS6236" s="221"/>
      <c r="AT6236" s="221"/>
      <c r="AU6236" s="221"/>
      <c r="AV6236" s="221"/>
      <c r="AW6236" s="221"/>
      <c r="AX6236" s="221"/>
      <c r="AY6236" s="221"/>
      <c r="AZ6236" s="221"/>
    </row>
    <row r="6237" spans="1:52" x14ac:dyDescent="0.15">
      <c r="A6237" s="278"/>
      <c r="B6237" s="274"/>
      <c r="C6237" s="340"/>
      <c r="D6237" s="340"/>
      <c r="E6237" s="341"/>
      <c r="F6237" s="341"/>
      <c r="G6237" s="341"/>
      <c r="H6237" s="341"/>
      <c r="I6237" s="341"/>
      <c r="J6237" s="341"/>
      <c r="AH6237" s="221"/>
      <c r="AI6237" s="221"/>
      <c r="AJ6237" s="221"/>
      <c r="AK6237" s="221"/>
      <c r="AL6237" s="221"/>
      <c r="AM6237" s="221"/>
      <c r="AN6237" s="221"/>
      <c r="AO6237" s="221"/>
      <c r="AP6237" s="221"/>
      <c r="AQ6237" s="219"/>
      <c r="AR6237" s="219"/>
      <c r="AS6237" s="221"/>
      <c r="AT6237" s="221"/>
      <c r="AU6237" s="221"/>
      <c r="AV6237" s="221"/>
      <c r="AW6237" s="221"/>
      <c r="AX6237" s="221"/>
      <c r="AY6237" s="221"/>
      <c r="AZ6237" s="221"/>
    </row>
    <row r="6238" spans="1:52" x14ac:dyDescent="0.15">
      <c r="A6238" s="278"/>
      <c r="B6238" s="274"/>
      <c r="C6238" s="340"/>
      <c r="D6238" s="340"/>
      <c r="E6238" s="341"/>
      <c r="F6238" s="341"/>
      <c r="G6238" s="341"/>
      <c r="H6238" s="341"/>
      <c r="I6238" s="341"/>
      <c r="J6238" s="341"/>
      <c r="AH6238" s="221"/>
      <c r="AI6238" s="221"/>
      <c r="AJ6238" s="221"/>
      <c r="AK6238" s="221"/>
      <c r="AL6238" s="221"/>
      <c r="AM6238" s="221"/>
      <c r="AN6238" s="221"/>
      <c r="AO6238" s="221"/>
      <c r="AP6238" s="221"/>
      <c r="AQ6238" s="219"/>
      <c r="AR6238" s="219"/>
      <c r="AS6238" s="221"/>
      <c r="AT6238" s="221"/>
      <c r="AU6238" s="221"/>
      <c r="AV6238" s="221"/>
      <c r="AW6238" s="221"/>
      <c r="AX6238" s="221"/>
      <c r="AY6238" s="221"/>
      <c r="AZ6238" s="221"/>
    </row>
    <row r="6239" spans="1:52" x14ac:dyDescent="0.15">
      <c r="A6239" s="278"/>
      <c r="B6239" s="274"/>
      <c r="C6239" s="340"/>
      <c r="D6239" s="340"/>
      <c r="E6239" s="341"/>
      <c r="F6239" s="341"/>
      <c r="G6239" s="341"/>
      <c r="H6239" s="341"/>
      <c r="I6239" s="341"/>
      <c r="J6239" s="341"/>
      <c r="AH6239" s="221"/>
      <c r="AI6239" s="221"/>
      <c r="AJ6239" s="221"/>
      <c r="AK6239" s="221"/>
      <c r="AL6239" s="221"/>
      <c r="AM6239" s="221"/>
      <c r="AN6239" s="221"/>
      <c r="AO6239" s="221"/>
      <c r="AP6239" s="221"/>
      <c r="AQ6239" s="219"/>
      <c r="AR6239" s="219"/>
      <c r="AS6239" s="221"/>
      <c r="AT6239" s="221"/>
      <c r="AU6239" s="221"/>
      <c r="AV6239" s="221"/>
      <c r="AW6239" s="221"/>
      <c r="AX6239" s="221"/>
      <c r="AY6239" s="221"/>
      <c r="AZ6239" s="221"/>
    </row>
    <row r="6240" spans="1:52" x14ac:dyDescent="0.15">
      <c r="A6240" s="278"/>
      <c r="B6240" s="274"/>
      <c r="C6240" s="340"/>
      <c r="D6240" s="340"/>
      <c r="E6240" s="341"/>
      <c r="F6240" s="341"/>
      <c r="G6240" s="341"/>
      <c r="H6240" s="341"/>
      <c r="I6240" s="341"/>
      <c r="J6240" s="341"/>
      <c r="AH6240" s="221"/>
      <c r="AI6240" s="221"/>
      <c r="AJ6240" s="221"/>
      <c r="AK6240" s="221"/>
      <c r="AL6240" s="221"/>
      <c r="AM6240" s="221"/>
      <c r="AN6240" s="221"/>
      <c r="AO6240" s="221"/>
      <c r="AP6240" s="221"/>
      <c r="AQ6240" s="219"/>
      <c r="AR6240" s="219"/>
      <c r="AS6240" s="221"/>
      <c r="AT6240" s="221"/>
      <c r="AU6240" s="221"/>
      <c r="AV6240" s="221"/>
      <c r="AW6240" s="221"/>
      <c r="AX6240" s="221"/>
      <c r="AY6240" s="221"/>
      <c r="AZ6240" s="221"/>
    </row>
    <row r="6241" spans="1:52" x14ac:dyDescent="0.15">
      <c r="A6241" s="278"/>
      <c r="B6241" s="274"/>
      <c r="C6241" s="340"/>
      <c r="D6241" s="340"/>
      <c r="E6241" s="341"/>
      <c r="F6241" s="341"/>
      <c r="G6241" s="341"/>
      <c r="H6241" s="341"/>
      <c r="I6241" s="341"/>
      <c r="J6241" s="341"/>
      <c r="AH6241" s="221"/>
      <c r="AI6241" s="221"/>
      <c r="AJ6241" s="221"/>
      <c r="AK6241" s="221"/>
      <c r="AL6241" s="221"/>
      <c r="AM6241" s="221"/>
      <c r="AN6241" s="221"/>
      <c r="AO6241" s="221"/>
      <c r="AP6241" s="221"/>
      <c r="AQ6241" s="219"/>
      <c r="AR6241" s="219"/>
      <c r="AS6241" s="221"/>
      <c r="AT6241" s="221"/>
      <c r="AU6241" s="221"/>
      <c r="AV6241" s="221"/>
      <c r="AW6241" s="221"/>
      <c r="AX6241" s="221"/>
      <c r="AY6241" s="221"/>
      <c r="AZ6241" s="221"/>
    </row>
    <row r="6242" spans="1:52" x14ac:dyDescent="0.15">
      <c r="A6242" s="278"/>
      <c r="B6242" s="274"/>
      <c r="C6242" s="340"/>
      <c r="D6242" s="340"/>
      <c r="E6242" s="341"/>
      <c r="F6242" s="341"/>
      <c r="G6242" s="341"/>
      <c r="H6242" s="341"/>
      <c r="I6242" s="341"/>
      <c r="J6242" s="341"/>
      <c r="AH6242" s="221"/>
      <c r="AI6242" s="221"/>
      <c r="AJ6242" s="221"/>
      <c r="AK6242" s="221"/>
      <c r="AL6242" s="221"/>
      <c r="AM6242" s="221"/>
      <c r="AN6242" s="221"/>
      <c r="AO6242" s="221"/>
      <c r="AP6242" s="221"/>
      <c r="AQ6242" s="219"/>
      <c r="AR6242" s="219"/>
      <c r="AS6242" s="221"/>
      <c r="AT6242" s="221"/>
      <c r="AU6242" s="221"/>
      <c r="AV6242" s="221"/>
      <c r="AW6242" s="221"/>
      <c r="AX6242" s="221"/>
      <c r="AY6242" s="221"/>
      <c r="AZ6242" s="221"/>
    </row>
    <row r="6243" spans="1:52" x14ac:dyDescent="0.15">
      <c r="A6243" s="278"/>
      <c r="B6243" s="274"/>
      <c r="C6243" s="340"/>
      <c r="D6243" s="340"/>
      <c r="E6243" s="341"/>
      <c r="F6243" s="341"/>
      <c r="G6243" s="341"/>
      <c r="H6243" s="341"/>
      <c r="I6243" s="341"/>
      <c r="J6243" s="341"/>
      <c r="AH6243" s="221"/>
      <c r="AI6243" s="221"/>
      <c r="AJ6243" s="221"/>
      <c r="AK6243" s="221"/>
      <c r="AL6243" s="221"/>
      <c r="AM6243" s="221"/>
      <c r="AN6243" s="221"/>
      <c r="AO6243" s="221"/>
      <c r="AP6243" s="221"/>
      <c r="AQ6243" s="219"/>
      <c r="AR6243" s="219"/>
      <c r="AS6243" s="221"/>
      <c r="AT6243" s="221"/>
      <c r="AU6243" s="221"/>
      <c r="AV6243" s="221"/>
      <c r="AW6243" s="221"/>
      <c r="AX6243" s="221"/>
      <c r="AY6243" s="221"/>
      <c r="AZ6243" s="221"/>
    </row>
    <row r="6244" spans="1:52" x14ac:dyDescent="0.15">
      <c r="A6244" s="278"/>
      <c r="B6244" s="274"/>
      <c r="C6244" s="340"/>
      <c r="D6244" s="340"/>
      <c r="E6244" s="341"/>
      <c r="F6244" s="341"/>
      <c r="G6244" s="341"/>
      <c r="H6244" s="341"/>
      <c r="I6244" s="341"/>
      <c r="J6244" s="341"/>
      <c r="AH6244" s="221"/>
      <c r="AI6244" s="221"/>
      <c r="AJ6244" s="221"/>
      <c r="AK6244" s="221"/>
      <c r="AL6244" s="221"/>
      <c r="AM6244" s="221"/>
      <c r="AN6244" s="221"/>
      <c r="AO6244" s="221"/>
      <c r="AP6244" s="221"/>
      <c r="AQ6244" s="219"/>
      <c r="AR6244" s="219"/>
      <c r="AS6244" s="221"/>
      <c r="AT6244" s="221"/>
      <c r="AU6244" s="221"/>
      <c r="AV6244" s="221"/>
      <c r="AW6244" s="221"/>
      <c r="AX6244" s="221"/>
      <c r="AY6244" s="221"/>
      <c r="AZ6244" s="221"/>
    </row>
    <row r="6245" spans="1:52" x14ac:dyDescent="0.15">
      <c r="A6245" s="278"/>
      <c r="B6245" s="274"/>
      <c r="C6245" s="340"/>
      <c r="D6245" s="340"/>
      <c r="E6245" s="341"/>
      <c r="F6245" s="341"/>
      <c r="G6245" s="341"/>
      <c r="H6245" s="341"/>
      <c r="I6245" s="341"/>
      <c r="J6245" s="341"/>
      <c r="AH6245" s="221"/>
      <c r="AI6245" s="221"/>
      <c r="AJ6245" s="221"/>
      <c r="AK6245" s="221"/>
      <c r="AL6245" s="221"/>
      <c r="AM6245" s="221"/>
      <c r="AN6245" s="221"/>
      <c r="AO6245" s="221"/>
      <c r="AP6245" s="221"/>
      <c r="AQ6245" s="219"/>
      <c r="AR6245" s="219"/>
      <c r="AS6245" s="221"/>
      <c r="AT6245" s="221"/>
      <c r="AU6245" s="221"/>
      <c r="AV6245" s="221"/>
      <c r="AW6245" s="221"/>
      <c r="AX6245" s="221"/>
      <c r="AY6245" s="221"/>
      <c r="AZ6245" s="221"/>
    </row>
    <row r="6246" spans="1:52" x14ac:dyDescent="0.15">
      <c r="A6246" s="278"/>
      <c r="B6246" s="274"/>
      <c r="C6246" s="340"/>
      <c r="D6246" s="340"/>
      <c r="E6246" s="341"/>
      <c r="F6246" s="341"/>
      <c r="G6246" s="341"/>
      <c r="H6246" s="341"/>
      <c r="I6246" s="341"/>
      <c r="J6246" s="341"/>
      <c r="AH6246" s="221"/>
      <c r="AI6246" s="221"/>
      <c r="AJ6246" s="221"/>
      <c r="AK6246" s="221"/>
      <c r="AL6246" s="221"/>
      <c r="AM6246" s="221"/>
      <c r="AN6246" s="221"/>
      <c r="AO6246" s="221"/>
      <c r="AP6246" s="221"/>
      <c r="AQ6246" s="219"/>
      <c r="AR6246" s="219"/>
      <c r="AS6246" s="221"/>
      <c r="AT6246" s="221"/>
      <c r="AU6246" s="221"/>
      <c r="AV6246" s="221"/>
      <c r="AW6246" s="221"/>
      <c r="AX6246" s="221"/>
      <c r="AY6246" s="221"/>
      <c r="AZ6246" s="221"/>
    </row>
    <row r="6247" spans="1:52" x14ac:dyDescent="0.15">
      <c r="A6247" s="278"/>
      <c r="B6247" s="274"/>
      <c r="C6247" s="340"/>
      <c r="D6247" s="340"/>
      <c r="E6247" s="341"/>
      <c r="F6247" s="341"/>
      <c r="G6247" s="341"/>
      <c r="H6247" s="341"/>
      <c r="I6247" s="341"/>
      <c r="J6247" s="341"/>
      <c r="AH6247" s="221"/>
      <c r="AI6247" s="221"/>
      <c r="AJ6247" s="221"/>
      <c r="AK6247" s="221"/>
      <c r="AL6247" s="221"/>
      <c r="AM6247" s="221"/>
      <c r="AN6247" s="221"/>
      <c r="AO6247" s="221"/>
      <c r="AP6247" s="221"/>
      <c r="AQ6247" s="219"/>
      <c r="AR6247" s="219"/>
      <c r="AS6247" s="221"/>
      <c r="AT6247" s="221"/>
      <c r="AU6247" s="221"/>
      <c r="AV6247" s="221"/>
      <c r="AW6247" s="221"/>
      <c r="AX6247" s="221"/>
      <c r="AY6247" s="221"/>
      <c r="AZ6247" s="221"/>
    </row>
    <row r="6248" spans="1:52" x14ac:dyDescent="0.15">
      <c r="A6248" s="278"/>
      <c r="B6248" s="274"/>
      <c r="C6248" s="340"/>
      <c r="D6248" s="340"/>
      <c r="E6248" s="341"/>
      <c r="F6248" s="341"/>
      <c r="G6248" s="341"/>
      <c r="H6248" s="341"/>
      <c r="I6248" s="341"/>
      <c r="J6248" s="341"/>
      <c r="AH6248" s="221"/>
      <c r="AI6248" s="221"/>
      <c r="AJ6248" s="221"/>
      <c r="AK6248" s="221"/>
      <c r="AL6248" s="221"/>
      <c r="AM6248" s="221"/>
      <c r="AN6248" s="221"/>
      <c r="AO6248" s="221"/>
      <c r="AP6248" s="221"/>
      <c r="AQ6248" s="219"/>
      <c r="AR6248" s="219"/>
      <c r="AS6248" s="221"/>
      <c r="AT6248" s="221"/>
      <c r="AU6248" s="221"/>
      <c r="AV6248" s="221"/>
      <c r="AW6248" s="221"/>
      <c r="AX6248" s="221"/>
      <c r="AY6248" s="221"/>
      <c r="AZ6248" s="221"/>
    </row>
    <row r="6249" spans="1:52" x14ac:dyDescent="0.15">
      <c r="A6249" s="278"/>
      <c r="B6249" s="274"/>
      <c r="C6249" s="340"/>
      <c r="D6249" s="340"/>
      <c r="E6249" s="341"/>
      <c r="F6249" s="341"/>
      <c r="G6249" s="341"/>
      <c r="H6249" s="341"/>
      <c r="I6249" s="341"/>
      <c r="J6249" s="341"/>
      <c r="AH6249" s="221"/>
      <c r="AI6249" s="221"/>
      <c r="AJ6249" s="221"/>
      <c r="AK6249" s="221"/>
      <c r="AL6249" s="221"/>
      <c r="AM6249" s="221"/>
      <c r="AN6249" s="221"/>
      <c r="AO6249" s="221"/>
      <c r="AP6249" s="221"/>
      <c r="AQ6249" s="219"/>
      <c r="AR6249" s="219"/>
      <c r="AS6249" s="221"/>
      <c r="AT6249" s="221"/>
      <c r="AU6249" s="221"/>
      <c r="AV6249" s="221"/>
      <c r="AW6249" s="221"/>
      <c r="AX6249" s="221"/>
      <c r="AY6249" s="221"/>
      <c r="AZ6249" s="221"/>
    </row>
    <row r="6250" spans="1:52" x14ac:dyDescent="0.15">
      <c r="A6250" s="278"/>
      <c r="B6250" s="274"/>
      <c r="C6250" s="340"/>
      <c r="D6250" s="340"/>
      <c r="E6250" s="341"/>
      <c r="F6250" s="341"/>
      <c r="G6250" s="341"/>
      <c r="H6250" s="341"/>
      <c r="I6250" s="341"/>
      <c r="J6250" s="341"/>
      <c r="AH6250" s="221"/>
      <c r="AI6250" s="221"/>
      <c r="AJ6250" s="221"/>
      <c r="AK6250" s="221"/>
      <c r="AL6250" s="221"/>
      <c r="AM6250" s="221"/>
      <c r="AN6250" s="221"/>
      <c r="AO6250" s="221"/>
      <c r="AP6250" s="221"/>
      <c r="AQ6250" s="219"/>
      <c r="AR6250" s="219"/>
      <c r="AS6250" s="221"/>
      <c r="AT6250" s="221"/>
      <c r="AU6250" s="221"/>
      <c r="AV6250" s="221"/>
      <c r="AW6250" s="221"/>
      <c r="AX6250" s="221"/>
      <c r="AY6250" s="221"/>
      <c r="AZ6250" s="221"/>
    </row>
    <row r="6251" spans="1:52" x14ac:dyDescent="0.15">
      <c r="A6251" s="278"/>
      <c r="B6251" s="274"/>
      <c r="C6251" s="340"/>
      <c r="D6251" s="340"/>
      <c r="E6251" s="341"/>
      <c r="F6251" s="341"/>
      <c r="G6251" s="341"/>
      <c r="H6251" s="341"/>
      <c r="I6251" s="341"/>
      <c r="J6251" s="341"/>
      <c r="AH6251" s="221"/>
      <c r="AI6251" s="221"/>
      <c r="AJ6251" s="221"/>
      <c r="AK6251" s="221"/>
      <c r="AL6251" s="221"/>
      <c r="AM6251" s="221"/>
      <c r="AN6251" s="221"/>
      <c r="AO6251" s="221"/>
      <c r="AP6251" s="221"/>
      <c r="AQ6251" s="219"/>
      <c r="AR6251" s="219"/>
      <c r="AS6251" s="221"/>
      <c r="AT6251" s="221"/>
      <c r="AU6251" s="221"/>
      <c r="AV6251" s="221"/>
      <c r="AW6251" s="221"/>
      <c r="AX6251" s="221"/>
      <c r="AY6251" s="221"/>
      <c r="AZ6251" s="221"/>
    </row>
    <row r="6252" spans="1:52" x14ac:dyDescent="0.15">
      <c r="A6252" s="278"/>
      <c r="B6252" s="274"/>
      <c r="C6252" s="340"/>
      <c r="D6252" s="340"/>
      <c r="E6252" s="341"/>
      <c r="F6252" s="341"/>
      <c r="G6252" s="341"/>
      <c r="H6252" s="341"/>
      <c r="I6252" s="341"/>
      <c r="J6252" s="341"/>
      <c r="AH6252" s="221"/>
      <c r="AI6252" s="221"/>
      <c r="AJ6252" s="221"/>
      <c r="AK6252" s="221"/>
      <c r="AL6252" s="221"/>
      <c r="AM6252" s="221"/>
      <c r="AN6252" s="221"/>
      <c r="AO6252" s="221"/>
      <c r="AP6252" s="221"/>
      <c r="AQ6252" s="219"/>
      <c r="AR6252" s="219"/>
      <c r="AS6252" s="221"/>
      <c r="AT6252" s="221"/>
      <c r="AU6252" s="221"/>
      <c r="AV6252" s="221"/>
      <c r="AW6252" s="221"/>
      <c r="AX6252" s="221"/>
      <c r="AY6252" s="221"/>
      <c r="AZ6252" s="221"/>
    </row>
    <row r="6253" spans="1:52" x14ac:dyDescent="0.15">
      <c r="A6253" s="278"/>
      <c r="B6253" s="274"/>
      <c r="C6253" s="340"/>
      <c r="D6253" s="340"/>
      <c r="E6253" s="341"/>
      <c r="F6253" s="341"/>
      <c r="G6253" s="341"/>
      <c r="H6253" s="341"/>
      <c r="I6253" s="341"/>
      <c r="J6253" s="341"/>
      <c r="AH6253" s="221"/>
      <c r="AI6253" s="221"/>
      <c r="AJ6253" s="221"/>
      <c r="AK6253" s="221"/>
      <c r="AL6253" s="221"/>
      <c r="AM6253" s="221"/>
      <c r="AN6253" s="221"/>
      <c r="AO6253" s="221"/>
      <c r="AP6253" s="221"/>
      <c r="AQ6253" s="219"/>
      <c r="AR6253" s="219"/>
      <c r="AS6253" s="221"/>
      <c r="AT6253" s="221"/>
      <c r="AU6253" s="221"/>
      <c r="AV6253" s="221"/>
      <c r="AW6253" s="221"/>
      <c r="AX6253" s="221"/>
      <c r="AY6253" s="221"/>
      <c r="AZ6253" s="221"/>
    </row>
    <row r="6254" spans="1:52" x14ac:dyDescent="0.15">
      <c r="A6254" s="278"/>
      <c r="B6254" s="274"/>
      <c r="C6254" s="340"/>
      <c r="D6254" s="340"/>
      <c r="E6254" s="341"/>
      <c r="F6254" s="341"/>
      <c r="G6254" s="341"/>
      <c r="H6254" s="341"/>
      <c r="I6254" s="341"/>
      <c r="J6254" s="341"/>
      <c r="AH6254" s="221"/>
      <c r="AI6254" s="221"/>
      <c r="AJ6254" s="221"/>
      <c r="AK6254" s="221"/>
      <c r="AL6254" s="221"/>
      <c r="AM6254" s="221"/>
      <c r="AN6254" s="221"/>
      <c r="AO6254" s="221"/>
      <c r="AP6254" s="221"/>
      <c r="AQ6254" s="219"/>
      <c r="AR6254" s="219"/>
      <c r="AS6254" s="221"/>
      <c r="AT6254" s="221"/>
      <c r="AU6254" s="221"/>
      <c r="AV6254" s="221"/>
      <c r="AW6254" s="221"/>
      <c r="AX6254" s="221"/>
      <c r="AY6254" s="221"/>
      <c r="AZ6254" s="221"/>
    </row>
    <row r="6255" spans="1:52" x14ac:dyDescent="0.15">
      <c r="A6255" s="278"/>
      <c r="B6255" s="274"/>
      <c r="C6255" s="340"/>
      <c r="D6255" s="340"/>
      <c r="E6255" s="341"/>
      <c r="F6255" s="341"/>
      <c r="G6255" s="341"/>
      <c r="H6255" s="341"/>
      <c r="I6255" s="341"/>
      <c r="J6255" s="341"/>
      <c r="AH6255" s="221"/>
      <c r="AI6255" s="221"/>
      <c r="AJ6255" s="221"/>
      <c r="AK6255" s="221"/>
      <c r="AL6255" s="221"/>
      <c r="AM6255" s="221"/>
      <c r="AN6255" s="221"/>
      <c r="AO6255" s="221"/>
      <c r="AP6255" s="221"/>
      <c r="AQ6255" s="219"/>
      <c r="AR6255" s="219"/>
      <c r="AS6255" s="221"/>
      <c r="AT6255" s="221"/>
      <c r="AU6255" s="221"/>
      <c r="AV6255" s="221"/>
      <c r="AW6255" s="221"/>
      <c r="AX6255" s="221"/>
      <c r="AY6255" s="221"/>
      <c r="AZ6255" s="221"/>
    </row>
    <row r="6256" spans="1:52" x14ac:dyDescent="0.15">
      <c r="A6256" s="278"/>
      <c r="B6256" s="274"/>
      <c r="C6256" s="340"/>
      <c r="D6256" s="340"/>
      <c r="E6256" s="341"/>
      <c r="F6256" s="341"/>
      <c r="G6256" s="341"/>
      <c r="H6256" s="341"/>
      <c r="I6256" s="341"/>
      <c r="J6256" s="341"/>
      <c r="AH6256" s="221"/>
      <c r="AI6256" s="221"/>
      <c r="AJ6256" s="221"/>
      <c r="AK6256" s="221"/>
      <c r="AL6256" s="221"/>
      <c r="AM6256" s="221"/>
      <c r="AN6256" s="221"/>
      <c r="AO6256" s="221"/>
      <c r="AP6256" s="221"/>
      <c r="AQ6256" s="219"/>
      <c r="AR6256" s="219"/>
      <c r="AS6256" s="221"/>
      <c r="AT6256" s="221"/>
      <c r="AU6256" s="221"/>
      <c r="AV6256" s="221"/>
      <c r="AW6256" s="221"/>
      <c r="AX6256" s="221"/>
      <c r="AY6256" s="221"/>
      <c r="AZ6256" s="221"/>
    </row>
    <row r="6257" spans="1:52" x14ac:dyDescent="0.15">
      <c r="A6257" s="278"/>
      <c r="B6257" s="274"/>
      <c r="C6257" s="340"/>
      <c r="D6257" s="340"/>
      <c r="E6257" s="341"/>
      <c r="F6257" s="341"/>
      <c r="G6257" s="341"/>
      <c r="H6257" s="341"/>
      <c r="I6257" s="341"/>
      <c r="J6257" s="341"/>
      <c r="AH6257" s="221"/>
      <c r="AI6257" s="221"/>
      <c r="AJ6257" s="221"/>
      <c r="AK6257" s="221"/>
      <c r="AL6257" s="221"/>
      <c r="AM6257" s="221"/>
      <c r="AN6257" s="221"/>
      <c r="AO6257" s="221"/>
      <c r="AP6257" s="221"/>
      <c r="AQ6257" s="219"/>
      <c r="AR6257" s="219"/>
      <c r="AS6257" s="221"/>
      <c r="AT6257" s="221"/>
      <c r="AU6257" s="221"/>
      <c r="AV6257" s="221"/>
      <c r="AW6257" s="221"/>
      <c r="AX6257" s="221"/>
      <c r="AY6257" s="221"/>
      <c r="AZ6257" s="221"/>
    </row>
    <row r="6258" spans="1:52" x14ac:dyDescent="0.15">
      <c r="A6258" s="278"/>
      <c r="B6258" s="274"/>
      <c r="C6258" s="340"/>
      <c r="D6258" s="340"/>
      <c r="E6258" s="341"/>
      <c r="F6258" s="341"/>
      <c r="G6258" s="341"/>
      <c r="H6258" s="341"/>
      <c r="I6258" s="341"/>
      <c r="J6258" s="341"/>
      <c r="AH6258" s="221"/>
      <c r="AI6258" s="221"/>
      <c r="AJ6258" s="221"/>
      <c r="AK6258" s="221"/>
      <c r="AL6258" s="221"/>
      <c r="AM6258" s="221"/>
      <c r="AN6258" s="221"/>
      <c r="AO6258" s="221"/>
      <c r="AP6258" s="221"/>
      <c r="AQ6258" s="219"/>
      <c r="AR6258" s="219"/>
      <c r="AS6258" s="221"/>
      <c r="AT6258" s="221"/>
      <c r="AU6258" s="221"/>
      <c r="AV6258" s="221"/>
      <c r="AW6258" s="221"/>
      <c r="AX6258" s="221"/>
      <c r="AY6258" s="221"/>
      <c r="AZ6258" s="221"/>
    </row>
    <row r="6259" spans="1:52" x14ac:dyDescent="0.15">
      <c r="A6259" s="278"/>
      <c r="B6259" s="274"/>
      <c r="C6259" s="340"/>
      <c r="D6259" s="340"/>
      <c r="E6259" s="341"/>
      <c r="F6259" s="341"/>
      <c r="G6259" s="341"/>
      <c r="H6259" s="341"/>
      <c r="I6259" s="341"/>
      <c r="J6259" s="341"/>
      <c r="AH6259" s="221"/>
      <c r="AI6259" s="221"/>
      <c r="AJ6259" s="221"/>
      <c r="AK6259" s="221"/>
      <c r="AL6259" s="221"/>
      <c r="AM6259" s="221"/>
      <c r="AN6259" s="221"/>
      <c r="AO6259" s="221"/>
      <c r="AP6259" s="221"/>
      <c r="AQ6259" s="219"/>
      <c r="AR6259" s="219"/>
      <c r="AS6259" s="221"/>
      <c r="AT6259" s="221"/>
      <c r="AU6259" s="221"/>
      <c r="AV6259" s="221"/>
      <c r="AW6259" s="221"/>
      <c r="AX6259" s="221"/>
      <c r="AY6259" s="221"/>
      <c r="AZ6259" s="221"/>
    </row>
    <row r="6260" spans="1:52" x14ac:dyDescent="0.15">
      <c r="A6260" s="278"/>
      <c r="B6260" s="274"/>
      <c r="C6260" s="340"/>
      <c r="D6260" s="340"/>
      <c r="E6260" s="341"/>
      <c r="F6260" s="341"/>
      <c r="G6260" s="341"/>
      <c r="H6260" s="341"/>
      <c r="I6260" s="341"/>
      <c r="J6260" s="341"/>
      <c r="AH6260" s="221"/>
      <c r="AI6260" s="221"/>
      <c r="AJ6260" s="221"/>
      <c r="AK6260" s="221"/>
      <c r="AL6260" s="221"/>
      <c r="AM6260" s="221"/>
      <c r="AN6260" s="221"/>
      <c r="AO6260" s="221"/>
      <c r="AP6260" s="221"/>
      <c r="AQ6260" s="219"/>
      <c r="AR6260" s="219"/>
      <c r="AS6260" s="221"/>
      <c r="AT6260" s="221"/>
      <c r="AU6260" s="221"/>
      <c r="AV6260" s="221"/>
      <c r="AW6260" s="221"/>
      <c r="AX6260" s="221"/>
      <c r="AY6260" s="221"/>
      <c r="AZ6260" s="221"/>
    </row>
    <row r="6261" spans="1:52" x14ac:dyDescent="0.15">
      <c r="A6261" s="278"/>
      <c r="B6261" s="274"/>
      <c r="C6261" s="340"/>
      <c r="D6261" s="340"/>
      <c r="E6261" s="341"/>
      <c r="F6261" s="341"/>
      <c r="G6261" s="341"/>
      <c r="H6261" s="341"/>
      <c r="I6261" s="341"/>
      <c r="J6261" s="341"/>
      <c r="AH6261" s="221"/>
      <c r="AI6261" s="221"/>
      <c r="AJ6261" s="221"/>
      <c r="AK6261" s="221"/>
      <c r="AL6261" s="221"/>
      <c r="AM6261" s="221"/>
      <c r="AN6261" s="221"/>
      <c r="AO6261" s="221"/>
      <c r="AP6261" s="221"/>
      <c r="AQ6261" s="219"/>
      <c r="AR6261" s="219"/>
      <c r="AS6261" s="221"/>
      <c r="AT6261" s="221"/>
      <c r="AU6261" s="221"/>
      <c r="AV6261" s="221"/>
      <c r="AW6261" s="221"/>
      <c r="AX6261" s="221"/>
      <c r="AY6261" s="221"/>
      <c r="AZ6261" s="221"/>
    </row>
    <row r="6262" spans="1:52" x14ac:dyDescent="0.15">
      <c r="A6262" s="278"/>
      <c r="B6262" s="274"/>
      <c r="C6262" s="340"/>
      <c r="D6262" s="340"/>
      <c r="E6262" s="341"/>
      <c r="F6262" s="341"/>
      <c r="G6262" s="341"/>
      <c r="H6262" s="341"/>
      <c r="I6262" s="341"/>
      <c r="J6262" s="341"/>
      <c r="AH6262" s="221"/>
      <c r="AI6262" s="221"/>
      <c r="AJ6262" s="221"/>
      <c r="AK6262" s="221"/>
      <c r="AL6262" s="221"/>
      <c r="AM6262" s="221"/>
      <c r="AN6262" s="221"/>
      <c r="AO6262" s="221"/>
      <c r="AP6262" s="221"/>
      <c r="AQ6262" s="219"/>
      <c r="AR6262" s="219"/>
      <c r="AS6262" s="221"/>
      <c r="AT6262" s="221"/>
      <c r="AU6262" s="221"/>
      <c r="AV6262" s="221"/>
      <c r="AW6262" s="221"/>
      <c r="AX6262" s="221"/>
      <c r="AY6262" s="221"/>
      <c r="AZ6262" s="221"/>
    </row>
    <row r="6263" spans="1:52" x14ac:dyDescent="0.15">
      <c r="A6263" s="278"/>
      <c r="B6263" s="274"/>
      <c r="C6263" s="340"/>
      <c r="D6263" s="340"/>
      <c r="E6263" s="341"/>
      <c r="F6263" s="341"/>
      <c r="G6263" s="341"/>
      <c r="H6263" s="341"/>
      <c r="I6263" s="341"/>
      <c r="J6263" s="341"/>
      <c r="AH6263" s="221"/>
      <c r="AI6263" s="221"/>
      <c r="AJ6263" s="221"/>
      <c r="AK6263" s="221"/>
      <c r="AL6263" s="221"/>
      <c r="AM6263" s="221"/>
      <c r="AN6263" s="221"/>
      <c r="AO6263" s="221"/>
      <c r="AP6263" s="221"/>
      <c r="AQ6263" s="219"/>
      <c r="AR6263" s="219"/>
      <c r="AS6263" s="221"/>
      <c r="AT6263" s="221"/>
      <c r="AU6263" s="221"/>
      <c r="AV6263" s="221"/>
      <c r="AW6263" s="221"/>
      <c r="AX6263" s="221"/>
      <c r="AY6263" s="221"/>
      <c r="AZ6263" s="221"/>
    </row>
    <row r="6264" spans="1:52" x14ac:dyDescent="0.15">
      <c r="A6264" s="278"/>
      <c r="B6264" s="274"/>
      <c r="C6264" s="340"/>
      <c r="D6264" s="340"/>
      <c r="E6264" s="341"/>
      <c r="F6264" s="341"/>
      <c r="G6264" s="341"/>
      <c r="H6264" s="341"/>
      <c r="I6264" s="341"/>
      <c r="J6264" s="341"/>
      <c r="AH6264" s="221"/>
      <c r="AI6264" s="221"/>
      <c r="AJ6264" s="221"/>
      <c r="AK6264" s="221"/>
      <c r="AL6264" s="221"/>
      <c r="AM6264" s="221"/>
      <c r="AN6264" s="221"/>
      <c r="AO6264" s="221"/>
      <c r="AP6264" s="221"/>
      <c r="AQ6264" s="219"/>
      <c r="AR6264" s="219"/>
      <c r="AS6264" s="221"/>
      <c r="AT6264" s="221"/>
      <c r="AU6264" s="221"/>
      <c r="AV6264" s="221"/>
      <c r="AW6264" s="221"/>
      <c r="AX6264" s="221"/>
      <c r="AY6264" s="221"/>
      <c r="AZ6264" s="221"/>
    </row>
    <row r="6265" spans="1:52" x14ac:dyDescent="0.15">
      <c r="A6265" s="278"/>
      <c r="B6265" s="274"/>
      <c r="C6265" s="340"/>
      <c r="D6265" s="340"/>
      <c r="E6265" s="341"/>
      <c r="F6265" s="341"/>
      <c r="G6265" s="341"/>
      <c r="H6265" s="341"/>
      <c r="I6265" s="341"/>
      <c r="J6265" s="341"/>
      <c r="AH6265" s="221"/>
      <c r="AI6265" s="221"/>
      <c r="AJ6265" s="221"/>
      <c r="AK6265" s="221"/>
      <c r="AL6265" s="221"/>
      <c r="AM6265" s="221"/>
      <c r="AN6265" s="221"/>
      <c r="AO6265" s="221"/>
      <c r="AP6265" s="221"/>
      <c r="AQ6265" s="219"/>
      <c r="AR6265" s="219"/>
      <c r="AS6265" s="221"/>
      <c r="AT6265" s="221"/>
      <c r="AU6265" s="221"/>
      <c r="AV6265" s="221"/>
      <c r="AW6265" s="221"/>
      <c r="AX6265" s="221"/>
      <c r="AY6265" s="221"/>
      <c r="AZ6265" s="221"/>
    </row>
    <row r="6266" spans="1:52" x14ac:dyDescent="0.15">
      <c r="A6266" s="278"/>
      <c r="B6266" s="274"/>
      <c r="C6266" s="340"/>
      <c r="D6266" s="340"/>
      <c r="E6266" s="341"/>
      <c r="F6266" s="341"/>
      <c r="G6266" s="341"/>
      <c r="H6266" s="341"/>
      <c r="I6266" s="341"/>
      <c r="J6266" s="341"/>
      <c r="AH6266" s="221"/>
      <c r="AI6266" s="221"/>
      <c r="AJ6266" s="221"/>
      <c r="AK6266" s="221"/>
      <c r="AL6266" s="221"/>
      <c r="AM6266" s="221"/>
      <c r="AN6266" s="221"/>
      <c r="AO6266" s="221"/>
      <c r="AP6266" s="221"/>
      <c r="AQ6266" s="219"/>
      <c r="AR6266" s="219"/>
      <c r="AS6266" s="221"/>
      <c r="AT6266" s="221"/>
      <c r="AU6266" s="221"/>
      <c r="AV6266" s="221"/>
      <c r="AW6266" s="221"/>
      <c r="AX6266" s="221"/>
      <c r="AY6266" s="221"/>
      <c r="AZ6266" s="221"/>
    </row>
    <row r="6267" spans="1:52" x14ac:dyDescent="0.15">
      <c r="A6267" s="278"/>
      <c r="B6267" s="274"/>
      <c r="C6267" s="340"/>
      <c r="D6267" s="340"/>
      <c r="E6267" s="341"/>
      <c r="F6267" s="341"/>
      <c r="G6267" s="341"/>
      <c r="H6267" s="341"/>
      <c r="I6267" s="341"/>
      <c r="J6267" s="341"/>
      <c r="AH6267" s="221"/>
      <c r="AI6267" s="221"/>
      <c r="AJ6267" s="221"/>
      <c r="AK6267" s="221"/>
      <c r="AL6267" s="221"/>
      <c r="AM6267" s="221"/>
      <c r="AN6267" s="221"/>
      <c r="AO6267" s="221"/>
      <c r="AP6267" s="221"/>
      <c r="AQ6267" s="219"/>
      <c r="AR6267" s="219"/>
      <c r="AS6267" s="221"/>
      <c r="AT6267" s="221"/>
      <c r="AU6267" s="221"/>
      <c r="AV6267" s="221"/>
      <c r="AW6267" s="221"/>
      <c r="AX6267" s="221"/>
      <c r="AY6267" s="221"/>
      <c r="AZ6267" s="221"/>
    </row>
    <row r="6268" spans="1:52" x14ac:dyDescent="0.15">
      <c r="A6268" s="278"/>
      <c r="B6268" s="274"/>
      <c r="C6268" s="340"/>
      <c r="D6268" s="340"/>
      <c r="E6268" s="341"/>
      <c r="F6268" s="341"/>
      <c r="G6268" s="341"/>
      <c r="H6268" s="341"/>
      <c r="I6268" s="341"/>
      <c r="J6268" s="341"/>
      <c r="AH6268" s="221"/>
      <c r="AI6268" s="221"/>
      <c r="AJ6268" s="221"/>
      <c r="AK6268" s="221"/>
      <c r="AL6268" s="221"/>
      <c r="AM6268" s="221"/>
      <c r="AN6268" s="221"/>
      <c r="AO6268" s="221"/>
      <c r="AP6268" s="221"/>
      <c r="AQ6268" s="219"/>
      <c r="AR6268" s="219"/>
      <c r="AS6268" s="221"/>
      <c r="AT6268" s="221"/>
      <c r="AU6268" s="221"/>
      <c r="AV6268" s="221"/>
      <c r="AW6268" s="221"/>
      <c r="AX6268" s="221"/>
      <c r="AY6268" s="221"/>
      <c r="AZ6268" s="221"/>
    </row>
    <row r="6269" spans="1:52" x14ac:dyDescent="0.15">
      <c r="A6269" s="278"/>
      <c r="B6269" s="274"/>
      <c r="C6269" s="340"/>
      <c r="D6269" s="340"/>
      <c r="E6269" s="341"/>
      <c r="F6269" s="341"/>
      <c r="G6269" s="341"/>
      <c r="H6269" s="341"/>
      <c r="I6269" s="341"/>
      <c r="J6269" s="341"/>
      <c r="AH6269" s="221"/>
      <c r="AI6269" s="221"/>
      <c r="AJ6269" s="221"/>
      <c r="AK6269" s="221"/>
      <c r="AL6269" s="221"/>
      <c r="AM6269" s="221"/>
      <c r="AN6269" s="221"/>
      <c r="AO6269" s="221"/>
      <c r="AP6269" s="221"/>
      <c r="AQ6269" s="219"/>
      <c r="AR6269" s="219"/>
      <c r="AS6269" s="221"/>
      <c r="AT6269" s="221"/>
      <c r="AU6269" s="221"/>
      <c r="AV6269" s="221"/>
      <c r="AW6269" s="221"/>
      <c r="AX6269" s="221"/>
      <c r="AY6269" s="221"/>
      <c r="AZ6269" s="221"/>
    </row>
    <row r="6270" spans="1:52" x14ac:dyDescent="0.15">
      <c r="A6270" s="278"/>
      <c r="B6270" s="274"/>
      <c r="C6270" s="340"/>
      <c r="D6270" s="340"/>
      <c r="E6270" s="341"/>
      <c r="F6270" s="341"/>
      <c r="G6270" s="341"/>
      <c r="H6270" s="341"/>
      <c r="I6270" s="341"/>
      <c r="J6270" s="341"/>
      <c r="AH6270" s="221"/>
      <c r="AI6270" s="221"/>
      <c r="AJ6270" s="221"/>
      <c r="AK6270" s="221"/>
      <c r="AL6270" s="221"/>
      <c r="AM6270" s="221"/>
      <c r="AN6270" s="221"/>
      <c r="AO6270" s="221"/>
      <c r="AP6270" s="221"/>
      <c r="AQ6270" s="219"/>
      <c r="AR6270" s="219"/>
      <c r="AS6270" s="221"/>
      <c r="AT6270" s="221"/>
      <c r="AU6270" s="221"/>
      <c r="AV6270" s="221"/>
      <c r="AW6270" s="221"/>
      <c r="AX6270" s="221"/>
      <c r="AY6270" s="221"/>
      <c r="AZ6270" s="221"/>
    </row>
    <row r="6271" spans="1:52" x14ac:dyDescent="0.15">
      <c r="A6271" s="278"/>
      <c r="B6271" s="274"/>
      <c r="C6271" s="340"/>
      <c r="D6271" s="340"/>
      <c r="E6271" s="341"/>
      <c r="F6271" s="341"/>
      <c r="G6271" s="341"/>
      <c r="H6271" s="341"/>
      <c r="I6271" s="341"/>
      <c r="J6271" s="341"/>
      <c r="AH6271" s="221"/>
      <c r="AI6271" s="221"/>
      <c r="AJ6271" s="221"/>
      <c r="AK6271" s="221"/>
      <c r="AL6271" s="221"/>
      <c r="AM6271" s="221"/>
      <c r="AN6271" s="221"/>
      <c r="AO6271" s="221"/>
      <c r="AP6271" s="221"/>
      <c r="AQ6271" s="219"/>
      <c r="AR6271" s="219"/>
      <c r="AS6271" s="221"/>
      <c r="AT6271" s="221"/>
      <c r="AU6271" s="221"/>
      <c r="AV6271" s="221"/>
      <c r="AW6271" s="221"/>
      <c r="AX6271" s="221"/>
      <c r="AY6271" s="221"/>
      <c r="AZ6271" s="221"/>
    </row>
    <row r="6272" spans="1:52" x14ac:dyDescent="0.15">
      <c r="A6272" s="278"/>
      <c r="B6272" s="274"/>
      <c r="C6272" s="340"/>
      <c r="D6272" s="340"/>
      <c r="E6272" s="341"/>
      <c r="F6272" s="341"/>
      <c r="G6272" s="341"/>
      <c r="H6272" s="341"/>
      <c r="I6272" s="341"/>
      <c r="J6272" s="341"/>
      <c r="AH6272" s="221"/>
      <c r="AI6272" s="221"/>
      <c r="AJ6272" s="221"/>
      <c r="AK6272" s="221"/>
      <c r="AL6272" s="221"/>
      <c r="AM6272" s="221"/>
      <c r="AN6272" s="221"/>
      <c r="AO6272" s="221"/>
      <c r="AP6272" s="221"/>
      <c r="AQ6272" s="219"/>
      <c r="AR6272" s="219"/>
      <c r="AS6272" s="221"/>
      <c r="AT6272" s="221"/>
      <c r="AU6272" s="221"/>
      <c r="AV6272" s="221"/>
      <c r="AW6272" s="221"/>
      <c r="AX6272" s="221"/>
      <c r="AY6272" s="221"/>
      <c r="AZ6272" s="221"/>
    </row>
    <row r="6273" spans="1:52" x14ac:dyDescent="0.15">
      <c r="A6273" s="278"/>
      <c r="B6273" s="274"/>
      <c r="C6273" s="340"/>
      <c r="D6273" s="340"/>
      <c r="E6273" s="341"/>
      <c r="F6273" s="341"/>
      <c r="G6273" s="341"/>
      <c r="H6273" s="341"/>
      <c r="I6273" s="341"/>
      <c r="J6273" s="341"/>
      <c r="AH6273" s="221"/>
      <c r="AI6273" s="221"/>
      <c r="AJ6273" s="221"/>
      <c r="AK6273" s="221"/>
      <c r="AL6273" s="221"/>
      <c r="AM6273" s="221"/>
      <c r="AN6273" s="221"/>
      <c r="AO6273" s="221"/>
      <c r="AP6273" s="221"/>
      <c r="AQ6273" s="219"/>
      <c r="AR6273" s="219"/>
      <c r="AS6273" s="221"/>
      <c r="AT6273" s="221"/>
      <c r="AU6273" s="221"/>
      <c r="AV6273" s="221"/>
      <c r="AW6273" s="221"/>
      <c r="AX6273" s="221"/>
      <c r="AY6273" s="221"/>
      <c r="AZ6273" s="221"/>
    </row>
    <row r="6274" spans="1:52" x14ac:dyDescent="0.15">
      <c r="A6274" s="278"/>
      <c r="B6274" s="274"/>
      <c r="C6274" s="340"/>
      <c r="D6274" s="340"/>
      <c r="E6274" s="341"/>
      <c r="F6274" s="341"/>
      <c r="G6274" s="341"/>
      <c r="H6274" s="341"/>
      <c r="I6274" s="341"/>
      <c r="J6274" s="341"/>
      <c r="AH6274" s="221"/>
      <c r="AI6274" s="221"/>
      <c r="AJ6274" s="221"/>
      <c r="AK6274" s="221"/>
      <c r="AL6274" s="221"/>
      <c r="AM6274" s="221"/>
      <c r="AN6274" s="221"/>
      <c r="AO6274" s="221"/>
      <c r="AP6274" s="221"/>
      <c r="AQ6274" s="219"/>
      <c r="AR6274" s="219"/>
      <c r="AS6274" s="221"/>
      <c r="AT6274" s="221"/>
      <c r="AU6274" s="221"/>
      <c r="AV6274" s="221"/>
      <c r="AW6274" s="221"/>
      <c r="AX6274" s="221"/>
      <c r="AY6274" s="221"/>
      <c r="AZ6274" s="221"/>
    </row>
    <row r="6275" spans="1:52" x14ac:dyDescent="0.15">
      <c r="A6275" s="278"/>
      <c r="B6275" s="274"/>
      <c r="C6275" s="340"/>
      <c r="D6275" s="340"/>
      <c r="E6275" s="341"/>
      <c r="F6275" s="341"/>
      <c r="G6275" s="341"/>
      <c r="H6275" s="341"/>
      <c r="I6275" s="341"/>
      <c r="J6275" s="341"/>
      <c r="AH6275" s="221"/>
      <c r="AI6275" s="221"/>
      <c r="AJ6275" s="221"/>
      <c r="AK6275" s="221"/>
      <c r="AL6275" s="221"/>
      <c r="AM6275" s="221"/>
      <c r="AN6275" s="221"/>
      <c r="AO6275" s="221"/>
      <c r="AP6275" s="221"/>
      <c r="AQ6275" s="219"/>
      <c r="AR6275" s="219"/>
      <c r="AS6275" s="221"/>
      <c r="AT6275" s="221"/>
      <c r="AU6275" s="221"/>
      <c r="AV6275" s="221"/>
      <c r="AW6275" s="221"/>
      <c r="AX6275" s="221"/>
      <c r="AY6275" s="221"/>
      <c r="AZ6275" s="221"/>
    </row>
    <row r="6276" spans="1:52" x14ac:dyDescent="0.15">
      <c r="A6276" s="278"/>
      <c r="B6276" s="274"/>
      <c r="C6276" s="340"/>
      <c r="D6276" s="340"/>
      <c r="E6276" s="341"/>
      <c r="F6276" s="341"/>
      <c r="G6276" s="341"/>
      <c r="H6276" s="341"/>
      <c r="I6276" s="341"/>
      <c r="J6276" s="341"/>
      <c r="AH6276" s="221"/>
      <c r="AI6276" s="221"/>
      <c r="AJ6276" s="221"/>
      <c r="AK6276" s="221"/>
      <c r="AL6276" s="221"/>
      <c r="AM6276" s="221"/>
      <c r="AN6276" s="221"/>
      <c r="AO6276" s="221"/>
      <c r="AP6276" s="221"/>
      <c r="AQ6276" s="219"/>
      <c r="AR6276" s="219"/>
      <c r="AS6276" s="221"/>
      <c r="AT6276" s="221"/>
      <c r="AU6276" s="221"/>
      <c r="AV6276" s="221"/>
      <c r="AW6276" s="221"/>
      <c r="AX6276" s="221"/>
      <c r="AY6276" s="221"/>
      <c r="AZ6276" s="221"/>
    </row>
    <row r="6277" spans="1:52" x14ac:dyDescent="0.15">
      <c r="A6277" s="278"/>
      <c r="B6277" s="274"/>
      <c r="C6277" s="340"/>
      <c r="D6277" s="340"/>
      <c r="E6277" s="341"/>
      <c r="F6277" s="341"/>
      <c r="G6277" s="341"/>
      <c r="H6277" s="341"/>
      <c r="I6277" s="341"/>
      <c r="J6277" s="341"/>
      <c r="AH6277" s="221"/>
      <c r="AI6277" s="221"/>
      <c r="AJ6277" s="221"/>
      <c r="AK6277" s="221"/>
      <c r="AL6277" s="221"/>
      <c r="AM6277" s="221"/>
      <c r="AN6277" s="221"/>
      <c r="AO6277" s="221"/>
      <c r="AP6277" s="221"/>
      <c r="AQ6277" s="219"/>
      <c r="AR6277" s="219"/>
      <c r="AS6277" s="221"/>
      <c r="AT6277" s="221"/>
      <c r="AU6277" s="221"/>
      <c r="AV6277" s="221"/>
      <c r="AW6277" s="221"/>
      <c r="AX6277" s="221"/>
      <c r="AY6277" s="221"/>
      <c r="AZ6277" s="221"/>
    </row>
    <row r="6278" spans="1:52" x14ac:dyDescent="0.15">
      <c r="A6278" s="278"/>
      <c r="B6278" s="274"/>
      <c r="C6278" s="340"/>
      <c r="D6278" s="340"/>
      <c r="E6278" s="341"/>
      <c r="F6278" s="341"/>
      <c r="G6278" s="341"/>
      <c r="H6278" s="341"/>
      <c r="I6278" s="341"/>
      <c r="J6278" s="341"/>
      <c r="AH6278" s="221"/>
      <c r="AI6278" s="221"/>
      <c r="AJ6278" s="221"/>
      <c r="AK6278" s="221"/>
      <c r="AL6278" s="221"/>
      <c r="AM6278" s="221"/>
      <c r="AN6278" s="221"/>
      <c r="AO6278" s="221"/>
      <c r="AP6278" s="221"/>
      <c r="AQ6278" s="219"/>
      <c r="AR6278" s="219"/>
      <c r="AS6278" s="221"/>
      <c r="AT6278" s="221"/>
      <c r="AU6278" s="221"/>
      <c r="AV6278" s="221"/>
      <c r="AW6278" s="221"/>
      <c r="AX6278" s="221"/>
      <c r="AY6278" s="221"/>
      <c r="AZ6278" s="221"/>
    </row>
    <row r="6279" spans="1:52" x14ac:dyDescent="0.15">
      <c r="A6279" s="278"/>
      <c r="B6279" s="274"/>
      <c r="C6279" s="340"/>
      <c r="D6279" s="340"/>
      <c r="E6279" s="341"/>
      <c r="F6279" s="341"/>
      <c r="G6279" s="341"/>
      <c r="H6279" s="341"/>
      <c r="I6279" s="341"/>
      <c r="J6279" s="341"/>
      <c r="AH6279" s="221"/>
      <c r="AI6279" s="221"/>
      <c r="AJ6279" s="221"/>
      <c r="AK6279" s="221"/>
      <c r="AL6279" s="221"/>
      <c r="AM6279" s="221"/>
      <c r="AN6279" s="221"/>
      <c r="AO6279" s="221"/>
      <c r="AP6279" s="221"/>
      <c r="AQ6279" s="219"/>
      <c r="AR6279" s="219"/>
      <c r="AS6279" s="221"/>
      <c r="AT6279" s="221"/>
      <c r="AU6279" s="221"/>
      <c r="AV6279" s="221"/>
      <c r="AW6279" s="221"/>
      <c r="AX6279" s="221"/>
      <c r="AY6279" s="221"/>
      <c r="AZ6279" s="221"/>
    </row>
    <row r="6280" spans="1:52" x14ac:dyDescent="0.15">
      <c r="A6280" s="278"/>
      <c r="B6280" s="274"/>
      <c r="C6280" s="340"/>
      <c r="D6280" s="340"/>
      <c r="E6280" s="341"/>
      <c r="F6280" s="341"/>
      <c r="G6280" s="341"/>
      <c r="H6280" s="341"/>
      <c r="I6280" s="341"/>
      <c r="J6280" s="341"/>
      <c r="AH6280" s="221"/>
      <c r="AI6280" s="221"/>
      <c r="AJ6280" s="221"/>
      <c r="AK6280" s="221"/>
      <c r="AL6280" s="221"/>
      <c r="AM6280" s="221"/>
      <c r="AN6280" s="221"/>
      <c r="AO6280" s="221"/>
      <c r="AP6280" s="221"/>
      <c r="AQ6280" s="219"/>
      <c r="AR6280" s="219"/>
      <c r="AS6280" s="221"/>
      <c r="AT6280" s="221"/>
      <c r="AU6280" s="221"/>
      <c r="AV6280" s="221"/>
      <c r="AW6280" s="221"/>
      <c r="AX6280" s="221"/>
      <c r="AY6280" s="221"/>
      <c r="AZ6280" s="221"/>
    </row>
    <row r="6281" spans="1:52" x14ac:dyDescent="0.15">
      <c r="A6281" s="278"/>
      <c r="B6281" s="274"/>
      <c r="C6281" s="340"/>
      <c r="D6281" s="340"/>
      <c r="E6281" s="341"/>
      <c r="F6281" s="341"/>
      <c r="G6281" s="341"/>
      <c r="H6281" s="341"/>
      <c r="I6281" s="341"/>
      <c r="J6281" s="341"/>
      <c r="AH6281" s="221"/>
      <c r="AI6281" s="221"/>
      <c r="AJ6281" s="221"/>
      <c r="AK6281" s="221"/>
      <c r="AL6281" s="221"/>
      <c r="AM6281" s="221"/>
      <c r="AN6281" s="221"/>
      <c r="AO6281" s="221"/>
      <c r="AP6281" s="221"/>
      <c r="AQ6281" s="219"/>
      <c r="AR6281" s="219"/>
      <c r="AS6281" s="221"/>
      <c r="AT6281" s="221"/>
      <c r="AU6281" s="221"/>
      <c r="AV6281" s="221"/>
      <c r="AW6281" s="221"/>
      <c r="AX6281" s="221"/>
      <c r="AY6281" s="221"/>
      <c r="AZ6281" s="221"/>
    </row>
    <row r="6282" spans="1:52" x14ac:dyDescent="0.15">
      <c r="A6282" s="278"/>
      <c r="B6282" s="274"/>
      <c r="C6282" s="340"/>
      <c r="D6282" s="340"/>
      <c r="E6282" s="341"/>
      <c r="F6282" s="341"/>
      <c r="G6282" s="341"/>
      <c r="H6282" s="341"/>
      <c r="I6282" s="341"/>
      <c r="J6282" s="341"/>
      <c r="AH6282" s="221"/>
      <c r="AI6282" s="221"/>
      <c r="AJ6282" s="221"/>
      <c r="AK6282" s="221"/>
      <c r="AL6282" s="221"/>
      <c r="AM6282" s="221"/>
      <c r="AN6282" s="221"/>
      <c r="AO6282" s="221"/>
      <c r="AP6282" s="221"/>
      <c r="AQ6282" s="219"/>
      <c r="AR6282" s="219"/>
      <c r="AS6282" s="221"/>
      <c r="AT6282" s="221"/>
      <c r="AU6282" s="221"/>
      <c r="AV6282" s="221"/>
      <c r="AW6282" s="221"/>
      <c r="AX6282" s="221"/>
      <c r="AY6282" s="221"/>
      <c r="AZ6282" s="221"/>
    </row>
    <row r="6283" spans="1:52" x14ac:dyDescent="0.15">
      <c r="A6283" s="278"/>
      <c r="B6283" s="274"/>
      <c r="C6283" s="340"/>
      <c r="D6283" s="340"/>
      <c r="E6283" s="341"/>
      <c r="F6283" s="341"/>
      <c r="G6283" s="341"/>
      <c r="H6283" s="341"/>
      <c r="I6283" s="341"/>
      <c r="J6283" s="341"/>
      <c r="AH6283" s="221"/>
      <c r="AI6283" s="221"/>
      <c r="AJ6283" s="221"/>
      <c r="AK6283" s="221"/>
      <c r="AL6283" s="221"/>
      <c r="AM6283" s="221"/>
      <c r="AN6283" s="221"/>
      <c r="AO6283" s="221"/>
      <c r="AP6283" s="221"/>
      <c r="AQ6283" s="219"/>
      <c r="AR6283" s="219"/>
      <c r="AS6283" s="221"/>
      <c r="AT6283" s="221"/>
      <c r="AU6283" s="221"/>
      <c r="AV6283" s="221"/>
      <c r="AW6283" s="221"/>
      <c r="AX6283" s="221"/>
      <c r="AY6283" s="221"/>
      <c r="AZ6283" s="221"/>
    </row>
    <row r="6284" spans="1:52" x14ac:dyDescent="0.15">
      <c r="A6284" s="278"/>
      <c r="B6284" s="274"/>
      <c r="C6284" s="340"/>
      <c r="D6284" s="340"/>
      <c r="E6284" s="341"/>
      <c r="F6284" s="341"/>
      <c r="G6284" s="341"/>
      <c r="H6284" s="341"/>
      <c r="I6284" s="341"/>
      <c r="J6284" s="341"/>
      <c r="AH6284" s="221"/>
      <c r="AI6284" s="221"/>
      <c r="AJ6284" s="221"/>
      <c r="AK6284" s="221"/>
      <c r="AL6284" s="221"/>
      <c r="AM6284" s="221"/>
      <c r="AN6284" s="221"/>
      <c r="AO6284" s="221"/>
      <c r="AP6284" s="221"/>
      <c r="AQ6284" s="219"/>
      <c r="AR6284" s="219"/>
      <c r="AS6284" s="221"/>
      <c r="AT6284" s="221"/>
      <c r="AU6284" s="221"/>
      <c r="AV6284" s="221"/>
      <c r="AW6284" s="221"/>
      <c r="AX6284" s="221"/>
      <c r="AY6284" s="221"/>
      <c r="AZ6284" s="221"/>
    </row>
    <row r="6285" spans="1:52" x14ac:dyDescent="0.15">
      <c r="A6285" s="278"/>
      <c r="B6285" s="274"/>
      <c r="C6285" s="340"/>
      <c r="D6285" s="340"/>
      <c r="E6285" s="341"/>
      <c r="F6285" s="341"/>
      <c r="G6285" s="341"/>
      <c r="H6285" s="341"/>
      <c r="I6285" s="341"/>
      <c r="J6285" s="341"/>
      <c r="AH6285" s="221"/>
      <c r="AI6285" s="221"/>
      <c r="AJ6285" s="221"/>
      <c r="AK6285" s="221"/>
      <c r="AL6285" s="221"/>
      <c r="AM6285" s="221"/>
      <c r="AN6285" s="221"/>
      <c r="AO6285" s="221"/>
      <c r="AP6285" s="221"/>
      <c r="AQ6285" s="219"/>
      <c r="AR6285" s="219"/>
      <c r="AS6285" s="221"/>
      <c r="AT6285" s="221"/>
      <c r="AU6285" s="221"/>
      <c r="AV6285" s="221"/>
      <c r="AW6285" s="221"/>
      <c r="AX6285" s="221"/>
      <c r="AY6285" s="221"/>
      <c r="AZ6285" s="221"/>
    </row>
    <row r="6286" spans="1:52" x14ac:dyDescent="0.15">
      <c r="A6286" s="278"/>
      <c r="B6286" s="274"/>
      <c r="C6286" s="340"/>
      <c r="D6286" s="340"/>
      <c r="E6286" s="341"/>
      <c r="F6286" s="341"/>
      <c r="G6286" s="341"/>
      <c r="H6286" s="341"/>
      <c r="I6286" s="341"/>
      <c r="J6286" s="341"/>
      <c r="AH6286" s="221"/>
      <c r="AI6286" s="221"/>
      <c r="AJ6286" s="221"/>
      <c r="AK6286" s="221"/>
      <c r="AL6286" s="221"/>
      <c r="AM6286" s="221"/>
      <c r="AN6286" s="221"/>
      <c r="AO6286" s="221"/>
      <c r="AP6286" s="221"/>
      <c r="AQ6286" s="219"/>
      <c r="AR6286" s="219"/>
      <c r="AS6286" s="221"/>
      <c r="AT6286" s="221"/>
      <c r="AU6286" s="221"/>
      <c r="AV6286" s="221"/>
      <c r="AW6286" s="221"/>
      <c r="AX6286" s="221"/>
      <c r="AY6286" s="221"/>
      <c r="AZ6286" s="221"/>
    </row>
    <row r="6287" spans="1:52" x14ac:dyDescent="0.15">
      <c r="A6287" s="278"/>
      <c r="B6287" s="274"/>
      <c r="C6287" s="340"/>
      <c r="D6287" s="340"/>
      <c r="E6287" s="341"/>
      <c r="F6287" s="341"/>
      <c r="G6287" s="341"/>
      <c r="H6287" s="341"/>
      <c r="I6287" s="341"/>
      <c r="J6287" s="341"/>
      <c r="AH6287" s="221"/>
      <c r="AI6287" s="221"/>
      <c r="AJ6287" s="221"/>
      <c r="AK6287" s="221"/>
      <c r="AL6287" s="221"/>
      <c r="AM6287" s="221"/>
      <c r="AN6287" s="221"/>
      <c r="AO6287" s="221"/>
      <c r="AP6287" s="221"/>
      <c r="AQ6287" s="219"/>
      <c r="AR6287" s="219"/>
      <c r="AS6287" s="221"/>
      <c r="AT6287" s="221"/>
      <c r="AU6287" s="221"/>
      <c r="AV6287" s="221"/>
      <c r="AW6287" s="221"/>
      <c r="AX6287" s="221"/>
      <c r="AY6287" s="221"/>
      <c r="AZ6287" s="221"/>
    </row>
    <row r="6288" spans="1:52" x14ac:dyDescent="0.15">
      <c r="A6288" s="278"/>
      <c r="B6288" s="274"/>
      <c r="C6288" s="340"/>
      <c r="D6288" s="340"/>
      <c r="E6288" s="341"/>
      <c r="F6288" s="341"/>
      <c r="G6288" s="341"/>
      <c r="H6288" s="341"/>
      <c r="I6288" s="341"/>
      <c r="J6288" s="341"/>
      <c r="AH6288" s="221"/>
      <c r="AI6288" s="221"/>
      <c r="AJ6288" s="221"/>
      <c r="AK6288" s="221"/>
      <c r="AL6288" s="221"/>
      <c r="AM6288" s="221"/>
      <c r="AN6288" s="221"/>
      <c r="AO6288" s="221"/>
      <c r="AP6288" s="221"/>
      <c r="AQ6288" s="219"/>
      <c r="AR6288" s="219"/>
      <c r="AS6288" s="221"/>
      <c r="AT6288" s="221"/>
      <c r="AU6288" s="221"/>
      <c r="AV6288" s="221"/>
      <c r="AW6288" s="221"/>
      <c r="AX6288" s="221"/>
      <c r="AY6288" s="221"/>
      <c r="AZ6288" s="221"/>
    </row>
    <row r="6289" spans="1:52" x14ac:dyDescent="0.15">
      <c r="A6289" s="278"/>
      <c r="B6289" s="274"/>
      <c r="C6289" s="340"/>
      <c r="D6289" s="340"/>
      <c r="E6289" s="341"/>
      <c r="F6289" s="341"/>
      <c r="G6289" s="341"/>
      <c r="H6289" s="341"/>
      <c r="I6289" s="341"/>
      <c r="J6289" s="341"/>
      <c r="AH6289" s="221"/>
      <c r="AI6289" s="221"/>
      <c r="AJ6289" s="221"/>
      <c r="AK6289" s="221"/>
      <c r="AL6289" s="221"/>
      <c r="AM6289" s="221"/>
      <c r="AN6289" s="221"/>
      <c r="AO6289" s="221"/>
      <c r="AP6289" s="221"/>
      <c r="AQ6289" s="219"/>
      <c r="AR6289" s="219"/>
      <c r="AS6289" s="221"/>
      <c r="AT6289" s="221"/>
      <c r="AU6289" s="221"/>
      <c r="AV6289" s="221"/>
      <c r="AW6289" s="221"/>
      <c r="AX6289" s="221"/>
      <c r="AY6289" s="221"/>
      <c r="AZ6289" s="221"/>
    </row>
    <row r="6290" spans="1:52" x14ac:dyDescent="0.15">
      <c r="A6290" s="278"/>
      <c r="B6290" s="274"/>
      <c r="C6290" s="340"/>
      <c r="D6290" s="340"/>
      <c r="E6290" s="341"/>
      <c r="F6290" s="341"/>
      <c r="G6290" s="341"/>
      <c r="H6290" s="341"/>
      <c r="I6290" s="341"/>
      <c r="J6290" s="341"/>
      <c r="AH6290" s="221"/>
      <c r="AI6290" s="221"/>
      <c r="AJ6290" s="221"/>
      <c r="AK6290" s="221"/>
      <c r="AL6290" s="221"/>
      <c r="AM6290" s="221"/>
      <c r="AN6290" s="221"/>
      <c r="AO6290" s="221"/>
      <c r="AP6290" s="221"/>
      <c r="AQ6290" s="219"/>
      <c r="AR6290" s="219"/>
      <c r="AS6290" s="221"/>
      <c r="AT6290" s="221"/>
      <c r="AU6290" s="221"/>
      <c r="AV6290" s="221"/>
      <c r="AW6290" s="221"/>
      <c r="AX6290" s="221"/>
      <c r="AY6290" s="221"/>
      <c r="AZ6290" s="221"/>
    </row>
    <row r="6291" spans="1:52" x14ac:dyDescent="0.15">
      <c r="A6291" s="278"/>
      <c r="B6291" s="274"/>
      <c r="C6291" s="340"/>
      <c r="D6291" s="340"/>
      <c r="E6291" s="341"/>
      <c r="F6291" s="341"/>
      <c r="G6291" s="341"/>
      <c r="H6291" s="341"/>
      <c r="I6291" s="341"/>
      <c r="J6291" s="341"/>
      <c r="AH6291" s="221"/>
      <c r="AI6291" s="221"/>
      <c r="AJ6291" s="221"/>
      <c r="AK6291" s="221"/>
      <c r="AL6291" s="221"/>
      <c r="AM6291" s="221"/>
      <c r="AN6291" s="221"/>
      <c r="AO6291" s="221"/>
      <c r="AP6291" s="221"/>
      <c r="AQ6291" s="219"/>
      <c r="AR6291" s="219"/>
      <c r="AS6291" s="221"/>
      <c r="AT6291" s="221"/>
      <c r="AU6291" s="221"/>
      <c r="AV6291" s="221"/>
      <c r="AW6291" s="221"/>
      <c r="AX6291" s="221"/>
      <c r="AY6291" s="221"/>
      <c r="AZ6291" s="221"/>
    </row>
    <row r="6292" spans="1:52" x14ac:dyDescent="0.15">
      <c r="A6292" s="278"/>
      <c r="B6292" s="274"/>
      <c r="C6292" s="340"/>
      <c r="D6292" s="340"/>
      <c r="E6292" s="341"/>
      <c r="F6292" s="341"/>
      <c r="G6292" s="341"/>
      <c r="H6292" s="341"/>
      <c r="I6292" s="341"/>
      <c r="J6292" s="341"/>
      <c r="AH6292" s="221"/>
      <c r="AI6292" s="221"/>
      <c r="AJ6292" s="221"/>
      <c r="AK6292" s="221"/>
      <c r="AL6292" s="221"/>
      <c r="AM6292" s="221"/>
      <c r="AN6292" s="221"/>
      <c r="AO6292" s="221"/>
      <c r="AP6292" s="221"/>
      <c r="AQ6292" s="219"/>
      <c r="AR6292" s="219"/>
      <c r="AS6292" s="221"/>
      <c r="AT6292" s="221"/>
      <c r="AU6292" s="221"/>
      <c r="AV6292" s="221"/>
      <c r="AW6292" s="221"/>
      <c r="AX6292" s="221"/>
      <c r="AY6292" s="221"/>
      <c r="AZ6292" s="221"/>
    </row>
    <row r="6293" spans="1:52" x14ac:dyDescent="0.15">
      <c r="A6293" s="278"/>
      <c r="B6293" s="274"/>
      <c r="C6293" s="340"/>
      <c r="D6293" s="340"/>
      <c r="E6293" s="341"/>
      <c r="F6293" s="341"/>
      <c r="G6293" s="341"/>
      <c r="H6293" s="341"/>
      <c r="I6293" s="341"/>
      <c r="J6293" s="341"/>
      <c r="AH6293" s="221"/>
      <c r="AI6293" s="221"/>
      <c r="AJ6293" s="221"/>
      <c r="AK6293" s="221"/>
      <c r="AL6293" s="221"/>
      <c r="AM6293" s="221"/>
      <c r="AN6293" s="221"/>
      <c r="AO6293" s="221"/>
      <c r="AP6293" s="221"/>
      <c r="AQ6293" s="219"/>
      <c r="AR6293" s="219"/>
      <c r="AS6293" s="221"/>
      <c r="AT6293" s="221"/>
      <c r="AU6293" s="221"/>
      <c r="AV6293" s="221"/>
      <c r="AW6293" s="221"/>
      <c r="AX6293" s="221"/>
      <c r="AY6293" s="221"/>
      <c r="AZ6293" s="221"/>
    </row>
    <row r="6294" spans="1:52" x14ac:dyDescent="0.15">
      <c r="A6294" s="278"/>
      <c r="B6294" s="274"/>
      <c r="C6294" s="340"/>
      <c r="D6294" s="340"/>
      <c r="E6294" s="341"/>
      <c r="F6294" s="341"/>
      <c r="G6294" s="341"/>
      <c r="H6294" s="341"/>
      <c r="I6294" s="341"/>
      <c r="J6294" s="341"/>
      <c r="AH6294" s="221"/>
      <c r="AI6294" s="221"/>
      <c r="AJ6294" s="221"/>
      <c r="AK6294" s="221"/>
      <c r="AL6294" s="221"/>
      <c r="AM6294" s="221"/>
      <c r="AN6294" s="221"/>
      <c r="AO6294" s="221"/>
      <c r="AP6294" s="221"/>
      <c r="AQ6294" s="219"/>
      <c r="AR6294" s="219"/>
      <c r="AS6294" s="221"/>
      <c r="AT6294" s="221"/>
      <c r="AU6294" s="221"/>
      <c r="AV6294" s="221"/>
      <c r="AW6294" s="221"/>
      <c r="AX6294" s="221"/>
      <c r="AY6294" s="221"/>
      <c r="AZ6294" s="221"/>
    </row>
    <row r="6295" spans="1:52" x14ac:dyDescent="0.15">
      <c r="A6295" s="278"/>
      <c r="B6295" s="274"/>
      <c r="C6295" s="340"/>
      <c r="D6295" s="340"/>
      <c r="E6295" s="341"/>
      <c r="F6295" s="341"/>
      <c r="G6295" s="341"/>
      <c r="H6295" s="341"/>
      <c r="I6295" s="341"/>
      <c r="J6295" s="341"/>
      <c r="AH6295" s="221"/>
      <c r="AI6295" s="221"/>
      <c r="AJ6295" s="221"/>
      <c r="AK6295" s="221"/>
      <c r="AL6295" s="221"/>
      <c r="AM6295" s="221"/>
      <c r="AN6295" s="221"/>
      <c r="AO6295" s="221"/>
      <c r="AP6295" s="221"/>
      <c r="AQ6295" s="219"/>
      <c r="AR6295" s="219"/>
      <c r="AS6295" s="221"/>
      <c r="AT6295" s="221"/>
      <c r="AU6295" s="221"/>
      <c r="AV6295" s="221"/>
      <c r="AW6295" s="221"/>
      <c r="AX6295" s="221"/>
      <c r="AY6295" s="221"/>
      <c r="AZ6295" s="221"/>
    </row>
    <row r="6296" spans="1:52" x14ac:dyDescent="0.15">
      <c r="A6296" s="278"/>
      <c r="B6296" s="274"/>
      <c r="C6296" s="340"/>
      <c r="D6296" s="340"/>
      <c r="E6296" s="341"/>
      <c r="F6296" s="341"/>
      <c r="G6296" s="341"/>
      <c r="H6296" s="341"/>
      <c r="I6296" s="341"/>
      <c r="J6296" s="341"/>
      <c r="AH6296" s="221"/>
      <c r="AI6296" s="221"/>
      <c r="AJ6296" s="221"/>
      <c r="AK6296" s="221"/>
      <c r="AL6296" s="221"/>
      <c r="AM6296" s="221"/>
      <c r="AN6296" s="221"/>
      <c r="AO6296" s="221"/>
      <c r="AP6296" s="221"/>
      <c r="AQ6296" s="219"/>
      <c r="AR6296" s="219"/>
      <c r="AS6296" s="221"/>
      <c r="AT6296" s="221"/>
      <c r="AU6296" s="221"/>
      <c r="AV6296" s="221"/>
      <c r="AW6296" s="221"/>
      <c r="AX6296" s="221"/>
      <c r="AY6296" s="221"/>
      <c r="AZ6296" s="221"/>
    </row>
    <row r="6297" spans="1:52" x14ac:dyDescent="0.15">
      <c r="A6297" s="278"/>
      <c r="B6297" s="274"/>
      <c r="C6297" s="340"/>
      <c r="D6297" s="340"/>
      <c r="E6297" s="341"/>
      <c r="F6297" s="341"/>
      <c r="G6297" s="341"/>
      <c r="H6297" s="341"/>
      <c r="I6297" s="341"/>
      <c r="J6297" s="341"/>
      <c r="AH6297" s="221"/>
      <c r="AI6297" s="221"/>
      <c r="AJ6297" s="221"/>
      <c r="AK6297" s="221"/>
      <c r="AL6297" s="221"/>
      <c r="AM6297" s="221"/>
      <c r="AN6297" s="221"/>
      <c r="AO6297" s="221"/>
      <c r="AP6297" s="221"/>
      <c r="AQ6297" s="219"/>
      <c r="AR6297" s="219"/>
      <c r="AS6297" s="221"/>
      <c r="AT6297" s="221"/>
      <c r="AU6297" s="221"/>
      <c r="AV6297" s="221"/>
      <c r="AW6297" s="221"/>
      <c r="AX6297" s="221"/>
      <c r="AY6297" s="221"/>
      <c r="AZ6297" s="221"/>
    </row>
    <row r="6298" spans="1:52" x14ac:dyDescent="0.15">
      <c r="A6298" s="278"/>
      <c r="B6298" s="274"/>
      <c r="C6298" s="340"/>
      <c r="D6298" s="340"/>
      <c r="E6298" s="341"/>
      <c r="F6298" s="341"/>
      <c r="G6298" s="341"/>
      <c r="H6298" s="341"/>
      <c r="I6298" s="341"/>
      <c r="J6298" s="341"/>
      <c r="AH6298" s="221"/>
      <c r="AI6298" s="221"/>
      <c r="AJ6298" s="221"/>
      <c r="AK6298" s="221"/>
      <c r="AL6298" s="221"/>
      <c r="AM6298" s="221"/>
      <c r="AN6298" s="221"/>
      <c r="AO6298" s="221"/>
      <c r="AP6298" s="221"/>
      <c r="AQ6298" s="219"/>
      <c r="AR6298" s="219"/>
      <c r="AS6298" s="221"/>
      <c r="AT6298" s="221"/>
      <c r="AU6298" s="221"/>
      <c r="AV6298" s="221"/>
      <c r="AW6298" s="221"/>
      <c r="AX6298" s="221"/>
      <c r="AY6298" s="221"/>
      <c r="AZ6298" s="221"/>
    </row>
    <row r="6299" spans="1:52" x14ac:dyDescent="0.15">
      <c r="A6299" s="278"/>
      <c r="B6299" s="274"/>
      <c r="C6299" s="340"/>
      <c r="D6299" s="340"/>
      <c r="E6299" s="341"/>
      <c r="F6299" s="341"/>
      <c r="G6299" s="341"/>
      <c r="H6299" s="341"/>
      <c r="I6299" s="341"/>
      <c r="J6299" s="341"/>
      <c r="AH6299" s="221"/>
      <c r="AI6299" s="221"/>
      <c r="AJ6299" s="221"/>
      <c r="AK6299" s="221"/>
      <c r="AL6299" s="221"/>
      <c r="AM6299" s="221"/>
      <c r="AN6299" s="221"/>
      <c r="AO6299" s="221"/>
      <c r="AP6299" s="221"/>
      <c r="AQ6299" s="219"/>
      <c r="AR6299" s="219"/>
      <c r="AS6299" s="221"/>
      <c r="AT6299" s="221"/>
      <c r="AU6299" s="221"/>
      <c r="AV6299" s="221"/>
      <c r="AW6299" s="221"/>
      <c r="AX6299" s="221"/>
      <c r="AY6299" s="221"/>
      <c r="AZ6299" s="221"/>
    </row>
    <row r="6300" spans="1:52" x14ac:dyDescent="0.15">
      <c r="A6300" s="278"/>
      <c r="B6300" s="274"/>
      <c r="C6300" s="340"/>
      <c r="D6300" s="340"/>
      <c r="E6300" s="341"/>
      <c r="F6300" s="341"/>
      <c r="G6300" s="341"/>
      <c r="H6300" s="341"/>
      <c r="I6300" s="341"/>
      <c r="J6300" s="341"/>
      <c r="AH6300" s="221"/>
      <c r="AI6300" s="221"/>
      <c r="AJ6300" s="221"/>
      <c r="AK6300" s="221"/>
      <c r="AL6300" s="221"/>
      <c r="AM6300" s="221"/>
      <c r="AN6300" s="221"/>
      <c r="AO6300" s="221"/>
      <c r="AP6300" s="221"/>
      <c r="AQ6300" s="219"/>
      <c r="AR6300" s="219"/>
      <c r="AS6300" s="221"/>
      <c r="AT6300" s="221"/>
      <c r="AU6300" s="221"/>
      <c r="AV6300" s="221"/>
      <c r="AW6300" s="221"/>
      <c r="AX6300" s="221"/>
      <c r="AY6300" s="221"/>
      <c r="AZ6300" s="221"/>
    </row>
    <row r="6301" spans="1:52" x14ac:dyDescent="0.15">
      <c r="A6301" s="278"/>
      <c r="B6301" s="274"/>
      <c r="C6301" s="340"/>
      <c r="D6301" s="340"/>
      <c r="E6301" s="341"/>
      <c r="F6301" s="341"/>
      <c r="G6301" s="341"/>
      <c r="H6301" s="341"/>
      <c r="I6301" s="341"/>
      <c r="J6301" s="341"/>
      <c r="AH6301" s="221"/>
      <c r="AI6301" s="221"/>
      <c r="AJ6301" s="221"/>
      <c r="AK6301" s="221"/>
      <c r="AL6301" s="221"/>
      <c r="AM6301" s="221"/>
      <c r="AN6301" s="221"/>
      <c r="AO6301" s="221"/>
      <c r="AP6301" s="221"/>
      <c r="AQ6301" s="219"/>
      <c r="AR6301" s="219"/>
      <c r="AS6301" s="221"/>
      <c r="AT6301" s="221"/>
      <c r="AU6301" s="221"/>
      <c r="AV6301" s="221"/>
      <c r="AW6301" s="221"/>
      <c r="AX6301" s="221"/>
      <c r="AY6301" s="221"/>
      <c r="AZ6301" s="221"/>
    </row>
    <row r="6302" spans="1:52" x14ac:dyDescent="0.15">
      <c r="A6302" s="278"/>
      <c r="B6302" s="274"/>
      <c r="C6302" s="340"/>
      <c r="D6302" s="340"/>
      <c r="E6302" s="341"/>
      <c r="F6302" s="341"/>
      <c r="G6302" s="341"/>
      <c r="H6302" s="341"/>
      <c r="I6302" s="341"/>
      <c r="J6302" s="341"/>
      <c r="AH6302" s="221"/>
      <c r="AI6302" s="221"/>
      <c r="AJ6302" s="221"/>
      <c r="AK6302" s="221"/>
      <c r="AL6302" s="221"/>
      <c r="AM6302" s="221"/>
      <c r="AN6302" s="221"/>
      <c r="AO6302" s="221"/>
      <c r="AP6302" s="221"/>
      <c r="AQ6302" s="219"/>
      <c r="AR6302" s="219"/>
      <c r="AS6302" s="221"/>
      <c r="AT6302" s="221"/>
      <c r="AU6302" s="221"/>
      <c r="AV6302" s="221"/>
      <c r="AW6302" s="221"/>
      <c r="AX6302" s="221"/>
      <c r="AY6302" s="221"/>
      <c r="AZ6302" s="221"/>
    </row>
    <row r="6303" spans="1:52" x14ac:dyDescent="0.15">
      <c r="A6303" s="278"/>
      <c r="B6303" s="274"/>
      <c r="C6303" s="340"/>
      <c r="D6303" s="340"/>
      <c r="E6303" s="341"/>
      <c r="F6303" s="341"/>
      <c r="G6303" s="341"/>
      <c r="H6303" s="341"/>
      <c r="I6303" s="341"/>
      <c r="J6303" s="341"/>
      <c r="AH6303" s="221"/>
      <c r="AI6303" s="221"/>
      <c r="AJ6303" s="221"/>
      <c r="AK6303" s="221"/>
      <c r="AL6303" s="221"/>
      <c r="AM6303" s="221"/>
      <c r="AN6303" s="221"/>
      <c r="AO6303" s="221"/>
      <c r="AP6303" s="221"/>
      <c r="AQ6303" s="219"/>
      <c r="AR6303" s="219"/>
      <c r="AS6303" s="221"/>
      <c r="AT6303" s="221"/>
      <c r="AU6303" s="221"/>
      <c r="AV6303" s="221"/>
      <c r="AW6303" s="221"/>
      <c r="AX6303" s="221"/>
      <c r="AY6303" s="221"/>
      <c r="AZ6303" s="221"/>
    </row>
    <row r="6304" spans="1:52" x14ac:dyDescent="0.15">
      <c r="A6304" s="278"/>
      <c r="B6304" s="274"/>
      <c r="C6304" s="340"/>
      <c r="D6304" s="340"/>
      <c r="E6304" s="341"/>
      <c r="F6304" s="341"/>
      <c r="G6304" s="341"/>
      <c r="H6304" s="341"/>
      <c r="I6304" s="341"/>
      <c r="J6304" s="341"/>
      <c r="AH6304" s="221"/>
      <c r="AI6304" s="221"/>
      <c r="AJ6304" s="221"/>
      <c r="AK6304" s="221"/>
      <c r="AL6304" s="221"/>
      <c r="AM6304" s="221"/>
      <c r="AN6304" s="221"/>
      <c r="AO6304" s="221"/>
      <c r="AP6304" s="221"/>
      <c r="AQ6304" s="219"/>
      <c r="AR6304" s="219"/>
      <c r="AS6304" s="221"/>
      <c r="AT6304" s="221"/>
      <c r="AU6304" s="221"/>
      <c r="AV6304" s="221"/>
      <c r="AW6304" s="221"/>
      <c r="AX6304" s="221"/>
      <c r="AY6304" s="221"/>
      <c r="AZ6304" s="221"/>
    </row>
    <row r="6305" spans="1:52" x14ac:dyDescent="0.15">
      <c r="A6305" s="278"/>
      <c r="B6305" s="274"/>
      <c r="C6305" s="340"/>
      <c r="D6305" s="340"/>
      <c r="E6305" s="341"/>
      <c r="F6305" s="341"/>
      <c r="G6305" s="341"/>
      <c r="H6305" s="341"/>
      <c r="I6305" s="341"/>
      <c r="J6305" s="341"/>
      <c r="AH6305" s="221"/>
      <c r="AI6305" s="221"/>
      <c r="AJ6305" s="221"/>
      <c r="AK6305" s="221"/>
      <c r="AL6305" s="221"/>
      <c r="AM6305" s="221"/>
      <c r="AN6305" s="221"/>
      <c r="AO6305" s="221"/>
      <c r="AP6305" s="221"/>
      <c r="AQ6305" s="219"/>
      <c r="AR6305" s="219"/>
      <c r="AS6305" s="221"/>
      <c r="AT6305" s="221"/>
      <c r="AU6305" s="221"/>
      <c r="AV6305" s="221"/>
      <c r="AW6305" s="221"/>
      <c r="AX6305" s="221"/>
      <c r="AY6305" s="221"/>
      <c r="AZ6305" s="221"/>
    </row>
    <row r="6306" spans="1:52" x14ac:dyDescent="0.15">
      <c r="A6306" s="278"/>
      <c r="B6306" s="274"/>
      <c r="C6306" s="340"/>
      <c r="D6306" s="340"/>
      <c r="E6306" s="341"/>
      <c r="F6306" s="341"/>
      <c r="G6306" s="341"/>
      <c r="H6306" s="341"/>
      <c r="I6306" s="341"/>
      <c r="J6306" s="341"/>
      <c r="AH6306" s="221"/>
      <c r="AI6306" s="221"/>
      <c r="AJ6306" s="221"/>
      <c r="AK6306" s="221"/>
      <c r="AL6306" s="221"/>
      <c r="AM6306" s="221"/>
      <c r="AN6306" s="221"/>
      <c r="AO6306" s="221"/>
      <c r="AP6306" s="221"/>
      <c r="AQ6306" s="219"/>
      <c r="AR6306" s="219"/>
      <c r="AS6306" s="221"/>
      <c r="AT6306" s="221"/>
      <c r="AU6306" s="221"/>
      <c r="AV6306" s="221"/>
      <c r="AW6306" s="221"/>
      <c r="AX6306" s="221"/>
      <c r="AY6306" s="221"/>
      <c r="AZ6306" s="221"/>
    </row>
    <row r="6307" spans="1:52" x14ac:dyDescent="0.15">
      <c r="A6307" s="278"/>
      <c r="B6307" s="274"/>
      <c r="C6307" s="340"/>
      <c r="D6307" s="340"/>
      <c r="E6307" s="341"/>
      <c r="F6307" s="341"/>
      <c r="G6307" s="341"/>
      <c r="H6307" s="341"/>
      <c r="I6307" s="341"/>
      <c r="J6307" s="341"/>
      <c r="AH6307" s="221"/>
      <c r="AI6307" s="221"/>
      <c r="AJ6307" s="221"/>
      <c r="AK6307" s="221"/>
      <c r="AL6307" s="221"/>
      <c r="AM6307" s="221"/>
      <c r="AN6307" s="221"/>
      <c r="AO6307" s="221"/>
      <c r="AP6307" s="221"/>
      <c r="AQ6307" s="219"/>
      <c r="AR6307" s="219"/>
      <c r="AS6307" s="221"/>
      <c r="AT6307" s="221"/>
      <c r="AU6307" s="221"/>
      <c r="AV6307" s="221"/>
      <c r="AW6307" s="221"/>
      <c r="AX6307" s="221"/>
      <c r="AY6307" s="221"/>
      <c r="AZ6307" s="221"/>
    </row>
    <row r="6308" spans="1:52" x14ac:dyDescent="0.15">
      <c r="A6308" s="278"/>
      <c r="B6308" s="274"/>
      <c r="C6308" s="340"/>
      <c r="D6308" s="340"/>
      <c r="E6308" s="341"/>
      <c r="F6308" s="341"/>
      <c r="G6308" s="341"/>
      <c r="H6308" s="341"/>
      <c r="I6308" s="341"/>
      <c r="J6308" s="341"/>
      <c r="AH6308" s="221"/>
      <c r="AI6308" s="221"/>
      <c r="AJ6308" s="221"/>
      <c r="AK6308" s="221"/>
      <c r="AL6308" s="221"/>
      <c r="AM6308" s="221"/>
      <c r="AN6308" s="221"/>
      <c r="AO6308" s="221"/>
      <c r="AP6308" s="221"/>
      <c r="AQ6308" s="219"/>
      <c r="AR6308" s="219"/>
      <c r="AS6308" s="221"/>
      <c r="AT6308" s="221"/>
      <c r="AU6308" s="221"/>
      <c r="AV6308" s="221"/>
      <c r="AW6308" s="221"/>
      <c r="AX6308" s="221"/>
      <c r="AY6308" s="221"/>
      <c r="AZ6308" s="221"/>
    </row>
    <row r="6309" spans="1:52" x14ac:dyDescent="0.15">
      <c r="A6309" s="278"/>
      <c r="B6309" s="274"/>
      <c r="C6309" s="340"/>
      <c r="D6309" s="340"/>
      <c r="E6309" s="341"/>
      <c r="F6309" s="341"/>
      <c r="G6309" s="341"/>
      <c r="H6309" s="341"/>
      <c r="I6309" s="341"/>
      <c r="J6309" s="341"/>
      <c r="AH6309" s="221"/>
      <c r="AI6309" s="221"/>
      <c r="AJ6309" s="221"/>
      <c r="AK6309" s="221"/>
      <c r="AL6309" s="221"/>
      <c r="AM6309" s="221"/>
      <c r="AN6309" s="221"/>
      <c r="AO6309" s="221"/>
      <c r="AP6309" s="221"/>
      <c r="AQ6309" s="219"/>
      <c r="AR6309" s="219"/>
      <c r="AS6309" s="221"/>
      <c r="AT6309" s="221"/>
      <c r="AU6309" s="221"/>
      <c r="AV6309" s="221"/>
      <c r="AW6309" s="221"/>
      <c r="AX6309" s="221"/>
      <c r="AY6309" s="221"/>
      <c r="AZ6309" s="221"/>
    </row>
    <row r="6310" spans="1:52" x14ac:dyDescent="0.15">
      <c r="A6310" s="278"/>
      <c r="B6310" s="274"/>
      <c r="C6310" s="340"/>
      <c r="D6310" s="340"/>
      <c r="E6310" s="341"/>
      <c r="F6310" s="341"/>
      <c r="G6310" s="341"/>
      <c r="H6310" s="341"/>
      <c r="I6310" s="341"/>
      <c r="J6310" s="341"/>
      <c r="AH6310" s="221"/>
      <c r="AI6310" s="221"/>
      <c r="AJ6310" s="221"/>
      <c r="AK6310" s="221"/>
      <c r="AL6310" s="221"/>
      <c r="AM6310" s="221"/>
      <c r="AN6310" s="221"/>
      <c r="AO6310" s="221"/>
      <c r="AP6310" s="221"/>
      <c r="AQ6310" s="219"/>
      <c r="AR6310" s="219"/>
      <c r="AS6310" s="221"/>
      <c r="AT6310" s="221"/>
      <c r="AU6310" s="221"/>
      <c r="AV6310" s="221"/>
      <c r="AW6310" s="221"/>
      <c r="AX6310" s="221"/>
      <c r="AY6310" s="221"/>
      <c r="AZ6310" s="221"/>
    </row>
    <row r="6311" spans="1:52" x14ac:dyDescent="0.15">
      <c r="A6311" s="278"/>
      <c r="B6311" s="274"/>
      <c r="C6311" s="340"/>
      <c r="D6311" s="340"/>
      <c r="E6311" s="341"/>
      <c r="F6311" s="341"/>
      <c r="G6311" s="341"/>
      <c r="H6311" s="341"/>
      <c r="I6311" s="341"/>
      <c r="J6311" s="341"/>
      <c r="AH6311" s="221"/>
      <c r="AI6311" s="221"/>
      <c r="AJ6311" s="221"/>
      <c r="AK6311" s="221"/>
      <c r="AL6311" s="221"/>
      <c r="AM6311" s="221"/>
      <c r="AN6311" s="221"/>
      <c r="AO6311" s="221"/>
      <c r="AP6311" s="221"/>
      <c r="AQ6311" s="219"/>
      <c r="AR6311" s="219"/>
      <c r="AS6311" s="221"/>
      <c r="AT6311" s="221"/>
      <c r="AU6311" s="221"/>
      <c r="AV6311" s="221"/>
      <c r="AW6311" s="221"/>
      <c r="AX6311" s="221"/>
      <c r="AY6311" s="221"/>
      <c r="AZ6311" s="221"/>
    </row>
    <row r="6312" spans="1:52" x14ac:dyDescent="0.15">
      <c r="A6312" s="278"/>
      <c r="B6312" s="274"/>
      <c r="C6312" s="340"/>
      <c r="D6312" s="340"/>
      <c r="E6312" s="341"/>
      <c r="F6312" s="341"/>
      <c r="G6312" s="341"/>
      <c r="H6312" s="341"/>
      <c r="I6312" s="341"/>
      <c r="J6312" s="341"/>
      <c r="AH6312" s="221"/>
      <c r="AI6312" s="221"/>
      <c r="AJ6312" s="221"/>
      <c r="AK6312" s="221"/>
      <c r="AL6312" s="221"/>
      <c r="AM6312" s="221"/>
      <c r="AN6312" s="221"/>
      <c r="AO6312" s="221"/>
      <c r="AP6312" s="221"/>
      <c r="AQ6312" s="219"/>
      <c r="AR6312" s="219"/>
      <c r="AS6312" s="221"/>
      <c r="AT6312" s="221"/>
      <c r="AU6312" s="221"/>
      <c r="AV6312" s="221"/>
      <c r="AW6312" s="221"/>
      <c r="AX6312" s="221"/>
      <c r="AY6312" s="221"/>
      <c r="AZ6312" s="221"/>
    </row>
    <row r="6313" spans="1:52" x14ac:dyDescent="0.15">
      <c r="A6313" s="278"/>
      <c r="B6313" s="274"/>
      <c r="C6313" s="340"/>
      <c r="D6313" s="340"/>
      <c r="E6313" s="341"/>
      <c r="F6313" s="341"/>
      <c r="G6313" s="341"/>
      <c r="H6313" s="341"/>
      <c r="I6313" s="341"/>
      <c r="J6313" s="341"/>
      <c r="AH6313" s="221"/>
      <c r="AI6313" s="221"/>
      <c r="AJ6313" s="221"/>
      <c r="AK6313" s="221"/>
      <c r="AL6313" s="221"/>
      <c r="AM6313" s="221"/>
      <c r="AN6313" s="221"/>
      <c r="AO6313" s="221"/>
      <c r="AP6313" s="221"/>
      <c r="AQ6313" s="219"/>
      <c r="AR6313" s="219"/>
      <c r="AS6313" s="221"/>
      <c r="AT6313" s="221"/>
      <c r="AU6313" s="221"/>
      <c r="AV6313" s="221"/>
      <c r="AW6313" s="221"/>
      <c r="AX6313" s="221"/>
      <c r="AY6313" s="221"/>
      <c r="AZ6313" s="221"/>
    </row>
    <row r="6314" spans="1:52" x14ac:dyDescent="0.15">
      <c r="A6314" s="278"/>
      <c r="B6314" s="274"/>
      <c r="C6314" s="340"/>
      <c r="D6314" s="340"/>
      <c r="E6314" s="341"/>
      <c r="F6314" s="341"/>
      <c r="G6314" s="341"/>
      <c r="H6314" s="341"/>
      <c r="I6314" s="341"/>
      <c r="J6314" s="341"/>
      <c r="AH6314" s="221"/>
      <c r="AI6314" s="221"/>
      <c r="AJ6314" s="221"/>
      <c r="AK6314" s="221"/>
      <c r="AL6314" s="221"/>
      <c r="AM6314" s="221"/>
      <c r="AN6314" s="221"/>
      <c r="AO6314" s="221"/>
      <c r="AP6314" s="221"/>
      <c r="AQ6314" s="219"/>
      <c r="AR6314" s="219"/>
      <c r="AS6314" s="221"/>
      <c r="AT6314" s="221"/>
      <c r="AU6314" s="221"/>
      <c r="AV6314" s="221"/>
      <c r="AW6314" s="221"/>
      <c r="AX6314" s="221"/>
      <c r="AY6314" s="221"/>
      <c r="AZ6314" s="221"/>
    </row>
    <row r="6315" spans="1:52" x14ac:dyDescent="0.15">
      <c r="A6315" s="278"/>
      <c r="B6315" s="274"/>
      <c r="C6315" s="340"/>
      <c r="D6315" s="340"/>
      <c r="E6315" s="341"/>
      <c r="F6315" s="341"/>
      <c r="G6315" s="341"/>
      <c r="H6315" s="341"/>
      <c r="I6315" s="341"/>
      <c r="J6315" s="341"/>
      <c r="AH6315" s="221"/>
      <c r="AI6315" s="221"/>
      <c r="AJ6315" s="221"/>
      <c r="AK6315" s="221"/>
      <c r="AL6315" s="221"/>
      <c r="AM6315" s="221"/>
      <c r="AN6315" s="221"/>
      <c r="AO6315" s="221"/>
      <c r="AP6315" s="221"/>
      <c r="AQ6315" s="219"/>
      <c r="AR6315" s="219"/>
      <c r="AS6315" s="221"/>
      <c r="AT6315" s="221"/>
      <c r="AU6315" s="221"/>
      <c r="AV6315" s="221"/>
      <c r="AW6315" s="221"/>
      <c r="AX6315" s="221"/>
      <c r="AY6315" s="221"/>
      <c r="AZ6315" s="221"/>
    </row>
    <row r="6316" spans="1:52" x14ac:dyDescent="0.15">
      <c r="A6316" s="278"/>
      <c r="B6316" s="274"/>
      <c r="C6316" s="340"/>
      <c r="D6316" s="340"/>
      <c r="E6316" s="341"/>
      <c r="F6316" s="341"/>
      <c r="G6316" s="341"/>
      <c r="H6316" s="341"/>
      <c r="I6316" s="341"/>
      <c r="J6316" s="341"/>
      <c r="AH6316" s="221"/>
      <c r="AI6316" s="221"/>
      <c r="AJ6316" s="221"/>
      <c r="AK6316" s="221"/>
      <c r="AL6316" s="221"/>
      <c r="AM6316" s="221"/>
      <c r="AN6316" s="221"/>
      <c r="AO6316" s="221"/>
      <c r="AP6316" s="221"/>
      <c r="AQ6316" s="219"/>
      <c r="AR6316" s="219"/>
      <c r="AS6316" s="221"/>
      <c r="AT6316" s="221"/>
      <c r="AU6316" s="221"/>
      <c r="AV6316" s="221"/>
      <c r="AW6316" s="221"/>
      <c r="AX6316" s="221"/>
      <c r="AY6316" s="221"/>
      <c r="AZ6316" s="221"/>
    </row>
    <row r="6317" spans="1:52" x14ac:dyDescent="0.15">
      <c r="A6317" s="278"/>
      <c r="B6317" s="274"/>
      <c r="C6317" s="340"/>
      <c r="D6317" s="340"/>
      <c r="E6317" s="341"/>
      <c r="F6317" s="341"/>
      <c r="G6317" s="341"/>
      <c r="H6317" s="341"/>
      <c r="I6317" s="341"/>
      <c r="J6317" s="341"/>
      <c r="AH6317" s="221"/>
      <c r="AI6317" s="221"/>
      <c r="AJ6317" s="221"/>
      <c r="AK6317" s="221"/>
      <c r="AL6317" s="221"/>
      <c r="AM6317" s="221"/>
      <c r="AN6317" s="221"/>
      <c r="AO6317" s="221"/>
      <c r="AP6317" s="221"/>
      <c r="AQ6317" s="219"/>
      <c r="AR6317" s="219"/>
      <c r="AS6317" s="221"/>
      <c r="AT6317" s="221"/>
      <c r="AU6317" s="221"/>
      <c r="AV6317" s="221"/>
      <c r="AW6317" s="221"/>
      <c r="AX6317" s="221"/>
      <c r="AY6317" s="221"/>
      <c r="AZ6317" s="221"/>
    </row>
    <row r="6318" spans="1:52" x14ac:dyDescent="0.15">
      <c r="A6318" s="278"/>
      <c r="B6318" s="274"/>
      <c r="C6318" s="340"/>
      <c r="D6318" s="340"/>
      <c r="E6318" s="341"/>
      <c r="F6318" s="341"/>
      <c r="G6318" s="341"/>
      <c r="H6318" s="341"/>
      <c r="I6318" s="341"/>
      <c r="J6318" s="341"/>
      <c r="AH6318" s="221"/>
      <c r="AI6318" s="221"/>
      <c r="AJ6318" s="221"/>
      <c r="AK6318" s="221"/>
      <c r="AL6318" s="221"/>
      <c r="AM6318" s="221"/>
      <c r="AN6318" s="221"/>
      <c r="AO6318" s="221"/>
      <c r="AP6318" s="221"/>
      <c r="AQ6318" s="219"/>
      <c r="AR6318" s="219"/>
      <c r="AS6318" s="221"/>
      <c r="AT6318" s="221"/>
      <c r="AU6318" s="221"/>
      <c r="AV6318" s="221"/>
      <c r="AW6318" s="221"/>
      <c r="AX6318" s="221"/>
      <c r="AY6318" s="221"/>
      <c r="AZ6318" s="221"/>
    </row>
    <row r="6319" spans="1:52" x14ac:dyDescent="0.15">
      <c r="A6319" s="278"/>
      <c r="B6319" s="274"/>
      <c r="C6319" s="340"/>
      <c r="D6319" s="340"/>
      <c r="E6319" s="341"/>
      <c r="F6319" s="341"/>
      <c r="G6319" s="341"/>
      <c r="H6319" s="341"/>
      <c r="I6319" s="341"/>
      <c r="J6319" s="341"/>
      <c r="AH6319" s="221"/>
      <c r="AI6319" s="221"/>
      <c r="AJ6319" s="221"/>
      <c r="AK6319" s="221"/>
      <c r="AL6319" s="221"/>
      <c r="AM6319" s="221"/>
      <c r="AN6319" s="221"/>
      <c r="AO6319" s="221"/>
      <c r="AP6319" s="221"/>
      <c r="AQ6319" s="219"/>
      <c r="AR6319" s="219"/>
      <c r="AS6319" s="221"/>
      <c r="AT6319" s="221"/>
      <c r="AU6319" s="221"/>
      <c r="AV6319" s="221"/>
      <c r="AW6319" s="221"/>
      <c r="AX6319" s="221"/>
      <c r="AY6319" s="221"/>
      <c r="AZ6319" s="221"/>
    </row>
    <row r="6320" spans="1:52" x14ac:dyDescent="0.15">
      <c r="A6320" s="278"/>
      <c r="B6320" s="274"/>
      <c r="C6320" s="340"/>
      <c r="D6320" s="340"/>
      <c r="E6320" s="341"/>
      <c r="F6320" s="341"/>
      <c r="G6320" s="341"/>
      <c r="H6320" s="341"/>
      <c r="I6320" s="341"/>
      <c r="J6320" s="341"/>
      <c r="AH6320" s="221"/>
      <c r="AI6320" s="221"/>
      <c r="AJ6320" s="221"/>
      <c r="AK6320" s="221"/>
      <c r="AL6320" s="221"/>
      <c r="AM6320" s="221"/>
      <c r="AN6320" s="221"/>
      <c r="AO6320" s="221"/>
      <c r="AP6320" s="221"/>
      <c r="AQ6320" s="219"/>
      <c r="AR6320" s="219"/>
      <c r="AS6320" s="221"/>
      <c r="AT6320" s="221"/>
      <c r="AU6320" s="221"/>
      <c r="AV6320" s="221"/>
      <c r="AW6320" s="221"/>
      <c r="AX6320" s="221"/>
      <c r="AY6320" s="221"/>
      <c r="AZ6320" s="221"/>
    </row>
    <row r="6321" spans="1:52" x14ac:dyDescent="0.15">
      <c r="A6321" s="278"/>
      <c r="B6321" s="274"/>
      <c r="C6321" s="340"/>
      <c r="D6321" s="340"/>
      <c r="E6321" s="341"/>
      <c r="F6321" s="341"/>
      <c r="G6321" s="341"/>
      <c r="H6321" s="341"/>
      <c r="I6321" s="341"/>
      <c r="J6321" s="341"/>
      <c r="AH6321" s="221"/>
      <c r="AI6321" s="221"/>
      <c r="AJ6321" s="221"/>
      <c r="AK6321" s="221"/>
      <c r="AL6321" s="221"/>
      <c r="AM6321" s="221"/>
      <c r="AN6321" s="221"/>
      <c r="AO6321" s="221"/>
      <c r="AP6321" s="221"/>
      <c r="AQ6321" s="219"/>
      <c r="AR6321" s="219"/>
      <c r="AS6321" s="221"/>
      <c r="AT6321" s="221"/>
      <c r="AU6321" s="221"/>
      <c r="AV6321" s="221"/>
      <c r="AW6321" s="221"/>
      <c r="AX6321" s="221"/>
      <c r="AY6321" s="221"/>
      <c r="AZ6321" s="221"/>
    </row>
    <row r="6322" spans="1:52" x14ac:dyDescent="0.15">
      <c r="A6322" s="278"/>
      <c r="B6322" s="274"/>
      <c r="C6322" s="340"/>
      <c r="D6322" s="340"/>
      <c r="E6322" s="341"/>
      <c r="F6322" s="341"/>
      <c r="G6322" s="341"/>
      <c r="H6322" s="341"/>
      <c r="I6322" s="341"/>
      <c r="J6322" s="341"/>
      <c r="AH6322" s="221"/>
      <c r="AI6322" s="221"/>
      <c r="AJ6322" s="221"/>
      <c r="AK6322" s="221"/>
      <c r="AL6322" s="221"/>
      <c r="AM6322" s="221"/>
      <c r="AN6322" s="221"/>
      <c r="AO6322" s="221"/>
      <c r="AP6322" s="221"/>
      <c r="AQ6322" s="219"/>
      <c r="AR6322" s="219"/>
      <c r="AS6322" s="221"/>
      <c r="AT6322" s="221"/>
      <c r="AU6322" s="221"/>
      <c r="AV6322" s="221"/>
      <c r="AW6322" s="221"/>
      <c r="AX6322" s="221"/>
      <c r="AY6322" s="221"/>
      <c r="AZ6322" s="221"/>
    </row>
    <row r="6323" spans="1:52" x14ac:dyDescent="0.15">
      <c r="A6323" s="278"/>
      <c r="B6323" s="274"/>
      <c r="C6323" s="340"/>
      <c r="D6323" s="340"/>
      <c r="E6323" s="341"/>
      <c r="F6323" s="341"/>
      <c r="G6323" s="341"/>
      <c r="H6323" s="341"/>
      <c r="I6323" s="341"/>
      <c r="J6323" s="341"/>
      <c r="AH6323" s="221"/>
      <c r="AI6323" s="221"/>
      <c r="AJ6323" s="221"/>
      <c r="AK6323" s="221"/>
      <c r="AL6323" s="221"/>
      <c r="AM6323" s="221"/>
      <c r="AN6323" s="221"/>
      <c r="AO6323" s="221"/>
      <c r="AP6323" s="221"/>
      <c r="AQ6323" s="219"/>
      <c r="AR6323" s="219"/>
      <c r="AS6323" s="221"/>
      <c r="AT6323" s="221"/>
      <c r="AU6323" s="221"/>
      <c r="AV6323" s="221"/>
      <c r="AW6323" s="221"/>
      <c r="AX6323" s="221"/>
      <c r="AY6323" s="221"/>
      <c r="AZ6323" s="221"/>
    </row>
    <row r="6324" spans="1:52" x14ac:dyDescent="0.15">
      <c r="A6324" s="278"/>
      <c r="B6324" s="274"/>
      <c r="C6324" s="340"/>
      <c r="D6324" s="340"/>
      <c r="E6324" s="341"/>
      <c r="F6324" s="341"/>
      <c r="G6324" s="341"/>
      <c r="H6324" s="341"/>
      <c r="I6324" s="341"/>
      <c r="J6324" s="341"/>
      <c r="AH6324" s="221"/>
      <c r="AI6324" s="221"/>
      <c r="AJ6324" s="221"/>
      <c r="AK6324" s="221"/>
      <c r="AL6324" s="221"/>
      <c r="AM6324" s="221"/>
      <c r="AN6324" s="221"/>
      <c r="AO6324" s="221"/>
      <c r="AP6324" s="221"/>
      <c r="AQ6324" s="219"/>
      <c r="AR6324" s="219"/>
      <c r="AS6324" s="221"/>
      <c r="AT6324" s="221"/>
      <c r="AU6324" s="221"/>
      <c r="AV6324" s="221"/>
      <c r="AW6324" s="221"/>
      <c r="AX6324" s="221"/>
      <c r="AY6324" s="221"/>
      <c r="AZ6324" s="221"/>
    </row>
    <row r="6325" spans="1:52" x14ac:dyDescent="0.15">
      <c r="A6325" s="278"/>
      <c r="B6325" s="274"/>
      <c r="C6325" s="340"/>
      <c r="D6325" s="340"/>
      <c r="E6325" s="341"/>
      <c r="F6325" s="341"/>
      <c r="G6325" s="341"/>
      <c r="H6325" s="341"/>
      <c r="I6325" s="341"/>
      <c r="J6325" s="341"/>
      <c r="AH6325" s="221"/>
      <c r="AI6325" s="221"/>
      <c r="AJ6325" s="221"/>
      <c r="AK6325" s="221"/>
      <c r="AL6325" s="221"/>
      <c r="AM6325" s="221"/>
      <c r="AN6325" s="221"/>
      <c r="AO6325" s="221"/>
      <c r="AP6325" s="221"/>
      <c r="AQ6325" s="219"/>
      <c r="AR6325" s="219"/>
      <c r="AS6325" s="221"/>
      <c r="AT6325" s="221"/>
      <c r="AU6325" s="221"/>
      <c r="AV6325" s="221"/>
      <c r="AW6325" s="221"/>
      <c r="AX6325" s="221"/>
      <c r="AY6325" s="221"/>
      <c r="AZ6325" s="221"/>
    </row>
    <row r="6326" spans="1:52" x14ac:dyDescent="0.15">
      <c r="A6326" s="278"/>
      <c r="B6326" s="274"/>
      <c r="C6326" s="340"/>
      <c r="D6326" s="340"/>
      <c r="E6326" s="341"/>
      <c r="F6326" s="341"/>
      <c r="G6326" s="341"/>
      <c r="H6326" s="341"/>
      <c r="I6326" s="341"/>
      <c r="J6326" s="341"/>
      <c r="AH6326" s="221"/>
      <c r="AI6326" s="221"/>
      <c r="AJ6326" s="221"/>
      <c r="AK6326" s="221"/>
      <c r="AL6326" s="221"/>
      <c r="AM6326" s="221"/>
      <c r="AN6326" s="221"/>
      <c r="AO6326" s="221"/>
      <c r="AP6326" s="221"/>
      <c r="AQ6326" s="219"/>
      <c r="AR6326" s="219"/>
      <c r="AS6326" s="221"/>
      <c r="AT6326" s="221"/>
      <c r="AU6326" s="221"/>
      <c r="AV6326" s="221"/>
      <c r="AW6326" s="221"/>
      <c r="AX6326" s="221"/>
      <c r="AY6326" s="221"/>
      <c r="AZ6326" s="221"/>
    </row>
    <row r="6327" spans="1:52" x14ac:dyDescent="0.15">
      <c r="A6327" s="278"/>
      <c r="B6327" s="274"/>
      <c r="C6327" s="340"/>
      <c r="D6327" s="340"/>
      <c r="E6327" s="341"/>
      <c r="F6327" s="341"/>
      <c r="G6327" s="341"/>
      <c r="H6327" s="341"/>
      <c r="I6327" s="341"/>
      <c r="J6327" s="341"/>
      <c r="AH6327" s="221"/>
      <c r="AI6327" s="221"/>
      <c r="AJ6327" s="221"/>
      <c r="AK6327" s="221"/>
      <c r="AL6327" s="221"/>
      <c r="AM6327" s="221"/>
      <c r="AN6327" s="221"/>
      <c r="AO6327" s="221"/>
      <c r="AP6327" s="221"/>
      <c r="AQ6327" s="219"/>
      <c r="AR6327" s="219"/>
      <c r="AS6327" s="221"/>
      <c r="AT6327" s="221"/>
      <c r="AU6327" s="221"/>
      <c r="AV6327" s="221"/>
      <c r="AW6327" s="221"/>
      <c r="AX6327" s="221"/>
      <c r="AY6327" s="221"/>
      <c r="AZ6327" s="221"/>
    </row>
    <row r="6328" spans="1:52" x14ac:dyDescent="0.15">
      <c r="A6328" s="278"/>
      <c r="B6328" s="274"/>
      <c r="C6328" s="340"/>
      <c r="D6328" s="340"/>
      <c r="E6328" s="341"/>
      <c r="F6328" s="341"/>
      <c r="G6328" s="341"/>
      <c r="H6328" s="341"/>
      <c r="I6328" s="341"/>
      <c r="J6328" s="341"/>
      <c r="AH6328" s="221"/>
      <c r="AI6328" s="221"/>
      <c r="AJ6328" s="221"/>
      <c r="AK6328" s="221"/>
      <c r="AL6328" s="221"/>
      <c r="AM6328" s="221"/>
      <c r="AN6328" s="221"/>
      <c r="AO6328" s="221"/>
      <c r="AP6328" s="221"/>
      <c r="AQ6328" s="219"/>
      <c r="AR6328" s="219"/>
      <c r="AS6328" s="221"/>
      <c r="AT6328" s="221"/>
      <c r="AU6328" s="221"/>
      <c r="AV6328" s="221"/>
      <c r="AW6328" s="221"/>
      <c r="AX6328" s="221"/>
      <c r="AY6328" s="221"/>
      <c r="AZ6328" s="221"/>
    </row>
    <row r="6329" spans="1:52" x14ac:dyDescent="0.15">
      <c r="A6329" s="278"/>
      <c r="B6329" s="274"/>
      <c r="C6329" s="340"/>
      <c r="D6329" s="340"/>
      <c r="E6329" s="341"/>
      <c r="F6329" s="341"/>
      <c r="G6329" s="341"/>
      <c r="H6329" s="341"/>
      <c r="I6329" s="341"/>
      <c r="J6329" s="341"/>
      <c r="AH6329" s="221"/>
      <c r="AI6329" s="221"/>
      <c r="AJ6329" s="221"/>
      <c r="AK6329" s="221"/>
      <c r="AL6329" s="221"/>
      <c r="AM6329" s="221"/>
      <c r="AN6329" s="221"/>
      <c r="AO6329" s="221"/>
      <c r="AP6329" s="221"/>
      <c r="AQ6329" s="219"/>
      <c r="AR6329" s="219"/>
      <c r="AS6329" s="221"/>
      <c r="AT6329" s="221"/>
      <c r="AU6329" s="221"/>
      <c r="AV6329" s="221"/>
      <c r="AW6329" s="221"/>
      <c r="AX6329" s="221"/>
      <c r="AY6329" s="221"/>
      <c r="AZ6329" s="221"/>
    </row>
    <row r="6330" spans="1:52" x14ac:dyDescent="0.15">
      <c r="A6330" s="278"/>
      <c r="B6330" s="274"/>
      <c r="C6330" s="340"/>
      <c r="D6330" s="340"/>
      <c r="E6330" s="341"/>
      <c r="F6330" s="341"/>
      <c r="G6330" s="341"/>
      <c r="H6330" s="341"/>
      <c r="I6330" s="341"/>
      <c r="J6330" s="341"/>
      <c r="AH6330" s="221"/>
      <c r="AI6330" s="221"/>
      <c r="AJ6330" s="221"/>
      <c r="AK6330" s="221"/>
      <c r="AL6330" s="221"/>
      <c r="AM6330" s="221"/>
      <c r="AN6330" s="221"/>
      <c r="AO6330" s="221"/>
      <c r="AP6330" s="221"/>
      <c r="AQ6330" s="219"/>
      <c r="AR6330" s="219"/>
      <c r="AS6330" s="221"/>
      <c r="AT6330" s="221"/>
      <c r="AU6330" s="221"/>
      <c r="AV6330" s="221"/>
      <c r="AW6330" s="221"/>
      <c r="AX6330" s="221"/>
      <c r="AY6330" s="221"/>
      <c r="AZ6330" s="221"/>
    </row>
    <row r="6331" spans="1:52" x14ac:dyDescent="0.15">
      <c r="A6331" s="278"/>
      <c r="B6331" s="274"/>
      <c r="C6331" s="340"/>
      <c r="D6331" s="340"/>
      <c r="E6331" s="341"/>
      <c r="F6331" s="341"/>
      <c r="G6331" s="341"/>
      <c r="H6331" s="341"/>
      <c r="I6331" s="341"/>
      <c r="J6331" s="341"/>
      <c r="AH6331" s="221"/>
      <c r="AI6331" s="221"/>
      <c r="AJ6331" s="221"/>
      <c r="AK6331" s="221"/>
      <c r="AL6331" s="221"/>
      <c r="AM6331" s="221"/>
      <c r="AN6331" s="221"/>
      <c r="AO6331" s="221"/>
      <c r="AP6331" s="221"/>
      <c r="AQ6331" s="219"/>
      <c r="AR6331" s="219"/>
      <c r="AS6331" s="221"/>
      <c r="AT6331" s="221"/>
      <c r="AU6331" s="221"/>
      <c r="AV6331" s="221"/>
      <c r="AW6331" s="221"/>
      <c r="AX6331" s="221"/>
      <c r="AY6331" s="221"/>
      <c r="AZ6331" s="221"/>
    </row>
    <row r="6332" spans="1:52" x14ac:dyDescent="0.15">
      <c r="A6332" s="278"/>
      <c r="B6332" s="274"/>
      <c r="C6332" s="340"/>
      <c r="D6332" s="340"/>
      <c r="E6332" s="341"/>
      <c r="F6332" s="341"/>
      <c r="G6332" s="341"/>
      <c r="H6332" s="341"/>
      <c r="I6332" s="341"/>
      <c r="J6332" s="341"/>
      <c r="AH6332" s="221"/>
      <c r="AI6332" s="221"/>
      <c r="AJ6332" s="221"/>
      <c r="AK6332" s="221"/>
      <c r="AL6332" s="221"/>
      <c r="AM6332" s="221"/>
      <c r="AN6332" s="221"/>
      <c r="AO6332" s="221"/>
      <c r="AP6332" s="221"/>
      <c r="AQ6332" s="219"/>
      <c r="AR6332" s="219"/>
      <c r="AS6332" s="221"/>
      <c r="AT6332" s="221"/>
      <c r="AU6332" s="221"/>
      <c r="AV6332" s="221"/>
      <c r="AW6332" s="221"/>
      <c r="AX6332" s="221"/>
      <c r="AY6332" s="221"/>
      <c r="AZ6332" s="221"/>
    </row>
    <row r="6333" spans="1:52" x14ac:dyDescent="0.15">
      <c r="A6333" s="278"/>
      <c r="B6333" s="274"/>
      <c r="C6333" s="340"/>
      <c r="D6333" s="340"/>
      <c r="E6333" s="341"/>
      <c r="F6333" s="341"/>
      <c r="G6333" s="341"/>
      <c r="H6333" s="341"/>
      <c r="I6333" s="341"/>
      <c r="J6333" s="341"/>
      <c r="AH6333" s="221"/>
      <c r="AI6333" s="221"/>
      <c r="AJ6333" s="221"/>
      <c r="AK6333" s="221"/>
      <c r="AL6333" s="221"/>
      <c r="AM6333" s="221"/>
      <c r="AN6333" s="221"/>
      <c r="AO6333" s="221"/>
      <c r="AP6333" s="221"/>
      <c r="AQ6333" s="219"/>
      <c r="AR6333" s="219"/>
      <c r="AS6333" s="221"/>
      <c r="AT6333" s="221"/>
      <c r="AU6333" s="221"/>
      <c r="AV6333" s="221"/>
      <c r="AW6333" s="221"/>
      <c r="AX6333" s="221"/>
      <c r="AY6333" s="221"/>
      <c r="AZ6333" s="221"/>
    </row>
    <row r="6334" spans="1:52" x14ac:dyDescent="0.15">
      <c r="A6334" s="278"/>
      <c r="B6334" s="274"/>
      <c r="C6334" s="340"/>
      <c r="D6334" s="340"/>
      <c r="E6334" s="341"/>
      <c r="F6334" s="341"/>
      <c r="G6334" s="341"/>
      <c r="H6334" s="341"/>
      <c r="I6334" s="341"/>
      <c r="J6334" s="341"/>
      <c r="AH6334" s="221"/>
      <c r="AI6334" s="221"/>
      <c r="AJ6334" s="221"/>
      <c r="AK6334" s="221"/>
      <c r="AL6334" s="221"/>
      <c r="AM6334" s="221"/>
      <c r="AN6334" s="221"/>
      <c r="AO6334" s="221"/>
      <c r="AP6334" s="221"/>
      <c r="AQ6334" s="219"/>
      <c r="AR6334" s="219"/>
      <c r="AS6334" s="221"/>
      <c r="AT6334" s="221"/>
      <c r="AU6334" s="221"/>
      <c r="AV6334" s="221"/>
      <c r="AW6334" s="221"/>
      <c r="AX6334" s="221"/>
      <c r="AY6334" s="221"/>
      <c r="AZ6334" s="221"/>
    </row>
    <row r="6335" spans="1:52" x14ac:dyDescent="0.15">
      <c r="A6335" s="278"/>
      <c r="B6335" s="274"/>
      <c r="C6335" s="340"/>
      <c r="D6335" s="340"/>
      <c r="E6335" s="341"/>
      <c r="F6335" s="341"/>
      <c r="G6335" s="341"/>
      <c r="H6335" s="341"/>
      <c r="I6335" s="341"/>
      <c r="J6335" s="341"/>
      <c r="AH6335" s="221"/>
      <c r="AI6335" s="221"/>
      <c r="AJ6335" s="221"/>
      <c r="AK6335" s="221"/>
      <c r="AL6335" s="221"/>
      <c r="AM6335" s="221"/>
      <c r="AN6335" s="221"/>
      <c r="AO6335" s="221"/>
      <c r="AP6335" s="221"/>
      <c r="AQ6335" s="219"/>
      <c r="AR6335" s="219"/>
      <c r="AS6335" s="221"/>
      <c r="AT6335" s="221"/>
      <c r="AU6335" s="221"/>
      <c r="AV6335" s="221"/>
      <c r="AW6335" s="221"/>
      <c r="AX6335" s="221"/>
      <c r="AY6335" s="221"/>
      <c r="AZ6335" s="221"/>
    </row>
    <row r="6336" spans="1:52" x14ac:dyDescent="0.15">
      <c r="A6336" s="278"/>
      <c r="B6336" s="274"/>
      <c r="C6336" s="340"/>
      <c r="D6336" s="340"/>
      <c r="E6336" s="341"/>
      <c r="F6336" s="341"/>
      <c r="G6336" s="341"/>
      <c r="H6336" s="341"/>
      <c r="I6336" s="341"/>
      <c r="J6336" s="341"/>
      <c r="AH6336" s="221"/>
      <c r="AI6336" s="221"/>
      <c r="AJ6336" s="221"/>
      <c r="AK6336" s="221"/>
      <c r="AL6336" s="221"/>
      <c r="AM6336" s="221"/>
      <c r="AN6336" s="221"/>
      <c r="AO6336" s="221"/>
      <c r="AP6336" s="221"/>
      <c r="AQ6336" s="219"/>
      <c r="AR6336" s="219"/>
      <c r="AS6336" s="221"/>
      <c r="AT6336" s="221"/>
      <c r="AU6336" s="221"/>
      <c r="AV6336" s="221"/>
      <c r="AW6336" s="221"/>
      <c r="AX6336" s="221"/>
      <c r="AY6336" s="221"/>
      <c r="AZ6336" s="221"/>
    </row>
    <row r="6337" spans="1:52" x14ac:dyDescent="0.15">
      <c r="A6337" s="278"/>
      <c r="B6337" s="274"/>
      <c r="C6337" s="340"/>
      <c r="D6337" s="340"/>
      <c r="E6337" s="341"/>
      <c r="F6337" s="341"/>
      <c r="G6337" s="341"/>
      <c r="H6337" s="341"/>
      <c r="I6337" s="341"/>
      <c r="J6337" s="341"/>
      <c r="AH6337" s="221"/>
      <c r="AI6337" s="221"/>
      <c r="AJ6337" s="221"/>
      <c r="AK6337" s="221"/>
      <c r="AL6337" s="221"/>
      <c r="AM6337" s="221"/>
      <c r="AN6337" s="221"/>
      <c r="AO6337" s="221"/>
      <c r="AP6337" s="221"/>
      <c r="AQ6337" s="219"/>
      <c r="AR6337" s="219"/>
      <c r="AS6337" s="221"/>
      <c r="AT6337" s="221"/>
      <c r="AU6337" s="221"/>
      <c r="AV6337" s="221"/>
      <c r="AW6337" s="221"/>
      <c r="AX6337" s="221"/>
      <c r="AY6337" s="221"/>
      <c r="AZ6337" s="221"/>
    </row>
    <row r="6338" spans="1:52" x14ac:dyDescent="0.15">
      <c r="A6338" s="278"/>
      <c r="B6338" s="274"/>
      <c r="C6338" s="340"/>
      <c r="D6338" s="340"/>
      <c r="E6338" s="341"/>
      <c r="F6338" s="341"/>
      <c r="G6338" s="341"/>
      <c r="H6338" s="341"/>
      <c r="I6338" s="341"/>
      <c r="J6338" s="341"/>
      <c r="AH6338" s="221"/>
      <c r="AI6338" s="221"/>
      <c r="AJ6338" s="221"/>
      <c r="AK6338" s="221"/>
      <c r="AL6338" s="221"/>
      <c r="AM6338" s="221"/>
      <c r="AN6338" s="221"/>
      <c r="AO6338" s="221"/>
      <c r="AP6338" s="221"/>
      <c r="AQ6338" s="219"/>
      <c r="AR6338" s="219"/>
      <c r="AS6338" s="221"/>
      <c r="AT6338" s="221"/>
      <c r="AU6338" s="221"/>
      <c r="AV6338" s="221"/>
      <c r="AW6338" s="221"/>
      <c r="AX6338" s="221"/>
      <c r="AY6338" s="221"/>
      <c r="AZ6338" s="221"/>
    </row>
    <row r="6339" spans="1:52" x14ac:dyDescent="0.15">
      <c r="A6339" s="278"/>
      <c r="B6339" s="274"/>
      <c r="C6339" s="340"/>
      <c r="D6339" s="340"/>
      <c r="E6339" s="341"/>
      <c r="F6339" s="341"/>
      <c r="G6339" s="341"/>
      <c r="H6339" s="341"/>
      <c r="I6339" s="341"/>
      <c r="J6339" s="341"/>
      <c r="AH6339" s="221"/>
      <c r="AI6339" s="221"/>
      <c r="AJ6339" s="221"/>
      <c r="AK6339" s="221"/>
      <c r="AL6339" s="221"/>
      <c r="AM6339" s="221"/>
      <c r="AN6339" s="221"/>
      <c r="AO6339" s="221"/>
      <c r="AP6339" s="221"/>
      <c r="AQ6339" s="219"/>
      <c r="AR6339" s="219"/>
      <c r="AS6339" s="221"/>
      <c r="AT6339" s="221"/>
      <c r="AU6339" s="221"/>
      <c r="AV6339" s="221"/>
      <c r="AW6339" s="221"/>
      <c r="AX6339" s="221"/>
      <c r="AY6339" s="221"/>
      <c r="AZ6339" s="221"/>
    </row>
    <row r="6340" spans="1:52" x14ac:dyDescent="0.15">
      <c r="A6340" s="278"/>
      <c r="B6340" s="274"/>
      <c r="C6340" s="340"/>
      <c r="D6340" s="340"/>
      <c r="E6340" s="341"/>
      <c r="F6340" s="341"/>
      <c r="G6340" s="341"/>
      <c r="H6340" s="341"/>
      <c r="I6340" s="341"/>
      <c r="J6340" s="341"/>
      <c r="AH6340" s="221"/>
      <c r="AI6340" s="221"/>
      <c r="AJ6340" s="221"/>
      <c r="AK6340" s="221"/>
      <c r="AL6340" s="221"/>
      <c r="AM6340" s="221"/>
      <c r="AN6340" s="221"/>
      <c r="AO6340" s="221"/>
      <c r="AP6340" s="221"/>
      <c r="AQ6340" s="219"/>
      <c r="AR6340" s="219"/>
      <c r="AS6340" s="221"/>
      <c r="AT6340" s="221"/>
      <c r="AU6340" s="221"/>
      <c r="AV6340" s="221"/>
      <c r="AW6340" s="221"/>
      <c r="AX6340" s="221"/>
      <c r="AY6340" s="221"/>
      <c r="AZ6340" s="221"/>
    </row>
    <row r="6341" spans="1:52" x14ac:dyDescent="0.15">
      <c r="A6341" s="278"/>
      <c r="B6341" s="274"/>
      <c r="C6341" s="340"/>
      <c r="D6341" s="340"/>
      <c r="E6341" s="341"/>
      <c r="F6341" s="341"/>
      <c r="G6341" s="341"/>
      <c r="H6341" s="341"/>
      <c r="I6341" s="341"/>
      <c r="J6341" s="341"/>
      <c r="AH6341" s="221"/>
      <c r="AI6341" s="221"/>
      <c r="AJ6341" s="221"/>
      <c r="AK6341" s="221"/>
      <c r="AL6341" s="221"/>
      <c r="AM6341" s="221"/>
      <c r="AN6341" s="221"/>
      <c r="AO6341" s="221"/>
      <c r="AP6341" s="221"/>
      <c r="AQ6341" s="219"/>
      <c r="AR6341" s="219"/>
      <c r="AS6341" s="221"/>
      <c r="AT6341" s="221"/>
      <c r="AU6341" s="221"/>
      <c r="AV6341" s="221"/>
      <c r="AW6341" s="221"/>
      <c r="AX6341" s="221"/>
      <c r="AY6341" s="221"/>
      <c r="AZ6341" s="221"/>
    </row>
    <row r="6342" spans="1:52" x14ac:dyDescent="0.15">
      <c r="A6342" s="278"/>
      <c r="B6342" s="274"/>
      <c r="C6342" s="340"/>
      <c r="D6342" s="340"/>
      <c r="E6342" s="341"/>
      <c r="F6342" s="341"/>
      <c r="G6342" s="341"/>
      <c r="H6342" s="341"/>
      <c r="I6342" s="341"/>
      <c r="J6342" s="341"/>
      <c r="AH6342" s="221"/>
      <c r="AI6342" s="221"/>
      <c r="AJ6342" s="221"/>
      <c r="AK6342" s="221"/>
      <c r="AL6342" s="221"/>
      <c r="AM6342" s="221"/>
      <c r="AN6342" s="221"/>
      <c r="AO6342" s="221"/>
      <c r="AP6342" s="221"/>
      <c r="AQ6342" s="219"/>
      <c r="AR6342" s="219"/>
      <c r="AS6342" s="221"/>
      <c r="AT6342" s="221"/>
      <c r="AU6342" s="221"/>
      <c r="AV6342" s="221"/>
      <c r="AW6342" s="221"/>
      <c r="AX6342" s="221"/>
      <c r="AY6342" s="221"/>
      <c r="AZ6342" s="221"/>
    </row>
    <row r="6343" spans="1:52" x14ac:dyDescent="0.15">
      <c r="A6343" s="278"/>
      <c r="B6343" s="274"/>
      <c r="C6343" s="340"/>
      <c r="D6343" s="340"/>
      <c r="E6343" s="341"/>
      <c r="F6343" s="341"/>
      <c r="G6343" s="341"/>
      <c r="H6343" s="341"/>
      <c r="I6343" s="341"/>
      <c r="J6343" s="341"/>
      <c r="AH6343" s="221"/>
      <c r="AI6343" s="221"/>
      <c r="AJ6343" s="221"/>
      <c r="AK6343" s="221"/>
      <c r="AL6343" s="221"/>
      <c r="AM6343" s="221"/>
      <c r="AN6343" s="221"/>
      <c r="AO6343" s="221"/>
      <c r="AP6343" s="221"/>
      <c r="AQ6343" s="219"/>
      <c r="AR6343" s="219"/>
      <c r="AS6343" s="221"/>
      <c r="AT6343" s="221"/>
      <c r="AU6343" s="221"/>
      <c r="AV6343" s="221"/>
      <c r="AW6343" s="221"/>
      <c r="AX6343" s="221"/>
      <c r="AY6343" s="221"/>
      <c r="AZ6343" s="221"/>
    </row>
    <row r="6344" spans="1:52" x14ac:dyDescent="0.15">
      <c r="A6344" s="278"/>
      <c r="B6344" s="274"/>
      <c r="C6344" s="340"/>
      <c r="D6344" s="340"/>
      <c r="E6344" s="341"/>
      <c r="F6344" s="341"/>
      <c r="G6344" s="341"/>
      <c r="H6344" s="341"/>
      <c r="I6344" s="341"/>
      <c r="J6344" s="341"/>
      <c r="AH6344" s="221"/>
      <c r="AI6344" s="221"/>
      <c r="AJ6344" s="221"/>
      <c r="AK6344" s="221"/>
      <c r="AL6344" s="221"/>
      <c r="AM6344" s="221"/>
      <c r="AN6344" s="221"/>
      <c r="AO6344" s="221"/>
      <c r="AP6344" s="221"/>
      <c r="AQ6344" s="219"/>
      <c r="AR6344" s="219"/>
      <c r="AS6344" s="221"/>
      <c r="AT6344" s="221"/>
      <c r="AU6344" s="221"/>
      <c r="AV6344" s="221"/>
      <c r="AW6344" s="221"/>
      <c r="AX6344" s="221"/>
      <c r="AY6344" s="221"/>
      <c r="AZ6344" s="221"/>
    </row>
    <row r="6345" spans="1:52" x14ac:dyDescent="0.15">
      <c r="A6345" s="278"/>
      <c r="B6345" s="274"/>
      <c r="C6345" s="340"/>
      <c r="D6345" s="340"/>
      <c r="E6345" s="341"/>
      <c r="F6345" s="341"/>
      <c r="G6345" s="341"/>
      <c r="H6345" s="341"/>
      <c r="I6345" s="341"/>
      <c r="J6345" s="341"/>
      <c r="AH6345" s="221"/>
      <c r="AI6345" s="221"/>
      <c r="AJ6345" s="221"/>
      <c r="AK6345" s="221"/>
      <c r="AL6345" s="221"/>
      <c r="AM6345" s="221"/>
      <c r="AN6345" s="221"/>
      <c r="AO6345" s="221"/>
      <c r="AP6345" s="221"/>
      <c r="AQ6345" s="219"/>
      <c r="AR6345" s="219"/>
      <c r="AS6345" s="221"/>
      <c r="AT6345" s="221"/>
      <c r="AU6345" s="221"/>
      <c r="AV6345" s="221"/>
      <c r="AW6345" s="221"/>
      <c r="AX6345" s="221"/>
      <c r="AY6345" s="221"/>
      <c r="AZ6345" s="221"/>
    </row>
    <row r="6346" spans="1:52" x14ac:dyDescent="0.15">
      <c r="A6346" s="278"/>
      <c r="B6346" s="274"/>
      <c r="C6346" s="340"/>
      <c r="D6346" s="340"/>
      <c r="E6346" s="341"/>
      <c r="F6346" s="341"/>
      <c r="G6346" s="341"/>
      <c r="H6346" s="341"/>
      <c r="I6346" s="341"/>
      <c r="J6346" s="341"/>
      <c r="AH6346" s="221"/>
      <c r="AI6346" s="221"/>
      <c r="AJ6346" s="221"/>
      <c r="AK6346" s="221"/>
      <c r="AL6346" s="221"/>
      <c r="AM6346" s="221"/>
      <c r="AN6346" s="221"/>
      <c r="AO6346" s="221"/>
      <c r="AP6346" s="221"/>
      <c r="AQ6346" s="219"/>
      <c r="AR6346" s="219"/>
      <c r="AS6346" s="221"/>
      <c r="AT6346" s="221"/>
      <c r="AU6346" s="221"/>
      <c r="AV6346" s="221"/>
      <c r="AW6346" s="221"/>
      <c r="AX6346" s="221"/>
      <c r="AY6346" s="221"/>
      <c r="AZ6346" s="221"/>
    </row>
    <row r="6347" spans="1:52" x14ac:dyDescent="0.15">
      <c r="A6347" s="278"/>
      <c r="B6347" s="274"/>
      <c r="C6347" s="340"/>
      <c r="D6347" s="340"/>
      <c r="E6347" s="341"/>
      <c r="F6347" s="341"/>
      <c r="G6347" s="341"/>
      <c r="H6347" s="341"/>
      <c r="I6347" s="341"/>
      <c r="J6347" s="341"/>
      <c r="AH6347" s="221"/>
      <c r="AI6347" s="221"/>
      <c r="AJ6347" s="221"/>
      <c r="AK6347" s="221"/>
      <c r="AL6347" s="221"/>
      <c r="AM6347" s="221"/>
      <c r="AN6347" s="221"/>
      <c r="AO6347" s="221"/>
      <c r="AP6347" s="221"/>
      <c r="AQ6347" s="219"/>
      <c r="AR6347" s="219"/>
      <c r="AS6347" s="221"/>
      <c r="AT6347" s="221"/>
      <c r="AU6347" s="221"/>
      <c r="AV6347" s="221"/>
      <c r="AW6347" s="221"/>
      <c r="AX6347" s="221"/>
      <c r="AY6347" s="221"/>
      <c r="AZ6347" s="221"/>
    </row>
    <row r="6348" spans="1:52" x14ac:dyDescent="0.15">
      <c r="A6348" s="278"/>
      <c r="B6348" s="274"/>
      <c r="C6348" s="340"/>
      <c r="D6348" s="340"/>
      <c r="E6348" s="341"/>
      <c r="F6348" s="341"/>
      <c r="G6348" s="341"/>
      <c r="H6348" s="341"/>
      <c r="I6348" s="341"/>
      <c r="J6348" s="341"/>
      <c r="AH6348" s="221"/>
      <c r="AI6348" s="221"/>
      <c r="AJ6348" s="221"/>
      <c r="AK6348" s="221"/>
      <c r="AL6348" s="221"/>
      <c r="AM6348" s="221"/>
      <c r="AN6348" s="221"/>
      <c r="AO6348" s="221"/>
      <c r="AP6348" s="221"/>
      <c r="AQ6348" s="219"/>
      <c r="AR6348" s="219"/>
      <c r="AS6348" s="221"/>
      <c r="AT6348" s="221"/>
      <c r="AU6348" s="221"/>
      <c r="AV6348" s="221"/>
      <c r="AW6348" s="221"/>
      <c r="AX6348" s="221"/>
      <c r="AY6348" s="221"/>
      <c r="AZ6348" s="221"/>
    </row>
    <row r="6349" spans="1:52" x14ac:dyDescent="0.15">
      <c r="A6349" s="278"/>
      <c r="B6349" s="274"/>
      <c r="C6349" s="340"/>
      <c r="D6349" s="340"/>
      <c r="E6349" s="341"/>
      <c r="F6349" s="341"/>
      <c r="G6349" s="341"/>
      <c r="H6349" s="341"/>
      <c r="I6349" s="341"/>
      <c r="J6349" s="341"/>
      <c r="AH6349" s="221"/>
      <c r="AI6349" s="221"/>
      <c r="AJ6349" s="221"/>
      <c r="AK6349" s="221"/>
      <c r="AL6349" s="221"/>
      <c r="AM6349" s="221"/>
      <c r="AN6349" s="221"/>
      <c r="AO6349" s="221"/>
      <c r="AP6349" s="221"/>
      <c r="AQ6349" s="219"/>
      <c r="AR6349" s="219"/>
      <c r="AS6349" s="221"/>
      <c r="AT6349" s="221"/>
      <c r="AU6349" s="221"/>
      <c r="AV6349" s="221"/>
      <c r="AW6349" s="221"/>
      <c r="AX6349" s="221"/>
      <c r="AY6349" s="221"/>
      <c r="AZ6349" s="221"/>
    </row>
    <row r="6350" spans="1:52" x14ac:dyDescent="0.15">
      <c r="A6350" s="278"/>
      <c r="B6350" s="274"/>
      <c r="C6350" s="340"/>
      <c r="D6350" s="340"/>
      <c r="E6350" s="341"/>
      <c r="F6350" s="341"/>
      <c r="G6350" s="341"/>
      <c r="H6350" s="341"/>
      <c r="I6350" s="341"/>
      <c r="J6350" s="341"/>
      <c r="AH6350" s="221"/>
      <c r="AI6350" s="221"/>
      <c r="AJ6350" s="221"/>
      <c r="AK6350" s="221"/>
      <c r="AL6350" s="221"/>
      <c r="AM6350" s="221"/>
      <c r="AN6350" s="221"/>
      <c r="AO6350" s="221"/>
      <c r="AP6350" s="221"/>
      <c r="AQ6350" s="219"/>
      <c r="AR6350" s="219"/>
      <c r="AS6350" s="221"/>
      <c r="AT6350" s="221"/>
      <c r="AU6350" s="221"/>
      <c r="AV6350" s="221"/>
      <c r="AW6350" s="221"/>
      <c r="AX6350" s="221"/>
      <c r="AY6350" s="221"/>
      <c r="AZ6350" s="221"/>
    </row>
    <row r="6351" spans="1:52" x14ac:dyDescent="0.15">
      <c r="A6351" s="278"/>
      <c r="B6351" s="274"/>
      <c r="C6351" s="340"/>
      <c r="D6351" s="340"/>
      <c r="E6351" s="341"/>
      <c r="F6351" s="341"/>
      <c r="G6351" s="341"/>
      <c r="H6351" s="341"/>
      <c r="I6351" s="341"/>
      <c r="J6351" s="341"/>
      <c r="AH6351" s="221"/>
      <c r="AI6351" s="221"/>
      <c r="AJ6351" s="221"/>
      <c r="AK6351" s="221"/>
      <c r="AL6351" s="221"/>
      <c r="AM6351" s="221"/>
      <c r="AN6351" s="221"/>
      <c r="AO6351" s="221"/>
      <c r="AP6351" s="221"/>
      <c r="AQ6351" s="219"/>
      <c r="AR6351" s="219"/>
      <c r="AS6351" s="221"/>
      <c r="AT6351" s="221"/>
      <c r="AU6351" s="221"/>
      <c r="AV6351" s="221"/>
      <c r="AW6351" s="221"/>
      <c r="AX6351" s="221"/>
      <c r="AY6351" s="221"/>
      <c r="AZ6351" s="221"/>
    </row>
    <row r="6352" spans="1:52" x14ac:dyDescent="0.15">
      <c r="A6352" s="278"/>
      <c r="B6352" s="274"/>
      <c r="C6352" s="340"/>
      <c r="D6352" s="340"/>
      <c r="E6352" s="341"/>
      <c r="F6352" s="341"/>
      <c r="G6352" s="341"/>
      <c r="H6352" s="341"/>
      <c r="I6352" s="341"/>
      <c r="J6352" s="341"/>
      <c r="AH6352" s="221"/>
      <c r="AI6352" s="221"/>
      <c r="AJ6352" s="221"/>
      <c r="AK6352" s="221"/>
      <c r="AL6352" s="221"/>
      <c r="AM6352" s="221"/>
      <c r="AN6352" s="221"/>
      <c r="AO6352" s="221"/>
      <c r="AP6352" s="221"/>
      <c r="AQ6352" s="219"/>
      <c r="AR6352" s="219"/>
      <c r="AS6352" s="221"/>
      <c r="AT6352" s="221"/>
      <c r="AU6352" s="221"/>
      <c r="AV6352" s="221"/>
      <c r="AW6352" s="221"/>
      <c r="AX6352" s="221"/>
      <c r="AY6352" s="221"/>
      <c r="AZ6352" s="221"/>
    </row>
    <row r="6353" spans="1:52" x14ac:dyDescent="0.15">
      <c r="A6353" s="278"/>
      <c r="B6353" s="274"/>
      <c r="C6353" s="340"/>
      <c r="D6353" s="340"/>
      <c r="E6353" s="341"/>
      <c r="F6353" s="341"/>
      <c r="G6353" s="341"/>
      <c r="H6353" s="341"/>
      <c r="I6353" s="341"/>
      <c r="J6353" s="341"/>
      <c r="AH6353" s="221"/>
      <c r="AI6353" s="221"/>
      <c r="AJ6353" s="221"/>
      <c r="AK6353" s="221"/>
      <c r="AL6353" s="221"/>
      <c r="AM6353" s="221"/>
      <c r="AN6353" s="221"/>
      <c r="AO6353" s="221"/>
      <c r="AP6353" s="221"/>
      <c r="AQ6353" s="219"/>
      <c r="AR6353" s="219"/>
      <c r="AS6353" s="221"/>
      <c r="AT6353" s="221"/>
      <c r="AU6353" s="221"/>
      <c r="AV6353" s="221"/>
      <c r="AW6353" s="221"/>
      <c r="AX6353" s="221"/>
      <c r="AY6353" s="221"/>
      <c r="AZ6353" s="221"/>
    </row>
    <row r="6354" spans="1:52" x14ac:dyDescent="0.15">
      <c r="A6354" s="278"/>
      <c r="B6354" s="274"/>
      <c r="C6354" s="340"/>
      <c r="D6354" s="340"/>
      <c r="E6354" s="341"/>
      <c r="F6354" s="341"/>
      <c r="G6354" s="341"/>
      <c r="H6354" s="341"/>
      <c r="I6354" s="341"/>
      <c r="J6354" s="341"/>
      <c r="AH6354" s="221"/>
      <c r="AI6354" s="221"/>
      <c r="AJ6354" s="221"/>
      <c r="AK6354" s="221"/>
      <c r="AL6354" s="221"/>
      <c r="AM6354" s="221"/>
      <c r="AN6354" s="221"/>
      <c r="AO6354" s="221"/>
      <c r="AP6354" s="221"/>
      <c r="AQ6354" s="219"/>
      <c r="AR6354" s="219"/>
      <c r="AS6354" s="221"/>
      <c r="AT6354" s="221"/>
      <c r="AU6354" s="221"/>
      <c r="AV6354" s="221"/>
      <c r="AW6354" s="221"/>
      <c r="AX6354" s="221"/>
      <c r="AY6354" s="221"/>
      <c r="AZ6354" s="221"/>
    </row>
    <row r="6355" spans="1:52" x14ac:dyDescent="0.15">
      <c r="A6355" s="278"/>
      <c r="B6355" s="274"/>
      <c r="C6355" s="340"/>
      <c r="D6355" s="340"/>
      <c r="E6355" s="341"/>
      <c r="F6355" s="341"/>
      <c r="G6355" s="341"/>
      <c r="H6355" s="341"/>
      <c r="I6355" s="341"/>
      <c r="J6355" s="341"/>
      <c r="AH6355" s="221"/>
      <c r="AI6355" s="221"/>
      <c r="AJ6355" s="221"/>
      <c r="AK6355" s="221"/>
      <c r="AL6355" s="221"/>
      <c r="AM6355" s="221"/>
      <c r="AN6355" s="221"/>
      <c r="AO6355" s="221"/>
      <c r="AP6355" s="221"/>
      <c r="AQ6355" s="219"/>
      <c r="AR6355" s="219"/>
      <c r="AS6355" s="221"/>
      <c r="AT6355" s="221"/>
      <c r="AU6355" s="221"/>
      <c r="AV6355" s="221"/>
      <c r="AW6355" s="221"/>
      <c r="AX6355" s="221"/>
      <c r="AY6355" s="221"/>
      <c r="AZ6355" s="221"/>
    </row>
    <row r="6356" spans="1:52" x14ac:dyDescent="0.15">
      <c r="A6356" s="278"/>
      <c r="B6356" s="274"/>
      <c r="C6356" s="340"/>
      <c r="D6356" s="340"/>
      <c r="E6356" s="341"/>
      <c r="F6356" s="341"/>
      <c r="G6356" s="341"/>
      <c r="H6356" s="341"/>
      <c r="I6356" s="341"/>
      <c r="J6356" s="341"/>
      <c r="AH6356" s="221"/>
      <c r="AI6356" s="221"/>
      <c r="AJ6356" s="221"/>
      <c r="AK6356" s="221"/>
      <c r="AL6356" s="221"/>
      <c r="AM6356" s="221"/>
      <c r="AN6356" s="221"/>
      <c r="AO6356" s="221"/>
      <c r="AP6356" s="221"/>
      <c r="AQ6356" s="219"/>
      <c r="AR6356" s="219"/>
      <c r="AS6356" s="221"/>
      <c r="AT6356" s="221"/>
      <c r="AU6356" s="221"/>
      <c r="AV6356" s="221"/>
      <c r="AW6356" s="221"/>
      <c r="AX6356" s="221"/>
      <c r="AY6356" s="221"/>
      <c r="AZ6356" s="221"/>
    </row>
    <row r="6357" spans="1:52" x14ac:dyDescent="0.15">
      <c r="A6357" s="278"/>
      <c r="B6357" s="274"/>
      <c r="C6357" s="340"/>
      <c r="D6357" s="340"/>
      <c r="E6357" s="341"/>
      <c r="F6357" s="341"/>
      <c r="G6357" s="341"/>
      <c r="H6357" s="341"/>
      <c r="I6357" s="341"/>
      <c r="J6357" s="341"/>
      <c r="AH6357" s="221"/>
      <c r="AI6357" s="221"/>
      <c r="AJ6357" s="221"/>
      <c r="AK6357" s="221"/>
      <c r="AL6357" s="221"/>
      <c r="AM6357" s="221"/>
      <c r="AN6357" s="221"/>
      <c r="AO6357" s="221"/>
      <c r="AP6357" s="221"/>
      <c r="AQ6357" s="219"/>
      <c r="AR6357" s="219"/>
      <c r="AS6357" s="221"/>
      <c r="AT6357" s="221"/>
      <c r="AU6357" s="221"/>
      <c r="AV6357" s="221"/>
      <c r="AW6357" s="221"/>
      <c r="AX6357" s="221"/>
      <c r="AY6357" s="221"/>
      <c r="AZ6357" s="221"/>
    </row>
    <row r="6358" spans="1:52" x14ac:dyDescent="0.15">
      <c r="A6358" s="278"/>
      <c r="B6358" s="274"/>
      <c r="C6358" s="340"/>
      <c r="D6358" s="340"/>
      <c r="E6358" s="341"/>
      <c r="F6358" s="341"/>
      <c r="G6358" s="341"/>
      <c r="H6358" s="341"/>
      <c r="I6358" s="341"/>
      <c r="J6358" s="341"/>
      <c r="AH6358" s="221"/>
      <c r="AI6358" s="221"/>
      <c r="AJ6358" s="221"/>
      <c r="AK6358" s="221"/>
      <c r="AL6358" s="221"/>
      <c r="AM6358" s="221"/>
      <c r="AN6358" s="221"/>
      <c r="AO6358" s="221"/>
      <c r="AP6358" s="221"/>
      <c r="AQ6358" s="219"/>
      <c r="AR6358" s="219"/>
      <c r="AS6358" s="221"/>
      <c r="AT6358" s="221"/>
      <c r="AU6358" s="221"/>
      <c r="AV6358" s="221"/>
      <c r="AW6358" s="221"/>
      <c r="AX6358" s="221"/>
      <c r="AY6358" s="221"/>
      <c r="AZ6358" s="221"/>
    </row>
    <row r="6359" spans="1:52" x14ac:dyDescent="0.15">
      <c r="A6359" s="278"/>
      <c r="B6359" s="274"/>
      <c r="C6359" s="340"/>
      <c r="D6359" s="340"/>
      <c r="E6359" s="341"/>
      <c r="F6359" s="341"/>
      <c r="G6359" s="341"/>
      <c r="H6359" s="341"/>
      <c r="I6359" s="341"/>
      <c r="J6359" s="341"/>
      <c r="AH6359" s="221"/>
      <c r="AI6359" s="221"/>
      <c r="AJ6359" s="221"/>
      <c r="AK6359" s="221"/>
      <c r="AL6359" s="221"/>
      <c r="AM6359" s="221"/>
      <c r="AN6359" s="221"/>
      <c r="AO6359" s="221"/>
      <c r="AP6359" s="221"/>
      <c r="AQ6359" s="219"/>
      <c r="AR6359" s="219"/>
      <c r="AS6359" s="221"/>
      <c r="AT6359" s="221"/>
      <c r="AU6359" s="221"/>
      <c r="AV6359" s="221"/>
      <c r="AW6359" s="221"/>
      <c r="AX6359" s="221"/>
      <c r="AY6359" s="221"/>
      <c r="AZ6359" s="221"/>
    </row>
    <row r="6360" spans="1:52" x14ac:dyDescent="0.15">
      <c r="A6360" s="278"/>
      <c r="B6360" s="274"/>
      <c r="C6360" s="340"/>
      <c r="D6360" s="340"/>
      <c r="E6360" s="341"/>
      <c r="F6360" s="341"/>
      <c r="G6360" s="341"/>
      <c r="H6360" s="341"/>
      <c r="I6360" s="341"/>
      <c r="J6360" s="341"/>
      <c r="AH6360" s="221"/>
      <c r="AI6360" s="221"/>
      <c r="AJ6360" s="221"/>
      <c r="AK6360" s="221"/>
      <c r="AL6360" s="221"/>
      <c r="AM6360" s="221"/>
      <c r="AN6360" s="221"/>
      <c r="AO6360" s="221"/>
      <c r="AP6360" s="221"/>
      <c r="AQ6360" s="219"/>
      <c r="AR6360" s="219"/>
      <c r="AS6360" s="221"/>
      <c r="AT6360" s="221"/>
      <c r="AU6360" s="221"/>
      <c r="AV6360" s="221"/>
      <c r="AW6360" s="221"/>
      <c r="AX6360" s="221"/>
      <c r="AY6360" s="221"/>
      <c r="AZ6360" s="221"/>
    </row>
    <row r="6361" spans="1:52" x14ac:dyDescent="0.15">
      <c r="A6361" s="278"/>
      <c r="B6361" s="274"/>
      <c r="C6361" s="340"/>
      <c r="D6361" s="340"/>
      <c r="E6361" s="341"/>
      <c r="F6361" s="341"/>
      <c r="G6361" s="341"/>
      <c r="H6361" s="341"/>
      <c r="I6361" s="341"/>
      <c r="J6361" s="341"/>
      <c r="AH6361" s="221"/>
      <c r="AI6361" s="221"/>
      <c r="AJ6361" s="221"/>
      <c r="AK6361" s="221"/>
      <c r="AL6361" s="221"/>
      <c r="AM6361" s="221"/>
      <c r="AN6361" s="221"/>
      <c r="AO6361" s="221"/>
      <c r="AP6361" s="221"/>
      <c r="AQ6361" s="219"/>
      <c r="AR6361" s="219"/>
      <c r="AS6361" s="221"/>
      <c r="AT6361" s="221"/>
      <c r="AU6361" s="221"/>
      <c r="AV6361" s="221"/>
      <c r="AW6361" s="221"/>
      <c r="AX6361" s="221"/>
      <c r="AY6361" s="221"/>
      <c r="AZ6361" s="221"/>
    </row>
    <row r="6362" spans="1:52" x14ac:dyDescent="0.15">
      <c r="A6362" s="278"/>
      <c r="B6362" s="274"/>
      <c r="C6362" s="340"/>
      <c r="D6362" s="340"/>
      <c r="E6362" s="341"/>
      <c r="F6362" s="341"/>
      <c r="G6362" s="341"/>
      <c r="H6362" s="341"/>
      <c r="I6362" s="341"/>
      <c r="J6362" s="341"/>
      <c r="AH6362" s="221"/>
      <c r="AI6362" s="221"/>
      <c r="AJ6362" s="221"/>
      <c r="AK6362" s="221"/>
      <c r="AL6362" s="221"/>
      <c r="AM6362" s="221"/>
      <c r="AN6362" s="221"/>
      <c r="AO6362" s="221"/>
      <c r="AP6362" s="221"/>
      <c r="AQ6362" s="219"/>
      <c r="AR6362" s="219"/>
      <c r="AS6362" s="221"/>
      <c r="AT6362" s="221"/>
      <c r="AU6362" s="221"/>
      <c r="AV6362" s="221"/>
      <c r="AW6362" s="221"/>
      <c r="AX6362" s="221"/>
      <c r="AY6362" s="221"/>
      <c r="AZ6362" s="221"/>
    </row>
    <row r="6363" spans="1:52" x14ac:dyDescent="0.15">
      <c r="A6363" s="278"/>
      <c r="B6363" s="274"/>
      <c r="C6363" s="340"/>
      <c r="D6363" s="340"/>
      <c r="E6363" s="341"/>
      <c r="F6363" s="341"/>
      <c r="G6363" s="341"/>
      <c r="H6363" s="341"/>
      <c r="I6363" s="341"/>
      <c r="J6363" s="341"/>
      <c r="AH6363" s="221"/>
      <c r="AI6363" s="221"/>
      <c r="AJ6363" s="221"/>
      <c r="AK6363" s="221"/>
      <c r="AL6363" s="221"/>
      <c r="AM6363" s="221"/>
      <c r="AN6363" s="221"/>
      <c r="AO6363" s="221"/>
      <c r="AP6363" s="221"/>
      <c r="AQ6363" s="219"/>
      <c r="AR6363" s="219"/>
      <c r="AS6363" s="221"/>
      <c r="AT6363" s="221"/>
      <c r="AU6363" s="221"/>
      <c r="AV6363" s="221"/>
      <c r="AW6363" s="221"/>
      <c r="AX6363" s="221"/>
      <c r="AY6363" s="221"/>
      <c r="AZ6363" s="221"/>
    </row>
    <row r="6364" spans="1:52" x14ac:dyDescent="0.15">
      <c r="A6364" s="278"/>
      <c r="B6364" s="274"/>
      <c r="C6364" s="340"/>
      <c r="D6364" s="340"/>
      <c r="E6364" s="341"/>
      <c r="F6364" s="341"/>
      <c r="G6364" s="341"/>
      <c r="H6364" s="341"/>
      <c r="I6364" s="341"/>
      <c r="J6364" s="341"/>
      <c r="AH6364" s="221"/>
      <c r="AI6364" s="221"/>
      <c r="AJ6364" s="221"/>
      <c r="AK6364" s="221"/>
      <c r="AL6364" s="221"/>
      <c r="AM6364" s="221"/>
      <c r="AN6364" s="221"/>
      <c r="AO6364" s="221"/>
      <c r="AP6364" s="221"/>
      <c r="AQ6364" s="219"/>
      <c r="AR6364" s="219"/>
      <c r="AS6364" s="221"/>
      <c r="AT6364" s="221"/>
      <c r="AU6364" s="221"/>
      <c r="AV6364" s="221"/>
      <c r="AW6364" s="221"/>
      <c r="AX6364" s="221"/>
      <c r="AY6364" s="221"/>
      <c r="AZ6364" s="221"/>
    </row>
    <row r="6365" spans="1:52" x14ac:dyDescent="0.15">
      <c r="A6365" s="278"/>
      <c r="B6365" s="274"/>
      <c r="C6365" s="340"/>
      <c r="D6365" s="340"/>
      <c r="E6365" s="341"/>
      <c r="F6365" s="341"/>
      <c r="G6365" s="341"/>
      <c r="H6365" s="341"/>
      <c r="I6365" s="341"/>
      <c r="J6365" s="341"/>
      <c r="AH6365" s="221"/>
      <c r="AI6365" s="221"/>
      <c r="AJ6365" s="221"/>
      <c r="AK6365" s="221"/>
      <c r="AL6365" s="221"/>
      <c r="AM6365" s="221"/>
      <c r="AN6365" s="221"/>
      <c r="AO6365" s="221"/>
      <c r="AP6365" s="221"/>
      <c r="AQ6365" s="219"/>
      <c r="AR6365" s="219"/>
      <c r="AS6365" s="221"/>
      <c r="AT6365" s="221"/>
      <c r="AU6365" s="221"/>
      <c r="AV6365" s="221"/>
      <c r="AW6365" s="221"/>
      <c r="AX6365" s="221"/>
      <c r="AY6365" s="221"/>
      <c r="AZ6365" s="221"/>
    </row>
    <row r="6366" spans="1:52" x14ac:dyDescent="0.15">
      <c r="A6366" s="278"/>
      <c r="B6366" s="274"/>
      <c r="C6366" s="340"/>
      <c r="D6366" s="340"/>
      <c r="E6366" s="341"/>
      <c r="F6366" s="341"/>
      <c r="G6366" s="341"/>
      <c r="H6366" s="341"/>
      <c r="I6366" s="341"/>
      <c r="J6366" s="341"/>
      <c r="AH6366" s="221"/>
      <c r="AI6366" s="221"/>
      <c r="AJ6366" s="221"/>
      <c r="AK6366" s="221"/>
      <c r="AL6366" s="221"/>
      <c r="AM6366" s="221"/>
      <c r="AN6366" s="221"/>
      <c r="AO6366" s="221"/>
      <c r="AP6366" s="221"/>
      <c r="AQ6366" s="219"/>
      <c r="AR6366" s="219"/>
      <c r="AS6366" s="221"/>
      <c r="AT6366" s="221"/>
      <c r="AU6366" s="221"/>
      <c r="AV6366" s="221"/>
      <c r="AW6366" s="221"/>
      <c r="AX6366" s="221"/>
      <c r="AY6366" s="221"/>
      <c r="AZ6366" s="221"/>
    </row>
    <row r="6367" spans="1:52" x14ac:dyDescent="0.15">
      <c r="A6367" s="278"/>
      <c r="B6367" s="274"/>
      <c r="C6367" s="340"/>
      <c r="D6367" s="340"/>
      <c r="E6367" s="341"/>
      <c r="F6367" s="341"/>
      <c r="G6367" s="341"/>
      <c r="H6367" s="341"/>
      <c r="I6367" s="341"/>
      <c r="J6367" s="341"/>
      <c r="AH6367" s="221"/>
      <c r="AI6367" s="221"/>
      <c r="AJ6367" s="221"/>
      <c r="AK6367" s="221"/>
      <c r="AL6367" s="221"/>
      <c r="AM6367" s="221"/>
      <c r="AN6367" s="221"/>
      <c r="AO6367" s="221"/>
      <c r="AP6367" s="221"/>
      <c r="AQ6367" s="219"/>
      <c r="AR6367" s="219"/>
      <c r="AS6367" s="221"/>
      <c r="AT6367" s="221"/>
      <c r="AU6367" s="221"/>
      <c r="AV6367" s="221"/>
      <c r="AW6367" s="221"/>
      <c r="AX6367" s="221"/>
      <c r="AY6367" s="221"/>
      <c r="AZ6367" s="221"/>
    </row>
    <row r="6368" spans="1:52" x14ac:dyDescent="0.15">
      <c r="A6368" s="278"/>
      <c r="B6368" s="274"/>
      <c r="C6368" s="340"/>
      <c r="D6368" s="340"/>
      <c r="E6368" s="341"/>
      <c r="F6368" s="341"/>
      <c r="G6368" s="341"/>
      <c r="H6368" s="341"/>
      <c r="I6368" s="341"/>
      <c r="J6368" s="341"/>
      <c r="AH6368" s="221"/>
      <c r="AI6368" s="221"/>
      <c r="AJ6368" s="221"/>
      <c r="AK6368" s="221"/>
      <c r="AL6368" s="221"/>
      <c r="AM6368" s="221"/>
      <c r="AN6368" s="221"/>
      <c r="AO6368" s="221"/>
      <c r="AP6368" s="221"/>
      <c r="AQ6368" s="219"/>
      <c r="AR6368" s="219"/>
      <c r="AS6368" s="221"/>
      <c r="AT6368" s="221"/>
      <c r="AU6368" s="221"/>
      <c r="AV6368" s="221"/>
      <c r="AW6368" s="221"/>
      <c r="AX6368" s="221"/>
      <c r="AY6368" s="221"/>
      <c r="AZ6368" s="221"/>
    </row>
    <row r="6369" spans="1:52" x14ac:dyDescent="0.15">
      <c r="A6369" s="278"/>
      <c r="B6369" s="274"/>
      <c r="C6369" s="340"/>
      <c r="D6369" s="340"/>
      <c r="E6369" s="341"/>
      <c r="F6369" s="341"/>
      <c r="G6369" s="341"/>
      <c r="H6369" s="341"/>
      <c r="I6369" s="341"/>
      <c r="J6369" s="341"/>
      <c r="AH6369" s="221"/>
      <c r="AI6369" s="221"/>
      <c r="AJ6369" s="221"/>
      <c r="AK6369" s="221"/>
      <c r="AL6369" s="221"/>
      <c r="AM6369" s="221"/>
      <c r="AN6369" s="221"/>
      <c r="AO6369" s="221"/>
      <c r="AP6369" s="221"/>
      <c r="AQ6369" s="219"/>
      <c r="AR6369" s="219"/>
      <c r="AS6369" s="221"/>
      <c r="AT6369" s="221"/>
      <c r="AU6369" s="221"/>
      <c r="AV6369" s="221"/>
      <c r="AW6369" s="221"/>
      <c r="AX6369" s="221"/>
      <c r="AY6369" s="221"/>
      <c r="AZ6369" s="221"/>
    </row>
    <row r="6370" spans="1:52" x14ac:dyDescent="0.15">
      <c r="A6370" s="278"/>
      <c r="B6370" s="274"/>
      <c r="C6370" s="340"/>
      <c r="D6370" s="340"/>
      <c r="E6370" s="341"/>
      <c r="F6370" s="341"/>
      <c r="G6370" s="341"/>
      <c r="H6370" s="341"/>
      <c r="I6370" s="341"/>
      <c r="J6370" s="341"/>
      <c r="AH6370" s="221"/>
      <c r="AI6370" s="221"/>
      <c r="AJ6370" s="221"/>
      <c r="AK6370" s="221"/>
      <c r="AL6370" s="221"/>
      <c r="AM6370" s="221"/>
      <c r="AN6370" s="221"/>
      <c r="AO6370" s="221"/>
      <c r="AP6370" s="221"/>
      <c r="AQ6370" s="219"/>
      <c r="AR6370" s="219"/>
      <c r="AS6370" s="221"/>
      <c r="AT6370" s="221"/>
      <c r="AU6370" s="221"/>
      <c r="AV6370" s="221"/>
      <c r="AW6370" s="221"/>
      <c r="AX6370" s="221"/>
      <c r="AY6370" s="221"/>
      <c r="AZ6370" s="221"/>
    </row>
    <row r="6371" spans="1:52" x14ac:dyDescent="0.15">
      <c r="A6371" s="278"/>
      <c r="B6371" s="274"/>
      <c r="C6371" s="340"/>
      <c r="D6371" s="340"/>
      <c r="E6371" s="341"/>
      <c r="F6371" s="341"/>
      <c r="G6371" s="341"/>
      <c r="H6371" s="341"/>
      <c r="I6371" s="341"/>
      <c r="J6371" s="341"/>
      <c r="AH6371" s="221"/>
      <c r="AI6371" s="221"/>
      <c r="AJ6371" s="221"/>
      <c r="AK6371" s="221"/>
      <c r="AL6371" s="221"/>
      <c r="AM6371" s="221"/>
      <c r="AN6371" s="221"/>
      <c r="AO6371" s="221"/>
      <c r="AP6371" s="221"/>
      <c r="AQ6371" s="219"/>
      <c r="AR6371" s="219"/>
      <c r="AS6371" s="221"/>
      <c r="AT6371" s="221"/>
      <c r="AU6371" s="221"/>
      <c r="AV6371" s="221"/>
      <c r="AW6371" s="221"/>
      <c r="AX6371" s="221"/>
      <c r="AY6371" s="221"/>
      <c r="AZ6371" s="221"/>
    </row>
    <row r="6372" spans="1:52" x14ac:dyDescent="0.15">
      <c r="A6372" s="278"/>
      <c r="B6372" s="274"/>
      <c r="C6372" s="340"/>
      <c r="D6372" s="340"/>
      <c r="E6372" s="341"/>
      <c r="F6372" s="341"/>
      <c r="G6372" s="341"/>
      <c r="H6372" s="341"/>
      <c r="I6372" s="341"/>
      <c r="J6372" s="341"/>
      <c r="AH6372" s="221"/>
      <c r="AI6372" s="221"/>
      <c r="AJ6372" s="221"/>
      <c r="AK6372" s="221"/>
      <c r="AL6372" s="221"/>
      <c r="AM6372" s="221"/>
      <c r="AN6372" s="221"/>
      <c r="AO6372" s="221"/>
      <c r="AP6372" s="221"/>
      <c r="AQ6372" s="219"/>
      <c r="AR6372" s="219"/>
      <c r="AS6372" s="221"/>
      <c r="AT6372" s="221"/>
      <c r="AU6372" s="221"/>
      <c r="AV6372" s="221"/>
      <c r="AW6372" s="221"/>
      <c r="AX6372" s="221"/>
      <c r="AY6372" s="221"/>
      <c r="AZ6372" s="221"/>
    </row>
    <row r="6373" spans="1:52" x14ac:dyDescent="0.15">
      <c r="A6373" s="278"/>
      <c r="B6373" s="274"/>
      <c r="C6373" s="340"/>
      <c r="D6373" s="340"/>
      <c r="E6373" s="341"/>
      <c r="F6373" s="341"/>
      <c r="G6373" s="341"/>
      <c r="H6373" s="341"/>
      <c r="I6373" s="341"/>
      <c r="J6373" s="341"/>
      <c r="AH6373" s="221"/>
      <c r="AI6373" s="221"/>
      <c r="AJ6373" s="221"/>
      <c r="AK6373" s="221"/>
      <c r="AL6373" s="221"/>
      <c r="AM6373" s="221"/>
      <c r="AN6373" s="221"/>
      <c r="AO6373" s="221"/>
      <c r="AP6373" s="221"/>
      <c r="AQ6373" s="219"/>
      <c r="AR6373" s="219"/>
      <c r="AS6373" s="221"/>
      <c r="AT6373" s="221"/>
      <c r="AU6373" s="221"/>
      <c r="AV6373" s="221"/>
      <c r="AW6373" s="221"/>
      <c r="AX6373" s="221"/>
      <c r="AY6373" s="221"/>
      <c r="AZ6373" s="221"/>
    </row>
    <row r="6374" spans="1:52" x14ac:dyDescent="0.15">
      <c r="A6374" s="278"/>
      <c r="B6374" s="274"/>
      <c r="C6374" s="340"/>
      <c r="D6374" s="340"/>
      <c r="E6374" s="341"/>
      <c r="F6374" s="341"/>
      <c r="G6374" s="341"/>
      <c r="H6374" s="341"/>
      <c r="I6374" s="341"/>
      <c r="J6374" s="341"/>
      <c r="AH6374" s="221"/>
      <c r="AI6374" s="221"/>
      <c r="AJ6374" s="221"/>
      <c r="AK6374" s="221"/>
      <c r="AL6374" s="221"/>
      <c r="AM6374" s="221"/>
      <c r="AN6374" s="221"/>
      <c r="AO6374" s="221"/>
      <c r="AP6374" s="221"/>
      <c r="AQ6374" s="219"/>
      <c r="AR6374" s="219"/>
      <c r="AS6374" s="221"/>
      <c r="AT6374" s="221"/>
      <c r="AU6374" s="221"/>
      <c r="AV6374" s="221"/>
      <c r="AW6374" s="221"/>
      <c r="AX6374" s="221"/>
      <c r="AY6374" s="221"/>
      <c r="AZ6374" s="221"/>
    </row>
    <row r="6375" spans="1:52" x14ac:dyDescent="0.15">
      <c r="A6375" s="278"/>
      <c r="B6375" s="274"/>
      <c r="C6375" s="340"/>
      <c r="D6375" s="340"/>
      <c r="E6375" s="341"/>
      <c r="F6375" s="341"/>
      <c r="G6375" s="341"/>
      <c r="H6375" s="341"/>
      <c r="I6375" s="341"/>
      <c r="J6375" s="341"/>
      <c r="AH6375" s="221"/>
      <c r="AI6375" s="221"/>
      <c r="AJ6375" s="221"/>
      <c r="AK6375" s="221"/>
      <c r="AL6375" s="221"/>
      <c r="AM6375" s="221"/>
      <c r="AN6375" s="221"/>
      <c r="AO6375" s="221"/>
      <c r="AP6375" s="221"/>
      <c r="AQ6375" s="219"/>
      <c r="AR6375" s="219"/>
      <c r="AS6375" s="221"/>
      <c r="AT6375" s="221"/>
      <c r="AU6375" s="221"/>
      <c r="AV6375" s="221"/>
      <c r="AW6375" s="221"/>
      <c r="AX6375" s="221"/>
      <c r="AY6375" s="221"/>
      <c r="AZ6375" s="221"/>
    </row>
    <row r="6376" spans="1:52" x14ac:dyDescent="0.15">
      <c r="A6376" s="278"/>
      <c r="B6376" s="274"/>
      <c r="C6376" s="340"/>
      <c r="D6376" s="340"/>
      <c r="E6376" s="341"/>
      <c r="F6376" s="341"/>
      <c r="G6376" s="341"/>
      <c r="H6376" s="341"/>
      <c r="I6376" s="341"/>
      <c r="J6376" s="341"/>
      <c r="AH6376" s="221"/>
      <c r="AI6376" s="221"/>
      <c r="AJ6376" s="221"/>
      <c r="AK6376" s="221"/>
      <c r="AL6376" s="221"/>
      <c r="AM6376" s="221"/>
      <c r="AN6376" s="221"/>
      <c r="AO6376" s="221"/>
      <c r="AP6376" s="221"/>
      <c r="AQ6376" s="219"/>
      <c r="AR6376" s="219"/>
      <c r="AS6376" s="221"/>
      <c r="AT6376" s="221"/>
      <c r="AU6376" s="221"/>
      <c r="AV6376" s="221"/>
      <c r="AW6376" s="221"/>
      <c r="AX6376" s="221"/>
      <c r="AY6376" s="221"/>
      <c r="AZ6376" s="221"/>
    </row>
    <row r="6377" spans="1:52" x14ac:dyDescent="0.15">
      <c r="A6377" s="278"/>
      <c r="B6377" s="274"/>
      <c r="C6377" s="340"/>
      <c r="D6377" s="340"/>
      <c r="E6377" s="341"/>
      <c r="F6377" s="341"/>
      <c r="G6377" s="341"/>
      <c r="H6377" s="341"/>
      <c r="I6377" s="341"/>
      <c r="J6377" s="341"/>
      <c r="AH6377" s="221"/>
      <c r="AI6377" s="221"/>
      <c r="AJ6377" s="221"/>
      <c r="AK6377" s="221"/>
      <c r="AL6377" s="221"/>
      <c r="AM6377" s="221"/>
      <c r="AN6377" s="221"/>
      <c r="AO6377" s="221"/>
      <c r="AP6377" s="221"/>
      <c r="AQ6377" s="219"/>
      <c r="AR6377" s="219"/>
      <c r="AS6377" s="221"/>
      <c r="AT6377" s="221"/>
      <c r="AU6377" s="221"/>
      <c r="AV6377" s="221"/>
      <c r="AW6377" s="221"/>
      <c r="AX6377" s="221"/>
      <c r="AY6377" s="221"/>
      <c r="AZ6377" s="221"/>
    </row>
    <row r="6378" spans="1:52" x14ac:dyDescent="0.15">
      <c r="A6378" s="278"/>
      <c r="B6378" s="274"/>
      <c r="C6378" s="340"/>
      <c r="D6378" s="340"/>
      <c r="E6378" s="341"/>
      <c r="F6378" s="341"/>
      <c r="G6378" s="341"/>
      <c r="H6378" s="341"/>
      <c r="I6378" s="341"/>
      <c r="J6378" s="341"/>
      <c r="AH6378" s="221"/>
      <c r="AI6378" s="221"/>
      <c r="AJ6378" s="221"/>
      <c r="AK6378" s="221"/>
      <c r="AL6378" s="221"/>
      <c r="AM6378" s="221"/>
      <c r="AN6378" s="221"/>
      <c r="AO6378" s="221"/>
      <c r="AP6378" s="221"/>
      <c r="AQ6378" s="219"/>
      <c r="AR6378" s="219"/>
      <c r="AS6378" s="221"/>
      <c r="AT6378" s="221"/>
      <c r="AU6378" s="221"/>
      <c r="AV6378" s="221"/>
      <c r="AW6378" s="221"/>
      <c r="AX6378" s="221"/>
      <c r="AY6378" s="221"/>
      <c r="AZ6378" s="221"/>
    </row>
    <row r="6379" spans="1:52" x14ac:dyDescent="0.15">
      <c r="A6379" s="278"/>
      <c r="B6379" s="274"/>
      <c r="C6379" s="340"/>
      <c r="D6379" s="340"/>
      <c r="E6379" s="341"/>
      <c r="F6379" s="341"/>
      <c r="G6379" s="341"/>
      <c r="H6379" s="341"/>
      <c r="I6379" s="341"/>
      <c r="J6379" s="341"/>
      <c r="AH6379" s="221"/>
      <c r="AI6379" s="221"/>
      <c r="AJ6379" s="221"/>
      <c r="AK6379" s="221"/>
      <c r="AL6379" s="221"/>
      <c r="AM6379" s="221"/>
      <c r="AN6379" s="221"/>
      <c r="AO6379" s="221"/>
      <c r="AP6379" s="221"/>
      <c r="AQ6379" s="219"/>
      <c r="AR6379" s="219"/>
      <c r="AS6379" s="221"/>
      <c r="AT6379" s="221"/>
      <c r="AU6379" s="221"/>
      <c r="AV6379" s="221"/>
      <c r="AW6379" s="221"/>
      <c r="AX6379" s="221"/>
      <c r="AY6379" s="221"/>
      <c r="AZ6379" s="221"/>
    </row>
    <row r="6380" spans="1:52" x14ac:dyDescent="0.15">
      <c r="A6380" s="278"/>
      <c r="B6380" s="274"/>
      <c r="C6380" s="340"/>
      <c r="D6380" s="340"/>
      <c r="E6380" s="341"/>
      <c r="F6380" s="341"/>
      <c r="G6380" s="341"/>
      <c r="H6380" s="341"/>
      <c r="I6380" s="341"/>
      <c r="J6380" s="341"/>
      <c r="AH6380" s="221"/>
      <c r="AI6380" s="221"/>
      <c r="AJ6380" s="221"/>
      <c r="AK6380" s="221"/>
      <c r="AL6380" s="221"/>
      <c r="AM6380" s="221"/>
      <c r="AN6380" s="221"/>
      <c r="AO6380" s="221"/>
      <c r="AP6380" s="221"/>
      <c r="AQ6380" s="219"/>
      <c r="AR6380" s="219"/>
      <c r="AS6380" s="221"/>
      <c r="AT6380" s="221"/>
      <c r="AU6380" s="221"/>
      <c r="AV6380" s="221"/>
      <c r="AW6380" s="221"/>
      <c r="AX6380" s="221"/>
      <c r="AY6380" s="221"/>
      <c r="AZ6380" s="221"/>
    </row>
    <row r="6381" spans="1:52" x14ac:dyDescent="0.15">
      <c r="A6381" s="278"/>
      <c r="B6381" s="274"/>
      <c r="C6381" s="340"/>
      <c r="D6381" s="340"/>
      <c r="E6381" s="341"/>
      <c r="F6381" s="341"/>
      <c r="G6381" s="341"/>
      <c r="H6381" s="341"/>
      <c r="I6381" s="341"/>
      <c r="J6381" s="341"/>
      <c r="AH6381" s="221"/>
      <c r="AI6381" s="221"/>
      <c r="AJ6381" s="221"/>
      <c r="AK6381" s="221"/>
      <c r="AL6381" s="221"/>
      <c r="AM6381" s="221"/>
      <c r="AN6381" s="221"/>
      <c r="AO6381" s="221"/>
      <c r="AP6381" s="221"/>
      <c r="AQ6381" s="219"/>
      <c r="AR6381" s="219"/>
      <c r="AS6381" s="221"/>
      <c r="AT6381" s="221"/>
      <c r="AU6381" s="221"/>
      <c r="AV6381" s="221"/>
      <c r="AW6381" s="221"/>
      <c r="AX6381" s="221"/>
      <c r="AY6381" s="221"/>
      <c r="AZ6381" s="221"/>
    </row>
    <row r="6382" spans="1:52" x14ac:dyDescent="0.15">
      <c r="A6382" s="278"/>
      <c r="B6382" s="274"/>
      <c r="C6382" s="340"/>
      <c r="D6382" s="340"/>
      <c r="E6382" s="341"/>
      <c r="F6382" s="341"/>
      <c r="G6382" s="341"/>
      <c r="H6382" s="341"/>
      <c r="I6382" s="341"/>
      <c r="J6382" s="341"/>
      <c r="AH6382" s="221"/>
      <c r="AI6382" s="221"/>
      <c r="AJ6382" s="221"/>
      <c r="AK6382" s="221"/>
      <c r="AL6382" s="221"/>
      <c r="AM6382" s="221"/>
      <c r="AN6382" s="221"/>
      <c r="AO6382" s="221"/>
      <c r="AP6382" s="221"/>
      <c r="AQ6382" s="219"/>
      <c r="AR6382" s="219"/>
      <c r="AS6382" s="221"/>
      <c r="AT6382" s="221"/>
      <c r="AU6382" s="221"/>
      <c r="AV6382" s="221"/>
      <c r="AW6382" s="221"/>
      <c r="AX6382" s="221"/>
      <c r="AY6382" s="221"/>
      <c r="AZ6382" s="221"/>
    </row>
    <row r="6383" spans="1:52" x14ac:dyDescent="0.15">
      <c r="A6383" s="278"/>
      <c r="B6383" s="274"/>
      <c r="C6383" s="340"/>
      <c r="D6383" s="340"/>
      <c r="E6383" s="341"/>
      <c r="F6383" s="341"/>
      <c r="G6383" s="341"/>
      <c r="H6383" s="341"/>
      <c r="I6383" s="341"/>
      <c r="J6383" s="341"/>
      <c r="AH6383" s="221"/>
      <c r="AI6383" s="221"/>
      <c r="AJ6383" s="221"/>
      <c r="AK6383" s="221"/>
      <c r="AL6383" s="221"/>
      <c r="AM6383" s="221"/>
      <c r="AN6383" s="221"/>
      <c r="AO6383" s="221"/>
      <c r="AP6383" s="221"/>
      <c r="AQ6383" s="219"/>
      <c r="AR6383" s="219"/>
      <c r="AS6383" s="221"/>
      <c r="AT6383" s="221"/>
      <c r="AU6383" s="221"/>
      <c r="AV6383" s="221"/>
      <c r="AW6383" s="221"/>
      <c r="AX6383" s="221"/>
      <c r="AY6383" s="221"/>
      <c r="AZ6383" s="221"/>
    </row>
    <row r="6384" spans="1:52" x14ac:dyDescent="0.15">
      <c r="A6384" s="278"/>
      <c r="B6384" s="274"/>
      <c r="C6384" s="340"/>
      <c r="D6384" s="340"/>
      <c r="E6384" s="341"/>
      <c r="F6384" s="341"/>
      <c r="G6384" s="341"/>
      <c r="H6384" s="341"/>
      <c r="I6384" s="341"/>
      <c r="J6384" s="341"/>
      <c r="AH6384" s="221"/>
      <c r="AI6384" s="221"/>
      <c r="AJ6384" s="221"/>
      <c r="AK6384" s="221"/>
      <c r="AL6384" s="221"/>
      <c r="AM6384" s="221"/>
      <c r="AN6384" s="221"/>
      <c r="AO6384" s="221"/>
      <c r="AP6384" s="221"/>
      <c r="AQ6384" s="219"/>
      <c r="AR6384" s="219"/>
      <c r="AS6384" s="221"/>
      <c r="AT6384" s="221"/>
      <c r="AU6384" s="221"/>
      <c r="AV6384" s="221"/>
      <c r="AW6384" s="221"/>
      <c r="AX6384" s="221"/>
      <c r="AY6384" s="221"/>
      <c r="AZ6384" s="221"/>
    </row>
    <row r="6385" spans="1:52" x14ac:dyDescent="0.15">
      <c r="A6385" s="278"/>
      <c r="B6385" s="274"/>
      <c r="C6385" s="340"/>
      <c r="D6385" s="340"/>
      <c r="E6385" s="341"/>
      <c r="F6385" s="341"/>
      <c r="G6385" s="341"/>
      <c r="H6385" s="341"/>
      <c r="I6385" s="341"/>
      <c r="J6385" s="341"/>
      <c r="AH6385" s="221"/>
      <c r="AI6385" s="221"/>
      <c r="AJ6385" s="221"/>
      <c r="AK6385" s="221"/>
      <c r="AL6385" s="221"/>
      <c r="AM6385" s="221"/>
      <c r="AN6385" s="221"/>
      <c r="AO6385" s="221"/>
      <c r="AP6385" s="221"/>
      <c r="AQ6385" s="219"/>
      <c r="AR6385" s="219"/>
      <c r="AS6385" s="221"/>
      <c r="AT6385" s="221"/>
      <c r="AU6385" s="221"/>
      <c r="AV6385" s="221"/>
      <c r="AW6385" s="221"/>
      <c r="AX6385" s="221"/>
      <c r="AY6385" s="221"/>
      <c r="AZ6385" s="221"/>
    </row>
    <row r="6386" spans="1:52" x14ac:dyDescent="0.15">
      <c r="A6386" s="278"/>
      <c r="B6386" s="274"/>
      <c r="C6386" s="340"/>
      <c r="D6386" s="340"/>
      <c r="E6386" s="341"/>
      <c r="F6386" s="341"/>
      <c r="G6386" s="341"/>
      <c r="H6386" s="341"/>
      <c r="I6386" s="341"/>
      <c r="J6386" s="341"/>
      <c r="AH6386" s="221"/>
      <c r="AI6386" s="221"/>
      <c r="AJ6386" s="221"/>
      <c r="AK6386" s="221"/>
      <c r="AL6386" s="221"/>
      <c r="AM6386" s="221"/>
      <c r="AN6386" s="221"/>
      <c r="AO6386" s="221"/>
      <c r="AP6386" s="221"/>
      <c r="AQ6386" s="219"/>
      <c r="AR6386" s="219"/>
      <c r="AS6386" s="221"/>
      <c r="AT6386" s="221"/>
      <c r="AU6386" s="221"/>
      <c r="AV6386" s="221"/>
      <c r="AW6386" s="221"/>
      <c r="AX6386" s="221"/>
      <c r="AY6386" s="221"/>
      <c r="AZ6386" s="221"/>
    </row>
    <row r="6387" spans="1:52" x14ac:dyDescent="0.15">
      <c r="A6387" s="278"/>
      <c r="B6387" s="274"/>
      <c r="C6387" s="340"/>
      <c r="D6387" s="340"/>
      <c r="E6387" s="341"/>
      <c r="F6387" s="341"/>
      <c r="G6387" s="341"/>
      <c r="H6387" s="341"/>
      <c r="I6387" s="341"/>
      <c r="J6387" s="341"/>
      <c r="AH6387" s="221"/>
      <c r="AI6387" s="221"/>
      <c r="AJ6387" s="221"/>
      <c r="AK6387" s="221"/>
      <c r="AL6387" s="221"/>
      <c r="AM6387" s="221"/>
      <c r="AN6387" s="221"/>
      <c r="AO6387" s="221"/>
      <c r="AP6387" s="221"/>
      <c r="AQ6387" s="219"/>
      <c r="AR6387" s="219"/>
      <c r="AS6387" s="221"/>
      <c r="AT6387" s="221"/>
      <c r="AU6387" s="221"/>
      <c r="AV6387" s="221"/>
      <c r="AW6387" s="221"/>
      <c r="AX6387" s="221"/>
      <c r="AY6387" s="221"/>
      <c r="AZ6387" s="221"/>
    </row>
    <row r="6388" spans="1:52" x14ac:dyDescent="0.15">
      <c r="A6388" s="278"/>
      <c r="B6388" s="274"/>
      <c r="C6388" s="340"/>
      <c r="D6388" s="340"/>
      <c r="E6388" s="341"/>
      <c r="F6388" s="341"/>
      <c r="G6388" s="341"/>
      <c r="H6388" s="341"/>
      <c r="I6388" s="341"/>
      <c r="J6388" s="341"/>
      <c r="AH6388" s="221"/>
      <c r="AI6388" s="221"/>
      <c r="AJ6388" s="221"/>
      <c r="AK6388" s="221"/>
      <c r="AL6388" s="221"/>
      <c r="AM6388" s="221"/>
      <c r="AN6388" s="221"/>
      <c r="AO6388" s="221"/>
      <c r="AP6388" s="221"/>
      <c r="AQ6388" s="219"/>
      <c r="AR6388" s="219"/>
      <c r="AS6388" s="221"/>
      <c r="AT6388" s="221"/>
      <c r="AU6388" s="221"/>
      <c r="AV6388" s="221"/>
      <c r="AW6388" s="221"/>
      <c r="AX6388" s="221"/>
      <c r="AY6388" s="221"/>
      <c r="AZ6388" s="221"/>
    </row>
    <row r="6389" spans="1:52" x14ac:dyDescent="0.15">
      <c r="A6389" s="278"/>
      <c r="B6389" s="274"/>
      <c r="C6389" s="340"/>
      <c r="D6389" s="340"/>
      <c r="E6389" s="341"/>
      <c r="F6389" s="341"/>
      <c r="G6389" s="341"/>
      <c r="H6389" s="341"/>
      <c r="I6389" s="341"/>
      <c r="J6389" s="341"/>
      <c r="AH6389" s="221"/>
      <c r="AI6389" s="221"/>
      <c r="AJ6389" s="221"/>
      <c r="AK6389" s="221"/>
      <c r="AL6389" s="221"/>
      <c r="AM6389" s="221"/>
      <c r="AN6389" s="221"/>
      <c r="AO6389" s="221"/>
      <c r="AP6389" s="221"/>
      <c r="AQ6389" s="219"/>
      <c r="AR6389" s="219"/>
      <c r="AS6389" s="221"/>
      <c r="AT6389" s="221"/>
      <c r="AU6389" s="221"/>
      <c r="AV6389" s="221"/>
      <c r="AW6389" s="221"/>
      <c r="AX6389" s="221"/>
      <c r="AY6389" s="221"/>
      <c r="AZ6389" s="221"/>
    </row>
    <row r="6390" spans="1:52" x14ac:dyDescent="0.15">
      <c r="A6390" s="278"/>
      <c r="B6390" s="274"/>
      <c r="C6390" s="340"/>
      <c r="D6390" s="340"/>
      <c r="E6390" s="341"/>
      <c r="F6390" s="341"/>
      <c r="G6390" s="341"/>
      <c r="H6390" s="341"/>
      <c r="I6390" s="341"/>
      <c r="J6390" s="341"/>
      <c r="AH6390" s="221"/>
      <c r="AI6390" s="221"/>
      <c r="AJ6390" s="221"/>
      <c r="AK6390" s="221"/>
      <c r="AL6390" s="221"/>
      <c r="AM6390" s="221"/>
      <c r="AN6390" s="221"/>
      <c r="AO6390" s="221"/>
      <c r="AP6390" s="221"/>
      <c r="AQ6390" s="219"/>
      <c r="AR6390" s="219"/>
      <c r="AS6390" s="221"/>
      <c r="AT6390" s="221"/>
      <c r="AU6390" s="221"/>
      <c r="AV6390" s="221"/>
      <c r="AW6390" s="221"/>
      <c r="AX6390" s="221"/>
      <c r="AY6390" s="221"/>
      <c r="AZ6390" s="221"/>
    </row>
    <row r="6391" spans="1:52" x14ac:dyDescent="0.15">
      <c r="A6391" s="278"/>
      <c r="B6391" s="274"/>
      <c r="C6391" s="340"/>
      <c r="D6391" s="340"/>
      <c r="E6391" s="341"/>
      <c r="F6391" s="341"/>
      <c r="G6391" s="341"/>
      <c r="H6391" s="341"/>
      <c r="I6391" s="341"/>
      <c r="J6391" s="341"/>
      <c r="AH6391" s="221"/>
      <c r="AI6391" s="221"/>
      <c r="AJ6391" s="221"/>
      <c r="AK6391" s="221"/>
      <c r="AL6391" s="221"/>
      <c r="AM6391" s="221"/>
      <c r="AN6391" s="221"/>
      <c r="AO6391" s="221"/>
      <c r="AP6391" s="221"/>
      <c r="AQ6391" s="219"/>
      <c r="AR6391" s="219"/>
      <c r="AS6391" s="221"/>
      <c r="AT6391" s="221"/>
      <c r="AU6391" s="221"/>
      <c r="AV6391" s="221"/>
      <c r="AW6391" s="221"/>
      <c r="AX6391" s="221"/>
      <c r="AY6391" s="221"/>
      <c r="AZ6391" s="221"/>
    </row>
    <row r="6392" spans="1:52" x14ac:dyDescent="0.15">
      <c r="A6392" s="278"/>
      <c r="B6392" s="274"/>
      <c r="C6392" s="340"/>
      <c r="D6392" s="340"/>
      <c r="E6392" s="341"/>
      <c r="F6392" s="341"/>
      <c r="G6392" s="341"/>
      <c r="H6392" s="341"/>
      <c r="I6392" s="341"/>
      <c r="J6392" s="341"/>
      <c r="AH6392" s="221"/>
      <c r="AI6392" s="221"/>
      <c r="AJ6392" s="221"/>
      <c r="AK6392" s="221"/>
      <c r="AL6392" s="221"/>
      <c r="AM6392" s="221"/>
      <c r="AN6392" s="221"/>
      <c r="AO6392" s="221"/>
      <c r="AP6392" s="221"/>
      <c r="AQ6392" s="219"/>
      <c r="AR6392" s="219"/>
      <c r="AS6392" s="221"/>
      <c r="AT6392" s="221"/>
      <c r="AU6392" s="221"/>
      <c r="AV6392" s="221"/>
      <c r="AW6392" s="221"/>
      <c r="AX6392" s="221"/>
      <c r="AY6392" s="221"/>
      <c r="AZ6392" s="221"/>
    </row>
    <row r="6393" spans="1:52" x14ac:dyDescent="0.15">
      <c r="A6393" s="278"/>
      <c r="B6393" s="274"/>
      <c r="C6393" s="340"/>
      <c r="D6393" s="340"/>
      <c r="E6393" s="341"/>
      <c r="F6393" s="341"/>
      <c r="G6393" s="341"/>
      <c r="H6393" s="341"/>
      <c r="I6393" s="341"/>
      <c r="J6393" s="341"/>
      <c r="AH6393" s="221"/>
      <c r="AI6393" s="221"/>
      <c r="AJ6393" s="221"/>
      <c r="AK6393" s="221"/>
      <c r="AL6393" s="221"/>
      <c r="AM6393" s="221"/>
      <c r="AN6393" s="221"/>
      <c r="AO6393" s="221"/>
      <c r="AP6393" s="221"/>
      <c r="AQ6393" s="219"/>
      <c r="AR6393" s="219"/>
      <c r="AS6393" s="221"/>
      <c r="AT6393" s="221"/>
      <c r="AU6393" s="221"/>
      <c r="AV6393" s="221"/>
      <c r="AW6393" s="221"/>
      <c r="AX6393" s="221"/>
      <c r="AY6393" s="221"/>
      <c r="AZ6393" s="221"/>
    </row>
    <row r="6394" spans="1:52" x14ac:dyDescent="0.15">
      <c r="A6394" s="278"/>
      <c r="B6394" s="274"/>
      <c r="C6394" s="340"/>
      <c r="D6394" s="340"/>
      <c r="E6394" s="341"/>
      <c r="F6394" s="341"/>
      <c r="G6394" s="341"/>
      <c r="H6394" s="341"/>
      <c r="I6394" s="341"/>
      <c r="J6394" s="341"/>
      <c r="AH6394" s="221"/>
      <c r="AI6394" s="221"/>
      <c r="AJ6394" s="221"/>
      <c r="AK6394" s="221"/>
      <c r="AL6394" s="221"/>
      <c r="AM6394" s="221"/>
      <c r="AN6394" s="221"/>
      <c r="AO6394" s="221"/>
      <c r="AP6394" s="221"/>
      <c r="AQ6394" s="219"/>
      <c r="AR6394" s="219"/>
      <c r="AS6394" s="221"/>
      <c r="AT6394" s="221"/>
      <c r="AU6394" s="221"/>
      <c r="AV6394" s="221"/>
      <c r="AW6394" s="221"/>
      <c r="AX6394" s="221"/>
      <c r="AY6394" s="221"/>
      <c r="AZ6394" s="221"/>
    </row>
    <row r="6395" spans="1:52" x14ac:dyDescent="0.15">
      <c r="A6395" s="278"/>
      <c r="B6395" s="274"/>
      <c r="C6395" s="340"/>
      <c r="D6395" s="340"/>
      <c r="E6395" s="341"/>
      <c r="F6395" s="341"/>
      <c r="G6395" s="341"/>
      <c r="H6395" s="341"/>
      <c r="I6395" s="341"/>
      <c r="J6395" s="341"/>
      <c r="AH6395" s="221"/>
      <c r="AI6395" s="221"/>
      <c r="AJ6395" s="221"/>
      <c r="AK6395" s="221"/>
      <c r="AL6395" s="221"/>
      <c r="AM6395" s="221"/>
      <c r="AN6395" s="221"/>
      <c r="AO6395" s="221"/>
      <c r="AP6395" s="221"/>
      <c r="AQ6395" s="219"/>
      <c r="AR6395" s="219"/>
      <c r="AS6395" s="221"/>
      <c r="AT6395" s="221"/>
      <c r="AU6395" s="221"/>
      <c r="AV6395" s="221"/>
      <c r="AW6395" s="221"/>
      <c r="AX6395" s="221"/>
      <c r="AY6395" s="221"/>
      <c r="AZ6395" s="221"/>
    </row>
    <row r="6396" spans="1:52" x14ac:dyDescent="0.15">
      <c r="A6396" s="278"/>
      <c r="B6396" s="274"/>
      <c r="C6396" s="340"/>
      <c r="D6396" s="340"/>
      <c r="E6396" s="341"/>
      <c r="F6396" s="341"/>
      <c r="G6396" s="341"/>
      <c r="H6396" s="341"/>
      <c r="I6396" s="341"/>
      <c r="J6396" s="341"/>
      <c r="AH6396" s="221"/>
      <c r="AI6396" s="221"/>
      <c r="AJ6396" s="221"/>
      <c r="AK6396" s="221"/>
      <c r="AL6396" s="221"/>
      <c r="AM6396" s="221"/>
      <c r="AN6396" s="221"/>
      <c r="AO6396" s="221"/>
      <c r="AP6396" s="221"/>
      <c r="AQ6396" s="219"/>
      <c r="AR6396" s="219"/>
      <c r="AS6396" s="221"/>
      <c r="AT6396" s="221"/>
      <c r="AU6396" s="221"/>
      <c r="AV6396" s="221"/>
      <c r="AW6396" s="221"/>
      <c r="AX6396" s="221"/>
      <c r="AY6396" s="221"/>
      <c r="AZ6396" s="221"/>
    </row>
    <row r="6397" spans="1:52" x14ac:dyDescent="0.15">
      <c r="A6397" s="278"/>
      <c r="B6397" s="274"/>
      <c r="C6397" s="340"/>
      <c r="D6397" s="340"/>
      <c r="E6397" s="341"/>
      <c r="F6397" s="341"/>
      <c r="G6397" s="341"/>
      <c r="H6397" s="341"/>
      <c r="I6397" s="341"/>
      <c r="J6397" s="341"/>
      <c r="AH6397" s="221"/>
      <c r="AI6397" s="221"/>
      <c r="AJ6397" s="221"/>
      <c r="AK6397" s="221"/>
      <c r="AL6397" s="221"/>
      <c r="AM6397" s="221"/>
      <c r="AN6397" s="221"/>
      <c r="AO6397" s="221"/>
      <c r="AP6397" s="221"/>
      <c r="AQ6397" s="219"/>
      <c r="AR6397" s="219"/>
      <c r="AS6397" s="221"/>
      <c r="AT6397" s="221"/>
      <c r="AU6397" s="221"/>
      <c r="AV6397" s="221"/>
      <c r="AW6397" s="221"/>
      <c r="AX6397" s="221"/>
      <c r="AY6397" s="221"/>
      <c r="AZ6397" s="221"/>
    </row>
    <row r="6398" spans="1:52" x14ac:dyDescent="0.15">
      <c r="A6398" s="278"/>
      <c r="B6398" s="274"/>
      <c r="C6398" s="340"/>
      <c r="D6398" s="340"/>
      <c r="E6398" s="341"/>
      <c r="F6398" s="341"/>
      <c r="G6398" s="341"/>
      <c r="H6398" s="341"/>
      <c r="I6398" s="341"/>
      <c r="J6398" s="341"/>
      <c r="AH6398" s="221"/>
      <c r="AI6398" s="221"/>
      <c r="AJ6398" s="221"/>
      <c r="AK6398" s="221"/>
      <c r="AL6398" s="221"/>
      <c r="AM6398" s="221"/>
      <c r="AN6398" s="221"/>
      <c r="AO6398" s="221"/>
      <c r="AP6398" s="221"/>
      <c r="AQ6398" s="219"/>
      <c r="AR6398" s="219"/>
      <c r="AS6398" s="221"/>
      <c r="AT6398" s="221"/>
      <c r="AU6398" s="221"/>
      <c r="AV6398" s="221"/>
      <c r="AW6398" s="221"/>
      <c r="AX6398" s="221"/>
      <c r="AY6398" s="221"/>
      <c r="AZ6398" s="221"/>
    </row>
    <row r="6399" spans="1:52" x14ac:dyDescent="0.15">
      <c r="A6399" s="278"/>
      <c r="B6399" s="274"/>
      <c r="C6399" s="340"/>
      <c r="D6399" s="340"/>
      <c r="E6399" s="341"/>
      <c r="F6399" s="341"/>
      <c r="G6399" s="341"/>
      <c r="H6399" s="341"/>
      <c r="I6399" s="341"/>
      <c r="J6399" s="341"/>
      <c r="AH6399" s="221"/>
      <c r="AI6399" s="221"/>
      <c r="AJ6399" s="221"/>
      <c r="AK6399" s="221"/>
      <c r="AL6399" s="221"/>
      <c r="AM6399" s="221"/>
      <c r="AN6399" s="221"/>
      <c r="AO6399" s="221"/>
      <c r="AP6399" s="221"/>
      <c r="AQ6399" s="219"/>
      <c r="AR6399" s="219"/>
      <c r="AS6399" s="221"/>
      <c r="AT6399" s="221"/>
      <c r="AU6399" s="221"/>
      <c r="AV6399" s="221"/>
      <c r="AW6399" s="221"/>
      <c r="AX6399" s="221"/>
      <c r="AY6399" s="221"/>
      <c r="AZ6399" s="221"/>
    </row>
    <row r="6400" spans="1:52" x14ac:dyDescent="0.15">
      <c r="A6400" s="278"/>
      <c r="B6400" s="274"/>
      <c r="C6400" s="340"/>
      <c r="D6400" s="340"/>
      <c r="E6400" s="341"/>
      <c r="F6400" s="341"/>
      <c r="G6400" s="341"/>
      <c r="H6400" s="341"/>
      <c r="I6400" s="341"/>
      <c r="J6400" s="341"/>
      <c r="AH6400" s="221"/>
      <c r="AI6400" s="221"/>
      <c r="AJ6400" s="221"/>
      <c r="AK6400" s="221"/>
      <c r="AL6400" s="221"/>
      <c r="AM6400" s="221"/>
      <c r="AN6400" s="221"/>
      <c r="AO6400" s="221"/>
      <c r="AP6400" s="221"/>
      <c r="AQ6400" s="219"/>
      <c r="AR6400" s="219"/>
      <c r="AS6400" s="221"/>
      <c r="AT6400" s="221"/>
      <c r="AU6400" s="221"/>
      <c r="AV6400" s="221"/>
      <c r="AW6400" s="221"/>
      <c r="AX6400" s="221"/>
      <c r="AY6400" s="221"/>
      <c r="AZ6400" s="221"/>
    </row>
    <row r="6401" spans="1:52" x14ac:dyDescent="0.15">
      <c r="A6401" s="278"/>
      <c r="B6401" s="274"/>
      <c r="C6401" s="340"/>
      <c r="D6401" s="340"/>
      <c r="E6401" s="341"/>
      <c r="F6401" s="341"/>
      <c r="G6401" s="341"/>
      <c r="H6401" s="341"/>
      <c r="I6401" s="341"/>
      <c r="J6401" s="341"/>
      <c r="AH6401" s="221"/>
      <c r="AI6401" s="221"/>
      <c r="AJ6401" s="221"/>
      <c r="AK6401" s="221"/>
      <c r="AL6401" s="221"/>
      <c r="AM6401" s="221"/>
      <c r="AN6401" s="221"/>
      <c r="AO6401" s="221"/>
      <c r="AP6401" s="221"/>
      <c r="AQ6401" s="219"/>
      <c r="AR6401" s="219"/>
      <c r="AS6401" s="221"/>
      <c r="AT6401" s="221"/>
      <c r="AU6401" s="221"/>
      <c r="AV6401" s="221"/>
      <c r="AW6401" s="221"/>
      <c r="AX6401" s="221"/>
      <c r="AY6401" s="221"/>
      <c r="AZ6401" s="221"/>
    </row>
    <row r="6402" spans="1:52" x14ac:dyDescent="0.15">
      <c r="A6402" s="278"/>
      <c r="B6402" s="274"/>
      <c r="C6402" s="340"/>
      <c r="D6402" s="340"/>
      <c r="E6402" s="341"/>
      <c r="F6402" s="341"/>
      <c r="G6402" s="341"/>
      <c r="H6402" s="341"/>
      <c r="I6402" s="341"/>
      <c r="J6402" s="341"/>
      <c r="AH6402" s="221"/>
      <c r="AI6402" s="221"/>
      <c r="AJ6402" s="221"/>
      <c r="AK6402" s="221"/>
      <c r="AL6402" s="221"/>
      <c r="AM6402" s="221"/>
      <c r="AN6402" s="221"/>
      <c r="AO6402" s="221"/>
      <c r="AP6402" s="221"/>
      <c r="AQ6402" s="219"/>
      <c r="AR6402" s="219"/>
      <c r="AS6402" s="221"/>
      <c r="AT6402" s="221"/>
      <c r="AU6402" s="221"/>
      <c r="AV6402" s="221"/>
      <c r="AW6402" s="221"/>
      <c r="AX6402" s="221"/>
      <c r="AY6402" s="221"/>
      <c r="AZ6402" s="221"/>
    </row>
    <row r="6403" spans="1:52" x14ac:dyDescent="0.15">
      <c r="A6403" s="278"/>
      <c r="B6403" s="274"/>
      <c r="C6403" s="340"/>
      <c r="D6403" s="340"/>
      <c r="E6403" s="341"/>
      <c r="F6403" s="341"/>
      <c r="G6403" s="341"/>
      <c r="H6403" s="341"/>
      <c r="I6403" s="341"/>
      <c r="J6403" s="341"/>
      <c r="AH6403" s="221"/>
      <c r="AI6403" s="221"/>
      <c r="AJ6403" s="221"/>
      <c r="AK6403" s="221"/>
      <c r="AL6403" s="221"/>
      <c r="AM6403" s="221"/>
      <c r="AN6403" s="221"/>
      <c r="AO6403" s="221"/>
      <c r="AP6403" s="221"/>
      <c r="AQ6403" s="219"/>
      <c r="AR6403" s="219"/>
      <c r="AS6403" s="221"/>
      <c r="AT6403" s="221"/>
      <c r="AU6403" s="221"/>
      <c r="AV6403" s="221"/>
      <c r="AW6403" s="221"/>
      <c r="AX6403" s="221"/>
      <c r="AY6403" s="221"/>
      <c r="AZ6403" s="221"/>
    </row>
    <row r="6404" spans="1:52" x14ac:dyDescent="0.15">
      <c r="A6404" s="278"/>
      <c r="B6404" s="274"/>
      <c r="C6404" s="340"/>
      <c r="D6404" s="340"/>
      <c r="E6404" s="341"/>
      <c r="F6404" s="341"/>
      <c r="G6404" s="341"/>
      <c r="H6404" s="341"/>
      <c r="I6404" s="341"/>
      <c r="J6404" s="341"/>
      <c r="AH6404" s="221"/>
      <c r="AI6404" s="221"/>
      <c r="AJ6404" s="221"/>
      <c r="AK6404" s="221"/>
      <c r="AL6404" s="221"/>
      <c r="AM6404" s="221"/>
      <c r="AN6404" s="221"/>
      <c r="AO6404" s="221"/>
      <c r="AP6404" s="221"/>
      <c r="AQ6404" s="219"/>
      <c r="AR6404" s="219"/>
      <c r="AS6404" s="221"/>
      <c r="AT6404" s="221"/>
      <c r="AU6404" s="221"/>
      <c r="AV6404" s="221"/>
      <c r="AW6404" s="221"/>
      <c r="AX6404" s="221"/>
      <c r="AY6404" s="221"/>
      <c r="AZ6404" s="221"/>
    </row>
    <row r="6405" spans="1:52" x14ac:dyDescent="0.15">
      <c r="A6405" s="278"/>
      <c r="B6405" s="274"/>
      <c r="C6405" s="340"/>
      <c r="D6405" s="340"/>
      <c r="E6405" s="341"/>
      <c r="F6405" s="341"/>
      <c r="G6405" s="341"/>
      <c r="H6405" s="341"/>
      <c r="I6405" s="341"/>
      <c r="J6405" s="341"/>
      <c r="AH6405" s="221"/>
      <c r="AI6405" s="221"/>
      <c r="AJ6405" s="221"/>
      <c r="AK6405" s="221"/>
      <c r="AL6405" s="221"/>
      <c r="AM6405" s="221"/>
      <c r="AN6405" s="221"/>
      <c r="AO6405" s="221"/>
      <c r="AP6405" s="221"/>
      <c r="AQ6405" s="219"/>
      <c r="AR6405" s="219"/>
      <c r="AS6405" s="221"/>
      <c r="AT6405" s="221"/>
      <c r="AU6405" s="221"/>
      <c r="AV6405" s="221"/>
      <c r="AW6405" s="221"/>
      <c r="AX6405" s="221"/>
      <c r="AY6405" s="221"/>
      <c r="AZ6405" s="221"/>
    </row>
    <row r="6406" spans="1:52" x14ac:dyDescent="0.15">
      <c r="A6406" s="278"/>
      <c r="B6406" s="274"/>
      <c r="C6406" s="340"/>
      <c r="D6406" s="340"/>
      <c r="E6406" s="341"/>
      <c r="F6406" s="341"/>
      <c r="G6406" s="341"/>
      <c r="H6406" s="341"/>
      <c r="I6406" s="341"/>
      <c r="J6406" s="341"/>
      <c r="AH6406" s="221"/>
      <c r="AI6406" s="221"/>
      <c r="AJ6406" s="221"/>
      <c r="AK6406" s="221"/>
      <c r="AL6406" s="221"/>
      <c r="AM6406" s="221"/>
      <c r="AN6406" s="221"/>
      <c r="AO6406" s="221"/>
      <c r="AP6406" s="221"/>
      <c r="AQ6406" s="219"/>
      <c r="AR6406" s="219"/>
      <c r="AS6406" s="221"/>
      <c r="AT6406" s="221"/>
      <c r="AU6406" s="221"/>
      <c r="AV6406" s="221"/>
      <c r="AW6406" s="221"/>
      <c r="AX6406" s="221"/>
      <c r="AY6406" s="221"/>
      <c r="AZ6406" s="221"/>
    </row>
    <row r="6407" spans="1:52" x14ac:dyDescent="0.15">
      <c r="A6407" s="278"/>
      <c r="B6407" s="274"/>
      <c r="C6407" s="340"/>
      <c r="D6407" s="340"/>
      <c r="E6407" s="341"/>
      <c r="F6407" s="341"/>
      <c r="G6407" s="341"/>
      <c r="H6407" s="341"/>
      <c r="I6407" s="341"/>
      <c r="J6407" s="341"/>
      <c r="AH6407" s="221"/>
      <c r="AI6407" s="221"/>
      <c r="AJ6407" s="221"/>
      <c r="AK6407" s="221"/>
      <c r="AL6407" s="221"/>
      <c r="AM6407" s="221"/>
      <c r="AN6407" s="221"/>
      <c r="AO6407" s="221"/>
      <c r="AP6407" s="221"/>
      <c r="AQ6407" s="219"/>
      <c r="AR6407" s="219"/>
      <c r="AS6407" s="221"/>
      <c r="AT6407" s="221"/>
      <c r="AU6407" s="221"/>
      <c r="AV6407" s="221"/>
      <c r="AW6407" s="221"/>
      <c r="AX6407" s="221"/>
      <c r="AY6407" s="221"/>
      <c r="AZ6407" s="221"/>
    </row>
    <row r="6408" spans="1:52" x14ac:dyDescent="0.15">
      <c r="A6408" s="278"/>
      <c r="B6408" s="274"/>
      <c r="C6408" s="340"/>
      <c r="D6408" s="340"/>
      <c r="E6408" s="341"/>
      <c r="F6408" s="341"/>
      <c r="G6408" s="341"/>
      <c r="H6408" s="341"/>
      <c r="I6408" s="341"/>
      <c r="J6408" s="341"/>
      <c r="AH6408" s="221"/>
      <c r="AI6408" s="221"/>
      <c r="AJ6408" s="221"/>
      <c r="AK6408" s="221"/>
      <c r="AL6408" s="221"/>
      <c r="AM6408" s="221"/>
      <c r="AN6408" s="221"/>
      <c r="AO6408" s="221"/>
      <c r="AP6408" s="221"/>
      <c r="AQ6408" s="219"/>
      <c r="AR6408" s="219"/>
      <c r="AS6408" s="221"/>
      <c r="AT6408" s="221"/>
      <c r="AU6408" s="221"/>
      <c r="AV6408" s="221"/>
      <c r="AW6408" s="221"/>
      <c r="AX6408" s="221"/>
      <c r="AY6408" s="221"/>
      <c r="AZ6408" s="221"/>
    </row>
    <row r="6409" spans="1:52" x14ac:dyDescent="0.15">
      <c r="A6409" s="278"/>
      <c r="B6409" s="274"/>
      <c r="C6409" s="340"/>
      <c r="D6409" s="340"/>
      <c r="E6409" s="341"/>
      <c r="F6409" s="341"/>
      <c r="G6409" s="341"/>
      <c r="H6409" s="341"/>
      <c r="I6409" s="341"/>
      <c r="J6409" s="341"/>
      <c r="AH6409" s="221"/>
      <c r="AI6409" s="221"/>
      <c r="AJ6409" s="221"/>
      <c r="AK6409" s="221"/>
      <c r="AL6409" s="221"/>
      <c r="AM6409" s="221"/>
      <c r="AN6409" s="221"/>
      <c r="AO6409" s="221"/>
      <c r="AP6409" s="221"/>
      <c r="AQ6409" s="219"/>
      <c r="AR6409" s="219"/>
      <c r="AS6409" s="221"/>
      <c r="AT6409" s="221"/>
      <c r="AU6409" s="221"/>
      <c r="AV6409" s="221"/>
      <c r="AW6409" s="221"/>
      <c r="AX6409" s="221"/>
      <c r="AY6409" s="221"/>
      <c r="AZ6409" s="221"/>
    </row>
    <row r="6410" spans="1:52" x14ac:dyDescent="0.15">
      <c r="A6410" s="278"/>
      <c r="B6410" s="274"/>
      <c r="C6410" s="340"/>
      <c r="D6410" s="340"/>
      <c r="E6410" s="341"/>
      <c r="F6410" s="341"/>
      <c r="G6410" s="341"/>
      <c r="H6410" s="341"/>
      <c r="I6410" s="341"/>
      <c r="J6410" s="341"/>
      <c r="AH6410" s="221"/>
      <c r="AI6410" s="221"/>
      <c r="AJ6410" s="221"/>
      <c r="AK6410" s="221"/>
      <c r="AL6410" s="221"/>
      <c r="AM6410" s="221"/>
      <c r="AN6410" s="221"/>
      <c r="AO6410" s="221"/>
      <c r="AP6410" s="221"/>
      <c r="AQ6410" s="219"/>
      <c r="AR6410" s="219"/>
      <c r="AS6410" s="221"/>
      <c r="AT6410" s="221"/>
      <c r="AU6410" s="221"/>
      <c r="AV6410" s="221"/>
      <c r="AW6410" s="221"/>
      <c r="AX6410" s="221"/>
      <c r="AY6410" s="221"/>
      <c r="AZ6410" s="221"/>
    </row>
    <row r="6411" spans="1:52" x14ac:dyDescent="0.15">
      <c r="A6411" s="278"/>
      <c r="B6411" s="274"/>
      <c r="C6411" s="340"/>
      <c r="D6411" s="340"/>
      <c r="E6411" s="341"/>
      <c r="F6411" s="341"/>
      <c r="G6411" s="341"/>
      <c r="H6411" s="341"/>
      <c r="I6411" s="341"/>
      <c r="J6411" s="341"/>
      <c r="AH6411" s="221"/>
      <c r="AI6411" s="221"/>
      <c r="AJ6411" s="221"/>
      <c r="AK6411" s="221"/>
      <c r="AL6411" s="221"/>
      <c r="AM6411" s="221"/>
      <c r="AN6411" s="221"/>
      <c r="AO6411" s="221"/>
      <c r="AP6411" s="221"/>
      <c r="AQ6411" s="219"/>
      <c r="AR6411" s="219"/>
      <c r="AS6411" s="221"/>
      <c r="AT6411" s="221"/>
      <c r="AU6411" s="221"/>
      <c r="AV6411" s="221"/>
      <c r="AW6411" s="221"/>
      <c r="AX6411" s="221"/>
      <c r="AY6411" s="221"/>
      <c r="AZ6411" s="221"/>
    </row>
    <row r="6412" spans="1:52" x14ac:dyDescent="0.15">
      <c r="A6412" s="278"/>
      <c r="B6412" s="274"/>
      <c r="C6412" s="340"/>
      <c r="D6412" s="340"/>
      <c r="E6412" s="341"/>
      <c r="F6412" s="341"/>
      <c r="G6412" s="341"/>
      <c r="H6412" s="341"/>
      <c r="I6412" s="341"/>
      <c r="J6412" s="341"/>
      <c r="AH6412" s="221"/>
      <c r="AI6412" s="221"/>
      <c r="AJ6412" s="221"/>
      <c r="AK6412" s="221"/>
      <c r="AL6412" s="221"/>
      <c r="AM6412" s="221"/>
      <c r="AN6412" s="221"/>
      <c r="AO6412" s="221"/>
      <c r="AP6412" s="221"/>
      <c r="AQ6412" s="219"/>
      <c r="AR6412" s="219"/>
      <c r="AS6412" s="221"/>
      <c r="AT6412" s="221"/>
      <c r="AU6412" s="221"/>
      <c r="AV6412" s="221"/>
      <c r="AW6412" s="221"/>
      <c r="AX6412" s="221"/>
      <c r="AY6412" s="221"/>
      <c r="AZ6412" s="221"/>
    </row>
    <row r="6413" spans="1:52" x14ac:dyDescent="0.15">
      <c r="A6413" s="278"/>
      <c r="B6413" s="274"/>
      <c r="C6413" s="340"/>
      <c r="D6413" s="340"/>
      <c r="E6413" s="341"/>
      <c r="F6413" s="341"/>
      <c r="G6413" s="341"/>
      <c r="H6413" s="341"/>
      <c r="I6413" s="341"/>
      <c r="J6413" s="341"/>
      <c r="AH6413" s="221"/>
      <c r="AI6413" s="221"/>
      <c r="AJ6413" s="221"/>
      <c r="AK6413" s="221"/>
      <c r="AL6413" s="221"/>
      <c r="AM6413" s="221"/>
      <c r="AN6413" s="221"/>
      <c r="AO6413" s="221"/>
      <c r="AP6413" s="221"/>
      <c r="AQ6413" s="219"/>
      <c r="AR6413" s="219"/>
      <c r="AS6413" s="221"/>
      <c r="AT6413" s="221"/>
      <c r="AU6413" s="221"/>
      <c r="AV6413" s="221"/>
      <c r="AW6413" s="221"/>
      <c r="AX6413" s="221"/>
      <c r="AY6413" s="221"/>
      <c r="AZ6413" s="221"/>
    </row>
    <row r="6414" spans="1:52" x14ac:dyDescent="0.15">
      <c r="A6414" s="278"/>
      <c r="B6414" s="274"/>
      <c r="C6414" s="340"/>
      <c r="D6414" s="340"/>
      <c r="E6414" s="341"/>
      <c r="F6414" s="341"/>
      <c r="G6414" s="341"/>
      <c r="H6414" s="341"/>
      <c r="I6414" s="341"/>
      <c r="J6414" s="341"/>
      <c r="AH6414" s="221"/>
      <c r="AI6414" s="221"/>
      <c r="AJ6414" s="221"/>
      <c r="AK6414" s="221"/>
      <c r="AL6414" s="221"/>
      <c r="AM6414" s="221"/>
      <c r="AN6414" s="221"/>
      <c r="AO6414" s="221"/>
      <c r="AP6414" s="221"/>
      <c r="AQ6414" s="219"/>
      <c r="AR6414" s="219"/>
      <c r="AS6414" s="221"/>
      <c r="AT6414" s="221"/>
      <c r="AU6414" s="221"/>
      <c r="AV6414" s="221"/>
      <c r="AW6414" s="221"/>
      <c r="AX6414" s="221"/>
      <c r="AY6414" s="221"/>
      <c r="AZ6414" s="221"/>
    </row>
    <row r="6415" spans="1:52" x14ac:dyDescent="0.15">
      <c r="A6415" s="278"/>
      <c r="B6415" s="274"/>
      <c r="C6415" s="340"/>
      <c r="D6415" s="340"/>
      <c r="E6415" s="341"/>
      <c r="F6415" s="341"/>
      <c r="G6415" s="341"/>
      <c r="H6415" s="341"/>
      <c r="I6415" s="341"/>
      <c r="J6415" s="341"/>
      <c r="AH6415" s="221"/>
      <c r="AI6415" s="221"/>
      <c r="AJ6415" s="221"/>
      <c r="AK6415" s="221"/>
      <c r="AL6415" s="221"/>
      <c r="AM6415" s="221"/>
      <c r="AN6415" s="221"/>
      <c r="AO6415" s="221"/>
      <c r="AP6415" s="221"/>
      <c r="AQ6415" s="219"/>
      <c r="AR6415" s="219"/>
      <c r="AS6415" s="221"/>
      <c r="AT6415" s="221"/>
      <c r="AU6415" s="221"/>
      <c r="AV6415" s="221"/>
      <c r="AW6415" s="221"/>
      <c r="AX6415" s="221"/>
      <c r="AY6415" s="221"/>
      <c r="AZ6415" s="221"/>
    </row>
    <row r="6416" spans="1:52" x14ac:dyDescent="0.15">
      <c r="A6416" s="278"/>
      <c r="B6416" s="274"/>
      <c r="C6416" s="340"/>
      <c r="D6416" s="340"/>
      <c r="E6416" s="341"/>
      <c r="F6416" s="341"/>
      <c r="G6416" s="341"/>
      <c r="H6416" s="341"/>
      <c r="I6416" s="341"/>
      <c r="J6416" s="341"/>
      <c r="AH6416" s="221"/>
      <c r="AI6416" s="221"/>
      <c r="AJ6416" s="221"/>
      <c r="AK6416" s="221"/>
      <c r="AL6416" s="221"/>
      <c r="AM6416" s="221"/>
      <c r="AN6416" s="221"/>
      <c r="AO6416" s="221"/>
      <c r="AP6416" s="221"/>
      <c r="AQ6416" s="219"/>
      <c r="AR6416" s="219"/>
      <c r="AS6416" s="221"/>
      <c r="AT6416" s="221"/>
      <c r="AU6416" s="221"/>
      <c r="AV6416" s="221"/>
      <c r="AW6416" s="221"/>
      <c r="AX6416" s="221"/>
      <c r="AY6416" s="221"/>
      <c r="AZ6416" s="221"/>
    </row>
    <row r="6417" spans="1:52" x14ac:dyDescent="0.15">
      <c r="A6417" s="278"/>
      <c r="B6417" s="274"/>
      <c r="C6417" s="340"/>
      <c r="D6417" s="340"/>
      <c r="E6417" s="341"/>
      <c r="F6417" s="341"/>
      <c r="G6417" s="341"/>
      <c r="H6417" s="341"/>
      <c r="I6417" s="341"/>
      <c r="J6417" s="341"/>
      <c r="AH6417" s="221"/>
      <c r="AI6417" s="221"/>
      <c r="AJ6417" s="221"/>
      <c r="AK6417" s="221"/>
      <c r="AL6417" s="221"/>
      <c r="AM6417" s="221"/>
      <c r="AN6417" s="221"/>
      <c r="AO6417" s="221"/>
      <c r="AP6417" s="221"/>
      <c r="AQ6417" s="219"/>
      <c r="AR6417" s="219"/>
      <c r="AS6417" s="221"/>
      <c r="AT6417" s="221"/>
      <c r="AU6417" s="221"/>
      <c r="AV6417" s="221"/>
      <c r="AW6417" s="221"/>
      <c r="AX6417" s="221"/>
      <c r="AY6417" s="221"/>
      <c r="AZ6417" s="221"/>
    </row>
    <row r="6418" spans="1:52" x14ac:dyDescent="0.15">
      <c r="A6418" s="278"/>
      <c r="B6418" s="274"/>
      <c r="C6418" s="340"/>
      <c r="D6418" s="340"/>
      <c r="E6418" s="341"/>
      <c r="F6418" s="341"/>
      <c r="G6418" s="341"/>
      <c r="H6418" s="341"/>
      <c r="I6418" s="341"/>
      <c r="J6418" s="341"/>
      <c r="AH6418" s="221"/>
      <c r="AI6418" s="221"/>
      <c r="AJ6418" s="221"/>
      <c r="AK6418" s="221"/>
      <c r="AL6418" s="221"/>
      <c r="AM6418" s="221"/>
      <c r="AN6418" s="221"/>
      <c r="AO6418" s="221"/>
      <c r="AP6418" s="221"/>
      <c r="AQ6418" s="219"/>
      <c r="AR6418" s="219"/>
      <c r="AS6418" s="221"/>
      <c r="AT6418" s="221"/>
      <c r="AU6418" s="221"/>
      <c r="AV6418" s="221"/>
      <c r="AW6418" s="221"/>
      <c r="AX6418" s="221"/>
      <c r="AY6418" s="221"/>
      <c r="AZ6418" s="221"/>
    </row>
    <row r="6419" spans="1:52" x14ac:dyDescent="0.15">
      <c r="A6419" s="278"/>
      <c r="B6419" s="274"/>
      <c r="C6419" s="340"/>
      <c r="D6419" s="340"/>
      <c r="E6419" s="341"/>
      <c r="F6419" s="341"/>
      <c r="G6419" s="341"/>
      <c r="H6419" s="341"/>
      <c r="I6419" s="341"/>
      <c r="J6419" s="341"/>
      <c r="AH6419" s="221"/>
      <c r="AI6419" s="221"/>
      <c r="AJ6419" s="221"/>
      <c r="AK6419" s="221"/>
      <c r="AL6419" s="221"/>
      <c r="AM6419" s="221"/>
      <c r="AN6419" s="221"/>
      <c r="AO6419" s="221"/>
      <c r="AP6419" s="221"/>
      <c r="AQ6419" s="219"/>
      <c r="AR6419" s="219"/>
      <c r="AS6419" s="221"/>
      <c r="AT6419" s="221"/>
      <c r="AU6419" s="221"/>
      <c r="AV6419" s="221"/>
      <c r="AW6419" s="221"/>
      <c r="AX6419" s="221"/>
      <c r="AY6419" s="221"/>
      <c r="AZ6419" s="221"/>
    </row>
    <row r="6420" spans="1:52" x14ac:dyDescent="0.15">
      <c r="A6420" s="278"/>
      <c r="B6420" s="274"/>
      <c r="C6420" s="340"/>
      <c r="D6420" s="340"/>
      <c r="E6420" s="341"/>
      <c r="F6420" s="341"/>
      <c r="G6420" s="341"/>
      <c r="H6420" s="341"/>
      <c r="I6420" s="341"/>
      <c r="J6420" s="341"/>
      <c r="AH6420" s="221"/>
      <c r="AI6420" s="221"/>
      <c r="AJ6420" s="221"/>
      <c r="AK6420" s="221"/>
      <c r="AL6420" s="221"/>
      <c r="AM6420" s="221"/>
      <c r="AN6420" s="221"/>
      <c r="AO6420" s="221"/>
      <c r="AP6420" s="221"/>
      <c r="AQ6420" s="219"/>
      <c r="AR6420" s="219"/>
      <c r="AS6420" s="221"/>
      <c r="AT6420" s="221"/>
      <c r="AU6420" s="221"/>
      <c r="AV6420" s="221"/>
      <c r="AW6420" s="221"/>
      <c r="AX6420" s="221"/>
      <c r="AY6420" s="221"/>
      <c r="AZ6420" s="221"/>
    </row>
    <row r="6421" spans="1:52" x14ac:dyDescent="0.15">
      <c r="A6421" s="278"/>
      <c r="B6421" s="274"/>
      <c r="C6421" s="340"/>
      <c r="D6421" s="340"/>
      <c r="E6421" s="341"/>
      <c r="F6421" s="341"/>
      <c r="G6421" s="341"/>
      <c r="H6421" s="341"/>
      <c r="I6421" s="341"/>
      <c r="J6421" s="341"/>
      <c r="AH6421" s="221"/>
      <c r="AI6421" s="221"/>
      <c r="AJ6421" s="221"/>
      <c r="AK6421" s="221"/>
      <c r="AL6421" s="221"/>
      <c r="AM6421" s="221"/>
      <c r="AN6421" s="221"/>
      <c r="AO6421" s="221"/>
      <c r="AP6421" s="221"/>
      <c r="AQ6421" s="219"/>
      <c r="AR6421" s="219"/>
      <c r="AS6421" s="221"/>
      <c r="AT6421" s="221"/>
      <c r="AU6421" s="221"/>
      <c r="AV6421" s="221"/>
      <c r="AW6421" s="221"/>
      <c r="AX6421" s="221"/>
      <c r="AY6421" s="221"/>
      <c r="AZ6421" s="221"/>
    </row>
    <row r="6422" spans="1:52" x14ac:dyDescent="0.15">
      <c r="A6422" s="278"/>
      <c r="B6422" s="274"/>
      <c r="C6422" s="340"/>
      <c r="D6422" s="340"/>
      <c r="E6422" s="341"/>
      <c r="F6422" s="341"/>
      <c r="G6422" s="341"/>
      <c r="H6422" s="341"/>
      <c r="I6422" s="341"/>
      <c r="J6422" s="341"/>
      <c r="AH6422" s="221"/>
      <c r="AI6422" s="221"/>
      <c r="AJ6422" s="221"/>
      <c r="AK6422" s="221"/>
      <c r="AL6422" s="221"/>
      <c r="AM6422" s="221"/>
      <c r="AN6422" s="221"/>
      <c r="AO6422" s="221"/>
      <c r="AP6422" s="221"/>
      <c r="AQ6422" s="219"/>
      <c r="AR6422" s="219"/>
      <c r="AS6422" s="221"/>
      <c r="AT6422" s="221"/>
      <c r="AU6422" s="221"/>
      <c r="AV6422" s="221"/>
      <c r="AW6422" s="221"/>
      <c r="AX6422" s="221"/>
      <c r="AY6422" s="221"/>
      <c r="AZ6422" s="221"/>
    </row>
    <row r="6423" spans="1:52" x14ac:dyDescent="0.15">
      <c r="A6423" s="278"/>
      <c r="B6423" s="274"/>
      <c r="C6423" s="340"/>
      <c r="D6423" s="340"/>
      <c r="E6423" s="341"/>
      <c r="F6423" s="341"/>
      <c r="G6423" s="341"/>
      <c r="H6423" s="341"/>
      <c r="I6423" s="341"/>
      <c r="J6423" s="341"/>
      <c r="AH6423" s="221"/>
      <c r="AI6423" s="221"/>
      <c r="AJ6423" s="221"/>
      <c r="AK6423" s="221"/>
      <c r="AL6423" s="221"/>
      <c r="AM6423" s="221"/>
      <c r="AN6423" s="221"/>
      <c r="AO6423" s="221"/>
      <c r="AP6423" s="221"/>
      <c r="AQ6423" s="219"/>
      <c r="AR6423" s="219"/>
      <c r="AS6423" s="221"/>
      <c r="AT6423" s="221"/>
      <c r="AU6423" s="221"/>
      <c r="AV6423" s="221"/>
      <c r="AW6423" s="221"/>
      <c r="AX6423" s="221"/>
      <c r="AY6423" s="221"/>
      <c r="AZ6423" s="221"/>
    </row>
    <row r="6424" spans="1:52" x14ac:dyDescent="0.15">
      <c r="A6424" s="278"/>
      <c r="B6424" s="274"/>
      <c r="C6424" s="340"/>
      <c r="D6424" s="340"/>
      <c r="E6424" s="341"/>
      <c r="F6424" s="341"/>
      <c r="G6424" s="341"/>
      <c r="H6424" s="341"/>
      <c r="I6424" s="341"/>
      <c r="J6424" s="341"/>
      <c r="AH6424" s="221"/>
      <c r="AI6424" s="221"/>
      <c r="AJ6424" s="221"/>
      <c r="AK6424" s="221"/>
      <c r="AL6424" s="221"/>
      <c r="AM6424" s="221"/>
      <c r="AN6424" s="221"/>
      <c r="AO6424" s="221"/>
      <c r="AP6424" s="221"/>
      <c r="AQ6424" s="219"/>
      <c r="AR6424" s="219"/>
      <c r="AS6424" s="221"/>
      <c r="AT6424" s="221"/>
      <c r="AU6424" s="221"/>
      <c r="AV6424" s="221"/>
      <c r="AW6424" s="221"/>
      <c r="AX6424" s="221"/>
      <c r="AY6424" s="221"/>
      <c r="AZ6424" s="221"/>
    </row>
    <row r="6425" spans="1:52" x14ac:dyDescent="0.15">
      <c r="A6425" s="278"/>
      <c r="B6425" s="274"/>
      <c r="C6425" s="340"/>
      <c r="D6425" s="340"/>
      <c r="E6425" s="341"/>
      <c r="F6425" s="341"/>
      <c r="G6425" s="341"/>
      <c r="H6425" s="341"/>
      <c r="I6425" s="341"/>
      <c r="J6425" s="341"/>
      <c r="AH6425" s="221"/>
      <c r="AI6425" s="221"/>
      <c r="AJ6425" s="221"/>
      <c r="AK6425" s="221"/>
      <c r="AL6425" s="221"/>
      <c r="AM6425" s="221"/>
      <c r="AN6425" s="221"/>
      <c r="AO6425" s="221"/>
      <c r="AP6425" s="221"/>
      <c r="AQ6425" s="219"/>
      <c r="AR6425" s="219"/>
      <c r="AS6425" s="221"/>
      <c r="AT6425" s="221"/>
      <c r="AU6425" s="221"/>
      <c r="AV6425" s="221"/>
      <c r="AW6425" s="221"/>
      <c r="AX6425" s="221"/>
      <c r="AY6425" s="221"/>
      <c r="AZ6425" s="221"/>
    </row>
    <row r="6426" spans="1:52" x14ac:dyDescent="0.15">
      <c r="A6426" s="278"/>
      <c r="B6426" s="274"/>
      <c r="C6426" s="340"/>
      <c r="D6426" s="340"/>
      <c r="E6426" s="341"/>
      <c r="F6426" s="341"/>
      <c r="G6426" s="341"/>
      <c r="H6426" s="341"/>
      <c r="I6426" s="341"/>
      <c r="J6426" s="341"/>
      <c r="AH6426" s="221"/>
      <c r="AI6426" s="221"/>
      <c r="AJ6426" s="221"/>
      <c r="AK6426" s="221"/>
      <c r="AL6426" s="221"/>
      <c r="AM6426" s="221"/>
      <c r="AN6426" s="221"/>
      <c r="AO6426" s="221"/>
      <c r="AP6426" s="221"/>
      <c r="AQ6426" s="219"/>
      <c r="AR6426" s="219"/>
      <c r="AS6426" s="221"/>
      <c r="AT6426" s="221"/>
      <c r="AU6426" s="221"/>
      <c r="AV6426" s="221"/>
      <c r="AW6426" s="221"/>
      <c r="AX6426" s="221"/>
      <c r="AY6426" s="221"/>
      <c r="AZ6426" s="221"/>
    </row>
    <row r="6427" spans="1:52" x14ac:dyDescent="0.15">
      <c r="A6427" s="278"/>
      <c r="B6427" s="274"/>
      <c r="C6427" s="340"/>
      <c r="D6427" s="340"/>
      <c r="E6427" s="341"/>
      <c r="F6427" s="341"/>
      <c r="G6427" s="341"/>
      <c r="H6427" s="341"/>
      <c r="I6427" s="341"/>
      <c r="J6427" s="341"/>
      <c r="AH6427" s="221"/>
      <c r="AI6427" s="221"/>
      <c r="AJ6427" s="221"/>
      <c r="AK6427" s="221"/>
      <c r="AL6427" s="221"/>
      <c r="AM6427" s="221"/>
      <c r="AN6427" s="221"/>
      <c r="AO6427" s="221"/>
      <c r="AP6427" s="221"/>
      <c r="AQ6427" s="219"/>
      <c r="AR6427" s="219"/>
      <c r="AS6427" s="221"/>
      <c r="AT6427" s="221"/>
      <c r="AU6427" s="221"/>
      <c r="AV6427" s="221"/>
      <c r="AW6427" s="221"/>
      <c r="AX6427" s="221"/>
      <c r="AY6427" s="221"/>
      <c r="AZ6427" s="221"/>
    </row>
    <row r="6428" spans="1:52" x14ac:dyDescent="0.15">
      <c r="A6428" s="278"/>
      <c r="B6428" s="274"/>
      <c r="C6428" s="340"/>
      <c r="D6428" s="340"/>
      <c r="E6428" s="341"/>
      <c r="F6428" s="341"/>
      <c r="G6428" s="341"/>
      <c r="H6428" s="341"/>
      <c r="I6428" s="341"/>
      <c r="J6428" s="341"/>
      <c r="AH6428" s="221"/>
      <c r="AI6428" s="221"/>
      <c r="AJ6428" s="221"/>
      <c r="AK6428" s="221"/>
      <c r="AL6428" s="221"/>
      <c r="AM6428" s="221"/>
      <c r="AN6428" s="221"/>
      <c r="AO6428" s="221"/>
      <c r="AP6428" s="221"/>
      <c r="AQ6428" s="219"/>
      <c r="AR6428" s="219"/>
      <c r="AS6428" s="221"/>
      <c r="AT6428" s="221"/>
      <c r="AU6428" s="221"/>
      <c r="AV6428" s="221"/>
      <c r="AW6428" s="221"/>
      <c r="AX6428" s="221"/>
      <c r="AY6428" s="221"/>
      <c r="AZ6428" s="221"/>
    </row>
    <row r="6429" spans="1:52" x14ac:dyDescent="0.15">
      <c r="A6429" s="278"/>
      <c r="B6429" s="274"/>
      <c r="C6429" s="340"/>
      <c r="D6429" s="340"/>
      <c r="E6429" s="341"/>
      <c r="F6429" s="341"/>
      <c r="G6429" s="341"/>
      <c r="H6429" s="341"/>
      <c r="I6429" s="341"/>
      <c r="J6429" s="341"/>
      <c r="AH6429" s="221"/>
      <c r="AI6429" s="221"/>
      <c r="AJ6429" s="221"/>
      <c r="AK6429" s="221"/>
      <c r="AL6429" s="221"/>
      <c r="AM6429" s="221"/>
      <c r="AN6429" s="221"/>
      <c r="AO6429" s="221"/>
      <c r="AP6429" s="221"/>
      <c r="AQ6429" s="219"/>
      <c r="AR6429" s="219"/>
      <c r="AS6429" s="221"/>
      <c r="AT6429" s="221"/>
      <c r="AU6429" s="221"/>
      <c r="AV6429" s="221"/>
      <c r="AW6429" s="221"/>
      <c r="AX6429" s="221"/>
      <c r="AY6429" s="221"/>
      <c r="AZ6429" s="221"/>
    </row>
    <row r="6430" spans="1:52" x14ac:dyDescent="0.15">
      <c r="A6430" s="278"/>
      <c r="B6430" s="274"/>
      <c r="C6430" s="340"/>
      <c r="D6430" s="340"/>
      <c r="E6430" s="341"/>
      <c r="F6430" s="341"/>
      <c r="G6430" s="341"/>
      <c r="H6430" s="341"/>
      <c r="I6430" s="341"/>
      <c r="J6430" s="341"/>
      <c r="AH6430" s="221"/>
      <c r="AI6430" s="221"/>
      <c r="AJ6430" s="221"/>
      <c r="AK6430" s="221"/>
      <c r="AL6430" s="221"/>
      <c r="AM6430" s="221"/>
      <c r="AN6430" s="221"/>
      <c r="AO6430" s="221"/>
      <c r="AP6430" s="221"/>
      <c r="AQ6430" s="219"/>
      <c r="AR6430" s="219"/>
      <c r="AS6430" s="221"/>
      <c r="AT6430" s="221"/>
      <c r="AU6430" s="221"/>
      <c r="AV6430" s="221"/>
      <c r="AW6430" s="221"/>
      <c r="AX6430" s="221"/>
      <c r="AY6430" s="221"/>
      <c r="AZ6430" s="221"/>
    </row>
    <row r="6431" spans="1:52" x14ac:dyDescent="0.15">
      <c r="A6431" s="278"/>
      <c r="B6431" s="274"/>
      <c r="C6431" s="340"/>
      <c r="D6431" s="340"/>
      <c r="E6431" s="341"/>
      <c r="F6431" s="341"/>
      <c r="G6431" s="341"/>
      <c r="H6431" s="341"/>
      <c r="I6431" s="341"/>
      <c r="J6431" s="341"/>
      <c r="AH6431" s="221"/>
      <c r="AI6431" s="221"/>
      <c r="AJ6431" s="221"/>
      <c r="AK6431" s="221"/>
      <c r="AL6431" s="221"/>
      <c r="AM6431" s="221"/>
      <c r="AN6431" s="221"/>
      <c r="AO6431" s="221"/>
      <c r="AP6431" s="221"/>
      <c r="AQ6431" s="219"/>
      <c r="AR6431" s="219"/>
      <c r="AS6431" s="221"/>
      <c r="AT6431" s="221"/>
      <c r="AU6431" s="221"/>
      <c r="AV6431" s="221"/>
      <c r="AW6431" s="221"/>
      <c r="AX6431" s="221"/>
      <c r="AY6431" s="221"/>
      <c r="AZ6431" s="221"/>
    </row>
    <row r="6432" spans="1:52" x14ac:dyDescent="0.15">
      <c r="A6432" s="278"/>
      <c r="B6432" s="274"/>
      <c r="C6432" s="340"/>
      <c r="D6432" s="340"/>
      <c r="E6432" s="341"/>
      <c r="F6432" s="341"/>
      <c r="G6432" s="341"/>
      <c r="H6432" s="341"/>
      <c r="I6432" s="341"/>
      <c r="J6432" s="341"/>
      <c r="AH6432" s="221"/>
      <c r="AI6432" s="221"/>
      <c r="AJ6432" s="221"/>
      <c r="AK6432" s="221"/>
      <c r="AL6432" s="221"/>
      <c r="AM6432" s="221"/>
      <c r="AN6432" s="221"/>
      <c r="AO6432" s="221"/>
      <c r="AP6432" s="221"/>
      <c r="AQ6432" s="219"/>
      <c r="AR6432" s="219"/>
      <c r="AS6432" s="221"/>
      <c r="AT6432" s="221"/>
      <c r="AU6432" s="221"/>
      <c r="AV6432" s="221"/>
      <c r="AW6432" s="221"/>
      <c r="AX6432" s="221"/>
      <c r="AY6432" s="221"/>
      <c r="AZ6432" s="221"/>
    </row>
    <row r="6433" spans="1:52" x14ac:dyDescent="0.15">
      <c r="A6433" s="278"/>
      <c r="B6433" s="274"/>
      <c r="C6433" s="340"/>
      <c r="D6433" s="340"/>
      <c r="E6433" s="341"/>
      <c r="F6433" s="341"/>
      <c r="G6433" s="341"/>
      <c r="H6433" s="341"/>
      <c r="I6433" s="341"/>
      <c r="J6433" s="341"/>
      <c r="AH6433" s="221"/>
      <c r="AI6433" s="221"/>
      <c r="AJ6433" s="221"/>
      <c r="AK6433" s="221"/>
      <c r="AL6433" s="221"/>
      <c r="AM6433" s="221"/>
      <c r="AN6433" s="221"/>
      <c r="AO6433" s="221"/>
      <c r="AP6433" s="221"/>
      <c r="AQ6433" s="219"/>
      <c r="AR6433" s="219"/>
      <c r="AS6433" s="221"/>
      <c r="AT6433" s="221"/>
      <c r="AU6433" s="221"/>
      <c r="AV6433" s="221"/>
      <c r="AW6433" s="221"/>
      <c r="AX6433" s="221"/>
      <c r="AY6433" s="221"/>
      <c r="AZ6433" s="221"/>
    </row>
    <row r="6434" spans="1:52" x14ac:dyDescent="0.15">
      <c r="A6434" s="278"/>
      <c r="B6434" s="274"/>
      <c r="C6434" s="340"/>
      <c r="D6434" s="340"/>
      <c r="E6434" s="341"/>
      <c r="F6434" s="341"/>
      <c r="G6434" s="341"/>
      <c r="H6434" s="341"/>
      <c r="I6434" s="341"/>
      <c r="J6434" s="341"/>
      <c r="AH6434" s="221"/>
      <c r="AI6434" s="221"/>
      <c r="AJ6434" s="221"/>
      <c r="AK6434" s="221"/>
      <c r="AL6434" s="221"/>
      <c r="AM6434" s="221"/>
      <c r="AN6434" s="221"/>
      <c r="AO6434" s="221"/>
      <c r="AP6434" s="221"/>
      <c r="AQ6434" s="219"/>
      <c r="AR6434" s="219"/>
      <c r="AS6434" s="221"/>
      <c r="AT6434" s="221"/>
      <c r="AU6434" s="221"/>
      <c r="AV6434" s="221"/>
      <c r="AW6434" s="221"/>
      <c r="AX6434" s="221"/>
      <c r="AY6434" s="221"/>
      <c r="AZ6434" s="221"/>
    </row>
    <row r="6435" spans="1:52" x14ac:dyDescent="0.15">
      <c r="A6435" s="278"/>
      <c r="B6435" s="274"/>
      <c r="C6435" s="340"/>
      <c r="D6435" s="340"/>
      <c r="E6435" s="341"/>
      <c r="F6435" s="341"/>
      <c r="G6435" s="341"/>
      <c r="H6435" s="341"/>
      <c r="I6435" s="341"/>
      <c r="J6435" s="341"/>
      <c r="AH6435" s="221"/>
      <c r="AI6435" s="221"/>
      <c r="AJ6435" s="221"/>
      <c r="AK6435" s="221"/>
      <c r="AL6435" s="221"/>
      <c r="AM6435" s="221"/>
      <c r="AN6435" s="221"/>
      <c r="AO6435" s="221"/>
      <c r="AP6435" s="221"/>
      <c r="AQ6435" s="219"/>
      <c r="AR6435" s="219"/>
      <c r="AS6435" s="221"/>
      <c r="AT6435" s="221"/>
      <c r="AU6435" s="221"/>
      <c r="AV6435" s="221"/>
      <c r="AW6435" s="221"/>
      <c r="AX6435" s="221"/>
      <c r="AY6435" s="221"/>
      <c r="AZ6435" s="221"/>
    </row>
    <row r="6436" spans="1:52" x14ac:dyDescent="0.15">
      <c r="A6436" s="278"/>
      <c r="B6436" s="274"/>
      <c r="C6436" s="340"/>
      <c r="D6436" s="340"/>
      <c r="E6436" s="341"/>
      <c r="F6436" s="341"/>
      <c r="G6436" s="341"/>
      <c r="H6436" s="341"/>
      <c r="I6436" s="341"/>
      <c r="J6436" s="341"/>
      <c r="AH6436" s="221"/>
      <c r="AI6436" s="221"/>
      <c r="AJ6436" s="221"/>
      <c r="AK6436" s="221"/>
      <c r="AL6436" s="221"/>
      <c r="AM6436" s="221"/>
      <c r="AN6436" s="221"/>
      <c r="AO6436" s="221"/>
      <c r="AP6436" s="221"/>
      <c r="AQ6436" s="219"/>
      <c r="AR6436" s="219"/>
      <c r="AS6436" s="221"/>
      <c r="AT6436" s="221"/>
      <c r="AU6436" s="221"/>
      <c r="AV6436" s="221"/>
      <c r="AW6436" s="221"/>
      <c r="AX6436" s="221"/>
      <c r="AY6436" s="221"/>
      <c r="AZ6436" s="221"/>
    </row>
    <row r="6437" spans="1:52" x14ac:dyDescent="0.15">
      <c r="A6437" s="278"/>
      <c r="B6437" s="274"/>
      <c r="C6437" s="340"/>
      <c r="D6437" s="340"/>
      <c r="E6437" s="341"/>
      <c r="F6437" s="341"/>
      <c r="G6437" s="341"/>
      <c r="H6437" s="341"/>
      <c r="I6437" s="341"/>
      <c r="J6437" s="341"/>
      <c r="AH6437" s="221"/>
      <c r="AI6437" s="221"/>
      <c r="AJ6437" s="221"/>
      <c r="AK6437" s="221"/>
      <c r="AL6437" s="221"/>
      <c r="AM6437" s="221"/>
      <c r="AN6437" s="221"/>
      <c r="AO6437" s="221"/>
      <c r="AP6437" s="221"/>
      <c r="AQ6437" s="219"/>
      <c r="AR6437" s="219"/>
      <c r="AS6437" s="221"/>
      <c r="AT6437" s="221"/>
      <c r="AU6437" s="221"/>
      <c r="AV6437" s="221"/>
      <c r="AW6437" s="221"/>
      <c r="AX6437" s="221"/>
      <c r="AY6437" s="221"/>
      <c r="AZ6437" s="221"/>
    </row>
    <row r="6438" spans="1:52" x14ac:dyDescent="0.15">
      <c r="A6438" s="278"/>
      <c r="B6438" s="274"/>
      <c r="C6438" s="340"/>
      <c r="D6438" s="340"/>
      <c r="E6438" s="341"/>
      <c r="F6438" s="341"/>
      <c r="G6438" s="341"/>
      <c r="H6438" s="341"/>
      <c r="I6438" s="341"/>
      <c r="J6438" s="341"/>
      <c r="AH6438" s="221"/>
      <c r="AI6438" s="221"/>
      <c r="AJ6438" s="221"/>
      <c r="AK6438" s="221"/>
      <c r="AL6438" s="221"/>
      <c r="AM6438" s="221"/>
      <c r="AN6438" s="221"/>
      <c r="AO6438" s="221"/>
      <c r="AP6438" s="221"/>
      <c r="AQ6438" s="219"/>
      <c r="AR6438" s="219"/>
      <c r="AS6438" s="221"/>
      <c r="AT6438" s="221"/>
      <c r="AU6438" s="221"/>
      <c r="AV6438" s="221"/>
      <c r="AW6438" s="221"/>
      <c r="AX6438" s="221"/>
      <c r="AY6438" s="221"/>
      <c r="AZ6438" s="221"/>
    </row>
    <row r="6439" spans="1:52" x14ac:dyDescent="0.15">
      <c r="A6439" s="278"/>
      <c r="B6439" s="274"/>
      <c r="C6439" s="340"/>
      <c r="D6439" s="340"/>
      <c r="E6439" s="341"/>
      <c r="F6439" s="341"/>
      <c r="G6439" s="341"/>
      <c r="H6439" s="341"/>
      <c r="I6439" s="341"/>
      <c r="J6439" s="341"/>
      <c r="AH6439" s="221"/>
      <c r="AI6439" s="221"/>
      <c r="AJ6439" s="221"/>
      <c r="AK6439" s="221"/>
      <c r="AL6439" s="221"/>
      <c r="AM6439" s="221"/>
      <c r="AN6439" s="221"/>
      <c r="AO6439" s="221"/>
      <c r="AP6439" s="221"/>
      <c r="AQ6439" s="219"/>
      <c r="AR6439" s="219"/>
      <c r="AS6439" s="221"/>
      <c r="AT6439" s="221"/>
      <c r="AU6439" s="221"/>
      <c r="AV6439" s="221"/>
      <c r="AW6439" s="221"/>
      <c r="AX6439" s="221"/>
      <c r="AY6439" s="221"/>
      <c r="AZ6439" s="221"/>
    </row>
    <row r="6440" spans="1:52" x14ac:dyDescent="0.15">
      <c r="A6440" s="278"/>
      <c r="B6440" s="274"/>
      <c r="C6440" s="340"/>
      <c r="D6440" s="340"/>
      <c r="E6440" s="341"/>
      <c r="F6440" s="341"/>
      <c r="G6440" s="341"/>
      <c r="H6440" s="341"/>
      <c r="I6440" s="341"/>
      <c r="J6440" s="341"/>
      <c r="AH6440" s="221"/>
      <c r="AI6440" s="221"/>
      <c r="AJ6440" s="221"/>
      <c r="AK6440" s="221"/>
      <c r="AL6440" s="221"/>
      <c r="AM6440" s="221"/>
      <c r="AN6440" s="221"/>
      <c r="AO6440" s="221"/>
      <c r="AP6440" s="221"/>
      <c r="AQ6440" s="219"/>
      <c r="AR6440" s="219"/>
      <c r="AS6440" s="221"/>
      <c r="AT6440" s="221"/>
      <c r="AU6440" s="221"/>
      <c r="AV6440" s="221"/>
      <c r="AW6440" s="221"/>
      <c r="AX6440" s="221"/>
      <c r="AY6440" s="221"/>
      <c r="AZ6440" s="221"/>
    </row>
    <row r="6441" spans="1:52" x14ac:dyDescent="0.15">
      <c r="A6441" s="278"/>
      <c r="B6441" s="274"/>
      <c r="C6441" s="340"/>
      <c r="D6441" s="340"/>
      <c r="E6441" s="341"/>
      <c r="F6441" s="341"/>
      <c r="G6441" s="341"/>
      <c r="H6441" s="341"/>
      <c r="I6441" s="341"/>
      <c r="J6441" s="341"/>
      <c r="AH6441" s="221"/>
      <c r="AI6441" s="221"/>
      <c r="AJ6441" s="221"/>
      <c r="AK6441" s="221"/>
      <c r="AL6441" s="221"/>
      <c r="AM6441" s="221"/>
      <c r="AN6441" s="221"/>
      <c r="AO6441" s="221"/>
      <c r="AP6441" s="221"/>
      <c r="AQ6441" s="219"/>
      <c r="AR6441" s="219"/>
      <c r="AS6441" s="221"/>
      <c r="AT6441" s="221"/>
      <c r="AU6441" s="221"/>
      <c r="AV6441" s="221"/>
      <c r="AW6441" s="221"/>
      <c r="AX6441" s="221"/>
      <c r="AY6441" s="221"/>
      <c r="AZ6441" s="221"/>
    </row>
    <row r="6442" spans="1:52" x14ac:dyDescent="0.15">
      <c r="A6442" s="278"/>
      <c r="B6442" s="274"/>
      <c r="C6442" s="340"/>
      <c r="D6442" s="340"/>
      <c r="E6442" s="341"/>
      <c r="F6442" s="341"/>
      <c r="G6442" s="341"/>
      <c r="H6442" s="341"/>
      <c r="I6442" s="341"/>
      <c r="J6442" s="341"/>
      <c r="AH6442" s="221"/>
      <c r="AI6442" s="221"/>
      <c r="AJ6442" s="221"/>
      <c r="AK6442" s="221"/>
      <c r="AL6442" s="221"/>
      <c r="AM6442" s="221"/>
      <c r="AN6442" s="221"/>
      <c r="AO6442" s="221"/>
      <c r="AP6442" s="221"/>
      <c r="AQ6442" s="219"/>
      <c r="AR6442" s="219"/>
      <c r="AS6442" s="221"/>
      <c r="AT6442" s="221"/>
      <c r="AU6442" s="221"/>
      <c r="AV6442" s="221"/>
      <c r="AW6442" s="221"/>
      <c r="AX6442" s="221"/>
      <c r="AY6442" s="221"/>
      <c r="AZ6442" s="221"/>
    </row>
    <row r="6443" spans="1:52" x14ac:dyDescent="0.15">
      <c r="A6443" s="278"/>
      <c r="B6443" s="274"/>
      <c r="C6443" s="340"/>
      <c r="D6443" s="340"/>
      <c r="E6443" s="341"/>
      <c r="F6443" s="341"/>
      <c r="G6443" s="341"/>
      <c r="H6443" s="341"/>
      <c r="I6443" s="341"/>
      <c r="J6443" s="341"/>
      <c r="AH6443" s="221"/>
      <c r="AI6443" s="221"/>
      <c r="AJ6443" s="221"/>
      <c r="AK6443" s="221"/>
      <c r="AL6443" s="221"/>
      <c r="AM6443" s="221"/>
      <c r="AN6443" s="221"/>
      <c r="AO6443" s="221"/>
      <c r="AP6443" s="221"/>
      <c r="AQ6443" s="219"/>
      <c r="AR6443" s="219"/>
      <c r="AS6443" s="221"/>
      <c r="AT6443" s="221"/>
      <c r="AU6443" s="221"/>
      <c r="AV6443" s="221"/>
      <c r="AW6443" s="221"/>
      <c r="AX6443" s="221"/>
      <c r="AY6443" s="221"/>
      <c r="AZ6443" s="221"/>
    </row>
    <row r="6444" spans="1:52" x14ac:dyDescent="0.15">
      <c r="A6444" s="278"/>
      <c r="B6444" s="274"/>
      <c r="C6444" s="340"/>
      <c r="D6444" s="340"/>
      <c r="E6444" s="341"/>
      <c r="F6444" s="341"/>
      <c r="G6444" s="341"/>
      <c r="H6444" s="341"/>
      <c r="I6444" s="341"/>
      <c r="J6444" s="341"/>
      <c r="AH6444" s="221"/>
      <c r="AI6444" s="221"/>
      <c r="AJ6444" s="221"/>
      <c r="AK6444" s="221"/>
      <c r="AL6444" s="221"/>
      <c r="AM6444" s="221"/>
      <c r="AN6444" s="221"/>
      <c r="AO6444" s="221"/>
      <c r="AP6444" s="221"/>
      <c r="AQ6444" s="219"/>
      <c r="AR6444" s="219"/>
      <c r="AS6444" s="221"/>
      <c r="AT6444" s="221"/>
      <c r="AU6444" s="221"/>
      <c r="AV6444" s="221"/>
      <c r="AW6444" s="221"/>
      <c r="AX6444" s="221"/>
      <c r="AY6444" s="221"/>
      <c r="AZ6444" s="221"/>
    </row>
    <row r="6445" spans="1:52" x14ac:dyDescent="0.15">
      <c r="A6445" s="278"/>
      <c r="B6445" s="274"/>
      <c r="C6445" s="340"/>
      <c r="D6445" s="340"/>
      <c r="E6445" s="341"/>
      <c r="F6445" s="341"/>
      <c r="G6445" s="341"/>
      <c r="H6445" s="341"/>
      <c r="I6445" s="341"/>
      <c r="J6445" s="341"/>
      <c r="AH6445" s="221"/>
      <c r="AI6445" s="221"/>
      <c r="AJ6445" s="221"/>
      <c r="AK6445" s="221"/>
      <c r="AL6445" s="221"/>
      <c r="AM6445" s="221"/>
      <c r="AN6445" s="221"/>
      <c r="AO6445" s="221"/>
      <c r="AP6445" s="221"/>
      <c r="AQ6445" s="219"/>
      <c r="AR6445" s="219"/>
      <c r="AS6445" s="221"/>
      <c r="AT6445" s="221"/>
      <c r="AU6445" s="221"/>
      <c r="AV6445" s="221"/>
      <c r="AW6445" s="221"/>
      <c r="AX6445" s="221"/>
      <c r="AY6445" s="221"/>
      <c r="AZ6445" s="221"/>
    </row>
    <row r="6446" spans="1:52" x14ac:dyDescent="0.15">
      <c r="A6446" s="278"/>
      <c r="B6446" s="274"/>
      <c r="C6446" s="340"/>
      <c r="D6446" s="340"/>
      <c r="E6446" s="341"/>
      <c r="F6446" s="341"/>
      <c r="G6446" s="341"/>
      <c r="H6446" s="341"/>
      <c r="I6446" s="341"/>
      <c r="J6446" s="341"/>
      <c r="AH6446" s="221"/>
      <c r="AI6446" s="221"/>
      <c r="AJ6446" s="221"/>
      <c r="AK6446" s="221"/>
      <c r="AL6446" s="221"/>
      <c r="AM6446" s="221"/>
      <c r="AN6446" s="221"/>
      <c r="AO6446" s="221"/>
      <c r="AP6446" s="221"/>
      <c r="AQ6446" s="219"/>
      <c r="AR6446" s="219"/>
      <c r="AS6446" s="221"/>
      <c r="AT6446" s="221"/>
      <c r="AU6446" s="221"/>
      <c r="AV6446" s="221"/>
      <c r="AW6446" s="221"/>
      <c r="AX6446" s="221"/>
      <c r="AY6446" s="221"/>
      <c r="AZ6446" s="221"/>
    </row>
    <row r="6447" spans="1:52" x14ac:dyDescent="0.15">
      <c r="A6447" s="278"/>
      <c r="B6447" s="274"/>
      <c r="C6447" s="340"/>
      <c r="D6447" s="340"/>
      <c r="E6447" s="341"/>
      <c r="F6447" s="341"/>
      <c r="G6447" s="341"/>
      <c r="H6447" s="341"/>
      <c r="I6447" s="341"/>
      <c r="J6447" s="341"/>
      <c r="AH6447" s="221"/>
      <c r="AI6447" s="221"/>
      <c r="AJ6447" s="221"/>
      <c r="AK6447" s="221"/>
      <c r="AL6447" s="221"/>
      <c r="AM6447" s="221"/>
      <c r="AN6447" s="221"/>
      <c r="AO6447" s="221"/>
      <c r="AP6447" s="221"/>
      <c r="AQ6447" s="219"/>
      <c r="AR6447" s="219"/>
      <c r="AS6447" s="221"/>
      <c r="AT6447" s="221"/>
      <c r="AU6447" s="221"/>
      <c r="AV6447" s="221"/>
      <c r="AW6447" s="221"/>
      <c r="AX6447" s="221"/>
      <c r="AY6447" s="221"/>
      <c r="AZ6447" s="221"/>
    </row>
    <row r="6448" spans="1:52" x14ac:dyDescent="0.15">
      <c r="A6448" s="278"/>
      <c r="B6448" s="274"/>
      <c r="C6448" s="340"/>
      <c r="D6448" s="340"/>
      <c r="E6448" s="341"/>
      <c r="F6448" s="341"/>
      <c r="G6448" s="341"/>
      <c r="H6448" s="341"/>
      <c r="I6448" s="341"/>
      <c r="J6448" s="341"/>
      <c r="AH6448" s="221"/>
      <c r="AI6448" s="221"/>
      <c r="AJ6448" s="221"/>
      <c r="AK6448" s="221"/>
      <c r="AL6448" s="221"/>
      <c r="AM6448" s="221"/>
      <c r="AN6448" s="221"/>
      <c r="AO6448" s="221"/>
      <c r="AP6448" s="221"/>
      <c r="AQ6448" s="219"/>
      <c r="AR6448" s="219"/>
      <c r="AS6448" s="221"/>
      <c r="AT6448" s="221"/>
      <c r="AU6448" s="221"/>
      <c r="AV6448" s="221"/>
      <c r="AW6448" s="221"/>
      <c r="AX6448" s="221"/>
      <c r="AY6448" s="221"/>
      <c r="AZ6448" s="221"/>
    </row>
    <row r="6449" spans="1:52" x14ac:dyDescent="0.15">
      <c r="A6449" s="278"/>
      <c r="B6449" s="274"/>
      <c r="C6449" s="340"/>
      <c r="D6449" s="340"/>
      <c r="E6449" s="341"/>
      <c r="F6449" s="341"/>
      <c r="G6449" s="341"/>
      <c r="H6449" s="341"/>
      <c r="I6449" s="341"/>
      <c r="J6449" s="341"/>
      <c r="AH6449" s="221"/>
      <c r="AI6449" s="221"/>
      <c r="AJ6449" s="221"/>
      <c r="AK6449" s="221"/>
      <c r="AL6449" s="221"/>
      <c r="AM6449" s="221"/>
      <c r="AN6449" s="221"/>
      <c r="AO6449" s="221"/>
      <c r="AP6449" s="221"/>
      <c r="AQ6449" s="219"/>
      <c r="AR6449" s="219"/>
      <c r="AS6449" s="221"/>
      <c r="AT6449" s="221"/>
      <c r="AU6449" s="221"/>
      <c r="AV6449" s="221"/>
      <c r="AW6449" s="221"/>
      <c r="AX6449" s="221"/>
      <c r="AY6449" s="221"/>
      <c r="AZ6449" s="221"/>
    </row>
    <row r="6450" spans="1:52" x14ac:dyDescent="0.15">
      <c r="A6450" s="278"/>
      <c r="B6450" s="274"/>
      <c r="C6450" s="340"/>
      <c r="D6450" s="340"/>
      <c r="E6450" s="341"/>
      <c r="F6450" s="341"/>
      <c r="G6450" s="341"/>
      <c r="H6450" s="341"/>
      <c r="I6450" s="341"/>
      <c r="J6450" s="341"/>
      <c r="AH6450" s="221"/>
      <c r="AI6450" s="221"/>
      <c r="AJ6450" s="221"/>
      <c r="AK6450" s="221"/>
      <c r="AL6450" s="221"/>
      <c r="AM6450" s="221"/>
      <c r="AN6450" s="221"/>
      <c r="AO6450" s="221"/>
      <c r="AP6450" s="221"/>
      <c r="AQ6450" s="219"/>
      <c r="AR6450" s="219"/>
      <c r="AS6450" s="221"/>
      <c r="AT6450" s="221"/>
      <c r="AU6450" s="221"/>
      <c r="AV6450" s="221"/>
      <c r="AW6450" s="221"/>
      <c r="AX6450" s="221"/>
      <c r="AY6450" s="221"/>
      <c r="AZ6450" s="221"/>
    </row>
    <row r="6451" spans="1:52" x14ac:dyDescent="0.15">
      <c r="A6451" s="278"/>
      <c r="B6451" s="274"/>
      <c r="C6451" s="340"/>
      <c r="D6451" s="340"/>
      <c r="E6451" s="341"/>
      <c r="F6451" s="341"/>
      <c r="G6451" s="341"/>
      <c r="H6451" s="341"/>
      <c r="I6451" s="341"/>
      <c r="J6451" s="341"/>
      <c r="AH6451" s="221"/>
      <c r="AI6451" s="221"/>
      <c r="AJ6451" s="221"/>
      <c r="AK6451" s="221"/>
      <c r="AL6451" s="221"/>
      <c r="AM6451" s="221"/>
      <c r="AN6451" s="221"/>
      <c r="AO6451" s="221"/>
      <c r="AP6451" s="221"/>
      <c r="AQ6451" s="219"/>
      <c r="AR6451" s="219"/>
      <c r="AS6451" s="221"/>
      <c r="AT6451" s="221"/>
      <c r="AU6451" s="221"/>
      <c r="AV6451" s="221"/>
      <c r="AW6451" s="221"/>
      <c r="AX6451" s="221"/>
      <c r="AY6451" s="221"/>
      <c r="AZ6451" s="221"/>
    </row>
    <row r="6452" spans="1:52" x14ac:dyDescent="0.15">
      <c r="A6452" s="278"/>
      <c r="B6452" s="274"/>
      <c r="C6452" s="340"/>
      <c r="D6452" s="340"/>
      <c r="E6452" s="341"/>
      <c r="F6452" s="341"/>
      <c r="G6452" s="341"/>
      <c r="H6452" s="341"/>
      <c r="I6452" s="341"/>
      <c r="J6452" s="341"/>
      <c r="AH6452" s="221"/>
      <c r="AI6452" s="221"/>
      <c r="AJ6452" s="221"/>
      <c r="AK6452" s="221"/>
      <c r="AL6452" s="221"/>
      <c r="AM6452" s="221"/>
      <c r="AN6452" s="221"/>
      <c r="AO6452" s="221"/>
      <c r="AP6452" s="221"/>
      <c r="AQ6452" s="219"/>
      <c r="AR6452" s="219"/>
      <c r="AS6452" s="221"/>
      <c r="AT6452" s="221"/>
      <c r="AU6452" s="221"/>
      <c r="AV6452" s="221"/>
      <c r="AW6452" s="221"/>
      <c r="AX6452" s="221"/>
      <c r="AY6452" s="221"/>
      <c r="AZ6452" s="221"/>
    </row>
    <row r="6453" spans="1:52" x14ac:dyDescent="0.15">
      <c r="A6453" s="278"/>
      <c r="B6453" s="274"/>
      <c r="C6453" s="340"/>
      <c r="D6453" s="340"/>
      <c r="E6453" s="341"/>
      <c r="F6453" s="341"/>
      <c r="G6453" s="341"/>
      <c r="H6453" s="341"/>
      <c r="I6453" s="341"/>
      <c r="J6453" s="341"/>
      <c r="AH6453" s="221"/>
      <c r="AI6453" s="221"/>
      <c r="AJ6453" s="221"/>
      <c r="AK6453" s="221"/>
      <c r="AL6453" s="221"/>
      <c r="AM6453" s="221"/>
      <c r="AN6453" s="221"/>
      <c r="AO6453" s="221"/>
      <c r="AP6453" s="221"/>
      <c r="AQ6453" s="219"/>
      <c r="AR6453" s="219"/>
      <c r="AS6453" s="221"/>
      <c r="AT6453" s="221"/>
      <c r="AU6453" s="221"/>
      <c r="AV6453" s="221"/>
      <c r="AW6453" s="221"/>
      <c r="AX6453" s="221"/>
      <c r="AY6453" s="221"/>
      <c r="AZ6453" s="221"/>
    </row>
    <row r="6454" spans="1:52" x14ac:dyDescent="0.15">
      <c r="A6454" s="278"/>
      <c r="B6454" s="274"/>
      <c r="C6454" s="340"/>
      <c r="D6454" s="340"/>
      <c r="E6454" s="341"/>
      <c r="F6454" s="341"/>
      <c r="G6454" s="341"/>
      <c r="H6454" s="341"/>
      <c r="I6454" s="341"/>
      <c r="J6454" s="341"/>
      <c r="AH6454" s="221"/>
      <c r="AI6454" s="221"/>
      <c r="AJ6454" s="221"/>
      <c r="AK6454" s="221"/>
      <c r="AL6454" s="221"/>
      <c r="AM6454" s="221"/>
      <c r="AN6454" s="221"/>
      <c r="AO6454" s="221"/>
      <c r="AP6454" s="221"/>
      <c r="AQ6454" s="219"/>
      <c r="AR6454" s="219"/>
      <c r="AS6454" s="221"/>
      <c r="AT6454" s="221"/>
      <c r="AU6454" s="221"/>
      <c r="AV6454" s="221"/>
      <c r="AW6454" s="221"/>
      <c r="AX6454" s="221"/>
      <c r="AY6454" s="221"/>
      <c r="AZ6454" s="221"/>
    </row>
    <row r="6455" spans="1:52" x14ac:dyDescent="0.15">
      <c r="A6455" s="278"/>
      <c r="B6455" s="274"/>
      <c r="C6455" s="340"/>
      <c r="D6455" s="340"/>
      <c r="E6455" s="341"/>
      <c r="F6455" s="341"/>
      <c r="G6455" s="341"/>
      <c r="H6455" s="341"/>
      <c r="I6455" s="341"/>
      <c r="J6455" s="341"/>
      <c r="AH6455" s="221"/>
      <c r="AI6455" s="221"/>
      <c r="AJ6455" s="221"/>
      <c r="AK6455" s="221"/>
      <c r="AL6455" s="221"/>
      <c r="AM6455" s="221"/>
      <c r="AN6455" s="221"/>
      <c r="AO6455" s="221"/>
      <c r="AP6455" s="221"/>
      <c r="AQ6455" s="219"/>
      <c r="AR6455" s="219"/>
      <c r="AS6455" s="221"/>
      <c r="AT6455" s="221"/>
      <c r="AU6455" s="221"/>
      <c r="AV6455" s="221"/>
      <c r="AW6455" s="221"/>
      <c r="AX6455" s="221"/>
      <c r="AY6455" s="221"/>
      <c r="AZ6455" s="221"/>
    </row>
    <row r="6456" spans="1:52" x14ac:dyDescent="0.15">
      <c r="A6456" s="278"/>
      <c r="B6456" s="274"/>
      <c r="C6456" s="340"/>
      <c r="D6456" s="340"/>
      <c r="E6456" s="341"/>
      <c r="F6456" s="341"/>
      <c r="G6456" s="341"/>
      <c r="H6456" s="341"/>
      <c r="I6456" s="341"/>
      <c r="J6456" s="341"/>
      <c r="AH6456" s="221"/>
      <c r="AI6456" s="221"/>
      <c r="AJ6456" s="221"/>
      <c r="AK6456" s="221"/>
      <c r="AL6456" s="221"/>
      <c r="AM6456" s="221"/>
      <c r="AN6456" s="221"/>
      <c r="AO6456" s="221"/>
      <c r="AP6456" s="221"/>
      <c r="AQ6456" s="219"/>
      <c r="AR6456" s="219"/>
      <c r="AS6456" s="221"/>
      <c r="AT6456" s="221"/>
      <c r="AU6456" s="221"/>
      <c r="AV6456" s="221"/>
      <c r="AW6456" s="221"/>
      <c r="AX6456" s="221"/>
      <c r="AY6456" s="221"/>
      <c r="AZ6456" s="221"/>
    </row>
    <row r="6457" spans="1:52" x14ac:dyDescent="0.15">
      <c r="A6457" s="278"/>
      <c r="B6457" s="274"/>
      <c r="C6457" s="340"/>
      <c r="D6457" s="340"/>
      <c r="E6457" s="341"/>
      <c r="F6457" s="341"/>
      <c r="G6457" s="341"/>
      <c r="H6457" s="341"/>
      <c r="I6457" s="341"/>
      <c r="J6457" s="341"/>
      <c r="AH6457" s="221"/>
      <c r="AI6457" s="221"/>
      <c r="AJ6457" s="221"/>
      <c r="AK6457" s="221"/>
      <c r="AL6457" s="221"/>
      <c r="AM6457" s="221"/>
      <c r="AN6457" s="221"/>
      <c r="AO6457" s="221"/>
      <c r="AP6457" s="221"/>
      <c r="AQ6457" s="219"/>
      <c r="AR6457" s="219"/>
      <c r="AS6457" s="221"/>
      <c r="AT6457" s="221"/>
      <c r="AU6457" s="221"/>
      <c r="AV6457" s="221"/>
      <c r="AW6457" s="221"/>
      <c r="AX6457" s="221"/>
      <c r="AY6457" s="221"/>
      <c r="AZ6457" s="221"/>
    </row>
    <row r="6458" spans="1:52" x14ac:dyDescent="0.15">
      <c r="A6458" s="278"/>
      <c r="B6458" s="274"/>
      <c r="C6458" s="340"/>
      <c r="D6458" s="340"/>
      <c r="E6458" s="341"/>
      <c r="F6458" s="341"/>
      <c r="G6458" s="341"/>
      <c r="H6458" s="341"/>
      <c r="I6458" s="341"/>
      <c r="J6458" s="341"/>
      <c r="AH6458" s="221"/>
      <c r="AI6458" s="221"/>
      <c r="AJ6458" s="221"/>
      <c r="AK6458" s="221"/>
      <c r="AL6458" s="221"/>
      <c r="AM6458" s="221"/>
      <c r="AN6458" s="221"/>
      <c r="AO6458" s="221"/>
      <c r="AP6458" s="221"/>
      <c r="AQ6458" s="219"/>
      <c r="AR6458" s="219"/>
      <c r="AS6458" s="221"/>
      <c r="AT6458" s="221"/>
      <c r="AU6458" s="221"/>
      <c r="AV6458" s="221"/>
      <c r="AW6458" s="221"/>
      <c r="AX6458" s="221"/>
      <c r="AY6458" s="221"/>
      <c r="AZ6458" s="221"/>
    </row>
    <row r="6459" spans="1:52" x14ac:dyDescent="0.15">
      <c r="A6459" s="278"/>
      <c r="B6459" s="274"/>
      <c r="C6459" s="340"/>
      <c r="D6459" s="340"/>
      <c r="E6459" s="341"/>
      <c r="F6459" s="341"/>
      <c r="G6459" s="341"/>
      <c r="H6459" s="341"/>
      <c r="I6459" s="341"/>
      <c r="J6459" s="341"/>
      <c r="AH6459" s="221"/>
      <c r="AI6459" s="221"/>
      <c r="AJ6459" s="221"/>
      <c r="AK6459" s="221"/>
      <c r="AL6459" s="221"/>
      <c r="AM6459" s="221"/>
      <c r="AN6459" s="221"/>
      <c r="AO6459" s="221"/>
      <c r="AP6459" s="221"/>
      <c r="AQ6459" s="219"/>
      <c r="AR6459" s="219"/>
      <c r="AS6459" s="221"/>
      <c r="AT6459" s="221"/>
      <c r="AU6459" s="221"/>
      <c r="AV6459" s="221"/>
      <c r="AW6459" s="221"/>
      <c r="AX6459" s="221"/>
      <c r="AY6459" s="221"/>
      <c r="AZ6459" s="221"/>
    </row>
    <row r="6460" spans="1:52" x14ac:dyDescent="0.15">
      <c r="A6460" s="278"/>
      <c r="B6460" s="274"/>
      <c r="C6460" s="340"/>
      <c r="D6460" s="340"/>
      <c r="E6460" s="341"/>
      <c r="F6460" s="341"/>
      <c r="G6460" s="341"/>
      <c r="H6460" s="341"/>
      <c r="I6460" s="341"/>
      <c r="J6460" s="341"/>
      <c r="AH6460" s="221"/>
      <c r="AI6460" s="221"/>
      <c r="AJ6460" s="221"/>
      <c r="AK6460" s="221"/>
      <c r="AL6460" s="221"/>
      <c r="AM6460" s="221"/>
      <c r="AN6460" s="221"/>
      <c r="AO6460" s="221"/>
      <c r="AP6460" s="221"/>
      <c r="AQ6460" s="219"/>
      <c r="AR6460" s="219"/>
      <c r="AS6460" s="221"/>
      <c r="AT6460" s="221"/>
      <c r="AU6460" s="221"/>
      <c r="AV6460" s="221"/>
      <c r="AW6460" s="221"/>
      <c r="AX6460" s="221"/>
      <c r="AY6460" s="221"/>
      <c r="AZ6460" s="221"/>
    </row>
    <row r="6461" spans="1:52" x14ac:dyDescent="0.15">
      <c r="A6461" s="278"/>
      <c r="B6461" s="274"/>
      <c r="C6461" s="340"/>
      <c r="D6461" s="340"/>
      <c r="E6461" s="341"/>
      <c r="F6461" s="341"/>
      <c r="G6461" s="341"/>
      <c r="H6461" s="341"/>
      <c r="I6461" s="341"/>
      <c r="J6461" s="341"/>
      <c r="AH6461" s="221"/>
      <c r="AI6461" s="221"/>
      <c r="AJ6461" s="221"/>
      <c r="AK6461" s="221"/>
      <c r="AL6461" s="221"/>
      <c r="AM6461" s="221"/>
      <c r="AN6461" s="221"/>
      <c r="AO6461" s="221"/>
      <c r="AP6461" s="221"/>
      <c r="AQ6461" s="219"/>
      <c r="AR6461" s="219"/>
      <c r="AS6461" s="221"/>
      <c r="AT6461" s="221"/>
      <c r="AU6461" s="221"/>
      <c r="AV6461" s="221"/>
      <c r="AW6461" s="221"/>
      <c r="AX6461" s="221"/>
      <c r="AY6461" s="221"/>
      <c r="AZ6461" s="221"/>
    </row>
    <row r="6462" spans="1:52" x14ac:dyDescent="0.15">
      <c r="A6462" s="278"/>
      <c r="B6462" s="274"/>
      <c r="C6462" s="340"/>
      <c r="D6462" s="340"/>
      <c r="E6462" s="341"/>
      <c r="F6462" s="341"/>
      <c r="G6462" s="341"/>
      <c r="H6462" s="341"/>
      <c r="I6462" s="341"/>
      <c r="J6462" s="341"/>
      <c r="AH6462" s="221"/>
      <c r="AI6462" s="221"/>
      <c r="AJ6462" s="221"/>
      <c r="AK6462" s="221"/>
      <c r="AL6462" s="221"/>
      <c r="AM6462" s="221"/>
      <c r="AN6462" s="221"/>
      <c r="AO6462" s="221"/>
      <c r="AP6462" s="221"/>
      <c r="AQ6462" s="219"/>
      <c r="AR6462" s="219"/>
      <c r="AS6462" s="221"/>
      <c r="AT6462" s="221"/>
      <c r="AU6462" s="221"/>
      <c r="AV6462" s="221"/>
      <c r="AW6462" s="221"/>
      <c r="AX6462" s="221"/>
      <c r="AY6462" s="221"/>
      <c r="AZ6462" s="221"/>
    </row>
    <row r="6463" spans="1:52" x14ac:dyDescent="0.15">
      <c r="A6463" s="278"/>
      <c r="B6463" s="274"/>
      <c r="C6463" s="340"/>
      <c r="D6463" s="340"/>
      <c r="E6463" s="341"/>
      <c r="F6463" s="341"/>
      <c r="G6463" s="341"/>
      <c r="H6463" s="341"/>
      <c r="I6463" s="341"/>
      <c r="J6463" s="341"/>
      <c r="AH6463" s="221"/>
      <c r="AI6463" s="221"/>
      <c r="AJ6463" s="221"/>
      <c r="AK6463" s="221"/>
      <c r="AL6463" s="221"/>
      <c r="AM6463" s="221"/>
      <c r="AN6463" s="221"/>
      <c r="AO6463" s="221"/>
      <c r="AP6463" s="221"/>
      <c r="AQ6463" s="219"/>
      <c r="AR6463" s="219"/>
      <c r="AS6463" s="221"/>
      <c r="AT6463" s="221"/>
      <c r="AU6463" s="221"/>
      <c r="AV6463" s="221"/>
      <c r="AW6463" s="221"/>
      <c r="AX6463" s="221"/>
      <c r="AY6463" s="221"/>
      <c r="AZ6463" s="221"/>
    </row>
    <row r="6464" spans="1:52" x14ac:dyDescent="0.15">
      <c r="A6464" s="278"/>
      <c r="B6464" s="274"/>
      <c r="C6464" s="340"/>
      <c r="D6464" s="340"/>
      <c r="E6464" s="341"/>
      <c r="F6464" s="341"/>
      <c r="G6464" s="341"/>
      <c r="H6464" s="341"/>
      <c r="I6464" s="341"/>
      <c r="J6464" s="341"/>
      <c r="AH6464" s="221"/>
      <c r="AI6464" s="221"/>
      <c r="AJ6464" s="221"/>
      <c r="AK6464" s="221"/>
      <c r="AL6464" s="221"/>
      <c r="AM6464" s="221"/>
      <c r="AN6464" s="221"/>
      <c r="AO6464" s="221"/>
      <c r="AP6464" s="221"/>
      <c r="AQ6464" s="219"/>
      <c r="AR6464" s="219"/>
      <c r="AS6464" s="221"/>
      <c r="AT6464" s="221"/>
      <c r="AU6464" s="221"/>
      <c r="AV6464" s="221"/>
      <c r="AW6464" s="221"/>
      <c r="AX6464" s="221"/>
      <c r="AY6464" s="221"/>
      <c r="AZ6464" s="221"/>
    </row>
    <row r="6465" spans="1:52" x14ac:dyDescent="0.15">
      <c r="A6465" s="278"/>
      <c r="B6465" s="274"/>
      <c r="C6465" s="340"/>
      <c r="D6465" s="340"/>
      <c r="E6465" s="341"/>
      <c r="F6465" s="341"/>
      <c r="G6465" s="341"/>
      <c r="H6465" s="341"/>
      <c r="I6465" s="341"/>
      <c r="J6465" s="341"/>
      <c r="AH6465" s="221"/>
      <c r="AI6465" s="221"/>
      <c r="AJ6465" s="221"/>
      <c r="AK6465" s="221"/>
      <c r="AL6465" s="221"/>
      <c r="AM6465" s="221"/>
      <c r="AN6465" s="221"/>
      <c r="AO6465" s="221"/>
      <c r="AP6465" s="221"/>
      <c r="AQ6465" s="219"/>
      <c r="AR6465" s="219"/>
      <c r="AS6465" s="221"/>
      <c r="AT6465" s="221"/>
      <c r="AU6465" s="221"/>
      <c r="AV6465" s="221"/>
      <c r="AW6465" s="221"/>
      <c r="AX6465" s="221"/>
      <c r="AY6465" s="221"/>
      <c r="AZ6465" s="221"/>
    </row>
    <row r="6466" spans="1:52" x14ac:dyDescent="0.15">
      <c r="A6466" s="278"/>
      <c r="B6466" s="274"/>
      <c r="C6466" s="340"/>
      <c r="D6466" s="340"/>
      <c r="E6466" s="341"/>
      <c r="F6466" s="341"/>
      <c r="G6466" s="341"/>
      <c r="H6466" s="341"/>
      <c r="I6466" s="341"/>
      <c r="J6466" s="341"/>
      <c r="AH6466" s="221"/>
      <c r="AI6466" s="221"/>
      <c r="AJ6466" s="221"/>
      <c r="AK6466" s="221"/>
      <c r="AL6466" s="221"/>
      <c r="AM6466" s="221"/>
      <c r="AN6466" s="221"/>
      <c r="AO6466" s="221"/>
      <c r="AP6466" s="221"/>
      <c r="AQ6466" s="219"/>
      <c r="AR6466" s="219"/>
      <c r="AS6466" s="221"/>
      <c r="AT6466" s="221"/>
      <c r="AU6466" s="221"/>
      <c r="AV6466" s="221"/>
      <c r="AW6466" s="221"/>
      <c r="AX6466" s="221"/>
      <c r="AY6466" s="221"/>
      <c r="AZ6466" s="221"/>
    </row>
    <row r="6467" spans="1:52" x14ac:dyDescent="0.15">
      <c r="A6467" s="278"/>
      <c r="B6467" s="274"/>
      <c r="C6467" s="340"/>
      <c r="D6467" s="340"/>
      <c r="E6467" s="341"/>
      <c r="F6467" s="341"/>
      <c r="G6467" s="341"/>
      <c r="H6467" s="341"/>
      <c r="I6467" s="341"/>
      <c r="J6467" s="341"/>
      <c r="AH6467" s="221"/>
      <c r="AI6467" s="221"/>
      <c r="AJ6467" s="221"/>
      <c r="AK6467" s="221"/>
      <c r="AL6467" s="221"/>
      <c r="AM6467" s="221"/>
      <c r="AN6467" s="221"/>
      <c r="AO6467" s="221"/>
      <c r="AP6467" s="221"/>
      <c r="AQ6467" s="219"/>
      <c r="AR6467" s="219"/>
      <c r="AS6467" s="221"/>
      <c r="AT6467" s="221"/>
      <c r="AU6467" s="221"/>
      <c r="AV6467" s="221"/>
      <c r="AW6467" s="221"/>
      <c r="AX6467" s="221"/>
      <c r="AY6467" s="221"/>
      <c r="AZ6467" s="221"/>
    </row>
    <row r="6468" spans="1:52" x14ac:dyDescent="0.15">
      <c r="A6468" s="278"/>
      <c r="B6468" s="274"/>
      <c r="C6468" s="340"/>
      <c r="D6468" s="340"/>
      <c r="E6468" s="341"/>
      <c r="F6468" s="341"/>
      <c r="G6468" s="341"/>
      <c r="H6468" s="341"/>
      <c r="I6468" s="341"/>
      <c r="J6468" s="341"/>
      <c r="AH6468" s="221"/>
      <c r="AI6468" s="221"/>
      <c r="AJ6468" s="221"/>
      <c r="AK6468" s="221"/>
      <c r="AL6468" s="221"/>
      <c r="AM6468" s="221"/>
      <c r="AN6468" s="221"/>
      <c r="AO6468" s="221"/>
      <c r="AP6468" s="221"/>
      <c r="AQ6468" s="219"/>
      <c r="AR6468" s="219"/>
      <c r="AS6468" s="221"/>
      <c r="AT6468" s="221"/>
      <c r="AU6468" s="221"/>
      <c r="AV6468" s="221"/>
      <c r="AW6468" s="221"/>
      <c r="AX6468" s="221"/>
      <c r="AY6468" s="221"/>
      <c r="AZ6468" s="221"/>
    </row>
    <row r="6469" spans="1:52" x14ac:dyDescent="0.15">
      <c r="A6469" s="278"/>
      <c r="B6469" s="274"/>
      <c r="C6469" s="340"/>
      <c r="D6469" s="340"/>
      <c r="E6469" s="341"/>
      <c r="F6469" s="341"/>
      <c r="G6469" s="341"/>
      <c r="H6469" s="341"/>
      <c r="I6469" s="341"/>
      <c r="J6469" s="341"/>
      <c r="AH6469" s="221"/>
      <c r="AI6469" s="221"/>
      <c r="AJ6469" s="221"/>
      <c r="AK6469" s="221"/>
      <c r="AL6469" s="221"/>
      <c r="AM6469" s="221"/>
      <c r="AN6469" s="221"/>
      <c r="AO6469" s="221"/>
      <c r="AP6469" s="221"/>
      <c r="AQ6469" s="219"/>
      <c r="AR6469" s="219"/>
      <c r="AS6469" s="221"/>
      <c r="AT6469" s="221"/>
      <c r="AU6469" s="221"/>
      <c r="AV6469" s="221"/>
      <c r="AW6469" s="221"/>
      <c r="AX6469" s="221"/>
      <c r="AY6469" s="221"/>
      <c r="AZ6469" s="221"/>
    </row>
    <row r="6470" spans="1:52" x14ac:dyDescent="0.15">
      <c r="A6470" s="278"/>
      <c r="B6470" s="274"/>
      <c r="C6470" s="340"/>
      <c r="D6470" s="340"/>
      <c r="E6470" s="341"/>
      <c r="F6470" s="341"/>
      <c r="G6470" s="341"/>
      <c r="H6470" s="341"/>
      <c r="I6470" s="341"/>
      <c r="J6470" s="341"/>
      <c r="AH6470" s="221"/>
      <c r="AI6470" s="221"/>
      <c r="AJ6470" s="221"/>
      <c r="AK6470" s="221"/>
      <c r="AL6470" s="221"/>
      <c r="AM6470" s="221"/>
      <c r="AN6470" s="221"/>
      <c r="AO6470" s="221"/>
      <c r="AP6470" s="221"/>
      <c r="AQ6470" s="219"/>
      <c r="AR6470" s="219"/>
      <c r="AS6470" s="221"/>
      <c r="AT6470" s="221"/>
      <c r="AU6470" s="221"/>
      <c r="AV6470" s="221"/>
      <c r="AW6470" s="221"/>
      <c r="AX6470" s="221"/>
      <c r="AY6470" s="221"/>
      <c r="AZ6470" s="221"/>
    </row>
    <row r="6471" spans="1:52" x14ac:dyDescent="0.15">
      <c r="A6471" s="278"/>
      <c r="B6471" s="274"/>
      <c r="C6471" s="340"/>
      <c r="D6471" s="340"/>
      <c r="E6471" s="341"/>
      <c r="F6471" s="341"/>
      <c r="G6471" s="341"/>
      <c r="H6471" s="341"/>
      <c r="I6471" s="341"/>
      <c r="J6471" s="341"/>
      <c r="AH6471" s="221"/>
      <c r="AI6471" s="221"/>
      <c r="AJ6471" s="221"/>
      <c r="AK6471" s="221"/>
      <c r="AL6471" s="221"/>
      <c r="AM6471" s="221"/>
      <c r="AN6471" s="221"/>
      <c r="AO6471" s="221"/>
      <c r="AP6471" s="221"/>
      <c r="AQ6471" s="219"/>
      <c r="AR6471" s="219"/>
      <c r="AS6471" s="221"/>
      <c r="AT6471" s="221"/>
      <c r="AU6471" s="221"/>
      <c r="AV6471" s="221"/>
      <c r="AW6471" s="221"/>
      <c r="AX6471" s="221"/>
      <c r="AY6471" s="221"/>
      <c r="AZ6471" s="221"/>
    </row>
    <row r="6472" spans="1:52" x14ac:dyDescent="0.15">
      <c r="A6472" s="278"/>
      <c r="B6472" s="274"/>
      <c r="C6472" s="340"/>
      <c r="D6472" s="340"/>
      <c r="E6472" s="341"/>
      <c r="F6472" s="341"/>
      <c r="G6472" s="341"/>
      <c r="H6472" s="341"/>
      <c r="I6472" s="341"/>
      <c r="J6472" s="341"/>
      <c r="AH6472" s="221"/>
      <c r="AI6472" s="221"/>
      <c r="AJ6472" s="221"/>
      <c r="AK6472" s="221"/>
      <c r="AL6472" s="221"/>
      <c r="AM6472" s="221"/>
      <c r="AN6472" s="221"/>
      <c r="AO6472" s="221"/>
      <c r="AP6472" s="221"/>
      <c r="AQ6472" s="219"/>
      <c r="AR6472" s="219"/>
      <c r="AS6472" s="221"/>
      <c r="AT6472" s="221"/>
      <c r="AU6472" s="221"/>
      <c r="AV6472" s="221"/>
      <c r="AW6472" s="221"/>
      <c r="AX6472" s="221"/>
      <c r="AY6472" s="221"/>
      <c r="AZ6472" s="221"/>
    </row>
    <row r="6473" spans="1:52" x14ac:dyDescent="0.15">
      <c r="A6473" s="278"/>
      <c r="B6473" s="274"/>
      <c r="C6473" s="340"/>
      <c r="D6473" s="340"/>
      <c r="E6473" s="341"/>
      <c r="F6473" s="341"/>
      <c r="G6473" s="341"/>
      <c r="H6473" s="341"/>
      <c r="I6473" s="341"/>
      <c r="J6473" s="341"/>
      <c r="AH6473" s="221"/>
      <c r="AI6473" s="221"/>
      <c r="AJ6473" s="221"/>
      <c r="AK6473" s="221"/>
      <c r="AL6473" s="221"/>
      <c r="AM6473" s="221"/>
      <c r="AN6473" s="221"/>
      <c r="AO6473" s="221"/>
      <c r="AP6473" s="221"/>
      <c r="AQ6473" s="219"/>
      <c r="AR6473" s="219"/>
      <c r="AS6473" s="221"/>
      <c r="AT6473" s="221"/>
      <c r="AU6473" s="221"/>
      <c r="AV6473" s="221"/>
      <c r="AW6473" s="221"/>
      <c r="AX6473" s="221"/>
      <c r="AY6473" s="221"/>
      <c r="AZ6473" s="221"/>
    </row>
    <row r="6474" spans="1:52" x14ac:dyDescent="0.15">
      <c r="A6474" s="278"/>
      <c r="B6474" s="274"/>
      <c r="C6474" s="340"/>
      <c r="D6474" s="340"/>
      <c r="E6474" s="341"/>
      <c r="F6474" s="341"/>
      <c r="G6474" s="341"/>
      <c r="H6474" s="341"/>
      <c r="I6474" s="341"/>
      <c r="J6474" s="341"/>
      <c r="AH6474" s="221"/>
      <c r="AI6474" s="221"/>
      <c r="AJ6474" s="221"/>
      <c r="AK6474" s="221"/>
      <c r="AL6474" s="221"/>
      <c r="AM6474" s="221"/>
      <c r="AN6474" s="221"/>
      <c r="AO6474" s="221"/>
      <c r="AP6474" s="221"/>
      <c r="AQ6474" s="219"/>
      <c r="AR6474" s="219"/>
      <c r="AS6474" s="221"/>
      <c r="AT6474" s="221"/>
      <c r="AU6474" s="221"/>
      <c r="AV6474" s="221"/>
      <c r="AW6474" s="221"/>
      <c r="AX6474" s="221"/>
      <c r="AY6474" s="221"/>
      <c r="AZ6474" s="221"/>
    </row>
    <row r="6475" spans="1:52" x14ac:dyDescent="0.15">
      <c r="A6475" s="278"/>
      <c r="B6475" s="274"/>
      <c r="C6475" s="340"/>
      <c r="D6475" s="340"/>
      <c r="E6475" s="341"/>
      <c r="F6475" s="341"/>
      <c r="G6475" s="341"/>
      <c r="H6475" s="341"/>
      <c r="I6475" s="341"/>
      <c r="J6475" s="341"/>
      <c r="AH6475" s="221"/>
      <c r="AI6475" s="221"/>
      <c r="AJ6475" s="221"/>
      <c r="AK6475" s="221"/>
      <c r="AL6475" s="221"/>
      <c r="AM6475" s="221"/>
      <c r="AN6475" s="221"/>
      <c r="AO6475" s="221"/>
      <c r="AP6475" s="221"/>
      <c r="AQ6475" s="219"/>
      <c r="AR6475" s="219"/>
      <c r="AS6475" s="221"/>
      <c r="AT6475" s="221"/>
      <c r="AU6475" s="221"/>
      <c r="AV6475" s="221"/>
      <c r="AW6475" s="221"/>
      <c r="AX6475" s="221"/>
      <c r="AY6475" s="221"/>
      <c r="AZ6475" s="221"/>
    </row>
    <row r="6476" spans="1:52" x14ac:dyDescent="0.15">
      <c r="A6476" s="278"/>
      <c r="B6476" s="274"/>
      <c r="C6476" s="340"/>
      <c r="D6476" s="340"/>
      <c r="E6476" s="341"/>
      <c r="F6476" s="341"/>
      <c r="G6476" s="341"/>
      <c r="H6476" s="341"/>
      <c r="I6476" s="341"/>
      <c r="J6476" s="341"/>
      <c r="AH6476" s="221"/>
      <c r="AI6476" s="221"/>
      <c r="AJ6476" s="221"/>
      <c r="AK6476" s="221"/>
      <c r="AL6476" s="221"/>
      <c r="AM6476" s="221"/>
      <c r="AN6476" s="221"/>
      <c r="AO6476" s="221"/>
      <c r="AP6476" s="221"/>
      <c r="AQ6476" s="219"/>
      <c r="AR6476" s="219"/>
      <c r="AS6476" s="221"/>
      <c r="AT6476" s="221"/>
      <c r="AU6476" s="221"/>
      <c r="AV6476" s="221"/>
      <c r="AW6476" s="221"/>
      <c r="AX6476" s="221"/>
      <c r="AY6476" s="221"/>
      <c r="AZ6476" s="221"/>
    </row>
    <row r="6477" spans="1:52" x14ac:dyDescent="0.15">
      <c r="A6477" s="278"/>
      <c r="B6477" s="274"/>
      <c r="C6477" s="340"/>
      <c r="D6477" s="340"/>
      <c r="E6477" s="341"/>
      <c r="F6477" s="341"/>
      <c r="G6477" s="341"/>
      <c r="H6477" s="341"/>
      <c r="I6477" s="341"/>
      <c r="J6477" s="341"/>
      <c r="AH6477" s="221"/>
      <c r="AI6477" s="221"/>
      <c r="AJ6477" s="221"/>
      <c r="AK6477" s="221"/>
      <c r="AL6477" s="221"/>
      <c r="AM6477" s="221"/>
      <c r="AN6477" s="221"/>
      <c r="AO6477" s="221"/>
      <c r="AP6477" s="221"/>
      <c r="AQ6477" s="219"/>
      <c r="AR6477" s="219"/>
      <c r="AS6477" s="221"/>
      <c r="AT6477" s="221"/>
      <c r="AU6477" s="221"/>
      <c r="AV6477" s="221"/>
      <c r="AW6477" s="221"/>
      <c r="AX6477" s="221"/>
      <c r="AY6477" s="221"/>
      <c r="AZ6477" s="221"/>
    </row>
    <row r="6478" spans="1:52" x14ac:dyDescent="0.15">
      <c r="A6478" s="278"/>
      <c r="B6478" s="274"/>
      <c r="C6478" s="340"/>
      <c r="D6478" s="340"/>
      <c r="E6478" s="341"/>
      <c r="F6478" s="341"/>
      <c r="G6478" s="341"/>
      <c r="H6478" s="341"/>
      <c r="I6478" s="341"/>
      <c r="J6478" s="341"/>
      <c r="AH6478" s="221"/>
      <c r="AI6478" s="221"/>
      <c r="AJ6478" s="221"/>
      <c r="AK6478" s="221"/>
      <c r="AL6478" s="221"/>
      <c r="AM6478" s="221"/>
      <c r="AN6478" s="221"/>
      <c r="AO6478" s="221"/>
      <c r="AP6478" s="221"/>
      <c r="AQ6478" s="219"/>
      <c r="AR6478" s="219"/>
      <c r="AS6478" s="221"/>
      <c r="AT6478" s="221"/>
      <c r="AU6478" s="221"/>
      <c r="AV6478" s="221"/>
      <c r="AW6478" s="221"/>
      <c r="AX6478" s="221"/>
      <c r="AY6478" s="221"/>
      <c r="AZ6478" s="221"/>
    </row>
    <row r="6479" spans="1:52" x14ac:dyDescent="0.15">
      <c r="A6479" s="278"/>
      <c r="B6479" s="274"/>
      <c r="C6479" s="340"/>
      <c r="D6479" s="340"/>
      <c r="E6479" s="341"/>
      <c r="F6479" s="341"/>
      <c r="G6479" s="341"/>
      <c r="H6479" s="341"/>
      <c r="I6479" s="341"/>
      <c r="J6479" s="341"/>
      <c r="AH6479" s="221"/>
      <c r="AI6479" s="221"/>
      <c r="AJ6479" s="221"/>
      <c r="AK6479" s="221"/>
      <c r="AL6479" s="221"/>
      <c r="AM6479" s="221"/>
      <c r="AN6479" s="221"/>
      <c r="AO6479" s="221"/>
      <c r="AP6479" s="221"/>
      <c r="AQ6479" s="219"/>
      <c r="AR6479" s="219"/>
      <c r="AS6479" s="221"/>
      <c r="AT6479" s="221"/>
      <c r="AU6479" s="221"/>
      <c r="AV6479" s="221"/>
      <c r="AW6479" s="221"/>
      <c r="AX6479" s="221"/>
      <c r="AY6479" s="221"/>
      <c r="AZ6479" s="221"/>
    </row>
    <row r="6480" spans="1:52" x14ac:dyDescent="0.15">
      <c r="A6480" s="278"/>
      <c r="B6480" s="274"/>
      <c r="C6480" s="340"/>
      <c r="D6480" s="340"/>
      <c r="E6480" s="341"/>
      <c r="F6480" s="341"/>
      <c r="G6480" s="341"/>
      <c r="H6480" s="341"/>
      <c r="I6480" s="341"/>
      <c r="J6480" s="341"/>
      <c r="AH6480" s="221"/>
      <c r="AI6480" s="221"/>
      <c r="AJ6480" s="221"/>
      <c r="AK6480" s="221"/>
      <c r="AL6480" s="221"/>
      <c r="AM6480" s="221"/>
      <c r="AN6480" s="221"/>
      <c r="AO6480" s="221"/>
      <c r="AP6480" s="221"/>
      <c r="AQ6480" s="219"/>
      <c r="AR6480" s="219"/>
      <c r="AS6480" s="221"/>
      <c r="AT6480" s="221"/>
      <c r="AU6480" s="221"/>
      <c r="AV6480" s="221"/>
      <c r="AW6480" s="221"/>
      <c r="AX6480" s="221"/>
      <c r="AY6480" s="221"/>
      <c r="AZ6480" s="221"/>
    </row>
    <row r="6481" spans="1:52" x14ac:dyDescent="0.15">
      <c r="A6481" s="278"/>
      <c r="B6481" s="274"/>
      <c r="C6481" s="340"/>
      <c r="D6481" s="340"/>
      <c r="E6481" s="341"/>
      <c r="F6481" s="341"/>
      <c r="G6481" s="341"/>
      <c r="H6481" s="341"/>
      <c r="I6481" s="341"/>
      <c r="J6481" s="341"/>
      <c r="AH6481" s="221"/>
      <c r="AI6481" s="221"/>
      <c r="AJ6481" s="221"/>
      <c r="AK6481" s="221"/>
      <c r="AL6481" s="221"/>
      <c r="AM6481" s="221"/>
      <c r="AN6481" s="221"/>
      <c r="AO6481" s="221"/>
      <c r="AP6481" s="221"/>
      <c r="AQ6481" s="219"/>
      <c r="AR6481" s="219"/>
      <c r="AS6481" s="221"/>
      <c r="AT6481" s="221"/>
      <c r="AU6481" s="221"/>
      <c r="AV6481" s="221"/>
      <c r="AW6481" s="221"/>
      <c r="AX6481" s="221"/>
      <c r="AY6481" s="221"/>
      <c r="AZ6481" s="221"/>
    </row>
    <row r="6482" spans="1:52" x14ac:dyDescent="0.15">
      <c r="A6482" s="278"/>
      <c r="B6482" s="274"/>
      <c r="C6482" s="340"/>
      <c r="D6482" s="340"/>
      <c r="E6482" s="341"/>
      <c r="F6482" s="341"/>
      <c r="G6482" s="341"/>
      <c r="H6482" s="341"/>
      <c r="I6482" s="341"/>
      <c r="J6482" s="341"/>
      <c r="AH6482" s="221"/>
      <c r="AI6482" s="221"/>
      <c r="AJ6482" s="221"/>
      <c r="AK6482" s="221"/>
      <c r="AL6482" s="221"/>
      <c r="AM6482" s="221"/>
      <c r="AN6482" s="221"/>
      <c r="AO6482" s="221"/>
      <c r="AP6482" s="221"/>
      <c r="AQ6482" s="219"/>
      <c r="AR6482" s="219"/>
      <c r="AS6482" s="221"/>
      <c r="AT6482" s="221"/>
      <c r="AU6482" s="221"/>
      <c r="AV6482" s="221"/>
      <c r="AW6482" s="221"/>
      <c r="AX6482" s="221"/>
      <c r="AY6482" s="221"/>
      <c r="AZ6482" s="221"/>
    </row>
    <row r="6483" spans="1:52" x14ac:dyDescent="0.15">
      <c r="A6483" s="278"/>
      <c r="B6483" s="274"/>
      <c r="C6483" s="340"/>
      <c r="D6483" s="340"/>
      <c r="E6483" s="341"/>
      <c r="F6483" s="341"/>
      <c r="G6483" s="341"/>
      <c r="H6483" s="341"/>
      <c r="I6483" s="341"/>
      <c r="J6483" s="341"/>
      <c r="AH6483" s="221"/>
      <c r="AI6483" s="221"/>
      <c r="AJ6483" s="221"/>
      <c r="AK6483" s="221"/>
      <c r="AL6483" s="221"/>
      <c r="AM6483" s="221"/>
      <c r="AN6483" s="221"/>
      <c r="AO6483" s="221"/>
      <c r="AP6483" s="221"/>
      <c r="AQ6483" s="219"/>
      <c r="AR6483" s="219"/>
      <c r="AS6483" s="221"/>
      <c r="AT6483" s="221"/>
      <c r="AU6483" s="221"/>
      <c r="AV6483" s="221"/>
      <c r="AW6483" s="221"/>
      <c r="AX6483" s="221"/>
      <c r="AY6483" s="221"/>
      <c r="AZ6483" s="221"/>
    </row>
    <row r="6484" spans="1:52" x14ac:dyDescent="0.15">
      <c r="A6484" s="278"/>
      <c r="B6484" s="274"/>
      <c r="C6484" s="340"/>
      <c r="D6484" s="340"/>
      <c r="E6484" s="341"/>
      <c r="F6484" s="341"/>
      <c r="G6484" s="341"/>
      <c r="H6484" s="341"/>
      <c r="I6484" s="341"/>
      <c r="J6484" s="341"/>
      <c r="AH6484" s="221"/>
      <c r="AI6484" s="221"/>
      <c r="AJ6484" s="221"/>
      <c r="AK6484" s="221"/>
      <c r="AL6484" s="221"/>
      <c r="AM6484" s="221"/>
      <c r="AN6484" s="221"/>
      <c r="AO6484" s="221"/>
      <c r="AP6484" s="221"/>
      <c r="AQ6484" s="219"/>
      <c r="AR6484" s="219"/>
      <c r="AS6484" s="221"/>
      <c r="AT6484" s="221"/>
      <c r="AU6484" s="221"/>
      <c r="AV6484" s="221"/>
      <c r="AW6484" s="221"/>
      <c r="AX6484" s="221"/>
      <c r="AY6484" s="221"/>
      <c r="AZ6484" s="221"/>
    </row>
    <row r="6485" spans="1:52" x14ac:dyDescent="0.15">
      <c r="A6485" s="278"/>
      <c r="B6485" s="274"/>
      <c r="C6485" s="340"/>
      <c r="D6485" s="340"/>
      <c r="E6485" s="341"/>
      <c r="F6485" s="341"/>
      <c r="G6485" s="341"/>
      <c r="H6485" s="341"/>
      <c r="I6485" s="341"/>
      <c r="J6485" s="341"/>
      <c r="AH6485" s="221"/>
      <c r="AI6485" s="221"/>
      <c r="AJ6485" s="221"/>
      <c r="AK6485" s="221"/>
      <c r="AL6485" s="221"/>
      <c r="AM6485" s="221"/>
      <c r="AN6485" s="221"/>
      <c r="AO6485" s="221"/>
      <c r="AP6485" s="221"/>
      <c r="AQ6485" s="219"/>
      <c r="AR6485" s="219"/>
      <c r="AS6485" s="221"/>
      <c r="AT6485" s="221"/>
      <c r="AU6485" s="221"/>
      <c r="AV6485" s="221"/>
      <c r="AW6485" s="221"/>
      <c r="AX6485" s="221"/>
      <c r="AY6485" s="221"/>
      <c r="AZ6485" s="221"/>
    </row>
    <row r="6486" spans="1:52" x14ac:dyDescent="0.15">
      <c r="A6486" s="278"/>
      <c r="B6486" s="274"/>
      <c r="C6486" s="340"/>
      <c r="D6486" s="340"/>
      <c r="E6486" s="341"/>
      <c r="F6486" s="341"/>
      <c r="G6486" s="341"/>
      <c r="H6486" s="341"/>
      <c r="I6486" s="341"/>
      <c r="J6486" s="341"/>
      <c r="AH6486" s="221"/>
      <c r="AI6486" s="221"/>
      <c r="AJ6486" s="221"/>
      <c r="AK6486" s="221"/>
      <c r="AL6486" s="221"/>
      <c r="AM6486" s="221"/>
      <c r="AN6486" s="221"/>
      <c r="AO6486" s="221"/>
      <c r="AP6486" s="221"/>
      <c r="AQ6486" s="219"/>
      <c r="AR6486" s="219"/>
      <c r="AS6486" s="221"/>
      <c r="AT6486" s="221"/>
      <c r="AU6486" s="221"/>
      <c r="AV6486" s="221"/>
      <c r="AW6486" s="221"/>
      <c r="AX6486" s="221"/>
      <c r="AY6486" s="221"/>
      <c r="AZ6486" s="221"/>
    </row>
    <row r="6487" spans="1:52" x14ac:dyDescent="0.15">
      <c r="A6487" s="278"/>
      <c r="B6487" s="274"/>
      <c r="C6487" s="340"/>
      <c r="D6487" s="340"/>
      <c r="E6487" s="341"/>
      <c r="F6487" s="341"/>
      <c r="G6487" s="341"/>
      <c r="H6487" s="341"/>
      <c r="I6487" s="341"/>
      <c r="J6487" s="341"/>
      <c r="AH6487" s="221"/>
      <c r="AI6487" s="221"/>
      <c r="AJ6487" s="221"/>
      <c r="AK6487" s="221"/>
      <c r="AL6487" s="221"/>
      <c r="AM6487" s="221"/>
      <c r="AN6487" s="221"/>
      <c r="AO6487" s="221"/>
      <c r="AP6487" s="221"/>
      <c r="AQ6487" s="219"/>
      <c r="AR6487" s="219"/>
      <c r="AS6487" s="221"/>
      <c r="AT6487" s="221"/>
      <c r="AU6487" s="221"/>
      <c r="AV6487" s="221"/>
      <c r="AW6487" s="221"/>
      <c r="AX6487" s="221"/>
      <c r="AY6487" s="221"/>
      <c r="AZ6487" s="221"/>
    </row>
    <row r="6488" spans="1:52" x14ac:dyDescent="0.15">
      <c r="A6488" s="278"/>
      <c r="B6488" s="274"/>
      <c r="C6488" s="340"/>
      <c r="D6488" s="340"/>
      <c r="E6488" s="341"/>
      <c r="F6488" s="341"/>
      <c r="G6488" s="341"/>
      <c r="H6488" s="341"/>
      <c r="I6488" s="341"/>
      <c r="J6488" s="341"/>
      <c r="AH6488" s="221"/>
      <c r="AI6488" s="221"/>
      <c r="AJ6488" s="221"/>
      <c r="AK6488" s="221"/>
      <c r="AL6488" s="221"/>
      <c r="AM6488" s="221"/>
      <c r="AN6488" s="221"/>
      <c r="AO6488" s="221"/>
      <c r="AP6488" s="221"/>
      <c r="AQ6488" s="219"/>
      <c r="AR6488" s="219"/>
      <c r="AS6488" s="221"/>
      <c r="AT6488" s="221"/>
      <c r="AU6488" s="221"/>
      <c r="AV6488" s="221"/>
      <c r="AW6488" s="221"/>
      <c r="AX6488" s="221"/>
      <c r="AY6488" s="221"/>
      <c r="AZ6488" s="221"/>
    </row>
    <row r="6489" spans="1:52" x14ac:dyDescent="0.15">
      <c r="A6489" s="278"/>
      <c r="B6489" s="274"/>
      <c r="C6489" s="340"/>
      <c r="D6489" s="340"/>
      <c r="E6489" s="341"/>
      <c r="F6489" s="341"/>
      <c r="G6489" s="341"/>
      <c r="H6489" s="341"/>
      <c r="I6489" s="341"/>
      <c r="J6489" s="341"/>
      <c r="AH6489" s="221"/>
      <c r="AI6489" s="221"/>
      <c r="AJ6489" s="221"/>
      <c r="AK6489" s="221"/>
      <c r="AL6489" s="221"/>
      <c r="AM6489" s="221"/>
      <c r="AN6489" s="221"/>
      <c r="AO6489" s="221"/>
      <c r="AP6489" s="221"/>
      <c r="AQ6489" s="219"/>
      <c r="AR6489" s="219"/>
      <c r="AS6489" s="221"/>
      <c r="AT6489" s="221"/>
      <c r="AU6489" s="221"/>
      <c r="AV6489" s="221"/>
      <c r="AW6489" s="221"/>
      <c r="AX6489" s="221"/>
      <c r="AY6489" s="221"/>
      <c r="AZ6489" s="221"/>
    </row>
    <row r="6490" spans="1:52" x14ac:dyDescent="0.15">
      <c r="A6490" s="278"/>
      <c r="B6490" s="274"/>
      <c r="C6490" s="340"/>
      <c r="D6490" s="340"/>
      <c r="E6490" s="341"/>
      <c r="F6490" s="341"/>
      <c r="G6490" s="341"/>
      <c r="H6490" s="341"/>
      <c r="I6490" s="341"/>
      <c r="J6490" s="341"/>
      <c r="AH6490" s="221"/>
      <c r="AI6490" s="221"/>
      <c r="AJ6490" s="221"/>
      <c r="AK6490" s="221"/>
      <c r="AL6490" s="221"/>
      <c r="AM6490" s="221"/>
      <c r="AN6490" s="221"/>
      <c r="AO6490" s="221"/>
      <c r="AP6490" s="221"/>
      <c r="AQ6490" s="219"/>
      <c r="AR6490" s="219"/>
      <c r="AS6490" s="221"/>
      <c r="AT6490" s="221"/>
      <c r="AU6490" s="221"/>
      <c r="AV6490" s="221"/>
      <c r="AW6490" s="221"/>
      <c r="AX6490" s="221"/>
      <c r="AY6490" s="221"/>
      <c r="AZ6490" s="221"/>
    </row>
    <row r="6491" spans="1:52" x14ac:dyDescent="0.15">
      <c r="A6491" s="278"/>
      <c r="B6491" s="274"/>
      <c r="C6491" s="340"/>
      <c r="D6491" s="340"/>
      <c r="E6491" s="341"/>
      <c r="F6491" s="341"/>
      <c r="G6491" s="341"/>
      <c r="H6491" s="341"/>
      <c r="I6491" s="341"/>
      <c r="J6491" s="341"/>
      <c r="AH6491" s="221"/>
      <c r="AI6491" s="221"/>
      <c r="AJ6491" s="221"/>
      <c r="AK6491" s="221"/>
      <c r="AL6491" s="221"/>
      <c r="AM6491" s="221"/>
      <c r="AN6491" s="221"/>
      <c r="AO6491" s="221"/>
      <c r="AP6491" s="221"/>
      <c r="AQ6491" s="219"/>
      <c r="AR6491" s="219"/>
      <c r="AS6491" s="221"/>
      <c r="AT6491" s="221"/>
      <c r="AU6491" s="221"/>
      <c r="AV6491" s="221"/>
      <c r="AW6491" s="221"/>
      <c r="AX6491" s="221"/>
      <c r="AY6491" s="221"/>
      <c r="AZ6491" s="221"/>
    </row>
    <row r="6492" spans="1:52" x14ac:dyDescent="0.15">
      <c r="A6492" s="278"/>
      <c r="B6492" s="274"/>
      <c r="C6492" s="340"/>
      <c r="D6492" s="340"/>
      <c r="E6492" s="341"/>
      <c r="F6492" s="341"/>
      <c r="G6492" s="341"/>
      <c r="H6492" s="341"/>
      <c r="I6492" s="341"/>
      <c r="J6492" s="341"/>
      <c r="AH6492" s="221"/>
      <c r="AI6492" s="221"/>
      <c r="AJ6492" s="221"/>
      <c r="AK6492" s="221"/>
      <c r="AL6492" s="221"/>
      <c r="AM6492" s="221"/>
      <c r="AN6492" s="221"/>
      <c r="AO6492" s="221"/>
      <c r="AP6492" s="221"/>
      <c r="AQ6492" s="219"/>
      <c r="AR6492" s="219"/>
      <c r="AS6492" s="221"/>
      <c r="AT6492" s="221"/>
      <c r="AU6492" s="221"/>
      <c r="AV6492" s="221"/>
      <c r="AW6492" s="221"/>
      <c r="AX6492" s="221"/>
      <c r="AY6492" s="221"/>
      <c r="AZ6492" s="221"/>
    </row>
    <row r="6493" spans="1:52" x14ac:dyDescent="0.15">
      <c r="A6493" s="278"/>
      <c r="B6493" s="274"/>
      <c r="C6493" s="340"/>
      <c r="D6493" s="340"/>
      <c r="E6493" s="341"/>
      <c r="F6493" s="341"/>
      <c r="G6493" s="341"/>
      <c r="H6493" s="341"/>
      <c r="I6493" s="341"/>
      <c r="J6493" s="341"/>
      <c r="AH6493" s="221"/>
      <c r="AI6493" s="221"/>
      <c r="AJ6493" s="221"/>
      <c r="AK6493" s="221"/>
      <c r="AL6493" s="221"/>
      <c r="AM6493" s="221"/>
      <c r="AN6493" s="221"/>
      <c r="AO6493" s="221"/>
      <c r="AP6493" s="221"/>
      <c r="AQ6493" s="219"/>
      <c r="AR6493" s="219"/>
      <c r="AS6493" s="221"/>
      <c r="AT6493" s="221"/>
      <c r="AU6493" s="221"/>
      <c r="AV6493" s="221"/>
      <c r="AW6493" s="221"/>
      <c r="AX6493" s="221"/>
      <c r="AY6493" s="221"/>
      <c r="AZ6493" s="221"/>
    </row>
    <row r="6494" spans="1:52" x14ac:dyDescent="0.15">
      <c r="A6494" s="278"/>
      <c r="B6494" s="274"/>
      <c r="C6494" s="340"/>
      <c r="D6494" s="340"/>
      <c r="E6494" s="341"/>
      <c r="F6494" s="341"/>
      <c r="G6494" s="341"/>
      <c r="H6494" s="341"/>
      <c r="I6494" s="341"/>
      <c r="J6494" s="341"/>
      <c r="AH6494" s="221"/>
      <c r="AI6494" s="221"/>
      <c r="AJ6494" s="221"/>
      <c r="AK6494" s="221"/>
      <c r="AL6494" s="221"/>
      <c r="AM6494" s="221"/>
      <c r="AN6494" s="221"/>
      <c r="AO6494" s="221"/>
      <c r="AP6494" s="221"/>
      <c r="AQ6494" s="219"/>
      <c r="AR6494" s="219"/>
      <c r="AS6494" s="221"/>
      <c r="AT6494" s="221"/>
      <c r="AU6494" s="221"/>
      <c r="AV6494" s="221"/>
      <c r="AW6494" s="221"/>
      <c r="AX6494" s="221"/>
      <c r="AY6494" s="221"/>
      <c r="AZ6494" s="221"/>
    </row>
    <row r="6495" spans="1:52" x14ac:dyDescent="0.15">
      <c r="A6495" s="278"/>
      <c r="B6495" s="274"/>
      <c r="C6495" s="340"/>
      <c r="D6495" s="340"/>
      <c r="E6495" s="341"/>
      <c r="F6495" s="341"/>
      <c r="G6495" s="341"/>
      <c r="H6495" s="341"/>
      <c r="I6495" s="341"/>
      <c r="J6495" s="341"/>
      <c r="AH6495" s="221"/>
      <c r="AI6495" s="221"/>
      <c r="AJ6495" s="221"/>
      <c r="AK6495" s="221"/>
      <c r="AL6495" s="221"/>
      <c r="AM6495" s="221"/>
      <c r="AN6495" s="221"/>
      <c r="AO6495" s="221"/>
      <c r="AP6495" s="221"/>
      <c r="AQ6495" s="219"/>
      <c r="AR6495" s="219"/>
      <c r="AS6495" s="221"/>
      <c r="AT6495" s="221"/>
      <c r="AU6495" s="221"/>
      <c r="AV6495" s="221"/>
      <c r="AW6495" s="221"/>
      <c r="AX6495" s="221"/>
      <c r="AY6495" s="221"/>
      <c r="AZ6495" s="221"/>
    </row>
    <row r="6496" spans="1:52" x14ac:dyDescent="0.15">
      <c r="A6496" s="278"/>
      <c r="B6496" s="274"/>
      <c r="C6496" s="340"/>
      <c r="D6496" s="340"/>
      <c r="E6496" s="341"/>
      <c r="F6496" s="341"/>
      <c r="G6496" s="341"/>
      <c r="H6496" s="341"/>
      <c r="I6496" s="341"/>
      <c r="J6496" s="341"/>
      <c r="AH6496" s="221"/>
      <c r="AI6496" s="221"/>
      <c r="AJ6496" s="221"/>
      <c r="AK6496" s="221"/>
      <c r="AL6496" s="221"/>
      <c r="AM6496" s="221"/>
      <c r="AN6496" s="221"/>
      <c r="AO6496" s="221"/>
      <c r="AP6496" s="221"/>
      <c r="AQ6496" s="219"/>
      <c r="AR6496" s="219"/>
      <c r="AS6496" s="221"/>
      <c r="AT6496" s="221"/>
      <c r="AU6496" s="221"/>
      <c r="AV6496" s="221"/>
      <c r="AW6496" s="221"/>
      <c r="AX6496" s="221"/>
      <c r="AY6496" s="221"/>
      <c r="AZ6496" s="221"/>
    </row>
    <row r="6497" spans="1:52" x14ac:dyDescent="0.15">
      <c r="A6497" s="278"/>
      <c r="B6497" s="274"/>
      <c r="C6497" s="340"/>
      <c r="D6497" s="340"/>
      <c r="E6497" s="341"/>
      <c r="F6497" s="341"/>
      <c r="G6497" s="341"/>
      <c r="H6497" s="341"/>
      <c r="I6497" s="341"/>
      <c r="J6497" s="341"/>
      <c r="AH6497" s="221"/>
      <c r="AI6497" s="221"/>
      <c r="AJ6497" s="221"/>
      <c r="AK6497" s="221"/>
      <c r="AL6497" s="221"/>
      <c r="AM6497" s="221"/>
      <c r="AN6497" s="221"/>
      <c r="AO6497" s="221"/>
      <c r="AP6497" s="221"/>
      <c r="AQ6497" s="219"/>
      <c r="AR6497" s="219"/>
      <c r="AS6497" s="221"/>
      <c r="AT6497" s="221"/>
      <c r="AU6497" s="221"/>
      <c r="AV6497" s="221"/>
      <c r="AW6497" s="221"/>
      <c r="AX6497" s="221"/>
      <c r="AY6497" s="221"/>
      <c r="AZ6497" s="221"/>
    </row>
    <row r="6498" spans="1:52" x14ac:dyDescent="0.15">
      <c r="A6498" s="278"/>
      <c r="B6498" s="274"/>
      <c r="C6498" s="340"/>
      <c r="D6498" s="340"/>
      <c r="E6498" s="341"/>
      <c r="F6498" s="341"/>
      <c r="G6498" s="341"/>
      <c r="H6498" s="341"/>
      <c r="I6498" s="341"/>
      <c r="J6498" s="341"/>
      <c r="AH6498" s="221"/>
      <c r="AI6498" s="221"/>
      <c r="AJ6498" s="221"/>
      <c r="AK6498" s="221"/>
      <c r="AL6498" s="221"/>
      <c r="AM6498" s="221"/>
      <c r="AN6498" s="221"/>
      <c r="AO6498" s="221"/>
      <c r="AP6498" s="221"/>
      <c r="AQ6498" s="219"/>
      <c r="AR6498" s="219"/>
      <c r="AS6498" s="221"/>
      <c r="AT6498" s="221"/>
      <c r="AU6498" s="221"/>
      <c r="AV6498" s="221"/>
      <c r="AW6498" s="221"/>
      <c r="AX6498" s="221"/>
      <c r="AY6498" s="221"/>
      <c r="AZ6498" s="221"/>
    </row>
    <row r="6499" spans="1:52" x14ac:dyDescent="0.15">
      <c r="A6499" s="278"/>
      <c r="B6499" s="274"/>
      <c r="C6499" s="340"/>
      <c r="D6499" s="340"/>
      <c r="E6499" s="341"/>
      <c r="F6499" s="341"/>
      <c r="G6499" s="341"/>
      <c r="H6499" s="341"/>
      <c r="I6499" s="341"/>
      <c r="J6499" s="341"/>
      <c r="AH6499" s="221"/>
      <c r="AI6499" s="221"/>
      <c r="AJ6499" s="221"/>
      <c r="AK6499" s="221"/>
      <c r="AL6499" s="221"/>
      <c r="AM6499" s="221"/>
      <c r="AN6499" s="221"/>
      <c r="AO6499" s="221"/>
      <c r="AP6499" s="221"/>
      <c r="AQ6499" s="219"/>
      <c r="AR6499" s="219"/>
      <c r="AS6499" s="221"/>
      <c r="AT6499" s="221"/>
      <c r="AU6499" s="221"/>
      <c r="AV6499" s="221"/>
      <c r="AW6499" s="221"/>
      <c r="AX6499" s="221"/>
      <c r="AY6499" s="221"/>
      <c r="AZ6499" s="221"/>
    </row>
    <row r="6500" spans="1:52" x14ac:dyDescent="0.15">
      <c r="A6500" s="278"/>
      <c r="B6500" s="274"/>
      <c r="C6500" s="340"/>
      <c r="D6500" s="340"/>
      <c r="E6500" s="341"/>
      <c r="F6500" s="341"/>
      <c r="G6500" s="341"/>
      <c r="H6500" s="341"/>
      <c r="I6500" s="341"/>
      <c r="J6500" s="341"/>
      <c r="AH6500" s="221"/>
      <c r="AI6500" s="221"/>
      <c r="AJ6500" s="221"/>
      <c r="AK6500" s="221"/>
      <c r="AL6500" s="221"/>
      <c r="AM6500" s="221"/>
      <c r="AN6500" s="221"/>
      <c r="AO6500" s="221"/>
      <c r="AP6500" s="221"/>
      <c r="AQ6500" s="219"/>
      <c r="AR6500" s="219"/>
      <c r="AS6500" s="221"/>
      <c r="AT6500" s="221"/>
      <c r="AU6500" s="221"/>
      <c r="AV6500" s="221"/>
      <c r="AW6500" s="221"/>
      <c r="AX6500" s="221"/>
      <c r="AY6500" s="221"/>
      <c r="AZ6500" s="221"/>
    </row>
    <row r="6501" spans="1:52" x14ac:dyDescent="0.15">
      <c r="A6501" s="278"/>
      <c r="B6501" s="274"/>
      <c r="C6501" s="340"/>
      <c r="D6501" s="340"/>
      <c r="E6501" s="341"/>
      <c r="F6501" s="341"/>
      <c r="G6501" s="341"/>
      <c r="H6501" s="341"/>
      <c r="I6501" s="341"/>
      <c r="J6501" s="341"/>
      <c r="AH6501" s="221"/>
      <c r="AI6501" s="221"/>
      <c r="AJ6501" s="221"/>
      <c r="AK6501" s="221"/>
      <c r="AL6501" s="221"/>
      <c r="AM6501" s="221"/>
      <c r="AN6501" s="221"/>
      <c r="AO6501" s="221"/>
      <c r="AP6501" s="221"/>
      <c r="AQ6501" s="219"/>
      <c r="AR6501" s="219"/>
      <c r="AS6501" s="221"/>
      <c r="AT6501" s="221"/>
      <c r="AU6501" s="221"/>
      <c r="AV6501" s="221"/>
      <c r="AW6501" s="221"/>
      <c r="AX6501" s="221"/>
      <c r="AY6501" s="221"/>
      <c r="AZ6501" s="221"/>
    </row>
    <row r="6502" spans="1:52" x14ac:dyDescent="0.15">
      <c r="A6502" s="278"/>
      <c r="B6502" s="274"/>
      <c r="C6502" s="340"/>
      <c r="D6502" s="340"/>
      <c r="E6502" s="341"/>
      <c r="F6502" s="341"/>
      <c r="G6502" s="341"/>
      <c r="H6502" s="341"/>
      <c r="I6502" s="341"/>
      <c r="J6502" s="341"/>
      <c r="AH6502" s="221"/>
      <c r="AI6502" s="221"/>
      <c r="AJ6502" s="221"/>
      <c r="AK6502" s="221"/>
      <c r="AL6502" s="221"/>
      <c r="AM6502" s="221"/>
      <c r="AN6502" s="221"/>
      <c r="AO6502" s="221"/>
      <c r="AP6502" s="221"/>
      <c r="AQ6502" s="219"/>
      <c r="AR6502" s="219"/>
      <c r="AS6502" s="221"/>
      <c r="AT6502" s="221"/>
      <c r="AU6502" s="221"/>
      <c r="AV6502" s="221"/>
      <c r="AW6502" s="221"/>
      <c r="AX6502" s="221"/>
      <c r="AY6502" s="221"/>
      <c r="AZ6502" s="221"/>
    </row>
    <row r="6503" spans="1:52" x14ac:dyDescent="0.15">
      <c r="A6503" s="278"/>
      <c r="B6503" s="274"/>
      <c r="C6503" s="340"/>
      <c r="D6503" s="340"/>
      <c r="E6503" s="341"/>
      <c r="F6503" s="341"/>
      <c r="G6503" s="341"/>
      <c r="H6503" s="341"/>
      <c r="I6503" s="341"/>
      <c r="J6503" s="341"/>
      <c r="AH6503" s="221"/>
      <c r="AI6503" s="221"/>
      <c r="AJ6503" s="221"/>
      <c r="AK6503" s="221"/>
      <c r="AL6503" s="221"/>
      <c r="AM6503" s="221"/>
      <c r="AN6503" s="221"/>
      <c r="AO6503" s="221"/>
      <c r="AP6503" s="221"/>
      <c r="AQ6503" s="219"/>
      <c r="AR6503" s="219"/>
      <c r="AS6503" s="221"/>
      <c r="AT6503" s="221"/>
      <c r="AU6503" s="221"/>
      <c r="AV6503" s="221"/>
      <c r="AW6503" s="221"/>
      <c r="AX6503" s="221"/>
      <c r="AY6503" s="221"/>
      <c r="AZ6503" s="221"/>
    </row>
    <row r="6504" spans="1:52" x14ac:dyDescent="0.15">
      <c r="A6504" s="278"/>
      <c r="B6504" s="274"/>
      <c r="C6504" s="340"/>
      <c r="D6504" s="340"/>
      <c r="E6504" s="341"/>
      <c r="F6504" s="341"/>
      <c r="G6504" s="341"/>
      <c r="H6504" s="341"/>
      <c r="I6504" s="341"/>
      <c r="J6504" s="341"/>
      <c r="AH6504" s="221"/>
      <c r="AI6504" s="221"/>
      <c r="AJ6504" s="221"/>
      <c r="AK6504" s="221"/>
      <c r="AL6504" s="221"/>
      <c r="AM6504" s="221"/>
      <c r="AN6504" s="221"/>
      <c r="AO6504" s="221"/>
      <c r="AP6504" s="221"/>
      <c r="AQ6504" s="219"/>
      <c r="AR6504" s="219"/>
      <c r="AS6504" s="221"/>
      <c r="AT6504" s="221"/>
      <c r="AU6504" s="221"/>
      <c r="AV6504" s="221"/>
      <c r="AW6504" s="221"/>
      <c r="AX6504" s="221"/>
      <c r="AY6504" s="221"/>
      <c r="AZ6504" s="221"/>
    </row>
    <row r="6505" spans="1:52" x14ac:dyDescent="0.15">
      <c r="A6505" s="278"/>
      <c r="B6505" s="274"/>
      <c r="C6505" s="340"/>
      <c r="D6505" s="340"/>
      <c r="E6505" s="341"/>
      <c r="F6505" s="341"/>
      <c r="G6505" s="341"/>
      <c r="H6505" s="341"/>
      <c r="I6505" s="341"/>
      <c r="J6505" s="341"/>
      <c r="AH6505" s="221"/>
      <c r="AI6505" s="221"/>
      <c r="AJ6505" s="221"/>
      <c r="AK6505" s="221"/>
      <c r="AL6505" s="221"/>
      <c r="AM6505" s="221"/>
      <c r="AN6505" s="221"/>
      <c r="AO6505" s="221"/>
      <c r="AP6505" s="221"/>
      <c r="AQ6505" s="219"/>
      <c r="AR6505" s="219"/>
      <c r="AS6505" s="221"/>
      <c r="AT6505" s="221"/>
      <c r="AU6505" s="221"/>
      <c r="AV6505" s="221"/>
      <c r="AW6505" s="221"/>
      <c r="AX6505" s="221"/>
      <c r="AY6505" s="221"/>
      <c r="AZ6505" s="221"/>
    </row>
    <row r="6506" spans="1:52" x14ac:dyDescent="0.15">
      <c r="A6506" s="278"/>
      <c r="B6506" s="274"/>
      <c r="C6506" s="340"/>
      <c r="D6506" s="340"/>
      <c r="E6506" s="341"/>
      <c r="F6506" s="341"/>
      <c r="G6506" s="341"/>
      <c r="H6506" s="341"/>
      <c r="I6506" s="341"/>
      <c r="J6506" s="341"/>
      <c r="AH6506" s="221"/>
      <c r="AI6506" s="221"/>
      <c r="AJ6506" s="221"/>
      <c r="AK6506" s="221"/>
      <c r="AL6506" s="221"/>
      <c r="AM6506" s="221"/>
      <c r="AN6506" s="221"/>
      <c r="AO6506" s="221"/>
      <c r="AP6506" s="221"/>
      <c r="AQ6506" s="219"/>
      <c r="AR6506" s="219"/>
      <c r="AS6506" s="221"/>
      <c r="AT6506" s="221"/>
      <c r="AU6506" s="221"/>
      <c r="AV6506" s="221"/>
      <c r="AW6506" s="221"/>
      <c r="AX6506" s="221"/>
      <c r="AY6506" s="221"/>
      <c r="AZ6506" s="221"/>
    </row>
    <row r="6507" spans="1:52" x14ac:dyDescent="0.15">
      <c r="A6507" s="278"/>
      <c r="B6507" s="274"/>
      <c r="C6507" s="340"/>
      <c r="D6507" s="340"/>
      <c r="E6507" s="341"/>
      <c r="F6507" s="341"/>
      <c r="G6507" s="341"/>
      <c r="H6507" s="341"/>
      <c r="I6507" s="341"/>
      <c r="J6507" s="341"/>
      <c r="AH6507" s="221"/>
      <c r="AI6507" s="221"/>
      <c r="AJ6507" s="221"/>
      <c r="AK6507" s="221"/>
      <c r="AL6507" s="221"/>
      <c r="AM6507" s="221"/>
      <c r="AN6507" s="221"/>
      <c r="AO6507" s="221"/>
      <c r="AP6507" s="221"/>
      <c r="AQ6507" s="219"/>
      <c r="AR6507" s="219"/>
      <c r="AS6507" s="221"/>
      <c r="AT6507" s="221"/>
      <c r="AU6507" s="221"/>
      <c r="AV6507" s="221"/>
      <c r="AW6507" s="221"/>
      <c r="AX6507" s="221"/>
      <c r="AY6507" s="221"/>
      <c r="AZ6507" s="221"/>
    </row>
    <row r="6508" spans="1:52" x14ac:dyDescent="0.15">
      <c r="A6508" s="278"/>
      <c r="B6508" s="274"/>
      <c r="C6508" s="340"/>
      <c r="D6508" s="340"/>
      <c r="E6508" s="341"/>
      <c r="F6508" s="341"/>
      <c r="G6508" s="341"/>
      <c r="H6508" s="341"/>
      <c r="I6508" s="341"/>
      <c r="J6508" s="341"/>
      <c r="AH6508" s="221"/>
      <c r="AI6508" s="221"/>
      <c r="AJ6508" s="221"/>
      <c r="AK6508" s="221"/>
      <c r="AL6508" s="221"/>
      <c r="AM6508" s="221"/>
      <c r="AN6508" s="221"/>
      <c r="AO6508" s="221"/>
      <c r="AP6508" s="221"/>
      <c r="AQ6508" s="219"/>
      <c r="AR6508" s="219"/>
      <c r="AS6508" s="221"/>
      <c r="AT6508" s="221"/>
      <c r="AU6508" s="221"/>
      <c r="AV6508" s="221"/>
      <c r="AW6508" s="221"/>
      <c r="AX6508" s="221"/>
      <c r="AY6508" s="221"/>
      <c r="AZ6508" s="221"/>
    </row>
    <row r="6509" spans="1:52" x14ac:dyDescent="0.15">
      <c r="A6509" s="278"/>
      <c r="B6509" s="274"/>
      <c r="C6509" s="340"/>
      <c r="D6509" s="340"/>
      <c r="E6509" s="341"/>
      <c r="F6509" s="341"/>
      <c r="G6509" s="341"/>
      <c r="H6509" s="341"/>
      <c r="I6509" s="341"/>
      <c r="J6509" s="341"/>
      <c r="AH6509" s="221"/>
      <c r="AI6509" s="221"/>
      <c r="AJ6509" s="221"/>
      <c r="AK6509" s="221"/>
      <c r="AL6509" s="221"/>
      <c r="AM6509" s="221"/>
      <c r="AN6509" s="221"/>
      <c r="AO6509" s="221"/>
      <c r="AP6509" s="221"/>
      <c r="AQ6509" s="219"/>
      <c r="AR6509" s="219"/>
      <c r="AS6509" s="221"/>
      <c r="AT6509" s="221"/>
      <c r="AU6509" s="221"/>
      <c r="AV6509" s="221"/>
      <c r="AW6509" s="221"/>
      <c r="AX6509" s="221"/>
      <c r="AY6509" s="221"/>
      <c r="AZ6509" s="221"/>
    </row>
    <row r="6510" spans="1:52" x14ac:dyDescent="0.15">
      <c r="A6510" s="278"/>
      <c r="B6510" s="274"/>
      <c r="C6510" s="340"/>
      <c r="D6510" s="340"/>
      <c r="E6510" s="341"/>
      <c r="F6510" s="341"/>
      <c r="G6510" s="341"/>
      <c r="H6510" s="341"/>
      <c r="I6510" s="341"/>
      <c r="J6510" s="341"/>
      <c r="AH6510" s="221"/>
      <c r="AI6510" s="221"/>
      <c r="AJ6510" s="221"/>
      <c r="AK6510" s="221"/>
      <c r="AL6510" s="221"/>
      <c r="AM6510" s="221"/>
      <c r="AN6510" s="221"/>
      <c r="AO6510" s="221"/>
      <c r="AP6510" s="221"/>
      <c r="AQ6510" s="219"/>
      <c r="AR6510" s="219"/>
      <c r="AS6510" s="221"/>
      <c r="AT6510" s="221"/>
      <c r="AU6510" s="221"/>
      <c r="AV6510" s="221"/>
      <c r="AW6510" s="221"/>
      <c r="AX6510" s="221"/>
      <c r="AY6510" s="221"/>
      <c r="AZ6510" s="221"/>
    </row>
    <row r="6511" spans="1:52" x14ac:dyDescent="0.15">
      <c r="A6511" s="278"/>
      <c r="B6511" s="274"/>
      <c r="C6511" s="340"/>
      <c r="D6511" s="340"/>
      <c r="E6511" s="341"/>
      <c r="F6511" s="341"/>
      <c r="G6511" s="341"/>
      <c r="H6511" s="341"/>
      <c r="I6511" s="341"/>
      <c r="J6511" s="341"/>
      <c r="AH6511" s="221"/>
      <c r="AI6511" s="221"/>
      <c r="AJ6511" s="221"/>
      <c r="AK6511" s="221"/>
      <c r="AL6511" s="221"/>
      <c r="AM6511" s="221"/>
      <c r="AN6511" s="221"/>
      <c r="AO6511" s="221"/>
      <c r="AP6511" s="221"/>
      <c r="AQ6511" s="219"/>
      <c r="AR6511" s="219"/>
      <c r="AS6511" s="221"/>
      <c r="AT6511" s="221"/>
      <c r="AU6511" s="221"/>
      <c r="AV6511" s="221"/>
      <c r="AW6511" s="221"/>
      <c r="AX6511" s="221"/>
      <c r="AY6511" s="221"/>
      <c r="AZ6511" s="221"/>
    </row>
    <row r="6512" spans="1:52" x14ac:dyDescent="0.15">
      <c r="A6512" s="278"/>
      <c r="B6512" s="274"/>
      <c r="C6512" s="340"/>
      <c r="D6512" s="340"/>
      <c r="E6512" s="341"/>
      <c r="F6512" s="341"/>
      <c r="G6512" s="341"/>
      <c r="H6512" s="341"/>
      <c r="I6512" s="341"/>
      <c r="J6512" s="341"/>
      <c r="AH6512" s="221"/>
      <c r="AI6512" s="221"/>
      <c r="AJ6512" s="221"/>
      <c r="AK6512" s="221"/>
      <c r="AL6512" s="221"/>
      <c r="AM6512" s="221"/>
      <c r="AN6512" s="221"/>
      <c r="AO6512" s="221"/>
      <c r="AP6512" s="221"/>
      <c r="AQ6512" s="219"/>
      <c r="AR6512" s="219"/>
      <c r="AS6512" s="221"/>
      <c r="AT6512" s="221"/>
      <c r="AU6512" s="221"/>
      <c r="AV6512" s="221"/>
      <c r="AW6512" s="221"/>
      <c r="AX6512" s="221"/>
      <c r="AY6512" s="221"/>
      <c r="AZ6512" s="221"/>
    </row>
    <row r="6513" spans="1:52" x14ac:dyDescent="0.15">
      <c r="A6513" s="278"/>
      <c r="B6513" s="274"/>
      <c r="C6513" s="340"/>
      <c r="D6513" s="340"/>
      <c r="E6513" s="341"/>
      <c r="F6513" s="341"/>
      <c r="G6513" s="341"/>
      <c r="H6513" s="341"/>
      <c r="I6513" s="341"/>
      <c r="J6513" s="341"/>
      <c r="AH6513" s="221"/>
      <c r="AI6513" s="221"/>
      <c r="AJ6513" s="221"/>
      <c r="AK6513" s="221"/>
      <c r="AL6513" s="221"/>
      <c r="AM6513" s="221"/>
      <c r="AN6513" s="221"/>
      <c r="AO6513" s="221"/>
      <c r="AP6513" s="221"/>
      <c r="AQ6513" s="219"/>
      <c r="AR6513" s="219"/>
      <c r="AS6513" s="221"/>
      <c r="AT6513" s="221"/>
      <c r="AU6513" s="221"/>
      <c r="AV6513" s="221"/>
      <c r="AW6513" s="221"/>
      <c r="AX6513" s="221"/>
      <c r="AY6513" s="221"/>
      <c r="AZ6513" s="221"/>
    </row>
    <row r="6514" spans="1:52" x14ac:dyDescent="0.15">
      <c r="A6514" s="278"/>
      <c r="B6514" s="274"/>
      <c r="C6514" s="340"/>
      <c r="D6514" s="340"/>
      <c r="E6514" s="341"/>
      <c r="F6514" s="341"/>
      <c r="G6514" s="341"/>
      <c r="H6514" s="341"/>
      <c r="I6514" s="341"/>
      <c r="J6514" s="341"/>
      <c r="AH6514" s="221"/>
      <c r="AI6514" s="221"/>
      <c r="AJ6514" s="221"/>
      <c r="AK6514" s="221"/>
      <c r="AL6514" s="221"/>
      <c r="AM6514" s="221"/>
      <c r="AN6514" s="221"/>
      <c r="AO6514" s="221"/>
      <c r="AP6514" s="221"/>
      <c r="AQ6514" s="219"/>
      <c r="AR6514" s="219"/>
      <c r="AS6514" s="221"/>
      <c r="AT6514" s="221"/>
      <c r="AU6514" s="221"/>
      <c r="AV6514" s="221"/>
      <c r="AW6514" s="221"/>
      <c r="AX6514" s="221"/>
      <c r="AY6514" s="221"/>
      <c r="AZ6514" s="221"/>
    </row>
    <row r="6515" spans="1:52" x14ac:dyDescent="0.15">
      <c r="A6515" s="278"/>
      <c r="B6515" s="274"/>
      <c r="C6515" s="340"/>
      <c r="D6515" s="340"/>
      <c r="E6515" s="341"/>
      <c r="F6515" s="341"/>
      <c r="G6515" s="341"/>
      <c r="H6515" s="341"/>
      <c r="I6515" s="341"/>
      <c r="J6515" s="341"/>
      <c r="AH6515" s="221"/>
      <c r="AI6515" s="221"/>
      <c r="AJ6515" s="221"/>
      <c r="AK6515" s="221"/>
      <c r="AL6515" s="221"/>
      <c r="AM6515" s="221"/>
      <c r="AN6515" s="221"/>
      <c r="AO6515" s="221"/>
      <c r="AP6515" s="221"/>
      <c r="AQ6515" s="219"/>
      <c r="AR6515" s="219"/>
      <c r="AS6515" s="221"/>
      <c r="AT6515" s="221"/>
      <c r="AU6515" s="221"/>
      <c r="AV6515" s="221"/>
      <c r="AW6515" s="221"/>
      <c r="AX6515" s="221"/>
      <c r="AY6515" s="221"/>
      <c r="AZ6515" s="221"/>
    </row>
    <row r="6516" spans="1:52" x14ac:dyDescent="0.15">
      <c r="A6516" s="278"/>
      <c r="B6516" s="274"/>
      <c r="C6516" s="340"/>
      <c r="D6516" s="340"/>
      <c r="E6516" s="341"/>
      <c r="F6516" s="341"/>
      <c r="G6516" s="341"/>
      <c r="H6516" s="341"/>
      <c r="I6516" s="341"/>
      <c r="J6516" s="341"/>
      <c r="AH6516" s="221"/>
      <c r="AI6516" s="221"/>
      <c r="AJ6516" s="221"/>
      <c r="AK6516" s="221"/>
      <c r="AL6516" s="221"/>
      <c r="AM6516" s="221"/>
      <c r="AN6516" s="221"/>
      <c r="AO6516" s="221"/>
      <c r="AP6516" s="221"/>
      <c r="AQ6516" s="219"/>
      <c r="AR6516" s="219"/>
      <c r="AS6516" s="221"/>
      <c r="AT6516" s="221"/>
      <c r="AU6516" s="221"/>
      <c r="AV6516" s="221"/>
      <c r="AW6516" s="221"/>
      <c r="AX6516" s="221"/>
      <c r="AY6516" s="221"/>
      <c r="AZ6516" s="221"/>
    </row>
    <row r="6517" spans="1:52" x14ac:dyDescent="0.15">
      <c r="A6517" s="278"/>
      <c r="B6517" s="274"/>
      <c r="C6517" s="340"/>
      <c r="D6517" s="340"/>
      <c r="E6517" s="341"/>
      <c r="F6517" s="341"/>
      <c r="G6517" s="341"/>
      <c r="H6517" s="341"/>
      <c r="I6517" s="341"/>
      <c r="J6517" s="341"/>
      <c r="AH6517" s="221"/>
      <c r="AI6517" s="221"/>
      <c r="AJ6517" s="221"/>
      <c r="AK6517" s="221"/>
      <c r="AL6517" s="221"/>
      <c r="AM6517" s="221"/>
      <c r="AN6517" s="221"/>
      <c r="AO6517" s="221"/>
      <c r="AP6517" s="221"/>
      <c r="AQ6517" s="219"/>
      <c r="AR6517" s="219"/>
      <c r="AS6517" s="221"/>
      <c r="AT6517" s="221"/>
      <c r="AU6517" s="221"/>
      <c r="AV6517" s="221"/>
      <c r="AW6517" s="221"/>
      <c r="AX6517" s="221"/>
      <c r="AY6517" s="221"/>
      <c r="AZ6517" s="221"/>
    </row>
    <row r="6518" spans="1:52" x14ac:dyDescent="0.15">
      <c r="A6518" s="278"/>
      <c r="B6518" s="274"/>
      <c r="C6518" s="340"/>
      <c r="D6518" s="340"/>
      <c r="E6518" s="341"/>
      <c r="F6518" s="341"/>
      <c r="G6518" s="341"/>
      <c r="H6518" s="341"/>
      <c r="I6518" s="341"/>
      <c r="J6518" s="341"/>
      <c r="AH6518" s="221"/>
      <c r="AI6518" s="221"/>
      <c r="AJ6518" s="221"/>
      <c r="AK6518" s="221"/>
      <c r="AL6518" s="221"/>
      <c r="AM6518" s="221"/>
      <c r="AN6518" s="221"/>
      <c r="AO6518" s="221"/>
      <c r="AP6518" s="221"/>
      <c r="AQ6518" s="219"/>
      <c r="AR6518" s="219"/>
      <c r="AS6518" s="221"/>
      <c r="AT6518" s="221"/>
      <c r="AU6518" s="221"/>
      <c r="AV6518" s="221"/>
      <c r="AW6518" s="221"/>
      <c r="AX6518" s="221"/>
      <c r="AY6518" s="221"/>
      <c r="AZ6518" s="221"/>
    </row>
    <row r="6519" spans="1:52" x14ac:dyDescent="0.15">
      <c r="A6519" s="278"/>
      <c r="B6519" s="274"/>
      <c r="C6519" s="340"/>
      <c r="D6519" s="340"/>
      <c r="E6519" s="341"/>
      <c r="F6519" s="341"/>
      <c r="G6519" s="341"/>
      <c r="H6519" s="341"/>
      <c r="I6519" s="341"/>
      <c r="J6519" s="341"/>
      <c r="AH6519" s="221"/>
      <c r="AI6519" s="221"/>
      <c r="AJ6519" s="221"/>
      <c r="AK6519" s="221"/>
      <c r="AL6519" s="221"/>
      <c r="AM6519" s="221"/>
      <c r="AN6519" s="221"/>
      <c r="AO6519" s="221"/>
      <c r="AP6519" s="221"/>
      <c r="AQ6519" s="219"/>
      <c r="AR6519" s="219"/>
      <c r="AS6519" s="221"/>
      <c r="AT6519" s="221"/>
      <c r="AU6519" s="221"/>
      <c r="AV6519" s="221"/>
      <c r="AW6519" s="221"/>
      <c r="AX6519" s="221"/>
      <c r="AY6519" s="221"/>
      <c r="AZ6519" s="221"/>
    </row>
    <row r="6520" spans="1:52" x14ac:dyDescent="0.15">
      <c r="A6520" s="278"/>
      <c r="B6520" s="274"/>
      <c r="C6520" s="340"/>
      <c r="D6520" s="340"/>
      <c r="E6520" s="341"/>
      <c r="F6520" s="341"/>
      <c r="G6520" s="341"/>
      <c r="H6520" s="341"/>
      <c r="I6520" s="341"/>
      <c r="J6520" s="341"/>
      <c r="AH6520" s="221"/>
      <c r="AI6520" s="221"/>
      <c r="AJ6520" s="221"/>
      <c r="AK6520" s="221"/>
      <c r="AL6520" s="221"/>
      <c r="AM6520" s="221"/>
      <c r="AN6520" s="221"/>
      <c r="AO6520" s="221"/>
      <c r="AP6520" s="221"/>
      <c r="AQ6520" s="219"/>
      <c r="AR6520" s="219"/>
      <c r="AS6520" s="221"/>
      <c r="AT6520" s="221"/>
      <c r="AU6520" s="221"/>
      <c r="AV6520" s="221"/>
      <c r="AW6520" s="221"/>
      <c r="AX6520" s="221"/>
      <c r="AY6520" s="221"/>
      <c r="AZ6520" s="221"/>
    </row>
    <row r="6521" spans="1:52" x14ac:dyDescent="0.15">
      <c r="A6521" s="278"/>
      <c r="B6521" s="274"/>
      <c r="C6521" s="340"/>
      <c r="D6521" s="340"/>
      <c r="E6521" s="341"/>
      <c r="F6521" s="341"/>
      <c r="G6521" s="341"/>
      <c r="H6521" s="341"/>
      <c r="I6521" s="341"/>
      <c r="J6521" s="341"/>
      <c r="AH6521" s="221"/>
      <c r="AI6521" s="221"/>
      <c r="AJ6521" s="221"/>
      <c r="AK6521" s="221"/>
      <c r="AL6521" s="221"/>
      <c r="AM6521" s="221"/>
      <c r="AN6521" s="221"/>
      <c r="AO6521" s="221"/>
      <c r="AP6521" s="221"/>
      <c r="AQ6521" s="219"/>
      <c r="AR6521" s="219"/>
      <c r="AS6521" s="221"/>
      <c r="AT6521" s="221"/>
      <c r="AU6521" s="221"/>
      <c r="AV6521" s="221"/>
      <c r="AW6521" s="221"/>
      <c r="AX6521" s="221"/>
      <c r="AY6521" s="221"/>
      <c r="AZ6521" s="221"/>
    </row>
    <row r="6522" spans="1:52" x14ac:dyDescent="0.15">
      <c r="A6522" s="278"/>
      <c r="B6522" s="274"/>
      <c r="C6522" s="340"/>
      <c r="D6522" s="340"/>
      <c r="E6522" s="341"/>
      <c r="F6522" s="341"/>
      <c r="G6522" s="341"/>
      <c r="H6522" s="341"/>
      <c r="I6522" s="341"/>
      <c r="J6522" s="341"/>
      <c r="AH6522" s="221"/>
      <c r="AI6522" s="221"/>
      <c r="AJ6522" s="221"/>
      <c r="AK6522" s="221"/>
      <c r="AL6522" s="221"/>
      <c r="AM6522" s="221"/>
      <c r="AN6522" s="221"/>
      <c r="AO6522" s="221"/>
      <c r="AP6522" s="221"/>
      <c r="AQ6522" s="219"/>
      <c r="AR6522" s="219"/>
      <c r="AS6522" s="221"/>
      <c r="AT6522" s="221"/>
      <c r="AU6522" s="221"/>
      <c r="AV6522" s="221"/>
      <c r="AW6522" s="221"/>
      <c r="AX6522" s="221"/>
      <c r="AY6522" s="221"/>
      <c r="AZ6522" s="221"/>
    </row>
    <row r="6523" spans="1:52" x14ac:dyDescent="0.15">
      <c r="A6523" s="278"/>
      <c r="B6523" s="274"/>
      <c r="C6523" s="340"/>
      <c r="D6523" s="340"/>
      <c r="E6523" s="341"/>
      <c r="F6523" s="341"/>
      <c r="G6523" s="341"/>
      <c r="H6523" s="341"/>
      <c r="I6523" s="341"/>
      <c r="J6523" s="341"/>
      <c r="AH6523" s="221"/>
      <c r="AI6523" s="221"/>
      <c r="AJ6523" s="221"/>
      <c r="AK6523" s="221"/>
      <c r="AL6523" s="221"/>
      <c r="AM6523" s="221"/>
      <c r="AN6523" s="221"/>
      <c r="AO6523" s="221"/>
      <c r="AP6523" s="221"/>
      <c r="AQ6523" s="219"/>
      <c r="AR6523" s="219"/>
      <c r="AS6523" s="221"/>
      <c r="AT6523" s="221"/>
      <c r="AU6523" s="221"/>
      <c r="AV6523" s="221"/>
      <c r="AW6523" s="221"/>
      <c r="AX6523" s="221"/>
      <c r="AY6523" s="221"/>
      <c r="AZ6523" s="221"/>
    </row>
    <row r="6524" spans="1:52" x14ac:dyDescent="0.15">
      <c r="A6524" s="278"/>
      <c r="B6524" s="274"/>
      <c r="C6524" s="340"/>
      <c r="D6524" s="340"/>
      <c r="E6524" s="341"/>
      <c r="F6524" s="341"/>
      <c r="G6524" s="341"/>
      <c r="H6524" s="341"/>
      <c r="I6524" s="341"/>
      <c r="J6524" s="341"/>
      <c r="AH6524" s="221"/>
      <c r="AI6524" s="221"/>
      <c r="AJ6524" s="221"/>
      <c r="AK6524" s="221"/>
      <c r="AL6524" s="221"/>
      <c r="AM6524" s="221"/>
      <c r="AN6524" s="221"/>
      <c r="AO6524" s="221"/>
      <c r="AP6524" s="221"/>
      <c r="AQ6524" s="219"/>
      <c r="AR6524" s="219"/>
      <c r="AS6524" s="221"/>
      <c r="AT6524" s="221"/>
      <c r="AU6524" s="221"/>
      <c r="AV6524" s="221"/>
      <c r="AW6524" s="221"/>
      <c r="AX6524" s="221"/>
      <c r="AY6524" s="221"/>
      <c r="AZ6524" s="221"/>
    </row>
    <row r="6525" spans="1:52" x14ac:dyDescent="0.15">
      <c r="A6525" s="278"/>
      <c r="B6525" s="274"/>
      <c r="C6525" s="340"/>
      <c r="D6525" s="340"/>
      <c r="E6525" s="341"/>
      <c r="F6525" s="341"/>
      <c r="G6525" s="341"/>
      <c r="H6525" s="341"/>
      <c r="I6525" s="341"/>
      <c r="J6525" s="341"/>
      <c r="AH6525" s="221"/>
      <c r="AI6525" s="221"/>
      <c r="AJ6525" s="221"/>
      <c r="AK6525" s="221"/>
      <c r="AL6525" s="221"/>
      <c r="AM6525" s="221"/>
      <c r="AN6525" s="221"/>
      <c r="AO6525" s="221"/>
      <c r="AP6525" s="221"/>
      <c r="AQ6525" s="219"/>
      <c r="AR6525" s="219"/>
      <c r="AS6525" s="221"/>
      <c r="AT6525" s="221"/>
      <c r="AU6525" s="221"/>
      <c r="AV6525" s="221"/>
      <c r="AW6525" s="221"/>
      <c r="AX6525" s="221"/>
      <c r="AY6525" s="221"/>
      <c r="AZ6525" s="221"/>
    </row>
    <row r="6526" spans="1:52" x14ac:dyDescent="0.15">
      <c r="A6526" s="278"/>
      <c r="B6526" s="274"/>
      <c r="C6526" s="340"/>
      <c r="D6526" s="340"/>
      <c r="E6526" s="341"/>
      <c r="F6526" s="341"/>
      <c r="G6526" s="341"/>
      <c r="H6526" s="341"/>
      <c r="I6526" s="341"/>
      <c r="J6526" s="341"/>
      <c r="AH6526" s="221"/>
      <c r="AI6526" s="221"/>
      <c r="AJ6526" s="221"/>
      <c r="AK6526" s="221"/>
      <c r="AL6526" s="221"/>
      <c r="AM6526" s="221"/>
      <c r="AN6526" s="221"/>
      <c r="AO6526" s="221"/>
      <c r="AP6526" s="221"/>
      <c r="AQ6526" s="219"/>
      <c r="AR6526" s="219"/>
      <c r="AS6526" s="221"/>
      <c r="AT6526" s="221"/>
      <c r="AU6526" s="221"/>
      <c r="AV6526" s="221"/>
      <c r="AW6526" s="221"/>
      <c r="AX6526" s="221"/>
      <c r="AY6526" s="221"/>
      <c r="AZ6526" s="221"/>
    </row>
    <row r="6527" spans="1:52" x14ac:dyDescent="0.15">
      <c r="A6527" s="278"/>
      <c r="B6527" s="274"/>
      <c r="C6527" s="340"/>
      <c r="D6527" s="340"/>
      <c r="E6527" s="341"/>
      <c r="F6527" s="341"/>
      <c r="G6527" s="341"/>
      <c r="H6527" s="341"/>
      <c r="I6527" s="341"/>
      <c r="J6527" s="341"/>
      <c r="AH6527" s="221"/>
      <c r="AI6527" s="221"/>
      <c r="AJ6527" s="221"/>
      <c r="AK6527" s="221"/>
      <c r="AL6527" s="221"/>
      <c r="AM6527" s="221"/>
      <c r="AN6527" s="221"/>
      <c r="AO6527" s="221"/>
      <c r="AP6527" s="221"/>
      <c r="AQ6527" s="219"/>
      <c r="AR6527" s="219"/>
      <c r="AS6527" s="221"/>
      <c r="AT6527" s="221"/>
      <c r="AU6527" s="221"/>
      <c r="AV6527" s="221"/>
      <c r="AW6527" s="221"/>
      <c r="AX6527" s="221"/>
      <c r="AY6527" s="221"/>
      <c r="AZ6527" s="221"/>
    </row>
    <row r="6528" spans="1:52" x14ac:dyDescent="0.15">
      <c r="A6528" s="278"/>
      <c r="B6528" s="274"/>
      <c r="C6528" s="340"/>
      <c r="D6528" s="340"/>
      <c r="E6528" s="341"/>
      <c r="F6528" s="341"/>
      <c r="G6528" s="341"/>
      <c r="H6528" s="341"/>
      <c r="I6528" s="341"/>
      <c r="J6528" s="341"/>
      <c r="AH6528" s="221"/>
      <c r="AI6528" s="221"/>
      <c r="AJ6528" s="221"/>
      <c r="AK6528" s="221"/>
      <c r="AL6528" s="221"/>
      <c r="AM6528" s="221"/>
      <c r="AN6528" s="221"/>
      <c r="AO6528" s="221"/>
      <c r="AP6528" s="221"/>
      <c r="AQ6528" s="219"/>
      <c r="AR6528" s="219"/>
      <c r="AS6528" s="221"/>
      <c r="AT6528" s="221"/>
      <c r="AU6528" s="221"/>
      <c r="AV6528" s="221"/>
      <c r="AW6528" s="221"/>
      <c r="AX6528" s="221"/>
      <c r="AY6528" s="221"/>
      <c r="AZ6528" s="221"/>
    </row>
    <row r="6529" spans="1:52" x14ac:dyDescent="0.15">
      <c r="A6529" s="278"/>
      <c r="B6529" s="274"/>
      <c r="C6529" s="340"/>
      <c r="D6529" s="340"/>
      <c r="E6529" s="341"/>
      <c r="F6529" s="341"/>
      <c r="G6529" s="341"/>
      <c r="H6529" s="341"/>
      <c r="I6529" s="341"/>
      <c r="J6529" s="341"/>
      <c r="AH6529" s="221"/>
      <c r="AI6529" s="221"/>
      <c r="AJ6529" s="221"/>
      <c r="AK6529" s="221"/>
      <c r="AL6529" s="221"/>
      <c r="AM6529" s="221"/>
      <c r="AN6529" s="221"/>
      <c r="AO6529" s="221"/>
      <c r="AP6529" s="221"/>
      <c r="AQ6529" s="219"/>
      <c r="AR6529" s="219"/>
      <c r="AS6529" s="221"/>
      <c r="AT6529" s="221"/>
      <c r="AU6529" s="221"/>
      <c r="AV6529" s="221"/>
      <c r="AW6529" s="221"/>
      <c r="AX6529" s="221"/>
      <c r="AY6529" s="221"/>
      <c r="AZ6529" s="221"/>
    </row>
    <row r="6530" spans="1:52" x14ac:dyDescent="0.15">
      <c r="A6530" s="278"/>
      <c r="B6530" s="274"/>
      <c r="C6530" s="340"/>
      <c r="D6530" s="340"/>
      <c r="E6530" s="341"/>
      <c r="F6530" s="341"/>
      <c r="G6530" s="341"/>
      <c r="H6530" s="341"/>
      <c r="I6530" s="341"/>
      <c r="J6530" s="341"/>
      <c r="AH6530" s="221"/>
      <c r="AI6530" s="221"/>
      <c r="AJ6530" s="221"/>
      <c r="AK6530" s="221"/>
      <c r="AL6530" s="221"/>
      <c r="AM6530" s="221"/>
      <c r="AN6530" s="221"/>
      <c r="AO6530" s="221"/>
      <c r="AP6530" s="221"/>
      <c r="AQ6530" s="219"/>
      <c r="AR6530" s="219"/>
      <c r="AS6530" s="221"/>
      <c r="AT6530" s="221"/>
      <c r="AU6530" s="221"/>
      <c r="AV6530" s="221"/>
      <c r="AW6530" s="221"/>
      <c r="AX6530" s="221"/>
      <c r="AY6530" s="221"/>
      <c r="AZ6530" s="221"/>
    </row>
    <row r="6531" spans="1:52" x14ac:dyDescent="0.15">
      <c r="A6531" s="278"/>
      <c r="B6531" s="274"/>
      <c r="C6531" s="340"/>
      <c r="D6531" s="340"/>
      <c r="E6531" s="341"/>
      <c r="F6531" s="341"/>
      <c r="G6531" s="341"/>
      <c r="H6531" s="341"/>
      <c r="I6531" s="341"/>
      <c r="J6531" s="341"/>
      <c r="AH6531" s="221"/>
      <c r="AI6531" s="221"/>
      <c r="AJ6531" s="221"/>
      <c r="AK6531" s="221"/>
      <c r="AL6531" s="221"/>
      <c r="AM6531" s="221"/>
      <c r="AN6531" s="221"/>
      <c r="AO6531" s="221"/>
      <c r="AP6531" s="221"/>
      <c r="AQ6531" s="219"/>
      <c r="AR6531" s="219"/>
      <c r="AS6531" s="221"/>
      <c r="AT6531" s="221"/>
      <c r="AU6531" s="221"/>
      <c r="AV6531" s="221"/>
      <c r="AW6531" s="221"/>
      <c r="AX6531" s="221"/>
      <c r="AY6531" s="221"/>
      <c r="AZ6531" s="221"/>
    </row>
    <row r="6532" spans="1:52" x14ac:dyDescent="0.15">
      <c r="A6532" s="278"/>
      <c r="B6532" s="274"/>
      <c r="C6532" s="340"/>
      <c r="D6532" s="340"/>
      <c r="E6532" s="341"/>
      <c r="F6532" s="341"/>
      <c r="G6532" s="341"/>
      <c r="H6532" s="341"/>
      <c r="I6532" s="341"/>
      <c r="J6532" s="341"/>
      <c r="AH6532" s="221"/>
      <c r="AI6532" s="221"/>
      <c r="AJ6532" s="221"/>
      <c r="AK6532" s="221"/>
      <c r="AL6532" s="221"/>
      <c r="AM6532" s="221"/>
      <c r="AN6532" s="221"/>
      <c r="AO6532" s="221"/>
      <c r="AP6532" s="221"/>
      <c r="AQ6532" s="219"/>
      <c r="AR6532" s="219"/>
      <c r="AS6532" s="221"/>
      <c r="AT6532" s="221"/>
      <c r="AU6532" s="221"/>
      <c r="AV6532" s="221"/>
      <c r="AW6532" s="221"/>
      <c r="AX6532" s="221"/>
      <c r="AY6532" s="221"/>
      <c r="AZ6532" s="221"/>
    </row>
    <row r="6533" spans="1:52" x14ac:dyDescent="0.15">
      <c r="A6533" s="278"/>
      <c r="B6533" s="274"/>
      <c r="C6533" s="340"/>
      <c r="D6533" s="340"/>
      <c r="E6533" s="341"/>
      <c r="F6533" s="341"/>
      <c r="G6533" s="341"/>
      <c r="H6533" s="341"/>
      <c r="I6533" s="341"/>
      <c r="J6533" s="341"/>
      <c r="AH6533" s="221"/>
      <c r="AI6533" s="221"/>
      <c r="AJ6533" s="221"/>
      <c r="AK6533" s="221"/>
      <c r="AL6533" s="221"/>
      <c r="AM6533" s="221"/>
      <c r="AN6533" s="221"/>
      <c r="AO6533" s="221"/>
      <c r="AP6533" s="221"/>
      <c r="AQ6533" s="219"/>
      <c r="AR6533" s="219"/>
      <c r="AS6533" s="221"/>
      <c r="AT6533" s="221"/>
      <c r="AU6533" s="221"/>
      <c r="AV6533" s="221"/>
      <c r="AW6533" s="221"/>
      <c r="AX6533" s="221"/>
      <c r="AY6533" s="221"/>
      <c r="AZ6533" s="221"/>
    </row>
    <row r="6534" spans="1:52" x14ac:dyDescent="0.15">
      <c r="A6534" s="278"/>
      <c r="B6534" s="274"/>
      <c r="C6534" s="340"/>
      <c r="D6534" s="340"/>
      <c r="E6534" s="341"/>
      <c r="F6534" s="341"/>
      <c r="G6534" s="341"/>
      <c r="H6534" s="341"/>
      <c r="I6534" s="341"/>
      <c r="J6534" s="341"/>
      <c r="AH6534" s="221"/>
      <c r="AI6534" s="221"/>
      <c r="AJ6534" s="221"/>
      <c r="AK6534" s="221"/>
      <c r="AL6534" s="221"/>
      <c r="AM6534" s="221"/>
      <c r="AN6534" s="221"/>
      <c r="AO6534" s="221"/>
      <c r="AP6534" s="221"/>
      <c r="AQ6534" s="219"/>
      <c r="AR6534" s="219"/>
      <c r="AS6534" s="221"/>
      <c r="AT6534" s="221"/>
      <c r="AU6534" s="221"/>
      <c r="AV6534" s="221"/>
      <c r="AW6534" s="221"/>
      <c r="AX6534" s="221"/>
      <c r="AY6534" s="221"/>
      <c r="AZ6534" s="221"/>
    </row>
    <row r="6535" spans="1:52" x14ac:dyDescent="0.15">
      <c r="A6535" s="278"/>
      <c r="B6535" s="274"/>
      <c r="C6535" s="340"/>
      <c r="D6535" s="340"/>
      <c r="E6535" s="341"/>
      <c r="F6535" s="341"/>
      <c r="G6535" s="341"/>
      <c r="H6535" s="341"/>
      <c r="I6535" s="341"/>
      <c r="J6535" s="341"/>
      <c r="AH6535" s="221"/>
      <c r="AI6535" s="221"/>
      <c r="AJ6535" s="221"/>
      <c r="AK6535" s="221"/>
      <c r="AL6535" s="221"/>
      <c r="AM6535" s="221"/>
      <c r="AN6535" s="221"/>
      <c r="AO6535" s="221"/>
      <c r="AP6535" s="221"/>
      <c r="AQ6535" s="219"/>
      <c r="AR6535" s="219"/>
      <c r="AS6535" s="221"/>
      <c r="AT6535" s="221"/>
      <c r="AU6535" s="221"/>
      <c r="AV6535" s="221"/>
      <c r="AW6535" s="221"/>
      <c r="AX6535" s="221"/>
      <c r="AY6535" s="221"/>
      <c r="AZ6535" s="221"/>
    </row>
    <row r="6536" spans="1:52" x14ac:dyDescent="0.15">
      <c r="A6536" s="278"/>
      <c r="B6536" s="274"/>
      <c r="C6536" s="340"/>
      <c r="D6536" s="340"/>
      <c r="E6536" s="341"/>
      <c r="F6536" s="341"/>
      <c r="G6536" s="341"/>
      <c r="H6536" s="341"/>
      <c r="I6536" s="341"/>
      <c r="J6536" s="341"/>
      <c r="AH6536" s="221"/>
      <c r="AI6536" s="221"/>
      <c r="AJ6536" s="221"/>
      <c r="AK6536" s="221"/>
      <c r="AL6536" s="221"/>
      <c r="AM6536" s="221"/>
      <c r="AN6536" s="221"/>
      <c r="AO6536" s="221"/>
      <c r="AP6536" s="221"/>
      <c r="AQ6536" s="219"/>
      <c r="AR6536" s="219"/>
      <c r="AS6536" s="221"/>
      <c r="AT6536" s="221"/>
      <c r="AU6536" s="221"/>
      <c r="AV6536" s="221"/>
      <c r="AW6536" s="221"/>
      <c r="AX6536" s="221"/>
      <c r="AY6536" s="221"/>
      <c r="AZ6536" s="221"/>
    </row>
    <row r="6537" spans="1:52" x14ac:dyDescent="0.15">
      <c r="A6537" s="278"/>
      <c r="B6537" s="274"/>
      <c r="C6537" s="340"/>
      <c r="D6537" s="340"/>
      <c r="E6537" s="341"/>
      <c r="F6537" s="341"/>
      <c r="G6537" s="341"/>
      <c r="H6537" s="341"/>
      <c r="I6537" s="341"/>
      <c r="J6537" s="341"/>
      <c r="AH6537" s="221"/>
      <c r="AI6537" s="221"/>
      <c r="AJ6537" s="221"/>
      <c r="AK6537" s="221"/>
      <c r="AL6537" s="221"/>
      <c r="AM6537" s="221"/>
      <c r="AN6537" s="221"/>
      <c r="AO6537" s="221"/>
      <c r="AP6537" s="221"/>
      <c r="AQ6537" s="219"/>
      <c r="AR6537" s="219"/>
      <c r="AS6537" s="221"/>
      <c r="AT6537" s="221"/>
      <c r="AU6537" s="221"/>
      <c r="AV6537" s="221"/>
      <c r="AW6537" s="221"/>
      <c r="AX6537" s="221"/>
      <c r="AY6537" s="221"/>
      <c r="AZ6537" s="221"/>
    </row>
    <row r="6538" spans="1:52" x14ac:dyDescent="0.15">
      <c r="A6538" s="278"/>
      <c r="B6538" s="274"/>
      <c r="C6538" s="340"/>
      <c r="D6538" s="340"/>
      <c r="E6538" s="341"/>
      <c r="F6538" s="341"/>
      <c r="G6538" s="341"/>
      <c r="H6538" s="341"/>
      <c r="I6538" s="341"/>
      <c r="J6538" s="341"/>
      <c r="AH6538" s="221"/>
      <c r="AI6538" s="221"/>
      <c r="AJ6538" s="221"/>
      <c r="AK6538" s="221"/>
      <c r="AL6538" s="221"/>
      <c r="AM6538" s="221"/>
      <c r="AN6538" s="221"/>
      <c r="AO6538" s="221"/>
      <c r="AP6538" s="221"/>
      <c r="AQ6538" s="219"/>
      <c r="AR6538" s="219"/>
      <c r="AS6538" s="221"/>
      <c r="AT6538" s="221"/>
      <c r="AU6538" s="221"/>
      <c r="AV6538" s="221"/>
      <c r="AW6538" s="221"/>
      <c r="AX6538" s="221"/>
      <c r="AY6538" s="221"/>
      <c r="AZ6538" s="221"/>
    </row>
    <row r="6539" spans="1:52" x14ac:dyDescent="0.15">
      <c r="A6539" s="278"/>
      <c r="B6539" s="274"/>
      <c r="C6539" s="340"/>
      <c r="D6539" s="340"/>
      <c r="E6539" s="341"/>
      <c r="F6539" s="341"/>
      <c r="G6539" s="341"/>
      <c r="H6539" s="341"/>
      <c r="I6539" s="341"/>
      <c r="J6539" s="341"/>
      <c r="AH6539" s="221"/>
      <c r="AI6539" s="221"/>
      <c r="AJ6539" s="221"/>
      <c r="AK6539" s="221"/>
      <c r="AL6539" s="221"/>
      <c r="AM6539" s="221"/>
      <c r="AN6539" s="221"/>
      <c r="AO6539" s="221"/>
      <c r="AP6539" s="221"/>
      <c r="AQ6539" s="219"/>
      <c r="AR6539" s="219"/>
      <c r="AS6539" s="221"/>
      <c r="AT6539" s="221"/>
      <c r="AU6539" s="221"/>
      <c r="AV6539" s="221"/>
      <c r="AW6539" s="221"/>
      <c r="AX6539" s="221"/>
      <c r="AY6539" s="221"/>
      <c r="AZ6539" s="221"/>
    </row>
    <row r="6540" spans="1:52" x14ac:dyDescent="0.15">
      <c r="A6540" s="278"/>
      <c r="B6540" s="274"/>
      <c r="C6540" s="340"/>
      <c r="D6540" s="340"/>
      <c r="E6540" s="341"/>
      <c r="F6540" s="341"/>
      <c r="G6540" s="341"/>
      <c r="H6540" s="341"/>
      <c r="I6540" s="341"/>
      <c r="J6540" s="341"/>
      <c r="AH6540" s="221"/>
      <c r="AI6540" s="221"/>
      <c r="AJ6540" s="221"/>
      <c r="AK6540" s="221"/>
      <c r="AL6540" s="221"/>
      <c r="AM6540" s="221"/>
      <c r="AN6540" s="221"/>
      <c r="AO6540" s="221"/>
      <c r="AP6540" s="221"/>
      <c r="AQ6540" s="219"/>
      <c r="AR6540" s="219"/>
      <c r="AS6540" s="221"/>
      <c r="AT6540" s="221"/>
      <c r="AU6540" s="221"/>
      <c r="AV6540" s="221"/>
      <c r="AW6540" s="221"/>
      <c r="AX6540" s="221"/>
      <c r="AY6540" s="221"/>
      <c r="AZ6540" s="221"/>
    </row>
    <row r="6541" spans="1:52" x14ac:dyDescent="0.15">
      <c r="A6541" s="278"/>
      <c r="B6541" s="274"/>
      <c r="C6541" s="340"/>
      <c r="D6541" s="340"/>
      <c r="E6541" s="341"/>
      <c r="F6541" s="341"/>
      <c r="G6541" s="341"/>
      <c r="H6541" s="341"/>
      <c r="I6541" s="341"/>
      <c r="J6541" s="341"/>
      <c r="AH6541" s="221"/>
      <c r="AI6541" s="221"/>
      <c r="AJ6541" s="221"/>
      <c r="AK6541" s="221"/>
      <c r="AL6541" s="221"/>
      <c r="AM6541" s="221"/>
      <c r="AN6541" s="221"/>
      <c r="AO6541" s="221"/>
      <c r="AP6541" s="221"/>
      <c r="AQ6541" s="219"/>
      <c r="AR6541" s="219"/>
      <c r="AS6541" s="221"/>
      <c r="AT6541" s="221"/>
      <c r="AU6541" s="221"/>
      <c r="AV6541" s="221"/>
      <c r="AW6541" s="221"/>
      <c r="AX6541" s="221"/>
      <c r="AY6541" s="221"/>
      <c r="AZ6541" s="221"/>
    </row>
    <row r="6542" spans="1:52" x14ac:dyDescent="0.15">
      <c r="A6542" s="278"/>
      <c r="B6542" s="274"/>
      <c r="C6542" s="340"/>
      <c r="D6542" s="340"/>
      <c r="E6542" s="341"/>
      <c r="F6542" s="341"/>
      <c r="G6542" s="341"/>
      <c r="H6542" s="341"/>
      <c r="I6542" s="341"/>
      <c r="J6542" s="341"/>
      <c r="AH6542" s="221"/>
      <c r="AI6542" s="221"/>
      <c r="AJ6542" s="221"/>
      <c r="AK6542" s="221"/>
      <c r="AL6542" s="221"/>
      <c r="AM6542" s="221"/>
      <c r="AN6542" s="221"/>
      <c r="AO6542" s="221"/>
      <c r="AP6542" s="221"/>
      <c r="AQ6542" s="219"/>
      <c r="AR6542" s="219"/>
      <c r="AS6542" s="221"/>
      <c r="AT6542" s="221"/>
      <c r="AU6542" s="221"/>
      <c r="AV6542" s="221"/>
      <c r="AW6542" s="221"/>
      <c r="AX6542" s="221"/>
      <c r="AY6542" s="221"/>
      <c r="AZ6542" s="221"/>
    </row>
    <row r="6543" spans="1:52" x14ac:dyDescent="0.15">
      <c r="A6543" s="278"/>
      <c r="B6543" s="274"/>
      <c r="C6543" s="340"/>
      <c r="D6543" s="340"/>
      <c r="E6543" s="341"/>
      <c r="F6543" s="341"/>
      <c r="G6543" s="341"/>
      <c r="H6543" s="341"/>
      <c r="I6543" s="341"/>
      <c r="J6543" s="341"/>
      <c r="AH6543" s="221"/>
      <c r="AI6543" s="221"/>
      <c r="AJ6543" s="221"/>
      <c r="AK6543" s="221"/>
      <c r="AL6543" s="221"/>
      <c r="AM6543" s="221"/>
      <c r="AN6543" s="221"/>
      <c r="AO6543" s="221"/>
      <c r="AP6543" s="221"/>
      <c r="AQ6543" s="219"/>
      <c r="AR6543" s="219"/>
      <c r="AS6543" s="221"/>
      <c r="AT6543" s="221"/>
      <c r="AU6543" s="221"/>
      <c r="AV6543" s="221"/>
      <c r="AW6543" s="221"/>
      <c r="AX6543" s="221"/>
      <c r="AY6543" s="221"/>
      <c r="AZ6543" s="221"/>
    </row>
    <row r="6544" spans="1:52" x14ac:dyDescent="0.15">
      <c r="A6544" s="278"/>
      <c r="B6544" s="274"/>
      <c r="C6544" s="340"/>
      <c r="D6544" s="340"/>
      <c r="E6544" s="341"/>
      <c r="F6544" s="341"/>
      <c r="G6544" s="341"/>
      <c r="H6544" s="341"/>
      <c r="I6544" s="341"/>
      <c r="J6544" s="341"/>
      <c r="AH6544" s="221"/>
      <c r="AI6544" s="221"/>
      <c r="AJ6544" s="221"/>
      <c r="AK6544" s="221"/>
      <c r="AL6544" s="221"/>
      <c r="AM6544" s="221"/>
      <c r="AN6544" s="221"/>
      <c r="AO6544" s="221"/>
      <c r="AP6544" s="221"/>
      <c r="AQ6544" s="219"/>
      <c r="AR6544" s="219"/>
      <c r="AS6544" s="221"/>
      <c r="AT6544" s="221"/>
      <c r="AU6544" s="221"/>
      <c r="AV6544" s="221"/>
      <c r="AW6544" s="221"/>
      <c r="AX6544" s="221"/>
      <c r="AY6544" s="221"/>
      <c r="AZ6544" s="221"/>
    </row>
    <row r="6545" spans="1:52" x14ac:dyDescent="0.15">
      <c r="A6545" s="278"/>
      <c r="B6545" s="274"/>
      <c r="C6545" s="340"/>
      <c r="D6545" s="340"/>
      <c r="E6545" s="341"/>
      <c r="F6545" s="341"/>
      <c r="G6545" s="341"/>
      <c r="H6545" s="341"/>
      <c r="I6545" s="341"/>
      <c r="J6545" s="341"/>
      <c r="AH6545" s="221"/>
      <c r="AI6545" s="221"/>
      <c r="AJ6545" s="221"/>
      <c r="AK6545" s="221"/>
      <c r="AL6545" s="221"/>
      <c r="AM6545" s="221"/>
      <c r="AN6545" s="221"/>
      <c r="AO6545" s="221"/>
      <c r="AP6545" s="221"/>
      <c r="AQ6545" s="219"/>
      <c r="AR6545" s="219"/>
      <c r="AS6545" s="221"/>
      <c r="AT6545" s="221"/>
      <c r="AU6545" s="221"/>
      <c r="AV6545" s="221"/>
      <c r="AW6545" s="221"/>
      <c r="AX6545" s="221"/>
      <c r="AY6545" s="221"/>
      <c r="AZ6545" s="221"/>
    </row>
    <row r="6546" spans="1:52" x14ac:dyDescent="0.15">
      <c r="A6546" s="278"/>
      <c r="B6546" s="274"/>
      <c r="C6546" s="340"/>
      <c r="D6546" s="340"/>
      <c r="E6546" s="341"/>
      <c r="F6546" s="341"/>
      <c r="G6546" s="341"/>
      <c r="H6546" s="341"/>
      <c r="I6546" s="341"/>
      <c r="J6546" s="341"/>
      <c r="AH6546" s="221"/>
      <c r="AI6546" s="221"/>
      <c r="AJ6546" s="221"/>
      <c r="AK6546" s="221"/>
      <c r="AL6546" s="221"/>
      <c r="AM6546" s="221"/>
      <c r="AN6546" s="221"/>
      <c r="AO6546" s="221"/>
      <c r="AP6546" s="221"/>
      <c r="AQ6546" s="219"/>
      <c r="AR6546" s="219"/>
      <c r="AS6546" s="221"/>
      <c r="AT6546" s="221"/>
      <c r="AU6546" s="221"/>
      <c r="AV6546" s="221"/>
      <c r="AW6546" s="221"/>
      <c r="AX6546" s="221"/>
      <c r="AY6546" s="221"/>
      <c r="AZ6546" s="221"/>
    </row>
    <row r="6547" spans="1:52" x14ac:dyDescent="0.15">
      <c r="A6547" s="278"/>
      <c r="B6547" s="274"/>
      <c r="C6547" s="340"/>
      <c r="D6547" s="340"/>
      <c r="E6547" s="341"/>
      <c r="F6547" s="341"/>
      <c r="G6547" s="341"/>
      <c r="H6547" s="341"/>
      <c r="I6547" s="341"/>
      <c r="J6547" s="341"/>
      <c r="AH6547" s="221"/>
      <c r="AI6547" s="221"/>
      <c r="AJ6547" s="221"/>
      <c r="AK6547" s="221"/>
      <c r="AL6547" s="221"/>
      <c r="AM6547" s="221"/>
      <c r="AN6547" s="221"/>
      <c r="AO6547" s="221"/>
      <c r="AP6547" s="221"/>
      <c r="AQ6547" s="219"/>
      <c r="AR6547" s="219"/>
      <c r="AS6547" s="221"/>
      <c r="AT6547" s="221"/>
      <c r="AU6547" s="221"/>
      <c r="AV6547" s="221"/>
      <c r="AW6547" s="221"/>
      <c r="AX6547" s="221"/>
      <c r="AY6547" s="221"/>
      <c r="AZ6547" s="221"/>
    </row>
    <row r="6548" spans="1:52" x14ac:dyDescent="0.15">
      <c r="A6548" s="278"/>
      <c r="B6548" s="274"/>
      <c r="C6548" s="340"/>
      <c r="D6548" s="340"/>
      <c r="E6548" s="341"/>
      <c r="F6548" s="341"/>
      <c r="G6548" s="341"/>
      <c r="H6548" s="341"/>
      <c r="I6548" s="341"/>
      <c r="J6548" s="341"/>
      <c r="AH6548" s="221"/>
      <c r="AI6548" s="221"/>
      <c r="AJ6548" s="221"/>
      <c r="AK6548" s="221"/>
      <c r="AL6548" s="221"/>
      <c r="AM6548" s="221"/>
      <c r="AN6548" s="221"/>
      <c r="AO6548" s="221"/>
      <c r="AP6548" s="221"/>
      <c r="AQ6548" s="219"/>
      <c r="AR6548" s="219"/>
      <c r="AS6548" s="221"/>
      <c r="AT6548" s="221"/>
      <c r="AU6548" s="221"/>
      <c r="AV6548" s="221"/>
      <c r="AW6548" s="221"/>
      <c r="AX6548" s="221"/>
      <c r="AY6548" s="221"/>
      <c r="AZ6548" s="221"/>
    </row>
    <row r="6549" spans="1:52" x14ac:dyDescent="0.15">
      <c r="A6549" s="278"/>
      <c r="B6549" s="274"/>
      <c r="C6549" s="340"/>
      <c r="D6549" s="340"/>
      <c r="E6549" s="341"/>
      <c r="F6549" s="341"/>
      <c r="G6549" s="341"/>
      <c r="H6549" s="341"/>
      <c r="I6549" s="341"/>
      <c r="J6549" s="341"/>
      <c r="AH6549" s="221"/>
      <c r="AI6549" s="221"/>
      <c r="AJ6549" s="221"/>
      <c r="AK6549" s="221"/>
      <c r="AL6549" s="221"/>
      <c r="AM6549" s="221"/>
      <c r="AN6549" s="221"/>
      <c r="AO6549" s="221"/>
      <c r="AP6549" s="221"/>
      <c r="AQ6549" s="219"/>
      <c r="AR6549" s="219"/>
      <c r="AS6549" s="221"/>
      <c r="AT6549" s="221"/>
      <c r="AU6549" s="221"/>
      <c r="AV6549" s="221"/>
      <c r="AW6549" s="221"/>
      <c r="AX6549" s="221"/>
      <c r="AY6549" s="221"/>
      <c r="AZ6549" s="221"/>
    </row>
    <row r="6550" spans="1:52" x14ac:dyDescent="0.15">
      <c r="A6550" s="278"/>
      <c r="B6550" s="274"/>
      <c r="C6550" s="340"/>
      <c r="D6550" s="340"/>
      <c r="E6550" s="341"/>
      <c r="F6550" s="341"/>
      <c r="G6550" s="341"/>
      <c r="H6550" s="341"/>
      <c r="I6550" s="341"/>
      <c r="J6550" s="341"/>
      <c r="AH6550" s="221"/>
      <c r="AI6550" s="221"/>
      <c r="AJ6550" s="221"/>
      <c r="AK6550" s="221"/>
      <c r="AL6550" s="221"/>
      <c r="AM6550" s="221"/>
      <c r="AN6550" s="221"/>
      <c r="AO6550" s="221"/>
      <c r="AP6550" s="221"/>
      <c r="AQ6550" s="219"/>
      <c r="AR6550" s="219"/>
      <c r="AS6550" s="221"/>
      <c r="AT6550" s="221"/>
      <c r="AU6550" s="221"/>
      <c r="AV6550" s="221"/>
      <c r="AW6550" s="221"/>
      <c r="AX6550" s="221"/>
      <c r="AY6550" s="221"/>
      <c r="AZ6550" s="221"/>
    </row>
    <row r="6551" spans="1:52" x14ac:dyDescent="0.15">
      <c r="A6551" s="278"/>
      <c r="B6551" s="274"/>
      <c r="C6551" s="340"/>
      <c r="D6551" s="340"/>
      <c r="E6551" s="341"/>
      <c r="F6551" s="341"/>
      <c r="G6551" s="341"/>
      <c r="H6551" s="341"/>
      <c r="I6551" s="341"/>
      <c r="J6551" s="341"/>
      <c r="AH6551" s="221"/>
      <c r="AI6551" s="221"/>
      <c r="AJ6551" s="221"/>
      <c r="AK6551" s="221"/>
      <c r="AL6551" s="221"/>
      <c r="AM6551" s="221"/>
      <c r="AN6551" s="221"/>
      <c r="AO6551" s="221"/>
      <c r="AP6551" s="221"/>
      <c r="AQ6551" s="219"/>
      <c r="AR6551" s="219"/>
      <c r="AS6551" s="221"/>
      <c r="AT6551" s="221"/>
      <c r="AU6551" s="221"/>
      <c r="AV6551" s="221"/>
      <c r="AW6551" s="221"/>
      <c r="AX6551" s="221"/>
      <c r="AY6551" s="221"/>
      <c r="AZ6551" s="221"/>
    </row>
    <row r="6552" spans="1:52" x14ac:dyDescent="0.15">
      <c r="A6552" s="278"/>
      <c r="B6552" s="274"/>
      <c r="C6552" s="340"/>
      <c r="D6552" s="340"/>
      <c r="E6552" s="341"/>
      <c r="F6552" s="341"/>
      <c r="G6552" s="341"/>
      <c r="H6552" s="341"/>
      <c r="I6552" s="341"/>
      <c r="J6552" s="341"/>
      <c r="AH6552" s="221"/>
      <c r="AI6552" s="221"/>
      <c r="AJ6552" s="221"/>
      <c r="AK6552" s="221"/>
      <c r="AL6552" s="221"/>
      <c r="AM6552" s="221"/>
      <c r="AN6552" s="221"/>
      <c r="AO6552" s="221"/>
      <c r="AP6552" s="221"/>
      <c r="AQ6552" s="219"/>
      <c r="AR6552" s="219"/>
      <c r="AS6552" s="221"/>
      <c r="AT6552" s="221"/>
      <c r="AU6552" s="221"/>
      <c r="AV6552" s="221"/>
      <c r="AW6552" s="221"/>
      <c r="AX6552" s="221"/>
      <c r="AY6552" s="221"/>
      <c r="AZ6552" s="221"/>
    </row>
    <row r="6553" spans="1:52" x14ac:dyDescent="0.15">
      <c r="A6553" s="278"/>
      <c r="B6553" s="274"/>
      <c r="C6553" s="340"/>
      <c r="D6553" s="340"/>
      <c r="E6553" s="341"/>
      <c r="F6553" s="341"/>
      <c r="G6553" s="341"/>
      <c r="H6553" s="341"/>
      <c r="I6553" s="341"/>
      <c r="J6553" s="341"/>
      <c r="AH6553" s="221"/>
      <c r="AI6553" s="221"/>
      <c r="AJ6553" s="221"/>
      <c r="AK6553" s="221"/>
      <c r="AL6553" s="221"/>
      <c r="AM6553" s="221"/>
      <c r="AN6553" s="221"/>
      <c r="AO6553" s="221"/>
      <c r="AP6553" s="221"/>
      <c r="AQ6553" s="219"/>
      <c r="AR6553" s="219"/>
      <c r="AS6553" s="221"/>
      <c r="AT6553" s="221"/>
      <c r="AU6553" s="221"/>
      <c r="AV6553" s="221"/>
      <c r="AW6553" s="221"/>
      <c r="AX6553" s="221"/>
      <c r="AY6553" s="221"/>
      <c r="AZ6553" s="221"/>
    </row>
    <row r="6554" spans="1:52" x14ac:dyDescent="0.15">
      <c r="A6554" s="278"/>
      <c r="B6554" s="274"/>
      <c r="C6554" s="340"/>
      <c r="D6554" s="340"/>
      <c r="E6554" s="341"/>
      <c r="F6554" s="341"/>
      <c r="G6554" s="341"/>
      <c r="H6554" s="341"/>
      <c r="I6554" s="341"/>
      <c r="J6554" s="341"/>
      <c r="AH6554" s="221"/>
      <c r="AI6554" s="221"/>
      <c r="AJ6554" s="221"/>
      <c r="AK6554" s="221"/>
      <c r="AL6554" s="221"/>
      <c r="AM6554" s="221"/>
      <c r="AN6554" s="221"/>
      <c r="AO6554" s="221"/>
      <c r="AP6554" s="221"/>
      <c r="AQ6554" s="219"/>
      <c r="AR6554" s="219"/>
      <c r="AS6554" s="221"/>
      <c r="AT6554" s="221"/>
      <c r="AU6554" s="221"/>
      <c r="AV6554" s="221"/>
      <c r="AW6554" s="221"/>
      <c r="AX6554" s="221"/>
      <c r="AY6554" s="221"/>
      <c r="AZ6554" s="221"/>
    </row>
    <row r="6555" spans="1:52" x14ac:dyDescent="0.15">
      <c r="A6555" s="278"/>
      <c r="B6555" s="274"/>
      <c r="C6555" s="340"/>
      <c r="D6555" s="340"/>
      <c r="E6555" s="341"/>
      <c r="F6555" s="341"/>
      <c r="G6555" s="341"/>
      <c r="H6555" s="341"/>
      <c r="I6555" s="341"/>
      <c r="J6555" s="341"/>
      <c r="AH6555" s="221"/>
      <c r="AI6555" s="221"/>
      <c r="AJ6555" s="221"/>
      <c r="AK6555" s="221"/>
      <c r="AL6555" s="221"/>
      <c r="AM6555" s="221"/>
      <c r="AN6555" s="221"/>
      <c r="AO6555" s="221"/>
      <c r="AP6555" s="221"/>
      <c r="AQ6555" s="219"/>
      <c r="AR6555" s="219"/>
      <c r="AS6555" s="221"/>
      <c r="AT6555" s="221"/>
      <c r="AU6555" s="221"/>
      <c r="AV6555" s="221"/>
      <c r="AW6555" s="221"/>
      <c r="AX6555" s="221"/>
      <c r="AY6555" s="221"/>
      <c r="AZ6555" s="221"/>
    </row>
    <row r="6556" spans="1:52" x14ac:dyDescent="0.15">
      <c r="A6556" s="278"/>
      <c r="B6556" s="274"/>
      <c r="C6556" s="340"/>
      <c r="D6556" s="340"/>
      <c r="E6556" s="341"/>
      <c r="F6556" s="341"/>
      <c r="G6556" s="341"/>
      <c r="H6556" s="341"/>
      <c r="I6556" s="341"/>
      <c r="J6556" s="341"/>
      <c r="AH6556" s="221"/>
      <c r="AI6556" s="221"/>
      <c r="AJ6556" s="221"/>
      <c r="AK6556" s="221"/>
      <c r="AL6556" s="221"/>
      <c r="AM6556" s="221"/>
      <c r="AN6556" s="221"/>
      <c r="AO6556" s="221"/>
      <c r="AP6556" s="221"/>
      <c r="AQ6556" s="219"/>
      <c r="AR6556" s="219"/>
      <c r="AS6556" s="221"/>
      <c r="AT6556" s="221"/>
      <c r="AU6556" s="221"/>
      <c r="AV6556" s="221"/>
      <c r="AW6556" s="221"/>
      <c r="AX6556" s="221"/>
      <c r="AY6556" s="221"/>
      <c r="AZ6556" s="221"/>
    </row>
    <row r="6557" spans="1:52" x14ac:dyDescent="0.15">
      <c r="A6557" s="278"/>
      <c r="B6557" s="274"/>
      <c r="C6557" s="340"/>
      <c r="D6557" s="340"/>
      <c r="E6557" s="341"/>
      <c r="F6557" s="341"/>
      <c r="G6557" s="341"/>
      <c r="H6557" s="341"/>
      <c r="I6557" s="341"/>
      <c r="J6557" s="341"/>
      <c r="AH6557" s="221"/>
      <c r="AI6557" s="221"/>
      <c r="AJ6557" s="221"/>
      <c r="AK6557" s="221"/>
      <c r="AL6557" s="221"/>
      <c r="AM6557" s="221"/>
      <c r="AN6557" s="221"/>
      <c r="AO6557" s="221"/>
      <c r="AP6557" s="221"/>
      <c r="AQ6557" s="219"/>
      <c r="AR6557" s="219"/>
      <c r="AS6557" s="221"/>
      <c r="AT6557" s="221"/>
      <c r="AU6557" s="221"/>
      <c r="AV6557" s="221"/>
      <c r="AW6557" s="221"/>
      <c r="AX6557" s="221"/>
      <c r="AY6557" s="221"/>
      <c r="AZ6557" s="221"/>
    </row>
    <row r="6558" spans="1:52" x14ac:dyDescent="0.15">
      <c r="A6558" s="278"/>
      <c r="B6558" s="274"/>
      <c r="C6558" s="340"/>
      <c r="D6558" s="340"/>
      <c r="E6558" s="341"/>
      <c r="F6558" s="341"/>
      <c r="G6558" s="341"/>
      <c r="H6558" s="341"/>
      <c r="I6558" s="341"/>
      <c r="J6558" s="341"/>
      <c r="AH6558" s="221"/>
      <c r="AI6558" s="221"/>
      <c r="AJ6558" s="221"/>
      <c r="AK6558" s="221"/>
      <c r="AL6558" s="221"/>
      <c r="AM6558" s="221"/>
      <c r="AN6558" s="221"/>
      <c r="AO6558" s="221"/>
      <c r="AP6558" s="221"/>
      <c r="AQ6558" s="219"/>
      <c r="AR6558" s="219"/>
      <c r="AS6558" s="221"/>
      <c r="AT6558" s="221"/>
      <c r="AU6558" s="221"/>
      <c r="AV6558" s="221"/>
      <c r="AW6558" s="221"/>
      <c r="AX6558" s="221"/>
      <c r="AY6558" s="221"/>
      <c r="AZ6558" s="221"/>
    </row>
    <row r="6559" spans="1:52" x14ac:dyDescent="0.15">
      <c r="A6559" s="278"/>
      <c r="B6559" s="274"/>
      <c r="C6559" s="340"/>
      <c r="D6559" s="340"/>
      <c r="E6559" s="341"/>
      <c r="F6559" s="341"/>
      <c r="G6559" s="341"/>
      <c r="H6559" s="341"/>
      <c r="I6559" s="341"/>
      <c r="J6559" s="341"/>
      <c r="AH6559" s="221"/>
      <c r="AI6559" s="221"/>
      <c r="AJ6559" s="221"/>
      <c r="AK6559" s="221"/>
      <c r="AL6559" s="221"/>
      <c r="AM6559" s="221"/>
      <c r="AN6559" s="221"/>
      <c r="AO6559" s="221"/>
      <c r="AP6559" s="221"/>
      <c r="AQ6559" s="219"/>
      <c r="AR6559" s="219"/>
      <c r="AS6559" s="221"/>
      <c r="AT6559" s="221"/>
      <c r="AU6559" s="221"/>
      <c r="AV6559" s="221"/>
      <c r="AW6559" s="221"/>
      <c r="AX6559" s="221"/>
      <c r="AY6559" s="221"/>
      <c r="AZ6559" s="221"/>
    </row>
    <row r="6560" spans="1:52" x14ac:dyDescent="0.15">
      <c r="A6560" s="278"/>
      <c r="B6560" s="274"/>
      <c r="C6560" s="340"/>
      <c r="D6560" s="340"/>
      <c r="E6560" s="341"/>
      <c r="F6560" s="341"/>
      <c r="G6560" s="341"/>
      <c r="H6560" s="341"/>
      <c r="I6560" s="341"/>
      <c r="J6560" s="341"/>
      <c r="AH6560" s="221"/>
      <c r="AI6560" s="221"/>
      <c r="AJ6560" s="221"/>
      <c r="AK6560" s="221"/>
      <c r="AL6560" s="221"/>
      <c r="AM6560" s="221"/>
      <c r="AN6560" s="221"/>
      <c r="AO6560" s="221"/>
      <c r="AP6560" s="221"/>
      <c r="AQ6560" s="219"/>
      <c r="AR6560" s="219"/>
      <c r="AS6560" s="221"/>
      <c r="AT6560" s="221"/>
      <c r="AU6560" s="221"/>
      <c r="AV6560" s="221"/>
      <c r="AW6560" s="221"/>
      <c r="AX6560" s="221"/>
      <c r="AY6560" s="221"/>
      <c r="AZ6560" s="221"/>
    </row>
    <row r="6561" spans="1:52" x14ac:dyDescent="0.15">
      <c r="A6561" s="278"/>
      <c r="B6561" s="274"/>
      <c r="C6561" s="340"/>
      <c r="D6561" s="340"/>
      <c r="E6561" s="341"/>
      <c r="F6561" s="341"/>
      <c r="G6561" s="341"/>
      <c r="H6561" s="341"/>
      <c r="I6561" s="341"/>
      <c r="J6561" s="341"/>
      <c r="AH6561" s="221"/>
      <c r="AI6561" s="221"/>
      <c r="AJ6561" s="221"/>
      <c r="AK6561" s="221"/>
      <c r="AL6561" s="221"/>
      <c r="AM6561" s="221"/>
      <c r="AN6561" s="221"/>
      <c r="AO6561" s="221"/>
      <c r="AP6561" s="221"/>
      <c r="AQ6561" s="219"/>
      <c r="AR6561" s="219"/>
      <c r="AS6561" s="221"/>
      <c r="AT6561" s="221"/>
      <c r="AU6561" s="221"/>
      <c r="AV6561" s="221"/>
      <c r="AW6561" s="221"/>
      <c r="AX6561" s="221"/>
      <c r="AY6561" s="221"/>
      <c r="AZ6561" s="221"/>
    </row>
    <row r="6562" spans="1:52" x14ac:dyDescent="0.15">
      <c r="A6562" s="278"/>
      <c r="B6562" s="274"/>
      <c r="C6562" s="340"/>
      <c r="D6562" s="340"/>
      <c r="E6562" s="341"/>
      <c r="F6562" s="341"/>
      <c r="G6562" s="341"/>
      <c r="H6562" s="341"/>
      <c r="I6562" s="341"/>
      <c r="J6562" s="341"/>
      <c r="AH6562" s="221"/>
      <c r="AI6562" s="221"/>
      <c r="AJ6562" s="221"/>
      <c r="AK6562" s="221"/>
      <c r="AL6562" s="221"/>
      <c r="AM6562" s="221"/>
      <c r="AN6562" s="221"/>
      <c r="AO6562" s="221"/>
      <c r="AP6562" s="221"/>
      <c r="AQ6562" s="219"/>
      <c r="AR6562" s="219"/>
      <c r="AS6562" s="221"/>
      <c r="AT6562" s="221"/>
      <c r="AU6562" s="221"/>
      <c r="AV6562" s="221"/>
      <c r="AW6562" s="221"/>
      <c r="AX6562" s="221"/>
      <c r="AY6562" s="221"/>
      <c r="AZ6562" s="221"/>
    </row>
    <row r="6563" spans="1:52" x14ac:dyDescent="0.15">
      <c r="A6563" s="278"/>
      <c r="B6563" s="274"/>
      <c r="C6563" s="340"/>
      <c r="D6563" s="340"/>
      <c r="E6563" s="341"/>
      <c r="F6563" s="341"/>
      <c r="G6563" s="341"/>
      <c r="H6563" s="341"/>
      <c r="I6563" s="341"/>
      <c r="J6563" s="341"/>
      <c r="AH6563" s="221"/>
      <c r="AI6563" s="221"/>
      <c r="AJ6563" s="221"/>
      <c r="AK6563" s="221"/>
      <c r="AL6563" s="221"/>
      <c r="AM6563" s="221"/>
      <c r="AN6563" s="221"/>
      <c r="AO6563" s="221"/>
      <c r="AP6563" s="221"/>
      <c r="AQ6563" s="219"/>
      <c r="AR6563" s="219"/>
      <c r="AS6563" s="221"/>
      <c r="AT6563" s="221"/>
      <c r="AU6563" s="221"/>
      <c r="AV6563" s="221"/>
      <c r="AW6563" s="221"/>
      <c r="AX6563" s="221"/>
      <c r="AY6563" s="221"/>
      <c r="AZ6563" s="221"/>
    </row>
    <row r="6564" spans="1:52" x14ac:dyDescent="0.15">
      <c r="A6564" s="278"/>
      <c r="B6564" s="274"/>
      <c r="C6564" s="340"/>
      <c r="D6564" s="340"/>
      <c r="E6564" s="341"/>
      <c r="F6564" s="341"/>
      <c r="G6564" s="341"/>
      <c r="H6564" s="341"/>
      <c r="I6564" s="341"/>
      <c r="J6564" s="341"/>
      <c r="AH6564" s="221"/>
      <c r="AI6564" s="221"/>
      <c r="AJ6564" s="221"/>
      <c r="AK6564" s="221"/>
      <c r="AL6564" s="221"/>
      <c r="AM6564" s="221"/>
      <c r="AN6564" s="221"/>
      <c r="AO6564" s="221"/>
      <c r="AP6564" s="221"/>
      <c r="AQ6564" s="219"/>
      <c r="AR6564" s="219"/>
      <c r="AS6564" s="221"/>
      <c r="AT6564" s="221"/>
      <c r="AU6564" s="221"/>
      <c r="AV6564" s="221"/>
      <c r="AW6564" s="221"/>
      <c r="AX6564" s="221"/>
      <c r="AY6564" s="221"/>
      <c r="AZ6564" s="221"/>
    </row>
    <row r="6565" spans="1:52" x14ac:dyDescent="0.15">
      <c r="A6565" s="278"/>
      <c r="B6565" s="274"/>
      <c r="C6565" s="340"/>
      <c r="D6565" s="340"/>
      <c r="E6565" s="341"/>
      <c r="F6565" s="341"/>
      <c r="G6565" s="341"/>
      <c r="H6565" s="341"/>
      <c r="I6565" s="341"/>
      <c r="J6565" s="341"/>
      <c r="AH6565" s="221"/>
      <c r="AI6565" s="221"/>
      <c r="AJ6565" s="221"/>
      <c r="AK6565" s="221"/>
      <c r="AL6565" s="221"/>
      <c r="AM6565" s="221"/>
      <c r="AN6565" s="221"/>
      <c r="AO6565" s="221"/>
      <c r="AP6565" s="221"/>
      <c r="AQ6565" s="219"/>
      <c r="AR6565" s="219"/>
      <c r="AS6565" s="221"/>
      <c r="AT6565" s="221"/>
      <c r="AU6565" s="221"/>
      <c r="AV6565" s="221"/>
      <c r="AW6565" s="221"/>
      <c r="AX6565" s="221"/>
      <c r="AY6565" s="221"/>
      <c r="AZ6565" s="221"/>
    </row>
    <row r="6566" spans="1:52" x14ac:dyDescent="0.15">
      <c r="A6566" s="278"/>
      <c r="B6566" s="274"/>
      <c r="C6566" s="340"/>
      <c r="D6566" s="340"/>
      <c r="E6566" s="341"/>
      <c r="F6566" s="341"/>
      <c r="G6566" s="341"/>
      <c r="H6566" s="341"/>
      <c r="I6566" s="341"/>
      <c r="J6566" s="341"/>
      <c r="AH6566" s="221"/>
      <c r="AI6566" s="221"/>
      <c r="AJ6566" s="221"/>
      <c r="AK6566" s="221"/>
      <c r="AL6566" s="221"/>
      <c r="AM6566" s="221"/>
      <c r="AN6566" s="221"/>
      <c r="AO6566" s="221"/>
      <c r="AP6566" s="221"/>
      <c r="AQ6566" s="219"/>
      <c r="AR6566" s="219"/>
      <c r="AS6566" s="221"/>
      <c r="AT6566" s="221"/>
      <c r="AU6566" s="221"/>
      <c r="AV6566" s="221"/>
      <c r="AW6566" s="221"/>
      <c r="AX6566" s="221"/>
      <c r="AY6566" s="221"/>
      <c r="AZ6566" s="221"/>
    </row>
    <row r="6567" spans="1:52" x14ac:dyDescent="0.15">
      <c r="A6567" s="278"/>
      <c r="B6567" s="274"/>
      <c r="C6567" s="340"/>
      <c r="D6567" s="340"/>
      <c r="E6567" s="341"/>
      <c r="F6567" s="341"/>
      <c r="G6567" s="341"/>
      <c r="H6567" s="341"/>
      <c r="I6567" s="341"/>
      <c r="J6567" s="341"/>
      <c r="AH6567" s="221"/>
      <c r="AI6567" s="221"/>
      <c r="AJ6567" s="221"/>
      <c r="AK6567" s="221"/>
      <c r="AL6567" s="221"/>
      <c r="AM6567" s="221"/>
      <c r="AN6567" s="221"/>
      <c r="AO6567" s="221"/>
      <c r="AP6567" s="221"/>
      <c r="AQ6567" s="219"/>
      <c r="AR6567" s="219"/>
      <c r="AS6567" s="221"/>
      <c r="AT6567" s="221"/>
      <c r="AU6567" s="221"/>
      <c r="AV6567" s="221"/>
      <c r="AW6567" s="221"/>
      <c r="AX6567" s="221"/>
      <c r="AY6567" s="221"/>
      <c r="AZ6567" s="221"/>
    </row>
    <row r="6568" spans="1:52" x14ac:dyDescent="0.15">
      <c r="A6568" s="278"/>
      <c r="B6568" s="274"/>
      <c r="C6568" s="340"/>
      <c r="D6568" s="340"/>
      <c r="E6568" s="341"/>
      <c r="F6568" s="341"/>
      <c r="G6568" s="341"/>
      <c r="H6568" s="341"/>
      <c r="I6568" s="341"/>
      <c r="J6568" s="341"/>
      <c r="AH6568" s="221"/>
      <c r="AI6568" s="221"/>
      <c r="AJ6568" s="221"/>
      <c r="AK6568" s="221"/>
      <c r="AL6568" s="221"/>
      <c r="AM6568" s="221"/>
      <c r="AN6568" s="221"/>
      <c r="AO6568" s="221"/>
      <c r="AP6568" s="221"/>
      <c r="AQ6568" s="219"/>
      <c r="AR6568" s="219"/>
      <c r="AS6568" s="221"/>
      <c r="AT6568" s="221"/>
      <c r="AU6568" s="221"/>
      <c r="AV6568" s="221"/>
      <c r="AW6568" s="221"/>
      <c r="AX6568" s="221"/>
      <c r="AY6568" s="221"/>
      <c r="AZ6568" s="221"/>
    </row>
    <row r="6569" spans="1:52" x14ac:dyDescent="0.15">
      <c r="A6569" s="278"/>
      <c r="B6569" s="274"/>
      <c r="C6569" s="340"/>
      <c r="D6569" s="340"/>
      <c r="E6569" s="341"/>
      <c r="F6569" s="341"/>
      <c r="G6569" s="341"/>
      <c r="H6569" s="341"/>
      <c r="I6569" s="341"/>
      <c r="J6569" s="341"/>
      <c r="AH6569" s="221"/>
      <c r="AI6569" s="221"/>
      <c r="AJ6569" s="221"/>
      <c r="AK6569" s="221"/>
      <c r="AL6569" s="221"/>
      <c r="AM6569" s="221"/>
      <c r="AN6569" s="221"/>
      <c r="AO6569" s="221"/>
      <c r="AP6569" s="221"/>
      <c r="AQ6569" s="219"/>
      <c r="AR6569" s="219"/>
      <c r="AS6569" s="221"/>
      <c r="AT6569" s="221"/>
      <c r="AU6569" s="221"/>
      <c r="AV6569" s="221"/>
      <c r="AW6569" s="221"/>
      <c r="AX6569" s="221"/>
      <c r="AY6569" s="221"/>
      <c r="AZ6569" s="221"/>
    </row>
    <row r="6570" spans="1:52" x14ac:dyDescent="0.15">
      <c r="A6570" s="278"/>
      <c r="B6570" s="274"/>
      <c r="C6570" s="340"/>
      <c r="D6570" s="340"/>
      <c r="E6570" s="341"/>
      <c r="F6570" s="341"/>
      <c r="G6570" s="341"/>
      <c r="H6570" s="341"/>
      <c r="I6570" s="341"/>
      <c r="J6570" s="341"/>
      <c r="AH6570" s="221"/>
      <c r="AI6570" s="221"/>
      <c r="AJ6570" s="221"/>
      <c r="AK6570" s="221"/>
      <c r="AL6570" s="221"/>
      <c r="AM6570" s="221"/>
      <c r="AN6570" s="221"/>
      <c r="AO6570" s="221"/>
      <c r="AP6570" s="221"/>
      <c r="AQ6570" s="219"/>
      <c r="AR6570" s="219"/>
      <c r="AS6570" s="221"/>
      <c r="AT6570" s="221"/>
      <c r="AU6570" s="221"/>
      <c r="AV6570" s="221"/>
      <c r="AW6570" s="221"/>
      <c r="AX6570" s="221"/>
      <c r="AY6570" s="221"/>
      <c r="AZ6570" s="221"/>
    </row>
    <row r="6571" spans="1:52" x14ac:dyDescent="0.15">
      <c r="A6571" s="278"/>
      <c r="B6571" s="274"/>
      <c r="C6571" s="340"/>
      <c r="D6571" s="340"/>
      <c r="E6571" s="341"/>
      <c r="F6571" s="341"/>
      <c r="G6571" s="341"/>
      <c r="H6571" s="341"/>
      <c r="I6571" s="341"/>
      <c r="J6571" s="341"/>
      <c r="AH6571" s="221"/>
      <c r="AI6571" s="221"/>
      <c r="AJ6571" s="221"/>
      <c r="AK6571" s="221"/>
      <c r="AL6571" s="221"/>
      <c r="AM6571" s="221"/>
      <c r="AN6571" s="221"/>
      <c r="AO6571" s="221"/>
      <c r="AP6571" s="221"/>
      <c r="AQ6571" s="219"/>
      <c r="AR6571" s="219"/>
      <c r="AS6571" s="221"/>
      <c r="AT6571" s="221"/>
      <c r="AU6571" s="221"/>
      <c r="AV6571" s="221"/>
      <c r="AW6571" s="221"/>
      <c r="AX6571" s="221"/>
      <c r="AY6571" s="221"/>
      <c r="AZ6571" s="221"/>
    </row>
    <row r="6572" spans="1:52" x14ac:dyDescent="0.15">
      <c r="A6572" s="278"/>
      <c r="B6572" s="274"/>
      <c r="C6572" s="340"/>
      <c r="D6572" s="340"/>
      <c r="E6572" s="341"/>
      <c r="F6572" s="341"/>
      <c r="G6572" s="341"/>
      <c r="H6572" s="341"/>
      <c r="I6572" s="341"/>
      <c r="J6572" s="341"/>
      <c r="AH6572" s="221"/>
      <c r="AI6572" s="221"/>
      <c r="AJ6572" s="221"/>
      <c r="AK6572" s="221"/>
      <c r="AL6572" s="221"/>
      <c r="AM6572" s="221"/>
      <c r="AN6572" s="221"/>
      <c r="AO6572" s="221"/>
      <c r="AP6572" s="221"/>
      <c r="AQ6572" s="219"/>
      <c r="AR6572" s="219"/>
      <c r="AS6572" s="221"/>
      <c r="AT6572" s="221"/>
      <c r="AU6572" s="221"/>
      <c r="AV6572" s="221"/>
      <c r="AW6572" s="221"/>
      <c r="AX6572" s="221"/>
      <c r="AY6572" s="221"/>
      <c r="AZ6572" s="221"/>
    </row>
    <row r="6573" spans="1:52" x14ac:dyDescent="0.15">
      <c r="A6573" s="278"/>
      <c r="B6573" s="274"/>
      <c r="C6573" s="340"/>
      <c r="D6573" s="340"/>
      <c r="E6573" s="341"/>
      <c r="F6573" s="341"/>
      <c r="G6573" s="341"/>
      <c r="H6573" s="341"/>
      <c r="I6573" s="341"/>
      <c r="J6573" s="341"/>
      <c r="AH6573" s="221"/>
      <c r="AI6573" s="221"/>
      <c r="AJ6573" s="221"/>
      <c r="AK6573" s="221"/>
      <c r="AL6573" s="221"/>
      <c r="AM6573" s="221"/>
      <c r="AN6573" s="221"/>
      <c r="AO6573" s="221"/>
      <c r="AP6573" s="221"/>
      <c r="AQ6573" s="219"/>
      <c r="AR6573" s="219"/>
      <c r="AS6573" s="221"/>
      <c r="AT6573" s="221"/>
      <c r="AU6573" s="221"/>
      <c r="AV6573" s="221"/>
      <c r="AW6573" s="221"/>
      <c r="AX6573" s="221"/>
      <c r="AY6573" s="221"/>
      <c r="AZ6573" s="221"/>
    </row>
    <row r="6574" spans="1:52" x14ac:dyDescent="0.15">
      <c r="A6574" s="278"/>
      <c r="B6574" s="274"/>
      <c r="C6574" s="340"/>
      <c r="D6574" s="340"/>
      <c r="E6574" s="341"/>
      <c r="F6574" s="341"/>
      <c r="G6574" s="341"/>
      <c r="H6574" s="341"/>
      <c r="I6574" s="341"/>
      <c r="J6574" s="341"/>
      <c r="AH6574" s="221"/>
      <c r="AI6574" s="221"/>
      <c r="AJ6574" s="221"/>
      <c r="AK6574" s="221"/>
      <c r="AL6574" s="221"/>
      <c r="AM6574" s="221"/>
      <c r="AN6574" s="221"/>
      <c r="AO6574" s="221"/>
      <c r="AP6574" s="221"/>
      <c r="AQ6574" s="219"/>
      <c r="AR6574" s="219"/>
      <c r="AS6574" s="221"/>
      <c r="AT6574" s="221"/>
      <c r="AU6574" s="221"/>
      <c r="AV6574" s="221"/>
      <c r="AW6574" s="221"/>
      <c r="AX6574" s="221"/>
      <c r="AY6574" s="221"/>
      <c r="AZ6574" s="221"/>
    </row>
    <row r="6575" spans="1:52" x14ac:dyDescent="0.15">
      <c r="A6575" s="278"/>
      <c r="B6575" s="274"/>
      <c r="C6575" s="340"/>
      <c r="D6575" s="340"/>
      <c r="E6575" s="341"/>
      <c r="F6575" s="341"/>
      <c r="G6575" s="341"/>
      <c r="H6575" s="341"/>
      <c r="I6575" s="341"/>
      <c r="J6575" s="341"/>
      <c r="AH6575" s="221"/>
      <c r="AI6575" s="221"/>
      <c r="AJ6575" s="221"/>
      <c r="AK6575" s="221"/>
      <c r="AL6575" s="221"/>
      <c r="AM6575" s="221"/>
      <c r="AN6575" s="221"/>
      <c r="AO6575" s="221"/>
      <c r="AP6575" s="221"/>
      <c r="AQ6575" s="219"/>
      <c r="AR6575" s="219"/>
      <c r="AS6575" s="221"/>
      <c r="AT6575" s="221"/>
      <c r="AU6575" s="221"/>
      <c r="AV6575" s="221"/>
      <c r="AW6575" s="221"/>
      <c r="AX6575" s="221"/>
      <c r="AY6575" s="221"/>
      <c r="AZ6575" s="221"/>
    </row>
    <row r="6576" spans="1:52" x14ac:dyDescent="0.15">
      <c r="A6576" s="278"/>
      <c r="B6576" s="274"/>
      <c r="C6576" s="340"/>
      <c r="D6576" s="340"/>
      <c r="E6576" s="341"/>
      <c r="F6576" s="341"/>
      <c r="G6576" s="341"/>
      <c r="H6576" s="341"/>
      <c r="I6576" s="341"/>
      <c r="J6576" s="341"/>
      <c r="AH6576" s="221"/>
      <c r="AI6576" s="221"/>
      <c r="AJ6576" s="221"/>
      <c r="AK6576" s="221"/>
      <c r="AL6576" s="221"/>
      <c r="AM6576" s="221"/>
      <c r="AN6576" s="221"/>
      <c r="AO6576" s="221"/>
      <c r="AP6576" s="221"/>
      <c r="AQ6576" s="219"/>
      <c r="AR6576" s="219"/>
      <c r="AS6576" s="221"/>
      <c r="AT6576" s="221"/>
      <c r="AU6576" s="221"/>
      <c r="AV6576" s="221"/>
      <c r="AW6576" s="221"/>
      <c r="AX6576" s="221"/>
      <c r="AY6576" s="221"/>
      <c r="AZ6576" s="221"/>
    </row>
    <row r="6577" spans="1:52" x14ac:dyDescent="0.15">
      <c r="A6577" s="278"/>
      <c r="B6577" s="274"/>
      <c r="C6577" s="340"/>
      <c r="D6577" s="340"/>
      <c r="E6577" s="341"/>
      <c r="F6577" s="341"/>
      <c r="G6577" s="341"/>
      <c r="H6577" s="341"/>
      <c r="I6577" s="341"/>
      <c r="J6577" s="341"/>
      <c r="AH6577" s="221"/>
      <c r="AI6577" s="221"/>
      <c r="AJ6577" s="221"/>
      <c r="AK6577" s="221"/>
      <c r="AL6577" s="221"/>
      <c r="AM6577" s="221"/>
      <c r="AN6577" s="221"/>
      <c r="AO6577" s="221"/>
      <c r="AP6577" s="221"/>
      <c r="AQ6577" s="219"/>
      <c r="AR6577" s="219"/>
      <c r="AS6577" s="221"/>
      <c r="AT6577" s="221"/>
      <c r="AU6577" s="221"/>
      <c r="AV6577" s="221"/>
      <c r="AW6577" s="221"/>
      <c r="AX6577" s="221"/>
      <c r="AY6577" s="221"/>
      <c r="AZ6577" s="221"/>
    </row>
    <row r="6578" spans="1:52" x14ac:dyDescent="0.15">
      <c r="A6578" s="278"/>
      <c r="B6578" s="274"/>
      <c r="C6578" s="340"/>
      <c r="D6578" s="340"/>
      <c r="E6578" s="341"/>
      <c r="F6578" s="341"/>
      <c r="G6578" s="341"/>
      <c r="H6578" s="341"/>
      <c r="I6578" s="341"/>
      <c r="J6578" s="341"/>
      <c r="AH6578" s="221"/>
      <c r="AI6578" s="221"/>
      <c r="AJ6578" s="221"/>
      <c r="AK6578" s="221"/>
      <c r="AL6578" s="221"/>
      <c r="AM6578" s="221"/>
      <c r="AN6578" s="221"/>
      <c r="AO6578" s="221"/>
      <c r="AP6578" s="221"/>
      <c r="AQ6578" s="219"/>
      <c r="AR6578" s="219"/>
      <c r="AS6578" s="221"/>
      <c r="AT6578" s="221"/>
      <c r="AU6578" s="221"/>
      <c r="AV6578" s="221"/>
      <c r="AW6578" s="221"/>
      <c r="AX6578" s="221"/>
      <c r="AY6578" s="221"/>
      <c r="AZ6578" s="221"/>
    </row>
    <row r="6579" spans="1:52" x14ac:dyDescent="0.15">
      <c r="A6579" s="278"/>
      <c r="B6579" s="274"/>
      <c r="C6579" s="340"/>
      <c r="D6579" s="340"/>
      <c r="E6579" s="341"/>
      <c r="F6579" s="341"/>
      <c r="G6579" s="341"/>
      <c r="H6579" s="341"/>
      <c r="I6579" s="341"/>
      <c r="J6579" s="341"/>
      <c r="AH6579" s="221"/>
      <c r="AI6579" s="221"/>
      <c r="AJ6579" s="221"/>
      <c r="AK6579" s="221"/>
      <c r="AL6579" s="221"/>
      <c r="AM6579" s="221"/>
      <c r="AN6579" s="221"/>
      <c r="AO6579" s="221"/>
      <c r="AP6579" s="221"/>
      <c r="AQ6579" s="219"/>
      <c r="AR6579" s="219"/>
      <c r="AS6579" s="221"/>
      <c r="AT6579" s="221"/>
      <c r="AU6579" s="221"/>
      <c r="AV6579" s="221"/>
      <c r="AW6579" s="221"/>
      <c r="AX6579" s="221"/>
      <c r="AY6579" s="221"/>
      <c r="AZ6579" s="221"/>
    </row>
    <row r="6580" spans="1:52" x14ac:dyDescent="0.15">
      <c r="A6580" s="278"/>
      <c r="B6580" s="274"/>
      <c r="C6580" s="340"/>
      <c r="D6580" s="340"/>
      <c r="E6580" s="341"/>
      <c r="F6580" s="341"/>
      <c r="G6580" s="341"/>
      <c r="H6580" s="341"/>
      <c r="I6580" s="341"/>
      <c r="J6580" s="341"/>
      <c r="AH6580" s="221"/>
      <c r="AI6580" s="221"/>
      <c r="AJ6580" s="221"/>
      <c r="AK6580" s="221"/>
      <c r="AL6580" s="221"/>
      <c r="AM6580" s="221"/>
      <c r="AN6580" s="221"/>
      <c r="AO6580" s="221"/>
      <c r="AP6580" s="221"/>
      <c r="AQ6580" s="219"/>
      <c r="AR6580" s="219"/>
      <c r="AS6580" s="221"/>
      <c r="AT6580" s="221"/>
      <c r="AU6580" s="221"/>
      <c r="AV6580" s="221"/>
      <c r="AW6580" s="221"/>
      <c r="AX6580" s="221"/>
      <c r="AY6580" s="221"/>
      <c r="AZ6580" s="221"/>
    </row>
    <row r="6581" spans="1:52" x14ac:dyDescent="0.15">
      <c r="A6581" s="278"/>
      <c r="B6581" s="274"/>
      <c r="C6581" s="340"/>
      <c r="D6581" s="340"/>
      <c r="E6581" s="341"/>
      <c r="F6581" s="341"/>
      <c r="G6581" s="341"/>
      <c r="H6581" s="341"/>
      <c r="I6581" s="341"/>
      <c r="J6581" s="341"/>
      <c r="AH6581" s="221"/>
      <c r="AI6581" s="221"/>
      <c r="AJ6581" s="221"/>
      <c r="AK6581" s="221"/>
      <c r="AL6581" s="221"/>
      <c r="AM6581" s="221"/>
      <c r="AN6581" s="221"/>
      <c r="AO6581" s="221"/>
      <c r="AP6581" s="221"/>
      <c r="AQ6581" s="219"/>
      <c r="AR6581" s="219"/>
      <c r="AS6581" s="221"/>
      <c r="AT6581" s="221"/>
      <c r="AU6581" s="221"/>
      <c r="AV6581" s="221"/>
      <c r="AW6581" s="221"/>
      <c r="AX6581" s="221"/>
      <c r="AY6581" s="221"/>
      <c r="AZ6581" s="221"/>
    </row>
    <row r="6582" spans="1:52" x14ac:dyDescent="0.15">
      <c r="A6582" s="278"/>
      <c r="B6582" s="274"/>
      <c r="C6582" s="340"/>
      <c r="D6582" s="340"/>
      <c r="E6582" s="341"/>
      <c r="F6582" s="341"/>
      <c r="G6582" s="341"/>
      <c r="H6582" s="341"/>
      <c r="I6582" s="341"/>
      <c r="J6582" s="341"/>
      <c r="AH6582" s="221"/>
      <c r="AI6582" s="221"/>
      <c r="AJ6582" s="221"/>
      <c r="AK6582" s="221"/>
      <c r="AL6582" s="221"/>
      <c r="AM6582" s="221"/>
      <c r="AN6582" s="221"/>
      <c r="AO6582" s="221"/>
      <c r="AP6582" s="221"/>
      <c r="AQ6582" s="219"/>
      <c r="AR6582" s="219"/>
      <c r="AS6582" s="221"/>
      <c r="AT6582" s="221"/>
      <c r="AU6582" s="221"/>
      <c r="AV6582" s="221"/>
      <c r="AW6582" s="221"/>
      <c r="AX6582" s="221"/>
      <c r="AY6582" s="221"/>
      <c r="AZ6582" s="221"/>
    </row>
    <row r="6583" spans="1:52" x14ac:dyDescent="0.15">
      <c r="A6583" s="278"/>
      <c r="B6583" s="274"/>
      <c r="C6583" s="340"/>
      <c r="D6583" s="340"/>
      <c r="E6583" s="341"/>
      <c r="F6583" s="341"/>
      <c r="G6583" s="341"/>
      <c r="H6583" s="341"/>
      <c r="I6583" s="341"/>
      <c r="J6583" s="341"/>
      <c r="AH6583" s="221"/>
      <c r="AI6583" s="221"/>
      <c r="AJ6583" s="221"/>
      <c r="AK6583" s="221"/>
      <c r="AL6583" s="221"/>
      <c r="AM6583" s="221"/>
      <c r="AN6583" s="221"/>
      <c r="AO6583" s="221"/>
      <c r="AP6583" s="221"/>
      <c r="AQ6583" s="219"/>
      <c r="AR6583" s="219"/>
      <c r="AS6583" s="221"/>
      <c r="AT6583" s="221"/>
      <c r="AU6583" s="221"/>
      <c r="AV6583" s="221"/>
      <c r="AW6583" s="221"/>
      <c r="AX6583" s="221"/>
      <c r="AY6583" s="221"/>
      <c r="AZ6583" s="221"/>
    </row>
    <row r="6584" spans="1:52" x14ac:dyDescent="0.15">
      <c r="A6584" s="278"/>
      <c r="B6584" s="274"/>
      <c r="C6584" s="340"/>
      <c r="D6584" s="340"/>
      <c r="E6584" s="341"/>
      <c r="F6584" s="341"/>
      <c r="G6584" s="341"/>
      <c r="H6584" s="341"/>
      <c r="I6584" s="341"/>
      <c r="J6584" s="341"/>
      <c r="AH6584" s="221"/>
      <c r="AI6584" s="221"/>
      <c r="AJ6584" s="221"/>
      <c r="AK6584" s="221"/>
      <c r="AL6584" s="221"/>
      <c r="AM6584" s="221"/>
      <c r="AN6584" s="221"/>
      <c r="AO6584" s="221"/>
      <c r="AP6584" s="221"/>
      <c r="AQ6584" s="219"/>
      <c r="AR6584" s="219"/>
      <c r="AS6584" s="221"/>
      <c r="AT6584" s="221"/>
      <c r="AU6584" s="221"/>
      <c r="AV6584" s="221"/>
      <c r="AW6584" s="221"/>
      <c r="AX6584" s="221"/>
      <c r="AY6584" s="221"/>
      <c r="AZ6584" s="221"/>
    </row>
    <row r="6585" spans="1:52" x14ac:dyDescent="0.15">
      <c r="A6585" s="278"/>
      <c r="B6585" s="274"/>
      <c r="C6585" s="340"/>
      <c r="D6585" s="340"/>
      <c r="E6585" s="341"/>
      <c r="F6585" s="341"/>
      <c r="G6585" s="341"/>
      <c r="H6585" s="341"/>
      <c r="I6585" s="341"/>
      <c r="J6585" s="341"/>
      <c r="AH6585" s="221"/>
      <c r="AI6585" s="221"/>
      <c r="AJ6585" s="221"/>
      <c r="AK6585" s="221"/>
      <c r="AL6585" s="221"/>
      <c r="AM6585" s="221"/>
      <c r="AN6585" s="221"/>
      <c r="AO6585" s="221"/>
      <c r="AP6585" s="221"/>
      <c r="AQ6585" s="219"/>
      <c r="AR6585" s="219"/>
      <c r="AS6585" s="221"/>
      <c r="AT6585" s="221"/>
      <c r="AU6585" s="221"/>
      <c r="AV6585" s="221"/>
      <c r="AW6585" s="221"/>
      <c r="AX6585" s="221"/>
      <c r="AY6585" s="221"/>
      <c r="AZ6585" s="221"/>
    </row>
    <row r="6586" spans="1:52" x14ac:dyDescent="0.15">
      <c r="A6586" s="278"/>
      <c r="B6586" s="274"/>
      <c r="C6586" s="340"/>
      <c r="D6586" s="340"/>
      <c r="E6586" s="341"/>
      <c r="F6586" s="341"/>
      <c r="G6586" s="341"/>
      <c r="H6586" s="341"/>
      <c r="I6586" s="341"/>
      <c r="J6586" s="341"/>
      <c r="AH6586" s="221"/>
      <c r="AI6586" s="221"/>
      <c r="AJ6586" s="221"/>
      <c r="AK6586" s="221"/>
      <c r="AL6586" s="221"/>
      <c r="AM6586" s="221"/>
      <c r="AN6586" s="221"/>
      <c r="AO6586" s="221"/>
      <c r="AP6586" s="221"/>
      <c r="AQ6586" s="219"/>
      <c r="AR6586" s="219"/>
      <c r="AS6586" s="221"/>
      <c r="AT6586" s="221"/>
      <c r="AU6586" s="221"/>
      <c r="AV6586" s="221"/>
      <c r="AW6586" s="221"/>
      <c r="AX6586" s="221"/>
      <c r="AY6586" s="221"/>
      <c r="AZ6586" s="221"/>
    </row>
    <row r="6587" spans="1:52" x14ac:dyDescent="0.15">
      <c r="A6587" s="278"/>
      <c r="B6587" s="274"/>
      <c r="C6587" s="340"/>
      <c r="D6587" s="340"/>
      <c r="E6587" s="341"/>
      <c r="F6587" s="341"/>
      <c r="G6587" s="341"/>
      <c r="H6587" s="341"/>
      <c r="I6587" s="341"/>
      <c r="J6587" s="341"/>
      <c r="AH6587" s="221"/>
      <c r="AI6587" s="221"/>
      <c r="AJ6587" s="221"/>
      <c r="AK6587" s="221"/>
      <c r="AL6587" s="221"/>
      <c r="AM6587" s="221"/>
      <c r="AN6587" s="221"/>
      <c r="AO6587" s="221"/>
      <c r="AP6587" s="221"/>
      <c r="AQ6587" s="219"/>
      <c r="AR6587" s="219"/>
      <c r="AS6587" s="221"/>
      <c r="AT6587" s="221"/>
      <c r="AU6587" s="221"/>
      <c r="AV6587" s="221"/>
      <c r="AW6587" s="221"/>
      <c r="AX6587" s="221"/>
      <c r="AY6587" s="221"/>
      <c r="AZ6587" s="221"/>
    </row>
    <row r="6588" spans="1:52" x14ac:dyDescent="0.15">
      <c r="A6588" s="278"/>
      <c r="B6588" s="274"/>
      <c r="C6588" s="340"/>
      <c r="D6588" s="340"/>
      <c r="E6588" s="341"/>
      <c r="F6588" s="341"/>
      <c r="G6588" s="341"/>
      <c r="H6588" s="341"/>
      <c r="I6588" s="341"/>
      <c r="J6588" s="341"/>
      <c r="AH6588" s="221"/>
      <c r="AI6588" s="221"/>
      <c r="AJ6588" s="221"/>
      <c r="AK6588" s="221"/>
      <c r="AL6588" s="221"/>
      <c r="AM6588" s="221"/>
      <c r="AN6588" s="221"/>
      <c r="AO6588" s="221"/>
      <c r="AP6588" s="221"/>
      <c r="AQ6588" s="219"/>
      <c r="AR6588" s="219"/>
      <c r="AS6588" s="221"/>
      <c r="AT6588" s="221"/>
      <c r="AU6588" s="221"/>
      <c r="AV6588" s="221"/>
      <c r="AW6588" s="221"/>
      <c r="AX6588" s="221"/>
      <c r="AY6588" s="221"/>
      <c r="AZ6588" s="221"/>
    </row>
    <row r="6589" spans="1:52" x14ac:dyDescent="0.15">
      <c r="A6589" s="278"/>
      <c r="B6589" s="274"/>
      <c r="C6589" s="340"/>
      <c r="D6589" s="340"/>
      <c r="E6589" s="341"/>
      <c r="F6589" s="341"/>
      <c r="G6589" s="341"/>
      <c r="H6589" s="341"/>
      <c r="I6589" s="341"/>
      <c r="J6589" s="341"/>
      <c r="AH6589" s="221"/>
      <c r="AI6589" s="221"/>
      <c r="AJ6589" s="221"/>
      <c r="AK6589" s="221"/>
      <c r="AL6589" s="221"/>
      <c r="AM6589" s="221"/>
      <c r="AN6589" s="221"/>
      <c r="AO6589" s="221"/>
      <c r="AP6589" s="221"/>
      <c r="AQ6589" s="219"/>
      <c r="AR6589" s="219"/>
      <c r="AS6589" s="221"/>
      <c r="AT6589" s="221"/>
      <c r="AU6589" s="221"/>
      <c r="AV6589" s="221"/>
      <c r="AW6589" s="221"/>
      <c r="AX6589" s="221"/>
      <c r="AY6589" s="221"/>
      <c r="AZ6589" s="221"/>
    </row>
    <row r="6590" spans="1:52" x14ac:dyDescent="0.15">
      <c r="A6590" s="278"/>
      <c r="B6590" s="274"/>
      <c r="C6590" s="340"/>
      <c r="D6590" s="340"/>
      <c r="E6590" s="341"/>
      <c r="F6590" s="341"/>
      <c r="G6590" s="341"/>
      <c r="H6590" s="341"/>
      <c r="I6590" s="341"/>
      <c r="J6590" s="341"/>
      <c r="AH6590" s="221"/>
      <c r="AI6590" s="221"/>
      <c r="AJ6590" s="221"/>
      <c r="AK6590" s="221"/>
      <c r="AL6590" s="221"/>
      <c r="AM6590" s="221"/>
      <c r="AN6590" s="221"/>
      <c r="AO6590" s="221"/>
      <c r="AP6590" s="221"/>
      <c r="AQ6590" s="219"/>
      <c r="AR6590" s="219"/>
      <c r="AS6590" s="221"/>
      <c r="AT6590" s="221"/>
      <c r="AU6590" s="221"/>
      <c r="AV6590" s="221"/>
      <c r="AW6590" s="221"/>
      <c r="AX6590" s="221"/>
      <c r="AY6590" s="221"/>
      <c r="AZ6590" s="221"/>
    </row>
    <row r="6591" spans="1:52" x14ac:dyDescent="0.15">
      <c r="A6591" s="278"/>
      <c r="B6591" s="274"/>
      <c r="C6591" s="340"/>
      <c r="D6591" s="340"/>
      <c r="E6591" s="341"/>
      <c r="F6591" s="341"/>
      <c r="G6591" s="341"/>
      <c r="H6591" s="341"/>
      <c r="I6591" s="341"/>
      <c r="J6591" s="341"/>
      <c r="AH6591" s="221"/>
      <c r="AI6591" s="221"/>
      <c r="AJ6591" s="221"/>
      <c r="AK6591" s="221"/>
      <c r="AL6591" s="221"/>
      <c r="AM6591" s="221"/>
      <c r="AN6591" s="221"/>
      <c r="AO6591" s="221"/>
      <c r="AP6591" s="221"/>
      <c r="AQ6591" s="219"/>
      <c r="AR6591" s="219"/>
      <c r="AS6591" s="221"/>
      <c r="AT6591" s="221"/>
      <c r="AU6591" s="221"/>
      <c r="AV6591" s="221"/>
      <c r="AW6591" s="221"/>
      <c r="AX6591" s="221"/>
      <c r="AY6591" s="221"/>
      <c r="AZ6591" s="221"/>
    </row>
    <row r="6592" spans="1:52" x14ac:dyDescent="0.15">
      <c r="A6592" s="278"/>
      <c r="B6592" s="274"/>
      <c r="C6592" s="340"/>
      <c r="D6592" s="340"/>
      <c r="E6592" s="341"/>
      <c r="F6592" s="341"/>
      <c r="G6592" s="341"/>
      <c r="H6592" s="341"/>
      <c r="I6592" s="341"/>
      <c r="J6592" s="341"/>
      <c r="AH6592" s="221"/>
      <c r="AI6592" s="221"/>
      <c r="AJ6592" s="221"/>
      <c r="AK6592" s="221"/>
      <c r="AL6592" s="221"/>
      <c r="AM6592" s="221"/>
      <c r="AN6592" s="221"/>
      <c r="AO6592" s="221"/>
      <c r="AP6592" s="221"/>
      <c r="AQ6592" s="219"/>
      <c r="AR6592" s="219"/>
      <c r="AS6592" s="221"/>
      <c r="AT6592" s="221"/>
      <c r="AU6592" s="221"/>
      <c r="AV6592" s="221"/>
      <c r="AW6592" s="221"/>
      <c r="AX6592" s="221"/>
      <c r="AY6592" s="221"/>
      <c r="AZ6592" s="221"/>
    </row>
    <row r="6593" spans="1:52" x14ac:dyDescent="0.15">
      <c r="A6593" s="278"/>
      <c r="B6593" s="274"/>
      <c r="C6593" s="340"/>
      <c r="D6593" s="340"/>
      <c r="E6593" s="341"/>
      <c r="F6593" s="341"/>
      <c r="G6593" s="341"/>
      <c r="H6593" s="341"/>
      <c r="I6593" s="341"/>
      <c r="J6593" s="341"/>
      <c r="AH6593" s="221"/>
      <c r="AI6593" s="221"/>
      <c r="AJ6593" s="221"/>
      <c r="AK6593" s="221"/>
      <c r="AL6593" s="221"/>
      <c r="AM6593" s="221"/>
      <c r="AN6593" s="221"/>
      <c r="AO6593" s="221"/>
      <c r="AP6593" s="221"/>
      <c r="AQ6593" s="219"/>
      <c r="AR6593" s="219"/>
      <c r="AS6593" s="221"/>
      <c r="AT6593" s="221"/>
      <c r="AU6593" s="221"/>
      <c r="AV6593" s="221"/>
      <c r="AW6593" s="221"/>
      <c r="AX6593" s="221"/>
      <c r="AY6593" s="221"/>
      <c r="AZ6593" s="221"/>
    </row>
    <row r="6594" spans="1:52" x14ac:dyDescent="0.15">
      <c r="A6594" s="278"/>
      <c r="B6594" s="274"/>
      <c r="C6594" s="340"/>
      <c r="D6594" s="340"/>
      <c r="E6594" s="341"/>
      <c r="F6594" s="341"/>
      <c r="G6594" s="341"/>
      <c r="H6594" s="341"/>
      <c r="I6594" s="341"/>
      <c r="J6594" s="341"/>
      <c r="AH6594" s="221"/>
      <c r="AI6594" s="221"/>
      <c r="AJ6594" s="221"/>
      <c r="AK6594" s="221"/>
      <c r="AL6594" s="221"/>
      <c r="AM6594" s="221"/>
      <c r="AN6594" s="221"/>
      <c r="AO6594" s="221"/>
      <c r="AP6594" s="221"/>
      <c r="AQ6594" s="219"/>
      <c r="AR6594" s="219"/>
      <c r="AS6594" s="221"/>
      <c r="AT6594" s="221"/>
      <c r="AU6594" s="221"/>
      <c r="AV6594" s="221"/>
      <c r="AW6594" s="221"/>
      <c r="AX6594" s="221"/>
      <c r="AY6594" s="221"/>
      <c r="AZ6594" s="221"/>
    </row>
    <row r="6595" spans="1:52" x14ac:dyDescent="0.15">
      <c r="A6595" s="278"/>
      <c r="B6595" s="274"/>
      <c r="C6595" s="340"/>
      <c r="D6595" s="340"/>
      <c r="E6595" s="341"/>
      <c r="F6595" s="341"/>
      <c r="G6595" s="341"/>
      <c r="H6595" s="341"/>
      <c r="I6595" s="341"/>
      <c r="J6595" s="341"/>
      <c r="AH6595" s="221"/>
      <c r="AI6595" s="221"/>
      <c r="AJ6595" s="221"/>
      <c r="AK6595" s="221"/>
      <c r="AL6595" s="221"/>
      <c r="AM6595" s="221"/>
      <c r="AN6595" s="221"/>
      <c r="AO6595" s="221"/>
      <c r="AP6595" s="221"/>
      <c r="AQ6595" s="219"/>
      <c r="AR6595" s="219"/>
      <c r="AS6595" s="221"/>
      <c r="AT6595" s="221"/>
      <c r="AU6595" s="221"/>
      <c r="AV6595" s="221"/>
      <c r="AW6595" s="221"/>
      <c r="AX6595" s="221"/>
      <c r="AY6595" s="221"/>
      <c r="AZ6595" s="221"/>
    </row>
    <row r="6596" spans="1:52" x14ac:dyDescent="0.15">
      <c r="A6596" s="278"/>
      <c r="B6596" s="274"/>
      <c r="C6596" s="340"/>
      <c r="D6596" s="340"/>
      <c r="E6596" s="341"/>
      <c r="F6596" s="341"/>
      <c r="G6596" s="341"/>
      <c r="H6596" s="341"/>
      <c r="I6596" s="341"/>
      <c r="J6596" s="341"/>
      <c r="AH6596" s="221"/>
      <c r="AI6596" s="221"/>
      <c r="AJ6596" s="221"/>
      <c r="AK6596" s="221"/>
      <c r="AL6596" s="221"/>
      <c r="AM6596" s="221"/>
      <c r="AN6596" s="221"/>
      <c r="AO6596" s="221"/>
      <c r="AP6596" s="221"/>
      <c r="AQ6596" s="219"/>
      <c r="AR6596" s="219"/>
      <c r="AS6596" s="221"/>
      <c r="AT6596" s="221"/>
      <c r="AU6596" s="221"/>
      <c r="AV6596" s="221"/>
      <c r="AW6596" s="221"/>
      <c r="AX6596" s="221"/>
      <c r="AY6596" s="221"/>
      <c r="AZ6596" s="221"/>
    </row>
    <row r="6597" spans="1:52" x14ac:dyDescent="0.15">
      <c r="A6597" s="278"/>
      <c r="B6597" s="274"/>
      <c r="C6597" s="340"/>
      <c r="D6597" s="340"/>
      <c r="E6597" s="341"/>
      <c r="F6597" s="341"/>
      <c r="G6597" s="341"/>
      <c r="H6597" s="341"/>
      <c r="I6597" s="341"/>
      <c r="J6597" s="341"/>
      <c r="AH6597" s="221"/>
      <c r="AI6597" s="221"/>
      <c r="AJ6597" s="221"/>
      <c r="AK6597" s="221"/>
      <c r="AL6597" s="221"/>
      <c r="AM6597" s="221"/>
      <c r="AN6597" s="221"/>
      <c r="AO6597" s="221"/>
      <c r="AP6597" s="221"/>
      <c r="AQ6597" s="219"/>
      <c r="AR6597" s="219"/>
      <c r="AS6597" s="221"/>
      <c r="AT6597" s="221"/>
      <c r="AU6597" s="221"/>
      <c r="AV6597" s="221"/>
      <c r="AW6597" s="221"/>
      <c r="AX6597" s="221"/>
      <c r="AY6597" s="221"/>
      <c r="AZ6597" s="221"/>
    </row>
    <row r="6598" spans="1:52" x14ac:dyDescent="0.15">
      <c r="A6598" s="278"/>
      <c r="B6598" s="274"/>
      <c r="C6598" s="340"/>
      <c r="D6598" s="340"/>
      <c r="E6598" s="341"/>
      <c r="F6598" s="341"/>
      <c r="G6598" s="341"/>
      <c r="H6598" s="341"/>
      <c r="I6598" s="341"/>
      <c r="J6598" s="341"/>
      <c r="AH6598" s="221"/>
      <c r="AI6598" s="221"/>
      <c r="AJ6598" s="221"/>
      <c r="AK6598" s="221"/>
      <c r="AL6598" s="221"/>
      <c r="AM6598" s="221"/>
      <c r="AN6598" s="221"/>
      <c r="AO6598" s="221"/>
      <c r="AP6598" s="221"/>
      <c r="AQ6598" s="219"/>
      <c r="AR6598" s="219"/>
      <c r="AS6598" s="221"/>
      <c r="AT6598" s="221"/>
      <c r="AU6598" s="221"/>
      <c r="AV6598" s="221"/>
      <c r="AW6598" s="221"/>
      <c r="AX6598" s="221"/>
      <c r="AY6598" s="221"/>
      <c r="AZ6598" s="221"/>
    </row>
    <row r="6599" spans="1:52" x14ac:dyDescent="0.15">
      <c r="A6599" s="278"/>
      <c r="B6599" s="274"/>
      <c r="C6599" s="340"/>
      <c r="D6599" s="340"/>
      <c r="E6599" s="341"/>
      <c r="F6599" s="341"/>
      <c r="G6599" s="341"/>
      <c r="H6599" s="341"/>
      <c r="I6599" s="341"/>
      <c r="J6599" s="341"/>
      <c r="AH6599" s="221"/>
      <c r="AI6599" s="221"/>
      <c r="AJ6599" s="221"/>
      <c r="AK6599" s="221"/>
      <c r="AL6599" s="221"/>
      <c r="AM6599" s="221"/>
      <c r="AN6599" s="221"/>
      <c r="AO6599" s="221"/>
      <c r="AP6599" s="221"/>
      <c r="AQ6599" s="219"/>
      <c r="AR6599" s="219"/>
      <c r="AS6599" s="221"/>
      <c r="AT6599" s="221"/>
      <c r="AU6599" s="221"/>
      <c r="AV6599" s="221"/>
      <c r="AW6599" s="221"/>
      <c r="AX6599" s="221"/>
      <c r="AY6599" s="221"/>
      <c r="AZ6599" s="221"/>
    </row>
    <row r="6600" spans="1:52" x14ac:dyDescent="0.15">
      <c r="A6600" s="278"/>
      <c r="B6600" s="274"/>
      <c r="C6600" s="340"/>
      <c r="D6600" s="340"/>
      <c r="E6600" s="341"/>
      <c r="F6600" s="341"/>
      <c r="G6600" s="341"/>
      <c r="H6600" s="341"/>
      <c r="I6600" s="341"/>
      <c r="J6600" s="341"/>
      <c r="AH6600" s="221"/>
      <c r="AI6600" s="221"/>
      <c r="AJ6600" s="221"/>
      <c r="AK6600" s="221"/>
      <c r="AL6600" s="221"/>
      <c r="AM6600" s="221"/>
      <c r="AN6600" s="221"/>
      <c r="AO6600" s="221"/>
      <c r="AP6600" s="221"/>
      <c r="AQ6600" s="219"/>
      <c r="AR6600" s="219"/>
      <c r="AS6600" s="221"/>
      <c r="AT6600" s="221"/>
      <c r="AU6600" s="221"/>
      <c r="AV6600" s="221"/>
      <c r="AW6600" s="221"/>
      <c r="AX6600" s="221"/>
      <c r="AY6600" s="221"/>
      <c r="AZ6600" s="221"/>
    </row>
    <row r="6601" spans="1:52" x14ac:dyDescent="0.15">
      <c r="A6601" s="278"/>
      <c r="B6601" s="274"/>
      <c r="C6601" s="340"/>
      <c r="D6601" s="340"/>
      <c r="E6601" s="341"/>
      <c r="F6601" s="341"/>
      <c r="G6601" s="341"/>
      <c r="H6601" s="341"/>
      <c r="I6601" s="341"/>
      <c r="J6601" s="341"/>
      <c r="AH6601" s="221"/>
      <c r="AI6601" s="221"/>
      <c r="AJ6601" s="221"/>
      <c r="AK6601" s="221"/>
      <c r="AL6601" s="221"/>
      <c r="AM6601" s="221"/>
      <c r="AN6601" s="221"/>
      <c r="AO6601" s="221"/>
      <c r="AP6601" s="221"/>
      <c r="AQ6601" s="219"/>
      <c r="AR6601" s="219"/>
      <c r="AS6601" s="221"/>
      <c r="AT6601" s="221"/>
      <c r="AU6601" s="221"/>
      <c r="AV6601" s="221"/>
      <c r="AW6601" s="221"/>
      <c r="AX6601" s="221"/>
      <c r="AY6601" s="221"/>
      <c r="AZ6601" s="221"/>
    </row>
    <row r="6602" spans="1:52" x14ac:dyDescent="0.15">
      <c r="A6602" s="278"/>
      <c r="B6602" s="274"/>
      <c r="C6602" s="340"/>
      <c r="D6602" s="340"/>
      <c r="E6602" s="341"/>
      <c r="F6602" s="341"/>
      <c r="G6602" s="341"/>
      <c r="H6602" s="341"/>
      <c r="I6602" s="341"/>
      <c r="J6602" s="341"/>
      <c r="AH6602" s="221"/>
      <c r="AI6602" s="221"/>
      <c r="AJ6602" s="221"/>
      <c r="AK6602" s="221"/>
      <c r="AL6602" s="221"/>
      <c r="AM6602" s="221"/>
      <c r="AN6602" s="221"/>
      <c r="AO6602" s="221"/>
      <c r="AP6602" s="221"/>
      <c r="AQ6602" s="219"/>
      <c r="AR6602" s="219"/>
      <c r="AS6602" s="221"/>
      <c r="AT6602" s="221"/>
      <c r="AU6602" s="221"/>
      <c r="AV6602" s="221"/>
      <c r="AW6602" s="221"/>
      <c r="AX6602" s="221"/>
      <c r="AY6602" s="221"/>
      <c r="AZ6602" s="221"/>
    </row>
    <row r="6603" spans="1:52" x14ac:dyDescent="0.15">
      <c r="A6603" s="278"/>
      <c r="B6603" s="274"/>
      <c r="C6603" s="340"/>
      <c r="D6603" s="340"/>
      <c r="E6603" s="341"/>
      <c r="F6603" s="341"/>
      <c r="G6603" s="341"/>
      <c r="H6603" s="341"/>
      <c r="I6603" s="341"/>
      <c r="J6603" s="341"/>
      <c r="AH6603" s="221"/>
      <c r="AI6603" s="221"/>
      <c r="AJ6603" s="221"/>
      <c r="AK6603" s="221"/>
      <c r="AL6603" s="221"/>
      <c r="AM6603" s="221"/>
      <c r="AN6603" s="221"/>
      <c r="AO6603" s="221"/>
      <c r="AP6603" s="221"/>
      <c r="AQ6603" s="219"/>
      <c r="AR6603" s="219"/>
      <c r="AS6603" s="221"/>
      <c r="AT6603" s="221"/>
      <c r="AU6603" s="221"/>
      <c r="AV6603" s="221"/>
      <c r="AW6603" s="221"/>
      <c r="AX6603" s="221"/>
      <c r="AY6603" s="221"/>
      <c r="AZ6603" s="221"/>
    </row>
    <row r="6604" spans="1:52" x14ac:dyDescent="0.15">
      <c r="A6604" s="278"/>
      <c r="B6604" s="274"/>
      <c r="C6604" s="340"/>
      <c r="D6604" s="340"/>
      <c r="E6604" s="341"/>
      <c r="F6604" s="341"/>
      <c r="G6604" s="341"/>
      <c r="H6604" s="341"/>
      <c r="I6604" s="341"/>
      <c r="J6604" s="341"/>
      <c r="AH6604" s="221"/>
      <c r="AI6604" s="221"/>
      <c r="AJ6604" s="221"/>
      <c r="AK6604" s="221"/>
      <c r="AL6604" s="221"/>
      <c r="AM6604" s="221"/>
      <c r="AN6604" s="221"/>
      <c r="AO6604" s="221"/>
      <c r="AP6604" s="221"/>
      <c r="AQ6604" s="219"/>
      <c r="AR6604" s="219"/>
      <c r="AS6604" s="221"/>
      <c r="AT6604" s="221"/>
      <c r="AU6604" s="221"/>
      <c r="AV6604" s="221"/>
      <c r="AW6604" s="221"/>
      <c r="AX6604" s="221"/>
      <c r="AY6604" s="221"/>
      <c r="AZ6604" s="221"/>
    </row>
    <row r="6605" spans="1:52" x14ac:dyDescent="0.15">
      <c r="A6605" s="278"/>
      <c r="B6605" s="274"/>
      <c r="C6605" s="340"/>
      <c r="D6605" s="340"/>
      <c r="E6605" s="341"/>
      <c r="F6605" s="341"/>
      <c r="G6605" s="341"/>
      <c r="H6605" s="341"/>
      <c r="I6605" s="341"/>
      <c r="J6605" s="341"/>
      <c r="AH6605" s="221"/>
      <c r="AI6605" s="221"/>
      <c r="AJ6605" s="221"/>
      <c r="AK6605" s="221"/>
      <c r="AL6605" s="221"/>
      <c r="AM6605" s="221"/>
      <c r="AN6605" s="221"/>
      <c r="AO6605" s="221"/>
      <c r="AP6605" s="221"/>
      <c r="AQ6605" s="219"/>
      <c r="AR6605" s="219"/>
      <c r="AS6605" s="221"/>
      <c r="AT6605" s="221"/>
      <c r="AU6605" s="221"/>
      <c r="AV6605" s="221"/>
      <c r="AW6605" s="221"/>
      <c r="AX6605" s="221"/>
      <c r="AY6605" s="221"/>
      <c r="AZ6605" s="221"/>
    </row>
    <row r="6606" spans="1:52" x14ac:dyDescent="0.15">
      <c r="A6606" s="278"/>
      <c r="B6606" s="274"/>
      <c r="C6606" s="340"/>
      <c r="D6606" s="340"/>
      <c r="E6606" s="341"/>
      <c r="F6606" s="341"/>
      <c r="G6606" s="341"/>
      <c r="H6606" s="341"/>
      <c r="I6606" s="341"/>
      <c r="J6606" s="341"/>
      <c r="AH6606" s="221"/>
      <c r="AI6606" s="221"/>
      <c r="AJ6606" s="221"/>
      <c r="AK6606" s="221"/>
      <c r="AL6606" s="221"/>
      <c r="AM6606" s="221"/>
      <c r="AN6606" s="221"/>
      <c r="AO6606" s="221"/>
      <c r="AP6606" s="221"/>
      <c r="AQ6606" s="219"/>
      <c r="AR6606" s="219"/>
      <c r="AS6606" s="221"/>
      <c r="AT6606" s="221"/>
      <c r="AU6606" s="221"/>
      <c r="AV6606" s="221"/>
      <c r="AW6606" s="221"/>
      <c r="AX6606" s="221"/>
      <c r="AY6606" s="221"/>
      <c r="AZ6606" s="221"/>
    </row>
    <row r="6607" spans="1:52" x14ac:dyDescent="0.15">
      <c r="A6607" s="278"/>
      <c r="B6607" s="274"/>
      <c r="C6607" s="340"/>
      <c r="D6607" s="340"/>
      <c r="E6607" s="341"/>
      <c r="F6607" s="341"/>
      <c r="G6607" s="341"/>
      <c r="H6607" s="341"/>
      <c r="I6607" s="341"/>
      <c r="J6607" s="341"/>
      <c r="AH6607" s="221"/>
      <c r="AI6607" s="221"/>
      <c r="AJ6607" s="221"/>
      <c r="AK6607" s="221"/>
      <c r="AL6607" s="221"/>
      <c r="AM6607" s="221"/>
      <c r="AN6607" s="221"/>
      <c r="AO6607" s="221"/>
      <c r="AP6607" s="221"/>
      <c r="AQ6607" s="219"/>
      <c r="AR6607" s="219"/>
      <c r="AS6607" s="221"/>
      <c r="AT6607" s="221"/>
      <c r="AU6607" s="221"/>
      <c r="AV6607" s="221"/>
      <c r="AW6607" s="221"/>
      <c r="AX6607" s="221"/>
      <c r="AY6607" s="221"/>
      <c r="AZ6607" s="221"/>
    </row>
    <row r="6608" spans="1:52" x14ac:dyDescent="0.15">
      <c r="A6608" s="278"/>
      <c r="B6608" s="274"/>
      <c r="C6608" s="340"/>
      <c r="D6608" s="340"/>
      <c r="E6608" s="341"/>
      <c r="F6608" s="341"/>
      <c r="G6608" s="341"/>
      <c r="H6608" s="341"/>
      <c r="I6608" s="341"/>
      <c r="J6608" s="341"/>
      <c r="AH6608" s="221"/>
      <c r="AI6608" s="221"/>
      <c r="AJ6608" s="221"/>
      <c r="AK6608" s="221"/>
      <c r="AL6608" s="221"/>
      <c r="AM6608" s="221"/>
      <c r="AN6608" s="221"/>
      <c r="AO6608" s="221"/>
      <c r="AP6608" s="221"/>
      <c r="AQ6608" s="219"/>
      <c r="AR6608" s="219"/>
      <c r="AS6608" s="221"/>
      <c r="AT6608" s="221"/>
      <c r="AU6608" s="221"/>
      <c r="AV6608" s="221"/>
      <c r="AW6608" s="221"/>
      <c r="AX6608" s="221"/>
      <c r="AY6608" s="221"/>
      <c r="AZ6608" s="221"/>
    </row>
    <row r="6609" spans="1:52" x14ac:dyDescent="0.15">
      <c r="A6609" s="278"/>
      <c r="B6609" s="274"/>
      <c r="C6609" s="340"/>
      <c r="D6609" s="340"/>
      <c r="E6609" s="341"/>
      <c r="F6609" s="341"/>
      <c r="G6609" s="341"/>
      <c r="H6609" s="341"/>
      <c r="I6609" s="341"/>
      <c r="J6609" s="341"/>
      <c r="AH6609" s="221"/>
      <c r="AI6609" s="221"/>
      <c r="AJ6609" s="221"/>
      <c r="AK6609" s="221"/>
      <c r="AL6609" s="221"/>
      <c r="AM6609" s="221"/>
      <c r="AN6609" s="221"/>
      <c r="AO6609" s="221"/>
      <c r="AP6609" s="221"/>
      <c r="AQ6609" s="219"/>
      <c r="AR6609" s="219"/>
      <c r="AS6609" s="221"/>
      <c r="AT6609" s="221"/>
      <c r="AU6609" s="221"/>
      <c r="AV6609" s="221"/>
      <c r="AW6609" s="221"/>
      <c r="AX6609" s="221"/>
      <c r="AY6609" s="221"/>
      <c r="AZ6609" s="221"/>
    </row>
    <row r="6610" spans="1:52" x14ac:dyDescent="0.15">
      <c r="A6610" s="278"/>
      <c r="B6610" s="274"/>
      <c r="C6610" s="340"/>
      <c r="D6610" s="340"/>
      <c r="E6610" s="341"/>
      <c r="F6610" s="341"/>
      <c r="G6610" s="341"/>
      <c r="H6610" s="341"/>
      <c r="I6610" s="341"/>
      <c r="J6610" s="341"/>
      <c r="AH6610" s="221"/>
      <c r="AI6610" s="221"/>
      <c r="AJ6610" s="221"/>
      <c r="AK6610" s="221"/>
      <c r="AL6610" s="221"/>
      <c r="AM6610" s="221"/>
      <c r="AN6610" s="221"/>
      <c r="AO6610" s="221"/>
      <c r="AP6610" s="221"/>
      <c r="AQ6610" s="219"/>
      <c r="AR6610" s="219"/>
      <c r="AS6610" s="221"/>
      <c r="AT6610" s="221"/>
      <c r="AU6610" s="221"/>
      <c r="AV6610" s="221"/>
      <c r="AW6610" s="221"/>
      <c r="AX6610" s="221"/>
      <c r="AY6610" s="221"/>
      <c r="AZ6610" s="221"/>
    </row>
    <row r="6611" spans="1:52" x14ac:dyDescent="0.15">
      <c r="A6611" s="278"/>
      <c r="B6611" s="274"/>
      <c r="C6611" s="340"/>
      <c r="D6611" s="340"/>
      <c r="E6611" s="341"/>
      <c r="F6611" s="341"/>
      <c r="G6611" s="341"/>
      <c r="H6611" s="341"/>
      <c r="I6611" s="341"/>
      <c r="J6611" s="341"/>
      <c r="AH6611" s="221"/>
      <c r="AI6611" s="221"/>
      <c r="AJ6611" s="221"/>
      <c r="AK6611" s="221"/>
      <c r="AL6611" s="221"/>
      <c r="AM6611" s="221"/>
      <c r="AN6611" s="221"/>
      <c r="AO6611" s="221"/>
      <c r="AP6611" s="221"/>
      <c r="AQ6611" s="219"/>
      <c r="AR6611" s="219"/>
      <c r="AS6611" s="221"/>
      <c r="AT6611" s="221"/>
      <c r="AU6611" s="221"/>
      <c r="AV6611" s="221"/>
      <c r="AW6611" s="221"/>
      <c r="AX6611" s="221"/>
      <c r="AY6611" s="221"/>
      <c r="AZ6611" s="221"/>
    </row>
    <row r="6612" spans="1:52" x14ac:dyDescent="0.15">
      <c r="A6612" s="278"/>
      <c r="B6612" s="274"/>
      <c r="C6612" s="340"/>
      <c r="D6612" s="340"/>
      <c r="E6612" s="341"/>
      <c r="F6612" s="341"/>
      <c r="G6612" s="341"/>
      <c r="H6612" s="341"/>
      <c r="I6612" s="341"/>
      <c r="J6612" s="341"/>
      <c r="AH6612" s="221"/>
      <c r="AI6612" s="221"/>
      <c r="AJ6612" s="221"/>
      <c r="AK6612" s="221"/>
      <c r="AL6612" s="221"/>
      <c r="AM6612" s="221"/>
      <c r="AN6612" s="221"/>
      <c r="AO6612" s="221"/>
      <c r="AP6612" s="221"/>
      <c r="AQ6612" s="219"/>
      <c r="AR6612" s="219"/>
      <c r="AS6612" s="221"/>
      <c r="AT6612" s="221"/>
      <c r="AU6612" s="221"/>
      <c r="AV6612" s="221"/>
      <c r="AW6612" s="221"/>
      <c r="AX6612" s="221"/>
      <c r="AY6612" s="221"/>
      <c r="AZ6612" s="221"/>
    </row>
    <row r="6613" spans="1:52" x14ac:dyDescent="0.15">
      <c r="A6613" s="278"/>
      <c r="B6613" s="274"/>
      <c r="C6613" s="340"/>
      <c r="D6613" s="340"/>
      <c r="E6613" s="341"/>
      <c r="F6613" s="341"/>
      <c r="G6613" s="341"/>
      <c r="H6613" s="341"/>
      <c r="I6613" s="341"/>
      <c r="J6613" s="341"/>
      <c r="AH6613" s="221"/>
      <c r="AI6613" s="221"/>
      <c r="AJ6613" s="221"/>
      <c r="AK6613" s="221"/>
      <c r="AL6613" s="221"/>
      <c r="AM6613" s="221"/>
      <c r="AN6613" s="221"/>
      <c r="AO6613" s="221"/>
      <c r="AP6613" s="221"/>
      <c r="AQ6613" s="219"/>
      <c r="AR6613" s="219"/>
      <c r="AS6613" s="221"/>
      <c r="AT6613" s="221"/>
      <c r="AU6613" s="221"/>
      <c r="AV6613" s="221"/>
      <c r="AW6613" s="221"/>
      <c r="AX6613" s="221"/>
      <c r="AY6613" s="221"/>
      <c r="AZ6613" s="221"/>
    </row>
    <row r="6614" spans="1:52" x14ac:dyDescent="0.15">
      <c r="A6614" s="278"/>
      <c r="B6614" s="274"/>
      <c r="C6614" s="340"/>
      <c r="D6614" s="340"/>
      <c r="E6614" s="341"/>
      <c r="F6614" s="341"/>
      <c r="G6614" s="341"/>
      <c r="H6614" s="341"/>
      <c r="I6614" s="341"/>
      <c r="J6614" s="341"/>
      <c r="AH6614" s="221"/>
      <c r="AI6614" s="221"/>
      <c r="AJ6614" s="221"/>
      <c r="AK6614" s="221"/>
      <c r="AL6614" s="221"/>
      <c r="AM6614" s="221"/>
      <c r="AN6614" s="221"/>
      <c r="AO6614" s="221"/>
      <c r="AP6614" s="221"/>
      <c r="AQ6614" s="219"/>
      <c r="AR6614" s="219"/>
      <c r="AS6614" s="221"/>
      <c r="AT6614" s="221"/>
      <c r="AU6614" s="221"/>
      <c r="AV6614" s="221"/>
      <c r="AW6614" s="221"/>
      <c r="AX6614" s="221"/>
      <c r="AY6614" s="221"/>
      <c r="AZ6614" s="221"/>
    </row>
    <row r="6615" spans="1:52" x14ac:dyDescent="0.15">
      <c r="A6615" s="278"/>
      <c r="B6615" s="274"/>
      <c r="C6615" s="340"/>
      <c r="D6615" s="340"/>
      <c r="E6615" s="341"/>
      <c r="F6615" s="341"/>
      <c r="G6615" s="341"/>
      <c r="H6615" s="341"/>
      <c r="I6615" s="341"/>
      <c r="J6615" s="341"/>
      <c r="AH6615" s="221"/>
      <c r="AI6615" s="221"/>
      <c r="AJ6615" s="221"/>
      <c r="AK6615" s="221"/>
      <c r="AL6615" s="221"/>
      <c r="AM6615" s="221"/>
      <c r="AN6615" s="221"/>
      <c r="AO6615" s="221"/>
      <c r="AP6615" s="221"/>
      <c r="AQ6615" s="219"/>
      <c r="AR6615" s="219"/>
      <c r="AS6615" s="221"/>
      <c r="AT6615" s="221"/>
      <c r="AU6615" s="221"/>
      <c r="AV6615" s="221"/>
      <c r="AW6615" s="221"/>
      <c r="AX6615" s="221"/>
      <c r="AY6615" s="221"/>
      <c r="AZ6615" s="221"/>
    </row>
    <row r="6616" spans="1:52" x14ac:dyDescent="0.15">
      <c r="A6616" s="278"/>
      <c r="B6616" s="274"/>
      <c r="C6616" s="340"/>
      <c r="D6616" s="340"/>
      <c r="E6616" s="341"/>
      <c r="F6616" s="341"/>
      <c r="G6616" s="341"/>
      <c r="H6616" s="341"/>
      <c r="I6616" s="341"/>
      <c r="J6616" s="341"/>
      <c r="AH6616" s="221"/>
      <c r="AI6616" s="221"/>
      <c r="AJ6616" s="221"/>
      <c r="AK6616" s="221"/>
      <c r="AL6616" s="221"/>
      <c r="AM6616" s="221"/>
      <c r="AN6616" s="221"/>
      <c r="AO6616" s="221"/>
      <c r="AP6616" s="221"/>
      <c r="AQ6616" s="219"/>
      <c r="AR6616" s="219"/>
      <c r="AS6616" s="221"/>
      <c r="AT6616" s="221"/>
      <c r="AU6616" s="221"/>
      <c r="AV6616" s="221"/>
      <c r="AW6616" s="221"/>
      <c r="AX6616" s="221"/>
      <c r="AY6616" s="221"/>
      <c r="AZ6616" s="221"/>
    </row>
    <row r="6617" spans="1:52" x14ac:dyDescent="0.15">
      <c r="A6617" s="278"/>
      <c r="B6617" s="274"/>
      <c r="C6617" s="340"/>
      <c r="D6617" s="340"/>
      <c r="E6617" s="341"/>
      <c r="F6617" s="341"/>
      <c r="G6617" s="341"/>
      <c r="H6617" s="341"/>
      <c r="I6617" s="341"/>
      <c r="J6617" s="341"/>
      <c r="AH6617" s="221"/>
      <c r="AI6617" s="221"/>
      <c r="AJ6617" s="221"/>
      <c r="AK6617" s="221"/>
      <c r="AL6617" s="221"/>
      <c r="AM6617" s="221"/>
      <c r="AN6617" s="221"/>
      <c r="AO6617" s="221"/>
      <c r="AP6617" s="221"/>
      <c r="AQ6617" s="219"/>
      <c r="AR6617" s="219"/>
      <c r="AS6617" s="221"/>
      <c r="AT6617" s="221"/>
      <c r="AU6617" s="221"/>
      <c r="AV6617" s="221"/>
      <c r="AW6617" s="221"/>
      <c r="AX6617" s="221"/>
      <c r="AY6617" s="221"/>
      <c r="AZ6617" s="221"/>
    </row>
    <row r="6618" spans="1:52" x14ac:dyDescent="0.15">
      <c r="A6618" s="278"/>
      <c r="B6618" s="274"/>
      <c r="C6618" s="340"/>
      <c r="D6618" s="340"/>
      <c r="E6618" s="341"/>
      <c r="F6618" s="341"/>
      <c r="G6618" s="341"/>
      <c r="H6618" s="341"/>
      <c r="I6618" s="341"/>
      <c r="J6618" s="341"/>
      <c r="AH6618" s="221"/>
      <c r="AI6618" s="221"/>
      <c r="AJ6618" s="221"/>
      <c r="AK6618" s="221"/>
      <c r="AL6618" s="221"/>
      <c r="AM6618" s="221"/>
      <c r="AN6618" s="221"/>
      <c r="AO6618" s="221"/>
      <c r="AP6618" s="221"/>
      <c r="AQ6618" s="219"/>
      <c r="AR6618" s="219"/>
      <c r="AS6618" s="221"/>
      <c r="AT6618" s="221"/>
      <c r="AU6618" s="221"/>
      <c r="AV6618" s="221"/>
      <c r="AW6618" s="221"/>
      <c r="AX6618" s="221"/>
      <c r="AY6618" s="221"/>
      <c r="AZ6618" s="221"/>
    </row>
    <row r="6619" spans="1:52" x14ac:dyDescent="0.15">
      <c r="A6619" s="278"/>
      <c r="B6619" s="274"/>
      <c r="C6619" s="340"/>
      <c r="D6619" s="340"/>
      <c r="E6619" s="341"/>
      <c r="F6619" s="341"/>
      <c r="G6619" s="341"/>
      <c r="H6619" s="341"/>
      <c r="I6619" s="341"/>
      <c r="J6619" s="341"/>
      <c r="AH6619" s="221"/>
      <c r="AI6619" s="221"/>
      <c r="AJ6619" s="221"/>
      <c r="AK6619" s="221"/>
      <c r="AL6619" s="221"/>
      <c r="AM6619" s="221"/>
      <c r="AN6619" s="221"/>
      <c r="AO6619" s="221"/>
      <c r="AP6619" s="221"/>
      <c r="AQ6619" s="219"/>
      <c r="AR6619" s="219"/>
      <c r="AS6619" s="221"/>
      <c r="AT6619" s="221"/>
      <c r="AU6619" s="221"/>
      <c r="AV6619" s="221"/>
      <c r="AW6619" s="221"/>
      <c r="AX6619" s="221"/>
      <c r="AY6619" s="221"/>
      <c r="AZ6619" s="221"/>
    </row>
    <row r="6620" spans="1:52" x14ac:dyDescent="0.15">
      <c r="A6620" s="278"/>
      <c r="B6620" s="274"/>
      <c r="C6620" s="340"/>
      <c r="D6620" s="340"/>
      <c r="E6620" s="341"/>
      <c r="F6620" s="341"/>
      <c r="G6620" s="341"/>
      <c r="H6620" s="341"/>
      <c r="I6620" s="341"/>
      <c r="J6620" s="341"/>
      <c r="AH6620" s="221"/>
      <c r="AI6620" s="221"/>
      <c r="AJ6620" s="221"/>
      <c r="AK6620" s="221"/>
      <c r="AL6620" s="221"/>
      <c r="AM6620" s="221"/>
      <c r="AN6620" s="221"/>
      <c r="AO6620" s="221"/>
      <c r="AP6620" s="221"/>
      <c r="AQ6620" s="219"/>
      <c r="AR6620" s="219"/>
      <c r="AS6620" s="221"/>
      <c r="AT6620" s="221"/>
      <c r="AU6620" s="221"/>
      <c r="AV6620" s="221"/>
      <c r="AW6620" s="221"/>
      <c r="AX6620" s="221"/>
      <c r="AY6620" s="221"/>
      <c r="AZ6620" s="221"/>
    </row>
    <row r="6621" spans="1:52" x14ac:dyDescent="0.15">
      <c r="A6621" s="278"/>
      <c r="B6621" s="274"/>
      <c r="C6621" s="340"/>
      <c r="D6621" s="340"/>
      <c r="E6621" s="341"/>
      <c r="F6621" s="341"/>
      <c r="G6621" s="341"/>
      <c r="H6621" s="341"/>
      <c r="I6621" s="341"/>
      <c r="J6621" s="341"/>
      <c r="AH6621" s="221"/>
      <c r="AI6621" s="221"/>
      <c r="AJ6621" s="221"/>
      <c r="AK6621" s="221"/>
      <c r="AL6621" s="221"/>
      <c r="AM6621" s="221"/>
      <c r="AN6621" s="221"/>
      <c r="AO6621" s="221"/>
      <c r="AP6621" s="221"/>
      <c r="AQ6621" s="219"/>
      <c r="AR6621" s="219"/>
      <c r="AS6621" s="221"/>
      <c r="AT6621" s="221"/>
      <c r="AU6621" s="221"/>
      <c r="AV6621" s="221"/>
      <c r="AW6621" s="221"/>
      <c r="AX6621" s="221"/>
      <c r="AY6621" s="221"/>
      <c r="AZ6621" s="221"/>
    </row>
    <row r="6622" spans="1:52" x14ac:dyDescent="0.15">
      <c r="A6622" s="278"/>
      <c r="B6622" s="274"/>
      <c r="C6622" s="340"/>
      <c r="D6622" s="340"/>
      <c r="E6622" s="341"/>
      <c r="F6622" s="341"/>
      <c r="G6622" s="341"/>
      <c r="H6622" s="341"/>
      <c r="I6622" s="341"/>
      <c r="J6622" s="341"/>
      <c r="AH6622" s="221"/>
      <c r="AI6622" s="221"/>
      <c r="AJ6622" s="221"/>
      <c r="AK6622" s="221"/>
      <c r="AL6622" s="221"/>
      <c r="AM6622" s="221"/>
      <c r="AN6622" s="221"/>
      <c r="AO6622" s="221"/>
      <c r="AP6622" s="221"/>
      <c r="AQ6622" s="219"/>
      <c r="AR6622" s="219"/>
      <c r="AS6622" s="221"/>
      <c r="AT6622" s="221"/>
      <c r="AU6622" s="221"/>
      <c r="AV6622" s="221"/>
      <c r="AW6622" s="221"/>
      <c r="AX6622" s="221"/>
      <c r="AY6622" s="221"/>
      <c r="AZ6622" s="221"/>
    </row>
    <row r="6623" spans="1:52" x14ac:dyDescent="0.15">
      <c r="A6623" s="278"/>
      <c r="B6623" s="274"/>
      <c r="C6623" s="340"/>
      <c r="D6623" s="340"/>
      <c r="E6623" s="341"/>
      <c r="F6623" s="341"/>
      <c r="G6623" s="341"/>
      <c r="H6623" s="341"/>
      <c r="I6623" s="341"/>
      <c r="J6623" s="341"/>
      <c r="AH6623" s="221"/>
      <c r="AI6623" s="221"/>
      <c r="AJ6623" s="221"/>
      <c r="AK6623" s="221"/>
      <c r="AL6623" s="221"/>
      <c r="AM6623" s="221"/>
      <c r="AN6623" s="221"/>
      <c r="AO6623" s="221"/>
      <c r="AP6623" s="221"/>
      <c r="AQ6623" s="219"/>
      <c r="AR6623" s="219"/>
      <c r="AS6623" s="221"/>
      <c r="AT6623" s="221"/>
      <c r="AU6623" s="221"/>
      <c r="AV6623" s="221"/>
      <c r="AW6623" s="221"/>
      <c r="AX6623" s="221"/>
      <c r="AY6623" s="221"/>
      <c r="AZ6623" s="221"/>
    </row>
    <row r="6624" spans="1:52" x14ac:dyDescent="0.15">
      <c r="A6624" s="278"/>
      <c r="B6624" s="274"/>
      <c r="C6624" s="340"/>
      <c r="D6624" s="340"/>
      <c r="E6624" s="341"/>
      <c r="F6624" s="341"/>
      <c r="G6624" s="341"/>
      <c r="H6624" s="341"/>
      <c r="I6624" s="341"/>
      <c r="J6624" s="341"/>
      <c r="AH6624" s="221"/>
      <c r="AI6624" s="221"/>
      <c r="AJ6624" s="221"/>
      <c r="AK6624" s="221"/>
      <c r="AL6624" s="221"/>
      <c r="AM6624" s="221"/>
      <c r="AN6624" s="221"/>
      <c r="AO6624" s="221"/>
      <c r="AP6624" s="221"/>
      <c r="AQ6624" s="219"/>
      <c r="AR6624" s="219"/>
      <c r="AS6624" s="221"/>
      <c r="AT6624" s="221"/>
      <c r="AU6624" s="221"/>
      <c r="AV6624" s="221"/>
      <c r="AW6624" s="221"/>
      <c r="AX6624" s="221"/>
      <c r="AY6624" s="221"/>
      <c r="AZ6624" s="221"/>
    </row>
    <row r="6625" spans="1:52" x14ac:dyDescent="0.15">
      <c r="A6625" s="278"/>
      <c r="B6625" s="274"/>
      <c r="C6625" s="340"/>
      <c r="D6625" s="340"/>
      <c r="E6625" s="341"/>
      <c r="F6625" s="341"/>
      <c r="G6625" s="341"/>
      <c r="H6625" s="341"/>
      <c r="I6625" s="341"/>
      <c r="J6625" s="341"/>
      <c r="AH6625" s="221"/>
      <c r="AI6625" s="221"/>
      <c r="AJ6625" s="221"/>
      <c r="AK6625" s="221"/>
      <c r="AL6625" s="221"/>
      <c r="AM6625" s="221"/>
      <c r="AN6625" s="221"/>
      <c r="AO6625" s="221"/>
      <c r="AP6625" s="221"/>
      <c r="AQ6625" s="219"/>
      <c r="AR6625" s="219"/>
      <c r="AS6625" s="221"/>
      <c r="AT6625" s="221"/>
      <c r="AU6625" s="221"/>
      <c r="AV6625" s="221"/>
      <c r="AW6625" s="221"/>
      <c r="AX6625" s="221"/>
      <c r="AY6625" s="221"/>
      <c r="AZ6625" s="221"/>
    </row>
    <row r="6626" spans="1:52" x14ac:dyDescent="0.15">
      <c r="A6626" s="278"/>
      <c r="B6626" s="274"/>
      <c r="C6626" s="340"/>
      <c r="D6626" s="340"/>
      <c r="E6626" s="341"/>
      <c r="F6626" s="341"/>
      <c r="G6626" s="341"/>
      <c r="H6626" s="341"/>
      <c r="I6626" s="341"/>
      <c r="J6626" s="341"/>
      <c r="AH6626" s="221"/>
      <c r="AI6626" s="221"/>
      <c r="AJ6626" s="221"/>
      <c r="AK6626" s="221"/>
      <c r="AL6626" s="221"/>
      <c r="AM6626" s="221"/>
      <c r="AN6626" s="221"/>
      <c r="AO6626" s="221"/>
      <c r="AP6626" s="221"/>
      <c r="AQ6626" s="219"/>
      <c r="AR6626" s="219"/>
      <c r="AS6626" s="221"/>
      <c r="AT6626" s="221"/>
      <c r="AU6626" s="221"/>
      <c r="AV6626" s="221"/>
      <c r="AW6626" s="221"/>
      <c r="AX6626" s="221"/>
      <c r="AY6626" s="221"/>
      <c r="AZ6626" s="221"/>
    </row>
    <row r="6627" spans="1:52" x14ac:dyDescent="0.15">
      <c r="A6627" s="278"/>
      <c r="B6627" s="274"/>
      <c r="C6627" s="340"/>
      <c r="D6627" s="340"/>
      <c r="E6627" s="341"/>
      <c r="F6627" s="341"/>
      <c r="G6627" s="341"/>
      <c r="H6627" s="341"/>
      <c r="I6627" s="341"/>
      <c r="J6627" s="341"/>
      <c r="AH6627" s="221"/>
      <c r="AI6627" s="221"/>
      <c r="AJ6627" s="221"/>
      <c r="AK6627" s="221"/>
      <c r="AL6627" s="221"/>
      <c r="AM6627" s="221"/>
      <c r="AN6627" s="221"/>
      <c r="AO6627" s="221"/>
      <c r="AP6627" s="221"/>
      <c r="AQ6627" s="219"/>
      <c r="AR6627" s="219"/>
      <c r="AS6627" s="221"/>
      <c r="AT6627" s="221"/>
      <c r="AU6627" s="221"/>
      <c r="AV6627" s="221"/>
      <c r="AW6627" s="221"/>
      <c r="AX6627" s="221"/>
      <c r="AY6627" s="221"/>
      <c r="AZ6627" s="221"/>
    </row>
    <row r="6628" spans="1:52" x14ac:dyDescent="0.15">
      <c r="A6628" s="278"/>
      <c r="B6628" s="274"/>
      <c r="C6628" s="340"/>
      <c r="D6628" s="340"/>
      <c r="E6628" s="341"/>
      <c r="F6628" s="341"/>
      <c r="G6628" s="341"/>
      <c r="H6628" s="341"/>
      <c r="I6628" s="341"/>
      <c r="J6628" s="341"/>
      <c r="AH6628" s="221"/>
      <c r="AI6628" s="221"/>
      <c r="AJ6628" s="221"/>
      <c r="AK6628" s="221"/>
      <c r="AL6628" s="221"/>
      <c r="AM6628" s="221"/>
      <c r="AN6628" s="221"/>
      <c r="AO6628" s="221"/>
      <c r="AP6628" s="221"/>
      <c r="AQ6628" s="219"/>
      <c r="AR6628" s="219"/>
      <c r="AS6628" s="221"/>
      <c r="AT6628" s="221"/>
      <c r="AU6628" s="221"/>
      <c r="AV6628" s="221"/>
      <c r="AW6628" s="221"/>
      <c r="AX6628" s="221"/>
      <c r="AY6628" s="221"/>
      <c r="AZ6628" s="221"/>
    </row>
    <row r="6629" spans="1:52" x14ac:dyDescent="0.15">
      <c r="A6629" s="278"/>
      <c r="B6629" s="274"/>
      <c r="C6629" s="340"/>
      <c r="D6629" s="340"/>
      <c r="E6629" s="341"/>
      <c r="F6629" s="341"/>
      <c r="G6629" s="341"/>
      <c r="H6629" s="341"/>
      <c r="I6629" s="341"/>
      <c r="J6629" s="341"/>
      <c r="AH6629" s="221"/>
      <c r="AI6629" s="221"/>
      <c r="AJ6629" s="221"/>
      <c r="AK6629" s="221"/>
      <c r="AL6629" s="221"/>
      <c r="AM6629" s="221"/>
      <c r="AN6629" s="221"/>
      <c r="AO6629" s="221"/>
      <c r="AP6629" s="221"/>
      <c r="AQ6629" s="219"/>
      <c r="AR6629" s="219"/>
      <c r="AS6629" s="221"/>
      <c r="AT6629" s="221"/>
      <c r="AU6629" s="221"/>
      <c r="AV6629" s="221"/>
      <c r="AW6629" s="221"/>
      <c r="AX6629" s="221"/>
      <c r="AY6629" s="221"/>
      <c r="AZ6629" s="221"/>
    </row>
    <row r="6630" spans="1:52" x14ac:dyDescent="0.15">
      <c r="A6630" s="278"/>
      <c r="B6630" s="274"/>
      <c r="C6630" s="340"/>
      <c r="D6630" s="340"/>
      <c r="E6630" s="341"/>
      <c r="F6630" s="341"/>
      <c r="G6630" s="341"/>
      <c r="H6630" s="341"/>
      <c r="I6630" s="341"/>
      <c r="J6630" s="341"/>
      <c r="AH6630" s="221"/>
      <c r="AI6630" s="221"/>
      <c r="AJ6630" s="221"/>
      <c r="AK6630" s="221"/>
      <c r="AL6630" s="221"/>
      <c r="AM6630" s="221"/>
      <c r="AN6630" s="221"/>
      <c r="AO6630" s="221"/>
      <c r="AP6630" s="221"/>
      <c r="AQ6630" s="219"/>
      <c r="AR6630" s="219"/>
      <c r="AS6630" s="221"/>
      <c r="AT6630" s="221"/>
      <c r="AU6630" s="221"/>
      <c r="AV6630" s="221"/>
      <c r="AW6630" s="221"/>
      <c r="AX6630" s="221"/>
      <c r="AY6630" s="221"/>
      <c r="AZ6630" s="221"/>
    </row>
    <row r="6631" spans="1:52" x14ac:dyDescent="0.15">
      <c r="A6631" s="278"/>
      <c r="B6631" s="274"/>
      <c r="C6631" s="340"/>
      <c r="D6631" s="340"/>
      <c r="E6631" s="341"/>
      <c r="F6631" s="341"/>
      <c r="G6631" s="341"/>
      <c r="H6631" s="341"/>
      <c r="I6631" s="341"/>
      <c r="J6631" s="341"/>
      <c r="AH6631" s="221"/>
      <c r="AI6631" s="221"/>
      <c r="AJ6631" s="221"/>
      <c r="AK6631" s="221"/>
      <c r="AL6631" s="221"/>
      <c r="AM6631" s="221"/>
      <c r="AN6631" s="221"/>
      <c r="AO6631" s="221"/>
      <c r="AP6631" s="221"/>
      <c r="AQ6631" s="219"/>
      <c r="AR6631" s="219"/>
      <c r="AS6631" s="221"/>
      <c r="AT6631" s="221"/>
      <c r="AU6631" s="221"/>
      <c r="AV6631" s="221"/>
      <c r="AW6631" s="221"/>
      <c r="AX6631" s="221"/>
      <c r="AY6631" s="221"/>
      <c r="AZ6631" s="221"/>
    </row>
    <row r="6632" spans="1:52" x14ac:dyDescent="0.15">
      <c r="A6632" s="278"/>
      <c r="B6632" s="274"/>
      <c r="C6632" s="340"/>
      <c r="D6632" s="340"/>
      <c r="E6632" s="341"/>
      <c r="F6632" s="341"/>
      <c r="G6632" s="341"/>
      <c r="H6632" s="341"/>
      <c r="I6632" s="341"/>
      <c r="J6632" s="341"/>
      <c r="AH6632" s="221"/>
      <c r="AI6632" s="221"/>
      <c r="AJ6632" s="221"/>
      <c r="AK6632" s="221"/>
      <c r="AL6632" s="221"/>
      <c r="AM6632" s="221"/>
      <c r="AN6632" s="221"/>
      <c r="AO6632" s="221"/>
      <c r="AP6632" s="221"/>
      <c r="AQ6632" s="219"/>
      <c r="AR6632" s="219"/>
      <c r="AS6632" s="221"/>
      <c r="AT6632" s="221"/>
      <c r="AU6632" s="221"/>
      <c r="AV6632" s="221"/>
      <c r="AW6632" s="221"/>
      <c r="AX6632" s="221"/>
      <c r="AY6632" s="221"/>
      <c r="AZ6632" s="221"/>
    </row>
    <row r="6633" spans="1:52" x14ac:dyDescent="0.15">
      <c r="A6633" s="278"/>
      <c r="B6633" s="274"/>
      <c r="C6633" s="340"/>
      <c r="D6633" s="340"/>
      <c r="E6633" s="341"/>
      <c r="F6633" s="341"/>
      <c r="G6633" s="341"/>
      <c r="H6633" s="341"/>
      <c r="I6633" s="341"/>
      <c r="J6633" s="341"/>
      <c r="AH6633" s="221"/>
      <c r="AI6633" s="221"/>
      <c r="AJ6633" s="221"/>
      <c r="AK6633" s="221"/>
      <c r="AL6633" s="221"/>
      <c r="AM6633" s="221"/>
      <c r="AN6633" s="221"/>
      <c r="AO6633" s="221"/>
      <c r="AP6633" s="221"/>
      <c r="AQ6633" s="219"/>
      <c r="AR6633" s="219"/>
      <c r="AS6633" s="221"/>
      <c r="AT6633" s="221"/>
      <c r="AU6633" s="221"/>
      <c r="AV6633" s="221"/>
      <c r="AW6633" s="221"/>
      <c r="AX6633" s="221"/>
      <c r="AY6633" s="221"/>
      <c r="AZ6633" s="221"/>
    </row>
    <row r="6634" spans="1:52" x14ac:dyDescent="0.15">
      <c r="A6634" s="278"/>
      <c r="B6634" s="274"/>
      <c r="C6634" s="340"/>
      <c r="D6634" s="340"/>
      <c r="E6634" s="341"/>
      <c r="F6634" s="341"/>
      <c r="G6634" s="341"/>
      <c r="H6634" s="341"/>
      <c r="I6634" s="341"/>
      <c r="J6634" s="341"/>
      <c r="AH6634" s="221"/>
      <c r="AI6634" s="221"/>
      <c r="AJ6634" s="221"/>
      <c r="AK6634" s="221"/>
      <c r="AL6634" s="221"/>
      <c r="AM6634" s="221"/>
      <c r="AN6634" s="221"/>
      <c r="AO6634" s="221"/>
      <c r="AP6634" s="221"/>
      <c r="AQ6634" s="219"/>
      <c r="AR6634" s="219"/>
      <c r="AS6634" s="221"/>
      <c r="AT6634" s="221"/>
      <c r="AU6634" s="221"/>
      <c r="AV6634" s="221"/>
      <c r="AW6634" s="221"/>
      <c r="AX6634" s="221"/>
      <c r="AY6634" s="221"/>
      <c r="AZ6634" s="221"/>
    </row>
    <row r="6635" spans="1:52" x14ac:dyDescent="0.15">
      <c r="A6635" s="278"/>
      <c r="B6635" s="274"/>
      <c r="C6635" s="340"/>
      <c r="D6635" s="340"/>
      <c r="E6635" s="341"/>
      <c r="F6635" s="341"/>
      <c r="G6635" s="341"/>
      <c r="H6635" s="341"/>
      <c r="I6635" s="341"/>
      <c r="J6635" s="341"/>
      <c r="AH6635" s="221"/>
      <c r="AI6635" s="221"/>
      <c r="AJ6635" s="221"/>
      <c r="AK6635" s="221"/>
      <c r="AL6635" s="221"/>
      <c r="AM6635" s="221"/>
      <c r="AN6635" s="221"/>
      <c r="AO6635" s="221"/>
      <c r="AP6635" s="221"/>
      <c r="AQ6635" s="219"/>
      <c r="AR6635" s="219"/>
      <c r="AS6635" s="221"/>
      <c r="AT6635" s="221"/>
      <c r="AU6635" s="221"/>
      <c r="AV6635" s="221"/>
      <c r="AW6635" s="221"/>
      <c r="AX6635" s="221"/>
      <c r="AY6635" s="221"/>
      <c r="AZ6635" s="221"/>
    </row>
    <row r="6636" spans="1:52" x14ac:dyDescent="0.15">
      <c r="A6636" s="278"/>
      <c r="B6636" s="274"/>
      <c r="C6636" s="340"/>
      <c r="D6636" s="340"/>
      <c r="E6636" s="341"/>
      <c r="F6636" s="341"/>
      <c r="G6636" s="341"/>
      <c r="H6636" s="341"/>
      <c r="I6636" s="341"/>
      <c r="J6636" s="341"/>
      <c r="AH6636" s="221"/>
      <c r="AI6636" s="221"/>
      <c r="AJ6636" s="221"/>
      <c r="AK6636" s="221"/>
      <c r="AL6636" s="221"/>
      <c r="AM6636" s="221"/>
      <c r="AN6636" s="221"/>
      <c r="AO6636" s="221"/>
      <c r="AP6636" s="221"/>
      <c r="AQ6636" s="219"/>
      <c r="AR6636" s="219"/>
      <c r="AS6636" s="221"/>
      <c r="AT6636" s="221"/>
      <c r="AU6636" s="221"/>
      <c r="AV6636" s="221"/>
      <c r="AW6636" s="221"/>
      <c r="AX6636" s="221"/>
      <c r="AY6636" s="221"/>
      <c r="AZ6636" s="221"/>
    </row>
    <row r="6637" spans="1:52" x14ac:dyDescent="0.15">
      <c r="A6637" s="278"/>
      <c r="B6637" s="274"/>
      <c r="C6637" s="340"/>
      <c r="D6637" s="340"/>
      <c r="E6637" s="341"/>
      <c r="F6637" s="341"/>
      <c r="G6637" s="341"/>
      <c r="H6637" s="341"/>
      <c r="I6637" s="341"/>
      <c r="J6637" s="341"/>
      <c r="AH6637" s="221"/>
      <c r="AI6637" s="221"/>
      <c r="AJ6637" s="221"/>
      <c r="AK6637" s="221"/>
      <c r="AL6637" s="221"/>
      <c r="AM6637" s="221"/>
      <c r="AN6637" s="221"/>
      <c r="AO6637" s="221"/>
      <c r="AP6637" s="221"/>
      <c r="AQ6637" s="219"/>
      <c r="AR6637" s="219"/>
      <c r="AS6637" s="221"/>
      <c r="AT6637" s="221"/>
      <c r="AU6637" s="221"/>
      <c r="AV6637" s="221"/>
      <c r="AW6637" s="221"/>
      <c r="AX6637" s="221"/>
      <c r="AY6637" s="221"/>
      <c r="AZ6637" s="221"/>
    </row>
    <row r="6638" spans="1:52" x14ac:dyDescent="0.15">
      <c r="A6638" s="278"/>
      <c r="B6638" s="274"/>
      <c r="C6638" s="340"/>
      <c r="D6638" s="340"/>
      <c r="E6638" s="341"/>
      <c r="F6638" s="341"/>
      <c r="G6638" s="341"/>
      <c r="H6638" s="341"/>
      <c r="I6638" s="341"/>
      <c r="J6638" s="341"/>
      <c r="AH6638" s="221"/>
      <c r="AI6638" s="221"/>
      <c r="AJ6638" s="221"/>
      <c r="AK6638" s="221"/>
      <c r="AL6638" s="221"/>
      <c r="AM6638" s="221"/>
      <c r="AN6638" s="221"/>
      <c r="AO6638" s="221"/>
      <c r="AP6638" s="221"/>
      <c r="AQ6638" s="219"/>
      <c r="AR6638" s="219"/>
      <c r="AS6638" s="221"/>
      <c r="AT6638" s="221"/>
      <c r="AU6638" s="221"/>
      <c r="AV6638" s="221"/>
      <c r="AW6638" s="221"/>
      <c r="AX6638" s="221"/>
      <c r="AY6638" s="221"/>
      <c r="AZ6638" s="221"/>
    </row>
    <row r="6639" spans="1:52" x14ac:dyDescent="0.15">
      <c r="A6639" s="278"/>
      <c r="B6639" s="274"/>
      <c r="C6639" s="340"/>
      <c r="D6639" s="340"/>
      <c r="E6639" s="341"/>
      <c r="F6639" s="341"/>
      <c r="G6639" s="341"/>
      <c r="H6639" s="341"/>
      <c r="I6639" s="341"/>
      <c r="J6639" s="341"/>
      <c r="AH6639" s="221"/>
      <c r="AI6639" s="221"/>
      <c r="AJ6639" s="221"/>
      <c r="AK6639" s="221"/>
      <c r="AL6639" s="221"/>
      <c r="AM6639" s="221"/>
      <c r="AN6639" s="221"/>
      <c r="AO6639" s="221"/>
      <c r="AP6639" s="221"/>
      <c r="AQ6639" s="219"/>
      <c r="AR6639" s="219"/>
      <c r="AS6639" s="221"/>
      <c r="AT6639" s="221"/>
      <c r="AU6639" s="221"/>
      <c r="AV6639" s="221"/>
      <c r="AW6639" s="221"/>
      <c r="AX6639" s="221"/>
      <c r="AY6639" s="221"/>
      <c r="AZ6639" s="221"/>
    </row>
    <row r="6640" spans="1:52" x14ac:dyDescent="0.15">
      <c r="A6640" s="278"/>
      <c r="B6640" s="274"/>
      <c r="C6640" s="340"/>
      <c r="D6640" s="340"/>
      <c r="E6640" s="341"/>
      <c r="F6640" s="341"/>
      <c r="G6640" s="341"/>
      <c r="H6640" s="341"/>
      <c r="I6640" s="341"/>
      <c r="J6640" s="341"/>
      <c r="AH6640" s="221"/>
      <c r="AI6640" s="221"/>
      <c r="AJ6640" s="221"/>
      <c r="AK6640" s="221"/>
      <c r="AL6640" s="221"/>
      <c r="AM6640" s="221"/>
      <c r="AN6640" s="221"/>
      <c r="AO6640" s="221"/>
      <c r="AP6640" s="221"/>
      <c r="AQ6640" s="219"/>
      <c r="AR6640" s="219"/>
      <c r="AS6640" s="221"/>
      <c r="AT6640" s="221"/>
      <c r="AU6640" s="221"/>
      <c r="AV6640" s="221"/>
      <c r="AW6640" s="221"/>
      <c r="AX6640" s="221"/>
      <c r="AY6640" s="221"/>
      <c r="AZ6640" s="221"/>
    </row>
    <row r="6641" spans="1:52" x14ac:dyDescent="0.15">
      <c r="A6641" s="278"/>
      <c r="B6641" s="274"/>
      <c r="C6641" s="340"/>
      <c r="D6641" s="340"/>
      <c r="E6641" s="341"/>
      <c r="F6641" s="341"/>
      <c r="G6641" s="341"/>
      <c r="H6641" s="341"/>
      <c r="I6641" s="341"/>
      <c r="J6641" s="341"/>
      <c r="AH6641" s="221"/>
      <c r="AI6641" s="221"/>
      <c r="AJ6641" s="221"/>
      <c r="AK6641" s="221"/>
      <c r="AL6641" s="221"/>
      <c r="AM6641" s="221"/>
      <c r="AN6641" s="221"/>
      <c r="AO6641" s="221"/>
      <c r="AP6641" s="221"/>
      <c r="AQ6641" s="219"/>
      <c r="AR6641" s="219"/>
      <c r="AS6641" s="221"/>
      <c r="AT6641" s="221"/>
      <c r="AU6641" s="221"/>
      <c r="AV6641" s="221"/>
      <c r="AW6641" s="221"/>
      <c r="AX6641" s="221"/>
      <c r="AY6641" s="221"/>
      <c r="AZ6641" s="221"/>
    </row>
    <row r="6642" spans="1:52" x14ac:dyDescent="0.15">
      <c r="A6642" s="278"/>
      <c r="B6642" s="274"/>
      <c r="C6642" s="340"/>
      <c r="D6642" s="340"/>
      <c r="E6642" s="341"/>
      <c r="F6642" s="341"/>
      <c r="G6642" s="341"/>
      <c r="H6642" s="341"/>
      <c r="I6642" s="341"/>
      <c r="J6642" s="341"/>
      <c r="AH6642" s="221"/>
      <c r="AI6642" s="221"/>
      <c r="AJ6642" s="221"/>
      <c r="AK6642" s="221"/>
      <c r="AL6642" s="221"/>
      <c r="AM6642" s="221"/>
      <c r="AN6642" s="221"/>
      <c r="AO6642" s="221"/>
      <c r="AP6642" s="221"/>
      <c r="AQ6642" s="219"/>
      <c r="AR6642" s="219"/>
      <c r="AS6642" s="221"/>
      <c r="AT6642" s="221"/>
      <c r="AU6642" s="221"/>
      <c r="AV6642" s="221"/>
      <c r="AW6642" s="221"/>
      <c r="AX6642" s="221"/>
      <c r="AY6642" s="221"/>
      <c r="AZ6642" s="221"/>
    </row>
    <row r="6643" spans="1:52" x14ac:dyDescent="0.15">
      <c r="A6643" s="278"/>
      <c r="B6643" s="274"/>
      <c r="C6643" s="340"/>
      <c r="D6643" s="340"/>
      <c r="E6643" s="341"/>
      <c r="F6643" s="341"/>
      <c r="G6643" s="341"/>
      <c r="H6643" s="341"/>
      <c r="I6643" s="341"/>
      <c r="J6643" s="341"/>
      <c r="AH6643" s="221"/>
      <c r="AI6643" s="221"/>
      <c r="AJ6643" s="221"/>
      <c r="AK6643" s="221"/>
      <c r="AL6643" s="221"/>
      <c r="AM6643" s="221"/>
      <c r="AN6643" s="221"/>
      <c r="AO6643" s="221"/>
      <c r="AP6643" s="221"/>
      <c r="AQ6643" s="219"/>
      <c r="AR6643" s="219"/>
      <c r="AS6643" s="221"/>
      <c r="AT6643" s="221"/>
      <c r="AU6643" s="221"/>
      <c r="AV6643" s="221"/>
      <c r="AW6643" s="221"/>
      <c r="AX6643" s="221"/>
      <c r="AY6643" s="221"/>
      <c r="AZ6643" s="221"/>
    </row>
    <row r="6644" spans="1:52" x14ac:dyDescent="0.15">
      <c r="A6644" s="278"/>
      <c r="B6644" s="274"/>
      <c r="C6644" s="340"/>
      <c r="D6644" s="340"/>
      <c r="E6644" s="341"/>
      <c r="F6644" s="341"/>
      <c r="G6644" s="341"/>
      <c r="H6644" s="341"/>
      <c r="I6644" s="341"/>
      <c r="J6644" s="341"/>
      <c r="AH6644" s="221"/>
      <c r="AI6644" s="221"/>
      <c r="AJ6644" s="221"/>
      <c r="AK6644" s="221"/>
      <c r="AL6644" s="221"/>
      <c r="AM6644" s="221"/>
      <c r="AN6644" s="221"/>
      <c r="AO6644" s="221"/>
      <c r="AP6644" s="221"/>
      <c r="AQ6644" s="219"/>
      <c r="AR6644" s="219"/>
      <c r="AS6644" s="221"/>
      <c r="AT6644" s="221"/>
      <c r="AU6644" s="221"/>
      <c r="AV6644" s="221"/>
      <c r="AW6644" s="221"/>
      <c r="AX6644" s="221"/>
      <c r="AY6644" s="221"/>
      <c r="AZ6644" s="221"/>
    </row>
    <row r="6645" spans="1:52" x14ac:dyDescent="0.15">
      <c r="A6645" s="278"/>
      <c r="B6645" s="274"/>
      <c r="C6645" s="340"/>
      <c r="D6645" s="340"/>
      <c r="E6645" s="341"/>
      <c r="F6645" s="341"/>
      <c r="G6645" s="341"/>
      <c r="H6645" s="341"/>
      <c r="I6645" s="341"/>
      <c r="J6645" s="341"/>
      <c r="AH6645" s="221"/>
      <c r="AI6645" s="221"/>
      <c r="AJ6645" s="221"/>
      <c r="AK6645" s="221"/>
      <c r="AL6645" s="221"/>
      <c r="AM6645" s="221"/>
      <c r="AN6645" s="221"/>
      <c r="AO6645" s="221"/>
      <c r="AP6645" s="221"/>
      <c r="AQ6645" s="219"/>
      <c r="AR6645" s="219"/>
      <c r="AS6645" s="221"/>
      <c r="AT6645" s="221"/>
      <c r="AU6645" s="221"/>
      <c r="AV6645" s="221"/>
      <c r="AW6645" s="221"/>
      <c r="AX6645" s="221"/>
      <c r="AY6645" s="221"/>
      <c r="AZ6645" s="221"/>
    </row>
    <row r="6646" spans="1:52" x14ac:dyDescent="0.15">
      <c r="A6646" s="278"/>
      <c r="B6646" s="274"/>
      <c r="C6646" s="340"/>
      <c r="D6646" s="340"/>
      <c r="E6646" s="341"/>
      <c r="F6646" s="341"/>
      <c r="G6646" s="341"/>
      <c r="H6646" s="341"/>
      <c r="I6646" s="341"/>
      <c r="J6646" s="341"/>
      <c r="AH6646" s="221"/>
      <c r="AI6646" s="221"/>
      <c r="AJ6646" s="221"/>
      <c r="AK6646" s="221"/>
      <c r="AL6646" s="221"/>
      <c r="AM6646" s="221"/>
      <c r="AN6646" s="221"/>
      <c r="AO6646" s="221"/>
      <c r="AP6646" s="221"/>
      <c r="AQ6646" s="219"/>
      <c r="AR6646" s="219"/>
      <c r="AS6646" s="221"/>
      <c r="AT6646" s="221"/>
      <c r="AU6646" s="221"/>
      <c r="AV6646" s="221"/>
      <c r="AW6646" s="221"/>
      <c r="AX6646" s="221"/>
      <c r="AY6646" s="221"/>
      <c r="AZ6646" s="221"/>
    </row>
    <row r="6647" spans="1:52" x14ac:dyDescent="0.15">
      <c r="A6647" s="278"/>
      <c r="B6647" s="274"/>
      <c r="C6647" s="340"/>
      <c r="D6647" s="340"/>
      <c r="E6647" s="341"/>
      <c r="F6647" s="341"/>
      <c r="G6647" s="341"/>
      <c r="H6647" s="341"/>
      <c r="I6647" s="341"/>
      <c r="J6647" s="341"/>
      <c r="AH6647" s="221"/>
      <c r="AI6647" s="221"/>
      <c r="AJ6647" s="221"/>
      <c r="AK6647" s="221"/>
      <c r="AL6647" s="221"/>
      <c r="AM6647" s="221"/>
      <c r="AN6647" s="221"/>
      <c r="AO6647" s="221"/>
      <c r="AP6647" s="221"/>
      <c r="AQ6647" s="219"/>
      <c r="AR6647" s="219"/>
      <c r="AS6647" s="221"/>
      <c r="AT6647" s="221"/>
      <c r="AU6647" s="221"/>
      <c r="AV6647" s="221"/>
      <c r="AW6647" s="221"/>
      <c r="AX6647" s="221"/>
      <c r="AY6647" s="221"/>
      <c r="AZ6647" s="221"/>
    </row>
    <row r="6648" spans="1:52" x14ac:dyDescent="0.15">
      <c r="A6648" s="278"/>
      <c r="B6648" s="274"/>
      <c r="C6648" s="340"/>
      <c r="D6648" s="340"/>
      <c r="E6648" s="341"/>
      <c r="F6648" s="341"/>
      <c r="G6648" s="341"/>
      <c r="H6648" s="341"/>
      <c r="I6648" s="341"/>
      <c r="J6648" s="341"/>
      <c r="AH6648" s="221"/>
      <c r="AI6648" s="221"/>
      <c r="AJ6648" s="221"/>
      <c r="AK6648" s="221"/>
      <c r="AL6648" s="221"/>
      <c r="AM6648" s="221"/>
      <c r="AN6648" s="221"/>
      <c r="AO6648" s="221"/>
      <c r="AP6648" s="221"/>
      <c r="AQ6648" s="219"/>
      <c r="AR6648" s="219"/>
      <c r="AS6648" s="221"/>
      <c r="AT6648" s="221"/>
      <c r="AU6648" s="221"/>
      <c r="AV6648" s="221"/>
      <c r="AW6648" s="221"/>
      <c r="AX6648" s="221"/>
      <c r="AY6648" s="221"/>
      <c r="AZ6648" s="221"/>
    </row>
    <row r="6649" spans="1:52" x14ac:dyDescent="0.15">
      <c r="A6649" s="278"/>
      <c r="B6649" s="274"/>
      <c r="C6649" s="340"/>
      <c r="D6649" s="340"/>
      <c r="E6649" s="341"/>
      <c r="F6649" s="341"/>
      <c r="G6649" s="341"/>
      <c r="H6649" s="341"/>
      <c r="I6649" s="341"/>
      <c r="J6649" s="341"/>
      <c r="AH6649" s="221"/>
      <c r="AI6649" s="221"/>
      <c r="AJ6649" s="221"/>
      <c r="AK6649" s="221"/>
      <c r="AL6649" s="221"/>
      <c r="AM6649" s="221"/>
      <c r="AN6649" s="221"/>
      <c r="AO6649" s="221"/>
      <c r="AP6649" s="221"/>
      <c r="AQ6649" s="219"/>
      <c r="AR6649" s="219"/>
      <c r="AS6649" s="221"/>
      <c r="AT6649" s="221"/>
      <c r="AU6649" s="221"/>
      <c r="AV6649" s="221"/>
      <c r="AW6649" s="221"/>
      <c r="AX6649" s="221"/>
      <c r="AY6649" s="221"/>
      <c r="AZ6649" s="221"/>
    </row>
    <row r="6650" spans="1:52" x14ac:dyDescent="0.15">
      <c r="A6650" s="278"/>
      <c r="B6650" s="274"/>
      <c r="C6650" s="340"/>
      <c r="D6650" s="340"/>
      <c r="E6650" s="341"/>
      <c r="F6650" s="341"/>
      <c r="G6650" s="341"/>
      <c r="H6650" s="341"/>
      <c r="I6650" s="341"/>
      <c r="J6650" s="341"/>
      <c r="AH6650" s="221"/>
      <c r="AI6650" s="221"/>
      <c r="AJ6650" s="221"/>
      <c r="AK6650" s="221"/>
      <c r="AL6650" s="221"/>
      <c r="AM6650" s="221"/>
      <c r="AN6650" s="221"/>
      <c r="AO6650" s="221"/>
      <c r="AP6650" s="221"/>
      <c r="AQ6650" s="219"/>
      <c r="AR6650" s="219"/>
      <c r="AS6650" s="221"/>
      <c r="AT6650" s="221"/>
      <c r="AU6650" s="221"/>
      <c r="AV6650" s="221"/>
      <c r="AW6650" s="221"/>
      <c r="AX6650" s="221"/>
      <c r="AY6650" s="221"/>
      <c r="AZ6650" s="221"/>
    </row>
    <row r="6651" spans="1:52" x14ac:dyDescent="0.15">
      <c r="A6651" s="278"/>
      <c r="B6651" s="274"/>
      <c r="C6651" s="340"/>
      <c r="D6651" s="340"/>
      <c r="E6651" s="341"/>
      <c r="F6651" s="341"/>
      <c r="G6651" s="341"/>
      <c r="H6651" s="341"/>
      <c r="I6651" s="341"/>
      <c r="J6651" s="341"/>
      <c r="AH6651" s="221"/>
      <c r="AI6651" s="221"/>
      <c r="AJ6651" s="221"/>
      <c r="AK6651" s="221"/>
      <c r="AL6651" s="221"/>
      <c r="AM6651" s="221"/>
      <c r="AN6651" s="221"/>
      <c r="AO6651" s="221"/>
      <c r="AP6651" s="221"/>
      <c r="AQ6651" s="219"/>
      <c r="AR6651" s="219"/>
      <c r="AS6651" s="221"/>
      <c r="AT6651" s="221"/>
      <c r="AU6651" s="221"/>
      <c r="AV6651" s="221"/>
      <c r="AW6651" s="221"/>
      <c r="AX6651" s="221"/>
      <c r="AY6651" s="221"/>
      <c r="AZ6651" s="221"/>
    </row>
    <row r="6652" spans="1:52" x14ac:dyDescent="0.15">
      <c r="A6652" s="278"/>
      <c r="B6652" s="274"/>
      <c r="C6652" s="340"/>
      <c r="D6652" s="340"/>
      <c r="E6652" s="341"/>
      <c r="F6652" s="341"/>
      <c r="G6652" s="341"/>
      <c r="H6652" s="341"/>
      <c r="I6652" s="341"/>
      <c r="J6652" s="341"/>
      <c r="AH6652" s="221"/>
      <c r="AI6652" s="221"/>
      <c r="AJ6652" s="221"/>
      <c r="AK6652" s="221"/>
      <c r="AL6652" s="221"/>
      <c r="AM6652" s="221"/>
      <c r="AN6652" s="221"/>
      <c r="AO6652" s="221"/>
      <c r="AP6652" s="221"/>
      <c r="AQ6652" s="219"/>
      <c r="AR6652" s="219"/>
      <c r="AS6652" s="221"/>
      <c r="AT6652" s="221"/>
      <c r="AU6652" s="221"/>
      <c r="AV6652" s="221"/>
      <c r="AW6652" s="221"/>
      <c r="AX6652" s="221"/>
      <c r="AY6652" s="221"/>
      <c r="AZ6652" s="221"/>
    </row>
    <row r="6653" spans="1:52" x14ac:dyDescent="0.15">
      <c r="A6653" s="278"/>
      <c r="B6653" s="274"/>
      <c r="C6653" s="340"/>
      <c r="D6653" s="340"/>
      <c r="E6653" s="341"/>
      <c r="F6653" s="341"/>
      <c r="G6653" s="341"/>
      <c r="H6653" s="341"/>
      <c r="I6653" s="341"/>
      <c r="J6653" s="341"/>
      <c r="AH6653" s="221"/>
      <c r="AI6653" s="221"/>
      <c r="AJ6653" s="221"/>
      <c r="AK6653" s="221"/>
      <c r="AL6653" s="221"/>
      <c r="AM6653" s="221"/>
      <c r="AN6653" s="221"/>
      <c r="AO6653" s="221"/>
      <c r="AP6653" s="221"/>
      <c r="AQ6653" s="219"/>
      <c r="AR6653" s="219"/>
      <c r="AS6653" s="221"/>
      <c r="AT6653" s="221"/>
      <c r="AU6653" s="221"/>
      <c r="AV6653" s="221"/>
      <c r="AW6653" s="221"/>
      <c r="AX6653" s="221"/>
      <c r="AY6653" s="221"/>
      <c r="AZ6653" s="221"/>
    </row>
    <row r="6654" spans="1:52" x14ac:dyDescent="0.15">
      <c r="A6654" s="278"/>
      <c r="B6654" s="274"/>
      <c r="C6654" s="340"/>
      <c r="D6654" s="340"/>
      <c r="E6654" s="341"/>
      <c r="F6654" s="341"/>
      <c r="G6654" s="341"/>
      <c r="H6654" s="341"/>
      <c r="I6654" s="341"/>
      <c r="J6654" s="341"/>
      <c r="AH6654" s="221"/>
      <c r="AI6654" s="221"/>
      <c r="AJ6654" s="221"/>
      <c r="AK6654" s="221"/>
      <c r="AL6654" s="221"/>
      <c r="AM6654" s="221"/>
      <c r="AN6654" s="221"/>
      <c r="AO6654" s="221"/>
      <c r="AP6654" s="221"/>
      <c r="AQ6654" s="219"/>
      <c r="AR6654" s="219"/>
      <c r="AS6654" s="221"/>
      <c r="AT6654" s="221"/>
      <c r="AU6654" s="221"/>
      <c r="AV6654" s="221"/>
      <c r="AW6654" s="221"/>
      <c r="AX6654" s="221"/>
      <c r="AY6654" s="221"/>
      <c r="AZ6654" s="221"/>
    </row>
    <row r="6655" spans="1:52" x14ac:dyDescent="0.15">
      <c r="A6655" s="278"/>
      <c r="B6655" s="274"/>
      <c r="C6655" s="340"/>
      <c r="D6655" s="340"/>
      <c r="E6655" s="341"/>
      <c r="F6655" s="341"/>
      <c r="G6655" s="341"/>
      <c r="H6655" s="341"/>
      <c r="I6655" s="341"/>
      <c r="J6655" s="341"/>
      <c r="AH6655" s="221"/>
      <c r="AI6655" s="221"/>
      <c r="AJ6655" s="221"/>
      <c r="AK6655" s="221"/>
      <c r="AL6655" s="221"/>
      <c r="AM6655" s="221"/>
      <c r="AN6655" s="221"/>
      <c r="AO6655" s="221"/>
      <c r="AP6655" s="221"/>
      <c r="AQ6655" s="219"/>
      <c r="AR6655" s="219"/>
      <c r="AS6655" s="221"/>
      <c r="AT6655" s="221"/>
      <c r="AU6655" s="221"/>
      <c r="AV6655" s="221"/>
      <c r="AW6655" s="221"/>
      <c r="AX6655" s="221"/>
      <c r="AY6655" s="221"/>
      <c r="AZ6655" s="221"/>
    </row>
    <row r="6656" spans="1:52" x14ac:dyDescent="0.15">
      <c r="A6656" s="278"/>
      <c r="B6656" s="274"/>
      <c r="C6656" s="340"/>
      <c r="D6656" s="340"/>
      <c r="E6656" s="341"/>
      <c r="F6656" s="341"/>
      <c r="G6656" s="341"/>
      <c r="H6656" s="341"/>
      <c r="I6656" s="341"/>
      <c r="J6656" s="341"/>
      <c r="AH6656" s="221"/>
      <c r="AI6656" s="221"/>
      <c r="AJ6656" s="221"/>
      <c r="AK6656" s="221"/>
      <c r="AL6656" s="221"/>
      <c r="AM6656" s="221"/>
      <c r="AN6656" s="221"/>
      <c r="AO6656" s="221"/>
      <c r="AP6656" s="221"/>
      <c r="AQ6656" s="219"/>
      <c r="AR6656" s="219"/>
      <c r="AS6656" s="221"/>
      <c r="AT6656" s="221"/>
      <c r="AU6656" s="221"/>
      <c r="AV6656" s="221"/>
      <c r="AW6656" s="221"/>
      <c r="AX6656" s="221"/>
      <c r="AY6656" s="221"/>
      <c r="AZ6656" s="221"/>
    </row>
    <row r="6657" spans="1:52" x14ac:dyDescent="0.15">
      <c r="A6657" s="278"/>
      <c r="B6657" s="274"/>
      <c r="C6657" s="340"/>
      <c r="D6657" s="340"/>
      <c r="E6657" s="341"/>
      <c r="F6657" s="341"/>
      <c r="G6657" s="341"/>
      <c r="H6657" s="341"/>
      <c r="I6657" s="341"/>
      <c r="J6657" s="341"/>
      <c r="AH6657" s="221"/>
      <c r="AI6657" s="221"/>
      <c r="AJ6657" s="221"/>
      <c r="AK6657" s="221"/>
      <c r="AL6657" s="221"/>
      <c r="AM6657" s="221"/>
      <c r="AN6657" s="221"/>
      <c r="AO6657" s="221"/>
      <c r="AP6657" s="221"/>
      <c r="AQ6657" s="219"/>
      <c r="AR6657" s="219"/>
      <c r="AS6657" s="221"/>
      <c r="AT6657" s="221"/>
      <c r="AU6657" s="221"/>
      <c r="AV6657" s="221"/>
      <c r="AW6657" s="221"/>
      <c r="AX6657" s="221"/>
      <c r="AY6657" s="221"/>
      <c r="AZ6657" s="221"/>
    </row>
    <row r="6658" spans="1:52" x14ac:dyDescent="0.15">
      <c r="A6658" s="278"/>
      <c r="B6658" s="274"/>
      <c r="C6658" s="340"/>
      <c r="D6658" s="340"/>
      <c r="E6658" s="341"/>
      <c r="F6658" s="341"/>
      <c r="G6658" s="341"/>
      <c r="H6658" s="341"/>
      <c r="I6658" s="341"/>
      <c r="J6658" s="341"/>
      <c r="AH6658" s="221"/>
      <c r="AI6658" s="221"/>
      <c r="AJ6658" s="221"/>
      <c r="AK6658" s="221"/>
      <c r="AL6658" s="221"/>
      <c r="AM6658" s="221"/>
      <c r="AN6658" s="221"/>
      <c r="AO6658" s="221"/>
      <c r="AP6658" s="221"/>
      <c r="AQ6658" s="219"/>
      <c r="AR6658" s="219"/>
      <c r="AS6658" s="221"/>
      <c r="AT6658" s="221"/>
      <c r="AU6658" s="221"/>
      <c r="AV6658" s="221"/>
      <c r="AW6658" s="221"/>
      <c r="AX6658" s="221"/>
      <c r="AY6658" s="221"/>
      <c r="AZ6658" s="221"/>
    </row>
    <row r="6659" spans="1:52" x14ac:dyDescent="0.15">
      <c r="A6659" s="278"/>
      <c r="B6659" s="274"/>
      <c r="C6659" s="340"/>
      <c r="D6659" s="340"/>
      <c r="E6659" s="341"/>
      <c r="F6659" s="341"/>
      <c r="G6659" s="341"/>
      <c r="H6659" s="341"/>
      <c r="I6659" s="341"/>
      <c r="J6659" s="341"/>
      <c r="AH6659" s="221"/>
      <c r="AI6659" s="221"/>
      <c r="AJ6659" s="221"/>
      <c r="AK6659" s="221"/>
      <c r="AL6659" s="221"/>
      <c r="AM6659" s="221"/>
      <c r="AN6659" s="221"/>
      <c r="AO6659" s="221"/>
      <c r="AP6659" s="221"/>
      <c r="AQ6659" s="219"/>
      <c r="AR6659" s="219"/>
      <c r="AS6659" s="221"/>
      <c r="AT6659" s="221"/>
      <c r="AU6659" s="221"/>
      <c r="AV6659" s="221"/>
      <c r="AW6659" s="221"/>
      <c r="AX6659" s="221"/>
      <c r="AY6659" s="221"/>
      <c r="AZ6659" s="221"/>
    </row>
    <row r="6660" spans="1:52" x14ac:dyDescent="0.15">
      <c r="A6660" s="278"/>
      <c r="B6660" s="274"/>
      <c r="C6660" s="340"/>
      <c r="D6660" s="340"/>
      <c r="E6660" s="341"/>
      <c r="F6660" s="341"/>
      <c r="G6660" s="341"/>
      <c r="H6660" s="341"/>
      <c r="I6660" s="341"/>
      <c r="J6660" s="341"/>
      <c r="AH6660" s="221"/>
      <c r="AI6660" s="221"/>
      <c r="AJ6660" s="221"/>
      <c r="AK6660" s="221"/>
      <c r="AL6660" s="221"/>
      <c r="AM6660" s="221"/>
      <c r="AN6660" s="221"/>
      <c r="AO6660" s="221"/>
      <c r="AP6660" s="221"/>
      <c r="AQ6660" s="219"/>
      <c r="AR6660" s="219"/>
      <c r="AS6660" s="221"/>
      <c r="AT6660" s="221"/>
      <c r="AU6660" s="221"/>
      <c r="AV6660" s="221"/>
      <c r="AW6660" s="221"/>
      <c r="AX6660" s="221"/>
      <c r="AY6660" s="221"/>
      <c r="AZ6660" s="221"/>
    </row>
    <row r="6661" spans="1:52" x14ac:dyDescent="0.15">
      <c r="A6661" s="278"/>
      <c r="B6661" s="274"/>
      <c r="C6661" s="340"/>
      <c r="D6661" s="340"/>
      <c r="E6661" s="341"/>
      <c r="F6661" s="341"/>
      <c r="G6661" s="341"/>
      <c r="H6661" s="341"/>
      <c r="I6661" s="341"/>
      <c r="J6661" s="341"/>
      <c r="AH6661" s="221"/>
      <c r="AI6661" s="221"/>
      <c r="AJ6661" s="221"/>
      <c r="AK6661" s="221"/>
      <c r="AL6661" s="221"/>
      <c r="AM6661" s="221"/>
      <c r="AN6661" s="221"/>
      <c r="AO6661" s="221"/>
      <c r="AP6661" s="221"/>
      <c r="AQ6661" s="219"/>
      <c r="AR6661" s="219"/>
      <c r="AS6661" s="221"/>
      <c r="AT6661" s="221"/>
      <c r="AU6661" s="221"/>
      <c r="AV6661" s="221"/>
      <c r="AW6661" s="221"/>
      <c r="AX6661" s="221"/>
      <c r="AY6661" s="221"/>
      <c r="AZ6661" s="221"/>
    </row>
    <row r="6662" spans="1:52" x14ac:dyDescent="0.15">
      <c r="A6662" s="278"/>
      <c r="B6662" s="274"/>
      <c r="C6662" s="340"/>
      <c r="D6662" s="340"/>
      <c r="E6662" s="341"/>
      <c r="F6662" s="341"/>
      <c r="G6662" s="341"/>
      <c r="H6662" s="341"/>
      <c r="I6662" s="341"/>
      <c r="J6662" s="341"/>
      <c r="AH6662" s="221"/>
      <c r="AI6662" s="221"/>
      <c r="AJ6662" s="221"/>
      <c r="AK6662" s="221"/>
      <c r="AL6662" s="221"/>
      <c r="AM6662" s="221"/>
      <c r="AN6662" s="221"/>
      <c r="AO6662" s="221"/>
      <c r="AP6662" s="221"/>
      <c r="AQ6662" s="219"/>
      <c r="AR6662" s="219"/>
      <c r="AS6662" s="221"/>
      <c r="AT6662" s="221"/>
      <c r="AU6662" s="221"/>
      <c r="AV6662" s="221"/>
      <c r="AW6662" s="221"/>
      <c r="AX6662" s="221"/>
      <c r="AY6662" s="221"/>
      <c r="AZ6662" s="221"/>
    </row>
    <row r="6663" spans="1:52" x14ac:dyDescent="0.15">
      <c r="A6663" s="278"/>
      <c r="B6663" s="274"/>
      <c r="C6663" s="340"/>
      <c r="D6663" s="340"/>
      <c r="E6663" s="341"/>
      <c r="F6663" s="341"/>
      <c r="G6663" s="341"/>
      <c r="H6663" s="341"/>
      <c r="I6663" s="341"/>
      <c r="J6663" s="341"/>
      <c r="AH6663" s="221"/>
      <c r="AI6663" s="221"/>
      <c r="AJ6663" s="221"/>
      <c r="AK6663" s="221"/>
      <c r="AL6663" s="221"/>
      <c r="AM6663" s="221"/>
      <c r="AN6663" s="221"/>
      <c r="AO6663" s="221"/>
      <c r="AP6663" s="221"/>
      <c r="AQ6663" s="219"/>
      <c r="AR6663" s="219"/>
      <c r="AS6663" s="221"/>
      <c r="AT6663" s="221"/>
      <c r="AU6663" s="221"/>
      <c r="AV6663" s="221"/>
      <c r="AW6663" s="221"/>
      <c r="AX6663" s="221"/>
      <c r="AY6663" s="221"/>
      <c r="AZ6663" s="221"/>
    </row>
    <row r="6664" spans="1:52" x14ac:dyDescent="0.15">
      <c r="A6664" s="278"/>
      <c r="B6664" s="274"/>
      <c r="C6664" s="340"/>
      <c r="D6664" s="340"/>
      <c r="E6664" s="341"/>
      <c r="F6664" s="341"/>
      <c r="G6664" s="341"/>
      <c r="H6664" s="341"/>
      <c r="I6664" s="341"/>
      <c r="J6664" s="341"/>
      <c r="AH6664" s="221"/>
      <c r="AI6664" s="221"/>
      <c r="AJ6664" s="221"/>
      <c r="AK6664" s="221"/>
      <c r="AL6664" s="221"/>
      <c r="AM6664" s="221"/>
      <c r="AN6664" s="221"/>
      <c r="AO6664" s="221"/>
      <c r="AP6664" s="221"/>
      <c r="AQ6664" s="219"/>
      <c r="AR6664" s="219"/>
      <c r="AS6664" s="221"/>
      <c r="AT6664" s="221"/>
      <c r="AU6664" s="221"/>
      <c r="AV6664" s="221"/>
      <c r="AW6664" s="221"/>
      <c r="AX6664" s="221"/>
      <c r="AY6664" s="221"/>
      <c r="AZ6664" s="221"/>
    </row>
    <row r="6665" spans="1:52" x14ac:dyDescent="0.15">
      <c r="A6665" s="278"/>
      <c r="B6665" s="274"/>
      <c r="C6665" s="340"/>
      <c r="D6665" s="340"/>
      <c r="E6665" s="341"/>
      <c r="F6665" s="341"/>
      <c r="G6665" s="341"/>
      <c r="H6665" s="341"/>
      <c r="I6665" s="341"/>
      <c r="J6665" s="341"/>
      <c r="AH6665" s="221"/>
      <c r="AI6665" s="221"/>
      <c r="AJ6665" s="221"/>
      <c r="AK6665" s="221"/>
      <c r="AL6665" s="221"/>
      <c r="AM6665" s="221"/>
      <c r="AN6665" s="221"/>
      <c r="AO6665" s="221"/>
      <c r="AP6665" s="221"/>
      <c r="AQ6665" s="219"/>
      <c r="AR6665" s="219"/>
      <c r="AS6665" s="221"/>
      <c r="AT6665" s="221"/>
      <c r="AU6665" s="221"/>
      <c r="AV6665" s="221"/>
      <c r="AW6665" s="221"/>
      <c r="AX6665" s="221"/>
      <c r="AY6665" s="221"/>
      <c r="AZ6665" s="221"/>
    </row>
    <row r="6666" spans="1:52" x14ac:dyDescent="0.15">
      <c r="A6666" s="278"/>
      <c r="B6666" s="274"/>
      <c r="C6666" s="340"/>
      <c r="D6666" s="340"/>
      <c r="E6666" s="341"/>
      <c r="F6666" s="341"/>
      <c r="G6666" s="341"/>
      <c r="H6666" s="341"/>
      <c r="I6666" s="341"/>
      <c r="J6666" s="341"/>
      <c r="AH6666" s="221"/>
      <c r="AI6666" s="221"/>
      <c r="AJ6666" s="221"/>
      <c r="AK6666" s="221"/>
      <c r="AL6666" s="221"/>
      <c r="AM6666" s="221"/>
      <c r="AN6666" s="221"/>
      <c r="AO6666" s="221"/>
      <c r="AP6666" s="221"/>
      <c r="AQ6666" s="219"/>
      <c r="AR6666" s="219"/>
      <c r="AS6666" s="221"/>
      <c r="AT6666" s="221"/>
      <c r="AU6666" s="221"/>
      <c r="AV6666" s="221"/>
      <c r="AW6666" s="221"/>
      <c r="AX6666" s="221"/>
      <c r="AY6666" s="221"/>
      <c r="AZ6666" s="221"/>
    </row>
    <row r="6667" spans="1:52" x14ac:dyDescent="0.15">
      <c r="A6667" s="278"/>
      <c r="B6667" s="274"/>
      <c r="C6667" s="340"/>
      <c r="D6667" s="340"/>
      <c r="E6667" s="341"/>
      <c r="F6667" s="341"/>
      <c r="G6667" s="341"/>
      <c r="H6667" s="341"/>
      <c r="I6667" s="341"/>
      <c r="J6667" s="341"/>
      <c r="AH6667" s="221"/>
      <c r="AI6667" s="221"/>
      <c r="AJ6667" s="221"/>
      <c r="AK6667" s="221"/>
      <c r="AL6667" s="221"/>
      <c r="AM6667" s="221"/>
      <c r="AN6667" s="221"/>
      <c r="AO6667" s="221"/>
      <c r="AP6667" s="221"/>
      <c r="AQ6667" s="219"/>
      <c r="AR6667" s="219"/>
      <c r="AS6667" s="221"/>
      <c r="AT6667" s="221"/>
      <c r="AU6667" s="221"/>
      <c r="AV6667" s="221"/>
      <c r="AW6667" s="221"/>
      <c r="AX6667" s="221"/>
      <c r="AY6667" s="221"/>
      <c r="AZ6667" s="221"/>
    </row>
    <row r="6668" spans="1:52" x14ac:dyDescent="0.15">
      <c r="A6668" s="278"/>
      <c r="B6668" s="274"/>
      <c r="C6668" s="340"/>
      <c r="D6668" s="340"/>
      <c r="E6668" s="341"/>
      <c r="F6668" s="341"/>
      <c r="G6668" s="341"/>
      <c r="H6668" s="341"/>
      <c r="I6668" s="341"/>
      <c r="J6668" s="341"/>
      <c r="AH6668" s="221"/>
      <c r="AI6668" s="221"/>
      <c r="AJ6668" s="221"/>
      <c r="AK6668" s="221"/>
      <c r="AL6668" s="221"/>
      <c r="AM6668" s="221"/>
      <c r="AN6668" s="221"/>
      <c r="AO6668" s="221"/>
      <c r="AP6668" s="221"/>
      <c r="AQ6668" s="219"/>
      <c r="AR6668" s="219"/>
      <c r="AS6668" s="221"/>
      <c r="AT6668" s="221"/>
      <c r="AU6668" s="221"/>
      <c r="AV6668" s="221"/>
      <c r="AW6668" s="221"/>
      <c r="AX6668" s="221"/>
      <c r="AY6668" s="221"/>
      <c r="AZ6668" s="221"/>
    </row>
    <row r="6669" spans="1:52" x14ac:dyDescent="0.15">
      <c r="A6669" s="278"/>
      <c r="B6669" s="274"/>
      <c r="C6669" s="340"/>
      <c r="D6669" s="340"/>
      <c r="E6669" s="341"/>
      <c r="F6669" s="341"/>
      <c r="G6669" s="341"/>
      <c r="H6669" s="341"/>
      <c r="I6669" s="341"/>
      <c r="J6669" s="341"/>
      <c r="AH6669" s="221"/>
      <c r="AI6669" s="221"/>
      <c r="AJ6669" s="221"/>
      <c r="AK6669" s="221"/>
      <c r="AL6669" s="221"/>
      <c r="AM6669" s="221"/>
      <c r="AN6669" s="221"/>
      <c r="AO6669" s="221"/>
      <c r="AP6669" s="221"/>
      <c r="AQ6669" s="219"/>
      <c r="AR6669" s="219"/>
      <c r="AS6669" s="221"/>
      <c r="AT6669" s="221"/>
      <c r="AU6669" s="221"/>
      <c r="AV6669" s="221"/>
      <c r="AW6669" s="221"/>
      <c r="AX6669" s="221"/>
      <c r="AY6669" s="221"/>
      <c r="AZ6669" s="221"/>
    </row>
    <row r="6670" spans="1:52" x14ac:dyDescent="0.15">
      <c r="A6670" s="278"/>
      <c r="B6670" s="274"/>
      <c r="C6670" s="340"/>
      <c r="D6670" s="340"/>
      <c r="E6670" s="341"/>
      <c r="F6670" s="341"/>
      <c r="G6670" s="341"/>
      <c r="H6670" s="341"/>
      <c r="I6670" s="341"/>
      <c r="J6670" s="341"/>
      <c r="AH6670" s="221"/>
      <c r="AI6670" s="221"/>
      <c r="AJ6670" s="221"/>
      <c r="AK6670" s="221"/>
      <c r="AL6670" s="221"/>
      <c r="AM6670" s="221"/>
      <c r="AN6670" s="221"/>
      <c r="AO6670" s="221"/>
      <c r="AP6670" s="221"/>
      <c r="AQ6670" s="219"/>
      <c r="AR6670" s="219"/>
      <c r="AS6670" s="221"/>
      <c r="AT6670" s="221"/>
      <c r="AU6670" s="221"/>
      <c r="AV6670" s="221"/>
      <c r="AW6670" s="221"/>
      <c r="AX6670" s="221"/>
      <c r="AY6670" s="221"/>
      <c r="AZ6670" s="221"/>
    </row>
    <row r="6671" spans="1:52" x14ac:dyDescent="0.15">
      <c r="A6671" s="278"/>
      <c r="B6671" s="274"/>
      <c r="C6671" s="340"/>
      <c r="D6671" s="340"/>
      <c r="E6671" s="341"/>
      <c r="F6671" s="341"/>
      <c r="G6671" s="341"/>
      <c r="H6671" s="341"/>
      <c r="I6671" s="341"/>
      <c r="J6671" s="341"/>
      <c r="AH6671" s="221"/>
      <c r="AI6671" s="221"/>
      <c r="AJ6671" s="221"/>
      <c r="AK6671" s="221"/>
      <c r="AL6671" s="221"/>
      <c r="AM6671" s="221"/>
      <c r="AN6671" s="221"/>
      <c r="AO6671" s="221"/>
      <c r="AP6671" s="221"/>
      <c r="AQ6671" s="219"/>
      <c r="AR6671" s="219"/>
      <c r="AS6671" s="221"/>
      <c r="AT6671" s="221"/>
      <c r="AU6671" s="221"/>
      <c r="AV6671" s="221"/>
      <c r="AW6671" s="221"/>
      <c r="AX6671" s="221"/>
      <c r="AY6671" s="221"/>
      <c r="AZ6671" s="221"/>
    </row>
    <row r="6672" spans="1:52" x14ac:dyDescent="0.15">
      <c r="A6672" s="278"/>
      <c r="B6672" s="274"/>
      <c r="C6672" s="340"/>
      <c r="D6672" s="340"/>
      <c r="E6672" s="341"/>
      <c r="F6672" s="341"/>
      <c r="G6672" s="341"/>
      <c r="H6672" s="341"/>
      <c r="I6672" s="341"/>
      <c r="J6672" s="341"/>
      <c r="AH6672" s="221"/>
      <c r="AI6672" s="221"/>
      <c r="AJ6672" s="221"/>
      <c r="AK6672" s="221"/>
      <c r="AL6672" s="221"/>
      <c r="AM6672" s="221"/>
      <c r="AN6672" s="221"/>
      <c r="AO6672" s="221"/>
      <c r="AP6672" s="221"/>
      <c r="AQ6672" s="219"/>
      <c r="AR6672" s="219"/>
      <c r="AS6672" s="221"/>
      <c r="AT6672" s="221"/>
      <c r="AU6672" s="221"/>
      <c r="AV6672" s="221"/>
      <c r="AW6672" s="221"/>
      <c r="AX6672" s="221"/>
      <c r="AY6672" s="221"/>
      <c r="AZ6672" s="221"/>
    </row>
    <row r="6673" spans="1:52" x14ac:dyDescent="0.15">
      <c r="A6673" s="278"/>
      <c r="B6673" s="274"/>
      <c r="C6673" s="340"/>
      <c r="D6673" s="340"/>
      <c r="E6673" s="341"/>
      <c r="F6673" s="341"/>
      <c r="G6673" s="341"/>
      <c r="H6673" s="341"/>
      <c r="I6673" s="341"/>
      <c r="J6673" s="341"/>
      <c r="AH6673" s="221"/>
      <c r="AI6673" s="221"/>
      <c r="AJ6673" s="221"/>
      <c r="AK6673" s="221"/>
      <c r="AL6673" s="221"/>
      <c r="AM6673" s="221"/>
      <c r="AN6673" s="221"/>
      <c r="AO6673" s="221"/>
      <c r="AP6673" s="221"/>
      <c r="AQ6673" s="219"/>
      <c r="AR6673" s="219"/>
      <c r="AS6673" s="221"/>
      <c r="AT6673" s="221"/>
      <c r="AU6673" s="221"/>
      <c r="AV6673" s="221"/>
      <c r="AW6673" s="221"/>
      <c r="AX6673" s="221"/>
      <c r="AY6673" s="221"/>
      <c r="AZ6673" s="221"/>
    </row>
    <row r="6674" spans="1:52" x14ac:dyDescent="0.15">
      <c r="A6674" s="278"/>
      <c r="B6674" s="274"/>
      <c r="C6674" s="340"/>
      <c r="D6674" s="340"/>
      <c r="E6674" s="341"/>
      <c r="F6674" s="341"/>
      <c r="G6674" s="341"/>
      <c r="H6674" s="341"/>
      <c r="I6674" s="341"/>
      <c r="J6674" s="341"/>
      <c r="AH6674" s="221"/>
      <c r="AI6674" s="221"/>
      <c r="AJ6674" s="221"/>
      <c r="AK6674" s="221"/>
      <c r="AL6674" s="221"/>
      <c r="AM6674" s="221"/>
      <c r="AN6674" s="221"/>
      <c r="AO6674" s="221"/>
      <c r="AP6674" s="221"/>
      <c r="AQ6674" s="219"/>
      <c r="AR6674" s="219"/>
      <c r="AS6674" s="221"/>
      <c r="AT6674" s="221"/>
      <c r="AU6674" s="221"/>
      <c r="AV6674" s="221"/>
      <c r="AW6674" s="221"/>
      <c r="AX6674" s="221"/>
      <c r="AY6674" s="221"/>
      <c r="AZ6674" s="221"/>
    </row>
    <row r="6675" spans="1:52" x14ac:dyDescent="0.15">
      <c r="A6675" s="278"/>
      <c r="B6675" s="274"/>
      <c r="C6675" s="340"/>
      <c r="D6675" s="340"/>
      <c r="E6675" s="341"/>
      <c r="F6675" s="341"/>
      <c r="G6675" s="341"/>
      <c r="H6675" s="341"/>
      <c r="I6675" s="341"/>
      <c r="J6675" s="341"/>
      <c r="AH6675" s="221"/>
      <c r="AI6675" s="221"/>
      <c r="AJ6675" s="221"/>
      <c r="AK6675" s="221"/>
      <c r="AL6675" s="221"/>
      <c r="AM6675" s="221"/>
      <c r="AN6675" s="221"/>
      <c r="AO6675" s="221"/>
      <c r="AP6675" s="221"/>
      <c r="AQ6675" s="219"/>
      <c r="AR6675" s="219"/>
      <c r="AS6675" s="221"/>
      <c r="AT6675" s="221"/>
      <c r="AU6675" s="221"/>
      <c r="AV6675" s="221"/>
      <c r="AW6675" s="221"/>
      <c r="AX6675" s="221"/>
      <c r="AY6675" s="221"/>
      <c r="AZ6675" s="221"/>
    </row>
    <row r="6676" spans="1:52" x14ac:dyDescent="0.15">
      <c r="A6676" s="278"/>
      <c r="B6676" s="274"/>
      <c r="C6676" s="340"/>
      <c r="D6676" s="340"/>
      <c r="E6676" s="341"/>
      <c r="F6676" s="341"/>
      <c r="G6676" s="341"/>
      <c r="H6676" s="341"/>
      <c r="I6676" s="341"/>
      <c r="J6676" s="341"/>
      <c r="AH6676" s="221"/>
      <c r="AI6676" s="221"/>
      <c r="AJ6676" s="221"/>
      <c r="AK6676" s="221"/>
      <c r="AL6676" s="221"/>
      <c r="AM6676" s="221"/>
      <c r="AN6676" s="221"/>
      <c r="AO6676" s="221"/>
      <c r="AP6676" s="221"/>
      <c r="AQ6676" s="219"/>
      <c r="AR6676" s="219"/>
      <c r="AS6676" s="221"/>
      <c r="AT6676" s="221"/>
      <c r="AU6676" s="221"/>
      <c r="AV6676" s="221"/>
      <c r="AW6676" s="221"/>
      <c r="AX6676" s="221"/>
      <c r="AY6676" s="221"/>
      <c r="AZ6676" s="221"/>
    </row>
    <row r="6677" spans="1:52" x14ac:dyDescent="0.15">
      <c r="A6677" s="278"/>
      <c r="B6677" s="274"/>
      <c r="C6677" s="340"/>
      <c r="D6677" s="340"/>
      <c r="E6677" s="341"/>
      <c r="F6677" s="341"/>
      <c r="G6677" s="341"/>
      <c r="H6677" s="341"/>
      <c r="I6677" s="341"/>
      <c r="J6677" s="341"/>
      <c r="AH6677" s="221"/>
      <c r="AI6677" s="221"/>
      <c r="AJ6677" s="221"/>
      <c r="AK6677" s="221"/>
      <c r="AL6677" s="221"/>
      <c r="AM6677" s="221"/>
      <c r="AN6677" s="221"/>
      <c r="AO6677" s="221"/>
      <c r="AP6677" s="221"/>
      <c r="AQ6677" s="219"/>
      <c r="AR6677" s="219"/>
      <c r="AS6677" s="221"/>
      <c r="AT6677" s="221"/>
      <c r="AU6677" s="221"/>
      <c r="AV6677" s="221"/>
      <c r="AW6677" s="221"/>
      <c r="AX6677" s="221"/>
      <c r="AY6677" s="221"/>
      <c r="AZ6677" s="221"/>
    </row>
    <row r="6678" spans="1:52" x14ac:dyDescent="0.15">
      <c r="A6678" s="278"/>
      <c r="B6678" s="274"/>
      <c r="C6678" s="340"/>
      <c r="D6678" s="340"/>
      <c r="E6678" s="341"/>
      <c r="F6678" s="341"/>
      <c r="G6678" s="341"/>
      <c r="H6678" s="341"/>
      <c r="I6678" s="341"/>
      <c r="J6678" s="341"/>
      <c r="AH6678" s="221"/>
      <c r="AI6678" s="221"/>
      <c r="AJ6678" s="221"/>
      <c r="AK6678" s="221"/>
      <c r="AL6678" s="221"/>
      <c r="AM6678" s="221"/>
      <c r="AN6678" s="221"/>
      <c r="AO6678" s="221"/>
      <c r="AP6678" s="221"/>
      <c r="AQ6678" s="219"/>
      <c r="AR6678" s="219"/>
      <c r="AS6678" s="221"/>
      <c r="AT6678" s="221"/>
      <c r="AU6678" s="221"/>
      <c r="AV6678" s="221"/>
      <c r="AW6678" s="221"/>
      <c r="AX6678" s="221"/>
      <c r="AY6678" s="221"/>
      <c r="AZ6678" s="221"/>
    </row>
    <row r="6679" spans="1:52" x14ac:dyDescent="0.15">
      <c r="A6679" s="278"/>
      <c r="B6679" s="274"/>
      <c r="C6679" s="340"/>
      <c r="D6679" s="340"/>
      <c r="E6679" s="341"/>
      <c r="F6679" s="341"/>
      <c r="G6679" s="341"/>
      <c r="H6679" s="341"/>
      <c r="I6679" s="341"/>
      <c r="J6679" s="341"/>
      <c r="AH6679" s="221"/>
      <c r="AI6679" s="221"/>
      <c r="AJ6679" s="221"/>
      <c r="AK6679" s="221"/>
      <c r="AL6679" s="221"/>
      <c r="AM6679" s="221"/>
      <c r="AN6679" s="221"/>
      <c r="AO6679" s="221"/>
      <c r="AP6679" s="221"/>
      <c r="AQ6679" s="219"/>
      <c r="AR6679" s="219"/>
      <c r="AS6679" s="221"/>
      <c r="AT6679" s="221"/>
      <c r="AU6679" s="221"/>
      <c r="AV6679" s="221"/>
      <c r="AW6679" s="221"/>
      <c r="AX6679" s="221"/>
      <c r="AY6679" s="221"/>
      <c r="AZ6679" s="221"/>
    </row>
    <row r="6680" spans="1:52" x14ac:dyDescent="0.15">
      <c r="A6680" s="278"/>
      <c r="B6680" s="274"/>
      <c r="C6680" s="340"/>
      <c r="D6680" s="340"/>
      <c r="E6680" s="341"/>
      <c r="F6680" s="341"/>
      <c r="G6680" s="341"/>
      <c r="H6680" s="341"/>
      <c r="I6680" s="341"/>
      <c r="J6680" s="341"/>
      <c r="AH6680" s="221"/>
      <c r="AI6680" s="221"/>
      <c r="AJ6680" s="221"/>
      <c r="AK6680" s="221"/>
      <c r="AL6680" s="221"/>
      <c r="AM6680" s="221"/>
      <c r="AN6680" s="221"/>
      <c r="AO6680" s="221"/>
      <c r="AP6680" s="221"/>
      <c r="AQ6680" s="219"/>
      <c r="AR6680" s="219"/>
      <c r="AS6680" s="221"/>
      <c r="AT6680" s="221"/>
      <c r="AU6680" s="221"/>
      <c r="AV6680" s="221"/>
      <c r="AW6680" s="221"/>
      <c r="AX6680" s="221"/>
      <c r="AY6680" s="221"/>
      <c r="AZ6680" s="221"/>
    </row>
    <row r="6681" spans="1:52" x14ac:dyDescent="0.15">
      <c r="A6681" s="278"/>
      <c r="B6681" s="274"/>
      <c r="C6681" s="340"/>
      <c r="D6681" s="340"/>
      <c r="E6681" s="341"/>
      <c r="F6681" s="341"/>
      <c r="G6681" s="341"/>
      <c r="H6681" s="341"/>
      <c r="I6681" s="341"/>
      <c r="J6681" s="341"/>
      <c r="AH6681" s="221"/>
      <c r="AI6681" s="221"/>
      <c r="AJ6681" s="221"/>
      <c r="AK6681" s="221"/>
      <c r="AL6681" s="221"/>
      <c r="AM6681" s="221"/>
      <c r="AN6681" s="221"/>
      <c r="AO6681" s="221"/>
      <c r="AP6681" s="221"/>
      <c r="AQ6681" s="219"/>
      <c r="AR6681" s="219"/>
      <c r="AS6681" s="221"/>
      <c r="AT6681" s="221"/>
      <c r="AU6681" s="221"/>
      <c r="AV6681" s="221"/>
      <c r="AW6681" s="221"/>
      <c r="AX6681" s="221"/>
      <c r="AY6681" s="221"/>
      <c r="AZ6681" s="221"/>
    </row>
    <row r="6682" spans="1:52" x14ac:dyDescent="0.15">
      <c r="A6682" s="278"/>
      <c r="B6682" s="274"/>
      <c r="C6682" s="340"/>
      <c r="D6682" s="340"/>
      <c r="E6682" s="341"/>
      <c r="F6682" s="341"/>
      <c r="G6682" s="341"/>
      <c r="H6682" s="341"/>
      <c r="I6682" s="341"/>
      <c r="J6682" s="341"/>
      <c r="AH6682" s="221"/>
      <c r="AI6682" s="221"/>
      <c r="AJ6682" s="221"/>
      <c r="AK6682" s="221"/>
      <c r="AL6682" s="221"/>
      <c r="AM6682" s="221"/>
      <c r="AN6682" s="221"/>
      <c r="AO6682" s="221"/>
      <c r="AP6682" s="221"/>
      <c r="AQ6682" s="219"/>
      <c r="AR6682" s="219"/>
      <c r="AS6682" s="221"/>
      <c r="AT6682" s="221"/>
      <c r="AU6682" s="221"/>
      <c r="AV6682" s="221"/>
      <c r="AW6682" s="221"/>
      <c r="AX6682" s="221"/>
      <c r="AY6682" s="221"/>
      <c r="AZ6682" s="221"/>
    </row>
    <row r="6683" spans="1:52" x14ac:dyDescent="0.15">
      <c r="A6683" s="278"/>
      <c r="B6683" s="274"/>
      <c r="C6683" s="340"/>
      <c r="D6683" s="340"/>
      <c r="E6683" s="341"/>
      <c r="F6683" s="341"/>
      <c r="G6683" s="341"/>
      <c r="H6683" s="341"/>
      <c r="I6683" s="341"/>
      <c r="J6683" s="341"/>
      <c r="AH6683" s="221"/>
      <c r="AI6683" s="221"/>
      <c r="AJ6683" s="221"/>
      <c r="AK6683" s="221"/>
      <c r="AL6683" s="221"/>
      <c r="AM6683" s="221"/>
      <c r="AN6683" s="221"/>
      <c r="AO6683" s="221"/>
      <c r="AP6683" s="221"/>
      <c r="AQ6683" s="219"/>
      <c r="AR6683" s="219"/>
      <c r="AS6683" s="221"/>
      <c r="AT6683" s="221"/>
      <c r="AU6683" s="221"/>
      <c r="AV6683" s="221"/>
      <c r="AW6683" s="221"/>
      <c r="AX6683" s="221"/>
      <c r="AY6683" s="221"/>
      <c r="AZ6683" s="221"/>
    </row>
    <row r="6684" spans="1:52" x14ac:dyDescent="0.15">
      <c r="A6684" s="278"/>
      <c r="B6684" s="274"/>
      <c r="C6684" s="340"/>
      <c r="D6684" s="340"/>
      <c r="E6684" s="341"/>
      <c r="F6684" s="341"/>
      <c r="G6684" s="341"/>
      <c r="H6684" s="341"/>
      <c r="I6684" s="341"/>
      <c r="J6684" s="341"/>
      <c r="AH6684" s="221"/>
      <c r="AI6684" s="221"/>
      <c r="AJ6684" s="221"/>
      <c r="AK6684" s="221"/>
      <c r="AL6684" s="221"/>
      <c r="AM6684" s="221"/>
      <c r="AN6684" s="221"/>
      <c r="AO6684" s="221"/>
      <c r="AP6684" s="221"/>
      <c r="AQ6684" s="219"/>
      <c r="AR6684" s="219"/>
      <c r="AS6684" s="221"/>
      <c r="AT6684" s="221"/>
      <c r="AU6684" s="221"/>
      <c r="AV6684" s="221"/>
      <c r="AW6684" s="221"/>
      <c r="AX6684" s="221"/>
      <c r="AY6684" s="221"/>
      <c r="AZ6684" s="221"/>
    </row>
    <row r="6685" spans="1:52" x14ac:dyDescent="0.15">
      <c r="A6685" s="278"/>
      <c r="B6685" s="274"/>
      <c r="C6685" s="340"/>
      <c r="D6685" s="340"/>
      <c r="E6685" s="341"/>
      <c r="F6685" s="341"/>
      <c r="G6685" s="341"/>
      <c r="H6685" s="341"/>
      <c r="I6685" s="341"/>
      <c r="J6685" s="341"/>
      <c r="AH6685" s="221"/>
      <c r="AI6685" s="221"/>
      <c r="AJ6685" s="221"/>
      <c r="AK6685" s="221"/>
      <c r="AL6685" s="221"/>
      <c r="AM6685" s="221"/>
      <c r="AN6685" s="221"/>
      <c r="AO6685" s="221"/>
      <c r="AP6685" s="221"/>
      <c r="AQ6685" s="219"/>
      <c r="AR6685" s="219"/>
      <c r="AS6685" s="221"/>
      <c r="AT6685" s="221"/>
      <c r="AU6685" s="221"/>
      <c r="AV6685" s="221"/>
      <c r="AW6685" s="221"/>
      <c r="AX6685" s="221"/>
      <c r="AY6685" s="221"/>
      <c r="AZ6685" s="221"/>
    </row>
    <row r="6686" spans="1:52" x14ac:dyDescent="0.15">
      <c r="A6686" s="278"/>
      <c r="B6686" s="274"/>
      <c r="C6686" s="340"/>
      <c r="D6686" s="340"/>
      <c r="E6686" s="341"/>
      <c r="F6686" s="341"/>
      <c r="G6686" s="341"/>
      <c r="H6686" s="341"/>
      <c r="I6686" s="341"/>
      <c r="J6686" s="341"/>
      <c r="AH6686" s="221"/>
      <c r="AI6686" s="221"/>
      <c r="AJ6686" s="221"/>
      <c r="AK6686" s="221"/>
      <c r="AL6686" s="221"/>
      <c r="AM6686" s="221"/>
      <c r="AN6686" s="221"/>
      <c r="AO6686" s="221"/>
      <c r="AP6686" s="221"/>
      <c r="AQ6686" s="219"/>
      <c r="AR6686" s="219"/>
      <c r="AS6686" s="221"/>
      <c r="AT6686" s="221"/>
      <c r="AU6686" s="221"/>
      <c r="AV6686" s="221"/>
      <c r="AW6686" s="221"/>
      <c r="AX6686" s="221"/>
      <c r="AY6686" s="221"/>
      <c r="AZ6686" s="221"/>
    </row>
    <row r="6687" spans="1:52" x14ac:dyDescent="0.15">
      <c r="A6687" s="278"/>
      <c r="B6687" s="274"/>
      <c r="C6687" s="340"/>
      <c r="D6687" s="340"/>
      <c r="E6687" s="341"/>
      <c r="F6687" s="341"/>
      <c r="G6687" s="341"/>
      <c r="H6687" s="341"/>
      <c r="I6687" s="341"/>
      <c r="J6687" s="341"/>
      <c r="AH6687" s="221"/>
      <c r="AI6687" s="221"/>
      <c r="AJ6687" s="221"/>
      <c r="AK6687" s="221"/>
      <c r="AL6687" s="221"/>
      <c r="AM6687" s="221"/>
      <c r="AN6687" s="221"/>
      <c r="AO6687" s="221"/>
      <c r="AP6687" s="221"/>
      <c r="AQ6687" s="219"/>
      <c r="AR6687" s="219"/>
      <c r="AS6687" s="221"/>
      <c r="AT6687" s="221"/>
      <c r="AU6687" s="221"/>
      <c r="AV6687" s="221"/>
      <c r="AW6687" s="221"/>
      <c r="AX6687" s="221"/>
      <c r="AY6687" s="221"/>
      <c r="AZ6687" s="221"/>
    </row>
    <row r="6688" spans="1:52" x14ac:dyDescent="0.15">
      <c r="A6688" s="278"/>
      <c r="B6688" s="274"/>
      <c r="C6688" s="340"/>
      <c r="D6688" s="340"/>
      <c r="E6688" s="341"/>
      <c r="F6688" s="341"/>
      <c r="G6688" s="341"/>
      <c r="H6688" s="341"/>
      <c r="I6688" s="341"/>
      <c r="J6688" s="341"/>
      <c r="AH6688" s="221"/>
      <c r="AI6688" s="221"/>
      <c r="AJ6688" s="221"/>
      <c r="AK6688" s="221"/>
      <c r="AL6688" s="221"/>
      <c r="AM6688" s="221"/>
      <c r="AN6688" s="221"/>
      <c r="AO6688" s="221"/>
      <c r="AP6688" s="221"/>
      <c r="AQ6688" s="219"/>
      <c r="AR6688" s="219"/>
      <c r="AS6688" s="221"/>
      <c r="AT6688" s="221"/>
      <c r="AU6688" s="221"/>
      <c r="AV6688" s="221"/>
      <c r="AW6688" s="221"/>
      <c r="AX6688" s="221"/>
      <c r="AY6688" s="221"/>
      <c r="AZ6688" s="221"/>
    </row>
    <row r="6689" spans="1:52" x14ac:dyDescent="0.15">
      <c r="A6689" s="278"/>
      <c r="B6689" s="274"/>
      <c r="C6689" s="340"/>
      <c r="D6689" s="340"/>
      <c r="E6689" s="341"/>
      <c r="F6689" s="341"/>
      <c r="G6689" s="341"/>
      <c r="H6689" s="341"/>
      <c r="I6689" s="341"/>
      <c r="J6689" s="341"/>
      <c r="AH6689" s="221"/>
      <c r="AI6689" s="221"/>
      <c r="AJ6689" s="221"/>
      <c r="AK6689" s="221"/>
      <c r="AL6689" s="221"/>
      <c r="AM6689" s="221"/>
      <c r="AN6689" s="221"/>
      <c r="AO6689" s="221"/>
      <c r="AP6689" s="221"/>
      <c r="AQ6689" s="219"/>
      <c r="AR6689" s="219"/>
      <c r="AS6689" s="221"/>
      <c r="AT6689" s="221"/>
      <c r="AU6689" s="221"/>
      <c r="AV6689" s="221"/>
      <c r="AW6689" s="221"/>
      <c r="AX6689" s="221"/>
      <c r="AY6689" s="221"/>
      <c r="AZ6689" s="221"/>
    </row>
    <row r="6690" spans="1:52" x14ac:dyDescent="0.15">
      <c r="A6690" s="278"/>
      <c r="B6690" s="274"/>
      <c r="C6690" s="340"/>
      <c r="D6690" s="340"/>
      <c r="E6690" s="341"/>
      <c r="F6690" s="341"/>
      <c r="G6690" s="341"/>
      <c r="H6690" s="341"/>
      <c r="I6690" s="341"/>
      <c r="J6690" s="341"/>
      <c r="AH6690" s="221"/>
      <c r="AI6690" s="221"/>
      <c r="AJ6690" s="221"/>
      <c r="AK6690" s="221"/>
      <c r="AL6690" s="221"/>
      <c r="AM6690" s="221"/>
      <c r="AN6690" s="221"/>
      <c r="AO6690" s="221"/>
      <c r="AP6690" s="221"/>
      <c r="AQ6690" s="219"/>
      <c r="AR6690" s="219"/>
      <c r="AS6690" s="221"/>
      <c r="AT6690" s="221"/>
      <c r="AU6690" s="221"/>
      <c r="AV6690" s="221"/>
      <c r="AW6690" s="221"/>
      <c r="AX6690" s="221"/>
      <c r="AY6690" s="221"/>
      <c r="AZ6690" s="221"/>
    </row>
    <row r="6691" spans="1:52" x14ac:dyDescent="0.15">
      <c r="A6691" s="278"/>
      <c r="B6691" s="274"/>
      <c r="C6691" s="340"/>
      <c r="D6691" s="340"/>
      <c r="E6691" s="341"/>
      <c r="F6691" s="341"/>
      <c r="G6691" s="341"/>
      <c r="H6691" s="341"/>
      <c r="I6691" s="341"/>
      <c r="J6691" s="341"/>
      <c r="AH6691" s="221"/>
      <c r="AI6691" s="221"/>
      <c r="AJ6691" s="221"/>
      <c r="AK6691" s="221"/>
      <c r="AL6691" s="221"/>
      <c r="AM6691" s="221"/>
      <c r="AN6691" s="221"/>
      <c r="AO6691" s="221"/>
      <c r="AP6691" s="221"/>
      <c r="AQ6691" s="219"/>
      <c r="AR6691" s="219"/>
      <c r="AS6691" s="221"/>
      <c r="AT6691" s="221"/>
      <c r="AU6691" s="221"/>
      <c r="AV6691" s="221"/>
      <c r="AW6691" s="221"/>
      <c r="AX6691" s="221"/>
      <c r="AY6691" s="221"/>
      <c r="AZ6691" s="221"/>
    </row>
    <row r="6692" spans="1:52" x14ac:dyDescent="0.15">
      <c r="A6692" s="278"/>
      <c r="B6692" s="274"/>
      <c r="C6692" s="340"/>
      <c r="D6692" s="340"/>
      <c r="E6692" s="341"/>
      <c r="F6692" s="341"/>
      <c r="G6692" s="341"/>
      <c r="H6692" s="341"/>
      <c r="I6692" s="341"/>
      <c r="J6692" s="341"/>
      <c r="AH6692" s="221"/>
      <c r="AI6692" s="221"/>
      <c r="AJ6692" s="221"/>
      <c r="AK6692" s="221"/>
      <c r="AL6692" s="221"/>
      <c r="AM6692" s="221"/>
      <c r="AN6692" s="221"/>
      <c r="AO6692" s="221"/>
      <c r="AP6692" s="221"/>
      <c r="AQ6692" s="219"/>
      <c r="AR6692" s="219"/>
      <c r="AS6692" s="221"/>
      <c r="AT6692" s="221"/>
      <c r="AU6692" s="221"/>
      <c r="AV6692" s="221"/>
      <c r="AW6692" s="221"/>
      <c r="AX6692" s="221"/>
      <c r="AY6692" s="221"/>
      <c r="AZ6692" s="221"/>
    </row>
    <row r="6693" spans="1:52" x14ac:dyDescent="0.15">
      <c r="A6693" s="278"/>
      <c r="B6693" s="274"/>
      <c r="C6693" s="340"/>
      <c r="D6693" s="340"/>
      <c r="E6693" s="341"/>
      <c r="F6693" s="341"/>
      <c r="G6693" s="341"/>
      <c r="H6693" s="341"/>
      <c r="I6693" s="341"/>
      <c r="J6693" s="341"/>
      <c r="AH6693" s="221"/>
      <c r="AI6693" s="221"/>
      <c r="AJ6693" s="221"/>
      <c r="AK6693" s="221"/>
      <c r="AL6693" s="221"/>
      <c r="AM6693" s="221"/>
      <c r="AN6693" s="221"/>
      <c r="AO6693" s="221"/>
      <c r="AP6693" s="221"/>
      <c r="AQ6693" s="219"/>
      <c r="AR6693" s="219"/>
      <c r="AS6693" s="221"/>
      <c r="AT6693" s="221"/>
      <c r="AU6693" s="221"/>
      <c r="AV6693" s="221"/>
      <c r="AW6693" s="221"/>
      <c r="AX6693" s="221"/>
      <c r="AY6693" s="221"/>
      <c r="AZ6693" s="221"/>
    </row>
    <row r="6694" spans="1:52" x14ac:dyDescent="0.15">
      <c r="A6694" s="278"/>
      <c r="B6694" s="274"/>
      <c r="C6694" s="340"/>
      <c r="D6694" s="340"/>
      <c r="E6694" s="341"/>
      <c r="F6694" s="341"/>
      <c r="G6694" s="341"/>
      <c r="H6694" s="341"/>
      <c r="I6694" s="341"/>
      <c r="J6694" s="341"/>
      <c r="AH6694" s="221"/>
      <c r="AI6694" s="221"/>
      <c r="AJ6694" s="221"/>
      <c r="AK6694" s="221"/>
      <c r="AL6694" s="221"/>
      <c r="AM6694" s="221"/>
      <c r="AN6694" s="221"/>
      <c r="AO6694" s="221"/>
      <c r="AP6694" s="221"/>
      <c r="AQ6694" s="219"/>
      <c r="AR6694" s="219"/>
      <c r="AS6694" s="221"/>
      <c r="AT6694" s="221"/>
      <c r="AU6694" s="221"/>
      <c r="AV6694" s="221"/>
      <c r="AW6694" s="221"/>
      <c r="AX6694" s="221"/>
      <c r="AY6694" s="221"/>
      <c r="AZ6694" s="221"/>
    </row>
    <row r="6695" spans="1:52" x14ac:dyDescent="0.15">
      <c r="A6695" s="278"/>
      <c r="B6695" s="274"/>
      <c r="C6695" s="340"/>
      <c r="D6695" s="340"/>
      <c r="E6695" s="341"/>
      <c r="F6695" s="341"/>
      <c r="G6695" s="341"/>
      <c r="H6695" s="341"/>
      <c r="I6695" s="341"/>
      <c r="J6695" s="341"/>
      <c r="AH6695" s="221"/>
      <c r="AI6695" s="221"/>
      <c r="AJ6695" s="221"/>
      <c r="AK6695" s="221"/>
      <c r="AL6695" s="221"/>
      <c r="AM6695" s="221"/>
      <c r="AN6695" s="221"/>
      <c r="AO6695" s="221"/>
      <c r="AP6695" s="221"/>
      <c r="AQ6695" s="219"/>
      <c r="AR6695" s="219"/>
      <c r="AS6695" s="221"/>
      <c r="AT6695" s="221"/>
      <c r="AU6695" s="221"/>
      <c r="AV6695" s="221"/>
      <c r="AW6695" s="221"/>
      <c r="AX6695" s="221"/>
      <c r="AY6695" s="221"/>
      <c r="AZ6695" s="221"/>
    </row>
    <row r="6696" spans="1:52" x14ac:dyDescent="0.15">
      <c r="A6696" s="278"/>
      <c r="B6696" s="274"/>
      <c r="C6696" s="340"/>
      <c r="D6696" s="340"/>
      <c r="E6696" s="341"/>
      <c r="F6696" s="341"/>
      <c r="G6696" s="341"/>
      <c r="H6696" s="341"/>
      <c r="I6696" s="341"/>
      <c r="J6696" s="341"/>
      <c r="AH6696" s="221"/>
      <c r="AI6696" s="221"/>
      <c r="AJ6696" s="221"/>
      <c r="AK6696" s="221"/>
      <c r="AL6696" s="221"/>
      <c r="AM6696" s="221"/>
      <c r="AN6696" s="221"/>
      <c r="AO6696" s="221"/>
      <c r="AP6696" s="221"/>
      <c r="AQ6696" s="219"/>
      <c r="AR6696" s="219"/>
      <c r="AS6696" s="221"/>
      <c r="AT6696" s="221"/>
      <c r="AU6696" s="221"/>
      <c r="AV6696" s="221"/>
      <c r="AW6696" s="221"/>
      <c r="AX6696" s="221"/>
      <c r="AY6696" s="221"/>
      <c r="AZ6696" s="221"/>
    </row>
    <row r="6697" spans="1:52" x14ac:dyDescent="0.15">
      <c r="A6697" s="278"/>
      <c r="B6697" s="274"/>
      <c r="C6697" s="340"/>
      <c r="D6697" s="340"/>
      <c r="E6697" s="341"/>
      <c r="F6697" s="341"/>
      <c r="G6697" s="341"/>
      <c r="H6697" s="341"/>
      <c r="I6697" s="341"/>
      <c r="J6697" s="341"/>
      <c r="AH6697" s="221"/>
      <c r="AI6697" s="221"/>
      <c r="AJ6697" s="221"/>
      <c r="AK6697" s="221"/>
      <c r="AL6697" s="221"/>
      <c r="AM6697" s="221"/>
      <c r="AN6697" s="221"/>
      <c r="AO6697" s="221"/>
      <c r="AP6697" s="221"/>
      <c r="AQ6697" s="219"/>
      <c r="AR6697" s="219"/>
      <c r="AS6697" s="221"/>
      <c r="AT6697" s="221"/>
      <c r="AU6697" s="221"/>
      <c r="AV6697" s="221"/>
      <c r="AW6697" s="221"/>
      <c r="AX6697" s="221"/>
      <c r="AY6697" s="221"/>
      <c r="AZ6697" s="221"/>
    </row>
    <row r="6698" spans="1:52" x14ac:dyDescent="0.15">
      <c r="A6698" s="278"/>
      <c r="B6698" s="274"/>
      <c r="C6698" s="340"/>
      <c r="D6698" s="340"/>
      <c r="E6698" s="341"/>
      <c r="F6698" s="341"/>
      <c r="G6698" s="341"/>
      <c r="H6698" s="341"/>
      <c r="I6698" s="341"/>
      <c r="J6698" s="341"/>
      <c r="AH6698" s="221"/>
      <c r="AI6698" s="221"/>
      <c r="AJ6698" s="221"/>
      <c r="AK6698" s="221"/>
      <c r="AL6698" s="221"/>
      <c r="AM6698" s="221"/>
      <c r="AN6698" s="221"/>
      <c r="AO6698" s="221"/>
      <c r="AP6698" s="221"/>
      <c r="AQ6698" s="219"/>
      <c r="AR6698" s="219"/>
      <c r="AS6698" s="221"/>
      <c r="AT6698" s="221"/>
      <c r="AU6698" s="221"/>
      <c r="AV6698" s="221"/>
      <c r="AW6698" s="221"/>
      <c r="AX6698" s="221"/>
      <c r="AY6698" s="221"/>
      <c r="AZ6698" s="221"/>
    </row>
    <row r="6699" spans="1:52" x14ac:dyDescent="0.15">
      <c r="A6699" s="278"/>
      <c r="B6699" s="274"/>
      <c r="C6699" s="340"/>
      <c r="D6699" s="340"/>
      <c r="E6699" s="341"/>
      <c r="F6699" s="341"/>
      <c r="G6699" s="341"/>
      <c r="H6699" s="341"/>
      <c r="I6699" s="341"/>
      <c r="J6699" s="341"/>
      <c r="AH6699" s="221"/>
      <c r="AI6699" s="221"/>
      <c r="AJ6699" s="221"/>
      <c r="AK6699" s="221"/>
      <c r="AL6699" s="221"/>
      <c r="AM6699" s="221"/>
      <c r="AN6699" s="221"/>
      <c r="AO6699" s="221"/>
      <c r="AP6699" s="221"/>
      <c r="AQ6699" s="219"/>
      <c r="AR6699" s="219"/>
      <c r="AS6699" s="221"/>
      <c r="AT6699" s="221"/>
      <c r="AU6699" s="221"/>
      <c r="AV6699" s="221"/>
      <c r="AW6699" s="221"/>
      <c r="AX6699" s="221"/>
      <c r="AY6699" s="221"/>
      <c r="AZ6699" s="221"/>
    </row>
    <row r="6700" spans="1:52" x14ac:dyDescent="0.15">
      <c r="A6700" s="278"/>
      <c r="B6700" s="274"/>
      <c r="C6700" s="340"/>
      <c r="D6700" s="340"/>
      <c r="E6700" s="341"/>
      <c r="F6700" s="341"/>
      <c r="G6700" s="341"/>
      <c r="H6700" s="341"/>
      <c r="I6700" s="341"/>
      <c r="J6700" s="341"/>
      <c r="AH6700" s="221"/>
      <c r="AI6700" s="221"/>
      <c r="AJ6700" s="221"/>
      <c r="AK6700" s="221"/>
      <c r="AL6700" s="221"/>
      <c r="AM6700" s="221"/>
      <c r="AN6700" s="221"/>
      <c r="AO6700" s="221"/>
      <c r="AP6700" s="221"/>
      <c r="AQ6700" s="219"/>
      <c r="AR6700" s="219"/>
      <c r="AS6700" s="221"/>
      <c r="AT6700" s="221"/>
      <c r="AU6700" s="221"/>
      <c r="AV6700" s="221"/>
      <c r="AW6700" s="221"/>
      <c r="AX6700" s="221"/>
      <c r="AY6700" s="221"/>
      <c r="AZ6700" s="221"/>
    </row>
    <row r="6701" spans="1:52" x14ac:dyDescent="0.15">
      <c r="A6701" s="278"/>
      <c r="B6701" s="274"/>
      <c r="C6701" s="340"/>
      <c r="D6701" s="340"/>
      <c r="E6701" s="341"/>
      <c r="F6701" s="341"/>
      <c r="G6701" s="341"/>
      <c r="H6701" s="341"/>
      <c r="I6701" s="341"/>
      <c r="J6701" s="341"/>
      <c r="AH6701" s="221"/>
      <c r="AI6701" s="221"/>
      <c r="AJ6701" s="221"/>
      <c r="AK6701" s="221"/>
      <c r="AL6701" s="221"/>
      <c r="AM6701" s="221"/>
      <c r="AN6701" s="221"/>
      <c r="AO6701" s="221"/>
      <c r="AP6701" s="221"/>
      <c r="AQ6701" s="219"/>
      <c r="AR6701" s="219"/>
      <c r="AS6701" s="221"/>
      <c r="AT6701" s="221"/>
      <c r="AU6701" s="221"/>
      <c r="AV6701" s="221"/>
      <c r="AW6701" s="221"/>
      <c r="AX6701" s="221"/>
      <c r="AY6701" s="221"/>
      <c r="AZ6701" s="221"/>
    </row>
    <row r="6702" spans="1:52" x14ac:dyDescent="0.15">
      <c r="A6702" s="278"/>
      <c r="B6702" s="274"/>
      <c r="C6702" s="340"/>
      <c r="D6702" s="340"/>
      <c r="E6702" s="341"/>
      <c r="F6702" s="341"/>
      <c r="G6702" s="341"/>
      <c r="H6702" s="341"/>
      <c r="I6702" s="341"/>
      <c r="J6702" s="341"/>
      <c r="AH6702" s="221"/>
      <c r="AI6702" s="221"/>
      <c r="AJ6702" s="221"/>
      <c r="AK6702" s="221"/>
      <c r="AL6702" s="221"/>
      <c r="AM6702" s="221"/>
      <c r="AN6702" s="221"/>
      <c r="AO6702" s="221"/>
      <c r="AP6702" s="221"/>
      <c r="AQ6702" s="219"/>
      <c r="AR6702" s="219"/>
      <c r="AS6702" s="221"/>
      <c r="AT6702" s="221"/>
      <c r="AU6702" s="221"/>
      <c r="AV6702" s="221"/>
      <c r="AW6702" s="221"/>
      <c r="AX6702" s="221"/>
      <c r="AY6702" s="221"/>
      <c r="AZ6702" s="221"/>
    </row>
    <row r="6703" spans="1:52" x14ac:dyDescent="0.15">
      <c r="A6703" s="278"/>
      <c r="B6703" s="274"/>
      <c r="C6703" s="340"/>
      <c r="D6703" s="340"/>
      <c r="E6703" s="341"/>
      <c r="F6703" s="341"/>
      <c r="G6703" s="341"/>
      <c r="H6703" s="341"/>
      <c r="I6703" s="341"/>
      <c r="J6703" s="341"/>
      <c r="AH6703" s="221"/>
      <c r="AI6703" s="221"/>
      <c r="AJ6703" s="221"/>
      <c r="AK6703" s="221"/>
      <c r="AL6703" s="221"/>
      <c r="AM6703" s="221"/>
      <c r="AN6703" s="221"/>
      <c r="AO6703" s="221"/>
      <c r="AP6703" s="221"/>
      <c r="AQ6703" s="219"/>
      <c r="AR6703" s="219"/>
      <c r="AS6703" s="221"/>
      <c r="AT6703" s="221"/>
      <c r="AU6703" s="221"/>
      <c r="AV6703" s="221"/>
      <c r="AW6703" s="221"/>
      <c r="AX6703" s="221"/>
      <c r="AY6703" s="221"/>
      <c r="AZ6703" s="221"/>
    </row>
    <row r="6704" spans="1:52" x14ac:dyDescent="0.15">
      <c r="A6704" s="278"/>
      <c r="B6704" s="274"/>
      <c r="C6704" s="340"/>
      <c r="D6704" s="340"/>
      <c r="E6704" s="341"/>
      <c r="F6704" s="341"/>
      <c r="G6704" s="341"/>
      <c r="H6704" s="341"/>
      <c r="I6704" s="341"/>
      <c r="J6704" s="341"/>
      <c r="AH6704" s="221"/>
      <c r="AI6704" s="221"/>
      <c r="AJ6704" s="221"/>
      <c r="AK6704" s="221"/>
      <c r="AL6704" s="221"/>
      <c r="AM6704" s="221"/>
      <c r="AN6704" s="221"/>
      <c r="AO6704" s="221"/>
      <c r="AP6704" s="221"/>
      <c r="AQ6704" s="219"/>
      <c r="AR6704" s="219"/>
      <c r="AS6704" s="221"/>
      <c r="AT6704" s="221"/>
      <c r="AU6704" s="221"/>
      <c r="AV6704" s="221"/>
      <c r="AW6704" s="221"/>
      <c r="AX6704" s="221"/>
      <c r="AY6704" s="221"/>
      <c r="AZ6704" s="221"/>
    </row>
    <row r="6705" spans="1:52" x14ac:dyDescent="0.15">
      <c r="A6705" s="278"/>
      <c r="B6705" s="274"/>
      <c r="C6705" s="340"/>
      <c r="D6705" s="340"/>
      <c r="E6705" s="341"/>
      <c r="F6705" s="341"/>
      <c r="G6705" s="341"/>
      <c r="H6705" s="341"/>
      <c r="I6705" s="341"/>
      <c r="J6705" s="341"/>
      <c r="AH6705" s="221"/>
      <c r="AI6705" s="221"/>
      <c r="AJ6705" s="221"/>
      <c r="AK6705" s="221"/>
      <c r="AL6705" s="221"/>
      <c r="AM6705" s="221"/>
      <c r="AN6705" s="221"/>
      <c r="AO6705" s="221"/>
      <c r="AP6705" s="221"/>
      <c r="AQ6705" s="219"/>
      <c r="AR6705" s="219"/>
      <c r="AS6705" s="221"/>
      <c r="AT6705" s="221"/>
      <c r="AU6705" s="221"/>
      <c r="AV6705" s="221"/>
      <c r="AW6705" s="221"/>
      <c r="AX6705" s="221"/>
      <c r="AY6705" s="221"/>
      <c r="AZ6705" s="221"/>
    </row>
    <row r="6706" spans="1:52" x14ac:dyDescent="0.15">
      <c r="A6706" s="278"/>
      <c r="B6706" s="274"/>
      <c r="C6706" s="340"/>
      <c r="D6706" s="340"/>
      <c r="E6706" s="341"/>
      <c r="F6706" s="341"/>
      <c r="G6706" s="341"/>
      <c r="H6706" s="341"/>
      <c r="I6706" s="341"/>
      <c r="J6706" s="341"/>
      <c r="AH6706" s="221"/>
      <c r="AI6706" s="221"/>
      <c r="AJ6706" s="221"/>
      <c r="AK6706" s="221"/>
      <c r="AL6706" s="221"/>
      <c r="AM6706" s="221"/>
      <c r="AN6706" s="221"/>
      <c r="AO6706" s="221"/>
      <c r="AP6706" s="221"/>
      <c r="AQ6706" s="219"/>
      <c r="AR6706" s="219"/>
      <c r="AS6706" s="221"/>
      <c r="AT6706" s="221"/>
      <c r="AU6706" s="221"/>
      <c r="AV6706" s="221"/>
      <c r="AW6706" s="221"/>
      <c r="AX6706" s="221"/>
      <c r="AY6706" s="221"/>
      <c r="AZ6706" s="221"/>
    </row>
    <row r="6707" spans="1:52" x14ac:dyDescent="0.15">
      <c r="A6707" s="278"/>
      <c r="B6707" s="274"/>
      <c r="C6707" s="340"/>
      <c r="D6707" s="340"/>
      <c r="E6707" s="341"/>
      <c r="F6707" s="341"/>
      <c r="G6707" s="341"/>
      <c r="H6707" s="341"/>
      <c r="I6707" s="341"/>
      <c r="J6707" s="341"/>
      <c r="AH6707" s="221"/>
      <c r="AI6707" s="221"/>
      <c r="AJ6707" s="221"/>
      <c r="AK6707" s="221"/>
      <c r="AL6707" s="221"/>
      <c r="AM6707" s="221"/>
      <c r="AN6707" s="221"/>
      <c r="AO6707" s="221"/>
      <c r="AP6707" s="221"/>
      <c r="AQ6707" s="219"/>
      <c r="AR6707" s="219"/>
      <c r="AS6707" s="221"/>
      <c r="AT6707" s="221"/>
      <c r="AU6707" s="221"/>
      <c r="AV6707" s="221"/>
      <c r="AW6707" s="221"/>
      <c r="AX6707" s="221"/>
      <c r="AY6707" s="221"/>
      <c r="AZ6707" s="221"/>
    </row>
    <row r="6708" spans="1:52" x14ac:dyDescent="0.15">
      <c r="A6708" s="278"/>
      <c r="B6708" s="274"/>
      <c r="C6708" s="340"/>
      <c r="D6708" s="340"/>
      <c r="E6708" s="341"/>
      <c r="F6708" s="341"/>
      <c r="G6708" s="341"/>
      <c r="H6708" s="341"/>
      <c r="I6708" s="341"/>
      <c r="J6708" s="341"/>
      <c r="AH6708" s="221"/>
      <c r="AI6708" s="221"/>
      <c r="AJ6708" s="221"/>
      <c r="AK6708" s="221"/>
      <c r="AL6708" s="221"/>
      <c r="AM6708" s="221"/>
      <c r="AN6708" s="221"/>
      <c r="AO6708" s="221"/>
      <c r="AP6708" s="221"/>
      <c r="AQ6708" s="219"/>
      <c r="AR6708" s="219"/>
      <c r="AS6708" s="221"/>
      <c r="AT6708" s="221"/>
      <c r="AU6708" s="221"/>
      <c r="AV6708" s="221"/>
      <c r="AW6708" s="221"/>
      <c r="AX6708" s="221"/>
      <c r="AY6708" s="221"/>
      <c r="AZ6708" s="221"/>
    </row>
    <row r="6709" spans="1:52" x14ac:dyDescent="0.15">
      <c r="A6709" s="278"/>
      <c r="B6709" s="274"/>
      <c r="C6709" s="340"/>
      <c r="D6709" s="340"/>
      <c r="E6709" s="341"/>
      <c r="F6709" s="341"/>
      <c r="G6709" s="341"/>
      <c r="H6709" s="341"/>
      <c r="I6709" s="341"/>
      <c r="J6709" s="341"/>
      <c r="AH6709" s="221"/>
      <c r="AI6709" s="221"/>
      <c r="AJ6709" s="221"/>
      <c r="AK6709" s="221"/>
      <c r="AL6709" s="221"/>
      <c r="AM6709" s="221"/>
      <c r="AN6709" s="221"/>
      <c r="AO6709" s="221"/>
      <c r="AP6709" s="221"/>
      <c r="AQ6709" s="219"/>
      <c r="AR6709" s="219"/>
      <c r="AS6709" s="221"/>
      <c r="AT6709" s="221"/>
      <c r="AU6709" s="221"/>
      <c r="AV6709" s="221"/>
      <c r="AW6709" s="221"/>
      <c r="AX6709" s="221"/>
      <c r="AY6709" s="221"/>
      <c r="AZ6709" s="221"/>
    </row>
    <row r="6710" spans="1:52" x14ac:dyDescent="0.15">
      <c r="A6710" s="278"/>
      <c r="B6710" s="274"/>
      <c r="C6710" s="340"/>
      <c r="D6710" s="340"/>
      <c r="E6710" s="341"/>
      <c r="F6710" s="341"/>
      <c r="G6710" s="341"/>
      <c r="H6710" s="341"/>
      <c r="I6710" s="341"/>
      <c r="J6710" s="341"/>
      <c r="AH6710" s="221"/>
      <c r="AI6710" s="221"/>
      <c r="AJ6710" s="221"/>
      <c r="AK6710" s="221"/>
      <c r="AL6710" s="221"/>
      <c r="AM6710" s="221"/>
      <c r="AN6710" s="221"/>
      <c r="AO6710" s="221"/>
      <c r="AP6710" s="221"/>
      <c r="AQ6710" s="219"/>
      <c r="AR6710" s="219"/>
      <c r="AS6710" s="221"/>
      <c r="AT6710" s="221"/>
      <c r="AU6710" s="221"/>
      <c r="AV6710" s="221"/>
      <c r="AW6710" s="221"/>
      <c r="AX6710" s="221"/>
      <c r="AY6710" s="221"/>
      <c r="AZ6710" s="221"/>
    </row>
    <row r="6711" spans="1:52" x14ac:dyDescent="0.15">
      <c r="A6711" s="278"/>
      <c r="B6711" s="274"/>
      <c r="C6711" s="340"/>
      <c r="D6711" s="340"/>
      <c r="E6711" s="341"/>
      <c r="F6711" s="341"/>
      <c r="G6711" s="341"/>
      <c r="H6711" s="341"/>
      <c r="I6711" s="341"/>
      <c r="J6711" s="341"/>
      <c r="AH6711" s="221"/>
      <c r="AI6711" s="221"/>
      <c r="AJ6711" s="221"/>
      <c r="AK6711" s="221"/>
      <c r="AL6711" s="221"/>
      <c r="AM6711" s="221"/>
      <c r="AN6711" s="221"/>
      <c r="AO6711" s="221"/>
      <c r="AP6711" s="221"/>
      <c r="AQ6711" s="219"/>
      <c r="AR6711" s="219"/>
      <c r="AS6711" s="221"/>
      <c r="AT6711" s="221"/>
      <c r="AU6711" s="221"/>
      <c r="AV6711" s="221"/>
      <c r="AW6711" s="221"/>
      <c r="AX6711" s="221"/>
      <c r="AY6711" s="221"/>
      <c r="AZ6711" s="221"/>
    </row>
    <row r="6712" spans="1:52" x14ac:dyDescent="0.15">
      <c r="A6712" s="278"/>
      <c r="B6712" s="274"/>
      <c r="C6712" s="340"/>
      <c r="D6712" s="340"/>
      <c r="E6712" s="341"/>
      <c r="F6712" s="341"/>
      <c r="G6712" s="341"/>
      <c r="H6712" s="341"/>
      <c r="I6712" s="341"/>
      <c r="J6712" s="341"/>
      <c r="AH6712" s="221"/>
      <c r="AI6712" s="221"/>
      <c r="AJ6712" s="221"/>
      <c r="AK6712" s="221"/>
      <c r="AL6712" s="221"/>
      <c r="AM6712" s="221"/>
      <c r="AN6712" s="221"/>
      <c r="AO6712" s="221"/>
      <c r="AP6712" s="221"/>
      <c r="AQ6712" s="219"/>
      <c r="AR6712" s="219"/>
      <c r="AS6712" s="221"/>
      <c r="AT6712" s="221"/>
      <c r="AU6712" s="221"/>
      <c r="AV6712" s="221"/>
      <c r="AW6712" s="221"/>
      <c r="AX6712" s="221"/>
      <c r="AY6712" s="221"/>
      <c r="AZ6712" s="221"/>
    </row>
    <row r="6713" spans="1:52" x14ac:dyDescent="0.15">
      <c r="A6713" s="278"/>
      <c r="B6713" s="274"/>
      <c r="C6713" s="340"/>
      <c r="D6713" s="340"/>
      <c r="E6713" s="341"/>
      <c r="F6713" s="341"/>
      <c r="G6713" s="341"/>
      <c r="H6713" s="341"/>
      <c r="I6713" s="341"/>
      <c r="J6713" s="341"/>
      <c r="AH6713" s="221"/>
      <c r="AI6713" s="221"/>
      <c r="AJ6713" s="221"/>
      <c r="AK6713" s="221"/>
      <c r="AL6713" s="221"/>
      <c r="AM6713" s="221"/>
      <c r="AN6713" s="221"/>
      <c r="AO6713" s="221"/>
      <c r="AP6713" s="221"/>
      <c r="AQ6713" s="219"/>
      <c r="AR6713" s="219"/>
      <c r="AS6713" s="221"/>
      <c r="AT6713" s="221"/>
      <c r="AU6713" s="221"/>
      <c r="AV6713" s="221"/>
      <c r="AW6713" s="221"/>
      <c r="AX6713" s="221"/>
      <c r="AY6713" s="221"/>
      <c r="AZ6713" s="221"/>
    </row>
    <row r="6714" spans="1:52" x14ac:dyDescent="0.15">
      <c r="A6714" s="278"/>
      <c r="B6714" s="274"/>
      <c r="C6714" s="340"/>
      <c r="D6714" s="340"/>
      <c r="E6714" s="341"/>
      <c r="F6714" s="341"/>
      <c r="G6714" s="341"/>
      <c r="H6714" s="341"/>
      <c r="I6714" s="341"/>
      <c r="J6714" s="341"/>
      <c r="AH6714" s="221"/>
      <c r="AI6714" s="221"/>
      <c r="AJ6714" s="221"/>
      <c r="AK6714" s="221"/>
      <c r="AL6714" s="221"/>
      <c r="AM6714" s="221"/>
      <c r="AN6714" s="221"/>
      <c r="AO6714" s="221"/>
      <c r="AP6714" s="221"/>
      <c r="AQ6714" s="219"/>
      <c r="AR6714" s="219"/>
      <c r="AS6714" s="221"/>
      <c r="AT6714" s="221"/>
      <c r="AU6714" s="221"/>
      <c r="AV6714" s="221"/>
      <c r="AW6714" s="221"/>
      <c r="AX6714" s="221"/>
      <c r="AY6714" s="221"/>
      <c r="AZ6714" s="221"/>
    </row>
    <row r="6715" spans="1:52" x14ac:dyDescent="0.15">
      <c r="A6715" s="278"/>
      <c r="B6715" s="274"/>
      <c r="C6715" s="340"/>
      <c r="D6715" s="340"/>
      <c r="E6715" s="341"/>
      <c r="F6715" s="341"/>
      <c r="G6715" s="341"/>
      <c r="H6715" s="341"/>
      <c r="I6715" s="341"/>
      <c r="J6715" s="341"/>
      <c r="AH6715" s="221"/>
      <c r="AI6715" s="221"/>
      <c r="AJ6715" s="221"/>
      <c r="AK6715" s="221"/>
      <c r="AL6715" s="221"/>
      <c r="AM6715" s="221"/>
      <c r="AN6715" s="221"/>
      <c r="AO6715" s="221"/>
      <c r="AP6715" s="221"/>
      <c r="AQ6715" s="219"/>
      <c r="AR6715" s="219"/>
      <c r="AS6715" s="221"/>
      <c r="AT6715" s="221"/>
      <c r="AU6715" s="221"/>
      <c r="AV6715" s="221"/>
      <c r="AW6715" s="221"/>
      <c r="AX6715" s="221"/>
      <c r="AY6715" s="221"/>
      <c r="AZ6715" s="221"/>
    </row>
    <row r="6716" spans="1:52" x14ac:dyDescent="0.15">
      <c r="A6716" s="278"/>
      <c r="B6716" s="274"/>
      <c r="C6716" s="340"/>
      <c r="D6716" s="340"/>
      <c r="E6716" s="341"/>
      <c r="F6716" s="341"/>
      <c r="G6716" s="341"/>
      <c r="H6716" s="341"/>
      <c r="I6716" s="341"/>
      <c r="J6716" s="341"/>
      <c r="AH6716" s="221"/>
      <c r="AI6716" s="221"/>
      <c r="AJ6716" s="221"/>
      <c r="AK6716" s="221"/>
      <c r="AL6716" s="221"/>
      <c r="AM6716" s="221"/>
      <c r="AN6716" s="221"/>
      <c r="AO6716" s="221"/>
      <c r="AP6716" s="221"/>
      <c r="AQ6716" s="219"/>
      <c r="AR6716" s="219"/>
      <c r="AS6716" s="221"/>
      <c r="AT6716" s="221"/>
      <c r="AU6716" s="221"/>
      <c r="AV6716" s="221"/>
      <c r="AW6716" s="221"/>
      <c r="AX6716" s="221"/>
      <c r="AY6716" s="221"/>
      <c r="AZ6716" s="221"/>
    </row>
    <row r="6717" spans="1:52" x14ac:dyDescent="0.15">
      <c r="A6717" s="278"/>
      <c r="B6717" s="274"/>
      <c r="C6717" s="340"/>
      <c r="D6717" s="340"/>
      <c r="E6717" s="341"/>
      <c r="F6717" s="341"/>
      <c r="G6717" s="341"/>
      <c r="H6717" s="341"/>
      <c r="I6717" s="341"/>
      <c r="J6717" s="341"/>
      <c r="AH6717" s="221"/>
      <c r="AI6717" s="221"/>
      <c r="AJ6717" s="221"/>
      <c r="AK6717" s="221"/>
      <c r="AL6717" s="221"/>
      <c r="AM6717" s="221"/>
      <c r="AN6717" s="221"/>
      <c r="AO6717" s="221"/>
      <c r="AP6717" s="221"/>
      <c r="AQ6717" s="219"/>
      <c r="AR6717" s="219"/>
      <c r="AS6717" s="221"/>
      <c r="AT6717" s="221"/>
      <c r="AU6717" s="221"/>
      <c r="AV6717" s="221"/>
      <c r="AW6717" s="221"/>
      <c r="AX6717" s="221"/>
      <c r="AY6717" s="221"/>
      <c r="AZ6717" s="221"/>
    </row>
    <row r="6718" spans="1:52" x14ac:dyDescent="0.15">
      <c r="A6718" s="278"/>
      <c r="B6718" s="274"/>
      <c r="C6718" s="340"/>
      <c r="D6718" s="340"/>
      <c r="E6718" s="341"/>
      <c r="F6718" s="341"/>
      <c r="G6718" s="341"/>
      <c r="H6718" s="341"/>
      <c r="I6718" s="341"/>
      <c r="J6718" s="341"/>
      <c r="AH6718" s="221"/>
      <c r="AI6718" s="221"/>
      <c r="AJ6718" s="221"/>
      <c r="AK6718" s="221"/>
      <c r="AL6718" s="221"/>
      <c r="AM6718" s="221"/>
      <c r="AN6718" s="221"/>
      <c r="AO6718" s="221"/>
      <c r="AP6718" s="221"/>
      <c r="AQ6718" s="219"/>
      <c r="AR6718" s="219"/>
      <c r="AS6718" s="221"/>
      <c r="AT6718" s="221"/>
      <c r="AU6718" s="221"/>
      <c r="AV6718" s="221"/>
      <c r="AW6718" s="221"/>
      <c r="AX6718" s="221"/>
      <c r="AY6718" s="221"/>
      <c r="AZ6718" s="221"/>
    </row>
    <row r="6719" spans="1:52" x14ac:dyDescent="0.15">
      <c r="A6719" s="278"/>
      <c r="B6719" s="274"/>
      <c r="C6719" s="340"/>
      <c r="D6719" s="340"/>
      <c r="E6719" s="341"/>
      <c r="F6719" s="341"/>
      <c r="G6719" s="341"/>
      <c r="H6719" s="341"/>
      <c r="I6719" s="341"/>
      <c r="J6719" s="341"/>
      <c r="AH6719" s="221"/>
      <c r="AI6719" s="221"/>
      <c r="AJ6719" s="221"/>
      <c r="AK6719" s="221"/>
      <c r="AL6719" s="221"/>
      <c r="AM6719" s="221"/>
      <c r="AN6719" s="221"/>
      <c r="AO6719" s="221"/>
      <c r="AP6719" s="221"/>
      <c r="AQ6719" s="219"/>
      <c r="AR6719" s="219"/>
      <c r="AS6719" s="221"/>
      <c r="AT6719" s="221"/>
      <c r="AU6719" s="221"/>
      <c r="AV6719" s="221"/>
      <c r="AW6719" s="221"/>
      <c r="AX6719" s="221"/>
      <c r="AY6719" s="221"/>
      <c r="AZ6719" s="221"/>
    </row>
    <row r="6720" spans="1:52" x14ac:dyDescent="0.15">
      <c r="A6720" s="278"/>
      <c r="B6720" s="274"/>
      <c r="C6720" s="340"/>
      <c r="D6720" s="340"/>
      <c r="E6720" s="341"/>
      <c r="F6720" s="341"/>
      <c r="G6720" s="341"/>
      <c r="H6720" s="341"/>
      <c r="I6720" s="341"/>
      <c r="J6720" s="341"/>
      <c r="AH6720" s="221"/>
      <c r="AI6720" s="221"/>
      <c r="AJ6720" s="221"/>
      <c r="AK6720" s="221"/>
      <c r="AL6720" s="221"/>
      <c r="AM6720" s="221"/>
      <c r="AN6720" s="221"/>
      <c r="AO6720" s="221"/>
      <c r="AP6720" s="221"/>
      <c r="AQ6720" s="219"/>
      <c r="AR6720" s="219"/>
      <c r="AS6720" s="221"/>
      <c r="AT6720" s="221"/>
      <c r="AU6720" s="221"/>
      <c r="AV6720" s="221"/>
      <c r="AW6720" s="221"/>
      <c r="AX6720" s="221"/>
      <c r="AY6720" s="221"/>
      <c r="AZ6720" s="221"/>
    </row>
    <row r="6721" spans="1:52" x14ac:dyDescent="0.15">
      <c r="A6721" s="278"/>
      <c r="B6721" s="274"/>
      <c r="C6721" s="340"/>
      <c r="D6721" s="340"/>
      <c r="E6721" s="341"/>
      <c r="F6721" s="341"/>
      <c r="G6721" s="341"/>
      <c r="H6721" s="341"/>
      <c r="I6721" s="341"/>
      <c r="J6721" s="341"/>
      <c r="AH6721" s="221"/>
      <c r="AI6721" s="221"/>
      <c r="AJ6721" s="221"/>
      <c r="AK6721" s="221"/>
      <c r="AL6721" s="221"/>
      <c r="AM6721" s="221"/>
      <c r="AN6721" s="221"/>
      <c r="AO6721" s="221"/>
      <c r="AP6721" s="221"/>
      <c r="AQ6721" s="219"/>
      <c r="AR6721" s="219"/>
      <c r="AS6721" s="221"/>
      <c r="AT6721" s="221"/>
      <c r="AU6721" s="221"/>
      <c r="AV6721" s="221"/>
      <c r="AW6721" s="221"/>
      <c r="AX6721" s="221"/>
      <c r="AY6721" s="221"/>
      <c r="AZ6721" s="221"/>
    </row>
    <row r="6722" spans="1:52" x14ac:dyDescent="0.15">
      <c r="A6722" s="278"/>
      <c r="B6722" s="274"/>
      <c r="C6722" s="340"/>
      <c r="D6722" s="340"/>
      <c r="E6722" s="341"/>
      <c r="F6722" s="341"/>
      <c r="G6722" s="341"/>
      <c r="H6722" s="341"/>
      <c r="I6722" s="341"/>
      <c r="J6722" s="341"/>
      <c r="AH6722" s="221"/>
      <c r="AI6722" s="221"/>
      <c r="AJ6722" s="221"/>
      <c r="AK6722" s="221"/>
      <c r="AL6722" s="221"/>
      <c r="AM6722" s="221"/>
      <c r="AN6722" s="221"/>
      <c r="AO6722" s="221"/>
      <c r="AP6722" s="221"/>
      <c r="AQ6722" s="219"/>
      <c r="AR6722" s="219"/>
      <c r="AS6722" s="221"/>
      <c r="AT6722" s="221"/>
      <c r="AU6722" s="221"/>
      <c r="AV6722" s="221"/>
      <c r="AW6722" s="221"/>
      <c r="AX6722" s="221"/>
      <c r="AY6722" s="221"/>
      <c r="AZ6722" s="221"/>
    </row>
    <row r="6723" spans="1:52" x14ac:dyDescent="0.15">
      <c r="A6723" s="278"/>
      <c r="B6723" s="274"/>
      <c r="C6723" s="340"/>
      <c r="D6723" s="340"/>
      <c r="E6723" s="341"/>
      <c r="F6723" s="341"/>
      <c r="G6723" s="341"/>
      <c r="H6723" s="341"/>
      <c r="I6723" s="341"/>
      <c r="J6723" s="341"/>
      <c r="AH6723" s="221"/>
      <c r="AI6723" s="221"/>
      <c r="AJ6723" s="221"/>
      <c r="AK6723" s="221"/>
      <c r="AL6723" s="221"/>
      <c r="AM6723" s="221"/>
      <c r="AN6723" s="221"/>
      <c r="AO6723" s="221"/>
      <c r="AP6723" s="221"/>
      <c r="AQ6723" s="219"/>
      <c r="AR6723" s="219"/>
      <c r="AS6723" s="221"/>
      <c r="AT6723" s="221"/>
      <c r="AU6723" s="221"/>
      <c r="AV6723" s="221"/>
      <c r="AW6723" s="221"/>
      <c r="AX6723" s="221"/>
      <c r="AY6723" s="221"/>
      <c r="AZ6723" s="221"/>
    </row>
    <row r="6724" spans="1:52" x14ac:dyDescent="0.15">
      <c r="A6724" s="278"/>
      <c r="B6724" s="274"/>
      <c r="C6724" s="340"/>
      <c r="D6724" s="340"/>
      <c r="E6724" s="341"/>
      <c r="F6724" s="341"/>
      <c r="G6724" s="341"/>
      <c r="H6724" s="341"/>
      <c r="I6724" s="341"/>
      <c r="J6724" s="341"/>
      <c r="AH6724" s="221"/>
      <c r="AI6724" s="221"/>
      <c r="AJ6724" s="221"/>
      <c r="AK6724" s="221"/>
      <c r="AL6724" s="221"/>
      <c r="AM6724" s="221"/>
      <c r="AN6724" s="221"/>
      <c r="AO6724" s="221"/>
      <c r="AP6724" s="221"/>
      <c r="AQ6724" s="219"/>
      <c r="AR6724" s="219"/>
      <c r="AS6724" s="221"/>
      <c r="AT6724" s="221"/>
      <c r="AU6724" s="221"/>
      <c r="AV6724" s="221"/>
      <c r="AW6724" s="221"/>
      <c r="AX6724" s="221"/>
      <c r="AY6724" s="221"/>
      <c r="AZ6724" s="221"/>
    </row>
    <row r="6725" spans="1:52" x14ac:dyDescent="0.15">
      <c r="A6725" s="278"/>
      <c r="B6725" s="274"/>
      <c r="C6725" s="340"/>
      <c r="D6725" s="340"/>
      <c r="E6725" s="341"/>
      <c r="F6725" s="341"/>
      <c r="G6725" s="341"/>
      <c r="H6725" s="341"/>
      <c r="I6725" s="341"/>
      <c r="J6725" s="341"/>
      <c r="AH6725" s="221"/>
      <c r="AI6725" s="221"/>
      <c r="AJ6725" s="221"/>
      <c r="AK6725" s="221"/>
      <c r="AL6725" s="221"/>
      <c r="AM6725" s="221"/>
      <c r="AN6725" s="221"/>
      <c r="AO6725" s="221"/>
      <c r="AP6725" s="221"/>
      <c r="AQ6725" s="219"/>
      <c r="AR6725" s="219"/>
      <c r="AS6725" s="221"/>
      <c r="AT6725" s="221"/>
      <c r="AU6725" s="221"/>
      <c r="AV6725" s="221"/>
      <c r="AW6725" s="221"/>
      <c r="AX6725" s="221"/>
      <c r="AY6725" s="221"/>
      <c r="AZ6725" s="221"/>
    </row>
    <row r="6726" spans="1:52" x14ac:dyDescent="0.15">
      <c r="A6726" s="278"/>
      <c r="B6726" s="274"/>
      <c r="C6726" s="340"/>
      <c r="D6726" s="340"/>
      <c r="E6726" s="341"/>
      <c r="F6726" s="341"/>
      <c r="G6726" s="341"/>
      <c r="H6726" s="341"/>
      <c r="I6726" s="341"/>
      <c r="J6726" s="341"/>
      <c r="AH6726" s="221"/>
      <c r="AI6726" s="221"/>
      <c r="AJ6726" s="221"/>
      <c r="AK6726" s="221"/>
      <c r="AL6726" s="221"/>
      <c r="AM6726" s="221"/>
      <c r="AN6726" s="221"/>
      <c r="AO6726" s="221"/>
      <c r="AP6726" s="221"/>
      <c r="AQ6726" s="219"/>
      <c r="AR6726" s="219"/>
      <c r="AS6726" s="221"/>
      <c r="AT6726" s="221"/>
      <c r="AU6726" s="221"/>
      <c r="AV6726" s="221"/>
      <c r="AW6726" s="221"/>
      <c r="AX6726" s="221"/>
      <c r="AY6726" s="221"/>
      <c r="AZ6726" s="221"/>
    </row>
    <row r="6727" spans="1:52" x14ac:dyDescent="0.15">
      <c r="A6727" s="278"/>
      <c r="B6727" s="274"/>
      <c r="C6727" s="340"/>
      <c r="D6727" s="340"/>
      <c r="E6727" s="341"/>
      <c r="F6727" s="341"/>
      <c r="G6727" s="341"/>
      <c r="H6727" s="341"/>
      <c r="I6727" s="341"/>
      <c r="J6727" s="341"/>
      <c r="AH6727" s="221"/>
      <c r="AI6727" s="221"/>
      <c r="AJ6727" s="221"/>
      <c r="AK6727" s="221"/>
      <c r="AL6727" s="221"/>
      <c r="AM6727" s="221"/>
      <c r="AN6727" s="221"/>
      <c r="AO6727" s="221"/>
      <c r="AP6727" s="221"/>
      <c r="AQ6727" s="219"/>
      <c r="AR6727" s="219"/>
      <c r="AS6727" s="221"/>
      <c r="AT6727" s="221"/>
      <c r="AU6727" s="221"/>
      <c r="AV6727" s="221"/>
      <c r="AW6727" s="221"/>
      <c r="AX6727" s="221"/>
      <c r="AY6727" s="221"/>
      <c r="AZ6727" s="221"/>
    </row>
    <row r="6728" spans="1:52" x14ac:dyDescent="0.15">
      <c r="A6728" s="278"/>
      <c r="B6728" s="274"/>
      <c r="C6728" s="340"/>
      <c r="D6728" s="340"/>
      <c r="E6728" s="341"/>
      <c r="F6728" s="341"/>
      <c r="G6728" s="341"/>
      <c r="H6728" s="341"/>
      <c r="I6728" s="341"/>
      <c r="J6728" s="341"/>
      <c r="AH6728" s="221"/>
      <c r="AI6728" s="221"/>
      <c r="AJ6728" s="221"/>
      <c r="AK6728" s="221"/>
      <c r="AL6728" s="221"/>
      <c r="AM6728" s="221"/>
      <c r="AN6728" s="221"/>
      <c r="AO6728" s="221"/>
      <c r="AP6728" s="221"/>
      <c r="AQ6728" s="219"/>
      <c r="AR6728" s="219"/>
      <c r="AS6728" s="221"/>
      <c r="AT6728" s="221"/>
      <c r="AU6728" s="221"/>
      <c r="AV6728" s="221"/>
      <c r="AW6728" s="221"/>
      <c r="AX6728" s="221"/>
      <c r="AY6728" s="221"/>
      <c r="AZ6728" s="221"/>
    </row>
    <row r="6729" spans="1:52" x14ac:dyDescent="0.15">
      <c r="A6729" s="278"/>
      <c r="B6729" s="274"/>
      <c r="C6729" s="340"/>
      <c r="D6729" s="340"/>
      <c r="E6729" s="341"/>
      <c r="F6729" s="341"/>
      <c r="G6729" s="341"/>
      <c r="H6729" s="341"/>
      <c r="I6729" s="341"/>
      <c r="J6729" s="341"/>
      <c r="AH6729" s="221"/>
      <c r="AI6729" s="221"/>
      <c r="AJ6729" s="221"/>
      <c r="AK6729" s="221"/>
      <c r="AL6729" s="221"/>
      <c r="AM6729" s="221"/>
      <c r="AN6729" s="221"/>
      <c r="AO6729" s="221"/>
      <c r="AP6729" s="221"/>
      <c r="AQ6729" s="219"/>
      <c r="AR6729" s="219"/>
      <c r="AS6729" s="221"/>
      <c r="AT6729" s="221"/>
      <c r="AU6729" s="221"/>
      <c r="AV6729" s="221"/>
      <c r="AW6729" s="221"/>
      <c r="AX6729" s="221"/>
      <c r="AY6729" s="221"/>
      <c r="AZ6729" s="221"/>
    </row>
    <row r="6730" spans="1:52" x14ac:dyDescent="0.15">
      <c r="A6730" s="278"/>
      <c r="B6730" s="274"/>
      <c r="C6730" s="340"/>
      <c r="D6730" s="340"/>
      <c r="E6730" s="341"/>
      <c r="F6730" s="341"/>
      <c r="G6730" s="341"/>
      <c r="H6730" s="341"/>
      <c r="I6730" s="341"/>
      <c r="J6730" s="341"/>
      <c r="AH6730" s="221"/>
      <c r="AI6730" s="221"/>
      <c r="AJ6730" s="221"/>
      <c r="AK6730" s="221"/>
      <c r="AL6730" s="221"/>
      <c r="AM6730" s="221"/>
      <c r="AN6730" s="221"/>
      <c r="AO6730" s="221"/>
      <c r="AP6730" s="221"/>
      <c r="AQ6730" s="219"/>
      <c r="AR6730" s="219"/>
      <c r="AS6730" s="221"/>
      <c r="AT6730" s="221"/>
      <c r="AU6730" s="221"/>
      <c r="AV6730" s="221"/>
      <c r="AW6730" s="221"/>
      <c r="AX6730" s="221"/>
      <c r="AY6730" s="221"/>
      <c r="AZ6730" s="221"/>
    </row>
    <row r="6731" spans="1:52" x14ac:dyDescent="0.15">
      <c r="A6731" s="278"/>
      <c r="B6731" s="274"/>
      <c r="C6731" s="340"/>
      <c r="D6731" s="340"/>
      <c r="E6731" s="341"/>
      <c r="F6731" s="341"/>
      <c r="G6731" s="341"/>
      <c r="H6731" s="341"/>
      <c r="I6731" s="341"/>
      <c r="J6731" s="341"/>
      <c r="AH6731" s="221"/>
      <c r="AI6731" s="221"/>
      <c r="AJ6731" s="221"/>
      <c r="AK6731" s="221"/>
      <c r="AL6731" s="221"/>
      <c r="AM6731" s="221"/>
      <c r="AN6731" s="221"/>
      <c r="AO6731" s="221"/>
      <c r="AP6731" s="221"/>
      <c r="AQ6731" s="219"/>
      <c r="AR6731" s="219"/>
      <c r="AS6731" s="221"/>
      <c r="AT6731" s="221"/>
      <c r="AU6731" s="221"/>
      <c r="AV6731" s="221"/>
      <c r="AW6731" s="221"/>
      <c r="AX6731" s="221"/>
      <c r="AY6731" s="221"/>
      <c r="AZ6731" s="221"/>
    </row>
    <row r="6732" spans="1:52" x14ac:dyDescent="0.15">
      <c r="A6732" s="278"/>
      <c r="B6732" s="274"/>
      <c r="C6732" s="340"/>
      <c r="D6732" s="340"/>
      <c r="E6732" s="341"/>
      <c r="F6732" s="341"/>
      <c r="G6732" s="341"/>
      <c r="H6732" s="341"/>
      <c r="I6732" s="341"/>
      <c r="J6732" s="341"/>
      <c r="AH6732" s="221"/>
      <c r="AI6732" s="221"/>
      <c r="AJ6732" s="221"/>
      <c r="AK6732" s="221"/>
      <c r="AL6732" s="221"/>
      <c r="AM6732" s="221"/>
      <c r="AN6732" s="221"/>
      <c r="AO6732" s="221"/>
      <c r="AP6732" s="221"/>
      <c r="AQ6732" s="219"/>
      <c r="AR6732" s="219"/>
      <c r="AS6732" s="221"/>
      <c r="AT6732" s="221"/>
      <c r="AU6732" s="221"/>
      <c r="AV6732" s="221"/>
      <c r="AW6732" s="221"/>
      <c r="AX6732" s="221"/>
      <c r="AY6732" s="221"/>
      <c r="AZ6732" s="221"/>
    </row>
    <row r="6733" spans="1:52" x14ac:dyDescent="0.15">
      <c r="A6733" s="278"/>
      <c r="B6733" s="274"/>
      <c r="C6733" s="340"/>
      <c r="D6733" s="340"/>
      <c r="E6733" s="341"/>
      <c r="F6733" s="341"/>
      <c r="G6733" s="341"/>
      <c r="H6733" s="341"/>
      <c r="I6733" s="341"/>
      <c r="J6733" s="341"/>
      <c r="AH6733" s="221"/>
      <c r="AI6733" s="221"/>
      <c r="AJ6733" s="221"/>
      <c r="AK6733" s="221"/>
      <c r="AL6733" s="221"/>
      <c r="AM6733" s="221"/>
      <c r="AN6733" s="221"/>
      <c r="AO6733" s="221"/>
      <c r="AP6733" s="221"/>
      <c r="AQ6733" s="219"/>
      <c r="AR6733" s="219"/>
      <c r="AS6733" s="221"/>
      <c r="AT6733" s="221"/>
      <c r="AU6733" s="221"/>
      <c r="AV6733" s="221"/>
      <c r="AW6733" s="221"/>
      <c r="AX6733" s="221"/>
      <c r="AY6733" s="221"/>
      <c r="AZ6733" s="221"/>
    </row>
    <row r="6734" spans="1:52" x14ac:dyDescent="0.15">
      <c r="A6734" s="278"/>
      <c r="B6734" s="274"/>
      <c r="C6734" s="340"/>
      <c r="D6734" s="340"/>
      <c r="E6734" s="341"/>
      <c r="F6734" s="341"/>
      <c r="G6734" s="341"/>
      <c r="H6734" s="341"/>
      <c r="I6734" s="341"/>
      <c r="J6734" s="341"/>
      <c r="AH6734" s="221"/>
      <c r="AI6734" s="221"/>
      <c r="AJ6734" s="221"/>
      <c r="AK6734" s="221"/>
      <c r="AL6734" s="221"/>
      <c r="AM6734" s="221"/>
      <c r="AN6734" s="221"/>
      <c r="AO6734" s="221"/>
      <c r="AP6734" s="221"/>
      <c r="AQ6734" s="219"/>
      <c r="AR6734" s="219"/>
      <c r="AS6734" s="221"/>
      <c r="AT6734" s="221"/>
      <c r="AU6734" s="221"/>
      <c r="AV6734" s="221"/>
      <c r="AW6734" s="221"/>
      <c r="AX6734" s="221"/>
      <c r="AY6734" s="221"/>
      <c r="AZ6734" s="221"/>
    </row>
    <row r="6735" spans="1:52" x14ac:dyDescent="0.15">
      <c r="A6735" s="278"/>
      <c r="B6735" s="274"/>
      <c r="C6735" s="340"/>
      <c r="D6735" s="340"/>
      <c r="E6735" s="341"/>
      <c r="F6735" s="341"/>
      <c r="G6735" s="341"/>
      <c r="H6735" s="341"/>
      <c r="I6735" s="341"/>
      <c r="J6735" s="341"/>
      <c r="AH6735" s="221"/>
      <c r="AI6735" s="221"/>
      <c r="AJ6735" s="221"/>
      <c r="AK6735" s="221"/>
      <c r="AL6735" s="221"/>
      <c r="AM6735" s="221"/>
      <c r="AN6735" s="221"/>
      <c r="AO6735" s="221"/>
      <c r="AP6735" s="221"/>
      <c r="AQ6735" s="219"/>
      <c r="AR6735" s="219"/>
      <c r="AS6735" s="221"/>
      <c r="AT6735" s="221"/>
      <c r="AU6735" s="221"/>
      <c r="AV6735" s="221"/>
      <c r="AW6735" s="221"/>
      <c r="AX6735" s="221"/>
      <c r="AY6735" s="221"/>
      <c r="AZ6735" s="221"/>
    </row>
    <row r="6736" spans="1:52" x14ac:dyDescent="0.15">
      <c r="A6736" s="278"/>
      <c r="B6736" s="274"/>
      <c r="C6736" s="340"/>
      <c r="D6736" s="340"/>
      <c r="E6736" s="341"/>
      <c r="F6736" s="341"/>
      <c r="G6736" s="341"/>
      <c r="H6736" s="341"/>
      <c r="I6736" s="341"/>
      <c r="J6736" s="341"/>
      <c r="AH6736" s="221"/>
      <c r="AI6736" s="221"/>
      <c r="AJ6736" s="221"/>
      <c r="AK6736" s="221"/>
      <c r="AL6736" s="221"/>
      <c r="AM6736" s="221"/>
      <c r="AN6736" s="221"/>
      <c r="AO6736" s="221"/>
      <c r="AP6736" s="221"/>
      <c r="AQ6736" s="219"/>
      <c r="AR6736" s="219"/>
      <c r="AS6736" s="221"/>
      <c r="AT6736" s="221"/>
      <c r="AU6736" s="221"/>
      <c r="AV6736" s="221"/>
      <c r="AW6736" s="221"/>
      <c r="AX6736" s="221"/>
      <c r="AY6736" s="221"/>
      <c r="AZ6736" s="221"/>
    </row>
    <row r="6737" spans="1:52" x14ac:dyDescent="0.15">
      <c r="A6737" s="278"/>
      <c r="B6737" s="274"/>
      <c r="C6737" s="340"/>
      <c r="D6737" s="340"/>
      <c r="E6737" s="341"/>
      <c r="F6737" s="341"/>
      <c r="G6737" s="341"/>
      <c r="H6737" s="341"/>
      <c r="I6737" s="341"/>
      <c r="J6737" s="341"/>
      <c r="AH6737" s="221"/>
      <c r="AI6737" s="221"/>
      <c r="AJ6737" s="221"/>
      <c r="AK6737" s="221"/>
      <c r="AL6737" s="221"/>
      <c r="AM6737" s="221"/>
      <c r="AN6737" s="221"/>
      <c r="AO6737" s="221"/>
      <c r="AP6737" s="221"/>
      <c r="AQ6737" s="219"/>
      <c r="AR6737" s="219"/>
      <c r="AS6737" s="221"/>
      <c r="AT6737" s="221"/>
      <c r="AU6737" s="221"/>
      <c r="AV6737" s="221"/>
      <c r="AW6737" s="221"/>
      <c r="AX6737" s="221"/>
      <c r="AY6737" s="221"/>
      <c r="AZ6737" s="221"/>
    </row>
    <row r="6738" spans="1:52" x14ac:dyDescent="0.15">
      <c r="A6738" s="278"/>
      <c r="B6738" s="274"/>
      <c r="C6738" s="340"/>
      <c r="D6738" s="340"/>
      <c r="E6738" s="341"/>
      <c r="F6738" s="341"/>
      <c r="G6738" s="341"/>
      <c r="H6738" s="341"/>
      <c r="I6738" s="341"/>
      <c r="J6738" s="341"/>
      <c r="AH6738" s="221"/>
      <c r="AI6738" s="221"/>
      <c r="AJ6738" s="221"/>
      <c r="AK6738" s="221"/>
      <c r="AL6738" s="221"/>
      <c r="AM6738" s="221"/>
      <c r="AN6738" s="221"/>
      <c r="AO6738" s="221"/>
      <c r="AP6738" s="221"/>
      <c r="AQ6738" s="219"/>
      <c r="AR6738" s="219"/>
      <c r="AS6738" s="221"/>
      <c r="AT6738" s="221"/>
      <c r="AU6738" s="221"/>
      <c r="AV6738" s="221"/>
      <c r="AW6738" s="221"/>
      <c r="AX6738" s="221"/>
      <c r="AY6738" s="221"/>
      <c r="AZ6738" s="221"/>
    </row>
    <row r="6739" spans="1:52" x14ac:dyDescent="0.15">
      <c r="A6739" s="278"/>
      <c r="B6739" s="274"/>
      <c r="C6739" s="340"/>
      <c r="D6739" s="340"/>
      <c r="E6739" s="341"/>
      <c r="F6739" s="341"/>
      <c r="G6739" s="341"/>
      <c r="H6739" s="341"/>
      <c r="I6739" s="341"/>
      <c r="J6739" s="341"/>
      <c r="AH6739" s="221"/>
      <c r="AI6739" s="221"/>
      <c r="AJ6739" s="221"/>
      <c r="AK6739" s="221"/>
      <c r="AL6739" s="221"/>
      <c r="AM6739" s="221"/>
      <c r="AN6739" s="221"/>
      <c r="AO6739" s="221"/>
      <c r="AP6739" s="221"/>
      <c r="AQ6739" s="219"/>
      <c r="AR6739" s="219"/>
      <c r="AS6739" s="221"/>
      <c r="AT6739" s="221"/>
      <c r="AU6739" s="221"/>
      <c r="AV6739" s="221"/>
      <c r="AW6739" s="221"/>
      <c r="AX6739" s="221"/>
      <c r="AY6739" s="221"/>
      <c r="AZ6739" s="221"/>
    </row>
    <row r="6740" spans="1:52" x14ac:dyDescent="0.15">
      <c r="A6740" s="278"/>
      <c r="B6740" s="274"/>
      <c r="C6740" s="340"/>
      <c r="D6740" s="340"/>
      <c r="E6740" s="341"/>
      <c r="F6740" s="341"/>
      <c r="G6740" s="341"/>
      <c r="H6740" s="341"/>
      <c r="I6740" s="341"/>
      <c r="J6740" s="341"/>
      <c r="AH6740" s="221"/>
      <c r="AI6740" s="221"/>
      <c r="AJ6740" s="221"/>
      <c r="AK6740" s="221"/>
      <c r="AL6740" s="221"/>
      <c r="AM6740" s="221"/>
      <c r="AN6740" s="221"/>
      <c r="AO6740" s="221"/>
      <c r="AP6740" s="221"/>
      <c r="AQ6740" s="219"/>
      <c r="AR6740" s="219"/>
      <c r="AS6740" s="221"/>
      <c r="AT6740" s="221"/>
      <c r="AU6740" s="221"/>
      <c r="AV6740" s="221"/>
      <c r="AW6740" s="221"/>
      <c r="AX6740" s="221"/>
      <c r="AY6740" s="221"/>
      <c r="AZ6740" s="221"/>
    </row>
    <row r="6741" spans="1:52" x14ac:dyDescent="0.15">
      <c r="A6741" s="278"/>
      <c r="B6741" s="274"/>
      <c r="C6741" s="340"/>
      <c r="D6741" s="340"/>
      <c r="E6741" s="341"/>
      <c r="F6741" s="341"/>
      <c r="G6741" s="341"/>
      <c r="H6741" s="341"/>
      <c r="I6741" s="341"/>
      <c r="J6741" s="341"/>
      <c r="AH6741" s="221"/>
      <c r="AI6741" s="221"/>
      <c r="AJ6741" s="221"/>
      <c r="AK6741" s="221"/>
      <c r="AL6741" s="221"/>
      <c r="AM6741" s="221"/>
      <c r="AN6741" s="221"/>
      <c r="AO6741" s="221"/>
      <c r="AP6741" s="221"/>
      <c r="AQ6741" s="219"/>
      <c r="AR6741" s="219"/>
      <c r="AS6741" s="221"/>
      <c r="AT6741" s="221"/>
      <c r="AU6741" s="221"/>
      <c r="AV6741" s="221"/>
      <c r="AW6741" s="221"/>
      <c r="AX6741" s="221"/>
      <c r="AY6741" s="221"/>
      <c r="AZ6741" s="221"/>
    </row>
    <row r="6742" spans="1:52" x14ac:dyDescent="0.15">
      <c r="A6742" s="278"/>
      <c r="B6742" s="274"/>
      <c r="C6742" s="340"/>
      <c r="D6742" s="340"/>
      <c r="E6742" s="341"/>
      <c r="F6742" s="341"/>
      <c r="G6742" s="341"/>
      <c r="H6742" s="341"/>
      <c r="I6742" s="341"/>
      <c r="J6742" s="341"/>
      <c r="AH6742" s="221"/>
      <c r="AI6742" s="221"/>
      <c r="AJ6742" s="221"/>
      <c r="AK6742" s="221"/>
      <c r="AL6742" s="221"/>
      <c r="AM6742" s="221"/>
      <c r="AN6742" s="221"/>
      <c r="AO6742" s="221"/>
      <c r="AP6742" s="221"/>
      <c r="AQ6742" s="219"/>
      <c r="AR6742" s="219"/>
      <c r="AS6742" s="221"/>
      <c r="AT6742" s="221"/>
      <c r="AU6742" s="221"/>
      <c r="AV6742" s="221"/>
      <c r="AW6742" s="221"/>
      <c r="AX6742" s="221"/>
      <c r="AY6742" s="221"/>
      <c r="AZ6742" s="221"/>
    </row>
    <row r="6743" spans="1:52" x14ac:dyDescent="0.15">
      <c r="A6743" s="278"/>
      <c r="B6743" s="274"/>
      <c r="C6743" s="340"/>
      <c r="D6743" s="340"/>
      <c r="E6743" s="341"/>
      <c r="F6743" s="341"/>
      <c r="G6743" s="341"/>
      <c r="H6743" s="341"/>
      <c r="I6743" s="341"/>
      <c r="J6743" s="341"/>
      <c r="AH6743" s="221"/>
      <c r="AI6743" s="221"/>
      <c r="AJ6743" s="221"/>
      <c r="AK6743" s="221"/>
      <c r="AL6743" s="221"/>
      <c r="AM6743" s="221"/>
      <c r="AN6743" s="221"/>
      <c r="AO6743" s="221"/>
      <c r="AP6743" s="221"/>
      <c r="AQ6743" s="219"/>
      <c r="AR6743" s="219"/>
      <c r="AS6743" s="221"/>
      <c r="AT6743" s="221"/>
      <c r="AU6743" s="221"/>
      <c r="AV6743" s="221"/>
      <c r="AW6743" s="221"/>
      <c r="AX6743" s="221"/>
      <c r="AY6743" s="221"/>
      <c r="AZ6743" s="221"/>
    </row>
    <row r="6744" spans="1:52" x14ac:dyDescent="0.15">
      <c r="A6744" s="278"/>
      <c r="B6744" s="274"/>
      <c r="C6744" s="340"/>
      <c r="D6744" s="340"/>
      <c r="E6744" s="341"/>
      <c r="F6744" s="341"/>
      <c r="G6744" s="341"/>
      <c r="H6744" s="341"/>
      <c r="I6744" s="341"/>
      <c r="J6744" s="341"/>
      <c r="AH6744" s="221"/>
      <c r="AI6744" s="221"/>
      <c r="AJ6744" s="221"/>
      <c r="AK6744" s="221"/>
      <c r="AL6744" s="221"/>
      <c r="AM6744" s="221"/>
      <c r="AN6744" s="221"/>
      <c r="AO6744" s="221"/>
      <c r="AP6744" s="221"/>
      <c r="AQ6744" s="219"/>
      <c r="AR6744" s="219"/>
      <c r="AS6744" s="221"/>
      <c r="AT6744" s="221"/>
      <c r="AU6744" s="221"/>
      <c r="AV6744" s="221"/>
      <c r="AW6744" s="221"/>
      <c r="AX6744" s="221"/>
      <c r="AY6744" s="221"/>
      <c r="AZ6744" s="221"/>
    </row>
    <row r="6745" spans="1:52" x14ac:dyDescent="0.15">
      <c r="A6745" s="278"/>
      <c r="B6745" s="274"/>
      <c r="C6745" s="340"/>
      <c r="D6745" s="340"/>
      <c r="E6745" s="341"/>
      <c r="F6745" s="341"/>
      <c r="G6745" s="341"/>
      <c r="H6745" s="341"/>
      <c r="I6745" s="341"/>
      <c r="J6745" s="341"/>
      <c r="AH6745" s="221"/>
      <c r="AI6745" s="221"/>
      <c r="AJ6745" s="221"/>
      <c r="AK6745" s="221"/>
      <c r="AL6745" s="221"/>
      <c r="AM6745" s="221"/>
      <c r="AN6745" s="221"/>
      <c r="AO6745" s="221"/>
      <c r="AP6745" s="221"/>
      <c r="AQ6745" s="219"/>
      <c r="AR6745" s="219"/>
      <c r="AS6745" s="221"/>
      <c r="AT6745" s="221"/>
      <c r="AU6745" s="221"/>
      <c r="AV6745" s="221"/>
      <c r="AW6745" s="221"/>
      <c r="AX6745" s="221"/>
      <c r="AY6745" s="221"/>
      <c r="AZ6745" s="221"/>
    </row>
    <row r="6746" spans="1:52" x14ac:dyDescent="0.15">
      <c r="A6746" s="278"/>
      <c r="B6746" s="274"/>
      <c r="C6746" s="340"/>
      <c r="D6746" s="340"/>
      <c r="E6746" s="341"/>
      <c r="F6746" s="341"/>
      <c r="G6746" s="341"/>
      <c r="H6746" s="341"/>
      <c r="I6746" s="341"/>
      <c r="J6746" s="341"/>
      <c r="AH6746" s="221"/>
      <c r="AI6746" s="221"/>
      <c r="AJ6746" s="221"/>
      <c r="AK6746" s="221"/>
      <c r="AL6746" s="221"/>
      <c r="AM6746" s="221"/>
      <c r="AN6746" s="221"/>
      <c r="AO6746" s="221"/>
      <c r="AP6746" s="221"/>
      <c r="AQ6746" s="219"/>
      <c r="AR6746" s="219"/>
      <c r="AS6746" s="221"/>
      <c r="AT6746" s="221"/>
      <c r="AU6746" s="221"/>
      <c r="AV6746" s="221"/>
      <c r="AW6746" s="221"/>
      <c r="AX6746" s="221"/>
      <c r="AY6746" s="221"/>
      <c r="AZ6746" s="221"/>
    </row>
    <row r="6747" spans="1:52" x14ac:dyDescent="0.15">
      <c r="A6747" s="278"/>
      <c r="B6747" s="274"/>
      <c r="C6747" s="340"/>
      <c r="D6747" s="340"/>
      <c r="E6747" s="341"/>
      <c r="F6747" s="341"/>
      <c r="G6747" s="341"/>
      <c r="H6747" s="341"/>
      <c r="I6747" s="341"/>
      <c r="J6747" s="341"/>
      <c r="AH6747" s="221"/>
      <c r="AI6747" s="221"/>
      <c r="AJ6747" s="221"/>
      <c r="AK6747" s="221"/>
      <c r="AL6747" s="221"/>
      <c r="AM6747" s="221"/>
      <c r="AN6747" s="221"/>
      <c r="AO6747" s="221"/>
      <c r="AP6747" s="221"/>
      <c r="AQ6747" s="219"/>
      <c r="AR6747" s="219"/>
      <c r="AS6747" s="221"/>
      <c r="AT6747" s="221"/>
      <c r="AU6747" s="221"/>
      <c r="AV6747" s="221"/>
      <c r="AW6747" s="221"/>
      <c r="AX6747" s="221"/>
      <c r="AY6747" s="221"/>
      <c r="AZ6747" s="221"/>
    </row>
    <row r="6748" spans="1:52" x14ac:dyDescent="0.15">
      <c r="A6748" s="278"/>
      <c r="B6748" s="274"/>
      <c r="C6748" s="340"/>
      <c r="D6748" s="340"/>
      <c r="E6748" s="341"/>
      <c r="F6748" s="341"/>
      <c r="G6748" s="341"/>
      <c r="H6748" s="341"/>
      <c r="I6748" s="341"/>
      <c r="J6748" s="341"/>
      <c r="AH6748" s="221"/>
      <c r="AI6748" s="221"/>
      <c r="AJ6748" s="221"/>
      <c r="AK6748" s="221"/>
      <c r="AL6748" s="221"/>
      <c r="AM6748" s="221"/>
      <c r="AN6748" s="221"/>
      <c r="AO6748" s="221"/>
      <c r="AP6748" s="221"/>
      <c r="AQ6748" s="219"/>
      <c r="AR6748" s="219"/>
      <c r="AS6748" s="221"/>
      <c r="AT6748" s="221"/>
      <c r="AU6748" s="221"/>
      <c r="AV6748" s="221"/>
      <c r="AW6748" s="221"/>
      <c r="AX6748" s="221"/>
      <c r="AY6748" s="221"/>
      <c r="AZ6748" s="221"/>
    </row>
    <row r="6749" spans="1:52" x14ac:dyDescent="0.15">
      <c r="A6749" s="278"/>
      <c r="B6749" s="274"/>
      <c r="C6749" s="340"/>
      <c r="D6749" s="340"/>
      <c r="E6749" s="341"/>
      <c r="F6749" s="341"/>
      <c r="G6749" s="341"/>
      <c r="H6749" s="341"/>
      <c r="I6749" s="341"/>
      <c r="J6749" s="341"/>
      <c r="AH6749" s="221"/>
      <c r="AI6749" s="221"/>
      <c r="AJ6749" s="221"/>
      <c r="AK6749" s="221"/>
      <c r="AL6749" s="221"/>
      <c r="AM6749" s="221"/>
      <c r="AN6749" s="221"/>
      <c r="AO6749" s="221"/>
      <c r="AP6749" s="221"/>
      <c r="AQ6749" s="219"/>
      <c r="AR6749" s="219"/>
      <c r="AS6749" s="221"/>
      <c r="AT6749" s="221"/>
      <c r="AU6749" s="221"/>
      <c r="AV6749" s="221"/>
      <c r="AW6749" s="221"/>
      <c r="AX6749" s="221"/>
      <c r="AY6749" s="221"/>
      <c r="AZ6749" s="221"/>
    </row>
    <row r="6750" spans="1:52" x14ac:dyDescent="0.15">
      <c r="A6750" s="278"/>
      <c r="B6750" s="274"/>
      <c r="C6750" s="340"/>
      <c r="D6750" s="340"/>
      <c r="E6750" s="341"/>
      <c r="F6750" s="341"/>
      <c r="G6750" s="341"/>
      <c r="H6750" s="341"/>
      <c r="I6750" s="341"/>
      <c r="J6750" s="341"/>
      <c r="AH6750" s="221"/>
      <c r="AI6750" s="221"/>
      <c r="AJ6750" s="221"/>
      <c r="AK6750" s="221"/>
      <c r="AL6750" s="221"/>
      <c r="AM6750" s="221"/>
      <c r="AN6750" s="221"/>
      <c r="AO6750" s="221"/>
      <c r="AP6750" s="221"/>
      <c r="AQ6750" s="219"/>
      <c r="AR6750" s="219"/>
      <c r="AS6750" s="221"/>
      <c r="AT6750" s="221"/>
      <c r="AU6750" s="221"/>
      <c r="AV6750" s="221"/>
      <c r="AW6750" s="221"/>
      <c r="AX6750" s="221"/>
      <c r="AY6750" s="221"/>
      <c r="AZ6750" s="221"/>
    </row>
    <row r="6751" spans="1:52" x14ac:dyDescent="0.15">
      <c r="A6751" s="278"/>
      <c r="B6751" s="274"/>
      <c r="C6751" s="340"/>
      <c r="D6751" s="340"/>
      <c r="E6751" s="341"/>
      <c r="F6751" s="341"/>
      <c r="G6751" s="341"/>
      <c r="H6751" s="341"/>
      <c r="I6751" s="341"/>
      <c r="J6751" s="341"/>
      <c r="AH6751" s="221"/>
      <c r="AI6751" s="221"/>
      <c r="AJ6751" s="221"/>
      <c r="AK6751" s="221"/>
      <c r="AL6751" s="221"/>
      <c r="AM6751" s="221"/>
      <c r="AN6751" s="221"/>
      <c r="AO6751" s="221"/>
      <c r="AP6751" s="221"/>
      <c r="AQ6751" s="219"/>
      <c r="AR6751" s="219"/>
      <c r="AS6751" s="221"/>
      <c r="AT6751" s="221"/>
      <c r="AU6751" s="221"/>
      <c r="AV6751" s="221"/>
      <c r="AW6751" s="221"/>
      <c r="AX6751" s="221"/>
      <c r="AY6751" s="221"/>
      <c r="AZ6751" s="221"/>
    </row>
    <row r="6752" spans="1:52" x14ac:dyDescent="0.15">
      <c r="A6752" s="278"/>
      <c r="B6752" s="274"/>
      <c r="C6752" s="340"/>
      <c r="D6752" s="340"/>
      <c r="E6752" s="341"/>
      <c r="F6752" s="341"/>
      <c r="G6752" s="341"/>
      <c r="H6752" s="341"/>
      <c r="I6752" s="341"/>
      <c r="J6752" s="341"/>
      <c r="AH6752" s="221"/>
      <c r="AI6752" s="221"/>
      <c r="AJ6752" s="221"/>
      <c r="AK6752" s="221"/>
      <c r="AL6752" s="221"/>
      <c r="AM6752" s="221"/>
      <c r="AN6752" s="221"/>
      <c r="AO6752" s="221"/>
      <c r="AP6752" s="221"/>
      <c r="AQ6752" s="219"/>
      <c r="AR6752" s="219"/>
      <c r="AS6752" s="221"/>
      <c r="AT6752" s="221"/>
      <c r="AU6752" s="221"/>
      <c r="AV6752" s="221"/>
      <c r="AW6752" s="221"/>
      <c r="AX6752" s="221"/>
      <c r="AY6752" s="221"/>
      <c r="AZ6752" s="221"/>
    </row>
    <row r="6753" spans="1:52" x14ac:dyDescent="0.15">
      <c r="A6753" s="278"/>
      <c r="B6753" s="274"/>
      <c r="C6753" s="340"/>
      <c r="D6753" s="340"/>
      <c r="E6753" s="341"/>
      <c r="F6753" s="341"/>
      <c r="G6753" s="341"/>
      <c r="H6753" s="341"/>
      <c r="I6753" s="341"/>
      <c r="J6753" s="341"/>
      <c r="AH6753" s="221"/>
      <c r="AI6753" s="221"/>
      <c r="AJ6753" s="221"/>
      <c r="AK6753" s="221"/>
      <c r="AL6753" s="221"/>
      <c r="AM6753" s="221"/>
      <c r="AN6753" s="221"/>
      <c r="AO6753" s="221"/>
      <c r="AP6753" s="221"/>
      <c r="AQ6753" s="219"/>
      <c r="AR6753" s="219"/>
      <c r="AS6753" s="221"/>
      <c r="AT6753" s="221"/>
      <c r="AU6753" s="221"/>
      <c r="AV6753" s="221"/>
      <c r="AW6753" s="221"/>
      <c r="AX6753" s="221"/>
      <c r="AY6753" s="221"/>
      <c r="AZ6753" s="221"/>
    </row>
    <row r="6754" spans="1:52" x14ac:dyDescent="0.15">
      <c r="A6754" s="278"/>
      <c r="B6754" s="274"/>
      <c r="C6754" s="340"/>
      <c r="D6754" s="340"/>
      <c r="E6754" s="341"/>
      <c r="F6754" s="341"/>
      <c r="G6754" s="341"/>
      <c r="H6754" s="341"/>
      <c r="I6754" s="341"/>
      <c r="J6754" s="341"/>
      <c r="AH6754" s="221"/>
      <c r="AI6754" s="221"/>
      <c r="AJ6754" s="221"/>
      <c r="AK6754" s="221"/>
      <c r="AL6754" s="221"/>
      <c r="AM6754" s="221"/>
      <c r="AN6754" s="221"/>
      <c r="AO6754" s="221"/>
      <c r="AP6754" s="221"/>
      <c r="AQ6754" s="219"/>
      <c r="AR6754" s="219"/>
      <c r="AS6754" s="221"/>
      <c r="AT6754" s="221"/>
      <c r="AU6754" s="221"/>
      <c r="AV6754" s="221"/>
      <c r="AW6754" s="221"/>
      <c r="AX6754" s="221"/>
      <c r="AY6754" s="221"/>
      <c r="AZ6754" s="221"/>
    </row>
    <row r="6755" spans="1:52" x14ac:dyDescent="0.15">
      <c r="A6755" s="278"/>
      <c r="B6755" s="274"/>
      <c r="C6755" s="340"/>
      <c r="D6755" s="340"/>
      <c r="E6755" s="341"/>
      <c r="F6755" s="341"/>
      <c r="G6755" s="341"/>
      <c r="H6755" s="341"/>
      <c r="I6755" s="341"/>
      <c r="J6755" s="341"/>
      <c r="AH6755" s="221"/>
      <c r="AI6755" s="221"/>
      <c r="AJ6755" s="221"/>
      <c r="AK6755" s="221"/>
      <c r="AL6755" s="221"/>
      <c r="AM6755" s="221"/>
      <c r="AN6755" s="221"/>
      <c r="AO6755" s="221"/>
      <c r="AP6755" s="221"/>
      <c r="AQ6755" s="219"/>
      <c r="AR6755" s="219"/>
      <c r="AS6755" s="221"/>
      <c r="AT6755" s="221"/>
      <c r="AU6755" s="221"/>
      <c r="AV6755" s="221"/>
      <c r="AW6755" s="221"/>
      <c r="AX6755" s="221"/>
      <c r="AY6755" s="221"/>
      <c r="AZ6755" s="221"/>
    </row>
    <row r="6756" spans="1:52" x14ac:dyDescent="0.15">
      <c r="A6756" s="278"/>
      <c r="B6756" s="274"/>
      <c r="C6756" s="340"/>
      <c r="D6756" s="340"/>
      <c r="E6756" s="341"/>
      <c r="F6756" s="341"/>
      <c r="G6756" s="341"/>
      <c r="H6756" s="341"/>
      <c r="I6756" s="341"/>
      <c r="J6756" s="341"/>
      <c r="AH6756" s="221"/>
      <c r="AI6756" s="221"/>
      <c r="AJ6756" s="221"/>
      <c r="AK6756" s="221"/>
      <c r="AL6756" s="221"/>
      <c r="AM6756" s="221"/>
      <c r="AN6756" s="221"/>
      <c r="AO6756" s="221"/>
      <c r="AP6756" s="221"/>
      <c r="AQ6756" s="219"/>
      <c r="AR6756" s="219"/>
      <c r="AS6756" s="221"/>
      <c r="AT6756" s="221"/>
      <c r="AU6756" s="221"/>
      <c r="AV6756" s="221"/>
      <c r="AW6756" s="221"/>
      <c r="AX6756" s="221"/>
      <c r="AY6756" s="221"/>
      <c r="AZ6756" s="221"/>
    </row>
    <row r="6757" spans="1:52" x14ac:dyDescent="0.15">
      <c r="A6757" s="278"/>
      <c r="B6757" s="274"/>
      <c r="C6757" s="340"/>
      <c r="D6757" s="340"/>
      <c r="E6757" s="341"/>
      <c r="F6757" s="341"/>
      <c r="G6757" s="341"/>
      <c r="H6757" s="341"/>
      <c r="I6757" s="341"/>
      <c r="J6757" s="341"/>
      <c r="AH6757" s="221"/>
      <c r="AI6757" s="221"/>
      <c r="AJ6757" s="221"/>
      <c r="AK6757" s="221"/>
      <c r="AL6757" s="221"/>
      <c r="AM6757" s="221"/>
      <c r="AN6757" s="221"/>
      <c r="AO6757" s="221"/>
      <c r="AP6757" s="221"/>
      <c r="AQ6757" s="219"/>
      <c r="AR6757" s="219"/>
      <c r="AS6757" s="221"/>
      <c r="AT6757" s="221"/>
      <c r="AU6757" s="221"/>
      <c r="AV6757" s="221"/>
      <c r="AW6757" s="221"/>
      <c r="AX6757" s="221"/>
      <c r="AY6757" s="221"/>
      <c r="AZ6757" s="221"/>
    </row>
    <row r="6758" spans="1:52" x14ac:dyDescent="0.15">
      <c r="A6758" s="278"/>
      <c r="B6758" s="274"/>
      <c r="C6758" s="340"/>
      <c r="D6758" s="340"/>
      <c r="E6758" s="341"/>
      <c r="F6758" s="341"/>
      <c r="G6758" s="341"/>
      <c r="H6758" s="341"/>
      <c r="I6758" s="341"/>
      <c r="J6758" s="341"/>
      <c r="AH6758" s="221"/>
      <c r="AI6758" s="221"/>
      <c r="AJ6758" s="221"/>
      <c r="AK6758" s="221"/>
      <c r="AL6758" s="221"/>
      <c r="AM6758" s="221"/>
      <c r="AN6758" s="221"/>
      <c r="AO6758" s="221"/>
      <c r="AP6758" s="221"/>
      <c r="AQ6758" s="219"/>
      <c r="AR6758" s="219"/>
      <c r="AS6758" s="221"/>
      <c r="AT6758" s="221"/>
      <c r="AU6758" s="221"/>
      <c r="AV6758" s="221"/>
      <c r="AW6758" s="221"/>
      <c r="AX6758" s="221"/>
      <c r="AY6758" s="221"/>
      <c r="AZ6758" s="221"/>
    </row>
    <row r="6759" spans="1:52" x14ac:dyDescent="0.15">
      <c r="A6759" s="278"/>
      <c r="B6759" s="274"/>
      <c r="C6759" s="340"/>
      <c r="D6759" s="340"/>
      <c r="E6759" s="341"/>
      <c r="F6759" s="341"/>
      <c r="G6759" s="341"/>
      <c r="H6759" s="341"/>
      <c r="I6759" s="341"/>
      <c r="J6759" s="341"/>
      <c r="AH6759" s="221"/>
      <c r="AI6759" s="221"/>
      <c r="AJ6759" s="221"/>
      <c r="AK6759" s="221"/>
      <c r="AL6759" s="221"/>
      <c r="AM6759" s="221"/>
      <c r="AN6759" s="221"/>
      <c r="AO6759" s="221"/>
      <c r="AP6759" s="221"/>
      <c r="AQ6759" s="219"/>
      <c r="AR6759" s="219"/>
      <c r="AS6759" s="221"/>
      <c r="AT6759" s="221"/>
      <c r="AU6759" s="221"/>
      <c r="AV6759" s="221"/>
      <c r="AW6759" s="221"/>
      <c r="AX6759" s="221"/>
      <c r="AY6759" s="221"/>
      <c r="AZ6759" s="221"/>
    </row>
    <row r="6760" spans="1:52" x14ac:dyDescent="0.15">
      <c r="A6760" s="278"/>
      <c r="B6760" s="274"/>
      <c r="C6760" s="340"/>
      <c r="D6760" s="340"/>
      <c r="E6760" s="341"/>
      <c r="F6760" s="341"/>
      <c r="G6760" s="341"/>
      <c r="H6760" s="341"/>
      <c r="I6760" s="341"/>
      <c r="J6760" s="341"/>
      <c r="AH6760" s="221"/>
      <c r="AI6760" s="221"/>
      <c r="AJ6760" s="221"/>
      <c r="AK6760" s="221"/>
      <c r="AL6760" s="221"/>
      <c r="AM6760" s="221"/>
      <c r="AN6760" s="221"/>
      <c r="AO6760" s="221"/>
      <c r="AP6760" s="221"/>
      <c r="AQ6760" s="219"/>
      <c r="AR6760" s="219"/>
      <c r="AS6760" s="221"/>
      <c r="AT6760" s="221"/>
      <c r="AU6760" s="221"/>
      <c r="AV6760" s="221"/>
      <c r="AW6760" s="221"/>
      <c r="AX6760" s="221"/>
      <c r="AY6760" s="221"/>
      <c r="AZ6760" s="221"/>
    </row>
    <row r="6761" spans="1:52" x14ac:dyDescent="0.15">
      <c r="A6761" s="278"/>
      <c r="B6761" s="274"/>
      <c r="C6761" s="340"/>
      <c r="D6761" s="340"/>
      <c r="E6761" s="341"/>
      <c r="F6761" s="341"/>
      <c r="G6761" s="341"/>
      <c r="H6761" s="341"/>
      <c r="I6761" s="341"/>
      <c r="J6761" s="341"/>
      <c r="AH6761" s="221"/>
      <c r="AI6761" s="221"/>
      <c r="AJ6761" s="221"/>
      <c r="AK6761" s="221"/>
      <c r="AL6761" s="221"/>
      <c r="AM6761" s="221"/>
      <c r="AN6761" s="221"/>
      <c r="AO6761" s="221"/>
      <c r="AP6761" s="221"/>
      <c r="AQ6761" s="219"/>
      <c r="AR6761" s="219"/>
      <c r="AS6761" s="221"/>
      <c r="AT6761" s="221"/>
      <c r="AU6761" s="221"/>
      <c r="AV6761" s="221"/>
      <c r="AW6761" s="221"/>
      <c r="AX6761" s="221"/>
      <c r="AY6761" s="221"/>
      <c r="AZ6761" s="221"/>
    </row>
    <row r="6762" spans="1:52" x14ac:dyDescent="0.15">
      <c r="A6762" s="278"/>
      <c r="B6762" s="274"/>
      <c r="C6762" s="340"/>
      <c r="D6762" s="340"/>
      <c r="E6762" s="341"/>
      <c r="F6762" s="341"/>
      <c r="G6762" s="341"/>
      <c r="H6762" s="341"/>
      <c r="I6762" s="341"/>
      <c r="J6762" s="341"/>
      <c r="AH6762" s="221"/>
      <c r="AI6762" s="221"/>
      <c r="AJ6762" s="221"/>
      <c r="AK6762" s="221"/>
      <c r="AL6762" s="221"/>
      <c r="AM6762" s="221"/>
      <c r="AN6762" s="221"/>
      <c r="AO6762" s="221"/>
      <c r="AP6762" s="221"/>
      <c r="AQ6762" s="219"/>
      <c r="AR6762" s="219"/>
      <c r="AS6762" s="221"/>
      <c r="AT6762" s="221"/>
      <c r="AU6762" s="221"/>
      <c r="AV6762" s="221"/>
      <c r="AW6762" s="221"/>
      <c r="AX6762" s="221"/>
      <c r="AY6762" s="221"/>
      <c r="AZ6762" s="221"/>
    </row>
    <row r="6763" spans="1:52" x14ac:dyDescent="0.15">
      <c r="A6763" s="278"/>
      <c r="B6763" s="274"/>
      <c r="C6763" s="340"/>
      <c r="D6763" s="340"/>
      <c r="E6763" s="341"/>
      <c r="F6763" s="341"/>
      <c r="G6763" s="341"/>
      <c r="H6763" s="341"/>
      <c r="I6763" s="341"/>
      <c r="J6763" s="341"/>
      <c r="AH6763" s="221"/>
      <c r="AI6763" s="221"/>
      <c r="AJ6763" s="221"/>
      <c r="AK6763" s="221"/>
      <c r="AL6763" s="221"/>
      <c r="AM6763" s="221"/>
      <c r="AN6763" s="221"/>
      <c r="AO6763" s="221"/>
      <c r="AP6763" s="221"/>
      <c r="AQ6763" s="219"/>
      <c r="AR6763" s="219"/>
      <c r="AS6763" s="221"/>
      <c r="AT6763" s="221"/>
      <c r="AU6763" s="221"/>
      <c r="AV6763" s="221"/>
      <c r="AW6763" s="221"/>
      <c r="AX6763" s="221"/>
      <c r="AY6763" s="221"/>
      <c r="AZ6763" s="221"/>
    </row>
    <row r="6764" spans="1:52" x14ac:dyDescent="0.15">
      <c r="A6764" s="278"/>
      <c r="B6764" s="274"/>
      <c r="C6764" s="340"/>
      <c r="D6764" s="340"/>
      <c r="E6764" s="341"/>
      <c r="F6764" s="341"/>
      <c r="G6764" s="341"/>
      <c r="H6764" s="341"/>
      <c r="I6764" s="341"/>
      <c r="J6764" s="341"/>
      <c r="AH6764" s="221"/>
      <c r="AI6764" s="221"/>
      <c r="AJ6764" s="221"/>
      <c r="AK6764" s="221"/>
      <c r="AL6764" s="221"/>
      <c r="AM6764" s="221"/>
      <c r="AN6764" s="221"/>
      <c r="AO6764" s="221"/>
      <c r="AP6764" s="221"/>
      <c r="AQ6764" s="219"/>
      <c r="AR6764" s="219"/>
      <c r="AS6764" s="221"/>
      <c r="AT6764" s="221"/>
      <c r="AU6764" s="221"/>
      <c r="AV6764" s="221"/>
      <c r="AW6764" s="221"/>
      <c r="AX6764" s="221"/>
      <c r="AY6764" s="221"/>
      <c r="AZ6764" s="221"/>
    </row>
    <row r="6765" spans="1:52" x14ac:dyDescent="0.15">
      <c r="A6765" s="278"/>
      <c r="B6765" s="274"/>
      <c r="C6765" s="340"/>
      <c r="D6765" s="340"/>
      <c r="E6765" s="341"/>
      <c r="F6765" s="341"/>
      <c r="G6765" s="341"/>
      <c r="H6765" s="341"/>
      <c r="I6765" s="341"/>
      <c r="J6765" s="341"/>
      <c r="AH6765" s="221"/>
      <c r="AI6765" s="221"/>
      <c r="AJ6765" s="221"/>
      <c r="AK6765" s="221"/>
      <c r="AL6765" s="221"/>
      <c r="AM6765" s="221"/>
      <c r="AN6765" s="221"/>
      <c r="AO6765" s="221"/>
      <c r="AP6765" s="221"/>
      <c r="AQ6765" s="219"/>
      <c r="AR6765" s="219"/>
      <c r="AS6765" s="221"/>
      <c r="AT6765" s="221"/>
      <c r="AU6765" s="221"/>
      <c r="AV6765" s="221"/>
      <c r="AW6765" s="221"/>
      <c r="AX6765" s="221"/>
      <c r="AY6765" s="221"/>
      <c r="AZ6765" s="221"/>
    </row>
    <row r="6766" spans="1:52" x14ac:dyDescent="0.15">
      <c r="A6766" s="278"/>
      <c r="B6766" s="274"/>
      <c r="C6766" s="340"/>
      <c r="D6766" s="340"/>
      <c r="E6766" s="341"/>
      <c r="F6766" s="341"/>
      <c r="G6766" s="341"/>
      <c r="H6766" s="341"/>
      <c r="I6766" s="341"/>
      <c r="J6766" s="341"/>
      <c r="AH6766" s="221"/>
      <c r="AI6766" s="221"/>
      <c r="AJ6766" s="221"/>
      <c r="AK6766" s="221"/>
      <c r="AL6766" s="221"/>
      <c r="AM6766" s="221"/>
      <c r="AN6766" s="221"/>
      <c r="AO6766" s="221"/>
      <c r="AP6766" s="221"/>
      <c r="AQ6766" s="219"/>
      <c r="AR6766" s="219"/>
      <c r="AS6766" s="221"/>
      <c r="AT6766" s="221"/>
      <c r="AU6766" s="221"/>
      <c r="AV6766" s="221"/>
      <c r="AW6766" s="221"/>
      <c r="AX6766" s="221"/>
      <c r="AY6766" s="221"/>
      <c r="AZ6766" s="221"/>
    </row>
    <row r="6767" spans="1:52" x14ac:dyDescent="0.15">
      <c r="A6767" s="278"/>
      <c r="B6767" s="274"/>
      <c r="C6767" s="340"/>
      <c r="D6767" s="340"/>
      <c r="E6767" s="341"/>
      <c r="F6767" s="341"/>
      <c r="G6767" s="341"/>
      <c r="H6767" s="341"/>
      <c r="I6767" s="341"/>
      <c r="J6767" s="341"/>
      <c r="AH6767" s="221"/>
      <c r="AI6767" s="221"/>
      <c r="AJ6767" s="221"/>
      <c r="AK6767" s="221"/>
      <c r="AL6767" s="221"/>
      <c r="AM6767" s="221"/>
      <c r="AN6767" s="221"/>
      <c r="AO6767" s="221"/>
      <c r="AP6767" s="221"/>
      <c r="AQ6767" s="219"/>
      <c r="AR6767" s="219"/>
      <c r="AS6767" s="221"/>
      <c r="AT6767" s="221"/>
      <c r="AU6767" s="221"/>
      <c r="AV6767" s="221"/>
      <c r="AW6767" s="221"/>
      <c r="AX6767" s="221"/>
      <c r="AY6767" s="221"/>
      <c r="AZ6767" s="221"/>
    </row>
    <row r="6768" spans="1:52" x14ac:dyDescent="0.15">
      <c r="A6768" s="278"/>
      <c r="B6768" s="274"/>
      <c r="C6768" s="340"/>
      <c r="D6768" s="340"/>
      <c r="E6768" s="341"/>
      <c r="F6768" s="341"/>
      <c r="G6768" s="341"/>
      <c r="H6768" s="341"/>
      <c r="I6768" s="341"/>
      <c r="J6768" s="341"/>
      <c r="AH6768" s="221"/>
      <c r="AI6768" s="221"/>
      <c r="AJ6768" s="221"/>
      <c r="AK6768" s="221"/>
      <c r="AL6768" s="221"/>
      <c r="AM6768" s="221"/>
      <c r="AN6768" s="221"/>
      <c r="AO6768" s="221"/>
      <c r="AP6768" s="221"/>
      <c r="AQ6768" s="219"/>
      <c r="AR6768" s="219"/>
      <c r="AS6768" s="221"/>
      <c r="AT6768" s="221"/>
      <c r="AU6768" s="221"/>
      <c r="AV6768" s="221"/>
      <c r="AW6768" s="221"/>
      <c r="AX6768" s="221"/>
      <c r="AY6768" s="221"/>
      <c r="AZ6768" s="221"/>
    </row>
    <row r="6769" spans="1:52" x14ac:dyDescent="0.15">
      <c r="A6769" s="278"/>
      <c r="B6769" s="274"/>
      <c r="C6769" s="340"/>
      <c r="D6769" s="340"/>
      <c r="E6769" s="341"/>
      <c r="F6769" s="341"/>
      <c r="G6769" s="341"/>
      <c r="H6769" s="341"/>
      <c r="I6769" s="341"/>
      <c r="J6769" s="341"/>
      <c r="AH6769" s="221"/>
      <c r="AI6769" s="221"/>
      <c r="AJ6769" s="221"/>
      <c r="AK6769" s="221"/>
      <c r="AL6769" s="221"/>
      <c r="AM6769" s="221"/>
      <c r="AN6769" s="221"/>
      <c r="AO6769" s="221"/>
      <c r="AP6769" s="221"/>
      <c r="AQ6769" s="219"/>
      <c r="AR6769" s="219"/>
      <c r="AS6769" s="221"/>
      <c r="AT6769" s="221"/>
      <c r="AU6769" s="221"/>
      <c r="AV6769" s="221"/>
      <c r="AW6769" s="221"/>
      <c r="AX6769" s="221"/>
      <c r="AY6769" s="221"/>
      <c r="AZ6769" s="221"/>
    </row>
    <row r="6770" spans="1:52" x14ac:dyDescent="0.15">
      <c r="A6770" s="278"/>
      <c r="B6770" s="274"/>
      <c r="C6770" s="340"/>
      <c r="D6770" s="340"/>
      <c r="E6770" s="341"/>
      <c r="F6770" s="341"/>
      <c r="G6770" s="341"/>
      <c r="H6770" s="341"/>
      <c r="I6770" s="341"/>
      <c r="J6770" s="341"/>
      <c r="AH6770" s="221"/>
      <c r="AI6770" s="221"/>
      <c r="AJ6770" s="221"/>
      <c r="AK6770" s="221"/>
      <c r="AL6770" s="221"/>
      <c r="AM6770" s="221"/>
      <c r="AN6770" s="221"/>
      <c r="AO6770" s="221"/>
      <c r="AP6770" s="221"/>
      <c r="AQ6770" s="219"/>
      <c r="AR6770" s="219"/>
      <c r="AS6770" s="221"/>
      <c r="AT6770" s="221"/>
      <c r="AU6770" s="221"/>
      <c r="AV6770" s="221"/>
      <c r="AW6770" s="221"/>
      <c r="AX6770" s="221"/>
      <c r="AY6770" s="221"/>
      <c r="AZ6770" s="221"/>
    </row>
    <row r="6771" spans="1:52" x14ac:dyDescent="0.15">
      <c r="A6771" s="278"/>
      <c r="B6771" s="274"/>
      <c r="C6771" s="340"/>
      <c r="D6771" s="340"/>
      <c r="E6771" s="341"/>
      <c r="F6771" s="341"/>
      <c r="G6771" s="341"/>
      <c r="H6771" s="341"/>
      <c r="I6771" s="341"/>
      <c r="J6771" s="341"/>
      <c r="AH6771" s="221"/>
      <c r="AI6771" s="221"/>
      <c r="AJ6771" s="221"/>
      <c r="AK6771" s="221"/>
      <c r="AL6771" s="221"/>
      <c r="AM6771" s="221"/>
      <c r="AN6771" s="221"/>
      <c r="AO6771" s="221"/>
      <c r="AP6771" s="221"/>
      <c r="AQ6771" s="219"/>
      <c r="AR6771" s="219"/>
      <c r="AS6771" s="221"/>
      <c r="AT6771" s="221"/>
      <c r="AU6771" s="221"/>
      <c r="AV6771" s="221"/>
      <c r="AW6771" s="221"/>
      <c r="AX6771" s="221"/>
      <c r="AY6771" s="221"/>
      <c r="AZ6771" s="221"/>
    </row>
    <row r="6772" spans="1:52" x14ac:dyDescent="0.15">
      <c r="A6772" s="278"/>
      <c r="B6772" s="274"/>
      <c r="C6772" s="340"/>
      <c r="D6772" s="340"/>
      <c r="E6772" s="341"/>
      <c r="F6772" s="341"/>
      <c r="G6772" s="341"/>
      <c r="H6772" s="341"/>
      <c r="I6772" s="341"/>
      <c r="J6772" s="341"/>
      <c r="AH6772" s="221"/>
      <c r="AI6772" s="221"/>
      <c r="AJ6772" s="221"/>
      <c r="AK6772" s="221"/>
      <c r="AL6772" s="221"/>
      <c r="AM6772" s="221"/>
      <c r="AN6772" s="221"/>
      <c r="AO6772" s="221"/>
      <c r="AP6772" s="221"/>
      <c r="AQ6772" s="219"/>
      <c r="AR6772" s="219"/>
      <c r="AS6772" s="221"/>
      <c r="AT6772" s="221"/>
      <c r="AU6772" s="221"/>
      <c r="AV6772" s="221"/>
      <c r="AW6772" s="221"/>
      <c r="AX6772" s="221"/>
      <c r="AY6772" s="221"/>
      <c r="AZ6772" s="221"/>
    </row>
    <row r="6773" spans="1:52" x14ac:dyDescent="0.15">
      <c r="A6773" s="278"/>
      <c r="B6773" s="274"/>
      <c r="C6773" s="340"/>
      <c r="D6773" s="340"/>
      <c r="E6773" s="341"/>
      <c r="F6773" s="341"/>
      <c r="G6773" s="341"/>
      <c r="H6773" s="341"/>
      <c r="I6773" s="341"/>
      <c r="J6773" s="341"/>
      <c r="AH6773" s="221"/>
      <c r="AI6773" s="221"/>
      <c r="AJ6773" s="221"/>
      <c r="AK6773" s="221"/>
      <c r="AL6773" s="221"/>
      <c r="AM6773" s="221"/>
      <c r="AN6773" s="221"/>
      <c r="AO6773" s="221"/>
      <c r="AP6773" s="221"/>
      <c r="AQ6773" s="219"/>
      <c r="AR6773" s="219"/>
      <c r="AS6773" s="221"/>
      <c r="AT6773" s="221"/>
      <c r="AU6773" s="221"/>
      <c r="AV6773" s="221"/>
      <c r="AW6773" s="221"/>
      <c r="AX6773" s="221"/>
      <c r="AY6773" s="221"/>
      <c r="AZ6773" s="221"/>
    </row>
    <row r="6774" spans="1:52" x14ac:dyDescent="0.15">
      <c r="A6774" s="278"/>
      <c r="B6774" s="274"/>
      <c r="C6774" s="340"/>
      <c r="D6774" s="340"/>
      <c r="E6774" s="341"/>
      <c r="F6774" s="341"/>
      <c r="G6774" s="341"/>
      <c r="H6774" s="341"/>
      <c r="I6774" s="341"/>
      <c r="J6774" s="341"/>
      <c r="AH6774" s="221"/>
      <c r="AI6774" s="221"/>
      <c r="AJ6774" s="221"/>
      <c r="AK6774" s="221"/>
      <c r="AL6774" s="221"/>
      <c r="AM6774" s="221"/>
      <c r="AN6774" s="221"/>
      <c r="AO6774" s="221"/>
      <c r="AP6774" s="221"/>
      <c r="AQ6774" s="219"/>
      <c r="AR6774" s="219"/>
      <c r="AS6774" s="221"/>
      <c r="AT6774" s="221"/>
      <c r="AU6774" s="221"/>
      <c r="AV6774" s="221"/>
      <c r="AW6774" s="221"/>
      <c r="AX6774" s="221"/>
      <c r="AY6774" s="221"/>
      <c r="AZ6774" s="221"/>
    </row>
    <row r="6775" spans="1:52" x14ac:dyDescent="0.15">
      <c r="A6775" s="278"/>
      <c r="B6775" s="274"/>
      <c r="C6775" s="340"/>
      <c r="D6775" s="340"/>
      <c r="E6775" s="341"/>
      <c r="F6775" s="341"/>
      <c r="G6775" s="341"/>
      <c r="H6775" s="341"/>
      <c r="I6775" s="341"/>
      <c r="J6775" s="341"/>
      <c r="AH6775" s="221"/>
      <c r="AI6775" s="221"/>
      <c r="AJ6775" s="221"/>
      <c r="AK6775" s="221"/>
      <c r="AL6775" s="221"/>
      <c r="AM6775" s="221"/>
      <c r="AN6775" s="221"/>
      <c r="AO6775" s="221"/>
      <c r="AP6775" s="221"/>
      <c r="AQ6775" s="219"/>
      <c r="AR6775" s="219"/>
      <c r="AS6775" s="221"/>
      <c r="AT6775" s="221"/>
      <c r="AU6775" s="221"/>
      <c r="AV6775" s="221"/>
      <c r="AW6775" s="221"/>
      <c r="AX6775" s="221"/>
      <c r="AY6775" s="221"/>
      <c r="AZ6775" s="221"/>
    </row>
    <row r="6776" spans="1:52" x14ac:dyDescent="0.15">
      <c r="A6776" s="278"/>
      <c r="B6776" s="274"/>
      <c r="C6776" s="340"/>
      <c r="D6776" s="340"/>
      <c r="E6776" s="341"/>
      <c r="F6776" s="341"/>
      <c r="G6776" s="341"/>
      <c r="H6776" s="341"/>
      <c r="I6776" s="341"/>
      <c r="J6776" s="341"/>
      <c r="AH6776" s="221"/>
      <c r="AI6776" s="221"/>
      <c r="AJ6776" s="221"/>
      <c r="AK6776" s="221"/>
      <c r="AL6776" s="221"/>
      <c r="AM6776" s="221"/>
      <c r="AN6776" s="221"/>
      <c r="AO6776" s="221"/>
      <c r="AP6776" s="221"/>
      <c r="AQ6776" s="219"/>
      <c r="AR6776" s="219"/>
      <c r="AS6776" s="221"/>
      <c r="AT6776" s="221"/>
      <c r="AU6776" s="221"/>
      <c r="AV6776" s="221"/>
      <c r="AW6776" s="221"/>
      <c r="AX6776" s="221"/>
      <c r="AY6776" s="221"/>
      <c r="AZ6776" s="221"/>
    </row>
    <row r="6777" spans="1:52" x14ac:dyDescent="0.15">
      <c r="A6777" s="278"/>
      <c r="B6777" s="274"/>
      <c r="C6777" s="340"/>
      <c r="D6777" s="340"/>
      <c r="E6777" s="341"/>
      <c r="F6777" s="341"/>
      <c r="G6777" s="341"/>
      <c r="H6777" s="341"/>
      <c r="I6777" s="341"/>
      <c r="J6777" s="341"/>
      <c r="AH6777" s="221"/>
      <c r="AI6777" s="221"/>
      <c r="AJ6777" s="221"/>
      <c r="AK6777" s="221"/>
      <c r="AL6777" s="221"/>
      <c r="AM6777" s="221"/>
      <c r="AN6777" s="221"/>
      <c r="AO6777" s="221"/>
      <c r="AP6777" s="221"/>
      <c r="AQ6777" s="219"/>
      <c r="AR6777" s="219"/>
      <c r="AS6777" s="221"/>
      <c r="AT6777" s="221"/>
      <c r="AU6777" s="221"/>
      <c r="AV6777" s="221"/>
      <c r="AW6777" s="221"/>
      <c r="AX6777" s="221"/>
      <c r="AY6777" s="221"/>
      <c r="AZ6777" s="221"/>
    </row>
    <row r="6778" spans="1:52" x14ac:dyDescent="0.15">
      <c r="A6778" s="278"/>
      <c r="B6778" s="274"/>
      <c r="C6778" s="340"/>
      <c r="D6778" s="340"/>
      <c r="E6778" s="341"/>
      <c r="F6778" s="341"/>
      <c r="G6778" s="341"/>
      <c r="H6778" s="341"/>
      <c r="I6778" s="341"/>
      <c r="J6778" s="341"/>
      <c r="AH6778" s="221"/>
      <c r="AI6778" s="221"/>
      <c r="AJ6778" s="221"/>
      <c r="AK6778" s="221"/>
      <c r="AL6778" s="221"/>
      <c r="AM6778" s="221"/>
      <c r="AN6778" s="221"/>
      <c r="AO6778" s="221"/>
      <c r="AP6778" s="221"/>
      <c r="AQ6778" s="219"/>
      <c r="AR6778" s="219"/>
      <c r="AS6778" s="221"/>
      <c r="AT6778" s="221"/>
      <c r="AU6778" s="221"/>
      <c r="AV6778" s="221"/>
      <c r="AW6778" s="221"/>
      <c r="AX6778" s="221"/>
      <c r="AY6778" s="221"/>
      <c r="AZ6778" s="221"/>
    </row>
    <row r="6779" spans="1:52" x14ac:dyDescent="0.15">
      <c r="A6779" s="278"/>
      <c r="B6779" s="274"/>
      <c r="C6779" s="340"/>
      <c r="D6779" s="340"/>
      <c r="E6779" s="341"/>
      <c r="F6779" s="341"/>
      <c r="G6779" s="341"/>
      <c r="H6779" s="341"/>
      <c r="I6779" s="341"/>
      <c r="J6779" s="341"/>
      <c r="AH6779" s="221"/>
      <c r="AI6779" s="221"/>
      <c r="AJ6779" s="221"/>
      <c r="AK6779" s="221"/>
      <c r="AL6779" s="221"/>
      <c r="AM6779" s="221"/>
      <c r="AN6779" s="221"/>
      <c r="AO6779" s="221"/>
      <c r="AP6779" s="221"/>
      <c r="AQ6779" s="219"/>
      <c r="AR6779" s="219"/>
      <c r="AS6779" s="221"/>
      <c r="AT6779" s="221"/>
      <c r="AU6779" s="221"/>
      <c r="AV6779" s="221"/>
      <c r="AW6779" s="221"/>
      <c r="AX6779" s="221"/>
      <c r="AY6779" s="221"/>
      <c r="AZ6779" s="221"/>
    </row>
    <row r="6780" spans="1:52" x14ac:dyDescent="0.15">
      <c r="A6780" s="278"/>
      <c r="B6780" s="274"/>
      <c r="C6780" s="340"/>
      <c r="D6780" s="340"/>
      <c r="E6780" s="341"/>
      <c r="F6780" s="341"/>
      <c r="G6780" s="341"/>
      <c r="H6780" s="341"/>
      <c r="I6780" s="341"/>
      <c r="J6780" s="341"/>
      <c r="AH6780" s="221"/>
      <c r="AI6780" s="221"/>
      <c r="AJ6780" s="221"/>
      <c r="AK6780" s="221"/>
      <c r="AL6780" s="221"/>
      <c r="AM6780" s="221"/>
      <c r="AN6780" s="221"/>
      <c r="AO6780" s="221"/>
      <c r="AP6780" s="221"/>
      <c r="AQ6780" s="219"/>
      <c r="AR6780" s="219"/>
      <c r="AS6780" s="221"/>
      <c r="AT6780" s="221"/>
      <c r="AU6780" s="221"/>
      <c r="AV6780" s="221"/>
      <c r="AW6780" s="221"/>
      <c r="AX6780" s="221"/>
      <c r="AY6780" s="221"/>
      <c r="AZ6780" s="221"/>
    </row>
    <row r="6781" spans="1:52" x14ac:dyDescent="0.15">
      <c r="A6781" s="278"/>
      <c r="B6781" s="274"/>
      <c r="C6781" s="340"/>
      <c r="D6781" s="340"/>
      <c r="E6781" s="341"/>
      <c r="F6781" s="341"/>
      <c r="G6781" s="341"/>
      <c r="H6781" s="341"/>
      <c r="I6781" s="341"/>
      <c r="J6781" s="341"/>
      <c r="AH6781" s="221"/>
      <c r="AI6781" s="221"/>
      <c r="AJ6781" s="221"/>
      <c r="AK6781" s="221"/>
      <c r="AL6781" s="221"/>
      <c r="AM6781" s="221"/>
      <c r="AN6781" s="221"/>
      <c r="AO6781" s="221"/>
      <c r="AP6781" s="221"/>
      <c r="AQ6781" s="219"/>
      <c r="AR6781" s="219"/>
      <c r="AS6781" s="221"/>
      <c r="AT6781" s="221"/>
      <c r="AU6781" s="221"/>
      <c r="AV6781" s="221"/>
      <c r="AW6781" s="221"/>
      <c r="AX6781" s="221"/>
      <c r="AY6781" s="221"/>
      <c r="AZ6781" s="221"/>
    </row>
    <row r="6782" spans="1:52" x14ac:dyDescent="0.15">
      <c r="A6782" s="278"/>
      <c r="B6782" s="274"/>
      <c r="C6782" s="340"/>
      <c r="D6782" s="340"/>
      <c r="E6782" s="341"/>
      <c r="F6782" s="341"/>
      <c r="G6782" s="341"/>
      <c r="H6782" s="341"/>
      <c r="I6782" s="341"/>
      <c r="J6782" s="341"/>
      <c r="AH6782" s="221"/>
      <c r="AI6782" s="221"/>
      <c r="AJ6782" s="221"/>
      <c r="AK6782" s="221"/>
      <c r="AL6782" s="221"/>
      <c r="AM6782" s="221"/>
      <c r="AN6782" s="221"/>
      <c r="AO6782" s="221"/>
      <c r="AP6782" s="221"/>
      <c r="AQ6782" s="219"/>
      <c r="AR6782" s="219"/>
      <c r="AS6782" s="221"/>
      <c r="AT6782" s="221"/>
      <c r="AU6782" s="221"/>
      <c r="AV6782" s="221"/>
      <c r="AW6782" s="221"/>
      <c r="AX6782" s="221"/>
      <c r="AY6782" s="221"/>
      <c r="AZ6782" s="221"/>
    </row>
    <row r="6783" spans="1:52" x14ac:dyDescent="0.15">
      <c r="A6783" s="278"/>
      <c r="B6783" s="274"/>
      <c r="C6783" s="340"/>
      <c r="D6783" s="340"/>
      <c r="E6783" s="341"/>
      <c r="F6783" s="341"/>
      <c r="G6783" s="341"/>
      <c r="H6783" s="341"/>
      <c r="I6783" s="341"/>
      <c r="J6783" s="341"/>
      <c r="AH6783" s="221"/>
      <c r="AI6783" s="221"/>
      <c r="AJ6783" s="221"/>
      <c r="AK6783" s="221"/>
      <c r="AL6783" s="221"/>
      <c r="AM6783" s="221"/>
      <c r="AN6783" s="221"/>
      <c r="AO6783" s="221"/>
      <c r="AP6783" s="221"/>
      <c r="AQ6783" s="219"/>
      <c r="AR6783" s="219"/>
      <c r="AS6783" s="221"/>
      <c r="AT6783" s="221"/>
      <c r="AU6783" s="221"/>
      <c r="AV6783" s="221"/>
      <c r="AW6783" s="221"/>
      <c r="AX6783" s="221"/>
      <c r="AY6783" s="221"/>
      <c r="AZ6783" s="221"/>
    </row>
    <row r="6784" spans="1:52" x14ac:dyDescent="0.15">
      <c r="A6784" s="278"/>
      <c r="B6784" s="274"/>
      <c r="C6784" s="340"/>
      <c r="D6784" s="340"/>
      <c r="E6784" s="341"/>
      <c r="F6784" s="341"/>
      <c r="G6784" s="341"/>
      <c r="H6784" s="341"/>
      <c r="I6784" s="341"/>
      <c r="J6784" s="341"/>
      <c r="AH6784" s="221"/>
      <c r="AI6784" s="221"/>
      <c r="AJ6784" s="221"/>
      <c r="AK6784" s="221"/>
      <c r="AL6784" s="221"/>
      <c r="AM6784" s="221"/>
      <c r="AN6784" s="221"/>
      <c r="AO6784" s="221"/>
      <c r="AP6784" s="221"/>
      <c r="AQ6784" s="219"/>
      <c r="AR6784" s="219"/>
      <c r="AS6784" s="221"/>
      <c r="AT6784" s="221"/>
      <c r="AU6784" s="221"/>
      <c r="AV6784" s="221"/>
      <c r="AW6784" s="221"/>
      <c r="AX6784" s="221"/>
      <c r="AY6784" s="221"/>
      <c r="AZ6784" s="221"/>
    </row>
    <row r="6785" spans="1:52" x14ac:dyDescent="0.15">
      <c r="A6785" s="278"/>
      <c r="B6785" s="274"/>
      <c r="C6785" s="340"/>
      <c r="D6785" s="340"/>
      <c r="E6785" s="341"/>
      <c r="F6785" s="341"/>
      <c r="G6785" s="341"/>
      <c r="H6785" s="341"/>
      <c r="I6785" s="341"/>
      <c r="J6785" s="341"/>
      <c r="AH6785" s="221"/>
      <c r="AI6785" s="221"/>
      <c r="AJ6785" s="221"/>
      <c r="AK6785" s="221"/>
      <c r="AL6785" s="221"/>
      <c r="AM6785" s="221"/>
      <c r="AN6785" s="221"/>
      <c r="AO6785" s="221"/>
      <c r="AP6785" s="221"/>
      <c r="AQ6785" s="219"/>
      <c r="AR6785" s="219"/>
      <c r="AS6785" s="221"/>
      <c r="AT6785" s="221"/>
      <c r="AU6785" s="221"/>
      <c r="AV6785" s="221"/>
      <c r="AW6785" s="221"/>
      <c r="AX6785" s="221"/>
      <c r="AY6785" s="221"/>
      <c r="AZ6785" s="221"/>
    </row>
    <row r="6786" spans="1:52" x14ac:dyDescent="0.15">
      <c r="A6786" s="278"/>
      <c r="B6786" s="274"/>
      <c r="C6786" s="340"/>
      <c r="D6786" s="340"/>
      <c r="E6786" s="341"/>
      <c r="F6786" s="341"/>
      <c r="G6786" s="341"/>
      <c r="H6786" s="341"/>
      <c r="I6786" s="341"/>
      <c r="J6786" s="341"/>
      <c r="AH6786" s="221"/>
      <c r="AI6786" s="221"/>
      <c r="AJ6786" s="221"/>
      <c r="AK6786" s="221"/>
      <c r="AL6786" s="221"/>
      <c r="AM6786" s="221"/>
      <c r="AN6786" s="221"/>
      <c r="AO6786" s="221"/>
      <c r="AP6786" s="221"/>
      <c r="AQ6786" s="219"/>
      <c r="AR6786" s="219"/>
      <c r="AS6786" s="221"/>
      <c r="AT6786" s="221"/>
      <c r="AU6786" s="221"/>
      <c r="AV6786" s="221"/>
      <c r="AW6786" s="221"/>
      <c r="AX6786" s="221"/>
      <c r="AY6786" s="221"/>
      <c r="AZ6786" s="221"/>
    </row>
    <row r="6787" spans="1:52" x14ac:dyDescent="0.15">
      <c r="A6787" s="278"/>
      <c r="B6787" s="274"/>
      <c r="C6787" s="340"/>
      <c r="D6787" s="340"/>
      <c r="E6787" s="341"/>
      <c r="F6787" s="341"/>
      <c r="G6787" s="341"/>
      <c r="H6787" s="341"/>
      <c r="I6787" s="341"/>
      <c r="J6787" s="341"/>
      <c r="AH6787" s="221"/>
      <c r="AI6787" s="221"/>
      <c r="AJ6787" s="221"/>
      <c r="AK6787" s="221"/>
      <c r="AL6787" s="221"/>
      <c r="AM6787" s="221"/>
      <c r="AN6787" s="221"/>
      <c r="AO6787" s="221"/>
      <c r="AP6787" s="221"/>
      <c r="AQ6787" s="219"/>
      <c r="AR6787" s="219"/>
      <c r="AS6787" s="221"/>
      <c r="AT6787" s="221"/>
      <c r="AU6787" s="221"/>
      <c r="AV6787" s="221"/>
      <c r="AW6787" s="221"/>
      <c r="AX6787" s="221"/>
      <c r="AY6787" s="221"/>
      <c r="AZ6787" s="221"/>
    </row>
    <row r="6788" spans="1:52" x14ac:dyDescent="0.15">
      <c r="A6788" s="278"/>
      <c r="B6788" s="274"/>
      <c r="C6788" s="340"/>
      <c r="D6788" s="340"/>
      <c r="E6788" s="341"/>
      <c r="F6788" s="341"/>
      <c r="G6788" s="341"/>
      <c r="H6788" s="341"/>
      <c r="I6788" s="341"/>
      <c r="J6788" s="341"/>
      <c r="AH6788" s="221"/>
      <c r="AI6788" s="221"/>
      <c r="AJ6788" s="221"/>
      <c r="AK6788" s="221"/>
      <c r="AL6788" s="221"/>
      <c r="AM6788" s="221"/>
      <c r="AN6788" s="221"/>
      <c r="AO6788" s="221"/>
      <c r="AP6788" s="221"/>
      <c r="AQ6788" s="219"/>
      <c r="AR6788" s="219"/>
      <c r="AS6788" s="221"/>
      <c r="AT6788" s="221"/>
      <c r="AU6788" s="221"/>
      <c r="AV6788" s="221"/>
      <c r="AW6788" s="221"/>
      <c r="AX6788" s="221"/>
      <c r="AY6788" s="221"/>
      <c r="AZ6788" s="221"/>
    </row>
    <row r="6789" spans="1:52" x14ac:dyDescent="0.15">
      <c r="A6789" s="278"/>
      <c r="B6789" s="274"/>
      <c r="C6789" s="340"/>
      <c r="D6789" s="340"/>
      <c r="E6789" s="341"/>
      <c r="F6789" s="341"/>
      <c r="G6789" s="341"/>
      <c r="H6789" s="341"/>
      <c r="I6789" s="341"/>
      <c r="J6789" s="341"/>
      <c r="AH6789" s="221"/>
      <c r="AI6789" s="221"/>
      <c r="AJ6789" s="221"/>
      <c r="AK6789" s="221"/>
      <c r="AL6789" s="221"/>
      <c r="AM6789" s="221"/>
      <c r="AN6789" s="221"/>
      <c r="AO6789" s="221"/>
      <c r="AP6789" s="221"/>
      <c r="AQ6789" s="219"/>
      <c r="AR6789" s="219"/>
      <c r="AS6789" s="221"/>
      <c r="AT6789" s="221"/>
      <c r="AU6789" s="221"/>
      <c r="AV6789" s="221"/>
      <c r="AW6789" s="221"/>
      <c r="AX6789" s="221"/>
      <c r="AY6789" s="221"/>
      <c r="AZ6789" s="221"/>
    </row>
    <row r="6790" spans="1:52" x14ac:dyDescent="0.15">
      <c r="A6790" s="278"/>
      <c r="B6790" s="274"/>
      <c r="C6790" s="340"/>
      <c r="D6790" s="340"/>
      <c r="E6790" s="341"/>
      <c r="F6790" s="341"/>
      <c r="G6790" s="341"/>
      <c r="H6790" s="341"/>
      <c r="I6790" s="341"/>
      <c r="J6790" s="341"/>
      <c r="AH6790" s="221"/>
      <c r="AI6790" s="221"/>
      <c r="AJ6790" s="221"/>
      <c r="AK6790" s="221"/>
      <c r="AL6790" s="221"/>
      <c r="AM6790" s="221"/>
      <c r="AN6790" s="221"/>
      <c r="AO6790" s="221"/>
      <c r="AP6790" s="221"/>
      <c r="AQ6790" s="219"/>
      <c r="AR6790" s="219"/>
      <c r="AS6790" s="221"/>
      <c r="AT6790" s="221"/>
      <c r="AU6790" s="221"/>
      <c r="AV6790" s="221"/>
      <c r="AW6790" s="221"/>
      <c r="AX6790" s="221"/>
      <c r="AY6790" s="221"/>
      <c r="AZ6790" s="221"/>
    </row>
    <row r="6791" spans="1:52" x14ac:dyDescent="0.15">
      <c r="A6791" s="278"/>
      <c r="B6791" s="274"/>
      <c r="C6791" s="340"/>
      <c r="D6791" s="340"/>
      <c r="E6791" s="341"/>
      <c r="F6791" s="341"/>
      <c r="G6791" s="341"/>
      <c r="H6791" s="341"/>
      <c r="I6791" s="341"/>
      <c r="J6791" s="341"/>
      <c r="AH6791" s="221"/>
      <c r="AI6791" s="221"/>
      <c r="AJ6791" s="221"/>
      <c r="AK6791" s="221"/>
      <c r="AL6791" s="221"/>
      <c r="AM6791" s="221"/>
      <c r="AN6791" s="221"/>
      <c r="AO6791" s="221"/>
      <c r="AP6791" s="221"/>
      <c r="AQ6791" s="219"/>
      <c r="AR6791" s="219"/>
      <c r="AS6791" s="221"/>
      <c r="AT6791" s="221"/>
      <c r="AU6791" s="221"/>
      <c r="AV6791" s="221"/>
      <c r="AW6791" s="221"/>
      <c r="AX6791" s="221"/>
      <c r="AY6791" s="221"/>
      <c r="AZ6791" s="221"/>
    </row>
    <row r="6792" spans="1:52" x14ac:dyDescent="0.15">
      <c r="A6792" s="278"/>
      <c r="B6792" s="274"/>
      <c r="C6792" s="340"/>
      <c r="D6792" s="340"/>
      <c r="E6792" s="341"/>
      <c r="F6792" s="341"/>
      <c r="G6792" s="341"/>
      <c r="H6792" s="341"/>
      <c r="I6792" s="341"/>
      <c r="J6792" s="341"/>
      <c r="AH6792" s="221"/>
      <c r="AI6792" s="221"/>
      <c r="AJ6792" s="221"/>
      <c r="AK6792" s="221"/>
      <c r="AL6792" s="221"/>
      <c r="AM6792" s="221"/>
      <c r="AN6792" s="221"/>
      <c r="AO6792" s="221"/>
      <c r="AP6792" s="221"/>
      <c r="AQ6792" s="219"/>
      <c r="AR6792" s="219"/>
      <c r="AS6792" s="221"/>
      <c r="AT6792" s="221"/>
      <c r="AU6792" s="221"/>
      <c r="AV6792" s="221"/>
      <c r="AW6792" s="221"/>
      <c r="AX6792" s="221"/>
      <c r="AY6792" s="221"/>
      <c r="AZ6792" s="221"/>
    </row>
    <row r="6793" spans="1:52" x14ac:dyDescent="0.15">
      <c r="A6793" s="278"/>
      <c r="B6793" s="274"/>
      <c r="C6793" s="340"/>
      <c r="D6793" s="340"/>
      <c r="E6793" s="341"/>
      <c r="F6793" s="341"/>
      <c r="G6793" s="341"/>
      <c r="H6793" s="341"/>
      <c r="I6793" s="341"/>
      <c r="J6793" s="341"/>
      <c r="AH6793" s="221"/>
      <c r="AI6793" s="221"/>
      <c r="AJ6793" s="221"/>
      <c r="AK6793" s="221"/>
      <c r="AL6793" s="221"/>
      <c r="AM6793" s="221"/>
      <c r="AN6793" s="221"/>
      <c r="AO6793" s="221"/>
      <c r="AP6793" s="221"/>
      <c r="AQ6793" s="219"/>
      <c r="AR6793" s="219"/>
      <c r="AS6793" s="221"/>
      <c r="AT6793" s="221"/>
      <c r="AU6793" s="221"/>
      <c r="AV6793" s="221"/>
      <c r="AW6793" s="221"/>
      <c r="AX6793" s="221"/>
      <c r="AY6793" s="221"/>
      <c r="AZ6793" s="221"/>
    </row>
    <row r="6794" spans="1:52" x14ac:dyDescent="0.15">
      <c r="A6794" s="278"/>
      <c r="B6794" s="274"/>
      <c r="C6794" s="340"/>
      <c r="D6794" s="340"/>
      <c r="E6794" s="341"/>
      <c r="F6794" s="341"/>
      <c r="G6794" s="341"/>
      <c r="H6794" s="341"/>
      <c r="I6794" s="341"/>
      <c r="J6794" s="341"/>
      <c r="AH6794" s="221"/>
      <c r="AI6794" s="221"/>
      <c r="AJ6794" s="221"/>
      <c r="AK6794" s="221"/>
      <c r="AL6794" s="221"/>
      <c r="AM6794" s="221"/>
      <c r="AN6794" s="221"/>
      <c r="AO6794" s="221"/>
      <c r="AP6794" s="221"/>
      <c r="AQ6794" s="219"/>
      <c r="AR6794" s="219"/>
      <c r="AS6794" s="221"/>
      <c r="AT6794" s="221"/>
      <c r="AU6794" s="221"/>
      <c r="AV6794" s="221"/>
      <c r="AW6794" s="221"/>
      <c r="AX6794" s="221"/>
      <c r="AY6794" s="221"/>
      <c r="AZ6794" s="221"/>
    </row>
    <row r="6795" spans="1:52" x14ac:dyDescent="0.15">
      <c r="A6795" s="278"/>
      <c r="B6795" s="274"/>
      <c r="C6795" s="340"/>
      <c r="D6795" s="340"/>
      <c r="E6795" s="341"/>
      <c r="F6795" s="341"/>
      <c r="G6795" s="341"/>
      <c r="H6795" s="341"/>
      <c r="I6795" s="341"/>
      <c r="J6795" s="341"/>
      <c r="AH6795" s="221"/>
      <c r="AI6795" s="221"/>
      <c r="AJ6795" s="221"/>
      <c r="AK6795" s="221"/>
      <c r="AL6795" s="221"/>
      <c r="AM6795" s="221"/>
      <c r="AN6795" s="221"/>
      <c r="AO6795" s="221"/>
      <c r="AP6795" s="221"/>
      <c r="AQ6795" s="219"/>
      <c r="AR6795" s="219"/>
      <c r="AS6795" s="221"/>
      <c r="AT6795" s="221"/>
      <c r="AU6795" s="221"/>
      <c r="AV6795" s="221"/>
      <c r="AW6795" s="221"/>
      <c r="AX6795" s="221"/>
      <c r="AY6795" s="221"/>
      <c r="AZ6795" s="221"/>
    </row>
    <row r="6796" spans="1:52" x14ac:dyDescent="0.15">
      <c r="A6796" s="278"/>
      <c r="B6796" s="274"/>
      <c r="C6796" s="340"/>
      <c r="D6796" s="340"/>
      <c r="E6796" s="341"/>
      <c r="F6796" s="341"/>
      <c r="G6796" s="341"/>
      <c r="H6796" s="341"/>
      <c r="I6796" s="341"/>
      <c r="J6796" s="341"/>
      <c r="AH6796" s="221"/>
      <c r="AI6796" s="221"/>
      <c r="AJ6796" s="221"/>
      <c r="AK6796" s="221"/>
      <c r="AL6796" s="221"/>
      <c r="AM6796" s="221"/>
      <c r="AN6796" s="221"/>
      <c r="AO6796" s="221"/>
      <c r="AP6796" s="221"/>
      <c r="AQ6796" s="219"/>
      <c r="AR6796" s="219"/>
      <c r="AS6796" s="221"/>
      <c r="AT6796" s="221"/>
      <c r="AU6796" s="221"/>
      <c r="AV6796" s="221"/>
      <c r="AW6796" s="221"/>
      <c r="AX6796" s="221"/>
      <c r="AY6796" s="221"/>
      <c r="AZ6796" s="221"/>
    </row>
    <row r="6797" spans="1:52" x14ac:dyDescent="0.15">
      <c r="A6797" s="278"/>
      <c r="B6797" s="274"/>
      <c r="C6797" s="340"/>
      <c r="D6797" s="340"/>
      <c r="E6797" s="341"/>
      <c r="F6797" s="341"/>
      <c r="G6797" s="341"/>
      <c r="H6797" s="341"/>
      <c r="I6797" s="341"/>
      <c r="J6797" s="341"/>
      <c r="AH6797" s="221"/>
      <c r="AI6797" s="221"/>
      <c r="AJ6797" s="221"/>
      <c r="AK6797" s="221"/>
      <c r="AL6797" s="221"/>
      <c r="AM6797" s="221"/>
      <c r="AN6797" s="221"/>
      <c r="AO6797" s="221"/>
      <c r="AP6797" s="221"/>
      <c r="AQ6797" s="219"/>
      <c r="AR6797" s="219"/>
      <c r="AS6797" s="221"/>
      <c r="AT6797" s="221"/>
      <c r="AU6797" s="221"/>
      <c r="AV6797" s="221"/>
      <c r="AW6797" s="221"/>
      <c r="AX6797" s="221"/>
      <c r="AY6797" s="221"/>
      <c r="AZ6797" s="221"/>
    </row>
    <row r="6798" spans="1:52" x14ac:dyDescent="0.15">
      <c r="A6798" s="278"/>
      <c r="B6798" s="274"/>
      <c r="C6798" s="340"/>
      <c r="D6798" s="340"/>
      <c r="E6798" s="341"/>
      <c r="F6798" s="341"/>
      <c r="G6798" s="341"/>
      <c r="H6798" s="341"/>
      <c r="I6798" s="341"/>
      <c r="J6798" s="341"/>
      <c r="AH6798" s="221"/>
      <c r="AI6798" s="221"/>
      <c r="AJ6798" s="221"/>
      <c r="AK6798" s="221"/>
      <c r="AL6798" s="221"/>
      <c r="AM6798" s="221"/>
      <c r="AN6798" s="221"/>
      <c r="AO6798" s="221"/>
      <c r="AP6798" s="221"/>
      <c r="AQ6798" s="219"/>
      <c r="AR6798" s="219"/>
      <c r="AS6798" s="221"/>
      <c r="AT6798" s="221"/>
      <c r="AU6798" s="221"/>
      <c r="AV6798" s="221"/>
      <c r="AW6798" s="221"/>
      <c r="AX6798" s="221"/>
      <c r="AY6798" s="221"/>
      <c r="AZ6798" s="221"/>
    </row>
    <row r="6799" spans="1:52" x14ac:dyDescent="0.15">
      <c r="A6799" s="278"/>
      <c r="B6799" s="274"/>
      <c r="C6799" s="340"/>
      <c r="D6799" s="340"/>
      <c r="E6799" s="341"/>
      <c r="F6799" s="341"/>
      <c r="G6799" s="341"/>
      <c r="H6799" s="341"/>
      <c r="I6799" s="341"/>
      <c r="J6799" s="341"/>
      <c r="AH6799" s="221"/>
      <c r="AI6799" s="221"/>
      <c r="AJ6799" s="221"/>
      <c r="AK6799" s="221"/>
      <c r="AL6799" s="221"/>
      <c r="AM6799" s="221"/>
      <c r="AN6799" s="221"/>
      <c r="AO6799" s="221"/>
      <c r="AP6799" s="221"/>
      <c r="AQ6799" s="219"/>
      <c r="AR6799" s="219"/>
      <c r="AS6799" s="221"/>
      <c r="AT6799" s="221"/>
      <c r="AU6799" s="221"/>
      <c r="AV6799" s="221"/>
      <c r="AW6799" s="221"/>
      <c r="AX6799" s="221"/>
      <c r="AY6799" s="221"/>
      <c r="AZ6799" s="221"/>
    </row>
    <row r="6800" spans="1:52" x14ac:dyDescent="0.15">
      <c r="A6800" s="278"/>
      <c r="B6800" s="274"/>
      <c r="C6800" s="340"/>
      <c r="D6800" s="340"/>
      <c r="E6800" s="341"/>
      <c r="F6800" s="341"/>
      <c r="G6800" s="341"/>
      <c r="H6800" s="341"/>
      <c r="I6800" s="341"/>
      <c r="J6800" s="341"/>
      <c r="AH6800" s="221"/>
      <c r="AI6800" s="221"/>
      <c r="AJ6800" s="221"/>
      <c r="AK6800" s="221"/>
      <c r="AL6800" s="221"/>
      <c r="AM6800" s="221"/>
      <c r="AN6800" s="221"/>
      <c r="AO6800" s="221"/>
      <c r="AP6800" s="221"/>
      <c r="AQ6800" s="219"/>
      <c r="AR6800" s="219"/>
      <c r="AS6800" s="221"/>
      <c r="AT6800" s="221"/>
      <c r="AU6800" s="221"/>
      <c r="AV6800" s="221"/>
      <c r="AW6800" s="221"/>
      <c r="AX6800" s="221"/>
      <c r="AY6800" s="221"/>
      <c r="AZ6800" s="221"/>
    </row>
    <row r="6801" spans="1:52" x14ac:dyDescent="0.15">
      <c r="A6801" s="278"/>
      <c r="B6801" s="274"/>
      <c r="C6801" s="340"/>
      <c r="D6801" s="340"/>
      <c r="E6801" s="341"/>
      <c r="F6801" s="341"/>
      <c r="G6801" s="341"/>
      <c r="H6801" s="341"/>
      <c r="I6801" s="341"/>
      <c r="J6801" s="341"/>
      <c r="AH6801" s="221"/>
      <c r="AI6801" s="221"/>
      <c r="AJ6801" s="221"/>
      <c r="AK6801" s="221"/>
      <c r="AL6801" s="221"/>
      <c r="AM6801" s="221"/>
      <c r="AN6801" s="221"/>
      <c r="AO6801" s="221"/>
      <c r="AP6801" s="221"/>
      <c r="AQ6801" s="219"/>
      <c r="AR6801" s="219"/>
      <c r="AS6801" s="221"/>
      <c r="AT6801" s="221"/>
      <c r="AU6801" s="221"/>
      <c r="AV6801" s="221"/>
      <c r="AW6801" s="221"/>
      <c r="AX6801" s="221"/>
      <c r="AY6801" s="221"/>
      <c r="AZ6801" s="221"/>
    </row>
    <row r="6802" spans="1:52" x14ac:dyDescent="0.15">
      <c r="A6802" s="278"/>
      <c r="B6802" s="274"/>
      <c r="C6802" s="340"/>
      <c r="D6802" s="340"/>
      <c r="E6802" s="341"/>
      <c r="F6802" s="341"/>
      <c r="G6802" s="341"/>
      <c r="H6802" s="341"/>
      <c r="I6802" s="341"/>
      <c r="J6802" s="341"/>
      <c r="AH6802" s="221"/>
      <c r="AI6802" s="221"/>
      <c r="AJ6802" s="221"/>
      <c r="AK6802" s="221"/>
      <c r="AL6802" s="221"/>
      <c r="AM6802" s="221"/>
      <c r="AN6802" s="221"/>
      <c r="AO6802" s="221"/>
      <c r="AP6802" s="221"/>
      <c r="AQ6802" s="219"/>
      <c r="AR6802" s="219"/>
      <c r="AS6802" s="221"/>
      <c r="AT6802" s="221"/>
      <c r="AU6802" s="221"/>
      <c r="AV6802" s="221"/>
      <c r="AW6802" s="221"/>
      <c r="AX6802" s="221"/>
      <c r="AY6802" s="221"/>
      <c r="AZ6802" s="221"/>
    </row>
    <row r="6803" spans="1:52" x14ac:dyDescent="0.15">
      <c r="A6803" s="278"/>
      <c r="B6803" s="274"/>
      <c r="C6803" s="340"/>
      <c r="D6803" s="340"/>
      <c r="E6803" s="341"/>
      <c r="F6803" s="341"/>
      <c r="G6803" s="341"/>
      <c r="H6803" s="341"/>
      <c r="I6803" s="341"/>
      <c r="J6803" s="341"/>
      <c r="AH6803" s="221"/>
      <c r="AI6803" s="221"/>
      <c r="AJ6803" s="221"/>
      <c r="AK6803" s="221"/>
      <c r="AL6803" s="221"/>
      <c r="AM6803" s="221"/>
      <c r="AN6803" s="221"/>
      <c r="AO6803" s="221"/>
      <c r="AP6803" s="221"/>
      <c r="AQ6803" s="219"/>
      <c r="AR6803" s="219"/>
      <c r="AS6803" s="221"/>
      <c r="AT6803" s="221"/>
      <c r="AU6803" s="221"/>
      <c r="AV6803" s="221"/>
      <c r="AW6803" s="221"/>
      <c r="AX6803" s="221"/>
      <c r="AY6803" s="221"/>
      <c r="AZ6803" s="221"/>
    </row>
    <row r="6804" spans="1:52" x14ac:dyDescent="0.15">
      <c r="A6804" s="278"/>
      <c r="B6804" s="274"/>
      <c r="C6804" s="340"/>
      <c r="D6804" s="340"/>
      <c r="E6804" s="341"/>
      <c r="F6804" s="341"/>
      <c r="G6804" s="341"/>
      <c r="H6804" s="341"/>
      <c r="I6804" s="341"/>
      <c r="J6804" s="341"/>
      <c r="AH6804" s="221"/>
      <c r="AI6804" s="221"/>
      <c r="AJ6804" s="221"/>
      <c r="AK6804" s="221"/>
      <c r="AL6804" s="221"/>
      <c r="AM6804" s="221"/>
      <c r="AN6804" s="221"/>
      <c r="AO6804" s="221"/>
      <c r="AP6804" s="221"/>
      <c r="AQ6804" s="219"/>
      <c r="AR6804" s="219"/>
      <c r="AS6804" s="221"/>
      <c r="AT6804" s="221"/>
      <c r="AU6804" s="221"/>
      <c r="AV6804" s="221"/>
      <c r="AW6804" s="221"/>
      <c r="AX6804" s="221"/>
      <c r="AY6804" s="221"/>
      <c r="AZ6804" s="221"/>
    </row>
    <row r="6805" spans="1:52" x14ac:dyDescent="0.15">
      <c r="A6805" s="278"/>
      <c r="B6805" s="274"/>
      <c r="C6805" s="340"/>
      <c r="D6805" s="340"/>
      <c r="E6805" s="341"/>
      <c r="F6805" s="341"/>
      <c r="G6805" s="341"/>
      <c r="H6805" s="341"/>
      <c r="I6805" s="341"/>
      <c r="J6805" s="341"/>
      <c r="AH6805" s="221"/>
      <c r="AI6805" s="221"/>
      <c r="AJ6805" s="221"/>
      <c r="AK6805" s="221"/>
      <c r="AL6805" s="221"/>
      <c r="AM6805" s="221"/>
      <c r="AN6805" s="221"/>
      <c r="AO6805" s="221"/>
      <c r="AP6805" s="221"/>
      <c r="AQ6805" s="219"/>
      <c r="AR6805" s="219"/>
      <c r="AS6805" s="221"/>
      <c r="AT6805" s="221"/>
      <c r="AU6805" s="221"/>
      <c r="AV6805" s="221"/>
      <c r="AW6805" s="221"/>
      <c r="AX6805" s="221"/>
      <c r="AY6805" s="221"/>
      <c r="AZ6805" s="221"/>
    </row>
    <row r="6806" spans="1:52" x14ac:dyDescent="0.15">
      <c r="A6806" s="278"/>
      <c r="B6806" s="274"/>
      <c r="C6806" s="340"/>
      <c r="D6806" s="340"/>
      <c r="E6806" s="341"/>
      <c r="F6806" s="341"/>
      <c r="G6806" s="341"/>
      <c r="H6806" s="341"/>
      <c r="I6806" s="341"/>
      <c r="J6806" s="341"/>
      <c r="AH6806" s="221"/>
      <c r="AI6806" s="221"/>
      <c r="AJ6806" s="221"/>
      <c r="AK6806" s="221"/>
      <c r="AL6806" s="221"/>
      <c r="AM6806" s="221"/>
      <c r="AN6806" s="221"/>
      <c r="AO6806" s="221"/>
      <c r="AP6806" s="221"/>
      <c r="AQ6806" s="219"/>
      <c r="AR6806" s="219"/>
      <c r="AS6806" s="221"/>
      <c r="AT6806" s="221"/>
      <c r="AU6806" s="221"/>
      <c r="AV6806" s="221"/>
      <c r="AW6806" s="221"/>
      <c r="AX6806" s="221"/>
      <c r="AY6806" s="221"/>
      <c r="AZ6806" s="221"/>
    </row>
    <row r="6807" spans="1:52" x14ac:dyDescent="0.15">
      <c r="A6807" s="278"/>
      <c r="B6807" s="274"/>
      <c r="C6807" s="340"/>
      <c r="D6807" s="340"/>
      <c r="E6807" s="341"/>
      <c r="F6807" s="341"/>
      <c r="G6807" s="341"/>
      <c r="H6807" s="341"/>
      <c r="I6807" s="341"/>
      <c r="J6807" s="341"/>
      <c r="AH6807" s="221"/>
      <c r="AI6807" s="221"/>
      <c r="AJ6807" s="221"/>
      <c r="AK6807" s="221"/>
      <c r="AL6807" s="221"/>
      <c r="AM6807" s="221"/>
      <c r="AN6807" s="221"/>
      <c r="AO6807" s="221"/>
      <c r="AP6807" s="221"/>
      <c r="AQ6807" s="219"/>
      <c r="AR6807" s="219"/>
      <c r="AS6807" s="221"/>
      <c r="AT6807" s="221"/>
      <c r="AU6807" s="221"/>
      <c r="AV6807" s="221"/>
      <c r="AW6807" s="221"/>
      <c r="AX6807" s="221"/>
      <c r="AY6807" s="221"/>
      <c r="AZ6807" s="221"/>
    </row>
    <row r="6808" spans="1:52" x14ac:dyDescent="0.15">
      <c r="A6808" s="278"/>
      <c r="B6808" s="274"/>
      <c r="C6808" s="340"/>
      <c r="D6808" s="340"/>
      <c r="E6808" s="341"/>
      <c r="F6808" s="341"/>
      <c r="G6808" s="341"/>
      <c r="H6808" s="341"/>
      <c r="I6808" s="341"/>
      <c r="J6808" s="341"/>
      <c r="AH6808" s="221"/>
      <c r="AI6808" s="221"/>
      <c r="AJ6808" s="221"/>
      <c r="AK6808" s="221"/>
      <c r="AL6808" s="221"/>
      <c r="AM6808" s="221"/>
      <c r="AN6808" s="221"/>
      <c r="AO6808" s="221"/>
      <c r="AP6808" s="221"/>
      <c r="AQ6808" s="219"/>
      <c r="AR6808" s="219"/>
      <c r="AS6808" s="221"/>
      <c r="AT6808" s="221"/>
      <c r="AU6808" s="221"/>
      <c r="AV6808" s="221"/>
      <c r="AW6808" s="221"/>
      <c r="AX6808" s="221"/>
      <c r="AY6808" s="221"/>
      <c r="AZ6808" s="221"/>
    </row>
    <row r="6809" spans="1:52" x14ac:dyDescent="0.15">
      <c r="A6809" s="278"/>
      <c r="B6809" s="274"/>
      <c r="C6809" s="340"/>
      <c r="D6809" s="340"/>
      <c r="E6809" s="341"/>
      <c r="F6809" s="341"/>
      <c r="G6809" s="341"/>
      <c r="H6809" s="341"/>
      <c r="I6809" s="341"/>
      <c r="J6809" s="341"/>
      <c r="AH6809" s="221"/>
      <c r="AI6809" s="221"/>
      <c r="AJ6809" s="221"/>
      <c r="AK6809" s="221"/>
      <c r="AL6809" s="221"/>
      <c r="AM6809" s="221"/>
      <c r="AN6809" s="221"/>
      <c r="AO6809" s="221"/>
      <c r="AP6809" s="221"/>
      <c r="AQ6809" s="219"/>
      <c r="AR6809" s="219"/>
      <c r="AS6809" s="221"/>
      <c r="AT6809" s="221"/>
      <c r="AU6809" s="221"/>
      <c r="AV6809" s="221"/>
      <c r="AW6809" s="221"/>
      <c r="AX6809" s="221"/>
      <c r="AY6809" s="221"/>
      <c r="AZ6809" s="221"/>
    </row>
    <row r="6810" spans="1:52" x14ac:dyDescent="0.15">
      <c r="A6810" s="278"/>
      <c r="B6810" s="274"/>
      <c r="C6810" s="340"/>
      <c r="D6810" s="340"/>
      <c r="E6810" s="341"/>
      <c r="F6810" s="341"/>
      <c r="G6810" s="341"/>
      <c r="H6810" s="341"/>
      <c r="I6810" s="341"/>
      <c r="J6810" s="341"/>
      <c r="AH6810" s="221"/>
      <c r="AI6810" s="221"/>
      <c r="AJ6810" s="221"/>
      <c r="AK6810" s="221"/>
      <c r="AL6810" s="221"/>
      <c r="AM6810" s="221"/>
      <c r="AN6810" s="221"/>
      <c r="AO6810" s="221"/>
      <c r="AP6810" s="221"/>
      <c r="AQ6810" s="219"/>
      <c r="AR6810" s="219"/>
      <c r="AS6810" s="221"/>
      <c r="AT6810" s="221"/>
      <c r="AU6810" s="221"/>
      <c r="AV6810" s="221"/>
      <c r="AW6810" s="221"/>
      <c r="AX6810" s="221"/>
      <c r="AY6810" s="221"/>
      <c r="AZ6810" s="221"/>
    </row>
    <row r="6811" spans="1:52" x14ac:dyDescent="0.15">
      <c r="A6811" s="278"/>
      <c r="B6811" s="274"/>
      <c r="C6811" s="340"/>
      <c r="D6811" s="340"/>
      <c r="E6811" s="341"/>
      <c r="F6811" s="341"/>
      <c r="G6811" s="341"/>
      <c r="H6811" s="341"/>
      <c r="I6811" s="341"/>
      <c r="J6811" s="341"/>
      <c r="AH6811" s="221"/>
      <c r="AI6811" s="221"/>
      <c r="AJ6811" s="221"/>
      <c r="AK6811" s="221"/>
      <c r="AL6811" s="221"/>
      <c r="AM6811" s="221"/>
      <c r="AN6811" s="221"/>
      <c r="AO6811" s="221"/>
      <c r="AP6811" s="221"/>
      <c r="AQ6811" s="219"/>
      <c r="AR6811" s="219"/>
      <c r="AS6811" s="221"/>
      <c r="AT6811" s="221"/>
      <c r="AU6811" s="221"/>
      <c r="AV6811" s="221"/>
      <c r="AW6811" s="221"/>
      <c r="AX6811" s="221"/>
      <c r="AY6811" s="221"/>
      <c r="AZ6811" s="221"/>
    </row>
    <row r="6812" spans="1:52" x14ac:dyDescent="0.15">
      <c r="A6812" s="278"/>
      <c r="B6812" s="274"/>
      <c r="C6812" s="340"/>
      <c r="D6812" s="340"/>
      <c r="E6812" s="341"/>
      <c r="F6812" s="341"/>
      <c r="G6812" s="341"/>
      <c r="H6812" s="341"/>
      <c r="I6812" s="341"/>
      <c r="J6812" s="341"/>
      <c r="AH6812" s="221"/>
      <c r="AI6812" s="221"/>
      <c r="AJ6812" s="221"/>
      <c r="AK6812" s="221"/>
      <c r="AL6812" s="221"/>
      <c r="AM6812" s="221"/>
      <c r="AN6812" s="221"/>
      <c r="AO6812" s="221"/>
      <c r="AP6812" s="221"/>
      <c r="AQ6812" s="219"/>
      <c r="AR6812" s="219"/>
      <c r="AS6812" s="221"/>
      <c r="AT6812" s="221"/>
      <c r="AU6812" s="221"/>
      <c r="AV6812" s="221"/>
      <c r="AW6812" s="221"/>
      <c r="AX6812" s="221"/>
      <c r="AY6812" s="221"/>
      <c r="AZ6812" s="221"/>
    </row>
    <row r="6813" spans="1:52" x14ac:dyDescent="0.15">
      <c r="A6813" s="278"/>
      <c r="B6813" s="274"/>
      <c r="C6813" s="340"/>
      <c r="D6813" s="340"/>
      <c r="E6813" s="341"/>
      <c r="F6813" s="341"/>
      <c r="G6813" s="341"/>
      <c r="H6813" s="341"/>
      <c r="I6813" s="341"/>
      <c r="J6813" s="341"/>
      <c r="AH6813" s="221"/>
      <c r="AI6813" s="221"/>
      <c r="AJ6813" s="221"/>
      <c r="AK6813" s="221"/>
      <c r="AL6813" s="221"/>
      <c r="AM6813" s="221"/>
      <c r="AN6813" s="221"/>
      <c r="AO6813" s="221"/>
      <c r="AP6813" s="221"/>
      <c r="AQ6813" s="219"/>
      <c r="AR6813" s="219"/>
      <c r="AS6813" s="221"/>
      <c r="AT6813" s="221"/>
      <c r="AU6813" s="221"/>
      <c r="AV6813" s="221"/>
      <c r="AW6813" s="221"/>
      <c r="AX6813" s="221"/>
      <c r="AY6813" s="221"/>
      <c r="AZ6813" s="221"/>
    </row>
    <row r="6814" spans="1:52" x14ac:dyDescent="0.15">
      <c r="A6814" s="278"/>
      <c r="B6814" s="274"/>
      <c r="C6814" s="340"/>
      <c r="D6814" s="340"/>
      <c r="E6814" s="341"/>
      <c r="F6814" s="341"/>
      <c r="G6814" s="341"/>
      <c r="H6814" s="341"/>
      <c r="I6814" s="341"/>
      <c r="J6814" s="341"/>
      <c r="AH6814" s="221"/>
      <c r="AI6814" s="221"/>
      <c r="AJ6814" s="221"/>
      <c r="AK6814" s="221"/>
      <c r="AL6814" s="221"/>
      <c r="AM6814" s="221"/>
      <c r="AN6814" s="221"/>
      <c r="AO6814" s="221"/>
      <c r="AP6814" s="221"/>
      <c r="AQ6814" s="219"/>
      <c r="AR6814" s="219"/>
      <c r="AS6814" s="221"/>
      <c r="AT6814" s="221"/>
      <c r="AU6814" s="221"/>
      <c r="AV6814" s="221"/>
      <c r="AW6814" s="221"/>
      <c r="AX6814" s="221"/>
      <c r="AY6814" s="221"/>
      <c r="AZ6814" s="221"/>
    </row>
    <row r="6815" spans="1:52" x14ac:dyDescent="0.15">
      <c r="A6815" s="278"/>
      <c r="B6815" s="274"/>
      <c r="C6815" s="340"/>
      <c r="D6815" s="340"/>
      <c r="E6815" s="341"/>
      <c r="F6815" s="341"/>
      <c r="G6815" s="341"/>
      <c r="H6815" s="341"/>
      <c r="I6815" s="341"/>
      <c r="J6815" s="341"/>
      <c r="AH6815" s="221"/>
      <c r="AI6815" s="221"/>
      <c r="AJ6815" s="221"/>
      <c r="AK6815" s="221"/>
      <c r="AL6815" s="221"/>
      <c r="AM6815" s="221"/>
      <c r="AN6815" s="221"/>
      <c r="AO6815" s="221"/>
      <c r="AP6815" s="221"/>
      <c r="AQ6815" s="219"/>
      <c r="AR6815" s="219"/>
      <c r="AS6815" s="221"/>
      <c r="AT6815" s="221"/>
      <c r="AU6815" s="221"/>
      <c r="AV6815" s="221"/>
      <c r="AW6815" s="221"/>
      <c r="AX6815" s="221"/>
      <c r="AY6815" s="221"/>
      <c r="AZ6815" s="221"/>
    </row>
    <row r="6816" spans="1:52" x14ac:dyDescent="0.15">
      <c r="A6816" s="278"/>
      <c r="B6816" s="274"/>
      <c r="C6816" s="340"/>
      <c r="D6816" s="340"/>
      <c r="E6816" s="341"/>
      <c r="F6816" s="341"/>
      <c r="G6816" s="341"/>
      <c r="H6816" s="341"/>
      <c r="I6816" s="341"/>
      <c r="J6816" s="341"/>
      <c r="AH6816" s="221"/>
      <c r="AI6816" s="221"/>
      <c r="AJ6816" s="221"/>
      <c r="AK6816" s="221"/>
      <c r="AL6816" s="221"/>
      <c r="AM6816" s="221"/>
      <c r="AN6816" s="221"/>
      <c r="AO6816" s="221"/>
      <c r="AP6816" s="221"/>
      <c r="AQ6816" s="219"/>
      <c r="AR6816" s="219"/>
      <c r="AS6816" s="221"/>
      <c r="AT6816" s="221"/>
      <c r="AU6816" s="221"/>
      <c r="AV6816" s="221"/>
      <c r="AW6816" s="221"/>
      <c r="AX6816" s="221"/>
      <c r="AY6816" s="221"/>
      <c r="AZ6816" s="221"/>
    </row>
    <row r="6817" spans="1:52" x14ac:dyDescent="0.15">
      <c r="A6817" s="278"/>
      <c r="B6817" s="274"/>
      <c r="C6817" s="340"/>
      <c r="D6817" s="340"/>
      <c r="E6817" s="341"/>
      <c r="F6817" s="341"/>
      <c r="G6817" s="341"/>
      <c r="H6817" s="341"/>
      <c r="I6817" s="341"/>
      <c r="J6817" s="341"/>
      <c r="AH6817" s="221"/>
      <c r="AI6817" s="221"/>
      <c r="AJ6817" s="221"/>
      <c r="AK6817" s="221"/>
      <c r="AL6817" s="221"/>
      <c r="AM6817" s="221"/>
      <c r="AN6817" s="221"/>
      <c r="AO6817" s="221"/>
      <c r="AP6817" s="221"/>
      <c r="AQ6817" s="219"/>
      <c r="AR6817" s="219"/>
      <c r="AS6817" s="221"/>
      <c r="AT6817" s="221"/>
      <c r="AU6817" s="221"/>
      <c r="AV6817" s="221"/>
      <c r="AW6817" s="221"/>
      <c r="AX6817" s="221"/>
      <c r="AY6817" s="221"/>
      <c r="AZ6817" s="221"/>
    </row>
    <row r="6818" spans="1:52" x14ac:dyDescent="0.15">
      <c r="A6818" s="278"/>
      <c r="B6818" s="274"/>
      <c r="C6818" s="340"/>
      <c r="D6818" s="340"/>
      <c r="E6818" s="341"/>
      <c r="F6818" s="341"/>
      <c r="G6818" s="341"/>
      <c r="H6818" s="341"/>
      <c r="I6818" s="341"/>
      <c r="J6818" s="341"/>
      <c r="AH6818" s="221"/>
      <c r="AI6818" s="221"/>
      <c r="AJ6818" s="221"/>
      <c r="AK6818" s="221"/>
      <c r="AL6818" s="221"/>
      <c r="AM6818" s="221"/>
      <c r="AN6818" s="221"/>
      <c r="AO6818" s="221"/>
      <c r="AP6818" s="221"/>
      <c r="AQ6818" s="219"/>
      <c r="AR6818" s="219"/>
      <c r="AS6818" s="221"/>
      <c r="AT6818" s="221"/>
      <c r="AU6818" s="221"/>
      <c r="AV6818" s="221"/>
      <c r="AW6818" s="221"/>
      <c r="AX6818" s="221"/>
      <c r="AY6818" s="221"/>
      <c r="AZ6818" s="221"/>
    </row>
    <row r="6819" spans="1:52" x14ac:dyDescent="0.15">
      <c r="A6819" s="278"/>
      <c r="B6819" s="274"/>
      <c r="C6819" s="340"/>
      <c r="D6819" s="340"/>
      <c r="E6819" s="341"/>
      <c r="F6819" s="341"/>
      <c r="G6819" s="341"/>
      <c r="H6819" s="341"/>
      <c r="I6819" s="341"/>
      <c r="J6819" s="341"/>
      <c r="AH6819" s="221"/>
      <c r="AI6819" s="221"/>
      <c r="AJ6819" s="221"/>
      <c r="AK6819" s="221"/>
      <c r="AL6819" s="221"/>
      <c r="AM6819" s="221"/>
      <c r="AN6819" s="221"/>
      <c r="AO6819" s="221"/>
      <c r="AP6819" s="221"/>
      <c r="AQ6819" s="219"/>
      <c r="AR6819" s="219"/>
      <c r="AS6819" s="221"/>
      <c r="AT6819" s="221"/>
      <c r="AU6819" s="221"/>
      <c r="AV6819" s="221"/>
      <c r="AW6819" s="221"/>
      <c r="AX6819" s="221"/>
      <c r="AY6819" s="221"/>
      <c r="AZ6819" s="221"/>
    </row>
    <row r="6820" spans="1:52" x14ac:dyDescent="0.15">
      <c r="A6820" s="278"/>
      <c r="B6820" s="274"/>
      <c r="C6820" s="340"/>
      <c r="D6820" s="340"/>
      <c r="E6820" s="341"/>
      <c r="F6820" s="341"/>
      <c r="G6820" s="341"/>
      <c r="H6820" s="341"/>
      <c r="I6820" s="341"/>
      <c r="J6820" s="341"/>
      <c r="AH6820" s="221"/>
      <c r="AI6820" s="221"/>
      <c r="AJ6820" s="221"/>
      <c r="AK6820" s="221"/>
      <c r="AL6820" s="221"/>
      <c r="AM6820" s="221"/>
      <c r="AN6820" s="221"/>
      <c r="AO6820" s="221"/>
      <c r="AP6820" s="221"/>
      <c r="AQ6820" s="219"/>
      <c r="AR6820" s="219"/>
      <c r="AS6820" s="221"/>
      <c r="AT6820" s="221"/>
      <c r="AU6820" s="221"/>
      <c r="AV6820" s="221"/>
      <c r="AW6820" s="221"/>
      <c r="AX6820" s="221"/>
      <c r="AY6820" s="221"/>
      <c r="AZ6820" s="221"/>
    </row>
    <row r="6821" spans="1:52" x14ac:dyDescent="0.15">
      <c r="A6821" s="278"/>
      <c r="B6821" s="274"/>
      <c r="C6821" s="340"/>
      <c r="D6821" s="340"/>
      <c r="E6821" s="341"/>
      <c r="F6821" s="341"/>
      <c r="G6821" s="341"/>
      <c r="H6821" s="341"/>
      <c r="I6821" s="341"/>
      <c r="J6821" s="341"/>
      <c r="AH6821" s="221"/>
      <c r="AI6821" s="221"/>
      <c r="AJ6821" s="221"/>
      <c r="AK6821" s="221"/>
      <c r="AL6821" s="221"/>
      <c r="AM6821" s="221"/>
      <c r="AN6821" s="221"/>
      <c r="AO6821" s="221"/>
      <c r="AP6821" s="221"/>
      <c r="AQ6821" s="219"/>
      <c r="AR6821" s="219"/>
      <c r="AS6821" s="221"/>
      <c r="AT6821" s="221"/>
      <c r="AU6821" s="221"/>
      <c r="AV6821" s="221"/>
      <c r="AW6821" s="221"/>
      <c r="AX6821" s="221"/>
      <c r="AY6821" s="221"/>
      <c r="AZ6821" s="221"/>
    </row>
    <row r="6822" spans="1:52" x14ac:dyDescent="0.15">
      <c r="A6822" s="278"/>
      <c r="B6822" s="274"/>
      <c r="C6822" s="340"/>
      <c r="D6822" s="340"/>
      <c r="E6822" s="341"/>
      <c r="F6822" s="341"/>
      <c r="G6822" s="341"/>
      <c r="H6822" s="341"/>
      <c r="I6822" s="341"/>
      <c r="J6822" s="341"/>
      <c r="AH6822" s="221"/>
      <c r="AI6822" s="221"/>
      <c r="AJ6822" s="221"/>
      <c r="AK6822" s="221"/>
      <c r="AL6822" s="221"/>
      <c r="AM6822" s="221"/>
      <c r="AN6822" s="221"/>
      <c r="AO6822" s="221"/>
      <c r="AP6822" s="221"/>
      <c r="AQ6822" s="219"/>
      <c r="AR6822" s="219"/>
      <c r="AS6822" s="221"/>
      <c r="AT6822" s="221"/>
      <c r="AU6822" s="221"/>
      <c r="AV6822" s="221"/>
      <c r="AW6822" s="221"/>
      <c r="AX6822" s="221"/>
      <c r="AY6822" s="221"/>
      <c r="AZ6822" s="221"/>
    </row>
    <row r="6823" spans="1:52" x14ac:dyDescent="0.15">
      <c r="A6823" s="278"/>
      <c r="B6823" s="274"/>
      <c r="C6823" s="340"/>
      <c r="D6823" s="340"/>
      <c r="E6823" s="341"/>
      <c r="F6823" s="341"/>
      <c r="G6823" s="341"/>
      <c r="H6823" s="341"/>
      <c r="I6823" s="341"/>
      <c r="J6823" s="341"/>
      <c r="AH6823" s="221"/>
      <c r="AI6823" s="221"/>
      <c r="AJ6823" s="221"/>
      <c r="AK6823" s="221"/>
      <c r="AL6823" s="221"/>
      <c r="AM6823" s="221"/>
      <c r="AN6823" s="221"/>
      <c r="AO6823" s="221"/>
      <c r="AP6823" s="221"/>
      <c r="AQ6823" s="219"/>
      <c r="AR6823" s="219"/>
      <c r="AS6823" s="221"/>
      <c r="AT6823" s="221"/>
      <c r="AU6823" s="221"/>
      <c r="AV6823" s="221"/>
      <c r="AW6823" s="221"/>
      <c r="AX6823" s="221"/>
      <c r="AY6823" s="221"/>
      <c r="AZ6823" s="221"/>
    </row>
    <row r="6824" spans="1:52" x14ac:dyDescent="0.15">
      <c r="A6824" s="278"/>
      <c r="B6824" s="274"/>
      <c r="C6824" s="340"/>
      <c r="D6824" s="340"/>
      <c r="E6824" s="341"/>
      <c r="F6824" s="341"/>
      <c r="G6824" s="341"/>
      <c r="H6824" s="341"/>
      <c r="I6824" s="341"/>
      <c r="J6824" s="341"/>
      <c r="AH6824" s="221"/>
      <c r="AI6824" s="221"/>
      <c r="AJ6824" s="221"/>
      <c r="AK6824" s="221"/>
      <c r="AL6824" s="221"/>
      <c r="AM6824" s="221"/>
      <c r="AN6824" s="221"/>
      <c r="AO6824" s="221"/>
      <c r="AP6824" s="221"/>
      <c r="AQ6824" s="219"/>
      <c r="AR6824" s="219"/>
      <c r="AS6824" s="221"/>
      <c r="AT6824" s="221"/>
      <c r="AU6824" s="221"/>
      <c r="AV6824" s="221"/>
      <c r="AW6824" s="221"/>
      <c r="AX6824" s="221"/>
      <c r="AY6824" s="221"/>
      <c r="AZ6824" s="221"/>
    </row>
    <row r="6825" spans="1:52" x14ac:dyDescent="0.15">
      <c r="A6825" s="278"/>
      <c r="B6825" s="274"/>
      <c r="C6825" s="340"/>
      <c r="D6825" s="340"/>
      <c r="E6825" s="341"/>
      <c r="F6825" s="341"/>
      <c r="G6825" s="341"/>
      <c r="H6825" s="341"/>
      <c r="I6825" s="341"/>
      <c r="J6825" s="341"/>
      <c r="AH6825" s="221"/>
      <c r="AI6825" s="221"/>
      <c r="AJ6825" s="221"/>
      <c r="AK6825" s="221"/>
      <c r="AL6825" s="221"/>
      <c r="AM6825" s="221"/>
      <c r="AN6825" s="221"/>
      <c r="AO6825" s="221"/>
      <c r="AP6825" s="221"/>
      <c r="AQ6825" s="219"/>
      <c r="AR6825" s="219"/>
      <c r="AS6825" s="221"/>
      <c r="AT6825" s="221"/>
      <c r="AU6825" s="221"/>
      <c r="AV6825" s="221"/>
      <c r="AW6825" s="221"/>
      <c r="AX6825" s="221"/>
      <c r="AY6825" s="221"/>
      <c r="AZ6825" s="221"/>
    </row>
    <row r="6826" spans="1:52" x14ac:dyDescent="0.15">
      <c r="A6826" s="278"/>
      <c r="B6826" s="274"/>
      <c r="C6826" s="340"/>
      <c r="D6826" s="340"/>
      <c r="E6826" s="341"/>
      <c r="F6826" s="341"/>
      <c r="G6826" s="341"/>
      <c r="H6826" s="341"/>
      <c r="I6826" s="341"/>
      <c r="J6826" s="341"/>
      <c r="AH6826" s="221"/>
      <c r="AI6826" s="221"/>
      <c r="AJ6826" s="221"/>
      <c r="AK6826" s="221"/>
      <c r="AL6826" s="221"/>
      <c r="AM6826" s="221"/>
      <c r="AN6826" s="221"/>
      <c r="AO6826" s="221"/>
      <c r="AP6826" s="221"/>
      <c r="AQ6826" s="219"/>
      <c r="AR6826" s="219"/>
      <c r="AS6826" s="221"/>
      <c r="AT6826" s="221"/>
      <c r="AU6826" s="221"/>
      <c r="AV6826" s="221"/>
      <c r="AW6826" s="221"/>
      <c r="AX6826" s="221"/>
      <c r="AY6826" s="221"/>
      <c r="AZ6826" s="221"/>
    </row>
    <row r="6827" spans="1:52" x14ac:dyDescent="0.15">
      <c r="A6827" s="278"/>
      <c r="B6827" s="274"/>
      <c r="C6827" s="340"/>
      <c r="D6827" s="340"/>
      <c r="E6827" s="341"/>
      <c r="F6827" s="341"/>
      <c r="G6827" s="341"/>
      <c r="H6827" s="341"/>
      <c r="I6827" s="341"/>
      <c r="J6827" s="341"/>
      <c r="AH6827" s="221"/>
      <c r="AI6827" s="221"/>
      <c r="AJ6827" s="221"/>
      <c r="AK6827" s="221"/>
      <c r="AL6827" s="221"/>
      <c r="AM6827" s="221"/>
      <c r="AN6827" s="221"/>
      <c r="AO6827" s="221"/>
      <c r="AP6827" s="221"/>
      <c r="AQ6827" s="219"/>
      <c r="AR6827" s="219"/>
      <c r="AS6827" s="221"/>
      <c r="AT6827" s="221"/>
      <c r="AU6827" s="221"/>
      <c r="AV6827" s="221"/>
      <c r="AW6827" s="221"/>
      <c r="AX6827" s="221"/>
      <c r="AY6827" s="221"/>
      <c r="AZ6827" s="221"/>
    </row>
    <row r="6828" spans="1:52" x14ac:dyDescent="0.15">
      <c r="A6828" s="278"/>
      <c r="B6828" s="274"/>
      <c r="C6828" s="340"/>
      <c r="D6828" s="340"/>
      <c r="E6828" s="341"/>
      <c r="F6828" s="341"/>
      <c r="G6828" s="341"/>
      <c r="H6828" s="341"/>
      <c r="I6828" s="341"/>
      <c r="J6828" s="341"/>
      <c r="AH6828" s="221"/>
      <c r="AI6828" s="221"/>
      <c r="AJ6828" s="221"/>
      <c r="AK6828" s="221"/>
      <c r="AL6828" s="221"/>
      <c r="AM6828" s="221"/>
      <c r="AN6828" s="221"/>
      <c r="AO6828" s="221"/>
      <c r="AP6828" s="221"/>
      <c r="AQ6828" s="219"/>
      <c r="AR6828" s="219"/>
      <c r="AS6828" s="221"/>
      <c r="AT6828" s="221"/>
      <c r="AU6828" s="221"/>
      <c r="AV6828" s="221"/>
      <c r="AW6828" s="221"/>
      <c r="AX6828" s="221"/>
      <c r="AY6828" s="221"/>
      <c r="AZ6828" s="221"/>
    </row>
    <row r="6829" spans="1:52" x14ac:dyDescent="0.15">
      <c r="A6829" s="278"/>
      <c r="B6829" s="274"/>
      <c r="C6829" s="340"/>
      <c r="D6829" s="340"/>
      <c r="E6829" s="341"/>
      <c r="F6829" s="341"/>
      <c r="G6829" s="341"/>
      <c r="H6829" s="341"/>
      <c r="I6829" s="341"/>
      <c r="J6829" s="341"/>
      <c r="AH6829" s="221"/>
      <c r="AI6829" s="221"/>
      <c r="AJ6829" s="221"/>
      <c r="AK6829" s="221"/>
      <c r="AL6829" s="221"/>
      <c r="AM6829" s="221"/>
      <c r="AN6829" s="221"/>
      <c r="AO6829" s="221"/>
      <c r="AP6829" s="221"/>
      <c r="AQ6829" s="219"/>
      <c r="AR6829" s="219"/>
      <c r="AS6829" s="221"/>
      <c r="AT6829" s="221"/>
      <c r="AU6829" s="221"/>
      <c r="AV6829" s="221"/>
      <c r="AW6829" s="221"/>
      <c r="AX6829" s="221"/>
      <c r="AY6829" s="221"/>
      <c r="AZ6829" s="221"/>
    </row>
    <row r="6830" spans="1:52" x14ac:dyDescent="0.15">
      <c r="A6830" s="278"/>
      <c r="B6830" s="274"/>
      <c r="C6830" s="340"/>
      <c r="D6830" s="340"/>
      <c r="E6830" s="341"/>
      <c r="F6830" s="341"/>
      <c r="G6830" s="341"/>
      <c r="H6830" s="341"/>
      <c r="I6830" s="341"/>
      <c r="J6830" s="341"/>
      <c r="AH6830" s="221"/>
      <c r="AI6830" s="221"/>
      <c r="AJ6830" s="221"/>
      <c r="AK6830" s="221"/>
      <c r="AL6830" s="221"/>
      <c r="AM6830" s="221"/>
      <c r="AN6830" s="221"/>
      <c r="AO6830" s="221"/>
      <c r="AP6830" s="221"/>
      <c r="AQ6830" s="219"/>
      <c r="AR6830" s="219"/>
      <c r="AS6830" s="221"/>
      <c r="AT6830" s="221"/>
      <c r="AU6830" s="221"/>
      <c r="AV6830" s="221"/>
      <c r="AW6830" s="221"/>
      <c r="AX6830" s="221"/>
      <c r="AY6830" s="221"/>
      <c r="AZ6830" s="221"/>
    </row>
    <row r="6831" spans="1:52" x14ac:dyDescent="0.15">
      <c r="A6831" s="278"/>
      <c r="B6831" s="274"/>
      <c r="C6831" s="340"/>
      <c r="D6831" s="340"/>
      <c r="E6831" s="341"/>
      <c r="F6831" s="341"/>
      <c r="G6831" s="341"/>
      <c r="H6831" s="341"/>
      <c r="I6831" s="341"/>
      <c r="J6831" s="341"/>
      <c r="AH6831" s="221"/>
      <c r="AI6831" s="221"/>
      <c r="AJ6831" s="221"/>
      <c r="AK6831" s="221"/>
      <c r="AL6831" s="221"/>
      <c r="AM6831" s="221"/>
      <c r="AN6831" s="221"/>
      <c r="AO6831" s="221"/>
      <c r="AP6831" s="221"/>
      <c r="AQ6831" s="219"/>
      <c r="AR6831" s="219"/>
      <c r="AS6831" s="221"/>
      <c r="AT6831" s="221"/>
      <c r="AU6831" s="221"/>
      <c r="AV6831" s="221"/>
      <c r="AW6831" s="221"/>
      <c r="AX6831" s="221"/>
      <c r="AY6831" s="221"/>
      <c r="AZ6831" s="221"/>
    </row>
    <row r="6832" spans="1:52" x14ac:dyDescent="0.15">
      <c r="A6832" s="278"/>
      <c r="B6832" s="274"/>
      <c r="C6832" s="340"/>
      <c r="D6832" s="340"/>
      <c r="E6832" s="341"/>
      <c r="F6832" s="341"/>
      <c r="G6832" s="341"/>
      <c r="H6832" s="341"/>
      <c r="I6832" s="341"/>
      <c r="J6832" s="341"/>
      <c r="AH6832" s="221"/>
      <c r="AI6832" s="221"/>
      <c r="AJ6832" s="221"/>
      <c r="AK6832" s="221"/>
      <c r="AL6832" s="221"/>
      <c r="AM6832" s="221"/>
      <c r="AN6832" s="221"/>
      <c r="AO6832" s="221"/>
      <c r="AP6832" s="221"/>
      <c r="AQ6832" s="219"/>
      <c r="AR6832" s="219"/>
      <c r="AS6832" s="221"/>
      <c r="AT6832" s="221"/>
      <c r="AU6832" s="221"/>
      <c r="AV6832" s="221"/>
      <c r="AW6832" s="221"/>
      <c r="AX6832" s="221"/>
      <c r="AY6832" s="221"/>
      <c r="AZ6832" s="221"/>
    </row>
    <row r="6833" spans="1:52" x14ac:dyDescent="0.15">
      <c r="A6833" s="278"/>
      <c r="B6833" s="274"/>
      <c r="C6833" s="340"/>
      <c r="D6833" s="340"/>
      <c r="E6833" s="341"/>
      <c r="F6833" s="341"/>
      <c r="G6833" s="341"/>
      <c r="H6833" s="341"/>
      <c r="I6833" s="341"/>
      <c r="J6833" s="341"/>
      <c r="AH6833" s="221"/>
      <c r="AI6833" s="221"/>
      <c r="AJ6833" s="221"/>
      <c r="AK6833" s="221"/>
      <c r="AL6833" s="221"/>
      <c r="AM6833" s="221"/>
      <c r="AN6833" s="221"/>
      <c r="AO6833" s="221"/>
      <c r="AP6833" s="221"/>
      <c r="AQ6833" s="219"/>
      <c r="AR6833" s="219"/>
      <c r="AS6833" s="221"/>
      <c r="AT6833" s="221"/>
      <c r="AU6833" s="221"/>
      <c r="AV6833" s="221"/>
      <c r="AW6833" s="221"/>
      <c r="AX6833" s="221"/>
      <c r="AY6833" s="221"/>
      <c r="AZ6833" s="221"/>
    </row>
    <row r="6834" spans="1:52" x14ac:dyDescent="0.15">
      <c r="A6834" s="278"/>
      <c r="B6834" s="274"/>
      <c r="C6834" s="340"/>
      <c r="D6834" s="340"/>
      <c r="E6834" s="341"/>
      <c r="F6834" s="341"/>
      <c r="G6834" s="341"/>
      <c r="H6834" s="341"/>
      <c r="I6834" s="341"/>
      <c r="J6834" s="341"/>
      <c r="AH6834" s="221"/>
      <c r="AI6834" s="221"/>
      <c r="AJ6834" s="221"/>
      <c r="AK6834" s="221"/>
      <c r="AL6834" s="221"/>
      <c r="AM6834" s="221"/>
      <c r="AN6834" s="221"/>
      <c r="AO6834" s="221"/>
      <c r="AP6834" s="221"/>
      <c r="AQ6834" s="219"/>
      <c r="AR6834" s="219"/>
      <c r="AS6834" s="221"/>
      <c r="AT6834" s="221"/>
      <c r="AU6834" s="221"/>
      <c r="AV6834" s="221"/>
      <c r="AW6834" s="221"/>
      <c r="AX6834" s="221"/>
      <c r="AY6834" s="221"/>
      <c r="AZ6834" s="221"/>
    </row>
    <row r="6835" spans="1:52" x14ac:dyDescent="0.15">
      <c r="A6835" s="278"/>
      <c r="B6835" s="274"/>
      <c r="C6835" s="340"/>
      <c r="D6835" s="340"/>
      <c r="E6835" s="341"/>
      <c r="F6835" s="341"/>
      <c r="G6835" s="341"/>
      <c r="H6835" s="341"/>
      <c r="I6835" s="341"/>
      <c r="J6835" s="341"/>
      <c r="AH6835" s="221"/>
      <c r="AI6835" s="221"/>
      <c r="AJ6835" s="221"/>
      <c r="AK6835" s="221"/>
      <c r="AL6835" s="221"/>
      <c r="AM6835" s="221"/>
      <c r="AN6835" s="221"/>
      <c r="AO6835" s="221"/>
      <c r="AP6835" s="221"/>
      <c r="AQ6835" s="219"/>
      <c r="AR6835" s="219"/>
      <c r="AS6835" s="221"/>
      <c r="AT6835" s="221"/>
      <c r="AU6835" s="221"/>
      <c r="AV6835" s="221"/>
      <c r="AW6835" s="221"/>
      <c r="AX6835" s="221"/>
      <c r="AY6835" s="221"/>
      <c r="AZ6835" s="221"/>
    </row>
    <row r="6836" spans="1:52" x14ac:dyDescent="0.15">
      <c r="A6836" s="278"/>
      <c r="B6836" s="274"/>
      <c r="C6836" s="340"/>
      <c r="D6836" s="340"/>
      <c r="E6836" s="341"/>
      <c r="F6836" s="341"/>
      <c r="G6836" s="341"/>
      <c r="H6836" s="341"/>
      <c r="I6836" s="341"/>
      <c r="J6836" s="341"/>
      <c r="AH6836" s="221"/>
      <c r="AI6836" s="221"/>
      <c r="AJ6836" s="221"/>
      <c r="AK6836" s="221"/>
      <c r="AL6836" s="221"/>
      <c r="AM6836" s="221"/>
      <c r="AN6836" s="221"/>
      <c r="AO6836" s="221"/>
      <c r="AP6836" s="221"/>
      <c r="AQ6836" s="219"/>
      <c r="AR6836" s="219"/>
      <c r="AS6836" s="221"/>
      <c r="AT6836" s="221"/>
      <c r="AU6836" s="221"/>
      <c r="AV6836" s="221"/>
      <c r="AW6836" s="221"/>
      <c r="AX6836" s="221"/>
      <c r="AY6836" s="221"/>
      <c r="AZ6836" s="221"/>
    </row>
    <row r="6837" spans="1:52" x14ac:dyDescent="0.15">
      <c r="A6837" s="278"/>
      <c r="B6837" s="274"/>
      <c r="C6837" s="340"/>
      <c r="D6837" s="340"/>
      <c r="E6837" s="341"/>
      <c r="F6837" s="341"/>
      <c r="G6837" s="341"/>
      <c r="H6837" s="341"/>
      <c r="I6837" s="341"/>
      <c r="J6837" s="341"/>
      <c r="AH6837" s="221"/>
      <c r="AI6837" s="221"/>
      <c r="AJ6837" s="221"/>
      <c r="AK6837" s="221"/>
      <c r="AL6837" s="221"/>
      <c r="AM6837" s="221"/>
      <c r="AN6837" s="221"/>
      <c r="AO6837" s="221"/>
      <c r="AP6837" s="221"/>
      <c r="AQ6837" s="219"/>
      <c r="AR6837" s="219"/>
      <c r="AS6837" s="221"/>
      <c r="AT6837" s="221"/>
      <c r="AU6837" s="221"/>
      <c r="AV6837" s="221"/>
      <c r="AW6837" s="221"/>
      <c r="AX6837" s="221"/>
      <c r="AY6837" s="221"/>
      <c r="AZ6837" s="221"/>
    </row>
    <row r="6838" spans="1:52" x14ac:dyDescent="0.15">
      <c r="A6838" s="278"/>
      <c r="B6838" s="274"/>
      <c r="C6838" s="340"/>
      <c r="D6838" s="340"/>
      <c r="E6838" s="341"/>
      <c r="F6838" s="341"/>
      <c r="G6838" s="341"/>
      <c r="H6838" s="341"/>
      <c r="I6838" s="341"/>
      <c r="J6838" s="341"/>
      <c r="AH6838" s="221"/>
      <c r="AI6838" s="221"/>
      <c r="AJ6838" s="221"/>
      <c r="AK6838" s="221"/>
      <c r="AL6838" s="221"/>
      <c r="AM6838" s="221"/>
      <c r="AN6838" s="221"/>
      <c r="AO6838" s="221"/>
      <c r="AP6838" s="221"/>
      <c r="AQ6838" s="219"/>
      <c r="AR6838" s="219"/>
      <c r="AS6838" s="221"/>
      <c r="AT6838" s="221"/>
      <c r="AU6838" s="221"/>
      <c r="AV6838" s="221"/>
      <c r="AW6838" s="221"/>
      <c r="AX6838" s="221"/>
      <c r="AY6838" s="221"/>
      <c r="AZ6838" s="221"/>
    </row>
    <row r="6839" spans="1:52" x14ac:dyDescent="0.15">
      <c r="A6839" s="278"/>
      <c r="B6839" s="274"/>
      <c r="C6839" s="340"/>
      <c r="D6839" s="340"/>
      <c r="E6839" s="341"/>
      <c r="F6839" s="341"/>
      <c r="G6839" s="341"/>
      <c r="H6839" s="341"/>
      <c r="I6839" s="341"/>
      <c r="J6839" s="341"/>
      <c r="AH6839" s="221"/>
      <c r="AI6839" s="221"/>
      <c r="AJ6839" s="221"/>
      <c r="AK6839" s="221"/>
      <c r="AL6839" s="221"/>
      <c r="AM6839" s="221"/>
      <c r="AN6839" s="221"/>
      <c r="AO6839" s="221"/>
      <c r="AP6839" s="221"/>
      <c r="AQ6839" s="219"/>
      <c r="AR6839" s="219"/>
      <c r="AS6839" s="221"/>
      <c r="AT6839" s="221"/>
      <c r="AU6839" s="221"/>
      <c r="AV6839" s="221"/>
      <c r="AW6839" s="221"/>
      <c r="AX6839" s="221"/>
      <c r="AY6839" s="221"/>
      <c r="AZ6839" s="221"/>
    </row>
    <row r="6840" spans="1:52" x14ac:dyDescent="0.15">
      <c r="A6840" s="278"/>
      <c r="B6840" s="274"/>
      <c r="C6840" s="340"/>
      <c r="D6840" s="340"/>
      <c r="E6840" s="341"/>
      <c r="F6840" s="341"/>
      <c r="G6840" s="341"/>
      <c r="H6840" s="341"/>
      <c r="I6840" s="341"/>
      <c r="J6840" s="341"/>
      <c r="AH6840" s="221"/>
      <c r="AI6840" s="221"/>
      <c r="AJ6840" s="221"/>
      <c r="AK6840" s="221"/>
      <c r="AL6840" s="221"/>
      <c r="AM6840" s="221"/>
      <c r="AN6840" s="221"/>
      <c r="AO6840" s="221"/>
      <c r="AP6840" s="221"/>
      <c r="AQ6840" s="219"/>
      <c r="AR6840" s="219"/>
      <c r="AS6840" s="221"/>
      <c r="AT6840" s="221"/>
      <c r="AU6840" s="221"/>
      <c r="AV6840" s="221"/>
      <c r="AW6840" s="221"/>
      <c r="AX6840" s="221"/>
      <c r="AY6840" s="221"/>
      <c r="AZ6840" s="221"/>
    </row>
    <row r="6841" spans="1:52" x14ac:dyDescent="0.15">
      <c r="A6841" s="278"/>
      <c r="B6841" s="274"/>
      <c r="C6841" s="340"/>
      <c r="D6841" s="340"/>
      <c r="E6841" s="341"/>
      <c r="F6841" s="341"/>
      <c r="G6841" s="341"/>
      <c r="H6841" s="341"/>
      <c r="I6841" s="341"/>
      <c r="J6841" s="341"/>
      <c r="AH6841" s="221"/>
      <c r="AI6841" s="221"/>
      <c r="AJ6841" s="221"/>
      <c r="AK6841" s="221"/>
      <c r="AL6841" s="221"/>
      <c r="AM6841" s="221"/>
      <c r="AN6841" s="221"/>
      <c r="AO6841" s="221"/>
      <c r="AP6841" s="221"/>
      <c r="AQ6841" s="219"/>
      <c r="AR6841" s="219"/>
      <c r="AS6841" s="221"/>
      <c r="AT6841" s="221"/>
      <c r="AU6841" s="221"/>
      <c r="AV6841" s="221"/>
      <c r="AW6841" s="221"/>
      <c r="AX6841" s="221"/>
      <c r="AY6841" s="221"/>
      <c r="AZ6841" s="221"/>
    </row>
    <row r="6842" spans="1:52" x14ac:dyDescent="0.15">
      <c r="A6842" s="278"/>
      <c r="B6842" s="274"/>
      <c r="C6842" s="340"/>
      <c r="D6842" s="340"/>
      <c r="E6842" s="341"/>
      <c r="F6842" s="341"/>
      <c r="G6842" s="341"/>
      <c r="H6842" s="341"/>
      <c r="I6842" s="341"/>
      <c r="J6842" s="341"/>
      <c r="AH6842" s="221"/>
      <c r="AI6842" s="221"/>
      <c r="AJ6842" s="221"/>
      <c r="AK6842" s="221"/>
      <c r="AL6842" s="221"/>
      <c r="AM6842" s="221"/>
      <c r="AN6842" s="221"/>
      <c r="AO6842" s="221"/>
      <c r="AP6842" s="221"/>
      <c r="AQ6842" s="219"/>
      <c r="AR6842" s="219"/>
      <c r="AS6842" s="221"/>
      <c r="AT6842" s="221"/>
      <c r="AU6842" s="221"/>
      <c r="AV6842" s="221"/>
      <c r="AW6842" s="221"/>
      <c r="AX6842" s="221"/>
      <c r="AY6842" s="221"/>
      <c r="AZ6842" s="221"/>
    </row>
    <row r="6843" spans="1:52" x14ac:dyDescent="0.15">
      <c r="A6843" s="278"/>
      <c r="B6843" s="274"/>
      <c r="C6843" s="340"/>
      <c r="D6843" s="340"/>
      <c r="E6843" s="341"/>
      <c r="F6843" s="341"/>
      <c r="G6843" s="341"/>
      <c r="H6843" s="341"/>
      <c r="I6843" s="341"/>
      <c r="J6843" s="341"/>
      <c r="AH6843" s="221"/>
      <c r="AI6843" s="221"/>
      <c r="AJ6843" s="221"/>
      <c r="AK6843" s="221"/>
      <c r="AL6843" s="221"/>
      <c r="AM6843" s="221"/>
      <c r="AN6843" s="221"/>
      <c r="AO6843" s="221"/>
      <c r="AP6843" s="221"/>
      <c r="AQ6843" s="219"/>
      <c r="AR6843" s="219"/>
      <c r="AS6843" s="221"/>
      <c r="AT6843" s="221"/>
      <c r="AU6843" s="221"/>
      <c r="AV6843" s="221"/>
      <c r="AW6843" s="221"/>
      <c r="AX6843" s="221"/>
      <c r="AY6843" s="221"/>
      <c r="AZ6843" s="221"/>
    </row>
    <row r="6844" spans="1:52" x14ac:dyDescent="0.15">
      <c r="A6844" s="278"/>
      <c r="B6844" s="274"/>
      <c r="C6844" s="340"/>
      <c r="D6844" s="340"/>
      <c r="E6844" s="341"/>
      <c r="F6844" s="341"/>
      <c r="G6844" s="341"/>
      <c r="H6844" s="341"/>
      <c r="I6844" s="341"/>
      <c r="J6844" s="341"/>
      <c r="AH6844" s="221"/>
      <c r="AI6844" s="221"/>
      <c r="AJ6844" s="221"/>
      <c r="AK6844" s="221"/>
      <c r="AL6844" s="221"/>
      <c r="AM6844" s="221"/>
      <c r="AN6844" s="221"/>
      <c r="AO6844" s="221"/>
      <c r="AP6844" s="221"/>
      <c r="AQ6844" s="219"/>
      <c r="AR6844" s="219"/>
      <c r="AS6844" s="221"/>
      <c r="AT6844" s="221"/>
      <c r="AU6844" s="221"/>
      <c r="AV6844" s="221"/>
      <c r="AW6844" s="221"/>
      <c r="AX6844" s="221"/>
      <c r="AY6844" s="221"/>
      <c r="AZ6844" s="221"/>
    </row>
    <row r="6845" spans="1:52" x14ac:dyDescent="0.15">
      <c r="A6845" s="278"/>
      <c r="B6845" s="274"/>
      <c r="C6845" s="340"/>
      <c r="D6845" s="340"/>
      <c r="E6845" s="341"/>
      <c r="F6845" s="341"/>
      <c r="G6845" s="341"/>
      <c r="H6845" s="341"/>
      <c r="I6845" s="341"/>
      <c r="J6845" s="341"/>
      <c r="AH6845" s="221"/>
      <c r="AI6845" s="221"/>
      <c r="AJ6845" s="221"/>
      <c r="AK6845" s="221"/>
      <c r="AL6845" s="221"/>
      <c r="AM6845" s="221"/>
      <c r="AN6845" s="221"/>
      <c r="AO6845" s="221"/>
      <c r="AP6845" s="221"/>
      <c r="AQ6845" s="219"/>
      <c r="AR6845" s="219"/>
      <c r="AS6845" s="221"/>
      <c r="AT6845" s="221"/>
      <c r="AU6845" s="221"/>
      <c r="AV6845" s="221"/>
      <c r="AW6845" s="221"/>
      <c r="AX6845" s="221"/>
      <c r="AY6845" s="221"/>
      <c r="AZ6845" s="221"/>
    </row>
    <row r="6846" spans="1:52" x14ac:dyDescent="0.15">
      <c r="A6846" s="278"/>
      <c r="B6846" s="274"/>
      <c r="C6846" s="340"/>
      <c r="D6846" s="340"/>
      <c r="E6846" s="341"/>
      <c r="F6846" s="341"/>
      <c r="G6846" s="341"/>
      <c r="H6846" s="341"/>
      <c r="I6846" s="341"/>
      <c r="J6846" s="341"/>
      <c r="AH6846" s="221"/>
      <c r="AI6846" s="221"/>
      <c r="AJ6846" s="221"/>
      <c r="AK6846" s="221"/>
      <c r="AL6846" s="221"/>
      <c r="AM6846" s="221"/>
      <c r="AN6846" s="221"/>
      <c r="AO6846" s="221"/>
      <c r="AP6846" s="221"/>
      <c r="AQ6846" s="219"/>
      <c r="AR6846" s="219"/>
      <c r="AS6846" s="221"/>
      <c r="AT6846" s="221"/>
      <c r="AU6846" s="221"/>
      <c r="AV6846" s="221"/>
      <c r="AW6846" s="221"/>
      <c r="AX6846" s="221"/>
      <c r="AY6846" s="221"/>
      <c r="AZ6846" s="221"/>
    </row>
    <row r="6847" spans="1:52" x14ac:dyDescent="0.15">
      <c r="A6847" s="278"/>
      <c r="B6847" s="274"/>
      <c r="C6847" s="340"/>
      <c r="D6847" s="340"/>
      <c r="E6847" s="341"/>
      <c r="F6847" s="341"/>
      <c r="G6847" s="341"/>
      <c r="H6847" s="341"/>
      <c r="I6847" s="341"/>
      <c r="J6847" s="341"/>
      <c r="AH6847" s="221"/>
      <c r="AI6847" s="221"/>
      <c r="AJ6847" s="221"/>
      <c r="AK6847" s="221"/>
      <c r="AL6847" s="221"/>
      <c r="AM6847" s="221"/>
      <c r="AN6847" s="221"/>
      <c r="AO6847" s="221"/>
      <c r="AP6847" s="221"/>
      <c r="AQ6847" s="219"/>
      <c r="AR6847" s="219"/>
      <c r="AS6847" s="221"/>
      <c r="AT6847" s="221"/>
      <c r="AU6847" s="221"/>
      <c r="AV6847" s="221"/>
      <c r="AW6847" s="221"/>
      <c r="AX6847" s="221"/>
      <c r="AY6847" s="221"/>
      <c r="AZ6847" s="221"/>
    </row>
    <row r="6848" spans="1:52" x14ac:dyDescent="0.15">
      <c r="A6848" s="278"/>
      <c r="B6848" s="274"/>
      <c r="C6848" s="340"/>
      <c r="D6848" s="340"/>
      <c r="E6848" s="341"/>
      <c r="F6848" s="341"/>
      <c r="G6848" s="341"/>
      <c r="H6848" s="341"/>
      <c r="I6848" s="341"/>
      <c r="J6848" s="341"/>
      <c r="AH6848" s="221"/>
      <c r="AI6848" s="221"/>
      <c r="AJ6848" s="221"/>
      <c r="AK6848" s="221"/>
      <c r="AL6848" s="221"/>
      <c r="AM6848" s="221"/>
      <c r="AN6848" s="221"/>
      <c r="AO6848" s="221"/>
      <c r="AP6848" s="221"/>
      <c r="AQ6848" s="219"/>
      <c r="AR6848" s="219"/>
      <c r="AS6848" s="221"/>
      <c r="AT6848" s="221"/>
      <c r="AU6848" s="221"/>
      <c r="AV6848" s="221"/>
      <c r="AW6848" s="221"/>
      <c r="AX6848" s="221"/>
      <c r="AY6848" s="221"/>
      <c r="AZ6848" s="221"/>
    </row>
    <row r="6849" spans="1:52" x14ac:dyDescent="0.15">
      <c r="A6849" s="278"/>
      <c r="B6849" s="274"/>
      <c r="C6849" s="340"/>
      <c r="D6849" s="340"/>
      <c r="E6849" s="341"/>
      <c r="F6849" s="341"/>
      <c r="G6849" s="341"/>
      <c r="H6849" s="341"/>
      <c r="I6849" s="341"/>
      <c r="J6849" s="341"/>
      <c r="AH6849" s="221"/>
      <c r="AI6849" s="221"/>
      <c r="AJ6849" s="221"/>
      <c r="AK6849" s="221"/>
      <c r="AL6849" s="221"/>
      <c r="AM6849" s="221"/>
      <c r="AN6849" s="221"/>
      <c r="AO6849" s="221"/>
      <c r="AP6849" s="221"/>
      <c r="AQ6849" s="219"/>
      <c r="AR6849" s="219"/>
      <c r="AS6849" s="221"/>
      <c r="AT6849" s="221"/>
      <c r="AU6849" s="221"/>
      <c r="AV6849" s="221"/>
      <c r="AW6849" s="221"/>
      <c r="AX6849" s="221"/>
      <c r="AY6849" s="221"/>
      <c r="AZ6849" s="221"/>
    </row>
    <row r="6850" spans="1:52" x14ac:dyDescent="0.15">
      <c r="A6850" s="278"/>
      <c r="B6850" s="274"/>
      <c r="C6850" s="340"/>
      <c r="D6850" s="340"/>
      <c r="E6850" s="341"/>
      <c r="F6850" s="341"/>
      <c r="G6850" s="341"/>
      <c r="H6850" s="341"/>
      <c r="I6850" s="341"/>
      <c r="J6850" s="341"/>
      <c r="AH6850" s="221"/>
      <c r="AI6850" s="221"/>
      <c r="AJ6850" s="221"/>
      <c r="AK6850" s="221"/>
      <c r="AL6850" s="221"/>
      <c r="AM6850" s="221"/>
      <c r="AN6850" s="221"/>
      <c r="AO6850" s="221"/>
      <c r="AP6850" s="221"/>
      <c r="AQ6850" s="219"/>
      <c r="AR6850" s="219"/>
      <c r="AS6850" s="221"/>
      <c r="AT6850" s="221"/>
      <c r="AU6850" s="221"/>
      <c r="AV6850" s="221"/>
      <c r="AW6850" s="221"/>
      <c r="AX6850" s="221"/>
      <c r="AY6850" s="221"/>
      <c r="AZ6850" s="221"/>
    </row>
    <row r="6851" spans="1:52" x14ac:dyDescent="0.15">
      <c r="A6851" s="278"/>
      <c r="B6851" s="274"/>
      <c r="C6851" s="340"/>
      <c r="D6851" s="340"/>
      <c r="E6851" s="341"/>
      <c r="F6851" s="341"/>
      <c r="G6851" s="341"/>
      <c r="H6851" s="341"/>
      <c r="I6851" s="341"/>
      <c r="J6851" s="341"/>
      <c r="AH6851" s="221"/>
      <c r="AI6851" s="221"/>
      <c r="AJ6851" s="221"/>
      <c r="AK6851" s="221"/>
      <c r="AL6851" s="221"/>
      <c r="AM6851" s="221"/>
      <c r="AN6851" s="221"/>
      <c r="AO6851" s="221"/>
      <c r="AP6851" s="221"/>
      <c r="AQ6851" s="219"/>
      <c r="AR6851" s="219"/>
      <c r="AS6851" s="221"/>
      <c r="AT6851" s="221"/>
      <c r="AU6851" s="221"/>
      <c r="AV6851" s="221"/>
      <c r="AW6851" s="221"/>
      <c r="AX6851" s="221"/>
      <c r="AY6851" s="221"/>
      <c r="AZ6851" s="221"/>
    </row>
    <row r="6852" spans="1:52" x14ac:dyDescent="0.15">
      <c r="A6852" s="278"/>
      <c r="B6852" s="274"/>
      <c r="C6852" s="340"/>
      <c r="D6852" s="340"/>
      <c r="E6852" s="341"/>
      <c r="F6852" s="341"/>
      <c r="G6852" s="341"/>
      <c r="H6852" s="341"/>
      <c r="I6852" s="341"/>
      <c r="J6852" s="341"/>
      <c r="AH6852" s="221"/>
      <c r="AI6852" s="221"/>
      <c r="AJ6852" s="221"/>
      <c r="AK6852" s="221"/>
      <c r="AL6852" s="221"/>
      <c r="AM6852" s="221"/>
      <c r="AN6852" s="221"/>
      <c r="AO6852" s="221"/>
      <c r="AP6852" s="221"/>
      <c r="AQ6852" s="219"/>
      <c r="AR6852" s="219"/>
      <c r="AS6852" s="221"/>
      <c r="AT6852" s="221"/>
      <c r="AU6852" s="221"/>
      <c r="AV6852" s="221"/>
      <c r="AW6852" s="221"/>
      <c r="AX6852" s="221"/>
      <c r="AY6852" s="221"/>
      <c r="AZ6852" s="221"/>
    </row>
    <row r="6853" spans="1:52" x14ac:dyDescent="0.15">
      <c r="A6853" s="278"/>
      <c r="B6853" s="274"/>
      <c r="C6853" s="340"/>
      <c r="D6853" s="340"/>
      <c r="E6853" s="341"/>
      <c r="F6853" s="341"/>
      <c r="G6853" s="341"/>
      <c r="H6853" s="341"/>
      <c r="I6853" s="341"/>
      <c r="J6853" s="341"/>
      <c r="AH6853" s="221"/>
      <c r="AI6853" s="221"/>
      <c r="AJ6853" s="221"/>
      <c r="AK6853" s="221"/>
      <c r="AL6853" s="221"/>
      <c r="AM6853" s="221"/>
      <c r="AN6853" s="221"/>
      <c r="AO6853" s="221"/>
      <c r="AP6853" s="221"/>
      <c r="AQ6853" s="219"/>
      <c r="AR6853" s="219"/>
      <c r="AS6853" s="221"/>
      <c r="AT6853" s="221"/>
      <c r="AU6853" s="221"/>
      <c r="AV6853" s="221"/>
      <c r="AW6853" s="221"/>
      <c r="AX6853" s="221"/>
      <c r="AY6853" s="221"/>
      <c r="AZ6853" s="221"/>
    </row>
    <row r="6854" spans="1:52" x14ac:dyDescent="0.15">
      <c r="A6854" s="278"/>
      <c r="B6854" s="274"/>
      <c r="C6854" s="340"/>
      <c r="D6854" s="340"/>
      <c r="E6854" s="341"/>
      <c r="F6854" s="341"/>
      <c r="G6854" s="341"/>
      <c r="H6854" s="341"/>
      <c r="I6854" s="341"/>
      <c r="J6854" s="341"/>
      <c r="AH6854" s="221"/>
      <c r="AI6854" s="221"/>
      <c r="AJ6854" s="221"/>
      <c r="AK6854" s="221"/>
      <c r="AL6854" s="221"/>
      <c r="AM6854" s="221"/>
      <c r="AN6854" s="221"/>
      <c r="AO6854" s="221"/>
      <c r="AP6854" s="221"/>
      <c r="AQ6854" s="219"/>
      <c r="AR6854" s="219"/>
      <c r="AS6854" s="221"/>
      <c r="AT6854" s="221"/>
      <c r="AU6854" s="221"/>
      <c r="AV6854" s="221"/>
      <c r="AW6854" s="221"/>
      <c r="AX6854" s="221"/>
      <c r="AY6854" s="221"/>
      <c r="AZ6854" s="221"/>
    </row>
    <row r="6855" spans="1:52" x14ac:dyDescent="0.15">
      <c r="A6855" s="278"/>
      <c r="B6855" s="274"/>
      <c r="C6855" s="340"/>
      <c r="D6855" s="340"/>
      <c r="E6855" s="341"/>
      <c r="F6855" s="341"/>
      <c r="G6855" s="341"/>
      <c r="H6855" s="341"/>
      <c r="I6855" s="341"/>
      <c r="J6855" s="341"/>
      <c r="AH6855" s="221"/>
      <c r="AI6855" s="221"/>
      <c r="AJ6855" s="221"/>
      <c r="AK6855" s="221"/>
      <c r="AL6855" s="221"/>
      <c r="AM6855" s="221"/>
      <c r="AN6855" s="221"/>
      <c r="AO6855" s="221"/>
      <c r="AP6855" s="221"/>
      <c r="AQ6855" s="219"/>
      <c r="AR6855" s="219"/>
      <c r="AS6855" s="221"/>
      <c r="AT6855" s="221"/>
      <c r="AU6855" s="221"/>
      <c r="AV6855" s="221"/>
      <c r="AW6855" s="221"/>
      <c r="AX6855" s="221"/>
      <c r="AY6855" s="221"/>
      <c r="AZ6855" s="221"/>
    </row>
    <row r="6856" spans="1:52" x14ac:dyDescent="0.15">
      <c r="A6856" s="278"/>
      <c r="B6856" s="274"/>
      <c r="C6856" s="340"/>
      <c r="D6856" s="340"/>
      <c r="E6856" s="341"/>
      <c r="F6856" s="341"/>
      <c r="G6856" s="341"/>
      <c r="H6856" s="341"/>
      <c r="I6856" s="341"/>
      <c r="J6856" s="341"/>
      <c r="AH6856" s="221"/>
      <c r="AI6856" s="221"/>
      <c r="AJ6856" s="221"/>
      <c r="AK6856" s="221"/>
      <c r="AL6856" s="221"/>
      <c r="AM6856" s="221"/>
      <c r="AN6856" s="221"/>
      <c r="AO6856" s="221"/>
      <c r="AP6856" s="221"/>
      <c r="AQ6856" s="219"/>
      <c r="AR6856" s="219"/>
      <c r="AS6856" s="221"/>
      <c r="AT6856" s="221"/>
      <c r="AU6856" s="221"/>
      <c r="AV6856" s="221"/>
      <c r="AW6856" s="221"/>
      <c r="AX6856" s="221"/>
      <c r="AY6856" s="221"/>
      <c r="AZ6856" s="221"/>
    </row>
    <row r="6857" spans="1:52" x14ac:dyDescent="0.15">
      <c r="A6857" s="278"/>
      <c r="B6857" s="274"/>
      <c r="C6857" s="340"/>
      <c r="D6857" s="340"/>
      <c r="E6857" s="341"/>
      <c r="F6857" s="341"/>
      <c r="G6857" s="341"/>
      <c r="H6857" s="341"/>
      <c r="I6857" s="341"/>
      <c r="J6857" s="341"/>
      <c r="AH6857" s="221"/>
      <c r="AI6857" s="221"/>
      <c r="AJ6857" s="221"/>
      <c r="AK6857" s="221"/>
      <c r="AL6857" s="221"/>
      <c r="AM6857" s="221"/>
      <c r="AN6857" s="221"/>
      <c r="AO6857" s="221"/>
      <c r="AP6857" s="221"/>
      <c r="AQ6857" s="219"/>
      <c r="AR6857" s="219"/>
      <c r="AS6857" s="221"/>
      <c r="AT6857" s="221"/>
      <c r="AU6857" s="221"/>
      <c r="AV6857" s="221"/>
      <c r="AW6857" s="221"/>
      <c r="AX6857" s="221"/>
      <c r="AY6857" s="221"/>
      <c r="AZ6857" s="221"/>
    </row>
    <row r="6858" spans="1:52" x14ac:dyDescent="0.15">
      <c r="A6858" s="278"/>
      <c r="B6858" s="274"/>
      <c r="C6858" s="340"/>
      <c r="D6858" s="340"/>
      <c r="E6858" s="341"/>
      <c r="F6858" s="341"/>
      <c r="G6858" s="341"/>
      <c r="H6858" s="341"/>
      <c r="I6858" s="341"/>
      <c r="J6858" s="341"/>
      <c r="AH6858" s="221"/>
      <c r="AI6858" s="221"/>
      <c r="AJ6858" s="221"/>
      <c r="AK6858" s="221"/>
      <c r="AL6858" s="221"/>
      <c r="AM6858" s="221"/>
      <c r="AN6858" s="221"/>
      <c r="AO6858" s="221"/>
      <c r="AP6858" s="221"/>
      <c r="AQ6858" s="219"/>
      <c r="AR6858" s="219"/>
      <c r="AS6858" s="221"/>
      <c r="AT6858" s="221"/>
      <c r="AU6858" s="221"/>
      <c r="AV6858" s="221"/>
      <c r="AW6858" s="221"/>
      <c r="AX6858" s="221"/>
      <c r="AY6858" s="221"/>
      <c r="AZ6858" s="221"/>
    </row>
    <row r="6859" spans="1:52" x14ac:dyDescent="0.15">
      <c r="A6859" s="278"/>
      <c r="B6859" s="274"/>
      <c r="C6859" s="340"/>
      <c r="D6859" s="340"/>
      <c r="E6859" s="341"/>
      <c r="F6859" s="341"/>
      <c r="G6859" s="341"/>
      <c r="H6859" s="341"/>
      <c r="I6859" s="341"/>
      <c r="J6859" s="341"/>
      <c r="AH6859" s="221"/>
      <c r="AI6859" s="221"/>
      <c r="AJ6859" s="221"/>
      <c r="AK6859" s="221"/>
      <c r="AL6859" s="221"/>
      <c r="AM6859" s="221"/>
      <c r="AN6859" s="221"/>
      <c r="AO6859" s="221"/>
      <c r="AP6859" s="221"/>
      <c r="AQ6859" s="219"/>
      <c r="AR6859" s="219"/>
      <c r="AS6859" s="221"/>
      <c r="AT6859" s="221"/>
      <c r="AU6859" s="221"/>
      <c r="AV6859" s="221"/>
      <c r="AW6859" s="221"/>
      <c r="AX6859" s="221"/>
      <c r="AY6859" s="221"/>
      <c r="AZ6859" s="221"/>
    </row>
    <row r="6860" spans="1:52" x14ac:dyDescent="0.15">
      <c r="A6860" s="278"/>
      <c r="B6860" s="274"/>
      <c r="C6860" s="340"/>
      <c r="D6860" s="340"/>
      <c r="E6860" s="341"/>
      <c r="F6860" s="341"/>
      <c r="G6860" s="341"/>
      <c r="H6860" s="341"/>
      <c r="I6860" s="341"/>
      <c r="J6860" s="341"/>
      <c r="AH6860" s="221"/>
      <c r="AI6860" s="221"/>
      <c r="AJ6860" s="221"/>
      <c r="AK6860" s="221"/>
      <c r="AL6860" s="221"/>
      <c r="AM6860" s="221"/>
      <c r="AN6860" s="221"/>
      <c r="AO6860" s="221"/>
      <c r="AP6860" s="221"/>
      <c r="AQ6860" s="219"/>
      <c r="AR6860" s="219"/>
      <c r="AS6860" s="221"/>
      <c r="AT6860" s="221"/>
      <c r="AU6860" s="221"/>
      <c r="AV6860" s="221"/>
      <c r="AW6860" s="221"/>
      <c r="AX6860" s="221"/>
      <c r="AY6860" s="221"/>
      <c r="AZ6860" s="221"/>
    </row>
    <row r="6861" spans="1:52" x14ac:dyDescent="0.15">
      <c r="A6861" s="278"/>
      <c r="B6861" s="274"/>
      <c r="C6861" s="340"/>
      <c r="D6861" s="340"/>
      <c r="E6861" s="341"/>
      <c r="F6861" s="341"/>
      <c r="G6861" s="341"/>
      <c r="H6861" s="341"/>
      <c r="I6861" s="341"/>
      <c r="J6861" s="341"/>
      <c r="AH6861" s="221"/>
      <c r="AI6861" s="221"/>
      <c r="AJ6861" s="221"/>
      <c r="AK6861" s="221"/>
      <c r="AL6861" s="221"/>
      <c r="AM6861" s="221"/>
      <c r="AN6861" s="221"/>
      <c r="AO6861" s="221"/>
      <c r="AP6861" s="221"/>
      <c r="AQ6861" s="219"/>
      <c r="AR6861" s="219"/>
      <c r="AS6861" s="221"/>
      <c r="AT6861" s="221"/>
      <c r="AU6861" s="221"/>
      <c r="AV6861" s="221"/>
      <c r="AW6861" s="221"/>
      <c r="AX6861" s="221"/>
      <c r="AY6861" s="221"/>
      <c r="AZ6861" s="221"/>
    </row>
    <row r="6862" spans="1:52" x14ac:dyDescent="0.15">
      <c r="A6862" s="278"/>
      <c r="B6862" s="274"/>
      <c r="C6862" s="340"/>
      <c r="D6862" s="340"/>
      <c r="E6862" s="341"/>
      <c r="F6862" s="341"/>
      <c r="G6862" s="341"/>
      <c r="H6862" s="341"/>
      <c r="I6862" s="341"/>
      <c r="J6862" s="341"/>
      <c r="AH6862" s="221"/>
      <c r="AI6862" s="221"/>
      <c r="AJ6862" s="221"/>
      <c r="AK6862" s="221"/>
      <c r="AL6862" s="221"/>
      <c r="AM6862" s="221"/>
      <c r="AN6862" s="221"/>
      <c r="AO6862" s="221"/>
      <c r="AP6862" s="221"/>
      <c r="AQ6862" s="219"/>
      <c r="AR6862" s="219"/>
      <c r="AS6862" s="221"/>
      <c r="AT6862" s="221"/>
      <c r="AU6862" s="221"/>
      <c r="AV6862" s="221"/>
      <c r="AW6862" s="221"/>
      <c r="AX6862" s="221"/>
      <c r="AY6862" s="221"/>
      <c r="AZ6862" s="221"/>
    </row>
    <row r="6863" spans="1:52" x14ac:dyDescent="0.15">
      <c r="A6863" s="278"/>
      <c r="B6863" s="274"/>
      <c r="C6863" s="340"/>
      <c r="D6863" s="340"/>
      <c r="E6863" s="341"/>
      <c r="F6863" s="341"/>
      <c r="G6863" s="341"/>
      <c r="H6863" s="341"/>
      <c r="I6863" s="341"/>
      <c r="J6863" s="341"/>
      <c r="AH6863" s="221"/>
      <c r="AI6863" s="221"/>
      <c r="AJ6863" s="221"/>
      <c r="AK6863" s="221"/>
      <c r="AL6863" s="221"/>
      <c r="AM6863" s="221"/>
      <c r="AN6863" s="221"/>
      <c r="AO6863" s="221"/>
      <c r="AP6863" s="221"/>
      <c r="AQ6863" s="219"/>
      <c r="AR6863" s="219"/>
      <c r="AS6863" s="221"/>
      <c r="AT6863" s="221"/>
      <c r="AU6863" s="221"/>
      <c r="AV6863" s="221"/>
      <c r="AW6863" s="221"/>
      <c r="AX6863" s="221"/>
      <c r="AY6863" s="221"/>
      <c r="AZ6863" s="221"/>
    </row>
    <row r="6864" spans="1:52" x14ac:dyDescent="0.15">
      <c r="A6864" s="278"/>
      <c r="B6864" s="274"/>
      <c r="C6864" s="340"/>
      <c r="D6864" s="340"/>
      <c r="E6864" s="341"/>
      <c r="F6864" s="341"/>
      <c r="G6864" s="341"/>
      <c r="H6864" s="341"/>
      <c r="I6864" s="341"/>
      <c r="J6864" s="341"/>
      <c r="AH6864" s="221"/>
      <c r="AI6864" s="221"/>
      <c r="AJ6864" s="221"/>
      <c r="AK6864" s="221"/>
      <c r="AL6864" s="221"/>
      <c r="AM6864" s="221"/>
      <c r="AN6864" s="221"/>
      <c r="AO6864" s="221"/>
      <c r="AP6864" s="221"/>
      <c r="AQ6864" s="219"/>
      <c r="AR6864" s="219"/>
      <c r="AS6864" s="221"/>
      <c r="AT6864" s="221"/>
      <c r="AU6864" s="221"/>
      <c r="AV6864" s="221"/>
      <c r="AW6864" s="221"/>
      <c r="AX6864" s="221"/>
      <c r="AY6864" s="221"/>
      <c r="AZ6864" s="221"/>
    </row>
    <row r="6865" spans="1:52" x14ac:dyDescent="0.15">
      <c r="A6865" s="278"/>
      <c r="B6865" s="274"/>
      <c r="C6865" s="340"/>
      <c r="D6865" s="340"/>
      <c r="E6865" s="341"/>
      <c r="F6865" s="341"/>
      <c r="G6865" s="341"/>
      <c r="H6865" s="341"/>
      <c r="I6865" s="341"/>
      <c r="J6865" s="341"/>
      <c r="AH6865" s="221"/>
      <c r="AI6865" s="221"/>
      <c r="AJ6865" s="221"/>
      <c r="AK6865" s="221"/>
      <c r="AL6865" s="221"/>
      <c r="AM6865" s="221"/>
      <c r="AN6865" s="221"/>
      <c r="AO6865" s="221"/>
      <c r="AP6865" s="221"/>
      <c r="AQ6865" s="219"/>
      <c r="AR6865" s="219"/>
      <c r="AS6865" s="221"/>
      <c r="AT6865" s="221"/>
      <c r="AU6865" s="221"/>
      <c r="AV6865" s="221"/>
      <c r="AW6865" s="221"/>
      <c r="AX6865" s="221"/>
      <c r="AY6865" s="221"/>
      <c r="AZ6865" s="221"/>
    </row>
    <row r="6866" spans="1:52" x14ac:dyDescent="0.15">
      <c r="A6866" s="278"/>
      <c r="B6866" s="274"/>
      <c r="C6866" s="340"/>
      <c r="D6866" s="340"/>
      <c r="E6866" s="341"/>
      <c r="F6866" s="341"/>
      <c r="G6866" s="341"/>
      <c r="H6866" s="341"/>
      <c r="I6866" s="341"/>
      <c r="J6866" s="341"/>
      <c r="AH6866" s="221"/>
      <c r="AI6866" s="221"/>
      <c r="AJ6866" s="221"/>
      <c r="AK6866" s="221"/>
      <c r="AL6866" s="221"/>
      <c r="AM6866" s="221"/>
      <c r="AN6866" s="221"/>
      <c r="AO6866" s="221"/>
      <c r="AP6866" s="221"/>
      <c r="AQ6866" s="219"/>
      <c r="AR6866" s="219"/>
      <c r="AS6866" s="221"/>
      <c r="AT6866" s="221"/>
      <c r="AU6866" s="221"/>
      <c r="AV6866" s="221"/>
      <c r="AW6866" s="221"/>
      <c r="AX6866" s="221"/>
      <c r="AY6866" s="221"/>
      <c r="AZ6866" s="221"/>
    </row>
    <row r="6867" spans="1:52" x14ac:dyDescent="0.15">
      <c r="A6867" s="278"/>
      <c r="B6867" s="274"/>
      <c r="C6867" s="340"/>
      <c r="D6867" s="340"/>
      <c r="E6867" s="341"/>
      <c r="F6867" s="341"/>
      <c r="G6867" s="341"/>
      <c r="H6867" s="341"/>
      <c r="I6867" s="341"/>
      <c r="J6867" s="341"/>
      <c r="AH6867" s="221"/>
      <c r="AI6867" s="221"/>
      <c r="AJ6867" s="221"/>
      <c r="AK6867" s="221"/>
      <c r="AL6867" s="221"/>
      <c r="AM6867" s="221"/>
      <c r="AN6867" s="221"/>
      <c r="AO6867" s="221"/>
      <c r="AP6867" s="221"/>
      <c r="AQ6867" s="219"/>
      <c r="AR6867" s="219"/>
      <c r="AS6867" s="221"/>
      <c r="AT6867" s="221"/>
      <c r="AU6867" s="221"/>
      <c r="AV6867" s="221"/>
      <c r="AW6867" s="221"/>
      <c r="AX6867" s="221"/>
      <c r="AY6867" s="221"/>
      <c r="AZ6867" s="221"/>
    </row>
    <row r="6868" spans="1:52" x14ac:dyDescent="0.15">
      <c r="A6868" s="278"/>
      <c r="B6868" s="274"/>
      <c r="C6868" s="340"/>
      <c r="D6868" s="340"/>
      <c r="E6868" s="341"/>
      <c r="F6868" s="341"/>
      <c r="G6868" s="341"/>
      <c r="H6868" s="341"/>
      <c r="I6868" s="341"/>
      <c r="J6868" s="341"/>
      <c r="AH6868" s="221"/>
      <c r="AI6868" s="221"/>
      <c r="AJ6868" s="221"/>
      <c r="AK6868" s="221"/>
      <c r="AL6868" s="221"/>
      <c r="AM6868" s="221"/>
      <c r="AN6868" s="221"/>
      <c r="AO6868" s="221"/>
      <c r="AP6868" s="221"/>
      <c r="AQ6868" s="219"/>
      <c r="AR6868" s="219"/>
      <c r="AS6868" s="221"/>
      <c r="AT6868" s="221"/>
      <c r="AU6868" s="221"/>
      <c r="AV6868" s="221"/>
      <c r="AW6868" s="221"/>
      <c r="AX6868" s="221"/>
      <c r="AY6868" s="221"/>
      <c r="AZ6868" s="221"/>
    </row>
    <row r="6869" spans="1:52" x14ac:dyDescent="0.15">
      <c r="A6869" s="278"/>
      <c r="B6869" s="274"/>
      <c r="C6869" s="340"/>
      <c r="D6869" s="340"/>
      <c r="E6869" s="341"/>
      <c r="F6869" s="341"/>
      <c r="G6869" s="341"/>
      <c r="H6869" s="341"/>
      <c r="I6869" s="341"/>
      <c r="J6869" s="341"/>
      <c r="AH6869" s="221"/>
      <c r="AI6869" s="221"/>
      <c r="AJ6869" s="221"/>
      <c r="AK6869" s="221"/>
      <c r="AL6869" s="221"/>
      <c r="AM6869" s="221"/>
      <c r="AN6869" s="221"/>
      <c r="AO6869" s="221"/>
      <c r="AP6869" s="221"/>
      <c r="AQ6869" s="219"/>
      <c r="AR6869" s="219"/>
      <c r="AS6869" s="221"/>
      <c r="AT6869" s="221"/>
      <c r="AU6869" s="221"/>
      <c r="AV6869" s="221"/>
      <c r="AW6869" s="221"/>
      <c r="AX6869" s="221"/>
      <c r="AY6869" s="221"/>
      <c r="AZ6869" s="221"/>
    </row>
    <row r="6870" spans="1:52" x14ac:dyDescent="0.15">
      <c r="A6870" s="278"/>
      <c r="B6870" s="274"/>
      <c r="C6870" s="340"/>
      <c r="D6870" s="340"/>
      <c r="E6870" s="341"/>
      <c r="F6870" s="341"/>
      <c r="G6870" s="341"/>
      <c r="H6870" s="341"/>
      <c r="I6870" s="341"/>
      <c r="J6870" s="341"/>
      <c r="AH6870" s="221"/>
      <c r="AI6870" s="221"/>
      <c r="AJ6870" s="221"/>
      <c r="AK6870" s="221"/>
      <c r="AL6870" s="221"/>
      <c r="AM6870" s="221"/>
      <c r="AN6870" s="221"/>
      <c r="AO6870" s="221"/>
      <c r="AP6870" s="221"/>
      <c r="AQ6870" s="219"/>
      <c r="AR6870" s="219"/>
      <c r="AS6870" s="221"/>
      <c r="AT6870" s="221"/>
      <c r="AU6870" s="221"/>
      <c r="AV6870" s="221"/>
      <c r="AW6870" s="221"/>
      <c r="AX6870" s="221"/>
      <c r="AY6870" s="221"/>
      <c r="AZ6870" s="221"/>
    </row>
    <row r="6871" spans="1:52" x14ac:dyDescent="0.15">
      <c r="A6871" s="278"/>
      <c r="B6871" s="274"/>
      <c r="C6871" s="340"/>
      <c r="D6871" s="340"/>
      <c r="E6871" s="341"/>
      <c r="F6871" s="341"/>
      <c r="G6871" s="341"/>
      <c r="H6871" s="341"/>
      <c r="I6871" s="341"/>
      <c r="J6871" s="341"/>
      <c r="AH6871" s="221"/>
      <c r="AI6871" s="221"/>
      <c r="AJ6871" s="221"/>
      <c r="AK6871" s="221"/>
      <c r="AL6871" s="221"/>
      <c r="AM6871" s="221"/>
      <c r="AN6871" s="221"/>
      <c r="AO6871" s="221"/>
      <c r="AP6871" s="221"/>
      <c r="AQ6871" s="219"/>
      <c r="AR6871" s="219"/>
      <c r="AS6871" s="221"/>
      <c r="AT6871" s="221"/>
      <c r="AU6871" s="221"/>
      <c r="AV6871" s="221"/>
      <c r="AW6871" s="221"/>
      <c r="AX6871" s="221"/>
      <c r="AY6871" s="221"/>
      <c r="AZ6871" s="221"/>
    </row>
    <row r="6872" spans="1:52" x14ac:dyDescent="0.15">
      <c r="A6872" s="278"/>
      <c r="B6872" s="274"/>
      <c r="C6872" s="340"/>
      <c r="D6872" s="340"/>
      <c r="E6872" s="341"/>
      <c r="F6872" s="341"/>
      <c r="G6872" s="341"/>
      <c r="H6872" s="341"/>
      <c r="I6872" s="341"/>
      <c r="J6872" s="341"/>
      <c r="AH6872" s="221"/>
      <c r="AI6872" s="221"/>
      <c r="AJ6872" s="221"/>
      <c r="AK6872" s="221"/>
      <c r="AL6872" s="221"/>
      <c r="AM6872" s="221"/>
      <c r="AN6872" s="221"/>
      <c r="AO6872" s="221"/>
      <c r="AP6872" s="221"/>
      <c r="AQ6872" s="219"/>
      <c r="AR6872" s="219"/>
      <c r="AS6872" s="221"/>
      <c r="AT6872" s="221"/>
      <c r="AU6872" s="221"/>
      <c r="AV6872" s="221"/>
      <c r="AW6872" s="221"/>
      <c r="AX6872" s="221"/>
      <c r="AY6872" s="221"/>
      <c r="AZ6872" s="221"/>
    </row>
    <row r="6873" spans="1:52" x14ac:dyDescent="0.15">
      <c r="A6873" s="278"/>
      <c r="B6873" s="274"/>
      <c r="C6873" s="340"/>
      <c r="D6873" s="340"/>
      <c r="E6873" s="341"/>
      <c r="F6873" s="341"/>
      <c r="G6873" s="341"/>
      <c r="H6873" s="341"/>
      <c r="I6873" s="341"/>
      <c r="J6873" s="341"/>
      <c r="AH6873" s="221"/>
      <c r="AI6873" s="221"/>
      <c r="AJ6873" s="221"/>
      <c r="AK6873" s="221"/>
      <c r="AL6873" s="221"/>
      <c r="AM6873" s="221"/>
      <c r="AN6873" s="221"/>
      <c r="AO6873" s="221"/>
      <c r="AP6873" s="221"/>
      <c r="AQ6873" s="219"/>
      <c r="AR6873" s="219"/>
      <c r="AS6873" s="221"/>
      <c r="AT6873" s="221"/>
      <c r="AU6873" s="221"/>
      <c r="AV6873" s="221"/>
      <c r="AW6873" s="221"/>
      <c r="AX6873" s="221"/>
      <c r="AY6873" s="221"/>
      <c r="AZ6873" s="221"/>
    </row>
    <row r="6874" spans="1:52" x14ac:dyDescent="0.15">
      <c r="A6874" s="278"/>
      <c r="B6874" s="274"/>
      <c r="C6874" s="340"/>
      <c r="D6874" s="340"/>
      <c r="E6874" s="341"/>
      <c r="F6874" s="341"/>
      <c r="G6874" s="341"/>
      <c r="H6874" s="341"/>
      <c r="I6874" s="341"/>
      <c r="J6874" s="341"/>
      <c r="AH6874" s="221"/>
      <c r="AI6874" s="221"/>
      <c r="AJ6874" s="221"/>
      <c r="AK6874" s="221"/>
      <c r="AL6874" s="221"/>
      <c r="AM6874" s="221"/>
      <c r="AN6874" s="221"/>
      <c r="AO6874" s="221"/>
      <c r="AP6874" s="221"/>
      <c r="AQ6874" s="219"/>
      <c r="AR6874" s="219"/>
      <c r="AS6874" s="221"/>
      <c r="AT6874" s="221"/>
      <c r="AU6874" s="221"/>
      <c r="AV6874" s="221"/>
      <c r="AW6874" s="221"/>
      <c r="AX6874" s="221"/>
      <c r="AY6874" s="221"/>
      <c r="AZ6874" s="221"/>
    </row>
    <row r="6875" spans="1:52" x14ac:dyDescent="0.15">
      <c r="A6875" s="278"/>
      <c r="B6875" s="274"/>
      <c r="C6875" s="340"/>
      <c r="D6875" s="340"/>
      <c r="E6875" s="341"/>
      <c r="F6875" s="341"/>
      <c r="G6875" s="341"/>
      <c r="H6875" s="341"/>
      <c r="I6875" s="341"/>
      <c r="J6875" s="341"/>
      <c r="AH6875" s="221"/>
      <c r="AI6875" s="221"/>
      <c r="AJ6875" s="221"/>
      <c r="AK6875" s="221"/>
      <c r="AL6875" s="221"/>
      <c r="AM6875" s="221"/>
      <c r="AN6875" s="221"/>
      <c r="AO6875" s="221"/>
      <c r="AP6875" s="221"/>
      <c r="AQ6875" s="219"/>
      <c r="AR6875" s="219"/>
      <c r="AS6875" s="221"/>
      <c r="AT6875" s="221"/>
      <c r="AU6875" s="221"/>
      <c r="AV6875" s="221"/>
      <c r="AW6875" s="221"/>
      <c r="AX6875" s="221"/>
      <c r="AY6875" s="221"/>
      <c r="AZ6875" s="221"/>
    </row>
    <row r="6876" spans="1:52" x14ac:dyDescent="0.15">
      <c r="A6876" s="278"/>
      <c r="B6876" s="274"/>
      <c r="C6876" s="340"/>
      <c r="D6876" s="340"/>
      <c r="E6876" s="341"/>
      <c r="F6876" s="341"/>
      <c r="G6876" s="341"/>
      <c r="H6876" s="341"/>
      <c r="I6876" s="341"/>
      <c r="J6876" s="341"/>
      <c r="AH6876" s="221"/>
      <c r="AI6876" s="221"/>
      <c r="AJ6876" s="221"/>
      <c r="AK6876" s="221"/>
      <c r="AL6876" s="221"/>
      <c r="AM6876" s="221"/>
      <c r="AN6876" s="221"/>
      <c r="AO6876" s="221"/>
      <c r="AP6876" s="221"/>
      <c r="AQ6876" s="219"/>
      <c r="AR6876" s="219"/>
      <c r="AS6876" s="221"/>
      <c r="AT6876" s="221"/>
      <c r="AU6876" s="221"/>
      <c r="AV6876" s="221"/>
      <c r="AW6876" s="221"/>
      <c r="AX6876" s="221"/>
      <c r="AY6876" s="221"/>
      <c r="AZ6876" s="221"/>
    </row>
    <row r="6877" spans="1:52" x14ac:dyDescent="0.15">
      <c r="A6877" s="278"/>
      <c r="B6877" s="274"/>
      <c r="C6877" s="340"/>
      <c r="D6877" s="340"/>
      <c r="E6877" s="341"/>
      <c r="F6877" s="341"/>
      <c r="G6877" s="341"/>
      <c r="H6877" s="341"/>
      <c r="I6877" s="341"/>
      <c r="J6877" s="341"/>
      <c r="AH6877" s="221"/>
      <c r="AI6877" s="221"/>
      <c r="AJ6877" s="221"/>
      <c r="AK6877" s="221"/>
      <c r="AL6877" s="221"/>
      <c r="AM6877" s="221"/>
      <c r="AN6877" s="221"/>
      <c r="AO6877" s="221"/>
      <c r="AP6877" s="221"/>
      <c r="AQ6877" s="219"/>
      <c r="AR6877" s="219"/>
      <c r="AS6877" s="221"/>
      <c r="AT6877" s="221"/>
      <c r="AU6877" s="221"/>
      <c r="AV6877" s="221"/>
      <c r="AW6877" s="221"/>
      <c r="AX6877" s="221"/>
      <c r="AY6877" s="221"/>
      <c r="AZ6877" s="221"/>
    </row>
    <row r="6878" spans="1:52" x14ac:dyDescent="0.15">
      <c r="A6878" s="278"/>
      <c r="B6878" s="274"/>
      <c r="C6878" s="340"/>
      <c r="D6878" s="340"/>
      <c r="E6878" s="341"/>
      <c r="F6878" s="341"/>
      <c r="G6878" s="341"/>
      <c r="H6878" s="341"/>
      <c r="I6878" s="341"/>
      <c r="J6878" s="341"/>
      <c r="AH6878" s="221"/>
      <c r="AI6878" s="221"/>
      <c r="AJ6878" s="221"/>
      <c r="AK6878" s="221"/>
      <c r="AL6878" s="221"/>
      <c r="AM6878" s="221"/>
      <c r="AN6878" s="221"/>
      <c r="AO6878" s="221"/>
      <c r="AP6878" s="221"/>
      <c r="AQ6878" s="219"/>
      <c r="AR6878" s="219"/>
      <c r="AS6878" s="221"/>
      <c r="AT6878" s="221"/>
      <c r="AU6878" s="221"/>
      <c r="AV6878" s="221"/>
      <c r="AW6878" s="221"/>
      <c r="AX6878" s="221"/>
      <c r="AY6878" s="221"/>
      <c r="AZ6878" s="221"/>
    </row>
    <row r="6879" spans="1:52" x14ac:dyDescent="0.15">
      <c r="A6879" s="278"/>
      <c r="B6879" s="274"/>
      <c r="C6879" s="340"/>
      <c r="D6879" s="340"/>
      <c r="E6879" s="341"/>
      <c r="F6879" s="341"/>
      <c r="G6879" s="341"/>
      <c r="H6879" s="341"/>
      <c r="I6879" s="341"/>
      <c r="J6879" s="341"/>
      <c r="AH6879" s="221"/>
      <c r="AI6879" s="221"/>
      <c r="AJ6879" s="221"/>
      <c r="AK6879" s="221"/>
      <c r="AL6879" s="221"/>
      <c r="AM6879" s="221"/>
      <c r="AN6879" s="221"/>
      <c r="AO6879" s="221"/>
      <c r="AP6879" s="221"/>
      <c r="AQ6879" s="219"/>
      <c r="AR6879" s="219"/>
      <c r="AS6879" s="221"/>
      <c r="AT6879" s="221"/>
      <c r="AU6879" s="221"/>
      <c r="AV6879" s="221"/>
      <c r="AW6879" s="221"/>
      <c r="AX6879" s="221"/>
      <c r="AY6879" s="221"/>
      <c r="AZ6879" s="221"/>
    </row>
    <row r="6880" spans="1:52" x14ac:dyDescent="0.15">
      <c r="A6880" s="278"/>
      <c r="B6880" s="274"/>
      <c r="C6880" s="340"/>
      <c r="D6880" s="340"/>
      <c r="E6880" s="341"/>
      <c r="F6880" s="341"/>
      <c r="G6880" s="341"/>
      <c r="H6880" s="341"/>
      <c r="I6880" s="341"/>
      <c r="J6880" s="341"/>
      <c r="AH6880" s="221"/>
      <c r="AI6880" s="221"/>
      <c r="AJ6880" s="221"/>
      <c r="AK6880" s="221"/>
      <c r="AL6880" s="221"/>
      <c r="AM6880" s="221"/>
      <c r="AN6880" s="221"/>
      <c r="AO6880" s="221"/>
      <c r="AP6880" s="221"/>
      <c r="AQ6880" s="219"/>
      <c r="AR6880" s="219"/>
      <c r="AS6880" s="221"/>
      <c r="AT6880" s="221"/>
      <c r="AU6880" s="221"/>
      <c r="AV6880" s="221"/>
      <c r="AW6880" s="221"/>
      <c r="AX6880" s="221"/>
      <c r="AY6880" s="221"/>
      <c r="AZ6880" s="221"/>
    </row>
    <row r="6881" spans="1:52" x14ac:dyDescent="0.15">
      <c r="A6881" s="278"/>
      <c r="B6881" s="274"/>
      <c r="C6881" s="340"/>
      <c r="D6881" s="340"/>
      <c r="E6881" s="341"/>
      <c r="F6881" s="341"/>
      <c r="G6881" s="341"/>
      <c r="H6881" s="341"/>
      <c r="I6881" s="341"/>
      <c r="J6881" s="341"/>
      <c r="AH6881" s="221"/>
      <c r="AI6881" s="221"/>
      <c r="AJ6881" s="221"/>
      <c r="AK6881" s="221"/>
      <c r="AL6881" s="221"/>
      <c r="AM6881" s="221"/>
      <c r="AN6881" s="221"/>
      <c r="AO6881" s="221"/>
      <c r="AP6881" s="221"/>
      <c r="AQ6881" s="219"/>
      <c r="AR6881" s="219"/>
      <c r="AS6881" s="221"/>
      <c r="AT6881" s="221"/>
      <c r="AU6881" s="221"/>
      <c r="AV6881" s="221"/>
      <c r="AW6881" s="221"/>
      <c r="AX6881" s="221"/>
      <c r="AY6881" s="221"/>
      <c r="AZ6881" s="221"/>
    </row>
    <row r="6882" spans="1:52" x14ac:dyDescent="0.15">
      <c r="A6882" s="278"/>
      <c r="B6882" s="274"/>
      <c r="C6882" s="340"/>
      <c r="D6882" s="340"/>
      <c r="E6882" s="341"/>
      <c r="F6882" s="341"/>
      <c r="G6882" s="341"/>
      <c r="H6882" s="341"/>
      <c r="I6882" s="341"/>
      <c r="J6882" s="341"/>
      <c r="AH6882" s="221"/>
      <c r="AI6882" s="221"/>
      <c r="AJ6882" s="221"/>
      <c r="AK6882" s="221"/>
      <c r="AL6882" s="221"/>
      <c r="AM6882" s="221"/>
      <c r="AN6882" s="221"/>
      <c r="AO6882" s="221"/>
      <c r="AP6882" s="221"/>
      <c r="AQ6882" s="219"/>
      <c r="AR6882" s="219"/>
      <c r="AS6882" s="221"/>
      <c r="AT6882" s="221"/>
      <c r="AU6882" s="221"/>
      <c r="AV6882" s="221"/>
      <c r="AW6882" s="221"/>
      <c r="AX6882" s="221"/>
      <c r="AY6882" s="221"/>
      <c r="AZ6882" s="221"/>
    </row>
    <row r="6883" spans="1:52" x14ac:dyDescent="0.15">
      <c r="A6883" s="278"/>
      <c r="B6883" s="274"/>
      <c r="C6883" s="340"/>
      <c r="D6883" s="340"/>
      <c r="E6883" s="341"/>
      <c r="F6883" s="341"/>
      <c r="G6883" s="341"/>
      <c r="H6883" s="341"/>
      <c r="I6883" s="341"/>
      <c r="J6883" s="341"/>
      <c r="AH6883" s="221"/>
      <c r="AI6883" s="221"/>
      <c r="AJ6883" s="221"/>
      <c r="AK6883" s="221"/>
      <c r="AL6883" s="221"/>
      <c r="AM6883" s="221"/>
      <c r="AN6883" s="221"/>
      <c r="AO6883" s="221"/>
      <c r="AP6883" s="221"/>
      <c r="AQ6883" s="219"/>
      <c r="AR6883" s="219"/>
      <c r="AS6883" s="221"/>
      <c r="AT6883" s="221"/>
      <c r="AU6883" s="221"/>
      <c r="AV6883" s="221"/>
      <c r="AW6883" s="221"/>
      <c r="AX6883" s="221"/>
      <c r="AY6883" s="221"/>
      <c r="AZ6883" s="221"/>
    </row>
    <row r="6884" spans="1:52" x14ac:dyDescent="0.15">
      <c r="A6884" s="278"/>
      <c r="B6884" s="274"/>
      <c r="C6884" s="340"/>
      <c r="D6884" s="340"/>
      <c r="E6884" s="341"/>
      <c r="F6884" s="341"/>
      <c r="G6884" s="341"/>
      <c r="H6884" s="341"/>
      <c r="I6884" s="341"/>
      <c r="J6884" s="341"/>
      <c r="AH6884" s="221"/>
      <c r="AI6884" s="221"/>
      <c r="AJ6884" s="221"/>
      <c r="AK6884" s="221"/>
      <c r="AL6884" s="221"/>
      <c r="AM6884" s="221"/>
      <c r="AN6884" s="221"/>
      <c r="AO6884" s="221"/>
      <c r="AP6884" s="221"/>
      <c r="AQ6884" s="219"/>
      <c r="AR6884" s="219"/>
      <c r="AS6884" s="221"/>
      <c r="AT6884" s="221"/>
      <c r="AU6884" s="221"/>
      <c r="AV6884" s="221"/>
      <c r="AW6884" s="221"/>
      <c r="AX6884" s="221"/>
      <c r="AY6884" s="221"/>
      <c r="AZ6884" s="221"/>
    </row>
    <row r="6885" spans="1:52" x14ac:dyDescent="0.15">
      <c r="A6885" s="278"/>
      <c r="B6885" s="274"/>
      <c r="C6885" s="340"/>
      <c r="D6885" s="340"/>
      <c r="E6885" s="341"/>
      <c r="F6885" s="341"/>
      <c r="G6885" s="341"/>
      <c r="H6885" s="341"/>
      <c r="I6885" s="341"/>
      <c r="J6885" s="341"/>
      <c r="AH6885" s="221"/>
      <c r="AI6885" s="221"/>
      <c r="AJ6885" s="221"/>
      <c r="AK6885" s="221"/>
      <c r="AL6885" s="221"/>
      <c r="AM6885" s="221"/>
      <c r="AN6885" s="221"/>
      <c r="AO6885" s="221"/>
      <c r="AP6885" s="221"/>
      <c r="AQ6885" s="219"/>
      <c r="AR6885" s="219"/>
      <c r="AS6885" s="221"/>
      <c r="AT6885" s="221"/>
      <c r="AU6885" s="221"/>
      <c r="AV6885" s="221"/>
      <c r="AW6885" s="221"/>
      <c r="AX6885" s="221"/>
      <c r="AY6885" s="221"/>
      <c r="AZ6885" s="221"/>
    </row>
    <row r="6886" spans="1:52" x14ac:dyDescent="0.15">
      <c r="A6886" s="278"/>
      <c r="B6886" s="274"/>
      <c r="C6886" s="340"/>
      <c r="D6886" s="340"/>
      <c r="E6886" s="341"/>
      <c r="F6886" s="341"/>
      <c r="G6886" s="341"/>
      <c r="H6886" s="341"/>
      <c r="I6886" s="341"/>
      <c r="J6886" s="341"/>
      <c r="AH6886" s="221"/>
      <c r="AI6886" s="221"/>
      <c r="AJ6886" s="221"/>
      <c r="AK6886" s="221"/>
      <c r="AL6886" s="221"/>
      <c r="AM6886" s="221"/>
      <c r="AN6886" s="221"/>
      <c r="AO6886" s="221"/>
      <c r="AP6886" s="221"/>
      <c r="AQ6886" s="219"/>
      <c r="AR6886" s="219"/>
      <c r="AS6886" s="221"/>
      <c r="AT6886" s="221"/>
      <c r="AU6886" s="221"/>
      <c r="AV6886" s="221"/>
      <c r="AW6886" s="221"/>
      <c r="AX6886" s="221"/>
      <c r="AY6886" s="221"/>
      <c r="AZ6886" s="221"/>
    </row>
    <row r="6887" spans="1:52" x14ac:dyDescent="0.15">
      <c r="A6887" s="278"/>
      <c r="B6887" s="274"/>
      <c r="C6887" s="340"/>
      <c r="D6887" s="340"/>
      <c r="E6887" s="341"/>
      <c r="F6887" s="341"/>
      <c r="G6887" s="341"/>
      <c r="H6887" s="341"/>
      <c r="I6887" s="341"/>
      <c r="J6887" s="341"/>
      <c r="AH6887" s="221"/>
      <c r="AI6887" s="221"/>
      <c r="AJ6887" s="221"/>
      <c r="AK6887" s="221"/>
      <c r="AL6887" s="221"/>
      <c r="AM6887" s="221"/>
      <c r="AN6887" s="221"/>
      <c r="AO6887" s="221"/>
      <c r="AP6887" s="221"/>
      <c r="AQ6887" s="219"/>
      <c r="AR6887" s="219"/>
      <c r="AS6887" s="221"/>
      <c r="AT6887" s="221"/>
      <c r="AU6887" s="221"/>
      <c r="AV6887" s="221"/>
      <c r="AW6887" s="221"/>
      <c r="AX6887" s="221"/>
      <c r="AY6887" s="221"/>
      <c r="AZ6887" s="221"/>
    </row>
    <row r="6888" spans="1:52" x14ac:dyDescent="0.15">
      <c r="A6888" s="278"/>
      <c r="B6888" s="274"/>
      <c r="C6888" s="340"/>
      <c r="D6888" s="340"/>
      <c r="E6888" s="341"/>
      <c r="F6888" s="341"/>
      <c r="G6888" s="341"/>
      <c r="H6888" s="341"/>
      <c r="I6888" s="341"/>
      <c r="J6888" s="341"/>
      <c r="AH6888" s="221"/>
      <c r="AI6888" s="221"/>
      <c r="AJ6888" s="221"/>
      <c r="AK6888" s="221"/>
      <c r="AL6888" s="221"/>
      <c r="AM6888" s="221"/>
      <c r="AN6888" s="221"/>
      <c r="AO6888" s="221"/>
      <c r="AP6888" s="221"/>
      <c r="AQ6888" s="219"/>
      <c r="AR6888" s="219"/>
      <c r="AS6888" s="221"/>
      <c r="AT6888" s="221"/>
      <c r="AU6888" s="221"/>
      <c r="AV6888" s="221"/>
      <c r="AW6888" s="221"/>
      <c r="AX6888" s="221"/>
      <c r="AY6888" s="221"/>
      <c r="AZ6888" s="221"/>
    </row>
    <row r="6889" spans="1:52" x14ac:dyDescent="0.15">
      <c r="A6889" s="278"/>
      <c r="B6889" s="274"/>
      <c r="C6889" s="340"/>
      <c r="D6889" s="340"/>
      <c r="E6889" s="341"/>
      <c r="F6889" s="341"/>
      <c r="G6889" s="341"/>
      <c r="H6889" s="341"/>
      <c r="I6889" s="341"/>
      <c r="J6889" s="341"/>
      <c r="AH6889" s="221"/>
      <c r="AI6889" s="221"/>
      <c r="AJ6889" s="221"/>
      <c r="AK6889" s="221"/>
      <c r="AL6889" s="221"/>
      <c r="AM6889" s="221"/>
      <c r="AN6889" s="221"/>
      <c r="AO6889" s="221"/>
      <c r="AP6889" s="221"/>
      <c r="AQ6889" s="219"/>
      <c r="AR6889" s="219"/>
      <c r="AS6889" s="221"/>
      <c r="AT6889" s="221"/>
      <c r="AU6889" s="221"/>
      <c r="AV6889" s="221"/>
      <c r="AW6889" s="221"/>
      <c r="AX6889" s="221"/>
      <c r="AY6889" s="221"/>
      <c r="AZ6889" s="221"/>
    </row>
    <row r="6890" spans="1:52" x14ac:dyDescent="0.15">
      <c r="A6890" s="278"/>
      <c r="B6890" s="274"/>
      <c r="C6890" s="340"/>
      <c r="D6890" s="340"/>
      <c r="E6890" s="341"/>
      <c r="F6890" s="341"/>
      <c r="G6890" s="341"/>
      <c r="H6890" s="341"/>
      <c r="I6890" s="341"/>
      <c r="J6890" s="341"/>
      <c r="AH6890" s="221"/>
      <c r="AI6890" s="221"/>
      <c r="AJ6890" s="221"/>
      <c r="AK6890" s="221"/>
      <c r="AL6890" s="221"/>
      <c r="AM6890" s="221"/>
      <c r="AN6890" s="221"/>
      <c r="AO6890" s="221"/>
      <c r="AP6890" s="221"/>
      <c r="AQ6890" s="219"/>
      <c r="AR6890" s="219"/>
      <c r="AS6890" s="221"/>
      <c r="AT6890" s="221"/>
      <c r="AU6890" s="221"/>
      <c r="AV6890" s="221"/>
      <c r="AW6890" s="221"/>
      <c r="AX6890" s="221"/>
      <c r="AY6890" s="221"/>
      <c r="AZ6890" s="221"/>
    </row>
    <row r="6891" spans="1:52" x14ac:dyDescent="0.15">
      <c r="A6891" s="278"/>
      <c r="B6891" s="274"/>
      <c r="C6891" s="340"/>
      <c r="D6891" s="340"/>
      <c r="E6891" s="341"/>
      <c r="F6891" s="341"/>
      <c r="G6891" s="341"/>
      <c r="H6891" s="341"/>
      <c r="I6891" s="341"/>
      <c r="J6891" s="341"/>
      <c r="AH6891" s="221"/>
      <c r="AI6891" s="221"/>
      <c r="AJ6891" s="221"/>
      <c r="AK6891" s="221"/>
      <c r="AL6891" s="221"/>
      <c r="AM6891" s="221"/>
      <c r="AN6891" s="221"/>
      <c r="AO6891" s="221"/>
      <c r="AP6891" s="221"/>
      <c r="AQ6891" s="219"/>
      <c r="AR6891" s="219"/>
      <c r="AS6891" s="221"/>
      <c r="AT6891" s="221"/>
      <c r="AU6891" s="221"/>
      <c r="AV6891" s="221"/>
      <c r="AW6891" s="221"/>
      <c r="AX6891" s="221"/>
      <c r="AY6891" s="221"/>
      <c r="AZ6891" s="221"/>
    </row>
    <row r="6892" spans="1:52" x14ac:dyDescent="0.15">
      <c r="A6892" s="278"/>
      <c r="B6892" s="274"/>
      <c r="C6892" s="340"/>
      <c r="D6892" s="340"/>
      <c r="E6892" s="341"/>
      <c r="F6892" s="341"/>
      <c r="G6892" s="341"/>
      <c r="H6892" s="341"/>
      <c r="I6892" s="341"/>
      <c r="J6892" s="341"/>
      <c r="AH6892" s="221"/>
      <c r="AI6892" s="221"/>
      <c r="AJ6892" s="221"/>
      <c r="AK6892" s="221"/>
      <c r="AL6892" s="221"/>
      <c r="AM6892" s="221"/>
      <c r="AN6892" s="221"/>
      <c r="AO6892" s="221"/>
      <c r="AP6892" s="221"/>
      <c r="AQ6892" s="219"/>
      <c r="AR6892" s="219"/>
      <c r="AS6892" s="221"/>
      <c r="AT6892" s="221"/>
      <c r="AU6892" s="221"/>
      <c r="AV6892" s="221"/>
      <c r="AW6892" s="221"/>
      <c r="AX6892" s="221"/>
      <c r="AY6892" s="221"/>
      <c r="AZ6892" s="221"/>
    </row>
    <row r="6893" spans="1:52" x14ac:dyDescent="0.15">
      <c r="A6893" s="278"/>
      <c r="B6893" s="274"/>
      <c r="C6893" s="340"/>
      <c r="D6893" s="340"/>
      <c r="E6893" s="341"/>
      <c r="F6893" s="341"/>
      <c r="G6893" s="341"/>
      <c r="H6893" s="341"/>
      <c r="I6893" s="341"/>
      <c r="J6893" s="341"/>
      <c r="AH6893" s="221"/>
      <c r="AI6893" s="221"/>
      <c r="AJ6893" s="221"/>
      <c r="AK6893" s="221"/>
      <c r="AL6893" s="221"/>
      <c r="AM6893" s="221"/>
      <c r="AN6893" s="221"/>
      <c r="AO6893" s="221"/>
      <c r="AP6893" s="221"/>
      <c r="AQ6893" s="219"/>
      <c r="AR6893" s="219"/>
      <c r="AS6893" s="221"/>
      <c r="AT6893" s="221"/>
      <c r="AU6893" s="221"/>
      <c r="AV6893" s="221"/>
      <c r="AW6893" s="221"/>
      <c r="AX6893" s="221"/>
      <c r="AY6893" s="221"/>
      <c r="AZ6893" s="221"/>
    </row>
    <row r="6894" spans="1:52" x14ac:dyDescent="0.15">
      <c r="A6894" s="278"/>
      <c r="B6894" s="274"/>
      <c r="C6894" s="340"/>
      <c r="D6894" s="340"/>
      <c r="E6894" s="341"/>
      <c r="F6894" s="341"/>
      <c r="G6894" s="341"/>
      <c r="H6894" s="341"/>
      <c r="I6894" s="341"/>
      <c r="J6894" s="341"/>
      <c r="AH6894" s="221"/>
      <c r="AI6894" s="221"/>
      <c r="AJ6894" s="221"/>
      <c r="AK6894" s="221"/>
      <c r="AL6894" s="221"/>
      <c r="AM6894" s="221"/>
      <c r="AN6894" s="221"/>
      <c r="AO6894" s="221"/>
      <c r="AP6894" s="221"/>
      <c r="AQ6894" s="219"/>
      <c r="AR6894" s="219"/>
      <c r="AS6894" s="221"/>
      <c r="AT6894" s="221"/>
      <c r="AU6894" s="221"/>
      <c r="AV6894" s="221"/>
      <c r="AW6894" s="221"/>
      <c r="AX6894" s="221"/>
      <c r="AY6894" s="221"/>
      <c r="AZ6894" s="221"/>
    </row>
    <row r="6895" spans="1:52" x14ac:dyDescent="0.15">
      <c r="A6895" s="278"/>
      <c r="B6895" s="274"/>
      <c r="C6895" s="340"/>
      <c r="D6895" s="340"/>
      <c r="E6895" s="341"/>
      <c r="F6895" s="341"/>
      <c r="G6895" s="341"/>
      <c r="H6895" s="341"/>
      <c r="I6895" s="341"/>
      <c r="J6895" s="341"/>
      <c r="AH6895" s="221"/>
      <c r="AI6895" s="221"/>
      <c r="AJ6895" s="221"/>
      <c r="AK6895" s="221"/>
      <c r="AL6895" s="221"/>
      <c r="AM6895" s="221"/>
      <c r="AN6895" s="221"/>
      <c r="AO6895" s="221"/>
      <c r="AP6895" s="221"/>
      <c r="AQ6895" s="219"/>
      <c r="AR6895" s="219"/>
      <c r="AS6895" s="221"/>
      <c r="AT6895" s="221"/>
      <c r="AU6895" s="221"/>
      <c r="AV6895" s="221"/>
      <c r="AW6895" s="221"/>
      <c r="AX6895" s="221"/>
      <c r="AY6895" s="221"/>
      <c r="AZ6895" s="221"/>
    </row>
    <row r="6896" spans="1:52" x14ac:dyDescent="0.15">
      <c r="A6896" s="278"/>
      <c r="B6896" s="274"/>
      <c r="C6896" s="340"/>
      <c r="D6896" s="340"/>
      <c r="E6896" s="341"/>
      <c r="F6896" s="341"/>
      <c r="G6896" s="341"/>
      <c r="H6896" s="341"/>
      <c r="I6896" s="341"/>
      <c r="J6896" s="341"/>
      <c r="AH6896" s="221"/>
      <c r="AI6896" s="221"/>
      <c r="AJ6896" s="221"/>
      <c r="AK6896" s="221"/>
      <c r="AL6896" s="221"/>
      <c r="AM6896" s="221"/>
      <c r="AN6896" s="221"/>
      <c r="AO6896" s="221"/>
      <c r="AP6896" s="221"/>
      <c r="AQ6896" s="219"/>
      <c r="AR6896" s="219"/>
      <c r="AS6896" s="221"/>
      <c r="AT6896" s="221"/>
      <c r="AU6896" s="221"/>
      <c r="AV6896" s="221"/>
      <c r="AW6896" s="221"/>
      <c r="AX6896" s="221"/>
      <c r="AY6896" s="221"/>
      <c r="AZ6896" s="221"/>
    </row>
    <row r="6897" spans="1:52" x14ac:dyDescent="0.15">
      <c r="A6897" s="278"/>
      <c r="B6897" s="274"/>
      <c r="C6897" s="340"/>
      <c r="D6897" s="340"/>
      <c r="E6897" s="341"/>
      <c r="F6897" s="341"/>
      <c r="G6897" s="341"/>
      <c r="H6897" s="341"/>
      <c r="I6897" s="341"/>
      <c r="J6897" s="341"/>
      <c r="AH6897" s="221"/>
      <c r="AI6897" s="221"/>
      <c r="AJ6897" s="221"/>
      <c r="AK6897" s="221"/>
      <c r="AL6897" s="221"/>
      <c r="AM6897" s="221"/>
      <c r="AN6897" s="221"/>
      <c r="AO6897" s="221"/>
      <c r="AP6897" s="221"/>
      <c r="AQ6897" s="219"/>
      <c r="AR6897" s="219"/>
      <c r="AS6897" s="221"/>
      <c r="AT6897" s="221"/>
      <c r="AU6897" s="221"/>
      <c r="AV6897" s="221"/>
      <c r="AW6897" s="221"/>
      <c r="AX6897" s="221"/>
      <c r="AY6897" s="221"/>
      <c r="AZ6897" s="221"/>
    </row>
    <row r="6898" spans="1:52" x14ac:dyDescent="0.15">
      <c r="A6898" s="278"/>
      <c r="B6898" s="274"/>
      <c r="C6898" s="340"/>
      <c r="D6898" s="340"/>
      <c r="E6898" s="341"/>
      <c r="F6898" s="341"/>
      <c r="G6898" s="341"/>
      <c r="H6898" s="341"/>
      <c r="I6898" s="341"/>
      <c r="J6898" s="341"/>
      <c r="AH6898" s="221"/>
      <c r="AI6898" s="221"/>
      <c r="AJ6898" s="221"/>
      <c r="AK6898" s="221"/>
      <c r="AL6898" s="221"/>
      <c r="AM6898" s="221"/>
      <c r="AN6898" s="221"/>
      <c r="AO6898" s="221"/>
      <c r="AP6898" s="221"/>
      <c r="AQ6898" s="219"/>
      <c r="AR6898" s="219"/>
      <c r="AS6898" s="221"/>
      <c r="AT6898" s="221"/>
      <c r="AU6898" s="221"/>
      <c r="AV6898" s="221"/>
      <c r="AW6898" s="221"/>
      <c r="AX6898" s="221"/>
      <c r="AY6898" s="221"/>
      <c r="AZ6898" s="221"/>
    </row>
    <row r="6899" spans="1:52" x14ac:dyDescent="0.15">
      <c r="A6899" s="278"/>
      <c r="B6899" s="274"/>
      <c r="C6899" s="340"/>
      <c r="D6899" s="340"/>
      <c r="E6899" s="341"/>
      <c r="F6899" s="341"/>
      <c r="G6899" s="341"/>
      <c r="H6899" s="341"/>
      <c r="I6899" s="341"/>
      <c r="J6899" s="341"/>
      <c r="AH6899" s="221"/>
      <c r="AI6899" s="221"/>
      <c r="AJ6899" s="221"/>
      <c r="AK6899" s="221"/>
      <c r="AL6899" s="221"/>
      <c r="AM6899" s="221"/>
      <c r="AN6899" s="221"/>
      <c r="AO6899" s="221"/>
      <c r="AP6899" s="221"/>
      <c r="AQ6899" s="219"/>
      <c r="AR6899" s="219"/>
      <c r="AS6899" s="221"/>
      <c r="AT6899" s="221"/>
      <c r="AU6899" s="221"/>
      <c r="AV6899" s="221"/>
      <c r="AW6899" s="221"/>
      <c r="AX6899" s="221"/>
      <c r="AY6899" s="221"/>
      <c r="AZ6899" s="221"/>
    </row>
    <row r="6900" spans="1:52" x14ac:dyDescent="0.15">
      <c r="A6900" s="278"/>
      <c r="B6900" s="274"/>
      <c r="C6900" s="340"/>
      <c r="D6900" s="340"/>
      <c r="E6900" s="341"/>
      <c r="F6900" s="341"/>
      <c r="G6900" s="341"/>
      <c r="H6900" s="341"/>
      <c r="I6900" s="341"/>
      <c r="J6900" s="341"/>
      <c r="AH6900" s="221"/>
      <c r="AI6900" s="221"/>
      <c r="AJ6900" s="221"/>
      <c r="AK6900" s="221"/>
      <c r="AL6900" s="221"/>
      <c r="AM6900" s="221"/>
      <c r="AN6900" s="221"/>
      <c r="AO6900" s="221"/>
      <c r="AP6900" s="221"/>
      <c r="AQ6900" s="219"/>
      <c r="AR6900" s="219"/>
      <c r="AS6900" s="221"/>
      <c r="AT6900" s="221"/>
      <c r="AU6900" s="221"/>
      <c r="AV6900" s="221"/>
      <c r="AW6900" s="221"/>
      <c r="AX6900" s="221"/>
      <c r="AY6900" s="221"/>
      <c r="AZ6900" s="221"/>
    </row>
    <row r="6901" spans="1:52" x14ac:dyDescent="0.15">
      <c r="A6901" s="278"/>
      <c r="B6901" s="274"/>
      <c r="C6901" s="340"/>
      <c r="D6901" s="340"/>
      <c r="E6901" s="341"/>
      <c r="F6901" s="341"/>
      <c r="G6901" s="341"/>
      <c r="H6901" s="341"/>
      <c r="I6901" s="341"/>
      <c r="J6901" s="341"/>
      <c r="AH6901" s="221"/>
      <c r="AI6901" s="221"/>
      <c r="AJ6901" s="221"/>
      <c r="AK6901" s="221"/>
      <c r="AL6901" s="221"/>
      <c r="AM6901" s="221"/>
      <c r="AN6901" s="221"/>
      <c r="AO6901" s="221"/>
      <c r="AP6901" s="221"/>
      <c r="AQ6901" s="219"/>
      <c r="AR6901" s="219"/>
      <c r="AS6901" s="221"/>
      <c r="AT6901" s="221"/>
      <c r="AU6901" s="221"/>
      <c r="AV6901" s="221"/>
      <c r="AW6901" s="221"/>
      <c r="AX6901" s="221"/>
      <c r="AY6901" s="221"/>
      <c r="AZ6901" s="221"/>
    </row>
    <row r="6902" spans="1:52" x14ac:dyDescent="0.15">
      <c r="A6902" s="278"/>
      <c r="B6902" s="274"/>
      <c r="C6902" s="340"/>
      <c r="D6902" s="340"/>
      <c r="E6902" s="341"/>
      <c r="F6902" s="341"/>
      <c r="G6902" s="341"/>
      <c r="H6902" s="341"/>
      <c r="I6902" s="341"/>
      <c r="J6902" s="341"/>
      <c r="AH6902" s="221"/>
      <c r="AI6902" s="221"/>
      <c r="AJ6902" s="221"/>
      <c r="AK6902" s="221"/>
      <c r="AL6902" s="221"/>
      <c r="AM6902" s="221"/>
      <c r="AN6902" s="221"/>
      <c r="AO6902" s="221"/>
      <c r="AP6902" s="221"/>
      <c r="AQ6902" s="219"/>
      <c r="AR6902" s="219"/>
      <c r="AS6902" s="221"/>
      <c r="AT6902" s="221"/>
      <c r="AU6902" s="221"/>
      <c r="AV6902" s="221"/>
      <c r="AW6902" s="221"/>
      <c r="AX6902" s="221"/>
      <c r="AY6902" s="221"/>
      <c r="AZ6902" s="221"/>
    </row>
    <row r="6903" spans="1:52" x14ac:dyDescent="0.15">
      <c r="A6903" s="278"/>
      <c r="B6903" s="274"/>
      <c r="C6903" s="340"/>
      <c r="D6903" s="340"/>
      <c r="E6903" s="341"/>
      <c r="F6903" s="341"/>
      <c r="G6903" s="341"/>
      <c r="H6903" s="341"/>
      <c r="I6903" s="341"/>
      <c r="J6903" s="341"/>
      <c r="AH6903" s="221"/>
      <c r="AI6903" s="221"/>
      <c r="AJ6903" s="221"/>
      <c r="AK6903" s="221"/>
      <c r="AL6903" s="221"/>
      <c r="AM6903" s="221"/>
      <c r="AN6903" s="221"/>
      <c r="AO6903" s="221"/>
      <c r="AP6903" s="221"/>
      <c r="AQ6903" s="219"/>
      <c r="AR6903" s="219"/>
      <c r="AS6903" s="221"/>
      <c r="AT6903" s="221"/>
      <c r="AU6903" s="221"/>
      <c r="AV6903" s="221"/>
      <c r="AW6903" s="221"/>
      <c r="AX6903" s="221"/>
      <c r="AY6903" s="221"/>
      <c r="AZ6903" s="221"/>
    </row>
    <row r="6904" spans="1:52" x14ac:dyDescent="0.15">
      <c r="A6904" s="278"/>
      <c r="B6904" s="274"/>
      <c r="C6904" s="340"/>
      <c r="D6904" s="340"/>
      <c r="E6904" s="341"/>
      <c r="F6904" s="341"/>
      <c r="G6904" s="341"/>
      <c r="H6904" s="341"/>
      <c r="I6904" s="341"/>
      <c r="J6904" s="341"/>
      <c r="AH6904" s="221"/>
      <c r="AI6904" s="221"/>
      <c r="AJ6904" s="221"/>
      <c r="AK6904" s="221"/>
      <c r="AL6904" s="221"/>
      <c r="AM6904" s="221"/>
      <c r="AN6904" s="221"/>
      <c r="AO6904" s="221"/>
      <c r="AP6904" s="221"/>
      <c r="AQ6904" s="219"/>
      <c r="AR6904" s="219"/>
      <c r="AS6904" s="221"/>
      <c r="AT6904" s="221"/>
      <c r="AU6904" s="221"/>
      <c r="AV6904" s="221"/>
      <c r="AW6904" s="221"/>
      <c r="AX6904" s="221"/>
      <c r="AY6904" s="221"/>
      <c r="AZ6904" s="221"/>
    </row>
    <row r="6905" spans="1:52" x14ac:dyDescent="0.15">
      <c r="A6905" s="278"/>
      <c r="B6905" s="274"/>
      <c r="C6905" s="340"/>
      <c r="D6905" s="340"/>
      <c r="E6905" s="341"/>
      <c r="F6905" s="341"/>
      <c r="G6905" s="341"/>
      <c r="H6905" s="341"/>
      <c r="I6905" s="341"/>
      <c r="J6905" s="341"/>
      <c r="AH6905" s="221"/>
      <c r="AI6905" s="221"/>
      <c r="AJ6905" s="221"/>
      <c r="AK6905" s="221"/>
      <c r="AL6905" s="221"/>
      <c r="AM6905" s="221"/>
      <c r="AN6905" s="221"/>
      <c r="AO6905" s="221"/>
      <c r="AP6905" s="221"/>
      <c r="AQ6905" s="219"/>
      <c r="AR6905" s="219"/>
      <c r="AS6905" s="221"/>
      <c r="AT6905" s="221"/>
      <c r="AU6905" s="221"/>
      <c r="AV6905" s="221"/>
      <c r="AW6905" s="221"/>
      <c r="AX6905" s="221"/>
      <c r="AY6905" s="221"/>
      <c r="AZ6905" s="221"/>
    </row>
    <row r="6906" spans="1:52" x14ac:dyDescent="0.15">
      <c r="A6906" s="278"/>
      <c r="B6906" s="274"/>
      <c r="C6906" s="340"/>
      <c r="D6906" s="340"/>
      <c r="E6906" s="341"/>
      <c r="F6906" s="341"/>
      <c r="G6906" s="341"/>
      <c r="H6906" s="341"/>
      <c r="I6906" s="341"/>
      <c r="J6906" s="341"/>
      <c r="AH6906" s="221"/>
      <c r="AI6906" s="221"/>
      <c r="AJ6906" s="221"/>
      <c r="AK6906" s="221"/>
      <c r="AL6906" s="221"/>
      <c r="AM6906" s="221"/>
      <c r="AN6906" s="221"/>
      <c r="AO6906" s="221"/>
      <c r="AP6906" s="221"/>
      <c r="AQ6906" s="219"/>
      <c r="AR6906" s="219"/>
      <c r="AS6906" s="221"/>
      <c r="AT6906" s="221"/>
      <c r="AU6906" s="221"/>
      <c r="AV6906" s="221"/>
      <c r="AW6906" s="221"/>
      <c r="AX6906" s="221"/>
      <c r="AY6906" s="221"/>
      <c r="AZ6906" s="221"/>
    </row>
    <row r="6907" spans="1:52" x14ac:dyDescent="0.15">
      <c r="A6907" s="278"/>
      <c r="B6907" s="274"/>
      <c r="C6907" s="340"/>
      <c r="D6907" s="340"/>
      <c r="E6907" s="341"/>
      <c r="F6907" s="341"/>
      <c r="G6907" s="341"/>
      <c r="H6907" s="341"/>
      <c r="I6907" s="341"/>
      <c r="J6907" s="341"/>
      <c r="AH6907" s="221"/>
      <c r="AI6907" s="221"/>
      <c r="AJ6907" s="221"/>
      <c r="AK6907" s="221"/>
      <c r="AL6907" s="221"/>
      <c r="AM6907" s="221"/>
      <c r="AN6907" s="221"/>
      <c r="AO6907" s="221"/>
      <c r="AP6907" s="221"/>
      <c r="AQ6907" s="219"/>
      <c r="AR6907" s="219"/>
      <c r="AS6907" s="221"/>
      <c r="AT6907" s="221"/>
      <c r="AU6907" s="221"/>
      <c r="AV6907" s="221"/>
      <c r="AW6907" s="221"/>
      <c r="AX6907" s="221"/>
      <c r="AY6907" s="221"/>
      <c r="AZ6907" s="221"/>
    </row>
    <row r="6908" spans="1:52" x14ac:dyDescent="0.15">
      <c r="A6908" s="278"/>
      <c r="B6908" s="274"/>
      <c r="C6908" s="340"/>
      <c r="D6908" s="340"/>
      <c r="E6908" s="341"/>
      <c r="F6908" s="341"/>
      <c r="G6908" s="341"/>
      <c r="H6908" s="341"/>
      <c r="I6908" s="341"/>
      <c r="J6908" s="341"/>
      <c r="AH6908" s="221"/>
      <c r="AI6908" s="221"/>
      <c r="AJ6908" s="221"/>
      <c r="AK6908" s="221"/>
      <c r="AL6908" s="221"/>
      <c r="AM6908" s="221"/>
      <c r="AN6908" s="221"/>
      <c r="AO6908" s="221"/>
      <c r="AP6908" s="221"/>
      <c r="AQ6908" s="219"/>
      <c r="AR6908" s="219"/>
      <c r="AS6908" s="221"/>
      <c r="AT6908" s="221"/>
      <c r="AU6908" s="221"/>
      <c r="AV6908" s="221"/>
      <c r="AW6908" s="221"/>
      <c r="AX6908" s="221"/>
      <c r="AY6908" s="221"/>
      <c r="AZ6908" s="221"/>
    </row>
    <row r="6909" spans="1:52" x14ac:dyDescent="0.15">
      <c r="A6909" s="278"/>
      <c r="B6909" s="274"/>
      <c r="C6909" s="340"/>
      <c r="D6909" s="340"/>
      <c r="E6909" s="341"/>
      <c r="F6909" s="341"/>
      <c r="G6909" s="341"/>
      <c r="H6909" s="341"/>
      <c r="I6909" s="341"/>
      <c r="J6909" s="341"/>
      <c r="AH6909" s="221"/>
      <c r="AI6909" s="221"/>
      <c r="AJ6909" s="221"/>
      <c r="AK6909" s="221"/>
      <c r="AL6909" s="221"/>
      <c r="AM6909" s="221"/>
      <c r="AN6909" s="221"/>
      <c r="AO6909" s="221"/>
      <c r="AP6909" s="221"/>
      <c r="AQ6909" s="219"/>
      <c r="AR6909" s="219"/>
      <c r="AS6909" s="221"/>
      <c r="AT6909" s="221"/>
      <c r="AU6909" s="221"/>
      <c r="AV6909" s="221"/>
      <c r="AW6909" s="221"/>
      <c r="AX6909" s="221"/>
      <c r="AY6909" s="221"/>
      <c r="AZ6909" s="221"/>
    </row>
    <row r="6910" spans="1:52" x14ac:dyDescent="0.15">
      <c r="A6910" s="278"/>
      <c r="B6910" s="274"/>
      <c r="C6910" s="340"/>
      <c r="D6910" s="340"/>
      <c r="E6910" s="341"/>
      <c r="F6910" s="341"/>
      <c r="G6910" s="341"/>
      <c r="H6910" s="341"/>
      <c r="I6910" s="341"/>
      <c r="J6910" s="341"/>
      <c r="AH6910" s="221"/>
      <c r="AI6910" s="221"/>
      <c r="AJ6910" s="221"/>
      <c r="AK6910" s="221"/>
      <c r="AL6910" s="221"/>
      <c r="AM6910" s="221"/>
      <c r="AN6910" s="221"/>
      <c r="AO6910" s="221"/>
      <c r="AP6910" s="221"/>
      <c r="AQ6910" s="219"/>
      <c r="AR6910" s="219"/>
      <c r="AS6910" s="221"/>
      <c r="AT6910" s="221"/>
      <c r="AU6910" s="221"/>
      <c r="AV6910" s="221"/>
      <c r="AW6910" s="221"/>
      <c r="AX6910" s="221"/>
      <c r="AY6910" s="221"/>
      <c r="AZ6910" s="221"/>
    </row>
    <row r="6911" spans="1:52" x14ac:dyDescent="0.15">
      <c r="A6911" s="278"/>
      <c r="B6911" s="274"/>
      <c r="C6911" s="340"/>
      <c r="D6911" s="340"/>
      <c r="E6911" s="341"/>
      <c r="F6911" s="341"/>
      <c r="G6911" s="341"/>
      <c r="H6911" s="341"/>
      <c r="I6911" s="341"/>
      <c r="J6911" s="341"/>
      <c r="AH6911" s="221"/>
      <c r="AI6911" s="221"/>
      <c r="AJ6911" s="221"/>
      <c r="AK6911" s="221"/>
      <c r="AL6911" s="221"/>
      <c r="AM6911" s="221"/>
      <c r="AN6911" s="221"/>
      <c r="AO6911" s="221"/>
      <c r="AP6911" s="221"/>
      <c r="AQ6911" s="219"/>
      <c r="AR6911" s="219"/>
      <c r="AS6911" s="221"/>
      <c r="AT6911" s="221"/>
      <c r="AU6911" s="221"/>
      <c r="AV6911" s="221"/>
      <c r="AW6911" s="221"/>
      <c r="AX6911" s="221"/>
      <c r="AY6911" s="221"/>
      <c r="AZ6911" s="221"/>
    </row>
    <row r="6912" spans="1:52" x14ac:dyDescent="0.15">
      <c r="A6912" s="278"/>
      <c r="B6912" s="274"/>
      <c r="C6912" s="340"/>
      <c r="D6912" s="340"/>
      <c r="E6912" s="341"/>
      <c r="F6912" s="341"/>
      <c r="G6912" s="341"/>
      <c r="H6912" s="341"/>
      <c r="I6912" s="341"/>
      <c r="J6912" s="341"/>
      <c r="AH6912" s="221"/>
      <c r="AI6912" s="221"/>
      <c r="AJ6912" s="221"/>
      <c r="AK6912" s="221"/>
      <c r="AL6912" s="221"/>
      <c r="AM6912" s="221"/>
      <c r="AN6912" s="221"/>
      <c r="AO6912" s="221"/>
      <c r="AP6912" s="221"/>
      <c r="AQ6912" s="219"/>
      <c r="AR6912" s="219"/>
      <c r="AS6912" s="221"/>
      <c r="AT6912" s="221"/>
      <c r="AU6912" s="221"/>
      <c r="AV6912" s="221"/>
      <c r="AW6912" s="221"/>
      <c r="AX6912" s="221"/>
      <c r="AY6912" s="221"/>
      <c r="AZ6912" s="221"/>
    </row>
    <row r="6913" spans="1:52" x14ac:dyDescent="0.15">
      <c r="A6913" s="278"/>
      <c r="B6913" s="274"/>
      <c r="C6913" s="340"/>
      <c r="D6913" s="340"/>
      <c r="E6913" s="341"/>
      <c r="F6913" s="341"/>
      <c r="G6913" s="341"/>
      <c r="H6913" s="341"/>
      <c r="I6913" s="341"/>
      <c r="J6913" s="341"/>
      <c r="AH6913" s="221"/>
      <c r="AI6913" s="221"/>
      <c r="AJ6913" s="221"/>
      <c r="AK6913" s="221"/>
      <c r="AL6913" s="221"/>
      <c r="AM6913" s="221"/>
      <c r="AN6913" s="221"/>
      <c r="AO6913" s="221"/>
      <c r="AP6913" s="221"/>
      <c r="AQ6913" s="219"/>
      <c r="AR6913" s="219"/>
      <c r="AS6913" s="221"/>
      <c r="AT6913" s="221"/>
      <c r="AU6913" s="221"/>
      <c r="AV6913" s="221"/>
      <c r="AW6913" s="221"/>
      <c r="AX6913" s="221"/>
      <c r="AY6913" s="221"/>
      <c r="AZ6913" s="221"/>
    </row>
    <row r="6914" spans="1:52" x14ac:dyDescent="0.15">
      <c r="A6914" s="278"/>
      <c r="B6914" s="274"/>
      <c r="C6914" s="340"/>
      <c r="D6914" s="340"/>
      <c r="E6914" s="341"/>
      <c r="F6914" s="341"/>
      <c r="G6914" s="341"/>
      <c r="H6914" s="341"/>
      <c r="I6914" s="341"/>
      <c r="J6914" s="341"/>
      <c r="AH6914" s="221"/>
      <c r="AI6914" s="221"/>
      <c r="AJ6914" s="221"/>
      <c r="AK6914" s="221"/>
      <c r="AL6914" s="221"/>
      <c r="AM6914" s="221"/>
      <c r="AN6914" s="221"/>
      <c r="AO6914" s="221"/>
      <c r="AP6914" s="221"/>
      <c r="AQ6914" s="219"/>
      <c r="AR6914" s="219"/>
      <c r="AS6914" s="221"/>
      <c r="AT6914" s="221"/>
      <c r="AU6914" s="221"/>
      <c r="AV6914" s="221"/>
      <c r="AW6914" s="221"/>
      <c r="AX6914" s="221"/>
      <c r="AY6914" s="221"/>
      <c r="AZ6914" s="221"/>
    </row>
    <row r="6915" spans="1:52" x14ac:dyDescent="0.15">
      <c r="A6915" s="278"/>
      <c r="B6915" s="274"/>
      <c r="C6915" s="340"/>
      <c r="D6915" s="340"/>
      <c r="E6915" s="341"/>
      <c r="F6915" s="341"/>
      <c r="G6915" s="341"/>
      <c r="H6915" s="341"/>
      <c r="I6915" s="341"/>
      <c r="J6915" s="341"/>
      <c r="AH6915" s="221"/>
      <c r="AI6915" s="221"/>
      <c r="AJ6915" s="221"/>
      <c r="AK6915" s="221"/>
      <c r="AL6915" s="221"/>
      <c r="AM6915" s="221"/>
      <c r="AN6915" s="221"/>
      <c r="AO6915" s="221"/>
      <c r="AP6915" s="221"/>
      <c r="AQ6915" s="219"/>
      <c r="AR6915" s="219"/>
      <c r="AS6915" s="221"/>
      <c r="AT6915" s="221"/>
      <c r="AU6915" s="221"/>
      <c r="AV6915" s="221"/>
      <c r="AW6915" s="221"/>
      <c r="AX6915" s="221"/>
      <c r="AY6915" s="221"/>
      <c r="AZ6915" s="221"/>
    </row>
    <row r="6916" spans="1:52" x14ac:dyDescent="0.15">
      <c r="A6916" s="278"/>
      <c r="B6916" s="274"/>
      <c r="C6916" s="340"/>
      <c r="D6916" s="340"/>
      <c r="E6916" s="341"/>
      <c r="F6916" s="341"/>
      <c r="G6916" s="341"/>
      <c r="H6916" s="341"/>
      <c r="I6916" s="341"/>
      <c r="J6916" s="341"/>
      <c r="AH6916" s="221"/>
      <c r="AI6916" s="221"/>
      <c r="AJ6916" s="221"/>
      <c r="AK6916" s="221"/>
      <c r="AL6916" s="221"/>
      <c r="AM6916" s="221"/>
      <c r="AN6916" s="221"/>
      <c r="AO6916" s="221"/>
      <c r="AP6916" s="221"/>
      <c r="AQ6916" s="219"/>
      <c r="AR6916" s="219"/>
      <c r="AS6916" s="221"/>
      <c r="AT6916" s="221"/>
      <c r="AU6916" s="221"/>
      <c r="AV6916" s="221"/>
      <c r="AW6916" s="221"/>
      <c r="AX6916" s="221"/>
      <c r="AY6916" s="221"/>
      <c r="AZ6916" s="221"/>
    </row>
    <row r="6917" spans="1:52" x14ac:dyDescent="0.15">
      <c r="A6917" s="278"/>
      <c r="B6917" s="274"/>
      <c r="C6917" s="340"/>
      <c r="D6917" s="340"/>
      <c r="E6917" s="341"/>
      <c r="F6917" s="341"/>
      <c r="G6917" s="341"/>
      <c r="H6917" s="341"/>
      <c r="I6917" s="341"/>
      <c r="J6917" s="341"/>
      <c r="AH6917" s="221"/>
      <c r="AI6917" s="221"/>
      <c r="AJ6917" s="221"/>
      <c r="AK6917" s="221"/>
      <c r="AL6917" s="221"/>
      <c r="AM6917" s="221"/>
      <c r="AN6917" s="221"/>
      <c r="AO6917" s="221"/>
      <c r="AP6917" s="221"/>
      <c r="AQ6917" s="219"/>
      <c r="AR6917" s="219"/>
      <c r="AS6917" s="221"/>
      <c r="AT6917" s="221"/>
      <c r="AU6917" s="221"/>
      <c r="AV6917" s="221"/>
      <c r="AW6917" s="221"/>
      <c r="AX6917" s="221"/>
      <c r="AY6917" s="221"/>
      <c r="AZ6917" s="221"/>
    </row>
    <row r="6918" spans="1:52" x14ac:dyDescent="0.15">
      <c r="A6918" s="278"/>
      <c r="B6918" s="274"/>
      <c r="C6918" s="340"/>
      <c r="D6918" s="340"/>
      <c r="E6918" s="341"/>
      <c r="F6918" s="341"/>
      <c r="G6918" s="341"/>
      <c r="H6918" s="341"/>
      <c r="I6918" s="341"/>
      <c r="J6918" s="341"/>
      <c r="AH6918" s="221"/>
      <c r="AI6918" s="221"/>
      <c r="AJ6918" s="221"/>
      <c r="AK6918" s="221"/>
      <c r="AL6918" s="221"/>
      <c r="AM6918" s="221"/>
      <c r="AN6918" s="221"/>
      <c r="AO6918" s="221"/>
      <c r="AP6918" s="221"/>
      <c r="AQ6918" s="219"/>
      <c r="AR6918" s="219"/>
      <c r="AS6918" s="221"/>
      <c r="AT6918" s="221"/>
      <c r="AU6918" s="221"/>
      <c r="AV6918" s="221"/>
      <c r="AW6918" s="221"/>
      <c r="AX6918" s="221"/>
      <c r="AY6918" s="221"/>
      <c r="AZ6918" s="221"/>
    </row>
    <row r="6919" spans="1:52" x14ac:dyDescent="0.15">
      <c r="A6919" s="278"/>
      <c r="B6919" s="274"/>
      <c r="C6919" s="340"/>
      <c r="D6919" s="340"/>
      <c r="E6919" s="341"/>
      <c r="F6919" s="341"/>
      <c r="G6919" s="341"/>
      <c r="H6919" s="341"/>
      <c r="I6919" s="341"/>
      <c r="J6919" s="341"/>
      <c r="AH6919" s="221"/>
      <c r="AI6919" s="221"/>
      <c r="AJ6919" s="221"/>
      <c r="AK6919" s="221"/>
      <c r="AL6919" s="221"/>
      <c r="AM6919" s="221"/>
      <c r="AN6919" s="221"/>
      <c r="AO6919" s="221"/>
      <c r="AP6919" s="221"/>
      <c r="AQ6919" s="219"/>
      <c r="AR6919" s="219"/>
      <c r="AS6919" s="221"/>
      <c r="AT6919" s="221"/>
      <c r="AU6919" s="221"/>
      <c r="AV6919" s="221"/>
      <c r="AW6919" s="221"/>
      <c r="AX6919" s="221"/>
      <c r="AY6919" s="221"/>
      <c r="AZ6919" s="221"/>
    </row>
    <row r="6920" spans="1:52" x14ac:dyDescent="0.15">
      <c r="A6920" s="278"/>
      <c r="B6920" s="274"/>
      <c r="C6920" s="340"/>
      <c r="D6920" s="340"/>
      <c r="E6920" s="341"/>
      <c r="F6920" s="341"/>
      <c r="G6920" s="341"/>
      <c r="H6920" s="341"/>
      <c r="I6920" s="341"/>
      <c r="J6920" s="341"/>
      <c r="AH6920" s="221"/>
      <c r="AI6920" s="221"/>
      <c r="AJ6920" s="221"/>
      <c r="AK6920" s="221"/>
      <c r="AL6920" s="221"/>
      <c r="AM6920" s="221"/>
      <c r="AN6920" s="221"/>
      <c r="AO6920" s="221"/>
      <c r="AP6920" s="221"/>
      <c r="AQ6920" s="219"/>
      <c r="AR6920" s="219"/>
      <c r="AS6920" s="221"/>
      <c r="AT6920" s="221"/>
      <c r="AU6920" s="221"/>
      <c r="AV6920" s="221"/>
      <c r="AW6920" s="221"/>
      <c r="AX6920" s="221"/>
      <c r="AY6920" s="221"/>
      <c r="AZ6920" s="221"/>
    </row>
    <row r="6921" spans="1:52" x14ac:dyDescent="0.15">
      <c r="A6921" s="278"/>
      <c r="B6921" s="274"/>
      <c r="C6921" s="340"/>
      <c r="D6921" s="340"/>
      <c r="E6921" s="341"/>
      <c r="F6921" s="341"/>
      <c r="G6921" s="341"/>
      <c r="H6921" s="341"/>
      <c r="I6921" s="341"/>
      <c r="J6921" s="341"/>
      <c r="AH6921" s="221"/>
      <c r="AI6921" s="221"/>
      <c r="AJ6921" s="221"/>
      <c r="AK6921" s="221"/>
      <c r="AL6921" s="221"/>
      <c r="AM6921" s="221"/>
      <c r="AN6921" s="221"/>
      <c r="AO6921" s="221"/>
      <c r="AP6921" s="221"/>
      <c r="AQ6921" s="219"/>
      <c r="AR6921" s="219"/>
      <c r="AS6921" s="221"/>
      <c r="AT6921" s="221"/>
      <c r="AU6921" s="221"/>
      <c r="AV6921" s="221"/>
      <c r="AW6921" s="221"/>
      <c r="AX6921" s="221"/>
      <c r="AY6921" s="221"/>
      <c r="AZ6921" s="221"/>
    </row>
    <row r="6922" spans="1:52" x14ac:dyDescent="0.15">
      <c r="A6922" s="278"/>
      <c r="B6922" s="274"/>
      <c r="C6922" s="340"/>
      <c r="D6922" s="340"/>
      <c r="E6922" s="341"/>
      <c r="F6922" s="341"/>
      <c r="G6922" s="341"/>
      <c r="H6922" s="341"/>
      <c r="I6922" s="341"/>
      <c r="J6922" s="341"/>
      <c r="AH6922" s="221"/>
      <c r="AI6922" s="221"/>
      <c r="AJ6922" s="221"/>
      <c r="AK6922" s="221"/>
      <c r="AL6922" s="221"/>
      <c r="AM6922" s="221"/>
      <c r="AN6922" s="221"/>
      <c r="AO6922" s="221"/>
      <c r="AP6922" s="221"/>
      <c r="AQ6922" s="219"/>
      <c r="AR6922" s="219"/>
      <c r="AS6922" s="221"/>
      <c r="AT6922" s="221"/>
      <c r="AU6922" s="221"/>
      <c r="AV6922" s="221"/>
      <c r="AW6922" s="221"/>
      <c r="AX6922" s="221"/>
      <c r="AY6922" s="221"/>
      <c r="AZ6922" s="221"/>
    </row>
    <row r="6923" spans="1:52" x14ac:dyDescent="0.15">
      <c r="A6923" s="278"/>
      <c r="B6923" s="274"/>
      <c r="C6923" s="340"/>
      <c r="D6923" s="340"/>
      <c r="E6923" s="341"/>
      <c r="F6923" s="341"/>
      <c r="G6923" s="341"/>
      <c r="H6923" s="341"/>
      <c r="I6923" s="341"/>
      <c r="J6923" s="341"/>
      <c r="AH6923" s="221"/>
      <c r="AI6923" s="221"/>
      <c r="AJ6923" s="221"/>
      <c r="AK6923" s="221"/>
      <c r="AL6923" s="221"/>
      <c r="AM6923" s="221"/>
      <c r="AN6923" s="221"/>
      <c r="AO6923" s="221"/>
      <c r="AP6923" s="221"/>
      <c r="AQ6923" s="219"/>
      <c r="AR6923" s="219"/>
      <c r="AS6923" s="221"/>
      <c r="AT6923" s="221"/>
      <c r="AU6923" s="221"/>
      <c r="AV6923" s="221"/>
      <c r="AW6923" s="221"/>
      <c r="AX6923" s="221"/>
      <c r="AY6923" s="221"/>
      <c r="AZ6923" s="221"/>
    </row>
    <row r="6924" spans="1:52" x14ac:dyDescent="0.15">
      <c r="A6924" s="278"/>
      <c r="B6924" s="274"/>
      <c r="C6924" s="340"/>
      <c r="D6924" s="340"/>
      <c r="E6924" s="341"/>
      <c r="F6924" s="341"/>
      <c r="G6924" s="341"/>
      <c r="H6924" s="341"/>
      <c r="I6924" s="341"/>
      <c r="J6924" s="341"/>
      <c r="AH6924" s="221"/>
      <c r="AI6924" s="221"/>
      <c r="AJ6924" s="221"/>
      <c r="AK6924" s="221"/>
      <c r="AL6924" s="221"/>
      <c r="AM6924" s="221"/>
      <c r="AN6924" s="221"/>
      <c r="AO6924" s="221"/>
      <c r="AP6924" s="221"/>
      <c r="AQ6924" s="219"/>
      <c r="AR6924" s="219"/>
      <c r="AS6924" s="221"/>
      <c r="AT6924" s="221"/>
      <c r="AU6924" s="221"/>
      <c r="AV6924" s="221"/>
      <c r="AW6924" s="221"/>
      <c r="AX6924" s="221"/>
      <c r="AY6924" s="221"/>
      <c r="AZ6924" s="221"/>
    </row>
    <row r="6925" spans="1:52" x14ac:dyDescent="0.15">
      <c r="A6925" s="278"/>
      <c r="B6925" s="274"/>
      <c r="C6925" s="340"/>
      <c r="D6925" s="340"/>
      <c r="E6925" s="341"/>
      <c r="F6925" s="341"/>
      <c r="G6925" s="341"/>
      <c r="H6925" s="341"/>
      <c r="I6925" s="341"/>
      <c r="J6925" s="341"/>
      <c r="AH6925" s="221"/>
      <c r="AI6925" s="221"/>
      <c r="AJ6925" s="221"/>
      <c r="AK6925" s="221"/>
      <c r="AL6925" s="221"/>
      <c r="AM6925" s="221"/>
      <c r="AN6925" s="221"/>
      <c r="AO6925" s="221"/>
      <c r="AP6925" s="221"/>
      <c r="AQ6925" s="219"/>
      <c r="AR6925" s="219"/>
      <c r="AS6925" s="221"/>
      <c r="AT6925" s="221"/>
      <c r="AU6925" s="221"/>
      <c r="AV6925" s="221"/>
      <c r="AW6925" s="221"/>
      <c r="AX6925" s="221"/>
      <c r="AY6925" s="221"/>
      <c r="AZ6925" s="221"/>
    </row>
    <row r="6926" spans="1:52" x14ac:dyDescent="0.15">
      <c r="A6926" s="278"/>
      <c r="B6926" s="274"/>
      <c r="C6926" s="340"/>
      <c r="D6926" s="340"/>
      <c r="E6926" s="341"/>
      <c r="F6926" s="341"/>
      <c r="G6926" s="341"/>
      <c r="H6926" s="341"/>
      <c r="I6926" s="341"/>
      <c r="J6926" s="341"/>
      <c r="AH6926" s="221"/>
      <c r="AI6926" s="221"/>
      <c r="AJ6926" s="221"/>
      <c r="AK6926" s="221"/>
      <c r="AL6926" s="221"/>
      <c r="AM6926" s="221"/>
      <c r="AN6926" s="221"/>
      <c r="AO6926" s="221"/>
      <c r="AP6926" s="221"/>
      <c r="AQ6926" s="219"/>
      <c r="AR6926" s="219"/>
      <c r="AS6926" s="221"/>
      <c r="AT6926" s="221"/>
      <c r="AU6926" s="221"/>
      <c r="AV6926" s="221"/>
      <c r="AW6926" s="221"/>
      <c r="AX6926" s="221"/>
      <c r="AY6926" s="221"/>
      <c r="AZ6926" s="221"/>
    </row>
    <row r="6927" spans="1:52" x14ac:dyDescent="0.15">
      <c r="A6927" s="278"/>
      <c r="B6927" s="274"/>
      <c r="C6927" s="340"/>
      <c r="D6927" s="340"/>
      <c r="E6927" s="341"/>
      <c r="F6927" s="341"/>
      <c r="G6927" s="341"/>
      <c r="H6927" s="341"/>
      <c r="I6927" s="341"/>
      <c r="J6927" s="341"/>
      <c r="AH6927" s="221"/>
      <c r="AI6927" s="221"/>
      <c r="AJ6927" s="221"/>
      <c r="AK6927" s="221"/>
      <c r="AL6927" s="221"/>
      <c r="AM6927" s="221"/>
      <c r="AN6927" s="221"/>
      <c r="AO6927" s="221"/>
      <c r="AP6927" s="221"/>
      <c r="AQ6927" s="219"/>
      <c r="AR6927" s="219"/>
      <c r="AS6927" s="221"/>
      <c r="AT6927" s="221"/>
      <c r="AU6927" s="221"/>
      <c r="AV6927" s="221"/>
      <c r="AW6927" s="221"/>
      <c r="AX6927" s="221"/>
      <c r="AY6927" s="221"/>
      <c r="AZ6927" s="221"/>
    </row>
    <row r="6928" spans="1:52" x14ac:dyDescent="0.15">
      <c r="A6928" s="278"/>
      <c r="B6928" s="274"/>
      <c r="C6928" s="340"/>
      <c r="D6928" s="340"/>
      <c r="E6928" s="341"/>
      <c r="F6928" s="341"/>
      <c r="G6928" s="341"/>
      <c r="H6928" s="341"/>
      <c r="I6928" s="341"/>
      <c r="J6928" s="341"/>
      <c r="AH6928" s="221"/>
      <c r="AI6928" s="221"/>
      <c r="AJ6928" s="221"/>
      <c r="AK6928" s="221"/>
      <c r="AL6928" s="221"/>
      <c r="AM6928" s="221"/>
      <c r="AN6928" s="221"/>
      <c r="AO6928" s="221"/>
      <c r="AP6928" s="221"/>
      <c r="AQ6928" s="219"/>
      <c r="AR6928" s="219"/>
      <c r="AS6928" s="221"/>
      <c r="AT6928" s="221"/>
      <c r="AU6928" s="221"/>
      <c r="AV6928" s="221"/>
      <c r="AW6928" s="221"/>
      <c r="AX6928" s="221"/>
      <c r="AY6928" s="221"/>
      <c r="AZ6928" s="221"/>
    </row>
    <row r="6929" spans="1:52" x14ac:dyDescent="0.15">
      <c r="A6929" s="278"/>
      <c r="B6929" s="274"/>
      <c r="C6929" s="340"/>
      <c r="D6929" s="340"/>
      <c r="E6929" s="341"/>
      <c r="F6929" s="341"/>
      <c r="G6929" s="341"/>
      <c r="H6929" s="341"/>
      <c r="I6929" s="341"/>
      <c r="J6929" s="341"/>
      <c r="AH6929" s="221"/>
      <c r="AI6929" s="221"/>
      <c r="AJ6929" s="221"/>
      <c r="AK6929" s="221"/>
      <c r="AL6929" s="221"/>
      <c r="AM6929" s="221"/>
      <c r="AN6929" s="221"/>
      <c r="AO6929" s="221"/>
      <c r="AP6929" s="221"/>
      <c r="AQ6929" s="219"/>
      <c r="AR6929" s="219"/>
      <c r="AS6929" s="221"/>
      <c r="AT6929" s="221"/>
      <c r="AU6929" s="221"/>
      <c r="AV6929" s="221"/>
      <c r="AW6929" s="221"/>
      <c r="AX6929" s="221"/>
      <c r="AY6929" s="221"/>
      <c r="AZ6929" s="221"/>
    </row>
    <row r="6930" spans="1:52" x14ac:dyDescent="0.15">
      <c r="A6930" s="278"/>
      <c r="B6930" s="274"/>
      <c r="C6930" s="340"/>
      <c r="D6930" s="340"/>
      <c r="E6930" s="341"/>
      <c r="F6930" s="341"/>
      <c r="G6930" s="341"/>
      <c r="H6930" s="341"/>
      <c r="I6930" s="341"/>
      <c r="J6930" s="341"/>
      <c r="AH6930" s="221"/>
      <c r="AI6930" s="221"/>
      <c r="AJ6930" s="221"/>
      <c r="AK6930" s="221"/>
      <c r="AL6930" s="221"/>
      <c r="AM6930" s="221"/>
      <c r="AN6930" s="221"/>
      <c r="AO6930" s="221"/>
      <c r="AP6930" s="221"/>
      <c r="AQ6930" s="219"/>
      <c r="AR6930" s="219"/>
      <c r="AS6930" s="221"/>
      <c r="AT6930" s="221"/>
      <c r="AU6930" s="221"/>
      <c r="AV6930" s="221"/>
      <c r="AW6930" s="221"/>
      <c r="AX6930" s="221"/>
      <c r="AY6930" s="221"/>
      <c r="AZ6930" s="221"/>
    </row>
    <row r="6931" spans="1:52" x14ac:dyDescent="0.15">
      <c r="A6931" s="278"/>
      <c r="B6931" s="274"/>
      <c r="C6931" s="340"/>
      <c r="D6931" s="340"/>
      <c r="E6931" s="341"/>
      <c r="F6931" s="341"/>
      <c r="G6931" s="341"/>
      <c r="H6931" s="341"/>
      <c r="I6931" s="341"/>
      <c r="J6931" s="341"/>
      <c r="AH6931" s="221"/>
      <c r="AI6931" s="221"/>
      <c r="AJ6931" s="221"/>
      <c r="AK6931" s="221"/>
      <c r="AL6931" s="221"/>
      <c r="AM6931" s="221"/>
      <c r="AN6931" s="221"/>
      <c r="AO6931" s="221"/>
      <c r="AP6931" s="221"/>
      <c r="AQ6931" s="219"/>
      <c r="AR6931" s="219"/>
      <c r="AS6931" s="221"/>
      <c r="AT6931" s="221"/>
      <c r="AU6931" s="221"/>
      <c r="AV6931" s="221"/>
      <c r="AW6931" s="221"/>
      <c r="AX6931" s="221"/>
      <c r="AY6931" s="221"/>
      <c r="AZ6931" s="221"/>
    </row>
    <row r="6932" spans="1:52" x14ac:dyDescent="0.15">
      <c r="A6932" s="278"/>
      <c r="B6932" s="274"/>
      <c r="C6932" s="340"/>
      <c r="D6932" s="340"/>
      <c r="E6932" s="341"/>
      <c r="F6932" s="341"/>
      <c r="G6932" s="341"/>
      <c r="H6932" s="341"/>
      <c r="I6932" s="341"/>
      <c r="J6932" s="341"/>
      <c r="AH6932" s="221"/>
      <c r="AI6932" s="221"/>
      <c r="AJ6932" s="221"/>
      <c r="AK6932" s="221"/>
      <c r="AL6932" s="221"/>
      <c r="AM6932" s="221"/>
      <c r="AN6932" s="221"/>
      <c r="AO6932" s="221"/>
      <c r="AP6932" s="221"/>
      <c r="AQ6932" s="219"/>
      <c r="AR6932" s="219"/>
      <c r="AS6932" s="221"/>
      <c r="AT6932" s="221"/>
      <c r="AU6932" s="221"/>
      <c r="AV6932" s="221"/>
      <c r="AW6932" s="221"/>
      <c r="AX6932" s="221"/>
      <c r="AY6932" s="221"/>
      <c r="AZ6932" s="221"/>
    </row>
    <row r="6933" spans="1:52" x14ac:dyDescent="0.15">
      <c r="A6933" s="278"/>
      <c r="B6933" s="274"/>
      <c r="C6933" s="340"/>
      <c r="D6933" s="340"/>
      <c r="E6933" s="341"/>
      <c r="F6933" s="341"/>
      <c r="G6933" s="341"/>
      <c r="H6933" s="341"/>
      <c r="I6933" s="341"/>
      <c r="J6933" s="341"/>
      <c r="AH6933" s="221"/>
      <c r="AI6933" s="221"/>
      <c r="AJ6933" s="221"/>
      <c r="AK6933" s="221"/>
      <c r="AL6933" s="221"/>
      <c r="AM6933" s="221"/>
      <c r="AN6933" s="221"/>
      <c r="AO6933" s="221"/>
      <c r="AP6933" s="221"/>
      <c r="AQ6933" s="219"/>
      <c r="AR6933" s="219"/>
      <c r="AS6933" s="221"/>
      <c r="AT6933" s="221"/>
      <c r="AU6933" s="221"/>
      <c r="AV6933" s="221"/>
      <c r="AW6933" s="221"/>
      <c r="AX6933" s="221"/>
      <c r="AY6933" s="221"/>
      <c r="AZ6933" s="221"/>
    </row>
    <row r="6934" spans="1:52" x14ac:dyDescent="0.15">
      <c r="A6934" s="278"/>
      <c r="B6934" s="274"/>
      <c r="C6934" s="340"/>
      <c r="D6934" s="340"/>
      <c r="E6934" s="341"/>
      <c r="F6934" s="341"/>
      <c r="G6934" s="341"/>
      <c r="H6934" s="341"/>
      <c r="I6934" s="341"/>
      <c r="J6934" s="341"/>
      <c r="AH6934" s="221"/>
      <c r="AI6934" s="221"/>
      <c r="AJ6934" s="221"/>
      <c r="AK6934" s="221"/>
      <c r="AL6934" s="221"/>
      <c r="AM6934" s="221"/>
      <c r="AN6934" s="221"/>
      <c r="AO6934" s="221"/>
      <c r="AP6934" s="221"/>
      <c r="AQ6934" s="219"/>
      <c r="AR6934" s="219"/>
      <c r="AS6934" s="221"/>
      <c r="AT6934" s="221"/>
      <c r="AU6934" s="221"/>
      <c r="AV6934" s="221"/>
      <c r="AW6934" s="221"/>
      <c r="AX6934" s="221"/>
      <c r="AY6934" s="221"/>
      <c r="AZ6934" s="221"/>
    </row>
    <row r="6935" spans="1:52" x14ac:dyDescent="0.15">
      <c r="A6935" s="278"/>
      <c r="B6935" s="274"/>
      <c r="C6935" s="340"/>
      <c r="D6935" s="340"/>
      <c r="E6935" s="341"/>
      <c r="F6935" s="341"/>
      <c r="G6935" s="341"/>
      <c r="H6935" s="341"/>
      <c r="I6935" s="341"/>
      <c r="J6935" s="341"/>
      <c r="AH6935" s="221"/>
      <c r="AI6935" s="221"/>
      <c r="AJ6935" s="221"/>
      <c r="AK6935" s="221"/>
      <c r="AL6935" s="221"/>
      <c r="AM6935" s="221"/>
      <c r="AN6935" s="221"/>
      <c r="AO6935" s="221"/>
      <c r="AP6935" s="221"/>
      <c r="AQ6935" s="219"/>
      <c r="AR6935" s="219"/>
      <c r="AS6935" s="221"/>
      <c r="AT6935" s="221"/>
      <c r="AU6935" s="221"/>
      <c r="AV6935" s="221"/>
      <c r="AW6935" s="221"/>
      <c r="AX6935" s="221"/>
      <c r="AY6935" s="221"/>
      <c r="AZ6935" s="221"/>
    </row>
    <row r="6936" spans="1:52" x14ac:dyDescent="0.15">
      <c r="A6936" s="278"/>
      <c r="B6936" s="274"/>
      <c r="C6936" s="340"/>
      <c r="D6936" s="340"/>
      <c r="E6936" s="341"/>
      <c r="F6936" s="341"/>
      <c r="G6936" s="341"/>
      <c r="H6936" s="341"/>
      <c r="I6936" s="341"/>
      <c r="J6936" s="341"/>
      <c r="AH6936" s="221"/>
      <c r="AI6936" s="221"/>
      <c r="AJ6936" s="221"/>
      <c r="AK6936" s="221"/>
      <c r="AL6936" s="221"/>
      <c r="AM6936" s="221"/>
      <c r="AN6936" s="221"/>
      <c r="AO6936" s="221"/>
      <c r="AP6936" s="221"/>
      <c r="AQ6936" s="219"/>
      <c r="AR6936" s="219"/>
      <c r="AS6936" s="221"/>
      <c r="AT6936" s="221"/>
      <c r="AU6936" s="221"/>
      <c r="AV6936" s="221"/>
      <c r="AW6936" s="221"/>
      <c r="AX6936" s="221"/>
      <c r="AY6936" s="221"/>
      <c r="AZ6936" s="221"/>
    </row>
    <row r="6937" spans="1:52" x14ac:dyDescent="0.15">
      <c r="A6937" s="278"/>
      <c r="B6937" s="274"/>
      <c r="C6937" s="340"/>
      <c r="D6937" s="340"/>
      <c r="E6937" s="341"/>
      <c r="F6937" s="341"/>
      <c r="G6937" s="341"/>
      <c r="H6937" s="341"/>
      <c r="I6937" s="341"/>
      <c r="J6937" s="341"/>
      <c r="AH6937" s="221"/>
      <c r="AI6937" s="221"/>
      <c r="AJ6937" s="221"/>
      <c r="AK6937" s="221"/>
      <c r="AL6937" s="221"/>
      <c r="AM6937" s="221"/>
      <c r="AN6937" s="221"/>
      <c r="AO6937" s="221"/>
      <c r="AP6937" s="221"/>
      <c r="AQ6937" s="219"/>
      <c r="AR6937" s="219"/>
      <c r="AS6937" s="221"/>
      <c r="AT6937" s="221"/>
      <c r="AU6937" s="221"/>
      <c r="AV6937" s="221"/>
      <c r="AW6937" s="221"/>
      <c r="AX6937" s="221"/>
      <c r="AY6937" s="221"/>
      <c r="AZ6937" s="221"/>
    </row>
    <row r="6938" spans="1:52" x14ac:dyDescent="0.15">
      <c r="A6938" s="278"/>
      <c r="B6938" s="274"/>
      <c r="C6938" s="340"/>
      <c r="D6938" s="340"/>
      <c r="E6938" s="341"/>
      <c r="F6938" s="341"/>
      <c r="G6938" s="341"/>
      <c r="H6938" s="341"/>
      <c r="I6938" s="341"/>
      <c r="J6938" s="341"/>
      <c r="AH6938" s="221"/>
      <c r="AI6938" s="221"/>
      <c r="AJ6938" s="221"/>
      <c r="AK6938" s="221"/>
      <c r="AL6938" s="221"/>
      <c r="AM6938" s="221"/>
      <c r="AN6938" s="221"/>
      <c r="AO6938" s="221"/>
      <c r="AP6938" s="221"/>
      <c r="AQ6938" s="219"/>
      <c r="AR6938" s="219"/>
      <c r="AS6938" s="221"/>
      <c r="AT6938" s="221"/>
      <c r="AU6938" s="221"/>
      <c r="AV6938" s="221"/>
      <c r="AW6938" s="221"/>
      <c r="AX6938" s="221"/>
      <c r="AY6938" s="221"/>
      <c r="AZ6938" s="221"/>
    </row>
    <row r="6939" spans="1:52" x14ac:dyDescent="0.15">
      <c r="A6939" s="278"/>
      <c r="B6939" s="274"/>
      <c r="C6939" s="340"/>
      <c r="D6939" s="340"/>
      <c r="E6939" s="341"/>
      <c r="F6939" s="341"/>
      <c r="G6939" s="341"/>
      <c r="H6939" s="341"/>
      <c r="I6939" s="341"/>
      <c r="J6939" s="341"/>
      <c r="AH6939" s="221"/>
      <c r="AI6939" s="221"/>
      <c r="AJ6939" s="221"/>
      <c r="AK6939" s="221"/>
      <c r="AL6939" s="221"/>
      <c r="AM6939" s="221"/>
      <c r="AN6939" s="221"/>
      <c r="AO6939" s="221"/>
      <c r="AP6939" s="221"/>
      <c r="AQ6939" s="219"/>
      <c r="AR6939" s="219"/>
      <c r="AS6939" s="221"/>
      <c r="AT6939" s="221"/>
      <c r="AU6939" s="221"/>
      <c r="AV6939" s="221"/>
      <c r="AW6939" s="221"/>
      <c r="AX6939" s="221"/>
      <c r="AY6939" s="221"/>
      <c r="AZ6939" s="221"/>
    </row>
    <row r="6940" spans="1:52" x14ac:dyDescent="0.15">
      <c r="A6940" s="278"/>
      <c r="B6940" s="274"/>
      <c r="C6940" s="340"/>
      <c r="D6940" s="340"/>
      <c r="E6940" s="341"/>
      <c r="F6940" s="341"/>
      <c r="G6940" s="341"/>
      <c r="H6940" s="341"/>
      <c r="I6940" s="341"/>
      <c r="J6940" s="341"/>
      <c r="AH6940" s="221"/>
      <c r="AI6940" s="221"/>
      <c r="AJ6940" s="221"/>
      <c r="AK6940" s="221"/>
      <c r="AL6940" s="221"/>
      <c r="AM6940" s="221"/>
      <c r="AN6940" s="221"/>
      <c r="AO6940" s="221"/>
      <c r="AP6940" s="221"/>
      <c r="AQ6940" s="219"/>
      <c r="AR6940" s="219"/>
      <c r="AS6940" s="221"/>
      <c r="AT6940" s="221"/>
      <c r="AU6940" s="221"/>
      <c r="AV6940" s="221"/>
      <c r="AW6940" s="221"/>
      <c r="AX6940" s="221"/>
      <c r="AY6940" s="221"/>
      <c r="AZ6940" s="221"/>
    </row>
    <row r="6941" spans="1:52" x14ac:dyDescent="0.15">
      <c r="A6941" s="278"/>
      <c r="B6941" s="274"/>
      <c r="C6941" s="340"/>
      <c r="D6941" s="340"/>
      <c r="E6941" s="341"/>
      <c r="F6941" s="341"/>
      <c r="G6941" s="341"/>
      <c r="H6941" s="341"/>
      <c r="I6941" s="341"/>
      <c r="J6941" s="341"/>
      <c r="AH6941" s="221"/>
      <c r="AI6941" s="221"/>
      <c r="AJ6941" s="221"/>
      <c r="AK6941" s="221"/>
      <c r="AL6941" s="221"/>
      <c r="AM6941" s="221"/>
      <c r="AN6941" s="221"/>
      <c r="AO6941" s="221"/>
      <c r="AP6941" s="221"/>
      <c r="AQ6941" s="219"/>
      <c r="AR6941" s="219"/>
      <c r="AS6941" s="221"/>
      <c r="AT6941" s="221"/>
      <c r="AU6941" s="221"/>
      <c r="AV6941" s="221"/>
      <c r="AW6941" s="221"/>
      <c r="AX6941" s="221"/>
      <c r="AY6941" s="221"/>
      <c r="AZ6941" s="221"/>
    </row>
    <row r="6942" spans="1:52" x14ac:dyDescent="0.15">
      <c r="A6942" s="278"/>
      <c r="B6942" s="274"/>
      <c r="C6942" s="340"/>
      <c r="D6942" s="340"/>
      <c r="E6942" s="341"/>
      <c r="F6942" s="341"/>
      <c r="G6942" s="341"/>
      <c r="H6942" s="341"/>
      <c r="I6942" s="341"/>
      <c r="J6942" s="341"/>
      <c r="AH6942" s="221"/>
      <c r="AI6942" s="221"/>
      <c r="AJ6942" s="221"/>
      <c r="AK6942" s="221"/>
      <c r="AL6942" s="221"/>
      <c r="AM6942" s="221"/>
      <c r="AN6942" s="221"/>
      <c r="AO6942" s="221"/>
      <c r="AP6942" s="221"/>
      <c r="AQ6942" s="219"/>
      <c r="AR6942" s="219"/>
      <c r="AS6942" s="221"/>
      <c r="AT6942" s="221"/>
      <c r="AU6942" s="221"/>
      <c r="AV6942" s="221"/>
      <c r="AW6942" s="221"/>
      <c r="AX6942" s="221"/>
      <c r="AY6942" s="221"/>
      <c r="AZ6942" s="221"/>
    </row>
    <row r="6943" spans="1:52" x14ac:dyDescent="0.15">
      <c r="A6943" s="278"/>
      <c r="B6943" s="274"/>
      <c r="C6943" s="340"/>
      <c r="D6943" s="340"/>
      <c r="E6943" s="341"/>
      <c r="F6943" s="341"/>
      <c r="G6943" s="341"/>
      <c r="H6943" s="341"/>
      <c r="I6943" s="341"/>
      <c r="J6943" s="341"/>
      <c r="AH6943" s="221"/>
      <c r="AI6943" s="221"/>
      <c r="AJ6943" s="221"/>
      <c r="AK6943" s="221"/>
      <c r="AL6943" s="221"/>
      <c r="AM6943" s="221"/>
      <c r="AN6943" s="221"/>
      <c r="AO6943" s="221"/>
      <c r="AP6943" s="221"/>
      <c r="AQ6943" s="219"/>
      <c r="AR6943" s="219"/>
      <c r="AS6943" s="221"/>
      <c r="AT6943" s="221"/>
      <c r="AU6943" s="221"/>
      <c r="AV6943" s="221"/>
      <c r="AW6943" s="221"/>
      <c r="AX6943" s="221"/>
      <c r="AY6943" s="221"/>
      <c r="AZ6943" s="221"/>
    </row>
    <row r="6944" spans="1:52" x14ac:dyDescent="0.15">
      <c r="A6944" s="278"/>
      <c r="B6944" s="274"/>
      <c r="C6944" s="340"/>
      <c r="D6944" s="340"/>
      <c r="E6944" s="341"/>
      <c r="F6944" s="341"/>
      <c r="G6944" s="341"/>
      <c r="H6944" s="341"/>
      <c r="I6944" s="341"/>
      <c r="J6944" s="341"/>
      <c r="AH6944" s="221"/>
      <c r="AI6944" s="221"/>
      <c r="AJ6944" s="221"/>
      <c r="AK6944" s="221"/>
      <c r="AL6944" s="221"/>
      <c r="AM6944" s="221"/>
      <c r="AN6944" s="221"/>
      <c r="AO6944" s="221"/>
      <c r="AP6944" s="221"/>
      <c r="AQ6944" s="219"/>
      <c r="AR6944" s="219"/>
      <c r="AS6944" s="221"/>
      <c r="AT6944" s="221"/>
      <c r="AU6944" s="221"/>
      <c r="AV6944" s="221"/>
      <c r="AW6944" s="221"/>
      <c r="AX6944" s="221"/>
      <c r="AY6944" s="221"/>
      <c r="AZ6944" s="221"/>
    </row>
    <row r="6945" spans="1:52" x14ac:dyDescent="0.15">
      <c r="A6945" s="278"/>
      <c r="B6945" s="274"/>
      <c r="C6945" s="340"/>
      <c r="D6945" s="340"/>
      <c r="E6945" s="341"/>
      <c r="F6945" s="341"/>
      <c r="G6945" s="341"/>
      <c r="H6945" s="341"/>
      <c r="I6945" s="341"/>
      <c r="J6945" s="341"/>
      <c r="AH6945" s="221"/>
      <c r="AI6945" s="221"/>
      <c r="AJ6945" s="221"/>
      <c r="AK6945" s="221"/>
      <c r="AL6945" s="221"/>
      <c r="AM6945" s="221"/>
      <c r="AN6945" s="221"/>
      <c r="AO6945" s="221"/>
      <c r="AP6945" s="221"/>
      <c r="AQ6945" s="219"/>
      <c r="AR6945" s="219"/>
      <c r="AS6945" s="221"/>
      <c r="AT6945" s="221"/>
      <c r="AU6945" s="221"/>
      <c r="AV6945" s="221"/>
      <c r="AW6945" s="221"/>
      <c r="AX6945" s="221"/>
      <c r="AY6945" s="221"/>
      <c r="AZ6945" s="221"/>
    </row>
    <row r="6946" spans="1:52" x14ac:dyDescent="0.15">
      <c r="A6946" s="278"/>
      <c r="B6946" s="274"/>
      <c r="C6946" s="340"/>
      <c r="D6946" s="340"/>
      <c r="E6946" s="341"/>
      <c r="F6946" s="341"/>
      <c r="G6946" s="341"/>
      <c r="H6946" s="341"/>
      <c r="I6946" s="341"/>
      <c r="J6946" s="341"/>
      <c r="AH6946" s="221"/>
      <c r="AI6946" s="221"/>
      <c r="AJ6946" s="221"/>
      <c r="AK6946" s="221"/>
      <c r="AL6946" s="221"/>
      <c r="AM6946" s="221"/>
      <c r="AN6946" s="221"/>
      <c r="AO6946" s="221"/>
      <c r="AP6946" s="221"/>
      <c r="AQ6946" s="219"/>
      <c r="AR6946" s="219"/>
      <c r="AS6946" s="221"/>
      <c r="AT6946" s="221"/>
      <c r="AU6946" s="221"/>
      <c r="AV6946" s="221"/>
      <c r="AW6946" s="221"/>
      <c r="AX6946" s="221"/>
      <c r="AY6946" s="221"/>
      <c r="AZ6946" s="221"/>
    </row>
    <row r="6947" spans="1:52" x14ac:dyDescent="0.15">
      <c r="A6947" s="278"/>
      <c r="B6947" s="274"/>
      <c r="C6947" s="340"/>
      <c r="D6947" s="340"/>
      <c r="E6947" s="341"/>
      <c r="F6947" s="341"/>
      <c r="G6947" s="341"/>
      <c r="H6947" s="341"/>
      <c r="I6947" s="341"/>
      <c r="J6947" s="341"/>
      <c r="AH6947" s="221"/>
      <c r="AI6947" s="221"/>
      <c r="AJ6947" s="221"/>
      <c r="AK6947" s="221"/>
      <c r="AL6947" s="221"/>
      <c r="AM6947" s="221"/>
      <c r="AN6947" s="221"/>
      <c r="AO6947" s="221"/>
      <c r="AP6947" s="221"/>
      <c r="AQ6947" s="219"/>
      <c r="AR6947" s="219"/>
      <c r="AS6947" s="221"/>
      <c r="AT6947" s="221"/>
      <c r="AU6947" s="221"/>
      <c r="AV6947" s="221"/>
      <c r="AW6947" s="221"/>
      <c r="AX6947" s="221"/>
      <c r="AY6947" s="221"/>
      <c r="AZ6947" s="221"/>
    </row>
    <row r="6948" spans="1:52" x14ac:dyDescent="0.15">
      <c r="A6948" s="278"/>
      <c r="B6948" s="274"/>
      <c r="C6948" s="340"/>
      <c r="D6948" s="340"/>
      <c r="E6948" s="341"/>
      <c r="F6948" s="341"/>
      <c r="G6948" s="341"/>
      <c r="H6948" s="341"/>
      <c r="I6948" s="341"/>
      <c r="J6948" s="341"/>
      <c r="AH6948" s="221"/>
      <c r="AI6948" s="221"/>
      <c r="AJ6948" s="221"/>
      <c r="AK6948" s="221"/>
      <c r="AL6948" s="221"/>
      <c r="AM6948" s="221"/>
      <c r="AN6948" s="221"/>
      <c r="AO6948" s="221"/>
      <c r="AP6948" s="221"/>
      <c r="AQ6948" s="219"/>
      <c r="AR6948" s="219"/>
      <c r="AS6948" s="221"/>
      <c r="AT6948" s="221"/>
      <c r="AU6948" s="221"/>
      <c r="AV6948" s="221"/>
      <c r="AW6948" s="221"/>
      <c r="AX6948" s="221"/>
      <c r="AY6948" s="221"/>
      <c r="AZ6948" s="221"/>
    </row>
    <row r="6949" spans="1:52" x14ac:dyDescent="0.15">
      <c r="A6949" s="278"/>
      <c r="B6949" s="274"/>
      <c r="C6949" s="340"/>
      <c r="D6949" s="340"/>
      <c r="E6949" s="341"/>
      <c r="F6949" s="341"/>
      <c r="G6949" s="341"/>
      <c r="H6949" s="341"/>
      <c r="I6949" s="341"/>
      <c r="J6949" s="341"/>
      <c r="AH6949" s="221"/>
      <c r="AI6949" s="221"/>
      <c r="AJ6949" s="221"/>
      <c r="AK6949" s="221"/>
      <c r="AL6949" s="221"/>
      <c r="AM6949" s="221"/>
      <c r="AN6949" s="221"/>
      <c r="AO6949" s="221"/>
      <c r="AP6949" s="221"/>
      <c r="AQ6949" s="219"/>
      <c r="AR6949" s="219"/>
      <c r="AS6949" s="221"/>
      <c r="AT6949" s="221"/>
      <c r="AU6949" s="221"/>
      <c r="AV6949" s="221"/>
      <c r="AW6949" s="221"/>
      <c r="AX6949" s="221"/>
      <c r="AY6949" s="221"/>
      <c r="AZ6949" s="221"/>
    </row>
    <row r="6950" spans="1:52" x14ac:dyDescent="0.15">
      <c r="A6950" s="278"/>
      <c r="B6950" s="274"/>
      <c r="C6950" s="340"/>
      <c r="D6950" s="340"/>
      <c r="E6950" s="341"/>
      <c r="F6950" s="341"/>
      <c r="G6950" s="341"/>
      <c r="H6950" s="341"/>
      <c r="I6950" s="341"/>
      <c r="J6950" s="341"/>
      <c r="AH6950" s="221"/>
      <c r="AI6950" s="221"/>
      <c r="AJ6950" s="221"/>
      <c r="AK6950" s="221"/>
      <c r="AL6950" s="221"/>
      <c r="AM6950" s="221"/>
      <c r="AN6950" s="221"/>
      <c r="AO6950" s="221"/>
      <c r="AP6950" s="221"/>
      <c r="AQ6950" s="219"/>
      <c r="AR6950" s="219"/>
      <c r="AS6950" s="221"/>
      <c r="AT6950" s="221"/>
      <c r="AU6950" s="221"/>
      <c r="AV6950" s="221"/>
      <c r="AW6950" s="221"/>
      <c r="AX6950" s="221"/>
      <c r="AY6950" s="221"/>
      <c r="AZ6950" s="221"/>
    </row>
    <row r="6951" spans="1:52" x14ac:dyDescent="0.15">
      <c r="A6951" s="278"/>
      <c r="B6951" s="274"/>
      <c r="C6951" s="340"/>
      <c r="D6951" s="340"/>
      <c r="E6951" s="341"/>
      <c r="F6951" s="341"/>
      <c r="G6951" s="341"/>
      <c r="H6951" s="341"/>
      <c r="I6951" s="341"/>
      <c r="J6951" s="341"/>
      <c r="AH6951" s="221"/>
      <c r="AI6951" s="221"/>
      <c r="AJ6951" s="221"/>
      <c r="AK6951" s="221"/>
      <c r="AL6951" s="221"/>
      <c r="AM6951" s="221"/>
      <c r="AN6951" s="221"/>
      <c r="AO6951" s="221"/>
      <c r="AP6951" s="221"/>
      <c r="AQ6951" s="219"/>
      <c r="AR6951" s="219"/>
      <c r="AS6951" s="221"/>
      <c r="AT6951" s="221"/>
      <c r="AU6951" s="221"/>
      <c r="AV6951" s="221"/>
      <c r="AW6951" s="221"/>
      <c r="AX6951" s="221"/>
      <c r="AY6951" s="221"/>
      <c r="AZ6951" s="221"/>
    </row>
    <row r="6952" spans="1:52" x14ac:dyDescent="0.15">
      <c r="A6952" s="278"/>
      <c r="B6952" s="274"/>
      <c r="C6952" s="340"/>
      <c r="D6952" s="340"/>
      <c r="E6952" s="341"/>
      <c r="F6952" s="341"/>
      <c r="G6952" s="341"/>
      <c r="H6952" s="341"/>
      <c r="I6952" s="341"/>
      <c r="J6952" s="341"/>
      <c r="AH6952" s="221"/>
      <c r="AI6952" s="221"/>
      <c r="AJ6952" s="221"/>
      <c r="AK6952" s="221"/>
      <c r="AL6952" s="221"/>
      <c r="AM6952" s="221"/>
      <c r="AN6952" s="221"/>
      <c r="AO6952" s="221"/>
      <c r="AP6952" s="221"/>
      <c r="AQ6952" s="219"/>
      <c r="AR6952" s="219"/>
      <c r="AS6952" s="221"/>
      <c r="AT6952" s="221"/>
      <c r="AU6952" s="221"/>
      <c r="AV6952" s="221"/>
      <c r="AW6952" s="221"/>
      <c r="AX6952" s="221"/>
      <c r="AY6952" s="221"/>
      <c r="AZ6952" s="221"/>
    </row>
    <row r="6953" spans="1:52" x14ac:dyDescent="0.15">
      <c r="A6953" s="278"/>
      <c r="B6953" s="274"/>
      <c r="C6953" s="340"/>
      <c r="D6953" s="340"/>
      <c r="E6953" s="341"/>
      <c r="F6953" s="341"/>
      <c r="G6953" s="341"/>
      <c r="H6953" s="341"/>
      <c r="I6953" s="341"/>
      <c r="J6953" s="341"/>
      <c r="AH6953" s="221"/>
      <c r="AI6953" s="221"/>
      <c r="AJ6953" s="221"/>
      <c r="AK6953" s="221"/>
      <c r="AL6953" s="221"/>
      <c r="AM6953" s="221"/>
      <c r="AN6953" s="221"/>
      <c r="AO6953" s="221"/>
      <c r="AP6953" s="221"/>
      <c r="AQ6953" s="219"/>
      <c r="AR6953" s="219"/>
      <c r="AS6953" s="221"/>
      <c r="AT6953" s="221"/>
      <c r="AU6953" s="221"/>
      <c r="AV6953" s="221"/>
      <c r="AW6953" s="221"/>
      <c r="AX6953" s="221"/>
      <c r="AY6953" s="221"/>
      <c r="AZ6953" s="221"/>
    </row>
    <row r="6954" spans="1:52" x14ac:dyDescent="0.15">
      <c r="A6954" s="278"/>
      <c r="B6954" s="274"/>
      <c r="C6954" s="340"/>
      <c r="D6954" s="340"/>
      <c r="E6954" s="341"/>
      <c r="F6954" s="341"/>
      <c r="G6954" s="341"/>
      <c r="H6954" s="341"/>
      <c r="I6954" s="341"/>
      <c r="J6954" s="341"/>
      <c r="AH6954" s="221"/>
      <c r="AI6954" s="221"/>
      <c r="AJ6954" s="221"/>
      <c r="AK6954" s="221"/>
      <c r="AL6954" s="221"/>
      <c r="AM6954" s="221"/>
      <c r="AN6954" s="221"/>
      <c r="AO6954" s="221"/>
      <c r="AP6954" s="221"/>
      <c r="AQ6954" s="219"/>
      <c r="AR6954" s="219"/>
      <c r="AS6954" s="221"/>
      <c r="AT6954" s="221"/>
      <c r="AU6954" s="221"/>
      <c r="AV6954" s="221"/>
      <c r="AW6954" s="221"/>
      <c r="AX6954" s="221"/>
      <c r="AY6954" s="221"/>
      <c r="AZ6954" s="221"/>
    </row>
    <row r="6955" spans="1:52" x14ac:dyDescent="0.15">
      <c r="A6955" s="278"/>
      <c r="B6955" s="274"/>
      <c r="C6955" s="340"/>
      <c r="D6955" s="340"/>
      <c r="E6955" s="341"/>
      <c r="F6955" s="341"/>
      <c r="G6955" s="341"/>
      <c r="H6955" s="341"/>
      <c r="I6955" s="341"/>
      <c r="J6955" s="341"/>
      <c r="AH6955" s="221"/>
      <c r="AI6955" s="221"/>
      <c r="AJ6955" s="221"/>
      <c r="AK6955" s="221"/>
      <c r="AL6955" s="221"/>
      <c r="AM6955" s="221"/>
      <c r="AN6955" s="221"/>
      <c r="AO6955" s="221"/>
      <c r="AP6955" s="221"/>
      <c r="AQ6955" s="219"/>
      <c r="AR6955" s="219"/>
      <c r="AS6955" s="221"/>
      <c r="AT6955" s="221"/>
      <c r="AU6955" s="221"/>
      <c r="AV6955" s="221"/>
      <c r="AW6955" s="221"/>
      <c r="AX6955" s="221"/>
      <c r="AY6955" s="221"/>
      <c r="AZ6955" s="221"/>
    </row>
    <row r="6956" spans="1:52" x14ac:dyDescent="0.15">
      <c r="A6956" s="278"/>
      <c r="B6956" s="274"/>
      <c r="C6956" s="340"/>
      <c r="D6956" s="340"/>
      <c r="E6956" s="341"/>
      <c r="F6956" s="341"/>
      <c r="G6956" s="341"/>
      <c r="H6956" s="341"/>
      <c r="I6956" s="341"/>
      <c r="J6956" s="341"/>
      <c r="AH6956" s="221"/>
      <c r="AI6956" s="221"/>
      <c r="AJ6956" s="221"/>
      <c r="AK6956" s="221"/>
      <c r="AL6956" s="221"/>
      <c r="AM6956" s="221"/>
      <c r="AN6956" s="221"/>
      <c r="AO6956" s="221"/>
      <c r="AP6956" s="221"/>
      <c r="AQ6956" s="219"/>
      <c r="AR6956" s="219"/>
      <c r="AS6956" s="221"/>
      <c r="AT6956" s="221"/>
      <c r="AU6956" s="221"/>
      <c r="AV6956" s="221"/>
      <c r="AW6956" s="221"/>
      <c r="AX6956" s="221"/>
      <c r="AY6956" s="221"/>
      <c r="AZ6956" s="221"/>
    </row>
    <row r="6957" spans="1:52" x14ac:dyDescent="0.15">
      <c r="A6957" s="278"/>
      <c r="B6957" s="274"/>
      <c r="C6957" s="340"/>
      <c r="D6957" s="340"/>
      <c r="E6957" s="341"/>
      <c r="F6957" s="341"/>
      <c r="G6957" s="341"/>
      <c r="H6957" s="341"/>
      <c r="I6957" s="341"/>
      <c r="J6957" s="341"/>
      <c r="AH6957" s="221"/>
      <c r="AI6957" s="221"/>
      <c r="AJ6957" s="221"/>
      <c r="AK6957" s="221"/>
      <c r="AL6957" s="221"/>
      <c r="AM6957" s="221"/>
      <c r="AN6957" s="221"/>
      <c r="AO6957" s="221"/>
      <c r="AP6957" s="221"/>
      <c r="AQ6957" s="219"/>
      <c r="AR6957" s="219"/>
      <c r="AS6957" s="221"/>
      <c r="AT6957" s="221"/>
      <c r="AU6957" s="221"/>
      <c r="AV6957" s="221"/>
      <c r="AW6957" s="221"/>
      <c r="AX6957" s="221"/>
      <c r="AY6957" s="221"/>
      <c r="AZ6957" s="221"/>
    </row>
    <row r="6958" spans="1:52" x14ac:dyDescent="0.15">
      <c r="A6958" s="278"/>
      <c r="B6958" s="274"/>
      <c r="C6958" s="340"/>
      <c r="D6958" s="340"/>
      <c r="E6958" s="341"/>
      <c r="F6958" s="341"/>
      <c r="G6958" s="341"/>
      <c r="H6958" s="341"/>
      <c r="I6958" s="341"/>
      <c r="J6958" s="341"/>
      <c r="AH6958" s="221"/>
      <c r="AI6958" s="221"/>
      <c r="AJ6958" s="221"/>
      <c r="AK6958" s="221"/>
      <c r="AL6958" s="221"/>
      <c r="AM6958" s="221"/>
      <c r="AN6958" s="221"/>
      <c r="AO6958" s="221"/>
      <c r="AP6958" s="221"/>
      <c r="AQ6958" s="219"/>
      <c r="AR6958" s="219"/>
      <c r="AS6958" s="221"/>
      <c r="AT6958" s="221"/>
      <c r="AU6958" s="221"/>
      <c r="AV6958" s="221"/>
      <c r="AW6958" s="221"/>
      <c r="AX6958" s="221"/>
      <c r="AY6958" s="221"/>
      <c r="AZ6958" s="221"/>
    </row>
    <row r="6959" spans="1:52" x14ac:dyDescent="0.15">
      <c r="A6959" s="278"/>
      <c r="B6959" s="274"/>
      <c r="C6959" s="340"/>
      <c r="D6959" s="340"/>
      <c r="E6959" s="341"/>
      <c r="F6959" s="341"/>
      <c r="G6959" s="341"/>
      <c r="H6959" s="341"/>
      <c r="I6959" s="341"/>
      <c r="J6959" s="341"/>
      <c r="AH6959" s="221"/>
      <c r="AI6959" s="221"/>
      <c r="AJ6959" s="221"/>
      <c r="AK6959" s="221"/>
      <c r="AL6959" s="221"/>
      <c r="AM6959" s="221"/>
      <c r="AN6959" s="221"/>
      <c r="AO6959" s="221"/>
      <c r="AP6959" s="221"/>
      <c r="AQ6959" s="219"/>
      <c r="AR6959" s="219"/>
      <c r="AS6959" s="221"/>
      <c r="AT6959" s="221"/>
      <c r="AU6959" s="221"/>
      <c r="AV6959" s="221"/>
      <c r="AW6959" s="221"/>
      <c r="AX6959" s="221"/>
      <c r="AY6959" s="221"/>
      <c r="AZ6959" s="221"/>
    </row>
    <row r="6960" spans="1:52" x14ac:dyDescent="0.15">
      <c r="A6960" s="278"/>
      <c r="B6960" s="274"/>
      <c r="C6960" s="340"/>
      <c r="D6960" s="340"/>
      <c r="E6960" s="341"/>
      <c r="F6960" s="341"/>
      <c r="G6960" s="341"/>
      <c r="H6960" s="341"/>
      <c r="I6960" s="341"/>
      <c r="J6960" s="341"/>
      <c r="AH6960" s="221"/>
      <c r="AI6960" s="221"/>
      <c r="AJ6960" s="221"/>
      <c r="AK6960" s="221"/>
      <c r="AL6960" s="221"/>
      <c r="AM6960" s="221"/>
      <c r="AN6960" s="221"/>
      <c r="AO6960" s="221"/>
      <c r="AP6960" s="221"/>
      <c r="AQ6960" s="219"/>
      <c r="AR6960" s="219"/>
      <c r="AS6960" s="221"/>
      <c r="AT6960" s="221"/>
      <c r="AU6960" s="221"/>
      <c r="AV6960" s="221"/>
      <c r="AW6960" s="221"/>
      <c r="AX6960" s="221"/>
      <c r="AY6960" s="221"/>
      <c r="AZ6960" s="221"/>
    </row>
    <row r="6961" spans="1:52" x14ac:dyDescent="0.15">
      <c r="A6961" s="278"/>
      <c r="B6961" s="274"/>
      <c r="C6961" s="340"/>
      <c r="D6961" s="340"/>
      <c r="E6961" s="341"/>
      <c r="F6961" s="341"/>
      <c r="G6961" s="341"/>
      <c r="H6961" s="341"/>
      <c r="I6961" s="341"/>
      <c r="J6961" s="341"/>
      <c r="AH6961" s="221"/>
      <c r="AI6961" s="221"/>
      <c r="AJ6961" s="221"/>
      <c r="AK6961" s="221"/>
      <c r="AL6961" s="221"/>
      <c r="AM6961" s="221"/>
      <c r="AN6961" s="221"/>
      <c r="AO6961" s="221"/>
      <c r="AP6961" s="221"/>
      <c r="AQ6961" s="219"/>
      <c r="AR6961" s="219"/>
      <c r="AS6961" s="221"/>
      <c r="AT6961" s="221"/>
      <c r="AU6961" s="221"/>
      <c r="AV6961" s="221"/>
      <c r="AW6961" s="221"/>
      <c r="AX6961" s="221"/>
      <c r="AY6961" s="221"/>
      <c r="AZ6961" s="221"/>
    </row>
    <row r="6962" spans="1:52" x14ac:dyDescent="0.15">
      <c r="A6962" s="278"/>
      <c r="B6962" s="274"/>
      <c r="C6962" s="340"/>
      <c r="D6962" s="340"/>
      <c r="E6962" s="341"/>
      <c r="F6962" s="341"/>
      <c r="G6962" s="341"/>
      <c r="H6962" s="341"/>
      <c r="I6962" s="341"/>
      <c r="J6962" s="341"/>
      <c r="AH6962" s="221"/>
      <c r="AI6962" s="221"/>
      <c r="AJ6962" s="221"/>
      <c r="AK6962" s="221"/>
      <c r="AL6962" s="221"/>
      <c r="AM6962" s="221"/>
      <c r="AN6962" s="221"/>
      <c r="AO6962" s="221"/>
      <c r="AP6962" s="221"/>
      <c r="AQ6962" s="219"/>
      <c r="AR6962" s="219"/>
      <c r="AS6962" s="221"/>
      <c r="AT6962" s="221"/>
      <c r="AU6962" s="221"/>
      <c r="AV6962" s="221"/>
      <c r="AW6962" s="221"/>
      <c r="AX6962" s="221"/>
      <c r="AY6962" s="221"/>
      <c r="AZ6962" s="221"/>
    </row>
    <row r="6963" spans="1:52" x14ac:dyDescent="0.15">
      <c r="A6963" s="278"/>
      <c r="B6963" s="274"/>
      <c r="C6963" s="340"/>
      <c r="D6963" s="340"/>
      <c r="E6963" s="341"/>
      <c r="F6963" s="341"/>
      <c r="G6963" s="341"/>
      <c r="H6963" s="341"/>
      <c r="I6963" s="341"/>
      <c r="J6963" s="341"/>
      <c r="AH6963" s="221"/>
      <c r="AI6963" s="221"/>
      <c r="AJ6963" s="221"/>
      <c r="AK6963" s="221"/>
      <c r="AL6963" s="221"/>
      <c r="AM6963" s="221"/>
      <c r="AN6963" s="221"/>
      <c r="AO6963" s="221"/>
      <c r="AP6963" s="221"/>
      <c r="AQ6963" s="219"/>
      <c r="AR6963" s="219"/>
      <c r="AS6963" s="221"/>
      <c r="AT6963" s="221"/>
      <c r="AU6963" s="221"/>
      <c r="AV6963" s="221"/>
      <c r="AW6963" s="221"/>
      <c r="AX6963" s="221"/>
      <c r="AY6963" s="221"/>
      <c r="AZ6963" s="221"/>
    </row>
    <row r="6964" spans="1:52" x14ac:dyDescent="0.15">
      <c r="A6964" s="278"/>
      <c r="B6964" s="274"/>
      <c r="C6964" s="340"/>
      <c r="D6964" s="340"/>
      <c r="E6964" s="341"/>
      <c r="F6964" s="341"/>
      <c r="G6964" s="341"/>
      <c r="H6964" s="341"/>
      <c r="I6964" s="341"/>
      <c r="J6964" s="341"/>
      <c r="AH6964" s="221"/>
      <c r="AI6964" s="221"/>
      <c r="AJ6964" s="221"/>
      <c r="AK6964" s="221"/>
      <c r="AL6964" s="221"/>
      <c r="AM6964" s="221"/>
      <c r="AN6964" s="221"/>
      <c r="AO6964" s="221"/>
      <c r="AP6964" s="221"/>
      <c r="AQ6964" s="219"/>
      <c r="AR6964" s="219"/>
      <c r="AS6964" s="221"/>
      <c r="AT6964" s="221"/>
      <c r="AU6964" s="221"/>
      <c r="AV6964" s="221"/>
      <c r="AW6964" s="221"/>
      <c r="AX6964" s="221"/>
      <c r="AY6964" s="221"/>
      <c r="AZ6964" s="221"/>
    </row>
    <row r="6965" spans="1:52" x14ac:dyDescent="0.15">
      <c r="A6965" s="278"/>
      <c r="B6965" s="274"/>
      <c r="C6965" s="340"/>
      <c r="D6965" s="340"/>
      <c r="E6965" s="341"/>
      <c r="F6965" s="341"/>
      <c r="G6965" s="341"/>
      <c r="H6965" s="341"/>
      <c r="I6965" s="341"/>
      <c r="J6965" s="341"/>
      <c r="AH6965" s="221"/>
      <c r="AI6965" s="221"/>
      <c r="AJ6965" s="221"/>
      <c r="AK6965" s="221"/>
      <c r="AL6965" s="221"/>
      <c r="AM6965" s="221"/>
      <c r="AN6965" s="221"/>
      <c r="AO6965" s="221"/>
      <c r="AP6965" s="221"/>
      <c r="AQ6965" s="219"/>
      <c r="AR6965" s="219"/>
      <c r="AS6965" s="221"/>
      <c r="AT6965" s="221"/>
      <c r="AU6965" s="221"/>
      <c r="AV6965" s="221"/>
      <c r="AW6965" s="221"/>
      <c r="AX6965" s="221"/>
      <c r="AY6965" s="221"/>
      <c r="AZ6965" s="221"/>
    </row>
    <row r="6966" spans="1:52" x14ac:dyDescent="0.15">
      <c r="A6966" s="278"/>
      <c r="B6966" s="274"/>
      <c r="C6966" s="340"/>
      <c r="D6966" s="340"/>
      <c r="E6966" s="341"/>
      <c r="F6966" s="341"/>
      <c r="G6966" s="341"/>
      <c r="H6966" s="341"/>
      <c r="I6966" s="341"/>
      <c r="J6966" s="341"/>
      <c r="AH6966" s="221"/>
      <c r="AI6966" s="221"/>
      <c r="AJ6966" s="221"/>
      <c r="AK6966" s="221"/>
      <c r="AL6966" s="221"/>
      <c r="AM6966" s="221"/>
      <c r="AN6966" s="221"/>
      <c r="AO6966" s="221"/>
      <c r="AP6966" s="221"/>
      <c r="AQ6966" s="219"/>
      <c r="AR6966" s="219"/>
      <c r="AS6966" s="221"/>
      <c r="AT6966" s="221"/>
      <c r="AU6966" s="221"/>
      <c r="AV6966" s="221"/>
      <c r="AW6966" s="221"/>
      <c r="AX6966" s="221"/>
      <c r="AY6966" s="221"/>
      <c r="AZ6966" s="221"/>
    </row>
    <row r="6967" spans="1:52" x14ac:dyDescent="0.15">
      <c r="A6967" s="278"/>
      <c r="B6967" s="274"/>
      <c r="C6967" s="340"/>
      <c r="D6967" s="340"/>
      <c r="E6967" s="341"/>
      <c r="F6967" s="341"/>
      <c r="G6967" s="341"/>
      <c r="H6967" s="341"/>
      <c r="I6967" s="341"/>
      <c r="J6967" s="341"/>
      <c r="AH6967" s="221"/>
      <c r="AI6967" s="221"/>
      <c r="AJ6967" s="221"/>
      <c r="AK6967" s="221"/>
      <c r="AL6967" s="221"/>
      <c r="AM6967" s="221"/>
      <c r="AN6967" s="221"/>
      <c r="AO6967" s="221"/>
      <c r="AP6967" s="221"/>
      <c r="AQ6967" s="219"/>
      <c r="AR6967" s="219"/>
      <c r="AS6967" s="221"/>
      <c r="AT6967" s="221"/>
      <c r="AU6967" s="221"/>
      <c r="AV6967" s="221"/>
      <c r="AW6967" s="221"/>
      <c r="AX6967" s="221"/>
      <c r="AY6967" s="221"/>
      <c r="AZ6967" s="221"/>
    </row>
    <row r="6968" spans="1:52" x14ac:dyDescent="0.15">
      <c r="A6968" s="278"/>
      <c r="B6968" s="274"/>
      <c r="C6968" s="340"/>
      <c r="D6968" s="340"/>
      <c r="E6968" s="341"/>
      <c r="F6968" s="341"/>
      <c r="G6968" s="341"/>
      <c r="H6968" s="341"/>
      <c r="I6968" s="341"/>
      <c r="J6968" s="341"/>
      <c r="AH6968" s="221"/>
      <c r="AI6968" s="221"/>
      <c r="AJ6968" s="221"/>
      <c r="AK6968" s="221"/>
      <c r="AL6968" s="221"/>
      <c r="AM6968" s="221"/>
      <c r="AN6968" s="221"/>
      <c r="AO6968" s="221"/>
      <c r="AP6968" s="221"/>
      <c r="AQ6968" s="219"/>
      <c r="AR6968" s="219"/>
      <c r="AS6968" s="221"/>
      <c r="AT6968" s="221"/>
      <c r="AU6968" s="221"/>
      <c r="AV6968" s="221"/>
      <c r="AW6968" s="221"/>
      <c r="AX6968" s="221"/>
      <c r="AY6968" s="221"/>
      <c r="AZ6968" s="221"/>
    </row>
    <row r="6969" spans="1:52" x14ac:dyDescent="0.15">
      <c r="A6969" s="278"/>
      <c r="B6969" s="274"/>
      <c r="C6969" s="340"/>
      <c r="D6969" s="340"/>
      <c r="E6969" s="341"/>
      <c r="F6969" s="341"/>
      <c r="G6969" s="341"/>
      <c r="H6969" s="341"/>
      <c r="I6969" s="341"/>
      <c r="J6969" s="341"/>
      <c r="AH6969" s="221"/>
      <c r="AI6969" s="221"/>
      <c r="AJ6969" s="221"/>
      <c r="AK6969" s="221"/>
      <c r="AL6969" s="221"/>
      <c r="AM6969" s="221"/>
      <c r="AN6969" s="221"/>
      <c r="AO6969" s="221"/>
      <c r="AP6969" s="221"/>
      <c r="AQ6969" s="219"/>
      <c r="AR6969" s="219"/>
      <c r="AS6969" s="221"/>
      <c r="AT6969" s="221"/>
      <c r="AU6969" s="221"/>
      <c r="AV6969" s="221"/>
      <c r="AW6969" s="221"/>
      <c r="AX6969" s="221"/>
      <c r="AY6969" s="221"/>
      <c r="AZ6969" s="221"/>
    </row>
    <row r="6970" spans="1:52" x14ac:dyDescent="0.15">
      <c r="A6970" s="278"/>
      <c r="B6970" s="274"/>
      <c r="C6970" s="340"/>
      <c r="D6970" s="340"/>
      <c r="E6970" s="341"/>
      <c r="F6970" s="341"/>
      <c r="G6970" s="341"/>
      <c r="H6970" s="341"/>
      <c r="I6970" s="341"/>
      <c r="J6970" s="341"/>
      <c r="AH6970" s="221"/>
      <c r="AI6970" s="221"/>
      <c r="AJ6970" s="221"/>
      <c r="AK6970" s="221"/>
      <c r="AL6970" s="221"/>
      <c r="AM6970" s="221"/>
      <c r="AN6970" s="221"/>
      <c r="AO6970" s="221"/>
      <c r="AP6970" s="221"/>
      <c r="AQ6970" s="219"/>
      <c r="AR6970" s="219"/>
      <c r="AS6970" s="221"/>
      <c r="AT6970" s="221"/>
      <c r="AU6970" s="221"/>
      <c r="AV6970" s="221"/>
      <c r="AW6970" s="221"/>
      <c r="AX6970" s="221"/>
      <c r="AY6970" s="221"/>
      <c r="AZ6970" s="221"/>
    </row>
    <row r="6971" spans="1:52" x14ac:dyDescent="0.15">
      <c r="A6971" s="278"/>
      <c r="B6971" s="274"/>
      <c r="C6971" s="340"/>
      <c r="D6971" s="340"/>
      <c r="E6971" s="341"/>
      <c r="F6971" s="341"/>
      <c r="G6971" s="341"/>
      <c r="H6971" s="341"/>
      <c r="I6971" s="341"/>
      <c r="J6971" s="341"/>
      <c r="AH6971" s="221"/>
      <c r="AI6971" s="221"/>
      <c r="AJ6971" s="221"/>
      <c r="AK6971" s="221"/>
      <c r="AL6971" s="221"/>
      <c r="AM6971" s="221"/>
      <c r="AN6971" s="221"/>
      <c r="AO6971" s="221"/>
      <c r="AP6971" s="221"/>
      <c r="AQ6971" s="219"/>
      <c r="AR6971" s="219"/>
      <c r="AS6971" s="221"/>
      <c r="AT6971" s="221"/>
      <c r="AU6971" s="221"/>
      <c r="AV6971" s="221"/>
      <c r="AW6971" s="221"/>
      <c r="AX6971" s="221"/>
      <c r="AY6971" s="221"/>
      <c r="AZ6971" s="221"/>
    </row>
    <row r="6972" spans="1:52" x14ac:dyDescent="0.15">
      <c r="A6972" s="278"/>
      <c r="B6972" s="274"/>
      <c r="C6972" s="340"/>
      <c r="D6972" s="340"/>
      <c r="E6972" s="341"/>
      <c r="F6972" s="341"/>
      <c r="G6972" s="341"/>
      <c r="H6972" s="341"/>
      <c r="I6972" s="341"/>
      <c r="J6972" s="341"/>
      <c r="AH6972" s="221"/>
      <c r="AI6972" s="221"/>
      <c r="AJ6972" s="221"/>
      <c r="AK6972" s="221"/>
      <c r="AL6972" s="221"/>
      <c r="AM6972" s="221"/>
      <c r="AN6972" s="221"/>
      <c r="AO6972" s="221"/>
      <c r="AP6972" s="221"/>
      <c r="AQ6972" s="219"/>
      <c r="AR6972" s="219"/>
      <c r="AS6972" s="221"/>
      <c r="AT6972" s="221"/>
      <c r="AU6972" s="221"/>
      <c r="AV6972" s="221"/>
      <c r="AW6972" s="221"/>
      <c r="AX6972" s="221"/>
      <c r="AY6972" s="221"/>
      <c r="AZ6972" s="221"/>
    </row>
    <row r="6973" spans="1:52" x14ac:dyDescent="0.15">
      <c r="A6973" s="278"/>
      <c r="B6973" s="274"/>
      <c r="C6973" s="340"/>
      <c r="D6973" s="340"/>
      <c r="E6973" s="341"/>
      <c r="F6973" s="341"/>
      <c r="G6973" s="341"/>
      <c r="H6973" s="341"/>
      <c r="I6973" s="341"/>
      <c r="J6973" s="341"/>
      <c r="AH6973" s="221"/>
      <c r="AI6973" s="221"/>
      <c r="AJ6973" s="221"/>
      <c r="AK6973" s="221"/>
      <c r="AL6973" s="221"/>
      <c r="AM6973" s="221"/>
      <c r="AN6973" s="221"/>
      <c r="AO6973" s="221"/>
      <c r="AP6973" s="221"/>
      <c r="AQ6973" s="219"/>
      <c r="AR6973" s="219"/>
      <c r="AS6973" s="221"/>
      <c r="AT6973" s="221"/>
      <c r="AU6973" s="221"/>
      <c r="AV6973" s="221"/>
      <c r="AW6973" s="221"/>
      <c r="AX6973" s="221"/>
      <c r="AY6973" s="221"/>
      <c r="AZ6973" s="221"/>
    </row>
    <row r="6974" spans="1:52" x14ac:dyDescent="0.15">
      <c r="A6974" s="278"/>
      <c r="B6974" s="274"/>
      <c r="C6974" s="340"/>
      <c r="D6974" s="340"/>
      <c r="E6974" s="341"/>
      <c r="F6974" s="341"/>
      <c r="G6974" s="341"/>
      <c r="H6974" s="341"/>
      <c r="I6974" s="341"/>
      <c r="J6974" s="341"/>
      <c r="AH6974" s="221"/>
      <c r="AI6974" s="221"/>
      <c r="AJ6974" s="221"/>
      <c r="AK6974" s="221"/>
      <c r="AL6974" s="221"/>
      <c r="AM6974" s="221"/>
      <c r="AN6974" s="221"/>
      <c r="AO6974" s="221"/>
      <c r="AP6974" s="221"/>
      <c r="AQ6974" s="219"/>
      <c r="AR6974" s="219"/>
      <c r="AS6974" s="221"/>
      <c r="AT6974" s="221"/>
      <c r="AU6974" s="221"/>
      <c r="AV6974" s="221"/>
      <c r="AW6974" s="221"/>
      <c r="AX6974" s="221"/>
      <c r="AY6974" s="221"/>
      <c r="AZ6974" s="221"/>
    </row>
    <row r="6975" spans="1:52" x14ac:dyDescent="0.15">
      <c r="A6975" s="278"/>
      <c r="B6975" s="274"/>
      <c r="C6975" s="340"/>
      <c r="D6975" s="340"/>
      <c r="E6975" s="341"/>
      <c r="F6975" s="341"/>
      <c r="G6975" s="341"/>
      <c r="H6975" s="341"/>
      <c r="I6975" s="341"/>
      <c r="J6975" s="341"/>
      <c r="AH6975" s="221"/>
      <c r="AI6975" s="221"/>
      <c r="AJ6975" s="221"/>
      <c r="AK6975" s="221"/>
      <c r="AL6975" s="221"/>
      <c r="AM6975" s="221"/>
      <c r="AN6975" s="221"/>
      <c r="AO6975" s="221"/>
      <c r="AP6975" s="221"/>
      <c r="AQ6975" s="219"/>
      <c r="AR6975" s="219"/>
      <c r="AS6975" s="221"/>
      <c r="AT6975" s="221"/>
      <c r="AU6975" s="221"/>
      <c r="AV6975" s="221"/>
      <c r="AW6975" s="221"/>
      <c r="AX6975" s="221"/>
      <c r="AY6975" s="221"/>
      <c r="AZ6975" s="221"/>
    </row>
    <row r="6976" spans="1:52" x14ac:dyDescent="0.15">
      <c r="A6976" s="278"/>
      <c r="B6976" s="274"/>
      <c r="C6976" s="340"/>
      <c r="D6976" s="340"/>
      <c r="E6976" s="341"/>
      <c r="F6976" s="341"/>
      <c r="G6976" s="341"/>
      <c r="H6976" s="341"/>
      <c r="I6976" s="341"/>
      <c r="J6976" s="341"/>
      <c r="AH6976" s="221"/>
      <c r="AI6976" s="221"/>
      <c r="AJ6976" s="221"/>
      <c r="AK6976" s="221"/>
      <c r="AL6976" s="221"/>
      <c r="AM6976" s="221"/>
      <c r="AN6976" s="221"/>
      <c r="AO6976" s="221"/>
      <c r="AP6976" s="221"/>
      <c r="AQ6976" s="219"/>
      <c r="AR6976" s="219"/>
      <c r="AS6976" s="221"/>
      <c r="AT6976" s="221"/>
      <c r="AU6976" s="221"/>
      <c r="AV6976" s="221"/>
      <c r="AW6976" s="221"/>
      <c r="AX6976" s="221"/>
      <c r="AY6976" s="221"/>
      <c r="AZ6976" s="221"/>
    </row>
    <row r="6977" spans="1:52" x14ac:dyDescent="0.15">
      <c r="A6977" s="278"/>
      <c r="B6977" s="274"/>
      <c r="C6977" s="340"/>
      <c r="D6977" s="340"/>
      <c r="E6977" s="341"/>
      <c r="F6977" s="341"/>
      <c r="G6977" s="341"/>
      <c r="H6977" s="341"/>
      <c r="I6977" s="341"/>
      <c r="J6977" s="341"/>
      <c r="AH6977" s="221"/>
      <c r="AI6977" s="221"/>
      <c r="AJ6977" s="221"/>
      <c r="AK6977" s="221"/>
      <c r="AL6977" s="221"/>
      <c r="AM6977" s="221"/>
      <c r="AN6977" s="221"/>
      <c r="AO6977" s="221"/>
      <c r="AP6977" s="221"/>
      <c r="AQ6977" s="219"/>
      <c r="AR6977" s="219"/>
      <c r="AS6977" s="221"/>
      <c r="AT6977" s="221"/>
      <c r="AU6977" s="221"/>
      <c r="AV6977" s="221"/>
      <c r="AW6977" s="221"/>
      <c r="AX6977" s="221"/>
      <c r="AY6977" s="221"/>
      <c r="AZ6977" s="221"/>
    </row>
    <row r="6978" spans="1:52" x14ac:dyDescent="0.15">
      <c r="A6978" s="278"/>
      <c r="B6978" s="274"/>
      <c r="C6978" s="340"/>
      <c r="D6978" s="340"/>
      <c r="E6978" s="341"/>
      <c r="F6978" s="341"/>
      <c r="G6978" s="341"/>
      <c r="H6978" s="341"/>
      <c r="I6978" s="341"/>
      <c r="J6978" s="341"/>
      <c r="AH6978" s="221"/>
      <c r="AI6978" s="221"/>
      <c r="AJ6978" s="221"/>
      <c r="AK6978" s="221"/>
      <c r="AL6978" s="221"/>
      <c r="AM6978" s="221"/>
      <c r="AN6978" s="221"/>
      <c r="AO6978" s="221"/>
      <c r="AP6978" s="221"/>
      <c r="AQ6978" s="219"/>
      <c r="AR6978" s="219"/>
      <c r="AS6978" s="221"/>
      <c r="AT6978" s="221"/>
      <c r="AU6978" s="221"/>
      <c r="AV6978" s="221"/>
      <c r="AW6978" s="221"/>
      <c r="AX6978" s="221"/>
      <c r="AY6978" s="221"/>
      <c r="AZ6978" s="221"/>
    </row>
    <row r="6979" spans="1:52" x14ac:dyDescent="0.15">
      <c r="A6979" s="278"/>
      <c r="B6979" s="274"/>
      <c r="C6979" s="340"/>
      <c r="D6979" s="340"/>
      <c r="E6979" s="341"/>
      <c r="F6979" s="341"/>
      <c r="G6979" s="341"/>
      <c r="H6979" s="341"/>
      <c r="I6979" s="341"/>
      <c r="J6979" s="341"/>
      <c r="AH6979" s="221"/>
      <c r="AI6979" s="221"/>
      <c r="AJ6979" s="221"/>
      <c r="AK6979" s="221"/>
      <c r="AL6979" s="221"/>
      <c r="AM6979" s="221"/>
      <c r="AN6979" s="221"/>
      <c r="AO6979" s="221"/>
      <c r="AP6979" s="221"/>
      <c r="AQ6979" s="219"/>
      <c r="AR6979" s="219"/>
      <c r="AS6979" s="221"/>
      <c r="AT6979" s="221"/>
      <c r="AU6979" s="221"/>
      <c r="AV6979" s="221"/>
      <c r="AW6979" s="221"/>
      <c r="AX6979" s="221"/>
      <c r="AY6979" s="221"/>
      <c r="AZ6979" s="221"/>
    </row>
    <row r="6980" spans="1:52" x14ac:dyDescent="0.15">
      <c r="A6980" s="278"/>
      <c r="B6980" s="274"/>
      <c r="C6980" s="340"/>
      <c r="D6980" s="340"/>
      <c r="E6980" s="341"/>
      <c r="F6980" s="341"/>
      <c r="G6980" s="341"/>
      <c r="H6980" s="341"/>
      <c r="I6980" s="341"/>
      <c r="J6980" s="341"/>
      <c r="AH6980" s="221"/>
      <c r="AI6980" s="221"/>
      <c r="AJ6980" s="221"/>
      <c r="AK6980" s="221"/>
      <c r="AL6980" s="221"/>
      <c r="AM6980" s="221"/>
      <c r="AN6980" s="221"/>
      <c r="AO6980" s="221"/>
      <c r="AP6980" s="221"/>
      <c r="AQ6980" s="219"/>
      <c r="AR6980" s="219"/>
      <c r="AS6980" s="221"/>
      <c r="AT6980" s="221"/>
      <c r="AU6980" s="221"/>
      <c r="AV6980" s="221"/>
      <c r="AW6980" s="221"/>
      <c r="AX6980" s="221"/>
      <c r="AY6980" s="221"/>
      <c r="AZ6980" s="221"/>
    </row>
    <row r="6981" spans="1:52" x14ac:dyDescent="0.15">
      <c r="A6981" s="278"/>
      <c r="B6981" s="274"/>
      <c r="C6981" s="340"/>
      <c r="D6981" s="340"/>
      <c r="E6981" s="341"/>
      <c r="F6981" s="341"/>
      <c r="G6981" s="341"/>
      <c r="H6981" s="341"/>
      <c r="I6981" s="341"/>
      <c r="J6981" s="341"/>
      <c r="AH6981" s="221"/>
      <c r="AI6981" s="221"/>
      <c r="AJ6981" s="221"/>
      <c r="AK6981" s="221"/>
      <c r="AL6981" s="221"/>
      <c r="AM6981" s="221"/>
      <c r="AN6981" s="221"/>
      <c r="AO6981" s="221"/>
      <c r="AP6981" s="221"/>
      <c r="AQ6981" s="219"/>
      <c r="AR6981" s="219"/>
      <c r="AS6981" s="221"/>
      <c r="AT6981" s="221"/>
      <c r="AU6981" s="221"/>
      <c r="AV6981" s="221"/>
      <c r="AW6981" s="221"/>
      <c r="AX6981" s="221"/>
      <c r="AY6981" s="221"/>
      <c r="AZ6981" s="221"/>
    </row>
    <row r="6982" spans="1:52" x14ac:dyDescent="0.15">
      <c r="A6982" s="278"/>
      <c r="B6982" s="274"/>
      <c r="C6982" s="340"/>
      <c r="D6982" s="340"/>
      <c r="E6982" s="341"/>
      <c r="F6982" s="341"/>
      <c r="G6982" s="341"/>
      <c r="H6982" s="341"/>
      <c r="I6982" s="341"/>
      <c r="J6982" s="341"/>
      <c r="AH6982" s="221"/>
      <c r="AI6982" s="221"/>
      <c r="AJ6982" s="221"/>
      <c r="AK6982" s="221"/>
      <c r="AL6982" s="221"/>
      <c r="AM6982" s="221"/>
      <c r="AN6982" s="221"/>
      <c r="AO6982" s="221"/>
      <c r="AP6982" s="221"/>
      <c r="AQ6982" s="219"/>
      <c r="AR6982" s="219"/>
      <c r="AS6982" s="221"/>
      <c r="AT6982" s="221"/>
      <c r="AU6982" s="221"/>
      <c r="AV6982" s="221"/>
      <c r="AW6982" s="221"/>
      <c r="AX6982" s="221"/>
      <c r="AY6982" s="221"/>
      <c r="AZ6982" s="221"/>
    </row>
    <row r="6983" spans="1:52" x14ac:dyDescent="0.15">
      <c r="A6983" s="278"/>
      <c r="B6983" s="274"/>
      <c r="C6983" s="340"/>
      <c r="D6983" s="340"/>
      <c r="E6983" s="341"/>
      <c r="F6983" s="341"/>
      <c r="G6983" s="341"/>
      <c r="H6983" s="341"/>
      <c r="I6983" s="341"/>
      <c r="J6983" s="341"/>
      <c r="AH6983" s="221"/>
      <c r="AI6983" s="221"/>
      <c r="AJ6983" s="221"/>
      <c r="AK6983" s="221"/>
      <c r="AL6983" s="221"/>
      <c r="AM6983" s="221"/>
      <c r="AN6983" s="221"/>
      <c r="AO6983" s="221"/>
      <c r="AP6983" s="221"/>
      <c r="AQ6983" s="219"/>
      <c r="AR6983" s="219"/>
      <c r="AS6983" s="221"/>
      <c r="AT6983" s="221"/>
      <c r="AU6983" s="221"/>
      <c r="AV6983" s="221"/>
      <c r="AW6983" s="221"/>
      <c r="AX6983" s="221"/>
      <c r="AY6983" s="221"/>
      <c r="AZ6983" s="221"/>
    </row>
    <row r="6984" spans="1:52" x14ac:dyDescent="0.15">
      <c r="A6984" s="278"/>
      <c r="B6984" s="274"/>
      <c r="C6984" s="340"/>
      <c r="D6984" s="340"/>
      <c r="E6984" s="341"/>
      <c r="F6984" s="341"/>
      <c r="G6984" s="341"/>
      <c r="H6984" s="341"/>
      <c r="I6984" s="341"/>
      <c r="J6984" s="341"/>
      <c r="AH6984" s="221"/>
      <c r="AI6984" s="221"/>
      <c r="AJ6984" s="221"/>
      <c r="AK6984" s="221"/>
      <c r="AL6984" s="221"/>
      <c r="AM6984" s="221"/>
      <c r="AN6984" s="221"/>
      <c r="AO6984" s="221"/>
      <c r="AP6984" s="221"/>
      <c r="AQ6984" s="219"/>
      <c r="AR6984" s="219"/>
      <c r="AS6984" s="221"/>
      <c r="AT6984" s="221"/>
      <c r="AU6984" s="221"/>
      <c r="AV6984" s="221"/>
      <c r="AW6984" s="221"/>
      <c r="AX6984" s="221"/>
      <c r="AY6984" s="221"/>
      <c r="AZ6984" s="221"/>
    </row>
    <row r="6985" spans="1:52" x14ac:dyDescent="0.15">
      <c r="A6985" s="278"/>
      <c r="B6985" s="274"/>
      <c r="C6985" s="340"/>
      <c r="D6985" s="340"/>
      <c r="E6985" s="341"/>
      <c r="F6985" s="341"/>
      <c r="G6985" s="341"/>
      <c r="H6985" s="341"/>
      <c r="I6985" s="341"/>
      <c r="J6985" s="341"/>
      <c r="AH6985" s="221"/>
      <c r="AI6985" s="221"/>
      <c r="AJ6985" s="221"/>
      <c r="AK6985" s="221"/>
      <c r="AL6985" s="221"/>
      <c r="AM6985" s="221"/>
      <c r="AN6985" s="221"/>
      <c r="AO6985" s="221"/>
      <c r="AP6985" s="221"/>
      <c r="AQ6985" s="219"/>
      <c r="AR6985" s="219"/>
      <c r="AS6985" s="221"/>
      <c r="AT6985" s="221"/>
      <c r="AU6985" s="221"/>
      <c r="AV6985" s="221"/>
      <c r="AW6985" s="221"/>
      <c r="AX6985" s="221"/>
      <c r="AY6985" s="221"/>
      <c r="AZ6985" s="221"/>
    </row>
    <row r="6986" spans="1:52" x14ac:dyDescent="0.15">
      <c r="A6986" s="278"/>
      <c r="B6986" s="274"/>
      <c r="C6986" s="340"/>
      <c r="D6986" s="340"/>
      <c r="E6986" s="341"/>
      <c r="F6986" s="341"/>
      <c r="G6986" s="341"/>
      <c r="H6986" s="341"/>
      <c r="I6986" s="341"/>
      <c r="J6986" s="341"/>
      <c r="AH6986" s="221"/>
      <c r="AI6986" s="221"/>
      <c r="AJ6986" s="221"/>
      <c r="AK6986" s="221"/>
      <c r="AL6986" s="221"/>
      <c r="AM6986" s="221"/>
      <c r="AN6986" s="221"/>
      <c r="AO6986" s="221"/>
      <c r="AP6986" s="221"/>
      <c r="AQ6986" s="219"/>
      <c r="AR6986" s="219"/>
      <c r="AS6986" s="221"/>
      <c r="AT6986" s="221"/>
      <c r="AU6986" s="221"/>
      <c r="AV6986" s="221"/>
      <c r="AW6986" s="221"/>
      <c r="AX6986" s="221"/>
      <c r="AY6986" s="221"/>
      <c r="AZ6986" s="221"/>
    </row>
    <row r="6987" spans="1:52" x14ac:dyDescent="0.15">
      <c r="A6987" s="278"/>
      <c r="B6987" s="274"/>
      <c r="C6987" s="340"/>
      <c r="D6987" s="340"/>
      <c r="E6987" s="341"/>
      <c r="F6987" s="341"/>
      <c r="G6987" s="341"/>
      <c r="H6987" s="341"/>
      <c r="I6987" s="341"/>
      <c r="J6987" s="341"/>
      <c r="AH6987" s="221"/>
      <c r="AI6987" s="221"/>
      <c r="AJ6987" s="221"/>
      <c r="AK6987" s="221"/>
      <c r="AL6987" s="221"/>
      <c r="AM6987" s="221"/>
      <c r="AN6987" s="221"/>
      <c r="AO6987" s="221"/>
      <c r="AP6987" s="221"/>
      <c r="AQ6987" s="219"/>
      <c r="AR6987" s="219"/>
      <c r="AS6987" s="221"/>
      <c r="AT6987" s="221"/>
      <c r="AU6987" s="221"/>
      <c r="AV6987" s="221"/>
      <c r="AW6987" s="221"/>
      <c r="AX6987" s="221"/>
      <c r="AY6987" s="221"/>
      <c r="AZ6987" s="221"/>
    </row>
    <row r="6988" spans="1:52" x14ac:dyDescent="0.15">
      <c r="A6988" s="278"/>
      <c r="B6988" s="274"/>
      <c r="C6988" s="340"/>
      <c r="D6988" s="340"/>
      <c r="E6988" s="341"/>
      <c r="F6988" s="341"/>
      <c r="G6988" s="341"/>
      <c r="H6988" s="341"/>
      <c r="I6988" s="341"/>
      <c r="J6988" s="341"/>
      <c r="AH6988" s="221"/>
      <c r="AI6988" s="221"/>
      <c r="AJ6988" s="221"/>
      <c r="AK6988" s="221"/>
      <c r="AL6988" s="221"/>
      <c r="AM6988" s="221"/>
      <c r="AN6988" s="221"/>
      <c r="AO6988" s="221"/>
      <c r="AP6988" s="221"/>
      <c r="AQ6988" s="219"/>
      <c r="AR6988" s="219"/>
      <c r="AS6988" s="221"/>
      <c r="AT6988" s="221"/>
      <c r="AU6988" s="221"/>
      <c r="AV6988" s="221"/>
      <c r="AW6988" s="221"/>
      <c r="AX6988" s="221"/>
      <c r="AY6988" s="221"/>
      <c r="AZ6988" s="221"/>
    </row>
    <row r="6989" spans="1:52" x14ac:dyDescent="0.15">
      <c r="A6989" s="278"/>
      <c r="B6989" s="274"/>
      <c r="C6989" s="340"/>
      <c r="D6989" s="340"/>
      <c r="E6989" s="341"/>
      <c r="F6989" s="341"/>
      <c r="G6989" s="341"/>
      <c r="H6989" s="341"/>
      <c r="I6989" s="341"/>
      <c r="J6989" s="341"/>
      <c r="AH6989" s="221"/>
      <c r="AI6989" s="221"/>
      <c r="AJ6989" s="221"/>
      <c r="AK6989" s="221"/>
      <c r="AL6989" s="221"/>
      <c r="AM6989" s="221"/>
      <c r="AN6989" s="221"/>
      <c r="AO6989" s="221"/>
      <c r="AP6989" s="221"/>
      <c r="AQ6989" s="219"/>
      <c r="AR6989" s="219"/>
      <c r="AS6989" s="221"/>
      <c r="AT6989" s="221"/>
      <c r="AU6989" s="221"/>
      <c r="AV6989" s="221"/>
      <c r="AW6989" s="221"/>
      <c r="AX6989" s="221"/>
      <c r="AY6989" s="221"/>
      <c r="AZ6989" s="221"/>
    </row>
    <row r="6990" spans="1:52" x14ac:dyDescent="0.15">
      <c r="A6990" s="278"/>
      <c r="B6990" s="274"/>
      <c r="C6990" s="340"/>
      <c r="D6990" s="340"/>
      <c r="E6990" s="341"/>
      <c r="F6990" s="341"/>
      <c r="G6990" s="341"/>
      <c r="H6990" s="341"/>
      <c r="I6990" s="341"/>
      <c r="J6990" s="341"/>
      <c r="AH6990" s="221"/>
      <c r="AI6990" s="221"/>
      <c r="AJ6990" s="221"/>
      <c r="AK6990" s="221"/>
      <c r="AL6990" s="221"/>
      <c r="AM6990" s="221"/>
      <c r="AN6990" s="221"/>
      <c r="AO6990" s="221"/>
      <c r="AP6990" s="221"/>
      <c r="AQ6990" s="219"/>
      <c r="AR6990" s="219"/>
      <c r="AS6990" s="221"/>
      <c r="AT6990" s="221"/>
      <c r="AU6990" s="221"/>
      <c r="AV6990" s="221"/>
      <c r="AW6990" s="221"/>
      <c r="AX6990" s="221"/>
      <c r="AY6990" s="221"/>
      <c r="AZ6990" s="221"/>
    </row>
    <row r="6991" spans="1:52" x14ac:dyDescent="0.15">
      <c r="A6991" s="278"/>
      <c r="B6991" s="274"/>
      <c r="C6991" s="340"/>
      <c r="D6991" s="340"/>
      <c r="E6991" s="341"/>
      <c r="F6991" s="341"/>
      <c r="G6991" s="341"/>
      <c r="H6991" s="341"/>
      <c r="I6991" s="341"/>
      <c r="J6991" s="341"/>
      <c r="AH6991" s="221"/>
      <c r="AI6991" s="221"/>
      <c r="AJ6991" s="221"/>
      <c r="AK6991" s="221"/>
      <c r="AL6991" s="221"/>
      <c r="AM6991" s="221"/>
      <c r="AN6991" s="221"/>
      <c r="AO6991" s="221"/>
      <c r="AP6991" s="221"/>
      <c r="AQ6991" s="219"/>
      <c r="AR6991" s="219"/>
      <c r="AS6991" s="221"/>
      <c r="AT6991" s="221"/>
      <c r="AU6991" s="221"/>
      <c r="AV6991" s="221"/>
      <c r="AW6991" s="221"/>
      <c r="AX6991" s="221"/>
      <c r="AY6991" s="221"/>
      <c r="AZ6991" s="221"/>
    </row>
    <row r="6992" spans="1:52" x14ac:dyDescent="0.15">
      <c r="A6992" s="278"/>
      <c r="B6992" s="274"/>
      <c r="C6992" s="340"/>
      <c r="D6992" s="340"/>
      <c r="E6992" s="341"/>
      <c r="F6992" s="341"/>
      <c r="G6992" s="341"/>
      <c r="H6992" s="341"/>
      <c r="I6992" s="341"/>
      <c r="J6992" s="341"/>
      <c r="AH6992" s="221"/>
      <c r="AI6992" s="221"/>
      <c r="AJ6992" s="221"/>
      <c r="AK6992" s="221"/>
      <c r="AL6992" s="221"/>
      <c r="AM6992" s="221"/>
      <c r="AN6992" s="221"/>
      <c r="AO6992" s="221"/>
      <c r="AP6992" s="221"/>
      <c r="AQ6992" s="219"/>
      <c r="AR6992" s="219"/>
      <c r="AS6992" s="221"/>
      <c r="AT6992" s="221"/>
      <c r="AU6992" s="221"/>
      <c r="AV6992" s="221"/>
      <c r="AW6992" s="221"/>
      <c r="AX6992" s="221"/>
      <c r="AY6992" s="221"/>
      <c r="AZ6992" s="221"/>
    </row>
    <row r="6993" spans="1:52" x14ac:dyDescent="0.15">
      <c r="A6993" s="278"/>
      <c r="B6993" s="274"/>
      <c r="C6993" s="340"/>
      <c r="D6993" s="340"/>
      <c r="E6993" s="341"/>
      <c r="F6993" s="341"/>
      <c r="G6993" s="341"/>
      <c r="H6993" s="341"/>
      <c r="I6993" s="341"/>
      <c r="J6993" s="341"/>
      <c r="AH6993" s="221"/>
      <c r="AI6993" s="221"/>
      <c r="AJ6993" s="221"/>
      <c r="AK6993" s="221"/>
      <c r="AL6993" s="221"/>
      <c r="AM6993" s="221"/>
      <c r="AN6993" s="221"/>
      <c r="AO6993" s="221"/>
      <c r="AP6993" s="221"/>
      <c r="AQ6993" s="219"/>
      <c r="AR6993" s="219"/>
      <c r="AS6993" s="221"/>
      <c r="AT6993" s="221"/>
      <c r="AU6993" s="221"/>
      <c r="AV6993" s="221"/>
      <c r="AW6993" s="221"/>
      <c r="AX6993" s="221"/>
      <c r="AY6993" s="221"/>
      <c r="AZ6993" s="221"/>
    </row>
    <row r="6994" spans="1:52" x14ac:dyDescent="0.15">
      <c r="A6994" s="278"/>
      <c r="B6994" s="274"/>
      <c r="C6994" s="340"/>
      <c r="D6994" s="340"/>
      <c r="E6994" s="341"/>
      <c r="F6994" s="341"/>
      <c r="G6994" s="341"/>
      <c r="H6994" s="341"/>
      <c r="I6994" s="341"/>
      <c r="J6994" s="341"/>
      <c r="AH6994" s="221"/>
      <c r="AI6994" s="221"/>
      <c r="AJ6994" s="221"/>
      <c r="AK6994" s="221"/>
      <c r="AL6994" s="221"/>
      <c r="AM6994" s="221"/>
      <c r="AN6994" s="221"/>
      <c r="AO6994" s="221"/>
      <c r="AP6994" s="221"/>
      <c r="AQ6994" s="219"/>
      <c r="AR6994" s="219"/>
      <c r="AS6994" s="221"/>
      <c r="AT6994" s="221"/>
      <c r="AU6994" s="221"/>
      <c r="AV6994" s="221"/>
      <c r="AW6994" s="221"/>
      <c r="AX6994" s="221"/>
      <c r="AY6994" s="221"/>
      <c r="AZ6994" s="221"/>
    </row>
    <row r="6995" spans="1:52" x14ac:dyDescent="0.15">
      <c r="A6995" s="278"/>
      <c r="B6995" s="274"/>
      <c r="C6995" s="340"/>
      <c r="D6995" s="340"/>
      <c r="E6995" s="341"/>
      <c r="F6995" s="341"/>
      <c r="G6995" s="341"/>
      <c r="H6995" s="341"/>
      <c r="I6995" s="341"/>
      <c r="J6995" s="341"/>
      <c r="AH6995" s="221"/>
      <c r="AI6995" s="221"/>
      <c r="AJ6995" s="221"/>
      <c r="AK6995" s="221"/>
      <c r="AL6995" s="221"/>
      <c r="AM6995" s="221"/>
      <c r="AN6995" s="221"/>
      <c r="AO6995" s="221"/>
      <c r="AP6995" s="221"/>
      <c r="AQ6995" s="219"/>
      <c r="AR6995" s="219"/>
      <c r="AS6995" s="221"/>
      <c r="AT6995" s="221"/>
      <c r="AU6995" s="221"/>
      <c r="AV6995" s="221"/>
      <c r="AW6995" s="221"/>
      <c r="AX6995" s="221"/>
      <c r="AY6995" s="221"/>
      <c r="AZ6995" s="221"/>
    </row>
    <row r="6996" spans="1:52" x14ac:dyDescent="0.15">
      <c r="A6996" s="278"/>
      <c r="B6996" s="274"/>
      <c r="C6996" s="340"/>
      <c r="D6996" s="340"/>
      <c r="E6996" s="341"/>
      <c r="F6996" s="341"/>
      <c r="G6996" s="341"/>
      <c r="H6996" s="341"/>
      <c r="I6996" s="341"/>
      <c r="J6996" s="341"/>
      <c r="AH6996" s="221"/>
      <c r="AI6996" s="221"/>
      <c r="AJ6996" s="221"/>
      <c r="AK6996" s="221"/>
      <c r="AL6996" s="221"/>
      <c r="AM6996" s="221"/>
      <c r="AN6996" s="221"/>
      <c r="AO6996" s="221"/>
      <c r="AP6996" s="221"/>
      <c r="AQ6996" s="219"/>
      <c r="AR6996" s="219"/>
      <c r="AS6996" s="221"/>
      <c r="AT6996" s="221"/>
      <c r="AU6996" s="221"/>
      <c r="AV6996" s="221"/>
      <c r="AW6996" s="221"/>
      <c r="AX6996" s="221"/>
      <c r="AY6996" s="221"/>
      <c r="AZ6996" s="221"/>
    </row>
    <row r="6997" spans="1:52" x14ac:dyDescent="0.15">
      <c r="A6997" s="278"/>
      <c r="B6997" s="274"/>
      <c r="C6997" s="340"/>
      <c r="D6997" s="340"/>
      <c r="E6997" s="341"/>
      <c r="F6997" s="341"/>
      <c r="G6997" s="341"/>
      <c r="H6997" s="341"/>
      <c r="I6997" s="341"/>
      <c r="J6997" s="341"/>
      <c r="AH6997" s="221"/>
      <c r="AI6997" s="221"/>
      <c r="AJ6997" s="221"/>
      <c r="AK6997" s="221"/>
      <c r="AL6997" s="221"/>
      <c r="AM6997" s="221"/>
      <c r="AN6997" s="221"/>
      <c r="AO6997" s="221"/>
      <c r="AP6997" s="221"/>
      <c r="AQ6997" s="219"/>
      <c r="AR6997" s="219"/>
      <c r="AS6997" s="221"/>
      <c r="AT6997" s="221"/>
      <c r="AU6997" s="221"/>
      <c r="AV6997" s="221"/>
      <c r="AW6997" s="221"/>
      <c r="AX6997" s="221"/>
      <c r="AY6997" s="221"/>
      <c r="AZ6997" s="221"/>
    </row>
    <row r="6998" spans="1:52" x14ac:dyDescent="0.15">
      <c r="A6998" s="278"/>
      <c r="B6998" s="274"/>
      <c r="C6998" s="340"/>
      <c r="D6998" s="340"/>
      <c r="E6998" s="341"/>
      <c r="F6998" s="341"/>
      <c r="G6998" s="341"/>
      <c r="H6998" s="341"/>
      <c r="I6998" s="341"/>
      <c r="J6998" s="341"/>
      <c r="AH6998" s="221"/>
      <c r="AI6998" s="221"/>
      <c r="AJ6998" s="221"/>
      <c r="AK6998" s="221"/>
      <c r="AL6998" s="221"/>
      <c r="AM6998" s="221"/>
      <c r="AN6998" s="221"/>
      <c r="AO6998" s="221"/>
      <c r="AP6998" s="221"/>
      <c r="AQ6998" s="219"/>
      <c r="AR6998" s="219"/>
      <c r="AS6998" s="221"/>
      <c r="AT6998" s="221"/>
      <c r="AU6998" s="221"/>
      <c r="AV6998" s="221"/>
      <c r="AW6998" s="221"/>
      <c r="AX6998" s="221"/>
      <c r="AY6998" s="221"/>
      <c r="AZ6998" s="221"/>
    </row>
    <row r="6999" spans="1:52" x14ac:dyDescent="0.15">
      <c r="A6999" s="278"/>
      <c r="B6999" s="274"/>
      <c r="C6999" s="340"/>
      <c r="D6999" s="340"/>
      <c r="E6999" s="341"/>
      <c r="F6999" s="341"/>
      <c r="G6999" s="341"/>
      <c r="H6999" s="341"/>
      <c r="I6999" s="341"/>
      <c r="J6999" s="341"/>
      <c r="AH6999" s="221"/>
      <c r="AI6999" s="221"/>
      <c r="AJ6999" s="221"/>
      <c r="AK6999" s="221"/>
      <c r="AL6999" s="221"/>
      <c r="AM6999" s="221"/>
      <c r="AN6999" s="221"/>
      <c r="AO6999" s="221"/>
      <c r="AP6999" s="221"/>
      <c r="AQ6999" s="219"/>
      <c r="AR6999" s="219"/>
      <c r="AS6999" s="221"/>
      <c r="AT6999" s="221"/>
      <c r="AU6999" s="221"/>
      <c r="AV6999" s="221"/>
      <c r="AW6999" s="221"/>
      <c r="AX6999" s="221"/>
      <c r="AY6999" s="221"/>
      <c r="AZ6999" s="221"/>
    </row>
    <row r="7000" spans="1:52" x14ac:dyDescent="0.15">
      <c r="A7000" s="278"/>
      <c r="B7000" s="274"/>
      <c r="C7000" s="340"/>
      <c r="D7000" s="340"/>
      <c r="E7000" s="341"/>
      <c r="F7000" s="341"/>
      <c r="G7000" s="341"/>
      <c r="H7000" s="341"/>
      <c r="I7000" s="341"/>
      <c r="J7000" s="341"/>
      <c r="AH7000" s="221"/>
      <c r="AI7000" s="221"/>
      <c r="AJ7000" s="221"/>
      <c r="AK7000" s="221"/>
      <c r="AL7000" s="221"/>
      <c r="AM7000" s="221"/>
      <c r="AN7000" s="221"/>
      <c r="AO7000" s="221"/>
      <c r="AP7000" s="221"/>
      <c r="AQ7000" s="219"/>
      <c r="AR7000" s="219"/>
      <c r="AS7000" s="221"/>
      <c r="AT7000" s="221"/>
      <c r="AU7000" s="221"/>
      <c r="AV7000" s="221"/>
      <c r="AW7000" s="221"/>
      <c r="AX7000" s="221"/>
      <c r="AY7000" s="221"/>
      <c r="AZ7000" s="221"/>
    </row>
    <row r="7001" spans="1:52" x14ac:dyDescent="0.15">
      <c r="A7001" s="278"/>
      <c r="B7001" s="274"/>
      <c r="C7001" s="340"/>
      <c r="D7001" s="340"/>
      <c r="E7001" s="341"/>
      <c r="F7001" s="341"/>
      <c r="G7001" s="341"/>
      <c r="H7001" s="341"/>
      <c r="I7001" s="341"/>
      <c r="J7001" s="341"/>
      <c r="AH7001" s="221"/>
      <c r="AI7001" s="221"/>
      <c r="AJ7001" s="221"/>
      <c r="AK7001" s="221"/>
      <c r="AL7001" s="221"/>
      <c r="AM7001" s="221"/>
      <c r="AN7001" s="221"/>
      <c r="AO7001" s="221"/>
      <c r="AP7001" s="221"/>
      <c r="AQ7001" s="219"/>
      <c r="AR7001" s="219"/>
      <c r="AS7001" s="221"/>
      <c r="AT7001" s="221"/>
      <c r="AU7001" s="221"/>
      <c r="AV7001" s="221"/>
      <c r="AW7001" s="221"/>
      <c r="AX7001" s="221"/>
      <c r="AY7001" s="221"/>
      <c r="AZ7001" s="221"/>
    </row>
    <row r="7002" spans="1:52" x14ac:dyDescent="0.15">
      <c r="A7002" s="278"/>
      <c r="B7002" s="274"/>
      <c r="C7002" s="340"/>
      <c r="D7002" s="340"/>
      <c r="E7002" s="341"/>
      <c r="F7002" s="341"/>
      <c r="G7002" s="341"/>
      <c r="H7002" s="341"/>
      <c r="I7002" s="341"/>
      <c r="J7002" s="341"/>
      <c r="AH7002" s="221"/>
      <c r="AI7002" s="221"/>
      <c r="AJ7002" s="221"/>
      <c r="AK7002" s="221"/>
      <c r="AL7002" s="221"/>
      <c r="AM7002" s="221"/>
      <c r="AN7002" s="221"/>
      <c r="AO7002" s="221"/>
      <c r="AP7002" s="221"/>
      <c r="AQ7002" s="219"/>
      <c r="AR7002" s="219"/>
      <c r="AS7002" s="221"/>
      <c r="AT7002" s="221"/>
      <c r="AU7002" s="221"/>
      <c r="AV7002" s="221"/>
      <c r="AW7002" s="221"/>
      <c r="AX7002" s="221"/>
      <c r="AY7002" s="221"/>
      <c r="AZ7002" s="221"/>
    </row>
    <row r="7003" spans="1:52" x14ac:dyDescent="0.15">
      <c r="A7003" s="278"/>
      <c r="B7003" s="274"/>
      <c r="C7003" s="340"/>
      <c r="D7003" s="340"/>
      <c r="E7003" s="341"/>
      <c r="F7003" s="341"/>
      <c r="G7003" s="341"/>
      <c r="H7003" s="341"/>
      <c r="I7003" s="341"/>
      <c r="J7003" s="341"/>
      <c r="AH7003" s="221"/>
      <c r="AI7003" s="221"/>
      <c r="AJ7003" s="221"/>
      <c r="AK7003" s="221"/>
      <c r="AL7003" s="221"/>
      <c r="AM7003" s="221"/>
      <c r="AN7003" s="221"/>
      <c r="AO7003" s="221"/>
      <c r="AP7003" s="221"/>
      <c r="AQ7003" s="219"/>
      <c r="AR7003" s="219"/>
      <c r="AS7003" s="221"/>
      <c r="AT7003" s="221"/>
      <c r="AU7003" s="221"/>
      <c r="AV7003" s="221"/>
      <c r="AW7003" s="221"/>
      <c r="AX7003" s="221"/>
      <c r="AY7003" s="221"/>
      <c r="AZ7003" s="221"/>
    </row>
    <row r="7004" spans="1:52" x14ac:dyDescent="0.15">
      <c r="A7004" s="278"/>
      <c r="B7004" s="274"/>
      <c r="C7004" s="340"/>
      <c r="D7004" s="340"/>
      <c r="E7004" s="341"/>
      <c r="F7004" s="341"/>
      <c r="G7004" s="341"/>
      <c r="H7004" s="341"/>
      <c r="I7004" s="341"/>
      <c r="J7004" s="341"/>
      <c r="AH7004" s="221"/>
      <c r="AI7004" s="221"/>
      <c r="AJ7004" s="221"/>
      <c r="AK7004" s="221"/>
      <c r="AL7004" s="221"/>
      <c r="AM7004" s="221"/>
      <c r="AN7004" s="221"/>
      <c r="AO7004" s="221"/>
      <c r="AP7004" s="221"/>
      <c r="AQ7004" s="219"/>
      <c r="AR7004" s="219"/>
      <c r="AS7004" s="221"/>
      <c r="AT7004" s="221"/>
      <c r="AU7004" s="221"/>
      <c r="AV7004" s="221"/>
      <c r="AW7004" s="221"/>
      <c r="AX7004" s="221"/>
      <c r="AY7004" s="221"/>
      <c r="AZ7004" s="221"/>
    </row>
    <row r="7005" spans="1:52" x14ac:dyDescent="0.15">
      <c r="A7005" s="278"/>
      <c r="B7005" s="274"/>
      <c r="C7005" s="340"/>
      <c r="D7005" s="340"/>
      <c r="E7005" s="341"/>
      <c r="F7005" s="341"/>
      <c r="G7005" s="341"/>
      <c r="H7005" s="341"/>
      <c r="I7005" s="341"/>
      <c r="J7005" s="341"/>
      <c r="AH7005" s="221"/>
      <c r="AI7005" s="221"/>
      <c r="AJ7005" s="221"/>
      <c r="AK7005" s="221"/>
      <c r="AL7005" s="221"/>
      <c r="AM7005" s="221"/>
      <c r="AN7005" s="221"/>
      <c r="AO7005" s="221"/>
      <c r="AP7005" s="221"/>
      <c r="AQ7005" s="219"/>
      <c r="AR7005" s="219"/>
      <c r="AS7005" s="221"/>
      <c r="AT7005" s="221"/>
      <c r="AU7005" s="221"/>
      <c r="AV7005" s="221"/>
      <c r="AW7005" s="221"/>
      <c r="AX7005" s="221"/>
      <c r="AY7005" s="221"/>
      <c r="AZ7005" s="221"/>
    </row>
    <row r="7006" spans="1:52" x14ac:dyDescent="0.15">
      <c r="A7006" s="278"/>
      <c r="B7006" s="274"/>
      <c r="C7006" s="340"/>
      <c r="D7006" s="340"/>
      <c r="E7006" s="341"/>
      <c r="F7006" s="341"/>
      <c r="G7006" s="341"/>
      <c r="H7006" s="341"/>
      <c r="I7006" s="341"/>
      <c r="J7006" s="341"/>
      <c r="AH7006" s="221"/>
      <c r="AI7006" s="221"/>
      <c r="AJ7006" s="221"/>
      <c r="AK7006" s="221"/>
      <c r="AL7006" s="221"/>
      <c r="AM7006" s="221"/>
      <c r="AN7006" s="221"/>
      <c r="AO7006" s="221"/>
      <c r="AP7006" s="221"/>
      <c r="AQ7006" s="219"/>
      <c r="AR7006" s="219"/>
      <c r="AS7006" s="221"/>
      <c r="AT7006" s="221"/>
      <c r="AU7006" s="221"/>
      <c r="AV7006" s="221"/>
      <c r="AW7006" s="221"/>
      <c r="AX7006" s="221"/>
      <c r="AY7006" s="221"/>
      <c r="AZ7006" s="221"/>
    </row>
    <row r="7007" spans="1:52" x14ac:dyDescent="0.15">
      <c r="A7007" s="278"/>
      <c r="B7007" s="274"/>
      <c r="C7007" s="340"/>
      <c r="D7007" s="340"/>
      <c r="E7007" s="341"/>
      <c r="F7007" s="341"/>
      <c r="G7007" s="341"/>
      <c r="H7007" s="341"/>
      <c r="I7007" s="341"/>
      <c r="J7007" s="341"/>
      <c r="AH7007" s="221"/>
      <c r="AI7007" s="221"/>
      <c r="AJ7007" s="221"/>
      <c r="AK7007" s="221"/>
      <c r="AL7007" s="221"/>
      <c r="AM7007" s="221"/>
      <c r="AN7007" s="221"/>
      <c r="AO7007" s="221"/>
      <c r="AP7007" s="221"/>
      <c r="AQ7007" s="219"/>
      <c r="AR7007" s="219"/>
      <c r="AS7007" s="221"/>
      <c r="AT7007" s="221"/>
      <c r="AU7007" s="221"/>
      <c r="AV7007" s="221"/>
      <c r="AW7007" s="221"/>
      <c r="AX7007" s="221"/>
      <c r="AY7007" s="221"/>
      <c r="AZ7007" s="221"/>
    </row>
    <row r="7008" spans="1:52" x14ac:dyDescent="0.15">
      <c r="A7008" s="278"/>
      <c r="B7008" s="274"/>
      <c r="C7008" s="340"/>
      <c r="D7008" s="340"/>
      <c r="E7008" s="341"/>
      <c r="F7008" s="341"/>
      <c r="G7008" s="341"/>
      <c r="H7008" s="341"/>
      <c r="I7008" s="341"/>
      <c r="J7008" s="341"/>
      <c r="AH7008" s="221"/>
      <c r="AI7008" s="221"/>
      <c r="AJ7008" s="221"/>
      <c r="AK7008" s="221"/>
      <c r="AL7008" s="221"/>
      <c r="AM7008" s="221"/>
      <c r="AN7008" s="221"/>
      <c r="AO7008" s="221"/>
      <c r="AP7008" s="221"/>
      <c r="AQ7008" s="219"/>
      <c r="AR7008" s="219"/>
      <c r="AS7008" s="221"/>
      <c r="AT7008" s="221"/>
      <c r="AU7008" s="221"/>
      <c r="AV7008" s="221"/>
      <c r="AW7008" s="221"/>
      <c r="AX7008" s="221"/>
      <c r="AY7008" s="221"/>
      <c r="AZ7008" s="221"/>
    </row>
    <row r="7009" spans="1:52" x14ac:dyDescent="0.15">
      <c r="A7009" s="278"/>
      <c r="B7009" s="274"/>
      <c r="C7009" s="340"/>
      <c r="D7009" s="340"/>
      <c r="E7009" s="341"/>
      <c r="F7009" s="341"/>
      <c r="G7009" s="341"/>
      <c r="H7009" s="341"/>
      <c r="I7009" s="341"/>
      <c r="J7009" s="341"/>
      <c r="AH7009" s="221"/>
      <c r="AI7009" s="221"/>
      <c r="AJ7009" s="221"/>
      <c r="AK7009" s="221"/>
      <c r="AL7009" s="221"/>
      <c r="AM7009" s="221"/>
      <c r="AN7009" s="221"/>
      <c r="AO7009" s="221"/>
      <c r="AP7009" s="221"/>
      <c r="AQ7009" s="219"/>
      <c r="AR7009" s="219"/>
      <c r="AS7009" s="221"/>
      <c r="AT7009" s="221"/>
      <c r="AU7009" s="221"/>
      <c r="AV7009" s="221"/>
      <c r="AW7009" s="221"/>
      <c r="AX7009" s="221"/>
      <c r="AY7009" s="221"/>
      <c r="AZ7009" s="221"/>
    </row>
    <row r="7010" spans="1:52" x14ac:dyDescent="0.15">
      <c r="A7010" s="278"/>
      <c r="B7010" s="274"/>
      <c r="C7010" s="340"/>
      <c r="D7010" s="340"/>
      <c r="E7010" s="341"/>
      <c r="F7010" s="341"/>
      <c r="G7010" s="341"/>
      <c r="H7010" s="341"/>
      <c r="I7010" s="341"/>
      <c r="J7010" s="341"/>
      <c r="AH7010" s="221"/>
      <c r="AI7010" s="221"/>
      <c r="AJ7010" s="221"/>
      <c r="AK7010" s="221"/>
      <c r="AL7010" s="221"/>
      <c r="AM7010" s="221"/>
      <c r="AN7010" s="221"/>
      <c r="AO7010" s="221"/>
      <c r="AP7010" s="221"/>
      <c r="AQ7010" s="219"/>
      <c r="AR7010" s="219"/>
      <c r="AS7010" s="221"/>
      <c r="AT7010" s="221"/>
      <c r="AU7010" s="221"/>
      <c r="AV7010" s="221"/>
      <c r="AW7010" s="221"/>
      <c r="AX7010" s="221"/>
      <c r="AY7010" s="221"/>
      <c r="AZ7010" s="221"/>
    </row>
    <row r="7011" spans="1:52" x14ac:dyDescent="0.15">
      <c r="A7011" s="278"/>
      <c r="B7011" s="274"/>
      <c r="C7011" s="340"/>
      <c r="D7011" s="340"/>
      <c r="E7011" s="341"/>
      <c r="F7011" s="341"/>
      <c r="G7011" s="341"/>
      <c r="H7011" s="341"/>
      <c r="I7011" s="341"/>
      <c r="J7011" s="341"/>
      <c r="AH7011" s="221"/>
      <c r="AI7011" s="221"/>
      <c r="AJ7011" s="221"/>
      <c r="AK7011" s="221"/>
      <c r="AL7011" s="221"/>
      <c r="AM7011" s="221"/>
      <c r="AN7011" s="221"/>
      <c r="AO7011" s="221"/>
      <c r="AP7011" s="221"/>
      <c r="AQ7011" s="219"/>
      <c r="AR7011" s="219"/>
      <c r="AS7011" s="221"/>
      <c r="AT7011" s="221"/>
      <c r="AU7011" s="221"/>
      <c r="AV7011" s="221"/>
      <c r="AW7011" s="221"/>
      <c r="AX7011" s="221"/>
      <c r="AY7011" s="221"/>
      <c r="AZ7011" s="221"/>
    </row>
    <row r="7012" spans="1:52" x14ac:dyDescent="0.15">
      <c r="A7012" s="278"/>
      <c r="B7012" s="274"/>
      <c r="C7012" s="340"/>
      <c r="D7012" s="340"/>
      <c r="E7012" s="341"/>
      <c r="F7012" s="341"/>
      <c r="G7012" s="341"/>
      <c r="H7012" s="341"/>
      <c r="I7012" s="341"/>
      <c r="J7012" s="341"/>
      <c r="AH7012" s="221"/>
      <c r="AI7012" s="221"/>
      <c r="AJ7012" s="221"/>
      <c r="AK7012" s="221"/>
      <c r="AL7012" s="221"/>
      <c r="AM7012" s="221"/>
      <c r="AN7012" s="221"/>
      <c r="AO7012" s="221"/>
      <c r="AP7012" s="221"/>
      <c r="AQ7012" s="219"/>
      <c r="AR7012" s="219"/>
      <c r="AS7012" s="221"/>
      <c r="AT7012" s="221"/>
      <c r="AU7012" s="221"/>
      <c r="AV7012" s="221"/>
      <c r="AW7012" s="221"/>
      <c r="AX7012" s="221"/>
      <c r="AY7012" s="221"/>
      <c r="AZ7012" s="221"/>
    </row>
    <row r="7013" spans="1:52" x14ac:dyDescent="0.15">
      <c r="A7013" s="278"/>
      <c r="B7013" s="274"/>
      <c r="C7013" s="340"/>
      <c r="D7013" s="340"/>
      <c r="E7013" s="341"/>
      <c r="F7013" s="341"/>
      <c r="G7013" s="341"/>
      <c r="H7013" s="341"/>
      <c r="I7013" s="341"/>
      <c r="J7013" s="341"/>
      <c r="AH7013" s="221"/>
      <c r="AI7013" s="221"/>
      <c r="AJ7013" s="221"/>
      <c r="AK7013" s="221"/>
      <c r="AL7013" s="221"/>
      <c r="AM7013" s="221"/>
      <c r="AN7013" s="221"/>
      <c r="AO7013" s="221"/>
      <c r="AP7013" s="221"/>
      <c r="AQ7013" s="219"/>
      <c r="AR7013" s="219"/>
      <c r="AS7013" s="221"/>
      <c r="AT7013" s="221"/>
      <c r="AU7013" s="221"/>
      <c r="AV7013" s="221"/>
      <c r="AW7013" s="221"/>
      <c r="AX7013" s="221"/>
      <c r="AY7013" s="221"/>
      <c r="AZ7013" s="221"/>
    </row>
    <row r="7014" spans="1:52" x14ac:dyDescent="0.15">
      <c r="A7014" s="278"/>
      <c r="B7014" s="274"/>
      <c r="C7014" s="340"/>
      <c r="D7014" s="340"/>
      <c r="E7014" s="341"/>
      <c r="F7014" s="341"/>
      <c r="G7014" s="341"/>
      <c r="H7014" s="341"/>
      <c r="I7014" s="341"/>
      <c r="J7014" s="341"/>
      <c r="AH7014" s="221"/>
      <c r="AI7014" s="221"/>
      <c r="AJ7014" s="221"/>
      <c r="AK7014" s="221"/>
      <c r="AL7014" s="221"/>
      <c r="AM7014" s="221"/>
      <c r="AN7014" s="221"/>
      <c r="AO7014" s="221"/>
      <c r="AP7014" s="221"/>
      <c r="AQ7014" s="219"/>
      <c r="AR7014" s="219"/>
      <c r="AS7014" s="221"/>
      <c r="AT7014" s="221"/>
      <c r="AU7014" s="221"/>
      <c r="AV7014" s="221"/>
      <c r="AW7014" s="221"/>
      <c r="AX7014" s="221"/>
      <c r="AY7014" s="221"/>
      <c r="AZ7014" s="221"/>
    </row>
    <row r="7015" spans="1:52" x14ac:dyDescent="0.15">
      <c r="A7015" s="278"/>
      <c r="B7015" s="274"/>
      <c r="C7015" s="340"/>
      <c r="D7015" s="340"/>
      <c r="E7015" s="341"/>
      <c r="F7015" s="341"/>
      <c r="G7015" s="341"/>
      <c r="H7015" s="341"/>
      <c r="I7015" s="341"/>
      <c r="J7015" s="341"/>
      <c r="AH7015" s="221"/>
      <c r="AI7015" s="221"/>
      <c r="AJ7015" s="221"/>
      <c r="AK7015" s="221"/>
      <c r="AL7015" s="221"/>
      <c r="AM7015" s="221"/>
      <c r="AN7015" s="221"/>
      <c r="AO7015" s="221"/>
      <c r="AP7015" s="221"/>
      <c r="AQ7015" s="219"/>
      <c r="AR7015" s="219"/>
      <c r="AS7015" s="221"/>
      <c r="AT7015" s="221"/>
      <c r="AU7015" s="221"/>
      <c r="AV7015" s="221"/>
      <c r="AW7015" s="221"/>
      <c r="AX7015" s="221"/>
      <c r="AY7015" s="221"/>
      <c r="AZ7015" s="221"/>
    </row>
    <row r="7016" spans="1:52" x14ac:dyDescent="0.15">
      <c r="A7016" s="278"/>
      <c r="B7016" s="274"/>
      <c r="C7016" s="340"/>
      <c r="D7016" s="340"/>
      <c r="E7016" s="341"/>
      <c r="F7016" s="341"/>
      <c r="G7016" s="341"/>
      <c r="H7016" s="341"/>
      <c r="I7016" s="341"/>
      <c r="J7016" s="341"/>
      <c r="AH7016" s="221"/>
      <c r="AI7016" s="221"/>
      <c r="AJ7016" s="221"/>
      <c r="AK7016" s="221"/>
      <c r="AL7016" s="221"/>
      <c r="AM7016" s="221"/>
      <c r="AN7016" s="221"/>
      <c r="AO7016" s="221"/>
      <c r="AP7016" s="221"/>
      <c r="AQ7016" s="219"/>
      <c r="AR7016" s="219"/>
      <c r="AS7016" s="221"/>
      <c r="AT7016" s="221"/>
      <c r="AU7016" s="221"/>
      <c r="AV7016" s="221"/>
      <c r="AW7016" s="221"/>
      <c r="AX7016" s="221"/>
      <c r="AY7016" s="221"/>
      <c r="AZ7016" s="221"/>
    </row>
    <row r="7017" spans="1:52" x14ac:dyDescent="0.15">
      <c r="A7017" s="278"/>
      <c r="B7017" s="274"/>
      <c r="C7017" s="340"/>
      <c r="D7017" s="340"/>
      <c r="E7017" s="341"/>
      <c r="F7017" s="341"/>
      <c r="G7017" s="341"/>
      <c r="H7017" s="341"/>
      <c r="I7017" s="341"/>
      <c r="J7017" s="341"/>
      <c r="AH7017" s="221"/>
      <c r="AI7017" s="221"/>
      <c r="AJ7017" s="221"/>
      <c r="AK7017" s="221"/>
      <c r="AL7017" s="221"/>
      <c r="AM7017" s="221"/>
      <c r="AN7017" s="221"/>
      <c r="AO7017" s="221"/>
      <c r="AP7017" s="221"/>
      <c r="AQ7017" s="219"/>
      <c r="AR7017" s="219"/>
      <c r="AS7017" s="221"/>
      <c r="AT7017" s="221"/>
      <c r="AU7017" s="221"/>
      <c r="AV7017" s="221"/>
      <c r="AW7017" s="221"/>
      <c r="AX7017" s="221"/>
      <c r="AY7017" s="221"/>
      <c r="AZ7017" s="221"/>
    </row>
    <row r="7018" spans="1:52" x14ac:dyDescent="0.15">
      <c r="A7018" s="278"/>
      <c r="B7018" s="274"/>
      <c r="C7018" s="340"/>
      <c r="D7018" s="340"/>
      <c r="E7018" s="341"/>
      <c r="F7018" s="341"/>
      <c r="G7018" s="341"/>
      <c r="H7018" s="341"/>
      <c r="I7018" s="341"/>
      <c r="J7018" s="341"/>
      <c r="AH7018" s="221"/>
      <c r="AI7018" s="221"/>
      <c r="AJ7018" s="221"/>
      <c r="AK7018" s="221"/>
      <c r="AL7018" s="221"/>
      <c r="AM7018" s="221"/>
      <c r="AN7018" s="221"/>
      <c r="AO7018" s="221"/>
      <c r="AP7018" s="221"/>
      <c r="AQ7018" s="219"/>
      <c r="AR7018" s="219"/>
      <c r="AS7018" s="221"/>
      <c r="AT7018" s="221"/>
      <c r="AU7018" s="221"/>
      <c r="AV7018" s="221"/>
      <c r="AW7018" s="221"/>
      <c r="AX7018" s="221"/>
      <c r="AY7018" s="221"/>
      <c r="AZ7018" s="221"/>
    </row>
    <row r="7019" spans="1:52" x14ac:dyDescent="0.15">
      <c r="A7019" s="278"/>
      <c r="B7019" s="274"/>
      <c r="C7019" s="340"/>
      <c r="D7019" s="340"/>
      <c r="E7019" s="341"/>
      <c r="F7019" s="341"/>
      <c r="G7019" s="341"/>
      <c r="H7019" s="341"/>
      <c r="I7019" s="341"/>
      <c r="J7019" s="341"/>
      <c r="AH7019" s="221"/>
      <c r="AI7019" s="221"/>
      <c r="AJ7019" s="221"/>
      <c r="AK7019" s="221"/>
      <c r="AL7019" s="221"/>
      <c r="AM7019" s="221"/>
      <c r="AN7019" s="221"/>
      <c r="AO7019" s="221"/>
      <c r="AP7019" s="221"/>
      <c r="AQ7019" s="219"/>
      <c r="AR7019" s="219"/>
      <c r="AS7019" s="221"/>
      <c r="AT7019" s="221"/>
      <c r="AU7019" s="221"/>
      <c r="AV7019" s="221"/>
      <c r="AW7019" s="221"/>
      <c r="AX7019" s="221"/>
      <c r="AY7019" s="221"/>
      <c r="AZ7019" s="221"/>
    </row>
    <row r="7020" spans="1:52" x14ac:dyDescent="0.15">
      <c r="A7020" s="278"/>
      <c r="B7020" s="274"/>
      <c r="C7020" s="340"/>
      <c r="D7020" s="340"/>
      <c r="E7020" s="341"/>
      <c r="F7020" s="341"/>
      <c r="G7020" s="341"/>
      <c r="H7020" s="341"/>
      <c r="I7020" s="341"/>
      <c r="J7020" s="341"/>
      <c r="AH7020" s="221"/>
      <c r="AI7020" s="221"/>
      <c r="AJ7020" s="221"/>
      <c r="AK7020" s="221"/>
      <c r="AL7020" s="221"/>
      <c r="AM7020" s="221"/>
      <c r="AN7020" s="221"/>
      <c r="AO7020" s="221"/>
      <c r="AP7020" s="221"/>
      <c r="AQ7020" s="219"/>
      <c r="AR7020" s="219"/>
      <c r="AS7020" s="221"/>
      <c r="AT7020" s="221"/>
      <c r="AU7020" s="221"/>
      <c r="AV7020" s="221"/>
      <c r="AW7020" s="221"/>
      <c r="AX7020" s="221"/>
      <c r="AY7020" s="221"/>
      <c r="AZ7020" s="221"/>
    </row>
    <row r="7021" spans="1:52" x14ac:dyDescent="0.15">
      <c r="A7021" s="278"/>
      <c r="B7021" s="274"/>
      <c r="C7021" s="340"/>
      <c r="D7021" s="340"/>
      <c r="E7021" s="341"/>
      <c r="F7021" s="341"/>
      <c r="G7021" s="341"/>
      <c r="H7021" s="341"/>
      <c r="I7021" s="341"/>
      <c r="J7021" s="341"/>
      <c r="AH7021" s="221"/>
      <c r="AI7021" s="221"/>
      <c r="AJ7021" s="221"/>
      <c r="AK7021" s="221"/>
      <c r="AL7021" s="221"/>
      <c r="AM7021" s="221"/>
      <c r="AN7021" s="221"/>
      <c r="AO7021" s="221"/>
      <c r="AP7021" s="221"/>
      <c r="AQ7021" s="219"/>
      <c r="AR7021" s="219"/>
      <c r="AS7021" s="221"/>
      <c r="AT7021" s="221"/>
      <c r="AU7021" s="221"/>
      <c r="AV7021" s="221"/>
      <c r="AW7021" s="221"/>
      <c r="AX7021" s="221"/>
      <c r="AY7021" s="221"/>
      <c r="AZ7021" s="221"/>
    </row>
    <row r="7022" spans="1:52" x14ac:dyDescent="0.15">
      <c r="A7022" s="278"/>
      <c r="B7022" s="274"/>
      <c r="C7022" s="340"/>
      <c r="D7022" s="340"/>
      <c r="E7022" s="341"/>
      <c r="F7022" s="341"/>
      <c r="G7022" s="341"/>
      <c r="H7022" s="341"/>
      <c r="I7022" s="341"/>
      <c r="J7022" s="341"/>
      <c r="AH7022" s="221"/>
      <c r="AI7022" s="221"/>
      <c r="AJ7022" s="221"/>
      <c r="AK7022" s="221"/>
      <c r="AL7022" s="221"/>
      <c r="AM7022" s="221"/>
      <c r="AN7022" s="221"/>
      <c r="AO7022" s="221"/>
      <c r="AP7022" s="221"/>
      <c r="AQ7022" s="219"/>
      <c r="AR7022" s="219"/>
      <c r="AS7022" s="221"/>
      <c r="AT7022" s="221"/>
      <c r="AU7022" s="221"/>
      <c r="AV7022" s="221"/>
      <c r="AW7022" s="221"/>
      <c r="AX7022" s="221"/>
      <c r="AY7022" s="221"/>
      <c r="AZ7022" s="221"/>
    </row>
    <row r="7023" spans="1:52" x14ac:dyDescent="0.15">
      <c r="A7023" s="278"/>
      <c r="B7023" s="274"/>
      <c r="C7023" s="340"/>
      <c r="D7023" s="340"/>
      <c r="E7023" s="341"/>
      <c r="F7023" s="341"/>
      <c r="G7023" s="341"/>
      <c r="H7023" s="341"/>
      <c r="I7023" s="341"/>
      <c r="J7023" s="341"/>
      <c r="AH7023" s="221"/>
      <c r="AI7023" s="221"/>
      <c r="AJ7023" s="221"/>
      <c r="AK7023" s="221"/>
      <c r="AL7023" s="221"/>
      <c r="AM7023" s="221"/>
      <c r="AN7023" s="221"/>
      <c r="AO7023" s="221"/>
      <c r="AP7023" s="221"/>
      <c r="AQ7023" s="219"/>
      <c r="AR7023" s="219"/>
      <c r="AS7023" s="221"/>
      <c r="AT7023" s="221"/>
      <c r="AU7023" s="221"/>
      <c r="AV7023" s="221"/>
      <c r="AW7023" s="221"/>
      <c r="AX7023" s="221"/>
      <c r="AY7023" s="221"/>
      <c r="AZ7023" s="221"/>
    </row>
    <row r="7024" spans="1:52" x14ac:dyDescent="0.15">
      <c r="A7024" s="278"/>
      <c r="B7024" s="274"/>
      <c r="C7024" s="340"/>
      <c r="D7024" s="340"/>
      <c r="E7024" s="341"/>
      <c r="F7024" s="341"/>
      <c r="G7024" s="341"/>
      <c r="H7024" s="341"/>
      <c r="I7024" s="341"/>
      <c r="J7024" s="341"/>
      <c r="AH7024" s="221"/>
      <c r="AI7024" s="221"/>
      <c r="AJ7024" s="221"/>
      <c r="AK7024" s="221"/>
      <c r="AL7024" s="221"/>
      <c r="AM7024" s="221"/>
      <c r="AN7024" s="221"/>
      <c r="AO7024" s="221"/>
      <c r="AP7024" s="221"/>
      <c r="AQ7024" s="219"/>
      <c r="AR7024" s="219"/>
      <c r="AS7024" s="221"/>
      <c r="AT7024" s="221"/>
      <c r="AU7024" s="221"/>
      <c r="AV7024" s="221"/>
      <c r="AW7024" s="221"/>
      <c r="AX7024" s="221"/>
      <c r="AY7024" s="221"/>
      <c r="AZ7024" s="221"/>
    </row>
    <row r="7025" spans="1:52" x14ac:dyDescent="0.15">
      <c r="A7025" s="278"/>
      <c r="B7025" s="274"/>
      <c r="C7025" s="340"/>
      <c r="D7025" s="340"/>
      <c r="E7025" s="341"/>
      <c r="F7025" s="341"/>
      <c r="G7025" s="341"/>
      <c r="H7025" s="341"/>
      <c r="I7025" s="341"/>
      <c r="J7025" s="341"/>
      <c r="AH7025" s="221"/>
      <c r="AI7025" s="221"/>
      <c r="AJ7025" s="221"/>
      <c r="AK7025" s="221"/>
      <c r="AL7025" s="221"/>
      <c r="AM7025" s="221"/>
      <c r="AN7025" s="221"/>
      <c r="AO7025" s="221"/>
      <c r="AP7025" s="221"/>
      <c r="AQ7025" s="219"/>
      <c r="AR7025" s="219"/>
      <c r="AS7025" s="221"/>
      <c r="AT7025" s="221"/>
      <c r="AU7025" s="221"/>
      <c r="AV7025" s="221"/>
      <c r="AW7025" s="221"/>
      <c r="AX7025" s="221"/>
      <c r="AY7025" s="221"/>
      <c r="AZ7025" s="221"/>
    </row>
    <row r="7026" spans="1:52" x14ac:dyDescent="0.15">
      <c r="A7026" s="278"/>
      <c r="B7026" s="274"/>
      <c r="C7026" s="340"/>
      <c r="D7026" s="340"/>
      <c r="E7026" s="341"/>
      <c r="F7026" s="341"/>
      <c r="G7026" s="341"/>
      <c r="H7026" s="341"/>
      <c r="I7026" s="341"/>
      <c r="J7026" s="341"/>
      <c r="AH7026" s="221"/>
      <c r="AI7026" s="221"/>
      <c r="AJ7026" s="221"/>
      <c r="AK7026" s="221"/>
      <c r="AL7026" s="221"/>
      <c r="AM7026" s="221"/>
      <c r="AN7026" s="221"/>
      <c r="AO7026" s="221"/>
      <c r="AP7026" s="221"/>
      <c r="AQ7026" s="219"/>
      <c r="AR7026" s="219"/>
      <c r="AS7026" s="221"/>
      <c r="AT7026" s="221"/>
      <c r="AU7026" s="221"/>
      <c r="AV7026" s="221"/>
      <c r="AW7026" s="221"/>
      <c r="AX7026" s="221"/>
      <c r="AY7026" s="221"/>
      <c r="AZ7026" s="221"/>
    </row>
    <row r="7027" spans="1:52" x14ac:dyDescent="0.15">
      <c r="A7027" s="278"/>
      <c r="B7027" s="274"/>
      <c r="C7027" s="340"/>
      <c r="D7027" s="340"/>
      <c r="E7027" s="341"/>
      <c r="F7027" s="341"/>
      <c r="G7027" s="341"/>
      <c r="H7027" s="341"/>
      <c r="I7027" s="341"/>
      <c r="J7027" s="341"/>
      <c r="AH7027" s="221"/>
      <c r="AI7027" s="221"/>
      <c r="AJ7027" s="221"/>
      <c r="AK7027" s="221"/>
      <c r="AL7027" s="221"/>
      <c r="AM7027" s="221"/>
      <c r="AN7027" s="221"/>
      <c r="AO7027" s="221"/>
      <c r="AP7027" s="221"/>
      <c r="AQ7027" s="219"/>
      <c r="AR7027" s="219"/>
      <c r="AS7027" s="221"/>
      <c r="AT7027" s="221"/>
      <c r="AU7027" s="221"/>
      <c r="AV7027" s="221"/>
      <c r="AW7027" s="221"/>
      <c r="AX7027" s="221"/>
      <c r="AY7027" s="221"/>
      <c r="AZ7027" s="221"/>
    </row>
    <row r="7028" spans="1:52" x14ac:dyDescent="0.15">
      <c r="A7028" s="278"/>
      <c r="B7028" s="274"/>
      <c r="C7028" s="340"/>
      <c r="D7028" s="340"/>
      <c r="E7028" s="341"/>
      <c r="F7028" s="341"/>
      <c r="G7028" s="341"/>
      <c r="H7028" s="341"/>
      <c r="I7028" s="341"/>
      <c r="J7028" s="341"/>
      <c r="AH7028" s="221"/>
      <c r="AI7028" s="221"/>
      <c r="AJ7028" s="221"/>
      <c r="AK7028" s="221"/>
      <c r="AL7028" s="221"/>
      <c r="AM7028" s="221"/>
      <c r="AN7028" s="221"/>
      <c r="AO7028" s="221"/>
      <c r="AP7028" s="221"/>
      <c r="AQ7028" s="219"/>
      <c r="AR7028" s="219"/>
      <c r="AS7028" s="221"/>
      <c r="AT7028" s="221"/>
      <c r="AU7028" s="221"/>
      <c r="AV7028" s="221"/>
      <c r="AW7028" s="221"/>
      <c r="AX7028" s="221"/>
      <c r="AY7028" s="221"/>
      <c r="AZ7028" s="221"/>
    </row>
    <row r="7029" spans="1:52" x14ac:dyDescent="0.15">
      <c r="A7029" s="278"/>
      <c r="B7029" s="274"/>
      <c r="C7029" s="340"/>
      <c r="D7029" s="340"/>
      <c r="E7029" s="341"/>
      <c r="F7029" s="341"/>
      <c r="G7029" s="341"/>
      <c r="H7029" s="341"/>
      <c r="I7029" s="341"/>
      <c r="J7029" s="341"/>
      <c r="AH7029" s="221"/>
      <c r="AI7029" s="221"/>
      <c r="AJ7029" s="221"/>
      <c r="AK7029" s="221"/>
      <c r="AL7029" s="221"/>
      <c r="AM7029" s="221"/>
      <c r="AN7029" s="221"/>
      <c r="AO7029" s="221"/>
      <c r="AP7029" s="221"/>
      <c r="AQ7029" s="219"/>
      <c r="AR7029" s="219"/>
      <c r="AS7029" s="221"/>
      <c r="AT7029" s="221"/>
      <c r="AU7029" s="221"/>
      <c r="AV7029" s="221"/>
      <c r="AW7029" s="221"/>
      <c r="AX7029" s="221"/>
      <c r="AY7029" s="221"/>
      <c r="AZ7029" s="221"/>
    </row>
    <row r="7030" spans="1:52" x14ac:dyDescent="0.15">
      <c r="A7030" s="278"/>
      <c r="B7030" s="274"/>
      <c r="C7030" s="340"/>
      <c r="D7030" s="340"/>
      <c r="E7030" s="341"/>
      <c r="F7030" s="341"/>
      <c r="G7030" s="341"/>
      <c r="H7030" s="341"/>
      <c r="I7030" s="341"/>
      <c r="J7030" s="341"/>
      <c r="AH7030" s="221"/>
      <c r="AI7030" s="221"/>
      <c r="AJ7030" s="221"/>
      <c r="AK7030" s="221"/>
      <c r="AL7030" s="221"/>
      <c r="AM7030" s="221"/>
      <c r="AN7030" s="221"/>
      <c r="AO7030" s="221"/>
      <c r="AP7030" s="221"/>
      <c r="AQ7030" s="219"/>
      <c r="AR7030" s="219"/>
      <c r="AS7030" s="221"/>
      <c r="AT7030" s="221"/>
      <c r="AU7030" s="221"/>
      <c r="AV7030" s="221"/>
      <c r="AW7030" s="221"/>
      <c r="AX7030" s="221"/>
      <c r="AY7030" s="221"/>
      <c r="AZ7030" s="221"/>
    </row>
    <row r="7031" spans="1:52" x14ac:dyDescent="0.15">
      <c r="A7031" s="278"/>
      <c r="B7031" s="274"/>
      <c r="C7031" s="340"/>
      <c r="D7031" s="340"/>
      <c r="E7031" s="341"/>
      <c r="F7031" s="341"/>
      <c r="G7031" s="341"/>
      <c r="H7031" s="341"/>
      <c r="I7031" s="341"/>
      <c r="J7031" s="341"/>
      <c r="AH7031" s="221"/>
      <c r="AI7031" s="221"/>
      <c r="AJ7031" s="221"/>
      <c r="AK7031" s="221"/>
      <c r="AL7031" s="221"/>
      <c r="AM7031" s="221"/>
      <c r="AN7031" s="221"/>
      <c r="AO7031" s="221"/>
      <c r="AP7031" s="221"/>
      <c r="AQ7031" s="219"/>
      <c r="AR7031" s="219"/>
      <c r="AS7031" s="221"/>
      <c r="AT7031" s="221"/>
      <c r="AU7031" s="221"/>
      <c r="AV7031" s="221"/>
      <c r="AW7031" s="221"/>
      <c r="AX7031" s="221"/>
      <c r="AY7031" s="221"/>
      <c r="AZ7031" s="221"/>
    </row>
    <row r="7032" spans="1:52" x14ac:dyDescent="0.15">
      <c r="A7032" s="278"/>
      <c r="B7032" s="274"/>
      <c r="C7032" s="340"/>
      <c r="D7032" s="340"/>
      <c r="E7032" s="341"/>
      <c r="F7032" s="341"/>
      <c r="G7032" s="341"/>
      <c r="H7032" s="341"/>
      <c r="I7032" s="341"/>
      <c r="J7032" s="341"/>
      <c r="AH7032" s="221"/>
      <c r="AI7032" s="221"/>
      <c r="AJ7032" s="221"/>
      <c r="AK7032" s="221"/>
      <c r="AL7032" s="221"/>
      <c r="AM7032" s="221"/>
      <c r="AN7032" s="221"/>
      <c r="AO7032" s="221"/>
      <c r="AP7032" s="221"/>
      <c r="AQ7032" s="219"/>
      <c r="AR7032" s="219"/>
      <c r="AS7032" s="221"/>
      <c r="AT7032" s="221"/>
      <c r="AU7032" s="221"/>
      <c r="AV7032" s="221"/>
      <c r="AW7032" s="221"/>
      <c r="AX7032" s="221"/>
      <c r="AY7032" s="221"/>
      <c r="AZ7032" s="221"/>
    </row>
    <row r="7033" spans="1:52" x14ac:dyDescent="0.15">
      <c r="A7033" s="278"/>
      <c r="B7033" s="274"/>
      <c r="C7033" s="340"/>
      <c r="D7033" s="340"/>
      <c r="E7033" s="341"/>
      <c r="F7033" s="341"/>
      <c r="G7033" s="341"/>
      <c r="H7033" s="341"/>
      <c r="I7033" s="341"/>
      <c r="J7033" s="341"/>
      <c r="AH7033" s="221"/>
      <c r="AI7033" s="221"/>
      <c r="AJ7033" s="221"/>
      <c r="AK7033" s="221"/>
      <c r="AL7033" s="221"/>
      <c r="AM7033" s="221"/>
      <c r="AN7033" s="221"/>
      <c r="AO7033" s="221"/>
      <c r="AP7033" s="221"/>
      <c r="AQ7033" s="219"/>
      <c r="AR7033" s="219"/>
      <c r="AS7033" s="221"/>
      <c r="AT7033" s="221"/>
      <c r="AU7033" s="221"/>
      <c r="AV7033" s="221"/>
      <c r="AW7033" s="221"/>
      <c r="AX7033" s="221"/>
      <c r="AY7033" s="221"/>
      <c r="AZ7033" s="221"/>
    </row>
    <row r="7034" spans="1:52" x14ac:dyDescent="0.15">
      <c r="A7034" s="278"/>
      <c r="B7034" s="274"/>
      <c r="C7034" s="340"/>
      <c r="D7034" s="340"/>
      <c r="E7034" s="341"/>
      <c r="F7034" s="341"/>
      <c r="G7034" s="341"/>
      <c r="H7034" s="341"/>
      <c r="I7034" s="341"/>
      <c r="J7034" s="341"/>
      <c r="AH7034" s="221"/>
      <c r="AI7034" s="221"/>
      <c r="AJ7034" s="221"/>
      <c r="AK7034" s="221"/>
      <c r="AL7034" s="221"/>
      <c r="AM7034" s="221"/>
      <c r="AN7034" s="221"/>
      <c r="AO7034" s="221"/>
      <c r="AP7034" s="221"/>
      <c r="AQ7034" s="219"/>
      <c r="AR7034" s="219"/>
      <c r="AS7034" s="221"/>
      <c r="AT7034" s="221"/>
      <c r="AU7034" s="221"/>
      <c r="AV7034" s="221"/>
      <c r="AW7034" s="221"/>
      <c r="AX7034" s="221"/>
      <c r="AY7034" s="221"/>
      <c r="AZ7034" s="221"/>
    </row>
    <row r="7035" spans="1:52" x14ac:dyDescent="0.15">
      <c r="A7035" s="278"/>
      <c r="B7035" s="274"/>
      <c r="C7035" s="340"/>
      <c r="D7035" s="340"/>
      <c r="E7035" s="341"/>
      <c r="F7035" s="341"/>
      <c r="G7035" s="341"/>
      <c r="H7035" s="341"/>
      <c r="I7035" s="341"/>
      <c r="J7035" s="341"/>
      <c r="AH7035" s="221"/>
      <c r="AI7035" s="221"/>
      <c r="AJ7035" s="221"/>
      <c r="AK7035" s="221"/>
      <c r="AL7035" s="221"/>
      <c r="AM7035" s="221"/>
      <c r="AN7035" s="221"/>
      <c r="AO7035" s="221"/>
      <c r="AP7035" s="221"/>
      <c r="AQ7035" s="219"/>
      <c r="AR7035" s="219"/>
      <c r="AS7035" s="221"/>
      <c r="AT7035" s="221"/>
      <c r="AU7035" s="221"/>
      <c r="AV7035" s="221"/>
      <c r="AW7035" s="221"/>
      <c r="AX7035" s="221"/>
      <c r="AY7035" s="221"/>
      <c r="AZ7035" s="221"/>
    </row>
    <row r="7036" spans="1:52" x14ac:dyDescent="0.15">
      <c r="A7036" s="278"/>
      <c r="B7036" s="274"/>
      <c r="C7036" s="340"/>
      <c r="D7036" s="340"/>
      <c r="E7036" s="341"/>
      <c r="F7036" s="341"/>
      <c r="G7036" s="341"/>
      <c r="H7036" s="341"/>
      <c r="I7036" s="341"/>
      <c r="J7036" s="341"/>
      <c r="AH7036" s="221"/>
      <c r="AI7036" s="221"/>
      <c r="AJ7036" s="221"/>
      <c r="AK7036" s="221"/>
      <c r="AL7036" s="221"/>
      <c r="AM7036" s="221"/>
      <c r="AN7036" s="221"/>
      <c r="AO7036" s="221"/>
      <c r="AP7036" s="221"/>
      <c r="AQ7036" s="219"/>
      <c r="AR7036" s="219"/>
      <c r="AS7036" s="221"/>
      <c r="AT7036" s="221"/>
      <c r="AU7036" s="221"/>
      <c r="AV7036" s="221"/>
      <c r="AW7036" s="221"/>
      <c r="AX7036" s="221"/>
      <c r="AY7036" s="221"/>
      <c r="AZ7036" s="221"/>
    </row>
    <row r="7037" spans="1:52" x14ac:dyDescent="0.15">
      <c r="A7037" s="278"/>
      <c r="B7037" s="274"/>
      <c r="C7037" s="340"/>
      <c r="D7037" s="340"/>
      <c r="E7037" s="341"/>
      <c r="F7037" s="341"/>
      <c r="G7037" s="341"/>
      <c r="H7037" s="341"/>
      <c r="I7037" s="341"/>
      <c r="J7037" s="341"/>
      <c r="AH7037" s="221"/>
      <c r="AI7037" s="221"/>
      <c r="AJ7037" s="221"/>
      <c r="AK7037" s="221"/>
      <c r="AL7037" s="221"/>
      <c r="AM7037" s="221"/>
      <c r="AN7037" s="221"/>
      <c r="AO7037" s="221"/>
      <c r="AP7037" s="221"/>
      <c r="AQ7037" s="219"/>
      <c r="AR7037" s="219"/>
      <c r="AS7037" s="221"/>
      <c r="AT7037" s="221"/>
      <c r="AU7037" s="221"/>
      <c r="AV7037" s="221"/>
      <c r="AW7037" s="221"/>
      <c r="AX7037" s="221"/>
      <c r="AY7037" s="221"/>
      <c r="AZ7037" s="221"/>
    </row>
    <row r="7038" spans="1:52" x14ac:dyDescent="0.15">
      <c r="A7038" s="278"/>
      <c r="B7038" s="274"/>
      <c r="C7038" s="340"/>
      <c r="D7038" s="340"/>
      <c r="E7038" s="341"/>
      <c r="F7038" s="341"/>
      <c r="G7038" s="341"/>
      <c r="H7038" s="341"/>
      <c r="I7038" s="341"/>
      <c r="J7038" s="341"/>
      <c r="AH7038" s="221"/>
      <c r="AI7038" s="221"/>
      <c r="AJ7038" s="221"/>
      <c r="AK7038" s="221"/>
      <c r="AL7038" s="221"/>
      <c r="AM7038" s="221"/>
      <c r="AN7038" s="221"/>
      <c r="AO7038" s="221"/>
      <c r="AP7038" s="221"/>
      <c r="AQ7038" s="219"/>
      <c r="AR7038" s="219"/>
      <c r="AS7038" s="221"/>
      <c r="AT7038" s="221"/>
      <c r="AU7038" s="221"/>
      <c r="AV7038" s="221"/>
      <c r="AW7038" s="221"/>
      <c r="AX7038" s="221"/>
      <c r="AY7038" s="221"/>
      <c r="AZ7038" s="221"/>
    </row>
    <row r="7039" spans="1:52" x14ac:dyDescent="0.15">
      <c r="A7039" s="278"/>
      <c r="B7039" s="274"/>
      <c r="C7039" s="340"/>
      <c r="D7039" s="340"/>
      <c r="E7039" s="341"/>
      <c r="F7039" s="341"/>
      <c r="G7039" s="341"/>
      <c r="H7039" s="341"/>
      <c r="I7039" s="341"/>
      <c r="J7039" s="341"/>
      <c r="AH7039" s="221"/>
      <c r="AI7039" s="221"/>
      <c r="AJ7039" s="221"/>
      <c r="AK7039" s="221"/>
      <c r="AL7039" s="221"/>
      <c r="AM7039" s="221"/>
      <c r="AN7039" s="221"/>
      <c r="AO7039" s="221"/>
      <c r="AP7039" s="221"/>
      <c r="AQ7039" s="219"/>
      <c r="AR7039" s="219"/>
      <c r="AS7039" s="221"/>
      <c r="AT7039" s="221"/>
      <c r="AU7039" s="221"/>
      <c r="AV7039" s="221"/>
      <c r="AW7039" s="221"/>
      <c r="AX7039" s="221"/>
      <c r="AY7039" s="221"/>
      <c r="AZ7039" s="221"/>
    </row>
    <row r="7040" spans="1:52" x14ac:dyDescent="0.15">
      <c r="A7040" s="278"/>
      <c r="B7040" s="274"/>
      <c r="C7040" s="340"/>
      <c r="D7040" s="340"/>
      <c r="E7040" s="341"/>
      <c r="F7040" s="341"/>
      <c r="G7040" s="341"/>
      <c r="H7040" s="341"/>
      <c r="I7040" s="341"/>
      <c r="J7040" s="341"/>
      <c r="AH7040" s="221"/>
      <c r="AI7040" s="221"/>
      <c r="AJ7040" s="221"/>
      <c r="AK7040" s="221"/>
      <c r="AL7040" s="221"/>
      <c r="AM7040" s="221"/>
      <c r="AN7040" s="221"/>
      <c r="AO7040" s="221"/>
      <c r="AP7040" s="221"/>
      <c r="AQ7040" s="219"/>
      <c r="AR7040" s="219"/>
      <c r="AS7040" s="221"/>
      <c r="AT7040" s="221"/>
      <c r="AU7040" s="221"/>
      <c r="AV7040" s="221"/>
      <c r="AW7040" s="221"/>
      <c r="AX7040" s="221"/>
      <c r="AY7040" s="221"/>
      <c r="AZ7040" s="221"/>
    </row>
    <row r="7041" spans="1:52" x14ac:dyDescent="0.15">
      <c r="A7041" s="278"/>
      <c r="B7041" s="274"/>
      <c r="C7041" s="340"/>
      <c r="D7041" s="340"/>
      <c r="E7041" s="341"/>
      <c r="F7041" s="341"/>
      <c r="G7041" s="341"/>
      <c r="H7041" s="341"/>
      <c r="I7041" s="341"/>
      <c r="J7041" s="341"/>
      <c r="AH7041" s="221"/>
      <c r="AI7041" s="221"/>
      <c r="AJ7041" s="221"/>
      <c r="AK7041" s="221"/>
      <c r="AL7041" s="221"/>
      <c r="AM7041" s="221"/>
      <c r="AN7041" s="221"/>
      <c r="AO7041" s="221"/>
      <c r="AP7041" s="221"/>
      <c r="AQ7041" s="219"/>
      <c r="AR7041" s="219"/>
      <c r="AS7041" s="221"/>
      <c r="AT7041" s="221"/>
      <c r="AU7041" s="221"/>
      <c r="AV7041" s="221"/>
      <c r="AW7041" s="221"/>
      <c r="AX7041" s="221"/>
      <c r="AY7041" s="221"/>
      <c r="AZ7041" s="221"/>
    </row>
    <row r="7042" spans="1:52" x14ac:dyDescent="0.15">
      <c r="A7042" s="278"/>
      <c r="B7042" s="274"/>
      <c r="C7042" s="340"/>
      <c r="D7042" s="340"/>
      <c r="E7042" s="341"/>
      <c r="F7042" s="341"/>
      <c r="G7042" s="341"/>
      <c r="H7042" s="341"/>
      <c r="I7042" s="341"/>
      <c r="J7042" s="341"/>
      <c r="AH7042" s="221"/>
      <c r="AI7042" s="221"/>
      <c r="AJ7042" s="221"/>
      <c r="AK7042" s="221"/>
      <c r="AL7042" s="221"/>
      <c r="AM7042" s="221"/>
      <c r="AN7042" s="221"/>
      <c r="AO7042" s="221"/>
      <c r="AP7042" s="221"/>
      <c r="AQ7042" s="219"/>
      <c r="AR7042" s="219"/>
      <c r="AS7042" s="221"/>
      <c r="AT7042" s="221"/>
      <c r="AU7042" s="221"/>
      <c r="AV7042" s="221"/>
      <c r="AW7042" s="221"/>
      <c r="AX7042" s="221"/>
      <c r="AY7042" s="221"/>
      <c r="AZ7042" s="221"/>
    </row>
    <row r="7043" spans="1:52" x14ac:dyDescent="0.15">
      <c r="A7043" s="278"/>
      <c r="B7043" s="274"/>
      <c r="C7043" s="340"/>
      <c r="D7043" s="340"/>
      <c r="E7043" s="341"/>
      <c r="F7043" s="341"/>
      <c r="G7043" s="341"/>
      <c r="H7043" s="341"/>
      <c r="I7043" s="341"/>
      <c r="J7043" s="341"/>
      <c r="AH7043" s="221"/>
      <c r="AI7043" s="221"/>
      <c r="AJ7043" s="221"/>
      <c r="AK7043" s="221"/>
      <c r="AL7043" s="221"/>
      <c r="AM7043" s="221"/>
      <c r="AN7043" s="221"/>
      <c r="AO7043" s="221"/>
      <c r="AP7043" s="221"/>
      <c r="AQ7043" s="219"/>
      <c r="AR7043" s="219"/>
      <c r="AS7043" s="221"/>
      <c r="AT7043" s="221"/>
      <c r="AU7043" s="221"/>
      <c r="AV7043" s="221"/>
      <c r="AW7043" s="221"/>
      <c r="AX7043" s="221"/>
      <c r="AY7043" s="221"/>
      <c r="AZ7043" s="221"/>
    </row>
    <row r="7044" spans="1:52" x14ac:dyDescent="0.15">
      <c r="A7044" s="278"/>
      <c r="B7044" s="274"/>
      <c r="C7044" s="340"/>
      <c r="D7044" s="340"/>
      <c r="E7044" s="341"/>
      <c r="F7044" s="341"/>
      <c r="G7044" s="341"/>
      <c r="H7044" s="341"/>
      <c r="I7044" s="341"/>
      <c r="J7044" s="341"/>
      <c r="AH7044" s="221"/>
      <c r="AI7044" s="221"/>
      <c r="AJ7044" s="221"/>
      <c r="AK7044" s="221"/>
      <c r="AL7044" s="221"/>
      <c r="AM7044" s="221"/>
      <c r="AN7044" s="221"/>
      <c r="AO7044" s="221"/>
      <c r="AP7044" s="221"/>
      <c r="AQ7044" s="219"/>
      <c r="AR7044" s="219"/>
      <c r="AS7044" s="221"/>
      <c r="AT7044" s="221"/>
      <c r="AU7044" s="221"/>
      <c r="AV7044" s="221"/>
      <c r="AW7044" s="221"/>
      <c r="AX7044" s="221"/>
      <c r="AY7044" s="221"/>
      <c r="AZ7044" s="221"/>
    </row>
    <row r="7045" spans="1:52" x14ac:dyDescent="0.15">
      <c r="A7045" s="278"/>
      <c r="B7045" s="274"/>
      <c r="C7045" s="340"/>
      <c r="D7045" s="340"/>
      <c r="E7045" s="341"/>
      <c r="F7045" s="341"/>
      <c r="G7045" s="341"/>
      <c r="H7045" s="341"/>
      <c r="I7045" s="341"/>
      <c r="J7045" s="341"/>
      <c r="AH7045" s="221"/>
      <c r="AI7045" s="221"/>
      <c r="AJ7045" s="221"/>
      <c r="AK7045" s="221"/>
      <c r="AL7045" s="221"/>
      <c r="AM7045" s="221"/>
      <c r="AN7045" s="221"/>
      <c r="AO7045" s="221"/>
      <c r="AP7045" s="221"/>
      <c r="AQ7045" s="219"/>
      <c r="AR7045" s="219"/>
      <c r="AS7045" s="221"/>
      <c r="AT7045" s="221"/>
      <c r="AU7045" s="221"/>
      <c r="AV7045" s="221"/>
      <c r="AW7045" s="221"/>
      <c r="AX7045" s="221"/>
      <c r="AY7045" s="221"/>
      <c r="AZ7045" s="221"/>
    </row>
    <row r="7046" spans="1:52" x14ac:dyDescent="0.15">
      <c r="A7046" s="278"/>
      <c r="B7046" s="274"/>
      <c r="C7046" s="340"/>
      <c r="D7046" s="340"/>
      <c r="E7046" s="341"/>
      <c r="F7046" s="341"/>
      <c r="G7046" s="341"/>
      <c r="H7046" s="341"/>
      <c r="I7046" s="341"/>
      <c r="J7046" s="341"/>
      <c r="AH7046" s="221"/>
      <c r="AI7046" s="221"/>
      <c r="AJ7046" s="221"/>
      <c r="AK7046" s="221"/>
      <c r="AL7046" s="221"/>
      <c r="AM7046" s="221"/>
      <c r="AN7046" s="221"/>
      <c r="AO7046" s="221"/>
      <c r="AP7046" s="221"/>
      <c r="AQ7046" s="219"/>
      <c r="AR7046" s="219"/>
      <c r="AS7046" s="221"/>
      <c r="AT7046" s="221"/>
      <c r="AU7046" s="221"/>
      <c r="AV7046" s="221"/>
      <c r="AW7046" s="221"/>
      <c r="AX7046" s="221"/>
      <c r="AY7046" s="221"/>
      <c r="AZ7046" s="221"/>
    </row>
    <row r="7047" spans="1:52" x14ac:dyDescent="0.15">
      <c r="A7047" s="278"/>
      <c r="B7047" s="274"/>
      <c r="C7047" s="340"/>
      <c r="D7047" s="340"/>
      <c r="E7047" s="341"/>
      <c r="F7047" s="341"/>
      <c r="G7047" s="341"/>
      <c r="H7047" s="341"/>
      <c r="I7047" s="341"/>
      <c r="J7047" s="341"/>
      <c r="AH7047" s="221"/>
      <c r="AI7047" s="221"/>
      <c r="AJ7047" s="221"/>
      <c r="AK7047" s="221"/>
      <c r="AL7047" s="221"/>
      <c r="AM7047" s="221"/>
      <c r="AN7047" s="221"/>
      <c r="AO7047" s="221"/>
      <c r="AP7047" s="221"/>
      <c r="AQ7047" s="219"/>
      <c r="AR7047" s="219"/>
      <c r="AS7047" s="221"/>
      <c r="AT7047" s="221"/>
      <c r="AU7047" s="221"/>
      <c r="AV7047" s="221"/>
      <c r="AW7047" s="221"/>
      <c r="AX7047" s="221"/>
      <c r="AY7047" s="221"/>
      <c r="AZ7047" s="221"/>
    </row>
    <row r="7048" spans="1:52" x14ac:dyDescent="0.15">
      <c r="A7048" s="278"/>
      <c r="B7048" s="274"/>
      <c r="C7048" s="340"/>
      <c r="D7048" s="340"/>
      <c r="E7048" s="341"/>
      <c r="F7048" s="341"/>
      <c r="G7048" s="341"/>
      <c r="H7048" s="341"/>
      <c r="I7048" s="341"/>
      <c r="J7048" s="341"/>
      <c r="AH7048" s="221"/>
      <c r="AI7048" s="221"/>
      <c r="AJ7048" s="221"/>
      <c r="AK7048" s="221"/>
      <c r="AL7048" s="221"/>
      <c r="AM7048" s="221"/>
      <c r="AN7048" s="221"/>
      <c r="AO7048" s="221"/>
      <c r="AP7048" s="221"/>
      <c r="AQ7048" s="219"/>
      <c r="AR7048" s="219"/>
      <c r="AS7048" s="221"/>
      <c r="AT7048" s="221"/>
      <c r="AU7048" s="221"/>
      <c r="AV7048" s="221"/>
      <c r="AW7048" s="221"/>
      <c r="AX7048" s="221"/>
      <c r="AY7048" s="221"/>
      <c r="AZ7048" s="221"/>
    </row>
    <row r="7049" spans="1:52" x14ac:dyDescent="0.15">
      <c r="A7049" s="278"/>
      <c r="B7049" s="274"/>
      <c r="C7049" s="340"/>
      <c r="D7049" s="340"/>
      <c r="E7049" s="341"/>
      <c r="F7049" s="341"/>
      <c r="G7049" s="341"/>
      <c r="H7049" s="341"/>
      <c r="I7049" s="341"/>
      <c r="J7049" s="341"/>
      <c r="AH7049" s="221"/>
      <c r="AI7049" s="221"/>
      <c r="AJ7049" s="221"/>
      <c r="AK7049" s="221"/>
      <c r="AL7049" s="221"/>
      <c r="AM7049" s="221"/>
      <c r="AN7049" s="221"/>
      <c r="AO7049" s="221"/>
      <c r="AP7049" s="221"/>
      <c r="AQ7049" s="219"/>
      <c r="AR7049" s="219"/>
      <c r="AS7049" s="221"/>
      <c r="AT7049" s="221"/>
      <c r="AU7049" s="221"/>
      <c r="AV7049" s="221"/>
      <c r="AW7049" s="221"/>
      <c r="AX7049" s="221"/>
      <c r="AY7049" s="221"/>
      <c r="AZ7049" s="221"/>
    </row>
    <row r="7050" spans="1:52" x14ac:dyDescent="0.15">
      <c r="A7050" s="278"/>
      <c r="B7050" s="274"/>
      <c r="C7050" s="340"/>
      <c r="D7050" s="340"/>
      <c r="E7050" s="341"/>
      <c r="F7050" s="341"/>
      <c r="G7050" s="341"/>
      <c r="H7050" s="341"/>
      <c r="I7050" s="341"/>
      <c r="J7050" s="341"/>
      <c r="AH7050" s="221"/>
      <c r="AI7050" s="221"/>
      <c r="AJ7050" s="221"/>
      <c r="AK7050" s="221"/>
      <c r="AL7050" s="221"/>
      <c r="AM7050" s="221"/>
      <c r="AN7050" s="221"/>
      <c r="AO7050" s="221"/>
      <c r="AP7050" s="221"/>
      <c r="AQ7050" s="219"/>
      <c r="AR7050" s="219"/>
      <c r="AS7050" s="221"/>
      <c r="AT7050" s="221"/>
      <c r="AU7050" s="221"/>
      <c r="AV7050" s="221"/>
      <c r="AW7050" s="221"/>
      <c r="AX7050" s="221"/>
      <c r="AY7050" s="221"/>
      <c r="AZ7050" s="221"/>
    </row>
    <row r="7051" spans="1:52" x14ac:dyDescent="0.15">
      <c r="A7051" s="278"/>
      <c r="B7051" s="274"/>
      <c r="C7051" s="340"/>
      <c r="D7051" s="340"/>
      <c r="E7051" s="341"/>
      <c r="F7051" s="341"/>
      <c r="G7051" s="341"/>
      <c r="H7051" s="341"/>
      <c r="I7051" s="341"/>
      <c r="J7051" s="341"/>
      <c r="AH7051" s="221"/>
      <c r="AI7051" s="221"/>
      <c r="AJ7051" s="221"/>
      <c r="AK7051" s="221"/>
      <c r="AL7051" s="221"/>
      <c r="AM7051" s="221"/>
      <c r="AN7051" s="221"/>
      <c r="AO7051" s="221"/>
      <c r="AP7051" s="221"/>
      <c r="AQ7051" s="219"/>
      <c r="AR7051" s="219"/>
      <c r="AS7051" s="221"/>
      <c r="AT7051" s="221"/>
      <c r="AU7051" s="221"/>
      <c r="AV7051" s="221"/>
      <c r="AW7051" s="221"/>
      <c r="AX7051" s="221"/>
      <c r="AY7051" s="221"/>
      <c r="AZ7051" s="221"/>
    </row>
    <row r="7052" spans="1:52" x14ac:dyDescent="0.15">
      <c r="A7052" s="278"/>
      <c r="B7052" s="274"/>
      <c r="C7052" s="340"/>
      <c r="D7052" s="340"/>
      <c r="E7052" s="341"/>
      <c r="F7052" s="341"/>
      <c r="G7052" s="341"/>
      <c r="H7052" s="341"/>
      <c r="I7052" s="341"/>
      <c r="J7052" s="341"/>
      <c r="AH7052" s="221"/>
      <c r="AI7052" s="221"/>
      <c r="AJ7052" s="221"/>
      <c r="AK7052" s="221"/>
      <c r="AL7052" s="221"/>
      <c r="AM7052" s="221"/>
      <c r="AN7052" s="221"/>
      <c r="AO7052" s="221"/>
      <c r="AP7052" s="221"/>
      <c r="AQ7052" s="219"/>
      <c r="AR7052" s="219"/>
      <c r="AS7052" s="221"/>
      <c r="AT7052" s="221"/>
      <c r="AU7052" s="221"/>
      <c r="AV7052" s="221"/>
      <c r="AW7052" s="221"/>
      <c r="AX7052" s="221"/>
      <c r="AY7052" s="221"/>
      <c r="AZ7052" s="221"/>
    </row>
    <row r="7053" spans="1:52" x14ac:dyDescent="0.15">
      <c r="A7053" s="278"/>
      <c r="B7053" s="274"/>
      <c r="C7053" s="340"/>
      <c r="D7053" s="340"/>
      <c r="E7053" s="341"/>
      <c r="F7053" s="341"/>
      <c r="G7053" s="341"/>
      <c r="H7053" s="341"/>
      <c r="I7053" s="341"/>
      <c r="J7053" s="341"/>
      <c r="AH7053" s="221"/>
      <c r="AI7053" s="221"/>
      <c r="AJ7053" s="221"/>
      <c r="AK7053" s="221"/>
      <c r="AL7053" s="221"/>
      <c r="AM7053" s="221"/>
      <c r="AN7053" s="221"/>
      <c r="AO7053" s="221"/>
      <c r="AP7053" s="221"/>
      <c r="AQ7053" s="219"/>
      <c r="AR7053" s="219"/>
      <c r="AS7053" s="221"/>
      <c r="AT7053" s="221"/>
      <c r="AU7053" s="221"/>
      <c r="AV7053" s="221"/>
      <c r="AW7053" s="221"/>
      <c r="AX7053" s="221"/>
      <c r="AY7053" s="221"/>
      <c r="AZ7053" s="221"/>
    </row>
    <row r="7054" spans="1:52" x14ac:dyDescent="0.15">
      <c r="A7054" s="278"/>
      <c r="B7054" s="274"/>
      <c r="C7054" s="340"/>
      <c r="D7054" s="340"/>
      <c r="E7054" s="341"/>
      <c r="F7054" s="341"/>
      <c r="G7054" s="341"/>
      <c r="H7054" s="341"/>
      <c r="I7054" s="341"/>
      <c r="J7054" s="341"/>
      <c r="AH7054" s="221"/>
      <c r="AI7054" s="221"/>
      <c r="AJ7054" s="221"/>
      <c r="AK7054" s="221"/>
      <c r="AL7054" s="221"/>
      <c r="AM7054" s="221"/>
      <c r="AN7054" s="221"/>
      <c r="AO7054" s="221"/>
      <c r="AP7054" s="221"/>
      <c r="AQ7054" s="219"/>
      <c r="AR7054" s="219"/>
      <c r="AS7054" s="221"/>
      <c r="AT7054" s="221"/>
      <c r="AU7054" s="221"/>
      <c r="AV7054" s="221"/>
      <c r="AW7054" s="221"/>
      <c r="AX7054" s="221"/>
      <c r="AY7054" s="221"/>
      <c r="AZ7054" s="221"/>
    </row>
    <row r="7055" spans="1:52" x14ac:dyDescent="0.15">
      <c r="A7055" s="278"/>
      <c r="B7055" s="274"/>
      <c r="C7055" s="340"/>
      <c r="D7055" s="340"/>
      <c r="E7055" s="341"/>
      <c r="F7055" s="341"/>
      <c r="G7055" s="341"/>
      <c r="H7055" s="341"/>
      <c r="I7055" s="341"/>
      <c r="J7055" s="341"/>
      <c r="AH7055" s="221"/>
      <c r="AI7055" s="221"/>
      <c r="AJ7055" s="221"/>
      <c r="AK7055" s="221"/>
      <c r="AL7055" s="221"/>
      <c r="AM7055" s="221"/>
      <c r="AN7055" s="221"/>
      <c r="AO7055" s="221"/>
      <c r="AP7055" s="221"/>
      <c r="AQ7055" s="219"/>
      <c r="AR7055" s="219"/>
      <c r="AS7055" s="221"/>
      <c r="AT7055" s="221"/>
      <c r="AU7055" s="221"/>
      <c r="AV7055" s="221"/>
      <c r="AW7055" s="221"/>
      <c r="AX7055" s="221"/>
      <c r="AY7055" s="221"/>
      <c r="AZ7055" s="221"/>
    </row>
    <row r="7056" spans="1:52" x14ac:dyDescent="0.15">
      <c r="A7056" s="278"/>
      <c r="B7056" s="274"/>
      <c r="C7056" s="340"/>
      <c r="D7056" s="340"/>
      <c r="E7056" s="341"/>
      <c r="F7056" s="341"/>
      <c r="G7056" s="341"/>
      <c r="H7056" s="341"/>
      <c r="I7056" s="341"/>
      <c r="J7056" s="341"/>
      <c r="AH7056" s="221"/>
      <c r="AI7056" s="221"/>
      <c r="AJ7056" s="221"/>
      <c r="AK7056" s="221"/>
      <c r="AL7056" s="221"/>
      <c r="AM7056" s="221"/>
      <c r="AN7056" s="221"/>
      <c r="AO7056" s="221"/>
      <c r="AP7056" s="221"/>
      <c r="AQ7056" s="219"/>
      <c r="AR7056" s="219"/>
      <c r="AS7056" s="221"/>
      <c r="AT7056" s="221"/>
      <c r="AU7056" s="221"/>
      <c r="AV7056" s="221"/>
      <c r="AW7056" s="221"/>
      <c r="AX7056" s="221"/>
      <c r="AY7056" s="221"/>
      <c r="AZ7056" s="221"/>
    </row>
    <row r="7057" spans="1:52" x14ac:dyDescent="0.15">
      <c r="A7057" s="278"/>
      <c r="B7057" s="274"/>
      <c r="C7057" s="340"/>
      <c r="D7057" s="340"/>
      <c r="E7057" s="341"/>
      <c r="F7057" s="341"/>
      <c r="G7057" s="341"/>
      <c r="H7057" s="341"/>
      <c r="I7057" s="341"/>
      <c r="J7057" s="341"/>
      <c r="AH7057" s="221"/>
      <c r="AI7057" s="221"/>
      <c r="AJ7057" s="221"/>
      <c r="AK7057" s="221"/>
      <c r="AL7057" s="221"/>
      <c r="AM7057" s="221"/>
      <c r="AN7057" s="221"/>
      <c r="AO7057" s="221"/>
      <c r="AP7057" s="221"/>
      <c r="AQ7057" s="219"/>
      <c r="AR7057" s="219"/>
      <c r="AS7057" s="221"/>
      <c r="AT7057" s="221"/>
      <c r="AU7057" s="221"/>
      <c r="AV7057" s="221"/>
      <c r="AW7057" s="221"/>
      <c r="AX7057" s="221"/>
      <c r="AY7057" s="221"/>
      <c r="AZ7057" s="221"/>
    </row>
    <row r="7058" spans="1:52" x14ac:dyDescent="0.15">
      <c r="A7058" s="278"/>
      <c r="B7058" s="274"/>
      <c r="C7058" s="340"/>
      <c r="D7058" s="340"/>
      <c r="E7058" s="341"/>
      <c r="F7058" s="341"/>
      <c r="G7058" s="341"/>
      <c r="H7058" s="341"/>
      <c r="I7058" s="341"/>
      <c r="J7058" s="341"/>
      <c r="AH7058" s="221"/>
      <c r="AI7058" s="221"/>
      <c r="AJ7058" s="221"/>
      <c r="AK7058" s="221"/>
      <c r="AL7058" s="221"/>
      <c r="AM7058" s="221"/>
      <c r="AN7058" s="221"/>
      <c r="AO7058" s="221"/>
      <c r="AP7058" s="221"/>
      <c r="AQ7058" s="219"/>
      <c r="AR7058" s="219"/>
      <c r="AS7058" s="221"/>
      <c r="AT7058" s="221"/>
      <c r="AU7058" s="221"/>
      <c r="AV7058" s="221"/>
      <c r="AW7058" s="221"/>
      <c r="AX7058" s="221"/>
      <c r="AY7058" s="221"/>
      <c r="AZ7058" s="221"/>
    </row>
    <row r="7059" spans="1:52" x14ac:dyDescent="0.15">
      <c r="A7059" s="278"/>
      <c r="B7059" s="274"/>
      <c r="C7059" s="340"/>
      <c r="D7059" s="340"/>
      <c r="E7059" s="341"/>
      <c r="F7059" s="341"/>
      <c r="G7059" s="341"/>
      <c r="H7059" s="341"/>
      <c r="I7059" s="341"/>
      <c r="J7059" s="341"/>
      <c r="AH7059" s="221"/>
      <c r="AI7059" s="221"/>
      <c r="AJ7059" s="221"/>
      <c r="AK7059" s="221"/>
      <c r="AL7059" s="221"/>
      <c r="AM7059" s="221"/>
      <c r="AN7059" s="221"/>
      <c r="AO7059" s="221"/>
      <c r="AP7059" s="221"/>
      <c r="AQ7059" s="219"/>
      <c r="AR7059" s="219"/>
      <c r="AS7059" s="221"/>
      <c r="AT7059" s="221"/>
      <c r="AU7059" s="221"/>
      <c r="AV7059" s="221"/>
      <c r="AW7059" s="221"/>
      <c r="AX7059" s="221"/>
      <c r="AY7059" s="221"/>
      <c r="AZ7059" s="221"/>
    </row>
    <row r="7060" spans="1:52" x14ac:dyDescent="0.15">
      <c r="A7060" s="278"/>
      <c r="B7060" s="274"/>
      <c r="C7060" s="340"/>
      <c r="D7060" s="340"/>
      <c r="E7060" s="341"/>
      <c r="F7060" s="341"/>
      <c r="G7060" s="341"/>
      <c r="H7060" s="341"/>
      <c r="I7060" s="341"/>
      <c r="J7060" s="341"/>
      <c r="AH7060" s="221"/>
      <c r="AI7060" s="221"/>
      <c r="AJ7060" s="221"/>
      <c r="AK7060" s="221"/>
      <c r="AL7060" s="221"/>
      <c r="AM7060" s="221"/>
      <c r="AN7060" s="221"/>
      <c r="AO7060" s="221"/>
      <c r="AP7060" s="221"/>
      <c r="AQ7060" s="219"/>
      <c r="AR7060" s="219"/>
      <c r="AS7060" s="221"/>
      <c r="AT7060" s="221"/>
      <c r="AU7060" s="221"/>
      <c r="AV7060" s="221"/>
      <c r="AW7060" s="221"/>
      <c r="AX7060" s="221"/>
      <c r="AY7060" s="221"/>
      <c r="AZ7060" s="221"/>
    </row>
    <row r="7061" spans="1:52" x14ac:dyDescent="0.15">
      <c r="A7061" s="278"/>
      <c r="B7061" s="274"/>
      <c r="C7061" s="340"/>
      <c r="D7061" s="340"/>
      <c r="E7061" s="341"/>
      <c r="F7061" s="341"/>
      <c r="G7061" s="341"/>
      <c r="H7061" s="341"/>
      <c r="I7061" s="341"/>
      <c r="J7061" s="341"/>
      <c r="AH7061" s="221"/>
      <c r="AI7061" s="221"/>
      <c r="AJ7061" s="221"/>
      <c r="AK7061" s="221"/>
      <c r="AL7061" s="221"/>
      <c r="AM7061" s="221"/>
      <c r="AN7061" s="221"/>
      <c r="AO7061" s="221"/>
      <c r="AP7061" s="221"/>
      <c r="AQ7061" s="219"/>
      <c r="AR7061" s="219"/>
      <c r="AS7061" s="221"/>
      <c r="AT7061" s="221"/>
      <c r="AU7061" s="221"/>
      <c r="AV7061" s="221"/>
      <c r="AW7061" s="221"/>
      <c r="AX7061" s="221"/>
      <c r="AY7061" s="221"/>
      <c r="AZ7061" s="221"/>
    </row>
    <row r="7062" spans="1:52" x14ac:dyDescent="0.15">
      <c r="A7062" s="278"/>
      <c r="B7062" s="274"/>
      <c r="C7062" s="340"/>
      <c r="D7062" s="340"/>
      <c r="E7062" s="341"/>
      <c r="F7062" s="341"/>
      <c r="G7062" s="341"/>
      <c r="H7062" s="341"/>
      <c r="I7062" s="341"/>
      <c r="J7062" s="341"/>
      <c r="AH7062" s="221"/>
      <c r="AI7062" s="221"/>
      <c r="AJ7062" s="221"/>
      <c r="AK7062" s="221"/>
      <c r="AL7062" s="221"/>
      <c r="AM7062" s="221"/>
      <c r="AN7062" s="221"/>
      <c r="AO7062" s="221"/>
      <c r="AP7062" s="221"/>
      <c r="AQ7062" s="219"/>
      <c r="AR7062" s="219"/>
      <c r="AS7062" s="221"/>
      <c r="AT7062" s="221"/>
      <c r="AU7062" s="221"/>
      <c r="AV7062" s="221"/>
      <c r="AW7062" s="221"/>
      <c r="AX7062" s="221"/>
      <c r="AY7062" s="221"/>
      <c r="AZ7062" s="221"/>
    </row>
    <row r="7063" spans="1:52" x14ac:dyDescent="0.15">
      <c r="A7063" s="278"/>
      <c r="B7063" s="274"/>
      <c r="C7063" s="340"/>
      <c r="D7063" s="340"/>
      <c r="E7063" s="341"/>
      <c r="F7063" s="341"/>
      <c r="G7063" s="341"/>
      <c r="H7063" s="341"/>
      <c r="I7063" s="341"/>
      <c r="J7063" s="341"/>
      <c r="AH7063" s="221"/>
      <c r="AI7063" s="221"/>
      <c r="AJ7063" s="221"/>
      <c r="AK7063" s="221"/>
      <c r="AL7063" s="221"/>
      <c r="AM7063" s="221"/>
      <c r="AN7063" s="221"/>
      <c r="AO7063" s="221"/>
      <c r="AP7063" s="221"/>
      <c r="AQ7063" s="219"/>
      <c r="AR7063" s="219"/>
      <c r="AS7063" s="221"/>
      <c r="AT7063" s="221"/>
      <c r="AU7063" s="221"/>
      <c r="AV7063" s="221"/>
      <c r="AW7063" s="221"/>
      <c r="AX7063" s="221"/>
      <c r="AY7063" s="221"/>
      <c r="AZ7063" s="221"/>
    </row>
    <row r="7064" spans="1:52" x14ac:dyDescent="0.15">
      <c r="A7064" s="278"/>
      <c r="B7064" s="274"/>
      <c r="C7064" s="340"/>
      <c r="D7064" s="340"/>
      <c r="E7064" s="341"/>
      <c r="F7064" s="341"/>
      <c r="G7064" s="341"/>
      <c r="H7064" s="341"/>
      <c r="I7064" s="341"/>
      <c r="J7064" s="341"/>
      <c r="AH7064" s="221"/>
      <c r="AI7064" s="221"/>
      <c r="AJ7064" s="221"/>
      <c r="AK7064" s="221"/>
      <c r="AL7064" s="221"/>
      <c r="AM7064" s="221"/>
      <c r="AN7064" s="221"/>
      <c r="AO7064" s="221"/>
      <c r="AP7064" s="221"/>
      <c r="AQ7064" s="219"/>
      <c r="AR7064" s="219"/>
      <c r="AS7064" s="221"/>
      <c r="AT7064" s="221"/>
      <c r="AU7064" s="221"/>
      <c r="AV7064" s="221"/>
      <c r="AW7064" s="221"/>
      <c r="AX7064" s="221"/>
      <c r="AY7064" s="221"/>
      <c r="AZ7064" s="221"/>
    </row>
    <row r="7065" spans="1:52" x14ac:dyDescent="0.15">
      <c r="A7065" s="278"/>
      <c r="B7065" s="274"/>
      <c r="C7065" s="340"/>
      <c r="D7065" s="340"/>
      <c r="E7065" s="341"/>
      <c r="F7065" s="341"/>
      <c r="G7065" s="341"/>
      <c r="H7065" s="341"/>
      <c r="I7065" s="341"/>
      <c r="J7065" s="341"/>
      <c r="AH7065" s="221"/>
      <c r="AI7065" s="221"/>
      <c r="AJ7065" s="221"/>
      <c r="AK7065" s="221"/>
      <c r="AL7065" s="221"/>
      <c r="AM7065" s="221"/>
      <c r="AN7065" s="221"/>
      <c r="AO7065" s="221"/>
      <c r="AP7065" s="221"/>
      <c r="AQ7065" s="219"/>
      <c r="AR7065" s="219"/>
      <c r="AS7065" s="221"/>
      <c r="AT7065" s="221"/>
      <c r="AU7065" s="221"/>
      <c r="AV7065" s="221"/>
      <c r="AW7065" s="221"/>
      <c r="AX7065" s="221"/>
      <c r="AY7065" s="221"/>
      <c r="AZ7065" s="221"/>
    </row>
    <row r="7066" spans="1:52" x14ac:dyDescent="0.15">
      <c r="A7066" s="278"/>
      <c r="B7066" s="274"/>
      <c r="C7066" s="340"/>
      <c r="D7066" s="340"/>
      <c r="E7066" s="341"/>
      <c r="F7066" s="341"/>
      <c r="G7066" s="341"/>
      <c r="H7066" s="341"/>
      <c r="I7066" s="341"/>
      <c r="J7066" s="341"/>
      <c r="AH7066" s="221"/>
      <c r="AI7066" s="221"/>
      <c r="AJ7066" s="221"/>
      <c r="AK7066" s="221"/>
      <c r="AL7066" s="221"/>
      <c r="AM7066" s="221"/>
      <c r="AN7066" s="221"/>
      <c r="AO7066" s="221"/>
      <c r="AP7066" s="221"/>
      <c r="AQ7066" s="219"/>
      <c r="AR7066" s="219"/>
      <c r="AS7066" s="221"/>
      <c r="AT7066" s="221"/>
      <c r="AU7066" s="221"/>
      <c r="AV7066" s="221"/>
      <c r="AW7066" s="221"/>
      <c r="AX7066" s="221"/>
      <c r="AY7066" s="221"/>
      <c r="AZ7066" s="221"/>
    </row>
    <row r="7067" spans="1:52" x14ac:dyDescent="0.15">
      <c r="A7067" s="278"/>
      <c r="B7067" s="274"/>
      <c r="C7067" s="340"/>
      <c r="D7067" s="340"/>
      <c r="E7067" s="341"/>
      <c r="F7067" s="341"/>
      <c r="G7067" s="341"/>
      <c r="H7067" s="341"/>
      <c r="I7067" s="341"/>
      <c r="J7067" s="341"/>
      <c r="AH7067" s="221"/>
      <c r="AI7067" s="221"/>
      <c r="AJ7067" s="221"/>
      <c r="AK7067" s="221"/>
      <c r="AL7067" s="221"/>
      <c r="AM7067" s="221"/>
      <c r="AN7067" s="221"/>
      <c r="AO7067" s="221"/>
      <c r="AP7067" s="221"/>
      <c r="AQ7067" s="219"/>
      <c r="AR7067" s="219"/>
      <c r="AS7067" s="221"/>
      <c r="AT7067" s="221"/>
      <c r="AU7067" s="221"/>
      <c r="AV7067" s="221"/>
      <c r="AW7067" s="221"/>
      <c r="AX7067" s="221"/>
      <c r="AY7067" s="221"/>
      <c r="AZ7067" s="221"/>
    </row>
    <row r="7068" spans="1:52" x14ac:dyDescent="0.15">
      <c r="A7068" s="278"/>
      <c r="B7068" s="274"/>
      <c r="C7068" s="340"/>
      <c r="D7068" s="340"/>
      <c r="E7068" s="341"/>
      <c r="F7068" s="341"/>
      <c r="G7068" s="341"/>
      <c r="H7068" s="341"/>
      <c r="I7068" s="341"/>
      <c r="J7068" s="341"/>
      <c r="AH7068" s="221"/>
      <c r="AI7068" s="221"/>
      <c r="AJ7068" s="221"/>
      <c r="AK7068" s="221"/>
      <c r="AL7068" s="221"/>
      <c r="AM7068" s="221"/>
      <c r="AN7068" s="221"/>
      <c r="AO7068" s="221"/>
      <c r="AP7068" s="221"/>
      <c r="AQ7068" s="219"/>
      <c r="AR7068" s="219"/>
      <c r="AS7068" s="221"/>
      <c r="AT7068" s="221"/>
      <c r="AU7068" s="221"/>
      <c r="AV7068" s="221"/>
      <c r="AW7068" s="221"/>
      <c r="AX7068" s="221"/>
      <c r="AY7068" s="221"/>
      <c r="AZ7068" s="221"/>
    </row>
    <row r="7069" spans="1:52" x14ac:dyDescent="0.15">
      <c r="A7069" s="278"/>
      <c r="B7069" s="274"/>
      <c r="C7069" s="340"/>
      <c r="D7069" s="340"/>
      <c r="E7069" s="341"/>
      <c r="F7069" s="341"/>
      <c r="G7069" s="341"/>
      <c r="H7069" s="341"/>
      <c r="I7069" s="341"/>
      <c r="J7069" s="341"/>
      <c r="AH7069" s="221"/>
      <c r="AI7069" s="221"/>
      <c r="AJ7069" s="221"/>
      <c r="AK7069" s="221"/>
      <c r="AL7069" s="221"/>
      <c r="AM7069" s="221"/>
      <c r="AN7069" s="221"/>
      <c r="AO7069" s="221"/>
      <c r="AP7069" s="221"/>
      <c r="AQ7069" s="219"/>
      <c r="AR7069" s="219"/>
      <c r="AS7069" s="221"/>
      <c r="AT7069" s="221"/>
      <c r="AU7069" s="221"/>
      <c r="AV7069" s="221"/>
      <c r="AW7069" s="221"/>
      <c r="AX7069" s="221"/>
      <c r="AY7069" s="221"/>
      <c r="AZ7069" s="221"/>
    </row>
    <row r="7070" spans="1:52" x14ac:dyDescent="0.15">
      <c r="A7070" s="278"/>
      <c r="B7070" s="274"/>
      <c r="C7070" s="340"/>
      <c r="D7070" s="340"/>
      <c r="E7070" s="341"/>
      <c r="F7070" s="341"/>
      <c r="G7070" s="341"/>
      <c r="H7070" s="341"/>
      <c r="I7070" s="341"/>
      <c r="J7070" s="341"/>
      <c r="AH7070" s="221"/>
      <c r="AI7070" s="221"/>
      <c r="AJ7070" s="221"/>
      <c r="AK7070" s="221"/>
      <c r="AL7070" s="221"/>
      <c r="AM7070" s="221"/>
      <c r="AN7070" s="221"/>
      <c r="AO7070" s="221"/>
      <c r="AP7070" s="221"/>
      <c r="AQ7070" s="219"/>
      <c r="AR7070" s="219"/>
      <c r="AS7070" s="221"/>
      <c r="AT7070" s="221"/>
      <c r="AU7070" s="221"/>
      <c r="AV7070" s="221"/>
      <c r="AW7070" s="221"/>
      <c r="AX7070" s="221"/>
      <c r="AY7070" s="221"/>
      <c r="AZ7070" s="221"/>
    </row>
    <row r="7071" spans="1:52" x14ac:dyDescent="0.15">
      <c r="A7071" s="278"/>
      <c r="B7071" s="274"/>
      <c r="C7071" s="340"/>
      <c r="D7071" s="340"/>
      <c r="E7071" s="341"/>
      <c r="F7071" s="341"/>
      <c r="G7071" s="341"/>
      <c r="H7071" s="341"/>
      <c r="I7071" s="341"/>
      <c r="J7071" s="341"/>
      <c r="AH7071" s="221"/>
      <c r="AI7071" s="221"/>
      <c r="AJ7071" s="221"/>
      <c r="AK7071" s="221"/>
      <c r="AL7071" s="221"/>
      <c r="AM7071" s="221"/>
      <c r="AN7071" s="221"/>
      <c r="AO7071" s="221"/>
      <c r="AP7071" s="221"/>
      <c r="AQ7071" s="219"/>
      <c r="AR7071" s="219"/>
      <c r="AS7071" s="221"/>
      <c r="AT7071" s="221"/>
      <c r="AU7071" s="221"/>
      <c r="AV7071" s="221"/>
      <c r="AW7071" s="221"/>
      <c r="AX7071" s="221"/>
      <c r="AY7071" s="221"/>
      <c r="AZ7071" s="221"/>
    </row>
    <row r="7072" spans="1:52" x14ac:dyDescent="0.15">
      <c r="A7072" s="278"/>
      <c r="B7072" s="274"/>
      <c r="C7072" s="340"/>
      <c r="D7072" s="340"/>
      <c r="E7072" s="341"/>
      <c r="F7072" s="341"/>
      <c r="G7072" s="341"/>
      <c r="H7072" s="341"/>
      <c r="I7072" s="341"/>
      <c r="J7072" s="341"/>
      <c r="AH7072" s="221"/>
      <c r="AI7072" s="221"/>
      <c r="AJ7072" s="221"/>
      <c r="AK7072" s="221"/>
      <c r="AL7072" s="221"/>
      <c r="AM7072" s="221"/>
      <c r="AN7072" s="221"/>
      <c r="AO7072" s="221"/>
      <c r="AP7072" s="221"/>
      <c r="AQ7072" s="219"/>
      <c r="AR7072" s="219"/>
      <c r="AS7072" s="221"/>
      <c r="AT7072" s="221"/>
      <c r="AU7072" s="221"/>
      <c r="AV7072" s="221"/>
      <c r="AW7072" s="221"/>
      <c r="AX7072" s="221"/>
      <c r="AY7072" s="221"/>
      <c r="AZ7072" s="221"/>
    </row>
    <row r="7073" spans="1:52" x14ac:dyDescent="0.15">
      <c r="A7073" s="278"/>
      <c r="B7073" s="274"/>
      <c r="C7073" s="340"/>
      <c r="D7073" s="340"/>
      <c r="E7073" s="341"/>
      <c r="F7073" s="341"/>
      <c r="G7073" s="341"/>
      <c r="H7073" s="341"/>
      <c r="I7073" s="341"/>
      <c r="J7073" s="341"/>
      <c r="AH7073" s="221"/>
      <c r="AI7073" s="221"/>
      <c r="AJ7073" s="221"/>
      <c r="AK7073" s="221"/>
      <c r="AL7073" s="221"/>
      <c r="AM7073" s="221"/>
      <c r="AN7073" s="221"/>
      <c r="AO7073" s="221"/>
      <c r="AP7073" s="221"/>
      <c r="AQ7073" s="219"/>
      <c r="AR7073" s="219"/>
      <c r="AS7073" s="221"/>
      <c r="AT7073" s="221"/>
      <c r="AU7073" s="221"/>
      <c r="AV7073" s="221"/>
      <c r="AW7073" s="221"/>
      <c r="AX7073" s="221"/>
      <c r="AY7073" s="221"/>
      <c r="AZ7073" s="221"/>
    </row>
    <row r="7074" spans="1:52" x14ac:dyDescent="0.15">
      <c r="A7074" s="278"/>
      <c r="B7074" s="274"/>
      <c r="C7074" s="340"/>
      <c r="D7074" s="340"/>
      <c r="E7074" s="341"/>
      <c r="F7074" s="341"/>
      <c r="G7074" s="341"/>
      <c r="H7074" s="341"/>
      <c r="I7074" s="341"/>
      <c r="J7074" s="341"/>
      <c r="AH7074" s="221"/>
      <c r="AI7074" s="221"/>
      <c r="AJ7074" s="221"/>
      <c r="AK7074" s="221"/>
      <c r="AL7074" s="221"/>
      <c r="AM7074" s="221"/>
      <c r="AN7074" s="221"/>
      <c r="AO7074" s="221"/>
      <c r="AP7074" s="221"/>
      <c r="AQ7074" s="219"/>
      <c r="AR7074" s="219"/>
      <c r="AS7074" s="221"/>
      <c r="AT7074" s="221"/>
      <c r="AU7074" s="221"/>
      <c r="AV7074" s="221"/>
      <c r="AW7074" s="221"/>
      <c r="AX7074" s="221"/>
      <c r="AY7074" s="221"/>
      <c r="AZ7074" s="221"/>
    </row>
    <row r="7075" spans="1:52" x14ac:dyDescent="0.15">
      <c r="A7075" s="278"/>
      <c r="B7075" s="274"/>
      <c r="C7075" s="340"/>
      <c r="D7075" s="340"/>
      <c r="E7075" s="341"/>
      <c r="F7075" s="341"/>
      <c r="G7075" s="341"/>
      <c r="H7075" s="341"/>
      <c r="I7075" s="341"/>
      <c r="J7075" s="341"/>
      <c r="AH7075" s="221"/>
      <c r="AI7075" s="221"/>
      <c r="AJ7075" s="221"/>
      <c r="AK7075" s="221"/>
      <c r="AL7075" s="221"/>
      <c r="AM7075" s="221"/>
      <c r="AN7075" s="221"/>
      <c r="AO7075" s="221"/>
      <c r="AP7075" s="221"/>
      <c r="AQ7075" s="219"/>
      <c r="AR7075" s="219"/>
      <c r="AS7075" s="221"/>
      <c r="AT7075" s="221"/>
      <c r="AU7075" s="221"/>
      <c r="AV7075" s="221"/>
      <c r="AW7075" s="221"/>
      <c r="AX7075" s="221"/>
      <c r="AY7075" s="221"/>
      <c r="AZ7075" s="221"/>
    </row>
    <row r="7076" spans="1:52" x14ac:dyDescent="0.15">
      <c r="A7076" s="278"/>
      <c r="B7076" s="274"/>
      <c r="C7076" s="340"/>
      <c r="D7076" s="340"/>
      <c r="E7076" s="341"/>
      <c r="F7076" s="341"/>
      <c r="G7076" s="341"/>
      <c r="H7076" s="341"/>
      <c r="I7076" s="341"/>
      <c r="J7076" s="341"/>
      <c r="AH7076" s="221"/>
      <c r="AI7076" s="221"/>
      <c r="AJ7076" s="221"/>
      <c r="AK7076" s="221"/>
      <c r="AL7076" s="221"/>
      <c r="AM7076" s="221"/>
      <c r="AN7076" s="221"/>
      <c r="AO7076" s="221"/>
      <c r="AP7076" s="221"/>
      <c r="AQ7076" s="219"/>
      <c r="AR7076" s="219"/>
      <c r="AS7076" s="221"/>
      <c r="AT7076" s="221"/>
      <c r="AU7076" s="221"/>
      <c r="AV7076" s="221"/>
      <c r="AW7076" s="221"/>
      <c r="AX7076" s="221"/>
      <c r="AY7076" s="221"/>
      <c r="AZ7076" s="221"/>
    </row>
    <row r="7077" spans="1:52" x14ac:dyDescent="0.15">
      <c r="A7077" s="278"/>
      <c r="B7077" s="274"/>
      <c r="C7077" s="340"/>
      <c r="D7077" s="340"/>
      <c r="E7077" s="341"/>
      <c r="F7077" s="341"/>
      <c r="G7077" s="341"/>
      <c r="H7077" s="341"/>
      <c r="I7077" s="341"/>
      <c r="J7077" s="341"/>
      <c r="AH7077" s="221"/>
      <c r="AI7077" s="221"/>
      <c r="AJ7077" s="221"/>
      <c r="AK7077" s="221"/>
      <c r="AL7077" s="221"/>
      <c r="AM7077" s="221"/>
      <c r="AN7077" s="221"/>
      <c r="AO7077" s="221"/>
      <c r="AP7077" s="221"/>
      <c r="AQ7077" s="219"/>
      <c r="AR7077" s="219"/>
      <c r="AS7077" s="221"/>
      <c r="AT7077" s="221"/>
      <c r="AU7077" s="221"/>
      <c r="AV7077" s="221"/>
      <c r="AW7077" s="221"/>
      <c r="AX7077" s="221"/>
      <c r="AY7077" s="221"/>
      <c r="AZ7077" s="221"/>
    </row>
    <row r="7078" spans="1:52" x14ac:dyDescent="0.15">
      <c r="A7078" s="278"/>
      <c r="B7078" s="274"/>
      <c r="C7078" s="340"/>
      <c r="D7078" s="340"/>
      <c r="E7078" s="341"/>
      <c r="F7078" s="341"/>
      <c r="G7078" s="341"/>
      <c r="H7078" s="341"/>
      <c r="I7078" s="341"/>
      <c r="J7078" s="341"/>
      <c r="AH7078" s="221"/>
      <c r="AI7078" s="221"/>
      <c r="AJ7078" s="221"/>
      <c r="AK7078" s="221"/>
      <c r="AL7078" s="221"/>
      <c r="AM7078" s="221"/>
      <c r="AN7078" s="221"/>
      <c r="AO7078" s="221"/>
      <c r="AP7078" s="221"/>
      <c r="AQ7078" s="219"/>
      <c r="AR7078" s="219"/>
      <c r="AS7078" s="221"/>
      <c r="AT7078" s="221"/>
      <c r="AU7078" s="221"/>
      <c r="AV7078" s="221"/>
      <c r="AW7078" s="221"/>
      <c r="AX7078" s="221"/>
      <c r="AY7078" s="221"/>
      <c r="AZ7078" s="221"/>
    </row>
    <row r="7079" spans="1:52" x14ac:dyDescent="0.15">
      <c r="A7079" s="278"/>
      <c r="B7079" s="274"/>
      <c r="C7079" s="340"/>
      <c r="D7079" s="340"/>
      <c r="E7079" s="341"/>
      <c r="F7079" s="341"/>
      <c r="G7079" s="341"/>
      <c r="H7079" s="341"/>
      <c r="I7079" s="341"/>
      <c r="J7079" s="341"/>
      <c r="AH7079" s="221"/>
      <c r="AI7079" s="221"/>
      <c r="AJ7079" s="221"/>
      <c r="AK7079" s="221"/>
      <c r="AL7079" s="221"/>
      <c r="AM7079" s="221"/>
      <c r="AN7079" s="221"/>
      <c r="AO7079" s="221"/>
      <c r="AP7079" s="221"/>
      <c r="AQ7079" s="219"/>
      <c r="AR7079" s="219"/>
      <c r="AS7079" s="221"/>
      <c r="AT7079" s="221"/>
      <c r="AU7079" s="221"/>
      <c r="AV7079" s="221"/>
      <c r="AW7079" s="221"/>
      <c r="AX7079" s="221"/>
      <c r="AY7079" s="221"/>
      <c r="AZ7079" s="221"/>
    </row>
    <row r="7080" spans="1:52" x14ac:dyDescent="0.15">
      <c r="A7080" s="278"/>
      <c r="B7080" s="274"/>
      <c r="C7080" s="340"/>
      <c r="D7080" s="340"/>
      <c r="E7080" s="341"/>
      <c r="F7080" s="341"/>
      <c r="G7080" s="341"/>
      <c r="H7080" s="341"/>
      <c r="I7080" s="341"/>
      <c r="J7080" s="341"/>
      <c r="AH7080" s="221"/>
      <c r="AI7080" s="221"/>
      <c r="AJ7080" s="221"/>
      <c r="AK7080" s="221"/>
      <c r="AL7080" s="221"/>
      <c r="AM7080" s="221"/>
      <c r="AN7080" s="221"/>
      <c r="AO7080" s="221"/>
      <c r="AP7080" s="221"/>
      <c r="AQ7080" s="219"/>
      <c r="AR7080" s="219"/>
      <c r="AS7080" s="221"/>
      <c r="AT7080" s="221"/>
      <c r="AU7080" s="221"/>
      <c r="AV7080" s="221"/>
      <c r="AW7080" s="221"/>
      <c r="AX7080" s="221"/>
      <c r="AY7080" s="221"/>
      <c r="AZ7080" s="221"/>
    </row>
    <row r="7081" spans="1:52" x14ac:dyDescent="0.15">
      <c r="A7081" s="278"/>
      <c r="B7081" s="274"/>
      <c r="C7081" s="340"/>
      <c r="D7081" s="340"/>
      <c r="E7081" s="341"/>
      <c r="F7081" s="341"/>
      <c r="G7081" s="341"/>
      <c r="H7081" s="341"/>
      <c r="I7081" s="341"/>
      <c r="J7081" s="341"/>
      <c r="AH7081" s="221"/>
      <c r="AI7081" s="221"/>
      <c r="AJ7081" s="221"/>
      <c r="AK7081" s="221"/>
      <c r="AL7081" s="221"/>
      <c r="AM7081" s="221"/>
      <c r="AN7081" s="221"/>
      <c r="AO7081" s="221"/>
      <c r="AP7081" s="221"/>
      <c r="AQ7081" s="219"/>
      <c r="AR7081" s="219"/>
      <c r="AS7081" s="221"/>
      <c r="AT7081" s="221"/>
      <c r="AU7081" s="221"/>
      <c r="AV7081" s="221"/>
      <c r="AW7081" s="221"/>
      <c r="AX7081" s="221"/>
      <c r="AY7081" s="221"/>
      <c r="AZ7081" s="221"/>
    </row>
    <row r="7082" spans="1:52" x14ac:dyDescent="0.15">
      <c r="A7082" s="278"/>
      <c r="B7082" s="274"/>
      <c r="C7082" s="340"/>
      <c r="D7082" s="340"/>
      <c r="E7082" s="341"/>
      <c r="F7082" s="341"/>
      <c r="G7082" s="341"/>
      <c r="H7082" s="341"/>
      <c r="I7082" s="341"/>
      <c r="J7082" s="341"/>
      <c r="AH7082" s="221"/>
      <c r="AI7082" s="221"/>
      <c r="AJ7082" s="221"/>
      <c r="AK7082" s="221"/>
      <c r="AL7082" s="221"/>
      <c r="AM7082" s="221"/>
      <c r="AN7082" s="221"/>
      <c r="AO7082" s="221"/>
      <c r="AP7082" s="221"/>
      <c r="AQ7082" s="219"/>
      <c r="AR7082" s="219"/>
      <c r="AS7082" s="221"/>
      <c r="AT7082" s="221"/>
      <c r="AU7082" s="221"/>
      <c r="AV7082" s="221"/>
      <c r="AW7082" s="221"/>
      <c r="AX7082" s="221"/>
      <c r="AY7082" s="221"/>
      <c r="AZ7082" s="221"/>
    </row>
    <row r="7083" spans="1:52" x14ac:dyDescent="0.15">
      <c r="A7083" s="278"/>
      <c r="B7083" s="274"/>
      <c r="C7083" s="340"/>
      <c r="D7083" s="340"/>
      <c r="E7083" s="341"/>
      <c r="F7083" s="341"/>
      <c r="G7083" s="341"/>
      <c r="H7083" s="341"/>
      <c r="I7083" s="341"/>
      <c r="J7083" s="341"/>
      <c r="AH7083" s="221"/>
      <c r="AI7083" s="221"/>
      <c r="AJ7083" s="221"/>
      <c r="AK7083" s="221"/>
      <c r="AL7083" s="221"/>
      <c r="AM7083" s="221"/>
      <c r="AN7083" s="221"/>
      <c r="AO7083" s="221"/>
      <c r="AP7083" s="221"/>
      <c r="AQ7083" s="219"/>
      <c r="AR7083" s="219"/>
      <c r="AS7083" s="221"/>
      <c r="AT7083" s="221"/>
      <c r="AU7083" s="221"/>
      <c r="AV7083" s="221"/>
      <c r="AW7083" s="221"/>
      <c r="AX7083" s="221"/>
      <c r="AY7083" s="221"/>
      <c r="AZ7083" s="221"/>
    </row>
    <row r="7084" spans="1:52" x14ac:dyDescent="0.15">
      <c r="A7084" s="278"/>
      <c r="B7084" s="274"/>
      <c r="C7084" s="340"/>
      <c r="D7084" s="340"/>
      <c r="E7084" s="341"/>
      <c r="F7084" s="341"/>
      <c r="G7084" s="341"/>
      <c r="H7084" s="341"/>
      <c r="I7084" s="341"/>
      <c r="J7084" s="341"/>
      <c r="AH7084" s="221"/>
      <c r="AI7084" s="221"/>
      <c r="AJ7084" s="221"/>
      <c r="AK7084" s="221"/>
      <c r="AL7084" s="221"/>
      <c r="AM7084" s="221"/>
      <c r="AN7084" s="221"/>
      <c r="AO7084" s="221"/>
      <c r="AP7084" s="221"/>
      <c r="AQ7084" s="219"/>
      <c r="AR7084" s="219"/>
      <c r="AS7084" s="221"/>
      <c r="AT7084" s="221"/>
      <c r="AU7084" s="221"/>
      <c r="AV7084" s="221"/>
      <c r="AW7084" s="221"/>
      <c r="AX7084" s="221"/>
      <c r="AY7084" s="221"/>
      <c r="AZ7084" s="221"/>
    </row>
    <row r="7085" spans="1:52" x14ac:dyDescent="0.15">
      <c r="A7085" s="278"/>
      <c r="B7085" s="274"/>
      <c r="C7085" s="340"/>
      <c r="D7085" s="340"/>
      <c r="E7085" s="341"/>
      <c r="F7085" s="341"/>
      <c r="G7085" s="341"/>
      <c r="H7085" s="341"/>
      <c r="I7085" s="341"/>
      <c r="J7085" s="341"/>
      <c r="AH7085" s="221"/>
      <c r="AI7085" s="221"/>
      <c r="AJ7085" s="221"/>
      <c r="AK7085" s="221"/>
      <c r="AL7085" s="221"/>
      <c r="AM7085" s="221"/>
      <c r="AN7085" s="221"/>
      <c r="AO7085" s="221"/>
      <c r="AP7085" s="221"/>
      <c r="AQ7085" s="219"/>
      <c r="AR7085" s="219"/>
      <c r="AS7085" s="221"/>
      <c r="AT7085" s="221"/>
      <c r="AU7085" s="221"/>
      <c r="AV7085" s="221"/>
      <c r="AW7085" s="221"/>
      <c r="AX7085" s="221"/>
      <c r="AY7085" s="221"/>
      <c r="AZ7085" s="221"/>
    </row>
    <row r="7086" spans="1:52" x14ac:dyDescent="0.15">
      <c r="A7086" s="278"/>
      <c r="B7086" s="274"/>
      <c r="C7086" s="340"/>
      <c r="D7086" s="340"/>
      <c r="E7086" s="341"/>
      <c r="F7086" s="341"/>
      <c r="G7086" s="341"/>
      <c r="H7086" s="341"/>
      <c r="I7086" s="341"/>
      <c r="J7086" s="341"/>
      <c r="AH7086" s="221"/>
      <c r="AI7086" s="221"/>
      <c r="AJ7086" s="221"/>
      <c r="AK7086" s="221"/>
      <c r="AL7086" s="221"/>
      <c r="AM7086" s="221"/>
      <c r="AN7086" s="221"/>
      <c r="AO7086" s="221"/>
      <c r="AP7086" s="221"/>
      <c r="AQ7086" s="219"/>
      <c r="AR7086" s="219"/>
      <c r="AS7086" s="221"/>
      <c r="AT7086" s="221"/>
      <c r="AU7086" s="221"/>
      <c r="AV7086" s="221"/>
      <c r="AW7086" s="221"/>
      <c r="AX7086" s="221"/>
      <c r="AY7086" s="221"/>
      <c r="AZ7086" s="221"/>
    </row>
    <row r="7087" spans="1:52" x14ac:dyDescent="0.15">
      <c r="A7087" s="278"/>
      <c r="B7087" s="274"/>
      <c r="C7087" s="340"/>
      <c r="D7087" s="340"/>
      <c r="E7087" s="341"/>
      <c r="F7087" s="341"/>
      <c r="G7087" s="341"/>
      <c r="H7087" s="341"/>
      <c r="I7087" s="341"/>
      <c r="J7087" s="341"/>
      <c r="AH7087" s="221"/>
      <c r="AI7087" s="221"/>
      <c r="AJ7087" s="221"/>
      <c r="AK7087" s="221"/>
      <c r="AL7087" s="221"/>
      <c r="AM7087" s="221"/>
      <c r="AN7087" s="221"/>
      <c r="AO7087" s="221"/>
      <c r="AP7087" s="221"/>
      <c r="AQ7087" s="219"/>
      <c r="AR7087" s="219"/>
      <c r="AS7087" s="221"/>
      <c r="AT7087" s="221"/>
      <c r="AU7087" s="221"/>
      <c r="AV7087" s="221"/>
      <c r="AW7087" s="221"/>
      <c r="AX7087" s="221"/>
      <c r="AY7087" s="221"/>
      <c r="AZ7087" s="221"/>
    </row>
    <row r="7088" spans="1:52" x14ac:dyDescent="0.15">
      <c r="A7088" s="278"/>
      <c r="B7088" s="274"/>
      <c r="C7088" s="340"/>
      <c r="D7088" s="340"/>
      <c r="E7088" s="341"/>
      <c r="F7088" s="341"/>
      <c r="G7088" s="341"/>
      <c r="H7088" s="341"/>
      <c r="I7088" s="341"/>
      <c r="J7088" s="341"/>
      <c r="AH7088" s="221"/>
      <c r="AI7088" s="221"/>
      <c r="AJ7088" s="221"/>
      <c r="AK7088" s="221"/>
      <c r="AL7088" s="221"/>
      <c r="AM7088" s="221"/>
      <c r="AN7088" s="221"/>
      <c r="AO7088" s="221"/>
      <c r="AP7088" s="221"/>
      <c r="AQ7088" s="219"/>
      <c r="AR7088" s="219"/>
      <c r="AS7088" s="221"/>
      <c r="AT7088" s="221"/>
      <c r="AU7088" s="221"/>
      <c r="AV7088" s="221"/>
      <c r="AW7088" s="221"/>
      <c r="AX7088" s="221"/>
      <c r="AY7088" s="221"/>
      <c r="AZ7088" s="221"/>
    </row>
    <row r="7089" spans="1:52" x14ac:dyDescent="0.15">
      <c r="A7089" s="278"/>
      <c r="B7089" s="274"/>
      <c r="C7089" s="340"/>
      <c r="D7089" s="340"/>
      <c r="E7089" s="341"/>
      <c r="F7089" s="341"/>
      <c r="G7089" s="341"/>
      <c r="H7089" s="341"/>
      <c r="I7089" s="341"/>
      <c r="J7089" s="341"/>
      <c r="AH7089" s="221"/>
      <c r="AI7089" s="221"/>
      <c r="AJ7089" s="221"/>
      <c r="AK7089" s="221"/>
      <c r="AL7089" s="221"/>
      <c r="AM7089" s="221"/>
      <c r="AN7089" s="221"/>
      <c r="AO7089" s="221"/>
      <c r="AP7089" s="221"/>
      <c r="AQ7089" s="219"/>
      <c r="AR7089" s="219"/>
      <c r="AS7089" s="221"/>
      <c r="AT7089" s="221"/>
      <c r="AU7089" s="221"/>
      <c r="AV7089" s="221"/>
      <c r="AW7089" s="221"/>
      <c r="AX7089" s="221"/>
      <c r="AY7089" s="221"/>
      <c r="AZ7089" s="221"/>
    </row>
    <row r="7090" spans="1:52" x14ac:dyDescent="0.15">
      <c r="A7090" s="278"/>
      <c r="B7090" s="274"/>
      <c r="C7090" s="340"/>
      <c r="D7090" s="340"/>
      <c r="E7090" s="341"/>
      <c r="F7090" s="341"/>
      <c r="G7090" s="341"/>
      <c r="H7090" s="341"/>
      <c r="I7090" s="341"/>
      <c r="J7090" s="341"/>
      <c r="AH7090" s="221"/>
      <c r="AI7090" s="221"/>
      <c r="AJ7090" s="221"/>
      <c r="AK7090" s="221"/>
      <c r="AL7090" s="221"/>
      <c r="AM7090" s="221"/>
      <c r="AN7090" s="221"/>
      <c r="AO7090" s="221"/>
      <c r="AP7090" s="221"/>
      <c r="AQ7090" s="219"/>
      <c r="AR7090" s="219"/>
      <c r="AS7090" s="221"/>
      <c r="AT7090" s="221"/>
      <c r="AU7090" s="221"/>
      <c r="AV7090" s="221"/>
      <c r="AW7090" s="221"/>
      <c r="AX7090" s="221"/>
      <c r="AY7090" s="221"/>
      <c r="AZ7090" s="221"/>
    </row>
    <row r="7091" spans="1:52" x14ac:dyDescent="0.15">
      <c r="A7091" s="278"/>
      <c r="B7091" s="274"/>
      <c r="C7091" s="340"/>
      <c r="D7091" s="340"/>
      <c r="E7091" s="341"/>
      <c r="F7091" s="341"/>
      <c r="G7091" s="341"/>
      <c r="H7091" s="341"/>
      <c r="I7091" s="341"/>
      <c r="J7091" s="341"/>
      <c r="AH7091" s="221"/>
      <c r="AI7091" s="221"/>
      <c r="AJ7091" s="221"/>
      <c r="AK7091" s="221"/>
      <c r="AL7091" s="221"/>
      <c r="AM7091" s="221"/>
      <c r="AN7091" s="221"/>
      <c r="AO7091" s="221"/>
      <c r="AP7091" s="221"/>
      <c r="AQ7091" s="219"/>
      <c r="AR7091" s="219"/>
      <c r="AS7091" s="221"/>
      <c r="AT7091" s="221"/>
      <c r="AU7091" s="221"/>
      <c r="AV7091" s="221"/>
      <c r="AW7091" s="221"/>
      <c r="AX7091" s="221"/>
      <c r="AY7091" s="221"/>
      <c r="AZ7091" s="221"/>
    </row>
    <row r="7092" spans="1:52" x14ac:dyDescent="0.15">
      <c r="A7092" s="278"/>
      <c r="B7092" s="274"/>
      <c r="C7092" s="340"/>
      <c r="D7092" s="340"/>
      <c r="E7092" s="341"/>
      <c r="F7092" s="341"/>
      <c r="G7092" s="341"/>
      <c r="H7092" s="341"/>
      <c r="I7092" s="341"/>
      <c r="J7092" s="341"/>
      <c r="AH7092" s="221"/>
      <c r="AI7092" s="221"/>
      <c r="AJ7092" s="221"/>
      <c r="AK7092" s="221"/>
      <c r="AL7092" s="221"/>
      <c r="AM7092" s="221"/>
      <c r="AN7092" s="221"/>
      <c r="AO7092" s="221"/>
      <c r="AP7092" s="221"/>
      <c r="AQ7092" s="219"/>
      <c r="AR7092" s="219"/>
      <c r="AS7092" s="221"/>
      <c r="AT7092" s="221"/>
      <c r="AU7092" s="221"/>
      <c r="AV7092" s="221"/>
      <c r="AW7092" s="221"/>
      <c r="AX7092" s="221"/>
      <c r="AY7092" s="221"/>
      <c r="AZ7092" s="221"/>
    </row>
    <row r="7093" spans="1:52" x14ac:dyDescent="0.15">
      <c r="A7093" s="278"/>
      <c r="B7093" s="274"/>
      <c r="C7093" s="340"/>
      <c r="D7093" s="340"/>
      <c r="E7093" s="341"/>
      <c r="F7093" s="341"/>
      <c r="G7093" s="341"/>
      <c r="H7093" s="341"/>
      <c r="I7093" s="341"/>
      <c r="J7093" s="341"/>
      <c r="AH7093" s="221"/>
      <c r="AI7093" s="221"/>
      <c r="AJ7093" s="221"/>
      <c r="AK7093" s="221"/>
      <c r="AL7093" s="221"/>
      <c r="AM7093" s="221"/>
      <c r="AN7093" s="221"/>
      <c r="AO7093" s="221"/>
      <c r="AP7093" s="221"/>
      <c r="AQ7093" s="219"/>
      <c r="AR7093" s="219"/>
      <c r="AS7093" s="221"/>
      <c r="AT7093" s="221"/>
      <c r="AU7093" s="221"/>
      <c r="AV7093" s="221"/>
      <c r="AW7093" s="221"/>
      <c r="AX7093" s="221"/>
      <c r="AY7093" s="221"/>
      <c r="AZ7093" s="221"/>
    </row>
    <row r="7094" spans="1:52" x14ac:dyDescent="0.15">
      <c r="A7094" s="278"/>
      <c r="B7094" s="274"/>
      <c r="C7094" s="340"/>
      <c r="D7094" s="340"/>
      <c r="E7094" s="341"/>
      <c r="F7094" s="341"/>
      <c r="G7094" s="341"/>
      <c r="H7094" s="341"/>
      <c r="I7094" s="341"/>
      <c r="J7094" s="341"/>
      <c r="AH7094" s="221"/>
      <c r="AI7094" s="221"/>
      <c r="AJ7094" s="221"/>
      <c r="AK7094" s="221"/>
      <c r="AL7094" s="221"/>
      <c r="AM7094" s="221"/>
      <c r="AN7094" s="221"/>
      <c r="AO7094" s="221"/>
      <c r="AP7094" s="221"/>
      <c r="AQ7094" s="219"/>
      <c r="AR7094" s="219"/>
      <c r="AS7094" s="221"/>
      <c r="AT7094" s="221"/>
      <c r="AU7094" s="221"/>
      <c r="AV7094" s="221"/>
      <c r="AW7094" s="221"/>
      <c r="AX7094" s="221"/>
      <c r="AY7094" s="221"/>
      <c r="AZ7094" s="221"/>
    </row>
    <row r="7095" spans="1:52" x14ac:dyDescent="0.15">
      <c r="A7095" s="278"/>
      <c r="B7095" s="274"/>
      <c r="C7095" s="340"/>
      <c r="D7095" s="340"/>
      <c r="E7095" s="341"/>
      <c r="F7095" s="341"/>
      <c r="G7095" s="341"/>
      <c r="H7095" s="341"/>
      <c r="I7095" s="341"/>
      <c r="J7095" s="341"/>
      <c r="AH7095" s="221"/>
      <c r="AI7095" s="221"/>
      <c r="AJ7095" s="221"/>
      <c r="AK7095" s="221"/>
      <c r="AL7095" s="221"/>
      <c r="AM7095" s="221"/>
      <c r="AN7095" s="221"/>
      <c r="AO7095" s="221"/>
      <c r="AP7095" s="221"/>
      <c r="AQ7095" s="219"/>
      <c r="AR7095" s="219"/>
      <c r="AS7095" s="221"/>
      <c r="AT7095" s="221"/>
      <c r="AU7095" s="221"/>
      <c r="AV7095" s="221"/>
      <c r="AW7095" s="221"/>
      <c r="AX7095" s="221"/>
      <c r="AY7095" s="221"/>
      <c r="AZ7095" s="221"/>
    </row>
    <row r="7096" spans="1:52" x14ac:dyDescent="0.15">
      <c r="A7096" s="278"/>
      <c r="B7096" s="274"/>
      <c r="C7096" s="340"/>
      <c r="D7096" s="340"/>
      <c r="E7096" s="341"/>
      <c r="F7096" s="341"/>
      <c r="G7096" s="341"/>
      <c r="H7096" s="341"/>
      <c r="I7096" s="341"/>
      <c r="J7096" s="341"/>
      <c r="AH7096" s="221"/>
      <c r="AI7096" s="221"/>
      <c r="AJ7096" s="221"/>
      <c r="AK7096" s="221"/>
      <c r="AL7096" s="221"/>
      <c r="AM7096" s="221"/>
      <c r="AN7096" s="221"/>
      <c r="AO7096" s="221"/>
      <c r="AP7096" s="221"/>
      <c r="AQ7096" s="219"/>
      <c r="AR7096" s="219"/>
      <c r="AS7096" s="221"/>
      <c r="AT7096" s="221"/>
      <c r="AU7096" s="221"/>
      <c r="AV7096" s="221"/>
      <c r="AW7096" s="221"/>
      <c r="AX7096" s="221"/>
      <c r="AY7096" s="221"/>
      <c r="AZ7096" s="221"/>
    </row>
    <row r="7097" spans="1:52" x14ac:dyDescent="0.15">
      <c r="A7097" s="278"/>
      <c r="B7097" s="274"/>
      <c r="C7097" s="340"/>
      <c r="D7097" s="340"/>
      <c r="E7097" s="341"/>
      <c r="F7097" s="341"/>
      <c r="G7097" s="341"/>
      <c r="H7097" s="341"/>
      <c r="I7097" s="341"/>
      <c r="J7097" s="341"/>
      <c r="AH7097" s="221"/>
      <c r="AI7097" s="221"/>
      <c r="AJ7097" s="221"/>
      <c r="AK7097" s="221"/>
      <c r="AL7097" s="221"/>
      <c r="AM7097" s="221"/>
      <c r="AN7097" s="221"/>
      <c r="AO7097" s="221"/>
      <c r="AP7097" s="221"/>
      <c r="AQ7097" s="219"/>
      <c r="AR7097" s="219"/>
      <c r="AS7097" s="221"/>
      <c r="AT7097" s="221"/>
      <c r="AU7097" s="221"/>
      <c r="AV7097" s="221"/>
      <c r="AW7097" s="221"/>
      <c r="AX7097" s="221"/>
      <c r="AY7097" s="221"/>
      <c r="AZ7097" s="221"/>
    </row>
    <row r="7098" spans="1:52" x14ac:dyDescent="0.15">
      <c r="A7098" s="278"/>
      <c r="B7098" s="274"/>
      <c r="C7098" s="340"/>
      <c r="D7098" s="340"/>
      <c r="E7098" s="341"/>
      <c r="F7098" s="341"/>
      <c r="G7098" s="341"/>
      <c r="H7098" s="341"/>
      <c r="I7098" s="341"/>
      <c r="J7098" s="341"/>
      <c r="AH7098" s="221"/>
      <c r="AI7098" s="221"/>
      <c r="AJ7098" s="221"/>
      <c r="AK7098" s="221"/>
      <c r="AL7098" s="221"/>
      <c r="AM7098" s="221"/>
      <c r="AN7098" s="221"/>
      <c r="AO7098" s="221"/>
      <c r="AP7098" s="221"/>
      <c r="AQ7098" s="219"/>
      <c r="AR7098" s="219"/>
      <c r="AS7098" s="221"/>
      <c r="AT7098" s="221"/>
      <c r="AU7098" s="221"/>
      <c r="AV7098" s="221"/>
      <c r="AW7098" s="221"/>
      <c r="AX7098" s="221"/>
      <c r="AY7098" s="221"/>
      <c r="AZ7098" s="221"/>
    </row>
    <row r="7099" spans="1:52" x14ac:dyDescent="0.15">
      <c r="A7099" s="278"/>
      <c r="B7099" s="274"/>
      <c r="C7099" s="340"/>
      <c r="D7099" s="340"/>
      <c r="E7099" s="341"/>
      <c r="F7099" s="341"/>
      <c r="G7099" s="341"/>
      <c r="H7099" s="341"/>
      <c r="I7099" s="341"/>
      <c r="J7099" s="341"/>
      <c r="AH7099" s="221"/>
      <c r="AI7099" s="221"/>
      <c r="AJ7099" s="221"/>
      <c r="AK7099" s="221"/>
      <c r="AL7099" s="221"/>
      <c r="AM7099" s="221"/>
      <c r="AN7099" s="221"/>
      <c r="AO7099" s="221"/>
      <c r="AP7099" s="221"/>
      <c r="AQ7099" s="219"/>
      <c r="AR7099" s="219"/>
      <c r="AS7099" s="221"/>
      <c r="AT7099" s="221"/>
      <c r="AU7099" s="221"/>
      <c r="AV7099" s="221"/>
      <c r="AW7099" s="221"/>
      <c r="AX7099" s="221"/>
      <c r="AY7099" s="221"/>
      <c r="AZ7099" s="221"/>
    </row>
    <row r="7100" spans="1:52" x14ac:dyDescent="0.15">
      <c r="A7100" s="278"/>
      <c r="B7100" s="274"/>
      <c r="C7100" s="340"/>
      <c r="D7100" s="340"/>
      <c r="E7100" s="341"/>
      <c r="F7100" s="341"/>
      <c r="G7100" s="341"/>
      <c r="H7100" s="341"/>
      <c r="I7100" s="341"/>
      <c r="J7100" s="341"/>
      <c r="AH7100" s="221"/>
      <c r="AI7100" s="221"/>
      <c r="AJ7100" s="221"/>
      <c r="AK7100" s="221"/>
      <c r="AL7100" s="221"/>
      <c r="AM7100" s="221"/>
      <c r="AN7100" s="221"/>
      <c r="AO7100" s="221"/>
      <c r="AP7100" s="221"/>
      <c r="AQ7100" s="219"/>
      <c r="AR7100" s="219"/>
      <c r="AS7100" s="221"/>
      <c r="AT7100" s="221"/>
      <c r="AU7100" s="221"/>
      <c r="AV7100" s="221"/>
      <c r="AW7100" s="221"/>
      <c r="AX7100" s="221"/>
      <c r="AY7100" s="221"/>
      <c r="AZ7100" s="221"/>
    </row>
    <row r="7101" spans="1:52" x14ac:dyDescent="0.15">
      <c r="A7101" s="278"/>
      <c r="B7101" s="274"/>
      <c r="C7101" s="340"/>
      <c r="D7101" s="340"/>
      <c r="E7101" s="341"/>
      <c r="F7101" s="341"/>
      <c r="G7101" s="341"/>
      <c r="H7101" s="341"/>
      <c r="I7101" s="341"/>
      <c r="J7101" s="341"/>
      <c r="AH7101" s="221"/>
      <c r="AI7101" s="221"/>
      <c r="AJ7101" s="221"/>
      <c r="AK7101" s="221"/>
      <c r="AL7101" s="221"/>
      <c r="AM7101" s="221"/>
      <c r="AN7101" s="221"/>
      <c r="AO7101" s="221"/>
      <c r="AP7101" s="221"/>
      <c r="AQ7101" s="219"/>
      <c r="AR7101" s="219"/>
      <c r="AS7101" s="221"/>
      <c r="AT7101" s="221"/>
      <c r="AU7101" s="221"/>
      <c r="AV7101" s="221"/>
      <c r="AW7101" s="221"/>
      <c r="AX7101" s="221"/>
      <c r="AY7101" s="221"/>
      <c r="AZ7101" s="221"/>
    </row>
    <row r="7102" spans="1:52" x14ac:dyDescent="0.15">
      <c r="A7102" s="278"/>
      <c r="B7102" s="274"/>
      <c r="C7102" s="340"/>
      <c r="D7102" s="340"/>
      <c r="E7102" s="341"/>
      <c r="F7102" s="341"/>
      <c r="G7102" s="341"/>
      <c r="H7102" s="341"/>
      <c r="I7102" s="341"/>
      <c r="J7102" s="341"/>
      <c r="AH7102" s="221"/>
      <c r="AI7102" s="221"/>
      <c r="AJ7102" s="221"/>
      <c r="AK7102" s="221"/>
      <c r="AL7102" s="221"/>
      <c r="AM7102" s="221"/>
      <c r="AN7102" s="221"/>
      <c r="AO7102" s="221"/>
      <c r="AP7102" s="221"/>
      <c r="AQ7102" s="219"/>
      <c r="AR7102" s="219"/>
      <c r="AS7102" s="221"/>
      <c r="AT7102" s="221"/>
      <c r="AU7102" s="221"/>
      <c r="AV7102" s="221"/>
      <c r="AW7102" s="221"/>
      <c r="AX7102" s="221"/>
      <c r="AY7102" s="221"/>
      <c r="AZ7102" s="221"/>
    </row>
    <row r="7103" spans="1:52" x14ac:dyDescent="0.15">
      <c r="A7103" s="278"/>
      <c r="B7103" s="274"/>
      <c r="C7103" s="340"/>
      <c r="D7103" s="340"/>
      <c r="E7103" s="341"/>
      <c r="F7103" s="341"/>
      <c r="G7103" s="341"/>
      <c r="H7103" s="341"/>
      <c r="I7103" s="341"/>
      <c r="J7103" s="341"/>
      <c r="AH7103" s="221"/>
      <c r="AI7103" s="221"/>
      <c r="AJ7103" s="221"/>
      <c r="AK7103" s="221"/>
      <c r="AL7103" s="221"/>
      <c r="AM7103" s="221"/>
      <c r="AN7103" s="221"/>
      <c r="AO7103" s="221"/>
      <c r="AP7103" s="221"/>
      <c r="AQ7103" s="219"/>
      <c r="AR7103" s="219"/>
      <c r="AS7103" s="221"/>
      <c r="AT7103" s="221"/>
      <c r="AU7103" s="221"/>
      <c r="AV7103" s="221"/>
      <c r="AW7103" s="221"/>
      <c r="AX7103" s="221"/>
      <c r="AY7103" s="221"/>
      <c r="AZ7103" s="221"/>
    </row>
    <row r="7104" spans="1:52" x14ac:dyDescent="0.15">
      <c r="A7104" s="278"/>
      <c r="B7104" s="274"/>
      <c r="C7104" s="340"/>
      <c r="D7104" s="340"/>
      <c r="E7104" s="341"/>
      <c r="F7104" s="341"/>
      <c r="G7104" s="341"/>
      <c r="H7104" s="341"/>
      <c r="I7104" s="341"/>
      <c r="J7104" s="341"/>
      <c r="AH7104" s="221"/>
      <c r="AI7104" s="221"/>
      <c r="AJ7104" s="221"/>
      <c r="AK7104" s="221"/>
      <c r="AL7104" s="221"/>
      <c r="AM7104" s="221"/>
      <c r="AN7104" s="221"/>
      <c r="AO7104" s="221"/>
      <c r="AP7104" s="221"/>
      <c r="AQ7104" s="219"/>
      <c r="AR7104" s="219"/>
      <c r="AS7104" s="221"/>
      <c r="AT7104" s="221"/>
      <c r="AU7104" s="221"/>
      <c r="AV7104" s="221"/>
      <c r="AW7104" s="221"/>
      <c r="AX7104" s="221"/>
      <c r="AY7104" s="221"/>
      <c r="AZ7104" s="221"/>
    </row>
    <row r="7105" spans="1:52" x14ac:dyDescent="0.15">
      <c r="A7105" s="278"/>
      <c r="B7105" s="274"/>
      <c r="C7105" s="340"/>
      <c r="D7105" s="340"/>
      <c r="E7105" s="341"/>
      <c r="F7105" s="341"/>
      <c r="G7105" s="341"/>
      <c r="H7105" s="341"/>
      <c r="I7105" s="341"/>
      <c r="J7105" s="341"/>
      <c r="AH7105" s="221"/>
      <c r="AI7105" s="221"/>
      <c r="AJ7105" s="221"/>
      <c r="AK7105" s="221"/>
      <c r="AL7105" s="221"/>
      <c r="AM7105" s="221"/>
      <c r="AN7105" s="221"/>
      <c r="AO7105" s="221"/>
      <c r="AP7105" s="221"/>
      <c r="AQ7105" s="219"/>
      <c r="AR7105" s="219"/>
      <c r="AS7105" s="221"/>
      <c r="AT7105" s="221"/>
      <c r="AU7105" s="221"/>
      <c r="AV7105" s="221"/>
      <c r="AW7105" s="221"/>
      <c r="AX7105" s="221"/>
      <c r="AY7105" s="221"/>
      <c r="AZ7105" s="221"/>
    </row>
    <row r="7106" spans="1:52" x14ac:dyDescent="0.15">
      <c r="A7106" s="278"/>
      <c r="B7106" s="274"/>
      <c r="C7106" s="340"/>
      <c r="D7106" s="340"/>
      <c r="E7106" s="341"/>
      <c r="F7106" s="341"/>
      <c r="G7106" s="341"/>
      <c r="H7106" s="341"/>
      <c r="I7106" s="341"/>
      <c r="J7106" s="341"/>
      <c r="AH7106" s="221"/>
      <c r="AI7106" s="221"/>
      <c r="AJ7106" s="221"/>
      <c r="AK7106" s="221"/>
      <c r="AL7106" s="221"/>
      <c r="AM7106" s="221"/>
      <c r="AN7106" s="221"/>
      <c r="AO7106" s="221"/>
      <c r="AP7106" s="221"/>
      <c r="AQ7106" s="219"/>
      <c r="AR7106" s="219"/>
      <c r="AS7106" s="221"/>
      <c r="AT7106" s="221"/>
      <c r="AU7106" s="221"/>
      <c r="AV7106" s="221"/>
      <c r="AW7106" s="221"/>
      <c r="AX7106" s="221"/>
      <c r="AY7106" s="221"/>
      <c r="AZ7106" s="221"/>
    </row>
    <row r="7107" spans="1:52" x14ac:dyDescent="0.15">
      <c r="A7107" s="278"/>
      <c r="B7107" s="274"/>
      <c r="C7107" s="340"/>
      <c r="D7107" s="340"/>
      <c r="E7107" s="341"/>
      <c r="F7107" s="341"/>
      <c r="G7107" s="341"/>
      <c r="H7107" s="341"/>
      <c r="I7107" s="341"/>
      <c r="J7107" s="341"/>
      <c r="AH7107" s="221"/>
      <c r="AI7107" s="221"/>
      <c r="AJ7107" s="221"/>
      <c r="AK7107" s="221"/>
      <c r="AL7107" s="221"/>
      <c r="AM7107" s="221"/>
      <c r="AN7107" s="221"/>
      <c r="AO7107" s="221"/>
      <c r="AP7107" s="221"/>
      <c r="AQ7107" s="219"/>
      <c r="AR7107" s="219"/>
      <c r="AS7107" s="221"/>
      <c r="AT7107" s="221"/>
      <c r="AU7107" s="221"/>
      <c r="AV7107" s="221"/>
      <c r="AW7107" s="221"/>
      <c r="AX7107" s="221"/>
      <c r="AY7107" s="221"/>
      <c r="AZ7107" s="221"/>
    </row>
    <row r="7108" spans="1:52" x14ac:dyDescent="0.15">
      <c r="A7108" s="278"/>
      <c r="B7108" s="274"/>
      <c r="C7108" s="340"/>
      <c r="D7108" s="340"/>
      <c r="E7108" s="341"/>
      <c r="F7108" s="341"/>
      <c r="G7108" s="341"/>
      <c r="H7108" s="341"/>
      <c r="I7108" s="341"/>
      <c r="J7108" s="341"/>
      <c r="AH7108" s="221"/>
      <c r="AI7108" s="221"/>
      <c r="AJ7108" s="221"/>
      <c r="AK7108" s="221"/>
      <c r="AL7108" s="221"/>
      <c r="AM7108" s="221"/>
      <c r="AN7108" s="221"/>
      <c r="AO7108" s="221"/>
      <c r="AP7108" s="221"/>
      <c r="AQ7108" s="219"/>
      <c r="AR7108" s="219"/>
      <c r="AS7108" s="221"/>
      <c r="AT7108" s="221"/>
      <c r="AU7108" s="221"/>
      <c r="AV7108" s="221"/>
      <c r="AW7108" s="221"/>
      <c r="AX7108" s="221"/>
      <c r="AY7108" s="221"/>
      <c r="AZ7108" s="221"/>
    </row>
    <row r="7109" spans="1:52" x14ac:dyDescent="0.15">
      <c r="A7109" s="278"/>
      <c r="B7109" s="274"/>
      <c r="C7109" s="340"/>
      <c r="D7109" s="340"/>
      <c r="E7109" s="341"/>
      <c r="F7109" s="341"/>
      <c r="G7109" s="341"/>
      <c r="H7109" s="341"/>
      <c r="I7109" s="341"/>
      <c r="J7109" s="341"/>
      <c r="AH7109" s="221"/>
      <c r="AI7109" s="221"/>
      <c r="AJ7109" s="221"/>
      <c r="AK7109" s="221"/>
      <c r="AL7109" s="221"/>
      <c r="AM7109" s="221"/>
      <c r="AN7109" s="221"/>
      <c r="AO7109" s="221"/>
      <c r="AP7109" s="221"/>
      <c r="AQ7109" s="219"/>
      <c r="AR7109" s="219"/>
      <c r="AS7109" s="221"/>
      <c r="AT7109" s="221"/>
      <c r="AU7109" s="221"/>
      <c r="AV7109" s="221"/>
      <c r="AW7109" s="221"/>
      <c r="AX7109" s="221"/>
      <c r="AY7109" s="221"/>
      <c r="AZ7109" s="221"/>
    </row>
    <row r="7110" spans="1:52" x14ac:dyDescent="0.15">
      <c r="A7110" s="278"/>
      <c r="B7110" s="274"/>
      <c r="C7110" s="340"/>
      <c r="D7110" s="340"/>
      <c r="E7110" s="341"/>
      <c r="F7110" s="341"/>
      <c r="G7110" s="341"/>
      <c r="H7110" s="341"/>
      <c r="I7110" s="341"/>
      <c r="J7110" s="341"/>
      <c r="AH7110" s="221"/>
      <c r="AI7110" s="221"/>
      <c r="AJ7110" s="221"/>
      <c r="AK7110" s="221"/>
      <c r="AL7110" s="221"/>
      <c r="AM7110" s="221"/>
      <c r="AN7110" s="221"/>
      <c r="AO7110" s="221"/>
      <c r="AP7110" s="221"/>
      <c r="AQ7110" s="219"/>
      <c r="AR7110" s="219"/>
      <c r="AS7110" s="221"/>
      <c r="AT7110" s="221"/>
      <c r="AU7110" s="221"/>
      <c r="AV7110" s="221"/>
      <c r="AW7110" s="221"/>
      <c r="AX7110" s="221"/>
      <c r="AY7110" s="221"/>
      <c r="AZ7110" s="221"/>
    </row>
    <row r="7111" spans="1:52" x14ac:dyDescent="0.15">
      <c r="A7111" s="278"/>
      <c r="B7111" s="274"/>
      <c r="C7111" s="340"/>
      <c r="D7111" s="340"/>
      <c r="E7111" s="341"/>
      <c r="F7111" s="341"/>
      <c r="G7111" s="341"/>
      <c r="H7111" s="341"/>
      <c r="I7111" s="341"/>
      <c r="J7111" s="341"/>
      <c r="AH7111" s="221"/>
      <c r="AI7111" s="221"/>
      <c r="AJ7111" s="221"/>
      <c r="AK7111" s="221"/>
      <c r="AL7111" s="221"/>
      <c r="AM7111" s="221"/>
      <c r="AN7111" s="221"/>
      <c r="AO7111" s="221"/>
      <c r="AP7111" s="221"/>
      <c r="AQ7111" s="219"/>
      <c r="AR7111" s="219"/>
      <c r="AS7111" s="221"/>
      <c r="AT7111" s="221"/>
      <c r="AU7111" s="221"/>
      <c r="AV7111" s="221"/>
      <c r="AW7111" s="221"/>
      <c r="AX7111" s="221"/>
      <c r="AY7111" s="221"/>
      <c r="AZ7111" s="221"/>
    </row>
    <row r="7112" spans="1:52" x14ac:dyDescent="0.15">
      <c r="A7112" s="278"/>
      <c r="B7112" s="274"/>
      <c r="C7112" s="340"/>
      <c r="D7112" s="340"/>
      <c r="E7112" s="341"/>
      <c r="F7112" s="341"/>
      <c r="G7112" s="341"/>
      <c r="H7112" s="341"/>
      <c r="I7112" s="341"/>
      <c r="J7112" s="341"/>
      <c r="AH7112" s="221"/>
      <c r="AI7112" s="221"/>
      <c r="AJ7112" s="221"/>
      <c r="AK7112" s="221"/>
      <c r="AL7112" s="221"/>
      <c r="AM7112" s="221"/>
      <c r="AN7112" s="221"/>
      <c r="AO7112" s="221"/>
      <c r="AP7112" s="221"/>
      <c r="AQ7112" s="219"/>
      <c r="AR7112" s="219"/>
      <c r="AS7112" s="221"/>
      <c r="AT7112" s="221"/>
      <c r="AU7112" s="221"/>
      <c r="AV7112" s="221"/>
      <c r="AW7112" s="221"/>
      <c r="AX7112" s="221"/>
      <c r="AY7112" s="221"/>
      <c r="AZ7112" s="221"/>
    </row>
    <row r="7113" spans="1:52" x14ac:dyDescent="0.15">
      <c r="A7113" s="278"/>
      <c r="B7113" s="274"/>
      <c r="C7113" s="340"/>
      <c r="D7113" s="340"/>
      <c r="E7113" s="341"/>
      <c r="F7113" s="341"/>
      <c r="G7113" s="341"/>
      <c r="H7113" s="341"/>
      <c r="I7113" s="341"/>
      <c r="J7113" s="341"/>
      <c r="AH7113" s="221"/>
      <c r="AI7113" s="221"/>
      <c r="AJ7113" s="221"/>
      <c r="AK7113" s="221"/>
      <c r="AL7113" s="221"/>
      <c r="AM7113" s="221"/>
      <c r="AN7113" s="221"/>
      <c r="AO7113" s="221"/>
      <c r="AP7113" s="221"/>
      <c r="AQ7113" s="219"/>
      <c r="AR7113" s="219"/>
      <c r="AS7113" s="221"/>
      <c r="AT7113" s="221"/>
      <c r="AU7113" s="221"/>
      <c r="AV7113" s="221"/>
      <c r="AW7113" s="221"/>
      <c r="AX7113" s="221"/>
      <c r="AY7113" s="221"/>
      <c r="AZ7113" s="221"/>
    </row>
    <row r="7114" spans="1:52" x14ac:dyDescent="0.15">
      <c r="A7114" s="278"/>
      <c r="B7114" s="274"/>
      <c r="C7114" s="340"/>
      <c r="D7114" s="340"/>
      <c r="E7114" s="341"/>
      <c r="F7114" s="341"/>
      <c r="G7114" s="341"/>
      <c r="H7114" s="341"/>
      <c r="I7114" s="341"/>
      <c r="J7114" s="341"/>
      <c r="AH7114" s="221"/>
      <c r="AI7114" s="221"/>
      <c r="AJ7114" s="221"/>
      <c r="AK7114" s="221"/>
      <c r="AL7114" s="221"/>
      <c r="AM7114" s="221"/>
      <c r="AN7114" s="221"/>
      <c r="AO7114" s="221"/>
      <c r="AP7114" s="221"/>
      <c r="AQ7114" s="219"/>
      <c r="AR7114" s="219"/>
      <c r="AS7114" s="221"/>
      <c r="AT7114" s="221"/>
      <c r="AU7114" s="221"/>
      <c r="AV7114" s="221"/>
      <c r="AW7114" s="221"/>
      <c r="AX7114" s="221"/>
      <c r="AY7114" s="221"/>
      <c r="AZ7114" s="221"/>
    </row>
    <row r="7115" spans="1:52" x14ac:dyDescent="0.15">
      <c r="A7115" s="278"/>
      <c r="B7115" s="274"/>
      <c r="C7115" s="340"/>
      <c r="D7115" s="340"/>
      <c r="E7115" s="341"/>
      <c r="F7115" s="341"/>
      <c r="G7115" s="341"/>
      <c r="H7115" s="341"/>
      <c r="I7115" s="341"/>
      <c r="J7115" s="341"/>
      <c r="AH7115" s="221"/>
      <c r="AI7115" s="221"/>
      <c r="AJ7115" s="221"/>
      <c r="AK7115" s="221"/>
      <c r="AL7115" s="221"/>
      <c r="AM7115" s="221"/>
      <c r="AN7115" s="221"/>
      <c r="AO7115" s="221"/>
      <c r="AP7115" s="221"/>
      <c r="AQ7115" s="219"/>
      <c r="AR7115" s="219"/>
      <c r="AS7115" s="221"/>
      <c r="AT7115" s="221"/>
      <c r="AU7115" s="221"/>
      <c r="AV7115" s="221"/>
      <c r="AW7115" s="221"/>
      <c r="AX7115" s="221"/>
      <c r="AY7115" s="221"/>
      <c r="AZ7115" s="221"/>
    </row>
    <row r="7116" spans="1:52" x14ac:dyDescent="0.15">
      <c r="A7116" s="278"/>
      <c r="B7116" s="274"/>
      <c r="C7116" s="340"/>
      <c r="D7116" s="340"/>
      <c r="E7116" s="341"/>
      <c r="F7116" s="341"/>
      <c r="G7116" s="341"/>
      <c r="H7116" s="341"/>
      <c r="I7116" s="341"/>
      <c r="J7116" s="341"/>
      <c r="AH7116" s="221"/>
      <c r="AI7116" s="221"/>
      <c r="AJ7116" s="221"/>
      <c r="AK7116" s="221"/>
      <c r="AL7116" s="221"/>
      <c r="AM7116" s="221"/>
      <c r="AN7116" s="221"/>
      <c r="AO7116" s="221"/>
      <c r="AP7116" s="221"/>
      <c r="AQ7116" s="219"/>
      <c r="AR7116" s="219"/>
      <c r="AS7116" s="221"/>
      <c r="AT7116" s="221"/>
      <c r="AU7116" s="221"/>
      <c r="AV7116" s="221"/>
      <c r="AW7116" s="221"/>
      <c r="AX7116" s="221"/>
      <c r="AY7116" s="221"/>
      <c r="AZ7116" s="221"/>
    </row>
    <row r="7117" spans="1:52" x14ac:dyDescent="0.15">
      <c r="A7117" s="278"/>
      <c r="B7117" s="274"/>
      <c r="C7117" s="340"/>
      <c r="D7117" s="340"/>
      <c r="E7117" s="341"/>
      <c r="F7117" s="341"/>
      <c r="G7117" s="341"/>
      <c r="H7117" s="341"/>
      <c r="I7117" s="341"/>
      <c r="J7117" s="341"/>
      <c r="AH7117" s="221"/>
      <c r="AI7117" s="221"/>
      <c r="AJ7117" s="221"/>
      <c r="AK7117" s="221"/>
      <c r="AL7117" s="221"/>
      <c r="AM7117" s="221"/>
      <c r="AN7117" s="221"/>
      <c r="AO7117" s="221"/>
      <c r="AP7117" s="221"/>
      <c r="AQ7117" s="219"/>
      <c r="AR7117" s="219"/>
      <c r="AS7117" s="221"/>
      <c r="AT7117" s="221"/>
      <c r="AU7117" s="221"/>
      <c r="AV7117" s="221"/>
      <c r="AW7117" s="221"/>
      <c r="AX7117" s="221"/>
      <c r="AY7117" s="221"/>
      <c r="AZ7117" s="221"/>
    </row>
    <row r="7118" spans="1:52" x14ac:dyDescent="0.15">
      <c r="A7118" s="278"/>
      <c r="B7118" s="274"/>
      <c r="C7118" s="340"/>
      <c r="D7118" s="340"/>
      <c r="E7118" s="341"/>
      <c r="F7118" s="341"/>
      <c r="G7118" s="341"/>
      <c r="H7118" s="341"/>
      <c r="I7118" s="341"/>
      <c r="J7118" s="341"/>
      <c r="AH7118" s="221"/>
      <c r="AI7118" s="221"/>
      <c r="AJ7118" s="221"/>
      <c r="AK7118" s="221"/>
      <c r="AL7118" s="221"/>
      <c r="AM7118" s="221"/>
      <c r="AN7118" s="221"/>
      <c r="AO7118" s="221"/>
      <c r="AP7118" s="221"/>
      <c r="AQ7118" s="219"/>
      <c r="AR7118" s="219"/>
      <c r="AS7118" s="221"/>
      <c r="AT7118" s="221"/>
      <c r="AU7118" s="221"/>
      <c r="AV7118" s="221"/>
      <c r="AW7118" s="221"/>
      <c r="AX7118" s="221"/>
      <c r="AY7118" s="221"/>
      <c r="AZ7118" s="221"/>
    </row>
    <row r="7119" spans="1:52" x14ac:dyDescent="0.15">
      <c r="A7119" s="278"/>
      <c r="B7119" s="274"/>
      <c r="C7119" s="340"/>
      <c r="D7119" s="340"/>
      <c r="E7119" s="341"/>
      <c r="F7119" s="341"/>
      <c r="G7119" s="341"/>
      <c r="H7119" s="341"/>
      <c r="I7119" s="341"/>
      <c r="J7119" s="341"/>
      <c r="AH7119" s="221"/>
      <c r="AI7119" s="221"/>
      <c r="AJ7119" s="221"/>
      <c r="AK7119" s="221"/>
      <c r="AL7119" s="221"/>
      <c r="AM7119" s="221"/>
      <c r="AN7119" s="221"/>
      <c r="AO7119" s="221"/>
      <c r="AP7119" s="221"/>
      <c r="AQ7119" s="219"/>
      <c r="AR7119" s="219"/>
      <c r="AS7119" s="221"/>
      <c r="AT7119" s="221"/>
      <c r="AU7119" s="221"/>
      <c r="AV7119" s="221"/>
      <c r="AW7119" s="221"/>
      <c r="AX7119" s="221"/>
      <c r="AY7119" s="221"/>
      <c r="AZ7119" s="221"/>
    </row>
    <row r="7120" spans="1:52" x14ac:dyDescent="0.15">
      <c r="A7120" s="278"/>
      <c r="B7120" s="274"/>
      <c r="C7120" s="340"/>
      <c r="D7120" s="340"/>
      <c r="E7120" s="341"/>
      <c r="F7120" s="341"/>
      <c r="G7120" s="341"/>
      <c r="H7120" s="341"/>
      <c r="I7120" s="341"/>
      <c r="J7120" s="341"/>
      <c r="AH7120" s="221"/>
      <c r="AI7120" s="221"/>
      <c r="AJ7120" s="221"/>
      <c r="AK7120" s="221"/>
      <c r="AL7120" s="221"/>
      <c r="AM7120" s="221"/>
      <c r="AN7120" s="221"/>
      <c r="AO7120" s="221"/>
      <c r="AP7120" s="221"/>
      <c r="AQ7120" s="219"/>
      <c r="AR7120" s="219"/>
      <c r="AS7120" s="221"/>
      <c r="AT7120" s="221"/>
      <c r="AU7120" s="221"/>
      <c r="AV7120" s="221"/>
      <c r="AW7120" s="221"/>
      <c r="AX7120" s="221"/>
      <c r="AY7120" s="221"/>
      <c r="AZ7120" s="221"/>
    </row>
    <row r="7121" spans="1:52" x14ac:dyDescent="0.15">
      <c r="A7121" s="278"/>
      <c r="B7121" s="274"/>
      <c r="C7121" s="340"/>
      <c r="D7121" s="340"/>
      <c r="E7121" s="341"/>
      <c r="F7121" s="341"/>
      <c r="G7121" s="341"/>
      <c r="H7121" s="341"/>
      <c r="I7121" s="341"/>
      <c r="J7121" s="341"/>
      <c r="AH7121" s="221"/>
      <c r="AI7121" s="221"/>
      <c r="AJ7121" s="221"/>
      <c r="AK7121" s="221"/>
      <c r="AL7121" s="221"/>
      <c r="AM7121" s="221"/>
      <c r="AN7121" s="221"/>
      <c r="AO7121" s="221"/>
      <c r="AP7121" s="221"/>
      <c r="AQ7121" s="219"/>
      <c r="AR7121" s="219"/>
      <c r="AS7121" s="221"/>
      <c r="AT7121" s="221"/>
      <c r="AU7121" s="221"/>
      <c r="AV7121" s="221"/>
      <c r="AW7121" s="221"/>
      <c r="AX7121" s="221"/>
      <c r="AY7121" s="221"/>
      <c r="AZ7121" s="221"/>
    </row>
    <row r="7122" spans="1:52" x14ac:dyDescent="0.15">
      <c r="A7122" s="278"/>
      <c r="B7122" s="274"/>
      <c r="C7122" s="340"/>
      <c r="D7122" s="340"/>
      <c r="E7122" s="341"/>
      <c r="F7122" s="341"/>
      <c r="G7122" s="341"/>
      <c r="H7122" s="341"/>
      <c r="I7122" s="341"/>
      <c r="J7122" s="341"/>
      <c r="AH7122" s="221"/>
      <c r="AI7122" s="221"/>
      <c r="AJ7122" s="221"/>
      <c r="AK7122" s="221"/>
      <c r="AL7122" s="221"/>
      <c r="AM7122" s="221"/>
      <c r="AN7122" s="221"/>
      <c r="AO7122" s="221"/>
      <c r="AP7122" s="221"/>
      <c r="AQ7122" s="219"/>
      <c r="AR7122" s="219"/>
      <c r="AS7122" s="221"/>
      <c r="AT7122" s="221"/>
      <c r="AU7122" s="221"/>
      <c r="AV7122" s="221"/>
      <c r="AW7122" s="221"/>
      <c r="AX7122" s="221"/>
      <c r="AY7122" s="221"/>
      <c r="AZ7122" s="221"/>
    </row>
    <row r="7123" spans="1:52" x14ac:dyDescent="0.15">
      <c r="A7123" s="278"/>
      <c r="B7123" s="274"/>
      <c r="C7123" s="340"/>
      <c r="D7123" s="340"/>
      <c r="E7123" s="341"/>
      <c r="F7123" s="341"/>
      <c r="G7123" s="341"/>
      <c r="H7123" s="341"/>
      <c r="I7123" s="341"/>
      <c r="J7123" s="341"/>
      <c r="AH7123" s="221"/>
      <c r="AI7123" s="221"/>
      <c r="AJ7123" s="221"/>
      <c r="AK7123" s="221"/>
      <c r="AL7123" s="221"/>
      <c r="AM7123" s="221"/>
      <c r="AN7123" s="221"/>
      <c r="AO7123" s="221"/>
      <c r="AP7123" s="221"/>
      <c r="AQ7123" s="219"/>
      <c r="AR7123" s="219"/>
      <c r="AS7123" s="221"/>
      <c r="AT7123" s="221"/>
      <c r="AU7123" s="221"/>
      <c r="AV7123" s="221"/>
      <c r="AW7123" s="221"/>
      <c r="AX7123" s="221"/>
      <c r="AY7123" s="221"/>
      <c r="AZ7123" s="221"/>
    </row>
    <row r="7124" spans="1:52" x14ac:dyDescent="0.15">
      <c r="A7124" s="278"/>
      <c r="B7124" s="274"/>
      <c r="C7124" s="340"/>
      <c r="D7124" s="340"/>
      <c r="E7124" s="341"/>
      <c r="F7124" s="341"/>
      <c r="G7124" s="341"/>
      <c r="H7124" s="341"/>
      <c r="I7124" s="341"/>
      <c r="J7124" s="341"/>
      <c r="AH7124" s="221"/>
      <c r="AI7124" s="221"/>
      <c r="AJ7124" s="221"/>
      <c r="AK7124" s="221"/>
      <c r="AL7124" s="221"/>
      <c r="AM7124" s="221"/>
      <c r="AN7124" s="221"/>
      <c r="AO7124" s="221"/>
      <c r="AP7124" s="221"/>
      <c r="AQ7124" s="219"/>
      <c r="AR7124" s="219"/>
      <c r="AS7124" s="221"/>
      <c r="AT7124" s="221"/>
      <c r="AU7124" s="221"/>
      <c r="AV7124" s="221"/>
      <c r="AW7124" s="221"/>
      <c r="AX7124" s="221"/>
      <c r="AY7124" s="221"/>
      <c r="AZ7124" s="221"/>
    </row>
    <row r="7125" spans="1:52" x14ac:dyDescent="0.15">
      <c r="A7125" s="278"/>
      <c r="B7125" s="274"/>
      <c r="C7125" s="340"/>
      <c r="D7125" s="340"/>
      <c r="E7125" s="341"/>
      <c r="F7125" s="341"/>
      <c r="G7125" s="341"/>
      <c r="H7125" s="341"/>
      <c r="I7125" s="341"/>
      <c r="J7125" s="341"/>
      <c r="AH7125" s="221"/>
      <c r="AI7125" s="221"/>
      <c r="AJ7125" s="221"/>
      <c r="AK7125" s="221"/>
      <c r="AL7125" s="221"/>
      <c r="AM7125" s="221"/>
      <c r="AN7125" s="221"/>
      <c r="AO7125" s="221"/>
      <c r="AP7125" s="221"/>
      <c r="AQ7125" s="219"/>
      <c r="AR7125" s="219"/>
      <c r="AS7125" s="221"/>
      <c r="AT7125" s="221"/>
      <c r="AU7125" s="221"/>
      <c r="AV7125" s="221"/>
      <c r="AW7125" s="221"/>
      <c r="AX7125" s="221"/>
      <c r="AY7125" s="221"/>
      <c r="AZ7125" s="221"/>
    </row>
    <row r="7126" spans="1:52" x14ac:dyDescent="0.15">
      <c r="A7126" s="278"/>
      <c r="B7126" s="274"/>
      <c r="C7126" s="340"/>
      <c r="D7126" s="340"/>
      <c r="E7126" s="341"/>
      <c r="F7126" s="341"/>
      <c r="G7126" s="341"/>
      <c r="H7126" s="341"/>
      <c r="I7126" s="341"/>
      <c r="J7126" s="341"/>
      <c r="AH7126" s="221"/>
      <c r="AI7126" s="221"/>
      <c r="AJ7126" s="221"/>
      <c r="AK7126" s="221"/>
      <c r="AL7126" s="221"/>
      <c r="AM7126" s="221"/>
      <c r="AN7126" s="221"/>
      <c r="AO7126" s="221"/>
      <c r="AP7126" s="221"/>
      <c r="AQ7126" s="219"/>
      <c r="AR7126" s="219"/>
      <c r="AS7126" s="221"/>
      <c r="AT7126" s="221"/>
      <c r="AU7126" s="221"/>
      <c r="AV7126" s="221"/>
      <c r="AW7126" s="221"/>
      <c r="AX7126" s="221"/>
      <c r="AY7126" s="221"/>
      <c r="AZ7126" s="221"/>
    </row>
    <row r="7127" spans="1:52" x14ac:dyDescent="0.15">
      <c r="A7127" s="278"/>
      <c r="B7127" s="274"/>
      <c r="C7127" s="340"/>
      <c r="D7127" s="340"/>
      <c r="E7127" s="341"/>
      <c r="F7127" s="341"/>
      <c r="G7127" s="341"/>
      <c r="H7127" s="341"/>
      <c r="I7127" s="341"/>
      <c r="J7127" s="341"/>
      <c r="AH7127" s="221"/>
      <c r="AI7127" s="221"/>
      <c r="AJ7127" s="221"/>
      <c r="AK7127" s="221"/>
      <c r="AL7127" s="221"/>
      <c r="AM7127" s="221"/>
      <c r="AN7127" s="221"/>
      <c r="AO7127" s="221"/>
      <c r="AP7127" s="221"/>
      <c r="AQ7127" s="219"/>
      <c r="AR7127" s="219"/>
      <c r="AS7127" s="221"/>
      <c r="AT7127" s="221"/>
      <c r="AU7127" s="221"/>
      <c r="AV7127" s="221"/>
      <c r="AW7127" s="221"/>
      <c r="AX7127" s="221"/>
      <c r="AY7127" s="221"/>
      <c r="AZ7127" s="221"/>
    </row>
    <row r="7128" spans="1:52" x14ac:dyDescent="0.15">
      <c r="A7128" s="278"/>
      <c r="B7128" s="274"/>
      <c r="C7128" s="340"/>
      <c r="D7128" s="340"/>
      <c r="E7128" s="341"/>
      <c r="F7128" s="341"/>
      <c r="G7128" s="341"/>
      <c r="H7128" s="341"/>
      <c r="I7128" s="341"/>
      <c r="J7128" s="341"/>
      <c r="AH7128" s="221"/>
      <c r="AI7128" s="221"/>
      <c r="AJ7128" s="221"/>
      <c r="AK7128" s="221"/>
      <c r="AL7128" s="221"/>
      <c r="AM7128" s="221"/>
      <c r="AN7128" s="221"/>
      <c r="AO7128" s="221"/>
      <c r="AP7128" s="221"/>
      <c r="AQ7128" s="219"/>
      <c r="AR7128" s="219"/>
      <c r="AS7128" s="221"/>
      <c r="AT7128" s="221"/>
      <c r="AU7128" s="221"/>
      <c r="AV7128" s="221"/>
      <c r="AW7128" s="221"/>
      <c r="AX7128" s="221"/>
      <c r="AY7128" s="221"/>
      <c r="AZ7128" s="221"/>
    </row>
    <row r="7129" spans="1:52" x14ac:dyDescent="0.15">
      <c r="A7129" s="278"/>
      <c r="B7129" s="274"/>
      <c r="C7129" s="340"/>
      <c r="D7129" s="340"/>
      <c r="E7129" s="341"/>
      <c r="F7129" s="341"/>
      <c r="G7129" s="341"/>
      <c r="H7129" s="341"/>
      <c r="I7129" s="341"/>
      <c r="J7129" s="341"/>
      <c r="AH7129" s="221"/>
      <c r="AI7129" s="221"/>
      <c r="AJ7129" s="221"/>
      <c r="AK7129" s="221"/>
      <c r="AL7129" s="221"/>
      <c r="AM7129" s="221"/>
      <c r="AN7129" s="221"/>
      <c r="AO7129" s="221"/>
      <c r="AP7129" s="221"/>
      <c r="AQ7129" s="219"/>
      <c r="AR7129" s="219"/>
      <c r="AS7129" s="221"/>
      <c r="AT7129" s="221"/>
      <c r="AU7129" s="221"/>
      <c r="AV7129" s="221"/>
      <c r="AW7129" s="221"/>
      <c r="AX7129" s="221"/>
      <c r="AY7129" s="221"/>
      <c r="AZ7129" s="221"/>
    </row>
    <row r="7130" spans="1:52" x14ac:dyDescent="0.15">
      <c r="A7130" s="278"/>
      <c r="B7130" s="274"/>
      <c r="C7130" s="340"/>
      <c r="D7130" s="340"/>
      <c r="E7130" s="341"/>
      <c r="F7130" s="341"/>
      <c r="G7130" s="341"/>
      <c r="H7130" s="341"/>
      <c r="I7130" s="341"/>
      <c r="J7130" s="341"/>
      <c r="AH7130" s="221"/>
      <c r="AI7130" s="221"/>
      <c r="AJ7130" s="221"/>
      <c r="AK7130" s="221"/>
      <c r="AL7130" s="221"/>
      <c r="AM7130" s="221"/>
      <c r="AN7130" s="221"/>
      <c r="AO7130" s="221"/>
      <c r="AP7130" s="221"/>
      <c r="AQ7130" s="219"/>
      <c r="AR7130" s="219"/>
      <c r="AS7130" s="221"/>
      <c r="AT7130" s="221"/>
      <c r="AU7130" s="221"/>
      <c r="AV7130" s="221"/>
      <c r="AW7130" s="221"/>
      <c r="AX7130" s="221"/>
      <c r="AY7130" s="221"/>
      <c r="AZ7130" s="221"/>
    </row>
    <row r="7131" spans="1:52" x14ac:dyDescent="0.15">
      <c r="A7131" s="278"/>
      <c r="B7131" s="274"/>
      <c r="C7131" s="340"/>
      <c r="D7131" s="340"/>
      <c r="E7131" s="341"/>
      <c r="F7131" s="341"/>
      <c r="G7131" s="341"/>
      <c r="H7131" s="341"/>
      <c r="I7131" s="341"/>
      <c r="J7131" s="341"/>
      <c r="AH7131" s="221"/>
      <c r="AI7131" s="221"/>
      <c r="AJ7131" s="221"/>
      <c r="AK7131" s="221"/>
      <c r="AL7131" s="221"/>
      <c r="AM7131" s="221"/>
      <c r="AN7131" s="221"/>
      <c r="AO7131" s="221"/>
      <c r="AP7131" s="221"/>
      <c r="AQ7131" s="219"/>
      <c r="AR7131" s="219"/>
      <c r="AS7131" s="221"/>
      <c r="AT7131" s="221"/>
      <c r="AU7131" s="221"/>
      <c r="AV7131" s="221"/>
      <c r="AW7131" s="221"/>
      <c r="AX7131" s="221"/>
      <c r="AY7131" s="221"/>
      <c r="AZ7131" s="221"/>
    </row>
    <row r="7132" spans="1:52" x14ac:dyDescent="0.15">
      <c r="A7132" s="278"/>
      <c r="B7132" s="274"/>
      <c r="C7132" s="340"/>
      <c r="D7132" s="340"/>
      <c r="E7132" s="341"/>
      <c r="F7132" s="341"/>
      <c r="G7132" s="341"/>
      <c r="H7132" s="341"/>
      <c r="I7132" s="341"/>
      <c r="J7132" s="341"/>
      <c r="AH7132" s="221"/>
      <c r="AI7132" s="221"/>
      <c r="AJ7132" s="221"/>
      <c r="AK7132" s="221"/>
      <c r="AL7132" s="221"/>
      <c r="AM7132" s="221"/>
      <c r="AN7132" s="221"/>
      <c r="AO7132" s="221"/>
      <c r="AP7132" s="221"/>
      <c r="AQ7132" s="219"/>
      <c r="AR7132" s="219"/>
      <c r="AS7132" s="221"/>
      <c r="AT7132" s="221"/>
      <c r="AU7132" s="221"/>
      <c r="AV7132" s="221"/>
      <c r="AW7132" s="221"/>
      <c r="AX7132" s="221"/>
      <c r="AY7132" s="221"/>
      <c r="AZ7132" s="221"/>
    </row>
    <row r="7133" spans="1:52" x14ac:dyDescent="0.15">
      <c r="A7133" s="278"/>
      <c r="B7133" s="274"/>
      <c r="C7133" s="340"/>
      <c r="D7133" s="340"/>
      <c r="E7133" s="341"/>
      <c r="F7133" s="341"/>
      <c r="G7133" s="341"/>
      <c r="H7133" s="341"/>
      <c r="I7133" s="341"/>
      <c r="J7133" s="341"/>
      <c r="AH7133" s="221"/>
      <c r="AI7133" s="221"/>
      <c r="AJ7133" s="221"/>
      <c r="AK7133" s="221"/>
      <c r="AL7133" s="221"/>
      <c r="AM7133" s="221"/>
      <c r="AN7133" s="221"/>
      <c r="AO7133" s="221"/>
      <c r="AP7133" s="221"/>
      <c r="AQ7133" s="219"/>
      <c r="AR7133" s="219"/>
      <c r="AS7133" s="221"/>
      <c r="AT7133" s="221"/>
      <c r="AU7133" s="221"/>
      <c r="AV7133" s="221"/>
      <c r="AW7133" s="221"/>
      <c r="AX7133" s="221"/>
      <c r="AY7133" s="221"/>
      <c r="AZ7133" s="221"/>
    </row>
    <row r="7134" spans="1:52" x14ac:dyDescent="0.15">
      <c r="A7134" s="278"/>
      <c r="B7134" s="274"/>
      <c r="C7134" s="340"/>
      <c r="D7134" s="340"/>
      <c r="E7134" s="341"/>
      <c r="F7134" s="341"/>
      <c r="G7134" s="341"/>
      <c r="H7134" s="341"/>
      <c r="I7134" s="341"/>
      <c r="J7134" s="341"/>
      <c r="AH7134" s="221"/>
      <c r="AI7134" s="221"/>
      <c r="AJ7134" s="221"/>
      <c r="AK7134" s="221"/>
      <c r="AL7134" s="221"/>
      <c r="AM7134" s="221"/>
      <c r="AN7134" s="221"/>
      <c r="AO7134" s="221"/>
      <c r="AP7134" s="221"/>
      <c r="AQ7134" s="219"/>
      <c r="AR7134" s="219"/>
      <c r="AS7134" s="221"/>
      <c r="AT7134" s="221"/>
      <c r="AU7134" s="221"/>
      <c r="AV7134" s="221"/>
      <c r="AW7134" s="221"/>
      <c r="AX7134" s="221"/>
      <c r="AY7134" s="221"/>
      <c r="AZ7134" s="221"/>
    </row>
    <row r="7135" spans="1:52" x14ac:dyDescent="0.15">
      <c r="A7135" s="278"/>
      <c r="B7135" s="274"/>
      <c r="C7135" s="340"/>
      <c r="D7135" s="340"/>
      <c r="E7135" s="341"/>
      <c r="F7135" s="341"/>
      <c r="G7135" s="341"/>
      <c r="H7135" s="341"/>
      <c r="I7135" s="341"/>
      <c r="J7135" s="341"/>
      <c r="AH7135" s="221"/>
      <c r="AI7135" s="221"/>
      <c r="AJ7135" s="221"/>
      <c r="AK7135" s="221"/>
      <c r="AL7135" s="221"/>
      <c r="AM7135" s="221"/>
      <c r="AN7135" s="221"/>
      <c r="AO7135" s="221"/>
      <c r="AP7135" s="221"/>
      <c r="AQ7135" s="219"/>
      <c r="AR7135" s="219"/>
      <c r="AS7135" s="221"/>
      <c r="AT7135" s="221"/>
      <c r="AU7135" s="221"/>
      <c r="AV7135" s="221"/>
      <c r="AW7135" s="221"/>
      <c r="AX7135" s="221"/>
      <c r="AY7135" s="221"/>
      <c r="AZ7135" s="221"/>
    </row>
    <row r="7136" spans="1:52" x14ac:dyDescent="0.15">
      <c r="A7136" s="278"/>
      <c r="B7136" s="274"/>
      <c r="C7136" s="340"/>
      <c r="D7136" s="340"/>
      <c r="E7136" s="341"/>
      <c r="F7136" s="341"/>
      <c r="G7136" s="341"/>
      <c r="H7136" s="341"/>
      <c r="I7136" s="341"/>
      <c r="J7136" s="341"/>
      <c r="AH7136" s="221"/>
      <c r="AI7136" s="221"/>
      <c r="AJ7136" s="221"/>
      <c r="AK7136" s="221"/>
      <c r="AL7136" s="221"/>
      <c r="AM7136" s="221"/>
      <c r="AN7136" s="221"/>
      <c r="AO7136" s="221"/>
      <c r="AP7136" s="221"/>
      <c r="AQ7136" s="219"/>
      <c r="AR7136" s="219"/>
      <c r="AS7136" s="221"/>
      <c r="AT7136" s="221"/>
      <c r="AU7136" s="221"/>
      <c r="AV7136" s="221"/>
      <c r="AW7136" s="221"/>
      <c r="AX7136" s="221"/>
      <c r="AY7136" s="221"/>
      <c r="AZ7136" s="221"/>
    </row>
    <row r="7137" spans="1:52" x14ac:dyDescent="0.15">
      <c r="A7137" s="278"/>
      <c r="B7137" s="274"/>
      <c r="C7137" s="340"/>
      <c r="D7137" s="340"/>
      <c r="E7137" s="341"/>
      <c r="F7137" s="341"/>
      <c r="G7137" s="341"/>
      <c r="H7137" s="341"/>
      <c r="I7137" s="341"/>
      <c r="J7137" s="341"/>
      <c r="AH7137" s="221"/>
      <c r="AI7137" s="221"/>
      <c r="AJ7137" s="221"/>
      <c r="AK7137" s="221"/>
      <c r="AL7137" s="221"/>
      <c r="AM7137" s="221"/>
      <c r="AN7137" s="221"/>
      <c r="AO7137" s="221"/>
      <c r="AP7137" s="221"/>
      <c r="AQ7137" s="219"/>
      <c r="AR7137" s="219"/>
      <c r="AS7137" s="221"/>
      <c r="AT7137" s="221"/>
      <c r="AU7137" s="221"/>
      <c r="AV7137" s="221"/>
      <c r="AW7137" s="221"/>
      <c r="AX7137" s="221"/>
      <c r="AY7137" s="221"/>
      <c r="AZ7137" s="221"/>
    </row>
    <row r="7138" spans="1:52" x14ac:dyDescent="0.15">
      <c r="A7138" s="278"/>
      <c r="B7138" s="274"/>
      <c r="C7138" s="340"/>
      <c r="D7138" s="340"/>
      <c r="E7138" s="341"/>
      <c r="F7138" s="341"/>
      <c r="G7138" s="341"/>
      <c r="H7138" s="341"/>
      <c r="I7138" s="341"/>
      <c r="J7138" s="341"/>
      <c r="AH7138" s="221"/>
      <c r="AI7138" s="221"/>
      <c r="AJ7138" s="221"/>
      <c r="AK7138" s="221"/>
      <c r="AL7138" s="221"/>
      <c r="AM7138" s="221"/>
      <c r="AN7138" s="221"/>
      <c r="AO7138" s="221"/>
      <c r="AP7138" s="221"/>
      <c r="AQ7138" s="219"/>
      <c r="AR7138" s="219"/>
      <c r="AS7138" s="221"/>
      <c r="AT7138" s="221"/>
      <c r="AU7138" s="221"/>
      <c r="AV7138" s="221"/>
      <c r="AW7138" s="221"/>
      <c r="AX7138" s="221"/>
      <c r="AY7138" s="221"/>
      <c r="AZ7138" s="221"/>
    </row>
    <row r="7139" spans="1:52" x14ac:dyDescent="0.15">
      <c r="A7139" s="278"/>
      <c r="B7139" s="274"/>
      <c r="C7139" s="340"/>
      <c r="D7139" s="340"/>
      <c r="E7139" s="341"/>
      <c r="F7139" s="341"/>
      <c r="G7139" s="341"/>
      <c r="H7139" s="341"/>
      <c r="I7139" s="341"/>
      <c r="J7139" s="341"/>
      <c r="AH7139" s="221"/>
      <c r="AI7139" s="221"/>
      <c r="AJ7139" s="221"/>
      <c r="AK7139" s="221"/>
      <c r="AL7139" s="221"/>
      <c r="AM7139" s="221"/>
      <c r="AN7139" s="221"/>
      <c r="AO7139" s="221"/>
      <c r="AP7139" s="221"/>
      <c r="AQ7139" s="219"/>
      <c r="AR7139" s="219"/>
      <c r="AS7139" s="221"/>
      <c r="AT7139" s="221"/>
      <c r="AU7139" s="221"/>
      <c r="AV7139" s="221"/>
      <c r="AW7139" s="221"/>
      <c r="AX7139" s="221"/>
      <c r="AY7139" s="221"/>
      <c r="AZ7139" s="221"/>
    </row>
    <row r="7140" spans="1:52" x14ac:dyDescent="0.15">
      <c r="A7140" s="278"/>
      <c r="B7140" s="274"/>
      <c r="C7140" s="340"/>
      <c r="D7140" s="340"/>
      <c r="E7140" s="341"/>
      <c r="F7140" s="341"/>
      <c r="G7140" s="341"/>
      <c r="H7140" s="341"/>
      <c r="I7140" s="341"/>
      <c r="J7140" s="341"/>
      <c r="AH7140" s="221"/>
      <c r="AI7140" s="221"/>
      <c r="AJ7140" s="221"/>
      <c r="AK7140" s="221"/>
      <c r="AL7140" s="221"/>
      <c r="AM7140" s="221"/>
      <c r="AN7140" s="221"/>
      <c r="AO7140" s="221"/>
      <c r="AP7140" s="221"/>
      <c r="AQ7140" s="219"/>
      <c r="AR7140" s="219"/>
      <c r="AS7140" s="221"/>
      <c r="AT7140" s="221"/>
      <c r="AU7140" s="221"/>
      <c r="AV7140" s="221"/>
      <c r="AW7140" s="221"/>
      <c r="AX7140" s="221"/>
      <c r="AY7140" s="221"/>
      <c r="AZ7140" s="221"/>
    </row>
    <row r="7141" spans="1:52" x14ac:dyDescent="0.15">
      <c r="A7141" s="278"/>
      <c r="B7141" s="274"/>
      <c r="C7141" s="340"/>
      <c r="D7141" s="340"/>
      <c r="E7141" s="341"/>
      <c r="F7141" s="341"/>
      <c r="G7141" s="341"/>
      <c r="H7141" s="341"/>
      <c r="I7141" s="341"/>
      <c r="J7141" s="341"/>
      <c r="AH7141" s="221"/>
      <c r="AI7141" s="221"/>
      <c r="AJ7141" s="221"/>
      <c r="AK7141" s="221"/>
      <c r="AL7141" s="221"/>
      <c r="AM7141" s="221"/>
      <c r="AN7141" s="221"/>
      <c r="AO7141" s="221"/>
      <c r="AP7141" s="221"/>
      <c r="AQ7141" s="219"/>
      <c r="AR7141" s="219"/>
      <c r="AS7141" s="221"/>
      <c r="AT7141" s="221"/>
      <c r="AU7141" s="221"/>
      <c r="AV7141" s="221"/>
      <c r="AW7141" s="221"/>
      <c r="AX7141" s="221"/>
      <c r="AY7141" s="221"/>
      <c r="AZ7141" s="221"/>
    </row>
    <row r="7142" spans="1:52" x14ac:dyDescent="0.15">
      <c r="A7142" s="278"/>
      <c r="B7142" s="274"/>
      <c r="C7142" s="340"/>
      <c r="D7142" s="340"/>
      <c r="E7142" s="341"/>
      <c r="F7142" s="341"/>
      <c r="G7142" s="341"/>
      <c r="H7142" s="341"/>
      <c r="I7142" s="341"/>
      <c r="J7142" s="341"/>
      <c r="AH7142" s="221"/>
      <c r="AI7142" s="221"/>
      <c r="AJ7142" s="221"/>
      <c r="AK7142" s="221"/>
      <c r="AL7142" s="221"/>
      <c r="AM7142" s="221"/>
      <c r="AN7142" s="221"/>
      <c r="AO7142" s="221"/>
      <c r="AP7142" s="221"/>
      <c r="AQ7142" s="219"/>
      <c r="AR7142" s="219"/>
      <c r="AS7142" s="221"/>
      <c r="AT7142" s="221"/>
      <c r="AU7142" s="221"/>
      <c r="AV7142" s="221"/>
      <c r="AW7142" s="221"/>
      <c r="AX7142" s="221"/>
      <c r="AY7142" s="221"/>
      <c r="AZ7142" s="221"/>
    </row>
    <row r="7143" spans="1:52" x14ac:dyDescent="0.15">
      <c r="A7143" s="278"/>
      <c r="B7143" s="274"/>
      <c r="C7143" s="340"/>
      <c r="D7143" s="340"/>
      <c r="E7143" s="341"/>
      <c r="F7143" s="341"/>
      <c r="G7143" s="341"/>
      <c r="H7143" s="341"/>
      <c r="I7143" s="341"/>
      <c r="J7143" s="341"/>
      <c r="AH7143" s="221"/>
      <c r="AI7143" s="221"/>
      <c r="AJ7143" s="221"/>
      <c r="AK7143" s="221"/>
      <c r="AL7143" s="221"/>
      <c r="AM7143" s="221"/>
      <c r="AN7143" s="221"/>
      <c r="AO7143" s="221"/>
      <c r="AP7143" s="221"/>
      <c r="AQ7143" s="219"/>
      <c r="AR7143" s="219"/>
      <c r="AS7143" s="221"/>
      <c r="AT7143" s="221"/>
      <c r="AU7143" s="221"/>
      <c r="AV7143" s="221"/>
      <c r="AW7143" s="221"/>
      <c r="AX7143" s="221"/>
      <c r="AY7143" s="221"/>
      <c r="AZ7143" s="221"/>
    </row>
    <row r="7144" spans="1:52" x14ac:dyDescent="0.15">
      <c r="A7144" s="278"/>
      <c r="B7144" s="274"/>
      <c r="C7144" s="340"/>
      <c r="D7144" s="340"/>
      <c r="E7144" s="341"/>
      <c r="F7144" s="341"/>
      <c r="G7144" s="341"/>
      <c r="H7144" s="341"/>
      <c r="I7144" s="341"/>
      <c r="J7144" s="341"/>
      <c r="AH7144" s="221"/>
      <c r="AI7144" s="221"/>
      <c r="AJ7144" s="221"/>
      <c r="AK7144" s="221"/>
      <c r="AL7144" s="221"/>
      <c r="AM7144" s="221"/>
      <c r="AN7144" s="221"/>
      <c r="AO7144" s="221"/>
      <c r="AP7144" s="221"/>
      <c r="AQ7144" s="219"/>
      <c r="AR7144" s="219"/>
      <c r="AS7144" s="221"/>
      <c r="AT7144" s="221"/>
      <c r="AU7144" s="221"/>
      <c r="AV7144" s="221"/>
      <c r="AW7144" s="221"/>
      <c r="AX7144" s="221"/>
      <c r="AY7144" s="221"/>
      <c r="AZ7144" s="221"/>
    </row>
    <row r="7145" spans="1:52" x14ac:dyDescent="0.15">
      <c r="A7145" s="278"/>
      <c r="B7145" s="274"/>
      <c r="C7145" s="340"/>
      <c r="D7145" s="340"/>
      <c r="E7145" s="341"/>
      <c r="F7145" s="341"/>
      <c r="G7145" s="341"/>
      <c r="H7145" s="341"/>
      <c r="I7145" s="341"/>
      <c r="J7145" s="341"/>
      <c r="AH7145" s="221"/>
      <c r="AI7145" s="221"/>
      <c r="AJ7145" s="221"/>
      <c r="AK7145" s="221"/>
      <c r="AL7145" s="221"/>
      <c r="AM7145" s="221"/>
      <c r="AN7145" s="221"/>
      <c r="AO7145" s="221"/>
      <c r="AP7145" s="221"/>
      <c r="AQ7145" s="219"/>
      <c r="AR7145" s="219"/>
      <c r="AS7145" s="221"/>
      <c r="AT7145" s="221"/>
      <c r="AU7145" s="221"/>
      <c r="AV7145" s="221"/>
      <c r="AW7145" s="221"/>
      <c r="AX7145" s="221"/>
      <c r="AY7145" s="221"/>
      <c r="AZ7145" s="221"/>
    </row>
    <row r="7146" spans="1:52" x14ac:dyDescent="0.15">
      <c r="A7146" s="278"/>
      <c r="B7146" s="274"/>
      <c r="C7146" s="340"/>
      <c r="D7146" s="340"/>
      <c r="E7146" s="341"/>
      <c r="F7146" s="341"/>
      <c r="G7146" s="341"/>
      <c r="H7146" s="341"/>
      <c r="I7146" s="341"/>
      <c r="J7146" s="341"/>
      <c r="AH7146" s="221"/>
      <c r="AI7146" s="221"/>
      <c r="AJ7146" s="221"/>
      <c r="AK7146" s="221"/>
      <c r="AL7146" s="221"/>
      <c r="AM7146" s="221"/>
      <c r="AN7146" s="221"/>
      <c r="AO7146" s="221"/>
      <c r="AP7146" s="221"/>
      <c r="AQ7146" s="219"/>
      <c r="AR7146" s="219"/>
      <c r="AS7146" s="221"/>
      <c r="AT7146" s="221"/>
      <c r="AU7146" s="221"/>
      <c r="AV7146" s="221"/>
      <c r="AW7146" s="221"/>
      <c r="AX7146" s="221"/>
      <c r="AY7146" s="221"/>
      <c r="AZ7146" s="221"/>
    </row>
    <row r="7147" spans="1:52" x14ac:dyDescent="0.15">
      <c r="A7147" s="278"/>
      <c r="B7147" s="274"/>
      <c r="C7147" s="340"/>
      <c r="D7147" s="340"/>
      <c r="E7147" s="341"/>
      <c r="F7147" s="341"/>
      <c r="G7147" s="341"/>
      <c r="H7147" s="341"/>
      <c r="I7147" s="341"/>
      <c r="J7147" s="341"/>
      <c r="AH7147" s="221"/>
      <c r="AI7147" s="221"/>
      <c r="AJ7147" s="221"/>
      <c r="AK7147" s="221"/>
      <c r="AL7147" s="221"/>
      <c r="AM7147" s="221"/>
      <c r="AN7147" s="221"/>
      <c r="AO7147" s="221"/>
      <c r="AP7147" s="221"/>
      <c r="AQ7147" s="219"/>
      <c r="AR7147" s="219"/>
      <c r="AS7147" s="221"/>
      <c r="AT7147" s="221"/>
      <c r="AU7147" s="221"/>
      <c r="AV7147" s="221"/>
      <c r="AW7147" s="221"/>
      <c r="AX7147" s="221"/>
      <c r="AY7147" s="221"/>
      <c r="AZ7147" s="221"/>
    </row>
    <row r="7148" spans="1:52" x14ac:dyDescent="0.15">
      <c r="A7148" s="278"/>
      <c r="B7148" s="274"/>
      <c r="C7148" s="340"/>
      <c r="D7148" s="340"/>
      <c r="E7148" s="341"/>
      <c r="F7148" s="341"/>
      <c r="G7148" s="341"/>
      <c r="H7148" s="341"/>
      <c r="I7148" s="341"/>
      <c r="J7148" s="341"/>
      <c r="AH7148" s="221"/>
      <c r="AI7148" s="221"/>
      <c r="AJ7148" s="221"/>
      <c r="AK7148" s="221"/>
      <c r="AL7148" s="221"/>
      <c r="AM7148" s="221"/>
      <c r="AN7148" s="221"/>
      <c r="AO7148" s="221"/>
      <c r="AP7148" s="221"/>
      <c r="AQ7148" s="219"/>
      <c r="AR7148" s="219"/>
      <c r="AS7148" s="221"/>
      <c r="AT7148" s="221"/>
      <c r="AU7148" s="221"/>
      <c r="AV7148" s="221"/>
      <c r="AW7148" s="221"/>
      <c r="AX7148" s="221"/>
      <c r="AY7148" s="221"/>
      <c r="AZ7148" s="221"/>
    </row>
    <row r="7149" spans="1:52" x14ac:dyDescent="0.15">
      <c r="A7149" s="278"/>
      <c r="B7149" s="274"/>
      <c r="C7149" s="340"/>
      <c r="D7149" s="340"/>
      <c r="E7149" s="341"/>
      <c r="F7149" s="341"/>
      <c r="G7149" s="341"/>
      <c r="H7149" s="341"/>
      <c r="I7149" s="341"/>
      <c r="J7149" s="341"/>
      <c r="AH7149" s="221"/>
      <c r="AI7149" s="221"/>
      <c r="AJ7149" s="221"/>
      <c r="AK7149" s="221"/>
      <c r="AL7149" s="221"/>
      <c r="AM7149" s="221"/>
      <c r="AN7149" s="221"/>
      <c r="AO7149" s="221"/>
      <c r="AP7149" s="221"/>
      <c r="AQ7149" s="219"/>
      <c r="AR7149" s="219"/>
      <c r="AS7149" s="221"/>
      <c r="AT7149" s="221"/>
      <c r="AU7149" s="221"/>
      <c r="AV7149" s="221"/>
      <c r="AW7149" s="221"/>
      <c r="AX7149" s="221"/>
      <c r="AY7149" s="221"/>
      <c r="AZ7149" s="221"/>
    </row>
    <row r="7150" spans="1:52" x14ac:dyDescent="0.15">
      <c r="A7150" s="278"/>
      <c r="B7150" s="274"/>
      <c r="C7150" s="340"/>
      <c r="D7150" s="340"/>
      <c r="E7150" s="341"/>
      <c r="F7150" s="341"/>
      <c r="G7150" s="341"/>
      <c r="H7150" s="341"/>
      <c r="I7150" s="341"/>
      <c r="J7150" s="341"/>
      <c r="AH7150" s="221"/>
      <c r="AI7150" s="221"/>
      <c r="AJ7150" s="221"/>
      <c r="AK7150" s="221"/>
      <c r="AL7150" s="221"/>
      <c r="AM7150" s="221"/>
      <c r="AN7150" s="221"/>
      <c r="AO7150" s="221"/>
      <c r="AP7150" s="221"/>
      <c r="AQ7150" s="219"/>
      <c r="AR7150" s="219"/>
      <c r="AS7150" s="221"/>
      <c r="AT7150" s="221"/>
      <c r="AU7150" s="221"/>
      <c r="AV7150" s="221"/>
      <c r="AW7150" s="221"/>
      <c r="AX7150" s="221"/>
      <c r="AY7150" s="221"/>
      <c r="AZ7150" s="221"/>
    </row>
    <row r="7151" spans="1:52" x14ac:dyDescent="0.15">
      <c r="A7151" s="278"/>
      <c r="B7151" s="274"/>
      <c r="C7151" s="340"/>
      <c r="D7151" s="340"/>
      <c r="E7151" s="341"/>
      <c r="F7151" s="341"/>
      <c r="G7151" s="341"/>
      <c r="H7151" s="341"/>
      <c r="I7151" s="341"/>
      <c r="J7151" s="341"/>
      <c r="AH7151" s="221"/>
      <c r="AI7151" s="221"/>
      <c r="AJ7151" s="221"/>
      <c r="AK7151" s="221"/>
      <c r="AL7151" s="221"/>
      <c r="AM7151" s="221"/>
      <c r="AN7151" s="221"/>
      <c r="AO7151" s="221"/>
      <c r="AP7151" s="221"/>
      <c r="AQ7151" s="219"/>
      <c r="AR7151" s="219"/>
      <c r="AS7151" s="221"/>
      <c r="AT7151" s="221"/>
      <c r="AU7151" s="221"/>
      <c r="AV7151" s="221"/>
      <c r="AW7151" s="221"/>
      <c r="AX7151" s="221"/>
      <c r="AY7151" s="221"/>
      <c r="AZ7151" s="221"/>
    </row>
    <row r="7152" spans="1:52" x14ac:dyDescent="0.15">
      <c r="A7152" s="278"/>
      <c r="B7152" s="274"/>
      <c r="C7152" s="340"/>
      <c r="D7152" s="340"/>
      <c r="E7152" s="341"/>
      <c r="F7152" s="341"/>
      <c r="G7152" s="341"/>
      <c r="H7152" s="341"/>
      <c r="I7152" s="341"/>
      <c r="J7152" s="341"/>
      <c r="AH7152" s="221"/>
      <c r="AI7152" s="221"/>
      <c r="AJ7152" s="221"/>
      <c r="AK7152" s="221"/>
      <c r="AL7152" s="221"/>
      <c r="AM7152" s="221"/>
      <c r="AN7152" s="221"/>
      <c r="AO7152" s="221"/>
      <c r="AP7152" s="221"/>
      <c r="AQ7152" s="219"/>
      <c r="AR7152" s="219"/>
      <c r="AS7152" s="221"/>
      <c r="AT7152" s="221"/>
      <c r="AU7152" s="221"/>
      <c r="AV7152" s="221"/>
      <c r="AW7152" s="221"/>
      <c r="AX7152" s="221"/>
      <c r="AY7152" s="221"/>
      <c r="AZ7152" s="221"/>
    </row>
    <row r="7153" spans="1:52" x14ac:dyDescent="0.15">
      <c r="A7153" s="278"/>
      <c r="B7153" s="274"/>
      <c r="C7153" s="340"/>
      <c r="D7153" s="340"/>
      <c r="E7153" s="341"/>
      <c r="F7153" s="341"/>
      <c r="G7153" s="341"/>
      <c r="H7153" s="341"/>
      <c r="I7153" s="341"/>
      <c r="J7153" s="341"/>
      <c r="AH7153" s="221"/>
      <c r="AI7153" s="221"/>
      <c r="AJ7153" s="221"/>
      <c r="AK7153" s="221"/>
      <c r="AL7153" s="221"/>
      <c r="AM7153" s="221"/>
      <c r="AN7153" s="221"/>
      <c r="AO7153" s="221"/>
      <c r="AP7153" s="221"/>
      <c r="AQ7153" s="219"/>
      <c r="AR7153" s="219"/>
      <c r="AS7153" s="221"/>
      <c r="AT7153" s="221"/>
      <c r="AU7153" s="221"/>
      <c r="AV7153" s="221"/>
      <c r="AW7153" s="221"/>
      <c r="AX7153" s="221"/>
      <c r="AY7153" s="221"/>
      <c r="AZ7153" s="221"/>
    </row>
    <row r="7154" spans="1:52" x14ac:dyDescent="0.15">
      <c r="A7154" s="278"/>
      <c r="B7154" s="274"/>
      <c r="C7154" s="340"/>
      <c r="D7154" s="340"/>
      <c r="E7154" s="341"/>
      <c r="F7154" s="341"/>
      <c r="G7154" s="341"/>
      <c r="H7154" s="341"/>
      <c r="I7154" s="341"/>
      <c r="J7154" s="341"/>
      <c r="AH7154" s="221"/>
      <c r="AI7154" s="221"/>
      <c r="AJ7154" s="221"/>
      <c r="AK7154" s="221"/>
      <c r="AL7154" s="221"/>
      <c r="AM7154" s="221"/>
      <c r="AN7154" s="221"/>
      <c r="AO7154" s="221"/>
      <c r="AP7154" s="221"/>
      <c r="AQ7154" s="219"/>
      <c r="AR7154" s="219"/>
      <c r="AS7154" s="221"/>
      <c r="AT7154" s="221"/>
      <c r="AU7154" s="221"/>
      <c r="AV7154" s="221"/>
      <c r="AW7154" s="221"/>
      <c r="AX7154" s="221"/>
      <c r="AY7154" s="221"/>
      <c r="AZ7154" s="221"/>
    </row>
    <row r="7155" spans="1:52" x14ac:dyDescent="0.15">
      <c r="A7155" s="278"/>
      <c r="B7155" s="274"/>
      <c r="C7155" s="340"/>
      <c r="D7155" s="340"/>
      <c r="E7155" s="341"/>
      <c r="F7155" s="341"/>
      <c r="G7155" s="341"/>
      <c r="H7155" s="341"/>
      <c r="I7155" s="341"/>
      <c r="J7155" s="341"/>
      <c r="AH7155" s="221"/>
      <c r="AI7155" s="221"/>
      <c r="AJ7155" s="221"/>
      <c r="AK7155" s="221"/>
      <c r="AL7155" s="221"/>
      <c r="AM7155" s="221"/>
      <c r="AN7155" s="221"/>
      <c r="AO7155" s="221"/>
      <c r="AP7155" s="221"/>
      <c r="AQ7155" s="219"/>
      <c r="AR7155" s="219"/>
      <c r="AS7155" s="221"/>
      <c r="AT7155" s="221"/>
      <c r="AU7155" s="221"/>
      <c r="AV7155" s="221"/>
      <c r="AW7155" s="221"/>
      <c r="AX7155" s="221"/>
      <c r="AY7155" s="221"/>
      <c r="AZ7155" s="221"/>
    </row>
    <row r="7156" spans="1:52" x14ac:dyDescent="0.15">
      <c r="A7156" s="278"/>
      <c r="B7156" s="274"/>
      <c r="C7156" s="340"/>
      <c r="D7156" s="340"/>
      <c r="E7156" s="341"/>
      <c r="F7156" s="341"/>
      <c r="G7156" s="341"/>
      <c r="H7156" s="341"/>
      <c r="I7156" s="341"/>
      <c r="J7156" s="341"/>
      <c r="AH7156" s="221"/>
      <c r="AI7156" s="221"/>
      <c r="AJ7156" s="221"/>
      <c r="AK7156" s="221"/>
      <c r="AL7156" s="221"/>
      <c r="AM7156" s="221"/>
      <c r="AN7156" s="221"/>
      <c r="AO7156" s="221"/>
      <c r="AP7156" s="221"/>
      <c r="AQ7156" s="219"/>
      <c r="AR7156" s="219"/>
      <c r="AS7156" s="221"/>
      <c r="AT7156" s="221"/>
      <c r="AU7156" s="221"/>
      <c r="AV7156" s="221"/>
      <c r="AW7156" s="221"/>
      <c r="AX7156" s="221"/>
      <c r="AY7156" s="221"/>
      <c r="AZ7156" s="221"/>
    </row>
    <row r="7157" spans="1:52" x14ac:dyDescent="0.15">
      <c r="A7157" s="278"/>
      <c r="B7157" s="274"/>
      <c r="C7157" s="340"/>
      <c r="D7157" s="340"/>
      <c r="E7157" s="341"/>
      <c r="F7157" s="341"/>
      <c r="G7157" s="341"/>
      <c r="H7157" s="341"/>
      <c r="I7157" s="341"/>
      <c r="J7157" s="341"/>
      <c r="AH7157" s="221"/>
      <c r="AI7157" s="221"/>
      <c r="AJ7157" s="221"/>
      <c r="AK7157" s="221"/>
      <c r="AL7157" s="221"/>
      <c r="AM7157" s="221"/>
      <c r="AN7157" s="221"/>
      <c r="AO7157" s="221"/>
      <c r="AP7157" s="221"/>
      <c r="AQ7157" s="219"/>
      <c r="AR7157" s="219"/>
      <c r="AS7157" s="221"/>
      <c r="AT7157" s="221"/>
      <c r="AU7157" s="221"/>
      <c r="AV7157" s="221"/>
      <c r="AW7157" s="221"/>
      <c r="AX7157" s="221"/>
      <c r="AY7157" s="221"/>
      <c r="AZ7157" s="221"/>
    </row>
    <row r="7158" spans="1:52" x14ac:dyDescent="0.15">
      <c r="A7158" s="278"/>
      <c r="B7158" s="274"/>
      <c r="C7158" s="340"/>
      <c r="D7158" s="340"/>
      <c r="E7158" s="341"/>
      <c r="F7158" s="341"/>
      <c r="G7158" s="341"/>
      <c r="H7158" s="341"/>
      <c r="I7158" s="341"/>
      <c r="J7158" s="341"/>
      <c r="AH7158" s="221"/>
      <c r="AI7158" s="221"/>
      <c r="AJ7158" s="221"/>
      <c r="AK7158" s="221"/>
      <c r="AL7158" s="221"/>
      <c r="AM7158" s="221"/>
      <c r="AN7158" s="221"/>
      <c r="AO7158" s="221"/>
      <c r="AP7158" s="221"/>
      <c r="AQ7158" s="219"/>
      <c r="AR7158" s="219"/>
      <c r="AS7158" s="221"/>
      <c r="AT7158" s="221"/>
      <c r="AU7158" s="221"/>
      <c r="AV7158" s="221"/>
      <c r="AW7158" s="221"/>
      <c r="AX7158" s="221"/>
      <c r="AY7158" s="221"/>
      <c r="AZ7158" s="221"/>
    </row>
    <row r="7159" spans="1:52" x14ac:dyDescent="0.15">
      <c r="A7159" s="278"/>
      <c r="B7159" s="274"/>
      <c r="C7159" s="340"/>
      <c r="D7159" s="340"/>
      <c r="E7159" s="341"/>
      <c r="F7159" s="341"/>
      <c r="G7159" s="341"/>
      <c r="H7159" s="341"/>
      <c r="I7159" s="341"/>
      <c r="J7159" s="341"/>
      <c r="AH7159" s="221"/>
      <c r="AI7159" s="221"/>
      <c r="AJ7159" s="221"/>
      <c r="AK7159" s="221"/>
      <c r="AL7159" s="221"/>
      <c r="AM7159" s="221"/>
      <c r="AN7159" s="221"/>
      <c r="AO7159" s="221"/>
      <c r="AP7159" s="221"/>
      <c r="AQ7159" s="219"/>
      <c r="AR7159" s="219"/>
      <c r="AS7159" s="221"/>
      <c r="AT7159" s="221"/>
      <c r="AU7159" s="221"/>
      <c r="AV7159" s="221"/>
      <c r="AW7159" s="221"/>
      <c r="AX7159" s="221"/>
      <c r="AY7159" s="221"/>
      <c r="AZ7159" s="221"/>
    </row>
    <row r="7160" spans="1:52" x14ac:dyDescent="0.15">
      <c r="A7160" s="278"/>
      <c r="B7160" s="274"/>
      <c r="C7160" s="340"/>
      <c r="D7160" s="340"/>
      <c r="E7160" s="341"/>
      <c r="F7160" s="341"/>
      <c r="G7160" s="341"/>
      <c r="H7160" s="341"/>
      <c r="I7160" s="341"/>
      <c r="J7160" s="341"/>
      <c r="AH7160" s="221"/>
      <c r="AI7160" s="221"/>
      <c r="AJ7160" s="221"/>
      <c r="AK7160" s="221"/>
      <c r="AL7160" s="221"/>
      <c r="AM7160" s="221"/>
      <c r="AN7160" s="221"/>
      <c r="AO7160" s="221"/>
      <c r="AP7160" s="221"/>
      <c r="AQ7160" s="219"/>
      <c r="AR7160" s="219"/>
      <c r="AS7160" s="221"/>
      <c r="AT7160" s="221"/>
      <c r="AU7160" s="221"/>
      <c r="AV7160" s="221"/>
      <c r="AW7160" s="221"/>
      <c r="AX7160" s="221"/>
      <c r="AY7160" s="221"/>
      <c r="AZ7160" s="221"/>
    </row>
    <row r="7161" spans="1:52" x14ac:dyDescent="0.15">
      <c r="A7161" s="278"/>
      <c r="B7161" s="274"/>
      <c r="C7161" s="340"/>
      <c r="D7161" s="340"/>
      <c r="E7161" s="341"/>
      <c r="F7161" s="341"/>
      <c r="G7161" s="341"/>
      <c r="H7161" s="341"/>
      <c r="I7161" s="341"/>
      <c r="J7161" s="341"/>
      <c r="AH7161" s="221"/>
      <c r="AI7161" s="221"/>
      <c r="AJ7161" s="221"/>
      <c r="AK7161" s="221"/>
      <c r="AL7161" s="221"/>
      <c r="AM7161" s="221"/>
      <c r="AN7161" s="221"/>
      <c r="AO7161" s="221"/>
      <c r="AP7161" s="221"/>
      <c r="AQ7161" s="219"/>
      <c r="AR7161" s="219"/>
      <c r="AS7161" s="221"/>
      <c r="AT7161" s="221"/>
      <c r="AU7161" s="221"/>
      <c r="AV7161" s="221"/>
      <c r="AW7161" s="221"/>
      <c r="AX7161" s="221"/>
      <c r="AY7161" s="221"/>
      <c r="AZ7161" s="221"/>
    </row>
    <row r="7162" spans="1:52" x14ac:dyDescent="0.15">
      <c r="A7162" s="278"/>
      <c r="B7162" s="274"/>
      <c r="C7162" s="340"/>
      <c r="D7162" s="340"/>
      <c r="E7162" s="341"/>
      <c r="F7162" s="341"/>
      <c r="G7162" s="341"/>
      <c r="H7162" s="341"/>
      <c r="I7162" s="341"/>
      <c r="J7162" s="341"/>
      <c r="AH7162" s="221"/>
      <c r="AI7162" s="221"/>
      <c r="AJ7162" s="221"/>
      <c r="AK7162" s="221"/>
      <c r="AL7162" s="221"/>
      <c r="AM7162" s="221"/>
      <c r="AN7162" s="221"/>
      <c r="AO7162" s="221"/>
      <c r="AP7162" s="221"/>
      <c r="AQ7162" s="219"/>
      <c r="AR7162" s="219"/>
      <c r="AS7162" s="221"/>
      <c r="AT7162" s="221"/>
      <c r="AU7162" s="221"/>
      <c r="AV7162" s="221"/>
      <c r="AW7162" s="221"/>
      <c r="AX7162" s="221"/>
      <c r="AY7162" s="221"/>
      <c r="AZ7162" s="221"/>
    </row>
    <row r="7163" spans="1:52" x14ac:dyDescent="0.15">
      <c r="A7163" s="278"/>
      <c r="B7163" s="274"/>
      <c r="C7163" s="340"/>
      <c r="D7163" s="340"/>
      <c r="E7163" s="341"/>
      <c r="F7163" s="341"/>
      <c r="G7163" s="341"/>
      <c r="H7163" s="341"/>
      <c r="I7163" s="341"/>
      <c r="J7163" s="341"/>
      <c r="AH7163" s="221"/>
      <c r="AI7163" s="221"/>
      <c r="AJ7163" s="221"/>
      <c r="AK7163" s="221"/>
      <c r="AL7163" s="221"/>
      <c r="AM7163" s="221"/>
      <c r="AN7163" s="221"/>
      <c r="AO7163" s="221"/>
      <c r="AP7163" s="221"/>
      <c r="AQ7163" s="219"/>
      <c r="AR7163" s="219"/>
      <c r="AS7163" s="221"/>
      <c r="AT7163" s="221"/>
      <c r="AU7163" s="221"/>
      <c r="AV7163" s="221"/>
      <c r="AW7163" s="221"/>
      <c r="AX7163" s="221"/>
      <c r="AY7163" s="221"/>
      <c r="AZ7163" s="221"/>
    </row>
    <row r="7164" spans="1:52" x14ac:dyDescent="0.15">
      <c r="A7164" s="278"/>
      <c r="B7164" s="274"/>
      <c r="C7164" s="340"/>
      <c r="D7164" s="340"/>
      <c r="E7164" s="341"/>
      <c r="F7164" s="341"/>
      <c r="G7164" s="341"/>
      <c r="H7164" s="341"/>
      <c r="I7164" s="341"/>
      <c r="J7164" s="341"/>
      <c r="AH7164" s="221"/>
      <c r="AI7164" s="221"/>
      <c r="AJ7164" s="221"/>
      <c r="AK7164" s="221"/>
      <c r="AL7164" s="221"/>
      <c r="AM7164" s="221"/>
      <c r="AN7164" s="221"/>
      <c r="AO7164" s="221"/>
      <c r="AP7164" s="221"/>
      <c r="AQ7164" s="219"/>
      <c r="AR7164" s="219"/>
      <c r="AS7164" s="221"/>
      <c r="AT7164" s="221"/>
      <c r="AU7164" s="221"/>
      <c r="AV7164" s="221"/>
      <c r="AW7164" s="221"/>
      <c r="AX7164" s="221"/>
      <c r="AY7164" s="221"/>
      <c r="AZ7164" s="221"/>
    </row>
    <row r="7165" spans="1:52" x14ac:dyDescent="0.15">
      <c r="A7165" s="278"/>
      <c r="B7165" s="274"/>
      <c r="C7165" s="340"/>
      <c r="D7165" s="340"/>
      <c r="E7165" s="341"/>
      <c r="F7165" s="341"/>
      <c r="G7165" s="341"/>
      <c r="H7165" s="341"/>
      <c r="I7165" s="341"/>
      <c r="J7165" s="341"/>
      <c r="AH7165" s="221"/>
      <c r="AI7165" s="221"/>
      <c r="AJ7165" s="221"/>
      <c r="AK7165" s="221"/>
      <c r="AL7165" s="221"/>
      <c r="AM7165" s="221"/>
      <c r="AN7165" s="221"/>
      <c r="AO7165" s="221"/>
      <c r="AP7165" s="221"/>
      <c r="AQ7165" s="219"/>
      <c r="AR7165" s="219"/>
      <c r="AS7165" s="221"/>
      <c r="AT7165" s="221"/>
      <c r="AU7165" s="221"/>
      <c r="AV7165" s="221"/>
      <c r="AW7165" s="221"/>
      <c r="AX7165" s="221"/>
      <c r="AY7165" s="221"/>
      <c r="AZ7165" s="221"/>
    </row>
    <row r="7166" spans="1:52" x14ac:dyDescent="0.15">
      <c r="A7166" s="278"/>
      <c r="B7166" s="274"/>
      <c r="C7166" s="340"/>
      <c r="D7166" s="340"/>
      <c r="E7166" s="341"/>
      <c r="F7166" s="341"/>
      <c r="G7166" s="341"/>
      <c r="H7166" s="341"/>
      <c r="I7166" s="341"/>
      <c r="J7166" s="341"/>
      <c r="AH7166" s="221"/>
      <c r="AI7166" s="221"/>
      <c r="AJ7166" s="221"/>
      <c r="AK7166" s="221"/>
      <c r="AL7166" s="221"/>
      <c r="AM7166" s="221"/>
      <c r="AN7166" s="221"/>
      <c r="AO7166" s="221"/>
      <c r="AP7166" s="221"/>
      <c r="AQ7166" s="219"/>
      <c r="AR7166" s="219"/>
      <c r="AS7166" s="221"/>
      <c r="AT7166" s="221"/>
      <c r="AU7166" s="221"/>
      <c r="AV7166" s="221"/>
      <c r="AW7166" s="221"/>
      <c r="AX7166" s="221"/>
      <c r="AY7166" s="221"/>
      <c r="AZ7166" s="221"/>
    </row>
    <row r="7167" spans="1:52" x14ac:dyDescent="0.15">
      <c r="A7167" s="278"/>
      <c r="B7167" s="274"/>
      <c r="C7167" s="340"/>
      <c r="D7167" s="340"/>
      <c r="E7167" s="341"/>
      <c r="F7167" s="341"/>
      <c r="G7167" s="341"/>
      <c r="H7167" s="341"/>
      <c r="I7167" s="341"/>
      <c r="J7167" s="341"/>
      <c r="AH7167" s="221"/>
      <c r="AI7167" s="221"/>
      <c r="AJ7167" s="221"/>
      <c r="AK7167" s="221"/>
      <c r="AL7167" s="221"/>
      <c r="AM7167" s="221"/>
      <c r="AN7167" s="221"/>
      <c r="AO7167" s="221"/>
      <c r="AP7167" s="221"/>
      <c r="AQ7167" s="219"/>
      <c r="AR7167" s="219"/>
      <c r="AS7167" s="221"/>
      <c r="AT7167" s="221"/>
      <c r="AU7167" s="221"/>
      <c r="AV7167" s="221"/>
      <c r="AW7167" s="221"/>
      <c r="AX7167" s="221"/>
      <c r="AY7167" s="221"/>
      <c r="AZ7167" s="221"/>
    </row>
    <row r="7168" spans="1:52" x14ac:dyDescent="0.15">
      <c r="A7168" s="278"/>
      <c r="B7168" s="274"/>
      <c r="C7168" s="340"/>
      <c r="D7168" s="340"/>
      <c r="E7168" s="341"/>
      <c r="F7168" s="341"/>
      <c r="G7168" s="341"/>
      <c r="H7168" s="341"/>
      <c r="I7168" s="341"/>
      <c r="J7168" s="341"/>
      <c r="AH7168" s="221"/>
      <c r="AI7168" s="221"/>
      <c r="AJ7168" s="221"/>
      <c r="AK7168" s="221"/>
      <c r="AL7168" s="221"/>
      <c r="AM7168" s="221"/>
      <c r="AN7168" s="221"/>
      <c r="AO7168" s="221"/>
      <c r="AP7168" s="221"/>
      <c r="AQ7168" s="219"/>
      <c r="AR7168" s="219"/>
      <c r="AS7168" s="221"/>
      <c r="AT7168" s="221"/>
      <c r="AU7168" s="221"/>
      <c r="AV7168" s="221"/>
      <c r="AW7168" s="221"/>
      <c r="AX7168" s="221"/>
      <c r="AY7168" s="221"/>
      <c r="AZ7168" s="221"/>
    </row>
    <row r="7169" spans="1:52" x14ac:dyDescent="0.15">
      <c r="A7169" s="278"/>
      <c r="B7169" s="274"/>
      <c r="C7169" s="340"/>
      <c r="D7169" s="340"/>
      <c r="E7169" s="341"/>
      <c r="F7169" s="341"/>
      <c r="G7169" s="341"/>
      <c r="H7169" s="341"/>
      <c r="I7169" s="341"/>
      <c r="J7169" s="341"/>
      <c r="AH7169" s="221"/>
      <c r="AI7169" s="221"/>
      <c r="AJ7169" s="221"/>
      <c r="AK7169" s="221"/>
      <c r="AL7169" s="221"/>
      <c r="AM7169" s="221"/>
      <c r="AN7169" s="221"/>
      <c r="AO7169" s="221"/>
      <c r="AP7169" s="221"/>
      <c r="AQ7169" s="219"/>
      <c r="AR7169" s="219"/>
      <c r="AS7169" s="221"/>
      <c r="AT7169" s="221"/>
      <c r="AU7169" s="221"/>
      <c r="AV7169" s="221"/>
      <c r="AW7169" s="221"/>
      <c r="AX7169" s="221"/>
      <c r="AY7169" s="221"/>
      <c r="AZ7169" s="221"/>
    </row>
    <row r="7170" spans="1:52" x14ac:dyDescent="0.15">
      <c r="A7170" s="278"/>
      <c r="B7170" s="274"/>
      <c r="C7170" s="340"/>
      <c r="D7170" s="340"/>
      <c r="E7170" s="341"/>
      <c r="F7170" s="341"/>
      <c r="G7170" s="341"/>
      <c r="H7170" s="341"/>
      <c r="I7170" s="341"/>
      <c r="J7170" s="341"/>
      <c r="AH7170" s="221"/>
      <c r="AI7170" s="221"/>
      <c r="AJ7170" s="221"/>
      <c r="AK7170" s="221"/>
      <c r="AL7170" s="221"/>
      <c r="AM7170" s="221"/>
      <c r="AN7170" s="221"/>
      <c r="AO7170" s="221"/>
      <c r="AP7170" s="221"/>
      <c r="AQ7170" s="219"/>
      <c r="AR7170" s="219"/>
      <c r="AS7170" s="221"/>
      <c r="AT7170" s="221"/>
      <c r="AU7170" s="221"/>
      <c r="AV7170" s="221"/>
      <c r="AW7170" s="221"/>
      <c r="AX7170" s="221"/>
      <c r="AY7170" s="221"/>
      <c r="AZ7170" s="221"/>
    </row>
    <row r="7171" spans="1:52" x14ac:dyDescent="0.15">
      <c r="A7171" s="278"/>
      <c r="B7171" s="274"/>
      <c r="C7171" s="340"/>
      <c r="D7171" s="340"/>
      <c r="E7171" s="341"/>
      <c r="F7171" s="341"/>
      <c r="G7171" s="341"/>
      <c r="H7171" s="341"/>
      <c r="I7171" s="341"/>
      <c r="J7171" s="341"/>
      <c r="AH7171" s="221"/>
      <c r="AI7171" s="221"/>
      <c r="AJ7171" s="221"/>
      <c r="AK7171" s="221"/>
      <c r="AL7171" s="221"/>
      <c r="AM7171" s="221"/>
      <c r="AN7171" s="221"/>
      <c r="AO7171" s="221"/>
      <c r="AP7171" s="221"/>
      <c r="AQ7171" s="219"/>
      <c r="AR7171" s="219"/>
      <c r="AS7171" s="221"/>
      <c r="AT7171" s="221"/>
      <c r="AU7171" s="221"/>
      <c r="AV7171" s="221"/>
      <c r="AW7171" s="221"/>
      <c r="AX7171" s="221"/>
      <c r="AY7171" s="221"/>
      <c r="AZ7171" s="221"/>
    </row>
    <row r="7172" spans="1:52" x14ac:dyDescent="0.15">
      <c r="A7172" s="278"/>
      <c r="B7172" s="274"/>
      <c r="C7172" s="340"/>
      <c r="D7172" s="340"/>
      <c r="E7172" s="341"/>
      <c r="F7172" s="341"/>
      <c r="G7172" s="341"/>
      <c r="H7172" s="341"/>
      <c r="I7172" s="341"/>
      <c r="J7172" s="341"/>
      <c r="AH7172" s="221"/>
      <c r="AI7172" s="221"/>
      <c r="AJ7172" s="221"/>
      <c r="AK7172" s="221"/>
      <c r="AL7172" s="221"/>
      <c r="AM7172" s="221"/>
      <c r="AN7172" s="221"/>
      <c r="AO7172" s="221"/>
      <c r="AP7172" s="221"/>
      <c r="AQ7172" s="219"/>
      <c r="AR7172" s="219"/>
      <c r="AS7172" s="221"/>
      <c r="AT7172" s="221"/>
      <c r="AU7172" s="221"/>
      <c r="AV7172" s="221"/>
      <c r="AW7172" s="221"/>
      <c r="AX7172" s="221"/>
      <c r="AY7172" s="221"/>
      <c r="AZ7172" s="221"/>
    </row>
    <row r="7173" spans="1:52" x14ac:dyDescent="0.15">
      <c r="A7173" s="278"/>
      <c r="B7173" s="274"/>
      <c r="C7173" s="340"/>
      <c r="D7173" s="340"/>
      <c r="E7173" s="341"/>
      <c r="F7173" s="341"/>
      <c r="G7173" s="341"/>
      <c r="H7173" s="341"/>
      <c r="I7173" s="341"/>
      <c r="J7173" s="341"/>
      <c r="AH7173" s="221"/>
      <c r="AI7173" s="221"/>
      <c r="AJ7173" s="221"/>
      <c r="AK7173" s="221"/>
      <c r="AL7173" s="221"/>
      <c r="AM7173" s="221"/>
      <c r="AN7173" s="221"/>
      <c r="AO7173" s="221"/>
      <c r="AP7173" s="221"/>
      <c r="AQ7173" s="219"/>
      <c r="AR7173" s="219"/>
      <c r="AS7173" s="221"/>
      <c r="AT7173" s="221"/>
      <c r="AU7173" s="221"/>
      <c r="AV7173" s="221"/>
      <c r="AW7173" s="221"/>
      <c r="AX7173" s="221"/>
      <c r="AY7173" s="221"/>
      <c r="AZ7173" s="221"/>
    </row>
    <row r="7174" spans="1:52" x14ac:dyDescent="0.15">
      <c r="A7174" s="278"/>
      <c r="B7174" s="274"/>
      <c r="C7174" s="340"/>
      <c r="D7174" s="340"/>
      <c r="E7174" s="341"/>
      <c r="F7174" s="341"/>
      <c r="G7174" s="341"/>
      <c r="H7174" s="341"/>
      <c r="I7174" s="341"/>
      <c r="J7174" s="341"/>
      <c r="AH7174" s="221"/>
      <c r="AI7174" s="221"/>
      <c r="AJ7174" s="221"/>
      <c r="AK7174" s="221"/>
      <c r="AL7174" s="221"/>
      <c r="AM7174" s="221"/>
      <c r="AN7174" s="221"/>
      <c r="AO7174" s="221"/>
      <c r="AP7174" s="221"/>
      <c r="AQ7174" s="219"/>
      <c r="AR7174" s="219"/>
      <c r="AS7174" s="221"/>
      <c r="AT7174" s="221"/>
      <c r="AU7174" s="221"/>
      <c r="AV7174" s="221"/>
      <c r="AW7174" s="221"/>
      <c r="AX7174" s="221"/>
      <c r="AY7174" s="221"/>
      <c r="AZ7174" s="221"/>
    </row>
    <row r="7175" spans="1:52" x14ac:dyDescent="0.15">
      <c r="A7175" s="278"/>
      <c r="B7175" s="274"/>
      <c r="C7175" s="340"/>
      <c r="D7175" s="340"/>
      <c r="E7175" s="341"/>
      <c r="F7175" s="341"/>
      <c r="G7175" s="341"/>
      <c r="H7175" s="341"/>
      <c r="I7175" s="341"/>
      <c r="J7175" s="341"/>
      <c r="AH7175" s="221"/>
      <c r="AI7175" s="221"/>
      <c r="AJ7175" s="221"/>
      <c r="AK7175" s="221"/>
      <c r="AL7175" s="221"/>
      <c r="AM7175" s="221"/>
      <c r="AN7175" s="221"/>
      <c r="AO7175" s="221"/>
      <c r="AP7175" s="221"/>
      <c r="AQ7175" s="219"/>
      <c r="AR7175" s="219"/>
      <c r="AS7175" s="221"/>
      <c r="AT7175" s="221"/>
      <c r="AU7175" s="221"/>
      <c r="AV7175" s="221"/>
      <c r="AW7175" s="221"/>
      <c r="AX7175" s="221"/>
      <c r="AY7175" s="221"/>
      <c r="AZ7175" s="221"/>
    </row>
    <row r="7176" spans="1:52" x14ac:dyDescent="0.15">
      <c r="A7176" s="278"/>
      <c r="B7176" s="274"/>
      <c r="C7176" s="340"/>
      <c r="D7176" s="340"/>
      <c r="E7176" s="341"/>
      <c r="F7176" s="341"/>
      <c r="G7176" s="341"/>
      <c r="H7176" s="341"/>
      <c r="I7176" s="341"/>
      <c r="J7176" s="341"/>
      <c r="AH7176" s="221"/>
      <c r="AI7176" s="221"/>
      <c r="AJ7176" s="221"/>
      <c r="AK7176" s="221"/>
      <c r="AL7176" s="221"/>
      <c r="AM7176" s="221"/>
      <c r="AN7176" s="221"/>
      <c r="AO7176" s="221"/>
      <c r="AP7176" s="221"/>
      <c r="AQ7176" s="219"/>
      <c r="AR7176" s="219"/>
      <c r="AS7176" s="221"/>
      <c r="AT7176" s="221"/>
      <c r="AU7176" s="221"/>
      <c r="AV7176" s="221"/>
      <c r="AW7176" s="221"/>
      <c r="AX7176" s="221"/>
      <c r="AY7176" s="221"/>
      <c r="AZ7176" s="221"/>
    </row>
    <row r="7177" spans="1:52" x14ac:dyDescent="0.15">
      <c r="A7177" s="278"/>
      <c r="B7177" s="274"/>
      <c r="C7177" s="340"/>
      <c r="D7177" s="340"/>
      <c r="E7177" s="341"/>
      <c r="F7177" s="341"/>
      <c r="G7177" s="341"/>
      <c r="H7177" s="341"/>
      <c r="I7177" s="341"/>
      <c r="J7177" s="341"/>
      <c r="AH7177" s="221"/>
      <c r="AI7177" s="221"/>
      <c r="AJ7177" s="221"/>
      <c r="AK7177" s="221"/>
      <c r="AL7177" s="221"/>
      <c r="AM7177" s="221"/>
      <c r="AN7177" s="221"/>
      <c r="AO7177" s="221"/>
      <c r="AP7177" s="221"/>
      <c r="AQ7177" s="219"/>
      <c r="AR7177" s="219"/>
      <c r="AS7177" s="221"/>
      <c r="AT7177" s="221"/>
      <c r="AU7177" s="221"/>
      <c r="AV7177" s="221"/>
      <c r="AW7177" s="221"/>
      <c r="AX7177" s="221"/>
      <c r="AY7177" s="221"/>
      <c r="AZ7177" s="221"/>
    </row>
    <row r="7178" spans="1:52" x14ac:dyDescent="0.15">
      <c r="A7178" s="278"/>
      <c r="B7178" s="274"/>
      <c r="C7178" s="340"/>
      <c r="D7178" s="340"/>
      <c r="E7178" s="341"/>
      <c r="F7178" s="341"/>
      <c r="G7178" s="341"/>
      <c r="H7178" s="341"/>
      <c r="I7178" s="341"/>
      <c r="J7178" s="341"/>
      <c r="AH7178" s="221"/>
      <c r="AI7178" s="221"/>
      <c r="AJ7178" s="221"/>
      <c r="AK7178" s="221"/>
      <c r="AL7178" s="221"/>
      <c r="AM7178" s="221"/>
      <c r="AN7178" s="221"/>
      <c r="AO7178" s="221"/>
      <c r="AP7178" s="221"/>
      <c r="AQ7178" s="219"/>
      <c r="AR7178" s="219"/>
      <c r="AS7178" s="221"/>
      <c r="AT7178" s="221"/>
      <c r="AU7178" s="221"/>
      <c r="AV7178" s="221"/>
      <c r="AW7178" s="221"/>
      <c r="AX7178" s="221"/>
      <c r="AY7178" s="221"/>
      <c r="AZ7178" s="221"/>
    </row>
    <row r="7179" spans="1:52" x14ac:dyDescent="0.15">
      <c r="A7179" s="278"/>
      <c r="B7179" s="274"/>
      <c r="C7179" s="340"/>
      <c r="D7179" s="340"/>
      <c r="E7179" s="341"/>
      <c r="F7179" s="341"/>
      <c r="G7179" s="341"/>
      <c r="H7179" s="341"/>
      <c r="I7179" s="341"/>
      <c r="J7179" s="341"/>
      <c r="AH7179" s="221"/>
      <c r="AI7179" s="221"/>
      <c r="AJ7179" s="221"/>
      <c r="AK7179" s="221"/>
      <c r="AL7179" s="221"/>
      <c r="AM7179" s="221"/>
      <c r="AN7179" s="221"/>
      <c r="AO7179" s="221"/>
      <c r="AP7179" s="221"/>
      <c r="AQ7179" s="219"/>
      <c r="AR7179" s="219"/>
      <c r="AS7179" s="221"/>
      <c r="AT7179" s="221"/>
      <c r="AU7179" s="221"/>
      <c r="AV7179" s="221"/>
      <c r="AW7179" s="221"/>
      <c r="AX7179" s="221"/>
      <c r="AY7179" s="221"/>
      <c r="AZ7179" s="221"/>
    </row>
    <row r="7180" spans="1:52" x14ac:dyDescent="0.15">
      <c r="A7180" s="278"/>
      <c r="B7180" s="274"/>
      <c r="C7180" s="340"/>
      <c r="D7180" s="340"/>
      <c r="E7180" s="341"/>
      <c r="F7180" s="341"/>
      <c r="G7180" s="341"/>
      <c r="H7180" s="341"/>
      <c r="I7180" s="341"/>
      <c r="J7180" s="341"/>
      <c r="AH7180" s="221"/>
      <c r="AI7180" s="221"/>
      <c r="AJ7180" s="221"/>
      <c r="AK7180" s="221"/>
      <c r="AL7180" s="221"/>
      <c r="AM7180" s="221"/>
      <c r="AN7180" s="221"/>
      <c r="AO7180" s="221"/>
      <c r="AP7180" s="221"/>
      <c r="AQ7180" s="219"/>
      <c r="AR7180" s="219"/>
      <c r="AS7180" s="221"/>
      <c r="AT7180" s="221"/>
      <c r="AU7180" s="221"/>
      <c r="AV7180" s="221"/>
      <c r="AW7180" s="221"/>
      <c r="AX7180" s="221"/>
      <c r="AY7180" s="221"/>
      <c r="AZ7180" s="221"/>
    </row>
    <row r="7181" spans="1:52" x14ac:dyDescent="0.15">
      <c r="A7181" s="278"/>
      <c r="B7181" s="274"/>
      <c r="C7181" s="340"/>
      <c r="D7181" s="340"/>
      <c r="E7181" s="341"/>
      <c r="F7181" s="341"/>
      <c r="G7181" s="341"/>
      <c r="H7181" s="341"/>
      <c r="I7181" s="341"/>
      <c r="J7181" s="341"/>
      <c r="AH7181" s="221"/>
      <c r="AI7181" s="221"/>
      <c r="AJ7181" s="221"/>
      <c r="AK7181" s="221"/>
      <c r="AL7181" s="221"/>
      <c r="AM7181" s="221"/>
      <c r="AN7181" s="221"/>
      <c r="AO7181" s="221"/>
      <c r="AP7181" s="221"/>
      <c r="AQ7181" s="219"/>
      <c r="AR7181" s="219"/>
      <c r="AS7181" s="221"/>
      <c r="AT7181" s="221"/>
      <c r="AU7181" s="221"/>
      <c r="AV7181" s="221"/>
      <c r="AW7181" s="221"/>
      <c r="AX7181" s="221"/>
      <c r="AY7181" s="221"/>
      <c r="AZ7181" s="221"/>
    </row>
    <row r="7182" spans="1:52" x14ac:dyDescent="0.15">
      <c r="A7182" s="278"/>
      <c r="B7182" s="274"/>
      <c r="C7182" s="340"/>
      <c r="D7182" s="340"/>
      <c r="E7182" s="341"/>
      <c r="F7182" s="341"/>
      <c r="G7182" s="341"/>
      <c r="H7182" s="341"/>
      <c r="I7182" s="341"/>
      <c r="J7182" s="341"/>
      <c r="AH7182" s="221"/>
      <c r="AI7182" s="221"/>
      <c r="AJ7182" s="221"/>
      <c r="AK7182" s="221"/>
      <c r="AL7182" s="221"/>
      <c r="AM7182" s="221"/>
      <c r="AN7182" s="221"/>
      <c r="AO7182" s="221"/>
      <c r="AP7182" s="221"/>
      <c r="AQ7182" s="219"/>
      <c r="AR7182" s="219"/>
      <c r="AS7182" s="221"/>
      <c r="AT7182" s="221"/>
      <c r="AU7182" s="221"/>
      <c r="AV7182" s="221"/>
      <c r="AW7182" s="221"/>
      <c r="AX7182" s="221"/>
      <c r="AY7182" s="221"/>
      <c r="AZ7182" s="221"/>
    </row>
    <row r="7183" spans="1:52" x14ac:dyDescent="0.15">
      <c r="A7183" s="278"/>
      <c r="B7183" s="274"/>
      <c r="C7183" s="340"/>
      <c r="D7183" s="340"/>
      <c r="E7183" s="341"/>
      <c r="F7183" s="341"/>
      <c r="G7183" s="341"/>
      <c r="H7183" s="341"/>
      <c r="I7183" s="341"/>
      <c r="J7183" s="341"/>
      <c r="AH7183" s="221"/>
      <c r="AI7183" s="221"/>
      <c r="AJ7183" s="221"/>
      <c r="AK7183" s="221"/>
      <c r="AL7183" s="221"/>
      <c r="AM7183" s="221"/>
      <c r="AN7183" s="221"/>
      <c r="AO7183" s="221"/>
      <c r="AP7183" s="221"/>
      <c r="AQ7183" s="219"/>
      <c r="AR7183" s="219"/>
      <c r="AS7183" s="221"/>
      <c r="AT7183" s="221"/>
      <c r="AU7183" s="221"/>
      <c r="AV7183" s="221"/>
      <c r="AW7183" s="221"/>
      <c r="AX7183" s="221"/>
      <c r="AY7183" s="221"/>
      <c r="AZ7183" s="221"/>
    </row>
    <row r="7184" spans="1:52" x14ac:dyDescent="0.15">
      <c r="A7184" s="278"/>
      <c r="B7184" s="274"/>
      <c r="C7184" s="340"/>
      <c r="D7184" s="340"/>
      <c r="E7184" s="341"/>
      <c r="F7184" s="341"/>
      <c r="G7184" s="341"/>
      <c r="H7184" s="341"/>
      <c r="I7184" s="341"/>
      <c r="J7184" s="341"/>
      <c r="AH7184" s="221"/>
      <c r="AI7184" s="221"/>
      <c r="AJ7184" s="221"/>
      <c r="AK7184" s="221"/>
      <c r="AL7184" s="221"/>
      <c r="AM7184" s="221"/>
      <c r="AN7184" s="221"/>
      <c r="AO7184" s="221"/>
      <c r="AP7184" s="221"/>
      <c r="AQ7184" s="219"/>
      <c r="AR7184" s="219"/>
      <c r="AS7184" s="221"/>
      <c r="AT7184" s="221"/>
      <c r="AU7184" s="221"/>
      <c r="AV7184" s="221"/>
      <c r="AW7184" s="221"/>
      <c r="AX7184" s="221"/>
      <c r="AY7184" s="221"/>
      <c r="AZ7184" s="221"/>
    </row>
    <row r="7185" spans="1:52" x14ac:dyDescent="0.15">
      <c r="A7185" s="278"/>
      <c r="B7185" s="274"/>
      <c r="C7185" s="340"/>
      <c r="D7185" s="340"/>
      <c r="E7185" s="341"/>
      <c r="F7185" s="341"/>
      <c r="G7185" s="341"/>
      <c r="H7185" s="341"/>
      <c r="I7185" s="341"/>
      <c r="J7185" s="341"/>
      <c r="AH7185" s="221"/>
      <c r="AI7185" s="221"/>
      <c r="AJ7185" s="221"/>
      <c r="AK7185" s="221"/>
      <c r="AL7185" s="221"/>
      <c r="AM7185" s="221"/>
      <c r="AN7185" s="221"/>
      <c r="AO7185" s="221"/>
      <c r="AP7185" s="221"/>
      <c r="AQ7185" s="219"/>
      <c r="AR7185" s="219"/>
      <c r="AS7185" s="221"/>
      <c r="AT7185" s="221"/>
      <c r="AU7185" s="221"/>
      <c r="AV7185" s="221"/>
      <c r="AW7185" s="221"/>
      <c r="AX7185" s="221"/>
      <c r="AY7185" s="221"/>
      <c r="AZ7185" s="221"/>
    </row>
    <row r="7186" spans="1:52" x14ac:dyDescent="0.15">
      <c r="A7186" s="278"/>
      <c r="B7186" s="274"/>
      <c r="C7186" s="340"/>
      <c r="D7186" s="340"/>
      <c r="E7186" s="341"/>
      <c r="F7186" s="341"/>
      <c r="G7186" s="341"/>
      <c r="H7186" s="341"/>
      <c r="I7186" s="341"/>
      <c r="J7186" s="341"/>
      <c r="AH7186" s="221"/>
      <c r="AI7186" s="221"/>
      <c r="AJ7186" s="221"/>
      <c r="AK7186" s="221"/>
      <c r="AL7186" s="221"/>
      <c r="AM7186" s="221"/>
      <c r="AN7186" s="221"/>
      <c r="AO7186" s="221"/>
      <c r="AP7186" s="221"/>
      <c r="AQ7186" s="219"/>
      <c r="AR7186" s="219"/>
      <c r="AS7186" s="221"/>
      <c r="AT7186" s="221"/>
      <c r="AU7186" s="221"/>
      <c r="AV7186" s="221"/>
      <c r="AW7186" s="221"/>
      <c r="AX7186" s="221"/>
      <c r="AY7186" s="221"/>
      <c r="AZ7186" s="221"/>
    </row>
    <row r="7187" spans="1:52" x14ac:dyDescent="0.15">
      <c r="A7187" s="278"/>
      <c r="B7187" s="274"/>
      <c r="C7187" s="340"/>
      <c r="D7187" s="340"/>
      <c r="E7187" s="341"/>
      <c r="F7187" s="341"/>
      <c r="G7187" s="341"/>
      <c r="H7187" s="341"/>
      <c r="I7187" s="341"/>
      <c r="J7187" s="341"/>
      <c r="AH7187" s="221"/>
      <c r="AI7187" s="221"/>
      <c r="AJ7187" s="221"/>
      <c r="AK7187" s="221"/>
      <c r="AL7187" s="221"/>
      <c r="AM7187" s="221"/>
      <c r="AN7187" s="221"/>
      <c r="AO7187" s="221"/>
      <c r="AP7187" s="221"/>
      <c r="AQ7187" s="219"/>
      <c r="AR7187" s="219"/>
      <c r="AS7187" s="221"/>
      <c r="AT7187" s="221"/>
      <c r="AU7187" s="221"/>
      <c r="AV7187" s="221"/>
      <c r="AW7187" s="221"/>
      <c r="AX7187" s="221"/>
      <c r="AY7187" s="221"/>
      <c r="AZ7187" s="221"/>
    </row>
    <row r="7188" spans="1:52" x14ac:dyDescent="0.15">
      <c r="A7188" s="278"/>
      <c r="B7188" s="274"/>
      <c r="C7188" s="340"/>
      <c r="D7188" s="340"/>
      <c r="E7188" s="341"/>
      <c r="F7188" s="341"/>
      <c r="G7188" s="341"/>
      <c r="H7188" s="341"/>
      <c r="I7188" s="341"/>
      <c r="J7188" s="341"/>
      <c r="AH7188" s="221"/>
      <c r="AI7188" s="221"/>
      <c r="AJ7188" s="221"/>
      <c r="AK7188" s="221"/>
      <c r="AL7188" s="221"/>
      <c r="AM7188" s="221"/>
      <c r="AN7188" s="221"/>
      <c r="AO7188" s="221"/>
      <c r="AP7188" s="221"/>
      <c r="AQ7188" s="219"/>
      <c r="AR7188" s="219"/>
      <c r="AS7188" s="221"/>
      <c r="AT7188" s="221"/>
      <c r="AU7188" s="221"/>
      <c r="AV7188" s="221"/>
      <c r="AW7188" s="221"/>
      <c r="AX7188" s="221"/>
      <c r="AY7188" s="221"/>
      <c r="AZ7188" s="221"/>
    </row>
    <row r="7189" spans="1:52" x14ac:dyDescent="0.15">
      <c r="A7189" s="278"/>
      <c r="B7189" s="274"/>
      <c r="C7189" s="340"/>
      <c r="D7189" s="340"/>
      <c r="E7189" s="341"/>
      <c r="F7189" s="341"/>
      <c r="G7189" s="341"/>
      <c r="H7189" s="341"/>
      <c r="I7189" s="341"/>
      <c r="J7189" s="341"/>
      <c r="AH7189" s="221"/>
      <c r="AI7189" s="221"/>
      <c r="AJ7189" s="221"/>
      <c r="AK7189" s="221"/>
      <c r="AL7189" s="221"/>
      <c r="AM7189" s="221"/>
      <c r="AN7189" s="221"/>
      <c r="AO7189" s="221"/>
      <c r="AP7189" s="221"/>
      <c r="AQ7189" s="219"/>
      <c r="AR7189" s="219"/>
      <c r="AS7189" s="221"/>
      <c r="AT7189" s="221"/>
      <c r="AU7189" s="221"/>
      <c r="AV7189" s="221"/>
      <c r="AW7189" s="221"/>
      <c r="AX7189" s="221"/>
      <c r="AY7189" s="221"/>
      <c r="AZ7189" s="221"/>
    </row>
    <row r="7190" spans="1:52" x14ac:dyDescent="0.15">
      <c r="A7190" s="278"/>
      <c r="B7190" s="274"/>
      <c r="C7190" s="340"/>
      <c r="D7190" s="340"/>
      <c r="E7190" s="341"/>
      <c r="F7190" s="341"/>
      <c r="G7190" s="341"/>
      <c r="H7190" s="341"/>
      <c r="I7190" s="341"/>
      <c r="J7190" s="341"/>
      <c r="AH7190" s="221"/>
      <c r="AI7190" s="221"/>
      <c r="AJ7190" s="221"/>
      <c r="AK7190" s="221"/>
      <c r="AL7190" s="221"/>
      <c r="AM7190" s="221"/>
      <c r="AN7190" s="221"/>
      <c r="AO7190" s="221"/>
      <c r="AP7190" s="221"/>
      <c r="AQ7190" s="219"/>
      <c r="AR7190" s="219"/>
      <c r="AS7190" s="221"/>
      <c r="AT7190" s="221"/>
      <c r="AU7190" s="221"/>
      <c r="AV7190" s="221"/>
      <c r="AW7190" s="221"/>
      <c r="AX7190" s="221"/>
      <c r="AY7190" s="221"/>
      <c r="AZ7190" s="221"/>
    </row>
    <row r="7191" spans="1:52" x14ac:dyDescent="0.15">
      <c r="A7191" s="278"/>
      <c r="B7191" s="274"/>
      <c r="C7191" s="340"/>
      <c r="D7191" s="340"/>
      <c r="E7191" s="341"/>
      <c r="F7191" s="341"/>
      <c r="G7191" s="341"/>
      <c r="H7191" s="341"/>
      <c r="I7191" s="341"/>
      <c r="J7191" s="341"/>
      <c r="AH7191" s="221"/>
      <c r="AI7191" s="221"/>
      <c r="AJ7191" s="221"/>
      <c r="AK7191" s="221"/>
      <c r="AL7191" s="221"/>
      <c r="AM7191" s="221"/>
      <c r="AN7191" s="221"/>
      <c r="AO7191" s="221"/>
      <c r="AP7191" s="221"/>
      <c r="AQ7191" s="219"/>
      <c r="AR7191" s="219"/>
      <c r="AS7191" s="221"/>
      <c r="AT7191" s="221"/>
      <c r="AU7191" s="221"/>
      <c r="AV7191" s="221"/>
      <c r="AW7191" s="221"/>
      <c r="AX7191" s="221"/>
      <c r="AY7191" s="221"/>
      <c r="AZ7191" s="221"/>
    </row>
    <row r="7192" spans="1:52" x14ac:dyDescent="0.15">
      <c r="A7192" s="278"/>
      <c r="B7192" s="274"/>
      <c r="C7192" s="340"/>
      <c r="D7192" s="340"/>
      <c r="E7192" s="341"/>
      <c r="F7192" s="341"/>
      <c r="G7192" s="341"/>
      <c r="H7192" s="341"/>
      <c r="I7192" s="341"/>
      <c r="J7192" s="341"/>
      <c r="AH7192" s="221"/>
      <c r="AI7192" s="221"/>
      <c r="AJ7192" s="221"/>
      <c r="AK7192" s="221"/>
      <c r="AL7192" s="221"/>
      <c r="AM7192" s="221"/>
      <c r="AN7192" s="221"/>
      <c r="AO7192" s="221"/>
      <c r="AP7192" s="221"/>
      <c r="AQ7192" s="219"/>
      <c r="AR7192" s="219"/>
      <c r="AS7192" s="221"/>
      <c r="AT7192" s="221"/>
      <c r="AU7192" s="221"/>
      <c r="AV7192" s="221"/>
      <c r="AW7192" s="221"/>
      <c r="AX7192" s="221"/>
      <c r="AY7192" s="221"/>
      <c r="AZ7192" s="221"/>
    </row>
    <row r="7193" spans="1:52" x14ac:dyDescent="0.15">
      <c r="A7193" s="278"/>
      <c r="B7193" s="274"/>
      <c r="C7193" s="340"/>
      <c r="D7193" s="340"/>
      <c r="E7193" s="341"/>
      <c r="F7193" s="341"/>
      <c r="G7193" s="341"/>
      <c r="H7193" s="341"/>
      <c r="I7193" s="341"/>
      <c r="J7193" s="341"/>
      <c r="AH7193" s="221"/>
      <c r="AI7193" s="221"/>
      <c r="AJ7193" s="221"/>
      <c r="AK7193" s="221"/>
      <c r="AL7193" s="221"/>
      <c r="AM7193" s="221"/>
      <c r="AN7193" s="221"/>
      <c r="AO7193" s="221"/>
      <c r="AP7193" s="221"/>
      <c r="AQ7193" s="219"/>
      <c r="AR7193" s="219"/>
      <c r="AS7193" s="221"/>
      <c r="AT7193" s="221"/>
      <c r="AU7193" s="221"/>
      <c r="AV7193" s="221"/>
      <c r="AW7193" s="221"/>
      <c r="AX7193" s="221"/>
      <c r="AY7193" s="221"/>
      <c r="AZ7193" s="221"/>
    </row>
    <row r="7194" spans="1:52" x14ac:dyDescent="0.15">
      <c r="A7194" s="278"/>
      <c r="B7194" s="274"/>
      <c r="C7194" s="340"/>
      <c r="D7194" s="340"/>
      <c r="E7194" s="341"/>
      <c r="F7194" s="341"/>
      <c r="G7194" s="341"/>
      <c r="H7194" s="341"/>
      <c r="I7194" s="341"/>
      <c r="J7194" s="341"/>
      <c r="AH7194" s="221"/>
      <c r="AI7194" s="221"/>
      <c r="AJ7194" s="221"/>
      <c r="AK7194" s="221"/>
      <c r="AL7194" s="221"/>
      <c r="AM7194" s="221"/>
      <c r="AN7194" s="221"/>
      <c r="AO7194" s="221"/>
      <c r="AP7194" s="221"/>
      <c r="AQ7194" s="219"/>
      <c r="AR7194" s="219"/>
      <c r="AS7194" s="221"/>
      <c r="AT7194" s="221"/>
      <c r="AU7194" s="221"/>
      <c r="AV7194" s="221"/>
      <c r="AW7194" s="221"/>
      <c r="AX7194" s="221"/>
      <c r="AY7194" s="221"/>
      <c r="AZ7194" s="221"/>
    </row>
    <row r="7195" spans="1:52" x14ac:dyDescent="0.15">
      <c r="A7195" s="278"/>
      <c r="B7195" s="274"/>
      <c r="C7195" s="340"/>
      <c r="D7195" s="340"/>
      <c r="E7195" s="341"/>
      <c r="F7195" s="341"/>
      <c r="G7195" s="341"/>
      <c r="H7195" s="341"/>
      <c r="I7195" s="341"/>
      <c r="J7195" s="341"/>
      <c r="AH7195" s="221"/>
      <c r="AI7195" s="221"/>
      <c r="AJ7195" s="221"/>
      <c r="AK7195" s="221"/>
      <c r="AL7195" s="221"/>
      <c r="AM7195" s="221"/>
      <c r="AN7195" s="221"/>
      <c r="AO7195" s="221"/>
      <c r="AP7195" s="221"/>
      <c r="AQ7195" s="219"/>
      <c r="AR7195" s="219"/>
      <c r="AS7195" s="221"/>
      <c r="AT7195" s="221"/>
      <c r="AU7195" s="221"/>
      <c r="AV7195" s="221"/>
      <c r="AW7195" s="221"/>
      <c r="AX7195" s="221"/>
      <c r="AY7195" s="221"/>
      <c r="AZ7195" s="221"/>
    </row>
    <row r="7196" spans="1:52" x14ac:dyDescent="0.15">
      <c r="A7196" s="278"/>
      <c r="B7196" s="274"/>
      <c r="C7196" s="340"/>
      <c r="D7196" s="340"/>
      <c r="E7196" s="341"/>
      <c r="F7196" s="341"/>
      <c r="G7196" s="341"/>
      <c r="H7196" s="341"/>
      <c r="I7196" s="341"/>
      <c r="J7196" s="341"/>
      <c r="AH7196" s="221"/>
      <c r="AI7196" s="221"/>
      <c r="AJ7196" s="221"/>
      <c r="AK7196" s="221"/>
      <c r="AL7196" s="221"/>
      <c r="AM7196" s="221"/>
      <c r="AN7196" s="221"/>
      <c r="AO7196" s="221"/>
      <c r="AP7196" s="221"/>
      <c r="AQ7196" s="219"/>
      <c r="AR7196" s="219"/>
      <c r="AS7196" s="221"/>
      <c r="AT7196" s="221"/>
      <c r="AU7196" s="221"/>
      <c r="AV7196" s="221"/>
      <c r="AW7196" s="221"/>
      <c r="AX7196" s="221"/>
      <c r="AY7196" s="221"/>
      <c r="AZ7196" s="221"/>
    </row>
    <row r="7197" spans="1:52" x14ac:dyDescent="0.15">
      <c r="A7197" s="278"/>
      <c r="B7197" s="274"/>
      <c r="C7197" s="340"/>
      <c r="D7197" s="340"/>
      <c r="E7197" s="341"/>
      <c r="F7197" s="341"/>
      <c r="G7197" s="341"/>
      <c r="H7197" s="341"/>
      <c r="I7197" s="341"/>
      <c r="J7197" s="341"/>
      <c r="AH7197" s="221"/>
      <c r="AI7197" s="221"/>
      <c r="AJ7197" s="221"/>
      <c r="AK7197" s="221"/>
      <c r="AL7197" s="221"/>
      <c r="AM7197" s="221"/>
      <c r="AN7197" s="221"/>
      <c r="AO7197" s="221"/>
      <c r="AP7197" s="221"/>
      <c r="AQ7197" s="219"/>
      <c r="AR7197" s="219"/>
      <c r="AS7197" s="221"/>
      <c r="AT7197" s="221"/>
      <c r="AU7197" s="221"/>
      <c r="AV7197" s="221"/>
      <c r="AW7197" s="221"/>
      <c r="AX7197" s="221"/>
      <c r="AY7197" s="221"/>
      <c r="AZ7197" s="221"/>
    </row>
    <row r="7198" spans="1:52" x14ac:dyDescent="0.15">
      <c r="A7198" s="278"/>
      <c r="B7198" s="274"/>
      <c r="C7198" s="340"/>
      <c r="D7198" s="340"/>
      <c r="E7198" s="341"/>
      <c r="F7198" s="341"/>
      <c r="G7198" s="341"/>
      <c r="H7198" s="341"/>
      <c r="I7198" s="341"/>
      <c r="J7198" s="341"/>
      <c r="AH7198" s="221"/>
      <c r="AI7198" s="221"/>
      <c r="AJ7198" s="221"/>
      <c r="AK7198" s="221"/>
      <c r="AL7198" s="221"/>
      <c r="AM7198" s="221"/>
      <c r="AN7198" s="221"/>
      <c r="AO7198" s="221"/>
      <c r="AP7198" s="221"/>
      <c r="AQ7198" s="219"/>
      <c r="AR7198" s="219"/>
      <c r="AS7198" s="221"/>
      <c r="AT7198" s="221"/>
      <c r="AU7198" s="221"/>
      <c r="AV7198" s="221"/>
      <c r="AW7198" s="221"/>
      <c r="AX7198" s="221"/>
      <c r="AY7198" s="221"/>
      <c r="AZ7198" s="221"/>
    </row>
    <row r="7199" spans="1:52" x14ac:dyDescent="0.15">
      <c r="A7199" s="278"/>
      <c r="B7199" s="274"/>
      <c r="C7199" s="340"/>
      <c r="D7199" s="340"/>
      <c r="E7199" s="341"/>
      <c r="F7199" s="341"/>
      <c r="G7199" s="341"/>
      <c r="H7199" s="341"/>
      <c r="I7199" s="341"/>
      <c r="J7199" s="341"/>
      <c r="AH7199" s="221"/>
      <c r="AI7199" s="221"/>
      <c r="AJ7199" s="221"/>
      <c r="AK7199" s="221"/>
      <c r="AL7199" s="221"/>
      <c r="AM7199" s="221"/>
      <c r="AN7199" s="221"/>
      <c r="AO7199" s="221"/>
      <c r="AP7199" s="221"/>
      <c r="AQ7199" s="219"/>
      <c r="AR7199" s="219"/>
      <c r="AS7199" s="221"/>
      <c r="AT7199" s="221"/>
      <c r="AU7199" s="221"/>
      <c r="AV7199" s="221"/>
      <c r="AW7199" s="221"/>
      <c r="AX7199" s="221"/>
      <c r="AY7199" s="221"/>
      <c r="AZ7199" s="221"/>
    </row>
    <row r="7200" spans="1:52" x14ac:dyDescent="0.15">
      <c r="A7200" s="278"/>
      <c r="B7200" s="274"/>
      <c r="C7200" s="340"/>
      <c r="D7200" s="340"/>
      <c r="E7200" s="341"/>
      <c r="F7200" s="341"/>
      <c r="G7200" s="341"/>
      <c r="H7200" s="341"/>
      <c r="I7200" s="341"/>
      <c r="J7200" s="341"/>
      <c r="AH7200" s="221"/>
      <c r="AI7200" s="221"/>
      <c r="AJ7200" s="221"/>
      <c r="AK7200" s="221"/>
      <c r="AL7200" s="221"/>
      <c r="AM7200" s="221"/>
      <c r="AN7200" s="221"/>
      <c r="AO7200" s="221"/>
      <c r="AP7200" s="221"/>
      <c r="AQ7200" s="219"/>
      <c r="AR7200" s="219"/>
      <c r="AS7200" s="221"/>
      <c r="AT7200" s="221"/>
      <c r="AU7200" s="221"/>
      <c r="AV7200" s="221"/>
      <c r="AW7200" s="221"/>
      <c r="AX7200" s="221"/>
      <c r="AY7200" s="221"/>
      <c r="AZ7200" s="221"/>
    </row>
    <row r="7201" spans="1:52" x14ac:dyDescent="0.15">
      <c r="A7201" s="278"/>
      <c r="B7201" s="274"/>
      <c r="C7201" s="340"/>
      <c r="D7201" s="340"/>
      <c r="E7201" s="341"/>
      <c r="F7201" s="341"/>
      <c r="G7201" s="341"/>
      <c r="H7201" s="341"/>
      <c r="I7201" s="341"/>
      <c r="J7201" s="341"/>
      <c r="AH7201" s="221"/>
      <c r="AI7201" s="221"/>
      <c r="AJ7201" s="221"/>
      <c r="AK7201" s="221"/>
      <c r="AL7201" s="221"/>
      <c r="AM7201" s="221"/>
      <c r="AN7201" s="221"/>
      <c r="AO7201" s="221"/>
      <c r="AP7201" s="221"/>
      <c r="AQ7201" s="219"/>
      <c r="AR7201" s="219"/>
      <c r="AS7201" s="221"/>
      <c r="AT7201" s="221"/>
      <c r="AU7201" s="221"/>
      <c r="AV7201" s="221"/>
      <c r="AW7201" s="221"/>
      <c r="AX7201" s="221"/>
      <c r="AY7201" s="221"/>
      <c r="AZ7201" s="221"/>
    </row>
    <row r="7202" spans="1:52" x14ac:dyDescent="0.15">
      <c r="A7202" s="278"/>
      <c r="B7202" s="274"/>
      <c r="C7202" s="340"/>
      <c r="D7202" s="340"/>
      <c r="E7202" s="341"/>
      <c r="F7202" s="341"/>
      <c r="G7202" s="341"/>
      <c r="H7202" s="341"/>
      <c r="I7202" s="341"/>
      <c r="J7202" s="341"/>
      <c r="AH7202" s="221"/>
      <c r="AI7202" s="221"/>
      <c r="AJ7202" s="221"/>
      <c r="AK7202" s="221"/>
      <c r="AL7202" s="221"/>
      <c r="AM7202" s="221"/>
      <c r="AN7202" s="221"/>
      <c r="AO7202" s="221"/>
      <c r="AP7202" s="221"/>
      <c r="AQ7202" s="219"/>
      <c r="AR7202" s="219"/>
      <c r="AS7202" s="221"/>
      <c r="AT7202" s="221"/>
      <c r="AU7202" s="221"/>
      <c r="AV7202" s="221"/>
      <c r="AW7202" s="221"/>
      <c r="AX7202" s="221"/>
      <c r="AY7202" s="221"/>
      <c r="AZ7202" s="221"/>
    </row>
    <row r="7203" spans="1:52" x14ac:dyDescent="0.15">
      <c r="A7203" s="278"/>
      <c r="B7203" s="274"/>
      <c r="C7203" s="340"/>
      <c r="D7203" s="340"/>
      <c r="E7203" s="341"/>
      <c r="F7203" s="341"/>
      <c r="G7203" s="341"/>
      <c r="H7203" s="341"/>
      <c r="I7203" s="341"/>
      <c r="J7203" s="341"/>
      <c r="AH7203" s="221"/>
      <c r="AI7203" s="221"/>
      <c r="AJ7203" s="221"/>
      <c r="AK7203" s="221"/>
      <c r="AL7203" s="221"/>
      <c r="AM7203" s="221"/>
      <c r="AN7203" s="221"/>
      <c r="AO7203" s="221"/>
      <c r="AP7203" s="221"/>
      <c r="AQ7203" s="219"/>
      <c r="AR7203" s="219"/>
      <c r="AS7203" s="221"/>
      <c r="AT7203" s="221"/>
      <c r="AU7203" s="221"/>
      <c r="AV7203" s="221"/>
      <c r="AW7203" s="221"/>
      <c r="AX7203" s="221"/>
      <c r="AY7203" s="221"/>
      <c r="AZ7203" s="221"/>
    </row>
    <row r="7204" spans="1:52" x14ac:dyDescent="0.15">
      <c r="A7204" s="278"/>
      <c r="B7204" s="274"/>
      <c r="C7204" s="340"/>
      <c r="D7204" s="340"/>
      <c r="E7204" s="341"/>
      <c r="F7204" s="341"/>
      <c r="G7204" s="341"/>
      <c r="H7204" s="341"/>
      <c r="I7204" s="341"/>
      <c r="J7204" s="341"/>
      <c r="AH7204" s="221"/>
      <c r="AI7204" s="221"/>
      <c r="AJ7204" s="221"/>
      <c r="AK7204" s="221"/>
      <c r="AL7204" s="221"/>
      <c r="AM7204" s="221"/>
      <c r="AN7204" s="221"/>
      <c r="AO7204" s="221"/>
      <c r="AP7204" s="221"/>
      <c r="AQ7204" s="219"/>
      <c r="AR7204" s="219"/>
      <c r="AS7204" s="221"/>
      <c r="AT7204" s="221"/>
      <c r="AU7204" s="221"/>
      <c r="AV7204" s="221"/>
      <c r="AW7204" s="221"/>
      <c r="AX7204" s="221"/>
      <c r="AY7204" s="221"/>
      <c r="AZ7204" s="221"/>
    </row>
    <row r="7205" spans="1:52" x14ac:dyDescent="0.15">
      <c r="A7205" s="278"/>
      <c r="B7205" s="274"/>
      <c r="C7205" s="340"/>
      <c r="D7205" s="340"/>
      <c r="E7205" s="341"/>
      <c r="F7205" s="341"/>
      <c r="G7205" s="341"/>
      <c r="H7205" s="341"/>
      <c r="I7205" s="341"/>
      <c r="J7205" s="341"/>
      <c r="AH7205" s="221"/>
      <c r="AI7205" s="221"/>
      <c r="AJ7205" s="221"/>
      <c r="AK7205" s="221"/>
      <c r="AL7205" s="221"/>
      <c r="AM7205" s="221"/>
      <c r="AN7205" s="221"/>
      <c r="AO7205" s="221"/>
      <c r="AP7205" s="221"/>
      <c r="AQ7205" s="219"/>
      <c r="AR7205" s="219"/>
      <c r="AS7205" s="221"/>
      <c r="AT7205" s="221"/>
      <c r="AU7205" s="221"/>
      <c r="AV7205" s="221"/>
      <c r="AW7205" s="221"/>
      <c r="AX7205" s="221"/>
      <c r="AY7205" s="221"/>
      <c r="AZ7205" s="221"/>
    </row>
    <row r="7206" spans="1:52" x14ac:dyDescent="0.15">
      <c r="A7206" s="278"/>
      <c r="B7206" s="274"/>
      <c r="C7206" s="340"/>
      <c r="D7206" s="340"/>
      <c r="E7206" s="341"/>
      <c r="F7206" s="341"/>
      <c r="G7206" s="341"/>
      <c r="H7206" s="341"/>
      <c r="I7206" s="341"/>
      <c r="J7206" s="341"/>
      <c r="AH7206" s="221"/>
      <c r="AI7206" s="221"/>
      <c r="AJ7206" s="221"/>
      <c r="AK7206" s="221"/>
      <c r="AL7206" s="221"/>
      <c r="AM7206" s="221"/>
      <c r="AN7206" s="221"/>
      <c r="AO7206" s="221"/>
      <c r="AP7206" s="221"/>
      <c r="AQ7206" s="219"/>
      <c r="AR7206" s="219"/>
      <c r="AS7206" s="221"/>
      <c r="AT7206" s="221"/>
      <c r="AU7206" s="221"/>
      <c r="AV7206" s="221"/>
      <c r="AW7206" s="221"/>
      <c r="AX7206" s="221"/>
      <c r="AY7206" s="221"/>
      <c r="AZ7206" s="221"/>
    </row>
    <row r="7207" spans="1:52" x14ac:dyDescent="0.15">
      <c r="A7207" s="278"/>
      <c r="B7207" s="274"/>
      <c r="C7207" s="340"/>
      <c r="D7207" s="340"/>
      <c r="E7207" s="341"/>
      <c r="F7207" s="341"/>
      <c r="G7207" s="341"/>
      <c r="H7207" s="341"/>
      <c r="I7207" s="341"/>
      <c r="J7207" s="341"/>
      <c r="AH7207" s="221"/>
      <c r="AI7207" s="221"/>
      <c r="AJ7207" s="221"/>
      <c r="AK7207" s="221"/>
      <c r="AL7207" s="221"/>
      <c r="AM7207" s="221"/>
      <c r="AN7207" s="221"/>
      <c r="AO7207" s="221"/>
      <c r="AP7207" s="221"/>
      <c r="AQ7207" s="219"/>
      <c r="AR7207" s="219"/>
      <c r="AS7207" s="221"/>
      <c r="AT7207" s="221"/>
      <c r="AU7207" s="221"/>
      <c r="AV7207" s="221"/>
      <c r="AW7207" s="221"/>
      <c r="AX7207" s="221"/>
      <c r="AY7207" s="221"/>
      <c r="AZ7207" s="221"/>
    </row>
    <row r="7208" spans="1:52" x14ac:dyDescent="0.15">
      <c r="A7208" s="278"/>
      <c r="B7208" s="274"/>
      <c r="C7208" s="340"/>
      <c r="D7208" s="340"/>
      <c r="E7208" s="341"/>
      <c r="F7208" s="341"/>
      <c r="G7208" s="341"/>
      <c r="H7208" s="341"/>
      <c r="I7208" s="341"/>
      <c r="J7208" s="341"/>
      <c r="AH7208" s="221"/>
      <c r="AI7208" s="221"/>
      <c r="AJ7208" s="221"/>
      <c r="AK7208" s="221"/>
      <c r="AL7208" s="221"/>
      <c r="AM7208" s="221"/>
      <c r="AN7208" s="221"/>
      <c r="AO7208" s="221"/>
      <c r="AP7208" s="221"/>
      <c r="AQ7208" s="219"/>
      <c r="AR7208" s="219"/>
      <c r="AS7208" s="221"/>
      <c r="AT7208" s="221"/>
      <c r="AU7208" s="221"/>
      <c r="AV7208" s="221"/>
      <c r="AW7208" s="221"/>
      <c r="AX7208" s="221"/>
      <c r="AY7208" s="221"/>
      <c r="AZ7208" s="221"/>
    </row>
    <row r="7209" spans="1:52" x14ac:dyDescent="0.15">
      <c r="A7209" s="278"/>
      <c r="B7209" s="274"/>
      <c r="C7209" s="340"/>
      <c r="D7209" s="340"/>
      <c r="E7209" s="341"/>
      <c r="F7209" s="341"/>
      <c r="G7209" s="341"/>
      <c r="H7209" s="341"/>
      <c r="I7209" s="341"/>
      <c r="J7209" s="341"/>
      <c r="AH7209" s="221"/>
      <c r="AI7209" s="221"/>
      <c r="AJ7209" s="221"/>
      <c r="AK7209" s="221"/>
      <c r="AL7209" s="221"/>
      <c r="AM7209" s="221"/>
      <c r="AN7209" s="221"/>
      <c r="AO7209" s="221"/>
      <c r="AP7209" s="221"/>
      <c r="AQ7209" s="219"/>
      <c r="AR7209" s="219"/>
      <c r="AS7209" s="221"/>
      <c r="AT7209" s="221"/>
      <c r="AU7209" s="221"/>
      <c r="AV7209" s="221"/>
      <c r="AW7209" s="221"/>
      <c r="AX7209" s="221"/>
      <c r="AY7209" s="221"/>
      <c r="AZ7209" s="221"/>
    </row>
    <row r="7210" spans="1:52" x14ac:dyDescent="0.15">
      <c r="A7210" s="278"/>
      <c r="B7210" s="274"/>
      <c r="C7210" s="340"/>
      <c r="D7210" s="340"/>
      <c r="E7210" s="341"/>
      <c r="F7210" s="341"/>
      <c r="G7210" s="341"/>
      <c r="H7210" s="341"/>
      <c r="I7210" s="341"/>
      <c r="J7210" s="341"/>
      <c r="AH7210" s="221"/>
      <c r="AI7210" s="221"/>
      <c r="AJ7210" s="221"/>
      <c r="AK7210" s="221"/>
      <c r="AL7210" s="221"/>
      <c r="AM7210" s="221"/>
      <c r="AN7210" s="221"/>
      <c r="AO7210" s="221"/>
      <c r="AP7210" s="221"/>
      <c r="AQ7210" s="219"/>
      <c r="AR7210" s="219"/>
      <c r="AS7210" s="221"/>
      <c r="AT7210" s="221"/>
      <c r="AU7210" s="221"/>
      <c r="AV7210" s="221"/>
      <c r="AW7210" s="221"/>
      <c r="AX7210" s="221"/>
      <c r="AY7210" s="221"/>
      <c r="AZ7210" s="221"/>
    </row>
    <row r="7211" spans="1:52" x14ac:dyDescent="0.15">
      <c r="A7211" s="278"/>
      <c r="B7211" s="274"/>
      <c r="C7211" s="340"/>
      <c r="D7211" s="340"/>
      <c r="E7211" s="341"/>
      <c r="F7211" s="341"/>
      <c r="G7211" s="341"/>
      <c r="H7211" s="341"/>
      <c r="I7211" s="341"/>
      <c r="J7211" s="341"/>
      <c r="AH7211" s="221"/>
      <c r="AI7211" s="221"/>
      <c r="AJ7211" s="221"/>
      <c r="AK7211" s="221"/>
      <c r="AL7211" s="221"/>
      <c r="AM7211" s="221"/>
      <c r="AN7211" s="221"/>
      <c r="AO7211" s="221"/>
      <c r="AP7211" s="221"/>
      <c r="AQ7211" s="219"/>
      <c r="AR7211" s="219"/>
      <c r="AS7211" s="221"/>
      <c r="AT7211" s="221"/>
      <c r="AU7211" s="221"/>
      <c r="AV7211" s="221"/>
      <c r="AW7211" s="221"/>
      <c r="AX7211" s="221"/>
      <c r="AY7211" s="221"/>
      <c r="AZ7211" s="221"/>
    </row>
    <row r="7212" spans="1:52" x14ac:dyDescent="0.15">
      <c r="A7212" s="278"/>
      <c r="B7212" s="274"/>
      <c r="C7212" s="340"/>
      <c r="D7212" s="340"/>
      <c r="E7212" s="341"/>
      <c r="F7212" s="341"/>
      <c r="G7212" s="341"/>
      <c r="H7212" s="341"/>
      <c r="I7212" s="341"/>
      <c r="J7212" s="341"/>
      <c r="AH7212" s="221"/>
      <c r="AI7212" s="221"/>
      <c r="AJ7212" s="221"/>
      <c r="AK7212" s="221"/>
      <c r="AL7212" s="221"/>
      <c r="AM7212" s="221"/>
      <c r="AN7212" s="221"/>
      <c r="AO7212" s="221"/>
      <c r="AP7212" s="221"/>
      <c r="AQ7212" s="219"/>
      <c r="AR7212" s="219"/>
      <c r="AS7212" s="221"/>
      <c r="AT7212" s="221"/>
      <c r="AU7212" s="221"/>
      <c r="AV7212" s="221"/>
      <c r="AW7212" s="221"/>
      <c r="AX7212" s="221"/>
      <c r="AY7212" s="221"/>
      <c r="AZ7212" s="221"/>
    </row>
    <row r="7213" spans="1:52" x14ac:dyDescent="0.15">
      <c r="A7213" s="278"/>
      <c r="B7213" s="274"/>
      <c r="C7213" s="340"/>
      <c r="D7213" s="340"/>
      <c r="E7213" s="341"/>
      <c r="F7213" s="341"/>
      <c r="G7213" s="341"/>
      <c r="H7213" s="341"/>
      <c r="I7213" s="341"/>
      <c r="J7213" s="341"/>
      <c r="AH7213" s="221"/>
      <c r="AI7213" s="221"/>
      <c r="AJ7213" s="221"/>
      <c r="AK7213" s="221"/>
      <c r="AL7213" s="221"/>
      <c r="AM7213" s="221"/>
      <c r="AN7213" s="221"/>
      <c r="AO7213" s="221"/>
      <c r="AP7213" s="221"/>
      <c r="AQ7213" s="219"/>
      <c r="AR7213" s="219"/>
      <c r="AS7213" s="221"/>
      <c r="AT7213" s="221"/>
      <c r="AU7213" s="221"/>
      <c r="AV7213" s="221"/>
      <c r="AW7213" s="221"/>
      <c r="AX7213" s="221"/>
      <c r="AY7213" s="221"/>
      <c r="AZ7213" s="221"/>
    </row>
    <row r="7214" spans="1:52" x14ac:dyDescent="0.15">
      <c r="A7214" s="278"/>
      <c r="B7214" s="274"/>
      <c r="C7214" s="340"/>
      <c r="D7214" s="340"/>
      <c r="E7214" s="341"/>
      <c r="F7214" s="341"/>
      <c r="G7214" s="341"/>
      <c r="H7214" s="341"/>
      <c r="I7214" s="341"/>
      <c r="J7214" s="341"/>
      <c r="AH7214" s="221"/>
      <c r="AI7214" s="221"/>
      <c r="AJ7214" s="221"/>
      <c r="AK7214" s="221"/>
      <c r="AL7214" s="221"/>
      <c r="AM7214" s="221"/>
      <c r="AN7214" s="221"/>
      <c r="AO7214" s="221"/>
      <c r="AP7214" s="221"/>
      <c r="AQ7214" s="219"/>
      <c r="AR7214" s="219"/>
      <c r="AS7214" s="221"/>
      <c r="AT7214" s="221"/>
      <c r="AU7214" s="221"/>
      <c r="AV7214" s="221"/>
      <c r="AW7214" s="221"/>
      <c r="AX7214" s="221"/>
      <c r="AY7214" s="221"/>
      <c r="AZ7214" s="221"/>
    </row>
    <row r="7215" spans="1:52" x14ac:dyDescent="0.15">
      <c r="A7215" s="278"/>
      <c r="B7215" s="274"/>
      <c r="C7215" s="340"/>
      <c r="D7215" s="340"/>
      <c r="E7215" s="341"/>
      <c r="F7215" s="341"/>
      <c r="G7215" s="341"/>
      <c r="H7215" s="341"/>
      <c r="I7215" s="341"/>
      <c r="J7215" s="341"/>
      <c r="AH7215" s="221"/>
      <c r="AI7215" s="221"/>
      <c r="AJ7215" s="221"/>
      <c r="AK7215" s="221"/>
      <c r="AL7215" s="221"/>
      <c r="AM7215" s="221"/>
      <c r="AN7215" s="221"/>
      <c r="AO7215" s="221"/>
      <c r="AP7215" s="221"/>
      <c r="AQ7215" s="219"/>
      <c r="AR7215" s="219"/>
      <c r="AS7215" s="221"/>
      <c r="AT7215" s="221"/>
      <c r="AU7215" s="221"/>
      <c r="AV7215" s="221"/>
      <c r="AW7215" s="221"/>
      <c r="AX7215" s="221"/>
      <c r="AY7215" s="221"/>
      <c r="AZ7215" s="221"/>
    </row>
    <row r="7216" spans="1:52" x14ac:dyDescent="0.15">
      <c r="A7216" s="278"/>
      <c r="B7216" s="274"/>
      <c r="C7216" s="340"/>
      <c r="D7216" s="340"/>
      <c r="E7216" s="341"/>
      <c r="F7216" s="341"/>
      <c r="G7216" s="341"/>
      <c r="H7216" s="341"/>
      <c r="I7216" s="341"/>
      <c r="J7216" s="341"/>
      <c r="AH7216" s="221"/>
      <c r="AI7216" s="221"/>
      <c r="AJ7216" s="221"/>
      <c r="AK7216" s="221"/>
      <c r="AL7216" s="221"/>
      <c r="AM7216" s="221"/>
      <c r="AN7216" s="221"/>
      <c r="AO7216" s="221"/>
      <c r="AP7216" s="221"/>
      <c r="AQ7216" s="219"/>
      <c r="AR7216" s="219"/>
      <c r="AS7216" s="221"/>
      <c r="AT7216" s="221"/>
      <c r="AU7216" s="221"/>
      <c r="AV7216" s="221"/>
      <c r="AW7216" s="221"/>
      <c r="AX7216" s="221"/>
      <c r="AY7216" s="221"/>
      <c r="AZ7216" s="221"/>
    </row>
    <row r="7217" spans="1:52" x14ac:dyDescent="0.15">
      <c r="A7217" s="278"/>
      <c r="B7217" s="274"/>
      <c r="C7217" s="340"/>
      <c r="D7217" s="340"/>
      <c r="E7217" s="341"/>
      <c r="F7217" s="341"/>
      <c r="G7217" s="341"/>
      <c r="H7217" s="341"/>
      <c r="I7217" s="341"/>
      <c r="J7217" s="341"/>
      <c r="AH7217" s="221"/>
      <c r="AI7217" s="221"/>
      <c r="AJ7217" s="221"/>
      <c r="AK7217" s="221"/>
      <c r="AL7217" s="221"/>
      <c r="AM7217" s="221"/>
      <c r="AN7217" s="221"/>
      <c r="AO7217" s="221"/>
      <c r="AP7217" s="221"/>
      <c r="AQ7217" s="219"/>
      <c r="AR7217" s="219"/>
      <c r="AS7217" s="221"/>
      <c r="AT7217" s="221"/>
      <c r="AU7217" s="221"/>
      <c r="AV7217" s="221"/>
      <c r="AW7217" s="221"/>
      <c r="AX7217" s="221"/>
      <c r="AY7217" s="221"/>
      <c r="AZ7217" s="221"/>
    </row>
    <row r="7218" spans="1:52" x14ac:dyDescent="0.15">
      <c r="A7218" s="278"/>
      <c r="B7218" s="274"/>
      <c r="C7218" s="340"/>
      <c r="D7218" s="340"/>
      <c r="E7218" s="341"/>
      <c r="F7218" s="341"/>
      <c r="G7218" s="341"/>
      <c r="H7218" s="341"/>
      <c r="I7218" s="341"/>
      <c r="J7218" s="341"/>
      <c r="AH7218" s="221"/>
      <c r="AI7218" s="221"/>
      <c r="AJ7218" s="221"/>
      <c r="AK7218" s="221"/>
      <c r="AL7218" s="221"/>
      <c r="AM7218" s="221"/>
      <c r="AN7218" s="221"/>
      <c r="AO7218" s="221"/>
      <c r="AP7218" s="221"/>
      <c r="AQ7218" s="219"/>
      <c r="AR7218" s="219"/>
      <c r="AS7218" s="221"/>
      <c r="AT7218" s="221"/>
      <c r="AU7218" s="221"/>
      <c r="AV7218" s="221"/>
      <c r="AW7218" s="221"/>
      <c r="AX7218" s="221"/>
      <c r="AY7218" s="221"/>
      <c r="AZ7218" s="221"/>
    </row>
    <row r="7219" spans="1:52" x14ac:dyDescent="0.15">
      <c r="A7219" s="278"/>
      <c r="B7219" s="274"/>
      <c r="C7219" s="340"/>
      <c r="D7219" s="340"/>
      <c r="E7219" s="341"/>
      <c r="F7219" s="341"/>
      <c r="G7219" s="341"/>
      <c r="H7219" s="341"/>
      <c r="I7219" s="341"/>
      <c r="J7219" s="341"/>
      <c r="AH7219" s="221"/>
      <c r="AI7219" s="221"/>
      <c r="AJ7219" s="221"/>
      <c r="AK7219" s="221"/>
      <c r="AL7219" s="221"/>
      <c r="AM7219" s="221"/>
      <c r="AN7219" s="221"/>
      <c r="AO7219" s="221"/>
      <c r="AP7219" s="221"/>
      <c r="AQ7219" s="219"/>
      <c r="AR7219" s="219"/>
      <c r="AS7219" s="221"/>
      <c r="AT7219" s="221"/>
      <c r="AU7219" s="221"/>
      <c r="AV7219" s="221"/>
      <c r="AW7219" s="221"/>
      <c r="AX7219" s="221"/>
      <c r="AY7219" s="221"/>
      <c r="AZ7219" s="221"/>
    </row>
    <row r="7220" spans="1:52" x14ac:dyDescent="0.15">
      <c r="A7220" s="278"/>
      <c r="B7220" s="274"/>
      <c r="C7220" s="340"/>
      <c r="D7220" s="340"/>
      <c r="E7220" s="341"/>
      <c r="F7220" s="341"/>
      <c r="G7220" s="341"/>
      <c r="H7220" s="341"/>
      <c r="I7220" s="341"/>
      <c r="J7220" s="341"/>
      <c r="AH7220" s="221"/>
      <c r="AI7220" s="221"/>
      <c r="AJ7220" s="221"/>
      <c r="AK7220" s="221"/>
      <c r="AL7220" s="221"/>
      <c r="AM7220" s="221"/>
      <c r="AN7220" s="221"/>
      <c r="AO7220" s="221"/>
      <c r="AP7220" s="221"/>
      <c r="AQ7220" s="219"/>
      <c r="AR7220" s="219"/>
      <c r="AS7220" s="221"/>
      <c r="AT7220" s="221"/>
      <c r="AU7220" s="221"/>
      <c r="AV7220" s="221"/>
      <c r="AW7220" s="221"/>
      <c r="AX7220" s="221"/>
      <c r="AY7220" s="221"/>
      <c r="AZ7220" s="221"/>
    </row>
    <row r="7221" spans="1:52" x14ac:dyDescent="0.15">
      <c r="A7221" s="278"/>
      <c r="B7221" s="274"/>
      <c r="C7221" s="340"/>
      <c r="D7221" s="340"/>
      <c r="E7221" s="341"/>
      <c r="F7221" s="341"/>
      <c r="G7221" s="341"/>
      <c r="H7221" s="341"/>
      <c r="I7221" s="341"/>
      <c r="J7221" s="341"/>
      <c r="AH7221" s="221"/>
      <c r="AI7221" s="221"/>
      <c r="AJ7221" s="221"/>
      <c r="AK7221" s="221"/>
      <c r="AL7221" s="221"/>
      <c r="AM7221" s="221"/>
      <c r="AN7221" s="221"/>
      <c r="AO7221" s="221"/>
      <c r="AP7221" s="221"/>
      <c r="AQ7221" s="219"/>
      <c r="AR7221" s="219"/>
      <c r="AS7221" s="221"/>
      <c r="AT7221" s="221"/>
      <c r="AU7221" s="221"/>
      <c r="AV7221" s="221"/>
      <c r="AW7221" s="221"/>
      <c r="AX7221" s="221"/>
      <c r="AY7221" s="221"/>
      <c r="AZ7221" s="221"/>
    </row>
    <row r="7222" spans="1:52" x14ac:dyDescent="0.15">
      <c r="A7222" s="278"/>
      <c r="B7222" s="274"/>
      <c r="C7222" s="340"/>
      <c r="D7222" s="340"/>
      <c r="E7222" s="341"/>
      <c r="F7222" s="341"/>
      <c r="G7222" s="341"/>
      <c r="H7222" s="341"/>
      <c r="I7222" s="341"/>
      <c r="J7222" s="341"/>
      <c r="AH7222" s="221"/>
      <c r="AI7222" s="221"/>
      <c r="AJ7222" s="221"/>
      <c r="AK7222" s="221"/>
      <c r="AL7222" s="221"/>
      <c r="AM7222" s="221"/>
      <c r="AN7222" s="221"/>
      <c r="AO7222" s="221"/>
      <c r="AP7222" s="221"/>
      <c r="AQ7222" s="219"/>
      <c r="AR7222" s="219"/>
      <c r="AS7222" s="221"/>
      <c r="AT7222" s="221"/>
      <c r="AU7222" s="221"/>
      <c r="AV7222" s="221"/>
      <c r="AW7222" s="221"/>
      <c r="AX7222" s="221"/>
      <c r="AY7222" s="221"/>
      <c r="AZ7222" s="221"/>
    </row>
    <row r="7223" spans="1:52" x14ac:dyDescent="0.15">
      <c r="A7223" s="278"/>
      <c r="B7223" s="274"/>
      <c r="C7223" s="340"/>
      <c r="D7223" s="340"/>
      <c r="E7223" s="341"/>
      <c r="F7223" s="341"/>
      <c r="G7223" s="341"/>
      <c r="H7223" s="341"/>
      <c r="I7223" s="341"/>
      <c r="J7223" s="341"/>
      <c r="AH7223" s="221"/>
      <c r="AI7223" s="221"/>
      <c r="AJ7223" s="221"/>
      <c r="AK7223" s="221"/>
      <c r="AL7223" s="221"/>
      <c r="AM7223" s="221"/>
      <c r="AN7223" s="221"/>
      <c r="AO7223" s="221"/>
      <c r="AP7223" s="221"/>
      <c r="AQ7223" s="219"/>
      <c r="AR7223" s="219"/>
      <c r="AS7223" s="221"/>
      <c r="AT7223" s="221"/>
      <c r="AU7223" s="221"/>
      <c r="AV7223" s="221"/>
      <c r="AW7223" s="221"/>
      <c r="AX7223" s="221"/>
      <c r="AY7223" s="221"/>
      <c r="AZ7223" s="221"/>
    </row>
    <row r="7224" spans="1:52" x14ac:dyDescent="0.15">
      <c r="A7224" s="278"/>
      <c r="B7224" s="274"/>
      <c r="C7224" s="340"/>
      <c r="D7224" s="340"/>
      <c r="E7224" s="341"/>
      <c r="F7224" s="341"/>
      <c r="G7224" s="341"/>
      <c r="H7224" s="341"/>
      <c r="I7224" s="341"/>
      <c r="J7224" s="341"/>
      <c r="AH7224" s="221"/>
      <c r="AI7224" s="221"/>
      <c r="AJ7224" s="221"/>
      <c r="AK7224" s="221"/>
      <c r="AL7224" s="221"/>
      <c r="AM7224" s="221"/>
      <c r="AN7224" s="221"/>
      <c r="AO7224" s="221"/>
      <c r="AP7224" s="221"/>
      <c r="AQ7224" s="219"/>
      <c r="AR7224" s="219"/>
      <c r="AS7224" s="221"/>
      <c r="AT7224" s="221"/>
      <c r="AU7224" s="221"/>
      <c r="AV7224" s="221"/>
      <c r="AW7224" s="221"/>
      <c r="AX7224" s="221"/>
      <c r="AY7224" s="221"/>
      <c r="AZ7224" s="221"/>
    </row>
    <row r="7225" spans="1:52" x14ac:dyDescent="0.15">
      <c r="A7225" s="278"/>
      <c r="B7225" s="274"/>
      <c r="C7225" s="340"/>
      <c r="D7225" s="340"/>
      <c r="E7225" s="341"/>
      <c r="F7225" s="341"/>
      <c r="G7225" s="341"/>
      <c r="H7225" s="341"/>
      <c r="I7225" s="341"/>
      <c r="J7225" s="341"/>
      <c r="AH7225" s="221"/>
      <c r="AI7225" s="221"/>
      <c r="AJ7225" s="221"/>
      <c r="AK7225" s="221"/>
      <c r="AL7225" s="221"/>
      <c r="AM7225" s="221"/>
      <c r="AN7225" s="221"/>
      <c r="AO7225" s="221"/>
      <c r="AP7225" s="221"/>
      <c r="AQ7225" s="219"/>
      <c r="AR7225" s="219"/>
      <c r="AS7225" s="221"/>
      <c r="AT7225" s="221"/>
      <c r="AU7225" s="221"/>
      <c r="AV7225" s="221"/>
      <c r="AW7225" s="221"/>
      <c r="AX7225" s="221"/>
      <c r="AY7225" s="221"/>
      <c r="AZ7225" s="221"/>
    </row>
    <row r="7226" spans="1:52" x14ac:dyDescent="0.15">
      <c r="A7226" s="278"/>
      <c r="B7226" s="274"/>
      <c r="C7226" s="340"/>
      <c r="D7226" s="340"/>
      <c r="E7226" s="341"/>
      <c r="F7226" s="341"/>
      <c r="G7226" s="341"/>
      <c r="H7226" s="341"/>
      <c r="I7226" s="341"/>
      <c r="J7226" s="341"/>
      <c r="AH7226" s="221"/>
      <c r="AI7226" s="221"/>
      <c r="AJ7226" s="221"/>
      <c r="AK7226" s="221"/>
      <c r="AL7226" s="221"/>
      <c r="AM7226" s="221"/>
      <c r="AN7226" s="221"/>
      <c r="AO7226" s="221"/>
      <c r="AP7226" s="221"/>
      <c r="AQ7226" s="219"/>
      <c r="AR7226" s="219"/>
      <c r="AS7226" s="221"/>
      <c r="AT7226" s="221"/>
      <c r="AU7226" s="221"/>
      <c r="AV7226" s="221"/>
      <c r="AW7226" s="221"/>
      <c r="AX7226" s="221"/>
      <c r="AY7226" s="221"/>
      <c r="AZ7226" s="221"/>
    </row>
    <row r="7227" spans="1:52" x14ac:dyDescent="0.15">
      <c r="A7227" s="278"/>
      <c r="B7227" s="274"/>
      <c r="C7227" s="340"/>
      <c r="D7227" s="340"/>
      <c r="E7227" s="341"/>
      <c r="F7227" s="341"/>
      <c r="G7227" s="341"/>
      <c r="H7227" s="341"/>
      <c r="I7227" s="341"/>
      <c r="J7227" s="341"/>
      <c r="AH7227" s="221"/>
      <c r="AI7227" s="221"/>
      <c r="AJ7227" s="221"/>
      <c r="AK7227" s="221"/>
      <c r="AL7227" s="221"/>
      <c r="AM7227" s="221"/>
      <c r="AN7227" s="221"/>
      <c r="AO7227" s="221"/>
      <c r="AP7227" s="221"/>
      <c r="AQ7227" s="219"/>
      <c r="AR7227" s="219"/>
      <c r="AS7227" s="221"/>
      <c r="AT7227" s="221"/>
      <c r="AU7227" s="221"/>
      <c r="AV7227" s="221"/>
      <c r="AW7227" s="221"/>
      <c r="AX7227" s="221"/>
      <c r="AY7227" s="221"/>
      <c r="AZ7227" s="221"/>
    </row>
    <row r="7228" spans="1:52" x14ac:dyDescent="0.15">
      <c r="A7228" s="278"/>
      <c r="B7228" s="274"/>
      <c r="C7228" s="340"/>
      <c r="D7228" s="340"/>
      <c r="E7228" s="341"/>
      <c r="F7228" s="341"/>
      <c r="G7228" s="341"/>
      <c r="H7228" s="341"/>
      <c r="I7228" s="341"/>
      <c r="J7228" s="341"/>
      <c r="AH7228" s="221"/>
      <c r="AI7228" s="221"/>
      <c r="AJ7228" s="221"/>
      <c r="AK7228" s="221"/>
      <c r="AL7228" s="221"/>
      <c r="AM7228" s="221"/>
      <c r="AN7228" s="221"/>
      <c r="AO7228" s="221"/>
      <c r="AP7228" s="221"/>
      <c r="AQ7228" s="219"/>
      <c r="AR7228" s="219"/>
      <c r="AS7228" s="221"/>
      <c r="AT7228" s="221"/>
      <c r="AU7228" s="221"/>
      <c r="AV7228" s="221"/>
      <c r="AW7228" s="221"/>
      <c r="AX7228" s="221"/>
      <c r="AY7228" s="221"/>
      <c r="AZ7228" s="221"/>
    </row>
    <row r="7229" spans="1:52" x14ac:dyDescent="0.15">
      <c r="A7229" s="278"/>
      <c r="B7229" s="274"/>
      <c r="C7229" s="340"/>
      <c r="D7229" s="340"/>
      <c r="E7229" s="341"/>
      <c r="F7229" s="341"/>
      <c r="G7229" s="341"/>
      <c r="H7229" s="341"/>
      <c r="I7229" s="341"/>
      <c r="J7229" s="341"/>
      <c r="AH7229" s="221"/>
      <c r="AI7229" s="221"/>
      <c r="AJ7229" s="221"/>
      <c r="AK7229" s="221"/>
      <c r="AL7229" s="221"/>
      <c r="AM7229" s="221"/>
      <c r="AN7229" s="221"/>
      <c r="AO7229" s="221"/>
      <c r="AP7229" s="221"/>
      <c r="AQ7229" s="219"/>
      <c r="AR7229" s="219"/>
      <c r="AS7229" s="221"/>
      <c r="AT7229" s="221"/>
      <c r="AU7229" s="221"/>
      <c r="AV7229" s="221"/>
      <c r="AW7229" s="221"/>
      <c r="AX7229" s="221"/>
      <c r="AY7229" s="221"/>
      <c r="AZ7229" s="221"/>
    </row>
    <row r="7230" spans="1:52" x14ac:dyDescent="0.15">
      <c r="A7230" s="278"/>
      <c r="B7230" s="274"/>
      <c r="C7230" s="340"/>
      <c r="D7230" s="340"/>
      <c r="E7230" s="341"/>
      <c r="F7230" s="341"/>
      <c r="G7230" s="341"/>
      <c r="H7230" s="341"/>
      <c r="I7230" s="341"/>
      <c r="J7230" s="341"/>
      <c r="AH7230" s="221"/>
      <c r="AI7230" s="221"/>
      <c r="AJ7230" s="221"/>
      <c r="AK7230" s="221"/>
      <c r="AL7230" s="221"/>
      <c r="AM7230" s="221"/>
      <c r="AN7230" s="221"/>
      <c r="AO7230" s="221"/>
      <c r="AP7230" s="221"/>
      <c r="AQ7230" s="219"/>
      <c r="AR7230" s="219"/>
      <c r="AS7230" s="221"/>
      <c r="AT7230" s="221"/>
      <c r="AU7230" s="221"/>
      <c r="AV7230" s="221"/>
      <c r="AW7230" s="221"/>
      <c r="AX7230" s="221"/>
      <c r="AY7230" s="221"/>
      <c r="AZ7230" s="221"/>
    </row>
    <row r="7231" spans="1:52" x14ac:dyDescent="0.15">
      <c r="A7231" s="278"/>
      <c r="B7231" s="274"/>
      <c r="C7231" s="340"/>
      <c r="D7231" s="340"/>
      <c r="E7231" s="341"/>
      <c r="F7231" s="341"/>
      <c r="G7231" s="341"/>
      <c r="H7231" s="341"/>
      <c r="I7231" s="341"/>
      <c r="J7231" s="341"/>
      <c r="AH7231" s="221"/>
      <c r="AI7231" s="221"/>
      <c r="AJ7231" s="221"/>
      <c r="AK7231" s="221"/>
      <c r="AL7231" s="221"/>
      <c r="AM7231" s="221"/>
      <c r="AN7231" s="221"/>
      <c r="AO7231" s="221"/>
      <c r="AP7231" s="221"/>
      <c r="AQ7231" s="219"/>
      <c r="AR7231" s="219"/>
      <c r="AS7231" s="221"/>
      <c r="AT7231" s="221"/>
      <c r="AU7231" s="221"/>
      <c r="AV7231" s="221"/>
      <c r="AW7231" s="221"/>
      <c r="AX7231" s="221"/>
      <c r="AY7231" s="221"/>
      <c r="AZ7231" s="221"/>
    </row>
    <row r="7232" spans="1:52" x14ac:dyDescent="0.15">
      <c r="A7232" s="278"/>
      <c r="B7232" s="274"/>
      <c r="C7232" s="340"/>
      <c r="D7232" s="340"/>
      <c r="E7232" s="341"/>
      <c r="F7232" s="341"/>
      <c r="G7232" s="341"/>
      <c r="H7232" s="341"/>
      <c r="I7232" s="341"/>
      <c r="J7232" s="341"/>
      <c r="AH7232" s="221"/>
      <c r="AI7232" s="221"/>
      <c r="AJ7232" s="221"/>
      <c r="AK7232" s="221"/>
      <c r="AL7232" s="221"/>
      <c r="AM7232" s="221"/>
      <c r="AN7232" s="221"/>
      <c r="AO7232" s="221"/>
      <c r="AP7232" s="221"/>
      <c r="AQ7232" s="219"/>
      <c r="AR7232" s="219"/>
      <c r="AS7232" s="221"/>
      <c r="AT7232" s="221"/>
      <c r="AU7232" s="221"/>
      <c r="AV7232" s="221"/>
      <c r="AW7232" s="221"/>
      <c r="AX7232" s="221"/>
      <c r="AY7232" s="221"/>
      <c r="AZ7232" s="221"/>
    </row>
    <row r="7233" spans="1:52" x14ac:dyDescent="0.15">
      <c r="A7233" s="278"/>
      <c r="B7233" s="274"/>
      <c r="C7233" s="340"/>
      <c r="D7233" s="340"/>
      <c r="E7233" s="341"/>
      <c r="F7233" s="341"/>
      <c r="G7233" s="341"/>
      <c r="H7233" s="341"/>
      <c r="I7233" s="341"/>
      <c r="J7233" s="341"/>
      <c r="AH7233" s="221"/>
      <c r="AI7233" s="221"/>
      <c r="AJ7233" s="221"/>
      <c r="AK7233" s="221"/>
      <c r="AL7233" s="221"/>
      <c r="AM7233" s="221"/>
      <c r="AN7233" s="221"/>
      <c r="AO7233" s="221"/>
      <c r="AP7233" s="221"/>
      <c r="AQ7233" s="219"/>
      <c r="AR7233" s="219"/>
      <c r="AS7233" s="221"/>
      <c r="AT7233" s="221"/>
      <c r="AU7233" s="221"/>
      <c r="AV7233" s="221"/>
      <c r="AW7233" s="221"/>
      <c r="AX7233" s="221"/>
      <c r="AY7233" s="221"/>
      <c r="AZ7233" s="221"/>
    </row>
    <row r="7234" spans="1:52" x14ac:dyDescent="0.15">
      <c r="A7234" s="278"/>
      <c r="B7234" s="274"/>
      <c r="C7234" s="340"/>
      <c r="D7234" s="340"/>
      <c r="E7234" s="341"/>
      <c r="F7234" s="341"/>
      <c r="G7234" s="341"/>
      <c r="H7234" s="341"/>
      <c r="I7234" s="341"/>
      <c r="J7234" s="341"/>
      <c r="AH7234" s="221"/>
      <c r="AI7234" s="221"/>
      <c r="AJ7234" s="221"/>
      <c r="AK7234" s="221"/>
      <c r="AL7234" s="221"/>
      <c r="AM7234" s="221"/>
      <c r="AN7234" s="221"/>
      <c r="AO7234" s="221"/>
      <c r="AP7234" s="221"/>
      <c r="AQ7234" s="219"/>
      <c r="AR7234" s="219"/>
      <c r="AS7234" s="221"/>
      <c r="AT7234" s="221"/>
      <c r="AU7234" s="221"/>
      <c r="AV7234" s="221"/>
      <c r="AW7234" s="221"/>
      <c r="AX7234" s="221"/>
      <c r="AY7234" s="221"/>
      <c r="AZ7234" s="221"/>
    </row>
    <row r="7235" spans="1:52" x14ac:dyDescent="0.15">
      <c r="A7235" s="278"/>
      <c r="B7235" s="274"/>
      <c r="C7235" s="340"/>
      <c r="D7235" s="340"/>
      <c r="E7235" s="341"/>
      <c r="F7235" s="341"/>
      <c r="G7235" s="341"/>
      <c r="H7235" s="341"/>
      <c r="I7235" s="341"/>
      <c r="J7235" s="341"/>
      <c r="AH7235" s="221"/>
      <c r="AI7235" s="221"/>
      <c r="AJ7235" s="221"/>
      <c r="AK7235" s="221"/>
      <c r="AL7235" s="221"/>
      <c r="AM7235" s="221"/>
      <c r="AN7235" s="221"/>
      <c r="AO7235" s="221"/>
      <c r="AP7235" s="221"/>
      <c r="AQ7235" s="219"/>
      <c r="AR7235" s="219"/>
      <c r="AS7235" s="221"/>
      <c r="AT7235" s="221"/>
      <c r="AU7235" s="221"/>
      <c r="AV7235" s="221"/>
      <c r="AW7235" s="221"/>
      <c r="AX7235" s="221"/>
      <c r="AY7235" s="221"/>
      <c r="AZ7235" s="221"/>
    </row>
    <row r="7236" spans="1:52" x14ac:dyDescent="0.15">
      <c r="A7236" s="278"/>
      <c r="B7236" s="274"/>
      <c r="C7236" s="340"/>
      <c r="D7236" s="340"/>
      <c r="E7236" s="341"/>
      <c r="F7236" s="341"/>
      <c r="G7236" s="341"/>
      <c r="H7236" s="341"/>
      <c r="I7236" s="341"/>
      <c r="J7236" s="341"/>
      <c r="AH7236" s="221"/>
      <c r="AI7236" s="221"/>
      <c r="AJ7236" s="221"/>
      <c r="AK7236" s="221"/>
      <c r="AL7236" s="221"/>
      <c r="AM7236" s="221"/>
      <c r="AN7236" s="221"/>
      <c r="AO7236" s="221"/>
      <c r="AP7236" s="221"/>
      <c r="AQ7236" s="219"/>
      <c r="AR7236" s="219"/>
      <c r="AS7236" s="221"/>
      <c r="AT7236" s="221"/>
      <c r="AU7236" s="221"/>
      <c r="AV7236" s="221"/>
      <c r="AW7236" s="221"/>
      <c r="AX7236" s="221"/>
      <c r="AY7236" s="221"/>
      <c r="AZ7236" s="221"/>
    </row>
    <row r="7237" spans="1:52" x14ac:dyDescent="0.15">
      <c r="A7237" s="278"/>
      <c r="B7237" s="274"/>
      <c r="C7237" s="340"/>
      <c r="D7237" s="340"/>
      <c r="E7237" s="341"/>
      <c r="F7237" s="341"/>
      <c r="G7237" s="341"/>
      <c r="H7237" s="341"/>
      <c r="I7237" s="341"/>
      <c r="J7237" s="341"/>
      <c r="AH7237" s="221"/>
      <c r="AI7237" s="221"/>
      <c r="AJ7237" s="221"/>
      <c r="AK7237" s="221"/>
      <c r="AL7237" s="221"/>
      <c r="AM7237" s="221"/>
      <c r="AN7237" s="221"/>
      <c r="AO7237" s="221"/>
      <c r="AP7237" s="221"/>
      <c r="AQ7237" s="219"/>
      <c r="AR7237" s="219"/>
      <c r="AS7237" s="221"/>
      <c r="AT7237" s="221"/>
      <c r="AU7237" s="221"/>
      <c r="AV7237" s="221"/>
      <c r="AW7237" s="221"/>
      <c r="AX7237" s="221"/>
      <c r="AY7237" s="221"/>
      <c r="AZ7237" s="221"/>
    </row>
    <row r="7238" spans="1:52" x14ac:dyDescent="0.15">
      <c r="A7238" s="278"/>
      <c r="B7238" s="274"/>
      <c r="C7238" s="340"/>
      <c r="D7238" s="340"/>
      <c r="E7238" s="341"/>
      <c r="F7238" s="341"/>
      <c r="G7238" s="341"/>
      <c r="H7238" s="341"/>
      <c r="I7238" s="341"/>
      <c r="J7238" s="341"/>
      <c r="AH7238" s="221"/>
      <c r="AI7238" s="221"/>
      <c r="AJ7238" s="221"/>
      <c r="AK7238" s="221"/>
      <c r="AL7238" s="221"/>
      <c r="AM7238" s="221"/>
      <c r="AN7238" s="221"/>
      <c r="AO7238" s="221"/>
      <c r="AP7238" s="221"/>
      <c r="AQ7238" s="219"/>
      <c r="AR7238" s="219"/>
      <c r="AS7238" s="221"/>
      <c r="AT7238" s="221"/>
      <c r="AU7238" s="221"/>
      <c r="AV7238" s="221"/>
      <c r="AW7238" s="221"/>
      <c r="AX7238" s="221"/>
      <c r="AY7238" s="221"/>
      <c r="AZ7238" s="221"/>
    </row>
    <row r="7239" spans="1:52" x14ac:dyDescent="0.15">
      <c r="A7239" s="278"/>
      <c r="B7239" s="274"/>
      <c r="C7239" s="340"/>
      <c r="D7239" s="340"/>
      <c r="E7239" s="341"/>
      <c r="F7239" s="341"/>
      <c r="G7239" s="341"/>
      <c r="H7239" s="341"/>
      <c r="I7239" s="341"/>
      <c r="J7239" s="341"/>
      <c r="AH7239" s="221"/>
      <c r="AI7239" s="221"/>
      <c r="AJ7239" s="221"/>
      <c r="AK7239" s="221"/>
      <c r="AL7239" s="221"/>
      <c r="AM7239" s="221"/>
      <c r="AN7239" s="221"/>
      <c r="AO7239" s="221"/>
      <c r="AP7239" s="221"/>
      <c r="AQ7239" s="219"/>
      <c r="AR7239" s="219"/>
      <c r="AS7239" s="221"/>
      <c r="AT7239" s="221"/>
      <c r="AU7239" s="221"/>
      <c r="AV7239" s="221"/>
      <c r="AW7239" s="221"/>
      <c r="AX7239" s="221"/>
      <c r="AY7239" s="221"/>
      <c r="AZ7239" s="221"/>
    </row>
    <row r="7240" spans="1:52" x14ac:dyDescent="0.15">
      <c r="A7240" s="278"/>
      <c r="B7240" s="274"/>
      <c r="C7240" s="340"/>
      <c r="D7240" s="340"/>
      <c r="E7240" s="341"/>
      <c r="F7240" s="341"/>
      <c r="G7240" s="341"/>
      <c r="H7240" s="341"/>
      <c r="I7240" s="341"/>
      <c r="J7240" s="341"/>
      <c r="AH7240" s="221"/>
      <c r="AI7240" s="221"/>
      <c r="AJ7240" s="221"/>
      <c r="AK7240" s="221"/>
      <c r="AL7240" s="221"/>
      <c r="AM7240" s="221"/>
      <c r="AN7240" s="221"/>
      <c r="AO7240" s="221"/>
      <c r="AP7240" s="221"/>
      <c r="AQ7240" s="219"/>
      <c r="AR7240" s="219"/>
      <c r="AS7240" s="221"/>
      <c r="AT7240" s="221"/>
      <c r="AU7240" s="221"/>
      <c r="AV7240" s="221"/>
      <c r="AW7240" s="221"/>
      <c r="AX7240" s="221"/>
      <c r="AY7240" s="221"/>
      <c r="AZ7240" s="221"/>
    </row>
    <row r="7241" spans="1:52" x14ac:dyDescent="0.15">
      <c r="A7241" s="278"/>
      <c r="B7241" s="274"/>
      <c r="C7241" s="340"/>
      <c r="D7241" s="340"/>
      <c r="E7241" s="341"/>
      <c r="F7241" s="341"/>
      <c r="G7241" s="341"/>
      <c r="H7241" s="341"/>
      <c r="I7241" s="341"/>
      <c r="J7241" s="341"/>
      <c r="AH7241" s="221"/>
      <c r="AI7241" s="221"/>
      <c r="AJ7241" s="221"/>
      <c r="AK7241" s="221"/>
      <c r="AL7241" s="221"/>
      <c r="AM7241" s="221"/>
      <c r="AN7241" s="221"/>
      <c r="AO7241" s="221"/>
      <c r="AP7241" s="221"/>
      <c r="AQ7241" s="219"/>
      <c r="AR7241" s="219"/>
      <c r="AS7241" s="221"/>
      <c r="AT7241" s="221"/>
      <c r="AU7241" s="221"/>
      <c r="AV7241" s="221"/>
      <c r="AW7241" s="221"/>
      <c r="AX7241" s="221"/>
      <c r="AY7241" s="221"/>
      <c r="AZ7241" s="221"/>
    </row>
    <row r="7242" spans="1:52" x14ac:dyDescent="0.15">
      <c r="A7242" s="278"/>
      <c r="B7242" s="274"/>
      <c r="C7242" s="340"/>
      <c r="D7242" s="340"/>
      <c r="E7242" s="341"/>
      <c r="F7242" s="341"/>
      <c r="G7242" s="341"/>
      <c r="H7242" s="341"/>
      <c r="I7242" s="341"/>
      <c r="J7242" s="341"/>
      <c r="AH7242" s="221"/>
      <c r="AI7242" s="221"/>
      <c r="AJ7242" s="221"/>
      <c r="AK7242" s="221"/>
      <c r="AL7242" s="221"/>
      <c r="AM7242" s="221"/>
      <c r="AN7242" s="221"/>
      <c r="AO7242" s="221"/>
      <c r="AP7242" s="221"/>
      <c r="AQ7242" s="219"/>
      <c r="AR7242" s="219"/>
      <c r="AS7242" s="221"/>
      <c r="AT7242" s="221"/>
      <c r="AU7242" s="221"/>
      <c r="AV7242" s="221"/>
      <c r="AW7242" s="221"/>
      <c r="AX7242" s="221"/>
      <c r="AY7242" s="221"/>
      <c r="AZ7242" s="221"/>
    </row>
    <row r="7243" spans="1:52" x14ac:dyDescent="0.15">
      <c r="A7243" s="278"/>
      <c r="B7243" s="274"/>
      <c r="C7243" s="340"/>
      <c r="D7243" s="340"/>
      <c r="E7243" s="341"/>
      <c r="F7243" s="341"/>
      <c r="G7243" s="341"/>
      <c r="H7243" s="341"/>
      <c r="I7243" s="341"/>
      <c r="J7243" s="341"/>
      <c r="AH7243" s="221"/>
      <c r="AI7243" s="221"/>
      <c r="AJ7243" s="221"/>
      <c r="AK7243" s="221"/>
      <c r="AL7243" s="221"/>
      <c r="AM7243" s="221"/>
      <c r="AN7243" s="221"/>
      <c r="AO7243" s="221"/>
      <c r="AP7243" s="221"/>
      <c r="AQ7243" s="219"/>
      <c r="AR7243" s="219"/>
      <c r="AS7243" s="221"/>
      <c r="AT7243" s="221"/>
      <c r="AU7243" s="221"/>
      <c r="AV7243" s="221"/>
      <c r="AW7243" s="221"/>
      <c r="AX7243" s="221"/>
      <c r="AY7243" s="221"/>
      <c r="AZ7243" s="221"/>
    </row>
    <row r="7244" spans="1:52" x14ac:dyDescent="0.15">
      <c r="A7244" s="278"/>
      <c r="B7244" s="274"/>
      <c r="C7244" s="340"/>
      <c r="D7244" s="340"/>
      <c r="E7244" s="341"/>
      <c r="F7244" s="341"/>
      <c r="G7244" s="341"/>
      <c r="H7244" s="341"/>
      <c r="I7244" s="341"/>
      <c r="J7244" s="341"/>
      <c r="AH7244" s="221"/>
      <c r="AI7244" s="221"/>
      <c r="AJ7244" s="221"/>
      <c r="AK7244" s="221"/>
      <c r="AL7244" s="221"/>
      <c r="AM7244" s="221"/>
      <c r="AN7244" s="221"/>
      <c r="AO7244" s="221"/>
      <c r="AP7244" s="221"/>
      <c r="AQ7244" s="219"/>
      <c r="AR7244" s="219"/>
      <c r="AS7244" s="221"/>
      <c r="AT7244" s="221"/>
      <c r="AU7244" s="221"/>
      <c r="AV7244" s="221"/>
      <c r="AW7244" s="221"/>
      <c r="AX7244" s="221"/>
      <c r="AY7244" s="221"/>
      <c r="AZ7244" s="221"/>
    </row>
    <row r="7245" spans="1:52" x14ac:dyDescent="0.15">
      <c r="A7245" s="278"/>
      <c r="B7245" s="274"/>
      <c r="C7245" s="340"/>
      <c r="D7245" s="340"/>
      <c r="E7245" s="341"/>
      <c r="F7245" s="341"/>
      <c r="G7245" s="341"/>
      <c r="H7245" s="341"/>
      <c r="I7245" s="341"/>
      <c r="J7245" s="341"/>
      <c r="AH7245" s="221"/>
      <c r="AI7245" s="221"/>
      <c r="AJ7245" s="221"/>
      <c r="AK7245" s="221"/>
      <c r="AL7245" s="221"/>
      <c r="AM7245" s="221"/>
      <c r="AN7245" s="221"/>
      <c r="AO7245" s="221"/>
      <c r="AP7245" s="221"/>
      <c r="AQ7245" s="219"/>
      <c r="AR7245" s="219"/>
      <c r="AS7245" s="221"/>
      <c r="AT7245" s="221"/>
      <c r="AU7245" s="221"/>
      <c r="AV7245" s="221"/>
      <c r="AW7245" s="221"/>
      <c r="AX7245" s="221"/>
      <c r="AY7245" s="221"/>
      <c r="AZ7245" s="221"/>
    </row>
    <row r="7246" spans="1:52" x14ac:dyDescent="0.15">
      <c r="A7246" s="278"/>
      <c r="B7246" s="274"/>
      <c r="C7246" s="340"/>
      <c r="D7246" s="340"/>
      <c r="E7246" s="341"/>
      <c r="F7246" s="341"/>
      <c r="G7246" s="341"/>
      <c r="H7246" s="341"/>
      <c r="I7246" s="341"/>
      <c r="J7246" s="341"/>
      <c r="AH7246" s="221"/>
      <c r="AI7246" s="221"/>
      <c r="AJ7246" s="221"/>
      <c r="AK7246" s="221"/>
      <c r="AL7246" s="221"/>
      <c r="AM7246" s="221"/>
      <c r="AN7246" s="221"/>
      <c r="AO7246" s="221"/>
      <c r="AP7246" s="221"/>
      <c r="AQ7246" s="219"/>
      <c r="AR7246" s="219"/>
      <c r="AS7246" s="221"/>
      <c r="AT7246" s="221"/>
      <c r="AU7246" s="221"/>
      <c r="AV7246" s="221"/>
      <c r="AW7246" s="221"/>
      <c r="AX7246" s="221"/>
      <c r="AY7246" s="221"/>
      <c r="AZ7246" s="221"/>
    </row>
    <row r="7247" spans="1:52" x14ac:dyDescent="0.15">
      <c r="A7247" s="278"/>
      <c r="B7247" s="274"/>
      <c r="C7247" s="340"/>
      <c r="D7247" s="340"/>
      <c r="E7247" s="341"/>
      <c r="F7247" s="341"/>
      <c r="G7247" s="341"/>
      <c r="H7247" s="341"/>
      <c r="I7247" s="341"/>
      <c r="J7247" s="341"/>
      <c r="AH7247" s="221"/>
      <c r="AI7247" s="221"/>
      <c r="AJ7247" s="221"/>
      <c r="AK7247" s="221"/>
      <c r="AL7247" s="221"/>
      <c r="AM7247" s="221"/>
      <c r="AN7247" s="221"/>
      <c r="AO7247" s="221"/>
      <c r="AP7247" s="221"/>
      <c r="AQ7247" s="219"/>
      <c r="AR7247" s="219"/>
      <c r="AS7247" s="221"/>
      <c r="AT7247" s="221"/>
      <c r="AU7247" s="221"/>
      <c r="AV7247" s="221"/>
      <c r="AW7247" s="221"/>
      <c r="AX7247" s="221"/>
      <c r="AY7247" s="221"/>
      <c r="AZ7247" s="221"/>
    </row>
    <row r="7248" spans="1:52" x14ac:dyDescent="0.15">
      <c r="A7248" s="278"/>
      <c r="B7248" s="274"/>
      <c r="C7248" s="340"/>
      <c r="D7248" s="340"/>
      <c r="E7248" s="341"/>
      <c r="F7248" s="341"/>
      <c r="G7248" s="341"/>
      <c r="H7248" s="341"/>
      <c r="I7248" s="341"/>
      <c r="J7248" s="341"/>
      <c r="AH7248" s="221"/>
      <c r="AI7248" s="221"/>
      <c r="AJ7248" s="221"/>
      <c r="AK7248" s="221"/>
      <c r="AL7248" s="221"/>
      <c r="AM7248" s="221"/>
      <c r="AN7248" s="221"/>
      <c r="AO7248" s="221"/>
      <c r="AP7248" s="221"/>
      <c r="AQ7248" s="219"/>
      <c r="AR7248" s="219"/>
      <c r="AS7248" s="221"/>
      <c r="AT7248" s="221"/>
      <c r="AU7248" s="221"/>
      <c r="AV7248" s="221"/>
      <c r="AW7248" s="221"/>
      <c r="AX7248" s="221"/>
      <c r="AY7248" s="221"/>
      <c r="AZ7248" s="221"/>
    </row>
    <row r="7249" spans="1:52" x14ac:dyDescent="0.15">
      <c r="A7249" s="278"/>
      <c r="B7249" s="274"/>
      <c r="C7249" s="340"/>
      <c r="D7249" s="340"/>
      <c r="E7249" s="341"/>
      <c r="F7249" s="341"/>
      <c r="G7249" s="341"/>
      <c r="H7249" s="341"/>
      <c r="I7249" s="341"/>
      <c r="J7249" s="341"/>
      <c r="AH7249" s="221"/>
      <c r="AI7249" s="221"/>
      <c r="AJ7249" s="221"/>
      <c r="AK7249" s="221"/>
      <c r="AL7249" s="221"/>
      <c r="AM7249" s="221"/>
      <c r="AN7249" s="221"/>
      <c r="AO7249" s="221"/>
      <c r="AP7249" s="221"/>
      <c r="AQ7249" s="219"/>
      <c r="AR7249" s="219"/>
      <c r="AS7249" s="221"/>
      <c r="AT7249" s="221"/>
      <c r="AU7249" s="221"/>
      <c r="AV7249" s="221"/>
      <c r="AW7249" s="221"/>
      <c r="AX7249" s="221"/>
      <c r="AY7249" s="221"/>
      <c r="AZ7249" s="221"/>
    </row>
    <row r="7250" spans="1:52" x14ac:dyDescent="0.15">
      <c r="A7250" s="278"/>
      <c r="B7250" s="274"/>
      <c r="C7250" s="340"/>
      <c r="D7250" s="340"/>
      <c r="E7250" s="341"/>
      <c r="F7250" s="341"/>
      <c r="G7250" s="341"/>
      <c r="H7250" s="341"/>
      <c r="I7250" s="341"/>
      <c r="J7250" s="341"/>
      <c r="AH7250" s="221"/>
      <c r="AI7250" s="221"/>
      <c r="AJ7250" s="221"/>
      <c r="AK7250" s="221"/>
      <c r="AL7250" s="221"/>
      <c r="AM7250" s="221"/>
      <c r="AN7250" s="221"/>
      <c r="AO7250" s="221"/>
      <c r="AP7250" s="221"/>
      <c r="AQ7250" s="219"/>
      <c r="AR7250" s="219"/>
      <c r="AS7250" s="221"/>
      <c r="AT7250" s="221"/>
      <c r="AU7250" s="221"/>
      <c r="AV7250" s="221"/>
      <c r="AW7250" s="221"/>
      <c r="AX7250" s="221"/>
      <c r="AY7250" s="221"/>
      <c r="AZ7250" s="221"/>
    </row>
    <row r="7251" spans="1:52" x14ac:dyDescent="0.15">
      <c r="A7251" s="278"/>
      <c r="B7251" s="274"/>
      <c r="C7251" s="340"/>
      <c r="D7251" s="340"/>
      <c r="E7251" s="341"/>
      <c r="F7251" s="341"/>
      <c r="G7251" s="341"/>
      <c r="H7251" s="341"/>
      <c r="I7251" s="341"/>
      <c r="J7251" s="341"/>
      <c r="AH7251" s="221"/>
      <c r="AI7251" s="221"/>
      <c r="AJ7251" s="221"/>
      <c r="AK7251" s="221"/>
      <c r="AL7251" s="221"/>
      <c r="AM7251" s="221"/>
      <c r="AN7251" s="221"/>
      <c r="AO7251" s="221"/>
      <c r="AP7251" s="221"/>
      <c r="AQ7251" s="219"/>
      <c r="AR7251" s="219"/>
      <c r="AS7251" s="221"/>
      <c r="AT7251" s="221"/>
      <c r="AU7251" s="221"/>
      <c r="AV7251" s="221"/>
      <c r="AW7251" s="221"/>
      <c r="AX7251" s="221"/>
      <c r="AY7251" s="221"/>
      <c r="AZ7251" s="221"/>
    </row>
    <row r="7252" spans="1:52" x14ac:dyDescent="0.15">
      <c r="A7252" s="278"/>
      <c r="B7252" s="274"/>
      <c r="C7252" s="340"/>
      <c r="D7252" s="340"/>
      <c r="E7252" s="341"/>
      <c r="F7252" s="341"/>
      <c r="G7252" s="341"/>
      <c r="H7252" s="341"/>
      <c r="I7252" s="341"/>
      <c r="J7252" s="341"/>
      <c r="AH7252" s="221"/>
      <c r="AI7252" s="221"/>
      <c r="AJ7252" s="221"/>
      <c r="AK7252" s="221"/>
      <c r="AL7252" s="221"/>
      <c r="AM7252" s="221"/>
      <c r="AN7252" s="221"/>
      <c r="AO7252" s="221"/>
      <c r="AP7252" s="221"/>
      <c r="AQ7252" s="219"/>
      <c r="AR7252" s="219"/>
      <c r="AS7252" s="221"/>
      <c r="AT7252" s="221"/>
      <c r="AU7252" s="221"/>
      <c r="AV7252" s="221"/>
      <c r="AW7252" s="221"/>
      <c r="AX7252" s="221"/>
      <c r="AY7252" s="221"/>
      <c r="AZ7252" s="221"/>
    </row>
    <row r="7253" spans="1:52" x14ac:dyDescent="0.15">
      <c r="A7253" s="278"/>
      <c r="B7253" s="274"/>
      <c r="C7253" s="340"/>
      <c r="D7253" s="340"/>
      <c r="E7253" s="341"/>
      <c r="F7253" s="341"/>
      <c r="G7253" s="341"/>
      <c r="H7253" s="341"/>
      <c r="I7253" s="341"/>
      <c r="J7253" s="341"/>
      <c r="AH7253" s="221"/>
      <c r="AI7253" s="221"/>
      <c r="AJ7253" s="221"/>
      <c r="AK7253" s="221"/>
      <c r="AL7253" s="221"/>
      <c r="AM7253" s="221"/>
      <c r="AN7253" s="221"/>
      <c r="AO7253" s="221"/>
      <c r="AP7253" s="221"/>
      <c r="AQ7253" s="219"/>
      <c r="AR7253" s="219"/>
      <c r="AS7253" s="221"/>
      <c r="AT7253" s="221"/>
      <c r="AU7253" s="221"/>
      <c r="AV7253" s="221"/>
      <c r="AW7253" s="221"/>
      <c r="AX7253" s="221"/>
      <c r="AY7253" s="221"/>
      <c r="AZ7253" s="221"/>
    </row>
    <row r="7254" spans="1:52" x14ac:dyDescent="0.15">
      <c r="A7254" s="278"/>
      <c r="B7254" s="274"/>
      <c r="C7254" s="340"/>
      <c r="D7254" s="340"/>
      <c r="E7254" s="341"/>
      <c r="F7254" s="341"/>
      <c r="G7254" s="341"/>
      <c r="H7254" s="341"/>
      <c r="I7254" s="341"/>
      <c r="J7254" s="341"/>
      <c r="AH7254" s="221"/>
      <c r="AI7254" s="221"/>
      <c r="AJ7254" s="221"/>
      <c r="AK7254" s="221"/>
      <c r="AL7254" s="221"/>
      <c r="AM7254" s="221"/>
      <c r="AN7254" s="221"/>
      <c r="AO7254" s="221"/>
      <c r="AP7254" s="221"/>
      <c r="AQ7254" s="219"/>
      <c r="AR7254" s="219"/>
      <c r="AS7254" s="221"/>
      <c r="AT7254" s="221"/>
      <c r="AU7254" s="221"/>
      <c r="AV7254" s="221"/>
      <c r="AW7254" s="221"/>
      <c r="AX7254" s="221"/>
      <c r="AY7254" s="221"/>
      <c r="AZ7254" s="221"/>
    </row>
    <row r="7255" spans="1:52" x14ac:dyDescent="0.15">
      <c r="A7255" s="278"/>
      <c r="B7255" s="274"/>
      <c r="C7255" s="340"/>
      <c r="D7255" s="340"/>
      <c r="E7255" s="341"/>
      <c r="F7255" s="341"/>
      <c r="G7255" s="341"/>
      <c r="H7255" s="341"/>
      <c r="I7255" s="341"/>
      <c r="J7255" s="341"/>
      <c r="AH7255" s="221"/>
      <c r="AI7255" s="221"/>
      <c r="AJ7255" s="221"/>
      <c r="AK7255" s="221"/>
      <c r="AL7255" s="221"/>
      <c r="AM7255" s="221"/>
      <c r="AN7255" s="221"/>
      <c r="AO7255" s="221"/>
      <c r="AP7255" s="221"/>
      <c r="AQ7255" s="219"/>
      <c r="AR7255" s="219"/>
      <c r="AS7255" s="221"/>
      <c r="AT7255" s="221"/>
      <c r="AU7255" s="221"/>
      <c r="AV7255" s="221"/>
      <c r="AW7255" s="221"/>
      <c r="AX7255" s="221"/>
      <c r="AY7255" s="221"/>
      <c r="AZ7255" s="221"/>
    </row>
    <row r="7256" spans="1:52" x14ac:dyDescent="0.15">
      <c r="A7256" s="278"/>
      <c r="B7256" s="274"/>
      <c r="C7256" s="340"/>
      <c r="D7256" s="340"/>
      <c r="E7256" s="341"/>
      <c r="F7256" s="341"/>
      <c r="G7256" s="341"/>
      <c r="H7256" s="341"/>
      <c r="I7256" s="341"/>
      <c r="J7256" s="341"/>
      <c r="AH7256" s="221"/>
      <c r="AI7256" s="221"/>
      <c r="AJ7256" s="221"/>
      <c r="AK7256" s="221"/>
      <c r="AL7256" s="221"/>
      <c r="AM7256" s="221"/>
      <c r="AN7256" s="221"/>
      <c r="AO7256" s="221"/>
      <c r="AP7256" s="221"/>
      <c r="AQ7256" s="219"/>
      <c r="AR7256" s="219"/>
      <c r="AS7256" s="221"/>
      <c r="AT7256" s="221"/>
      <c r="AU7256" s="221"/>
      <c r="AV7256" s="221"/>
      <c r="AW7256" s="221"/>
      <c r="AX7256" s="221"/>
      <c r="AY7256" s="221"/>
      <c r="AZ7256" s="221"/>
    </row>
    <row r="7257" spans="1:52" x14ac:dyDescent="0.15">
      <c r="A7257" s="278"/>
      <c r="B7257" s="274"/>
      <c r="C7257" s="340"/>
      <c r="D7257" s="340"/>
      <c r="E7257" s="341"/>
      <c r="F7257" s="341"/>
      <c r="G7257" s="341"/>
      <c r="H7257" s="341"/>
      <c r="I7257" s="341"/>
      <c r="J7257" s="341"/>
      <c r="AH7257" s="221"/>
      <c r="AI7257" s="221"/>
      <c r="AJ7257" s="221"/>
      <c r="AK7257" s="221"/>
      <c r="AL7257" s="221"/>
      <c r="AM7257" s="221"/>
      <c r="AN7257" s="221"/>
      <c r="AO7257" s="221"/>
      <c r="AP7257" s="221"/>
      <c r="AQ7257" s="219"/>
      <c r="AR7257" s="219"/>
      <c r="AS7257" s="221"/>
      <c r="AT7257" s="221"/>
      <c r="AU7257" s="221"/>
      <c r="AV7257" s="221"/>
      <c r="AW7257" s="221"/>
      <c r="AX7257" s="221"/>
      <c r="AY7257" s="221"/>
      <c r="AZ7257" s="221"/>
    </row>
    <row r="7258" spans="1:52" x14ac:dyDescent="0.15">
      <c r="A7258" s="278"/>
      <c r="B7258" s="274"/>
      <c r="C7258" s="340"/>
      <c r="D7258" s="340"/>
      <c r="E7258" s="341"/>
      <c r="F7258" s="341"/>
      <c r="G7258" s="341"/>
      <c r="H7258" s="341"/>
      <c r="I7258" s="341"/>
      <c r="J7258" s="341"/>
      <c r="AH7258" s="221"/>
      <c r="AI7258" s="221"/>
      <c r="AJ7258" s="221"/>
      <c r="AK7258" s="221"/>
      <c r="AL7258" s="221"/>
      <c r="AM7258" s="221"/>
      <c r="AN7258" s="221"/>
      <c r="AO7258" s="221"/>
      <c r="AP7258" s="221"/>
      <c r="AQ7258" s="219"/>
      <c r="AR7258" s="219"/>
      <c r="AS7258" s="221"/>
      <c r="AT7258" s="221"/>
      <c r="AU7258" s="221"/>
      <c r="AV7258" s="221"/>
      <c r="AW7258" s="221"/>
      <c r="AX7258" s="221"/>
      <c r="AY7258" s="221"/>
      <c r="AZ7258" s="221"/>
    </row>
    <row r="7259" spans="1:52" x14ac:dyDescent="0.15">
      <c r="A7259" s="278"/>
      <c r="B7259" s="274"/>
      <c r="C7259" s="340"/>
      <c r="D7259" s="340"/>
      <c r="E7259" s="341"/>
      <c r="F7259" s="341"/>
      <c r="G7259" s="341"/>
      <c r="H7259" s="341"/>
      <c r="I7259" s="341"/>
      <c r="J7259" s="341"/>
      <c r="AH7259" s="221"/>
      <c r="AI7259" s="221"/>
      <c r="AJ7259" s="221"/>
      <c r="AK7259" s="221"/>
      <c r="AL7259" s="221"/>
      <c r="AM7259" s="221"/>
      <c r="AN7259" s="221"/>
      <c r="AO7259" s="221"/>
      <c r="AP7259" s="221"/>
      <c r="AQ7259" s="219"/>
      <c r="AR7259" s="219"/>
      <c r="AS7259" s="221"/>
      <c r="AT7259" s="221"/>
      <c r="AU7259" s="221"/>
      <c r="AV7259" s="221"/>
      <c r="AW7259" s="221"/>
      <c r="AX7259" s="221"/>
      <c r="AY7259" s="221"/>
      <c r="AZ7259" s="221"/>
    </row>
    <row r="7260" spans="1:52" x14ac:dyDescent="0.15">
      <c r="A7260" s="278"/>
      <c r="B7260" s="274"/>
      <c r="C7260" s="340"/>
      <c r="D7260" s="340"/>
      <c r="E7260" s="341"/>
      <c r="F7260" s="341"/>
      <c r="G7260" s="341"/>
      <c r="H7260" s="341"/>
      <c r="I7260" s="341"/>
      <c r="J7260" s="341"/>
      <c r="AH7260" s="221"/>
      <c r="AI7260" s="221"/>
      <c r="AJ7260" s="221"/>
      <c r="AK7260" s="221"/>
      <c r="AL7260" s="221"/>
      <c r="AM7260" s="221"/>
      <c r="AN7260" s="221"/>
      <c r="AO7260" s="221"/>
      <c r="AP7260" s="221"/>
      <c r="AQ7260" s="219"/>
      <c r="AR7260" s="219"/>
      <c r="AS7260" s="221"/>
      <c r="AT7260" s="221"/>
      <c r="AU7260" s="221"/>
      <c r="AV7260" s="221"/>
      <c r="AW7260" s="221"/>
      <c r="AX7260" s="221"/>
      <c r="AY7260" s="221"/>
      <c r="AZ7260" s="221"/>
    </row>
    <row r="7261" spans="1:52" x14ac:dyDescent="0.15">
      <c r="A7261" s="278"/>
      <c r="B7261" s="274"/>
      <c r="C7261" s="340"/>
      <c r="D7261" s="340"/>
      <c r="E7261" s="341"/>
      <c r="F7261" s="341"/>
      <c r="G7261" s="341"/>
      <c r="H7261" s="341"/>
      <c r="I7261" s="341"/>
      <c r="J7261" s="341"/>
      <c r="AH7261" s="221"/>
      <c r="AI7261" s="221"/>
      <c r="AJ7261" s="221"/>
      <c r="AK7261" s="221"/>
      <c r="AL7261" s="221"/>
      <c r="AM7261" s="221"/>
      <c r="AN7261" s="221"/>
      <c r="AO7261" s="221"/>
      <c r="AP7261" s="221"/>
      <c r="AQ7261" s="219"/>
      <c r="AR7261" s="219"/>
      <c r="AS7261" s="221"/>
      <c r="AT7261" s="221"/>
      <c r="AU7261" s="221"/>
      <c r="AV7261" s="221"/>
      <c r="AW7261" s="221"/>
      <c r="AX7261" s="221"/>
      <c r="AY7261" s="221"/>
      <c r="AZ7261" s="221"/>
    </row>
    <row r="7262" spans="1:52" x14ac:dyDescent="0.15">
      <c r="A7262" s="278"/>
      <c r="B7262" s="274"/>
      <c r="C7262" s="340"/>
      <c r="D7262" s="340"/>
      <c r="E7262" s="341"/>
      <c r="F7262" s="341"/>
      <c r="G7262" s="341"/>
      <c r="H7262" s="341"/>
      <c r="I7262" s="341"/>
      <c r="J7262" s="341"/>
      <c r="AH7262" s="221"/>
      <c r="AI7262" s="221"/>
      <c r="AJ7262" s="221"/>
      <c r="AK7262" s="221"/>
      <c r="AL7262" s="221"/>
      <c r="AM7262" s="221"/>
      <c r="AN7262" s="221"/>
      <c r="AO7262" s="221"/>
      <c r="AP7262" s="221"/>
      <c r="AQ7262" s="219"/>
      <c r="AR7262" s="219"/>
      <c r="AS7262" s="221"/>
      <c r="AT7262" s="221"/>
      <c r="AU7262" s="221"/>
      <c r="AV7262" s="221"/>
      <c r="AW7262" s="221"/>
      <c r="AX7262" s="221"/>
      <c r="AY7262" s="221"/>
      <c r="AZ7262" s="221"/>
    </row>
    <row r="7263" spans="1:52" x14ac:dyDescent="0.15">
      <c r="A7263" s="278"/>
      <c r="B7263" s="274"/>
      <c r="C7263" s="340"/>
      <c r="D7263" s="340"/>
      <c r="E7263" s="341"/>
      <c r="F7263" s="341"/>
      <c r="G7263" s="341"/>
      <c r="H7263" s="341"/>
      <c r="I7263" s="341"/>
      <c r="J7263" s="341"/>
      <c r="AH7263" s="221"/>
      <c r="AI7263" s="221"/>
      <c r="AJ7263" s="221"/>
      <c r="AK7263" s="221"/>
      <c r="AL7263" s="221"/>
      <c r="AM7263" s="221"/>
      <c r="AN7263" s="221"/>
      <c r="AO7263" s="221"/>
      <c r="AP7263" s="221"/>
      <c r="AQ7263" s="219"/>
      <c r="AR7263" s="219"/>
      <c r="AS7263" s="221"/>
      <c r="AT7263" s="221"/>
      <c r="AU7263" s="221"/>
      <c r="AV7263" s="221"/>
      <c r="AW7263" s="221"/>
      <c r="AX7263" s="221"/>
      <c r="AY7263" s="221"/>
      <c r="AZ7263" s="221"/>
    </row>
    <row r="7264" spans="1:52" x14ac:dyDescent="0.15">
      <c r="A7264" s="278"/>
      <c r="B7264" s="274"/>
      <c r="C7264" s="340"/>
      <c r="D7264" s="340"/>
      <c r="E7264" s="341"/>
      <c r="F7264" s="341"/>
      <c r="G7264" s="341"/>
      <c r="H7264" s="341"/>
      <c r="I7264" s="341"/>
      <c r="J7264" s="341"/>
      <c r="AH7264" s="221"/>
      <c r="AI7264" s="221"/>
      <c r="AJ7264" s="221"/>
      <c r="AK7264" s="221"/>
      <c r="AL7264" s="221"/>
      <c r="AM7264" s="221"/>
      <c r="AN7264" s="221"/>
      <c r="AO7264" s="221"/>
      <c r="AP7264" s="221"/>
      <c r="AQ7264" s="219"/>
      <c r="AR7264" s="219"/>
      <c r="AS7264" s="221"/>
      <c r="AT7264" s="221"/>
      <c r="AU7264" s="221"/>
      <c r="AV7264" s="221"/>
      <c r="AW7264" s="221"/>
      <c r="AX7264" s="221"/>
      <c r="AY7264" s="221"/>
      <c r="AZ7264" s="221"/>
    </row>
    <row r="7265" spans="1:52" x14ac:dyDescent="0.15">
      <c r="A7265" s="278"/>
      <c r="B7265" s="274"/>
      <c r="C7265" s="340"/>
      <c r="D7265" s="340"/>
      <c r="E7265" s="341"/>
      <c r="F7265" s="341"/>
      <c r="G7265" s="341"/>
      <c r="H7265" s="341"/>
      <c r="I7265" s="341"/>
      <c r="J7265" s="341"/>
      <c r="AH7265" s="221"/>
      <c r="AI7265" s="221"/>
      <c r="AJ7265" s="221"/>
      <c r="AK7265" s="221"/>
      <c r="AL7265" s="221"/>
      <c r="AM7265" s="221"/>
      <c r="AN7265" s="221"/>
      <c r="AO7265" s="221"/>
      <c r="AP7265" s="221"/>
      <c r="AQ7265" s="219"/>
      <c r="AR7265" s="219"/>
      <c r="AS7265" s="221"/>
      <c r="AT7265" s="221"/>
      <c r="AU7265" s="221"/>
      <c r="AV7265" s="221"/>
      <c r="AW7265" s="221"/>
      <c r="AX7265" s="221"/>
      <c r="AY7265" s="221"/>
      <c r="AZ7265" s="221"/>
    </row>
    <row r="7266" spans="1:52" x14ac:dyDescent="0.15">
      <c r="A7266" s="278"/>
      <c r="B7266" s="274"/>
      <c r="C7266" s="340"/>
      <c r="D7266" s="340"/>
      <c r="E7266" s="341"/>
      <c r="F7266" s="341"/>
      <c r="G7266" s="341"/>
      <c r="H7266" s="341"/>
      <c r="I7266" s="341"/>
      <c r="J7266" s="341"/>
      <c r="AH7266" s="221"/>
      <c r="AI7266" s="221"/>
      <c r="AJ7266" s="221"/>
      <c r="AK7266" s="221"/>
      <c r="AL7266" s="221"/>
      <c r="AM7266" s="221"/>
      <c r="AN7266" s="221"/>
      <c r="AO7266" s="221"/>
      <c r="AP7266" s="221"/>
      <c r="AQ7266" s="219"/>
      <c r="AR7266" s="219"/>
      <c r="AS7266" s="221"/>
      <c r="AT7266" s="221"/>
      <c r="AU7266" s="221"/>
      <c r="AV7266" s="221"/>
      <c r="AW7266" s="221"/>
      <c r="AX7266" s="221"/>
      <c r="AY7266" s="221"/>
      <c r="AZ7266" s="221"/>
    </row>
    <row r="7267" spans="1:52" x14ac:dyDescent="0.15">
      <c r="A7267" s="278"/>
      <c r="B7267" s="274"/>
      <c r="C7267" s="340"/>
      <c r="D7267" s="340"/>
      <c r="E7267" s="341"/>
      <c r="F7267" s="341"/>
      <c r="G7267" s="341"/>
      <c r="H7267" s="341"/>
      <c r="I7267" s="341"/>
      <c r="J7267" s="341"/>
      <c r="AH7267" s="221"/>
      <c r="AI7267" s="221"/>
      <c r="AJ7267" s="221"/>
      <c r="AK7267" s="221"/>
      <c r="AL7267" s="221"/>
      <c r="AM7267" s="221"/>
      <c r="AN7267" s="221"/>
      <c r="AO7267" s="221"/>
      <c r="AP7267" s="221"/>
      <c r="AQ7267" s="219"/>
      <c r="AR7267" s="219"/>
      <c r="AS7267" s="221"/>
      <c r="AT7267" s="221"/>
      <c r="AU7267" s="221"/>
      <c r="AV7267" s="221"/>
      <c r="AW7267" s="221"/>
      <c r="AX7267" s="221"/>
      <c r="AY7267" s="221"/>
      <c r="AZ7267" s="221"/>
    </row>
    <row r="7268" spans="1:52" x14ac:dyDescent="0.15">
      <c r="A7268" s="278"/>
      <c r="B7268" s="274"/>
      <c r="C7268" s="340"/>
      <c r="D7268" s="340"/>
      <c r="E7268" s="341"/>
      <c r="F7268" s="341"/>
      <c r="G7268" s="341"/>
      <c r="H7268" s="341"/>
      <c r="I7268" s="341"/>
      <c r="J7268" s="341"/>
      <c r="AH7268" s="221"/>
      <c r="AI7268" s="221"/>
      <c r="AJ7268" s="221"/>
      <c r="AK7268" s="221"/>
      <c r="AL7268" s="221"/>
      <c r="AM7268" s="221"/>
      <c r="AN7268" s="221"/>
      <c r="AO7268" s="221"/>
      <c r="AP7268" s="221"/>
      <c r="AQ7268" s="219"/>
      <c r="AR7268" s="219"/>
      <c r="AS7268" s="221"/>
      <c r="AT7268" s="221"/>
      <c r="AU7268" s="221"/>
      <c r="AV7268" s="221"/>
      <c r="AW7268" s="221"/>
      <c r="AX7268" s="221"/>
      <c r="AY7268" s="221"/>
      <c r="AZ7268" s="221"/>
    </row>
    <row r="7269" spans="1:52" x14ac:dyDescent="0.15">
      <c r="A7269" s="278"/>
      <c r="B7269" s="274"/>
      <c r="C7269" s="340"/>
      <c r="D7269" s="340"/>
      <c r="E7269" s="341"/>
      <c r="F7269" s="341"/>
      <c r="G7269" s="341"/>
      <c r="H7269" s="341"/>
      <c r="I7269" s="341"/>
      <c r="J7269" s="341"/>
      <c r="AH7269" s="221"/>
      <c r="AI7269" s="221"/>
      <c r="AJ7269" s="221"/>
      <c r="AK7269" s="221"/>
      <c r="AL7269" s="221"/>
      <c r="AM7269" s="221"/>
      <c r="AN7269" s="221"/>
      <c r="AO7269" s="221"/>
      <c r="AP7269" s="221"/>
      <c r="AQ7269" s="219"/>
      <c r="AR7269" s="219"/>
      <c r="AS7269" s="221"/>
      <c r="AT7269" s="221"/>
      <c r="AU7269" s="221"/>
      <c r="AV7269" s="221"/>
      <c r="AW7269" s="221"/>
      <c r="AX7269" s="221"/>
      <c r="AY7269" s="221"/>
      <c r="AZ7269" s="221"/>
    </row>
    <row r="7270" spans="1:52" x14ac:dyDescent="0.15">
      <c r="A7270" s="278"/>
      <c r="B7270" s="274"/>
      <c r="C7270" s="340"/>
      <c r="D7270" s="340"/>
      <c r="E7270" s="341"/>
      <c r="F7270" s="341"/>
      <c r="G7270" s="341"/>
      <c r="H7270" s="341"/>
      <c r="I7270" s="341"/>
      <c r="J7270" s="341"/>
      <c r="AH7270" s="221"/>
      <c r="AI7270" s="221"/>
      <c r="AJ7270" s="221"/>
      <c r="AK7270" s="221"/>
      <c r="AL7270" s="221"/>
      <c r="AM7270" s="221"/>
      <c r="AN7270" s="221"/>
      <c r="AO7270" s="221"/>
      <c r="AP7270" s="221"/>
      <c r="AQ7270" s="219"/>
      <c r="AR7270" s="219"/>
      <c r="AS7270" s="221"/>
      <c r="AT7270" s="221"/>
      <c r="AU7270" s="221"/>
      <c r="AV7270" s="221"/>
      <c r="AW7270" s="221"/>
      <c r="AX7270" s="221"/>
      <c r="AY7270" s="221"/>
      <c r="AZ7270" s="221"/>
    </row>
    <row r="7271" spans="1:52" x14ac:dyDescent="0.15">
      <c r="A7271" s="278"/>
      <c r="B7271" s="274"/>
      <c r="C7271" s="340"/>
      <c r="D7271" s="340"/>
      <c r="E7271" s="341"/>
      <c r="F7271" s="341"/>
      <c r="G7271" s="341"/>
      <c r="H7271" s="341"/>
      <c r="I7271" s="341"/>
      <c r="J7271" s="341"/>
      <c r="AH7271" s="221"/>
      <c r="AI7271" s="221"/>
      <c r="AJ7271" s="221"/>
      <c r="AK7271" s="221"/>
      <c r="AL7271" s="221"/>
      <c r="AM7271" s="221"/>
      <c r="AN7271" s="221"/>
      <c r="AO7271" s="221"/>
      <c r="AP7271" s="221"/>
      <c r="AQ7271" s="219"/>
      <c r="AR7271" s="219"/>
      <c r="AS7271" s="221"/>
      <c r="AT7271" s="221"/>
      <c r="AU7271" s="221"/>
      <c r="AV7271" s="221"/>
      <c r="AW7271" s="221"/>
      <c r="AX7271" s="221"/>
      <c r="AY7271" s="221"/>
      <c r="AZ7271" s="221"/>
    </row>
    <row r="7272" spans="1:52" x14ac:dyDescent="0.15">
      <c r="A7272" s="278"/>
      <c r="B7272" s="274"/>
      <c r="C7272" s="340"/>
      <c r="D7272" s="340"/>
      <c r="E7272" s="341"/>
      <c r="F7272" s="341"/>
      <c r="G7272" s="341"/>
      <c r="H7272" s="341"/>
      <c r="I7272" s="341"/>
      <c r="J7272" s="341"/>
      <c r="AH7272" s="221"/>
      <c r="AI7272" s="221"/>
      <c r="AJ7272" s="221"/>
      <c r="AK7272" s="221"/>
      <c r="AL7272" s="221"/>
      <c r="AM7272" s="221"/>
      <c r="AN7272" s="221"/>
      <c r="AO7272" s="221"/>
      <c r="AP7272" s="221"/>
      <c r="AQ7272" s="219"/>
      <c r="AR7272" s="219"/>
      <c r="AS7272" s="221"/>
      <c r="AT7272" s="221"/>
      <c r="AU7272" s="221"/>
      <c r="AV7272" s="221"/>
      <c r="AW7272" s="221"/>
      <c r="AX7272" s="221"/>
      <c r="AY7272" s="221"/>
      <c r="AZ7272" s="221"/>
    </row>
    <row r="7273" spans="1:52" x14ac:dyDescent="0.15">
      <c r="A7273" s="278"/>
      <c r="B7273" s="274"/>
      <c r="C7273" s="340"/>
      <c r="D7273" s="340"/>
      <c r="E7273" s="341"/>
      <c r="F7273" s="341"/>
      <c r="G7273" s="341"/>
      <c r="H7273" s="341"/>
      <c r="I7273" s="341"/>
      <c r="J7273" s="341"/>
      <c r="AH7273" s="221"/>
      <c r="AI7273" s="221"/>
      <c r="AJ7273" s="221"/>
      <c r="AK7273" s="221"/>
      <c r="AL7273" s="221"/>
      <c r="AM7273" s="221"/>
      <c r="AN7273" s="221"/>
      <c r="AO7273" s="221"/>
      <c r="AP7273" s="221"/>
      <c r="AQ7273" s="219"/>
      <c r="AR7273" s="219"/>
      <c r="AS7273" s="221"/>
      <c r="AT7273" s="221"/>
      <c r="AU7273" s="221"/>
      <c r="AV7273" s="221"/>
      <c r="AW7273" s="221"/>
      <c r="AX7273" s="221"/>
      <c r="AY7273" s="221"/>
      <c r="AZ7273" s="221"/>
    </row>
    <row r="7274" spans="1:52" x14ac:dyDescent="0.15">
      <c r="A7274" s="278"/>
      <c r="B7274" s="274"/>
      <c r="C7274" s="340"/>
      <c r="D7274" s="340"/>
      <c r="E7274" s="341"/>
      <c r="F7274" s="341"/>
      <c r="G7274" s="341"/>
      <c r="H7274" s="341"/>
      <c r="I7274" s="341"/>
      <c r="J7274" s="341"/>
      <c r="AH7274" s="221"/>
      <c r="AI7274" s="221"/>
      <c r="AJ7274" s="221"/>
      <c r="AK7274" s="221"/>
      <c r="AL7274" s="221"/>
      <c r="AM7274" s="221"/>
      <c r="AN7274" s="221"/>
      <c r="AO7274" s="221"/>
      <c r="AP7274" s="221"/>
      <c r="AQ7274" s="219"/>
      <c r="AR7274" s="219"/>
      <c r="AS7274" s="221"/>
      <c r="AT7274" s="221"/>
      <c r="AU7274" s="221"/>
      <c r="AV7274" s="221"/>
      <c r="AW7274" s="221"/>
      <c r="AX7274" s="221"/>
      <c r="AY7274" s="221"/>
      <c r="AZ7274" s="221"/>
    </row>
    <row r="7275" spans="1:52" x14ac:dyDescent="0.15">
      <c r="A7275" s="278"/>
      <c r="B7275" s="274"/>
      <c r="C7275" s="340"/>
      <c r="D7275" s="340"/>
      <c r="E7275" s="341"/>
      <c r="F7275" s="341"/>
      <c r="G7275" s="341"/>
      <c r="H7275" s="341"/>
      <c r="I7275" s="341"/>
      <c r="J7275" s="341"/>
      <c r="AH7275" s="221"/>
      <c r="AI7275" s="221"/>
      <c r="AJ7275" s="221"/>
      <c r="AK7275" s="221"/>
      <c r="AL7275" s="221"/>
      <c r="AM7275" s="221"/>
      <c r="AN7275" s="221"/>
      <c r="AO7275" s="221"/>
      <c r="AP7275" s="221"/>
      <c r="AQ7275" s="219"/>
      <c r="AR7275" s="219"/>
      <c r="AS7275" s="221"/>
      <c r="AT7275" s="221"/>
      <c r="AU7275" s="221"/>
      <c r="AV7275" s="221"/>
      <c r="AW7275" s="221"/>
      <c r="AX7275" s="221"/>
      <c r="AY7275" s="221"/>
      <c r="AZ7275" s="221"/>
    </row>
    <row r="7276" spans="1:52" x14ac:dyDescent="0.15">
      <c r="A7276" s="278"/>
      <c r="B7276" s="274"/>
      <c r="C7276" s="340"/>
      <c r="D7276" s="340"/>
      <c r="E7276" s="341"/>
      <c r="F7276" s="341"/>
      <c r="G7276" s="341"/>
      <c r="H7276" s="341"/>
      <c r="I7276" s="341"/>
      <c r="J7276" s="341"/>
      <c r="AH7276" s="221"/>
      <c r="AI7276" s="221"/>
      <c r="AJ7276" s="221"/>
      <c r="AK7276" s="221"/>
      <c r="AL7276" s="221"/>
      <c r="AM7276" s="221"/>
      <c r="AN7276" s="221"/>
      <c r="AO7276" s="221"/>
      <c r="AP7276" s="221"/>
      <c r="AQ7276" s="219"/>
      <c r="AR7276" s="219"/>
      <c r="AS7276" s="221"/>
      <c r="AT7276" s="221"/>
      <c r="AU7276" s="221"/>
      <c r="AV7276" s="221"/>
      <c r="AW7276" s="221"/>
      <c r="AX7276" s="221"/>
      <c r="AY7276" s="221"/>
      <c r="AZ7276" s="221"/>
    </row>
    <row r="7277" spans="1:52" x14ac:dyDescent="0.15">
      <c r="A7277" s="278"/>
      <c r="B7277" s="274"/>
      <c r="C7277" s="340"/>
      <c r="D7277" s="340"/>
      <c r="E7277" s="341"/>
      <c r="F7277" s="341"/>
      <c r="G7277" s="341"/>
      <c r="H7277" s="341"/>
      <c r="I7277" s="341"/>
      <c r="J7277" s="341"/>
      <c r="AH7277" s="221"/>
      <c r="AI7277" s="221"/>
      <c r="AJ7277" s="221"/>
      <c r="AK7277" s="221"/>
      <c r="AL7277" s="221"/>
      <c r="AM7277" s="221"/>
      <c r="AN7277" s="221"/>
      <c r="AO7277" s="221"/>
      <c r="AP7277" s="221"/>
      <c r="AQ7277" s="219"/>
      <c r="AR7277" s="219"/>
      <c r="AS7277" s="221"/>
      <c r="AT7277" s="221"/>
      <c r="AU7277" s="221"/>
      <c r="AV7277" s="221"/>
      <c r="AW7277" s="221"/>
      <c r="AX7277" s="221"/>
      <c r="AY7277" s="221"/>
      <c r="AZ7277" s="221"/>
    </row>
    <row r="7278" spans="1:52" x14ac:dyDescent="0.15">
      <c r="A7278" s="278"/>
      <c r="B7278" s="274"/>
      <c r="C7278" s="340"/>
      <c r="D7278" s="340"/>
      <c r="E7278" s="341"/>
      <c r="F7278" s="341"/>
      <c r="G7278" s="341"/>
      <c r="H7278" s="341"/>
      <c r="I7278" s="341"/>
      <c r="J7278" s="341"/>
      <c r="AH7278" s="221"/>
      <c r="AI7278" s="221"/>
      <c r="AJ7278" s="221"/>
      <c r="AK7278" s="221"/>
      <c r="AL7278" s="221"/>
      <c r="AM7278" s="221"/>
      <c r="AN7278" s="221"/>
      <c r="AO7278" s="221"/>
      <c r="AP7278" s="221"/>
      <c r="AQ7278" s="219"/>
      <c r="AR7278" s="219"/>
      <c r="AS7278" s="221"/>
      <c r="AT7278" s="221"/>
      <c r="AU7278" s="221"/>
      <c r="AV7278" s="221"/>
      <c r="AW7278" s="221"/>
      <c r="AX7278" s="221"/>
      <c r="AY7278" s="221"/>
      <c r="AZ7278" s="221"/>
    </row>
    <row r="7279" spans="1:52" x14ac:dyDescent="0.15">
      <c r="A7279" s="278"/>
      <c r="B7279" s="274"/>
      <c r="C7279" s="340"/>
      <c r="D7279" s="340"/>
      <c r="E7279" s="341"/>
      <c r="F7279" s="341"/>
      <c r="G7279" s="341"/>
      <c r="H7279" s="341"/>
      <c r="I7279" s="341"/>
      <c r="J7279" s="341"/>
      <c r="AH7279" s="221"/>
      <c r="AI7279" s="221"/>
      <c r="AJ7279" s="221"/>
      <c r="AK7279" s="221"/>
      <c r="AL7279" s="221"/>
      <c r="AM7279" s="221"/>
      <c r="AN7279" s="221"/>
      <c r="AO7279" s="221"/>
      <c r="AP7279" s="221"/>
      <c r="AQ7279" s="219"/>
      <c r="AR7279" s="219"/>
      <c r="AS7279" s="221"/>
      <c r="AT7279" s="221"/>
      <c r="AU7279" s="221"/>
      <c r="AV7279" s="221"/>
      <c r="AW7279" s="221"/>
      <c r="AX7279" s="221"/>
      <c r="AY7279" s="221"/>
      <c r="AZ7279" s="221"/>
    </row>
    <row r="7280" spans="1:52" x14ac:dyDescent="0.15">
      <c r="A7280" s="278"/>
      <c r="B7280" s="274"/>
      <c r="C7280" s="340"/>
      <c r="D7280" s="340"/>
      <c r="E7280" s="341"/>
      <c r="F7280" s="341"/>
      <c r="G7280" s="341"/>
      <c r="H7280" s="341"/>
      <c r="I7280" s="341"/>
      <c r="J7280" s="341"/>
      <c r="AH7280" s="221"/>
      <c r="AI7280" s="221"/>
      <c r="AJ7280" s="221"/>
      <c r="AK7280" s="221"/>
      <c r="AL7280" s="221"/>
      <c r="AM7280" s="221"/>
      <c r="AN7280" s="221"/>
      <c r="AO7280" s="221"/>
      <c r="AP7280" s="221"/>
      <c r="AQ7280" s="219"/>
      <c r="AR7280" s="219"/>
      <c r="AS7280" s="221"/>
      <c r="AT7280" s="221"/>
      <c r="AU7280" s="221"/>
      <c r="AV7280" s="221"/>
      <c r="AW7280" s="221"/>
      <c r="AX7280" s="221"/>
      <c r="AY7280" s="221"/>
      <c r="AZ7280" s="221"/>
    </row>
    <row r="7281" spans="1:52" x14ac:dyDescent="0.15">
      <c r="A7281" s="278"/>
      <c r="B7281" s="274"/>
      <c r="C7281" s="340"/>
      <c r="D7281" s="340"/>
      <c r="E7281" s="341"/>
      <c r="F7281" s="341"/>
      <c r="G7281" s="341"/>
      <c r="H7281" s="341"/>
      <c r="I7281" s="341"/>
      <c r="J7281" s="341"/>
      <c r="AH7281" s="221"/>
      <c r="AI7281" s="221"/>
      <c r="AJ7281" s="221"/>
      <c r="AK7281" s="221"/>
      <c r="AL7281" s="221"/>
      <c r="AM7281" s="221"/>
      <c r="AN7281" s="221"/>
      <c r="AO7281" s="221"/>
      <c r="AP7281" s="221"/>
      <c r="AQ7281" s="219"/>
      <c r="AR7281" s="219"/>
      <c r="AS7281" s="221"/>
      <c r="AT7281" s="221"/>
      <c r="AU7281" s="221"/>
      <c r="AV7281" s="221"/>
      <c r="AW7281" s="221"/>
      <c r="AX7281" s="221"/>
      <c r="AY7281" s="221"/>
      <c r="AZ7281" s="221"/>
    </row>
    <row r="7282" spans="1:52" x14ac:dyDescent="0.15">
      <c r="A7282" s="278"/>
      <c r="B7282" s="274"/>
      <c r="C7282" s="340"/>
      <c r="D7282" s="340"/>
      <c r="E7282" s="341"/>
      <c r="F7282" s="341"/>
      <c r="G7282" s="341"/>
      <c r="H7282" s="341"/>
      <c r="I7282" s="341"/>
      <c r="J7282" s="341"/>
      <c r="AH7282" s="221"/>
      <c r="AI7282" s="221"/>
      <c r="AJ7282" s="221"/>
      <c r="AK7282" s="221"/>
      <c r="AL7282" s="221"/>
      <c r="AM7282" s="221"/>
      <c r="AN7282" s="221"/>
      <c r="AO7282" s="221"/>
      <c r="AP7282" s="221"/>
      <c r="AQ7282" s="219"/>
      <c r="AR7282" s="219"/>
      <c r="AS7282" s="221"/>
      <c r="AT7282" s="221"/>
      <c r="AU7282" s="221"/>
      <c r="AV7282" s="221"/>
      <c r="AW7282" s="221"/>
      <c r="AX7282" s="221"/>
      <c r="AY7282" s="221"/>
      <c r="AZ7282" s="221"/>
    </row>
    <row r="7283" spans="1:52" x14ac:dyDescent="0.15">
      <c r="A7283" s="278"/>
      <c r="B7283" s="274"/>
      <c r="C7283" s="340"/>
      <c r="D7283" s="340"/>
      <c r="E7283" s="341"/>
      <c r="F7283" s="341"/>
      <c r="G7283" s="341"/>
      <c r="H7283" s="341"/>
      <c r="I7283" s="341"/>
      <c r="J7283" s="341"/>
      <c r="AH7283" s="221"/>
      <c r="AI7283" s="221"/>
      <c r="AJ7283" s="221"/>
      <c r="AK7283" s="221"/>
      <c r="AL7283" s="221"/>
      <c r="AM7283" s="221"/>
      <c r="AN7283" s="221"/>
      <c r="AO7283" s="221"/>
      <c r="AP7283" s="221"/>
      <c r="AQ7283" s="219"/>
      <c r="AR7283" s="219"/>
      <c r="AS7283" s="221"/>
      <c r="AT7283" s="221"/>
      <c r="AU7283" s="221"/>
      <c r="AV7283" s="221"/>
      <c r="AW7283" s="221"/>
      <c r="AX7283" s="221"/>
      <c r="AY7283" s="221"/>
      <c r="AZ7283" s="221"/>
    </row>
    <row r="7284" spans="1:52" x14ac:dyDescent="0.15">
      <c r="A7284" s="278"/>
      <c r="B7284" s="274"/>
      <c r="C7284" s="340"/>
      <c r="D7284" s="340"/>
      <c r="E7284" s="341"/>
      <c r="F7284" s="341"/>
      <c r="G7284" s="341"/>
      <c r="H7284" s="341"/>
      <c r="I7284" s="341"/>
      <c r="J7284" s="341"/>
      <c r="AH7284" s="221"/>
      <c r="AI7284" s="221"/>
      <c r="AJ7284" s="221"/>
      <c r="AK7284" s="221"/>
      <c r="AL7284" s="221"/>
      <c r="AM7284" s="221"/>
      <c r="AN7284" s="221"/>
      <c r="AO7284" s="221"/>
      <c r="AP7284" s="221"/>
      <c r="AQ7284" s="219"/>
      <c r="AR7284" s="219"/>
      <c r="AS7284" s="221"/>
      <c r="AT7284" s="221"/>
      <c r="AU7284" s="221"/>
      <c r="AV7284" s="221"/>
      <c r="AW7284" s="221"/>
      <c r="AX7284" s="221"/>
      <c r="AY7284" s="221"/>
      <c r="AZ7284" s="221"/>
    </row>
    <row r="7285" spans="1:52" x14ac:dyDescent="0.15">
      <c r="A7285" s="278"/>
      <c r="B7285" s="274"/>
      <c r="C7285" s="340"/>
      <c r="D7285" s="340"/>
      <c r="E7285" s="341"/>
      <c r="F7285" s="341"/>
      <c r="G7285" s="341"/>
      <c r="H7285" s="341"/>
      <c r="I7285" s="341"/>
      <c r="J7285" s="341"/>
      <c r="AH7285" s="221"/>
      <c r="AI7285" s="221"/>
      <c r="AJ7285" s="221"/>
      <c r="AK7285" s="221"/>
      <c r="AL7285" s="221"/>
      <c r="AM7285" s="221"/>
      <c r="AN7285" s="221"/>
      <c r="AO7285" s="221"/>
      <c r="AP7285" s="221"/>
      <c r="AQ7285" s="219"/>
      <c r="AR7285" s="219"/>
      <c r="AS7285" s="221"/>
      <c r="AT7285" s="221"/>
      <c r="AU7285" s="221"/>
      <c r="AV7285" s="221"/>
      <c r="AW7285" s="221"/>
      <c r="AX7285" s="221"/>
      <c r="AY7285" s="221"/>
      <c r="AZ7285" s="221"/>
    </row>
    <row r="7286" spans="1:52" x14ac:dyDescent="0.15">
      <c r="A7286" s="278"/>
      <c r="B7286" s="274"/>
      <c r="C7286" s="340"/>
      <c r="D7286" s="340"/>
      <c r="E7286" s="341"/>
      <c r="F7286" s="341"/>
      <c r="G7286" s="341"/>
      <c r="H7286" s="341"/>
      <c r="I7286" s="341"/>
      <c r="J7286" s="341"/>
      <c r="AH7286" s="221"/>
      <c r="AI7286" s="221"/>
      <c r="AJ7286" s="221"/>
      <c r="AK7286" s="221"/>
      <c r="AL7286" s="221"/>
      <c r="AM7286" s="221"/>
      <c r="AN7286" s="221"/>
      <c r="AO7286" s="221"/>
      <c r="AP7286" s="221"/>
      <c r="AQ7286" s="219"/>
      <c r="AR7286" s="219"/>
      <c r="AS7286" s="221"/>
      <c r="AT7286" s="221"/>
      <c r="AU7286" s="221"/>
      <c r="AV7286" s="221"/>
      <c r="AW7286" s="221"/>
      <c r="AX7286" s="221"/>
      <c r="AY7286" s="221"/>
      <c r="AZ7286" s="221"/>
    </row>
    <row r="7287" spans="1:52" x14ac:dyDescent="0.15">
      <c r="A7287" s="278"/>
      <c r="B7287" s="274"/>
      <c r="C7287" s="340"/>
      <c r="D7287" s="340"/>
      <c r="E7287" s="341"/>
      <c r="F7287" s="341"/>
      <c r="G7287" s="341"/>
      <c r="H7287" s="341"/>
      <c r="I7287" s="341"/>
      <c r="J7287" s="341"/>
      <c r="AH7287" s="221"/>
      <c r="AI7287" s="221"/>
      <c r="AJ7287" s="221"/>
      <c r="AK7287" s="221"/>
      <c r="AL7287" s="221"/>
      <c r="AM7287" s="221"/>
      <c r="AN7287" s="221"/>
      <c r="AO7287" s="221"/>
      <c r="AP7287" s="221"/>
      <c r="AQ7287" s="219"/>
      <c r="AR7287" s="219"/>
      <c r="AS7287" s="221"/>
      <c r="AT7287" s="221"/>
      <c r="AU7287" s="221"/>
      <c r="AV7287" s="221"/>
      <c r="AW7287" s="221"/>
      <c r="AX7287" s="221"/>
      <c r="AY7287" s="221"/>
      <c r="AZ7287" s="221"/>
    </row>
    <row r="7288" spans="1:52" x14ac:dyDescent="0.15">
      <c r="A7288" s="278"/>
      <c r="B7288" s="274"/>
      <c r="C7288" s="340"/>
      <c r="D7288" s="340"/>
      <c r="E7288" s="341"/>
      <c r="F7288" s="341"/>
      <c r="G7288" s="341"/>
      <c r="H7288" s="341"/>
      <c r="I7288" s="341"/>
      <c r="J7288" s="341"/>
      <c r="AH7288" s="221"/>
      <c r="AI7288" s="221"/>
      <c r="AJ7288" s="221"/>
      <c r="AK7288" s="221"/>
      <c r="AL7288" s="221"/>
      <c r="AM7288" s="221"/>
      <c r="AN7288" s="221"/>
      <c r="AO7288" s="221"/>
      <c r="AP7288" s="221"/>
      <c r="AQ7288" s="219"/>
      <c r="AR7288" s="219"/>
      <c r="AS7288" s="221"/>
      <c r="AT7288" s="221"/>
      <c r="AU7288" s="221"/>
      <c r="AV7288" s="221"/>
      <c r="AW7288" s="221"/>
      <c r="AX7288" s="221"/>
      <c r="AY7288" s="221"/>
      <c r="AZ7288" s="221"/>
    </row>
    <row r="7289" spans="1:52" x14ac:dyDescent="0.15">
      <c r="A7289" s="278"/>
      <c r="B7289" s="274"/>
      <c r="C7289" s="340"/>
      <c r="D7289" s="340"/>
      <c r="E7289" s="341"/>
      <c r="F7289" s="341"/>
      <c r="G7289" s="341"/>
      <c r="H7289" s="341"/>
      <c r="I7289" s="341"/>
      <c r="J7289" s="341"/>
      <c r="AH7289" s="221"/>
      <c r="AI7289" s="221"/>
      <c r="AJ7289" s="221"/>
      <c r="AK7289" s="221"/>
      <c r="AL7289" s="221"/>
      <c r="AM7289" s="221"/>
      <c r="AN7289" s="221"/>
      <c r="AO7289" s="221"/>
      <c r="AP7289" s="221"/>
      <c r="AQ7289" s="219"/>
      <c r="AR7289" s="219"/>
      <c r="AS7289" s="221"/>
      <c r="AT7289" s="221"/>
      <c r="AU7289" s="221"/>
      <c r="AV7289" s="221"/>
      <c r="AW7289" s="221"/>
      <c r="AX7289" s="221"/>
      <c r="AY7289" s="221"/>
      <c r="AZ7289" s="221"/>
    </row>
    <row r="7290" spans="1:52" x14ac:dyDescent="0.15">
      <c r="A7290" s="278"/>
      <c r="B7290" s="274"/>
      <c r="C7290" s="340"/>
      <c r="D7290" s="340"/>
      <c r="E7290" s="341"/>
      <c r="F7290" s="341"/>
      <c r="G7290" s="341"/>
      <c r="H7290" s="341"/>
      <c r="I7290" s="341"/>
      <c r="J7290" s="341"/>
      <c r="AH7290" s="221"/>
      <c r="AI7290" s="221"/>
      <c r="AJ7290" s="221"/>
      <c r="AK7290" s="221"/>
      <c r="AL7290" s="221"/>
      <c r="AM7290" s="221"/>
      <c r="AN7290" s="221"/>
      <c r="AO7290" s="221"/>
      <c r="AP7290" s="221"/>
      <c r="AQ7290" s="219"/>
      <c r="AR7290" s="219"/>
      <c r="AS7290" s="221"/>
      <c r="AT7290" s="221"/>
      <c r="AU7290" s="221"/>
      <c r="AV7290" s="221"/>
      <c r="AW7290" s="221"/>
      <c r="AX7290" s="221"/>
      <c r="AY7290" s="221"/>
      <c r="AZ7290" s="221"/>
    </row>
    <row r="7291" spans="1:52" x14ac:dyDescent="0.15">
      <c r="A7291" s="278"/>
      <c r="B7291" s="274"/>
      <c r="C7291" s="340"/>
      <c r="D7291" s="340"/>
      <c r="E7291" s="341"/>
      <c r="F7291" s="341"/>
      <c r="G7291" s="341"/>
      <c r="H7291" s="341"/>
      <c r="I7291" s="341"/>
      <c r="J7291" s="341"/>
      <c r="AH7291" s="221"/>
      <c r="AI7291" s="221"/>
      <c r="AJ7291" s="221"/>
      <c r="AK7291" s="221"/>
      <c r="AL7291" s="221"/>
      <c r="AM7291" s="221"/>
      <c r="AN7291" s="221"/>
      <c r="AO7291" s="221"/>
      <c r="AP7291" s="221"/>
      <c r="AQ7291" s="219"/>
      <c r="AR7291" s="219"/>
      <c r="AS7291" s="221"/>
      <c r="AT7291" s="221"/>
      <c r="AU7291" s="221"/>
      <c r="AV7291" s="221"/>
      <c r="AW7291" s="221"/>
      <c r="AX7291" s="221"/>
      <c r="AY7291" s="221"/>
      <c r="AZ7291" s="221"/>
    </row>
    <row r="7292" spans="1:52" x14ac:dyDescent="0.15">
      <c r="A7292" s="278"/>
      <c r="B7292" s="274"/>
      <c r="C7292" s="340"/>
      <c r="D7292" s="340"/>
      <c r="E7292" s="341"/>
      <c r="F7292" s="341"/>
      <c r="G7292" s="341"/>
      <c r="H7292" s="341"/>
      <c r="I7292" s="341"/>
      <c r="J7292" s="341"/>
      <c r="AH7292" s="221"/>
      <c r="AI7292" s="221"/>
      <c r="AJ7292" s="221"/>
      <c r="AK7292" s="221"/>
      <c r="AL7292" s="221"/>
      <c r="AM7292" s="221"/>
      <c r="AN7292" s="221"/>
      <c r="AO7292" s="221"/>
      <c r="AP7292" s="221"/>
      <c r="AQ7292" s="219"/>
      <c r="AR7292" s="219"/>
      <c r="AS7292" s="221"/>
      <c r="AT7292" s="221"/>
      <c r="AU7292" s="221"/>
      <c r="AV7292" s="221"/>
      <c r="AW7292" s="221"/>
      <c r="AX7292" s="221"/>
      <c r="AY7292" s="221"/>
      <c r="AZ7292" s="221"/>
    </row>
    <row r="7293" spans="1:52" x14ac:dyDescent="0.15">
      <c r="A7293" s="278"/>
      <c r="B7293" s="274"/>
      <c r="C7293" s="340"/>
      <c r="D7293" s="340"/>
      <c r="E7293" s="341"/>
      <c r="F7293" s="341"/>
      <c r="G7293" s="341"/>
      <c r="H7293" s="341"/>
      <c r="I7293" s="341"/>
      <c r="J7293" s="341"/>
      <c r="AH7293" s="221"/>
      <c r="AI7293" s="221"/>
      <c r="AJ7293" s="221"/>
      <c r="AK7293" s="221"/>
      <c r="AL7293" s="221"/>
      <c r="AM7293" s="221"/>
      <c r="AN7293" s="221"/>
      <c r="AO7293" s="221"/>
      <c r="AP7293" s="221"/>
      <c r="AQ7293" s="219"/>
      <c r="AR7293" s="219"/>
      <c r="AS7293" s="221"/>
      <c r="AT7293" s="221"/>
      <c r="AU7293" s="221"/>
      <c r="AV7293" s="221"/>
      <c r="AW7293" s="221"/>
      <c r="AX7293" s="221"/>
      <c r="AY7293" s="221"/>
      <c r="AZ7293" s="221"/>
    </row>
    <row r="7294" spans="1:52" x14ac:dyDescent="0.15">
      <c r="A7294" s="278"/>
      <c r="B7294" s="274"/>
      <c r="C7294" s="340"/>
      <c r="D7294" s="340"/>
      <c r="E7294" s="341"/>
      <c r="F7294" s="341"/>
      <c r="G7294" s="341"/>
      <c r="H7294" s="341"/>
      <c r="I7294" s="341"/>
      <c r="J7294" s="341"/>
      <c r="AH7294" s="221"/>
      <c r="AI7294" s="221"/>
      <c r="AJ7294" s="221"/>
      <c r="AK7294" s="221"/>
      <c r="AL7294" s="221"/>
      <c r="AM7294" s="221"/>
      <c r="AN7294" s="221"/>
      <c r="AO7294" s="221"/>
      <c r="AP7294" s="221"/>
      <c r="AQ7294" s="219"/>
      <c r="AR7294" s="219"/>
      <c r="AS7294" s="221"/>
      <c r="AT7294" s="221"/>
      <c r="AU7294" s="221"/>
      <c r="AV7294" s="221"/>
      <c r="AW7294" s="221"/>
      <c r="AX7294" s="221"/>
      <c r="AY7294" s="221"/>
      <c r="AZ7294" s="221"/>
    </row>
    <row r="7295" spans="1:52" x14ac:dyDescent="0.15">
      <c r="A7295" s="278"/>
      <c r="B7295" s="274"/>
      <c r="C7295" s="340"/>
      <c r="D7295" s="340"/>
      <c r="E7295" s="341"/>
      <c r="F7295" s="341"/>
      <c r="G7295" s="341"/>
      <c r="H7295" s="341"/>
      <c r="I7295" s="341"/>
      <c r="J7295" s="341"/>
      <c r="AH7295" s="221"/>
      <c r="AI7295" s="221"/>
      <c r="AJ7295" s="221"/>
      <c r="AK7295" s="221"/>
      <c r="AL7295" s="221"/>
      <c r="AM7295" s="221"/>
      <c r="AN7295" s="221"/>
      <c r="AO7295" s="221"/>
      <c r="AP7295" s="221"/>
      <c r="AQ7295" s="219"/>
      <c r="AR7295" s="219"/>
      <c r="AS7295" s="221"/>
      <c r="AT7295" s="221"/>
      <c r="AU7295" s="221"/>
      <c r="AV7295" s="221"/>
      <c r="AW7295" s="221"/>
      <c r="AX7295" s="221"/>
      <c r="AY7295" s="221"/>
      <c r="AZ7295" s="221"/>
    </row>
    <row r="7296" spans="1:52" x14ac:dyDescent="0.15">
      <c r="A7296" s="278"/>
      <c r="B7296" s="274"/>
      <c r="C7296" s="340"/>
      <c r="D7296" s="340"/>
      <c r="E7296" s="341"/>
      <c r="F7296" s="341"/>
      <c r="G7296" s="341"/>
      <c r="H7296" s="341"/>
      <c r="I7296" s="341"/>
      <c r="J7296" s="341"/>
      <c r="AH7296" s="221"/>
      <c r="AI7296" s="221"/>
      <c r="AJ7296" s="221"/>
      <c r="AK7296" s="221"/>
      <c r="AL7296" s="221"/>
      <c r="AM7296" s="221"/>
      <c r="AN7296" s="221"/>
      <c r="AO7296" s="221"/>
      <c r="AP7296" s="221"/>
      <c r="AQ7296" s="219"/>
      <c r="AR7296" s="219"/>
      <c r="AS7296" s="221"/>
      <c r="AT7296" s="221"/>
      <c r="AU7296" s="221"/>
      <c r="AV7296" s="221"/>
      <c r="AW7296" s="221"/>
      <c r="AX7296" s="221"/>
      <c r="AY7296" s="221"/>
      <c r="AZ7296" s="221"/>
    </row>
    <row r="7297" spans="1:52" x14ac:dyDescent="0.15">
      <c r="A7297" s="278"/>
      <c r="B7297" s="274"/>
      <c r="C7297" s="340"/>
      <c r="D7297" s="340"/>
      <c r="E7297" s="341"/>
      <c r="F7297" s="341"/>
      <c r="G7297" s="341"/>
      <c r="H7297" s="341"/>
      <c r="I7297" s="341"/>
      <c r="J7297" s="341"/>
      <c r="AH7297" s="221"/>
      <c r="AI7297" s="221"/>
      <c r="AJ7297" s="221"/>
      <c r="AK7297" s="221"/>
      <c r="AL7297" s="221"/>
      <c r="AM7297" s="221"/>
      <c r="AN7297" s="221"/>
      <c r="AO7297" s="221"/>
      <c r="AP7297" s="221"/>
      <c r="AQ7297" s="219"/>
      <c r="AR7297" s="219"/>
      <c r="AS7297" s="221"/>
      <c r="AT7297" s="221"/>
      <c r="AU7297" s="221"/>
      <c r="AV7297" s="221"/>
      <c r="AW7297" s="221"/>
      <c r="AX7297" s="221"/>
      <c r="AY7297" s="221"/>
      <c r="AZ7297" s="221"/>
    </row>
    <row r="7298" spans="1:52" x14ac:dyDescent="0.15">
      <c r="A7298" s="278"/>
      <c r="B7298" s="274"/>
      <c r="C7298" s="340"/>
      <c r="D7298" s="340"/>
      <c r="E7298" s="341"/>
      <c r="F7298" s="341"/>
      <c r="G7298" s="341"/>
      <c r="H7298" s="341"/>
      <c r="I7298" s="341"/>
      <c r="J7298" s="341"/>
      <c r="AH7298" s="221"/>
      <c r="AI7298" s="221"/>
      <c r="AJ7298" s="221"/>
      <c r="AK7298" s="221"/>
      <c r="AL7298" s="221"/>
      <c r="AM7298" s="221"/>
      <c r="AN7298" s="221"/>
      <c r="AO7298" s="221"/>
      <c r="AP7298" s="221"/>
      <c r="AQ7298" s="219"/>
      <c r="AR7298" s="219"/>
      <c r="AS7298" s="221"/>
      <c r="AT7298" s="221"/>
      <c r="AU7298" s="221"/>
      <c r="AV7298" s="221"/>
      <c r="AW7298" s="221"/>
      <c r="AX7298" s="221"/>
      <c r="AY7298" s="221"/>
      <c r="AZ7298" s="221"/>
    </row>
    <row r="7299" spans="1:52" x14ac:dyDescent="0.15">
      <c r="A7299" s="278"/>
      <c r="B7299" s="274"/>
      <c r="C7299" s="340"/>
      <c r="D7299" s="340"/>
      <c r="E7299" s="341"/>
      <c r="F7299" s="341"/>
      <c r="G7299" s="341"/>
      <c r="H7299" s="341"/>
      <c r="I7299" s="341"/>
      <c r="J7299" s="341"/>
      <c r="AH7299" s="221"/>
      <c r="AI7299" s="221"/>
      <c r="AJ7299" s="221"/>
      <c r="AK7299" s="221"/>
      <c r="AL7299" s="221"/>
      <c r="AM7299" s="221"/>
      <c r="AN7299" s="221"/>
      <c r="AO7299" s="221"/>
      <c r="AP7299" s="221"/>
      <c r="AQ7299" s="219"/>
      <c r="AR7299" s="219"/>
      <c r="AS7299" s="221"/>
      <c r="AT7299" s="221"/>
      <c r="AU7299" s="221"/>
      <c r="AV7299" s="221"/>
      <c r="AW7299" s="221"/>
      <c r="AX7299" s="221"/>
      <c r="AY7299" s="221"/>
      <c r="AZ7299" s="221"/>
    </row>
    <row r="7300" spans="1:52" x14ac:dyDescent="0.15">
      <c r="A7300" s="278"/>
      <c r="B7300" s="274"/>
      <c r="C7300" s="340"/>
      <c r="D7300" s="340"/>
      <c r="E7300" s="341"/>
      <c r="F7300" s="341"/>
      <c r="G7300" s="341"/>
      <c r="H7300" s="341"/>
      <c r="I7300" s="341"/>
      <c r="J7300" s="341"/>
      <c r="AH7300" s="221"/>
      <c r="AI7300" s="221"/>
      <c r="AJ7300" s="221"/>
      <c r="AK7300" s="221"/>
      <c r="AL7300" s="221"/>
      <c r="AM7300" s="221"/>
      <c r="AN7300" s="221"/>
      <c r="AO7300" s="221"/>
      <c r="AP7300" s="221"/>
      <c r="AQ7300" s="219"/>
      <c r="AR7300" s="219"/>
      <c r="AS7300" s="221"/>
      <c r="AT7300" s="221"/>
      <c r="AU7300" s="221"/>
      <c r="AV7300" s="221"/>
      <c r="AW7300" s="221"/>
      <c r="AX7300" s="221"/>
      <c r="AY7300" s="221"/>
      <c r="AZ7300" s="221"/>
    </row>
    <row r="7301" spans="1:52" x14ac:dyDescent="0.15">
      <c r="A7301" s="278"/>
      <c r="B7301" s="274"/>
      <c r="C7301" s="340"/>
      <c r="D7301" s="340"/>
      <c r="E7301" s="341"/>
      <c r="F7301" s="341"/>
      <c r="G7301" s="341"/>
      <c r="H7301" s="341"/>
      <c r="I7301" s="341"/>
      <c r="J7301" s="341"/>
      <c r="AH7301" s="221"/>
      <c r="AI7301" s="221"/>
      <c r="AJ7301" s="221"/>
      <c r="AK7301" s="221"/>
      <c r="AL7301" s="221"/>
      <c r="AM7301" s="221"/>
      <c r="AN7301" s="221"/>
      <c r="AO7301" s="221"/>
      <c r="AP7301" s="221"/>
      <c r="AQ7301" s="219"/>
      <c r="AR7301" s="219"/>
      <c r="AS7301" s="221"/>
      <c r="AT7301" s="221"/>
      <c r="AU7301" s="221"/>
      <c r="AV7301" s="221"/>
      <c r="AW7301" s="221"/>
      <c r="AX7301" s="221"/>
      <c r="AY7301" s="221"/>
      <c r="AZ7301" s="221"/>
    </row>
    <row r="7302" spans="1:52" x14ac:dyDescent="0.15">
      <c r="A7302" s="278"/>
      <c r="B7302" s="274"/>
      <c r="C7302" s="340"/>
      <c r="D7302" s="340"/>
      <c r="E7302" s="341"/>
      <c r="F7302" s="341"/>
      <c r="G7302" s="341"/>
      <c r="H7302" s="341"/>
      <c r="I7302" s="341"/>
      <c r="J7302" s="341"/>
      <c r="AH7302" s="221"/>
      <c r="AI7302" s="221"/>
      <c r="AJ7302" s="221"/>
      <c r="AK7302" s="221"/>
      <c r="AL7302" s="221"/>
      <c r="AM7302" s="221"/>
      <c r="AN7302" s="221"/>
      <c r="AO7302" s="221"/>
      <c r="AP7302" s="221"/>
      <c r="AQ7302" s="219"/>
      <c r="AR7302" s="219"/>
      <c r="AS7302" s="221"/>
      <c r="AT7302" s="221"/>
      <c r="AU7302" s="221"/>
      <c r="AV7302" s="221"/>
      <c r="AW7302" s="221"/>
      <c r="AX7302" s="221"/>
      <c r="AY7302" s="221"/>
      <c r="AZ7302" s="221"/>
    </row>
    <row r="7303" spans="1:52" x14ac:dyDescent="0.15">
      <c r="A7303" s="278"/>
      <c r="B7303" s="274"/>
      <c r="C7303" s="340"/>
      <c r="D7303" s="340"/>
      <c r="E7303" s="341"/>
      <c r="F7303" s="341"/>
      <c r="G7303" s="341"/>
      <c r="H7303" s="341"/>
      <c r="I7303" s="341"/>
      <c r="J7303" s="341"/>
      <c r="AH7303" s="221"/>
      <c r="AI7303" s="221"/>
      <c r="AJ7303" s="221"/>
      <c r="AK7303" s="221"/>
      <c r="AL7303" s="221"/>
      <c r="AM7303" s="221"/>
      <c r="AN7303" s="221"/>
      <c r="AO7303" s="221"/>
      <c r="AP7303" s="221"/>
      <c r="AQ7303" s="219"/>
      <c r="AR7303" s="219"/>
      <c r="AS7303" s="221"/>
      <c r="AT7303" s="221"/>
      <c r="AU7303" s="221"/>
      <c r="AV7303" s="221"/>
      <c r="AW7303" s="221"/>
      <c r="AX7303" s="221"/>
      <c r="AY7303" s="221"/>
      <c r="AZ7303" s="221"/>
    </row>
    <row r="7304" spans="1:52" x14ac:dyDescent="0.15">
      <c r="A7304" s="278"/>
      <c r="B7304" s="274"/>
      <c r="C7304" s="340"/>
      <c r="D7304" s="340"/>
      <c r="E7304" s="341"/>
      <c r="F7304" s="341"/>
      <c r="G7304" s="341"/>
      <c r="H7304" s="341"/>
      <c r="I7304" s="341"/>
      <c r="J7304" s="341"/>
      <c r="AH7304" s="221"/>
      <c r="AI7304" s="221"/>
      <c r="AJ7304" s="221"/>
      <c r="AK7304" s="221"/>
      <c r="AL7304" s="221"/>
      <c r="AM7304" s="221"/>
      <c r="AN7304" s="221"/>
      <c r="AO7304" s="221"/>
      <c r="AP7304" s="221"/>
      <c r="AQ7304" s="219"/>
      <c r="AR7304" s="219"/>
      <c r="AS7304" s="221"/>
      <c r="AT7304" s="221"/>
      <c r="AU7304" s="221"/>
      <c r="AV7304" s="221"/>
      <c r="AW7304" s="221"/>
      <c r="AX7304" s="221"/>
      <c r="AY7304" s="221"/>
      <c r="AZ7304" s="221"/>
    </row>
    <row r="7305" spans="1:52" x14ac:dyDescent="0.15">
      <c r="A7305" s="278"/>
      <c r="B7305" s="274"/>
      <c r="C7305" s="340"/>
      <c r="D7305" s="340"/>
      <c r="E7305" s="341"/>
      <c r="F7305" s="341"/>
      <c r="G7305" s="341"/>
      <c r="H7305" s="341"/>
      <c r="I7305" s="341"/>
      <c r="J7305" s="341"/>
      <c r="AH7305" s="221"/>
      <c r="AI7305" s="221"/>
      <c r="AJ7305" s="221"/>
      <c r="AK7305" s="221"/>
      <c r="AL7305" s="221"/>
      <c r="AM7305" s="221"/>
      <c r="AN7305" s="221"/>
      <c r="AO7305" s="221"/>
      <c r="AP7305" s="221"/>
      <c r="AQ7305" s="219"/>
      <c r="AR7305" s="219"/>
      <c r="AS7305" s="221"/>
      <c r="AT7305" s="221"/>
      <c r="AU7305" s="221"/>
      <c r="AV7305" s="221"/>
      <c r="AW7305" s="221"/>
      <c r="AX7305" s="221"/>
      <c r="AY7305" s="221"/>
      <c r="AZ7305" s="221"/>
    </row>
    <row r="7306" spans="1:52" x14ac:dyDescent="0.15">
      <c r="A7306" s="278"/>
      <c r="B7306" s="274"/>
      <c r="C7306" s="340"/>
      <c r="D7306" s="340"/>
      <c r="E7306" s="341"/>
      <c r="F7306" s="341"/>
      <c r="G7306" s="341"/>
      <c r="H7306" s="341"/>
      <c r="I7306" s="341"/>
      <c r="J7306" s="341"/>
      <c r="AH7306" s="221"/>
      <c r="AI7306" s="221"/>
      <c r="AJ7306" s="221"/>
      <c r="AK7306" s="221"/>
      <c r="AL7306" s="221"/>
      <c r="AM7306" s="221"/>
      <c r="AN7306" s="221"/>
      <c r="AO7306" s="221"/>
      <c r="AP7306" s="221"/>
      <c r="AQ7306" s="219"/>
      <c r="AR7306" s="219"/>
      <c r="AS7306" s="221"/>
      <c r="AT7306" s="221"/>
      <c r="AU7306" s="221"/>
      <c r="AV7306" s="221"/>
      <c r="AW7306" s="221"/>
      <c r="AX7306" s="221"/>
      <c r="AY7306" s="221"/>
      <c r="AZ7306" s="221"/>
    </row>
    <row r="7307" spans="1:52" x14ac:dyDescent="0.15">
      <c r="A7307" s="278"/>
      <c r="B7307" s="274"/>
      <c r="C7307" s="340"/>
      <c r="D7307" s="340"/>
      <c r="E7307" s="341"/>
      <c r="F7307" s="341"/>
      <c r="G7307" s="341"/>
      <c r="H7307" s="341"/>
      <c r="I7307" s="341"/>
      <c r="J7307" s="341"/>
      <c r="AH7307" s="221"/>
      <c r="AI7307" s="221"/>
      <c r="AJ7307" s="221"/>
      <c r="AK7307" s="221"/>
      <c r="AL7307" s="221"/>
      <c r="AM7307" s="221"/>
      <c r="AN7307" s="221"/>
      <c r="AO7307" s="221"/>
      <c r="AP7307" s="221"/>
      <c r="AQ7307" s="219"/>
      <c r="AR7307" s="219"/>
      <c r="AS7307" s="221"/>
      <c r="AT7307" s="221"/>
      <c r="AU7307" s="221"/>
      <c r="AV7307" s="221"/>
      <c r="AW7307" s="221"/>
      <c r="AX7307" s="221"/>
      <c r="AY7307" s="221"/>
      <c r="AZ7307" s="221"/>
    </row>
    <row r="7308" spans="1:52" x14ac:dyDescent="0.15">
      <c r="A7308" s="278"/>
      <c r="B7308" s="274"/>
      <c r="C7308" s="340"/>
      <c r="D7308" s="340"/>
      <c r="E7308" s="341"/>
      <c r="F7308" s="341"/>
      <c r="G7308" s="341"/>
      <c r="H7308" s="341"/>
      <c r="I7308" s="341"/>
      <c r="J7308" s="341"/>
      <c r="AH7308" s="221"/>
      <c r="AI7308" s="221"/>
      <c r="AJ7308" s="221"/>
      <c r="AK7308" s="221"/>
      <c r="AL7308" s="221"/>
      <c r="AM7308" s="221"/>
      <c r="AN7308" s="221"/>
      <c r="AO7308" s="221"/>
      <c r="AP7308" s="221"/>
      <c r="AQ7308" s="219"/>
      <c r="AR7308" s="219"/>
      <c r="AS7308" s="221"/>
      <c r="AT7308" s="221"/>
      <c r="AU7308" s="221"/>
      <c r="AV7308" s="221"/>
      <c r="AW7308" s="221"/>
      <c r="AX7308" s="221"/>
      <c r="AY7308" s="221"/>
      <c r="AZ7308" s="221"/>
    </row>
    <row r="7309" spans="1:52" x14ac:dyDescent="0.15">
      <c r="A7309" s="278"/>
      <c r="B7309" s="274"/>
      <c r="C7309" s="340"/>
      <c r="D7309" s="340"/>
      <c r="E7309" s="341"/>
      <c r="F7309" s="341"/>
      <c r="G7309" s="341"/>
      <c r="H7309" s="341"/>
      <c r="I7309" s="341"/>
      <c r="J7309" s="341"/>
      <c r="AH7309" s="221"/>
      <c r="AI7309" s="221"/>
      <c r="AJ7309" s="221"/>
      <c r="AK7309" s="221"/>
      <c r="AL7309" s="221"/>
      <c r="AM7309" s="221"/>
      <c r="AN7309" s="221"/>
      <c r="AO7309" s="221"/>
      <c r="AP7309" s="221"/>
      <c r="AQ7309" s="219"/>
      <c r="AR7309" s="219"/>
      <c r="AS7309" s="221"/>
      <c r="AT7309" s="221"/>
      <c r="AU7309" s="221"/>
      <c r="AV7309" s="221"/>
      <c r="AW7309" s="221"/>
      <c r="AX7309" s="221"/>
      <c r="AY7309" s="221"/>
      <c r="AZ7309" s="221"/>
    </row>
    <row r="7310" spans="1:52" x14ac:dyDescent="0.15">
      <c r="A7310" s="278"/>
      <c r="B7310" s="274"/>
      <c r="C7310" s="340"/>
      <c r="D7310" s="340"/>
      <c r="E7310" s="341"/>
      <c r="F7310" s="341"/>
      <c r="G7310" s="341"/>
      <c r="H7310" s="341"/>
      <c r="I7310" s="341"/>
      <c r="J7310" s="341"/>
      <c r="AH7310" s="221"/>
      <c r="AI7310" s="221"/>
      <c r="AJ7310" s="221"/>
      <c r="AK7310" s="221"/>
      <c r="AL7310" s="221"/>
      <c r="AM7310" s="221"/>
      <c r="AN7310" s="221"/>
      <c r="AO7310" s="221"/>
      <c r="AP7310" s="221"/>
      <c r="AQ7310" s="219"/>
      <c r="AR7310" s="219"/>
      <c r="AS7310" s="221"/>
      <c r="AT7310" s="221"/>
      <c r="AU7310" s="221"/>
      <c r="AV7310" s="221"/>
      <c r="AW7310" s="221"/>
      <c r="AX7310" s="221"/>
      <c r="AY7310" s="221"/>
      <c r="AZ7310" s="221"/>
    </row>
    <row r="7311" spans="1:52" x14ac:dyDescent="0.15">
      <c r="A7311" s="278"/>
      <c r="B7311" s="274"/>
      <c r="C7311" s="340"/>
      <c r="D7311" s="340"/>
      <c r="E7311" s="341"/>
      <c r="F7311" s="341"/>
      <c r="G7311" s="341"/>
      <c r="H7311" s="341"/>
      <c r="I7311" s="341"/>
      <c r="J7311" s="341"/>
      <c r="AH7311" s="221"/>
      <c r="AI7311" s="221"/>
      <c r="AJ7311" s="221"/>
      <c r="AK7311" s="221"/>
      <c r="AL7311" s="221"/>
      <c r="AM7311" s="221"/>
      <c r="AN7311" s="221"/>
      <c r="AO7311" s="221"/>
      <c r="AP7311" s="221"/>
      <c r="AQ7311" s="219"/>
      <c r="AR7311" s="219"/>
      <c r="AS7311" s="221"/>
      <c r="AT7311" s="221"/>
      <c r="AU7311" s="221"/>
      <c r="AV7311" s="221"/>
      <c r="AW7311" s="221"/>
      <c r="AX7311" s="221"/>
      <c r="AY7311" s="221"/>
      <c r="AZ7311" s="221"/>
    </row>
    <row r="7312" spans="1:52" x14ac:dyDescent="0.15">
      <c r="A7312" s="278"/>
      <c r="B7312" s="274"/>
      <c r="C7312" s="340"/>
      <c r="D7312" s="340"/>
      <c r="E7312" s="341"/>
      <c r="F7312" s="341"/>
      <c r="G7312" s="341"/>
      <c r="H7312" s="341"/>
      <c r="I7312" s="341"/>
      <c r="J7312" s="341"/>
      <c r="AH7312" s="221"/>
      <c r="AI7312" s="221"/>
      <c r="AJ7312" s="221"/>
      <c r="AK7312" s="221"/>
      <c r="AL7312" s="221"/>
      <c r="AM7312" s="221"/>
      <c r="AN7312" s="221"/>
      <c r="AO7312" s="221"/>
      <c r="AP7312" s="221"/>
      <c r="AQ7312" s="219"/>
      <c r="AR7312" s="219"/>
      <c r="AS7312" s="221"/>
      <c r="AT7312" s="221"/>
      <c r="AU7312" s="221"/>
      <c r="AV7312" s="221"/>
      <c r="AW7312" s="221"/>
      <c r="AX7312" s="221"/>
      <c r="AY7312" s="221"/>
      <c r="AZ7312" s="221"/>
    </row>
    <row r="7313" spans="1:52" x14ac:dyDescent="0.15">
      <c r="A7313" s="278"/>
      <c r="B7313" s="274"/>
      <c r="C7313" s="340"/>
      <c r="D7313" s="340"/>
      <c r="E7313" s="341"/>
      <c r="F7313" s="341"/>
      <c r="G7313" s="341"/>
      <c r="H7313" s="341"/>
      <c r="I7313" s="341"/>
      <c r="J7313" s="341"/>
      <c r="AH7313" s="221"/>
      <c r="AI7313" s="221"/>
      <c r="AJ7313" s="221"/>
      <c r="AK7313" s="221"/>
      <c r="AL7313" s="221"/>
      <c r="AM7313" s="221"/>
      <c r="AN7313" s="221"/>
      <c r="AO7313" s="221"/>
      <c r="AP7313" s="221"/>
      <c r="AQ7313" s="219"/>
      <c r="AR7313" s="219"/>
      <c r="AS7313" s="221"/>
      <c r="AT7313" s="221"/>
      <c r="AU7313" s="221"/>
      <c r="AV7313" s="221"/>
      <c r="AW7313" s="221"/>
      <c r="AX7313" s="221"/>
      <c r="AY7313" s="221"/>
      <c r="AZ7313" s="221"/>
    </row>
    <row r="7314" spans="1:52" x14ac:dyDescent="0.15">
      <c r="A7314" s="278"/>
      <c r="B7314" s="274"/>
      <c r="C7314" s="340"/>
      <c r="D7314" s="340"/>
      <c r="E7314" s="341"/>
      <c r="F7314" s="341"/>
      <c r="G7314" s="341"/>
      <c r="H7314" s="341"/>
      <c r="I7314" s="341"/>
      <c r="J7314" s="341"/>
      <c r="AH7314" s="221"/>
      <c r="AI7314" s="221"/>
      <c r="AJ7314" s="221"/>
      <c r="AK7314" s="221"/>
      <c r="AL7314" s="221"/>
      <c r="AM7314" s="221"/>
      <c r="AN7314" s="221"/>
      <c r="AO7314" s="221"/>
      <c r="AP7314" s="221"/>
      <c r="AQ7314" s="219"/>
      <c r="AR7314" s="219"/>
      <c r="AS7314" s="221"/>
      <c r="AT7314" s="221"/>
      <c r="AU7314" s="221"/>
      <c r="AV7314" s="221"/>
      <c r="AW7314" s="221"/>
      <c r="AX7314" s="221"/>
      <c r="AY7314" s="221"/>
      <c r="AZ7314" s="221"/>
    </row>
    <row r="7315" spans="1:52" x14ac:dyDescent="0.15">
      <c r="A7315" s="278"/>
      <c r="B7315" s="274"/>
      <c r="C7315" s="340"/>
      <c r="D7315" s="340"/>
      <c r="E7315" s="341"/>
      <c r="F7315" s="341"/>
      <c r="G7315" s="341"/>
      <c r="H7315" s="341"/>
      <c r="I7315" s="341"/>
      <c r="J7315" s="341"/>
      <c r="AH7315" s="221"/>
      <c r="AI7315" s="221"/>
      <c r="AJ7315" s="221"/>
      <c r="AK7315" s="221"/>
      <c r="AL7315" s="221"/>
      <c r="AM7315" s="221"/>
      <c r="AN7315" s="221"/>
      <c r="AO7315" s="221"/>
      <c r="AP7315" s="221"/>
      <c r="AQ7315" s="219"/>
      <c r="AR7315" s="219"/>
      <c r="AS7315" s="221"/>
      <c r="AT7315" s="221"/>
      <c r="AU7315" s="221"/>
      <c r="AV7315" s="221"/>
      <c r="AW7315" s="221"/>
      <c r="AX7315" s="221"/>
      <c r="AY7315" s="221"/>
      <c r="AZ7315" s="221"/>
    </row>
    <row r="7316" spans="1:52" x14ac:dyDescent="0.15">
      <c r="A7316" s="278"/>
      <c r="B7316" s="274"/>
      <c r="C7316" s="340"/>
      <c r="D7316" s="340"/>
      <c r="E7316" s="341"/>
      <c r="F7316" s="341"/>
      <c r="G7316" s="341"/>
      <c r="H7316" s="341"/>
      <c r="I7316" s="341"/>
      <c r="J7316" s="341"/>
      <c r="AH7316" s="221"/>
      <c r="AI7316" s="221"/>
      <c r="AJ7316" s="221"/>
      <c r="AK7316" s="221"/>
      <c r="AL7316" s="221"/>
      <c r="AM7316" s="221"/>
      <c r="AN7316" s="221"/>
      <c r="AO7316" s="221"/>
      <c r="AP7316" s="221"/>
      <c r="AQ7316" s="219"/>
      <c r="AR7316" s="219"/>
      <c r="AS7316" s="221"/>
      <c r="AT7316" s="221"/>
      <c r="AU7316" s="221"/>
      <c r="AV7316" s="221"/>
      <c r="AW7316" s="221"/>
      <c r="AX7316" s="221"/>
      <c r="AY7316" s="221"/>
      <c r="AZ7316" s="221"/>
    </row>
    <row r="7317" spans="1:52" x14ac:dyDescent="0.15">
      <c r="A7317" s="278"/>
      <c r="B7317" s="274"/>
      <c r="C7317" s="340"/>
      <c r="D7317" s="340"/>
      <c r="E7317" s="341"/>
      <c r="F7317" s="341"/>
      <c r="G7317" s="341"/>
      <c r="H7317" s="341"/>
      <c r="I7317" s="341"/>
      <c r="J7317" s="341"/>
      <c r="AH7317" s="221"/>
      <c r="AI7317" s="221"/>
      <c r="AJ7317" s="221"/>
      <c r="AK7317" s="221"/>
      <c r="AL7317" s="221"/>
      <c r="AM7317" s="221"/>
      <c r="AN7317" s="221"/>
      <c r="AO7317" s="221"/>
      <c r="AP7317" s="221"/>
      <c r="AQ7317" s="219"/>
      <c r="AR7317" s="219"/>
      <c r="AS7317" s="221"/>
      <c r="AT7317" s="221"/>
      <c r="AU7317" s="221"/>
      <c r="AV7317" s="221"/>
      <c r="AW7317" s="221"/>
      <c r="AX7317" s="221"/>
      <c r="AY7317" s="221"/>
      <c r="AZ7317" s="221"/>
    </row>
    <row r="7318" spans="1:52" x14ac:dyDescent="0.15">
      <c r="A7318" s="278"/>
      <c r="B7318" s="274"/>
      <c r="C7318" s="340"/>
      <c r="D7318" s="340"/>
      <c r="E7318" s="341"/>
      <c r="F7318" s="341"/>
      <c r="G7318" s="341"/>
      <c r="H7318" s="341"/>
      <c r="I7318" s="341"/>
      <c r="J7318" s="341"/>
      <c r="AH7318" s="221"/>
      <c r="AI7318" s="221"/>
      <c r="AJ7318" s="221"/>
      <c r="AK7318" s="221"/>
      <c r="AL7318" s="221"/>
      <c r="AM7318" s="221"/>
      <c r="AN7318" s="221"/>
      <c r="AO7318" s="221"/>
      <c r="AP7318" s="221"/>
      <c r="AQ7318" s="219"/>
      <c r="AR7318" s="219"/>
      <c r="AS7318" s="221"/>
      <c r="AT7318" s="221"/>
      <c r="AU7318" s="221"/>
      <c r="AV7318" s="221"/>
      <c r="AW7318" s="221"/>
      <c r="AX7318" s="221"/>
      <c r="AY7318" s="221"/>
      <c r="AZ7318" s="221"/>
    </row>
    <row r="7319" spans="1:52" x14ac:dyDescent="0.15">
      <c r="A7319" s="278"/>
      <c r="B7319" s="274"/>
      <c r="C7319" s="340"/>
      <c r="D7319" s="340"/>
      <c r="E7319" s="341"/>
      <c r="F7319" s="341"/>
      <c r="G7319" s="341"/>
      <c r="H7319" s="341"/>
      <c r="I7319" s="341"/>
      <c r="J7319" s="341"/>
      <c r="AH7319" s="221"/>
      <c r="AI7319" s="221"/>
      <c r="AJ7319" s="221"/>
      <c r="AK7319" s="221"/>
      <c r="AL7319" s="221"/>
      <c r="AM7319" s="221"/>
      <c r="AN7319" s="221"/>
      <c r="AO7319" s="221"/>
      <c r="AP7319" s="221"/>
      <c r="AQ7319" s="219"/>
      <c r="AR7319" s="219"/>
      <c r="AS7319" s="221"/>
      <c r="AT7319" s="221"/>
      <c r="AU7319" s="221"/>
      <c r="AV7319" s="221"/>
      <c r="AW7319" s="221"/>
      <c r="AX7319" s="221"/>
      <c r="AY7319" s="221"/>
      <c r="AZ7319" s="221"/>
    </row>
    <row r="7320" spans="1:52" x14ac:dyDescent="0.15">
      <c r="A7320" s="278"/>
      <c r="B7320" s="274"/>
      <c r="C7320" s="340"/>
      <c r="D7320" s="340"/>
      <c r="E7320" s="341"/>
      <c r="F7320" s="341"/>
      <c r="G7320" s="341"/>
      <c r="H7320" s="341"/>
      <c r="I7320" s="341"/>
      <c r="J7320" s="341"/>
      <c r="AH7320" s="221"/>
      <c r="AI7320" s="221"/>
      <c r="AJ7320" s="221"/>
      <c r="AK7320" s="221"/>
      <c r="AL7320" s="221"/>
      <c r="AM7320" s="221"/>
      <c r="AN7320" s="221"/>
      <c r="AO7320" s="221"/>
      <c r="AP7320" s="221"/>
      <c r="AQ7320" s="219"/>
      <c r="AR7320" s="219"/>
      <c r="AS7320" s="221"/>
      <c r="AT7320" s="221"/>
      <c r="AU7320" s="221"/>
      <c r="AV7320" s="221"/>
      <c r="AW7320" s="221"/>
      <c r="AX7320" s="221"/>
      <c r="AY7320" s="221"/>
      <c r="AZ7320" s="221"/>
    </row>
    <row r="7321" spans="1:52" x14ac:dyDescent="0.15">
      <c r="A7321" s="278"/>
      <c r="B7321" s="274"/>
      <c r="C7321" s="340"/>
      <c r="D7321" s="340"/>
      <c r="E7321" s="341"/>
      <c r="F7321" s="341"/>
      <c r="G7321" s="341"/>
      <c r="H7321" s="341"/>
      <c r="I7321" s="341"/>
      <c r="J7321" s="341"/>
      <c r="AH7321" s="221"/>
      <c r="AI7321" s="221"/>
      <c r="AJ7321" s="221"/>
      <c r="AK7321" s="221"/>
      <c r="AL7321" s="221"/>
      <c r="AM7321" s="221"/>
      <c r="AN7321" s="221"/>
      <c r="AO7321" s="221"/>
      <c r="AP7321" s="221"/>
      <c r="AQ7321" s="219"/>
      <c r="AR7321" s="219"/>
      <c r="AS7321" s="221"/>
      <c r="AT7321" s="221"/>
      <c r="AU7321" s="221"/>
      <c r="AV7321" s="221"/>
      <c r="AW7321" s="221"/>
      <c r="AX7321" s="221"/>
      <c r="AY7321" s="221"/>
      <c r="AZ7321" s="221"/>
    </row>
    <row r="7322" spans="1:52" x14ac:dyDescent="0.15">
      <c r="A7322" s="278"/>
      <c r="B7322" s="274"/>
      <c r="C7322" s="340"/>
      <c r="D7322" s="340"/>
      <c r="E7322" s="341"/>
      <c r="F7322" s="341"/>
      <c r="G7322" s="341"/>
      <c r="H7322" s="341"/>
      <c r="I7322" s="341"/>
      <c r="J7322" s="341"/>
      <c r="AH7322" s="221"/>
      <c r="AI7322" s="221"/>
      <c r="AJ7322" s="221"/>
      <c r="AK7322" s="221"/>
      <c r="AL7322" s="221"/>
      <c r="AM7322" s="221"/>
      <c r="AN7322" s="221"/>
      <c r="AO7322" s="221"/>
      <c r="AP7322" s="221"/>
      <c r="AQ7322" s="219"/>
      <c r="AR7322" s="219"/>
      <c r="AS7322" s="221"/>
      <c r="AT7322" s="221"/>
      <c r="AU7322" s="221"/>
      <c r="AV7322" s="221"/>
      <c r="AW7322" s="221"/>
      <c r="AX7322" s="221"/>
      <c r="AY7322" s="221"/>
      <c r="AZ7322" s="221"/>
    </row>
    <row r="7323" spans="1:52" x14ac:dyDescent="0.15">
      <c r="A7323" s="278"/>
      <c r="B7323" s="274"/>
      <c r="C7323" s="340"/>
      <c r="D7323" s="340"/>
      <c r="E7323" s="341"/>
      <c r="F7323" s="341"/>
      <c r="G7323" s="341"/>
      <c r="H7323" s="341"/>
      <c r="I7323" s="341"/>
      <c r="J7323" s="341"/>
      <c r="AH7323" s="221"/>
      <c r="AI7323" s="221"/>
      <c r="AJ7323" s="221"/>
      <c r="AK7323" s="221"/>
      <c r="AL7323" s="221"/>
      <c r="AM7323" s="221"/>
      <c r="AN7323" s="221"/>
      <c r="AO7323" s="221"/>
      <c r="AP7323" s="221"/>
      <c r="AQ7323" s="219"/>
      <c r="AR7323" s="219"/>
      <c r="AS7323" s="221"/>
      <c r="AT7323" s="221"/>
      <c r="AU7323" s="221"/>
      <c r="AV7323" s="221"/>
      <c r="AW7323" s="221"/>
      <c r="AX7323" s="221"/>
      <c r="AY7323" s="221"/>
      <c r="AZ7323" s="221"/>
    </row>
    <row r="7324" spans="1:52" x14ac:dyDescent="0.15">
      <c r="A7324" s="278"/>
      <c r="B7324" s="274"/>
      <c r="C7324" s="340"/>
      <c r="D7324" s="340"/>
      <c r="E7324" s="341"/>
      <c r="F7324" s="341"/>
      <c r="G7324" s="341"/>
      <c r="H7324" s="341"/>
      <c r="I7324" s="341"/>
      <c r="J7324" s="341"/>
      <c r="AH7324" s="221"/>
      <c r="AI7324" s="221"/>
      <c r="AJ7324" s="221"/>
      <c r="AK7324" s="221"/>
      <c r="AL7324" s="221"/>
      <c r="AM7324" s="221"/>
      <c r="AN7324" s="221"/>
      <c r="AO7324" s="221"/>
      <c r="AP7324" s="221"/>
      <c r="AQ7324" s="219"/>
      <c r="AR7324" s="219"/>
      <c r="AS7324" s="221"/>
      <c r="AT7324" s="221"/>
      <c r="AU7324" s="221"/>
      <c r="AV7324" s="221"/>
      <c r="AW7324" s="221"/>
      <c r="AX7324" s="221"/>
      <c r="AY7324" s="221"/>
      <c r="AZ7324" s="221"/>
    </row>
    <row r="7325" spans="1:52" x14ac:dyDescent="0.15">
      <c r="A7325" s="278"/>
      <c r="B7325" s="274"/>
      <c r="C7325" s="340"/>
      <c r="D7325" s="340"/>
      <c r="E7325" s="341"/>
      <c r="F7325" s="341"/>
      <c r="G7325" s="341"/>
      <c r="H7325" s="341"/>
      <c r="I7325" s="341"/>
      <c r="J7325" s="341"/>
      <c r="AH7325" s="221"/>
      <c r="AI7325" s="221"/>
      <c r="AJ7325" s="221"/>
      <c r="AK7325" s="221"/>
      <c r="AL7325" s="221"/>
      <c r="AM7325" s="221"/>
      <c r="AN7325" s="221"/>
      <c r="AO7325" s="221"/>
      <c r="AP7325" s="221"/>
      <c r="AQ7325" s="219"/>
      <c r="AR7325" s="219"/>
      <c r="AS7325" s="221"/>
      <c r="AT7325" s="221"/>
      <c r="AU7325" s="221"/>
      <c r="AV7325" s="221"/>
      <c r="AW7325" s="221"/>
      <c r="AX7325" s="221"/>
      <c r="AY7325" s="221"/>
      <c r="AZ7325" s="221"/>
    </row>
    <row r="7326" spans="1:52" x14ac:dyDescent="0.15">
      <c r="A7326" s="278"/>
      <c r="B7326" s="274"/>
      <c r="C7326" s="340"/>
      <c r="D7326" s="340"/>
      <c r="E7326" s="341"/>
      <c r="F7326" s="341"/>
      <c r="G7326" s="341"/>
      <c r="H7326" s="341"/>
      <c r="I7326" s="341"/>
      <c r="J7326" s="341"/>
      <c r="AH7326" s="221"/>
      <c r="AI7326" s="221"/>
      <c r="AJ7326" s="221"/>
      <c r="AK7326" s="221"/>
      <c r="AL7326" s="221"/>
      <c r="AM7326" s="221"/>
      <c r="AN7326" s="221"/>
      <c r="AO7326" s="221"/>
      <c r="AP7326" s="221"/>
      <c r="AQ7326" s="219"/>
      <c r="AR7326" s="219"/>
      <c r="AS7326" s="221"/>
      <c r="AT7326" s="221"/>
      <c r="AU7326" s="221"/>
      <c r="AV7326" s="221"/>
      <c r="AW7326" s="221"/>
      <c r="AX7326" s="221"/>
      <c r="AY7326" s="221"/>
      <c r="AZ7326" s="221"/>
    </row>
    <row r="7327" spans="1:52" x14ac:dyDescent="0.15">
      <c r="A7327" s="278"/>
      <c r="B7327" s="274"/>
      <c r="C7327" s="340"/>
      <c r="D7327" s="340"/>
      <c r="E7327" s="341"/>
      <c r="F7327" s="341"/>
      <c r="G7327" s="341"/>
      <c r="H7327" s="341"/>
      <c r="I7327" s="341"/>
      <c r="J7327" s="341"/>
      <c r="AH7327" s="221"/>
      <c r="AI7327" s="221"/>
      <c r="AJ7327" s="221"/>
      <c r="AK7327" s="221"/>
      <c r="AL7327" s="221"/>
      <c r="AM7327" s="221"/>
      <c r="AN7327" s="221"/>
      <c r="AO7327" s="221"/>
      <c r="AP7327" s="221"/>
      <c r="AQ7327" s="219"/>
      <c r="AR7327" s="219"/>
      <c r="AS7327" s="221"/>
      <c r="AT7327" s="221"/>
      <c r="AU7327" s="221"/>
      <c r="AV7327" s="221"/>
      <c r="AW7327" s="221"/>
      <c r="AX7327" s="221"/>
      <c r="AY7327" s="221"/>
      <c r="AZ7327" s="221"/>
    </row>
    <row r="7328" spans="1:52" x14ac:dyDescent="0.15">
      <c r="A7328" s="278"/>
      <c r="B7328" s="274"/>
      <c r="C7328" s="340"/>
      <c r="D7328" s="340"/>
      <c r="E7328" s="341"/>
      <c r="F7328" s="341"/>
      <c r="G7328" s="341"/>
      <c r="H7328" s="341"/>
      <c r="I7328" s="341"/>
      <c r="J7328" s="341"/>
      <c r="AH7328" s="221"/>
      <c r="AI7328" s="221"/>
      <c r="AJ7328" s="221"/>
      <c r="AK7328" s="221"/>
      <c r="AL7328" s="221"/>
      <c r="AM7328" s="221"/>
      <c r="AN7328" s="221"/>
      <c r="AO7328" s="221"/>
      <c r="AP7328" s="221"/>
      <c r="AQ7328" s="219"/>
      <c r="AR7328" s="219"/>
      <c r="AS7328" s="221"/>
      <c r="AT7328" s="221"/>
      <c r="AU7328" s="221"/>
      <c r="AV7328" s="221"/>
      <c r="AW7328" s="221"/>
      <c r="AX7328" s="221"/>
      <c r="AY7328" s="221"/>
      <c r="AZ7328" s="221"/>
    </row>
    <row r="7329" spans="1:52" x14ac:dyDescent="0.15">
      <c r="A7329" s="278"/>
      <c r="B7329" s="274"/>
      <c r="C7329" s="340"/>
      <c r="D7329" s="340"/>
      <c r="E7329" s="341"/>
      <c r="F7329" s="341"/>
      <c r="G7329" s="341"/>
      <c r="H7329" s="341"/>
      <c r="I7329" s="341"/>
      <c r="J7329" s="341"/>
      <c r="AH7329" s="221"/>
      <c r="AI7329" s="221"/>
      <c r="AJ7329" s="221"/>
      <c r="AK7329" s="221"/>
      <c r="AL7329" s="221"/>
      <c r="AM7329" s="221"/>
      <c r="AN7329" s="221"/>
      <c r="AO7329" s="221"/>
      <c r="AP7329" s="221"/>
      <c r="AQ7329" s="219"/>
      <c r="AR7329" s="219"/>
      <c r="AS7329" s="221"/>
      <c r="AT7329" s="221"/>
      <c r="AU7329" s="221"/>
      <c r="AV7329" s="221"/>
      <c r="AW7329" s="221"/>
      <c r="AX7329" s="221"/>
      <c r="AY7329" s="221"/>
      <c r="AZ7329" s="221"/>
    </row>
    <row r="7330" spans="1:52" x14ac:dyDescent="0.15">
      <c r="A7330" s="278"/>
      <c r="B7330" s="274"/>
      <c r="C7330" s="340"/>
      <c r="D7330" s="340"/>
      <c r="E7330" s="341"/>
      <c r="F7330" s="341"/>
      <c r="G7330" s="341"/>
      <c r="H7330" s="341"/>
      <c r="I7330" s="341"/>
      <c r="J7330" s="341"/>
      <c r="AH7330" s="221"/>
      <c r="AI7330" s="221"/>
      <c r="AJ7330" s="221"/>
      <c r="AK7330" s="221"/>
      <c r="AL7330" s="221"/>
      <c r="AM7330" s="221"/>
      <c r="AN7330" s="221"/>
      <c r="AO7330" s="221"/>
      <c r="AP7330" s="221"/>
      <c r="AQ7330" s="219"/>
      <c r="AR7330" s="219"/>
      <c r="AS7330" s="221"/>
      <c r="AT7330" s="221"/>
      <c r="AU7330" s="221"/>
      <c r="AV7330" s="221"/>
      <c r="AW7330" s="221"/>
      <c r="AX7330" s="221"/>
      <c r="AY7330" s="221"/>
      <c r="AZ7330" s="221"/>
    </row>
    <row r="7331" spans="1:52" x14ac:dyDescent="0.15">
      <c r="A7331" s="278"/>
      <c r="B7331" s="274"/>
      <c r="C7331" s="340"/>
      <c r="D7331" s="340"/>
      <c r="E7331" s="341"/>
      <c r="F7331" s="341"/>
      <c r="G7331" s="341"/>
      <c r="H7331" s="341"/>
      <c r="I7331" s="341"/>
      <c r="J7331" s="341"/>
      <c r="AH7331" s="221"/>
      <c r="AI7331" s="221"/>
      <c r="AJ7331" s="221"/>
      <c r="AK7331" s="221"/>
      <c r="AL7331" s="221"/>
      <c r="AM7331" s="221"/>
      <c r="AN7331" s="221"/>
      <c r="AO7331" s="221"/>
      <c r="AP7331" s="221"/>
      <c r="AQ7331" s="219"/>
      <c r="AR7331" s="219"/>
      <c r="AS7331" s="221"/>
      <c r="AT7331" s="221"/>
      <c r="AU7331" s="221"/>
      <c r="AV7331" s="221"/>
      <c r="AW7331" s="221"/>
      <c r="AX7331" s="221"/>
      <c r="AY7331" s="221"/>
      <c r="AZ7331" s="221"/>
    </row>
    <row r="7332" spans="1:52" x14ac:dyDescent="0.15">
      <c r="A7332" s="278"/>
      <c r="B7332" s="274"/>
      <c r="C7332" s="340"/>
      <c r="D7332" s="340"/>
      <c r="E7332" s="341"/>
      <c r="F7332" s="341"/>
      <c r="G7332" s="341"/>
      <c r="H7332" s="341"/>
      <c r="I7332" s="341"/>
      <c r="J7332" s="341"/>
      <c r="AH7332" s="221"/>
      <c r="AI7332" s="221"/>
      <c r="AJ7332" s="221"/>
      <c r="AK7332" s="221"/>
      <c r="AL7332" s="221"/>
      <c r="AM7332" s="221"/>
      <c r="AN7332" s="221"/>
      <c r="AO7332" s="221"/>
      <c r="AP7332" s="221"/>
      <c r="AQ7332" s="219"/>
      <c r="AR7332" s="219"/>
      <c r="AS7332" s="221"/>
      <c r="AT7332" s="221"/>
      <c r="AU7332" s="221"/>
      <c r="AV7332" s="221"/>
      <c r="AW7332" s="221"/>
      <c r="AX7332" s="221"/>
      <c r="AY7332" s="221"/>
      <c r="AZ7332" s="221"/>
    </row>
    <row r="7333" spans="1:52" x14ac:dyDescent="0.15">
      <c r="A7333" s="278"/>
      <c r="B7333" s="274"/>
      <c r="C7333" s="340"/>
      <c r="D7333" s="340"/>
      <c r="E7333" s="341"/>
      <c r="F7333" s="341"/>
      <c r="G7333" s="341"/>
      <c r="H7333" s="341"/>
      <c r="I7333" s="341"/>
      <c r="J7333" s="341"/>
      <c r="AH7333" s="221"/>
      <c r="AI7333" s="221"/>
      <c r="AJ7333" s="221"/>
      <c r="AK7333" s="221"/>
      <c r="AL7333" s="221"/>
      <c r="AM7333" s="221"/>
      <c r="AN7333" s="221"/>
      <c r="AO7333" s="221"/>
      <c r="AP7333" s="221"/>
      <c r="AQ7333" s="219"/>
      <c r="AR7333" s="219"/>
      <c r="AS7333" s="221"/>
      <c r="AT7333" s="221"/>
      <c r="AU7333" s="221"/>
      <c r="AV7333" s="221"/>
      <c r="AW7333" s="221"/>
      <c r="AX7333" s="221"/>
      <c r="AY7333" s="221"/>
      <c r="AZ7333" s="221"/>
    </row>
    <row r="7334" spans="1:52" x14ac:dyDescent="0.15">
      <c r="A7334" s="278"/>
      <c r="B7334" s="274"/>
      <c r="C7334" s="340"/>
      <c r="D7334" s="340"/>
      <c r="E7334" s="341"/>
      <c r="F7334" s="341"/>
      <c r="G7334" s="341"/>
      <c r="H7334" s="341"/>
      <c r="I7334" s="341"/>
      <c r="J7334" s="341"/>
      <c r="AH7334" s="221"/>
      <c r="AI7334" s="221"/>
      <c r="AJ7334" s="221"/>
      <c r="AK7334" s="221"/>
      <c r="AL7334" s="221"/>
      <c r="AM7334" s="221"/>
      <c r="AN7334" s="221"/>
      <c r="AO7334" s="221"/>
      <c r="AP7334" s="221"/>
      <c r="AQ7334" s="219"/>
      <c r="AR7334" s="219"/>
      <c r="AS7334" s="221"/>
      <c r="AT7334" s="221"/>
      <c r="AU7334" s="221"/>
      <c r="AV7334" s="221"/>
      <c r="AW7334" s="221"/>
      <c r="AX7334" s="221"/>
      <c r="AY7334" s="221"/>
      <c r="AZ7334" s="221"/>
    </row>
    <row r="7335" spans="1:52" x14ac:dyDescent="0.15">
      <c r="A7335" s="278"/>
      <c r="B7335" s="274"/>
      <c r="C7335" s="340"/>
      <c r="D7335" s="340"/>
      <c r="E7335" s="341"/>
      <c r="F7335" s="341"/>
      <c r="G7335" s="341"/>
      <c r="H7335" s="341"/>
      <c r="I7335" s="341"/>
      <c r="J7335" s="341"/>
      <c r="AH7335" s="221"/>
      <c r="AI7335" s="221"/>
      <c r="AJ7335" s="221"/>
      <c r="AK7335" s="221"/>
      <c r="AL7335" s="221"/>
      <c r="AM7335" s="221"/>
      <c r="AN7335" s="221"/>
      <c r="AO7335" s="221"/>
      <c r="AP7335" s="221"/>
      <c r="AQ7335" s="219"/>
      <c r="AR7335" s="219"/>
      <c r="AS7335" s="221"/>
      <c r="AT7335" s="221"/>
      <c r="AU7335" s="221"/>
      <c r="AV7335" s="221"/>
      <c r="AW7335" s="221"/>
      <c r="AX7335" s="221"/>
      <c r="AY7335" s="221"/>
      <c r="AZ7335" s="221"/>
    </row>
    <row r="7336" spans="1:52" x14ac:dyDescent="0.15">
      <c r="A7336" s="278"/>
      <c r="B7336" s="274"/>
      <c r="C7336" s="340"/>
      <c r="D7336" s="340"/>
      <c r="E7336" s="341"/>
      <c r="F7336" s="341"/>
      <c r="G7336" s="341"/>
      <c r="H7336" s="341"/>
      <c r="I7336" s="341"/>
      <c r="J7336" s="341"/>
      <c r="AH7336" s="221"/>
      <c r="AI7336" s="221"/>
      <c r="AJ7336" s="221"/>
      <c r="AK7336" s="221"/>
      <c r="AL7336" s="221"/>
      <c r="AM7336" s="221"/>
      <c r="AN7336" s="221"/>
      <c r="AO7336" s="221"/>
      <c r="AP7336" s="221"/>
      <c r="AQ7336" s="219"/>
      <c r="AR7336" s="219"/>
      <c r="AS7336" s="221"/>
      <c r="AT7336" s="221"/>
      <c r="AU7336" s="221"/>
      <c r="AV7336" s="221"/>
      <c r="AW7336" s="221"/>
      <c r="AX7336" s="221"/>
      <c r="AY7336" s="221"/>
      <c r="AZ7336" s="221"/>
    </row>
    <row r="7337" spans="1:52" x14ac:dyDescent="0.15">
      <c r="A7337" s="278"/>
      <c r="B7337" s="274"/>
      <c r="C7337" s="340"/>
      <c r="D7337" s="340"/>
      <c r="E7337" s="341"/>
      <c r="F7337" s="341"/>
      <c r="G7337" s="341"/>
      <c r="H7337" s="341"/>
      <c r="I7337" s="341"/>
      <c r="J7337" s="341"/>
      <c r="AH7337" s="221"/>
      <c r="AI7337" s="221"/>
      <c r="AJ7337" s="221"/>
      <c r="AK7337" s="221"/>
      <c r="AL7337" s="221"/>
      <c r="AM7337" s="221"/>
      <c r="AN7337" s="221"/>
      <c r="AO7337" s="221"/>
      <c r="AP7337" s="221"/>
      <c r="AQ7337" s="219"/>
      <c r="AR7337" s="219"/>
      <c r="AS7337" s="221"/>
      <c r="AT7337" s="221"/>
      <c r="AU7337" s="221"/>
      <c r="AV7337" s="221"/>
      <c r="AW7337" s="221"/>
      <c r="AX7337" s="221"/>
      <c r="AY7337" s="221"/>
      <c r="AZ7337" s="221"/>
    </row>
    <row r="7338" spans="1:52" x14ac:dyDescent="0.15">
      <c r="A7338" s="278"/>
      <c r="B7338" s="274"/>
      <c r="C7338" s="340"/>
      <c r="D7338" s="340"/>
      <c r="E7338" s="341"/>
      <c r="F7338" s="341"/>
      <c r="G7338" s="341"/>
      <c r="H7338" s="341"/>
      <c r="I7338" s="341"/>
      <c r="J7338" s="341"/>
      <c r="AH7338" s="221"/>
      <c r="AI7338" s="221"/>
      <c r="AJ7338" s="221"/>
      <c r="AK7338" s="221"/>
      <c r="AL7338" s="221"/>
      <c r="AM7338" s="221"/>
      <c r="AN7338" s="221"/>
      <c r="AO7338" s="221"/>
      <c r="AP7338" s="221"/>
      <c r="AQ7338" s="219"/>
      <c r="AR7338" s="219"/>
      <c r="AS7338" s="221"/>
      <c r="AT7338" s="221"/>
      <c r="AU7338" s="221"/>
      <c r="AV7338" s="221"/>
      <c r="AW7338" s="221"/>
      <c r="AX7338" s="221"/>
      <c r="AY7338" s="221"/>
      <c r="AZ7338" s="221"/>
    </row>
    <row r="7339" spans="1:52" x14ac:dyDescent="0.15">
      <c r="A7339" s="278"/>
      <c r="B7339" s="274"/>
      <c r="C7339" s="340"/>
      <c r="D7339" s="340"/>
      <c r="E7339" s="341"/>
      <c r="F7339" s="341"/>
      <c r="G7339" s="341"/>
      <c r="H7339" s="341"/>
      <c r="I7339" s="341"/>
      <c r="J7339" s="341"/>
      <c r="AH7339" s="221"/>
      <c r="AI7339" s="221"/>
      <c r="AJ7339" s="221"/>
      <c r="AK7339" s="221"/>
      <c r="AL7339" s="221"/>
      <c r="AM7339" s="221"/>
      <c r="AN7339" s="221"/>
      <c r="AO7339" s="221"/>
      <c r="AP7339" s="221"/>
      <c r="AQ7339" s="219"/>
      <c r="AR7339" s="219"/>
      <c r="AS7339" s="221"/>
      <c r="AT7339" s="221"/>
      <c r="AU7339" s="221"/>
      <c r="AV7339" s="221"/>
      <c r="AW7339" s="221"/>
      <c r="AX7339" s="221"/>
      <c r="AY7339" s="221"/>
      <c r="AZ7339" s="221"/>
    </row>
    <row r="7340" spans="1:52" x14ac:dyDescent="0.15">
      <c r="A7340" s="278"/>
      <c r="B7340" s="274"/>
      <c r="C7340" s="340"/>
      <c r="D7340" s="340"/>
      <c r="E7340" s="341"/>
      <c r="F7340" s="341"/>
      <c r="G7340" s="341"/>
      <c r="H7340" s="341"/>
      <c r="I7340" s="341"/>
      <c r="J7340" s="341"/>
      <c r="AH7340" s="221"/>
      <c r="AI7340" s="221"/>
      <c r="AJ7340" s="221"/>
      <c r="AK7340" s="221"/>
      <c r="AL7340" s="221"/>
      <c r="AM7340" s="221"/>
      <c r="AN7340" s="221"/>
      <c r="AO7340" s="221"/>
      <c r="AP7340" s="221"/>
      <c r="AQ7340" s="219"/>
      <c r="AR7340" s="219"/>
      <c r="AS7340" s="221"/>
      <c r="AT7340" s="221"/>
      <c r="AU7340" s="221"/>
      <c r="AV7340" s="221"/>
      <c r="AW7340" s="221"/>
      <c r="AX7340" s="221"/>
      <c r="AY7340" s="221"/>
      <c r="AZ7340" s="221"/>
    </row>
    <row r="7341" spans="1:52" x14ac:dyDescent="0.15">
      <c r="A7341" s="278"/>
      <c r="B7341" s="274"/>
      <c r="C7341" s="340"/>
      <c r="D7341" s="340"/>
      <c r="E7341" s="341"/>
      <c r="F7341" s="341"/>
      <c r="G7341" s="341"/>
      <c r="H7341" s="341"/>
      <c r="I7341" s="341"/>
      <c r="J7341" s="341"/>
      <c r="AH7341" s="221"/>
      <c r="AI7341" s="221"/>
      <c r="AJ7341" s="221"/>
      <c r="AK7341" s="221"/>
      <c r="AL7341" s="221"/>
      <c r="AM7341" s="221"/>
      <c r="AN7341" s="221"/>
      <c r="AO7341" s="221"/>
      <c r="AP7341" s="221"/>
      <c r="AQ7341" s="219"/>
      <c r="AR7341" s="219"/>
      <c r="AS7341" s="221"/>
      <c r="AT7341" s="221"/>
      <c r="AU7341" s="221"/>
      <c r="AV7341" s="221"/>
      <c r="AW7341" s="221"/>
      <c r="AX7341" s="221"/>
      <c r="AY7341" s="221"/>
      <c r="AZ7341" s="221"/>
    </row>
    <row r="7342" spans="1:52" x14ac:dyDescent="0.15">
      <c r="A7342" s="278"/>
      <c r="B7342" s="274"/>
      <c r="C7342" s="340"/>
      <c r="D7342" s="340"/>
      <c r="E7342" s="341"/>
      <c r="F7342" s="341"/>
      <c r="G7342" s="341"/>
      <c r="H7342" s="341"/>
      <c r="I7342" s="341"/>
      <c r="J7342" s="341"/>
      <c r="AH7342" s="221"/>
      <c r="AI7342" s="221"/>
      <c r="AJ7342" s="221"/>
      <c r="AK7342" s="221"/>
      <c r="AL7342" s="221"/>
      <c r="AM7342" s="221"/>
      <c r="AN7342" s="221"/>
      <c r="AO7342" s="221"/>
      <c r="AP7342" s="221"/>
      <c r="AQ7342" s="219"/>
      <c r="AR7342" s="219"/>
      <c r="AS7342" s="221"/>
      <c r="AT7342" s="221"/>
      <c r="AU7342" s="221"/>
      <c r="AV7342" s="221"/>
      <c r="AW7342" s="221"/>
      <c r="AX7342" s="221"/>
      <c r="AY7342" s="221"/>
      <c r="AZ7342" s="221"/>
    </row>
    <row r="7343" spans="1:52" x14ac:dyDescent="0.15">
      <c r="A7343" s="278"/>
      <c r="B7343" s="274"/>
      <c r="C7343" s="340"/>
      <c r="D7343" s="340"/>
      <c r="E7343" s="341"/>
      <c r="F7343" s="341"/>
      <c r="G7343" s="341"/>
      <c r="H7343" s="341"/>
      <c r="I7343" s="341"/>
      <c r="J7343" s="341"/>
      <c r="AH7343" s="221"/>
      <c r="AI7343" s="221"/>
      <c r="AJ7343" s="221"/>
      <c r="AK7343" s="221"/>
      <c r="AL7343" s="221"/>
      <c r="AM7343" s="221"/>
      <c r="AN7343" s="221"/>
      <c r="AO7343" s="221"/>
      <c r="AP7343" s="221"/>
      <c r="AQ7343" s="219"/>
      <c r="AR7343" s="219"/>
      <c r="AS7343" s="221"/>
      <c r="AT7343" s="221"/>
      <c r="AU7343" s="221"/>
      <c r="AV7343" s="221"/>
      <c r="AW7343" s="221"/>
      <c r="AX7343" s="221"/>
      <c r="AY7343" s="221"/>
      <c r="AZ7343" s="221"/>
    </row>
    <row r="7344" spans="1:52" x14ac:dyDescent="0.15">
      <c r="A7344" s="278"/>
      <c r="B7344" s="274"/>
      <c r="C7344" s="340"/>
      <c r="D7344" s="340"/>
      <c r="E7344" s="341"/>
      <c r="F7344" s="341"/>
      <c r="G7344" s="341"/>
      <c r="H7344" s="341"/>
      <c r="I7344" s="341"/>
      <c r="J7344" s="341"/>
      <c r="AH7344" s="221"/>
      <c r="AI7344" s="221"/>
      <c r="AJ7344" s="221"/>
      <c r="AK7344" s="221"/>
      <c r="AL7344" s="221"/>
      <c r="AM7344" s="221"/>
      <c r="AN7344" s="221"/>
      <c r="AO7344" s="221"/>
      <c r="AP7344" s="221"/>
      <c r="AQ7344" s="219"/>
      <c r="AR7344" s="219"/>
      <c r="AS7344" s="221"/>
      <c r="AT7344" s="221"/>
      <c r="AU7344" s="221"/>
      <c r="AV7344" s="221"/>
      <c r="AW7344" s="221"/>
      <c r="AX7344" s="221"/>
      <c r="AY7344" s="221"/>
      <c r="AZ7344" s="221"/>
    </row>
    <row r="7345" spans="1:52" x14ac:dyDescent="0.15">
      <c r="A7345" s="278"/>
      <c r="B7345" s="274"/>
      <c r="C7345" s="340"/>
      <c r="D7345" s="340"/>
      <c r="E7345" s="341"/>
      <c r="F7345" s="341"/>
      <c r="G7345" s="341"/>
      <c r="H7345" s="341"/>
      <c r="I7345" s="341"/>
      <c r="J7345" s="341"/>
      <c r="AH7345" s="221"/>
      <c r="AI7345" s="221"/>
      <c r="AJ7345" s="221"/>
      <c r="AK7345" s="221"/>
      <c r="AL7345" s="221"/>
      <c r="AM7345" s="221"/>
      <c r="AN7345" s="221"/>
      <c r="AO7345" s="221"/>
      <c r="AP7345" s="221"/>
      <c r="AQ7345" s="219"/>
      <c r="AR7345" s="219"/>
      <c r="AS7345" s="221"/>
      <c r="AT7345" s="221"/>
      <c r="AU7345" s="221"/>
      <c r="AV7345" s="221"/>
      <c r="AW7345" s="221"/>
      <c r="AX7345" s="221"/>
      <c r="AY7345" s="221"/>
      <c r="AZ7345" s="221"/>
    </row>
    <row r="7346" spans="1:52" x14ac:dyDescent="0.15">
      <c r="A7346" s="278"/>
      <c r="B7346" s="274"/>
      <c r="C7346" s="340"/>
      <c r="D7346" s="340"/>
      <c r="E7346" s="341"/>
      <c r="F7346" s="341"/>
      <c r="G7346" s="341"/>
      <c r="H7346" s="341"/>
      <c r="I7346" s="341"/>
      <c r="J7346" s="341"/>
      <c r="AH7346" s="221"/>
      <c r="AI7346" s="221"/>
      <c r="AJ7346" s="221"/>
      <c r="AK7346" s="221"/>
      <c r="AL7346" s="221"/>
      <c r="AM7346" s="221"/>
      <c r="AN7346" s="221"/>
      <c r="AO7346" s="221"/>
      <c r="AP7346" s="221"/>
      <c r="AQ7346" s="219"/>
      <c r="AR7346" s="219"/>
      <c r="AS7346" s="221"/>
      <c r="AT7346" s="221"/>
      <c r="AU7346" s="221"/>
      <c r="AV7346" s="221"/>
      <c r="AW7346" s="221"/>
      <c r="AX7346" s="221"/>
      <c r="AY7346" s="221"/>
      <c r="AZ7346" s="221"/>
    </row>
    <row r="7347" spans="1:52" x14ac:dyDescent="0.15">
      <c r="A7347" s="278"/>
      <c r="B7347" s="274"/>
      <c r="C7347" s="340"/>
      <c r="D7347" s="340"/>
      <c r="E7347" s="341"/>
      <c r="F7347" s="341"/>
      <c r="G7347" s="341"/>
      <c r="H7347" s="341"/>
      <c r="I7347" s="341"/>
      <c r="J7347" s="341"/>
      <c r="AH7347" s="221"/>
      <c r="AI7347" s="221"/>
      <c r="AJ7347" s="221"/>
      <c r="AK7347" s="221"/>
      <c r="AL7347" s="221"/>
      <c r="AM7347" s="221"/>
      <c r="AN7347" s="221"/>
      <c r="AO7347" s="221"/>
      <c r="AP7347" s="221"/>
      <c r="AQ7347" s="219"/>
      <c r="AR7347" s="219"/>
      <c r="AS7347" s="221"/>
      <c r="AT7347" s="221"/>
      <c r="AU7347" s="221"/>
      <c r="AV7347" s="221"/>
      <c r="AW7347" s="221"/>
      <c r="AX7347" s="221"/>
      <c r="AY7347" s="221"/>
      <c r="AZ7347" s="221"/>
    </row>
    <row r="7348" spans="1:52" x14ac:dyDescent="0.15">
      <c r="A7348" s="278"/>
      <c r="B7348" s="274"/>
      <c r="C7348" s="340"/>
      <c r="D7348" s="340"/>
      <c r="E7348" s="341"/>
      <c r="F7348" s="341"/>
      <c r="G7348" s="341"/>
      <c r="H7348" s="341"/>
      <c r="I7348" s="341"/>
      <c r="J7348" s="341"/>
      <c r="AH7348" s="221"/>
      <c r="AI7348" s="221"/>
      <c r="AJ7348" s="221"/>
      <c r="AK7348" s="221"/>
      <c r="AL7348" s="221"/>
      <c r="AM7348" s="221"/>
      <c r="AN7348" s="221"/>
      <c r="AO7348" s="221"/>
      <c r="AP7348" s="221"/>
      <c r="AQ7348" s="219"/>
      <c r="AR7348" s="219"/>
      <c r="AS7348" s="221"/>
      <c r="AT7348" s="221"/>
      <c r="AU7348" s="221"/>
      <c r="AV7348" s="221"/>
      <c r="AW7348" s="221"/>
      <c r="AX7348" s="221"/>
      <c r="AY7348" s="221"/>
      <c r="AZ7348" s="221"/>
    </row>
    <row r="7349" spans="1:52" x14ac:dyDescent="0.15">
      <c r="A7349" s="278"/>
      <c r="B7349" s="274"/>
      <c r="C7349" s="340"/>
      <c r="D7349" s="340"/>
      <c r="E7349" s="341"/>
      <c r="F7349" s="341"/>
      <c r="G7349" s="341"/>
      <c r="H7349" s="341"/>
      <c r="I7349" s="341"/>
      <c r="J7349" s="341"/>
      <c r="AH7349" s="221"/>
      <c r="AI7349" s="221"/>
      <c r="AJ7349" s="221"/>
      <c r="AK7349" s="221"/>
      <c r="AL7349" s="221"/>
      <c r="AM7349" s="221"/>
      <c r="AN7349" s="221"/>
      <c r="AO7349" s="221"/>
      <c r="AP7349" s="221"/>
      <c r="AQ7349" s="219"/>
      <c r="AR7349" s="219"/>
      <c r="AS7349" s="221"/>
      <c r="AT7349" s="221"/>
      <c r="AU7349" s="221"/>
      <c r="AV7349" s="221"/>
      <c r="AW7349" s="221"/>
      <c r="AX7349" s="221"/>
      <c r="AY7349" s="221"/>
      <c r="AZ7349" s="221"/>
    </row>
    <row r="7350" spans="1:52" x14ac:dyDescent="0.15">
      <c r="A7350" s="278"/>
      <c r="B7350" s="274"/>
      <c r="C7350" s="340"/>
      <c r="D7350" s="340"/>
      <c r="E7350" s="341"/>
      <c r="F7350" s="341"/>
      <c r="G7350" s="341"/>
      <c r="H7350" s="341"/>
      <c r="I7350" s="341"/>
      <c r="J7350" s="341"/>
      <c r="AH7350" s="221"/>
      <c r="AI7350" s="221"/>
      <c r="AJ7350" s="221"/>
      <c r="AK7350" s="221"/>
      <c r="AL7350" s="221"/>
      <c r="AM7350" s="221"/>
      <c r="AN7350" s="221"/>
      <c r="AO7350" s="221"/>
      <c r="AP7350" s="221"/>
      <c r="AQ7350" s="219"/>
      <c r="AR7350" s="219"/>
      <c r="AS7350" s="221"/>
      <c r="AT7350" s="221"/>
      <c r="AU7350" s="221"/>
      <c r="AV7350" s="221"/>
      <c r="AW7350" s="221"/>
      <c r="AX7350" s="221"/>
      <c r="AY7350" s="221"/>
      <c r="AZ7350" s="221"/>
    </row>
    <row r="7351" spans="1:52" x14ac:dyDescent="0.15">
      <c r="A7351" s="278"/>
      <c r="B7351" s="274"/>
      <c r="C7351" s="340"/>
      <c r="D7351" s="340"/>
      <c r="E7351" s="341"/>
      <c r="F7351" s="341"/>
      <c r="G7351" s="341"/>
      <c r="H7351" s="341"/>
      <c r="I7351" s="341"/>
      <c r="J7351" s="341"/>
      <c r="AH7351" s="221"/>
      <c r="AI7351" s="221"/>
      <c r="AJ7351" s="221"/>
      <c r="AK7351" s="221"/>
      <c r="AL7351" s="221"/>
      <c r="AM7351" s="221"/>
      <c r="AN7351" s="221"/>
      <c r="AO7351" s="221"/>
      <c r="AP7351" s="221"/>
      <c r="AQ7351" s="219"/>
      <c r="AR7351" s="219"/>
      <c r="AS7351" s="221"/>
      <c r="AT7351" s="221"/>
      <c r="AU7351" s="221"/>
      <c r="AV7351" s="221"/>
      <c r="AW7351" s="221"/>
      <c r="AX7351" s="221"/>
      <c r="AY7351" s="221"/>
      <c r="AZ7351" s="221"/>
    </row>
    <row r="7352" spans="1:52" x14ac:dyDescent="0.15">
      <c r="A7352" s="278"/>
      <c r="B7352" s="274"/>
      <c r="C7352" s="340"/>
      <c r="D7352" s="340"/>
      <c r="E7352" s="341"/>
      <c r="F7352" s="341"/>
      <c r="G7352" s="341"/>
      <c r="H7352" s="341"/>
      <c r="I7352" s="341"/>
      <c r="J7352" s="341"/>
      <c r="AH7352" s="221"/>
      <c r="AI7352" s="221"/>
      <c r="AJ7352" s="221"/>
      <c r="AK7352" s="221"/>
      <c r="AL7352" s="221"/>
      <c r="AM7352" s="221"/>
      <c r="AN7352" s="221"/>
      <c r="AO7352" s="221"/>
      <c r="AP7352" s="221"/>
      <c r="AQ7352" s="219"/>
      <c r="AR7352" s="219"/>
      <c r="AS7352" s="221"/>
      <c r="AT7352" s="221"/>
      <c r="AU7352" s="221"/>
      <c r="AV7352" s="221"/>
      <c r="AW7352" s="221"/>
      <c r="AX7352" s="221"/>
      <c r="AY7352" s="221"/>
      <c r="AZ7352" s="221"/>
    </row>
    <row r="7353" spans="1:52" x14ac:dyDescent="0.15">
      <c r="A7353" s="278"/>
      <c r="B7353" s="274"/>
      <c r="C7353" s="340"/>
      <c r="D7353" s="340"/>
      <c r="E7353" s="341"/>
      <c r="F7353" s="341"/>
      <c r="G7353" s="341"/>
      <c r="H7353" s="341"/>
      <c r="I7353" s="341"/>
      <c r="J7353" s="341"/>
      <c r="AH7353" s="221"/>
      <c r="AI7353" s="221"/>
      <c r="AJ7353" s="221"/>
      <c r="AK7353" s="221"/>
      <c r="AL7353" s="221"/>
      <c r="AM7353" s="221"/>
      <c r="AN7353" s="221"/>
      <c r="AO7353" s="221"/>
      <c r="AP7353" s="221"/>
      <c r="AQ7353" s="219"/>
      <c r="AR7353" s="219"/>
      <c r="AS7353" s="221"/>
      <c r="AT7353" s="221"/>
      <c r="AU7353" s="221"/>
      <c r="AV7353" s="221"/>
      <c r="AW7353" s="221"/>
      <c r="AX7353" s="221"/>
      <c r="AY7353" s="221"/>
      <c r="AZ7353" s="221"/>
    </row>
    <row r="7354" spans="1:52" x14ac:dyDescent="0.15">
      <c r="A7354" s="278"/>
      <c r="B7354" s="274"/>
      <c r="C7354" s="340"/>
      <c r="D7354" s="340"/>
      <c r="E7354" s="341"/>
      <c r="F7354" s="341"/>
      <c r="G7354" s="341"/>
      <c r="H7354" s="341"/>
      <c r="I7354" s="341"/>
      <c r="J7354" s="341"/>
      <c r="AH7354" s="221"/>
      <c r="AI7354" s="221"/>
      <c r="AJ7354" s="221"/>
      <c r="AK7354" s="221"/>
      <c r="AL7354" s="221"/>
      <c r="AM7354" s="221"/>
      <c r="AN7354" s="221"/>
      <c r="AO7354" s="221"/>
      <c r="AP7354" s="221"/>
      <c r="AQ7354" s="219"/>
      <c r="AR7354" s="219"/>
      <c r="AS7354" s="221"/>
      <c r="AT7354" s="221"/>
      <c r="AU7354" s="221"/>
      <c r="AV7354" s="221"/>
      <c r="AW7354" s="221"/>
      <c r="AX7354" s="221"/>
      <c r="AY7354" s="221"/>
      <c r="AZ7354" s="221"/>
    </row>
    <row r="7355" spans="1:52" x14ac:dyDescent="0.15">
      <c r="A7355" s="278"/>
      <c r="B7355" s="274"/>
      <c r="C7355" s="340"/>
      <c r="D7355" s="340"/>
      <c r="E7355" s="341"/>
      <c r="F7355" s="341"/>
      <c r="G7355" s="341"/>
      <c r="H7355" s="341"/>
      <c r="I7355" s="341"/>
      <c r="J7355" s="341"/>
      <c r="AH7355" s="221"/>
      <c r="AI7355" s="221"/>
      <c r="AJ7355" s="221"/>
      <c r="AK7355" s="221"/>
      <c r="AL7355" s="221"/>
      <c r="AM7355" s="221"/>
      <c r="AN7355" s="221"/>
      <c r="AO7355" s="221"/>
      <c r="AP7355" s="221"/>
      <c r="AQ7355" s="219"/>
      <c r="AR7355" s="219"/>
      <c r="AS7355" s="221"/>
      <c r="AT7355" s="221"/>
      <c r="AU7355" s="221"/>
      <c r="AV7355" s="221"/>
      <c r="AW7355" s="221"/>
      <c r="AX7355" s="221"/>
      <c r="AY7355" s="221"/>
      <c r="AZ7355" s="221"/>
    </row>
    <row r="7356" spans="1:52" x14ac:dyDescent="0.15">
      <c r="A7356" s="278"/>
      <c r="B7356" s="274"/>
      <c r="C7356" s="340"/>
      <c r="D7356" s="340"/>
      <c r="E7356" s="341"/>
      <c r="F7356" s="341"/>
      <c r="G7356" s="341"/>
      <c r="H7356" s="341"/>
      <c r="I7356" s="341"/>
      <c r="J7356" s="341"/>
      <c r="AH7356" s="221"/>
      <c r="AI7356" s="221"/>
      <c r="AJ7356" s="221"/>
      <c r="AK7356" s="221"/>
      <c r="AL7356" s="221"/>
      <c r="AM7356" s="221"/>
      <c r="AN7356" s="221"/>
      <c r="AO7356" s="221"/>
      <c r="AP7356" s="221"/>
      <c r="AQ7356" s="219"/>
      <c r="AR7356" s="219"/>
      <c r="AS7356" s="221"/>
      <c r="AT7356" s="221"/>
      <c r="AU7356" s="221"/>
      <c r="AV7356" s="221"/>
      <c r="AW7356" s="221"/>
      <c r="AX7356" s="221"/>
      <c r="AY7356" s="221"/>
      <c r="AZ7356" s="221"/>
    </row>
    <row r="7357" spans="1:52" x14ac:dyDescent="0.15">
      <c r="A7357" s="278"/>
      <c r="B7357" s="274"/>
      <c r="C7357" s="340"/>
      <c r="D7357" s="340"/>
      <c r="E7357" s="341"/>
      <c r="F7357" s="341"/>
      <c r="G7357" s="341"/>
      <c r="H7357" s="341"/>
      <c r="I7357" s="341"/>
      <c r="J7357" s="341"/>
      <c r="AH7357" s="221"/>
      <c r="AI7357" s="221"/>
      <c r="AJ7357" s="221"/>
      <c r="AK7357" s="221"/>
      <c r="AL7357" s="221"/>
      <c r="AM7357" s="221"/>
      <c r="AN7357" s="221"/>
      <c r="AO7357" s="221"/>
      <c r="AP7357" s="221"/>
      <c r="AQ7357" s="219"/>
      <c r="AR7357" s="219"/>
      <c r="AS7357" s="221"/>
      <c r="AT7357" s="221"/>
      <c r="AU7357" s="221"/>
      <c r="AV7357" s="221"/>
      <c r="AW7357" s="221"/>
      <c r="AX7357" s="221"/>
      <c r="AY7357" s="221"/>
      <c r="AZ7357" s="221"/>
    </row>
    <row r="7358" spans="1:52" x14ac:dyDescent="0.15">
      <c r="A7358" s="278"/>
      <c r="B7358" s="274"/>
      <c r="C7358" s="340"/>
      <c r="D7358" s="340"/>
      <c r="E7358" s="341"/>
      <c r="F7358" s="341"/>
      <c r="G7358" s="341"/>
      <c r="H7358" s="341"/>
      <c r="I7358" s="341"/>
      <c r="J7358" s="341"/>
      <c r="AH7358" s="221"/>
      <c r="AI7358" s="221"/>
      <c r="AJ7358" s="221"/>
      <c r="AK7358" s="221"/>
      <c r="AL7358" s="221"/>
      <c r="AM7358" s="221"/>
      <c r="AN7358" s="221"/>
      <c r="AO7358" s="221"/>
      <c r="AP7358" s="221"/>
      <c r="AQ7358" s="219"/>
      <c r="AR7358" s="219"/>
      <c r="AS7358" s="221"/>
      <c r="AT7358" s="221"/>
      <c r="AU7358" s="221"/>
      <c r="AV7358" s="221"/>
      <c r="AW7358" s="221"/>
      <c r="AX7358" s="221"/>
      <c r="AY7358" s="221"/>
      <c r="AZ7358" s="221"/>
    </row>
    <row r="7359" spans="1:52" x14ac:dyDescent="0.15">
      <c r="A7359" s="278"/>
      <c r="B7359" s="274"/>
      <c r="C7359" s="340"/>
      <c r="D7359" s="340"/>
      <c r="E7359" s="341"/>
      <c r="F7359" s="341"/>
      <c r="G7359" s="341"/>
      <c r="H7359" s="341"/>
      <c r="I7359" s="341"/>
      <c r="J7359" s="341"/>
      <c r="AH7359" s="221"/>
      <c r="AI7359" s="221"/>
      <c r="AJ7359" s="221"/>
      <c r="AK7359" s="221"/>
      <c r="AL7359" s="221"/>
      <c r="AM7359" s="221"/>
      <c r="AN7359" s="221"/>
      <c r="AO7359" s="221"/>
      <c r="AP7359" s="221"/>
      <c r="AQ7359" s="219"/>
      <c r="AR7359" s="219"/>
      <c r="AS7359" s="221"/>
      <c r="AT7359" s="221"/>
      <c r="AU7359" s="221"/>
      <c r="AV7359" s="221"/>
      <c r="AW7359" s="221"/>
      <c r="AX7359" s="221"/>
      <c r="AY7359" s="221"/>
      <c r="AZ7359" s="221"/>
    </row>
    <row r="7360" spans="1:52" x14ac:dyDescent="0.15">
      <c r="A7360" s="278"/>
      <c r="B7360" s="274"/>
      <c r="C7360" s="340"/>
      <c r="D7360" s="340"/>
      <c r="E7360" s="341"/>
      <c r="F7360" s="341"/>
      <c r="G7360" s="341"/>
      <c r="H7360" s="341"/>
      <c r="I7360" s="341"/>
      <c r="J7360" s="341"/>
      <c r="AH7360" s="221"/>
      <c r="AI7360" s="221"/>
      <c r="AJ7360" s="221"/>
      <c r="AK7360" s="221"/>
      <c r="AL7360" s="221"/>
      <c r="AM7360" s="221"/>
      <c r="AN7360" s="221"/>
      <c r="AO7360" s="221"/>
      <c r="AP7360" s="221"/>
      <c r="AQ7360" s="219"/>
      <c r="AR7360" s="219"/>
      <c r="AS7360" s="221"/>
      <c r="AT7360" s="221"/>
      <c r="AU7360" s="221"/>
      <c r="AV7360" s="221"/>
      <c r="AW7360" s="221"/>
      <c r="AX7360" s="221"/>
      <c r="AY7360" s="221"/>
      <c r="AZ7360" s="221"/>
    </row>
    <row r="7361" spans="1:52" x14ac:dyDescent="0.15">
      <c r="A7361" s="278"/>
      <c r="B7361" s="274"/>
      <c r="C7361" s="340"/>
      <c r="D7361" s="340"/>
      <c r="E7361" s="341"/>
      <c r="F7361" s="341"/>
      <c r="G7361" s="341"/>
      <c r="H7361" s="341"/>
      <c r="I7361" s="341"/>
      <c r="J7361" s="341"/>
      <c r="AH7361" s="221"/>
      <c r="AI7361" s="221"/>
      <c r="AJ7361" s="221"/>
      <c r="AK7361" s="221"/>
      <c r="AL7361" s="221"/>
      <c r="AM7361" s="221"/>
      <c r="AN7361" s="221"/>
      <c r="AO7361" s="221"/>
      <c r="AP7361" s="221"/>
      <c r="AQ7361" s="219"/>
      <c r="AR7361" s="219"/>
      <c r="AS7361" s="221"/>
      <c r="AT7361" s="221"/>
      <c r="AU7361" s="221"/>
      <c r="AV7361" s="221"/>
      <c r="AW7361" s="221"/>
      <c r="AX7361" s="221"/>
      <c r="AY7361" s="221"/>
      <c r="AZ7361" s="221"/>
    </row>
    <row r="7362" spans="1:52" x14ac:dyDescent="0.15">
      <c r="A7362" s="278"/>
      <c r="B7362" s="274"/>
      <c r="C7362" s="340"/>
      <c r="D7362" s="340"/>
      <c r="E7362" s="341"/>
      <c r="F7362" s="341"/>
      <c r="G7362" s="341"/>
      <c r="H7362" s="341"/>
      <c r="I7362" s="341"/>
      <c r="J7362" s="341"/>
      <c r="AH7362" s="221"/>
      <c r="AI7362" s="221"/>
      <c r="AJ7362" s="221"/>
      <c r="AK7362" s="221"/>
      <c r="AL7362" s="221"/>
      <c r="AM7362" s="221"/>
      <c r="AN7362" s="221"/>
      <c r="AO7362" s="221"/>
      <c r="AP7362" s="221"/>
      <c r="AQ7362" s="219"/>
      <c r="AR7362" s="219"/>
      <c r="AS7362" s="221"/>
      <c r="AT7362" s="221"/>
      <c r="AU7362" s="221"/>
      <c r="AV7362" s="221"/>
      <c r="AW7362" s="221"/>
      <c r="AX7362" s="221"/>
      <c r="AY7362" s="221"/>
      <c r="AZ7362" s="221"/>
    </row>
    <row r="7363" spans="1:52" x14ac:dyDescent="0.15">
      <c r="A7363" s="278"/>
      <c r="B7363" s="274"/>
      <c r="C7363" s="340"/>
      <c r="D7363" s="340"/>
      <c r="E7363" s="341"/>
      <c r="F7363" s="341"/>
      <c r="G7363" s="341"/>
      <c r="H7363" s="341"/>
      <c r="I7363" s="341"/>
      <c r="J7363" s="341"/>
      <c r="AH7363" s="221"/>
      <c r="AI7363" s="221"/>
      <c r="AJ7363" s="221"/>
      <c r="AK7363" s="221"/>
      <c r="AL7363" s="221"/>
      <c r="AM7363" s="221"/>
      <c r="AN7363" s="221"/>
      <c r="AO7363" s="221"/>
      <c r="AP7363" s="221"/>
      <c r="AQ7363" s="219"/>
      <c r="AR7363" s="219"/>
      <c r="AS7363" s="221"/>
      <c r="AT7363" s="221"/>
      <c r="AU7363" s="221"/>
      <c r="AV7363" s="221"/>
      <c r="AW7363" s="221"/>
      <c r="AX7363" s="221"/>
      <c r="AY7363" s="221"/>
      <c r="AZ7363" s="221"/>
    </row>
    <row r="7364" spans="1:52" x14ac:dyDescent="0.15">
      <c r="A7364" s="278"/>
      <c r="B7364" s="274"/>
      <c r="C7364" s="340"/>
      <c r="D7364" s="340"/>
      <c r="E7364" s="341"/>
      <c r="F7364" s="341"/>
      <c r="G7364" s="341"/>
      <c r="H7364" s="341"/>
      <c r="I7364" s="341"/>
      <c r="J7364" s="341"/>
      <c r="AH7364" s="221"/>
      <c r="AI7364" s="221"/>
      <c r="AJ7364" s="221"/>
      <c r="AK7364" s="221"/>
      <c r="AL7364" s="221"/>
      <c r="AM7364" s="221"/>
      <c r="AN7364" s="221"/>
      <c r="AO7364" s="221"/>
      <c r="AP7364" s="221"/>
      <c r="AQ7364" s="219"/>
      <c r="AR7364" s="219"/>
      <c r="AS7364" s="221"/>
      <c r="AT7364" s="221"/>
      <c r="AU7364" s="221"/>
      <c r="AV7364" s="221"/>
      <c r="AW7364" s="221"/>
      <c r="AX7364" s="221"/>
      <c r="AY7364" s="221"/>
      <c r="AZ7364" s="221"/>
    </row>
    <row r="7365" spans="1:52" x14ac:dyDescent="0.15">
      <c r="A7365" s="278"/>
      <c r="B7365" s="274"/>
      <c r="C7365" s="340"/>
      <c r="D7365" s="340"/>
      <c r="E7365" s="341"/>
      <c r="F7365" s="341"/>
      <c r="G7365" s="341"/>
      <c r="H7365" s="341"/>
      <c r="I7365" s="341"/>
      <c r="J7365" s="341"/>
      <c r="AH7365" s="221"/>
      <c r="AI7365" s="221"/>
      <c r="AJ7365" s="221"/>
      <c r="AK7365" s="221"/>
      <c r="AL7365" s="221"/>
      <c r="AM7365" s="221"/>
      <c r="AN7365" s="221"/>
      <c r="AO7365" s="221"/>
      <c r="AP7365" s="221"/>
      <c r="AQ7365" s="219"/>
      <c r="AR7365" s="219"/>
      <c r="AS7365" s="221"/>
      <c r="AT7365" s="221"/>
      <c r="AU7365" s="221"/>
      <c r="AV7365" s="221"/>
      <c r="AW7365" s="221"/>
      <c r="AX7365" s="221"/>
      <c r="AY7365" s="221"/>
      <c r="AZ7365" s="221"/>
    </row>
    <row r="7366" spans="1:52" x14ac:dyDescent="0.15">
      <c r="A7366" s="278"/>
      <c r="B7366" s="274"/>
      <c r="C7366" s="340"/>
      <c r="D7366" s="340"/>
      <c r="E7366" s="341"/>
      <c r="F7366" s="341"/>
      <c r="G7366" s="341"/>
      <c r="H7366" s="341"/>
      <c r="I7366" s="341"/>
      <c r="J7366" s="341"/>
      <c r="AH7366" s="221"/>
      <c r="AI7366" s="221"/>
      <c r="AJ7366" s="221"/>
      <c r="AK7366" s="221"/>
      <c r="AL7366" s="221"/>
      <c r="AM7366" s="221"/>
      <c r="AN7366" s="221"/>
      <c r="AO7366" s="221"/>
      <c r="AP7366" s="221"/>
      <c r="AQ7366" s="219"/>
      <c r="AR7366" s="219"/>
      <c r="AS7366" s="221"/>
      <c r="AT7366" s="221"/>
      <c r="AU7366" s="221"/>
      <c r="AV7366" s="221"/>
      <c r="AW7366" s="221"/>
      <c r="AX7366" s="221"/>
      <c r="AY7366" s="221"/>
      <c r="AZ7366" s="221"/>
    </row>
    <row r="7367" spans="1:52" x14ac:dyDescent="0.15">
      <c r="A7367" s="278"/>
      <c r="B7367" s="274"/>
      <c r="C7367" s="340"/>
      <c r="D7367" s="340"/>
      <c r="E7367" s="341"/>
      <c r="F7367" s="341"/>
      <c r="G7367" s="341"/>
      <c r="H7367" s="341"/>
      <c r="I7367" s="341"/>
      <c r="J7367" s="341"/>
      <c r="AH7367" s="221"/>
      <c r="AI7367" s="221"/>
      <c r="AJ7367" s="221"/>
      <c r="AK7367" s="221"/>
      <c r="AL7367" s="221"/>
      <c r="AM7367" s="221"/>
      <c r="AN7367" s="221"/>
      <c r="AO7367" s="221"/>
      <c r="AP7367" s="221"/>
      <c r="AQ7367" s="219"/>
      <c r="AR7367" s="219"/>
      <c r="AS7367" s="221"/>
      <c r="AT7367" s="221"/>
      <c r="AU7367" s="221"/>
      <c r="AV7367" s="221"/>
      <c r="AW7367" s="221"/>
      <c r="AX7367" s="221"/>
      <c r="AY7367" s="221"/>
      <c r="AZ7367" s="221"/>
    </row>
    <row r="7368" spans="1:52" x14ac:dyDescent="0.15">
      <c r="A7368" s="278"/>
      <c r="B7368" s="274"/>
      <c r="C7368" s="340"/>
      <c r="D7368" s="340"/>
      <c r="E7368" s="341"/>
      <c r="F7368" s="341"/>
      <c r="G7368" s="341"/>
      <c r="H7368" s="341"/>
      <c r="I7368" s="341"/>
      <c r="J7368" s="341"/>
      <c r="AH7368" s="221"/>
      <c r="AI7368" s="221"/>
      <c r="AJ7368" s="221"/>
      <c r="AK7368" s="221"/>
      <c r="AL7368" s="221"/>
      <c r="AM7368" s="221"/>
      <c r="AN7368" s="221"/>
      <c r="AO7368" s="221"/>
      <c r="AP7368" s="221"/>
      <c r="AQ7368" s="219"/>
      <c r="AR7368" s="219"/>
      <c r="AS7368" s="221"/>
      <c r="AT7368" s="221"/>
      <c r="AU7368" s="221"/>
      <c r="AV7368" s="221"/>
      <c r="AW7368" s="221"/>
      <c r="AX7368" s="221"/>
      <c r="AY7368" s="221"/>
      <c r="AZ7368" s="221"/>
    </row>
    <row r="7369" spans="1:52" x14ac:dyDescent="0.15">
      <c r="A7369" s="278"/>
      <c r="B7369" s="274"/>
      <c r="C7369" s="340"/>
      <c r="D7369" s="340"/>
      <c r="E7369" s="341"/>
      <c r="F7369" s="341"/>
      <c r="G7369" s="341"/>
      <c r="H7369" s="341"/>
      <c r="I7369" s="341"/>
      <c r="J7369" s="341"/>
      <c r="AH7369" s="221"/>
      <c r="AI7369" s="221"/>
      <c r="AJ7369" s="221"/>
      <c r="AK7369" s="221"/>
      <c r="AL7369" s="221"/>
      <c r="AM7369" s="221"/>
      <c r="AN7369" s="221"/>
      <c r="AO7369" s="221"/>
      <c r="AP7369" s="221"/>
      <c r="AQ7369" s="219"/>
      <c r="AR7369" s="219"/>
      <c r="AS7369" s="221"/>
      <c r="AT7369" s="221"/>
      <c r="AU7369" s="221"/>
      <c r="AV7369" s="221"/>
      <c r="AW7369" s="221"/>
      <c r="AX7369" s="221"/>
      <c r="AY7369" s="221"/>
      <c r="AZ7369" s="221"/>
    </row>
    <row r="7370" spans="1:52" x14ac:dyDescent="0.15">
      <c r="A7370" s="278"/>
      <c r="B7370" s="274"/>
      <c r="C7370" s="340"/>
      <c r="D7370" s="340"/>
      <c r="E7370" s="341"/>
      <c r="F7370" s="341"/>
      <c r="G7370" s="341"/>
      <c r="H7370" s="341"/>
      <c r="I7370" s="341"/>
      <c r="J7370" s="341"/>
      <c r="AH7370" s="221"/>
      <c r="AI7370" s="221"/>
      <c r="AJ7370" s="221"/>
      <c r="AK7370" s="221"/>
      <c r="AL7370" s="221"/>
      <c r="AM7370" s="221"/>
      <c r="AN7370" s="221"/>
      <c r="AO7370" s="221"/>
      <c r="AP7370" s="221"/>
      <c r="AQ7370" s="219"/>
      <c r="AR7370" s="219"/>
      <c r="AS7370" s="221"/>
      <c r="AT7370" s="221"/>
      <c r="AU7370" s="221"/>
      <c r="AV7370" s="221"/>
      <c r="AW7370" s="221"/>
      <c r="AX7370" s="221"/>
      <c r="AY7370" s="221"/>
      <c r="AZ7370" s="221"/>
    </row>
    <row r="7371" spans="1:52" x14ac:dyDescent="0.15">
      <c r="A7371" s="278"/>
      <c r="B7371" s="274"/>
      <c r="C7371" s="340"/>
      <c r="D7371" s="340"/>
      <c r="E7371" s="341"/>
      <c r="F7371" s="341"/>
      <c r="G7371" s="341"/>
      <c r="H7371" s="341"/>
      <c r="I7371" s="341"/>
      <c r="J7371" s="341"/>
      <c r="AH7371" s="221"/>
      <c r="AI7371" s="221"/>
      <c r="AJ7371" s="221"/>
      <c r="AK7371" s="221"/>
      <c r="AL7371" s="221"/>
      <c r="AM7371" s="221"/>
      <c r="AN7371" s="221"/>
      <c r="AO7371" s="221"/>
      <c r="AP7371" s="221"/>
      <c r="AQ7371" s="219"/>
      <c r="AR7371" s="219"/>
      <c r="AS7371" s="221"/>
      <c r="AT7371" s="221"/>
      <c r="AU7371" s="221"/>
      <c r="AV7371" s="221"/>
      <c r="AW7371" s="221"/>
      <c r="AX7371" s="221"/>
      <c r="AY7371" s="221"/>
      <c r="AZ7371" s="221"/>
    </row>
    <row r="7372" spans="1:52" x14ac:dyDescent="0.15">
      <c r="A7372" s="278"/>
      <c r="B7372" s="274"/>
      <c r="C7372" s="340"/>
      <c r="D7372" s="340"/>
      <c r="E7372" s="341"/>
      <c r="F7372" s="341"/>
      <c r="G7372" s="341"/>
      <c r="H7372" s="341"/>
      <c r="I7372" s="341"/>
      <c r="J7372" s="341"/>
      <c r="AH7372" s="221"/>
      <c r="AI7372" s="221"/>
      <c r="AJ7372" s="221"/>
      <c r="AK7372" s="221"/>
      <c r="AL7372" s="221"/>
      <c r="AM7372" s="221"/>
      <c r="AN7372" s="221"/>
      <c r="AO7372" s="221"/>
      <c r="AP7372" s="221"/>
      <c r="AQ7372" s="219"/>
      <c r="AR7372" s="219"/>
      <c r="AS7372" s="221"/>
      <c r="AT7372" s="221"/>
      <c r="AU7372" s="221"/>
      <c r="AV7372" s="221"/>
      <c r="AW7372" s="221"/>
      <c r="AX7372" s="221"/>
      <c r="AY7372" s="221"/>
      <c r="AZ7372" s="221"/>
    </row>
    <row r="7373" spans="1:52" x14ac:dyDescent="0.15">
      <c r="A7373" s="278"/>
      <c r="B7373" s="274"/>
      <c r="C7373" s="340"/>
      <c r="D7373" s="340"/>
      <c r="E7373" s="341"/>
      <c r="F7373" s="341"/>
      <c r="G7373" s="341"/>
      <c r="H7373" s="341"/>
      <c r="I7373" s="341"/>
      <c r="J7373" s="341"/>
      <c r="AH7373" s="221"/>
      <c r="AI7373" s="221"/>
      <c r="AJ7373" s="221"/>
      <c r="AK7373" s="221"/>
      <c r="AL7373" s="221"/>
      <c r="AM7373" s="221"/>
      <c r="AN7373" s="221"/>
      <c r="AO7373" s="221"/>
      <c r="AP7373" s="221"/>
      <c r="AQ7373" s="219"/>
      <c r="AR7373" s="219"/>
      <c r="AS7373" s="221"/>
      <c r="AT7373" s="221"/>
      <c r="AU7373" s="221"/>
      <c r="AV7373" s="221"/>
      <c r="AW7373" s="221"/>
      <c r="AX7373" s="221"/>
      <c r="AY7373" s="221"/>
      <c r="AZ7373" s="221"/>
    </row>
    <row r="7374" spans="1:52" x14ac:dyDescent="0.15">
      <c r="A7374" s="278"/>
      <c r="B7374" s="274"/>
      <c r="C7374" s="340"/>
      <c r="D7374" s="340"/>
      <c r="E7374" s="341"/>
      <c r="F7374" s="341"/>
      <c r="G7374" s="341"/>
      <c r="H7374" s="341"/>
      <c r="I7374" s="341"/>
      <c r="J7374" s="341"/>
      <c r="AH7374" s="221"/>
      <c r="AI7374" s="221"/>
      <c r="AJ7374" s="221"/>
      <c r="AK7374" s="221"/>
      <c r="AL7374" s="221"/>
      <c r="AM7374" s="221"/>
      <c r="AN7374" s="221"/>
      <c r="AO7374" s="221"/>
      <c r="AP7374" s="221"/>
      <c r="AQ7374" s="219"/>
      <c r="AR7374" s="219"/>
      <c r="AS7374" s="221"/>
      <c r="AT7374" s="221"/>
      <c r="AU7374" s="221"/>
      <c r="AV7374" s="221"/>
      <c r="AW7374" s="221"/>
      <c r="AX7374" s="221"/>
      <c r="AY7374" s="221"/>
      <c r="AZ7374" s="221"/>
    </row>
    <row r="7375" spans="1:52" x14ac:dyDescent="0.15">
      <c r="A7375" s="278"/>
      <c r="B7375" s="274"/>
      <c r="C7375" s="340"/>
      <c r="D7375" s="340"/>
      <c r="E7375" s="341"/>
      <c r="F7375" s="341"/>
      <c r="G7375" s="341"/>
      <c r="H7375" s="341"/>
      <c r="I7375" s="341"/>
      <c r="J7375" s="341"/>
      <c r="AH7375" s="221"/>
      <c r="AI7375" s="221"/>
      <c r="AJ7375" s="221"/>
      <c r="AK7375" s="221"/>
      <c r="AL7375" s="221"/>
      <c r="AM7375" s="221"/>
      <c r="AN7375" s="221"/>
      <c r="AO7375" s="221"/>
      <c r="AP7375" s="221"/>
      <c r="AQ7375" s="219"/>
      <c r="AR7375" s="219"/>
      <c r="AS7375" s="221"/>
      <c r="AT7375" s="221"/>
      <c r="AU7375" s="221"/>
      <c r="AV7375" s="221"/>
      <c r="AW7375" s="221"/>
      <c r="AX7375" s="221"/>
      <c r="AY7375" s="221"/>
      <c r="AZ7375" s="221"/>
    </row>
    <row r="7376" spans="1:52" x14ac:dyDescent="0.15">
      <c r="A7376" s="278"/>
      <c r="B7376" s="274"/>
      <c r="C7376" s="340"/>
      <c r="D7376" s="340"/>
      <c r="E7376" s="341"/>
      <c r="F7376" s="341"/>
      <c r="G7376" s="341"/>
      <c r="H7376" s="341"/>
      <c r="I7376" s="341"/>
      <c r="J7376" s="341"/>
      <c r="AH7376" s="221"/>
      <c r="AI7376" s="221"/>
      <c r="AJ7376" s="221"/>
      <c r="AK7376" s="221"/>
      <c r="AL7376" s="221"/>
      <c r="AM7376" s="221"/>
      <c r="AN7376" s="221"/>
      <c r="AO7376" s="221"/>
      <c r="AP7376" s="221"/>
      <c r="AQ7376" s="219"/>
      <c r="AR7376" s="219"/>
      <c r="AS7376" s="221"/>
      <c r="AT7376" s="221"/>
      <c r="AU7376" s="221"/>
      <c r="AV7376" s="221"/>
      <c r="AW7376" s="221"/>
      <c r="AX7376" s="221"/>
      <c r="AY7376" s="221"/>
      <c r="AZ7376" s="221"/>
    </row>
    <row r="7377" spans="1:52" x14ac:dyDescent="0.15">
      <c r="A7377" s="278"/>
      <c r="B7377" s="274"/>
      <c r="C7377" s="340"/>
      <c r="D7377" s="340"/>
      <c r="E7377" s="341"/>
      <c r="F7377" s="341"/>
      <c r="G7377" s="341"/>
      <c r="H7377" s="341"/>
      <c r="I7377" s="341"/>
      <c r="J7377" s="341"/>
      <c r="AH7377" s="221"/>
      <c r="AI7377" s="221"/>
      <c r="AJ7377" s="221"/>
      <c r="AK7377" s="221"/>
      <c r="AL7377" s="221"/>
      <c r="AM7377" s="221"/>
      <c r="AN7377" s="221"/>
      <c r="AO7377" s="221"/>
      <c r="AP7377" s="221"/>
      <c r="AQ7377" s="219"/>
      <c r="AR7377" s="219"/>
      <c r="AS7377" s="221"/>
      <c r="AT7377" s="221"/>
      <c r="AU7377" s="221"/>
      <c r="AV7377" s="221"/>
      <c r="AW7377" s="221"/>
      <c r="AX7377" s="221"/>
      <c r="AY7377" s="221"/>
      <c r="AZ7377" s="221"/>
    </row>
    <row r="7378" spans="1:52" x14ac:dyDescent="0.15">
      <c r="A7378" s="278"/>
      <c r="B7378" s="274"/>
      <c r="C7378" s="340"/>
      <c r="D7378" s="340"/>
      <c r="E7378" s="341"/>
      <c r="F7378" s="341"/>
      <c r="G7378" s="341"/>
      <c r="H7378" s="341"/>
      <c r="I7378" s="341"/>
      <c r="J7378" s="341"/>
      <c r="AH7378" s="221"/>
      <c r="AI7378" s="221"/>
      <c r="AJ7378" s="221"/>
      <c r="AK7378" s="221"/>
      <c r="AL7378" s="221"/>
      <c r="AM7378" s="221"/>
      <c r="AN7378" s="221"/>
      <c r="AO7378" s="221"/>
      <c r="AP7378" s="221"/>
      <c r="AQ7378" s="219"/>
      <c r="AR7378" s="219"/>
      <c r="AS7378" s="221"/>
      <c r="AT7378" s="221"/>
      <c r="AU7378" s="221"/>
      <c r="AV7378" s="221"/>
      <c r="AW7378" s="221"/>
      <c r="AX7378" s="221"/>
      <c r="AY7378" s="221"/>
      <c r="AZ7378" s="221"/>
    </row>
    <row r="7379" spans="1:52" x14ac:dyDescent="0.15">
      <c r="A7379" s="278"/>
      <c r="B7379" s="274"/>
      <c r="C7379" s="340"/>
      <c r="D7379" s="340"/>
      <c r="E7379" s="341"/>
      <c r="F7379" s="341"/>
      <c r="G7379" s="341"/>
      <c r="H7379" s="341"/>
      <c r="I7379" s="341"/>
      <c r="J7379" s="341"/>
      <c r="AH7379" s="221"/>
      <c r="AI7379" s="221"/>
      <c r="AJ7379" s="221"/>
      <c r="AK7379" s="221"/>
      <c r="AL7379" s="221"/>
      <c r="AM7379" s="221"/>
      <c r="AN7379" s="221"/>
      <c r="AO7379" s="221"/>
      <c r="AP7379" s="221"/>
      <c r="AQ7379" s="219"/>
      <c r="AR7379" s="219"/>
      <c r="AS7379" s="221"/>
      <c r="AT7379" s="221"/>
      <c r="AU7379" s="221"/>
      <c r="AV7379" s="221"/>
      <c r="AW7379" s="221"/>
      <c r="AX7379" s="221"/>
      <c r="AY7379" s="221"/>
      <c r="AZ7379" s="221"/>
    </row>
    <row r="7380" spans="1:52" x14ac:dyDescent="0.15">
      <c r="A7380" s="278"/>
      <c r="B7380" s="274"/>
      <c r="C7380" s="340"/>
      <c r="D7380" s="340"/>
      <c r="E7380" s="341"/>
      <c r="F7380" s="341"/>
      <c r="G7380" s="341"/>
      <c r="H7380" s="341"/>
      <c r="I7380" s="341"/>
      <c r="J7380" s="341"/>
      <c r="AH7380" s="221"/>
      <c r="AI7380" s="221"/>
      <c r="AJ7380" s="221"/>
      <c r="AK7380" s="221"/>
      <c r="AL7380" s="221"/>
      <c r="AM7380" s="221"/>
      <c r="AN7380" s="221"/>
      <c r="AO7380" s="221"/>
      <c r="AP7380" s="221"/>
      <c r="AQ7380" s="219"/>
      <c r="AR7380" s="219"/>
      <c r="AS7380" s="221"/>
      <c r="AT7380" s="221"/>
      <c r="AU7380" s="221"/>
      <c r="AV7380" s="221"/>
      <c r="AW7380" s="221"/>
      <c r="AX7380" s="221"/>
      <c r="AY7380" s="221"/>
      <c r="AZ7380" s="221"/>
    </row>
    <row r="7381" spans="1:52" x14ac:dyDescent="0.15">
      <c r="A7381" s="278"/>
      <c r="B7381" s="274"/>
      <c r="C7381" s="340"/>
      <c r="D7381" s="340"/>
      <c r="E7381" s="341"/>
      <c r="F7381" s="341"/>
      <c r="G7381" s="341"/>
      <c r="H7381" s="341"/>
      <c r="I7381" s="341"/>
      <c r="J7381" s="341"/>
      <c r="AH7381" s="221"/>
      <c r="AI7381" s="221"/>
      <c r="AJ7381" s="221"/>
      <c r="AK7381" s="221"/>
      <c r="AL7381" s="221"/>
      <c r="AM7381" s="221"/>
      <c r="AN7381" s="221"/>
      <c r="AO7381" s="221"/>
      <c r="AP7381" s="221"/>
      <c r="AQ7381" s="219"/>
      <c r="AR7381" s="219"/>
      <c r="AS7381" s="221"/>
      <c r="AT7381" s="221"/>
      <c r="AU7381" s="221"/>
      <c r="AV7381" s="221"/>
      <c r="AW7381" s="221"/>
      <c r="AX7381" s="221"/>
      <c r="AY7381" s="221"/>
      <c r="AZ7381" s="221"/>
    </row>
    <row r="7382" spans="1:52" x14ac:dyDescent="0.15">
      <c r="A7382" s="278"/>
      <c r="B7382" s="274"/>
      <c r="C7382" s="340"/>
      <c r="D7382" s="340"/>
      <c r="E7382" s="341"/>
      <c r="F7382" s="341"/>
      <c r="G7382" s="341"/>
      <c r="H7382" s="341"/>
      <c r="I7382" s="341"/>
      <c r="J7382" s="341"/>
      <c r="AH7382" s="221"/>
      <c r="AI7382" s="221"/>
      <c r="AJ7382" s="221"/>
      <c r="AK7382" s="221"/>
      <c r="AL7382" s="221"/>
      <c r="AM7382" s="221"/>
      <c r="AN7382" s="221"/>
      <c r="AO7382" s="221"/>
      <c r="AP7382" s="221"/>
      <c r="AQ7382" s="219"/>
      <c r="AR7382" s="219"/>
      <c r="AS7382" s="221"/>
      <c r="AT7382" s="221"/>
      <c r="AU7382" s="221"/>
      <c r="AV7382" s="221"/>
      <c r="AW7382" s="221"/>
      <c r="AX7382" s="221"/>
      <c r="AY7382" s="221"/>
      <c r="AZ7382" s="221"/>
    </row>
    <row r="7383" spans="1:52" x14ac:dyDescent="0.15">
      <c r="A7383" s="278"/>
      <c r="B7383" s="274"/>
      <c r="C7383" s="340"/>
      <c r="D7383" s="340"/>
      <c r="E7383" s="341"/>
      <c r="F7383" s="341"/>
      <c r="G7383" s="341"/>
      <c r="H7383" s="341"/>
      <c r="I7383" s="341"/>
      <c r="J7383" s="341"/>
      <c r="AH7383" s="221"/>
      <c r="AI7383" s="221"/>
      <c r="AJ7383" s="221"/>
      <c r="AK7383" s="221"/>
      <c r="AL7383" s="221"/>
      <c r="AM7383" s="221"/>
      <c r="AN7383" s="221"/>
      <c r="AO7383" s="221"/>
      <c r="AP7383" s="221"/>
      <c r="AQ7383" s="219"/>
      <c r="AR7383" s="219"/>
      <c r="AS7383" s="221"/>
      <c r="AT7383" s="221"/>
      <c r="AU7383" s="221"/>
      <c r="AV7383" s="221"/>
      <c r="AW7383" s="221"/>
      <c r="AX7383" s="221"/>
      <c r="AY7383" s="221"/>
      <c r="AZ7383" s="221"/>
    </row>
    <row r="7384" spans="1:52" x14ac:dyDescent="0.15">
      <c r="A7384" s="278"/>
      <c r="B7384" s="274"/>
      <c r="C7384" s="340"/>
      <c r="D7384" s="340"/>
      <c r="E7384" s="341"/>
      <c r="F7384" s="341"/>
      <c r="G7384" s="341"/>
      <c r="H7384" s="341"/>
      <c r="I7384" s="341"/>
      <c r="J7384" s="341"/>
      <c r="AH7384" s="221"/>
      <c r="AI7384" s="221"/>
      <c r="AJ7384" s="221"/>
      <c r="AK7384" s="221"/>
      <c r="AL7384" s="221"/>
      <c r="AM7384" s="221"/>
      <c r="AN7384" s="221"/>
      <c r="AO7384" s="221"/>
      <c r="AP7384" s="221"/>
      <c r="AQ7384" s="219"/>
      <c r="AR7384" s="219"/>
      <c r="AS7384" s="221"/>
      <c r="AT7384" s="221"/>
      <c r="AU7384" s="221"/>
      <c r="AV7384" s="221"/>
      <c r="AW7384" s="221"/>
      <c r="AX7384" s="221"/>
      <c r="AY7384" s="221"/>
      <c r="AZ7384" s="221"/>
    </row>
    <row r="7385" spans="1:52" x14ac:dyDescent="0.15">
      <c r="A7385" s="278"/>
      <c r="B7385" s="274"/>
      <c r="C7385" s="340"/>
      <c r="D7385" s="340"/>
      <c r="E7385" s="341"/>
      <c r="F7385" s="341"/>
      <c r="G7385" s="341"/>
      <c r="H7385" s="341"/>
      <c r="I7385" s="341"/>
      <c r="J7385" s="341"/>
      <c r="AH7385" s="221"/>
      <c r="AI7385" s="221"/>
      <c r="AJ7385" s="221"/>
      <c r="AK7385" s="221"/>
      <c r="AL7385" s="221"/>
      <c r="AM7385" s="221"/>
      <c r="AN7385" s="221"/>
      <c r="AO7385" s="221"/>
      <c r="AP7385" s="221"/>
      <c r="AQ7385" s="219"/>
      <c r="AR7385" s="219"/>
      <c r="AS7385" s="221"/>
      <c r="AT7385" s="221"/>
      <c r="AU7385" s="221"/>
      <c r="AV7385" s="221"/>
      <c r="AW7385" s="221"/>
      <c r="AX7385" s="221"/>
      <c r="AY7385" s="221"/>
      <c r="AZ7385" s="221"/>
    </row>
    <row r="7386" spans="1:52" x14ac:dyDescent="0.15">
      <c r="A7386" s="278"/>
      <c r="B7386" s="274"/>
      <c r="C7386" s="340"/>
      <c r="D7386" s="340"/>
      <c r="E7386" s="341"/>
      <c r="F7386" s="341"/>
      <c r="G7386" s="341"/>
      <c r="H7386" s="341"/>
      <c r="I7386" s="341"/>
      <c r="J7386" s="341"/>
      <c r="AH7386" s="221"/>
      <c r="AI7386" s="221"/>
      <c r="AJ7386" s="221"/>
      <c r="AK7386" s="221"/>
      <c r="AL7386" s="221"/>
      <c r="AM7386" s="221"/>
      <c r="AN7386" s="221"/>
      <c r="AO7386" s="221"/>
      <c r="AP7386" s="221"/>
      <c r="AQ7386" s="219"/>
      <c r="AR7386" s="219"/>
      <c r="AS7386" s="221"/>
      <c r="AT7386" s="221"/>
      <c r="AU7386" s="221"/>
      <c r="AV7386" s="221"/>
      <c r="AW7386" s="221"/>
      <c r="AX7386" s="221"/>
      <c r="AY7386" s="221"/>
      <c r="AZ7386" s="221"/>
    </row>
    <row r="7387" spans="1:52" x14ac:dyDescent="0.15">
      <c r="A7387" s="278"/>
      <c r="B7387" s="274"/>
      <c r="C7387" s="340"/>
      <c r="D7387" s="340"/>
      <c r="E7387" s="341"/>
      <c r="F7387" s="341"/>
      <c r="G7387" s="341"/>
      <c r="H7387" s="341"/>
      <c r="I7387" s="341"/>
      <c r="J7387" s="341"/>
      <c r="AH7387" s="221"/>
      <c r="AI7387" s="221"/>
      <c r="AJ7387" s="221"/>
      <c r="AK7387" s="221"/>
      <c r="AL7387" s="221"/>
      <c r="AM7387" s="221"/>
      <c r="AN7387" s="221"/>
      <c r="AO7387" s="221"/>
      <c r="AP7387" s="221"/>
      <c r="AQ7387" s="219"/>
      <c r="AR7387" s="219"/>
      <c r="AS7387" s="221"/>
      <c r="AT7387" s="221"/>
      <c r="AU7387" s="221"/>
      <c r="AV7387" s="221"/>
      <c r="AW7387" s="221"/>
      <c r="AX7387" s="221"/>
      <c r="AY7387" s="221"/>
      <c r="AZ7387" s="221"/>
    </row>
    <row r="7388" spans="1:52" x14ac:dyDescent="0.15">
      <c r="A7388" s="278"/>
      <c r="B7388" s="274"/>
      <c r="C7388" s="340"/>
      <c r="D7388" s="340"/>
      <c r="E7388" s="341"/>
      <c r="F7388" s="341"/>
      <c r="G7388" s="341"/>
      <c r="H7388" s="341"/>
      <c r="I7388" s="341"/>
      <c r="J7388" s="341"/>
      <c r="AH7388" s="221"/>
      <c r="AI7388" s="221"/>
      <c r="AJ7388" s="221"/>
      <c r="AK7388" s="221"/>
      <c r="AL7388" s="221"/>
      <c r="AM7388" s="221"/>
      <c r="AN7388" s="221"/>
      <c r="AO7388" s="221"/>
      <c r="AP7388" s="221"/>
      <c r="AQ7388" s="219"/>
      <c r="AR7388" s="219"/>
      <c r="AS7388" s="221"/>
      <c r="AT7388" s="221"/>
      <c r="AU7388" s="221"/>
      <c r="AV7388" s="221"/>
      <c r="AW7388" s="221"/>
      <c r="AX7388" s="221"/>
      <c r="AY7388" s="221"/>
      <c r="AZ7388" s="221"/>
    </row>
    <row r="7389" spans="1:52" x14ac:dyDescent="0.15">
      <c r="A7389" s="278"/>
      <c r="B7389" s="274"/>
      <c r="C7389" s="340"/>
      <c r="D7389" s="340"/>
      <c r="E7389" s="341"/>
      <c r="F7389" s="341"/>
      <c r="G7389" s="341"/>
      <c r="H7389" s="341"/>
      <c r="I7389" s="341"/>
      <c r="J7389" s="341"/>
      <c r="AH7389" s="221"/>
      <c r="AI7389" s="221"/>
      <c r="AJ7389" s="221"/>
      <c r="AK7389" s="221"/>
      <c r="AL7389" s="221"/>
      <c r="AM7389" s="221"/>
      <c r="AN7389" s="221"/>
      <c r="AO7389" s="221"/>
      <c r="AP7389" s="221"/>
      <c r="AQ7389" s="219"/>
      <c r="AR7389" s="219"/>
      <c r="AS7389" s="221"/>
      <c r="AT7389" s="221"/>
      <c r="AU7389" s="221"/>
      <c r="AV7389" s="221"/>
      <c r="AW7389" s="221"/>
      <c r="AX7389" s="221"/>
      <c r="AY7389" s="221"/>
      <c r="AZ7389" s="221"/>
    </row>
    <row r="7390" spans="1:52" x14ac:dyDescent="0.15">
      <c r="A7390" s="278"/>
      <c r="B7390" s="274"/>
      <c r="C7390" s="340"/>
      <c r="D7390" s="340"/>
      <c r="E7390" s="341"/>
      <c r="F7390" s="341"/>
      <c r="G7390" s="341"/>
      <c r="H7390" s="341"/>
      <c r="I7390" s="341"/>
      <c r="J7390" s="341"/>
      <c r="AH7390" s="221"/>
      <c r="AI7390" s="221"/>
      <c r="AJ7390" s="221"/>
      <c r="AK7390" s="221"/>
      <c r="AL7390" s="221"/>
      <c r="AM7390" s="221"/>
      <c r="AN7390" s="221"/>
      <c r="AO7390" s="221"/>
      <c r="AP7390" s="221"/>
      <c r="AQ7390" s="219"/>
      <c r="AR7390" s="219"/>
      <c r="AS7390" s="221"/>
      <c r="AT7390" s="221"/>
      <c r="AU7390" s="221"/>
      <c r="AV7390" s="221"/>
      <c r="AW7390" s="221"/>
      <c r="AX7390" s="221"/>
      <c r="AY7390" s="221"/>
      <c r="AZ7390" s="221"/>
    </row>
    <row r="7391" spans="1:52" x14ac:dyDescent="0.15">
      <c r="A7391" s="278"/>
      <c r="B7391" s="274"/>
      <c r="C7391" s="340"/>
      <c r="D7391" s="340"/>
      <c r="E7391" s="341"/>
      <c r="F7391" s="341"/>
      <c r="G7391" s="341"/>
      <c r="H7391" s="341"/>
      <c r="I7391" s="341"/>
      <c r="J7391" s="341"/>
      <c r="AH7391" s="221"/>
      <c r="AI7391" s="221"/>
      <c r="AJ7391" s="221"/>
      <c r="AK7391" s="221"/>
      <c r="AL7391" s="221"/>
      <c r="AM7391" s="221"/>
      <c r="AN7391" s="221"/>
      <c r="AO7391" s="221"/>
      <c r="AP7391" s="221"/>
      <c r="AQ7391" s="219"/>
      <c r="AR7391" s="219"/>
      <c r="AS7391" s="221"/>
      <c r="AT7391" s="221"/>
      <c r="AU7391" s="221"/>
      <c r="AV7391" s="221"/>
      <c r="AW7391" s="221"/>
      <c r="AX7391" s="221"/>
      <c r="AY7391" s="221"/>
      <c r="AZ7391" s="221"/>
    </row>
    <row r="7392" spans="1:52" x14ac:dyDescent="0.15">
      <c r="A7392" s="278"/>
      <c r="B7392" s="274"/>
      <c r="C7392" s="340"/>
      <c r="D7392" s="340"/>
      <c r="E7392" s="341"/>
      <c r="F7392" s="341"/>
      <c r="G7392" s="341"/>
      <c r="H7392" s="341"/>
      <c r="I7392" s="341"/>
      <c r="J7392" s="341"/>
      <c r="AH7392" s="221"/>
      <c r="AI7392" s="221"/>
      <c r="AJ7392" s="221"/>
      <c r="AK7392" s="221"/>
      <c r="AL7392" s="221"/>
      <c r="AM7392" s="221"/>
      <c r="AN7392" s="221"/>
      <c r="AO7392" s="221"/>
      <c r="AP7392" s="221"/>
      <c r="AQ7392" s="219"/>
      <c r="AR7392" s="219"/>
      <c r="AS7392" s="221"/>
      <c r="AT7392" s="221"/>
      <c r="AU7392" s="221"/>
      <c r="AV7392" s="221"/>
      <c r="AW7392" s="221"/>
      <c r="AX7392" s="221"/>
      <c r="AY7392" s="221"/>
      <c r="AZ7392" s="221"/>
    </row>
    <row r="7393" spans="1:52" x14ac:dyDescent="0.15">
      <c r="A7393" s="278"/>
      <c r="B7393" s="274"/>
      <c r="C7393" s="340"/>
      <c r="D7393" s="340"/>
      <c r="E7393" s="341"/>
      <c r="F7393" s="341"/>
      <c r="G7393" s="341"/>
      <c r="H7393" s="341"/>
      <c r="I7393" s="341"/>
      <c r="J7393" s="341"/>
      <c r="AH7393" s="221"/>
      <c r="AI7393" s="221"/>
      <c r="AJ7393" s="221"/>
      <c r="AK7393" s="221"/>
      <c r="AL7393" s="221"/>
      <c r="AM7393" s="221"/>
      <c r="AN7393" s="221"/>
      <c r="AO7393" s="221"/>
      <c r="AP7393" s="221"/>
      <c r="AQ7393" s="219"/>
      <c r="AR7393" s="219"/>
      <c r="AS7393" s="221"/>
      <c r="AT7393" s="221"/>
      <c r="AU7393" s="221"/>
      <c r="AV7393" s="221"/>
      <c r="AW7393" s="221"/>
      <c r="AX7393" s="221"/>
      <c r="AY7393" s="221"/>
      <c r="AZ7393" s="221"/>
    </row>
    <row r="7394" spans="1:52" x14ac:dyDescent="0.15">
      <c r="A7394" s="278"/>
      <c r="B7394" s="274"/>
      <c r="C7394" s="340"/>
      <c r="D7394" s="340"/>
      <c r="E7394" s="341"/>
      <c r="F7394" s="341"/>
      <c r="G7394" s="341"/>
      <c r="H7394" s="341"/>
      <c r="I7394" s="341"/>
      <c r="J7394" s="341"/>
      <c r="AH7394" s="221"/>
      <c r="AI7394" s="221"/>
      <c r="AJ7394" s="221"/>
      <c r="AK7394" s="221"/>
      <c r="AL7394" s="221"/>
      <c r="AM7394" s="221"/>
      <c r="AN7394" s="221"/>
      <c r="AO7394" s="221"/>
      <c r="AP7394" s="221"/>
      <c r="AQ7394" s="219"/>
      <c r="AR7394" s="219"/>
      <c r="AS7394" s="221"/>
      <c r="AT7394" s="221"/>
      <c r="AU7394" s="221"/>
      <c r="AV7394" s="221"/>
      <c r="AW7394" s="221"/>
      <c r="AX7394" s="221"/>
      <c r="AY7394" s="221"/>
      <c r="AZ7394" s="221"/>
    </row>
    <row r="7395" spans="1:52" x14ac:dyDescent="0.15">
      <c r="A7395" s="278"/>
      <c r="B7395" s="274"/>
      <c r="C7395" s="340"/>
      <c r="D7395" s="340"/>
      <c r="E7395" s="341"/>
      <c r="F7395" s="341"/>
      <c r="G7395" s="341"/>
      <c r="H7395" s="341"/>
      <c r="I7395" s="341"/>
      <c r="J7395" s="341"/>
      <c r="AH7395" s="221"/>
      <c r="AI7395" s="221"/>
      <c r="AJ7395" s="221"/>
      <c r="AK7395" s="221"/>
      <c r="AL7395" s="221"/>
      <c r="AM7395" s="221"/>
      <c r="AN7395" s="221"/>
      <c r="AO7395" s="221"/>
      <c r="AP7395" s="221"/>
      <c r="AQ7395" s="219"/>
      <c r="AR7395" s="219"/>
      <c r="AS7395" s="221"/>
      <c r="AT7395" s="221"/>
      <c r="AU7395" s="221"/>
      <c r="AV7395" s="221"/>
      <c r="AW7395" s="221"/>
      <c r="AX7395" s="221"/>
      <c r="AY7395" s="221"/>
      <c r="AZ7395" s="221"/>
    </row>
    <row r="7396" spans="1:52" x14ac:dyDescent="0.15">
      <c r="A7396" s="278"/>
      <c r="B7396" s="274"/>
      <c r="C7396" s="340"/>
      <c r="D7396" s="340"/>
      <c r="E7396" s="341"/>
      <c r="F7396" s="341"/>
      <c r="G7396" s="341"/>
      <c r="H7396" s="341"/>
      <c r="I7396" s="341"/>
      <c r="J7396" s="341"/>
      <c r="AH7396" s="221"/>
      <c r="AI7396" s="221"/>
      <c r="AJ7396" s="221"/>
      <c r="AK7396" s="221"/>
      <c r="AL7396" s="221"/>
      <c r="AM7396" s="221"/>
      <c r="AN7396" s="221"/>
      <c r="AO7396" s="221"/>
      <c r="AP7396" s="221"/>
      <c r="AQ7396" s="219"/>
      <c r="AR7396" s="219"/>
      <c r="AS7396" s="221"/>
      <c r="AT7396" s="221"/>
      <c r="AU7396" s="221"/>
      <c r="AV7396" s="221"/>
      <c r="AW7396" s="221"/>
      <c r="AX7396" s="221"/>
      <c r="AY7396" s="221"/>
      <c r="AZ7396" s="221"/>
    </row>
    <row r="7397" spans="1:52" x14ac:dyDescent="0.15">
      <c r="A7397" s="278"/>
      <c r="B7397" s="274"/>
      <c r="C7397" s="340"/>
      <c r="D7397" s="340"/>
      <c r="E7397" s="341"/>
      <c r="F7397" s="341"/>
      <c r="G7397" s="341"/>
      <c r="H7397" s="341"/>
      <c r="I7397" s="341"/>
      <c r="J7397" s="341"/>
      <c r="AH7397" s="221"/>
      <c r="AI7397" s="221"/>
      <c r="AJ7397" s="221"/>
      <c r="AK7397" s="221"/>
      <c r="AL7397" s="221"/>
      <c r="AM7397" s="221"/>
      <c r="AN7397" s="221"/>
      <c r="AO7397" s="221"/>
      <c r="AP7397" s="221"/>
      <c r="AQ7397" s="219"/>
      <c r="AR7397" s="219"/>
      <c r="AS7397" s="221"/>
      <c r="AT7397" s="221"/>
      <c r="AU7397" s="221"/>
      <c r="AV7397" s="221"/>
      <c r="AW7397" s="221"/>
      <c r="AX7397" s="221"/>
      <c r="AY7397" s="221"/>
      <c r="AZ7397" s="221"/>
    </row>
    <row r="7398" spans="1:52" x14ac:dyDescent="0.15">
      <c r="A7398" s="278"/>
      <c r="B7398" s="274"/>
      <c r="C7398" s="340"/>
      <c r="D7398" s="340"/>
      <c r="E7398" s="341"/>
      <c r="F7398" s="341"/>
      <c r="G7398" s="341"/>
      <c r="H7398" s="341"/>
      <c r="I7398" s="341"/>
      <c r="J7398" s="341"/>
      <c r="AH7398" s="221"/>
      <c r="AI7398" s="221"/>
      <c r="AJ7398" s="221"/>
      <c r="AK7398" s="221"/>
      <c r="AL7398" s="221"/>
      <c r="AM7398" s="221"/>
      <c r="AN7398" s="221"/>
      <c r="AO7398" s="221"/>
      <c r="AP7398" s="221"/>
      <c r="AQ7398" s="219"/>
      <c r="AR7398" s="219"/>
      <c r="AS7398" s="221"/>
      <c r="AT7398" s="221"/>
      <c r="AU7398" s="221"/>
      <c r="AV7398" s="221"/>
      <c r="AW7398" s="221"/>
      <c r="AX7398" s="221"/>
      <c r="AY7398" s="221"/>
      <c r="AZ7398" s="221"/>
    </row>
    <row r="7399" spans="1:52" x14ac:dyDescent="0.15">
      <c r="A7399" s="278"/>
      <c r="B7399" s="274"/>
      <c r="C7399" s="340"/>
      <c r="D7399" s="340"/>
      <c r="E7399" s="341"/>
      <c r="F7399" s="341"/>
      <c r="G7399" s="341"/>
      <c r="H7399" s="341"/>
      <c r="I7399" s="341"/>
      <c r="J7399" s="341"/>
      <c r="AH7399" s="221"/>
      <c r="AI7399" s="221"/>
      <c r="AJ7399" s="221"/>
      <c r="AK7399" s="221"/>
      <c r="AL7399" s="221"/>
      <c r="AM7399" s="221"/>
      <c r="AN7399" s="221"/>
      <c r="AO7399" s="221"/>
      <c r="AP7399" s="221"/>
      <c r="AQ7399" s="219"/>
      <c r="AR7399" s="219"/>
      <c r="AS7399" s="221"/>
      <c r="AT7399" s="221"/>
      <c r="AU7399" s="221"/>
      <c r="AV7399" s="221"/>
      <c r="AW7399" s="221"/>
      <c r="AX7399" s="221"/>
      <c r="AY7399" s="221"/>
      <c r="AZ7399" s="221"/>
    </row>
    <row r="7400" spans="1:52" x14ac:dyDescent="0.15">
      <c r="A7400" s="278"/>
      <c r="B7400" s="274"/>
      <c r="C7400" s="340"/>
      <c r="D7400" s="340"/>
      <c r="E7400" s="341"/>
      <c r="F7400" s="341"/>
      <c r="G7400" s="341"/>
      <c r="H7400" s="341"/>
      <c r="I7400" s="341"/>
      <c r="J7400" s="341"/>
      <c r="AH7400" s="221"/>
      <c r="AI7400" s="221"/>
      <c r="AJ7400" s="221"/>
      <c r="AK7400" s="221"/>
      <c r="AL7400" s="221"/>
      <c r="AM7400" s="221"/>
      <c r="AN7400" s="221"/>
      <c r="AO7400" s="221"/>
      <c r="AP7400" s="221"/>
      <c r="AQ7400" s="219"/>
      <c r="AR7400" s="219"/>
      <c r="AS7400" s="221"/>
      <c r="AT7400" s="221"/>
      <c r="AU7400" s="221"/>
      <c r="AV7400" s="221"/>
      <c r="AW7400" s="221"/>
      <c r="AX7400" s="221"/>
      <c r="AY7400" s="221"/>
      <c r="AZ7400" s="221"/>
    </row>
    <row r="7401" spans="1:52" x14ac:dyDescent="0.15">
      <c r="A7401" s="278"/>
      <c r="B7401" s="274"/>
      <c r="C7401" s="340"/>
      <c r="D7401" s="340"/>
      <c r="E7401" s="341"/>
      <c r="F7401" s="341"/>
      <c r="G7401" s="341"/>
      <c r="H7401" s="341"/>
      <c r="I7401" s="341"/>
      <c r="J7401" s="341"/>
      <c r="AH7401" s="221"/>
      <c r="AI7401" s="221"/>
      <c r="AJ7401" s="221"/>
      <c r="AK7401" s="221"/>
      <c r="AL7401" s="221"/>
      <c r="AM7401" s="221"/>
      <c r="AN7401" s="221"/>
      <c r="AO7401" s="221"/>
      <c r="AP7401" s="221"/>
      <c r="AQ7401" s="219"/>
      <c r="AR7401" s="219"/>
      <c r="AS7401" s="221"/>
      <c r="AT7401" s="221"/>
      <c r="AU7401" s="221"/>
      <c r="AV7401" s="221"/>
      <c r="AW7401" s="221"/>
      <c r="AX7401" s="221"/>
      <c r="AY7401" s="221"/>
      <c r="AZ7401" s="221"/>
    </row>
    <row r="7402" spans="1:52" x14ac:dyDescent="0.15">
      <c r="A7402" s="278"/>
      <c r="B7402" s="274"/>
      <c r="C7402" s="340"/>
      <c r="D7402" s="340"/>
      <c r="E7402" s="341"/>
      <c r="F7402" s="341"/>
      <c r="G7402" s="341"/>
      <c r="H7402" s="341"/>
      <c r="I7402" s="341"/>
      <c r="J7402" s="341"/>
      <c r="AH7402" s="221"/>
      <c r="AI7402" s="221"/>
      <c r="AJ7402" s="221"/>
      <c r="AK7402" s="221"/>
      <c r="AL7402" s="221"/>
      <c r="AM7402" s="221"/>
      <c r="AN7402" s="221"/>
      <c r="AO7402" s="221"/>
      <c r="AP7402" s="221"/>
      <c r="AQ7402" s="219"/>
      <c r="AR7402" s="219"/>
      <c r="AS7402" s="221"/>
      <c r="AT7402" s="221"/>
      <c r="AU7402" s="221"/>
      <c r="AV7402" s="221"/>
      <c r="AW7402" s="221"/>
      <c r="AX7402" s="221"/>
      <c r="AY7402" s="221"/>
      <c r="AZ7402" s="221"/>
    </row>
    <row r="7403" spans="1:52" x14ac:dyDescent="0.15">
      <c r="A7403" s="278"/>
      <c r="B7403" s="274"/>
      <c r="C7403" s="340"/>
      <c r="D7403" s="340"/>
      <c r="E7403" s="341"/>
      <c r="F7403" s="341"/>
      <c r="G7403" s="341"/>
      <c r="H7403" s="341"/>
      <c r="I7403" s="341"/>
      <c r="J7403" s="341"/>
      <c r="AH7403" s="221"/>
      <c r="AI7403" s="221"/>
      <c r="AJ7403" s="221"/>
      <c r="AK7403" s="221"/>
      <c r="AL7403" s="221"/>
      <c r="AM7403" s="221"/>
      <c r="AN7403" s="221"/>
      <c r="AO7403" s="221"/>
      <c r="AP7403" s="221"/>
      <c r="AQ7403" s="219"/>
      <c r="AR7403" s="219"/>
      <c r="AS7403" s="221"/>
      <c r="AT7403" s="221"/>
      <c r="AU7403" s="221"/>
      <c r="AV7403" s="221"/>
      <c r="AW7403" s="221"/>
      <c r="AX7403" s="221"/>
      <c r="AY7403" s="221"/>
      <c r="AZ7403" s="221"/>
    </row>
    <row r="7404" spans="1:52" x14ac:dyDescent="0.15">
      <c r="A7404" s="278"/>
      <c r="B7404" s="274"/>
      <c r="C7404" s="340"/>
      <c r="D7404" s="340"/>
      <c r="E7404" s="341"/>
      <c r="F7404" s="341"/>
      <c r="G7404" s="341"/>
      <c r="H7404" s="341"/>
      <c r="I7404" s="341"/>
      <c r="J7404" s="341"/>
      <c r="AH7404" s="221"/>
      <c r="AI7404" s="221"/>
      <c r="AJ7404" s="221"/>
      <c r="AK7404" s="221"/>
      <c r="AL7404" s="221"/>
      <c r="AM7404" s="221"/>
      <c r="AN7404" s="221"/>
      <c r="AO7404" s="221"/>
      <c r="AP7404" s="221"/>
      <c r="AQ7404" s="219"/>
      <c r="AR7404" s="219"/>
      <c r="AS7404" s="221"/>
      <c r="AT7404" s="221"/>
      <c r="AU7404" s="221"/>
      <c r="AV7404" s="221"/>
      <c r="AW7404" s="221"/>
      <c r="AX7404" s="221"/>
      <c r="AY7404" s="221"/>
      <c r="AZ7404" s="221"/>
    </row>
    <row r="7405" spans="1:52" x14ac:dyDescent="0.15">
      <c r="A7405" s="278"/>
      <c r="B7405" s="274"/>
      <c r="C7405" s="340"/>
      <c r="D7405" s="340"/>
      <c r="E7405" s="341"/>
      <c r="F7405" s="341"/>
      <c r="G7405" s="341"/>
      <c r="H7405" s="341"/>
      <c r="I7405" s="341"/>
      <c r="J7405" s="341"/>
      <c r="AH7405" s="221"/>
      <c r="AI7405" s="221"/>
      <c r="AJ7405" s="221"/>
      <c r="AK7405" s="221"/>
      <c r="AL7405" s="221"/>
      <c r="AM7405" s="221"/>
      <c r="AN7405" s="221"/>
      <c r="AO7405" s="221"/>
      <c r="AP7405" s="221"/>
      <c r="AQ7405" s="219"/>
      <c r="AR7405" s="219"/>
      <c r="AS7405" s="221"/>
      <c r="AT7405" s="221"/>
      <c r="AU7405" s="221"/>
      <c r="AV7405" s="221"/>
      <c r="AW7405" s="221"/>
      <c r="AX7405" s="221"/>
      <c r="AY7405" s="221"/>
      <c r="AZ7405" s="221"/>
    </row>
    <row r="7406" spans="1:52" x14ac:dyDescent="0.15">
      <c r="A7406" s="278"/>
      <c r="B7406" s="274"/>
      <c r="C7406" s="340"/>
      <c r="D7406" s="340"/>
      <c r="E7406" s="341"/>
      <c r="F7406" s="341"/>
      <c r="G7406" s="341"/>
      <c r="H7406" s="341"/>
      <c r="I7406" s="341"/>
      <c r="J7406" s="341"/>
      <c r="AH7406" s="221"/>
      <c r="AI7406" s="221"/>
      <c r="AJ7406" s="221"/>
      <c r="AK7406" s="221"/>
      <c r="AL7406" s="221"/>
      <c r="AM7406" s="221"/>
      <c r="AN7406" s="221"/>
      <c r="AO7406" s="221"/>
      <c r="AP7406" s="221"/>
      <c r="AQ7406" s="219"/>
      <c r="AR7406" s="219"/>
      <c r="AS7406" s="221"/>
      <c r="AT7406" s="221"/>
      <c r="AU7406" s="221"/>
      <c r="AV7406" s="221"/>
      <c r="AW7406" s="221"/>
      <c r="AX7406" s="221"/>
      <c r="AY7406" s="221"/>
      <c r="AZ7406" s="221"/>
    </row>
    <row r="7407" spans="1:52" x14ac:dyDescent="0.15">
      <c r="A7407" s="278"/>
      <c r="B7407" s="274"/>
      <c r="C7407" s="340"/>
      <c r="D7407" s="340"/>
      <c r="E7407" s="341"/>
      <c r="F7407" s="341"/>
      <c r="G7407" s="341"/>
      <c r="H7407" s="341"/>
      <c r="I7407" s="341"/>
      <c r="J7407" s="341"/>
      <c r="AH7407" s="221"/>
      <c r="AI7407" s="221"/>
      <c r="AJ7407" s="221"/>
      <c r="AK7407" s="221"/>
      <c r="AL7407" s="221"/>
      <c r="AM7407" s="221"/>
      <c r="AN7407" s="221"/>
      <c r="AO7407" s="221"/>
      <c r="AP7407" s="221"/>
      <c r="AQ7407" s="219"/>
      <c r="AR7407" s="219"/>
      <c r="AS7407" s="221"/>
      <c r="AT7407" s="221"/>
      <c r="AU7407" s="221"/>
      <c r="AV7407" s="221"/>
      <c r="AW7407" s="221"/>
      <c r="AX7407" s="221"/>
      <c r="AY7407" s="221"/>
      <c r="AZ7407" s="221"/>
    </row>
    <row r="7408" spans="1:52" x14ac:dyDescent="0.15">
      <c r="A7408" s="278"/>
      <c r="B7408" s="274"/>
      <c r="C7408" s="340"/>
      <c r="D7408" s="340"/>
      <c r="E7408" s="341"/>
      <c r="F7408" s="341"/>
      <c r="G7408" s="341"/>
      <c r="H7408" s="341"/>
      <c r="I7408" s="341"/>
      <c r="J7408" s="341"/>
      <c r="AH7408" s="221"/>
      <c r="AI7408" s="221"/>
      <c r="AJ7408" s="221"/>
      <c r="AK7408" s="221"/>
      <c r="AL7408" s="221"/>
      <c r="AM7408" s="221"/>
      <c r="AN7408" s="221"/>
      <c r="AO7408" s="221"/>
      <c r="AP7408" s="221"/>
      <c r="AQ7408" s="219"/>
      <c r="AR7408" s="219"/>
      <c r="AS7408" s="221"/>
      <c r="AT7408" s="221"/>
      <c r="AU7408" s="221"/>
      <c r="AV7408" s="221"/>
      <c r="AW7408" s="221"/>
      <c r="AX7408" s="221"/>
      <c r="AY7408" s="221"/>
      <c r="AZ7408" s="221"/>
    </row>
    <row r="7409" spans="1:52" x14ac:dyDescent="0.15">
      <c r="A7409" s="278"/>
      <c r="B7409" s="274"/>
      <c r="C7409" s="340"/>
      <c r="D7409" s="340"/>
      <c r="E7409" s="341"/>
      <c r="F7409" s="341"/>
      <c r="G7409" s="341"/>
      <c r="H7409" s="341"/>
      <c r="I7409" s="341"/>
      <c r="J7409" s="341"/>
      <c r="AH7409" s="221"/>
      <c r="AI7409" s="221"/>
      <c r="AJ7409" s="221"/>
      <c r="AK7409" s="221"/>
      <c r="AL7409" s="221"/>
      <c r="AM7409" s="221"/>
      <c r="AN7409" s="221"/>
      <c r="AO7409" s="221"/>
      <c r="AP7409" s="221"/>
      <c r="AQ7409" s="219"/>
      <c r="AR7409" s="219"/>
      <c r="AS7409" s="221"/>
      <c r="AT7409" s="221"/>
      <c r="AU7409" s="221"/>
      <c r="AV7409" s="221"/>
      <c r="AW7409" s="221"/>
      <c r="AX7409" s="221"/>
      <c r="AY7409" s="221"/>
      <c r="AZ7409" s="221"/>
    </row>
    <row r="7410" spans="1:52" x14ac:dyDescent="0.15">
      <c r="A7410" s="278"/>
      <c r="B7410" s="274"/>
      <c r="C7410" s="340"/>
      <c r="D7410" s="340"/>
      <c r="E7410" s="341"/>
      <c r="F7410" s="341"/>
      <c r="G7410" s="341"/>
      <c r="H7410" s="341"/>
      <c r="I7410" s="341"/>
      <c r="J7410" s="341"/>
      <c r="AH7410" s="221"/>
      <c r="AI7410" s="221"/>
      <c r="AJ7410" s="221"/>
      <c r="AK7410" s="221"/>
      <c r="AL7410" s="221"/>
      <c r="AM7410" s="221"/>
      <c r="AN7410" s="221"/>
      <c r="AO7410" s="221"/>
      <c r="AP7410" s="221"/>
      <c r="AQ7410" s="219"/>
      <c r="AR7410" s="219"/>
      <c r="AS7410" s="221"/>
      <c r="AT7410" s="221"/>
      <c r="AU7410" s="221"/>
      <c r="AV7410" s="221"/>
      <c r="AW7410" s="221"/>
      <c r="AX7410" s="221"/>
      <c r="AY7410" s="221"/>
      <c r="AZ7410" s="221"/>
    </row>
    <row r="7411" spans="1:52" x14ac:dyDescent="0.15">
      <c r="A7411" s="278"/>
      <c r="B7411" s="274"/>
      <c r="C7411" s="340"/>
      <c r="D7411" s="340"/>
      <c r="E7411" s="341"/>
      <c r="F7411" s="341"/>
      <c r="G7411" s="341"/>
      <c r="H7411" s="341"/>
      <c r="I7411" s="341"/>
      <c r="J7411" s="341"/>
      <c r="AH7411" s="221"/>
      <c r="AI7411" s="221"/>
      <c r="AJ7411" s="221"/>
      <c r="AK7411" s="221"/>
      <c r="AL7411" s="221"/>
      <c r="AM7411" s="221"/>
      <c r="AN7411" s="221"/>
      <c r="AO7411" s="221"/>
      <c r="AP7411" s="221"/>
      <c r="AQ7411" s="219"/>
      <c r="AR7411" s="219"/>
      <c r="AS7411" s="221"/>
      <c r="AT7411" s="221"/>
      <c r="AU7411" s="221"/>
      <c r="AV7411" s="221"/>
      <c r="AW7411" s="221"/>
      <c r="AX7411" s="221"/>
      <c r="AY7411" s="221"/>
      <c r="AZ7411" s="221"/>
    </row>
    <row r="7412" spans="1:52" x14ac:dyDescent="0.15">
      <c r="A7412" s="278"/>
      <c r="B7412" s="274"/>
      <c r="C7412" s="340"/>
      <c r="D7412" s="340"/>
      <c r="E7412" s="341"/>
      <c r="F7412" s="341"/>
      <c r="G7412" s="341"/>
      <c r="H7412" s="341"/>
      <c r="I7412" s="341"/>
      <c r="J7412" s="341"/>
      <c r="AH7412" s="221"/>
      <c r="AI7412" s="221"/>
      <c r="AJ7412" s="221"/>
      <c r="AK7412" s="221"/>
      <c r="AL7412" s="221"/>
      <c r="AM7412" s="221"/>
      <c r="AN7412" s="221"/>
      <c r="AO7412" s="221"/>
      <c r="AP7412" s="221"/>
      <c r="AQ7412" s="219"/>
      <c r="AR7412" s="219"/>
      <c r="AS7412" s="221"/>
      <c r="AT7412" s="221"/>
      <c r="AU7412" s="221"/>
      <c r="AV7412" s="221"/>
      <c r="AW7412" s="221"/>
      <c r="AX7412" s="221"/>
      <c r="AY7412" s="221"/>
      <c r="AZ7412" s="221"/>
    </row>
    <row r="7413" spans="1:52" x14ac:dyDescent="0.15">
      <c r="A7413" s="278"/>
      <c r="B7413" s="274"/>
      <c r="C7413" s="340"/>
      <c r="D7413" s="340"/>
      <c r="E7413" s="341"/>
      <c r="F7413" s="341"/>
      <c r="G7413" s="341"/>
      <c r="H7413" s="341"/>
      <c r="I7413" s="341"/>
      <c r="J7413" s="341"/>
      <c r="AH7413" s="221"/>
      <c r="AI7413" s="221"/>
      <c r="AJ7413" s="221"/>
      <c r="AK7413" s="221"/>
      <c r="AL7413" s="221"/>
      <c r="AM7413" s="221"/>
      <c r="AN7413" s="221"/>
      <c r="AO7413" s="221"/>
      <c r="AP7413" s="221"/>
      <c r="AQ7413" s="219"/>
      <c r="AR7413" s="219"/>
      <c r="AS7413" s="221"/>
      <c r="AT7413" s="221"/>
      <c r="AU7413" s="221"/>
      <c r="AV7413" s="221"/>
      <c r="AW7413" s="221"/>
      <c r="AX7413" s="221"/>
      <c r="AY7413" s="221"/>
      <c r="AZ7413" s="221"/>
    </row>
    <row r="7414" spans="1:52" x14ac:dyDescent="0.15">
      <c r="A7414" s="278"/>
      <c r="B7414" s="274"/>
      <c r="C7414" s="340"/>
      <c r="D7414" s="340"/>
      <c r="E7414" s="341"/>
      <c r="F7414" s="341"/>
      <c r="G7414" s="341"/>
      <c r="H7414" s="341"/>
      <c r="I7414" s="341"/>
      <c r="J7414" s="341"/>
      <c r="AH7414" s="221"/>
      <c r="AI7414" s="221"/>
      <c r="AJ7414" s="221"/>
      <c r="AK7414" s="221"/>
      <c r="AL7414" s="221"/>
      <c r="AM7414" s="221"/>
      <c r="AN7414" s="221"/>
      <c r="AO7414" s="221"/>
      <c r="AP7414" s="221"/>
      <c r="AQ7414" s="219"/>
      <c r="AR7414" s="219"/>
      <c r="AS7414" s="221"/>
      <c r="AT7414" s="221"/>
      <c r="AU7414" s="221"/>
      <c r="AV7414" s="221"/>
      <c r="AW7414" s="221"/>
      <c r="AX7414" s="221"/>
      <c r="AY7414" s="221"/>
      <c r="AZ7414" s="221"/>
    </row>
    <row r="7415" spans="1:52" x14ac:dyDescent="0.15">
      <c r="A7415" s="278"/>
      <c r="B7415" s="274"/>
      <c r="C7415" s="340"/>
      <c r="D7415" s="340"/>
      <c r="E7415" s="341"/>
      <c r="F7415" s="341"/>
      <c r="G7415" s="341"/>
      <c r="H7415" s="341"/>
      <c r="I7415" s="341"/>
      <c r="J7415" s="341"/>
      <c r="AH7415" s="221"/>
      <c r="AI7415" s="221"/>
      <c r="AJ7415" s="221"/>
      <c r="AK7415" s="221"/>
      <c r="AL7415" s="221"/>
      <c r="AM7415" s="221"/>
      <c r="AN7415" s="221"/>
      <c r="AO7415" s="221"/>
      <c r="AP7415" s="221"/>
      <c r="AQ7415" s="219"/>
      <c r="AR7415" s="219"/>
      <c r="AS7415" s="221"/>
      <c r="AT7415" s="221"/>
      <c r="AU7415" s="221"/>
      <c r="AV7415" s="221"/>
      <c r="AW7415" s="221"/>
      <c r="AX7415" s="221"/>
      <c r="AY7415" s="221"/>
      <c r="AZ7415" s="221"/>
    </row>
    <row r="7416" spans="1:52" x14ac:dyDescent="0.15">
      <c r="A7416" s="278"/>
      <c r="B7416" s="274"/>
      <c r="C7416" s="340"/>
      <c r="D7416" s="340"/>
      <c r="E7416" s="341"/>
      <c r="F7416" s="341"/>
      <c r="G7416" s="341"/>
      <c r="H7416" s="341"/>
      <c r="I7416" s="341"/>
      <c r="J7416" s="341"/>
      <c r="AH7416" s="221"/>
      <c r="AI7416" s="221"/>
      <c r="AJ7416" s="221"/>
      <c r="AK7416" s="221"/>
      <c r="AL7416" s="221"/>
      <c r="AM7416" s="221"/>
      <c r="AN7416" s="221"/>
      <c r="AO7416" s="221"/>
      <c r="AP7416" s="221"/>
      <c r="AQ7416" s="219"/>
      <c r="AR7416" s="219"/>
      <c r="AS7416" s="221"/>
      <c r="AT7416" s="221"/>
      <c r="AU7416" s="221"/>
      <c r="AV7416" s="221"/>
      <c r="AW7416" s="221"/>
      <c r="AX7416" s="221"/>
      <c r="AY7416" s="221"/>
      <c r="AZ7416" s="221"/>
    </row>
    <row r="7417" spans="1:52" x14ac:dyDescent="0.15">
      <c r="A7417" s="278"/>
      <c r="B7417" s="274"/>
      <c r="C7417" s="340"/>
      <c r="D7417" s="340"/>
      <c r="E7417" s="341"/>
      <c r="F7417" s="341"/>
      <c r="G7417" s="341"/>
      <c r="H7417" s="341"/>
      <c r="I7417" s="341"/>
      <c r="J7417" s="341"/>
      <c r="AH7417" s="221"/>
      <c r="AI7417" s="221"/>
      <c r="AJ7417" s="221"/>
      <c r="AK7417" s="221"/>
      <c r="AL7417" s="221"/>
      <c r="AM7417" s="221"/>
      <c r="AN7417" s="221"/>
      <c r="AO7417" s="221"/>
      <c r="AP7417" s="221"/>
      <c r="AQ7417" s="219"/>
      <c r="AR7417" s="219"/>
      <c r="AS7417" s="221"/>
      <c r="AT7417" s="221"/>
      <c r="AU7417" s="221"/>
      <c r="AV7417" s="221"/>
      <c r="AW7417" s="221"/>
      <c r="AX7417" s="221"/>
      <c r="AY7417" s="221"/>
      <c r="AZ7417" s="221"/>
    </row>
    <row r="7418" spans="1:52" x14ac:dyDescent="0.15">
      <c r="A7418" s="278"/>
      <c r="B7418" s="274"/>
      <c r="C7418" s="340"/>
      <c r="D7418" s="340"/>
      <c r="E7418" s="341"/>
      <c r="F7418" s="341"/>
      <c r="G7418" s="341"/>
      <c r="H7418" s="341"/>
      <c r="I7418" s="341"/>
      <c r="J7418" s="341"/>
      <c r="AH7418" s="221"/>
      <c r="AI7418" s="221"/>
      <c r="AJ7418" s="221"/>
      <c r="AK7418" s="221"/>
      <c r="AL7418" s="221"/>
      <c r="AM7418" s="221"/>
      <c r="AN7418" s="221"/>
      <c r="AO7418" s="221"/>
      <c r="AP7418" s="221"/>
      <c r="AQ7418" s="219"/>
      <c r="AR7418" s="219"/>
      <c r="AS7418" s="221"/>
      <c r="AT7418" s="221"/>
      <c r="AU7418" s="221"/>
      <c r="AV7418" s="221"/>
      <c r="AW7418" s="221"/>
      <c r="AX7418" s="221"/>
      <c r="AY7418" s="221"/>
      <c r="AZ7418" s="221"/>
    </row>
    <row r="7419" spans="1:52" x14ac:dyDescent="0.15">
      <c r="A7419" s="278"/>
      <c r="B7419" s="274"/>
      <c r="C7419" s="340"/>
      <c r="D7419" s="340"/>
      <c r="E7419" s="341"/>
      <c r="F7419" s="341"/>
      <c r="G7419" s="341"/>
      <c r="H7419" s="341"/>
      <c r="I7419" s="341"/>
      <c r="J7419" s="341"/>
      <c r="AH7419" s="221"/>
      <c r="AI7419" s="221"/>
      <c r="AJ7419" s="221"/>
      <c r="AK7419" s="221"/>
      <c r="AL7419" s="221"/>
      <c r="AM7419" s="221"/>
      <c r="AN7419" s="221"/>
      <c r="AO7419" s="221"/>
      <c r="AP7419" s="221"/>
      <c r="AQ7419" s="219"/>
      <c r="AR7419" s="219"/>
      <c r="AS7419" s="221"/>
      <c r="AT7419" s="221"/>
      <c r="AU7419" s="221"/>
      <c r="AV7419" s="221"/>
      <c r="AW7419" s="221"/>
      <c r="AX7419" s="221"/>
      <c r="AY7419" s="221"/>
      <c r="AZ7419" s="221"/>
    </row>
    <row r="7420" spans="1:52" x14ac:dyDescent="0.15">
      <c r="A7420" s="278"/>
      <c r="B7420" s="274"/>
      <c r="C7420" s="340"/>
      <c r="D7420" s="340"/>
      <c r="E7420" s="341"/>
      <c r="F7420" s="341"/>
      <c r="G7420" s="341"/>
      <c r="H7420" s="341"/>
      <c r="I7420" s="341"/>
      <c r="J7420" s="341"/>
      <c r="AH7420" s="221"/>
      <c r="AI7420" s="221"/>
      <c r="AJ7420" s="221"/>
      <c r="AK7420" s="221"/>
      <c r="AL7420" s="221"/>
      <c r="AM7420" s="221"/>
      <c r="AN7420" s="221"/>
      <c r="AO7420" s="221"/>
      <c r="AP7420" s="221"/>
      <c r="AQ7420" s="219"/>
      <c r="AR7420" s="219"/>
      <c r="AS7420" s="221"/>
      <c r="AT7420" s="221"/>
      <c r="AU7420" s="221"/>
      <c r="AV7420" s="221"/>
      <c r="AW7420" s="221"/>
      <c r="AX7420" s="221"/>
      <c r="AY7420" s="221"/>
      <c r="AZ7420" s="221"/>
    </row>
    <row r="7421" spans="1:52" x14ac:dyDescent="0.15">
      <c r="A7421" s="278"/>
      <c r="B7421" s="274"/>
      <c r="C7421" s="340"/>
      <c r="D7421" s="340"/>
      <c r="E7421" s="341"/>
      <c r="F7421" s="341"/>
      <c r="G7421" s="341"/>
      <c r="H7421" s="341"/>
      <c r="I7421" s="341"/>
      <c r="J7421" s="341"/>
      <c r="AH7421" s="221"/>
      <c r="AI7421" s="221"/>
      <c r="AJ7421" s="221"/>
      <c r="AK7421" s="221"/>
      <c r="AL7421" s="221"/>
      <c r="AM7421" s="221"/>
      <c r="AN7421" s="221"/>
      <c r="AO7421" s="221"/>
      <c r="AP7421" s="221"/>
      <c r="AQ7421" s="219"/>
      <c r="AR7421" s="219"/>
      <c r="AS7421" s="221"/>
      <c r="AT7421" s="221"/>
      <c r="AU7421" s="221"/>
      <c r="AV7421" s="221"/>
      <c r="AW7421" s="221"/>
      <c r="AX7421" s="221"/>
      <c r="AY7421" s="221"/>
      <c r="AZ7421" s="221"/>
    </row>
    <row r="7422" spans="1:52" x14ac:dyDescent="0.15">
      <c r="A7422" s="278"/>
      <c r="B7422" s="274"/>
      <c r="C7422" s="340"/>
      <c r="D7422" s="340"/>
      <c r="E7422" s="341"/>
      <c r="F7422" s="341"/>
      <c r="G7422" s="341"/>
      <c r="H7422" s="341"/>
      <c r="I7422" s="341"/>
      <c r="J7422" s="341"/>
      <c r="AH7422" s="221"/>
      <c r="AI7422" s="221"/>
      <c r="AJ7422" s="221"/>
      <c r="AK7422" s="221"/>
      <c r="AL7422" s="221"/>
      <c r="AM7422" s="221"/>
      <c r="AN7422" s="221"/>
      <c r="AO7422" s="221"/>
      <c r="AP7422" s="221"/>
      <c r="AQ7422" s="219"/>
      <c r="AR7422" s="219"/>
      <c r="AS7422" s="221"/>
      <c r="AT7422" s="221"/>
      <c r="AU7422" s="221"/>
      <c r="AV7422" s="221"/>
      <c r="AW7422" s="221"/>
      <c r="AX7422" s="221"/>
      <c r="AY7422" s="221"/>
      <c r="AZ7422" s="221"/>
    </row>
    <row r="7423" spans="1:52" x14ac:dyDescent="0.15">
      <c r="A7423" s="278"/>
      <c r="B7423" s="274"/>
      <c r="C7423" s="340"/>
      <c r="D7423" s="340"/>
      <c r="E7423" s="341"/>
      <c r="F7423" s="341"/>
      <c r="G7423" s="341"/>
      <c r="H7423" s="341"/>
      <c r="I7423" s="341"/>
      <c r="J7423" s="341"/>
      <c r="AH7423" s="221"/>
      <c r="AI7423" s="221"/>
      <c r="AJ7423" s="221"/>
      <c r="AK7423" s="221"/>
      <c r="AL7423" s="221"/>
      <c r="AM7423" s="221"/>
      <c r="AN7423" s="221"/>
      <c r="AO7423" s="221"/>
      <c r="AP7423" s="221"/>
      <c r="AQ7423" s="219"/>
      <c r="AR7423" s="219"/>
      <c r="AS7423" s="221"/>
      <c r="AT7423" s="221"/>
      <c r="AU7423" s="221"/>
      <c r="AV7423" s="221"/>
      <c r="AW7423" s="221"/>
      <c r="AX7423" s="221"/>
      <c r="AY7423" s="221"/>
      <c r="AZ7423" s="221"/>
    </row>
    <row r="7424" spans="1:52" x14ac:dyDescent="0.15">
      <c r="A7424" s="278"/>
      <c r="B7424" s="274"/>
      <c r="C7424" s="340"/>
      <c r="D7424" s="340"/>
      <c r="E7424" s="341"/>
      <c r="F7424" s="341"/>
      <c r="G7424" s="341"/>
      <c r="H7424" s="341"/>
      <c r="I7424" s="341"/>
      <c r="J7424" s="341"/>
      <c r="AH7424" s="221"/>
      <c r="AI7424" s="221"/>
      <c r="AJ7424" s="221"/>
      <c r="AK7424" s="221"/>
      <c r="AL7424" s="221"/>
      <c r="AM7424" s="221"/>
      <c r="AN7424" s="221"/>
      <c r="AO7424" s="221"/>
      <c r="AP7424" s="221"/>
      <c r="AQ7424" s="219"/>
      <c r="AR7424" s="219"/>
      <c r="AS7424" s="221"/>
      <c r="AT7424" s="221"/>
      <c r="AU7424" s="221"/>
      <c r="AV7424" s="221"/>
      <c r="AW7424" s="221"/>
      <c r="AX7424" s="221"/>
      <c r="AY7424" s="221"/>
      <c r="AZ7424" s="221"/>
    </row>
    <row r="7425" spans="1:52" x14ac:dyDescent="0.15">
      <c r="A7425" s="278"/>
      <c r="B7425" s="274"/>
      <c r="C7425" s="340"/>
      <c r="D7425" s="340"/>
      <c r="E7425" s="341"/>
      <c r="F7425" s="341"/>
      <c r="G7425" s="341"/>
      <c r="H7425" s="341"/>
      <c r="I7425" s="341"/>
      <c r="J7425" s="341"/>
      <c r="AH7425" s="221"/>
      <c r="AI7425" s="221"/>
      <c r="AJ7425" s="221"/>
      <c r="AK7425" s="221"/>
      <c r="AL7425" s="221"/>
      <c r="AM7425" s="221"/>
      <c r="AN7425" s="221"/>
      <c r="AO7425" s="221"/>
      <c r="AP7425" s="221"/>
      <c r="AQ7425" s="219"/>
      <c r="AR7425" s="219"/>
      <c r="AS7425" s="221"/>
      <c r="AT7425" s="221"/>
      <c r="AU7425" s="221"/>
      <c r="AV7425" s="221"/>
      <c r="AW7425" s="221"/>
      <c r="AX7425" s="221"/>
      <c r="AY7425" s="221"/>
      <c r="AZ7425" s="221"/>
    </row>
    <row r="7426" spans="1:52" x14ac:dyDescent="0.15">
      <c r="A7426" s="278"/>
      <c r="B7426" s="274"/>
      <c r="C7426" s="340"/>
      <c r="D7426" s="340"/>
      <c r="E7426" s="341"/>
      <c r="F7426" s="341"/>
      <c r="G7426" s="341"/>
      <c r="H7426" s="341"/>
      <c r="I7426" s="341"/>
      <c r="J7426" s="341"/>
      <c r="AH7426" s="221"/>
      <c r="AI7426" s="221"/>
      <c r="AJ7426" s="221"/>
      <c r="AK7426" s="221"/>
      <c r="AL7426" s="221"/>
      <c r="AM7426" s="221"/>
      <c r="AN7426" s="221"/>
      <c r="AO7426" s="221"/>
      <c r="AP7426" s="221"/>
      <c r="AQ7426" s="219"/>
      <c r="AR7426" s="219"/>
      <c r="AS7426" s="221"/>
      <c r="AT7426" s="221"/>
      <c r="AU7426" s="221"/>
      <c r="AV7426" s="221"/>
      <c r="AW7426" s="221"/>
      <c r="AX7426" s="221"/>
      <c r="AY7426" s="221"/>
      <c r="AZ7426" s="221"/>
    </row>
    <row r="7427" spans="1:52" x14ac:dyDescent="0.15">
      <c r="A7427" s="278"/>
      <c r="B7427" s="274"/>
      <c r="C7427" s="340"/>
      <c r="D7427" s="340"/>
      <c r="E7427" s="341"/>
      <c r="F7427" s="341"/>
      <c r="G7427" s="341"/>
      <c r="H7427" s="341"/>
      <c r="I7427" s="341"/>
      <c r="J7427" s="341"/>
      <c r="AH7427" s="221"/>
      <c r="AI7427" s="221"/>
      <c r="AJ7427" s="221"/>
      <c r="AK7427" s="221"/>
      <c r="AL7427" s="221"/>
      <c r="AM7427" s="221"/>
      <c r="AN7427" s="221"/>
      <c r="AO7427" s="221"/>
      <c r="AP7427" s="221"/>
      <c r="AQ7427" s="219"/>
      <c r="AR7427" s="219"/>
      <c r="AS7427" s="221"/>
      <c r="AT7427" s="221"/>
      <c r="AU7427" s="221"/>
      <c r="AV7427" s="221"/>
      <c r="AW7427" s="221"/>
      <c r="AX7427" s="221"/>
      <c r="AY7427" s="221"/>
      <c r="AZ7427" s="221"/>
    </row>
    <row r="7428" spans="1:52" x14ac:dyDescent="0.15">
      <c r="A7428" s="278"/>
      <c r="B7428" s="274"/>
      <c r="C7428" s="340"/>
      <c r="D7428" s="340"/>
      <c r="E7428" s="341"/>
      <c r="F7428" s="341"/>
      <c r="G7428" s="341"/>
      <c r="H7428" s="341"/>
      <c r="I7428" s="341"/>
      <c r="J7428" s="341"/>
      <c r="AH7428" s="221"/>
      <c r="AI7428" s="221"/>
      <c r="AJ7428" s="221"/>
      <c r="AK7428" s="221"/>
      <c r="AL7428" s="221"/>
      <c r="AM7428" s="221"/>
      <c r="AN7428" s="221"/>
      <c r="AO7428" s="221"/>
      <c r="AP7428" s="221"/>
      <c r="AQ7428" s="219"/>
      <c r="AR7428" s="219"/>
      <c r="AS7428" s="221"/>
      <c r="AT7428" s="221"/>
      <c r="AU7428" s="221"/>
      <c r="AV7428" s="221"/>
      <c r="AW7428" s="221"/>
      <c r="AX7428" s="221"/>
      <c r="AY7428" s="221"/>
      <c r="AZ7428" s="221"/>
    </row>
    <row r="7429" spans="1:52" x14ac:dyDescent="0.15">
      <c r="A7429" s="278"/>
      <c r="B7429" s="274"/>
      <c r="C7429" s="340"/>
      <c r="D7429" s="340"/>
      <c r="E7429" s="341"/>
      <c r="F7429" s="341"/>
      <c r="G7429" s="341"/>
      <c r="H7429" s="341"/>
      <c r="I7429" s="341"/>
      <c r="J7429" s="341"/>
      <c r="AH7429" s="221"/>
      <c r="AI7429" s="221"/>
      <c r="AJ7429" s="221"/>
      <c r="AK7429" s="221"/>
      <c r="AL7429" s="221"/>
      <c r="AM7429" s="221"/>
      <c r="AN7429" s="221"/>
      <c r="AO7429" s="221"/>
      <c r="AP7429" s="221"/>
      <c r="AQ7429" s="219"/>
      <c r="AR7429" s="219"/>
      <c r="AS7429" s="221"/>
      <c r="AT7429" s="221"/>
      <c r="AU7429" s="221"/>
      <c r="AV7429" s="221"/>
      <c r="AW7429" s="221"/>
      <c r="AX7429" s="221"/>
      <c r="AY7429" s="221"/>
      <c r="AZ7429" s="221"/>
    </row>
    <row r="7430" spans="1:52" x14ac:dyDescent="0.15">
      <c r="A7430" s="278"/>
      <c r="B7430" s="274"/>
      <c r="C7430" s="340"/>
      <c r="D7430" s="340"/>
      <c r="E7430" s="341"/>
      <c r="F7430" s="341"/>
      <c r="G7430" s="341"/>
      <c r="H7430" s="341"/>
      <c r="I7430" s="341"/>
      <c r="J7430" s="341"/>
      <c r="AH7430" s="221"/>
      <c r="AI7430" s="221"/>
      <c r="AJ7430" s="221"/>
      <c r="AK7430" s="221"/>
      <c r="AL7430" s="221"/>
      <c r="AM7430" s="221"/>
      <c r="AN7430" s="221"/>
      <c r="AO7430" s="221"/>
      <c r="AP7430" s="221"/>
      <c r="AQ7430" s="219"/>
      <c r="AR7430" s="219"/>
      <c r="AS7430" s="221"/>
      <c r="AT7430" s="221"/>
      <c r="AU7430" s="221"/>
      <c r="AV7430" s="221"/>
      <c r="AW7430" s="221"/>
      <c r="AX7430" s="221"/>
      <c r="AY7430" s="221"/>
      <c r="AZ7430" s="221"/>
    </row>
    <row r="7431" spans="1:52" x14ac:dyDescent="0.15">
      <c r="A7431" s="278"/>
      <c r="B7431" s="274"/>
      <c r="C7431" s="340"/>
      <c r="D7431" s="340"/>
      <c r="E7431" s="341"/>
      <c r="F7431" s="341"/>
      <c r="G7431" s="341"/>
      <c r="H7431" s="341"/>
      <c r="I7431" s="341"/>
      <c r="J7431" s="341"/>
      <c r="AH7431" s="221"/>
      <c r="AI7431" s="221"/>
      <c r="AJ7431" s="221"/>
      <c r="AK7431" s="221"/>
      <c r="AL7431" s="221"/>
      <c r="AM7431" s="221"/>
      <c r="AN7431" s="221"/>
      <c r="AO7431" s="221"/>
      <c r="AP7431" s="221"/>
      <c r="AQ7431" s="219"/>
      <c r="AR7431" s="219"/>
      <c r="AS7431" s="221"/>
      <c r="AT7431" s="221"/>
      <c r="AU7431" s="221"/>
      <c r="AV7431" s="221"/>
      <c r="AW7431" s="221"/>
      <c r="AX7431" s="221"/>
      <c r="AY7431" s="221"/>
      <c r="AZ7431" s="221"/>
    </row>
    <row r="7432" spans="1:52" x14ac:dyDescent="0.15">
      <c r="A7432" s="278"/>
      <c r="B7432" s="274"/>
      <c r="C7432" s="340"/>
      <c r="D7432" s="340"/>
      <c r="E7432" s="341"/>
      <c r="F7432" s="341"/>
      <c r="G7432" s="341"/>
      <c r="H7432" s="341"/>
      <c r="I7432" s="341"/>
      <c r="J7432" s="341"/>
      <c r="AH7432" s="221"/>
      <c r="AI7432" s="221"/>
      <c r="AJ7432" s="221"/>
      <c r="AK7432" s="221"/>
      <c r="AL7432" s="221"/>
      <c r="AM7432" s="221"/>
      <c r="AN7432" s="221"/>
      <c r="AO7432" s="221"/>
      <c r="AP7432" s="221"/>
      <c r="AQ7432" s="219"/>
      <c r="AR7432" s="219"/>
      <c r="AS7432" s="221"/>
      <c r="AT7432" s="221"/>
      <c r="AU7432" s="221"/>
      <c r="AV7432" s="221"/>
      <c r="AW7432" s="221"/>
      <c r="AX7432" s="221"/>
      <c r="AY7432" s="221"/>
      <c r="AZ7432" s="221"/>
    </row>
    <row r="7433" spans="1:52" x14ac:dyDescent="0.15">
      <c r="A7433" s="278"/>
      <c r="B7433" s="274"/>
      <c r="C7433" s="340"/>
      <c r="D7433" s="340"/>
      <c r="E7433" s="341"/>
      <c r="F7433" s="341"/>
      <c r="G7433" s="341"/>
      <c r="H7433" s="341"/>
      <c r="I7433" s="341"/>
      <c r="J7433" s="341"/>
      <c r="AH7433" s="221"/>
      <c r="AI7433" s="221"/>
      <c r="AJ7433" s="221"/>
      <c r="AK7433" s="221"/>
      <c r="AL7433" s="221"/>
      <c r="AM7433" s="221"/>
      <c r="AN7433" s="221"/>
      <c r="AO7433" s="221"/>
      <c r="AP7433" s="221"/>
      <c r="AQ7433" s="219"/>
      <c r="AR7433" s="219"/>
      <c r="AS7433" s="221"/>
      <c r="AT7433" s="221"/>
      <c r="AU7433" s="221"/>
      <c r="AV7433" s="221"/>
      <c r="AW7433" s="221"/>
      <c r="AX7433" s="221"/>
      <c r="AY7433" s="221"/>
      <c r="AZ7433" s="221"/>
    </row>
    <row r="7434" spans="1:52" x14ac:dyDescent="0.15">
      <c r="A7434" s="278"/>
      <c r="B7434" s="274"/>
      <c r="C7434" s="340"/>
      <c r="D7434" s="340"/>
      <c r="E7434" s="341"/>
      <c r="F7434" s="341"/>
      <c r="G7434" s="341"/>
      <c r="H7434" s="341"/>
      <c r="I7434" s="341"/>
      <c r="J7434" s="341"/>
      <c r="AH7434" s="221"/>
      <c r="AI7434" s="221"/>
      <c r="AJ7434" s="221"/>
      <c r="AK7434" s="221"/>
      <c r="AL7434" s="221"/>
      <c r="AM7434" s="221"/>
      <c r="AN7434" s="221"/>
      <c r="AO7434" s="221"/>
      <c r="AP7434" s="221"/>
      <c r="AQ7434" s="219"/>
      <c r="AR7434" s="219"/>
      <c r="AS7434" s="221"/>
      <c r="AT7434" s="221"/>
      <c r="AU7434" s="221"/>
      <c r="AV7434" s="221"/>
      <c r="AW7434" s="221"/>
      <c r="AX7434" s="221"/>
      <c r="AY7434" s="221"/>
      <c r="AZ7434" s="221"/>
    </row>
    <row r="7435" spans="1:52" x14ac:dyDescent="0.15">
      <c r="A7435" s="278"/>
      <c r="B7435" s="274"/>
      <c r="C7435" s="340"/>
      <c r="D7435" s="340"/>
      <c r="E7435" s="341"/>
      <c r="F7435" s="341"/>
      <c r="G7435" s="341"/>
      <c r="H7435" s="341"/>
      <c r="I7435" s="341"/>
      <c r="J7435" s="341"/>
      <c r="AH7435" s="221"/>
      <c r="AI7435" s="221"/>
      <c r="AJ7435" s="221"/>
      <c r="AK7435" s="221"/>
      <c r="AL7435" s="221"/>
      <c r="AM7435" s="221"/>
      <c r="AN7435" s="221"/>
      <c r="AO7435" s="221"/>
      <c r="AP7435" s="221"/>
      <c r="AQ7435" s="219"/>
      <c r="AR7435" s="219"/>
      <c r="AS7435" s="221"/>
      <c r="AT7435" s="221"/>
      <c r="AU7435" s="221"/>
      <c r="AV7435" s="221"/>
      <c r="AW7435" s="221"/>
      <c r="AX7435" s="221"/>
      <c r="AY7435" s="221"/>
      <c r="AZ7435" s="221"/>
    </row>
    <row r="7436" spans="1:52" x14ac:dyDescent="0.15">
      <c r="A7436" s="278"/>
      <c r="B7436" s="274"/>
      <c r="C7436" s="340"/>
      <c r="D7436" s="340"/>
      <c r="E7436" s="341"/>
      <c r="F7436" s="341"/>
      <c r="G7436" s="341"/>
      <c r="H7436" s="341"/>
      <c r="I7436" s="341"/>
      <c r="J7436" s="341"/>
      <c r="AH7436" s="221"/>
      <c r="AI7436" s="221"/>
      <c r="AJ7436" s="221"/>
      <c r="AK7436" s="221"/>
      <c r="AL7436" s="221"/>
      <c r="AM7436" s="221"/>
      <c r="AN7436" s="221"/>
      <c r="AO7436" s="221"/>
      <c r="AP7436" s="221"/>
      <c r="AQ7436" s="219"/>
      <c r="AR7436" s="219"/>
      <c r="AS7436" s="221"/>
      <c r="AT7436" s="221"/>
      <c r="AU7436" s="221"/>
      <c r="AV7436" s="221"/>
      <c r="AW7436" s="221"/>
      <c r="AX7436" s="221"/>
      <c r="AY7436" s="221"/>
      <c r="AZ7436" s="221"/>
    </row>
    <row r="7437" spans="1:52" x14ac:dyDescent="0.15">
      <c r="A7437" s="278"/>
      <c r="B7437" s="274"/>
      <c r="C7437" s="340"/>
      <c r="D7437" s="340"/>
      <c r="E7437" s="341"/>
      <c r="F7437" s="341"/>
      <c r="G7437" s="341"/>
      <c r="H7437" s="341"/>
      <c r="I7437" s="341"/>
      <c r="J7437" s="341"/>
      <c r="AH7437" s="221"/>
      <c r="AI7437" s="221"/>
      <c r="AJ7437" s="221"/>
      <c r="AK7437" s="221"/>
      <c r="AL7437" s="221"/>
      <c r="AM7437" s="221"/>
      <c r="AN7437" s="221"/>
      <c r="AO7437" s="221"/>
      <c r="AP7437" s="221"/>
      <c r="AQ7437" s="219"/>
      <c r="AR7437" s="219"/>
      <c r="AS7437" s="221"/>
      <c r="AT7437" s="221"/>
      <c r="AU7437" s="221"/>
      <c r="AV7437" s="221"/>
      <c r="AW7437" s="221"/>
      <c r="AX7437" s="221"/>
      <c r="AY7437" s="221"/>
      <c r="AZ7437" s="221"/>
    </row>
    <row r="7438" spans="1:52" x14ac:dyDescent="0.15">
      <c r="A7438" s="278"/>
      <c r="B7438" s="274"/>
      <c r="C7438" s="340"/>
      <c r="D7438" s="340"/>
      <c r="E7438" s="341"/>
      <c r="F7438" s="341"/>
      <c r="G7438" s="341"/>
      <c r="H7438" s="341"/>
      <c r="I7438" s="341"/>
      <c r="J7438" s="341"/>
      <c r="AH7438" s="221"/>
      <c r="AI7438" s="221"/>
      <c r="AJ7438" s="221"/>
      <c r="AK7438" s="221"/>
      <c r="AL7438" s="221"/>
      <c r="AM7438" s="221"/>
      <c r="AN7438" s="221"/>
      <c r="AO7438" s="221"/>
      <c r="AP7438" s="221"/>
      <c r="AQ7438" s="219"/>
      <c r="AR7438" s="219"/>
      <c r="AS7438" s="221"/>
      <c r="AT7438" s="221"/>
      <c r="AU7438" s="221"/>
      <c r="AV7438" s="221"/>
      <c r="AW7438" s="221"/>
      <c r="AX7438" s="221"/>
      <c r="AY7438" s="221"/>
      <c r="AZ7438" s="221"/>
    </row>
    <row r="7439" spans="1:52" x14ac:dyDescent="0.15">
      <c r="A7439" s="278"/>
      <c r="B7439" s="274"/>
      <c r="C7439" s="340"/>
      <c r="D7439" s="340"/>
      <c r="E7439" s="341"/>
      <c r="F7439" s="341"/>
      <c r="G7439" s="341"/>
      <c r="H7439" s="341"/>
      <c r="I7439" s="341"/>
      <c r="J7439" s="341"/>
      <c r="AH7439" s="221"/>
      <c r="AI7439" s="221"/>
      <c r="AJ7439" s="221"/>
      <c r="AK7439" s="221"/>
      <c r="AL7439" s="221"/>
      <c r="AM7439" s="221"/>
      <c r="AN7439" s="221"/>
      <c r="AO7439" s="221"/>
      <c r="AP7439" s="221"/>
      <c r="AQ7439" s="219"/>
      <c r="AR7439" s="219"/>
      <c r="AS7439" s="221"/>
      <c r="AT7439" s="221"/>
      <c r="AU7439" s="221"/>
      <c r="AV7439" s="221"/>
      <c r="AW7439" s="221"/>
      <c r="AX7439" s="221"/>
      <c r="AY7439" s="221"/>
      <c r="AZ7439" s="221"/>
    </row>
    <row r="7440" spans="1:52" x14ac:dyDescent="0.15">
      <c r="A7440" s="278"/>
      <c r="B7440" s="274"/>
      <c r="C7440" s="340"/>
      <c r="D7440" s="340"/>
      <c r="E7440" s="341"/>
      <c r="F7440" s="341"/>
      <c r="G7440" s="341"/>
      <c r="H7440" s="341"/>
      <c r="I7440" s="341"/>
      <c r="J7440" s="341"/>
      <c r="AH7440" s="221"/>
      <c r="AI7440" s="221"/>
      <c r="AJ7440" s="221"/>
      <c r="AK7440" s="221"/>
      <c r="AL7440" s="221"/>
      <c r="AM7440" s="221"/>
      <c r="AN7440" s="221"/>
      <c r="AO7440" s="221"/>
      <c r="AP7440" s="221"/>
      <c r="AQ7440" s="219"/>
      <c r="AR7440" s="219"/>
      <c r="AS7440" s="221"/>
      <c r="AT7440" s="221"/>
      <c r="AU7440" s="221"/>
      <c r="AV7440" s="221"/>
      <c r="AW7440" s="221"/>
      <c r="AX7440" s="221"/>
      <c r="AY7440" s="221"/>
      <c r="AZ7440" s="221"/>
    </row>
    <row r="7441" spans="1:52" x14ac:dyDescent="0.15">
      <c r="A7441" s="278"/>
      <c r="B7441" s="274"/>
      <c r="C7441" s="340"/>
      <c r="D7441" s="340"/>
      <c r="E7441" s="341"/>
      <c r="F7441" s="341"/>
      <c r="G7441" s="341"/>
      <c r="H7441" s="341"/>
      <c r="I7441" s="341"/>
      <c r="J7441" s="341"/>
      <c r="AH7441" s="221"/>
      <c r="AI7441" s="221"/>
      <c r="AJ7441" s="221"/>
      <c r="AK7441" s="221"/>
      <c r="AL7441" s="221"/>
      <c r="AM7441" s="221"/>
      <c r="AN7441" s="221"/>
      <c r="AO7441" s="221"/>
      <c r="AP7441" s="221"/>
      <c r="AQ7441" s="219"/>
      <c r="AR7441" s="219"/>
      <c r="AS7441" s="221"/>
      <c r="AT7441" s="221"/>
      <c r="AU7441" s="221"/>
      <c r="AV7441" s="221"/>
      <c r="AW7441" s="221"/>
      <c r="AX7441" s="221"/>
      <c r="AY7441" s="221"/>
      <c r="AZ7441" s="221"/>
    </row>
    <row r="7442" spans="1:52" x14ac:dyDescent="0.15">
      <c r="A7442" s="278"/>
      <c r="B7442" s="274"/>
      <c r="C7442" s="340"/>
      <c r="D7442" s="340"/>
      <c r="E7442" s="341"/>
      <c r="F7442" s="341"/>
      <c r="G7442" s="341"/>
      <c r="H7442" s="341"/>
      <c r="I7442" s="341"/>
      <c r="J7442" s="341"/>
      <c r="AH7442" s="221"/>
      <c r="AI7442" s="221"/>
      <c r="AJ7442" s="221"/>
      <c r="AK7442" s="221"/>
      <c r="AL7442" s="221"/>
      <c r="AM7442" s="221"/>
      <c r="AN7442" s="221"/>
      <c r="AO7442" s="221"/>
      <c r="AP7442" s="221"/>
      <c r="AQ7442" s="219"/>
      <c r="AR7442" s="219"/>
      <c r="AS7442" s="221"/>
      <c r="AT7442" s="221"/>
      <c r="AU7442" s="221"/>
      <c r="AV7442" s="221"/>
      <c r="AW7442" s="221"/>
      <c r="AX7442" s="221"/>
      <c r="AY7442" s="221"/>
      <c r="AZ7442" s="221"/>
    </row>
    <row r="7443" spans="1:52" x14ac:dyDescent="0.15">
      <c r="A7443" s="278"/>
      <c r="B7443" s="274"/>
      <c r="C7443" s="340"/>
      <c r="D7443" s="340"/>
      <c r="E7443" s="341"/>
      <c r="F7443" s="341"/>
      <c r="G7443" s="341"/>
      <c r="H7443" s="341"/>
      <c r="I7443" s="341"/>
      <c r="J7443" s="341"/>
      <c r="AH7443" s="221"/>
      <c r="AI7443" s="221"/>
      <c r="AJ7443" s="221"/>
      <c r="AK7443" s="221"/>
      <c r="AL7443" s="221"/>
      <c r="AM7443" s="221"/>
      <c r="AN7443" s="221"/>
      <c r="AO7443" s="221"/>
      <c r="AP7443" s="221"/>
      <c r="AQ7443" s="219"/>
      <c r="AR7443" s="219"/>
      <c r="AS7443" s="221"/>
      <c r="AT7443" s="221"/>
      <c r="AU7443" s="221"/>
      <c r="AV7443" s="221"/>
      <c r="AW7443" s="221"/>
      <c r="AX7443" s="221"/>
      <c r="AY7443" s="221"/>
      <c r="AZ7443" s="221"/>
    </row>
    <row r="7444" spans="1:52" x14ac:dyDescent="0.15">
      <c r="A7444" s="278"/>
      <c r="B7444" s="274"/>
      <c r="C7444" s="340"/>
      <c r="D7444" s="340"/>
      <c r="E7444" s="341"/>
      <c r="F7444" s="341"/>
      <c r="G7444" s="341"/>
      <c r="H7444" s="341"/>
      <c r="I7444" s="341"/>
      <c r="J7444" s="341"/>
      <c r="AH7444" s="221"/>
      <c r="AI7444" s="221"/>
      <c r="AJ7444" s="221"/>
      <c r="AK7444" s="221"/>
      <c r="AL7444" s="221"/>
      <c r="AM7444" s="221"/>
      <c r="AN7444" s="221"/>
      <c r="AO7444" s="221"/>
      <c r="AP7444" s="221"/>
      <c r="AQ7444" s="219"/>
      <c r="AR7444" s="219"/>
      <c r="AS7444" s="221"/>
      <c r="AT7444" s="221"/>
      <c r="AU7444" s="221"/>
      <c r="AV7444" s="221"/>
      <c r="AW7444" s="221"/>
      <c r="AX7444" s="221"/>
      <c r="AY7444" s="221"/>
      <c r="AZ7444" s="221"/>
    </row>
    <row r="7445" spans="1:52" x14ac:dyDescent="0.15">
      <c r="A7445" s="278"/>
      <c r="B7445" s="274"/>
      <c r="C7445" s="340"/>
      <c r="D7445" s="340"/>
      <c r="E7445" s="341"/>
      <c r="F7445" s="341"/>
      <c r="G7445" s="341"/>
      <c r="H7445" s="341"/>
      <c r="I7445" s="341"/>
      <c r="J7445" s="341"/>
      <c r="AH7445" s="221"/>
      <c r="AI7445" s="221"/>
      <c r="AJ7445" s="221"/>
      <c r="AK7445" s="221"/>
      <c r="AL7445" s="221"/>
      <c r="AM7445" s="221"/>
      <c r="AN7445" s="221"/>
      <c r="AO7445" s="221"/>
      <c r="AP7445" s="221"/>
      <c r="AQ7445" s="219"/>
      <c r="AR7445" s="219"/>
      <c r="AS7445" s="221"/>
      <c r="AT7445" s="221"/>
      <c r="AU7445" s="221"/>
      <c r="AV7445" s="221"/>
      <c r="AW7445" s="221"/>
      <c r="AX7445" s="221"/>
      <c r="AY7445" s="221"/>
      <c r="AZ7445" s="221"/>
    </row>
    <row r="7446" spans="1:52" x14ac:dyDescent="0.15">
      <c r="A7446" s="278"/>
      <c r="B7446" s="274"/>
      <c r="C7446" s="340"/>
      <c r="D7446" s="340"/>
      <c r="E7446" s="341"/>
      <c r="F7446" s="341"/>
      <c r="G7446" s="341"/>
      <c r="H7446" s="341"/>
      <c r="I7446" s="341"/>
      <c r="J7446" s="341"/>
      <c r="AH7446" s="221"/>
      <c r="AI7446" s="221"/>
      <c r="AJ7446" s="221"/>
      <c r="AK7446" s="221"/>
      <c r="AL7446" s="221"/>
      <c r="AM7446" s="221"/>
      <c r="AN7446" s="221"/>
      <c r="AO7446" s="221"/>
      <c r="AP7446" s="221"/>
      <c r="AQ7446" s="219"/>
      <c r="AR7446" s="219"/>
      <c r="AS7446" s="221"/>
      <c r="AT7446" s="221"/>
      <c r="AU7446" s="221"/>
      <c r="AV7446" s="221"/>
      <c r="AW7446" s="221"/>
      <c r="AX7446" s="221"/>
      <c r="AY7446" s="221"/>
      <c r="AZ7446" s="221"/>
    </row>
    <row r="7447" spans="1:52" x14ac:dyDescent="0.15">
      <c r="A7447" s="278"/>
      <c r="B7447" s="274"/>
      <c r="C7447" s="340"/>
      <c r="D7447" s="340"/>
      <c r="E7447" s="341"/>
      <c r="F7447" s="341"/>
      <c r="G7447" s="341"/>
      <c r="H7447" s="341"/>
      <c r="I7447" s="341"/>
      <c r="J7447" s="341"/>
      <c r="AH7447" s="221"/>
      <c r="AI7447" s="221"/>
      <c r="AJ7447" s="221"/>
      <c r="AK7447" s="221"/>
      <c r="AL7447" s="221"/>
      <c r="AM7447" s="221"/>
      <c r="AN7447" s="221"/>
      <c r="AO7447" s="221"/>
      <c r="AP7447" s="221"/>
      <c r="AQ7447" s="219"/>
      <c r="AR7447" s="219"/>
      <c r="AS7447" s="221"/>
      <c r="AT7447" s="221"/>
      <c r="AU7447" s="221"/>
      <c r="AV7447" s="221"/>
      <c r="AW7447" s="221"/>
      <c r="AX7447" s="221"/>
      <c r="AY7447" s="221"/>
      <c r="AZ7447" s="221"/>
    </row>
    <row r="7448" spans="1:52" x14ac:dyDescent="0.15">
      <c r="A7448" s="278"/>
      <c r="B7448" s="274"/>
      <c r="C7448" s="340"/>
      <c r="D7448" s="340"/>
      <c r="E7448" s="341"/>
      <c r="F7448" s="341"/>
      <c r="G7448" s="341"/>
      <c r="H7448" s="341"/>
      <c r="I7448" s="341"/>
      <c r="J7448" s="341"/>
      <c r="AH7448" s="221"/>
      <c r="AI7448" s="221"/>
      <c r="AJ7448" s="221"/>
      <c r="AK7448" s="221"/>
      <c r="AL7448" s="221"/>
      <c r="AM7448" s="221"/>
      <c r="AN7448" s="221"/>
      <c r="AO7448" s="221"/>
      <c r="AP7448" s="221"/>
      <c r="AQ7448" s="219"/>
      <c r="AR7448" s="219"/>
      <c r="AS7448" s="221"/>
      <c r="AT7448" s="221"/>
      <c r="AU7448" s="221"/>
      <c r="AV7448" s="221"/>
      <c r="AW7448" s="221"/>
      <c r="AX7448" s="221"/>
      <c r="AY7448" s="221"/>
      <c r="AZ7448" s="221"/>
    </row>
    <row r="7449" spans="1:52" x14ac:dyDescent="0.15">
      <c r="A7449" s="278"/>
      <c r="B7449" s="274"/>
      <c r="C7449" s="340"/>
      <c r="D7449" s="340"/>
      <c r="E7449" s="341"/>
      <c r="F7449" s="341"/>
      <c r="G7449" s="341"/>
      <c r="H7449" s="341"/>
      <c r="I7449" s="341"/>
      <c r="J7449" s="341"/>
      <c r="AH7449" s="221"/>
      <c r="AI7449" s="221"/>
      <c r="AJ7449" s="221"/>
      <c r="AK7449" s="221"/>
      <c r="AL7449" s="221"/>
      <c r="AM7449" s="221"/>
      <c r="AN7449" s="221"/>
      <c r="AO7449" s="221"/>
      <c r="AP7449" s="221"/>
      <c r="AQ7449" s="219"/>
      <c r="AR7449" s="219"/>
      <c r="AS7449" s="221"/>
      <c r="AT7449" s="221"/>
      <c r="AU7449" s="221"/>
      <c r="AV7449" s="221"/>
      <c r="AW7449" s="221"/>
      <c r="AX7449" s="221"/>
      <c r="AY7449" s="221"/>
      <c r="AZ7449" s="221"/>
    </row>
    <row r="7450" spans="1:52" x14ac:dyDescent="0.15">
      <c r="A7450" s="278"/>
      <c r="B7450" s="274"/>
      <c r="C7450" s="340"/>
      <c r="D7450" s="340"/>
      <c r="E7450" s="341"/>
      <c r="F7450" s="341"/>
      <c r="G7450" s="341"/>
      <c r="H7450" s="341"/>
      <c r="I7450" s="341"/>
      <c r="J7450" s="341"/>
      <c r="AH7450" s="221"/>
      <c r="AI7450" s="221"/>
      <c r="AJ7450" s="221"/>
      <c r="AK7450" s="221"/>
      <c r="AL7450" s="221"/>
      <c r="AM7450" s="221"/>
      <c r="AN7450" s="221"/>
      <c r="AO7450" s="221"/>
      <c r="AP7450" s="221"/>
      <c r="AQ7450" s="219"/>
      <c r="AR7450" s="219"/>
      <c r="AS7450" s="221"/>
      <c r="AT7450" s="221"/>
      <c r="AU7450" s="221"/>
      <c r="AV7450" s="221"/>
      <c r="AW7450" s="221"/>
      <c r="AX7450" s="221"/>
      <c r="AY7450" s="221"/>
      <c r="AZ7450" s="221"/>
    </row>
    <row r="7451" spans="1:52" x14ac:dyDescent="0.15">
      <c r="A7451" s="278"/>
      <c r="B7451" s="274"/>
      <c r="C7451" s="340"/>
      <c r="D7451" s="340"/>
      <c r="E7451" s="341"/>
      <c r="F7451" s="341"/>
      <c r="G7451" s="341"/>
      <c r="H7451" s="341"/>
      <c r="I7451" s="341"/>
      <c r="J7451" s="341"/>
      <c r="AH7451" s="221"/>
      <c r="AI7451" s="221"/>
      <c r="AJ7451" s="221"/>
      <c r="AK7451" s="221"/>
      <c r="AL7451" s="221"/>
      <c r="AM7451" s="221"/>
      <c r="AN7451" s="221"/>
      <c r="AO7451" s="221"/>
      <c r="AP7451" s="221"/>
      <c r="AQ7451" s="219"/>
      <c r="AR7451" s="219"/>
      <c r="AS7451" s="221"/>
      <c r="AT7451" s="221"/>
      <c r="AU7451" s="221"/>
      <c r="AV7451" s="221"/>
      <c r="AW7451" s="221"/>
      <c r="AX7451" s="221"/>
      <c r="AY7451" s="221"/>
      <c r="AZ7451" s="221"/>
    </row>
    <row r="7452" spans="1:52" x14ac:dyDescent="0.15">
      <c r="A7452" s="278"/>
      <c r="B7452" s="274"/>
      <c r="C7452" s="340"/>
      <c r="D7452" s="340"/>
      <c r="E7452" s="341"/>
      <c r="F7452" s="341"/>
      <c r="G7452" s="341"/>
      <c r="H7452" s="341"/>
      <c r="I7452" s="341"/>
      <c r="J7452" s="341"/>
      <c r="AH7452" s="221"/>
      <c r="AI7452" s="221"/>
      <c r="AJ7452" s="221"/>
      <c r="AK7452" s="221"/>
      <c r="AL7452" s="221"/>
      <c r="AM7452" s="221"/>
      <c r="AN7452" s="221"/>
      <c r="AO7452" s="221"/>
      <c r="AP7452" s="221"/>
      <c r="AQ7452" s="219"/>
      <c r="AR7452" s="219"/>
      <c r="AS7452" s="221"/>
      <c r="AT7452" s="221"/>
      <c r="AU7452" s="221"/>
      <c r="AV7452" s="221"/>
      <c r="AW7452" s="221"/>
      <c r="AX7452" s="221"/>
      <c r="AY7452" s="221"/>
      <c r="AZ7452" s="221"/>
    </row>
    <row r="7453" spans="1:52" x14ac:dyDescent="0.15">
      <c r="A7453" s="278"/>
      <c r="B7453" s="274"/>
      <c r="C7453" s="340"/>
      <c r="D7453" s="340"/>
      <c r="E7453" s="341"/>
      <c r="F7453" s="341"/>
      <c r="G7453" s="341"/>
      <c r="H7453" s="341"/>
      <c r="I7453" s="341"/>
      <c r="J7453" s="341"/>
      <c r="AH7453" s="221"/>
      <c r="AI7453" s="221"/>
      <c r="AJ7453" s="221"/>
      <c r="AK7453" s="221"/>
      <c r="AL7453" s="221"/>
      <c r="AM7453" s="221"/>
      <c r="AN7453" s="221"/>
      <c r="AO7453" s="221"/>
      <c r="AP7453" s="221"/>
      <c r="AQ7453" s="219"/>
      <c r="AR7453" s="219"/>
      <c r="AS7453" s="221"/>
      <c r="AT7453" s="221"/>
      <c r="AU7453" s="221"/>
      <c r="AV7453" s="221"/>
      <c r="AW7453" s="221"/>
      <c r="AX7453" s="221"/>
      <c r="AY7453" s="221"/>
      <c r="AZ7453" s="221"/>
    </row>
    <row r="7454" spans="1:52" x14ac:dyDescent="0.15">
      <c r="A7454" s="278"/>
      <c r="B7454" s="274"/>
      <c r="C7454" s="340"/>
      <c r="D7454" s="340"/>
      <c r="E7454" s="341"/>
      <c r="F7454" s="341"/>
      <c r="G7454" s="341"/>
      <c r="H7454" s="341"/>
      <c r="I7454" s="341"/>
      <c r="J7454" s="341"/>
      <c r="AH7454" s="221"/>
      <c r="AI7454" s="221"/>
      <c r="AJ7454" s="221"/>
      <c r="AK7454" s="221"/>
      <c r="AL7454" s="221"/>
      <c r="AM7454" s="221"/>
      <c r="AN7454" s="221"/>
      <c r="AO7454" s="221"/>
      <c r="AP7454" s="221"/>
      <c r="AQ7454" s="219"/>
      <c r="AR7454" s="219"/>
      <c r="AS7454" s="221"/>
      <c r="AT7454" s="221"/>
      <c r="AU7454" s="221"/>
      <c r="AV7454" s="221"/>
      <c r="AW7454" s="221"/>
      <c r="AX7454" s="221"/>
      <c r="AY7454" s="221"/>
      <c r="AZ7454" s="221"/>
    </row>
    <row r="7455" spans="1:52" x14ac:dyDescent="0.15">
      <c r="A7455" s="278"/>
      <c r="B7455" s="274"/>
      <c r="C7455" s="340"/>
      <c r="D7455" s="340"/>
      <c r="E7455" s="341"/>
      <c r="F7455" s="341"/>
      <c r="G7455" s="341"/>
      <c r="H7455" s="341"/>
      <c r="I7455" s="341"/>
      <c r="J7455" s="341"/>
      <c r="AH7455" s="221"/>
      <c r="AI7455" s="221"/>
      <c r="AJ7455" s="221"/>
      <c r="AK7455" s="221"/>
      <c r="AL7455" s="221"/>
      <c r="AM7455" s="221"/>
      <c r="AN7455" s="221"/>
      <c r="AO7455" s="221"/>
      <c r="AP7455" s="221"/>
      <c r="AQ7455" s="219"/>
      <c r="AR7455" s="219"/>
      <c r="AS7455" s="221"/>
      <c r="AT7455" s="221"/>
      <c r="AU7455" s="221"/>
      <c r="AV7455" s="221"/>
      <c r="AW7455" s="221"/>
      <c r="AX7455" s="221"/>
      <c r="AY7455" s="221"/>
      <c r="AZ7455" s="221"/>
    </row>
    <row r="7456" spans="1:52" x14ac:dyDescent="0.15">
      <c r="A7456" s="278"/>
      <c r="B7456" s="274"/>
      <c r="C7456" s="340"/>
      <c r="D7456" s="340"/>
      <c r="E7456" s="341"/>
      <c r="F7456" s="341"/>
      <c r="G7456" s="341"/>
      <c r="H7456" s="341"/>
      <c r="I7456" s="341"/>
      <c r="J7456" s="341"/>
      <c r="AH7456" s="221"/>
      <c r="AI7456" s="221"/>
      <c r="AJ7456" s="221"/>
      <c r="AK7456" s="221"/>
      <c r="AL7456" s="221"/>
      <c r="AM7456" s="221"/>
      <c r="AN7456" s="221"/>
      <c r="AO7456" s="221"/>
      <c r="AP7456" s="221"/>
      <c r="AQ7456" s="219"/>
      <c r="AR7456" s="219"/>
      <c r="AS7456" s="221"/>
      <c r="AT7456" s="221"/>
      <c r="AU7456" s="221"/>
      <c r="AV7456" s="221"/>
      <c r="AW7456" s="221"/>
      <c r="AX7456" s="221"/>
      <c r="AY7456" s="221"/>
      <c r="AZ7456" s="221"/>
    </row>
    <row r="7457" spans="1:52" x14ac:dyDescent="0.15">
      <c r="A7457" s="278"/>
      <c r="B7457" s="274"/>
      <c r="C7457" s="340"/>
      <c r="D7457" s="340"/>
      <c r="E7457" s="341"/>
      <c r="F7457" s="341"/>
      <c r="G7457" s="341"/>
      <c r="H7457" s="341"/>
      <c r="I7457" s="341"/>
      <c r="J7457" s="341"/>
      <c r="AH7457" s="221"/>
      <c r="AI7457" s="221"/>
      <c r="AJ7457" s="221"/>
      <c r="AK7457" s="221"/>
      <c r="AL7457" s="221"/>
      <c r="AM7457" s="221"/>
      <c r="AN7457" s="221"/>
      <c r="AO7457" s="221"/>
      <c r="AP7457" s="221"/>
      <c r="AQ7457" s="219"/>
      <c r="AR7457" s="219"/>
      <c r="AS7457" s="221"/>
      <c r="AT7457" s="221"/>
      <c r="AU7457" s="221"/>
      <c r="AV7457" s="221"/>
      <c r="AW7457" s="221"/>
      <c r="AX7457" s="221"/>
      <c r="AY7457" s="221"/>
      <c r="AZ7457" s="221"/>
    </row>
    <row r="7458" spans="1:52" x14ac:dyDescent="0.15">
      <c r="A7458" s="278"/>
      <c r="B7458" s="274"/>
      <c r="C7458" s="340"/>
      <c r="D7458" s="340"/>
      <c r="E7458" s="341"/>
      <c r="F7458" s="341"/>
      <c r="G7458" s="341"/>
      <c r="H7458" s="341"/>
      <c r="I7458" s="341"/>
      <c r="J7458" s="341"/>
      <c r="AH7458" s="221"/>
      <c r="AI7458" s="221"/>
      <c r="AJ7458" s="221"/>
      <c r="AK7458" s="221"/>
      <c r="AL7458" s="221"/>
      <c r="AM7458" s="221"/>
      <c r="AN7458" s="221"/>
      <c r="AO7458" s="221"/>
      <c r="AP7458" s="221"/>
      <c r="AQ7458" s="219"/>
      <c r="AR7458" s="219"/>
      <c r="AS7458" s="221"/>
      <c r="AT7458" s="221"/>
      <c r="AU7458" s="221"/>
      <c r="AV7458" s="221"/>
      <c r="AW7458" s="221"/>
      <c r="AX7458" s="221"/>
      <c r="AY7458" s="221"/>
      <c r="AZ7458" s="221"/>
    </row>
    <row r="7459" spans="1:52" x14ac:dyDescent="0.15">
      <c r="A7459" s="278"/>
      <c r="B7459" s="274"/>
      <c r="C7459" s="340"/>
      <c r="D7459" s="340"/>
      <c r="E7459" s="341"/>
      <c r="F7459" s="341"/>
      <c r="G7459" s="341"/>
      <c r="H7459" s="341"/>
      <c r="I7459" s="341"/>
      <c r="J7459" s="341"/>
      <c r="AH7459" s="221"/>
      <c r="AI7459" s="221"/>
      <c r="AJ7459" s="221"/>
      <c r="AK7459" s="221"/>
      <c r="AL7459" s="221"/>
      <c r="AM7459" s="221"/>
      <c r="AN7459" s="221"/>
      <c r="AO7459" s="221"/>
      <c r="AP7459" s="221"/>
      <c r="AQ7459" s="219"/>
      <c r="AR7459" s="219"/>
      <c r="AS7459" s="221"/>
      <c r="AT7459" s="221"/>
      <c r="AU7459" s="221"/>
      <c r="AV7459" s="221"/>
      <c r="AW7459" s="221"/>
      <c r="AX7459" s="221"/>
      <c r="AY7459" s="221"/>
      <c r="AZ7459" s="221"/>
    </row>
    <row r="7460" spans="1:52" x14ac:dyDescent="0.15">
      <c r="A7460" s="278"/>
      <c r="B7460" s="274"/>
      <c r="C7460" s="340"/>
      <c r="D7460" s="340"/>
      <c r="E7460" s="341"/>
      <c r="F7460" s="341"/>
      <c r="G7460" s="341"/>
      <c r="H7460" s="341"/>
      <c r="I7460" s="341"/>
      <c r="J7460" s="341"/>
      <c r="AH7460" s="221"/>
      <c r="AI7460" s="221"/>
      <c r="AJ7460" s="221"/>
      <c r="AK7460" s="221"/>
      <c r="AL7460" s="221"/>
      <c r="AM7460" s="221"/>
      <c r="AN7460" s="221"/>
      <c r="AO7460" s="221"/>
      <c r="AP7460" s="221"/>
      <c r="AQ7460" s="219"/>
      <c r="AR7460" s="219"/>
      <c r="AS7460" s="221"/>
      <c r="AT7460" s="221"/>
      <c r="AU7460" s="221"/>
      <c r="AV7460" s="221"/>
      <c r="AW7460" s="221"/>
      <c r="AX7460" s="221"/>
      <c r="AY7460" s="221"/>
      <c r="AZ7460" s="221"/>
    </row>
    <row r="7461" spans="1:52" x14ac:dyDescent="0.15">
      <c r="A7461" s="278"/>
      <c r="B7461" s="274"/>
      <c r="C7461" s="340"/>
      <c r="D7461" s="340"/>
      <c r="E7461" s="341"/>
      <c r="F7461" s="341"/>
      <c r="G7461" s="341"/>
      <c r="H7461" s="341"/>
      <c r="I7461" s="341"/>
      <c r="J7461" s="341"/>
      <c r="AH7461" s="221"/>
      <c r="AI7461" s="221"/>
      <c r="AJ7461" s="221"/>
      <c r="AK7461" s="221"/>
      <c r="AL7461" s="221"/>
      <c r="AM7461" s="221"/>
      <c r="AN7461" s="221"/>
      <c r="AO7461" s="221"/>
      <c r="AP7461" s="221"/>
      <c r="AQ7461" s="219"/>
      <c r="AR7461" s="219"/>
      <c r="AS7461" s="221"/>
      <c r="AT7461" s="221"/>
      <c r="AU7461" s="221"/>
      <c r="AV7461" s="221"/>
      <c r="AW7461" s="221"/>
      <c r="AX7461" s="221"/>
      <c r="AY7461" s="221"/>
      <c r="AZ7461" s="221"/>
    </row>
    <row r="7462" spans="1:52" x14ac:dyDescent="0.15">
      <c r="A7462" s="278"/>
      <c r="B7462" s="274"/>
      <c r="C7462" s="340"/>
      <c r="D7462" s="340"/>
      <c r="E7462" s="341"/>
      <c r="F7462" s="341"/>
      <c r="G7462" s="341"/>
      <c r="H7462" s="341"/>
      <c r="I7462" s="341"/>
      <c r="J7462" s="341"/>
      <c r="AH7462" s="221"/>
      <c r="AI7462" s="221"/>
      <c r="AJ7462" s="221"/>
      <c r="AK7462" s="221"/>
      <c r="AL7462" s="221"/>
      <c r="AM7462" s="221"/>
      <c r="AN7462" s="221"/>
      <c r="AO7462" s="221"/>
      <c r="AP7462" s="221"/>
      <c r="AQ7462" s="219"/>
      <c r="AR7462" s="219"/>
      <c r="AS7462" s="221"/>
      <c r="AT7462" s="221"/>
      <c r="AU7462" s="221"/>
      <c r="AV7462" s="221"/>
      <c r="AW7462" s="221"/>
      <c r="AX7462" s="221"/>
      <c r="AY7462" s="221"/>
      <c r="AZ7462" s="221"/>
    </row>
    <row r="7463" spans="1:52" x14ac:dyDescent="0.15">
      <c r="A7463" s="278"/>
      <c r="B7463" s="274"/>
      <c r="C7463" s="340"/>
      <c r="D7463" s="340"/>
      <c r="E7463" s="341"/>
      <c r="F7463" s="341"/>
      <c r="G7463" s="341"/>
      <c r="H7463" s="341"/>
      <c r="I7463" s="341"/>
      <c r="J7463" s="341"/>
      <c r="AH7463" s="221"/>
      <c r="AI7463" s="221"/>
      <c r="AJ7463" s="221"/>
      <c r="AK7463" s="221"/>
      <c r="AL7463" s="221"/>
      <c r="AM7463" s="221"/>
      <c r="AN7463" s="221"/>
      <c r="AO7463" s="221"/>
      <c r="AP7463" s="221"/>
      <c r="AQ7463" s="219"/>
      <c r="AR7463" s="219"/>
      <c r="AS7463" s="221"/>
      <c r="AT7463" s="221"/>
      <c r="AU7463" s="221"/>
      <c r="AV7463" s="221"/>
      <c r="AW7463" s="221"/>
      <c r="AX7463" s="221"/>
      <c r="AY7463" s="221"/>
      <c r="AZ7463" s="221"/>
    </row>
    <row r="7464" spans="1:52" x14ac:dyDescent="0.15">
      <c r="A7464" s="278"/>
      <c r="B7464" s="274"/>
      <c r="C7464" s="340"/>
      <c r="D7464" s="340"/>
      <c r="E7464" s="341"/>
      <c r="F7464" s="341"/>
      <c r="G7464" s="341"/>
      <c r="H7464" s="341"/>
      <c r="I7464" s="341"/>
      <c r="J7464" s="341"/>
      <c r="AH7464" s="221"/>
      <c r="AI7464" s="221"/>
      <c r="AJ7464" s="221"/>
      <c r="AK7464" s="221"/>
      <c r="AL7464" s="221"/>
      <c r="AM7464" s="221"/>
      <c r="AN7464" s="221"/>
      <c r="AO7464" s="221"/>
      <c r="AP7464" s="221"/>
      <c r="AQ7464" s="219"/>
      <c r="AR7464" s="219"/>
      <c r="AS7464" s="221"/>
      <c r="AT7464" s="221"/>
      <c r="AU7464" s="221"/>
      <c r="AV7464" s="221"/>
      <c r="AW7464" s="221"/>
      <c r="AX7464" s="221"/>
      <c r="AY7464" s="221"/>
      <c r="AZ7464" s="221"/>
    </row>
    <row r="7465" spans="1:52" x14ac:dyDescent="0.15">
      <c r="A7465" s="278"/>
      <c r="B7465" s="274"/>
      <c r="C7465" s="340"/>
      <c r="D7465" s="340"/>
      <c r="E7465" s="341"/>
      <c r="F7465" s="341"/>
      <c r="G7465" s="341"/>
      <c r="H7465" s="341"/>
      <c r="I7465" s="341"/>
      <c r="J7465" s="341"/>
      <c r="AH7465" s="221"/>
      <c r="AI7465" s="221"/>
      <c r="AJ7465" s="221"/>
      <c r="AK7465" s="221"/>
      <c r="AL7465" s="221"/>
      <c r="AM7465" s="221"/>
      <c r="AN7465" s="221"/>
      <c r="AO7465" s="221"/>
      <c r="AP7465" s="221"/>
      <c r="AQ7465" s="219"/>
      <c r="AR7465" s="219"/>
      <c r="AS7465" s="221"/>
      <c r="AT7465" s="221"/>
      <c r="AU7465" s="221"/>
      <c r="AV7465" s="221"/>
      <c r="AW7465" s="221"/>
      <c r="AX7465" s="221"/>
      <c r="AY7465" s="221"/>
      <c r="AZ7465" s="221"/>
    </row>
    <row r="7466" spans="1:52" x14ac:dyDescent="0.15">
      <c r="A7466" s="278"/>
      <c r="B7466" s="274"/>
      <c r="C7466" s="340"/>
      <c r="D7466" s="340"/>
      <c r="E7466" s="341"/>
      <c r="F7466" s="341"/>
      <c r="G7466" s="341"/>
      <c r="H7466" s="341"/>
      <c r="I7466" s="341"/>
      <c r="J7466" s="341"/>
      <c r="AH7466" s="221"/>
      <c r="AI7466" s="221"/>
      <c r="AJ7466" s="221"/>
      <c r="AK7466" s="221"/>
      <c r="AL7466" s="221"/>
      <c r="AM7466" s="221"/>
      <c r="AN7466" s="221"/>
      <c r="AO7466" s="221"/>
      <c r="AP7466" s="221"/>
      <c r="AQ7466" s="219"/>
      <c r="AR7466" s="219"/>
      <c r="AS7466" s="221"/>
      <c r="AT7466" s="221"/>
      <c r="AU7466" s="221"/>
      <c r="AV7466" s="221"/>
      <c r="AW7466" s="221"/>
      <c r="AX7466" s="221"/>
      <c r="AY7466" s="221"/>
      <c r="AZ7466" s="221"/>
    </row>
    <row r="7467" spans="1:52" x14ac:dyDescent="0.15">
      <c r="A7467" s="278"/>
      <c r="B7467" s="274"/>
      <c r="C7467" s="340"/>
      <c r="D7467" s="340"/>
      <c r="E7467" s="341"/>
      <c r="F7467" s="341"/>
      <c r="G7467" s="341"/>
      <c r="H7467" s="341"/>
      <c r="I7467" s="341"/>
      <c r="J7467" s="341"/>
      <c r="AH7467" s="221"/>
      <c r="AI7467" s="221"/>
      <c r="AJ7467" s="221"/>
      <c r="AK7467" s="221"/>
      <c r="AL7467" s="221"/>
      <c r="AM7467" s="221"/>
      <c r="AN7467" s="221"/>
      <c r="AO7467" s="221"/>
      <c r="AP7467" s="221"/>
      <c r="AQ7467" s="219"/>
      <c r="AR7467" s="219"/>
      <c r="AS7467" s="221"/>
      <c r="AT7467" s="221"/>
      <c r="AU7467" s="221"/>
      <c r="AV7467" s="221"/>
      <c r="AW7467" s="221"/>
      <c r="AX7467" s="221"/>
      <c r="AY7467" s="221"/>
      <c r="AZ7467" s="221"/>
    </row>
    <row r="7468" spans="1:52" x14ac:dyDescent="0.15">
      <c r="A7468" s="278"/>
      <c r="B7468" s="274"/>
      <c r="C7468" s="340"/>
      <c r="D7468" s="340"/>
      <c r="E7468" s="341"/>
      <c r="F7468" s="341"/>
      <c r="G7468" s="341"/>
      <c r="H7468" s="341"/>
      <c r="I7468" s="341"/>
      <c r="J7468" s="341"/>
      <c r="AH7468" s="221"/>
      <c r="AI7468" s="221"/>
      <c r="AJ7468" s="221"/>
      <c r="AK7468" s="221"/>
      <c r="AL7468" s="221"/>
      <c r="AM7468" s="221"/>
      <c r="AN7468" s="221"/>
      <c r="AO7468" s="221"/>
      <c r="AP7468" s="221"/>
      <c r="AQ7468" s="219"/>
      <c r="AR7468" s="219"/>
      <c r="AS7468" s="221"/>
      <c r="AT7468" s="221"/>
      <c r="AU7468" s="221"/>
      <c r="AV7468" s="221"/>
      <c r="AW7468" s="221"/>
      <c r="AX7468" s="221"/>
      <c r="AY7468" s="221"/>
      <c r="AZ7468" s="221"/>
    </row>
    <row r="7469" spans="1:52" x14ac:dyDescent="0.15">
      <c r="A7469" s="278"/>
      <c r="B7469" s="274"/>
      <c r="C7469" s="340"/>
      <c r="D7469" s="340"/>
      <c r="E7469" s="341"/>
      <c r="F7469" s="341"/>
      <c r="G7469" s="341"/>
      <c r="H7469" s="341"/>
      <c r="I7469" s="341"/>
      <c r="J7469" s="341"/>
      <c r="AH7469" s="221"/>
      <c r="AI7469" s="221"/>
      <c r="AJ7469" s="221"/>
      <c r="AK7469" s="221"/>
      <c r="AL7469" s="221"/>
      <c r="AM7469" s="221"/>
      <c r="AN7469" s="221"/>
      <c r="AO7469" s="221"/>
      <c r="AP7469" s="221"/>
      <c r="AQ7469" s="219"/>
      <c r="AR7469" s="219"/>
      <c r="AS7469" s="221"/>
      <c r="AT7469" s="221"/>
      <c r="AU7469" s="221"/>
      <c r="AV7469" s="221"/>
      <c r="AW7469" s="221"/>
      <c r="AX7469" s="221"/>
      <c r="AY7469" s="221"/>
      <c r="AZ7469" s="221"/>
    </row>
    <row r="7470" spans="1:52" x14ac:dyDescent="0.15">
      <c r="A7470" s="278"/>
      <c r="B7470" s="274"/>
      <c r="C7470" s="340"/>
      <c r="D7470" s="340"/>
      <c r="E7470" s="341"/>
      <c r="F7470" s="341"/>
      <c r="G7470" s="341"/>
      <c r="H7470" s="341"/>
      <c r="I7470" s="341"/>
      <c r="J7470" s="341"/>
      <c r="AH7470" s="221"/>
      <c r="AI7470" s="221"/>
      <c r="AJ7470" s="221"/>
      <c r="AK7470" s="221"/>
      <c r="AL7470" s="221"/>
      <c r="AM7470" s="221"/>
      <c r="AN7470" s="221"/>
      <c r="AO7470" s="221"/>
      <c r="AP7470" s="221"/>
      <c r="AQ7470" s="219"/>
      <c r="AR7470" s="219"/>
      <c r="AS7470" s="221"/>
      <c r="AT7470" s="221"/>
      <c r="AU7470" s="221"/>
      <c r="AV7470" s="221"/>
      <c r="AW7470" s="221"/>
      <c r="AX7470" s="221"/>
      <c r="AY7470" s="221"/>
      <c r="AZ7470" s="221"/>
    </row>
    <row r="7471" spans="1:52" x14ac:dyDescent="0.15">
      <c r="A7471" s="278"/>
      <c r="B7471" s="274"/>
      <c r="C7471" s="340"/>
      <c r="D7471" s="340"/>
      <c r="E7471" s="341"/>
      <c r="F7471" s="341"/>
      <c r="G7471" s="341"/>
      <c r="H7471" s="341"/>
      <c r="I7471" s="341"/>
      <c r="J7471" s="341"/>
      <c r="AH7471" s="221"/>
      <c r="AI7471" s="221"/>
      <c r="AJ7471" s="221"/>
      <c r="AK7471" s="221"/>
      <c r="AL7471" s="221"/>
      <c r="AM7471" s="221"/>
      <c r="AN7471" s="221"/>
      <c r="AO7471" s="221"/>
      <c r="AP7471" s="221"/>
      <c r="AQ7471" s="219"/>
      <c r="AR7471" s="219"/>
      <c r="AS7471" s="221"/>
      <c r="AT7471" s="221"/>
      <c r="AU7471" s="221"/>
      <c r="AV7471" s="221"/>
      <c r="AW7471" s="221"/>
      <c r="AX7471" s="221"/>
      <c r="AY7471" s="221"/>
      <c r="AZ7471" s="221"/>
    </row>
    <row r="7472" spans="1:52" x14ac:dyDescent="0.15">
      <c r="A7472" s="278"/>
      <c r="B7472" s="274"/>
      <c r="C7472" s="340"/>
      <c r="D7472" s="340"/>
      <c r="E7472" s="341"/>
      <c r="F7472" s="341"/>
      <c r="G7472" s="341"/>
      <c r="H7472" s="341"/>
      <c r="I7472" s="341"/>
      <c r="J7472" s="341"/>
      <c r="AH7472" s="221"/>
      <c r="AI7472" s="221"/>
      <c r="AJ7472" s="221"/>
      <c r="AK7472" s="221"/>
      <c r="AL7472" s="221"/>
      <c r="AM7472" s="221"/>
      <c r="AN7472" s="221"/>
      <c r="AO7472" s="221"/>
      <c r="AP7472" s="221"/>
      <c r="AQ7472" s="219"/>
      <c r="AR7472" s="219"/>
      <c r="AS7472" s="221"/>
      <c r="AT7472" s="221"/>
      <c r="AU7472" s="221"/>
      <c r="AV7472" s="221"/>
      <c r="AW7472" s="221"/>
      <c r="AX7472" s="221"/>
      <c r="AY7472" s="221"/>
      <c r="AZ7472" s="221"/>
    </row>
    <row r="7473" spans="1:52" x14ac:dyDescent="0.15">
      <c r="A7473" s="278"/>
      <c r="B7473" s="274"/>
      <c r="C7473" s="340"/>
      <c r="D7473" s="340"/>
      <c r="E7473" s="341"/>
      <c r="F7473" s="341"/>
      <c r="G7473" s="341"/>
      <c r="H7473" s="341"/>
      <c r="I7473" s="341"/>
      <c r="J7473" s="341"/>
      <c r="AH7473" s="221"/>
      <c r="AI7473" s="221"/>
      <c r="AJ7473" s="221"/>
      <c r="AK7473" s="221"/>
      <c r="AL7473" s="221"/>
      <c r="AM7473" s="221"/>
      <c r="AN7473" s="221"/>
      <c r="AO7473" s="221"/>
      <c r="AP7473" s="221"/>
      <c r="AQ7473" s="219"/>
      <c r="AR7473" s="219"/>
      <c r="AS7473" s="221"/>
      <c r="AT7473" s="221"/>
      <c r="AU7473" s="221"/>
      <c r="AV7473" s="221"/>
      <c r="AW7473" s="221"/>
      <c r="AX7473" s="221"/>
      <c r="AY7473" s="221"/>
      <c r="AZ7473" s="221"/>
    </row>
    <row r="7474" spans="1:52" x14ac:dyDescent="0.15">
      <c r="A7474" s="278"/>
      <c r="B7474" s="274"/>
      <c r="C7474" s="340"/>
      <c r="D7474" s="340"/>
      <c r="E7474" s="341"/>
      <c r="F7474" s="341"/>
      <c r="G7474" s="341"/>
      <c r="H7474" s="341"/>
      <c r="I7474" s="341"/>
      <c r="J7474" s="341"/>
      <c r="AH7474" s="221"/>
      <c r="AI7474" s="221"/>
      <c r="AJ7474" s="221"/>
      <c r="AK7474" s="221"/>
      <c r="AL7474" s="221"/>
      <c r="AM7474" s="221"/>
      <c r="AN7474" s="221"/>
      <c r="AO7474" s="221"/>
      <c r="AP7474" s="221"/>
      <c r="AQ7474" s="219"/>
      <c r="AR7474" s="219"/>
      <c r="AS7474" s="221"/>
      <c r="AT7474" s="221"/>
      <c r="AU7474" s="221"/>
      <c r="AV7474" s="221"/>
      <c r="AW7474" s="221"/>
      <c r="AX7474" s="221"/>
      <c r="AY7474" s="221"/>
      <c r="AZ7474" s="221"/>
    </row>
    <row r="7475" spans="1:52" x14ac:dyDescent="0.15">
      <c r="A7475" s="278"/>
      <c r="B7475" s="274"/>
      <c r="C7475" s="340"/>
      <c r="D7475" s="340"/>
      <c r="E7475" s="341"/>
      <c r="F7475" s="341"/>
      <c r="G7475" s="341"/>
      <c r="H7475" s="341"/>
      <c r="I7475" s="341"/>
      <c r="J7475" s="341"/>
      <c r="AH7475" s="221"/>
      <c r="AI7475" s="221"/>
      <c r="AJ7475" s="221"/>
      <c r="AK7475" s="221"/>
      <c r="AL7475" s="221"/>
      <c r="AM7475" s="221"/>
      <c r="AN7475" s="221"/>
      <c r="AO7475" s="221"/>
      <c r="AP7475" s="221"/>
      <c r="AQ7475" s="219"/>
      <c r="AR7475" s="219"/>
      <c r="AS7475" s="221"/>
      <c r="AT7475" s="221"/>
      <c r="AU7475" s="221"/>
      <c r="AV7475" s="221"/>
      <c r="AW7475" s="221"/>
      <c r="AX7475" s="221"/>
      <c r="AY7475" s="221"/>
      <c r="AZ7475" s="221"/>
    </row>
    <row r="7476" spans="1:52" x14ac:dyDescent="0.15">
      <c r="A7476" s="278"/>
      <c r="B7476" s="274"/>
      <c r="C7476" s="340"/>
      <c r="D7476" s="340"/>
      <c r="E7476" s="341"/>
      <c r="F7476" s="341"/>
      <c r="G7476" s="341"/>
      <c r="H7476" s="341"/>
      <c r="I7476" s="341"/>
      <c r="J7476" s="341"/>
      <c r="AH7476" s="221"/>
      <c r="AI7476" s="221"/>
      <c r="AJ7476" s="221"/>
      <c r="AK7476" s="221"/>
      <c r="AL7476" s="221"/>
      <c r="AM7476" s="221"/>
      <c r="AN7476" s="221"/>
      <c r="AO7476" s="221"/>
      <c r="AP7476" s="221"/>
      <c r="AQ7476" s="219"/>
      <c r="AR7476" s="219"/>
      <c r="AS7476" s="221"/>
      <c r="AT7476" s="221"/>
      <c r="AU7476" s="221"/>
      <c r="AV7476" s="221"/>
      <c r="AW7476" s="221"/>
      <c r="AX7476" s="221"/>
      <c r="AY7476" s="221"/>
      <c r="AZ7476" s="221"/>
    </row>
    <row r="7477" spans="1:52" x14ac:dyDescent="0.15">
      <c r="A7477" s="278"/>
      <c r="B7477" s="274"/>
      <c r="C7477" s="340"/>
      <c r="D7477" s="340"/>
      <c r="E7477" s="341"/>
      <c r="F7477" s="341"/>
      <c r="G7477" s="341"/>
      <c r="H7477" s="341"/>
      <c r="I7477" s="341"/>
      <c r="J7477" s="341"/>
      <c r="AH7477" s="221"/>
      <c r="AI7477" s="221"/>
      <c r="AJ7477" s="221"/>
      <c r="AK7477" s="221"/>
      <c r="AL7477" s="221"/>
      <c r="AM7477" s="221"/>
      <c r="AN7477" s="221"/>
      <c r="AO7477" s="221"/>
      <c r="AP7477" s="221"/>
      <c r="AQ7477" s="219"/>
      <c r="AR7477" s="219"/>
      <c r="AS7477" s="221"/>
      <c r="AT7477" s="221"/>
      <c r="AU7477" s="221"/>
      <c r="AV7477" s="221"/>
      <c r="AW7477" s="221"/>
      <c r="AX7477" s="221"/>
      <c r="AY7477" s="221"/>
      <c r="AZ7477" s="221"/>
    </row>
    <row r="7478" spans="1:52" x14ac:dyDescent="0.15">
      <c r="A7478" s="278"/>
      <c r="B7478" s="274"/>
      <c r="C7478" s="340"/>
      <c r="D7478" s="340"/>
      <c r="E7478" s="341"/>
      <c r="F7478" s="341"/>
      <c r="G7478" s="341"/>
      <c r="H7478" s="341"/>
      <c r="I7478" s="341"/>
      <c r="J7478" s="341"/>
      <c r="AH7478" s="221"/>
      <c r="AI7478" s="221"/>
      <c r="AJ7478" s="221"/>
      <c r="AK7478" s="221"/>
      <c r="AL7478" s="221"/>
      <c r="AM7478" s="221"/>
      <c r="AN7478" s="221"/>
      <c r="AO7478" s="221"/>
      <c r="AP7478" s="221"/>
      <c r="AQ7478" s="219"/>
      <c r="AR7478" s="219"/>
      <c r="AS7478" s="221"/>
      <c r="AT7478" s="221"/>
      <c r="AU7478" s="221"/>
      <c r="AV7478" s="221"/>
      <c r="AW7478" s="221"/>
      <c r="AX7478" s="221"/>
      <c r="AY7478" s="221"/>
      <c r="AZ7478" s="221"/>
    </row>
    <row r="7479" spans="1:52" x14ac:dyDescent="0.15">
      <c r="A7479" s="278"/>
      <c r="B7479" s="274"/>
      <c r="C7479" s="340"/>
      <c r="D7479" s="340"/>
      <c r="E7479" s="341"/>
      <c r="F7479" s="341"/>
      <c r="G7479" s="341"/>
      <c r="H7479" s="341"/>
      <c r="I7479" s="341"/>
      <c r="J7479" s="341"/>
      <c r="AH7479" s="221"/>
      <c r="AI7479" s="221"/>
      <c r="AJ7479" s="221"/>
      <c r="AK7479" s="221"/>
      <c r="AL7479" s="221"/>
      <c r="AM7479" s="221"/>
      <c r="AN7479" s="221"/>
      <c r="AO7479" s="221"/>
      <c r="AP7479" s="221"/>
      <c r="AQ7479" s="219"/>
      <c r="AR7479" s="219"/>
      <c r="AS7479" s="221"/>
      <c r="AT7479" s="221"/>
      <c r="AU7479" s="221"/>
      <c r="AV7479" s="221"/>
      <c r="AW7479" s="221"/>
      <c r="AX7479" s="221"/>
      <c r="AY7479" s="221"/>
      <c r="AZ7479" s="221"/>
    </row>
    <row r="7480" spans="1:52" x14ac:dyDescent="0.15">
      <c r="A7480" s="278"/>
      <c r="B7480" s="274"/>
      <c r="C7480" s="340"/>
      <c r="D7480" s="340"/>
      <c r="E7480" s="341"/>
      <c r="F7480" s="341"/>
      <c r="G7480" s="341"/>
      <c r="H7480" s="341"/>
      <c r="I7480" s="341"/>
      <c r="J7480" s="341"/>
      <c r="AH7480" s="221"/>
      <c r="AI7480" s="221"/>
      <c r="AJ7480" s="221"/>
      <c r="AK7480" s="221"/>
      <c r="AL7480" s="221"/>
      <c r="AM7480" s="221"/>
      <c r="AN7480" s="221"/>
      <c r="AO7480" s="221"/>
      <c r="AP7480" s="221"/>
      <c r="AQ7480" s="219"/>
      <c r="AR7480" s="219"/>
      <c r="AS7480" s="221"/>
      <c r="AT7480" s="221"/>
      <c r="AU7480" s="221"/>
      <c r="AV7480" s="221"/>
      <c r="AW7480" s="221"/>
      <c r="AX7480" s="221"/>
      <c r="AY7480" s="221"/>
      <c r="AZ7480" s="221"/>
    </row>
    <row r="7481" spans="1:52" x14ac:dyDescent="0.15">
      <c r="A7481" s="278"/>
      <c r="B7481" s="274"/>
      <c r="C7481" s="340"/>
      <c r="D7481" s="340"/>
      <c r="E7481" s="341"/>
      <c r="F7481" s="341"/>
      <c r="G7481" s="341"/>
      <c r="H7481" s="341"/>
      <c r="I7481" s="341"/>
      <c r="J7481" s="341"/>
      <c r="AH7481" s="221"/>
      <c r="AI7481" s="221"/>
      <c r="AJ7481" s="221"/>
      <c r="AK7481" s="221"/>
      <c r="AL7481" s="221"/>
      <c r="AM7481" s="221"/>
      <c r="AN7481" s="221"/>
      <c r="AO7481" s="221"/>
      <c r="AP7481" s="221"/>
      <c r="AQ7481" s="219"/>
      <c r="AR7481" s="219"/>
      <c r="AS7481" s="221"/>
      <c r="AT7481" s="221"/>
      <c r="AU7481" s="221"/>
      <c r="AV7481" s="221"/>
      <c r="AW7481" s="221"/>
      <c r="AX7481" s="221"/>
      <c r="AY7481" s="221"/>
      <c r="AZ7481" s="221"/>
    </row>
    <row r="7482" spans="1:52" x14ac:dyDescent="0.15">
      <c r="A7482" s="278"/>
      <c r="B7482" s="274"/>
      <c r="C7482" s="340"/>
      <c r="D7482" s="340"/>
      <c r="E7482" s="341"/>
      <c r="F7482" s="341"/>
      <c r="G7482" s="341"/>
      <c r="H7482" s="341"/>
      <c r="I7482" s="341"/>
      <c r="J7482" s="341"/>
      <c r="AH7482" s="221"/>
      <c r="AI7482" s="221"/>
      <c r="AJ7482" s="221"/>
      <c r="AK7482" s="221"/>
      <c r="AL7482" s="221"/>
      <c r="AM7482" s="221"/>
      <c r="AN7482" s="221"/>
      <c r="AO7482" s="221"/>
      <c r="AP7482" s="221"/>
      <c r="AQ7482" s="219"/>
      <c r="AR7482" s="219"/>
      <c r="AS7482" s="221"/>
      <c r="AT7482" s="221"/>
      <c r="AU7482" s="221"/>
      <c r="AV7482" s="221"/>
      <c r="AW7482" s="221"/>
      <c r="AX7482" s="221"/>
      <c r="AY7482" s="221"/>
      <c r="AZ7482" s="221"/>
    </row>
    <row r="7483" spans="1:52" x14ac:dyDescent="0.15">
      <c r="A7483" s="278"/>
      <c r="B7483" s="274"/>
      <c r="C7483" s="340"/>
      <c r="D7483" s="340"/>
      <c r="E7483" s="341"/>
      <c r="F7483" s="341"/>
      <c r="G7483" s="341"/>
      <c r="H7483" s="341"/>
      <c r="I7483" s="341"/>
      <c r="J7483" s="341"/>
      <c r="AH7483" s="221"/>
      <c r="AI7483" s="221"/>
      <c r="AJ7483" s="221"/>
      <c r="AK7483" s="221"/>
      <c r="AL7483" s="221"/>
      <c r="AM7483" s="221"/>
      <c r="AN7483" s="221"/>
      <c r="AO7483" s="221"/>
      <c r="AP7483" s="221"/>
      <c r="AQ7483" s="219"/>
      <c r="AR7483" s="219"/>
      <c r="AS7483" s="221"/>
      <c r="AT7483" s="221"/>
      <c r="AU7483" s="221"/>
      <c r="AV7483" s="221"/>
      <c r="AW7483" s="221"/>
      <c r="AX7483" s="221"/>
      <c r="AY7483" s="221"/>
      <c r="AZ7483" s="221"/>
    </row>
    <row r="7484" spans="1:52" x14ac:dyDescent="0.15">
      <c r="A7484" s="278"/>
      <c r="B7484" s="274"/>
      <c r="C7484" s="340"/>
      <c r="D7484" s="340"/>
      <c r="E7484" s="341"/>
      <c r="F7484" s="341"/>
      <c r="G7484" s="341"/>
      <c r="H7484" s="341"/>
      <c r="I7484" s="341"/>
      <c r="J7484" s="341"/>
      <c r="AH7484" s="221"/>
      <c r="AI7484" s="221"/>
      <c r="AJ7484" s="221"/>
      <c r="AK7484" s="221"/>
      <c r="AL7484" s="221"/>
      <c r="AM7484" s="221"/>
      <c r="AN7484" s="221"/>
      <c r="AO7484" s="221"/>
      <c r="AP7484" s="221"/>
      <c r="AQ7484" s="219"/>
      <c r="AR7484" s="219"/>
      <c r="AS7484" s="221"/>
      <c r="AT7484" s="221"/>
      <c r="AU7484" s="221"/>
      <c r="AV7484" s="221"/>
      <c r="AW7484" s="221"/>
      <c r="AX7484" s="221"/>
      <c r="AY7484" s="221"/>
      <c r="AZ7484" s="221"/>
    </row>
    <row r="7485" spans="1:52" x14ac:dyDescent="0.15">
      <c r="A7485" s="278"/>
      <c r="B7485" s="274"/>
      <c r="C7485" s="340"/>
      <c r="D7485" s="340"/>
      <c r="E7485" s="341"/>
      <c r="F7485" s="341"/>
      <c r="G7485" s="341"/>
      <c r="H7485" s="341"/>
      <c r="I7485" s="341"/>
      <c r="J7485" s="341"/>
      <c r="AH7485" s="221"/>
      <c r="AI7485" s="221"/>
      <c r="AJ7485" s="221"/>
      <c r="AK7485" s="221"/>
      <c r="AL7485" s="221"/>
      <c r="AM7485" s="221"/>
      <c r="AN7485" s="221"/>
      <c r="AO7485" s="221"/>
      <c r="AP7485" s="221"/>
      <c r="AQ7485" s="219"/>
      <c r="AR7485" s="219"/>
      <c r="AS7485" s="221"/>
      <c r="AT7485" s="221"/>
      <c r="AU7485" s="221"/>
      <c r="AV7485" s="221"/>
      <c r="AW7485" s="221"/>
      <c r="AX7485" s="221"/>
      <c r="AY7485" s="221"/>
      <c r="AZ7485" s="221"/>
    </row>
    <row r="7486" spans="1:52" x14ac:dyDescent="0.15">
      <c r="A7486" s="278"/>
      <c r="B7486" s="274"/>
      <c r="C7486" s="340"/>
      <c r="D7486" s="340"/>
      <c r="E7486" s="341"/>
      <c r="F7486" s="341"/>
      <c r="G7486" s="341"/>
      <c r="H7486" s="341"/>
      <c r="I7486" s="341"/>
      <c r="J7486" s="341"/>
      <c r="AH7486" s="221"/>
      <c r="AI7486" s="221"/>
      <c r="AJ7486" s="221"/>
      <c r="AK7486" s="221"/>
      <c r="AL7486" s="221"/>
      <c r="AM7486" s="221"/>
      <c r="AN7486" s="221"/>
      <c r="AO7486" s="221"/>
      <c r="AP7486" s="221"/>
      <c r="AQ7486" s="219"/>
      <c r="AR7486" s="219"/>
      <c r="AS7486" s="221"/>
      <c r="AT7486" s="221"/>
      <c r="AU7486" s="221"/>
      <c r="AV7486" s="221"/>
      <c r="AW7486" s="221"/>
      <c r="AX7486" s="221"/>
      <c r="AY7486" s="221"/>
      <c r="AZ7486" s="221"/>
    </row>
    <row r="7487" spans="1:52" x14ac:dyDescent="0.15">
      <c r="A7487" s="278"/>
      <c r="B7487" s="274"/>
      <c r="C7487" s="340"/>
      <c r="D7487" s="340"/>
      <c r="E7487" s="341"/>
      <c r="F7487" s="341"/>
      <c r="G7487" s="341"/>
      <c r="H7487" s="341"/>
      <c r="I7487" s="341"/>
      <c r="J7487" s="341"/>
      <c r="AH7487" s="221"/>
      <c r="AI7487" s="221"/>
      <c r="AJ7487" s="221"/>
      <c r="AK7487" s="221"/>
      <c r="AL7487" s="221"/>
      <c r="AM7487" s="221"/>
      <c r="AN7487" s="221"/>
      <c r="AO7487" s="221"/>
      <c r="AP7487" s="221"/>
      <c r="AQ7487" s="219"/>
      <c r="AR7487" s="219"/>
      <c r="AS7487" s="221"/>
      <c r="AT7487" s="221"/>
      <c r="AU7487" s="221"/>
      <c r="AV7487" s="221"/>
      <c r="AW7487" s="221"/>
      <c r="AX7487" s="221"/>
      <c r="AY7487" s="221"/>
      <c r="AZ7487" s="221"/>
    </row>
    <row r="7488" spans="1:52" x14ac:dyDescent="0.15">
      <c r="A7488" s="278"/>
      <c r="B7488" s="274"/>
      <c r="C7488" s="340"/>
      <c r="D7488" s="340"/>
      <c r="E7488" s="341"/>
      <c r="F7488" s="341"/>
      <c r="G7488" s="341"/>
      <c r="H7488" s="341"/>
      <c r="I7488" s="341"/>
      <c r="J7488" s="341"/>
      <c r="AH7488" s="221"/>
      <c r="AI7488" s="221"/>
      <c r="AJ7488" s="221"/>
      <c r="AK7488" s="221"/>
      <c r="AL7488" s="221"/>
      <c r="AM7488" s="221"/>
      <c r="AN7488" s="221"/>
      <c r="AO7488" s="221"/>
      <c r="AP7488" s="221"/>
      <c r="AQ7488" s="219"/>
      <c r="AR7488" s="219"/>
      <c r="AS7488" s="221"/>
      <c r="AT7488" s="221"/>
      <c r="AU7488" s="221"/>
      <c r="AV7488" s="221"/>
      <c r="AW7488" s="221"/>
      <c r="AX7488" s="221"/>
      <c r="AY7488" s="221"/>
      <c r="AZ7488" s="221"/>
    </row>
    <row r="7489" spans="1:52" x14ac:dyDescent="0.15">
      <c r="A7489" s="278"/>
      <c r="B7489" s="274"/>
      <c r="C7489" s="340"/>
      <c r="D7489" s="340"/>
      <c r="E7489" s="341"/>
      <c r="F7489" s="341"/>
      <c r="G7489" s="341"/>
      <c r="H7489" s="341"/>
      <c r="I7489" s="341"/>
      <c r="J7489" s="341"/>
      <c r="AH7489" s="221"/>
      <c r="AI7489" s="221"/>
      <c r="AJ7489" s="221"/>
      <c r="AK7489" s="221"/>
      <c r="AL7489" s="221"/>
      <c r="AM7489" s="221"/>
      <c r="AN7489" s="221"/>
      <c r="AO7489" s="221"/>
      <c r="AP7489" s="221"/>
      <c r="AQ7489" s="219"/>
      <c r="AR7489" s="219"/>
      <c r="AS7489" s="221"/>
      <c r="AT7489" s="221"/>
      <c r="AU7489" s="221"/>
      <c r="AV7489" s="221"/>
      <c r="AW7489" s="221"/>
      <c r="AX7489" s="221"/>
      <c r="AY7489" s="221"/>
      <c r="AZ7489" s="221"/>
    </row>
    <row r="7490" spans="1:52" x14ac:dyDescent="0.15">
      <c r="A7490" s="278"/>
      <c r="B7490" s="274"/>
      <c r="C7490" s="340"/>
      <c r="D7490" s="340"/>
      <c r="E7490" s="341"/>
      <c r="F7490" s="341"/>
      <c r="G7490" s="341"/>
      <c r="H7490" s="341"/>
      <c r="I7490" s="341"/>
      <c r="J7490" s="341"/>
      <c r="AH7490" s="221"/>
      <c r="AI7490" s="221"/>
      <c r="AJ7490" s="221"/>
      <c r="AK7490" s="221"/>
      <c r="AL7490" s="221"/>
      <c r="AM7490" s="221"/>
      <c r="AN7490" s="221"/>
      <c r="AO7490" s="221"/>
      <c r="AP7490" s="221"/>
      <c r="AQ7490" s="219"/>
      <c r="AR7490" s="219"/>
      <c r="AS7490" s="221"/>
      <c r="AT7490" s="221"/>
      <c r="AU7490" s="221"/>
      <c r="AV7490" s="221"/>
      <c r="AW7490" s="221"/>
      <c r="AX7490" s="221"/>
      <c r="AY7490" s="221"/>
      <c r="AZ7490" s="221"/>
    </row>
    <row r="7491" spans="1:52" x14ac:dyDescent="0.15">
      <c r="A7491" s="278"/>
      <c r="B7491" s="274"/>
      <c r="C7491" s="340"/>
      <c r="D7491" s="340"/>
      <c r="E7491" s="341"/>
      <c r="F7491" s="341"/>
      <c r="G7491" s="341"/>
      <c r="H7491" s="341"/>
      <c r="I7491" s="341"/>
      <c r="J7491" s="341"/>
      <c r="AH7491" s="221"/>
      <c r="AI7491" s="221"/>
      <c r="AJ7491" s="221"/>
      <c r="AK7491" s="221"/>
      <c r="AL7491" s="221"/>
      <c r="AM7491" s="221"/>
      <c r="AN7491" s="221"/>
      <c r="AO7491" s="221"/>
      <c r="AP7491" s="221"/>
      <c r="AQ7491" s="219"/>
      <c r="AR7491" s="219"/>
      <c r="AS7491" s="221"/>
      <c r="AT7491" s="221"/>
      <c r="AU7491" s="221"/>
      <c r="AV7491" s="221"/>
      <c r="AW7491" s="221"/>
      <c r="AX7491" s="221"/>
      <c r="AY7491" s="221"/>
      <c r="AZ7491" s="221"/>
    </row>
    <row r="7492" spans="1:52" x14ac:dyDescent="0.15">
      <c r="A7492" s="278"/>
      <c r="B7492" s="274"/>
      <c r="C7492" s="340"/>
      <c r="D7492" s="340"/>
      <c r="E7492" s="341"/>
      <c r="F7492" s="341"/>
      <c r="G7492" s="341"/>
      <c r="H7492" s="341"/>
      <c r="I7492" s="341"/>
      <c r="J7492" s="341"/>
      <c r="AH7492" s="221"/>
      <c r="AI7492" s="221"/>
      <c r="AJ7492" s="221"/>
      <c r="AK7492" s="221"/>
      <c r="AL7492" s="221"/>
      <c r="AM7492" s="221"/>
      <c r="AN7492" s="221"/>
      <c r="AO7492" s="221"/>
      <c r="AP7492" s="221"/>
      <c r="AQ7492" s="219"/>
      <c r="AR7492" s="219"/>
      <c r="AS7492" s="221"/>
      <c r="AT7492" s="221"/>
      <c r="AU7492" s="221"/>
      <c r="AV7492" s="221"/>
      <c r="AW7492" s="221"/>
      <c r="AX7492" s="221"/>
      <c r="AY7492" s="221"/>
      <c r="AZ7492" s="221"/>
    </row>
    <row r="7493" spans="1:52" x14ac:dyDescent="0.15">
      <c r="A7493" s="278"/>
      <c r="B7493" s="274"/>
      <c r="C7493" s="340"/>
      <c r="D7493" s="340"/>
      <c r="E7493" s="341"/>
      <c r="F7493" s="341"/>
      <c r="G7493" s="341"/>
      <c r="H7493" s="341"/>
      <c r="I7493" s="341"/>
      <c r="J7493" s="341"/>
      <c r="AH7493" s="221"/>
      <c r="AI7493" s="221"/>
      <c r="AJ7493" s="221"/>
      <c r="AK7493" s="221"/>
      <c r="AL7493" s="221"/>
      <c r="AM7493" s="221"/>
      <c r="AN7493" s="221"/>
      <c r="AO7493" s="221"/>
      <c r="AP7493" s="221"/>
      <c r="AQ7493" s="219"/>
      <c r="AR7493" s="219"/>
      <c r="AS7493" s="221"/>
      <c r="AT7493" s="221"/>
      <c r="AU7493" s="221"/>
      <c r="AV7493" s="221"/>
      <c r="AW7493" s="221"/>
      <c r="AX7493" s="221"/>
      <c r="AY7493" s="221"/>
      <c r="AZ7493" s="221"/>
    </row>
    <row r="7494" spans="1:52" x14ac:dyDescent="0.15">
      <c r="A7494" s="278"/>
      <c r="B7494" s="274"/>
      <c r="C7494" s="340"/>
      <c r="D7494" s="340"/>
      <c r="E7494" s="341"/>
      <c r="F7494" s="341"/>
      <c r="G7494" s="341"/>
      <c r="H7494" s="341"/>
      <c r="I7494" s="341"/>
      <c r="J7494" s="341"/>
      <c r="AH7494" s="221"/>
      <c r="AI7494" s="221"/>
      <c r="AJ7494" s="221"/>
      <c r="AK7494" s="221"/>
      <c r="AL7494" s="221"/>
      <c r="AM7494" s="221"/>
      <c r="AN7494" s="221"/>
      <c r="AO7494" s="221"/>
      <c r="AP7494" s="221"/>
      <c r="AQ7494" s="219"/>
      <c r="AR7494" s="219"/>
      <c r="AS7494" s="221"/>
      <c r="AT7494" s="221"/>
      <c r="AU7494" s="221"/>
      <c r="AV7494" s="221"/>
      <c r="AW7494" s="221"/>
      <c r="AX7494" s="221"/>
      <c r="AY7494" s="221"/>
      <c r="AZ7494" s="221"/>
    </row>
    <row r="7495" spans="1:52" x14ac:dyDescent="0.15">
      <c r="A7495" s="278"/>
      <c r="B7495" s="274"/>
      <c r="C7495" s="340"/>
      <c r="D7495" s="340"/>
      <c r="E7495" s="341"/>
      <c r="F7495" s="341"/>
      <c r="G7495" s="341"/>
      <c r="H7495" s="341"/>
      <c r="I7495" s="341"/>
      <c r="J7495" s="341"/>
      <c r="AH7495" s="221"/>
      <c r="AI7495" s="221"/>
      <c r="AJ7495" s="221"/>
      <c r="AK7495" s="221"/>
      <c r="AL7495" s="221"/>
      <c r="AM7495" s="221"/>
      <c r="AN7495" s="221"/>
      <c r="AO7495" s="221"/>
      <c r="AP7495" s="221"/>
      <c r="AQ7495" s="219"/>
      <c r="AR7495" s="219"/>
      <c r="AS7495" s="221"/>
      <c r="AT7495" s="221"/>
      <c r="AU7495" s="221"/>
      <c r="AV7495" s="221"/>
      <c r="AW7495" s="221"/>
      <c r="AX7495" s="221"/>
      <c r="AY7495" s="221"/>
      <c r="AZ7495" s="221"/>
    </row>
    <row r="7496" spans="1:52" x14ac:dyDescent="0.15">
      <c r="A7496" s="278"/>
      <c r="B7496" s="274"/>
      <c r="C7496" s="340"/>
      <c r="D7496" s="340"/>
      <c r="E7496" s="341"/>
      <c r="F7496" s="341"/>
      <c r="G7496" s="341"/>
      <c r="H7496" s="341"/>
      <c r="I7496" s="341"/>
      <c r="J7496" s="341"/>
      <c r="AH7496" s="221"/>
      <c r="AI7496" s="221"/>
      <c r="AJ7496" s="221"/>
      <c r="AK7496" s="221"/>
      <c r="AL7496" s="221"/>
      <c r="AM7496" s="221"/>
      <c r="AN7496" s="221"/>
      <c r="AO7496" s="221"/>
      <c r="AP7496" s="221"/>
      <c r="AQ7496" s="219"/>
      <c r="AR7496" s="219"/>
      <c r="AS7496" s="221"/>
      <c r="AT7496" s="221"/>
      <c r="AU7496" s="221"/>
      <c r="AV7496" s="221"/>
      <c r="AW7496" s="221"/>
      <c r="AX7496" s="221"/>
      <c r="AY7496" s="221"/>
      <c r="AZ7496" s="221"/>
    </row>
    <row r="7497" spans="1:52" x14ac:dyDescent="0.15">
      <c r="A7497" s="278"/>
      <c r="B7497" s="274"/>
      <c r="C7497" s="340"/>
      <c r="D7497" s="340"/>
      <c r="E7497" s="341"/>
      <c r="F7497" s="341"/>
      <c r="G7497" s="341"/>
      <c r="H7497" s="341"/>
      <c r="I7497" s="341"/>
      <c r="J7497" s="341"/>
      <c r="AH7497" s="221"/>
      <c r="AI7497" s="221"/>
      <c r="AJ7497" s="221"/>
      <c r="AK7497" s="221"/>
      <c r="AL7497" s="221"/>
      <c r="AM7497" s="221"/>
      <c r="AN7497" s="221"/>
      <c r="AO7497" s="221"/>
      <c r="AP7497" s="221"/>
      <c r="AQ7497" s="219"/>
      <c r="AR7497" s="219"/>
      <c r="AS7497" s="221"/>
      <c r="AT7497" s="221"/>
      <c r="AU7497" s="221"/>
      <c r="AV7497" s="221"/>
      <c r="AW7497" s="221"/>
      <c r="AX7497" s="221"/>
      <c r="AY7497" s="221"/>
      <c r="AZ7497" s="221"/>
    </row>
    <row r="7498" spans="1:52" x14ac:dyDescent="0.15">
      <c r="A7498" s="278"/>
      <c r="B7498" s="274"/>
      <c r="C7498" s="340"/>
      <c r="D7498" s="340"/>
      <c r="E7498" s="341"/>
      <c r="F7498" s="341"/>
      <c r="G7498" s="341"/>
      <c r="H7498" s="341"/>
      <c r="I7498" s="341"/>
      <c r="J7498" s="341"/>
      <c r="AH7498" s="221"/>
      <c r="AI7498" s="221"/>
      <c r="AJ7498" s="221"/>
      <c r="AK7498" s="221"/>
      <c r="AL7498" s="221"/>
      <c r="AM7498" s="221"/>
      <c r="AN7498" s="221"/>
      <c r="AO7498" s="221"/>
      <c r="AP7498" s="221"/>
      <c r="AQ7498" s="219"/>
      <c r="AR7498" s="219"/>
      <c r="AS7498" s="221"/>
      <c r="AT7498" s="221"/>
      <c r="AU7498" s="221"/>
      <c r="AV7498" s="221"/>
      <c r="AW7498" s="221"/>
      <c r="AX7498" s="221"/>
      <c r="AY7498" s="221"/>
      <c r="AZ7498" s="221"/>
    </row>
    <row r="7499" spans="1:52" x14ac:dyDescent="0.15">
      <c r="A7499" s="278"/>
      <c r="B7499" s="274"/>
      <c r="C7499" s="340"/>
      <c r="D7499" s="340"/>
      <c r="E7499" s="341"/>
      <c r="F7499" s="341"/>
      <c r="G7499" s="341"/>
      <c r="H7499" s="341"/>
      <c r="I7499" s="341"/>
      <c r="J7499" s="341"/>
      <c r="AH7499" s="221"/>
      <c r="AI7499" s="221"/>
      <c r="AJ7499" s="221"/>
      <c r="AK7499" s="221"/>
      <c r="AL7499" s="221"/>
      <c r="AM7499" s="221"/>
      <c r="AN7499" s="221"/>
      <c r="AO7499" s="221"/>
      <c r="AP7499" s="221"/>
      <c r="AQ7499" s="219"/>
      <c r="AR7499" s="219"/>
      <c r="AS7499" s="221"/>
      <c r="AT7499" s="221"/>
      <c r="AU7499" s="221"/>
      <c r="AV7499" s="221"/>
      <c r="AW7499" s="221"/>
      <c r="AX7499" s="221"/>
      <c r="AY7499" s="221"/>
      <c r="AZ7499" s="221"/>
    </row>
    <row r="7500" spans="1:52" x14ac:dyDescent="0.15">
      <c r="A7500" s="278"/>
      <c r="B7500" s="274"/>
      <c r="C7500" s="340"/>
      <c r="D7500" s="340"/>
      <c r="E7500" s="341"/>
      <c r="F7500" s="341"/>
      <c r="G7500" s="341"/>
      <c r="H7500" s="341"/>
      <c r="I7500" s="341"/>
      <c r="J7500" s="341"/>
      <c r="AH7500" s="221"/>
      <c r="AI7500" s="221"/>
      <c r="AJ7500" s="221"/>
      <c r="AK7500" s="221"/>
      <c r="AL7500" s="221"/>
      <c r="AM7500" s="221"/>
      <c r="AN7500" s="221"/>
      <c r="AO7500" s="221"/>
      <c r="AP7500" s="221"/>
      <c r="AQ7500" s="219"/>
      <c r="AR7500" s="219"/>
      <c r="AS7500" s="221"/>
      <c r="AT7500" s="221"/>
      <c r="AU7500" s="221"/>
      <c r="AV7500" s="221"/>
      <c r="AW7500" s="221"/>
      <c r="AX7500" s="221"/>
      <c r="AY7500" s="221"/>
      <c r="AZ7500" s="221"/>
    </row>
    <row r="7501" spans="1:52" x14ac:dyDescent="0.15">
      <c r="A7501" s="278"/>
      <c r="B7501" s="274"/>
      <c r="C7501" s="340"/>
      <c r="D7501" s="340"/>
      <c r="E7501" s="341"/>
      <c r="F7501" s="341"/>
      <c r="G7501" s="341"/>
      <c r="H7501" s="341"/>
      <c r="I7501" s="341"/>
      <c r="J7501" s="341"/>
      <c r="AH7501" s="221"/>
      <c r="AI7501" s="221"/>
      <c r="AJ7501" s="221"/>
      <c r="AK7501" s="221"/>
      <c r="AL7501" s="221"/>
      <c r="AM7501" s="221"/>
      <c r="AN7501" s="221"/>
      <c r="AO7501" s="221"/>
      <c r="AP7501" s="221"/>
      <c r="AQ7501" s="219"/>
      <c r="AR7501" s="219"/>
      <c r="AS7501" s="221"/>
      <c r="AT7501" s="221"/>
      <c r="AU7501" s="221"/>
      <c r="AV7501" s="221"/>
      <c r="AW7501" s="221"/>
      <c r="AX7501" s="221"/>
      <c r="AY7501" s="221"/>
      <c r="AZ7501" s="221"/>
    </row>
    <row r="7502" spans="1:52" x14ac:dyDescent="0.15">
      <c r="A7502" s="278"/>
      <c r="B7502" s="274"/>
      <c r="C7502" s="340"/>
      <c r="D7502" s="340"/>
      <c r="E7502" s="341"/>
      <c r="F7502" s="341"/>
      <c r="G7502" s="341"/>
      <c r="H7502" s="341"/>
      <c r="I7502" s="341"/>
      <c r="J7502" s="341"/>
      <c r="AH7502" s="221"/>
      <c r="AI7502" s="221"/>
      <c r="AJ7502" s="221"/>
      <c r="AK7502" s="221"/>
      <c r="AL7502" s="221"/>
      <c r="AM7502" s="221"/>
      <c r="AN7502" s="221"/>
      <c r="AO7502" s="221"/>
      <c r="AP7502" s="221"/>
      <c r="AQ7502" s="219"/>
      <c r="AR7502" s="219"/>
      <c r="AS7502" s="221"/>
      <c r="AT7502" s="221"/>
      <c r="AU7502" s="221"/>
      <c r="AV7502" s="221"/>
      <c r="AW7502" s="221"/>
      <c r="AX7502" s="221"/>
      <c r="AY7502" s="221"/>
      <c r="AZ7502" s="221"/>
    </row>
    <row r="7503" spans="1:52" x14ac:dyDescent="0.15">
      <c r="A7503" s="278"/>
      <c r="B7503" s="274"/>
      <c r="C7503" s="340"/>
      <c r="D7503" s="340"/>
      <c r="E7503" s="341"/>
      <c r="F7503" s="341"/>
      <c r="G7503" s="341"/>
      <c r="H7503" s="341"/>
      <c r="I7503" s="341"/>
      <c r="J7503" s="341"/>
      <c r="AH7503" s="221"/>
      <c r="AI7503" s="221"/>
      <c r="AJ7503" s="221"/>
      <c r="AK7503" s="221"/>
      <c r="AL7503" s="221"/>
      <c r="AM7503" s="221"/>
      <c r="AN7503" s="221"/>
      <c r="AO7503" s="221"/>
      <c r="AP7503" s="221"/>
      <c r="AQ7503" s="219"/>
      <c r="AR7503" s="219"/>
      <c r="AS7503" s="221"/>
      <c r="AT7503" s="221"/>
      <c r="AU7503" s="221"/>
      <c r="AV7503" s="221"/>
      <c r="AW7503" s="221"/>
      <c r="AX7503" s="221"/>
      <c r="AY7503" s="221"/>
      <c r="AZ7503" s="221"/>
    </row>
    <row r="7504" spans="1:52" x14ac:dyDescent="0.15">
      <c r="A7504" s="278"/>
      <c r="B7504" s="274"/>
      <c r="C7504" s="340"/>
      <c r="D7504" s="340"/>
      <c r="E7504" s="341"/>
      <c r="F7504" s="341"/>
      <c r="G7504" s="341"/>
      <c r="H7504" s="341"/>
      <c r="I7504" s="341"/>
      <c r="J7504" s="341"/>
      <c r="AH7504" s="221"/>
      <c r="AI7504" s="221"/>
      <c r="AJ7504" s="221"/>
      <c r="AK7504" s="221"/>
      <c r="AL7504" s="221"/>
      <c r="AM7504" s="221"/>
      <c r="AN7504" s="221"/>
      <c r="AO7504" s="221"/>
      <c r="AP7504" s="221"/>
      <c r="AQ7504" s="219"/>
      <c r="AR7504" s="219"/>
      <c r="AS7504" s="221"/>
      <c r="AT7504" s="221"/>
      <c r="AU7504" s="221"/>
      <c r="AV7504" s="221"/>
      <c r="AW7504" s="221"/>
      <c r="AX7504" s="221"/>
      <c r="AY7504" s="221"/>
      <c r="AZ7504" s="221"/>
    </row>
    <row r="7505" spans="1:52" x14ac:dyDescent="0.15">
      <c r="A7505" s="278"/>
      <c r="B7505" s="274"/>
      <c r="C7505" s="340"/>
      <c r="D7505" s="340"/>
      <c r="E7505" s="341"/>
      <c r="F7505" s="341"/>
      <c r="G7505" s="341"/>
      <c r="H7505" s="341"/>
      <c r="I7505" s="341"/>
      <c r="J7505" s="341"/>
      <c r="AH7505" s="221"/>
      <c r="AI7505" s="221"/>
      <c r="AJ7505" s="221"/>
      <c r="AK7505" s="221"/>
      <c r="AL7505" s="221"/>
      <c r="AM7505" s="221"/>
      <c r="AN7505" s="221"/>
      <c r="AO7505" s="221"/>
      <c r="AP7505" s="221"/>
      <c r="AQ7505" s="219"/>
      <c r="AR7505" s="219"/>
      <c r="AS7505" s="221"/>
      <c r="AT7505" s="221"/>
      <c r="AU7505" s="221"/>
      <c r="AV7505" s="221"/>
      <c r="AW7505" s="221"/>
      <c r="AX7505" s="221"/>
      <c r="AY7505" s="221"/>
      <c r="AZ7505" s="221"/>
    </row>
    <row r="7506" spans="1:52" x14ac:dyDescent="0.15">
      <c r="A7506" s="278"/>
      <c r="B7506" s="274"/>
      <c r="C7506" s="340"/>
      <c r="D7506" s="340"/>
      <c r="E7506" s="341"/>
      <c r="F7506" s="341"/>
      <c r="G7506" s="341"/>
      <c r="H7506" s="341"/>
      <c r="I7506" s="341"/>
      <c r="J7506" s="341"/>
      <c r="AH7506" s="221"/>
      <c r="AI7506" s="221"/>
      <c r="AJ7506" s="221"/>
      <c r="AK7506" s="221"/>
      <c r="AL7506" s="221"/>
      <c r="AM7506" s="221"/>
      <c r="AN7506" s="221"/>
      <c r="AO7506" s="221"/>
      <c r="AP7506" s="221"/>
      <c r="AQ7506" s="219"/>
      <c r="AR7506" s="219"/>
      <c r="AS7506" s="221"/>
      <c r="AT7506" s="221"/>
      <c r="AU7506" s="221"/>
      <c r="AV7506" s="221"/>
      <c r="AW7506" s="221"/>
      <c r="AX7506" s="221"/>
      <c r="AY7506" s="221"/>
      <c r="AZ7506" s="221"/>
    </row>
    <row r="7507" spans="1:52" x14ac:dyDescent="0.15">
      <c r="A7507" s="278"/>
      <c r="B7507" s="274"/>
      <c r="C7507" s="340"/>
      <c r="D7507" s="340"/>
      <c r="E7507" s="341"/>
      <c r="F7507" s="341"/>
      <c r="G7507" s="341"/>
      <c r="H7507" s="341"/>
      <c r="I7507" s="341"/>
      <c r="J7507" s="341"/>
      <c r="AH7507" s="221"/>
      <c r="AI7507" s="221"/>
      <c r="AJ7507" s="221"/>
      <c r="AK7507" s="221"/>
      <c r="AL7507" s="221"/>
      <c r="AM7507" s="221"/>
      <c r="AN7507" s="221"/>
      <c r="AO7507" s="221"/>
      <c r="AP7507" s="221"/>
      <c r="AQ7507" s="219"/>
      <c r="AR7507" s="219"/>
      <c r="AS7507" s="221"/>
      <c r="AT7507" s="221"/>
      <c r="AU7507" s="221"/>
      <c r="AV7507" s="221"/>
      <c r="AW7507" s="221"/>
      <c r="AX7507" s="221"/>
      <c r="AY7507" s="221"/>
      <c r="AZ7507" s="221"/>
    </row>
    <row r="7508" spans="1:52" x14ac:dyDescent="0.15">
      <c r="A7508" s="278"/>
      <c r="B7508" s="274"/>
      <c r="C7508" s="340"/>
      <c r="D7508" s="340"/>
      <c r="E7508" s="341"/>
      <c r="F7508" s="341"/>
      <c r="G7508" s="341"/>
      <c r="H7508" s="341"/>
      <c r="I7508" s="341"/>
      <c r="J7508" s="341"/>
      <c r="AH7508" s="221"/>
      <c r="AI7508" s="221"/>
      <c r="AJ7508" s="221"/>
      <c r="AK7508" s="221"/>
      <c r="AL7508" s="221"/>
      <c r="AM7508" s="221"/>
      <c r="AN7508" s="221"/>
      <c r="AO7508" s="221"/>
      <c r="AP7508" s="221"/>
      <c r="AQ7508" s="219"/>
      <c r="AR7508" s="219"/>
      <c r="AS7508" s="221"/>
      <c r="AT7508" s="221"/>
      <c r="AU7508" s="221"/>
      <c r="AV7508" s="221"/>
      <c r="AW7508" s="221"/>
      <c r="AX7508" s="221"/>
      <c r="AY7508" s="221"/>
      <c r="AZ7508" s="221"/>
    </row>
    <row r="7509" spans="1:52" x14ac:dyDescent="0.15">
      <c r="A7509" s="278"/>
      <c r="B7509" s="274"/>
      <c r="C7509" s="340"/>
      <c r="D7509" s="340"/>
      <c r="E7509" s="341"/>
      <c r="F7509" s="341"/>
      <c r="G7509" s="341"/>
      <c r="H7509" s="341"/>
      <c r="I7509" s="341"/>
      <c r="J7509" s="341"/>
      <c r="AH7509" s="221"/>
      <c r="AI7509" s="221"/>
      <c r="AJ7509" s="221"/>
      <c r="AK7509" s="221"/>
      <c r="AL7509" s="221"/>
      <c r="AM7509" s="221"/>
      <c r="AN7509" s="221"/>
      <c r="AO7509" s="221"/>
      <c r="AP7509" s="221"/>
      <c r="AQ7509" s="219"/>
      <c r="AR7509" s="219"/>
      <c r="AS7509" s="221"/>
      <c r="AT7509" s="221"/>
      <c r="AU7509" s="221"/>
      <c r="AV7509" s="221"/>
      <c r="AW7509" s="221"/>
      <c r="AX7509" s="221"/>
      <c r="AY7509" s="221"/>
      <c r="AZ7509" s="221"/>
    </row>
    <row r="7510" spans="1:52" x14ac:dyDescent="0.15">
      <c r="A7510" s="278"/>
      <c r="B7510" s="274"/>
      <c r="C7510" s="340"/>
      <c r="D7510" s="340"/>
      <c r="E7510" s="341"/>
      <c r="F7510" s="341"/>
      <c r="G7510" s="341"/>
      <c r="H7510" s="341"/>
      <c r="I7510" s="341"/>
      <c r="J7510" s="341"/>
      <c r="AH7510" s="221"/>
      <c r="AI7510" s="221"/>
      <c r="AJ7510" s="221"/>
      <c r="AK7510" s="221"/>
      <c r="AL7510" s="221"/>
      <c r="AM7510" s="221"/>
      <c r="AN7510" s="221"/>
      <c r="AO7510" s="221"/>
      <c r="AP7510" s="221"/>
      <c r="AQ7510" s="219"/>
      <c r="AR7510" s="219"/>
      <c r="AS7510" s="221"/>
      <c r="AT7510" s="221"/>
      <c r="AU7510" s="221"/>
      <c r="AV7510" s="221"/>
      <c r="AW7510" s="221"/>
      <c r="AX7510" s="221"/>
      <c r="AY7510" s="221"/>
      <c r="AZ7510" s="221"/>
    </row>
    <row r="7511" spans="1:52" x14ac:dyDescent="0.15">
      <c r="A7511" s="278"/>
      <c r="B7511" s="274"/>
      <c r="C7511" s="340"/>
      <c r="D7511" s="340"/>
      <c r="E7511" s="341"/>
      <c r="F7511" s="341"/>
      <c r="G7511" s="341"/>
      <c r="H7511" s="341"/>
      <c r="I7511" s="341"/>
      <c r="J7511" s="341"/>
      <c r="AH7511" s="221"/>
      <c r="AI7511" s="221"/>
      <c r="AJ7511" s="221"/>
      <c r="AK7511" s="221"/>
      <c r="AL7511" s="221"/>
      <c r="AM7511" s="221"/>
      <c r="AN7511" s="221"/>
      <c r="AO7511" s="221"/>
      <c r="AP7511" s="221"/>
      <c r="AQ7511" s="219"/>
      <c r="AR7511" s="219"/>
      <c r="AS7511" s="221"/>
      <c r="AT7511" s="221"/>
      <c r="AU7511" s="221"/>
      <c r="AV7511" s="221"/>
      <c r="AW7511" s="221"/>
      <c r="AX7511" s="221"/>
      <c r="AY7511" s="221"/>
      <c r="AZ7511" s="221"/>
    </row>
    <row r="7512" spans="1:52" x14ac:dyDescent="0.15">
      <c r="A7512" s="278"/>
      <c r="B7512" s="274"/>
      <c r="C7512" s="340"/>
      <c r="D7512" s="340"/>
      <c r="E7512" s="341"/>
      <c r="F7512" s="341"/>
      <c r="G7512" s="341"/>
      <c r="H7512" s="341"/>
      <c r="I7512" s="341"/>
      <c r="J7512" s="341"/>
      <c r="AH7512" s="221"/>
      <c r="AI7512" s="221"/>
      <c r="AJ7512" s="221"/>
      <c r="AK7512" s="221"/>
      <c r="AL7512" s="221"/>
      <c r="AM7512" s="221"/>
      <c r="AN7512" s="221"/>
      <c r="AO7512" s="221"/>
      <c r="AP7512" s="221"/>
      <c r="AQ7512" s="219"/>
      <c r="AR7512" s="219"/>
      <c r="AS7512" s="221"/>
      <c r="AT7512" s="221"/>
      <c r="AU7512" s="221"/>
      <c r="AV7512" s="221"/>
      <c r="AW7512" s="221"/>
      <c r="AX7512" s="221"/>
      <c r="AY7512" s="221"/>
      <c r="AZ7512" s="221"/>
    </row>
    <row r="7513" spans="1:52" x14ac:dyDescent="0.15">
      <c r="A7513" s="278"/>
      <c r="B7513" s="274"/>
      <c r="C7513" s="340"/>
      <c r="D7513" s="340"/>
      <c r="E7513" s="341"/>
      <c r="F7513" s="341"/>
      <c r="G7513" s="341"/>
      <c r="H7513" s="341"/>
      <c r="I7513" s="341"/>
      <c r="J7513" s="341"/>
      <c r="AH7513" s="221"/>
      <c r="AI7513" s="221"/>
      <c r="AJ7513" s="221"/>
      <c r="AK7513" s="221"/>
      <c r="AL7513" s="221"/>
      <c r="AM7513" s="221"/>
      <c r="AN7513" s="221"/>
      <c r="AO7513" s="221"/>
      <c r="AP7513" s="221"/>
      <c r="AQ7513" s="219"/>
      <c r="AR7513" s="219"/>
      <c r="AS7513" s="221"/>
      <c r="AT7513" s="221"/>
      <c r="AU7513" s="221"/>
      <c r="AV7513" s="221"/>
      <c r="AW7513" s="221"/>
      <c r="AX7513" s="221"/>
      <c r="AY7513" s="221"/>
      <c r="AZ7513" s="221"/>
    </row>
    <row r="7514" spans="1:52" x14ac:dyDescent="0.15">
      <c r="A7514" s="278"/>
      <c r="B7514" s="274"/>
      <c r="C7514" s="340"/>
      <c r="D7514" s="340"/>
      <c r="E7514" s="341"/>
      <c r="F7514" s="341"/>
      <c r="G7514" s="341"/>
      <c r="H7514" s="341"/>
      <c r="I7514" s="341"/>
      <c r="J7514" s="341"/>
      <c r="AH7514" s="221"/>
      <c r="AI7514" s="221"/>
      <c r="AJ7514" s="221"/>
      <c r="AK7514" s="221"/>
      <c r="AL7514" s="221"/>
      <c r="AM7514" s="221"/>
      <c r="AN7514" s="221"/>
      <c r="AO7514" s="221"/>
      <c r="AP7514" s="221"/>
      <c r="AQ7514" s="219"/>
      <c r="AR7514" s="219"/>
      <c r="AS7514" s="221"/>
      <c r="AT7514" s="221"/>
      <c r="AU7514" s="221"/>
      <c r="AV7514" s="221"/>
      <c r="AW7514" s="221"/>
      <c r="AX7514" s="221"/>
      <c r="AY7514" s="221"/>
      <c r="AZ7514" s="221"/>
    </row>
    <row r="7515" spans="1:52" x14ac:dyDescent="0.15">
      <c r="A7515" s="278"/>
      <c r="B7515" s="274"/>
      <c r="C7515" s="340"/>
      <c r="D7515" s="340"/>
      <c r="E7515" s="341"/>
      <c r="F7515" s="341"/>
      <c r="G7515" s="341"/>
      <c r="H7515" s="341"/>
      <c r="I7515" s="341"/>
      <c r="J7515" s="341"/>
      <c r="AH7515" s="221"/>
      <c r="AI7515" s="221"/>
      <c r="AJ7515" s="221"/>
      <c r="AK7515" s="221"/>
      <c r="AL7515" s="221"/>
      <c r="AM7515" s="221"/>
      <c r="AN7515" s="221"/>
      <c r="AO7515" s="221"/>
      <c r="AP7515" s="221"/>
      <c r="AQ7515" s="219"/>
      <c r="AR7515" s="219"/>
      <c r="AS7515" s="221"/>
      <c r="AT7515" s="221"/>
      <c r="AU7515" s="221"/>
      <c r="AV7515" s="221"/>
      <c r="AW7515" s="221"/>
      <c r="AX7515" s="221"/>
      <c r="AY7515" s="221"/>
      <c r="AZ7515" s="221"/>
    </row>
    <row r="7516" spans="1:52" x14ac:dyDescent="0.15">
      <c r="A7516" s="278"/>
      <c r="B7516" s="274"/>
      <c r="C7516" s="340"/>
      <c r="D7516" s="340"/>
      <c r="E7516" s="341"/>
      <c r="F7516" s="341"/>
      <c r="G7516" s="341"/>
      <c r="H7516" s="341"/>
      <c r="I7516" s="341"/>
      <c r="J7516" s="341"/>
      <c r="AH7516" s="221"/>
      <c r="AI7516" s="221"/>
      <c r="AJ7516" s="221"/>
      <c r="AK7516" s="221"/>
      <c r="AL7516" s="221"/>
      <c r="AM7516" s="221"/>
      <c r="AN7516" s="221"/>
      <c r="AO7516" s="221"/>
      <c r="AP7516" s="221"/>
      <c r="AQ7516" s="219"/>
      <c r="AR7516" s="219"/>
      <c r="AS7516" s="221"/>
      <c r="AT7516" s="221"/>
      <c r="AU7516" s="221"/>
      <c r="AV7516" s="221"/>
      <c r="AW7516" s="221"/>
      <c r="AX7516" s="221"/>
      <c r="AY7516" s="221"/>
      <c r="AZ7516" s="221"/>
    </row>
    <row r="7517" spans="1:52" x14ac:dyDescent="0.15">
      <c r="A7517" s="278"/>
      <c r="B7517" s="274"/>
      <c r="C7517" s="340"/>
      <c r="D7517" s="340"/>
      <c r="E7517" s="341"/>
      <c r="F7517" s="341"/>
      <c r="G7517" s="341"/>
      <c r="H7517" s="341"/>
      <c r="I7517" s="341"/>
      <c r="J7517" s="341"/>
      <c r="AH7517" s="221"/>
      <c r="AI7517" s="221"/>
      <c r="AJ7517" s="221"/>
      <c r="AK7517" s="221"/>
      <c r="AL7517" s="221"/>
      <c r="AM7517" s="221"/>
      <c r="AN7517" s="221"/>
      <c r="AO7517" s="221"/>
      <c r="AP7517" s="221"/>
      <c r="AQ7517" s="219"/>
      <c r="AR7517" s="219"/>
      <c r="AS7517" s="221"/>
      <c r="AT7517" s="221"/>
      <c r="AU7517" s="221"/>
      <c r="AV7517" s="221"/>
      <c r="AW7517" s="221"/>
      <c r="AX7517" s="221"/>
      <c r="AY7517" s="221"/>
      <c r="AZ7517" s="221"/>
    </row>
    <row r="7518" spans="1:52" x14ac:dyDescent="0.15">
      <c r="A7518" s="278"/>
      <c r="B7518" s="274"/>
      <c r="C7518" s="340"/>
      <c r="D7518" s="340"/>
      <c r="E7518" s="341"/>
      <c r="F7518" s="341"/>
      <c r="G7518" s="341"/>
      <c r="H7518" s="341"/>
      <c r="I7518" s="341"/>
      <c r="J7518" s="341"/>
      <c r="AH7518" s="221"/>
      <c r="AI7518" s="221"/>
      <c r="AJ7518" s="221"/>
      <c r="AK7518" s="221"/>
      <c r="AL7518" s="221"/>
      <c r="AM7518" s="221"/>
      <c r="AN7518" s="221"/>
      <c r="AO7518" s="221"/>
      <c r="AP7518" s="221"/>
      <c r="AQ7518" s="219"/>
      <c r="AR7518" s="219"/>
      <c r="AS7518" s="221"/>
      <c r="AT7518" s="221"/>
      <c r="AU7518" s="221"/>
      <c r="AV7518" s="221"/>
      <c r="AW7518" s="221"/>
      <c r="AX7518" s="221"/>
      <c r="AY7518" s="221"/>
      <c r="AZ7518" s="221"/>
    </row>
    <row r="7519" spans="1:52" x14ac:dyDescent="0.15">
      <c r="A7519" s="278"/>
      <c r="B7519" s="274"/>
      <c r="C7519" s="340"/>
      <c r="D7519" s="340"/>
      <c r="E7519" s="341"/>
      <c r="F7519" s="341"/>
      <c r="G7519" s="341"/>
      <c r="H7519" s="341"/>
      <c r="I7519" s="341"/>
      <c r="J7519" s="341"/>
      <c r="AH7519" s="221"/>
      <c r="AI7519" s="221"/>
      <c r="AJ7519" s="221"/>
      <c r="AK7519" s="221"/>
      <c r="AL7519" s="221"/>
      <c r="AM7519" s="221"/>
      <c r="AN7519" s="221"/>
      <c r="AO7519" s="221"/>
      <c r="AP7519" s="221"/>
      <c r="AQ7519" s="219"/>
      <c r="AR7519" s="219"/>
      <c r="AS7519" s="221"/>
      <c r="AT7519" s="221"/>
      <c r="AU7519" s="221"/>
      <c r="AV7519" s="221"/>
      <c r="AW7519" s="221"/>
      <c r="AX7519" s="221"/>
      <c r="AY7519" s="221"/>
      <c r="AZ7519" s="221"/>
    </row>
    <row r="7520" spans="1:52" x14ac:dyDescent="0.15">
      <c r="A7520" s="278"/>
      <c r="B7520" s="274"/>
      <c r="C7520" s="340"/>
      <c r="D7520" s="340"/>
      <c r="E7520" s="341"/>
      <c r="F7520" s="341"/>
      <c r="G7520" s="341"/>
      <c r="H7520" s="341"/>
      <c r="I7520" s="341"/>
      <c r="J7520" s="341"/>
      <c r="AH7520" s="221"/>
      <c r="AI7520" s="221"/>
      <c r="AJ7520" s="221"/>
      <c r="AK7520" s="221"/>
      <c r="AL7520" s="221"/>
      <c r="AM7520" s="221"/>
      <c r="AN7520" s="221"/>
      <c r="AO7520" s="221"/>
      <c r="AP7520" s="221"/>
      <c r="AQ7520" s="219"/>
      <c r="AR7520" s="219"/>
      <c r="AS7520" s="221"/>
      <c r="AT7520" s="221"/>
      <c r="AU7520" s="221"/>
      <c r="AV7520" s="221"/>
      <c r="AW7520" s="221"/>
      <c r="AX7520" s="221"/>
      <c r="AY7520" s="221"/>
      <c r="AZ7520" s="221"/>
    </row>
    <row r="7521" spans="1:52" x14ac:dyDescent="0.15">
      <c r="A7521" s="278"/>
      <c r="B7521" s="274"/>
      <c r="C7521" s="340"/>
      <c r="D7521" s="340"/>
      <c r="E7521" s="341"/>
      <c r="F7521" s="341"/>
      <c r="G7521" s="341"/>
      <c r="H7521" s="341"/>
      <c r="I7521" s="341"/>
      <c r="J7521" s="341"/>
      <c r="AH7521" s="221"/>
      <c r="AI7521" s="221"/>
      <c r="AJ7521" s="221"/>
      <c r="AK7521" s="221"/>
      <c r="AL7521" s="221"/>
      <c r="AM7521" s="221"/>
      <c r="AN7521" s="221"/>
      <c r="AO7521" s="221"/>
      <c r="AP7521" s="221"/>
      <c r="AQ7521" s="219"/>
      <c r="AR7521" s="219"/>
      <c r="AS7521" s="221"/>
      <c r="AT7521" s="221"/>
      <c r="AU7521" s="221"/>
      <c r="AV7521" s="221"/>
      <c r="AW7521" s="221"/>
      <c r="AX7521" s="221"/>
      <c r="AY7521" s="221"/>
      <c r="AZ7521" s="221"/>
    </row>
    <row r="7522" spans="1:52" x14ac:dyDescent="0.15">
      <c r="A7522" s="278"/>
      <c r="B7522" s="274"/>
      <c r="C7522" s="340"/>
      <c r="D7522" s="340"/>
      <c r="E7522" s="341"/>
      <c r="F7522" s="341"/>
      <c r="G7522" s="341"/>
      <c r="H7522" s="341"/>
      <c r="I7522" s="341"/>
      <c r="J7522" s="341"/>
      <c r="AH7522" s="221"/>
      <c r="AI7522" s="221"/>
      <c r="AJ7522" s="221"/>
      <c r="AK7522" s="221"/>
      <c r="AL7522" s="221"/>
      <c r="AM7522" s="221"/>
      <c r="AN7522" s="221"/>
      <c r="AO7522" s="221"/>
      <c r="AP7522" s="221"/>
      <c r="AQ7522" s="219"/>
      <c r="AR7522" s="219"/>
      <c r="AS7522" s="221"/>
      <c r="AT7522" s="221"/>
      <c r="AU7522" s="221"/>
      <c r="AV7522" s="221"/>
      <c r="AW7522" s="221"/>
      <c r="AX7522" s="221"/>
      <c r="AY7522" s="221"/>
      <c r="AZ7522" s="221"/>
    </row>
    <row r="7523" spans="1:52" x14ac:dyDescent="0.15">
      <c r="A7523" s="278"/>
      <c r="B7523" s="274"/>
      <c r="C7523" s="340"/>
      <c r="D7523" s="340"/>
      <c r="E7523" s="341"/>
      <c r="F7523" s="341"/>
      <c r="G7523" s="341"/>
      <c r="H7523" s="341"/>
      <c r="I7523" s="341"/>
      <c r="J7523" s="341"/>
      <c r="AH7523" s="221"/>
      <c r="AI7523" s="221"/>
      <c r="AJ7523" s="221"/>
      <c r="AK7523" s="221"/>
      <c r="AL7523" s="221"/>
      <c r="AM7523" s="221"/>
      <c r="AN7523" s="221"/>
      <c r="AO7523" s="221"/>
      <c r="AP7523" s="221"/>
      <c r="AQ7523" s="219"/>
      <c r="AR7523" s="219"/>
      <c r="AS7523" s="221"/>
      <c r="AT7523" s="221"/>
      <c r="AU7523" s="221"/>
      <c r="AV7523" s="221"/>
      <c r="AW7523" s="221"/>
      <c r="AX7523" s="221"/>
      <c r="AY7523" s="221"/>
      <c r="AZ7523" s="221"/>
    </row>
    <row r="7524" spans="1:52" x14ac:dyDescent="0.15">
      <c r="A7524" s="278"/>
      <c r="B7524" s="274"/>
      <c r="C7524" s="340"/>
      <c r="D7524" s="340"/>
      <c r="E7524" s="341"/>
      <c r="F7524" s="341"/>
      <c r="G7524" s="341"/>
      <c r="H7524" s="341"/>
      <c r="I7524" s="341"/>
      <c r="J7524" s="341"/>
      <c r="AH7524" s="221"/>
      <c r="AI7524" s="221"/>
      <c r="AJ7524" s="221"/>
      <c r="AK7524" s="221"/>
      <c r="AL7524" s="221"/>
      <c r="AM7524" s="221"/>
      <c r="AN7524" s="221"/>
      <c r="AO7524" s="221"/>
      <c r="AP7524" s="221"/>
      <c r="AQ7524" s="219"/>
      <c r="AR7524" s="219"/>
      <c r="AS7524" s="221"/>
      <c r="AT7524" s="221"/>
      <c r="AU7524" s="221"/>
      <c r="AV7524" s="221"/>
      <c r="AW7524" s="221"/>
      <c r="AX7524" s="221"/>
      <c r="AY7524" s="221"/>
      <c r="AZ7524" s="221"/>
    </row>
    <row r="7525" spans="1:52" x14ac:dyDescent="0.15">
      <c r="A7525" s="278"/>
      <c r="B7525" s="274"/>
      <c r="C7525" s="340"/>
      <c r="D7525" s="340"/>
      <c r="E7525" s="341"/>
      <c r="F7525" s="341"/>
      <c r="G7525" s="341"/>
      <c r="H7525" s="341"/>
      <c r="I7525" s="341"/>
      <c r="J7525" s="341"/>
      <c r="AH7525" s="221"/>
      <c r="AI7525" s="221"/>
      <c r="AJ7525" s="221"/>
      <c r="AK7525" s="221"/>
      <c r="AL7525" s="221"/>
      <c r="AM7525" s="221"/>
      <c r="AN7525" s="221"/>
      <c r="AO7525" s="221"/>
      <c r="AP7525" s="221"/>
      <c r="AQ7525" s="219"/>
      <c r="AR7525" s="219"/>
      <c r="AS7525" s="221"/>
      <c r="AT7525" s="221"/>
      <c r="AU7525" s="221"/>
      <c r="AV7525" s="221"/>
      <c r="AW7525" s="221"/>
      <c r="AX7525" s="221"/>
      <c r="AY7525" s="221"/>
      <c r="AZ7525" s="221"/>
    </row>
    <row r="7526" spans="1:52" x14ac:dyDescent="0.15">
      <c r="A7526" s="278"/>
      <c r="B7526" s="274"/>
      <c r="C7526" s="340"/>
      <c r="D7526" s="340"/>
      <c r="E7526" s="341"/>
      <c r="F7526" s="341"/>
      <c r="G7526" s="341"/>
      <c r="H7526" s="341"/>
      <c r="I7526" s="341"/>
      <c r="J7526" s="341"/>
      <c r="AH7526" s="221"/>
      <c r="AI7526" s="221"/>
      <c r="AJ7526" s="221"/>
      <c r="AK7526" s="221"/>
      <c r="AL7526" s="221"/>
      <c r="AM7526" s="221"/>
      <c r="AN7526" s="221"/>
      <c r="AO7526" s="221"/>
      <c r="AP7526" s="221"/>
      <c r="AQ7526" s="219"/>
      <c r="AR7526" s="219"/>
      <c r="AS7526" s="221"/>
      <c r="AT7526" s="221"/>
      <c r="AU7526" s="221"/>
      <c r="AV7526" s="221"/>
      <c r="AW7526" s="221"/>
      <c r="AX7526" s="221"/>
      <c r="AY7526" s="221"/>
      <c r="AZ7526" s="221"/>
    </row>
    <row r="7527" spans="1:52" x14ac:dyDescent="0.15">
      <c r="A7527" s="278"/>
      <c r="B7527" s="274"/>
      <c r="C7527" s="340"/>
      <c r="D7527" s="340"/>
      <c r="E7527" s="341"/>
      <c r="F7527" s="341"/>
      <c r="G7527" s="341"/>
      <c r="H7527" s="341"/>
      <c r="I7527" s="341"/>
      <c r="J7527" s="341"/>
      <c r="AH7527" s="221"/>
      <c r="AI7527" s="221"/>
      <c r="AJ7527" s="221"/>
      <c r="AK7527" s="221"/>
      <c r="AL7527" s="221"/>
      <c r="AM7527" s="221"/>
      <c r="AN7527" s="221"/>
      <c r="AO7527" s="221"/>
      <c r="AP7527" s="221"/>
      <c r="AQ7527" s="219"/>
      <c r="AR7527" s="219"/>
      <c r="AS7527" s="221"/>
      <c r="AT7527" s="221"/>
      <c r="AU7527" s="221"/>
      <c r="AV7527" s="221"/>
      <c r="AW7527" s="221"/>
      <c r="AX7527" s="221"/>
      <c r="AY7527" s="221"/>
      <c r="AZ7527" s="221"/>
    </row>
    <row r="7528" spans="1:52" x14ac:dyDescent="0.15">
      <c r="A7528" s="278"/>
      <c r="B7528" s="274"/>
      <c r="C7528" s="340"/>
      <c r="D7528" s="340"/>
      <c r="E7528" s="341"/>
      <c r="F7528" s="341"/>
      <c r="G7528" s="341"/>
      <c r="H7528" s="341"/>
      <c r="I7528" s="341"/>
      <c r="J7528" s="341"/>
      <c r="AH7528" s="221"/>
      <c r="AI7528" s="221"/>
      <c r="AJ7528" s="221"/>
      <c r="AK7528" s="221"/>
      <c r="AL7528" s="221"/>
      <c r="AM7528" s="221"/>
      <c r="AN7528" s="221"/>
      <c r="AO7528" s="221"/>
      <c r="AP7528" s="221"/>
      <c r="AQ7528" s="219"/>
      <c r="AR7528" s="219"/>
      <c r="AS7528" s="221"/>
      <c r="AT7528" s="221"/>
      <c r="AU7528" s="221"/>
      <c r="AV7528" s="221"/>
      <c r="AW7528" s="221"/>
      <c r="AX7528" s="221"/>
      <c r="AY7528" s="221"/>
      <c r="AZ7528" s="221"/>
    </row>
    <row r="7529" spans="1:52" x14ac:dyDescent="0.15">
      <c r="A7529" s="278"/>
      <c r="B7529" s="274"/>
      <c r="C7529" s="340"/>
      <c r="D7529" s="340"/>
      <c r="E7529" s="341"/>
      <c r="F7529" s="341"/>
      <c r="G7529" s="341"/>
      <c r="H7529" s="341"/>
      <c r="I7529" s="341"/>
      <c r="J7529" s="341"/>
      <c r="AH7529" s="221"/>
      <c r="AI7529" s="221"/>
      <c r="AJ7529" s="221"/>
      <c r="AK7529" s="221"/>
      <c r="AL7529" s="221"/>
      <c r="AM7529" s="221"/>
      <c r="AN7529" s="221"/>
      <c r="AO7529" s="221"/>
      <c r="AP7529" s="221"/>
      <c r="AQ7529" s="219"/>
      <c r="AR7529" s="219"/>
      <c r="AS7529" s="221"/>
      <c r="AT7529" s="221"/>
      <c r="AU7529" s="221"/>
      <c r="AV7529" s="221"/>
      <c r="AW7529" s="221"/>
      <c r="AX7529" s="221"/>
      <c r="AY7529" s="221"/>
      <c r="AZ7529" s="221"/>
    </row>
    <row r="7530" spans="1:52" x14ac:dyDescent="0.15">
      <c r="A7530" s="278"/>
      <c r="B7530" s="274"/>
      <c r="C7530" s="340"/>
      <c r="D7530" s="340"/>
      <c r="E7530" s="341"/>
      <c r="F7530" s="341"/>
      <c r="G7530" s="341"/>
      <c r="H7530" s="341"/>
      <c r="I7530" s="341"/>
      <c r="J7530" s="341"/>
      <c r="AH7530" s="221"/>
      <c r="AI7530" s="221"/>
      <c r="AJ7530" s="221"/>
      <c r="AK7530" s="221"/>
      <c r="AL7530" s="221"/>
      <c r="AM7530" s="221"/>
      <c r="AN7530" s="221"/>
      <c r="AO7530" s="221"/>
      <c r="AP7530" s="221"/>
      <c r="AQ7530" s="219"/>
      <c r="AR7530" s="219"/>
      <c r="AS7530" s="221"/>
      <c r="AT7530" s="221"/>
      <c r="AU7530" s="221"/>
      <c r="AV7530" s="221"/>
      <c r="AW7530" s="221"/>
      <c r="AX7530" s="221"/>
      <c r="AY7530" s="221"/>
      <c r="AZ7530" s="221"/>
    </row>
    <row r="7531" spans="1:52" x14ac:dyDescent="0.15">
      <c r="A7531" s="278"/>
      <c r="B7531" s="274"/>
      <c r="C7531" s="340"/>
      <c r="D7531" s="340"/>
      <c r="E7531" s="341"/>
      <c r="F7531" s="341"/>
      <c r="G7531" s="341"/>
      <c r="H7531" s="341"/>
      <c r="I7531" s="341"/>
      <c r="J7531" s="341"/>
      <c r="AH7531" s="221"/>
      <c r="AI7531" s="221"/>
      <c r="AJ7531" s="221"/>
      <c r="AK7531" s="221"/>
      <c r="AL7531" s="221"/>
      <c r="AM7531" s="221"/>
      <c r="AN7531" s="221"/>
      <c r="AO7531" s="221"/>
      <c r="AP7531" s="221"/>
      <c r="AQ7531" s="219"/>
      <c r="AR7531" s="219"/>
      <c r="AS7531" s="221"/>
      <c r="AT7531" s="221"/>
      <c r="AU7531" s="221"/>
      <c r="AV7531" s="221"/>
      <c r="AW7531" s="221"/>
      <c r="AX7531" s="221"/>
      <c r="AY7531" s="221"/>
      <c r="AZ7531" s="221"/>
    </row>
    <row r="7532" spans="1:52" x14ac:dyDescent="0.15">
      <c r="A7532" s="278"/>
      <c r="B7532" s="274"/>
      <c r="C7532" s="340"/>
      <c r="D7532" s="340"/>
      <c r="E7532" s="341"/>
      <c r="F7532" s="341"/>
      <c r="G7532" s="341"/>
      <c r="H7532" s="341"/>
      <c r="I7532" s="341"/>
      <c r="J7532" s="341"/>
      <c r="AH7532" s="221"/>
      <c r="AI7532" s="221"/>
      <c r="AJ7532" s="221"/>
      <c r="AK7532" s="221"/>
      <c r="AL7532" s="221"/>
      <c r="AM7532" s="221"/>
      <c r="AN7532" s="221"/>
      <c r="AO7532" s="221"/>
      <c r="AP7532" s="221"/>
      <c r="AQ7532" s="219"/>
      <c r="AR7532" s="219"/>
      <c r="AS7532" s="221"/>
      <c r="AT7532" s="221"/>
      <c r="AU7532" s="221"/>
      <c r="AV7532" s="221"/>
      <c r="AW7532" s="221"/>
      <c r="AX7532" s="221"/>
      <c r="AY7532" s="221"/>
      <c r="AZ7532" s="221"/>
    </row>
    <row r="7533" spans="1:52" x14ac:dyDescent="0.15">
      <c r="A7533" s="278"/>
      <c r="B7533" s="274"/>
      <c r="C7533" s="340"/>
      <c r="D7533" s="340"/>
      <c r="E7533" s="341"/>
      <c r="F7533" s="341"/>
      <c r="G7533" s="341"/>
      <c r="H7533" s="341"/>
      <c r="I7533" s="341"/>
      <c r="J7533" s="341"/>
      <c r="AH7533" s="221"/>
      <c r="AI7533" s="221"/>
      <c r="AJ7533" s="221"/>
      <c r="AK7533" s="221"/>
      <c r="AL7533" s="221"/>
      <c r="AM7533" s="221"/>
      <c r="AN7533" s="221"/>
      <c r="AO7533" s="221"/>
      <c r="AP7533" s="221"/>
      <c r="AQ7533" s="219"/>
      <c r="AR7533" s="219"/>
      <c r="AS7533" s="221"/>
      <c r="AT7533" s="221"/>
      <c r="AU7533" s="221"/>
      <c r="AV7533" s="221"/>
      <c r="AW7533" s="221"/>
      <c r="AX7533" s="221"/>
      <c r="AY7533" s="221"/>
      <c r="AZ7533" s="221"/>
    </row>
    <row r="7534" spans="1:52" x14ac:dyDescent="0.15">
      <c r="A7534" s="278"/>
      <c r="B7534" s="274"/>
      <c r="C7534" s="340"/>
      <c r="D7534" s="340"/>
      <c r="E7534" s="341"/>
      <c r="F7534" s="341"/>
      <c r="G7534" s="341"/>
      <c r="H7534" s="341"/>
      <c r="I7534" s="341"/>
      <c r="J7534" s="341"/>
      <c r="AH7534" s="221"/>
      <c r="AI7534" s="221"/>
      <c r="AJ7534" s="221"/>
      <c r="AK7534" s="221"/>
      <c r="AL7534" s="221"/>
      <c r="AM7534" s="221"/>
      <c r="AN7534" s="221"/>
      <c r="AO7534" s="221"/>
      <c r="AP7534" s="221"/>
      <c r="AQ7534" s="219"/>
      <c r="AR7534" s="219"/>
      <c r="AS7534" s="221"/>
      <c r="AT7534" s="221"/>
      <c r="AU7534" s="221"/>
      <c r="AV7534" s="221"/>
      <c r="AW7534" s="221"/>
      <c r="AX7534" s="221"/>
      <c r="AY7534" s="221"/>
      <c r="AZ7534" s="221"/>
    </row>
    <row r="7535" spans="1:52" x14ac:dyDescent="0.15">
      <c r="A7535" s="278"/>
      <c r="B7535" s="274"/>
      <c r="C7535" s="340"/>
      <c r="D7535" s="340"/>
      <c r="E7535" s="341"/>
      <c r="F7535" s="341"/>
      <c r="G7535" s="341"/>
      <c r="H7535" s="341"/>
      <c r="I7535" s="341"/>
      <c r="J7535" s="341"/>
      <c r="AH7535" s="221"/>
      <c r="AI7535" s="221"/>
      <c r="AJ7535" s="221"/>
      <c r="AK7535" s="221"/>
      <c r="AL7535" s="221"/>
      <c r="AM7535" s="221"/>
      <c r="AN7535" s="221"/>
      <c r="AO7535" s="221"/>
      <c r="AP7535" s="221"/>
      <c r="AQ7535" s="219"/>
      <c r="AR7535" s="219"/>
      <c r="AS7535" s="221"/>
      <c r="AT7535" s="221"/>
      <c r="AU7535" s="221"/>
      <c r="AV7535" s="221"/>
      <c r="AW7535" s="221"/>
      <c r="AX7535" s="221"/>
      <c r="AY7535" s="221"/>
      <c r="AZ7535" s="221"/>
    </row>
    <row r="7536" spans="1:52" x14ac:dyDescent="0.15">
      <c r="A7536" s="278"/>
      <c r="B7536" s="274"/>
      <c r="C7536" s="340"/>
      <c r="D7536" s="340"/>
      <c r="E7536" s="341"/>
      <c r="F7536" s="341"/>
      <c r="G7536" s="341"/>
      <c r="H7536" s="341"/>
      <c r="I7536" s="341"/>
      <c r="J7536" s="341"/>
      <c r="AH7536" s="221"/>
      <c r="AI7536" s="221"/>
      <c r="AJ7536" s="221"/>
      <c r="AK7536" s="221"/>
      <c r="AL7536" s="221"/>
      <c r="AM7536" s="221"/>
      <c r="AN7536" s="221"/>
      <c r="AO7536" s="221"/>
      <c r="AP7536" s="221"/>
      <c r="AQ7536" s="219"/>
      <c r="AR7536" s="219"/>
      <c r="AS7536" s="221"/>
      <c r="AT7536" s="221"/>
      <c r="AU7536" s="221"/>
      <c r="AV7536" s="221"/>
      <c r="AW7536" s="221"/>
      <c r="AX7536" s="221"/>
      <c r="AY7536" s="221"/>
      <c r="AZ7536" s="221"/>
    </row>
    <row r="7537" spans="1:52" x14ac:dyDescent="0.15">
      <c r="A7537" s="278"/>
      <c r="B7537" s="274"/>
      <c r="C7537" s="340"/>
      <c r="D7537" s="340"/>
      <c r="E7537" s="341"/>
      <c r="F7537" s="341"/>
      <c r="G7537" s="341"/>
      <c r="H7537" s="341"/>
      <c r="I7537" s="341"/>
      <c r="J7537" s="341"/>
      <c r="AH7537" s="221"/>
      <c r="AI7537" s="221"/>
      <c r="AJ7537" s="221"/>
      <c r="AK7537" s="221"/>
      <c r="AL7537" s="221"/>
      <c r="AM7537" s="221"/>
      <c r="AN7537" s="221"/>
      <c r="AO7537" s="221"/>
      <c r="AP7537" s="221"/>
      <c r="AQ7537" s="219"/>
      <c r="AR7537" s="219"/>
      <c r="AS7537" s="221"/>
      <c r="AT7537" s="221"/>
      <c r="AU7537" s="221"/>
      <c r="AV7537" s="221"/>
      <c r="AW7537" s="221"/>
      <c r="AX7537" s="221"/>
      <c r="AY7537" s="221"/>
      <c r="AZ7537" s="221"/>
    </row>
    <row r="7538" spans="1:52" x14ac:dyDescent="0.15">
      <c r="A7538" s="278"/>
      <c r="B7538" s="274"/>
      <c r="C7538" s="340"/>
      <c r="D7538" s="340"/>
      <c r="E7538" s="341"/>
      <c r="F7538" s="341"/>
      <c r="G7538" s="341"/>
      <c r="H7538" s="341"/>
      <c r="I7538" s="341"/>
      <c r="J7538" s="341"/>
      <c r="AH7538" s="221"/>
      <c r="AI7538" s="221"/>
      <c r="AJ7538" s="221"/>
      <c r="AK7538" s="221"/>
      <c r="AL7538" s="221"/>
      <c r="AM7538" s="221"/>
      <c r="AN7538" s="221"/>
      <c r="AO7538" s="221"/>
      <c r="AP7538" s="221"/>
      <c r="AQ7538" s="219"/>
      <c r="AR7538" s="219"/>
      <c r="AS7538" s="221"/>
      <c r="AT7538" s="221"/>
      <c r="AU7538" s="221"/>
      <c r="AV7538" s="221"/>
      <c r="AW7538" s="221"/>
      <c r="AX7538" s="221"/>
      <c r="AY7538" s="221"/>
      <c r="AZ7538" s="221"/>
    </row>
    <row r="7539" spans="1:52" x14ac:dyDescent="0.15">
      <c r="A7539" s="278"/>
      <c r="B7539" s="274"/>
      <c r="C7539" s="340"/>
      <c r="D7539" s="340"/>
      <c r="E7539" s="341"/>
      <c r="F7539" s="341"/>
      <c r="G7539" s="341"/>
      <c r="H7539" s="341"/>
      <c r="I7539" s="341"/>
      <c r="J7539" s="341"/>
      <c r="AH7539" s="221"/>
      <c r="AI7539" s="221"/>
      <c r="AJ7539" s="221"/>
      <c r="AK7539" s="221"/>
      <c r="AL7539" s="221"/>
      <c r="AM7539" s="221"/>
      <c r="AN7539" s="221"/>
      <c r="AO7539" s="221"/>
      <c r="AP7539" s="221"/>
      <c r="AQ7539" s="219"/>
      <c r="AR7539" s="219"/>
      <c r="AS7539" s="221"/>
      <c r="AT7539" s="221"/>
      <c r="AU7539" s="221"/>
      <c r="AV7539" s="221"/>
      <c r="AW7539" s="221"/>
      <c r="AX7539" s="221"/>
      <c r="AY7539" s="221"/>
      <c r="AZ7539" s="221"/>
    </row>
    <row r="7540" spans="1:52" x14ac:dyDescent="0.15">
      <c r="A7540" s="278"/>
      <c r="B7540" s="274"/>
      <c r="C7540" s="340"/>
      <c r="D7540" s="340"/>
      <c r="E7540" s="341"/>
      <c r="F7540" s="341"/>
      <c r="G7540" s="341"/>
      <c r="H7540" s="341"/>
      <c r="I7540" s="341"/>
      <c r="J7540" s="341"/>
      <c r="AH7540" s="221"/>
      <c r="AI7540" s="221"/>
      <c r="AJ7540" s="221"/>
      <c r="AK7540" s="221"/>
      <c r="AL7540" s="221"/>
      <c r="AM7540" s="221"/>
      <c r="AN7540" s="221"/>
      <c r="AO7540" s="221"/>
      <c r="AP7540" s="221"/>
      <c r="AQ7540" s="219"/>
      <c r="AR7540" s="219"/>
      <c r="AS7540" s="221"/>
      <c r="AT7540" s="221"/>
      <c r="AU7540" s="221"/>
      <c r="AV7540" s="221"/>
      <c r="AW7540" s="221"/>
      <c r="AX7540" s="221"/>
      <c r="AY7540" s="221"/>
      <c r="AZ7540" s="221"/>
    </row>
    <row r="7541" spans="1:52" x14ac:dyDescent="0.15">
      <c r="A7541" s="278"/>
      <c r="B7541" s="274"/>
      <c r="C7541" s="340"/>
      <c r="D7541" s="340"/>
      <c r="E7541" s="341"/>
      <c r="F7541" s="341"/>
      <c r="G7541" s="341"/>
      <c r="H7541" s="341"/>
      <c r="I7541" s="341"/>
      <c r="J7541" s="341"/>
      <c r="AH7541" s="221"/>
      <c r="AI7541" s="221"/>
      <c r="AJ7541" s="221"/>
      <c r="AK7541" s="221"/>
      <c r="AL7541" s="221"/>
      <c r="AM7541" s="221"/>
      <c r="AN7541" s="221"/>
      <c r="AO7541" s="221"/>
      <c r="AP7541" s="221"/>
      <c r="AQ7541" s="219"/>
      <c r="AR7541" s="219"/>
      <c r="AS7541" s="221"/>
      <c r="AT7541" s="221"/>
      <c r="AU7541" s="221"/>
      <c r="AV7541" s="221"/>
      <c r="AW7541" s="221"/>
      <c r="AX7541" s="221"/>
      <c r="AY7541" s="221"/>
      <c r="AZ7541" s="221"/>
    </row>
    <row r="7542" spans="1:52" x14ac:dyDescent="0.15">
      <c r="A7542" s="278"/>
      <c r="B7542" s="274"/>
      <c r="C7542" s="340"/>
      <c r="D7542" s="340"/>
      <c r="E7542" s="341"/>
      <c r="F7542" s="341"/>
      <c r="G7542" s="341"/>
      <c r="H7542" s="341"/>
      <c r="I7542" s="341"/>
      <c r="J7542" s="341"/>
      <c r="AH7542" s="221"/>
      <c r="AI7542" s="221"/>
      <c r="AJ7542" s="221"/>
      <c r="AK7542" s="221"/>
      <c r="AL7542" s="221"/>
      <c r="AM7542" s="221"/>
      <c r="AN7542" s="221"/>
      <c r="AO7542" s="221"/>
      <c r="AP7542" s="221"/>
      <c r="AQ7542" s="219"/>
      <c r="AR7542" s="219"/>
      <c r="AS7542" s="221"/>
      <c r="AT7542" s="221"/>
      <c r="AU7542" s="221"/>
      <c r="AV7542" s="221"/>
      <c r="AW7542" s="221"/>
      <c r="AX7542" s="221"/>
      <c r="AY7542" s="221"/>
      <c r="AZ7542" s="221"/>
    </row>
    <row r="7543" spans="1:52" x14ac:dyDescent="0.15">
      <c r="A7543" s="278"/>
      <c r="B7543" s="274"/>
      <c r="C7543" s="340"/>
      <c r="D7543" s="340"/>
      <c r="E7543" s="341"/>
      <c r="F7543" s="341"/>
      <c r="G7543" s="341"/>
      <c r="H7543" s="341"/>
      <c r="I7543" s="341"/>
      <c r="J7543" s="341"/>
      <c r="AH7543" s="221"/>
      <c r="AI7543" s="221"/>
      <c r="AJ7543" s="221"/>
      <c r="AK7543" s="221"/>
      <c r="AL7543" s="221"/>
      <c r="AM7543" s="221"/>
      <c r="AN7543" s="221"/>
      <c r="AO7543" s="221"/>
      <c r="AP7543" s="221"/>
      <c r="AQ7543" s="219"/>
      <c r="AR7543" s="219"/>
      <c r="AS7543" s="221"/>
      <c r="AT7543" s="221"/>
      <c r="AU7543" s="221"/>
      <c r="AV7543" s="221"/>
      <c r="AW7543" s="221"/>
      <c r="AX7543" s="221"/>
      <c r="AY7543" s="221"/>
      <c r="AZ7543" s="221"/>
    </row>
    <row r="7544" spans="1:52" x14ac:dyDescent="0.15">
      <c r="A7544" s="278"/>
      <c r="B7544" s="274"/>
      <c r="C7544" s="340"/>
      <c r="D7544" s="340"/>
      <c r="E7544" s="341"/>
      <c r="F7544" s="341"/>
      <c r="G7544" s="341"/>
      <c r="H7544" s="341"/>
      <c r="I7544" s="341"/>
      <c r="J7544" s="341"/>
      <c r="AH7544" s="221"/>
      <c r="AI7544" s="221"/>
      <c r="AJ7544" s="221"/>
      <c r="AK7544" s="221"/>
      <c r="AL7544" s="221"/>
      <c r="AM7544" s="221"/>
      <c r="AN7544" s="221"/>
      <c r="AO7544" s="221"/>
      <c r="AP7544" s="221"/>
      <c r="AQ7544" s="219"/>
      <c r="AR7544" s="219"/>
      <c r="AS7544" s="221"/>
      <c r="AT7544" s="221"/>
      <c r="AU7544" s="221"/>
      <c r="AV7544" s="221"/>
      <c r="AW7544" s="221"/>
      <c r="AX7544" s="221"/>
      <c r="AY7544" s="221"/>
      <c r="AZ7544" s="221"/>
    </row>
    <row r="7545" spans="1:52" x14ac:dyDescent="0.15">
      <c r="A7545" s="278"/>
      <c r="B7545" s="274"/>
      <c r="C7545" s="340"/>
      <c r="D7545" s="340"/>
      <c r="E7545" s="341"/>
      <c r="F7545" s="341"/>
      <c r="G7545" s="341"/>
      <c r="H7545" s="341"/>
      <c r="I7545" s="341"/>
      <c r="J7545" s="341"/>
      <c r="AH7545" s="221"/>
      <c r="AI7545" s="221"/>
      <c r="AJ7545" s="221"/>
      <c r="AK7545" s="221"/>
      <c r="AL7545" s="221"/>
      <c r="AM7545" s="221"/>
      <c r="AN7545" s="221"/>
      <c r="AO7545" s="221"/>
      <c r="AP7545" s="221"/>
      <c r="AQ7545" s="219"/>
      <c r="AR7545" s="219"/>
      <c r="AS7545" s="221"/>
      <c r="AT7545" s="221"/>
      <c r="AU7545" s="221"/>
      <c r="AV7545" s="221"/>
      <c r="AW7545" s="221"/>
      <c r="AX7545" s="221"/>
      <c r="AY7545" s="221"/>
      <c r="AZ7545" s="221"/>
    </row>
    <row r="7546" spans="1:52" x14ac:dyDescent="0.15">
      <c r="A7546" s="278"/>
      <c r="B7546" s="274"/>
      <c r="C7546" s="340"/>
      <c r="D7546" s="340"/>
      <c r="E7546" s="341"/>
      <c r="F7546" s="341"/>
      <c r="G7546" s="341"/>
      <c r="H7546" s="341"/>
      <c r="I7546" s="341"/>
      <c r="J7546" s="341"/>
      <c r="AH7546" s="221"/>
      <c r="AI7546" s="221"/>
      <c r="AJ7546" s="221"/>
      <c r="AK7546" s="221"/>
      <c r="AL7546" s="221"/>
      <c r="AM7546" s="221"/>
      <c r="AN7546" s="221"/>
      <c r="AO7546" s="221"/>
      <c r="AP7546" s="221"/>
      <c r="AQ7546" s="219"/>
      <c r="AR7546" s="219"/>
      <c r="AS7546" s="221"/>
      <c r="AT7546" s="221"/>
      <c r="AU7546" s="221"/>
      <c r="AV7546" s="221"/>
      <c r="AW7546" s="221"/>
      <c r="AX7546" s="221"/>
      <c r="AY7546" s="221"/>
      <c r="AZ7546" s="221"/>
    </row>
    <row r="7547" spans="1:52" x14ac:dyDescent="0.15">
      <c r="A7547" s="278"/>
      <c r="B7547" s="274"/>
      <c r="C7547" s="340"/>
      <c r="D7547" s="340"/>
      <c r="E7547" s="341"/>
      <c r="F7547" s="341"/>
      <c r="G7547" s="341"/>
      <c r="H7547" s="341"/>
      <c r="I7547" s="341"/>
      <c r="J7547" s="341"/>
      <c r="AH7547" s="221"/>
      <c r="AI7547" s="221"/>
      <c r="AJ7547" s="221"/>
      <c r="AK7547" s="221"/>
      <c r="AL7547" s="221"/>
      <c r="AM7547" s="221"/>
      <c r="AN7547" s="221"/>
      <c r="AO7547" s="221"/>
      <c r="AP7547" s="221"/>
      <c r="AQ7547" s="219"/>
      <c r="AR7547" s="219"/>
      <c r="AS7547" s="221"/>
      <c r="AT7547" s="221"/>
      <c r="AU7547" s="221"/>
      <c r="AV7547" s="221"/>
      <c r="AW7547" s="221"/>
      <c r="AX7547" s="221"/>
      <c r="AY7547" s="221"/>
      <c r="AZ7547" s="221"/>
    </row>
    <row r="7548" spans="1:52" x14ac:dyDescent="0.15">
      <c r="A7548" s="278"/>
      <c r="B7548" s="274"/>
      <c r="C7548" s="340"/>
      <c r="D7548" s="340"/>
      <c r="E7548" s="341"/>
      <c r="F7548" s="341"/>
      <c r="G7548" s="341"/>
      <c r="H7548" s="341"/>
      <c r="I7548" s="341"/>
      <c r="J7548" s="341"/>
      <c r="AH7548" s="221"/>
      <c r="AI7548" s="221"/>
      <c r="AJ7548" s="221"/>
      <c r="AK7548" s="221"/>
      <c r="AL7548" s="221"/>
      <c r="AM7548" s="221"/>
      <c r="AN7548" s="221"/>
      <c r="AO7548" s="221"/>
      <c r="AP7548" s="221"/>
      <c r="AQ7548" s="219"/>
      <c r="AR7548" s="219"/>
      <c r="AS7548" s="221"/>
      <c r="AT7548" s="221"/>
      <c r="AU7548" s="221"/>
      <c r="AV7548" s="221"/>
      <c r="AW7548" s="221"/>
      <c r="AX7548" s="221"/>
      <c r="AY7548" s="221"/>
      <c r="AZ7548" s="221"/>
    </row>
    <row r="7549" spans="1:52" x14ac:dyDescent="0.15">
      <c r="A7549" s="278"/>
      <c r="B7549" s="274"/>
      <c r="C7549" s="340"/>
      <c r="D7549" s="340"/>
      <c r="E7549" s="341"/>
      <c r="F7549" s="341"/>
      <c r="G7549" s="341"/>
      <c r="H7549" s="341"/>
      <c r="I7549" s="341"/>
      <c r="J7549" s="341"/>
      <c r="AH7549" s="221"/>
      <c r="AI7549" s="221"/>
      <c r="AJ7549" s="221"/>
      <c r="AK7549" s="221"/>
      <c r="AL7549" s="221"/>
      <c r="AM7549" s="221"/>
      <c r="AN7549" s="221"/>
      <c r="AO7549" s="221"/>
      <c r="AP7549" s="221"/>
      <c r="AQ7549" s="219"/>
      <c r="AR7549" s="219"/>
      <c r="AS7549" s="221"/>
      <c r="AT7549" s="221"/>
      <c r="AU7549" s="221"/>
      <c r="AV7549" s="221"/>
      <c r="AW7549" s="221"/>
      <c r="AX7549" s="221"/>
      <c r="AY7549" s="221"/>
      <c r="AZ7549" s="221"/>
    </row>
    <row r="7550" spans="1:52" x14ac:dyDescent="0.15">
      <c r="A7550" s="278"/>
      <c r="B7550" s="274"/>
      <c r="C7550" s="340"/>
      <c r="D7550" s="340"/>
      <c r="E7550" s="341"/>
      <c r="F7550" s="341"/>
      <c r="G7550" s="341"/>
      <c r="H7550" s="341"/>
      <c r="I7550" s="341"/>
      <c r="J7550" s="341"/>
      <c r="AH7550" s="221"/>
      <c r="AI7550" s="221"/>
      <c r="AJ7550" s="221"/>
      <c r="AK7550" s="221"/>
      <c r="AL7550" s="221"/>
      <c r="AM7550" s="221"/>
      <c r="AN7550" s="221"/>
      <c r="AO7550" s="221"/>
      <c r="AP7550" s="221"/>
      <c r="AQ7550" s="219"/>
      <c r="AR7550" s="219"/>
      <c r="AS7550" s="221"/>
      <c r="AT7550" s="221"/>
      <c r="AU7550" s="221"/>
      <c r="AV7550" s="221"/>
      <c r="AW7550" s="221"/>
      <c r="AX7550" s="221"/>
      <c r="AY7550" s="221"/>
      <c r="AZ7550" s="221"/>
    </row>
    <row r="7551" spans="1:52" x14ac:dyDescent="0.15">
      <c r="A7551" s="278"/>
      <c r="B7551" s="274"/>
      <c r="C7551" s="340"/>
      <c r="D7551" s="340"/>
      <c r="E7551" s="341"/>
      <c r="F7551" s="341"/>
      <c r="G7551" s="341"/>
      <c r="H7551" s="341"/>
      <c r="I7551" s="341"/>
      <c r="J7551" s="341"/>
      <c r="AH7551" s="221"/>
      <c r="AI7551" s="221"/>
      <c r="AJ7551" s="221"/>
      <c r="AK7551" s="221"/>
      <c r="AL7551" s="221"/>
      <c r="AM7551" s="221"/>
      <c r="AN7551" s="221"/>
      <c r="AO7551" s="221"/>
      <c r="AP7551" s="221"/>
      <c r="AQ7551" s="219"/>
      <c r="AR7551" s="219"/>
      <c r="AS7551" s="221"/>
      <c r="AT7551" s="221"/>
      <c r="AU7551" s="221"/>
      <c r="AV7551" s="221"/>
      <c r="AW7551" s="221"/>
      <c r="AX7551" s="221"/>
      <c r="AY7551" s="221"/>
      <c r="AZ7551" s="221"/>
    </row>
    <row r="7552" spans="1:52" x14ac:dyDescent="0.15">
      <c r="A7552" s="278"/>
      <c r="B7552" s="274"/>
      <c r="C7552" s="340"/>
      <c r="D7552" s="340"/>
      <c r="E7552" s="341"/>
      <c r="F7552" s="341"/>
      <c r="G7552" s="341"/>
      <c r="H7552" s="341"/>
      <c r="I7552" s="341"/>
      <c r="J7552" s="341"/>
      <c r="AH7552" s="221"/>
      <c r="AI7552" s="221"/>
      <c r="AJ7552" s="221"/>
      <c r="AK7552" s="221"/>
      <c r="AL7552" s="221"/>
      <c r="AM7552" s="221"/>
      <c r="AN7552" s="221"/>
      <c r="AO7552" s="221"/>
      <c r="AP7552" s="221"/>
      <c r="AQ7552" s="219"/>
      <c r="AR7552" s="219"/>
      <c r="AS7552" s="221"/>
      <c r="AT7552" s="221"/>
      <c r="AU7552" s="221"/>
      <c r="AV7552" s="221"/>
      <c r="AW7552" s="221"/>
      <c r="AX7552" s="221"/>
      <c r="AY7552" s="221"/>
      <c r="AZ7552" s="221"/>
    </row>
    <row r="7553" spans="1:52" x14ac:dyDescent="0.15">
      <c r="A7553" s="278"/>
      <c r="B7553" s="274"/>
      <c r="C7553" s="340"/>
      <c r="D7553" s="340"/>
      <c r="E7553" s="341"/>
      <c r="F7553" s="341"/>
      <c r="G7553" s="341"/>
      <c r="H7553" s="341"/>
      <c r="I7553" s="341"/>
      <c r="J7553" s="341"/>
      <c r="AH7553" s="221"/>
      <c r="AI7553" s="221"/>
      <c r="AJ7553" s="221"/>
      <c r="AK7553" s="221"/>
      <c r="AL7553" s="221"/>
      <c r="AM7553" s="221"/>
      <c r="AN7553" s="221"/>
      <c r="AO7553" s="221"/>
      <c r="AP7553" s="221"/>
      <c r="AQ7553" s="219"/>
      <c r="AR7553" s="219"/>
      <c r="AS7553" s="221"/>
      <c r="AT7553" s="221"/>
      <c r="AU7553" s="221"/>
      <c r="AV7553" s="221"/>
      <c r="AW7553" s="221"/>
      <c r="AX7553" s="221"/>
      <c r="AY7553" s="221"/>
      <c r="AZ7553" s="221"/>
    </row>
    <row r="7554" spans="1:52" x14ac:dyDescent="0.15">
      <c r="A7554" s="278"/>
      <c r="B7554" s="274"/>
      <c r="C7554" s="340"/>
      <c r="D7554" s="340"/>
      <c r="E7554" s="341"/>
      <c r="F7554" s="341"/>
      <c r="G7554" s="341"/>
      <c r="H7554" s="341"/>
      <c r="I7554" s="341"/>
      <c r="J7554" s="341"/>
      <c r="AH7554" s="221"/>
      <c r="AI7554" s="221"/>
      <c r="AJ7554" s="221"/>
      <c r="AK7554" s="221"/>
      <c r="AL7554" s="221"/>
      <c r="AM7554" s="221"/>
      <c r="AN7554" s="221"/>
      <c r="AO7554" s="221"/>
      <c r="AP7554" s="221"/>
      <c r="AQ7554" s="219"/>
      <c r="AR7554" s="219"/>
      <c r="AS7554" s="221"/>
      <c r="AT7554" s="221"/>
      <c r="AU7554" s="221"/>
      <c r="AV7554" s="221"/>
      <c r="AW7554" s="221"/>
      <c r="AX7554" s="221"/>
      <c r="AY7554" s="221"/>
      <c r="AZ7554" s="221"/>
    </row>
    <row r="7555" spans="1:52" x14ac:dyDescent="0.15">
      <c r="A7555" s="278"/>
      <c r="B7555" s="274"/>
      <c r="C7555" s="340"/>
      <c r="D7555" s="340"/>
      <c r="E7555" s="341"/>
      <c r="F7555" s="341"/>
      <c r="G7555" s="341"/>
      <c r="H7555" s="341"/>
      <c r="I7555" s="341"/>
      <c r="J7555" s="341"/>
      <c r="AH7555" s="221"/>
      <c r="AI7555" s="221"/>
      <c r="AJ7555" s="221"/>
      <c r="AK7555" s="221"/>
      <c r="AL7555" s="221"/>
      <c r="AM7555" s="221"/>
      <c r="AN7555" s="221"/>
      <c r="AO7555" s="221"/>
      <c r="AP7555" s="221"/>
      <c r="AQ7555" s="219"/>
      <c r="AR7555" s="219"/>
      <c r="AS7555" s="221"/>
      <c r="AT7555" s="221"/>
      <c r="AU7555" s="221"/>
      <c r="AV7555" s="221"/>
      <c r="AW7555" s="221"/>
      <c r="AX7555" s="221"/>
      <c r="AY7555" s="221"/>
      <c r="AZ7555" s="221"/>
    </row>
    <row r="7556" spans="1:52" x14ac:dyDescent="0.15">
      <c r="A7556" s="278"/>
      <c r="B7556" s="274"/>
      <c r="C7556" s="340"/>
      <c r="D7556" s="340"/>
      <c r="E7556" s="341"/>
      <c r="F7556" s="341"/>
      <c r="G7556" s="341"/>
      <c r="H7556" s="341"/>
      <c r="I7556" s="341"/>
      <c r="J7556" s="341"/>
      <c r="AH7556" s="221"/>
      <c r="AI7556" s="221"/>
      <c r="AJ7556" s="221"/>
      <c r="AK7556" s="221"/>
      <c r="AL7556" s="221"/>
      <c r="AM7556" s="221"/>
      <c r="AN7556" s="221"/>
      <c r="AO7556" s="221"/>
      <c r="AP7556" s="221"/>
      <c r="AQ7556" s="219"/>
      <c r="AR7556" s="219"/>
      <c r="AS7556" s="221"/>
      <c r="AT7556" s="221"/>
      <c r="AU7556" s="221"/>
      <c r="AV7556" s="221"/>
      <c r="AW7556" s="221"/>
      <c r="AX7556" s="221"/>
      <c r="AY7556" s="221"/>
      <c r="AZ7556" s="221"/>
    </row>
    <row r="7557" spans="1:52" x14ac:dyDescent="0.15">
      <c r="A7557" s="278"/>
      <c r="B7557" s="274"/>
      <c r="C7557" s="340"/>
      <c r="D7557" s="340"/>
      <c r="E7557" s="341"/>
      <c r="F7557" s="341"/>
      <c r="G7557" s="341"/>
      <c r="H7557" s="341"/>
      <c r="I7557" s="341"/>
      <c r="J7557" s="341"/>
      <c r="AH7557" s="221"/>
      <c r="AI7557" s="221"/>
      <c r="AJ7557" s="221"/>
      <c r="AK7557" s="221"/>
      <c r="AL7557" s="221"/>
      <c r="AM7557" s="221"/>
      <c r="AN7557" s="221"/>
      <c r="AO7557" s="221"/>
      <c r="AP7557" s="221"/>
      <c r="AQ7557" s="219"/>
      <c r="AR7557" s="219"/>
      <c r="AS7557" s="221"/>
      <c r="AT7557" s="221"/>
      <c r="AU7557" s="221"/>
      <c r="AV7557" s="221"/>
      <c r="AW7557" s="221"/>
      <c r="AX7557" s="221"/>
      <c r="AY7557" s="221"/>
      <c r="AZ7557" s="221"/>
    </row>
    <row r="7558" spans="1:52" x14ac:dyDescent="0.15">
      <c r="A7558" s="278"/>
      <c r="B7558" s="274"/>
      <c r="C7558" s="340"/>
      <c r="D7558" s="340"/>
      <c r="E7558" s="341"/>
      <c r="F7558" s="341"/>
      <c r="G7558" s="341"/>
      <c r="H7558" s="341"/>
      <c r="I7558" s="341"/>
      <c r="J7558" s="341"/>
      <c r="AH7558" s="221"/>
      <c r="AI7558" s="221"/>
      <c r="AJ7558" s="221"/>
      <c r="AK7558" s="221"/>
      <c r="AL7558" s="221"/>
      <c r="AM7558" s="221"/>
      <c r="AN7558" s="221"/>
      <c r="AO7558" s="221"/>
      <c r="AP7558" s="221"/>
      <c r="AQ7558" s="219"/>
      <c r="AR7558" s="219"/>
      <c r="AS7558" s="221"/>
      <c r="AT7558" s="221"/>
      <c r="AU7558" s="221"/>
      <c r="AV7558" s="221"/>
      <c r="AW7558" s="221"/>
      <c r="AX7558" s="221"/>
      <c r="AY7558" s="221"/>
      <c r="AZ7558" s="221"/>
    </row>
    <row r="7559" spans="1:52" x14ac:dyDescent="0.15">
      <c r="A7559" s="278"/>
      <c r="B7559" s="274"/>
      <c r="C7559" s="340"/>
      <c r="D7559" s="340"/>
      <c r="E7559" s="341"/>
      <c r="F7559" s="341"/>
      <c r="G7559" s="341"/>
      <c r="H7559" s="341"/>
      <c r="I7559" s="341"/>
      <c r="J7559" s="341"/>
      <c r="AH7559" s="221"/>
      <c r="AI7559" s="221"/>
      <c r="AJ7559" s="221"/>
      <c r="AK7559" s="221"/>
      <c r="AL7559" s="221"/>
      <c r="AM7559" s="221"/>
      <c r="AN7559" s="221"/>
      <c r="AO7559" s="221"/>
      <c r="AP7559" s="221"/>
      <c r="AQ7559" s="219"/>
      <c r="AR7559" s="219"/>
      <c r="AS7559" s="221"/>
      <c r="AT7559" s="221"/>
      <c r="AU7559" s="221"/>
      <c r="AV7559" s="221"/>
      <c r="AW7559" s="221"/>
      <c r="AX7559" s="221"/>
      <c r="AY7559" s="221"/>
      <c r="AZ7559" s="221"/>
    </row>
    <row r="7560" spans="1:52" x14ac:dyDescent="0.15">
      <c r="A7560" s="278"/>
      <c r="B7560" s="274"/>
      <c r="C7560" s="340"/>
      <c r="D7560" s="340"/>
      <c r="E7560" s="341"/>
      <c r="F7560" s="341"/>
      <c r="G7560" s="341"/>
      <c r="H7560" s="341"/>
      <c r="I7560" s="341"/>
      <c r="J7560" s="341"/>
      <c r="AH7560" s="221"/>
      <c r="AI7560" s="221"/>
      <c r="AJ7560" s="221"/>
      <c r="AK7560" s="221"/>
      <c r="AL7560" s="221"/>
      <c r="AM7560" s="221"/>
      <c r="AN7560" s="221"/>
      <c r="AO7560" s="221"/>
      <c r="AP7560" s="221"/>
      <c r="AQ7560" s="219"/>
      <c r="AR7560" s="219"/>
      <c r="AS7560" s="221"/>
      <c r="AT7560" s="221"/>
      <c r="AU7560" s="221"/>
      <c r="AV7560" s="221"/>
      <c r="AW7560" s="221"/>
      <c r="AX7560" s="221"/>
      <c r="AY7560" s="221"/>
      <c r="AZ7560" s="221"/>
    </row>
    <row r="7561" spans="1:52" x14ac:dyDescent="0.15">
      <c r="A7561" s="278"/>
      <c r="B7561" s="274"/>
      <c r="C7561" s="340"/>
      <c r="D7561" s="340"/>
      <c r="E7561" s="341"/>
      <c r="F7561" s="341"/>
      <c r="G7561" s="341"/>
      <c r="H7561" s="341"/>
      <c r="I7561" s="341"/>
      <c r="J7561" s="341"/>
      <c r="AH7561" s="221"/>
      <c r="AI7561" s="221"/>
      <c r="AJ7561" s="221"/>
      <c r="AK7561" s="221"/>
      <c r="AL7561" s="221"/>
      <c r="AM7561" s="221"/>
      <c r="AN7561" s="221"/>
      <c r="AO7561" s="221"/>
      <c r="AP7561" s="221"/>
      <c r="AQ7561" s="219"/>
      <c r="AR7561" s="219"/>
      <c r="AS7561" s="221"/>
      <c r="AT7561" s="221"/>
      <c r="AU7561" s="221"/>
      <c r="AV7561" s="221"/>
      <c r="AW7561" s="221"/>
      <c r="AX7561" s="221"/>
      <c r="AY7561" s="221"/>
      <c r="AZ7561" s="221"/>
    </row>
    <row r="7562" spans="1:52" x14ac:dyDescent="0.15">
      <c r="A7562" s="278"/>
      <c r="B7562" s="274"/>
      <c r="C7562" s="340"/>
      <c r="D7562" s="340"/>
      <c r="E7562" s="341"/>
      <c r="F7562" s="341"/>
      <c r="G7562" s="341"/>
      <c r="H7562" s="341"/>
      <c r="I7562" s="341"/>
      <c r="J7562" s="341"/>
      <c r="AH7562" s="221"/>
      <c r="AI7562" s="221"/>
      <c r="AJ7562" s="221"/>
      <c r="AK7562" s="221"/>
      <c r="AL7562" s="221"/>
      <c r="AM7562" s="221"/>
      <c r="AN7562" s="221"/>
      <c r="AO7562" s="221"/>
      <c r="AP7562" s="221"/>
      <c r="AQ7562" s="219"/>
      <c r="AR7562" s="219"/>
      <c r="AS7562" s="221"/>
      <c r="AT7562" s="221"/>
      <c r="AU7562" s="221"/>
      <c r="AV7562" s="221"/>
      <c r="AW7562" s="221"/>
      <c r="AX7562" s="221"/>
      <c r="AY7562" s="221"/>
      <c r="AZ7562" s="221"/>
    </row>
    <row r="7563" spans="1:52" x14ac:dyDescent="0.15">
      <c r="A7563" s="278"/>
      <c r="B7563" s="274"/>
      <c r="C7563" s="340"/>
      <c r="D7563" s="340"/>
      <c r="E7563" s="341"/>
      <c r="F7563" s="341"/>
      <c r="G7563" s="341"/>
      <c r="H7563" s="341"/>
      <c r="I7563" s="341"/>
      <c r="J7563" s="341"/>
      <c r="AH7563" s="221"/>
      <c r="AI7563" s="221"/>
      <c r="AJ7563" s="221"/>
      <c r="AK7563" s="221"/>
      <c r="AL7563" s="221"/>
      <c r="AM7563" s="221"/>
      <c r="AN7563" s="221"/>
      <c r="AO7563" s="221"/>
      <c r="AP7563" s="221"/>
      <c r="AQ7563" s="219"/>
      <c r="AR7563" s="219"/>
      <c r="AS7563" s="221"/>
      <c r="AT7563" s="221"/>
      <c r="AU7563" s="221"/>
      <c r="AV7563" s="221"/>
      <c r="AW7563" s="221"/>
      <c r="AX7563" s="221"/>
      <c r="AY7563" s="221"/>
      <c r="AZ7563" s="221"/>
    </row>
    <row r="7564" spans="1:52" x14ac:dyDescent="0.15">
      <c r="A7564" s="278"/>
      <c r="B7564" s="274"/>
      <c r="C7564" s="340"/>
      <c r="D7564" s="340"/>
      <c r="E7564" s="341"/>
      <c r="F7564" s="341"/>
      <c r="G7564" s="341"/>
      <c r="H7564" s="341"/>
      <c r="I7564" s="341"/>
      <c r="J7564" s="341"/>
      <c r="AH7564" s="221"/>
      <c r="AI7564" s="221"/>
      <c r="AJ7564" s="221"/>
      <c r="AK7564" s="221"/>
      <c r="AL7564" s="221"/>
      <c r="AM7564" s="221"/>
      <c r="AN7564" s="221"/>
      <c r="AO7564" s="221"/>
      <c r="AP7564" s="221"/>
      <c r="AQ7564" s="219"/>
      <c r="AR7564" s="219"/>
      <c r="AS7564" s="221"/>
      <c r="AT7564" s="221"/>
      <c r="AU7564" s="221"/>
      <c r="AV7564" s="221"/>
      <c r="AW7564" s="221"/>
      <c r="AX7564" s="221"/>
      <c r="AY7564" s="221"/>
      <c r="AZ7564" s="221"/>
    </row>
    <row r="7565" spans="1:52" x14ac:dyDescent="0.15">
      <c r="A7565" s="278"/>
      <c r="B7565" s="274"/>
      <c r="C7565" s="340"/>
      <c r="D7565" s="340"/>
      <c r="E7565" s="341"/>
      <c r="F7565" s="341"/>
      <c r="G7565" s="341"/>
      <c r="H7565" s="341"/>
      <c r="I7565" s="341"/>
      <c r="J7565" s="341"/>
      <c r="AH7565" s="221"/>
      <c r="AI7565" s="221"/>
      <c r="AJ7565" s="221"/>
      <c r="AK7565" s="221"/>
      <c r="AL7565" s="221"/>
      <c r="AM7565" s="221"/>
      <c r="AN7565" s="221"/>
      <c r="AO7565" s="221"/>
      <c r="AP7565" s="221"/>
      <c r="AQ7565" s="219"/>
      <c r="AR7565" s="219"/>
      <c r="AS7565" s="221"/>
      <c r="AT7565" s="221"/>
      <c r="AU7565" s="221"/>
      <c r="AV7565" s="221"/>
      <c r="AW7565" s="221"/>
      <c r="AX7565" s="221"/>
      <c r="AY7565" s="221"/>
      <c r="AZ7565" s="221"/>
    </row>
    <row r="7566" spans="1:52" x14ac:dyDescent="0.15">
      <c r="A7566" s="278"/>
      <c r="B7566" s="274"/>
      <c r="C7566" s="340"/>
      <c r="D7566" s="340"/>
      <c r="E7566" s="341"/>
      <c r="F7566" s="341"/>
      <c r="G7566" s="341"/>
      <c r="H7566" s="341"/>
      <c r="I7566" s="341"/>
      <c r="J7566" s="341"/>
      <c r="AH7566" s="221"/>
      <c r="AI7566" s="221"/>
      <c r="AJ7566" s="221"/>
      <c r="AK7566" s="221"/>
      <c r="AL7566" s="221"/>
      <c r="AM7566" s="221"/>
      <c r="AN7566" s="221"/>
      <c r="AO7566" s="221"/>
      <c r="AP7566" s="221"/>
      <c r="AQ7566" s="219"/>
      <c r="AR7566" s="219"/>
      <c r="AS7566" s="221"/>
      <c r="AT7566" s="221"/>
      <c r="AU7566" s="221"/>
      <c r="AV7566" s="221"/>
      <c r="AW7566" s="221"/>
      <c r="AX7566" s="221"/>
      <c r="AY7566" s="221"/>
      <c r="AZ7566" s="221"/>
    </row>
    <row r="7567" spans="1:52" x14ac:dyDescent="0.15">
      <c r="A7567" s="278"/>
      <c r="B7567" s="274"/>
      <c r="C7567" s="340"/>
      <c r="D7567" s="340"/>
      <c r="E7567" s="341"/>
      <c r="F7567" s="341"/>
      <c r="G7567" s="341"/>
      <c r="H7567" s="341"/>
      <c r="I7567" s="341"/>
      <c r="J7567" s="341"/>
      <c r="AH7567" s="221"/>
      <c r="AI7567" s="221"/>
      <c r="AJ7567" s="221"/>
      <c r="AK7567" s="221"/>
      <c r="AL7567" s="221"/>
      <c r="AM7567" s="221"/>
      <c r="AN7567" s="221"/>
      <c r="AO7567" s="221"/>
      <c r="AP7567" s="221"/>
      <c r="AQ7567" s="219"/>
      <c r="AR7567" s="219"/>
      <c r="AS7567" s="221"/>
      <c r="AT7567" s="221"/>
      <c r="AU7567" s="221"/>
      <c r="AV7567" s="221"/>
      <c r="AW7567" s="221"/>
      <c r="AX7567" s="221"/>
      <c r="AY7567" s="221"/>
      <c r="AZ7567" s="221"/>
    </row>
    <row r="7568" spans="1:52" x14ac:dyDescent="0.15">
      <c r="A7568" s="278"/>
      <c r="B7568" s="274"/>
      <c r="C7568" s="340"/>
      <c r="D7568" s="340"/>
      <c r="E7568" s="341"/>
      <c r="F7568" s="341"/>
      <c r="G7568" s="341"/>
      <c r="H7568" s="341"/>
      <c r="I7568" s="341"/>
      <c r="J7568" s="341"/>
      <c r="AH7568" s="221"/>
      <c r="AI7568" s="221"/>
      <c r="AJ7568" s="221"/>
      <c r="AK7568" s="221"/>
      <c r="AL7568" s="221"/>
      <c r="AM7568" s="221"/>
      <c r="AN7568" s="221"/>
      <c r="AO7568" s="221"/>
      <c r="AP7568" s="221"/>
      <c r="AQ7568" s="219"/>
      <c r="AR7568" s="219"/>
      <c r="AS7568" s="221"/>
      <c r="AT7568" s="221"/>
      <c r="AU7568" s="221"/>
      <c r="AV7568" s="221"/>
      <c r="AW7568" s="221"/>
      <c r="AX7568" s="221"/>
      <c r="AY7568" s="221"/>
      <c r="AZ7568" s="221"/>
    </row>
    <row r="7569" spans="1:52" x14ac:dyDescent="0.15">
      <c r="A7569" s="278"/>
      <c r="B7569" s="274"/>
      <c r="C7569" s="340"/>
      <c r="D7569" s="340"/>
      <c r="E7569" s="341"/>
      <c r="F7569" s="341"/>
      <c r="G7569" s="341"/>
      <c r="H7569" s="341"/>
      <c r="I7569" s="341"/>
      <c r="J7569" s="341"/>
      <c r="AH7569" s="221"/>
      <c r="AI7569" s="221"/>
      <c r="AJ7569" s="221"/>
      <c r="AK7569" s="221"/>
      <c r="AL7569" s="221"/>
      <c r="AM7569" s="221"/>
      <c r="AN7569" s="221"/>
      <c r="AO7569" s="221"/>
      <c r="AP7569" s="221"/>
      <c r="AQ7569" s="219"/>
      <c r="AR7569" s="219"/>
      <c r="AS7569" s="221"/>
      <c r="AT7569" s="221"/>
      <c r="AU7569" s="221"/>
      <c r="AV7569" s="221"/>
      <c r="AW7569" s="221"/>
      <c r="AX7569" s="221"/>
      <c r="AY7569" s="221"/>
      <c r="AZ7569" s="221"/>
    </row>
    <row r="7570" spans="1:52" x14ac:dyDescent="0.15">
      <c r="A7570" s="278"/>
      <c r="B7570" s="274"/>
      <c r="C7570" s="340"/>
      <c r="D7570" s="340"/>
      <c r="E7570" s="341"/>
      <c r="F7570" s="341"/>
      <c r="G7570" s="341"/>
      <c r="H7570" s="341"/>
      <c r="I7570" s="341"/>
      <c r="J7570" s="341"/>
      <c r="AH7570" s="221"/>
      <c r="AI7570" s="221"/>
      <c r="AJ7570" s="221"/>
      <c r="AK7570" s="221"/>
      <c r="AL7570" s="221"/>
      <c r="AM7570" s="221"/>
      <c r="AN7570" s="221"/>
      <c r="AO7570" s="221"/>
      <c r="AP7570" s="221"/>
      <c r="AQ7570" s="219"/>
      <c r="AR7570" s="219"/>
      <c r="AS7570" s="221"/>
      <c r="AT7570" s="221"/>
      <c r="AU7570" s="221"/>
      <c r="AV7570" s="221"/>
      <c r="AW7570" s="221"/>
      <c r="AX7570" s="221"/>
      <c r="AY7570" s="221"/>
      <c r="AZ7570" s="221"/>
    </row>
    <row r="7571" spans="1:52" x14ac:dyDescent="0.15">
      <c r="A7571" s="278"/>
      <c r="B7571" s="274"/>
      <c r="C7571" s="340"/>
      <c r="D7571" s="340"/>
      <c r="E7571" s="341"/>
      <c r="F7571" s="341"/>
      <c r="G7571" s="341"/>
      <c r="H7571" s="341"/>
      <c r="I7571" s="341"/>
      <c r="J7571" s="341"/>
      <c r="AH7571" s="221"/>
      <c r="AI7571" s="221"/>
      <c r="AJ7571" s="221"/>
      <c r="AK7571" s="221"/>
      <c r="AL7571" s="221"/>
      <c r="AM7571" s="221"/>
      <c r="AN7571" s="221"/>
      <c r="AO7571" s="221"/>
      <c r="AP7571" s="221"/>
      <c r="AQ7571" s="219"/>
      <c r="AR7571" s="219"/>
      <c r="AS7571" s="221"/>
      <c r="AT7571" s="221"/>
      <c r="AU7571" s="221"/>
      <c r="AV7571" s="221"/>
      <c r="AW7571" s="221"/>
      <c r="AX7571" s="221"/>
      <c r="AY7571" s="221"/>
      <c r="AZ7571" s="221"/>
    </row>
    <row r="7572" spans="1:52" x14ac:dyDescent="0.15">
      <c r="A7572" s="278"/>
      <c r="B7572" s="274"/>
      <c r="C7572" s="340"/>
      <c r="D7572" s="340"/>
      <c r="E7572" s="341"/>
      <c r="F7572" s="341"/>
      <c r="G7572" s="341"/>
      <c r="H7572" s="341"/>
      <c r="I7572" s="341"/>
      <c r="J7572" s="341"/>
      <c r="AH7572" s="221"/>
      <c r="AI7572" s="221"/>
      <c r="AJ7572" s="221"/>
      <c r="AK7572" s="221"/>
      <c r="AL7572" s="221"/>
      <c r="AM7572" s="221"/>
      <c r="AN7572" s="221"/>
      <c r="AO7572" s="221"/>
      <c r="AP7572" s="221"/>
      <c r="AQ7572" s="219"/>
      <c r="AR7572" s="219"/>
      <c r="AS7572" s="221"/>
      <c r="AT7572" s="221"/>
      <c r="AU7572" s="221"/>
      <c r="AV7572" s="221"/>
      <c r="AW7572" s="221"/>
      <c r="AX7572" s="221"/>
      <c r="AY7572" s="221"/>
      <c r="AZ7572" s="221"/>
    </row>
    <row r="7573" spans="1:52" x14ac:dyDescent="0.15">
      <c r="A7573" s="278"/>
      <c r="B7573" s="274"/>
      <c r="C7573" s="340"/>
      <c r="D7573" s="340"/>
      <c r="E7573" s="341"/>
      <c r="F7573" s="341"/>
      <c r="G7573" s="341"/>
      <c r="H7573" s="341"/>
      <c r="I7573" s="341"/>
      <c r="J7573" s="341"/>
      <c r="AH7573" s="221"/>
      <c r="AI7573" s="221"/>
      <c r="AJ7573" s="221"/>
      <c r="AK7573" s="221"/>
      <c r="AL7573" s="221"/>
      <c r="AM7573" s="221"/>
      <c r="AN7573" s="221"/>
      <c r="AO7573" s="221"/>
      <c r="AP7573" s="221"/>
      <c r="AQ7573" s="219"/>
      <c r="AR7573" s="219"/>
      <c r="AS7573" s="221"/>
      <c r="AT7573" s="221"/>
      <c r="AU7573" s="221"/>
      <c r="AV7573" s="221"/>
      <c r="AW7573" s="221"/>
      <c r="AX7573" s="221"/>
      <c r="AY7573" s="221"/>
      <c r="AZ7573" s="221"/>
    </row>
    <row r="7574" spans="1:52" x14ac:dyDescent="0.15">
      <c r="A7574" s="278"/>
      <c r="B7574" s="274"/>
      <c r="C7574" s="340"/>
      <c r="D7574" s="340"/>
      <c r="E7574" s="341"/>
      <c r="F7574" s="341"/>
      <c r="G7574" s="341"/>
      <c r="H7574" s="341"/>
      <c r="I7574" s="341"/>
      <c r="J7574" s="341"/>
      <c r="AH7574" s="221"/>
      <c r="AI7574" s="221"/>
      <c r="AJ7574" s="221"/>
      <c r="AK7574" s="221"/>
      <c r="AL7574" s="221"/>
      <c r="AM7574" s="221"/>
      <c r="AN7574" s="221"/>
      <c r="AO7574" s="221"/>
      <c r="AP7574" s="221"/>
      <c r="AQ7574" s="219"/>
      <c r="AR7574" s="219"/>
      <c r="AS7574" s="221"/>
      <c r="AT7574" s="221"/>
      <c r="AU7574" s="221"/>
      <c r="AV7574" s="221"/>
      <c r="AW7574" s="221"/>
      <c r="AX7574" s="221"/>
      <c r="AY7574" s="221"/>
      <c r="AZ7574" s="221"/>
    </row>
    <row r="7575" spans="1:52" x14ac:dyDescent="0.15">
      <c r="A7575" s="278"/>
      <c r="B7575" s="274"/>
      <c r="C7575" s="340"/>
      <c r="D7575" s="340"/>
      <c r="E7575" s="341"/>
      <c r="F7575" s="341"/>
      <c r="G7575" s="341"/>
      <c r="H7575" s="341"/>
      <c r="I7575" s="341"/>
      <c r="J7575" s="341"/>
      <c r="AH7575" s="221"/>
      <c r="AI7575" s="221"/>
      <c r="AJ7575" s="221"/>
      <c r="AK7575" s="221"/>
      <c r="AL7575" s="221"/>
      <c r="AM7575" s="221"/>
      <c r="AN7575" s="221"/>
      <c r="AO7575" s="221"/>
      <c r="AP7575" s="221"/>
      <c r="AQ7575" s="219"/>
      <c r="AR7575" s="219"/>
      <c r="AS7575" s="221"/>
      <c r="AT7575" s="221"/>
      <c r="AU7575" s="221"/>
      <c r="AV7575" s="221"/>
      <c r="AW7575" s="221"/>
      <c r="AX7575" s="221"/>
      <c r="AY7575" s="221"/>
      <c r="AZ7575" s="221"/>
    </row>
    <row r="7576" spans="1:52" x14ac:dyDescent="0.15">
      <c r="A7576" s="278"/>
      <c r="B7576" s="274"/>
      <c r="C7576" s="340"/>
      <c r="D7576" s="340"/>
      <c r="E7576" s="341"/>
      <c r="F7576" s="341"/>
      <c r="G7576" s="341"/>
      <c r="H7576" s="341"/>
      <c r="I7576" s="341"/>
      <c r="J7576" s="341"/>
      <c r="AH7576" s="221"/>
      <c r="AI7576" s="221"/>
      <c r="AJ7576" s="221"/>
      <c r="AK7576" s="221"/>
      <c r="AL7576" s="221"/>
      <c r="AM7576" s="221"/>
      <c r="AN7576" s="221"/>
      <c r="AO7576" s="221"/>
      <c r="AP7576" s="221"/>
      <c r="AQ7576" s="219"/>
      <c r="AR7576" s="219"/>
      <c r="AS7576" s="221"/>
      <c r="AT7576" s="221"/>
      <c r="AU7576" s="221"/>
      <c r="AV7576" s="221"/>
      <c r="AW7576" s="221"/>
      <c r="AX7576" s="221"/>
      <c r="AY7576" s="221"/>
      <c r="AZ7576" s="221"/>
    </row>
    <row r="7577" spans="1:52" x14ac:dyDescent="0.15">
      <c r="A7577" s="278"/>
      <c r="B7577" s="274"/>
      <c r="C7577" s="340"/>
      <c r="D7577" s="340"/>
      <c r="E7577" s="341"/>
      <c r="F7577" s="341"/>
      <c r="G7577" s="341"/>
      <c r="H7577" s="341"/>
      <c r="I7577" s="341"/>
      <c r="J7577" s="341"/>
      <c r="AH7577" s="221"/>
      <c r="AI7577" s="221"/>
      <c r="AJ7577" s="221"/>
      <c r="AK7577" s="221"/>
      <c r="AL7577" s="221"/>
      <c r="AM7577" s="221"/>
      <c r="AN7577" s="221"/>
      <c r="AO7577" s="221"/>
      <c r="AP7577" s="221"/>
      <c r="AQ7577" s="219"/>
      <c r="AR7577" s="219"/>
      <c r="AS7577" s="221"/>
      <c r="AT7577" s="221"/>
      <c r="AU7577" s="221"/>
      <c r="AV7577" s="221"/>
      <c r="AW7577" s="221"/>
      <c r="AX7577" s="221"/>
      <c r="AY7577" s="221"/>
      <c r="AZ7577" s="221"/>
    </row>
    <row r="7578" spans="1:52" x14ac:dyDescent="0.15">
      <c r="A7578" s="278"/>
      <c r="B7578" s="274"/>
      <c r="C7578" s="340"/>
      <c r="D7578" s="340"/>
      <c r="E7578" s="341"/>
      <c r="F7578" s="341"/>
      <c r="G7578" s="341"/>
      <c r="H7578" s="341"/>
      <c r="I7578" s="341"/>
      <c r="J7578" s="341"/>
      <c r="AH7578" s="221"/>
      <c r="AI7578" s="221"/>
      <c r="AJ7578" s="221"/>
      <c r="AK7578" s="221"/>
      <c r="AL7578" s="221"/>
      <c r="AM7578" s="221"/>
      <c r="AN7578" s="221"/>
      <c r="AO7578" s="221"/>
      <c r="AP7578" s="221"/>
      <c r="AQ7578" s="219"/>
      <c r="AR7578" s="219"/>
      <c r="AS7578" s="221"/>
      <c r="AT7578" s="221"/>
      <c r="AU7578" s="221"/>
      <c r="AV7578" s="221"/>
      <c r="AW7578" s="221"/>
      <c r="AX7578" s="221"/>
      <c r="AY7578" s="221"/>
      <c r="AZ7578" s="221"/>
    </row>
    <row r="7579" spans="1:52" x14ac:dyDescent="0.15">
      <c r="A7579" s="278"/>
      <c r="B7579" s="274"/>
      <c r="C7579" s="340"/>
      <c r="D7579" s="340"/>
      <c r="E7579" s="341"/>
      <c r="F7579" s="341"/>
      <c r="G7579" s="341"/>
      <c r="H7579" s="341"/>
      <c r="I7579" s="341"/>
      <c r="J7579" s="341"/>
      <c r="AH7579" s="221"/>
      <c r="AI7579" s="221"/>
      <c r="AJ7579" s="221"/>
      <c r="AK7579" s="221"/>
      <c r="AL7579" s="221"/>
      <c r="AM7579" s="221"/>
      <c r="AN7579" s="221"/>
      <c r="AO7579" s="221"/>
      <c r="AP7579" s="221"/>
      <c r="AQ7579" s="219"/>
      <c r="AR7579" s="219"/>
      <c r="AS7579" s="221"/>
      <c r="AT7579" s="221"/>
      <c r="AU7579" s="221"/>
      <c r="AV7579" s="221"/>
      <c r="AW7579" s="221"/>
      <c r="AX7579" s="221"/>
      <c r="AY7579" s="221"/>
      <c r="AZ7579" s="221"/>
    </row>
    <row r="7580" spans="1:52" x14ac:dyDescent="0.15">
      <c r="A7580" s="278"/>
      <c r="B7580" s="274"/>
      <c r="C7580" s="340"/>
      <c r="D7580" s="340"/>
      <c r="E7580" s="341"/>
      <c r="F7580" s="341"/>
      <c r="G7580" s="341"/>
      <c r="H7580" s="341"/>
      <c r="I7580" s="341"/>
      <c r="J7580" s="341"/>
      <c r="AH7580" s="221"/>
      <c r="AI7580" s="221"/>
      <c r="AJ7580" s="221"/>
      <c r="AK7580" s="221"/>
      <c r="AL7580" s="221"/>
      <c r="AM7580" s="221"/>
      <c r="AN7580" s="221"/>
      <c r="AO7580" s="221"/>
      <c r="AP7580" s="221"/>
      <c r="AQ7580" s="219"/>
      <c r="AR7580" s="219"/>
      <c r="AS7580" s="221"/>
      <c r="AT7580" s="221"/>
      <c r="AU7580" s="221"/>
      <c r="AV7580" s="221"/>
      <c r="AW7580" s="221"/>
      <c r="AX7580" s="221"/>
      <c r="AY7580" s="221"/>
      <c r="AZ7580" s="221"/>
    </row>
    <row r="7581" spans="1:52" x14ac:dyDescent="0.15">
      <c r="A7581" s="278"/>
      <c r="B7581" s="274"/>
      <c r="C7581" s="340"/>
      <c r="D7581" s="340"/>
      <c r="E7581" s="341"/>
      <c r="F7581" s="341"/>
      <c r="G7581" s="341"/>
      <c r="H7581" s="341"/>
      <c r="I7581" s="341"/>
      <c r="J7581" s="341"/>
      <c r="AH7581" s="221"/>
      <c r="AI7581" s="221"/>
      <c r="AJ7581" s="221"/>
      <c r="AK7581" s="221"/>
      <c r="AL7581" s="221"/>
      <c r="AM7581" s="221"/>
      <c r="AN7581" s="221"/>
      <c r="AO7581" s="221"/>
      <c r="AP7581" s="221"/>
      <c r="AQ7581" s="219"/>
      <c r="AR7581" s="219"/>
      <c r="AS7581" s="221"/>
      <c r="AT7581" s="221"/>
      <c r="AU7581" s="221"/>
      <c r="AV7581" s="221"/>
      <c r="AW7581" s="221"/>
      <c r="AX7581" s="221"/>
      <c r="AY7581" s="221"/>
      <c r="AZ7581" s="221"/>
    </row>
    <row r="7582" spans="1:52" x14ac:dyDescent="0.15">
      <c r="A7582" s="278"/>
      <c r="B7582" s="274"/>
      <c r="C7582" s="340"/>
      <c r="D7582" s="340"/>
      <c r="E7582" s="341"/>
      <c r="F7582" s="341"/>
      <c r="G7582" s="341"/>
      <c r="H7582" s="341"/>
      <c r="I7582" s="341"/>
      <c r="J7582" s="341"/>
      <c r="AH7582" s="221"/>
      <c r="AI7582" s="221"/>
      <c r="AJ7582" s="221"/>
      <c r="AK7582" s="221"/>
      <c r="AL7582" s="221"/>
      <c r="AM7582" s="221"/>
      <c r="AN7582" s="221"/>
      <c r="AO7582" s="221"/>
      <c r="AP7582" s="221"/>
      <c r="AQ7582" s="219"/>
      <c r="AR7582" s="219"/>
      <c r="AS7582" s="221"/>
      <c r="AT7582" s="221"/>
      <c r="AU7582" s="221"/>
      <c r="AV7582" s="221"/>
      <c r="AW7582" s="221"/>
      <c r="AX7582" s="221"/>
      <c r="AY7582" s="221"/>
      <c r="AZ7582" s="221"/>
    </row>
    <row r="7583" spans="1:52" x14ac:dyDescent="0.15">
      <c r="A7583" s="278"/>
      <c r="B7583" s="274"/>
      <c r="C7583" s="340"/>
      <c r="D7583" s="340"/>
      <c r="E7583" s="341"/>
      <c r="F7583" s="341"/>
      <c r="G7583" s="341"/>
      <c r="H7583" s="341"/>
      <c r="I7583" s="341"/>
      <c r="J7583" s="341"/>
      <c r="AH7583" s="221"/>
      <c r="AI7583" s="221"/>
      <c r="AJ7583" s="221"/>
      <c r="AK7583" s="221"/>
      <c r="AL7583" s="221"/>
      <c r="AM7583" s="221"/>
      <c r="AN7583" s="221"/>
      <c r="AO7583" s="221"/>
      <c r="AP7583" s="221"/>
      <c r="AQ7583" s="219"/>
      <c r="AR7583" s="219"/>
      <c r="AS7583" s="221"/>
      <c r="AT7583" s="221"/>
      <c r="AU7583" s="221"/>
      <c r="AV7583" s="221"/>
      <c r="AW7583" s="221"/>
      <c r="AX7583" s="221"/>
      <c r="AY7583" s="221"/>
      <c r="AZ7583" s="221"/>
    </row>
    <row r="7584" spans="1:52" x14ac:dyDescent="0.15">
      <c r="A7584" s="278"/>
      <c r="B7584" s="274"/>
      <c r="C7584" s="340"/>
      <c r="D7584" s="340"/>
      <c r="E7584" s="341"/>
      <c r="F7584" s="341"/>
      <c r="G7584" s="341"/>
      <c r="H7584" s="341"/>
      <c r="I7584" s="341"/>
      <c r="J7584" s="341"/>
      <c r="AH7584" s="221"/>
      <c r="AI7584" s="221"/>
      <c r="AJ7584" s="221"/>
      <c r="AK7584" s="221"/>
      <c r="AL7584" s="221"/>
      <c r="AM7584" s="221"/>
      <c r="AN7584" s="221"/>
      <c r="AO7584" s="221"/>
      <c r="AP7584" s="221"/>
      <c r="AQ7584" s="219"/>
      <c r="AR7584" s="219"/>
      <c r="AS7584" s="221"/>
      <c r="AT7584" s="221"/>
      <c r="AU7584" s="221"/>
      <c r="AV7584" s="221"/>
      <c r="AW7584" s="221"/>
      <c r="AX7584" s="221"/>
      <c r="AY7584" s="221"/>
      <c r="AZ7584" s="221"/>
    </row>
    <row r="7585" spans="1:52" x14ac:dyDescent="0.15">
      <c r="A7585" s="278"/>
      <c r="B7585" s="274"/>
      <c r="C7585" s="340"/>
      <c r="D7585" s="340"/>
      <c r="E7585" s="341"/>
      <c r="F7585" s="341"/>
      <c r="G7585" s="341"/>
      <c r="H7585" s="341"/>
      <c r="I7585" s="341"/>
      <c r="J7585" s="341"/>
      <c r="AH7585" s="221"/>
      <c r="AI7585" s="221"/>
      <c r="AJ7585" s="221"/>
      <c r="AK7585" s="221"/>
      <c r="AL7585" s="221"/>
      <c r="AM7585" s="221"/>
      <c r="AN7585" s="221"/>
      <c r="AO7585" s="221"/>
      <c r="AP7585" s="221"/>
      <c r="AQ7585" s="219"/>
      <c r="AR7585" s="219"/>
      <c r="AS7585" s="221"/>
      <c r="AT7585" s="221"/>
      <c r="AU7585" s="221"/>
      <c r="AV7585" s="221"/>
      <c r="AW7585" s="221"/>
      <c r="AX7585" s="221"/>
      <c r="AY7585" s="221"/>
      <c r="AZ7585" s="221"/>
    </row>
    <row r="7586" spans="1:52" x14ac:dyDescent="0.15">
      <c r="A7586" s="278"/>
      <c r="B7586" s="274"/>
      <c r="C7586" s="340"/>
      <c r="D7586" s="340"/>
      <c r="E7586" s="341"/>
      <c r="F7586" s="341"/>
      <c r="G7586" s="341"/>
      <c r="H7586" s="341"/>
      <c r="I7586" s="341"/>
      <c r="J7586" s="341"/>
      <c r="AH7586" s="221"/>
      <c r="AI7586" s="221"/>
      <c r="AJ7586" s="221"/>
      <c r="AK7586" s="221"/>
      <c r="AL7586" s="221"/>
      <c r="AM7586" s="221"/>
      <c r="AN7586" s="221"/>
      <c r="AO7586" s="221"/>
      <c r="AP7586" s="221"/>
      <c r="AQ7586" s="219"/>
      <c r="AR7586" s="219"/>
      <c r="AS7586" s="221"/>
      <c r="AT7586" s="221"/>
      <c r="AU7586" s="221"/>
      <c r="AV7586" s="221"/>
      <c r="AW7586" s="221"/>
      <c r="AX7586" s="221"/>
      <c r="AY7586" s="221"/>
      <c r="AZ7586" s="221"/>
    </row>
    <row r="7587" spans="1:52" x14ac:dyDescent="0.15">
      <c r="A7587" s="278"/>
      <c r="B7587" s="274"/>
      <c r="C7587" s="340"/>
      <c r="D7587" s="340"/>
      <c r="E7587" s="341"/>
      <c r="F7587" s="341"/>
      <c r="G7587" s="341"/>
      <c r="H7587" s="341"/>
      <c r="I7587" s="341"/>
      <c r="J7587" s="341"/>
      <c r="AH7587" s="221"/>
      <c r="AI7587" s="221"/>
      <c r="AJ7587" s="221"/>
      <c r="AK7587" s="221"/>
      <c r="AL7587" s="221"/>
      <c r="AM7587" s="221"/>
      <c r="AN7587" s="221"/>
      <c r="AO7587" s="221"/>
      <c r="AP7587" s="221"/>
      <c r="AQ7587" s="219"/>
      <c r="AR7587" s="219"/>
      <c r="AS7587" s="221"/>
      <c r="AT7587" s="221"/>
      <c r="AU7587" s="221"/>
      <c r="AV7587" s="221"/>
      <c r="AW7587" s="221"/>
      <c r="AX7587" s="221"/>
      <c r="AY7587" s="221"/>
      <c r="AZ7587" s="221"/>
    </row>
    <row r="7588" spans="1:52" x14ac:dyDescent="0.15">
      <c r="A7588" s="278"/>
      <c r="B7588" s="274"/>
      <c r="C7588" s="340"/>
      <c r="D7588" s="340"/>
      <c r="E7588" s="341"/>
      <c r="F7588" s="341"/>
      <c r="G7588" s="341"/>
      <c r="H7588" s="341"/>
      <c r="I7588" s="341"/>
      <c r="J7588" s="341"/>
      <c r="AH7588" s="221"/>
      <c r="AI7588" s="221"/>
      <c r="AJ7588" s="221"/>
      <c r="AK7588" s="221"/>
      <c r="AL7588" s="221"/>
      <c r="AM7588" s="221"/>
      <c r="AN7588" s="221"/>
      <c r="AO7588" s="221"/>
      <c r="AP7588" s="221"/>
      <c r="AQ7588" s="219"/>
      <c r="AR7588" s="219"/>
      <c r="AS7588" s="221"/>
      <c r="AT7588" s="221"/>
      <c r="AU7588" s="221"/>
      <c r="AV7588" s="221"/>
      <c r="AW7588" s="221"/>
      <c r="AX7588" s="221"/>
      <c r="AY7588" s="221"/>
      <c r="AZ7588" s="221"/>
    </row>
    <row r="7589" spans="1:52" x14ac:dyDescent="0.15">
      <c r="A7589" s="278"/>
      <c r="B7589" s="274"/>
      <c r="C7589" s="340"/>
      <c r="D7589" s="340"/>
      <c r="E7589" s="341"/>
      <c r="F7589" s="341"/>
      <c r="G7589" s="341"/>
      <c r="H7589" s="341"/>
      <c r="I7589" s="341"/>
      <c r="J7589" s="341"/>
      <c r="AH7589" s="221"/>
      <c r="AI7589" s="221"/>
      <c r="AJ7589" s="221"/>
      <c r="AK7589" s="221"/>
      <c r="AL7589" s="221"/>
      <c r="AM7589" s="221"/>
      <c r="AN7589" s="221"/>
      <c r="AO7589" s="221"/>
      <c r="AP7589" s="221"/>
      <c r="AQ7589" s="219"/>
      <c r="AR7589" s="219"/>
      <c r="AS7589" s="221"/>
      <c r="AT7589" s="221"/>
      <c r="AU7589" s="221"/>
      <c r="AV7589" s="221"/>
      <c r="AW7589" s="221"/>
      <c r="AX7589" s="221"/>
      <c r="AY7589" s="221"/>
      <c r="AZ7589" s="221"/>
    </row>
    <row r="7590" spans="1:52" x14ac:dyDescent="0.15">
      <c r="A7590" s="278"/>
      <c r="B7590" s="274"/>
      <c r="C7590" s="340"/>
      <c r="D7590" s="340"/>
      <c r="E7590" s="341"/>
      <c r="F7590" s="341"/>
      <c r="G7590" s="341"/>
      <c r="H7590" s="341"/>
      <c r="I7590" s="341"/>
      <c r="J7590" s="341"/>
      <c r="AH7590" s="221"/>
      <c r="AI7590" s="221"/>
      <c r="AJ7590" s="221"/>
      <c r="AK7590" s="221"/>
      <c r="AL7590" s="221"/>
      <c r="AM7590" s="221"/>
      <c r="AN7590" s="221"/>
      <c r="AO7590" s="221"/>
      <c r="AP7590" s="221"/>
      <c r="AQ7590" s="219"/>
      <c r="AR7590" s="219"/>
      <c r="AS7590" s="221"/>
      <c r="AT7590" s="221"/>
      <c r="AU7590" s="221"/>
      <c r="AV7590" s="221"/>
      <c r="AW7590" s="221"/>
      <c r="AX7590" s="221"/>
      <c r="AY7590" s="221"/>
      <c r="AZ7590" s="221"/>
    </row>
    <row r="7591" spans="1:52" x14ac:dyDescent="0.15">
      <c r="A7591" s="278"/>
      <c r="B7591" s="274"/>
      <c r="C7591" s="340"/>
      <c r="D7591" s="340"/>
      <c r="E7591" s="341"/>
      <c r="F7591" s="341"/>
      <c r="G7591" s="341"/>
      <c r="H7591" s="341"/>
      <c r="I7591" s="341"/>
      <c r="J7591" s="341"/>
      <c r="AH7591" s="221"/>
      <c r="AI7591" s="221"/>
      <c r="AJ7591" s="221"/>
      <c r="AK7591" s="221"/>
      <c r="AL7591" s="221"/>
      <c r="AM7591" s="221"/>
      <c r="AN7591" s="221"/>
      <c r="AO7591" s="221"/>
      <c r="AP7591" s="221"/>
      <c r="AQ7591" s="219"/>
      <c r="AR7591" s="219"/>
      <c r="AS7591" s="221"/>
      <c r="AT7591" s="221"/>
      <c r="AU7591" s="221"/>
      <c r="AV7591" s="221"/>
      <c r="AW7591" s="221"/>
      <c r="AX7591" s="221"/>
      <c r="AY7591" s="221"/>
      <c r="AZ7591" s="221"/>
    </row>
    <row r="7592" spans="1:52" x14ac:dyDescent="0.15">
      <c r="A7592" s="278"/>
      <c r="B7592" s="274"/>
      <c r="C7592" s="340"/>
      <c r="D7592" s="340"/>
      <c r="E7592" s="341"/>
      <c r="F7592" s="341"/>
      <c r="G7592" s="341"/>
      <c r="H7592" s="341"/>
      <c r="I7592" s="341"/>
      <c r="J7592" s="341"/>
      <c r="AH7592" s="221"/>
      <c r="AI7592" s="221"/>
      <c r="AJ7592" s="221"/>
      <c r="AK7592" s="221"/>
      <c r="AL7592" s="221"/>
      <c r="AM7592" s="221"/>
      <c r="AN7592" s="221"/>
      <c r="AO7592" s="221"/>
      <c r="AP7592" s="221"/>
      <c r="AQ7592" s="219"/>
      <c r="AR7592" s="219"/>
      <c r="AS7592" s="221"/>
      <c r="AT7592" s="221"/>
      <c r="AU7592" s="221"/>
      <c r="AV7592" s="221"/>
      <c r="AW7592" s="221"/>
      <c r="AX7592" s="221"/>
      <c r="AY7592" s="221"/>
      <c r="AZ7592" s="221"/>
    </row>
    <row r="7593" spans="1:52" x14ac:dyDescent="0.15">
      <c r="A7593" s="278"/>
      <c r="B7593" s="274"/>
      <c r="C7593" s="340"/>
      <c r="D7593" s="340"/>
      <c r="E7593" s="341"/>
      <c r="F7593" s="341"/>
      <c r="G7593" s="341"/>
      <c r="H7593" s="341"/>
      <c r="I7593" s="341"/>
      <c r="J7593" s="341"/>
      <c r="AH7593" s="221"/>
      <c r="AI7593" s="221"/>
      <c r="AJ7593" s="221"/>
      <c r="AK7593" s="221"/>
      <c r="AL7593" s="221"/>
      <c r="AM7593" s="221"/>
      <c r="AN7593" s="221"/>
      <c r="AO7593" s="221"/>
      <c r="AP7593" s="221"/>
      <c r="AQ7593" s="219"/>
      <c r="AR7593" s="219"/>
      <c r="AS7593" s="221"/>
      <c r="AT7593" s="221"/>
      <c r="AU7593" s="221"/>
      <c r="AV7593" s="221"/>
      <c r="AW7593" s="221"/>
      <c r="AX7593" s="221"/>
      <c r="AY7593" s="221"/>
      <c r="AZ7593" s="221"/>
    </row>
    <row r="7594" spans="1:52" x14ac:dyDescent="0.15">
      <c r="A7594" s="278"/>
      <c r="B7594" s="274"/>
      <c r="C7594" s="340"/>
      <c r="D7594" s="340"/>
      <c r="E7594" s="341"/>
      <c r="F7594" s="341"/>
      <c r="G7594" s="341"/>
      <c r="H7594" s="341"/>
      <c r="I7594" s="341"/>
      <c r="J7594" s="341"/>
      <c r="AH7594" s="221"/>
      <c r="AI7594" s="221"/>
      <c r="AJ7594" s="221"/>
      <c r="AK7594" s="221"/>
      <c r="AL7594" s="221"/>
      <c r="AM7594" s="221"/>
      <c r="AN7594" s="221"/>
      <c r="AO7594" s="221"/>
      <c r="AP7594" s="221"/>
      <c r="AQ7594" s="219"/>
      <c r="AR7594" s="219"/>
      <c r="AS7594" s="221"/>
      <c r="AT7594" s="221"/>
      <c r="AU7594" s="221"/>
      <c r="AV7594" s="221"/>
      <c r="AW7594" s="221"/>
      <c r="AX7594" s="221"/>
      <c r="AY7594" s="221"/>
      <c r="AZ7594" s="221"/>
    </row>
    <row r="7595" spans="1:52" x14ac:dyDescent="0.15">
      <c r="A7595" s="278"/>
      <c r="B7595" s="274"/>
      <c r="C7595" s="340"/>
      <c r="D7595" s="340"/>
      <c r="E7595" s="341"/>
      <c r="F7595" s="341"/>
      <c r="G7595" s="341"/>
      <c r="H7595" s="341"/>
      <c r="I7595" s="341"/>
      <c r="J7595" s="341"/>
      <c r="AH7595" s="221"/>
      <c r="AI7595" s="221"/>
      <c r="AJ7595" s="221"/>
      <c r="AK7595" s="221"/>
      <c r="AL7595" s="221"/>
      <c r="AM7595" s="221"/>
      <c r="AN7595" s="221"/>
      <c r="AO7595" s="221"/>
      <c r="AP7595" s="221"/>
      <c r="AQ7595" s="219"/>
      <c r="AR7595" s="219"/>
      <c r="AS7595" s="221"/>
      <c r="AT7595" s="221"/>
      <c r="AU7595" s="221"/>
      <c r="AV7595" s="221"/>
      <c r="AW7595" s="221"/>
      <c r="AX7595" s="221"/>
      <c r="AY7595" s="221"/>
      <c r="AZ7595" s="221"/>
    </row>
    <row r="7596" spans="1:52" x14ac:dyDescent="0.15">
      <c r="A7596" s="278"/>
      <c r="B7596" s="274"/>
      <c r="C7596" s="340"/>
      <c r="D7596" s="340"/>
      <c r="E7596" s="341"/>
      <c r="F7596" s="341"/>
      <c r="G7596" s="341"/>
      <c r="H7596" s="341"/>
      <c r="I7596" s="341"/>
      <c r="J7596" s="341"/>
      <c r="AH7596" s="221"/>
      <c r="AI7596" s="221"/>
      <c r="AJ7596" s="221"/>
      <c r="AK7596" s="221"/>
      <c r="AL7596" s="221"/>
      <c r="AM7596" s="221"/>
      <c r="AN7596" s="221"/>
      <c r="AO7596" s="221"/>
      <c r="AP7596" s="221"/>
      <c r="AQ7596" s="219"/>
      <c r="AR7596" s="219"/>
      <c r="AS7596" s="221"/>
      <c r="AT7596" s="221"/>
      <c r="AU7596" s="221"/>
      <c r="AV7596" s="221"/>
      <c r="AW7596" s="221"/>
      <c r="AX7596" s="221"/>
      <c r="AY7596" s="221"/>
      <c r="AZ7596" s="221"/>
    </row>
    <row r="7597" spans="1:52" x14ac:dyDescent="0.15">
      <c r="A7597" s="278"/>
      <c r="B7597" s="274"/>
      <c r="C7597" s="340"/>
      <c r="D7597" s="340"/>
      <c r="E7597" s="341"/>
      <c r="F7597" s="341"/>
      <c r="G7597" s="341"/>
      <c r="H7597" s="341"/>
      <c r="I7597" s="341"/>
      <c r="J7597" s="341"/>
      <c r="AH7597" s="221"/>
      <c r="AI7597" s="221"/>
      <c r="AJ7597" s="221"/>
      <c r="AK7597" s="221"/>
      <c r="AL7597" s="221"/>
      <c r="AM7597" s="221"/>
      <c r="AN7597" s="221"/>
      <c r="AO7597" s="221"/>
      <c r="AP7597" s="221"/>
      <c r="AQ7597" s="219"/>
      <c r="AR7597" s="219"/>
      <c r="AS7597" s="221"/>
      <c r="AT7597" s="221"/>
      <c r="AU7597" s="221"/>
      <c r="AV7597" s="221"/>
      <c r="AW7597" s="221"/>
      <c r="AX7597" s="221"/>
      <c r="AY7597" s="221"/>
      <c r="AZ7597" s="221"/>
    </row>
    <row r="7598" spans="1:52" x14ac:dyDescent="0.15">
      <c r="A7598" s="278"/>
      <c r="B7598" s="274"/>
      <c r="C7598" s="340"/>
      <c r="D7598" s="340"/>
      <c r="E7598" s="341"/>
      <c r="F7598" s="341"/>
      <c r="G7598" s="341"/>
      <c r="H7598" s="341"/>
      <c r="I7598" s="341"/>
      <c r="J7598" s="341"/>
      <c r="AH7598" s="221"/>
      <c r="AI7598" s="221"/>
      <c r="AJ7598" s="221"/>
      <c r="AK7598" s="221"/>
      <c r="AL7598" s="221"/>
      <c r="AM7598" s="221"/>
      <c r="AN7598" s="221"/>
      <c r="AO7598" s="221"/>
      <c r="AP7598" s="221"/>
      <c r="AQ7598" s="219"/>
      <c r="AR7598" s="219"/>
      <c r="AS7598" s="221"/>
      <c r="AT7598" s="221"/>
      <c r="AU7598" s="221"/>
      <c r="AV7598" s="221"/>
      <c r="AW7598" s="221"/>
      <c r="AX7598" s="221"/>
      <c r="AY7598" s="221"/>
      <c r="AZ7598" s="221"/>
    </row>
    <row r="7599" spans="1:52" x14ac:dyDescent="0.15">
      <c r="A7599" s="278"/>
      <c r="B7599" s="274"/>
      <c r="C7599" s="340"/>
      <c r="D7599" s="340"/>
      <c r="E7599" s="341"/>
      <c r="F7599" s="341"/>
      <c r="G7599" s="341"/>
      <c r="H7599" s="341"/>
      <c r="I7599" s="341"/>
      <c r="J7599" s="341"/>
      <c r="AH7599" s="221"/>
      <c r="AI7599" s="221"/>
      <c r="AJ7599" s="221"/>
      <c r="AK7599" s="221"/>
      <c r="AL7599" s="221"/>
      <c r="AM7599" s="221"/>
      <c r="AN7599" s="221"/>
      <c r="AO7599" s="221"/>
      <c r="AP7599" s="221"/>
      <c r="AQ7599" s="219"/>
      <c r="AR7599" s="219"/>
      <c r="AS7599" s="221"/>
      <c r="AT7599" s="221"/>
      <c r="AU7599" s="221"/>
      <c r="AV7599" s="221"/>
      <c r="AW7599" s="221"/>
      <c r="AX7599" s="221"/>
      <c r="AY7599" s="221"/>
      <c r="AZ7599" s="221"/>
    </row>
    <row r="7600" spans="1:52" x14ac:dyDescent="0.15">
      <c r="A7600" s="278"/>
      <c r="B7600" s="274"/>
      <c r="C7600" s="340"/>
      <c r="D7600" s="340"/>
      <c r="E7600" s="341"/>
      <c r="F7600" s="341"/>
      <c r="G7600" s="341"/>
      <c r="H7600" s="341"/>
      <c r="I7600" s="341"/>
      <c r="J7600" s="341"/>
      <c r="AH7600" s="221"/>
      <c r="AI7600" s="221"/>
      <c r="AJ7600" s="221"/>
      <c r="AK7600" s="221"/>
      <c r="AL7600" s="221"/>
      <c r="AM7600" s="221"/>
      <c r="AN7600" s="221"/>
      <c r="AO7600" s="221"/>
      <c r="AP7600" s="221"/>
      <c r="AQ7600" s="219"/>
      <c r="AR7600" s="219"/>
      <c r="AS7600" s="221"/>
      <c r="AT7600" s="221"/>
      <c r="AU7600" s="221"/>
      <c r="AV7600" s="221"/>
      <c r="AW7600" s="221"/>
      <c r="AX7600" s="221"/>
      <c r="AY7600" s="221"/>
      <c r="AZ7600" s="221"/>
    </row>
    <row r="7601" spans="1:52" x14ac:dyDescent="0.15">
      <c r="A7601" s="278"/>
      <c r="B7601" s="274"/>
      <c r="C7601" s="340"/>
      <c r="D7601" s="340"/>
      <c r="E7601" s="341"/>
      <c r="F7601" s="341"/>
      <c r="G7601" s="341"/>
      <c r="H7601" s="341"/>
      <c r="I7601" s="341"/>
      <c r="J7601" s="341"/>
      <c r="AH7601" s="221"/>
      <c r="AI7601" s="221"/>
      <c r="AJ7601" s="221"/>
      <c r="AK7601" s="221"/>
      <c r="AL7601" s="221"/>
      <c r="AM7601" s="221"/>
      <c r="AN7601" s="221"/>
      <c r="AO7601" s="221"/>
      <c r="AP7601" s="221"/>
      <c r="AQ7601" s="219"/>
      <c r="AR7601" s="219"/>
      <c r="AS7601" s="221"/>
      <c r="AT7601" s="221"/>
      <c r="AU7601" s="221"/>
      <c r="AV7601" s="221"/>
      <c r="AW7601" s="221"/>
      <c r="AX7601" s="221"/>
      <c r="AY7601" s="221"/>
      <c r="AZ7601" s="221"/>
    </row>
    <row r="7602" spans="1:52" x14ac:dyDescent="0.15">
      <c r="A7602" s="278"/>
      <c r="B7602" s="274"/>
      <c r="C7602" s="340"/>
      <c r="D7602" s="340"/>
      <c r="E7602" s="341"/>
      <c r="F7602" s="341"/>
      <c r="G7602" s="341"/>
      <c r="H7602" s="341"/>
      <c r="I7602" s="341"/>
      <c r="J7602" s="341"/>
      <c r="AH7602" s="221"/>
      <c r="AI7602" s="221"/>
      <c r="AJ7602" s="221"/>
      <c r="AK7602" s="221"/>
      <c r="AL7602" s="221"/>
      <c r="AM7602" s="221"/>
      <c r="AN7602" s="221"/>
      <c r="AO7602" s="221"/>
      <c r="AP7602" s="221"/>
      <c r="AQ7602" s="219"/>
      <c r="AR7602" s="219"/>
      <c r="AS7602" s="221"/>
      <c r="AT7602" s="221"/>
      <c r="AU7602" s="221"/>
      <c r="AV7602" s="221"/>
      <c r="AW7602" s="221"/>
      <c r="AX7602" s="221"/>
      <c r="AY7602" s="221"/>
      <c r="AZ7602" s="221"/>
    </row>
    <row r="7603" spans="1:52" x14ac:dyDescent="0.15">
      <c r="A7603" s="278"/>
      <c r="B7603" s="274"/>
      <c r="C7603" s="340"/>
      <c r="D7603" s="340"/>
      <c r="E7603" s="341"/>
      <c r="F7603" s="341"/>
      <c r="G7603" s="341"/>
      <c r="H7603" s="341"/>
      <c r="I7603" s="341"/>
      <c r="J7603" s="341"/>
      <c r="AH7603" s="221"/>
      <c r="AI7603" s="221"/>
      <c r="AJ7603" s="221"/>
      <c r="AK7603" s="221"/>
      <c r="AL7603" s="221"/>
      <c r="AM7603" s="221"/>
      <c r="AN7603" s="221"/>
      <c r="AO7603" s="221"/>
      <c r="AP7603" s="221"/>
      <c r="AQ7603" s="219"/>
      <c r="AR7603" s="219"/>
      <c r="AS7603" s="221"/>
      <c r="AT7603" s="221"/>
      <c r="AU7603" s="221"/>
      <c r="AV7603" s="221"/>
      <c r="AW7603" s="221"/>
      <c r="AX7603" s="221"/>
      <c r="AY7603" s="221"/>
      <c r="AZ7603" s="221"/>
    </row>
    <row r="7604" spans="1:52" x14ac:dyDescent="0.15">
      <c r="A7604" s="278"/>
      <c r="B7604" s="274"/>
      <c r="C7604" s="340"/>
      <c r="D7604" s="340"/>
      <c r="E7604" s="341"/>
      <c r="F7604" s="341"/>
      <c r="G7604" s="341"/>
      <c r="H7604" s="341"/>
      <c r="I7604" s="341"/>
      <c r="J7604" s="341"/>
      <c r="AH7604" s="221"/>
      <c r="AI7604" s="221"/>
      <c r="AJ7604" s="221"/>
      <c r="AK7604" s="221"/>
      <c r="AL7604" s="221"/>
      <c r="AM7604" s="221"/>
      <c r="AN7604" s="221"/>
      <c r="AO7604" s="221"/>
      <c r="AP7604" s="221"/>
      <c r="AQ7604" s="219"/>
      <c r="AR7604" s="219"/>
      <c r="AS7604" s="221"/>
      <c r="AT7604" s="221"/>
      <c r="AU7604" s="221"/>
      <c r="AV7604" s="221"/>
      <c r="AW7604" s="221"/>
      <c r="AX7604" s="221"/>
      <c r="AY7604" s="221"/>
      <c r="AZ7604" s="221"/>
    </row>
    <row r="7605" spans="1:52" x14ac:dyDescent="0.15">
      <c r="A7605" s="278"/>
      <c r="B7605" s="274"/>
      <c r="C7605" s="340"/>
      <c r="D7605" s="340"/>
      <c r="E7605" s="341"/>
      <c r="F7605" s="341"/>
      <c r="G7605" s="341"/>
      <c r="H7605" s="341"/>
      <c r="I7605" s="341"/>
      <c r="J7605" s="341"/>
      <c r="AH7605" s="221"/>
      <c r="AI7605" s="221"/>
      <c r="AJ7605" s="221"/>
      <c r="AK7605" s="221"/>
      <c r="AL7605" s="221"/>
      <c r="AM7605" s="221"/>
      <c r="AN7605" s="221"/>
      <c r="AO7605" s="221"/>
      <c r="AP7605" s="221"/>
      <c r="AQ7605" s="219"/>
      <c r="AR7605" s="219"/>
      <c r="AS7605" s="221"/>
      <c r="AT7605" s="221"/>
      <c r="AU7605" s="221"/>
      <c r="AV7605" s="221"/>
      <c r="AW7605" s="221"/>
      <c r="AX7605" s="221"/>
      <c r="AY7605" s="221"/>
      <c r="AZ7605" s="221"/>
    </row>
    <row r="7606" spans="1:52" x14ac:dyDescent="0.15">
      <c r="A7606" s="278"/>
      <c r="B7606" s="274"/>
      <c r="C7606" s="340"/>
      <c r="D7606" s="340"/>
      <c r="E7606" s="341"/>
      <c r="F7606" s="341"/>
      <c r="G7606" s="341"/>
      <c r="H7606" s="341"/>
      <c r="I7606" s="341"/>
      <c r="J7606" s="341"/>
      <c r="AH7606" s="221"/>
      <c r="AI7606" s="221"/>
      <c r="AJ7606" s="221"/>
      <c r="AK7606" s="221"/>
      <c r="AL7606" s="221"/>
      <c r="AM7606" s="221"/>
      <c r="AN7606" s="221"/>
      <c r="AO7606" s="221"/>
      <c r="AP7606" s="221"/>
      <c r="AQ7606" s="219"/>
      <c r="AR7606" s="219"/>
      <c r="AS7606" s="221"/>
      <c r="AT7606" s="221"/>
      <c r="AU7606" s="221"/>
      <c r="AV7606" s="221"/>
      <c r="AW7606" s="221"/>
      <c r="AX7606" s="221"/>
      <c r="AY7606" s="221"/>
      <c r="AZ7606" s="221"/>
    </row>
    <row r="7607" spans="1:52" x14ac:dyDescent="0.15">
      <c r="A7607" s="278"/>
      <c r="B7607" s="274"/>
      <c r="C7607" s="340"/>
      <c r="D7607" s="340"/>
      <c r="E7607" s="341"/>
      <c r="F7607" s="341"/>
      <c r="G7607" s="341"/>
      <c r="H7607" s="341"/>
      <c r="I7607" s="341"/>
      <c r="J7607" s="341"/>
      <c r="AH7607" s="221"/>
      <c r="AI7607" s="221"/>
      <c r="AJ7607" s="221"/>
      <c r="AK7607" s="221"/>
      <c r="AL7607" s="221"/>
      <c r="AM7607" s="221"/>
      <c r="AN7607" s="221"/>
      <c r="AO7607" s="221"/>
      <c r="AP7607" s="221"/>
      <c r="AQ7607" s="219"/>
      <c r="AR7607" s="219"/>
      <c r="AS7607" s="221"/>
      <c r="AT7607" s="221"/>
      <c r="AU7607" s="221"/>
      <c r="AV7607" s="221"/>
      <c r="AW7607" s="221"/>
      <c r="AX7607" s="221"/>
      <c r="AY7607" s="221"/>
      <c r="AZ7607" s="221"/>
    </row>
    <row r="7608" spans="1:52" x14ac:dyDescent="0.15">
      <c r="A7608" s="278"/>
      <c r="B7608" s="274"/>
      <c r="C7608" s="340"/>
      <c r="D7608" s="340"/>
      <c r="E7608" s="341"/>
      <c r="F7608" s="341"/>
      <c r="G7608" s="341"/>
      <c r="H7608" s="341"/>
      <c r="I7608" s="341"/>
      <c r="J7608" s="341"/>
      <c r="AH7608" s="221"/>
      <c r="AI7608" s="221"/>
      <c r="AJ7608" s="221"/>
      <c r="AK7608" s="221"/>
      <c r="AL7608" s="221"/>
      <c r="AM7608" s="221"/>
      <c r="AN7608" s="221"/>
      <c r="AO7608" s="221"/>
      <c r="AP7608" s="221"/>
      <c r="AQ7608" s="219"/>
      <c r="AR7608" s="219"/>
      <c r="AS7608" s="221"/>
      <c r="AT7608" s="221"/>
      <c r="AU7608" s="221"/>
      <c r="AV7608" s="221"/>
      <c r="AW7608" s="221"/>
      <c r="AX7608" s="221"/>
      <c r="AY7608" s="221"/>
      <c r="AZ7608" s="221"/>
    </row>
    <row r="7609" spans="1:52" x14ac:dyDescent="0.15">
      <c r="A7609" s="278"/>
      <c r="B7609" s="274"/>
      <c r="C7609" s="340"/>
      <c r="D7609" s="340"/>
      <c r="E7609" s="341"/>
      <c r="F7609" s="341"/>
      <c r="G7609" s="341"/>
      <c r="H7609" s="341"/>
      <c r="I7609" s="341"/>
      <c r="J7609" s="341"/>
      <c r="AH7609" s="221"/>
      <c r="AI7609" s="221"/>
      <c r="AJ7609" s="221"/>
      <c r="AK7609" s="221"/>
      <c r="AL7609" s="221"/>
      <c r="AM7609" s="221"/>
      <c r="AN7609" s="221"/>
      <c r="AO7609" s="221"/>
      <c r="AP7609" s="221"/>
      <c r="AQ7609" s="219"/>
      <c r="AR7609" s="219"/>
      <c r="AS7609" s="221"/>
      <c r="AT7609" s="221"/>
      <c r="AU7609" s="221"/>
      <c r="AV7609" s="221"/>
      <c r="AW7609" s="221"/>
      <c r="AX7609" s="221"/>
      <c r="AY7609" s="221"/>
      <c r="AZ7609" s="221"/>
    </row>
    <row r="7610" spans="1:52" x14ac:dyDescent="0.15">
      <c r="A7610" s="278"/>
      <c r="B7610" s="274"/>
      <c r="C7610" s="340"/>
      <c r="D7610" s="340"/>
      <c r="E7610" s="341"/>
      <c r="F7610" s="341"/>
      <c r="G7610" s="341"/>
      <c r="H7610" s="341"/>
      <c r="I7610" s="341"/>
      <c r="J7610" s="341"/>
      <c r="AH7610" s="221"/>
      <c r="AI7610" s="221"/>
      <c r="AJ7610" s="221"/>
      <c r="AK7610" s="221"/>
      <c r="AL7610" s="221"/>
      <c r="AM7610" s="221"/>
      <c r="AN7610" s="221"/>
      <c r="AO7610" s="221"/>
      <c r="AP7610" s="221"/>
      <c r="AQ7610" s="219"/>
      <c r="AR7610" s="219"/>
      <c r="AS7610" s="221"/>
      <c r="AT7610" s="221"/>
      <c r="AU7610" s="221"/>
      <c r="AV7610" s="221"/>
      <c r="AW7610" s="221"/>
      <c r="AX7610" s="221"/>
      <c r="AY7610" s="221"/>
      <c r="AZ7610" s="221"/>
    </row>
    <row r="7611" spans="1:52" x14ac:dyDescent="0.15">
      <c r="A7611" s="278"/>
      <c r="B7611" s="274"/>
      <c r="C7611" s="340"/>
      <c r="D7611" s="340"/>
      <c r="E7611" s="341"/>
      <c r="F7611" s="341"/>
      <c r="G7611" s="341"/>
      <c r="H7611" s="341"/>
      <c r="I7611" s="341"/>
      <c r="J7611" s="341"/>
      <c r="AH7611" s="221"/>
      <c r="AI7611" s="221"/>
      <c r="AJ7611" s="221"/>
      <c r="AK7611" s="221"/>
      <c r="AL7611" s="221"/>
      <c r="AM7611" s="221"/>
      <c r="AN7611" s="221"/>
      <c r="AO7611" s="221"/>
      <c r="AP7611" s="221"/>
      <c r="AQ7611" s="219"/>
      <c r="AR7611" s="219"/>
      <c r="AS7611" s="221"/>
      <c r="AT7611" s="221"/>
      <c r="AU7611" s="221"/>
      <c r="AV7611" s="221"/>
      <c r="AW7611" s="221"/>
      <c r="AX7611" s="221"/>
      <c r="AY7611" s="221"/>
      <c r="AZ7611" s="221"/>
    </row>
    <row r="7612" spans="1:52" x14ac:dyDescent="0.15">
      <c r="A7612" s="278"/>
      <c r="B7612" s="274"/>
      <c r="C7612" s="340"/>
      <c r="D7612" s="340"/>
      <c r="E7612" s="341"/>
      <c r="F7612" s="341"/>
      <c r="G7612" s="341"/>
      <c r="H7612" s="341"/>
      <c r="I7612" s="341"/>
      <c r="J7612" s="341"/>
      <c r="AH7612" s="221"/>
      <c r="AI7612" s="221"/>
      <c r="AJ7612" s="221"/>
      <c r="AK7612" s="221"/>
      <c r="AL7612" s="221"/>
      <c r="AM7612" s="221"/>
      <c r="AN7612" s="221"/>
      <c r="AO7612" s="221"/>
      <c r="AP7612" s="221"/>
      <c r="AQ7612" s="219"/>
      <c r="AR7612" s="219"/>
      <c r="AS7612" s="221"/>
      <c r="AT7612" s="221"/>
      <c r="AU7612" s="221"/>
      <c r="AV7612" s="221"/>
      <c r="AW7612" s="221"/>
      <c r="AX7612" s="221"/>
      <c r="AY7612" s="221"/>
      <c r="AZ7612" s="221"/>
    </row>
    <row r="7613" spans="1:52" x14ac:dyDescent="0.15">
      <c r="A7613" s="278"/>
      <c r="B7613" s="274"/>
      <c r="C7613" s="340"/>
      <c r="D7613" s="340"/>
      <c r="E7613" s="341"/>
      <c r="F7613" s="341"/>
      <c r="G7613" s="341"/>
      <c r="H7613" s="341"/>
      <c r="I7613" s="341"/>
      <c r="J7613" s="341"/>
      <c r="AH7613" s="221"/>
      <c r="AI7613" s="221"/>
      <c r="AJ7613" s="221"/>
      <c r="AK7613" s="221"/>
      <c r="AL7613" s="221"/>
      <c r="AM7613" s="221"/>
      <c r="AN7613" s="221"/>
      <c r="AO7613" s="221"/>
      <c r="AP7613" s="221"/>
      <c r="AQ7613" s="219"/>
      <c r="AR7613" s="219"/>
      <c r="AS7613" s="221"/>
      <c r="AT7613" s="221"/>
      <c r="AU7613" s="221"/>
      <c r="AV7613" s="221"/>
      <c r="AW7613" s="221"/>
      <c r="AX7613" s="221"/>
      <c r="AY7613" s="221"/>
      <c r="AZ7613" s="221"/>
    </row>
    <row r="7614" spans="1:52" x14ac:dyDescent="0.15">
      <c r="A7614" s="278"/>
      <c r="B7614" s="274"/>
      <c r="C7614" s="340"/>
      <c r="D7614" s="340"/>
      <c r="E7614" s="341"/>
      <c r="F7614" s="341"/>
      <c r="G7614" s="341"/>
      <c r="H7614" s="341"/>
      <c r="I7614" s="341"/>
      <c r="J7614" s="341"/>
      <c r="AH7614" s="221"/>
      <c r="AI7614" s="221"/>
      <c r="AJ7614" s="221"/>
      <c r="AK7614" s="221"/>
      <c r="AL7614" s="221"/>
      <c r="AM7614" s="221"/>
      <c r="AN7614" s="221"/>
      <c r="AO7614" s="221"/>
      <c r="AP7614" s="221"/>
      <c r="AQ7614" s="219"/>
      <c r="AR7614" s="219"/>
      <c r="AS7614" s="221"/>
      <c r="AT7614" s="221"/>
      <c r="AU7614" s="221"/>
      <c r="AV7614" s="221"/>
      <c r="AW7614" s="221"/>
      <c r="AX7614" s="221"/>
      <c r="AY7614" s="221"/>
      <c r="AZ7614" s="221"/>
    </row>
    <row r="7615" spans="1:52" x14ac:dyDescent="0.15">
      <c r="A7615" s="278"/>
      <c r="B7615" s="274"/>
      <c r="C7615" s="340"/>
      <c r="D7615" s="340"/>
      <c r="E7615" s="341"/>
      <c r="F7615" s="341"/>
      <c r="G7615" s="341"/>
      <c r="H7615" s="341"/>
      <c r="I7615" s="341"/>
      <c r="J7615" s="341"/>
      <c r="AH7615" s="221"/>
      <c r="AI7615" s="221"/>
      <c r="AJ7615" s="221"/>
      <c r="AK7615" s="221"/>
      <c r="AL7615" s="221"/>
      <c r="AM7615" s="221"/>
      <c r="AN7615" s="221"/>
      <c r="AO7615" s="221"/>
      <c r="AP7615" s="221"/>
      <c r="AQ7615" s="219"/>
      <c r="AR7615" s="219"/>
      <c r="AS7615" s="221"/>
      <c r="AT7615" s="221"/>
      <c r="AU7615" s="221"/>
      <c r="AV7615" s="221"/>
      <c r="AW7615" s="221"/>
      <c r="AX7615" s="221"/>
      <c r="AY7615" s="221"/>
      <c r="AZ7615" s="221"/>
    </row>
    <row r="7616" spans="1:52" x14ac:dyDescent="0.15">
      <c r="A7616" s="278"/>
      <c r="B7616" s="274"/>
      <c r="C7616" s="340"/>
      <c r="D7616" s="340"/>
      <c r="E7616" s="341"/>
      <c r="F7616" s="341"/>
      <c r="G7616" s="341"/>
      <c r="H7616" s="341"/>
      <c r="I7616" s="341"/>
      <c r="J7616" s="341"/>
      <c r="AH7616" s="221"/>
      <c r="AI7616" s="221"/>
      <c r="AJ7616" s="221"/>
      <c r="AK7616" s="221"/>
      <c r="AL7616" s="221"/>
      <c r="AM7616" s="221"/>
      <c r="AN7616" s="221"/>
      <c r="AO7616" s="221"/>
      <c r="AP7616" s="221"/>
      <c r="AQ7616" s="219"/>
      <c r="AR7616" s="219"/>
      <c r="AS7616" s="221"/>
      <c r="AT7616" s="221"/>
      <c r="AU7616" s="221"/>
      <c r="AV7616" s="221"/>
      <c r="AW7616" s="221"/>
      <c r="AX7616" s="221"/>
      <c r="AY7616" s="221"/>
      <c r="AZ7616" s="221"/>
    </row>
    <row r="7617" spans="1:52" x14ac:dyDescent="0.15">
      <c r="A7617" s="278"/>
      <c r="B7617" s="274"/>
      <c r="C7617" s="340"/>
      <c r="D7617" s="340"/>
      <c r="E7617" s="341"/>
      <c r="F7617" s="341"/>
      <c r="G7617" s="341"/>
      <c r="H7617" s="341"/>
      <c r="I7617" s="341"/>
      <c r="J7617" s="341"/>
      <c r="AH7617" s="221"/>
      <c r="AI7617" s="221"/>
      <c r="AJ7617" s="221"/>
      <c r="AK7617" s="221"/>
      <c r="AL7617" s="221"/>
      <c r="AM7617" s="221"/>
      <c r="AN7617" s="221"/>
      <c r="AO7617" s="221"/>
      <c r="AP7617" s="221"/>
      <c r="AQ7617" s="219"/>
      <c r="AR7617" s="219"/>
      <c r="AS7617" s="221"/>
      <c r="AT7617" s="221"/>
      <c r="AU7617" s="221"/>
      <c r="AV7617" s="221"/>
      <c r="AW7617" s="221"/>
      <c r="AX7617" s="221"/>
      <c r="AY7617" s="221"/>
      <c r="AZ7617" s="221"/>
    </row>
    <row r="7618" spans="1:52" x14ac:dyDescent="0.15">
      <c r="A7618" s="278"/>
      <c r="B7618" s="274"/>
      <c r="C7618" s="340"/>
      <c r="D7618" s="340"/>
      <c r="E7618" s="341"/>
      <c r="F7618" s="341"/>
      <c r="G7618" s="341"/>
      <c r="H7618" s="341"/>
      <c r="I7618" s="341"/>
      <c r="J7618" s="341"/>
      <c r="AH7618" s="221"/>
      <c r="AI7618" s="221"/>
      <c r="AJ7618" s="221"/>
      <c r="AK7618" s="221"/>
      <c r="AL7618" s="221"/>
      <c r="AM7618" s="221"/>
      <c r="AN7618" s="221"/>
      <c r="AO7618" s="221"/>
      <c r="AP7618" s="221"/>
      <c r="AQ7618" s="219"/>
      <c r="AR7618" s="219"/>
      <c r="AS7618" s="221"/>
      <c r="AT7618" s="221"/>
      <c r="AU7618" s="221"/>
      <c r="AV7618" s="221"/>
      <c r="AW7618" s="221"/>
      <c r="AX7618" s="221"/>
      <c r="AY7618" s="221"/>
      <c r="AZ7618" s="221"/>
    </row>
    <row r="7619" spans="1:52" x14ac:dyDescent="0.15">
      <c r="A7619" s="278"/>
      <c r="B7619" s="274"/>
      <c r="C7619" s="340"/>
      <c r="D7619" s="340"/>
      <c r="E7619" s="341"/>
      <c r="F7619" s="341"/>
      <c r="G7619" s="341"/>
      <c r="H7619" s="341"/>
      <c r="I7619" s="341"/>
      <c r="J7619" s="341"/>
      <c r="AH7619" s="221"/>
      <c r="AI7619" s="221"/>
      <c r="AJ7619" s="221"/>
      <c r="AK7619" s="221"/>
      <c r="AL7619" s="221"/>
      <c r="AM7619" s="221"/>
      <c r="AN7619" s="221"/>
      <c r="AO7619" s="221"/>
      <c r="AP7619" s="221"/>
      <c r="AQ7619" s="219"/>
      <c r="AR7619" s="219"/>
      <c r="AS7619" s="221"/>
      <c r="AT7619" s="221"/>
      <c r="AU7619" s="221"/>
      <c r="AV7619" s="221"/>
      <c r="AW7619" s="221"/>
      <c r="AX7619" s="221"/>
      <c r="AY7619" s="221"/>
      <c r="AZ7619" s="221"/>
    </row>
    <row r="7620" spans="1:52" x14ac:dyDescent="0.15">
      <c r="A7620" s="278"/>
      <c r="B7620" s="274"/>
      <c r="C7620" s="340"/>
      <c r="D7620" s="340"/>
      <c r="E7620" s="341"/>
      <c r="F7620" s="341"/>
      <c r="G7620" s="341"/>
      <c r="H7620" s="341"/>
      <c r="I7620" s="341"/>
      <c r="J7620" s="341"/>
      <c r="AH7620" s="221"/>
      <c r="AI7620" s="221"/>
      <c r="AJ7620" s="221"/>
      <c r="AK7620" s="221"/>
      <c r="AL7620" s="221"/>
      <c r="AM7620" s="221"/>
      <c r="AN7620" s="221"/>
      <c r="AO7620" s="221"/>
      <c r="AP7620" s="221"/>
      <c r="AQ7620" s="219"/>
      <c r="AR7620" s="219"/>
      <c r="AS7620" s="221"/>
      <c r="AT7620" s="221"/>
      <c r="AU7620" s="221"/>
      <c r="AV7620" s="221"/>
      <c r="AW7620" s="221"/>
      <c r="AX7620" s="221"/>
      <c r="AY7620" s="221"/>
      <c r="AZ7620" s="221"/>
    </row>
    <row r="7621" spans="1:52" x14ac:dyDescent="0.15">
      <c r="A7621" s="278"/>
      <c r="B7621" s="274"/>
      <c r="C7621" s="340"/>
      <c r="D7621" s="340"/>
      <c r="E7621" s="341"/>
      <c r="F7621" s="341"/>
      <c r="G7621" s="341"/>
      <c r="H7621" s="341"/>
      <c r="I7621" s="341"/>
      <c r="J7621" s="341"/>
      <c r="AH7621" s="221"/>
      <c r="AI7621" s="221"/>
      <c r="AJ7621" s="221"/>
      <c r="AK7621" s="221"/>
      <c r="AL7621" s="221"/>
      <c r="AM7621" s="221"/>
      <c r="AN7621" s="221"/>
      <c r="AO7621" s="221"/>
      <c r="AP7621" s="221"/>
      <c r="AQ7621" s="219"/>
      <c r="AR7621" s="219"/>
      <c r="AS7621" s="221"/>
      <c r="AT7621" s="221"/>
      <c r="AU7621" s="221"/>
      <c r="AV7621" s="221"/>
      <c r="AW7621" s="221"/>
      <c r="AX7621" s="221"/>
      <c r="AY7621" s="221"/>
      <c r="AZ7621" s="221"/>
    </row>
    <row r="7622" spans="1:52" x14ac:dyDescent="0.15">
      <c r="A7622" s="278"/>
      <c r="B7622" s="274"/>
      <c r="C7622" s="340"/>
      <c r="D7622" s="340"/>
      <c r="E7622" s="341"/>
      <c r="F7622" s="341"/>
      <c r="G7622" s="341"/>
      <c r="H7622" s="341"/>
      <c r="I7622" s="341"/>
      <c r="J7622" s="341"/>
      <c r="AH7622" s="221"/>
      <c r="AI7622" s="221"/>
      <c r="AJ7622" s="221"/>
      <c r="AK7622" s="221"/>
      <c r="AL7622" s="221"/>
      <c r="AM7622" s="221"/>
      <c r="AN7622" s="221"/>
      <c r="AO7622" s="221"/>
      <c r="AP7622" s="221"/>
      <c r="AQ7622" s="219"/>
      <c r="AR7622" s="219"/>
      <c r="AS7622" s="221"/>
      <c r="AT7622" s="221"/>
      <c r="AU7622" s="221"/>
      <c r="AV7622" s="221"/>
      <c r="AW7622" s="221"/>
      <c r="AX7622" s="221"/>
      <c r="AY7622" s="221"/>
      <c r="AZ7622" s="221"/>
    </row>
    <row r="7623" spans="1:52" x14ac:dyDescent="0.15">
      <c r="A7623" s="278"/>
      <c r="B7623" s="274"/>
      <c r="C7623" s="340"/>
      <c r="D7623" s="340"/>
      <c r="E7623" s="341"/>
      <c r="F7623" s="341"/>
      <c r="G7623" s="341"/>
      <c r="H7623" s="341"/>
      <c r="I7623" s="341"/>
      <c r="J7623" s="341"/>
      <c r="AH7623" s="221"/>
      <c r="AI7623" s="221"/>
      <c r="AJ7623" s="221"/>
      <c r="AK7623" s="221"/>
      <c r="AL7623" s="221"/>
      <c r="AM7623" s="221"/>
      <c r="AN7623" s="221"/>
      <c r="AO7623" s="221"/>
      <c r="AP7623" s="221"/>
      <c r="AQ7623" s="219"/>
      <c r="AR7623" s="219"/>
      <c r="AS7623" s="221"/>
      <c r="AT7623" s="221"/>
      <c r="AU7623" s="221"/>
      <c r="AV7623" s="221"/>
      <c r="AW7623" s="221"/>
      <c r="AX7623" s="221"/>
      <c r="AY7623" s="221"/>
      <c r="AZ7623" s="221"/>
    </row>
    <row r="7624" spans="1:52" x14ac:dyDescent="0.15">
      <c r="A7624" s="278"/>
      <c r="B7624" s="274"/>
      <c r="C7624" s="340"/>
      <c r="D7624" s="340"/>
      <c r="E7624" s="341"/>
      <c r="F7624" s="341"/>
      <c r="G7624" s="341"/>
      <c r="H7624" s="341"/>
      <c r="I7624" s="341"/>
      <c r="J7624" s="341"/>
      <c r="AH7624" s="221"/>
      <c r="AI7624" s="221"/>
      <c r="AJ7624" s="221"/>
      <c r="AK7624" s="221"/>
      <c r="AL7624" s="221"/>
      <c r="AM7624" s="221"/>
      <c r="AN7624" s="221"/>
      <c r="AO7624" s="221"/>
      <c r="AP7624" s="221"/>
      <c r="AQ7624" s="219"/>
      <c r="AR7624" s="219"/>
      <c r="AS7624" s="221"/>
      <c r="AT7624" s="221"/>
      <c r="AU7624" s="221"/>
      <c r="AV7624" s="221"/>
      <c r="AW7624" s="221"/>
      <c r="AX7624" s="221"/>
      <c r="AY7624" s="221"/>
      <c r="AZ7624" s="221"/>
    </row>
    <row r="7625" spans="1:52" x14ac:dyDescent="0.15">
      <c r="A7625" s="278"/>
      <c r="B7625" s="274"/>
      <c r="C7625" s="340"/>
      <c r="D7625" s="340"/>
      <c r="E7625" s="341"/>
      <c r="F7625" s="341"/>
      <c r="G7625" s="341"/>
      <c r="H7625" s="341"/>
      <c r="I7625" s="341"/>
      <c r="J7625" s="341"/>
      <c r="AH7625" s="221"/>
      <c r="AI7625" s="221"/>
      <c r="AJ7625" s="221"/>
      <c r="AK7625" s="221"/>
      <c r="AL7625" s="221"/>
      <c r="AM7625" s="221"/>
      <c r="AN7625" s="221"/>
      <c r="AO7625" s="221"/>
      <c r="AP7625" s="221"/>
      <c r="AQ7625" s="219"/>
      <c r="AR7625" s="219"/>
      <c r="AS7625" s="221"/>
      <c r="AT7625" s="221"/>
      <c r="AU7625" s="221"/>
      <c r="AV7625" s="221"/>
      <c r="AW7625" s="221"/>
      <c r="AX7625" s="221"/>
      <c r="AY7625" s="221"/>
      <c r="AZ7625" s="221"/>
    </row>
    <row r="7626" spans="1:52" x14ac:dyDescent="0.15">
      <c r="A7626" s="278"/>
      <c r="B7626" s="274"/>
      <c r="C7626" s="340"/>
      <c r="D7626" s="340"/>
      <c r="E7626" s="341"/>
      <c r="F7626" s="341"/>
      <c r="G7626" s="341"/>
      <c r="H7626" s="341"/>
      <c r="I7626" s="341"/>
      <c r="J7626" s="341"/>
      <c r="AH7626" s="221"/>
      <c r="AI7626" s="221"/>
      <c r="AJ7626" s="221"/>
      <c r="AK7626" s="221"/>
      <c r="AL7626" s="221"/>
      <c r="AM7626" s="221"/>
      <c r="AN7626" s="221"/>
      <c r="AO7626" s="221"/>
      <c r="AP7626" s="221"/>
      <c r="AQ7626" s="219"/>
      <c r="AR7626" s="219"/>
      <c r="AS7626" s="221"/>
      <c r="AT7626" s="221"/>
      <c r="AU7626" s="221"/>
      <c r="AV7626" s="221"/>
      <c r="AW7626" s="221"/>
      <c r="AX7626" s="221"/>
      <c r="AY7626" s="221"/>
      <c r="AZ7626" s="221"/>
    </row>
    <row r="7627" spans="1:52" x14ac:dyDescent="0.15">
      <c r="A7627" s="278"/>
      <c r="B7627" s="274"/>
      <c r="C7627" s="340"/>
      <c r="D7627" s="340"/>
      <c r="E7627" s="341"/>
      <c r="F7627" s="341"/>
      <c r="G7627" s="341"/>
      <c r="H7627" s="341"/>
      <c r="I7627" s="341"/>
      <c r="J7627" s="341"/>
      <c r="AH7627" s="221"/>
      <c r="AI7627" s="221"/>
      <c r="AJ7627" s="221"/>
      <c r="AK7627" s="221"/>
      <c r="AL7627" s="221"/>
      <c r="AM7627" s="221"/>
      <c r="AN7627" s="221"/>
      <c r="AO7627" s="221"/>
      <c r="AP7627" s="221"/>
      <c r="AQ7627" s="219"/>
      <c r="AR7627" s="219"/>
      <c r="AS7627" s="221"/>
      <c r="AT7627" s="221"/>
      <c r="AU7627" s="221"/>
      <c r="AV7627" s="221"/>
      <c r="AW7627" s="221"/>
      <c r="AX7627" s="221"/>
      <c r="AY7627" s="221"/>
      <c r="AZ7627" s="221"/>
    </row>
    <row r="7628" spans="1:52" x14ac:dyDescent="0.15">
      <c r="A7628" s="278"/>
      <c r="B7628" s="274"/>
      <c r="C7628" s="340"/>
      <c r="D7628" s="340"/>
      <c r="E7628" s="341"/>
      <c r="F7628" s="341"/>
      <c r="G7628" s="341"/>
      <c r="H7628" s="341"/>
      <c r="I7628" s="341"/>
      <c r="J7628" s="341"/>
      <c r="AH7628" s="221"/>
      <c r="AI7628" s="221"/>
      <c r="AJ7628" s="221"/>
      <c r="AK7628" s="221"/>
      <c r="AL7628" s="221"/>
      <c r="AM7628" s="221"/>
      <c r="AN7628" s="221"/>
      <c r="AO7628" s="221"/>
      <c r="AP7628" s="221"/>
      <c r="AQ7628" s="219"/>
      <c r="AR7628" s="219"/>
      <c r="AS7628" s="221"/>
      <c r="AT7628" s="221"/>
      <c r="AU7628" s="221"/>
      <c r="AV7628" s="221"/>
      <c r="AW7628" s="221"/>
      <c r="AX7628" s="221"/>
      <c r="AY7628" s="221"/>
      <c r="AZ7628" s="221"/>
    </row>
    <row r="7629" spans="1:52" x14ac:dyDescent="0.15">
      <c r="A7629" s="278"/>
      <c r="B7629" s="274"/>
      <c r="C7629" s="340"/>
      <c r="D7629" s="340"/>
      <c r="E7629" s="341"/>
      <c r="F7629" s="341"/>
      <c r="G7629" s="341"/>
      <c r="H7629" s="341"/>
      <c r="I7629" s="341"/>
      <c r="J7629" s="341"/>
      <c r="AH7629" s="221"/>
      <c r="AI7629" s="221"/>
      <c r="AJ7629" s="221"/>
      <c r="AK7629" s="221"/>
      <c r="AL7629" s="221"/>
      <c r="AM7629" s="221"/>
      <c r="AN7629" s="221"/>
      <c r="AO7629" s="221"/>
      <c r="AP7629" s="221"/>
      <c r="AQ7629" s="219"/>
      <c r="AR7629" s="219"/>
      <c r="AS7629" s="221"/>
      <c r="AT7629" s="221"/>
      <c r="AU7629" s="221"/>
      <c r="AV7629" s="221"/>
      <c r="AW7629" s="221"/>
      <c r="AX7629" s="221"/>
      <c r="AY7629" s="221"/>
      <c r="AZ7629" s="221"/>
    </row>
    <row r="7630" spans="1:52" x14ac:dyDescent="0.15">
      <c r="A7630" s="278"/>
      <c r="B7630" s="274"/>
      <c r="C7630" s="340"/>
      <c r="D7630" s="340"/>
      <c r="E7630" s="341"/>
      <c r="F7630" s="341"/>
      <c r="G7630" s="341"/>
      <c r="H7630" s="341"/>
      <c r="I7630" s="341"/>
      <c r="J7630" s="341"/>
      <c r="AH7630" s="221"/>
      <c r="AI7630" s="221"/>
      <c r="AJ7630" s="221"/>
      <c r="AK7630" s="221"/>
      <c r="AL7630" s="221"/>
      <c r="AM7630" s="221"/>
      <c r="AN7630" s="221"/>
      <c r="AO7630" s="221"/>
      <c r="AP7630" s="221"/>
      <c r="AQ7630" s="219"/>
      <c r="AR7630" s="219"/>
      <c r="AS7630" s="221"/>
      <c r="AT7630" s="221"/>
      <c r="AU7630" s="221"/>
      <c r="AV7630" s="221"/>
      <c r="AW7630" s="221"/>
      <c r="AX7630" s="221"/>
      <c r="AY7630" s="221"/>
      <c r="AZ7630" s="221"/>
    </row>
    <row r="7631" spans="1:52" x14ac:dyDescent="0.15">
      <c r="A7631" s="278"/>
      <c r="B7631" s="274"/>
      <c r="C7631" s="340"/>
      <c r="D7631" s="340"/>
      <c r="E7631" s="341"/>
      <c r="F7631" s="341"/>
      <c r="G7631" s="341"/>
      <c r="H7631" s="341"/>
      <c r="I7631" s="341"/>
      <c r="J7631" s="341"/>
      <c r="AH7631" s="221"/>
      <c r="AI7631" s="221"/>
      <c r="AJ7631" s="221"/>
      <c r="AK7631" s="221"/>
      <c r="AL7631" s="221"/>
      <c r="AM7631" s="221"/>
      <c r="AN7631" s="221"/>
      <c r="AO7631" s="221"/>
      <c r="AP7631" s="221"/>
      <c r="AQ7631" s="219"/>
      <c r="AR7631" s="219"/>
      <c r="AS7631" s="221"/>
      <c r="AT7631" s="221"/>
      <c r="AU7631" s="221"/>
      <c r="AV7631" s="221"/>
      <c r="AW7631" s="221"/>
      <c r="AX7631" s="221"/>
      <c r="AY7631" s="221"/>
      <c r="AZ7631" s="221"/>
    </row>
    <row r="7632" spans="1:52" x14ac:dyDescent="0.15">
      <c r="A7632" s="278"/>
      <c r="B7632" s="274"/>
      <c r="C7632" s="340"/>
      <c r="D7632" s="340"/>
      <c r="E7632" s="341"/>
      <c r="F7632" s="341"/>
      <c r="G7632" s="341"/>
      <c r="H7632" s="341"/>
      <c r="I7632" s="341"/>
      <c r="J7632" s="341"/>
      <c r="AH7632" s="221"/>
      <c r="AI7632" s="221"/>
      <c r="AJ7632" s="221"/>
      <c r="AK7632" s="221"/>
      <c r="AL7632" s="221"/>
      <c r="AM7632" s="221"/>
      <c r="AN7632" s="221"/>
      <c r="AO7632" s="221"/>
      <c r="AP7632" s="221"/>
      <c r="AQ7632" s="219"/>
      <c r="AR7632" s="219"/>
      <c r="AS7632" s="221"/>
      <c r="AT7632" s="221"/>
      <c r="AU7632" s="221"/>
      <c r="AV7632" s="221"/>
      <c r="AW7632" s="221"/>
      <c r="AX7632" s="221"/>
      <c r="AY7632" s="221"/>
      <c r="AZ7632" s="221"/>
    </row>
    <row r="7633" spans="1:52" x14ac:dyDescent="0.15">
      <c r="A7633" s="278"/>
      <c r="B7633" s="274"/>
      <c r="C7633" s="340"/>
      <c r="D7633" s="340"/>
      <c r="E7633" s="341"/>
      <c r="F7633" s="341"/>
      <c r="G7633" s="341"/>
      <c r="H7633" s="341"/>
      <c r="I7633" s="341"/>
      <c r="J7633" s="341"/>
      <c r="AH7633" s="221"/>
      <c r="AI7633" s="221"/>
      <c r="AJ7633" s="221"/>
      <c r="AK7633" s="221"/>
      <c r="AL7633" s="221"/>
      <c r="AM7633" s="221"/>
      <c r="AN7633" s="221"/>
      <c r="AO7633" s="221"/>
      <c r="AP7633" s="221"/>
      <c r="AQ7633" s="219"/>
      <c r="AR7633" s="219"/>
      <c r="AS7633" s="221"/>
      <c r="AT7633" s="221"/>
      <c r="AU7633" s="221"/>
      <c r="AV7633" s="221"/>
      <c r="AW7633" s="221"/>
      <c r="AX7633" s="221"/>
      <c r="AY7633" s="221"/>
      <c r="AZ7633" s="221"/>
    </row>
    <row r="7634" spans="1:52" x14ac:dyDescent="0.15">
      <c r="A7634" s="278"/>
      <c r="B7634" s="274"/>
      <c r="C7634" s="340"/>
      <c r="D7634" s="340"/>
      <c r="E7634" s="341"/>
      <c r="F7634" s="341"/>
      <c r="G7634" s="341"/>
      <c r="H7634" s="341"/>
      <c r="I7634" s="341"/>
      <c r="J7634" s="341"/>
      <c r="AH7634" s="221"/>
      <c r="AI7634" s="221"/>
      <c r="AJ7634" s="221"/>
      <c r="AK7634" s="221"/>
      <c r="AL7634" s="221"/>
      <c r="AM7634" s="221"/>
      <c r="AN7634" s="221"/>
      <c r="AO7634" s="221"/>
      <c r="AP7634" s="221"/>
      <c r="AQ7634" s="219"/>
      <c r="AR7634" s="219"/>
      <c r="AS7634" s="221"/>
      <c r="AT7634" s="221"/>
      <c r="AU7634" s="221"/>
      <c r="AV7634" s="221"/>
      <c r="AW7634" s="221"/>
      <c r="AX7634" s="221"/>
      <c r="AY7634" s="221"/>
      <c r="AZ7634" s="221"/>
    </row>
    <row r="7635" spans="1:52" x14ac:dyDescent="0.15">
      <c r="A7635" s="278"/>
      <c r="B7635" s="274"/>
      <c r="C7635" s="340"/>
      <c r="D7635" s="340"/>
      <c r="E7635" s="341"/>
      <c r="F7635" s="341"/>
      <c r="G7635" s="341"/>
      <c r="H7635" s="341"/>
      <c r="I7635" s="341"/>
      <c r="J7635" s="341"/>
      <c r="AH7635" s="221"/>
      <c r="AI7635" s="221"/>
      <c r="AJ7635" s="221"/>
      <c r="AK7635" s="221"/>
      <c r="AL7635" s="221"/>
      <c r="AM7635" s="221"/>
      <c r="AN7635" s="221"/>
      <c r="AO7635" s="221"/>
      <c r="AP7635" s="221"/>
      <c r="AQ7635" s="219"/>
      <c r="AR7635" s="219"/>
      <c r="AS7635" s="221"/>
      <c r="AT7635" s="221"/>
      <c r="AU7635" s="221"/>
      <c r="AV7635" s="221"/>
      <c r="AW7635" s="221"/>
      <c r="AX7635" s="221"/>
      <c r="AY7635" s="221"/>
      <c r="AZ7635" s="221"/>
    </row>
    <row r="7636" spans="1:52" x14ac:dyDescent="0.15">
      <c r="A7636" s="278"/>
      <c r="B7636" s="274"/>
      <c r="C7636" s="340"/>
      <c r="D7636" s="340"/>
      <c r="E7636" s="341"/>
      <c r="F7636" s="341"/>
      <c r="G7636" s="341"/>
      <c r="H7636" s="341"/>
      <c r="I7636" s="341"/>
      <c r="J7636" s="341"/>
      <c r="AH7636" s="221"/>
      <c r="AI7636" s="221"/>
      <c r="AJ7636" s="221"/>
      <c r="AK7636" s="221"/>
      <c r="AL7636" s="221"/>
      <c r="AM7636" s="221"/>
      <c r="AN7636" s="221"/>
      <c r="AO7636" s="221"/>
      <c r="AP7636" s="221"/>
      <c r="AQ7636" s="219"/>
      <c r="AR7636" s="219"/>
      <c r="AS7636" s="221"/>
      <c r="AT7636" s="221"/>
      <c r="AU7636" s="221"/>
      <c r="AV7636" s="221"/>
      <c r="AW7636" s="221"/>
      <c r="AX7636" s="221"/>
      <c r="AY7636" s="221"/>
      <c r="AZ7636" s="221"/>
    </row>
    <row r="7637" spans="1:52" x14ac:dyDescent="0.15">
      <c r="A7637" s="278"/>
      <c r="B7637" s="274"/>
      <c r="C7637" s="340"/>
      <c r="D7637" s="340"/>
      <c r="E7637" s="341"/>
      <c r="F7637" s="341"/>
      <c r="G7637" s="341"/>
      <c r="H7637" s="341"/>
      <c r="I7637" s="341"/>
      <c r="J7637" s="341"/>
      <c r="AH7637" s="221"/>
      <c r="AI7637" s="221"/>
      <c r="AJ7637" s="221"/>
      <c r="AK7637" s="221"/>
      <c r="AL7637" s="221"/>
      <c r="AM7637" s="221"/>
      <c r="AN7637" s="221"/>
      <c r="AO7637" s="221"/>
      <c r="AP7637" s="221"/>
      <c r="AQ7637" s="219"/>
      <c r="AR7637" s="219"/>
      <c r="AS7637" s="221"/>
      <c r="AT7637" s="221"/>
      <c r="AU7637" s="221"/>
      <c r="AV7637" s="221"/>
      <c r="AW7637" s="221"/>
      <c r="AX7637" s="221"/>
      <c r="AY7637" s="221"/>
      <c r="AZ7637" s="221"/>
    </row>
    <row r="7638" spans="1:52" x14ac:dyDescent="0.15">
      <c r="A7638" s="278"/>
      <c r="B7638" s="274"/>
      <c r="C7638" s="340"/>
      <c r="D7638" s="340"/>
      <c r="E7638" s="341"/>
      <c r="F7638" s="341"/>
      <c r="G7638" s="341"/>
      <c r="H7638" s="341"/>
      <c r="I7638" s="341"/>
      <c r="J7638" s="341"/>
      <c r="AH7638" s="221"/>
      <c r="AI7638" s="221"/>
      <c r="AJ7638" s="221"/>
      <c r="AK7638" s="221"/>
      <c r="AL7638" s="221"/>
      <c r="AM7638" s="221"/>
      <c r="AN7638" s="221"/>
      <c r="AO7638" s="221"/>
      <c r="AP7638" s="221"/>
      <c r="AQ7638" s="219"/>
      <c r="AR7638" s="219"/>
      <c r="AS7638" s="221"/>
      <c r="AT7638" s="221"/>
      <c r="AU7638" s="221"/>
      <c r="AV7638" s="221"/>
      <c r="AW7638" s="221"/>
      <c r="AX7638" s="221"/>
      <c r="AY7638" s="221"/>
      <c r="AZ7638" s="221"/>
    </row>
    <row r="7639" spans="1:52" x14ac:dyDescent="0.15">
      <c r="A7639" s="278"/>
      <c r="B7639" s="274"/>
      <c r="C7639" s="340"/>
      <c r="D7639" s="340"/>
      <c r="E7639" s="341"/>
      <c r="F7639" s="341"/>
      <c r="G7639" s="341"/>
      <c r="H7639" s="341"/>
      <c r="I7639" s="341"/>
      <c r="J7639" s="341"/>
      <c r="AH7639" s="221"/>
      <c r="AI7639" s="221"/>
      <c r="AJ7639" s="221"/>
      <c r="AK7639" s="221"/>
      <c r="AL7639" s="221"/>
      <c r="AM7639" s="221"/>
      <c r="AN7639" s="221"/>
      <c r="AO7639" s="221"/>
      <c r="AP7639" s="221"/>
      <c r="AQ7639" s="219"/>
      <c r="AR7639" s="219"/>
      <c r="AS7639" s="221"/>
      <c r="AT7639" s="221"/>
      <c r="AU7639" s="221"/>
      <c r="AV7639" s="221"/>
      <c r="AW7639" s="221"/>
      <c r="AX7639" s="221"/>
      <c r="AY7639" s="221"/>
      <c r="AZ7639" s="221"/>
    </row>
    <row r="7640" spans="1:52" x14ac:dyDescent="0.15">
      <c r="A7640" s="278"/>
      <c r="B7640" s="274"/>
      <c r="C7640" s="340"/>
      <c r="D7640" s="340"/>
      <c r="E7640" s="341"/>
      <c r="F7640" s="341"/>
      <c r="G7640" s="341"/>
      <c r="H7640" s="341"/>
      <c r="I7640" s="341"/>
      <c r="J7640" s="341"/>
      <c r="AH7640" s="221"/>
      <c r="AI7640" s="221"/>
      <c r="AJ7640" s="221"/>
      <c r="AK7640" s="221"/>
      <c r="AL7640" s="221"/>
      <c r="AM7640" s="221"/>
      <c r="AN7640" s="221"/>
      <c r="AO7640" s="221"/>
      <c r="AP7640" s="221"/>
      <c r="AQ7640" s="219"/>
      <c r="AR7640" s="219"/>
      <c r="AS7640" s="221"/>
      <c r="AT7640" s="221"/>
      <c r="AU7640" s="221"/>
      <c r="AV7640" s="221"/>
      <c r="AW7640" s="221"/>
      <c r="AX7640" s="221"/>
      <c r="AY7640" s="221"/>
      <c r="AZ7640" s="221"/>
    </row>
    <row r="7641" spans="1:52" x14ac:dyDescent="0.15">
      <c r="A7641" s="278"/>
      <c r="B7641" s="274"/>
      <c r="C7641" s="340"/>
      <c r="D7641" s="340"/>
      <c r="E7641" s="341"/>
      <c r="F7641" s="341"/>
      <c r="G7641" s="341"/>
      <c r="H7641" s="341"/>
      <c r="I7641" s="341"/>
      <c r="J7641" s="341"/>
      <c r="AH7641" s="221"/>
      <c r="AI7641" s="221"/>
      <c r="AJ7641" s="221"/>
      <c r="AK7641" s="221"/>
      <c r="AL7641" s="221"/>
      <c r="AM7641" s="221"/>
      <c r="AN7641" s="221"/>
      <c r="AO7641" s="221"/>
      <c r="AP7641" s="221"/>
      <c r="AQ7641" s="219"/>
      <c r="AR7641" s="219"/>
      <c r="AS7641" s="221"/>
      <c r="AT7641" s="221"/>
      <c r="AU7641" s="221"/>
      <c r="AV7641" s="221"/>
      <c r="AW7641" s="221"/>
      <c r="AX7641" s="221"/>
      <c r="AY7641" s="221"/>
      <c r="AZ7641" s="221"/>
    </row>
    <row r="7642" spans="1:52" x14ac:dyDescent="0.15">
      <c r="A7642" s="278"/>
      <c r="B7642" s="274"/>
      <c r="C7642" s="340"/>
      <c r="D7642" s="340"/>
      <c r="E7642" s="341"/>
      <c r="F7642" s="341"/>
      <c r="G7642" s="341"/>
      <c r="H7642" s="341"/>
      <c r="I7642" s="341"/>
      <c r="J7642" s="341"/>
      <c r="AH7642" s="221"/>
      <c r="AI7642" s="221"/>
      <c r="AJ7642" s="221"/>
      <c r="AK7642" s="221"/>
      <c r="AL7642" s="221"/>
      <c r="AM7642" s="221"/>
      <c r="AN7642" s="221"/>
      <c r="AO7642" s="221"/>
      <c r="AP7642" s="221"/>
      <c r="AQ7642" s="219"/>
      <c r="AR7642" s="219"/>
      <c r="AS7642" s="221"/>
      <c r="AT7642" s="221"/>
      <c r="AU7642" s="221"/>
      <c r="AV7642" s="221"/>
      <c r="AW7642" s="221"/>
      <c r="AX7642" s="221"/>
      <c r="AY7642" s="221"/>
      <c r="AZ7642" s="221"/>
    </row>
    <row r="7643" spans="1:52" x14ac:dyDescent="0.15">
      <c r="A7643" s="278"/>
      <c r="B7643" s="274"/>
      <c r="C7643" s="340"/>
      <c r="D7643" s="340"/>
      <c r="E7643" s="341"/>
      <c r="F7643" s="341"/>
      <c r="G7643" s="341"/>
      <c r="H7643" s="341"/>
      <c r="I7643" s="341"/>
      <c r="J7643" s="341"/>
      <c r="AH7643" s="221"/>
      <c r="AI7643" s="221"/>
      <c r="AJ7643" s="221"/>
      <c r="AK7643" s="221"/>
      <c r="AL7643" s="221"/>
      <c r="AM7643" s="221"/>
      <c r="AN7643" s="221"/>
      <c r="AO7643" s="221"/>
      <c r="AP7643" s="221"/>
      <c r="AQ7643" s="219"/>
      <c r="AR7643" s="219"/>
      <c r="AS7643" s="221"/>
      <c r="AT7643" s="221"/>
      <c r="AU7643" s="221"/>
      <c r="AV7643" s="221"/>
      <c r="AW7643" s="221"/>
      <c r="AX7643" s="221"/>
      <c r="AY7643" s="221"/>
      <c r="AZ7643" s="221"/>
    </row>
    <row r="7644" spans="1:52" x14ac:dyDescent="0.15">
      <c r="A7644" s="278"/>
      <c r="B7644" s="274"/>
      <c r="C7644" s="340"/>
      <c r="D7644" s="340"/>
      <c r="E7644" s="341"/>
      <c r="F7644" s="341"/>
      <c r="G7644" s="341"/>
      <c r="H7644" s="341"/>
      <c r="I7644" s="341"/>
      <c r="J7644" s="341"/>
      <c r="AH7644" s="221"/>
      <c r="AI7644" s="221"/>
      <c r="AJ7644" s="221"/>
      <c r="AK7644" s="221"/>
      <c r="AL7644" s="221"/>
      <c r="AM7644" s="221"/>
      <c r="AN7644" s="221"/>
      <c r="AO7644" s="221"/>
      <c r="AP7644" s="221"/>
      <c r="AQ7644" s="219"/>
      <c r="AR7644" s="219"/>
      <c r="AS7644" s="221"/>
      <c r="AT7644" s="221"/>
      <c r="AU7644" s="221"/>
      <c r="AV7644" s="221"/>
      <c r="AW7644" s="221"/>
      <c r="AX7644" s="221"/>
      <c r="AY7644" s="221"/>
      <c r="AZ7644" s="221"/>
    </row>
    <row r="7645" spans="1:52" x14ac:dyDescent="0.15">
      <c r="A7645" s="278"/>
      <c r="B7645" s="274"/>
      <c r="C7645" s="340"/>
      <c r="D7645" s="340"/>
      <c r="E7645" s="341"/>
      <c r="F7645" s="341"/>
      <c r="G7645" s="341"/>
      <c r="H7645" s="341"/>
      <c r="I7645" s="341"/>
      <c r="J7645" s="341"/>
      <c r="AH7645" s="221"/>
      <c r="AI7645" s="221"/>
      <c r="AJ7645" s="221"/>
      <c r="AK7645" s="221"/>
      <c r="AL7645" s="221"/>
      <c r="AM7645" s="221"/>
      <c r="AN7645" s="221"/>
      <c r="AO7645" s="221"/>
      <c r="AP7645" s="221"/>
      <c r="AQ7645" s="219"/>
      <c r="AR7645" s="219"/>
      <c r="AS7645" s="221"/>
      <c r="AT7645" s="221"/>
      <c r="AU7645" s="221"/>
      <c r="AV7645" s="221"/>
      <c r="AW7645" s="221"/>
      <c r="AX7645" s="221"/>
      <c r="AY7645" s="221"/>
      <c r="AZ7645" s="221"/>
    </row>
    <row r="7646" spans="1:52" x14ac:dyDescent="0.15">
      <c r="A7646" s="278"/>
      <c r="B7646" s="274"/>
      <c r="C7646" s="340"/>
      <c r="D7646" s="340"/>
      <c r="E7646" s="341"/>
      <c r="F7646" s="341"/>
      <c r="G7646" s="341"/>
      <c r="H7646" s="341"/>
      <c r="I7646" s="341"/>
      <c r="J7646" s="341"/>
      <c r="AH7646" s="221"/>
      <c r="AI7646" s="221"/>
      <c r="AJ7646" s="221"/>
      <c r="AK7646" s="221"/>
      <c r="AL7646" s="221"/>
      <c r="AM7646" s="221"/>
      <c r="AN7646" s="221"/>
      <c r="AO7646" s="221"/>
      <c r="AP7646" s="221"/>
      <c r="AQ7646" s="219"/>
      <c r="AR7646" s="219"/>
      <c r="AS7646" s="221"/>
      <c r="AT7646" s="221"/>
      <c r="AU7646" s="221"/>
      <c r="AV7646" s="221"/>
      <c r="AW7646" s="221"/>
      <c r="AX7646" s="221"/>
      <c r="AY7646" s="221"/>
      <c r="AZ7646" s="221"/>
    </row>
    <row r="7647" spans="1:52" x14ac:dyDescent="0.15">
      <c r="A7647" s="278"/>
      <c r="B7647" s="274"/>
      <c r="C7647" s="340"/>
      <c r="D7647" s="340"/>
      <c r="E7647" s="341"/>
      <c r="F7647" s="341"/>
      <c r="G7647" s="341"/>
      <c r="H7647" s="341"/>
      <c r="I7647" s="341"/>
      <c r="J7647" s="341"/>
      <c r="AH7647" s="221"/>
      <c r="AI7647" s="221"/>
      <c r="AJ7647" s="221"/>
      <c r="AK7647" s="221"/>
      <c r="AL7647" s="221"/>
      <c r="AM7647" s="221"/>
      <c r="AN7647" s="221"/>
      <c r="AO7647" s="221"/>
      <c r="AP7647" s="221"/>
      <c r="AQ7647" s="219"/>
      <c r="AR7647" s="219"/>
      <c r="AS7647" s="221"/>
      <c r="AT7647" s="221"/>
      <c r="AU7647" s="221"/>
      <c r="AV7647" s="221"/>
      <c r="AW7647" s="221"/>
      <c r="AX7647" s="221"/>
      <c r="AY7647" s="221"/>
      <c r="AZ7647" s="221"/>
    </row>
    <row r="7648" spans="1:52" x14ac:dyDescent="0.15">
      <c r="A7648" s="278"/>
      <c r="B7648" s="274"/>
      <c r="C7648" s="340"/>
      <c r="D7648" s="340"/>
      <c r="E7648" s="341"/>
      <c r="F7648" s="341"/>
      <c r="G7648" s="341"/>
      <c r="H7648" s="341"/>
      <c r="I7648" s="341"/>
      <c r="J7648" s="341"/>
      <c r="AH7648" s="221"/>
      <c r="AI7648" s="221"/>
      <c r="AJ7648" s="221"/>
      <c r="AK7648" s="221"/>
      <c r="AL7648" s="221"/>
      <c r="AM7648" s="221"/>
      <c r="AN7648" s="221"/>
      <c r="AO7648" s="221"/>
      <c r="AP7648" s="221"/>
      <c r="AQ7648" s="219"/>
      <c r="AR7648" s="219"/>
      <c r="AS7648" s="221"/>
      <c r="AT7648" s="221"/>
      <c r="AU7648" s="221"/>
      <c r="AV7648" s="221"/>
      <c r="AW7648" s="221"/>
      <c r="AX7648" s="221"/>
      <c r="AY7648" s="221"/>
      <c r="AZ7648" s="221"/>
    </row>
    <row r="7649" spans="1:52" x14ac:dyDescent="0.15">
      <c r="A7649" s="278"/>
      <c r="B7649" s="274"/>
      <c r="C7649" s="340"/>
      <c r="D7649" s="340"/>
      <c r="E7649" s="341"/>
      <c r="F7649" s="341"/>
      <c r="G7649" s="341"/>
      <c r="H7649" s="341"/>
      <c r="I7649" s="341"/>
      <c r="J7649" s="341"/>
      <c r="AH7649" s="221"/>
      <c r="AI7649" s="221"/>
      <c r="AJ7649" s="221"/>
      <c r="AK7649" s="221"/>
      <c r="AL7649" s="221"/>
      <c r="AM7649" s="221"/>
      <c r="AN7649" s="221"/>
      <c r="AO7649" s="221"/>
      <c r="AP7649" s="221"/>
      <c r="AQ7649" s="219"/>
      <c r="AR7649" s="219"/>
      <c r="AS7649" s="221"/>
      <c r="AT7649" s="221"/>
      <c r="AU7649" s="221"/>
      <c r="AV7649" s="221"/>
      <c r="AW7649" s="221"/>
      <c r="AX7649" s="221"/>
      <c r="AY7649" s="221"/>
      <c r="AZ7649" s="221"/>
    </row>
    <row r="7650" spans="1:52" x14ac:dyDescent="0.15">
      <c r="A7650" s="278"/>
      <c r="B7650" s="274"/>
      <c r="C7650" s="340"/>
      <c r="D7650" s="340"/>
      <c r="E7650" s="341"/>
      <c r="F7650" s="341"/>
      <c r="G7650" s="341"/>
      <c r="H7650" s="341"/>
      <c r="I7650" s="341"/>
      <c r="J7650" s="341"/>
      <c r="AH7650" s="221"/>
      <c r="AI7650" s="221"/>
      <c r="AJ7650" s="221"/>
      <c r="AK7650" s="221"/>
      <c r="AL7650" s="221"/>
      <c r="AM7650" s="221"/>
      <c r="AN7650" s="221"/>
      <c r="AO7650" s="221"/>
      <c r="AP7650" s="221"/>
      <c r="AQ7650" s="219"/>
      <c r="AR7650" s="219"/>
      <c r="AS7650" s="221"/>
      <c r="AT7650" s="221"/>
      <c r="AU7650" s="221"/>
      <c r="AV7650" s="221"/>
      <c r="AW7650" s="221"/>
      <c r="AX7650" s="221"/>
      <c r="AY7650" s="221"/>
      <c r="AZ7650" s="221"/>
    </row>
    <row r="7651" spans="1:52" x14ac:dyDescent="0.15">
      <c r="A7651" s="278"/>
      <c r="B7651" s="274"/>
      <c r="C7651" s="340"/>
      <c r="D7651" s="340"/>
      <c r="E7651" s="341"/>
      <c r="F7651" s="341"/>
      <c r="G7651" s="341"/>
      <c r="H7651" s="341"/>
      <c r="I7651" s="341"/>
      <c r="J7651" s="341"/>
      <c r="AH7651" s="221"/>
      <c r="AI7651" s="221"/>
      <c r="AJ7651" s="221"/>
      <c r="AK7651" s="221"/>
      <c r="AL7651" s="221"/>
      <c r="AM7651" s="221"/>
      <c r="AN7651" s="221"/>
      <c r="AO7651" s="221"/>
      <c r="AP7651" s="221"/>
      <c r="AQ7651" s="219"/>
      <c r="AR7651" s="219"/>
      <c r="AS7651" s="221"/>
      <c r="AT7651" s="221"/>
      <c r="AU7651" s="221"/>
      <c r="AV7651" s="221"/>
      <c r="AW7651" s="221"/>
      <c r="AX7651" s="221"/>
      <c r="AY7651" s="221"/>
      <c r="AZ7651" s="221"/>
    </row>
    <row r="7652" spans="1:52" x14ac:dyDescent="0.15">
      <c r="A7652" s="278"/>
      <c r="B7652" s="274"/>
      <c r="C7652" s="340"/>
      <c r="D7652" s="340"/>
      <c r="E7652" s="341"/>
      <c r="F7652" s="341"/>
      <c r="G7652" s="341"/>
      <c r="H7652" s="341"/>
      <c r="I7652" s="341"/>
      <c r="J7652" s="341"/>
      <c r="AH7652" s="221"/>
      <c r="AI7652" s="221"/>
      <c r="AJ7652" s="221"/>
      <c r="AK7652" s="221"/>
      <c r="AL7652" s="221"/>
      <c r="AM7652" s="221"/>
      <c r="AN7652" s="221"/>
      <c r="AO7652" s="221"/>
      <c r="AP7652" s="221"/>
      <c r="AQ7652" s="219"/>
      <c r="AR7652" s="219"/>
      <c r="AS7652" s="221"/>
      <c r="AT7652" s="221"/>
      <c r="AU7652" s="221"/>
      <c r="AV7652" s="221"/>
      <c r="AW7652" s="221"/>
      <c r="AX7652" s="221"/>
      <c r="AY7652" s="221"/>
      <c r="AZ7652" s="221"/>
    </row>
    <row r="7653" spans="1:52" x14ac:dyDescent="0.15">
      <c r="A7653" s="278"/>
      <c r="B7653" s="274"/>
      <c r="C7653" s="340"/>
      <c r="D7653" s="340"/>
      <c r="E7653" s="341"/>
      <c r="F7653" s="341"/>
      <c r="G7653" s="341"/>
      <c r="H7653" s="341"/>
      <c r="I7653" s="341"/>
      <c r="J7653" s="341"/>
      <c r="AH7653" s="221"/>
      <c r="AI7653" s="221"/>
      <c r="AJ7653" s="221"/>
      <c r="AK7653" s="221"/>
      <c r="AL7653" s="221"/>
      <c r="AM7653" s="221"/>
      <c r="AN7653" s="221"/>
      <c r="AO7653" s="221"/>
      <c r="AP7653" s="221"/>
      <c r="AQ7653" s="219"/>
      <c r="AR7653" s="219"/>
      <c r="AS7653" s="221"/>
      <c r="AT7653" s="221"/>
      <c r="AU7653" s="221"/>
      <c r="AV7653" s="221"/>
      <c r="AW7653" s="221"/>
      <c r="AX7653" s="221"/>
      <c r="AY7653" s="221"/>
      <c r="AZ7653" s="221"/>
    </row>
    <row r="7654" spans="1:52" x14ac:dyDescent="0.15">
      <c r="A7654" s="278"/>
      <c r="B7654" s="274"/>
      <c r="C7654" s="340"/>
      <c r="D7654" s="340"/>
      <c r="E7654" s="341"/>
      <c r="F7654" s="341"/>
      <c r="G7654" s="341"/>
      <c r="H7654" s="341"/>
      <c r="I7654" s="341"/>
      <c r="J7654" s="341"/>
      <c r="AH7654" s="221"/>
      <c r="AI7654" s="221"/>
      <c r="AJ7654" s="221"/>
      <c r="AK7654" s="221"/>
      <c r="AL7654" s="221"/>
      <c r="AM7654" s="221"/>
      <c r="AN7654" s="221"/>
      <c r="AO7654" s="221"/>
      <c r="AP7654" s="221"/>
      <c r="AQ7654" s="219"/>
      <c r="AR7654" s="219"/>
      <c r="AS7654" s="221"/>
      <c r="AT7654" s="221"/>
      <c r="AU7654" s="221"/>
      <c r="AV7654" s="221"/>
      <c r="AW7654" s="221"/>
      <c r="AX7654" s="221"/>
      <c r="AY7654" s="221"/>
      <c r="AZ7654" s="221"/>
    </row>
    <row r="7655" spans="1:52" x14ac:dyDescent="0.15">
      <c r="A7655" s="278"/>
      <c r="B7655" s="274"/>
      <c r="C7655" s="340"/>
      <c r="D7655" s="340"/>
      <c r="E7655" s="341"/>
      <c r="F7655" s="341"/>
      <c r="G7655" s="341"/>
      <c r="H7655" s="341"/>
      <c r="I7655" s="341"/>
      <c r="J7655" s="341"/>
      <c r="AH7655" s="221"/>
      <c r="AI7655" s="221"/>
      <c r="AJ7655" s="221"/>
      <c r="AK7655" s="221"/>
      <c r="AL7655" s="221"/>
      <c r="AM7655" s="221"/>
      <c r="AN7655" s="221"/>
      <c r="AO7655" s="221"/>
      <c r="AP7655" s="221"/>
      <c r="AQ7655" s="219"/>
      <c r="AR7655" s="219"/>
      <c r="AS7655" s="221"/>
      <c r="AT7655" s="221"/>
      <c r="AU7655" s="221"/>
      <c r="AV7655" s="221"/>
      <c r="AW7655" s="221"/>
      <c r="AX7655" s="221"/>
      <c r="AY7655" s="221"/>
      <c r="AZ7655" s="221"/>
    </row>
    <row r="7656" spans="1:52" x14ac:dyDescent="0.15">
      <c r="A7656" s="278"/>
      <c r="B7656" s="274"/>
      <c r="C7656" s="340"/>
      <c r="D7656" s="340"/>
      <c r="E7656" s="341"/>
      <c r="F7656" s="341"/>
      <c r="G7656" s="341"/>
      <c r="H7656" s="341"/>
      <c r="I7656" s="341"/>
      <c r="J7656" s="341"/>
      <c r="AH7656" s="221"/>
      <c r="AI7656" s="221"/>
      <c r="AJ7656" s="221"/>
      <c r="AK7656" s="221"/>
      <c r="AL7656" s="221"/>
      <c r="AM7656" s="221"/>
      <c r="AN7656" s="221"/>
      <c r="AO7656" s="221"/>
      <c r="AP7656" s="221"/>
      <c r="AQ7656" s="219"/>
      <c r="AR7656" s="219"/>
      <c r="AS7656" s="221"/>
      <c r="AT7656" s="221"/>
      <c r="AU7656" s="221"/>
      <c r="AV7656" s="221"/>
      <c r="AW7656" s="221"/>
      <c r="AX7656" s="221"/>
      <c r="AY7656" s="221"/>
      <c r="AZ7656" s="221"/>
    </row>
    <row r="7657" spans="1:52" x14ac:dyDescent="0.15">
      <c r="A7657" s="278"/>
      <c r="B7657" s="274"/>
      <c r="C7657" s="340"/>
      <c r="D7657" s="340"/>
      <c r="E7657" s="341"/>
      <c r="F7657" s="341"/>
      <c r="G7657" s="341"/>
      <c r="H7657" s="341"/>
      <c r="I7657" s="341"/>
      <c r="J7657" s="341"/>
      <c r="AH7657" s="221"/>
      <c r="AI7657" s="221"/>
      <c r="AJ7657" s="221"/>
      <c r="AK7657" s="221"/>
      <c r="AL7657" s="221"/>
      <c r="AM7657" s="221"/>
      <c r="AN7657" s="221"/>
      <c r="AO7657" s="221"/>
      <c r="AP7657" s="221"/>
      <c r="AQ7657" s="219"/>
      <c r="AR7657" s="219"/>
      <c r="AS7657" s="221"/>
      <c r="AT7657" s="221"/>
      <c r="AU7657" s="221"/>
      <c r="AV7657" s="221"/>
      <c r="AW7657" s="221"/>
      <c r="AX7657" s="221"/>
      <c r="AY7657" s="221"/>
      <c r="AZ7657" s="221"/>
    </row>
    <row r="7658" spans="1:52" x14ac:dyDescent="0.15">
      <c r="A7658" s="278"/>
      <c r="B7658" s="274"/>
      <c r="C7658" s="340"/>
      <c r="D7658" s="340"/>
      <c r="E7658" s="341"/>
      <c r="F7658" s="341"/>
      <c r="G7658" s="341"/>
      <c r="H7658" s="341"/>
      <c r="I7658" s="341"/>
      <c r="J7658" s="341"/>
      <c r="AH7658" s="221"/>
      <c r="AI7658" s="221"/>
      <c r="AJ7658" s="221"/>
      <c r="AK7658" s="221"/>
      <c r="AL7658" s="221"/>
      <c r="AM7658" s="221"/>
      <c r="AN7658" s="221"/>
      <c r="AO7658" s="221"/>
      <c r="AP7658" s="221"/>
      <c r="AQ7658" s="219"/>
      <c r="AR7658" s="219"/>
      <c r="AS7658" s="221"/>
      <c r="AT7658" s="221"/>
      <c r="AU7658" s="221"/>
      <c r="AV7658" s="221"/>
      <c r="AW7658" s="221"/>
      <c r="AX7658" s="221"/>
      <c r="AY7658" s="221"/>
      <c r="AZ7658" s="221"/>
    </row>
    <row r="7659" spans="1:52" x14ac:dyDescent="0.15">
      <c r="A7659" s="278"/>
      <c r="B7659" s="274"/>
      <c r="C7659" s="340"/>
      <c r="D7659" s="340"/>
      <c r="E7659" s="341"/>
      <c r="F7659" s="341"/>
      <c r="G7659" s="341"/>
      <c r="H7659" s="341"/>
      <c r="I7659" s="341"/>
      <c r="J7659" s="341"/>
      <c r="AH7659" s="221"/>
      <c r="AI7659" s="221"/>
      <c r="AJ7659" s="221"/>
      <c r="AK7659" s="221"/>
      <c r="AL7659" s="221"/>
      <c r="AM7659" s="221"/>
      <c r="AN7659" s="221"/>
      <c r="AO7659" s="221"/>
      <c r="AP7659" s="221"/>
      <c r="AQ7659" s="219"/>
      <c r="AR7659" s="219"/>
      <c r="AS7659" s="221"/>
      <c r="AT7659" s="221"/>
      <c r="AU7659" s="221"/>
      <c r="AV7659" s="221"/>
      <c r="AW7659" s="221"/>
      <c r="AX7659" s="221"/>
      <c r="AY7659" s="221"/>
      <c r="AZ7659" s="221"/>
    </row>
    <row r="7660" spans="1:52" x14ac:dyDescent="0.15">
      <c r="A7660" s="278"/>
      <c r="B7660" s="274"/>
      <c r="C7660" s="340"/>
      <c r="D7660" s="340"/>
      <c r="E7660" s="341"/>
      <c r="F7660" s="341"/>
      <c r="G7660" s="341"/>
      <c r="H7660" s="341"/>
      <c r="I7660" s="341"/>
      <c r="J7660" s="341"/>
      <c r="AH7660" s="221"/>
      <c r="AI7660" s="221"/>
      <c r="AJ7660" s="221"/>
      <c r="AK7660" s="221"/>
      <c r="AL7660" s="221"/>
      <c r="AM7660" s="221"/>
      <c r="AN7660" s="221"/>
      <c r="AO7660" s="221"/>
      <c r="AP7660" s="221"/>
      <c r="AQ7660" s="219"/>
      <c r="AR7660" s="219"/>
      <c r="AS7660" s="221"/>
      <c r="AT7660" s="221"/>
      <c r="AU7660" s="221"/>
      <c r="AV7660" s="221"/>
      <c r="AW7660" s="221"/>
      <c r="AX7660" s="221"/>
      <c r="AY7660" s="221"/>
      <c r="AZ7660" s="221"/>
    </row>
    <row r="7661" spans="1:52" x14ac:dyDescent="0.15">
      <c r="A7661" s="278"/>
      <c r="B7661" s="274"/>
      <c r="C7661" s="340"/>
      <c r="D7661" s="340"/>
      <c r="E7661" s="341"/>
      <c r="F7661" s="341"/>
      <c r="G7661" s="341"/>
      <c r="H7661" s="341"/>
      <c r="I7661" s="341"/>
      <c r="J7661" s="341"/>
      <c r="AH7661" s="221"/>
      <c r="AI7661" s="221"/>
      <c r="AJ7661" s="221"/>
      <c r="AK7661" s="221"/>
      <c r="AL7661" s="221"/>
      <c r="AM7661" s="221"/>
      <c r="AN7661" s="221"/>
      <c r="AO7661" s="221"/>
      <c r="AP7661" s="221"/>
      <c r="AQ7661" s="219"/>
      <c r="AR7661" s="219"/>
      <c r="AS7661" s="221"/>
      <c r="AT7661" s="221"/>
      <c r="AU7661" s="221"/>
      <c r="AV7661" s="221"/>
      <c r="AW7661" s="221"/>
      <c r="AX7661" s="221"/>
      <c r="AY7661" s="221"/>
      <c r="AZ7661" s="221"/>
    </row>
    <row r="7662" spans="1:52" x14ac:dyDescent="0.15">
      <c r="A7662" s="278"/>
      <c r="B7662" s="274"/>
      <c r="C7662" s="340"/>
      <c r="D7662" s="340"/>
      <c r="E7662" s="341"/>
      <c r="F7662" s="341"/>
      <c r="G7662" s="341"/>
      <c r="H7662" s="341"/>
      <c r="I7662" s="341"/>
      <c r="J7662" s="341"/>
      <c r="AH7662" s="221"/>
      <c r="AI7662" s="221"/>
      <c r="AJ7662" s="221"/>
      <c r="AK7662" s="221"/>
      <c r="AL7662" s="221"/>
      <c r="AM7662" s="221"/>
      <c r="AN7662" s="221"/>
      <c r="AO7662" s="221"/>
      <c r="AP7662" s="221"/>
      <c r="AQ7662" s="219"/>
      <c r="AR7662" s="219"/>
      <c r="AS7662" s="221"/>
      <c r="AT7662" s="221"/>
      <c r="AU7662" s="221"/>
      <c r="AV7662" s="221"/>
      <c r="AW7662" s="221"/>
      <c r="AX7662" s="221"/>
      <c r="AY7662" s="221"/>
      <c r="AZ7662" s="221"/>
    </row>
    <row r="7663" spans="1:52" x14ac:dyDescent="0.15">
      <c r="A7663" s="278"/>
      <c r="B7663" s="274"/>
      <c r="C7663" s="340"/>
      <c r="D7663" s="340"/>
      <c r="E7663" s="341"/>
      <c r="F7663" s="341"/>
      <c r="G7663" s="341"/>
      <c r="H7663" s="341"/>
      <c r="I7663" s="341"/>
      <c r="J7663" s="341"/>
      <c r="AH7663" s="221"/>
      <c r="AI7663" s="221"/>
      <c r="AJ7663" s="221"/>
      <c r="AK7663" s="221"/>
      <c r="AL7663" s="221"/>
      <c r="AM7663" s="221"/>
      <c r="AN7663" s="221"/>
      <c r="AO7663" s="221"/>
      <c r="AP7663" s="221"/>
      <c r="AQ7663" s="219"/>
      <c r="AR7663" s="219"/>
      <c r="AS7663" s="221"/>
      <c r="AT7663" s="221"/>
      <c r="AU7663" s="221"/>
      <c r="AV7663" s="221"/>
      <c r="AW7663" s="221"/>
      <c r="AX7663" s="221"/>
      <c r="AY7663" s="221"/>
      <c r="AZ7663" s="221"/>
    </row>
    <row r="7664" spans="1:52" x14ac:dyDescent="0.15">
      <c r="A7664" s="278"/>
      <c r="B7664" s="274"/>
      <c r="C7664" s="340"/>
      <c r="D7664" s="340"/>
      <c r="E7664" s="341"/>
      <c r="F7664" s="341"/>
      <c r="G7664" s="341"/>
      <c r="H7664" s="341"/>
      <c r="I7664" s="341"/>
      <c r="J7664" s="341"/>
      <c r="AH7664" s="221"/>
      <c r="AI7664" s="221"/>
      <c r="AJ7664" s="221"/>
      <c r="AK7664" s="221"/>
      <c r="AL7664" s="221"/>
      <c r="AM7664" s="221"/>
      <c r="AN7664" s="221"/>
      <c r="AO7664" s="221"/>
      <c r="AP7664" s="221"/>
      <c r="AQ7664" s="219"/>
      <c r="AR7664" s="219"/>
      <c r="AS7664" s="221"/>
      <c r="AT7664" s="221"/>
      <c r="AU7664" s="221"/>
      <c r="AV7664" s="221"/>
      <c r="AW7664" s="221"/>
      <c r="AX7664" s="221"/>
      <c r="AY7664" s="221"/>
      <c r="AZ7664" s="221"/>
    </row>
    <row r="7665" spans="1:52" x14ac:dyDescent="0.15">
      <c r="A7665" s="278"/>
      <c r="B7665" s="274"/>
      <c r="C7665" s="340"/>
      <c r="D7665" s="340"/>
      <c r="E7665" s="341"/>
      <c r="F7665" s="341"/>
      <c r="G7665" s="341"/>
      <c r="H7665" s="341"/>
      <c r="I7665" s="341"/>
      <c r="J7665" s="341"/>
      <c r="AH7665" s="221"/>
      <c r="AI7665" s="221"/>
      <c r="AJ7665" s="221"/>
      <c r="AK7665" s="221"/>
      <c r="AL7665" s="221"/>
      <c r="AM7665" s="221"/>
      <c r="AN7665" s="221"/>
      <c r="AO7665" s="221"/>
      <c r="AP7665" s="221"/>
      <c r="AQ7665" s="219"/>
      <c r="AR7665" s="219"/>
      <c r="AS7665" s="221"/>
      <c r="AT7665" s="221"/>
      <c r="AU7665" s="221"/>
      <c r="AV7665" s="221"/>
      <c r="AW7665" s="221"/>
      <c r="AX7665" s="221"/>
      <c r="AY7665" s="221"/>
      <c r="AZ7665" s="221"/>
    </row>
    <row r="7666" spans="1:52" x14ac:dyDescent="0.15">
      <c r="A7666" s="278"/>
      <c r="B7666" s="274"/>
      <c r="C7666" s="340"/>
      <c r="D7666" s="340"/>
      <c r="E7666" s="341"/>
      <c r="F7666" s="341"/>
      <c r="G7666" s="341"/>
      <c r="H7666" s="341"/>
      <c r="I7666" s="341"/>
      <c r="J7666" s="341"/>
      <c r="AH7666" s="221"/>
      <c r="AI7666" s="221"/>
      <c r="AJ7666" s="221"/>
      <c r="AK7666" s="221"/>
      <c r="AL7666" s="221"/>
      <c r="AM7666" s="221"/>
      <c r="AN7666" s="221"/>
      <c r="AO7666" s="221"/>
      <c r="AP7666" s="221"/>
      <c r="AQ7666" s="219"/>
      <c r="AR7666" s="219"/>
      <c r="AS7666" s="221"/>
      <c r="AT7666" s="221"/>
      <c r="AU7666" s="221"/>
      <c r="AV7666" s="221"/>
      <c r="AW7666" s="221"/>
      <c r="AX7666" s="221"/>
      <c r="AY7666" s="221"/>
      <c r="AZ7666" s="221"/>
    </row>
    <row r="7667" spans="1:52" x14ac:dyDescent="0.15">
      <c r="A7667" s="278"/>
      <c r="B7667" s="274"/>
      <c r="C7667" s="340"/>
      <c r="D7667" s="340"/>
      <c r="E7667" s="341"/>
      <c r="F7667" s="341"/>
      <c r="G7667" s="341"/>
      <c r="H7667" s="341"/>
      <c r="I7667" s="341"/>
      <c r="J7667" s="341"/>
      <c r="AH7667" s="221"/>
      <c r="AI7667" s="221"/>
      <c r="AJ7667" s="221"/>
      <c r="AK7667" s="221"/>
      <c r="AL7667" s="221"/>
      <c r="AM7667" s="221"/>
      <c r="AN7667" s="221"/>
      <c r="AO7667" s="221"/>
      <c r="AP7667" s="221"/>
      <c r="AQ7667" s="219"/>
      <c r="AR7667" s="219"/>
      <c r="AS7667" s="221"/>
      <c r="AT7667" s="221"/>
      <c r="AU7667" s="221"/>
      <c r="AV7667" s="221"/>
      <c r="AW7667" s="221"/>
      <c r="AX7667" s="221"/>
      <c r="AY7667" s="221"/>
      <c r="AZ7667" s="221"/>
    </row>
    <row r="7668" spans="1:52" x14ac:dyDescent="0.15">
      <c r="A7668" s="278"/>
      <c r="B7668" s="274"/>
      <c r="C7668" s="340"/>
      <c r="D7668" s="340"/>
      <c r="E7668" s="341"/>
      <c r="F7668" s="341"/>
      <c r="G7668" s="341"/>
      <c r="H7668" s="341"/>
      <c r="I7668" s="341"/>
      <c r="J7668" s="341"/>
      <c r="AH7668" s="221"/>
      <c r="AI7668" s="221"/>
      <c r="AJ7668" s="221"/>
      <c r="AK7668" s="221"/>
      <c r="AL7668" s="221"/>
      <c r="AM7668" s="221"/>
      <c r="AN7668" s="221"/>
      <c r="AO7668" s="221"/>
      <c r="AP7668" s="221"/>
      <c r="AQ7668" s="219"/>
      <c r="AR7668" s="219"/>
      <c r="AS7668" s="221"/>
      <c r="AT7668" s="221"/>
      <c r="AU7668" s="221"/>
      <c r="AV7668" s="221"/>
      <c r="AW7668" s="221"/>
      <c r="AX7668" s="221"/>
      <c r="AY7668" s="221"/>
      <c r="AZ7668" s="221"/>
    </row>
    <row r="7669" spans="1:52" x14ac:dyDescent="0.15">
      <c r="A7669" s="278"/>
      <c r="B7669" s="274"/>
      <c r="C7669" s="340"/>
      <c r="D7669" s="340"/>
      <c r="E7669" s="341"/>
      <c r="F7669" s="341"/>
      <c r="G7669" s="341"/>
      <c r="H7669" s="341"/>
      <c r="I7669" s="341"/>
      <c r="J7669" s="341"/>
      <c r="AH7669" s="221"/>
      <c r="AI7669" s="221"/>
      <c r="AJ7669" s="221"/>
      <c r="AK7669" s="221"/>
      <c r="AL7669" s="221"/>
      <c r="AM7669" s="221"/>
      <c r="AN7669" s="221"/>
      <c r="AO7669" s="221"/>
      <c r="AP7669" s="221"/>
      <c r="AQ7669" s="219"/>
      <c r="AR7669" s="219"/>
      <c r="AS7669" s="221"/>
      <c r="AT7669" s="221"/>
      <c r="AU7669" s="221"/>
      <c r="AV7669" s="221"/>
      <c r="AW7669" s="221"/>
      <c r="AX7669" s="221"/>
      <c r="AY7669" s="221"/>
      <c r="AZ7669" s="221"/>
    </row>
    <row r="7670" spans="1:52" x14ac:dyDescent="0.15">
      <c r="A7670" s="278"/>
      <c r="B7670" s="274"/>
      <c r="C7670" s="340"/>
      <c r="D7670" s="340"/>
      <c r="E7670" s="341"/>
      <c r="F7670" s="341"/>
      <c r="G7670" s="341"/>
      <c r="H7670" s="341"/>
      <c r="I7670" s="341"/>
      <c r="J7670" s="341"/>
      <c r="AH7670" s="221"/>
      <c r="AI7670" s="221"/>
      <c r="AJ7670" s="221"/>
      <c r="AK7670" s="221"/>
      <c r="AL7670" s="221"/>
      <c r="AM7670" s="221"/>
      <c r="AN7670" s="221"/>
      <c r="AO7670" s="221"/>
      <c r="AP7670" s="221"/>
      <c r="AQ7670" s="219"/>
      <c r="AR7670" s="219"/>
      <c r="AS7670" s="221"/>
      <c r="AT7670" s="221"/>
      <c r="AU7670" s="221"/>
      <c r="AV7670" s="221"/>
      <c r="AW7670" s="221"/>
      <c r="AX7670" s="221"/>
      <c r="AY7670" s="221"/>
      <c r="AZ7670" s="221"/>
    </row>
    <row r="7671" spans="1:52" x14ac:dyDescent="0.15">
      <c r="A7671" s="278"/>
      <c r="B7671" s="274"/>
      <c r="C7671" s="340"/>
      <c r="D7671" s="340"/>
      <c r="E7671" s="341"/>
      <c r="F7671" s="341"/>
      <c r="G7671" s="341"/>
      <c r="H7671" s="341"/>
      <c r="I7671" s="341"/>
      <c r="J7671" s="341"/>
      <c r="AH7671" s="221"/>
      <c r="AI7671" s="221"/>
      <c r="AJ7671" s="221"/>
      <c r="AK7671" s="221"/>
      <c r="AL7671" s="221"/>
      <c r="AM7671" s="221"/>
      <c r="AN7671" s="221"/>
      <c r="AO7671" s="221"/>
      <c r="AP7671" s="221"/>
      <c r="AQ7671" s="219"/>
      <c r="AR7671" s="219"/>
      <c r="AS7671" s="221"/>
      <c r="AT7671" s="221"/>
      <c r="AU7671" s="221"/>
      <c r="AV7671" s="221"/>
      <c r="AW7671" s="221"/>
      <c r="AX7671" s="221"/>
      <c r="AY7671" s="221"/>
      <c r="AZ7671" s="221"/>
    </row>
    <row r="7672" spans="1:52" x14ac:dyDescent="0.15">
      <c r="A7672" s="278"/>
      <c r="B7672" s="274"/>
      <c r="C7672" s="340"/>
      <c r="D7672" s="340"/>
      <c r="E7672" s="341"/>
      <c r="F7672" s="341"/>
      <c r="G7672" s="341"/>
      <c r="H7672" s="341"/>
      <c r="I7672" s="341"/>
      <c r="J7672" s="341"/>
      <c r="AH7672" s="221"/>
      <c r="AI7672" s="221"/>
      <c r="AJ7672" s="221"/>
      <c r="AK7672" s="221"/>
      <c r="AL7672" s="221"/>
      <c r="AM7672" s="221"/>
      <c r="AN7672" s="221"/>
      <c r="AO7672" s="221"/>
      <c r="AP7672" s="221"/>
      <c r="AQ7672" s="219"/>
      <c r="AR7672" s="219"/>
      <c r="AS7672" s="221"/>
      <c r="AT7672" s="221"/>
      <c r="AU7672" s="221"/>
      <c r="AV7672" s="221"/>
      <c r="AW7672" s="221"/>
      <c r="AX7672" s="221"/>
      <c r="AY7672" s="221"/>
      <c r="AZ7672" s="221"/>
    </row>
    <row r="7673" spans="1:52" x14ac:dyDescent="0.15">
      <c r="A7673" s="278"/>
      <c r="B7673" s="274"/>
      <c r="C7673" s="340"/>
      <c r="D7673" s="340"/>
      <c r="E7673" s="341"/>
      <c r="F7673" s="341"/>
      <c r="G7673" s="341"/>
      <c r="H7673" s="341"/>
      <c r="I7673" s="341"/>
      <c r="J7673" s="341"/>
      <c r="AH7673" s="221"/>
      <c r="AI7673" s="221"/>
      <c r="AJ7673" s="221"/>
      <c r="AK7673" s="221"/>
      <c r="AL7673" s="221"/>
      <c r="AM7673" s="221"/>
      <c r="AN7673" s="221"/>
      <c r="AO7673" s="221"/>
      <c r="AP7673" s="221"/>
      <c r="AQ7673" s="219"/>
      <c r="AR7673" s="219"/>
      <c r="AS7673" s="221"/>
      <c r="AT7673" s="221"/>
      <c r="AU7673" s="221"/>
      <c r="AV7673" s="221"/>
      <c r="AW7673" s="221"/>
      <c r="AX7673" s="221"/>
      <c r="AY7673" s="221"/>
      <c r="AZ7673" s="221"/>
    </row>
    <row r="7674" spans="1:52" x14ac:dyDescent="0.15">
      <c r="A7674" s="278"/>
      <c r="B7674" s="274"/>
      <c r="C7674" s="340"/>
      <c r="D7674" s="340"/>
      <c r="E7674" s="341"/>
      <c r="F7674" s="341"/>
      <c r="G7674" s="341"/>
      <c r="H7674" s="341"/>
      <c r="I7674" s="341"/>
      <c r="J7674" s="341"/>
      <c r="AH7674" s="221"/>
      <c r="AI7674" s="221"/>
      <c r="AJ7674" s="221"/>
      <c r="AK7674" s="221"/>
      <c r="AL7674" s="221"/>
      <c r="AM7674" s="221"/>
      <c r="AN7674" s="221"/>
      <c r="AO7674" s="221"/>
      <c r="AP7674" s="221"/>
      <c r="AQ7674" s="219"/>
      <c r="AR7674" s="219"/>
      <c r="AS7674" s="221"/>
      <c r="AT7674" s="221"/>
      <c r="AU7674" s="221"/>
      <c r="AV7674" s="221"/>
      <c r="AW7674" s="221"/>
      <c r="AX7674" s="221"/>
      <c r="AY7674" s="221"/>
      <c r="AZ7674" s="221"/>
    </row>
    <row r="7675" spans="1:52" x14ac:dyDescent="0.15">
      <c r="A7675" s="278"/>
      <c r="B7675" s="274"/>
      <c r="C7675" s="340"/>
      <c r="D7675" s="340"/>
      <c r="E7675" s="341"/>
      <c r="F7675" s="341"/>
      <c r="G7675" s="341"/>
      <c r="H7675" s="341"/>
      <c r="I7675" s="341"/>
      <c r="J7675" s="341"/>
      <c r="AH7675" s="221"/>
      <c r="AI7675" s="221"/>
      <c r="AJ7675" s="221"/>
      <c r="AK7675" s="221"/>
      <c r="AL7675" s="221"/>
      <c r="AM7675" s="221"/>
      <c r="AN7675" s="221"/>
      <c r="AO7675" s="221"/>
      <c r="AP7675" s="221"/>
      <c r="AQ7675" s="219"/>
      <c r="AR7675" s="219"/>
      <c r="AS7675" s="221"/>
      <c r="AT7675" s="221"/>
      <c r="AU7675" s="221"/>
      <c r="AV7675" s="221"/>
      <c r="AW7675" s="221"/>
      <c r="AX7675" s="221"/>
      <c r="AY7675" s="221"/>
      <c r="AZ7675" s="221"/>
    </row>
    <row r="7676" spans="1:52" x14ac:dyDescent="0.15">
      <c r="A7676" s="278"/>
      <c r="B7676" s="274"/>
      <c r="C7676" s="340"/>
      <c r="D7676" s="340"/>
      <c r="E7676" s="341"/>
      <c r="F7676" s="341"/>
      <c r="G7676" s="341"/>
      <c r="H7676" s="341"/>
      <c r="I7676" s="341"/>
      <c r="J7676" s="341"/>
      <c r="AH7676" s="221"/>
      <c r="AI7676" s="221"/>
      <c r="AJ7676" s="221"/>
      <c r="AK7676" s="221"/>
      <c r="AL7676" s="221"/>
      <c r="AM7676" s="221"/>
      <c r="AN7676" s="221"/>
      <c r="AO7676" s="221"/>
      <c r="AP7676" s="221"/>
      <c r="AQ7676" s="219"/>
      <c r="AR7676" s="219"/>
      <c r="AS7676" s="221"/>
      <c r="AT7676" s="221"/>
      <c r="AU7676" s="221"/>
      <c r="AV7676" s="221"/>
      <c r="AW7676" s="221"/>
      <c r="AX7676" s="221"/>
      <c r="AY7676" s="221"/>
      <c r="AZ7676" s="221"/>
    </row>
    <row r="7677" spans="1:52" x14ac:dyDescent="0.15">
      <c r="A7677" s="278"/>
      <c r="B7677" s="274"/>
      <c r="C7677" s="340"/>
      <c r="D7677" s="340"/>
      <c r="E7677" s="341"/>
      <c r="F7677" s="341"/>
      <c r="G7677" s="341"/>
      <c r="H7677" s="341"/>
      <c r="I7677" s="341"/>
      <c r="J7677" s="341"/>
      <c r="AH7677" s="221"/>
      <c r="AI7677" s="221"/>
      <c r="AJ7677" s="221"/>
      <c r="AK7677" s="221"/>
      <c r="AL7677" s="221"/>
      <c r="AM7677" s="221"/>
      <c r="AN7677" s="221"/>
      <c r="AO7677" s="221"/>
      <c r="AP7677" s="221"/>
      <c r="AQ7677" s="219"/>
      <c r="AR7677" s="219"/>
      <c r="AS7677" s="221"/>
      <c r="AT7677" s="221"/>
      <c r="AU7677" s="221"/>
      <c r="AV7677" s="221"/>
      <c r="AW7677" s="221"/>
      <c r="AX7677" s="221"/>
      <c r="AY7677" s="221"/>
      <c r="AZ7677" s="221"/>
    </row>
    <row r="7678" spans="1:52" x14ac:dyDescent="0.15">
      <c r="A7678" s="278"/>
      <c r="B7678" s="274"/>
      <c r="C7678" s="340"/>
      <c r="D7678" s="340"/>
      <c r="E7678" s="341"/>
      <c r="F7678" s="341"/>
      <c r="G7678" s="341"/>
      <c r="H7678" s="341"/>
      <c r="I7678" s="341"/>
      <c r="J7678" s="341"/>
      <c r="AH7678" s="221"/>
      <c r="AI7678" s="221"/>
      <c r="AJ7678" s="221"/>
      <c r="AK7678" s="221"/>
      <c r="AL7678" s="221"/>
      <c r="AM7678" s="221"/>
      <c r="AN7678" s="221"/>
      <c r="AO7678" s="221"/>
      <c r="AP7678" s="221"/>
      <c r="AQ7678" s="219"/>
      <c r="AR7678" s="219"/>
      <c r="AS7678" s="221"/>
      <c r="AT7678" s="221"/>
      <c r="AU7678" s="221"/>
      <c r="AV7678" s="221"/>
      <c r="AW7678" s="221"/>
      <c r="AX7678" s="221"/>
      <c r="AY7678" s="221"/>
      <c r="AZ7678" s="221"/>
    </row>
    <row r="7679" spans="1:52" x14ac:dyDescent="0.15">
      <c r="A7679" s="278"/>
      <c r="B7679" s="274"/>
      <c r="C7679" s="340"/>
      <c r="D7679" s="340"/>
      <c r="E7679" s="341"/>
      <c r="F7679" s="341"/>
      <c r="G7679" s="341"/>
      <c r="H7679" s="341"/>
      <c r="I7679" s="341"/>
      <c r="J7679" s="341"/>
      <c r="AH7679" s="221"/>
      <c r="AI7679" s="221"/>
      <c r="AJ7679" s="221"/>
      <c r="AK7679" s="221"/>
      <c r="AL7679" s="221"/>
      <c r="AM7679" s="221"/>
      <c r="AN7679" s="221"/>
      <c r="AO7679" s="221"/>
      <c r="AP7679" s="221"/>
      <c r="AQ7679" s="219"/>
      <c r="AR7679" s="219"/>
      <c r="AS7679" s="221"/>
      <c r="AT7679" s="221"/>
      <c r="AU7679" s="221"/>
      <c r="AV7679" s="221"/>
      <c r="AW7679" s="221"/>
      <c r="AX7679" s="221"/>
      <c r="AY7679" s="221"/>
      <c r="AZ7679" s="221"/>
    </row>
    <row r="7680" spans="1:52" x14ac:dyDescent="0.15">
      <c r="A7680" s="278"/>
      <c r="B7680" s="274"/>
      <c r="C7680" s="340"/>
      <c r="D7680" s="340"/>
      <c r="E7680" s="341"/>
      <c r="F7680" s="341"/>
      <c r="G7680" s="341"/>
      <c r="H7680" s="341"/>
      <c r="I7680" s="341"/>
      <c r="J7680" s="341"/>
      <c r="AH7680" s="221"/>
      <c r="AI7680" s="221"/>
      <c r="AJ7680" s="221"/>
      <c r="AK7680" s="221"/>
      <c r="AL7680" s="221"/>
      <c r="AM7680" s="221"/>
      <c r="AN7680" s="221"/>
      <c r="AO7680" s="221"/>
      <c r="AP7680" s="221"/>
      <c r="AQ7680" s="219"/>
      <c r="AR7680" s="219"/>
      <c r="AS7680" s="221"/>
      <c r="AT7680" s="221"/>
      <c r="AU7680" s="221"/>
      <c r="AV7680" s="221"/>
      <c r="AW7680" s="221"/>
      <c r="AX7680" s="221"/>
      <c r="AY7680" s="221"/>
      <c r="AZ7680" s="221"/>
    </row>
    <row r="7681" spans="1:52" x14ac:dyDescent="0.15">
      <c r="A7681" s="278"/>
      <c r="B7681" s="274"/>
      <c r="C7681" s="340"/>
      <c r="D7681" s="340"/>
      <c r="E7681" s="341"/>
      <c r="F7681" s="341"/>
      <c r="G7681" s="341"/>
      <c r="H7681" s="341"/>
      <c r="I7681" s="341"/>
      <c r="J7681" s="341"/>
      <c r="AH7681" s="221"/>
      <c r="AI7681" s="221"/>
      <c r="AJ7681" s="221"/>
      <c r="AK7681" s="221"/>
      <c r="AL7681" s="221"/>
      <c r="AM7681" s="221"/>
      <c r="AN7681" s="221"/>
      <c r="AO7681" s="221"/>
      <c r="AP7681" s="221"/>
      <c r="AQ7681" s="219"/>
      <c r="AR7681" s="219"/>
      <c r="AS7681" s="221"/>
      <c r="AT7681" s="221"/>
      <c r="AU7681" s="221"/>
      <c r="AV7681" s="221"/>
      <c r="AW7681" s="221"/>
      <c r="AX7681" s="221"/>
      <c r="AY7681" s="221"/>
      <c r="AZ7681" s="221"/>
    </row>
    <row r="7682" spans="1:52" x14ac:dyDescent="0.15">
      <c r="A7682" s="278"/>
      <c r="B7682" s="274"/>
      <c r="C7682" s="340"/>
      <c r="D7682" s="340"/>
      <c r="E7682" s="341"/>
      <c r="F7682" s="341"/>
      <c r="G7682" s="341"/>
      <c r="H7682" s="341"/>
      <c r="I7682" s="341"/>
      <c r="J7682" s="341"/>
      <c r="AH7682" s="221"/>
      <c r="AI7682" s="221"/>
      <c r="AJ7682" s="221"/>
      <c r="AK7682" s="221"/>
      <c r="AL7682" s="221"/>
      <c r="AM7682" s="221"/>
      <c r="AN7682" s="221"/>
      <c r="AO7682" s="221"/>
      <c r="AP7682" s="221"/>
      <c r="AQ7682" s="219"/>
      <c r="AR7682" s="219"/>
      <c r="AS7682" s="221"/>
      <c r="AT7682" s="221"/>
      <c r="AU7682" s="221"/>
      <c r="AV7682" s="221"/>
      <c r="AW7682" s="221"/>
      <c r="AX7682" s="221"/>
      <c r="AY7682" s="221"/>
      <c r="AZ7682" s="221"/>
    </row>
    <row r="7683" spans="1:52" x14ac:dyDescent="0.15">
      <c r="A7683" s="278"/>
      <c r="B7683" s="274"/>
      <c r="C7683" s="340"/>
      <c r="D7683" s="340"/>
      <c r="E7683" s="341"/>
      <c r="F7683" s="341"/>
      <c r="G7683" s="341"/>
      <c r="H7683" s="341"/>
      <c r="I7683" s="341"/>
      <c r="J7683" s="341"/>
      <c r="AH7683" s="221"/>
      <c r="AI7683" s="221"/>
      <c r="AJ7683" s="221"/>
      <c r="AK7683" s="221"/>
      <c r="AL7683" s="221"/>
      <c r="AM7683" s="221"/>
      <c r="AN7683" s="221"/>
      <c r="AO7683" s="221"/>
      <c r="AP7683" s="221"/>
      <c r="AQ7683" s="219"/>
      <c r="AR7683" s="219"/>
      <c r="AS7683" s="221"/>
      <c r="AT7683" s="221"/>
      <c r="AU7683" s="221"/>
      <c r="AV7683" s="221"/>
      <c r="AW7683" s="221"/>
      <c r="AX7683" s="221"/>
      <c r="AY7683" s="221"/>
      <c r="AZ7683" s="221"/>
    </row>
    <row r="7684" spans="1:52" x14ac:dyDescent="0.15">
      <c r="A7684" s="278"/>
      <c r="B7684" s="274"/>
      <c r="C7684" s="340"/>
      <c r="D7684" s="340"/>
      <c r="E7684" s="341"/>
      <c r="F7684" s="341"/>
      <c r="G7684" s="341"/>
      <c r="H7684" s="341"/>
      <c r="I7684" s="341"/>
      <c r="J7684" s="341"/>
      <c r="AH7684" s="221"/>
      <c r="AI7684" s="221"/>
      <c r="AJ7684" s="221"/>
      <c r="AK7684" s="221"/>
      <c r="AL7684" s="221"/>
      <c r="AM7684" s="221"/>
      <c r="AN7684" s="221"/>
      <c r="AO7684" s="221"/>
      <c r="AP7684" s="221"/>
      <c r="AQ7684" s="219"/>
      <c r="AR7684" s="219"/>
      <c r="AS7684" s="221"/>
      <c r="AT7684" s="221"/>
      <c r="AU7684" s="221"/>
      <c r="AV7684" s="221"/>
      <c r="AW7684" s="221"/>
      <c r="AX7684" s="221"/>
      <c r="AY7684" s="221"/>
      <c r="AZ7684" s="221"/>
    </row>
    <row r="7685" spans="1:52" x14ac:dyDescent="0.15">
      <c r="A7685" s="278"/>
      <c r="B7685" s="274"/>
      <c r="C7685" s="340"/>
      <c r="D7685" s="340"/>
      <c r="E7685" s="341"/>
      <c r="F7685" s="341"/>
      <c r="G7685" s="341"/>
      <c r="H7685" s="341"/>
      <c r="I7685" s="341"/>
      <c r="J7685" s="341"/>
      <c r="AH7685" s="221"/>
      <c r="AI7685" s="221"/>
      <c r="AJ7685" s="221"/>
      <c r="AK7685" s="221"/>
      <c r="AL7685" s="221"/>
      <c r="AM7685" s="221"/>
      <c r="AN7685" s="221"/>
      <c r="AO7685" s="221"/>
      <c r="AP7685" s="221"/>
      <c r="AQ7685" s="219"/>
      <c r="AR7685" s="219"/>
      <c r="AS7685" s="221"/>
      <c r="AT7685" s="221"/>
      <c r="AU7685" s="221"/>
      <c r="AV7685" s="221"/>
      <c r="AW7685" s="221"/>
      <c r="AX7685" s="221"/>
      <c r="AY7685" s="221"/>
      <c r="AZ7685" s="221"/>
    </row>
    <row r="7686" spans="1:52" x14ac:dyDescent="0.15">
      <c r="A7686" s="278"/>
      <c r="B7686" s="274"/>
      <c r="C7686" s="340"/>
      <c r="D7686" s="340"/>
      <c r="E7686" s="341"/>
      <c r="F7686" s="341"/>
      <c r="G7686" s="341"/>
      <c r="H7686" s="341"/>
      <c r="I7686" s="341"/>
      <c r="J7686" s="341"/>
      <c r="AH7686" s="221"/>
      <c r="AI7686" s="221"/>
      <c r="AJ7686" s="221"/>
      <c r="AK7686" s="221"/>
      <c r="AL7686" s="221"/>
      <c r="AM7686" s="221"/>
      <c r="AN7686" s="221"/>
      <c r="AO7686" s="221"/>
      <c r="AP7686" s="221"/>
      <c r="AQ7686" s="219"/>
      <c r="AR7686" s="219"/>
      <c r="AS7686" s="221"/>
      <c r="AT7686" s="221"/>
      <c r="AU7686" s="221"/>
      <c r="AV7686" s="221"/>
      <c r="AW7686" s="221"/>
      <c r="AX7686" s="221"/>
      <c r="AY7686" s="221"/>
      <c r="AZ7686" s="221"/>
    </row>
    <row r="7687" spans="1:52" x14ac:dyDescent="0.15">
      <c r="A7687" s="278"/>
      <c r="B7687" s="274"/>
      <c r="C7687" s="340"/>
      <c r="D7687" s="340"/>
      <c r="E7687" s="341"/>
      <c r="F7687" s="341"/>
      <c r="G7687" s="341"/>
      <c r="H7687" s="341"/>
      <c r="I7687" s="341"/>
      <c r="J7687" s="341"/>
      <c r="AH7687" s="221"/>
      <c r="AI7687" s="221"/>
      <c r="AJ7687" s="221"/>
      <c r="AK7687" s="221"/>
      <c r="AL7687" s="221"/>
      <c r="AM7687" s="221"/>
      <c r="AN7687" s="221"/>
      <c r="AO7687" s="221"/>
      <c r="AP7687" s="221"/>
      <c r="AQ7687" s="219"/>
      <c r="AR7687" s="219"/>
      <c r="AS7687" s="221"/>
      <c r="AT7687" s="221"/>
      <c r="AU7687" s="221"/>
      <c r="AV7687" s="221"/>
      <c r="AW7687" s="221"/>
      <c r="AX7687" s="221"/>
      <c r="AY7687" s="221"/>
      <c r="AZ7687" s="221"/>
    </row>
    <row r="7688" spans="1:52" x14ac:dyDescent="0.15">
      <c r="A7688" s="278"/>
      <c r="B7688" s="274"/>
      <c r="C7688" s="340"/>
      <c r="D7688" s="340"/>
      <c r="E7688" s="341"/>
      <c r="F7688" s="341"/>
      <c r="G7688" s="341"/>
      <c r="H7688" s="341"/>
      <c r="I7688" s="341"/>
      <c r="J7688" s="341"/>
      <c r="AH7688" s="221"/>
      <c r="AI7688" s="221"/>
      <c r="AJ7688" s="221"/>
      <c r="AK7688" s="221"/>
      <c r="AL7688" s="221"/>
      <c r="AM7688" s="221"/>
      <c r="AN7688" s="221"/>
      <c r="AO7688" s="221"/>
      <c r="AP7688" s="221"/>
      <c r="AQ7688" s="219"/>
      <c r="AR7688" s="219"/>
      <c r="AS7688" s="221"/>
      <c r="AT7688" s="221"/>
      <c r="AU7688" s="221"/>
      <c r="AV7688" s="221"/>
      <c r="AW7688" s="221"/>
      <c r="AX7688" s="221"/>
      <c r="AY7688" s="221"/>
      <c r="AZ7688" s="221"/>
    </row>
    <row r="7689" spans="1:52" x14ac:dyDescent="0.15">
      <c r="A7689" s="278"/>
      <c r="B7689" s="274"/>
      <c r="C7689" s="340"/>
      <c r="D7689" s="340"/>
      <c r="E7689" s="341"/>
      <c r="F7689" s="341"/>
      <c r="G7689" s="341"/>
      <c r="H7689" s="341"/>
      <c r="I7689" s="341"/>
      <c r="J7689" s="341"/>
      <c r="AH7689" s="221"/>
      <c r="AI7689" s="221"/>
      <c r="AJ7689" s="221"/>
      <c r="AK7689" s="221"/>
      <c r="AL7689" s="221"/>
      <c r="AM7689" s="221"/>
      <c r="AN7689" s="221"/>
      <c r="AO7689" s="221"/>
      <c r="AP7689" s="221"/>
      <c r="AQ7689" s="219"/>
      <c r="AR7689" s="219"/>
      <c r="AS7689" s="221"/>
      <c r="AT7689" s="221"/>
      <c r="AU7689" s="221"/>
      <c r="AV7689" s="221"/>
      <c r="AW7689" s="221"/>
      <c r="AX7689" s="221"/>
      <c r="AY7689" s="221"/>
      <c r="AZ7689" s="221"/>
    </row>
    <row r="7690" spans="1:52" x14ac:dyDescent="0.15">
      <c r="A7690" s="278"/>
      <c r="B7690" s="274"/>
      <c r="C7690" s="340"/>
      <c r="D7690" s="340"/>
      <c r="E7690" s="341"/>
      <c r="F7690" s="341"/>
      <c r="G7690" s="341"/>
      <c r="H7690" s="341"/>
      <c r="I7690" s="341"/>
      <c r="J7690" s="341"/>
      <c r="AH7690" s="221"/>
      <c r="AI7690" s="221"/>
      <c r="AJ7690" s="221"/>
      <c r="AK7690" s="221"/>
      <c r="AL7690" s="221"/>
      <c r="AM7690" s="221"/>
      <c r="AN7690" s="221"/>
      <c r="AO7690" s="221"/>
      <c r="AP7690" s="221"/>
      <c r="AQ7690" s="219"/>
      <c r="AR7690" s="219"/>
      <c r="AS7690" s="221"/>
      <c r="AT7690" s="221"/>
      <c r="AU7690" s="221"/>
      <c r="AV7690" s="221"/>
      <c r="AW7690" s="221"/>
      <c r="AX7690" s="221"/>
      <c r="AY7690" s="221"/>
      <c r="AZ7690" s="221"/>
    </row>
    <row r="7691" spans="1:52" x14ac:dyDescent="0.15">
      <c r="A7691" s="278"/>
      <c r="B7691" s="274"/>
      <c r="C7691" s="340"/>
      <c r="D7691" s="340"/>
      <c r="E7691" s="341"/>
      <c r="F7691" s="341"/>
      <c r="G7691" s="341"/>
      <c r="H7691" s="341"/>
      <c r="I7691" s="341"/>
      <c r="J7691" s="341"/>
      <c r="AH7691" s="221"/>
      <c r="AI7691" s="221"/>
      <c r="AJ7691" s="221"/>
      <c r="AK7691" s="221"/>
      <c r="AL7691" s="221"/>
      <c r="AM7691" s="221"/>
      <c r="AN7691" s="221"/>
      <c r="AO7691" s="221"/>
      <c r="AP7691" s="221"/>
      <c r="AQ7691" s="219"/>
      <c r="AR7691" s="219"/>
      <c r="AS7691" s="221"/>
      <c r="AT7691" s="221"/>
      <c r="AU7691" s="221"/>
      <c r="AV7691" s="221"/>
      <c r="AW7691" s="221"/>
      <c r="AX7691" s="221"/>
      <c r="AY7691" s="221"/>
      <c r="AZ7691" s="221"/>
    </row>
    <row r="7692" spans="1:52" x14ac:dyDescent="0.15">
      <c r="A7692" s="278"/>
      <c r="B7692" s="274"/>
      <c r="C7692" s="340"/>
      <c r="D7692" s="340"/>
      <c r="E7692" s="341"/>
      <c r="F7692" s="341"/>
      <c r="G7692" s="341"/>
      <c r="H7692" s="341"/>
      <c r="I7692" s="341"/>
      <c r="J7692" s="341"/>
      <c r="AH7692" s="221"/>
      <c r="AI7692" s="221"/>
      <c r="AJ7692" s="221"/>
      <c r="AK7692" s="221"/>
      <c r="AL7692" s="221"/>
      <c r="AM7692" s="221"/>
      <c r="AN7692" s="221"/>
      <c r="AO7692" s="221"/>
      <c r="AP7692" s="221"/>
      <c r="AQ7692" s="219"/>
      <c r="AR7692" s="219"/>
      <c r="AS7692" s="221"/>
      <c r="AT7692" s="221"/>
      <c r="AU7692" s="221"/>
      <c r="AV7692" s="221"/>
      <c r="AW7692" s="221"/>
      <c r="AX7692" s="221"/>
      <c r="AY7692" s="221"/>
      <c r="AZ7692" s="221"/>
    </row>
    <row r="7693" spans="1:52" x14ac:dyDescent="0.15">
      <c r="A7693" s="278"/>
      <c r="B7693" s="274"/>
      <c r="C7693" s="340"/>
      <c r="D7693" s="340"/>
      <c r="E7693" s="341"/>
      <c r="F7693" s="341"/>
      <c r="G7693" s="341"/>
      <c r="H7693" s="341"/>
      <c r="I7693" s="341"/>
      <c r="J7693" s="341"/>
      <c r="AH7693" s="221"/>
      <c r="AI7693" s="221"/>
      <c r="AJ7693" s="221"/>
      <c r="AK7693" s="221"/>
      <c r="AL7693" s="221"/>
      <c r="AM7693" s="221"/>
      <c r="AN7693" s="221"/>
      <c r="AO7693" s="221"/>
      <c r="AP7693" s="221"/>
      <c r="AQ7693" s="219"/>
      <c r="AR7693" s="219"/>
      <c r="AS7693" s="221"/>
      <c r="AT7693" s="221"/>
      <c r="AU7693" s="221"/>
      <c r="AV7693" s="221"/>
      <c r="AW7693" s="221"/>
      <c r="AX7693" s="221"/>
      <c r="AY7693" s="221"/>
      <c r="AZ7693" s="221"/>
    </row>
    <row r="7694" spans="1:52" x14ac:dyDescent="0.15">
      <c r="A7694" s="278"/>
      <c r="B7694" s="274"/>
      <c r="C7694" s="340"/>
      <c r="D7694" s="340"/>
      <c r="E7694" s="341"/>
      <c r="F7694" s="341"/>
      <c r="G7694" s="341"/>
      <c r="H7694" s="341"/>
      <c r="I7694" s="341"/>
      <c r="J7694" s="341"/>
      <c r="AH7694" s="221"/>
      <c r="AI7694" s="221"/>
      <c r="AJ7694" s="221"/>
      <c r="AK7694" s="221"/>
      <c r="AL7694" s="221"/>
      <c r="AM7694" s="221"/>
      <c r="AN7694" s="221"/>
      <c r="AO7694" s="221"/>
      <c r="AP7694" s="221"/>
      <c r="AQ7694" s="219"/>
      <c r="AR7694" s="219"/>
      <c r="AS7694" s="221"/>
      <c r="AT7694" s="221"/>
      <c r="AU7694" s="221"/>
      <c r="AV7694" s="221"/>
      <c r="AW7694" s="221"/>
      <c r="AX7694" s="221"/>
      <c r="AY7694" s="221"/>
      <c r="AZ7694" s="221"/>
    </row>
    <row r="7695" spans="1:52" x14ac:dyDescent="0.15">
      <c r="A7695" s="278"/>
      <c r="B7695" s="274"/>
      <c r="C7695" s="340"/>
      <c r="D7695" s="340"/>
      <c r="E7695" s="341"/>
      <c r="F7695" s="341"/>
      <c r="G7695" s="341"/>
      <c r="H7695" s="341"/>
      <c r="I7695" s="341"/>
      <c r="J7695" s="341"/>
      <c r="AH7695" s="221"/>
      <c r="AI7695" s="221"/>
      <c r="AJ7695" s="221"/>
      <c r="AK7695" s="221"/>
      <c r="AL7695" s="221"/>
      <c r="AM7695" s="221"/>
      <c r="AN7695" s="221"/>
      <c r="AO7695" s="221"/>
      <c r="AP7695" s="221"/>
      <c r="AQ7695" s="219"/>
      <c r="AR7695" s="219"/>
      <c r="AS7695" s="221"/>
      <c r="AT7695" s="221"/>
      <c r="AU7695" s="221"/>
      <c r="AV7695" s="221"/>
      <c r="AW7695" s="221"/>
      <c r="AX7695" s="221"/>
      <c r="AY7695" s="221"/>
      <c r="AZ7695" s="221"/>
    </row>
    <row r="7696" spans="1:52" x14ac:dyDescent="0.15">
      <c r="A7696" s="278"/>
      <c r="B7696" s="274"/>
      <c r="C7696" s="340"/>
      <c r="D7696" s="340"/>
      <c r="E7696" s="341"/>
      <c r="F7696" s="341"/>
      <c r="G7696" s="341"/>
      <c r="H7696" s="341"/>
      <c r="I7696" s="341"/>
      <c r="J7696" s="341"/>
      <c r="AH7696" s="221"/>
      <c r="AI7696" s="221"/>
      <c r="AJ7696" s="221"/>
      <c r="AK7696" s="221"/>
      <c r="AL7696" s="221"/>
      <c r="AM7696" s="221"/>
      <c r="AN7696" s="221"/>
      <c r="AO7696" s="221"/>
      <c r="AP7696" s="221"/>
      <c r="AQ7696" s="219"/>
      <c r="AR7696" s="219"/>
      <c r="AS7696" s="221"/>
      <c r="AT7696" s="221"/>
      <c r="AU7696" s="221"/>
      <c r="AV7696" s="221"/>
      <c r="AW7696" s="221"/>
      <c r="AX7696" s="221"/>
      <c r="AY7696" s="221"/>
      <c r="AZ7696" s="221"/>
    </row>
    <row r="7697" spans="1:52" x14ac:dyDescent="0.15">
      <c r="A7697" s="278"/>
      <c r="B7697" s="274"/>
      <c r="C7697" s="340"/>
      <c r="D7697" s="340"/>
      <c r="E7697" s="341"/>
      <c r="F7697" s="341"/>
      <c r="G7697" s="341"/>
      <c r="H7697" s="341"/>
      <c r="I7697" s="341"/>
      <c r="J7697" s="341"/>
      <c r="AH7697" s="221"/>
      <c r="AI7697" s="221"/>
      <c r="AJ7697" s="221"/>
      <c r="AK7697" s="221"/>
      <c r="AL7697" s="221"/>
      <c r="AM7697" s="221"/>
      <c r="AN7697" s="221"/>
      <c r="AO7697" s="221"/>
      <c r="AP7697" s="221"/>
      <c r="AQ7697" s="219"/>
      <c r="AR7697" s="219"/>
      <c r="AS7697" s="221"/>
      <c r="AT7697" s="221"/>
      <c r="AU7697" s="221"/>
      <c r="AV7697" s="221"/>
      <c r="AW7697" s="221"/>
      <c r="AX7697" s="221"/>
      <c r="AY7697" s="221"/>
      <c r="AZ7697" s="221"/>
    </row>
    <row r="7698" spans="1:52" x14ac:dyDescent="0.15">
      <c r="A7698" s="278"/>
      <c r="B7698" s="274"/>
      <c r="C7698" s="340"/>
      <c r="D7698" s="340"/>
      <c r="E7698" s="341"/>
      <c r="F7698" s="341"/>
      <c r="G7698" s="341"/>
      <c r="H7698" s="341"/>
      <c r="I7698" s="341"/>
      <c r="J7698" s="341"/>
      <c r="AH7698" s="221"/>
      <c r="AI7698" s="221"/>
      <c r="AJ7698" s="221"/>
      <c r="AK7698" s="221"/>
      <c r="AL7698" s="221"/>
      <c r="AM7698" s="221"/>
      <c r="AN7698" s="221"/>
      <c r="AO7698" s="221"/>
      <c r="AP7698" s="221"/>
      <c r="AQ7698" s="219"/>
      <c r="AR7698" s="219"/>
      <c r="AS7698" s="221"/>
      <c r="AT7698" s="221"/>
      <c r="AU7698" s="221"/>
      <c r="AV7698" s="221"/>
      <c r="AW7698" s="221"/>
      <c r="AX7698" s="221"/>
      <c r="AY7698" s="221"/>
      <c r="AZ7698" s="221"/>
    </row>
    <row r="7699" spans="1:52" x14ac:dyDescent="0.15">
      <c r="A7699" s="278"/>
      <c r="B7699" s="274"/>
      <c r="C7699" s="340"/>
      <c r="D7699" s="340"/>
      <c r="E7699" s="341"/>
      <c r="F7699" s="341"/>
      <c r="G7699" s="341"/>
      <c r="H7699" s="341"/>
      <c r="I7699" s="341"/>
      <c r="J7699" s="341"/>
      <c r="AH7699" s="221"/>
      <c r="AI7699" s="221"/>
      <c r="AJ7699" s="221"/>
      <c r="AK7699" s="221"/>
      <c r="AL7699" s="221"/>
      <c r="AM7699" s="221"/>
      <c r="AN7699" s="221"/>
      <c r="AO7699" s="221"/>
      <c r="AP7699" s="221"/>
      <c r="AQ7699" s="219"/>
      <c r="AR7699" s="219"/>
      <c r="AS7699" s="221"/>
      <c r="AT7699" s="221"/>
      <c r="AU7699" s="221"/>
      <c r="AV7699" s="221"/>
      <c r="AW7699" s="221"/>
      <c r="AX7699" s="221"/>
      <c r="AY7699" s="221"/>
      <c r="AZ7699" s="221"/>
    </row>
    <row r="7700" spans="1:52" x14ac:dyDescent="0.15">
      <c r="A7700" s="278"/>
      <c r="B7700" s="274"/>
      <c r="C7700" s="340"/>
      <c r="D7700" s="340"/>
      <c r="E7700" s="341"/>
      <c r="F7700" s="341"/>
      <c r="G7700" s="341"/>
      <c r="H7700" s="341"/>
      <c r="I7700" s="341"/>
      <c r="J7700" s="341"/>
      <c r="AH7700" s="221"/>
      <c r="AI7700" s="221"/>
      <c r="AJ7700" s="221"/>
      <c r="AK7700" s="221"/>
      <c r="AL7700" s="221"/>
      <c r="AM7700" s="221"/>
      <c r="AN7700" s="221"/>
      <c r="AO7700" s="221"/>
      <c r="AP7700" s="221"/>
      <c r="AQ7700" s="219"/>
      <c r="AR7700" s="219"/>
      <c r="AS7700" s="221"/>
      <c r="AT7700" s="221"/>
      <c r="AU7700" s="221"/>
      <c r="AV7700" s="221"/>
      <c r="AW7700" s="221"/>
      <c r="AX7700" s="221"/>
      <c r="AY7700" s="221"/>
      <c r="AZ7700" s="221"/>
    </row>
    <row r="7701" spans="1:52" x14ac:dyDescent="0.15">
      <c r="A7701" s="278"/>
      <c r="B7701" s="274"/>
      <c r="C7701" s="340"/>
      <c r="D7701" s="340"/>
      <c r="E7701" s="341"/>
      <c r="F7701" s="341"/>
      <c r="G7701" s="341"/>
      <c r="H7701" s="341"/>
      <c r="I7701" s="341"/>
      <c r="J7701" s="341"/>
      <c r="AH7701" s="221"/>
      <c r="AI7701" s="221"/>
      <c r="AJ7701" s="221"/>
      <c r="AK7701" s="221"/>
      <c r="AL7701" s="221"/>
      <c r="AM7701" s="221"/>
      <c r="AN7701" s="221"/>
      <c r="AO7701" s="221"/>
      <c r="AP7701" s="221"/>
      <c r="AQ7701" s="219"/>
      <c r="AR7701" s="219"/>
      <c r="AS7701" s="221"/>
      <c r="AT7701" s="221"/>
      <c r="AU7701" s="221"/>
      <c r="AV7701" s="221"/>
      <c r="AW7701" s="221"/>
      <c r="AX7701" s="221"/>
      <c r="AY7701" s="221"/>
      <c r="AZ7701" s="221"/>
    </row>
    <row r="7702" spans="1:52" x14ac:dyDescent="0.15">
      <c r="A7702" s="278"/>
      <c r="B7702" s="274"/>
      <c r="C7702" s="340"/>
      <c r="D7702" s="340"/>
      <c r="E7702" s="341"/>
      <c r="F7702" s="341"/>
      <c r="G7702" s="341"/>
      <c r="H7702" s="341"/>
      <c r="I7702" s="341"/>
      <c r="J7702" s="341"/>
      <c r="AH7702" s="221"/>
      <c r="AI7702" s="221"/>
      <c r="AJ7702" s="221"/>
      <c r="AK7702" s="221"/>
      <c r="AL7702" s="221"/>
      <c r="AM7702" s="221"/>
      <c r="AN7702" s="221"/>
      <c r="AO7702" s="221"/>
      <c r="AP7702" s="221"/>
      <c r="AQ7702" s="219"/>
      <c r="AR7702" s="219"/>
      <c r="AS7702" s="221"/>
      <c r="AT7702" s="221"/>
      <c r="AU7702" s="221"/>
      <c r="AV7702" s="221"/>
      <c r="AW7702" s="221"/>
      <c r="AX7702" s="221"/>
      <c r="AY7702" s="221"/>
      <c r="AZ7702" s="221"/>
    </row>
    <row r="7703" spans="1:52" x14ac:dyDescent="0.15">
      <c r="A7703" s="278"/>
      <c r="B7703" s="274"/>
      <c r="C7703" s="340"/>
      <c r="D7703" s="340"/>
      <c r="E7703" s="341"/>
      <c r="F7703" s="341"/>
      <c r="G7703" s="341"/>
      <c r="H7703" s="341"/>
      <c r="I7703" s="341"/>
      <c r="J7703" s="341"/>
      <c r="AH7703" s="221"/>
      <c r="AI7703" s="221"/>
      <c r="AJ7703" s="221"/>
      <c r="AK7703" s="221"/>
      <c r="AL7703" s="221"/>
      <c r="AM7703" s="221"/>
      <c r="AN7703" s="221"/>
      <c r="AO7703" s="221"/>
      <c r="AP7703" s="221"/>
      <c r="AQ7703" s="219"/>
      <c r="AR7703" s="219"/>
      <c r="AS7703" s="221"/>
      <c r="AT7703" s="221"/>
      <c r="AU7703" s="221"/>
      <c r="AV7703" s="221"/>
      <c r="AW7703" s="221"/>
      <c r="AX7703" s="221"/>
      <c r="AY7703" s="221"/>
      <c r="AZ7703" s="221"/>
    </row>
    <row r="7704" spans="1:52" x14ac:dyDescent="0.15">
      <c r="A7704" s="278"/>
      <c r="B7704" s="274"/>
      <c r="C7704" s="340"/>
      <c r="D7704" s="340"/>
      <c r="E7704" s="341"/>
      <c r="F7704" s="341"/>
      <c r="G7704" s="341"/>
      <c r="H7704" s="341"/>
      <c r="I7704" s="341"/>
      <c r="J7704" s="341"/>
      <c r="AH7704" s="221"/>
      <c r="AI7704" s="221"/>
      <c r="AJ7704" s="221"/>
      <c r="AK7704" s="221"/>
      <c r="AL7704" s="221"/>
      <c r="AM7704" s="221"/>
      <c r="AN7704" s="221"/>
      <c r="AO7704" s="221"/>
      <c r="AP7704" s="221"/>
      <c r="AQ7704" s="219"/>
      <c r="AR7704" s="219"/>
      <c r="AS7704" s="221"/>
      <c r="AT7704" s="221"/>
      <c r="AU7704" s="221"/>
      <c r="AV7704" s="221"/>
      <c r="AW7704" s="221"/>
      <c r="AX7704" s="221"/>
      <c r="AY7704" s="221"/>
      <c r="AZ7704" s="221"/>
    </row>
    <row r="7705" spans="1:52" x14ac:dyDescent="0.15">
      <c r="A7705" s="278"/>
      <c r="B7705" s="274"/>
      <c r="C7705" s="340"/>
      <c r="D7705" s="340"/>
      <c r="E7705" s="341"/>
      <c r="F7705" s="341"/>
      <c r="G7705" s="341"/>
      <c r="H7705" s="341"/>
      <c r="I7705" s="341"/>
      <c r="J7705" s="341"/>
      <c r="AH7705" s="221"/>
      <c r="AI7705" s="221"/>
      <c r="AJ7705" s="221"/>
      <c r="AK7705" s="221"/>
      <c r="AL7705" s="221"/>
      <c r="AM7705" s="221"/>
      <c r="AN7705" s="221"/>
      <c r="AO7705" s="221"/>
      <c r="AP7705" s="221"/>
      <c r="AQ7705" s="219"/>
      <c r="AR7705" s="219"/>
      <c r="AS7705" s="221"/>
      <c r="AT7705" s="221"/>
      <c r="AU7705" s="221"/>
      <c r="AV7705" s="221"/>
      <c r="AW7705" s="221"/>
      <c r="AX7705" s="221"/>
      <c r="AY7705" s="221"/>
      <c r="AZ7705" s="221"/>
    </row>
    <row r="7706" spans="1:52" x14ac:dyDescent="0.15">
      <c r="A7706" s="278"/>
      <c r="B7706" s="274"/>
      <c r="C7706" s="340"/>
      <c r="D7706" s="340"/>
      <c r="E7706" s="341"/>
      <c r="F7706" s="341"/>
      <c r="G7706" s="341"/>
      <c r="H7706" s="341"/>
      <c r="I7706" s="341"/>
      <c r="J7706" s="341"/>
      <c r="AH7706" s="221"/>
      <c r="AI7706" s="221"/>
      <c r="AJ7706" s="221"/>
      <c r="AK7706" s="221"/>
      <c r="AL7706" s="221"/>
      <c r="AM7706" s="221"/>
      <c r="AN7706" s="221"/>
      <c r="AO7706" s="221"/>
      <c r="AP7706" s="221"/>
      <c r="AQ7706" s="219"/>
      <c r="AR7706" s="219"/>
      <c r="AS7706" s="221"/>
      <c r="AT7706" s="221"/>
      <c r="AU7706" s="221"/>
      <c r="AV7706" s="221"/>
      <c r="AW7706" s="221"/>
      <c r="AX7706" s="221"/>
      <c r="AY7706" s="221"/>
      <c r="AZ7706" s="221"/>
    </row>
    <row r="7707" spans="1:52" x14ac:dyDescent="0.15">
      <c r="A7707" s="278"/>
      <c r="B7707" s="274"/>
      <c r="C7707" s="340"/>
      <c r="D7707" s="340"/>
      <c r="E7707" s="341"/>
      <c r="F7707" s="341"/>
      <c r="G7707" s="341"/>
      <c r="H7707" s="341"/>
      <c r="I7707" s="341"/>
      <c r="J7707" s="341"/>
      <c r="AH7707" s="221"/>
      <c r="AI7707" s="221"/>
      <c r="AJ7707" s="221"/>
      <c r="AK7707" s="221"/>
      <c r="AL7707" s="221"/>
      <c r="AM7707" s="221"/>
      <c r="AN7707" s="221"/>
      <c r="AO7707" s="221"/>
      <c r="AP7707" s="221"/>
      <c r="AQ7707" s="219"/>
      <c r="AR7707" s="219"/>
      <c r="AS7707" s="221"/>
      <c r="AT7707" s="221"/>
      <c r="AU7707" s="221"/>
      <c r="AV7707" s="221"/>
      <c r="AW7707" s="221"/>
      <c r="AX7707" s="221"/>
      <c r="AY7707" s="221"/>
      <c r="AZ7707" s="221"/>
    </row>
    <row r="7708" spans="1:52" x14ac:dyDescent="0.15">
      <c r="A7708" s="278"/>
      <c r="B7708" s="274"/>
      <c r="C7708" s="340"/>
      <c r="D7708" s="340"/>
      <c r="E7708" s="341"/>
      <c r="F7708" s="341"/>
      <c r="G7708" s="341"/>
      <c r="H7708" s="341"/>
      <c r="I7708" s="341"/>
      <c r="J7708" s="341"/>
      <c r="AH7708" s="221"/>
      <c r="AI7708" s="221"/>
      <c r="AJ7708" s="221"/>
      <c r="AK7708" s="221"/>
      <c r="AL7708" s="221"/>
      <c r="AM7708" s="221"/>
      <c r="AN7708" s="221"/>
      <c r="AO7708" s="221"/>
      <c r="AP7708" s="221"/>
      <c r="AQ7708" s="219"/>
      <c r="AR7708" s="219"/>
      <c r="AS7708" s="221"/>
      <c r="AT7708" s="221"/>
      <c r="AU7708" s="221"/>
      <c r="AV7708" s="221"/>
      <c r="AW7708" s="221"/>
      <c r="AX7708" s="221"/>
      <c r="AY7708" s="221"/>
      <c r="AZ7708" s="221"/>
    </row>
    <row r="7709" spans="1:52" x14ac:dyDescent="0.15">
      <c r="A7709" s="278"/>
      <c r="B7709" s="274"/>
      <c r="C7709" s="340"/>
      <c r="D7709" s="340"/>
      <c r="E7709" s="341"/>
      <c r="F7709" s="341"/>
      <c r="G7709" s="341"/>
      <c r="H7709" s="341"/>
      <c r="I7709" s="341"/>
      <c r="J7709" s="341"/>
      <c r="AH7709" s="221"/>
      <c r="AI7709" s="221"/>
      <c r="AJ7709" s="221"/>
      <c r="AK7709" s="221"/>
      <c r="AL7709" s="221"/>
      <c r="AM7709" s="221"/>
      <c r="AN7709" s="221"/>
      <c r="AO7709" s="221"/>
      <c r="AP7709" s="221"/>
      <c r="AQ7709" s="219"/>
      <c r="AR7709" s="219"/>
      <c r="AS7709" s="221"/>
      <c r="AT7709" s="221"/>
      <c r="AU7709" s="221"/>
      <c r="AV7709" s="221"/>
      <c r="AW7709" s="221"/>
      <c r="AX7709" s="221"/>
      <c r="AY7709" s="221"/>
      <c r="AZ7709" s="221"/>
    </row>
    <row r="7710" spans="1:52" x14ac:dyDescent="0.15">
      <c r="A7710" s="278"/>
      <c r="B7710" s="274"/>
      <c r="C7710" s="340"/>
      <c r="D7710" s="340"/>
      <c r="E7710" s="341"/>
      <c r="F7710" s="341"/>
      <c r="G7710" s="341"/>
      <c r="H7710" s="341"/>
      <c r="I7710" s="341"/>
      <c r="J7710" s="341"/>
      <c r="AH7710" s="221"/>
      <c r="AI7710" s="221"/>
      <c r="AJ7710" s="221"/>
      <c r="AK7710" s="221"/>
      <c r="AL7710" s="221"/>
      <c r="AM7710" s="221"/>
      <c r="AN7710" s="221"/>
      <c r="AO7710" s="221"/>
      <c r="AP7710" s="221"/>
      <c r="AQ7710" s="219"/>
      <c r="AR7710" s="219"/>
      <c r="AS7710" s="221"/>
      <c r="AT7710" s="221"/>
      <c r="AU7710" s="221"/>
      <c r="AV7710" s="221"/>
      <c r="AW7710" s="221"/>
      <c r="AX7710" s="221"/>
      <c r="AY7710" s="221"/>
      <c r="AZ7710" s="221"/>
    </row>
    <row r="7711" spans="1:52" x14ac:dyDescent="0.15">
      <c r="A7711" s="278"/>
      <c r="B7711" s="274"/>
      <c r="C7711" s="340"/>
      <c r="D7711" s="340"/>
      <c r="E7711" s="341"/>
      <c r="F7711" s="341"/>
      <c r="G7711" s="341"/>
      <c r="H7711" s="341"/>
      <c r="I7711" s="341"/>
      <c r="J7711" s="341"/>
      <c r="AH7711" s="221"/>
      <c r="AI7711" s="221"/>
      <c r="AJ7711" s="221"/>
      <c r="AK7711" s="221"/>
      <c r="AL7711" s="221"/>
      <c r="AM7711" s="221"/>
      <c r="AN7711" s="221"/>
      <c r="AO7711" s="221"/>
      <c r="AP7711" s="221"/>
      <c r="AQ7711" s="219"/>
      <c r="AR7711" s="219"/>
      <c r="AS7711" s="221"/>
      <c r="AT7711" s="221"/>
      <c r="AU7711" s="221"/>
      <c r="AV7711" s="221"/>
      <c r="AW7711" s="221"/>
      <c r="AX7711" s="221"/>
      <c r="AY7711" s="221"/>
      <c r="AZ7711" s="221"/>
    </row>
    <row r="7712" spans="1:52" x14ac:dyDescent="0.15">
      <c r="A7712" s="278"/>
      <c r="B7712" s="274"/>
      <c r="C7712" s="340"/>
      <c r="D7712" s="340"/>
      <c r="E7712" s="341"/>
      <c r="F7712" s="341"/>
      <c r="G7712" s="341"/>
      <c r="H7712" s="341"/>
      <c r="I7712" s="341"/>
      <c r="J7712" s="341"/>
      <c r="AH7712" s="221"/>
      <c r="AI7712" s="221"/>
      <c r="AJ7712" s="221"/>
      <c r="AK7712" s="221"/>
      <c r="AL7712" s="221"/>
      <c r="AM7712" s="221"/>
      <c r="AN7712" s="221"/>
      <c r="AO7712" s="221"/>
      <c r="AP7712" s="221"/>
      <c r="AQ7712" s="219"/>
      <c r="AR7712" s="219"/>
      <c r="AS7712" s="221"/>
      <c r="AT7712" s="221"/>
      <c r="AU7712" s="221"/>
      <c r="AV7712" s="221"/>
      <c r="AW7712" s="221"/>
      <c r="AX7712" s="221"/>
      <c r="AY7712" s="221"/>
      <c r="AZ7712" s="221"/>
    </row>
    <row r="7713" spans="1:52" x14ac:dyDescent="0.15">
      <c r="A7713" s="278"/>
      <c r="B7713" s="274"/>
      <c r="C7713" s="340"/>
      <c r="D7713" s="340"/>
      <c r="E7713" s="341"/>
      <c r="F7713" s="341"/>
      <c r="G7713" s="341"/>
      <c r="H7713" s="341"/>
      <c r="I7713" s="341"/>
      <c r="J7713" s="341"/>
      <c r="AH7713" s="221"/>
      <c r="AI7713" s="221"/>
      <c r="AJ7713" s="221"/>
      <c r="AK7713" s="221"/>
      <c r="AL7713" s="221"/>
      <c r="AM7713" s="221"/>
      <c r="AN7713" s="221"/>
      <c r="AO7713" s="221"/>
      <c r="AP7713" s="221"/>
      <c r="AQ7713" s="219"/>
      <c r="AR7713" s="219"/>
      <c r="AS7713" s="221"/>
      <c r="AT7713" s="221"/>
      <c r="AU7713" s="221"/>
      <c r="AV7713" s="221"/>
      <c r="AW7713" s="221"/>
      <c r="AX7713" s="221"/>
      <c r="AY7713" s="221"/>
      <c r="AZ7713" s="221"/>
    </row>
    <row r="7714" spans="1:52" x14ac:dyDescent="0.15">
      <c r="A7714" s="278"/>
      <c r="B7714" s="274"/>
      <c r="C7714" s="340"/>
      <c r="D7714" s="340"/>
      <c r="E7714" s="341"/>
      <c r="F7714" s="341"/>
      <c r="G7714" s="341"/>
      <c r="H7714" s="341"/>
      <c r="I7714" s="341"/>
      <c r="J7714" s="341"/>
      <c r="AH7714" s="221"/>
      <c r="AI7714" s="221"/>
      <c r="AJ7714" s="221"/>
      <c r="AK7714" s="221"/>
      <c r="AL7714" s="221"/>
      <c r="AM7714" s="221"/>
      <c r="AN7714" s="221"/>
      <c r="AO7714" s="221"/>
      <c r="AP7714" s="221"/>
      <c r="AQ7714" s="219"/>
      <c r="AR7714" s="219"/>
      <c r="AS7714" s="221"/>
      <c r="AT7714" s="221"/>
      <c r="AU7714" s="221"/>
      <c r="AV7714" s="221"/>
      <c r="AW7714" s="221"/>
      <c r="AX7714" s="221"/>
      <c r="AY7714" s="221"/>
      <c r="AZ7714" s="221"/>
    </row>
    <row r="7715" spans="1:52" x14ac:dyDescent="0.15">
      <c r="A7715" s="278"/>
      <c r="B7715" s="274"/>
      <c r="C7715" s="340"/>
      <c r="D7715" s="340"/>
      <c r="E7715" s="341"/>
      <c r="F7715" s="341"/>
      <c r="G7715" s="341"/>
      <c r="H7715" s="341"/>
      <c r="I7715" s="341"/>
      <c r="J7715" s="341"/>
      <c r="AH7715" s="221"/>
      <c r="AI7715" s="221"/>
      <c r="AJ7715" s="221"/>
      <c r="AK7715" s="221"/>
      <c r="AL7715" s="221"/>
      <c r="AM7715" s="221"/>
      <c r="AN7715" s="221"/>
      <c r="AO7715" s="221"/>
      <c r="AP7715" s="221"/>
      <c r="AQ7715" s="219"/>
      <c r="AR7715" s="219"/>
      <c r="AS7715" s="221"/>
      <c r="AT7715" s="221"/>
      <c r="AU7715" s="221"/>
      <c r="AV7715" s="221"/>
      <c r="AW7715" s="221"/>
      <c r="AX7715" s="221"/>
      <c r="AY7715" s="221"/>
      <c r="AZ7715" s="221"/>
    </row>
    <row r="7716" spans="1:52" x14ac:dyDescent="0.15">
      <c r="A7716" s="278"/>
      <c r="B7716" s="274"/>
      <c r="C7716" s="340"/>
      <c r="D7716" s="340"/>
      <c r="E7716" s="341"/>
      <c r="F7716" s="341"/>
      <c r="G7716" s="341"/>
      <c r="H7716" s="341"/>
      <c r="I7716" s="341"/>
      <c r="J7716" s="341"/>
      <c r="AH7716" s="221"/>
      <c r="AI7716" s="221"/>
      <c r="AJ7716" s="221"/>
      <c r="AK7716" s="221"/>
      <c r="AL7716" s="221"/>
      <c r="AM7716" s="221"/>
      <c r="AN7716" s="221"/>
      <c r="AO7716" s="221"/>
      <c r="AP7716" s="221"/>
      <c r="AQ7716" s="219"/>
      <c r="AR7716" s="219"/>
      <c r="AS7716" s="221"/>
      <c r="AT7716" s="221"/>
      <c r="AU7716" s="221"/>
      <c r="AV7716" s="221"/>
      <c r="AW7716" s="221"/>
      <c r="AX7716" s="221"/>
      <c r="AY7716" s="221"/>
      <c r="AZ7716" s="221"/>
    </row>
    <row r="7717" spans="1:52" x14ac:dyDescent="0.15">
      <c r="A7717" s="278"/>
      <c r="B7717" s="274"/>
      <c r="C7717" s="340"/>
      <c r="D7717" s="340"/>
      <c r="E7717" s="341"/>
      <c r="F7717" s="341"/>
      <c r="G7717" s="341"/>
      <c r="H7717" s="341"/>
      <c r="I7717" s="341"/>
      <c r="J7717" s="341"/>
      <c r="AH7717" s="221"/>
      <c r="AI7717" s="221"/>
      <c r="AJ7717" s="221"/>
      <c r="AK7717" s="221"/>
      <c r="AL7717" s="221"/>
      <c r="AM7717" s="221"/>
      <c r="AN7717" s="221"/>
      <c r="AO7717" s="221"/>
      <c r="AP7717" s="221"/>
      <c r="AQ7717" s="219"/>
      <c r="AR7717" s="219"/>
      <c r="AS7717" s="221"/>
      <c r="AT7717" s="221"/>
      <c r="AU7717" s="221"/>
      <c r="AV7717" s="221"/>
      <c r="AW7717" s="221"/>
      <c r="AX7717" s="221"/>
      <c r="AY7717" s="221"/>
      <c r="AZ7717" s="221"/>
    </row>
    <row r="7718" spans="1:52" x14ac:dyDescent="0.15">
      <c r="A7718" s="278"/>
      <c r="B7718" s="274"/>
      <c r="C7718" s="340"/>
      <c r="D7718" s="340"/>
      <c r="E7718" s="341"/>
      <c r="F7718" s="341"/>
      <c r="G7718" s="341"/>
      <c r="H7718" s="341"/>
      <c r="I7718" s="341"/>
      <c r="J7718" s="341"/>
      <c r="AH7718" s="221"/>
      <c r="AI7718" s="221"/>
      <c r="AJ7718" s="221"/>
      <c r="AK7718" s="221"/>
      <c r="AL7718" s="221"/>
      <c r="AM7718" s="221"/>
      <c r="AN7718" s="221"/>
      <c r="AO7718" s="221"/>
      <c r="AP7718" s="221"/>
      <c r="AQ7718" s="219"/>
      <c r="AR7718" s="219"/>
      <c r="AS7718" s="221"/>
      <c r="AT7718" s="221"/>
      <c r="AU7718" s="221"/>
      <c r="AV7718" s="221"/>
      <c r="AW7718" s="221"/>
      <c r="AX7718" s="221"/>
      <c r="AY7718" s="221"/>
      <c r="AZ7718" s="221"/>
    </row>
    <row r="7719" spans="1:52" x14ac:dyDescent="0.15">
      <c r="A7719" s="278"/>
      <c r="B7719" s="274"/>
      <c r="C7719" s="340"/>
      <c r="D7719" s="340"/>
      <c r="E7719" s="341"/>
      <c r="F7719" s="341"/>
      <c r="G7719" s="341"/>
      <c r="H7719" s="341"/>
      <c r="I7719" s="341"/>
      <c r="J7719" s="341"/>
      <c r="AH7719" s="221"/>
      <c r="AI7719" s="221"/>
      <c r="AJ7719" s="221"/>
      <c r="AK7719" s="221"/>
      <c r="AL7719" s="221"/>
      <c r="AM7719" s="221"/>
      <c r="AN7719" s="221"/>
      <c r="AO7719" s="221"/>
      <c r="AP7719" s="221"/>
      <c r="AQ7719" s="219"/>
      <c r="AR7719" s="219"/>
      <c r="AS7719" s="221"/>
      <c r="AT7719" s="221"/>
      <c r="AU7719" s="221"/>
      <c r="AV7719" s="221"/>
      <c r="AW7719" s="221"/>
      <c r="AX7719" s="221"/>
      <c r="AY7719" s="221"/>
      <c r="AZ7719" s="221"/>
    </row>
    <row r="7720" spans="1:52" x14ac:dyDescent="0.15">
      <c r="A7720" s="278"/>
      <c r="B7720" s="274"/>
      <c r="C7720" s="340"/>
      <c r="D7720" s="340"/>
      <c r="E7720" s="341"/>
      <c r="F7720" s="341"/>
      <c r="G7720" s="341"/>
      <c r="H7720" s="341"/>
      <c r="I7720" s="341"/>
      <c r="J7720" s="341"/>
      <c r="AH7720" s="221"/>
      <c r="AI7720" s="221"/>
      <c r="AJ7720" s="221"/>
      <c r="AK7720" s="221"/>
      <c r="AL7720" s="221"/>
      <c r="AM7720" s="221"/>
      <c r="AN7720" s="221"/>
      <c r="AO7720" s="221"/>
      <c r="AP7720" s="221"/>
      <c r="AQ7720" s="219"/>
      <c r="AR7720" s="219"/>
      <c r="AS7720" s="221"/>
      <c r="AT7720" s="221"/>
      <c r="AU7720" s="221"/>
      <c r="AV7720" s="221"/>
      <c r="AW7720" s="221"/>
      <c r="AX7720" s="221"/>
      <c r="AY7720" s="221"/>
      <c r="AZ7720" s="221"/>
    </row>
    <row r="7721" spans="1:52" x14ac:dyDescent="0.15">
      <c r="A7721" s="278"/>
      <c r="B7721" s="274"/>
      <c r="C7721" s="340"/>
      <c r="D7721" s="340"/>
      <c r="E7721" s="341"/>
      <c r="F7721" s="341"/>
      <c r="G7721" s="341"/>
      <c r="H7721" s="341"/>
      <c r="I7721" s="341"/>
      <c r="J7721" s="341"/>
      <c r="AH7721" s="221"/>
      <c r="AI7721" s="221"/>
      <c r="AJ7721" s="221"/>
      <c r="AK7721" s="221"/>
      <c r="AL7721" s="221"/>
      <c r="AM7721" s="221"/>
      <c r="AN7721" s="221"/>
      <c r="AO7721" s="221"/>
      <c r="AP7721" s="221"/>
      <c r="AQ7721" s="219"/>
      <c r="AR7721" s="219"/>
      <c r="AS7721" s="221"/>
      <c r="AT7721" s="221"/>
      <c r="AU7721" s="221"/>
      <c r="AV7721" s="221"/>
      <c r="AW7721" s="221"/>
      <c r="AX7721" s="221"/>
      <c r="AY7721" s="221"/>
      <c r="AZ7721" s="221"/>
    </row>
    <row r="7722" spans="1:52" x14ac:dyDescent="0.15">
      <c r="A7722" s="278"/>
      <c r="B7722" s="274"/>
      <c r="C7722" s="340"/>
      <c r="D7722" s="340"/>
      <c r="E7722" s="341"/>
      <c r="F7722" s="341"/>
      <c r="G7722" s="341"/>
      <c r="H7722" s="341"/>
      <c r="I7722" s="341"/>
      <c r="J7722" s="341"/>
      <c r="AH7722" s="221"/>
      <c r="AI7722" s="221"/>
      <c r="AJ7722" s="221"/>
      <c r="AK7722" s="221"/>
      <c r="AL7722" s="221"/>
      <c r="AM7722" s="221"/>
      <c r="AN7722" s="221"/>
      <c r="AO7722" s="221"/>
      <c r="AP7722" s="221"/>
      <c r="AQ7722" s="219"/>
      <c r="AR7722" s="219"/>
      <c r="AS7722" s="221"/>
      <c r="AT7722" s="221"/>
      <c r="AU7722" s="221"/>
      <c r="AV7722" s="221"/>
      <c r="AW7722" s="221"/>
      <c r="AX7722" s="221"/>
      <c r="AY7722" s="221"/>
      <c r="AZ7722" s="221"/>
    </row>
    <row r="7723" spans="1:52" x14ac:dyDescent="0.15">
      <c r="A7723" s="278"/>
      <c r="B7723" s="274"/>
      <c r="C7723" s="340"/>
      <c r="D7723" s="340"/>
      <c r="E7723" s="341"/>
      <c r="F7723" s="341"/>
      <c r="G7723" s="341"/>
      <c r="H7723" s="341"/>
      <c r="I7723" s="341"/>
      <c r="J7723" s="341"/>
      <c r="AH7723" s="221"/>
      <c r="AI7723" s="221"/>
      <c r="AJ7723" s="221"/>
      <c r="AK7723" s="221"/>
      <c r="AL7723" s="221"/>
      <c r="AM7723" s="221"/>
      <c r="AN7723" s="221"/>
      <c r="AO7723" s="221"/>
      <c r="AP7723" s="221"/>
      <c r="AQ7723" s="219"/>
      <c r="AR7723" s="219"/>
      <c r="AS7723" s="221"/>
      <c r="AT7723" s="221"/>
      <c r="AU7723" s="221"/>
      <c r="AV7723" s="221"/>
      <c r="AW7723" s="221"/>
      <c r="AX7723" s="221"/>
      <c r="AY7723" s="221"/>
      <c r="AZ7723" s="221"/>
    </row>
    <row r="7724" spans="1:52" x14ac:dyDescent="0.15">
      <c r="A7724" s="278"/>
      <c r="B7724" s="274"/>
      <c r="C7724" s="340"/>
      <c r="D7724" s="340"/>
      <c r="E7724" s="341"/>
      <c r="F7724" s="341"/>
      <c r="G7724" s="341"/>
      <c r="H7724" s="341"/>
      <c r="I7724" s="341"/>
      <c r="J7724" s="341"/>
      <c r="AH7724" s="221"/>
      <c r="AI7724" s="221"/>
      <c r="AJ7724" s="221"/>
      <c r="AK7724" s="221"/>
      <c r="AL7724" s="221"/>
      <c r="AM7724" s="221"/>
      <c r="AN7724" s="221"/>
      <c r="AO7724" s="221"/>
      <c r="AP7724" s="221"/>
      <c r="AQ7724" s="219"/>
      <c r="AR7724" s="219"/>
      <c r="AS7724" s="221"/>
      <c r="AT7724" s="221"/>
      <c r="AU7724" s="221"/>
      <c r="AV7724" s="221"/>
      <c r="AW7724" s="221"/>
      <c r="AX7724" s="221"/>
      <c r="AY7724" s="221"/>
      <c r="AZ7724" s="221"/>
    </row>
    <row r="7725" spans="1:52" x14ac:dyDescent="0.15">
      <c r="A7725" s="278"/>
      <c r="B7725" s="274"/>
      <c r="C7725" s="340"/>
      <c r="D7725" s="340"/>
      <c r="E7725" s="341"/>
      <c r="F7725" s="341"/>
      <c r="G7725" s="341"/>
      <c r="H7725" s="341"/>
      <c r="I7725" s="341"/>
      <c r="J7725" s="341"/>
      <c r="AH7725" s="221"/>
      <c r="AI7725" s="221"/>
      <c r="AJ7725" s="221"/>
      <c r="AK7725" s="221"/>
      <c r="AL7725" s="221"/>
      <c r="AM7725" s="221"/>
      <c r="AN7725" s="221"/>
      <c r="AO7725" s="221"/>
      <c r="AP7725" s="221"/>
      <c r="AQ7725" s="219"/>
      <c r="AR7725" s="219"/>
      <c r="AS7725" s="221"/>
      <c r="AT7725" s="221"/>
      <c r="AU7725" s="221"/>
      <c r="AV7725" s="221"/>
      <c r="AW7725" s="221"/>
      <c r="AX7725" s="221"/>
      <c r="AY7725" s="221"/>
      <c r="AZ7725" s="221"/>
    </row>
    <row r="7726" spans="1:52" x14ac:dyDescent="0.15">
      <c r="A7726" s="278"/>
      <c r="B7726" s="274"/>
      <c r="C7726" s="340"/>
      <c r="D7726" s="340"/>
      <c r="E7726" s="341"/>
      <c r="F7726" s="341"/>
      <c r="G7726" s="341"/>
      <c r="H7726" s="341"/>
      <c r="I7726" s="341"/>
      <c r="J7726" s="341"/>
      <c r="AH7726" s="221"/>
      <c r="AI7726" s="221"/>
      <c r="AJ7726" s="221"/>
      <c r="AK7726" s="221"/>
      <c r="AL7726" s="221"/>
      <c r="AM7726" s="221"/>
      <c r="AN7726" s="221"/>
      <c r="AO7726" s="221"/>
      <c r="AP7726" s="221"/>
      <c r="AQ7726" s="219"/>
      <c r="AR7726" s="219"/>
      <c r="AS7726" s="221"/>
      <c r="AT7726" s="221"/>
      <c r="AU7726" s="221"/>
      <c r="AV7726" s="221"/>
      <c r="AW7726" s="221"/>
      <c r="AX7726" s="221"/>
      <c r="AY7726" s="221"/>
      <c r="AZ7726" s="221"/>
    </row>
    <row r="7727" spans="1:52" x14ac:dyDescent="0.15">
      <c r="A7727" s="278"/>
      <c r="B7727" s="274"/>
      <c r="C7727" s="340"/>
      <c r="D7727" s="340"/>
      <c r="E7727" s="341"/>
      <c r="F7727" s="341"/>
      <c r="G7727" s="341"/>
      <c r="H7727" s="341"/>
      <c r="I7727" s="341"/>
      <c r="J7727" s="341"/>
      <c r="AH7727" s="221"/>
      <c r="AI7727" s="221"/>
      <c r="AJ7727" s="221"/>
      <c r="AK7727" s="221"/>
      <c r="AL7727" s="221"/>
      <c r="AM7727" s="221"/>
      <c r="AN7727" s="221"/>
      <c r="AO7727" s="221"/>
      <c r="AP7727" s="221"/>
      <c r="AQ7727" s="219"/>
      <c r="AR7727" s="219"/>
      <c r="AS7727" s="221"/>
      <c r="AT7727" s="221"/>
      <c r="AU7727" s="221"/>
      <c r="AV7727" s="221"/>
      <c r="AW7727" s="221"/>
      <c r="AX7727" s="221"/>
      <c r="AY7727" s="221"/>
      <c r="AZ7727" s="221"/>
    </row>
    <row r="7728" spans="1:52" x14ac:dyDescent="0.15">
      <c r="A7728" s="278"/>
      <c r="B7728" s="274"/>
      <c r="C7728" s="340"/>
      <c r="D7728" s="340"/>
      <c r="E7728" s="341"/>
      <c r="F7728" s="341"/>
      <c r="G7728" s="341"/>
      <c r="H7728" s="341"/>
      <c r="I7728" s="341"/>
      <c r="J7728" s="341"/>
      <c r="AH7728" s="221"/>
      <c r="AI7728" s="221"/>
      <c r="AJ7728" s="221"/>
      <c r="AK7728" s="221"/>
      <c r="AL7728" s="221"/>
      <c r="AM7728" s="221"/>
      <c r="AN7728" s="221"/>
      <c r="AO7728" s="221"/>
      <c r="AP7728" s="221"/>
      <c r="AQ7728" s="219"/>
      <c r="AR7728" s="219"/>
      <c r="AS7728" s="221"/>
      <c r="AT7728" s="221"/>
      <c r="AU7728" s="221"/>
      <c r="AV7728" s="221"/>
      <c r="AW7728" s="221"/>
      <c r="AX7728" s="221"/>
      <c r="AY7728" s="221"/>
      <c r="AZ7728" s="221"/>
    </row>
    <row r="7729" spans="1:52" x14ac:dyDescent="0.15">
      <c r="A7729" s="278"/>
      <c r="B7729" s="274"/>
      <c r="C7729" s="340"/>
      <c r="D7729" s="340"/>
      <c r="E7729" s="341"/>
      <c r="F7729" s="341"/>
      <c r="G7729" s="341"/>
      <c r="H7729" s="341"/>
      <c r="I7729" s="341"/>
      <c r="J7729" s="341"/>
      <c r="AH7729" s="221"/>
      <c r="AI7729" s="221"/>
      <c r="AJ7729" s="221"/>
      <c r="AK7729" s="221"/>
      <c r="AL7729" s="221"/>
      <c r="AM7729" s="221"/>
      <c r="AN7729" s="221"/>
      <c r="AO7729" s="221"/>
      <c r="AP7729" s="221"/>
      <c r="AQ7729" s="219"/>
      <c r="AR7729" s="219"/>
      <c r="AS7729" s="221"/>
      <c r="AT7729" s="221"/>
      <c r="AU7729" s="221"/>
      <c r="AV7729" s="221"/>
      <c r="AW7729" s="221"/>
      <c r="AX7729" s="221"/>
      <c r="AY7729" s="221"/>
      <c r="AZ7729" s="221"/>
    </row>
    <row r="7730" spans="1:52" x14ac:dyDescent="0.15">
      <c r="A7730" s="278"/>
      <c r="B7730" s="274"/>
      <c r="C7730" s="340"/>
      <c r="D7730" s="340"/>
      <c r="E7730" s="341"/>
      <c r="F7730" s="341"/>
      <c r="G7730" s="341"/>
      <c r="H7730" s="341"/>
      <c r="I7730" s="341"/>
      <c r="J7730" s="341"/>
      <c r="AH7730" s="221"/>
      <c r="AI7730" s="221"/>
      <c r="AJ7730" s="221"/>
      <c r="AK7730" s="221"/>
      <c r="AL7730" s="221"/>
      <c r="AM7730" s="221"/>
      <c r="AN7730" s="221"/>
      <c r="AO7730" s="221"/>
      <c r="AP7730" s="221"/>
      <c r="AQ7730" s="219"/>
      <c r="AR7730" s="219"/>
      <c r="AS7730" s="221"/>
      <c r="AT7730" s="221"/>
      <c r="AU7730" s="221"/>
      <c r="AV7730" s="221"/>
      <c r="AW7730" s="221"/>
      <c r="AX7730" s="221"/>
      <c r="AY7730" s="221"/>
      <c r="AZ7730" s="221"/>
    </row>
    <row r="7731" spans="1:52" x14ac:dyDescent="0.15">
      <c r="A7731" s="278"/>
      <c r="B7731" s="274"/>
      <c r="C7731" s="340"/>
      <c r="D7731" s="340"/>
      <c r="E7731" s="341"/>
      <c r="F7731" s="341"/>
      <c r="G7731" s="341"/>
      <c r="H7731" s="341"/>
      <c r="I7731" s="341"/>
      <c r="J7731" s="341"/>
      <c r="AH7731" s="221"/>
      <c r="AI7731" s="221"/>
      <c r="AJ7731" s="221"/>
      <c r="AK7731" s="221"/>
      <c r="AL7731" s="221"/>
      <c r="AM7731" s="221"/>
      <c r="AN7731" s="221"/>
      <c r="AO7731" s="221"/>
      <c r="AP7731" s="221"/>
      <c r="AQ7731" s="219"/>
      <c r="AR7731" s="219"/>
      <c r="AS7731" s="221"/>
      <c r="AT7731" s="221"/>
      <c r="AU7731" s="221"/>
      <c r="AV7731" s="221"/>
      <c r="AW7731" s="221"/>
      <c r="AX7731" s="221"/>
      <c r="AY7731" s="221"/>
      <c r="AZ7731" s="221"/>
    </row>
    <row r="7732" spans="1:52" x14ac:dyDescent="0.15">
      <c r="A7732" s="278"/>
      <c r="B7732" s="274"/>
      <c r="C7732" s="340"/>
      <c r="D7732" s="340"/>
      <c r="E7732" s="341"/>
      <c r="F7732" s="341"/>
      <c r="G7732" s="341"/>
      <c r="H7732" s="341"/>
      <c r="I7732" s="341"/>
      <c r="J7732" s="341"/>
      <c r="AH7732" s="221"/>
      <c r="AI7732" s="221"/>
      <c r="AJ7732" s="221"/>
      <c r="AK7732" s="221"/>
      <c r="AL7732" s="221"/>
      <c r="AM7732" s="221"/>
      <c r="AN7732" s="221"/>
      <c r="AO7732" s="221"/>
      <c r="AP7732" s="221"/>
      <c r="AQ7732" s="219"/>
      <c r="AR7732" s="219"/>
      <c r="AS7732" s="221"/>
      <c r="AT7732" s="221"/>
      <c r="AU7732" s="221"/>
      <c r="AV7732" s="221"/>
      <c r="AW7732" s="221"/>
      <c r="AX7732" s="221"/>
      <c r="AY7732" s="221"/>
      <c r="AZ7732" s="221"/>
    </row>
    <row r="7733" spans="1:52" x14ac:dyDescent="0.15">
      <c r="A7733" s="278"/>
      <c r="B7733" s="274"/>
      <c r="C7733" s="340"/>
      <c r="D7733" s="340"/>
      <c r="E7733" s="341"/>
      <c r="F7733" s="341"/>
      <c r="G7733" s="341"/>
      <c r="H7733" s="341"/>
      <c r="I7733" s="341"/>
      <c r="J7733" s="341"/>
      <c r="AH7733" s="221"/>
      <c r="AI7733" s="221"/>
      <c r="AJ7733" s="221"/>
      <c r="AK7733" s="221"/>
      <c r="AL7733" s="221"/>
      <c r="AM7733" s="221"/>
      <c r="AN7733" s="221"/>
      <c r="AO7733" s="221"/>
      <c r="AP7733" s="221"/>
      <c r="AQ7733" s="219"/>
      <c r="AR7733" s="219"/>
      <c r="AS7733" s="221"/>
      <c r="AT7733" s="221"/>
      <c r="AU7733" s="221"/>
      <c r="AV7733" s="221"/>
      <c r="AW7733" s="221"/>
      <c r="AX7733" s="221"/>
      <c r="AY7733" s="221"/>
      <c r="AZ7733" s="221"/>
    </row>
    <row r="7734" spans="1:52" x14ac:dyDescent="0.15">
      <c r="A7734" s="278"/>
      <c r="B7734" s="274"/>
      <c r="C7734" s="340"/>
      <c r="D7734" s="340"/>
      <c r="E7734" s="341"/>
      <c r="F7734" s="341"/>
      <c r="G7734" s="341"/>
      <c r="H7734" s="341"/>
      <c r="I7734" s="341"/>
      <c r="J7734" s="341"/>
      <c r="AH7734" s="221"/>
      <c r="AI7734" s="221"/>
      <c r="AJ7734" s="221"/>
      <c r="AK7734" s="221"/>
      <c r="AL7734" s="221"/>
      <c r="AM7734" s="221"/>
      <c r="AN7734" s="221"/>
      <c r="AO7734" s="221"/>
      <c r="AP7734" s="221"/>
      <c r="AQ7734" s="219"/>
      <c r="AR7734" s="219"/>
      <c r="AS7734" s="221"/>
      <c r="AT7734" s="221"/>
      <c r="AU7734" s="221"/>
      <c r="AV7734" s="221"/>
      <c r="AW7734" s="221"/>
      <c r="AX7734" s="221"/>
      <c r="AY7734" s="221"/>
      <c r="AZ7734" s="221"/>
    </row>
    <row r="7735" spans="1:52" x14ac:dyDescent="0.15">
      <c r="A7735" s="278"/>
      <c r="B7735" s="274"/>
      <c r="C7735" s="340"/>
      <c r="D7735" s="340"/>
      <c r="E7735" s="341"/>
      <c r="F7735" s="341"/>
      <c r="G7735" s="341"/>
      <c r="H7735" s="341"/>
      <c r="I7735" s="341"/>
      <c r="J7735" s="341"/>
      <c r="AH7735" s="221"/>
      <c r="AI7735" s="221"/>
      <c r="AJ7735" s="221"/>
      <c r="AK7735" s="221"/>
      <c r="AL7735" s="221"/>
      <c r="AM7735" s="221"/>
      <c r="AN7735" s="221"/>
      <c r="AO7735" s="221"/>
      <c r="AP7735" s="221"/>
      <c r="AQ7735" s="219"/>
      <c r="AR7735" s="219"/>
      <c r="AS7735" s="221"/>
      <c r="AT7735" s="221"/>
      <c r="AU7735" s="221"/>
      <c r="AV7735" s="221"/>
      <c r="AW7735" s="221"/>
      <c r="AX7735" s="221"/>
      <c r="AY7735" s="221"/>
      <c r="AZ7735" s="221"/>
    </row>
    <row r="7736" spans="1:52" x14ac:dyDescent="0.15">
      <c r="A7736" s="278"/>
      <c r="B7736" s="274"/>
      <c r="C7736" s="340"/>
      <c r="D7736" s="340"/>
      <c r="E7736" s="341"/>
      <c r="F7736" s="341"/>
      <c r="G7736" s="341"/>
      <c r="H7736" s="341"/>
      <c r="I7736" s="341"/>
      <c r="J7736" s="341"/>
      <c r="AH7736" s="221"/>
      <c r="AI7736" s="221"/>
      <c r="AJ7736" s="221"/>
      <c r="AK7736" s="221"/>
      <c r="AL7736" s="221"/>
      <c r="AM7736" s="221"/>
      <c r="AN7736" s="221"/>
      <c r="AO7736" s="221"/>
      <c r="AP7736" s="221"/>
      <c r="AQ7736" s="219"/>
      <c r="AR7736" s="219"/>
      <c r="AS7736" s="221"/>
      <c r="AT7736" s="221"/>
      <c r="AU7736" s="221"/>
      <c r="AV7736" s="221"/>
      <c r="AW7736" s="221"/>
      <c r="AX7736" s="221"/>
      <c r="AY7736" s="221"/>
      <c r="AZ7736" s="221"/>
    </row>
    <row r="7737" spans="1:52" x14ac:dyDescent="0.15">
      <c r="A7737" s="278"/>
      <c r="B7737" s="274"/>
      <c r="C7737" s="340"/>
      <c r="D7737" s="340"/>
      <c r="E7737" s="341"/>
      <c r="F7737" s="341"/>
      <c r="G7737" s="341"/>
      <c r="H7737" s="341"/>
      <c r="I7737" s="341"/>
      <c r="J7737" s="341"/>
      <c r="AH7737" s="221"/>
      <c r="AI7737" s="221"/>
      <c r="AJ7737" s="221"/>
      <c r="AK7737" s="221"/>
      <c r="AL7737" s="221"/>
      <c r="AM7737" s="221"/>
      <c r="AN7737" s="221"/>
      <c r="AO7737" s="221"/>
      <c r="AP7737" s="221"/>
      <c r="AQ7737" s="219"/>
      <c r="AR7737" s="219"/>
      <c r="AS7737" s="221"/>
      <c r="AT7737" s="221"/>
      <c r="AU7737" s="221"/>
      <c r="AV7737" s="221"/>
      <c r="AW7737" s="221"/>
      <c r="AX7737" s="221"/>
      <c r="AY7737" s="221"/>
      <c r="AZ7737" s="221"/>
    </row>
    <row r="7738" spans="1:52" x14ac:dyDescent="0.15">
      <c r="A7738" s="278"/>
      <c r="B7738" s="274"/>
      <c r="C7738" s="340"/>
      <c r="D7738" s="340"/>
      <c r="E7738" s="341"/>
      <c r="F7738" s="341"/>
      <c r="G7738" s="341"/>
      <c r="H7738" s="341"/>
      <c r="I7738" s="341"/>
      <c r="J7738" s="341"/>
      <c r="AH7738" s="221"/>
      <c r="AI7738" s="221"/>
      <c r="AJ7738" s="221"/>
      <c r="AK7738" s="221"/>
      <c r="AL7738" s="221"/>
      <c r="AM7738" s="221"/>
      <c r="AN7738" s="221"/>
      <c r="AO7738" s="221"/>
      <c r="AP7738" s="221"/>
      <c r="AQ7738" s="219"/>
      <c r="AR7738" s="219"/>
      <c r="AS7738" s="221"/>
      <c r="AT7738" s="221"/>
      <c r="AU7738" s="221"/>
      <c r="AV7738" s="221"/>
      <c r="AW7738" s="221"/>
      <c r="AX7738" s="221"/>
      <c r="AY7738" s="221"/>
      <c r="AZ7738" s="221"/>
    </row>
    <row r="7739" spans="1:52" x14ac:dyDescent="0.15">
      <c r="A7739" s="278"/>
      <c r="B7739" s="274"/>
      <c r="C7739" s="340"/>
      <c r="D7739" s="340"/>
      <c r="E7739" s="341"/>
      <c r="F7739" s="341"/>
      <c r="G7739" s="341"/>
      <c r="H7739" s="341"/>
      <c r="I7739" s="341"/>
      <c r="J7739" s="341"/>
      <c r="AH7739" s="221"/>
      <c r="AI7739" s="221"/>
      <c r="AJ7739" s="221"/>
      <c r="AK7739" s="221"/>
      <c r="AL7739" s="221"/>
      <c r="AM7739" s="221"/>
      <c r="AN7739" s="221"/>
      <c r="AO7739" s="221"/>
      <c r="AP7739" s="221"/>
      <c r="AQ7739" s="219"/>
      <c r="AR7739" s="219"/>
      <c r="AS7739" s="221"/>
      <c r="AT7739" s="221"/>
      <c r="AU7739" s="221"/>
      <c r="AV7739" s="221"/>
      <c r="AW7739" s="221"/>
      <c r="AX7739" s="221"/>
      <c r="AY7739" s="221"/>
      <c r="AZ7739" s="221"/>
    </row>
    <row r="7740" spans="1:52" x14ac:dyDescent="0.15">
      <c r="A7740" s="278"/>
      <c r="B7740" s="274"/>
      <c r="C7740" s="340"/>
      <c r="D7740" s="340"/>
      <c r="E7740" s="341"/>
      <c r="F7740" s="341"/>
      <c r="G7740" s="341"/>
      <c r="H7740" s="341"/>
      <c r="I7740" s="341"/>
      <c r="J7740" s="341"/>
      <c r="AH7740" s="221"/>
      <c r="AI7740" s="221"/>
      <c r="AJ7740" s="221"/>
      <c r="AK7740" s="221"/>
      <c r="AL7740" s="221"/>
      <c r="AM7740" s="221"/>
      <c r="AN7740" s="221"/>
      <c r="AO7740" s="221"/>
      <c r="AP7740" s="221"/>
      <c r="AQ7740" s="219"/>
      <c r="AR7740" s="219"/>
      <c r="AS7740" s="221"/>
      <c r="AT7740" s="221"/>
      <c r="AU7740" s="221"/>
      <c r="AV7740" s="221"/>
      <c r="AW7740" s="221"/>
      <c r="AX7740" s="221"/>
      <c r="AY7740" s="221"/>
      <c r="AZ7740" s="221"/>
    </row>
    <row r="7741" spans="1:52" x14ac:dyDescent="0.15">
      <c r="A7741" s="278"/>
      <c r="B7741" s="274"/>
      <c r="C7741" s="340"/>
      <c r="D7741" s="340"/>
      <c r="E7741" s="341"/>
      <c r="F7741" s="341"/>
      <c r="G7741" s="341"/>
      <c r="H7741" s="341"/>
      <c r="I7741" s="341"/>
      <c r="J7741" s="341"/>
      <c r="AH7741" s="221"/>
      <c r="AI7741" s="221"/>
      <c r="AJ7741" s="221"/>
      <c r="AK7741" s="221"/>
      <c r="AL7741" s="221"/>
      <c r="AM7741" s="221"/>
      <c r="AN7741" s="221"/>
      <c r="AO7741" s="221"/>
      <c r="AP7741" s="221"/>
      <c r="AQ7741" s="219"/>
      <c r="AR7741" s="219"/>
      <c r="AS7741" s="221"/>
      <c r="AT7741" s="221"/>
      <c r="AU7741" s="221"/>
      <c r="AV7741" s="221"/>
      <c r="AW7741" s="221"/>
      <c r="AX7741" s="221"/>
      <c r="AY7741" s="221"/>
      <c r="AZ7741" s="221"/>
    </row>
    <row r="7742" spans="1:52" x14ac:dyDescent="0.15">
      <c r="A7742" s="278"/>
      <c r="B7742" s="274"/>
      <c r="C7742" s="340"/>
      <c r="D7742" s="340"/>
      <c r="E7742" s="341"/>
      <c r="F7742" s="341"/>
      <c r="G7742" s="341"/>
      <c r="H7742" s="341"/>
      <c r="I7742" s="341"/>
      <c r="J7742" s="341"/>
      <c r="AH7742" s="221"/>
      <c r="AI7742" s="221"/>
      <c r="AJ7742" s="221"/>
      <c r="AK7742" s="221"/>
      <c r="AL7742" s="221"/>
      <c r="AM7742" s="221"/>
      <c r="AN7742" s="221"/>
      <c r="AO7742" s="221"/>
      <c r="AP7742" s="221"/>
      <c r="AQ7742" s="219"/>
      <c r="AR7742" s="219"/>
      <c r="AS7742" s="221"/>
      <c r="AT7742" s="221"/>
      <c r="AU7742" s="221"/>
      <c r="AV7742" s="221"/>
      <c r="AW7742" s="221"/>
      <c r="AX7742" s="221"/>
      <c r="AY7742" s="221"/>
      <c r="AZ7742" s="221"/>
    </row>
    <row r="7743" spans="1:52" x14ac:dyDescent="0.15">
      <c r="A7743" s="278"/>
      <c r="B7743" s="274"/>
      <c r="C7743" s="340"/>
      <c r="D7743" s="340"/>
      <c r="E7743" s="341"/>
      <c r="F7743" s="341"/>
      <c r="G7743" s="341"/>
      <c r="H7743" s="341"/>
      <c r="I7743" s="341"/>
      <c r="J7743" s="341"/>
      <c r="AH7743" s="221"/>
      <c r="AI7743" s="221"/>
      <c r="AJ7743" s="221"/>
      <c r="AK7743" s="221"/>
      <c r="AL7743" s="221"/>
      <c r="AM7743" s="221"/>
      <c r="AN7743" s="221"/>
      <c r="AO7743" s="221"/>
      <c r="AP7743" s="221"/>
      <c r="AQ7743" s="219"/>
      <c r="AR7743" s="219"/>
      <c r="AS7743" s="221"/>
      <c r="AT7743" s="221"/>
      <c r="AU7743" s="221"/>
      <c r="AV7743" s="221"/>
      <c r="AW7743" s="221"/>
      <c r="AX7743" s="221"/>
      <c r="AY7743" s="221"/>
      <c r="AZ7743" s="221"/>
    </row>
    <row r="7744" spans="1:52" x14ac:dyDescent="0.15">
      <c r="A7744" s="278"/>
      <c r="B7744" s="274"/>
      <c r="C7744" s="340"/>
      <c r="D7744" s="340"/>
      <c r="E7744" s="341"/>
      <c r="F7744" s="341"/>
      <c r="G7744" s="341"/>
      <c r="H7744" s="341"/>
      <c r="I7744" s="341"/>
      <c r="J7744" s="341"/>
      <c r="AH7744" s="221"/>
      <c r="AI7744" s="221"/>
      <c r="AJ7744" s="221"/>
      <c r="AK7744" s="221"/>
      <c r="AL7744" s="221"/>
      <c r="AM7744" s="221"/>
      <c r="AN7744" s="221"/>
      <c r="AO7744" s="221"/>
      <c r="AP7744" s="221"/>
      <c r="AQ7744" s="219"/>
      <c r="AR7744" s="219"/>
      <c r="AS7744" s="221"/>
      <c r="AT7744" s="221"/>
      <c r="AU7744" s="221"/>
      <c r="AV7744" s="221"/>
      <c r="AW7744" s="221"/>
      <c r="AX7744" s="221"/>
      <c r="AY7744" s="221"/>
      <c r="AZ7744" s="221"/>
    </row>
    <row r="7745" spans="1:52" x14ac:dyDescent="0.15">
      <c r="A7745" s="278"/>
      <c r="B7745" s="274"/>
      <c r="C7745" s="340"/>
      <c r="D7745" s="340"/>
      <c r="E7745" s="341"/>
      <c r="F7745" s="341"/>
      <c r="G7745" s="341"/>
      <c r="H7745" s="341"/>
      <c r="I7745" s="341"/>
      <c r="J7745" s="341"/>
      <c r="AH7745" s="221"/>
      <c r="AI7745" s="221"/>
      <c r="AJ7745" s="221"/>
      <c r="AK7745" s="221"/>
      <c r="AL7745" s="221"/>
      <c r="AM7745" s="221"/>
      <c r="AN7745" s="221"/>
      <c r="AO7745" s="221"/>
      <c r="AP7745" s="221"/>
      <c r="AQ7745" s="219"/>
      <c r="AR7745" s="219"/>
      <c r="AS7745" s="221"/>
      <c r="AT7745" s="221"/>
      <c r="AU7745" s="221"/>
      <c r="AV7745" s="221"/>
      <c r="AW7745" s="221"/>
      <c r="AX7745" s="221"/>
      <c r="AY7745" s="221"/>
      <c r="AZ7745" s="221"/>
    </row>
    <row r="7746" spans="1:52" x14ac:dyDescent="0.15">
      <c r="A7746" s="278"/>
      <c r="B7746" s="274"/>
      <c r="C7746" s="340"/>
      <c r="D7746" s="340"/>
      <c r="E7746" s="341"/>
      <c r="F7746" s="341"/>
      <c r="G7746" s="341"/>
      <c r="H7746" s="341"/>
      <c r="I7746" s="341"/>
      <c r="J7746" s="341"/>
      <c r="AH7746" s="221"/>
      <c r="AI7746" s="221"/>
      <c r="AJ7746" s="221"/>
      <c r="AK7746" s="221"/>
      <c r="AL7746" s="221"/>
      <c r="AM7746" s="221"/>
      <c r="AN7746" s="221"/>
      <c r="AO7746" s="221"/>
      <c r="AP7746" s="221"/>
      <c r="AQ7746" s="219"/>
      <c r="AR7746" s="219"/>
      <c r="AS7746" s="221"/>
      <c r="AT7746" s="221"/>
      <c r="AU7746" s="221"/>
      <c r="AV7746" s="221"/>
      <c r="AW7746" s="221"/>
      <c r="AX7746" s="221"/>
      <c r="AY7746" s="221"/>
      <c r="AZ7746" s="221"/>
    </row>
    <row r="7747" spans="1:52" x14ac:dyDescent="0.15">
      <c r="A7747" s="278"/>
      <c r="B7747" s="274"/>
      <c r="C7747" s="340"/>
      <c r="D7747" s="340"/>
      <c r="E7747" s="341"/>
      <c r="F7747" s="341"/>
      <c r="G7747" s="341"/>
      <c r="H7747" s="341"/>
      <c r="I7747" s="341"/>
      <c r="J7747" s="341"/>
      <c r="AH7747" s="221"/>
      <c r="AI7747" s="221"/>
      <c r="AJ7747" s="221"/>
      <c r="AK7747" s="221"/>
      <c r="AL7747" s="221"/>
      <c r="AM7747" s="221"/>
      <c r="AN7747" s="221"/>
      <c r="AO7747" s="221"/>
      <c r="AP7747" s="221"/>
      <c r="AQ7747" s="219"/>
      <c r="AR7747" s="219"/>
      <c r="AS7747" s="221"/>
      <c r="AT7747" s="221"/>
      <c r="AU7747" s="221"/>
      <c r="AV7747" s="221"/>
      <c r="AW7747" s="221"/>
      <c r="AX7747" s="221"/>
      <c r="AY7747" s="221"/>
      <c r="AZ7747" s="221"/>
    </row>
    <row r="7748" spans="1:52" x14ac:dyDescent="0.15">
      <c r="A7748" s="278"/>
      <c r="B7748" s="274"/>
      <c r="C7748" s="340"/>
      <c r="D7748" s="340"/>
      <c r="E7748" s="341"/>
      <c r="F7748" s="341"/>
      <c r="G7748" s="341"/>
      <c r="H7748" s="341"/>
      <c r="I7748" s="341"/>
      <c r="J7748" s="341"/>
      <c r="AH7748" s="221"/>
      <c r="AI7748" s="221"/>
      <c r="AJ7748" s="221"/>
      <c r="AK7748" s="221"/>
      <c r="AL7748" s="221"/>
      <c r="AM7748" s="221"/>
      <c r="AN7748" s="221"/>
      <c r="AO7748" s="221"/>
      <c r="AP7748" s="221"/>
      <c r="AQ7748" s="219"/>
      <c r="AR7748" s="219"/>
      <c r="AS7748" s="221"/>
      <c r="AT7748" s="221"/>
      <c r="AU7748" s="221"/>
      <c r="AV7748" s="221"/>
      <c r="AW7748" s="221"/>
      <c r="AX7748" s="221"/>
      <c r="AY7748" s="221"/>
      <c r="AZ7748" s="221"/>
    </row>
    <row r="7749" spans="1:52" x14ac:dyDescent="0.15">
      <c r="A7749" s="278"/>
      <c r="B7749" s="274"/>
      <c r="C7749" s="340"/>
      <c r="D7749" s="340"/>
      <c r="E7749" s="341"/>
      <c r="F7749" s="341"/>
      <c r="G7749" s="341"/>
      <c r="H7749" s="341"/>
      <c r="I7749" s="341"/>
      <c r="J7749" s="341"/>
      <c r="AH7749" s="221"/>
      <c r="AI7749" s="221"/>
      <c r="AJ7749" s="221"/>
      <c r="AK7749" s="221"/>
      <c r="AL7749" s="221"/>
      <c r="AM7749" s="221"/>
      <c r="AN7749" s="221"/>
      <c r="AO7749" s="221"/>
      <c r="AP7749" s="221"/>
      <c r="AQ7749" s="219"/>
      <c r="AR7749" s="219"/>
      <c r="AS7749" s="221"/>
      <c r="AT7749" s="221"/>
      <c r="AU7749" s="221"/>
      <c r="AV7749" s="221"/>
      <c r="AW7749" s="221"/>
      <c r="AX7749" s="221"/>
      <c r="AY7749" s="221"/>
      <c r="AZ7749" s="221"/>
    </row>
    <row r="7750" spans="1:52" x14ac:dyDescent="0.15">
      <c r="A7750" s="278"/>
      <c r="B7750" s="274"/>
      <c r="C7750" s="340"/>
      <c r="D7750" s="340"/>
      <c r="E7750" s="341"/>
      <c r="F7750" s="341"/>
      <c r="G7750" s="341"/>
      <c r="H7750" s="341"/>
      <c r="I7750" s="341"/>
      <c r="J7750" s="341"/>
      <c r="AH7750" s="221"/>
      <c r="AI7750" s="221"/>
      <c r="AJ7750" s="221"/>
      <c r="AK7750" s="221"/>
      <c r="AL7750" s="221"/>
      <c r="AM7750" s="221"/>
      <c r="AN7750" s="221"/>
      <c r="AO7750" s="221"/>
      <c r="AP7750" s="221"/>
      <c r="AQ7750" s="219"/>
      <c r="AR7750" s="219"/>
      <c r="AS7750" s="221"/>
      <c r="AT7750" s="221"/>
      <c r="AU7750" s="221"/>
      <c r="AV7750" s="221"/>
      <c r="AW7750" s="221"/>
      <c r="AX7750" s="221"/>
      <c r="AY7750" s="221"/>
      <c r="AZ7750" s="221"/>
    </row>
    <row r="7751" spans="1:52" x14ac:dyDescent="0.15">
      <c r="A7751" s="278"/>
      <c r="B7751" s="274"/>
      <c r="C7751" s="340"/>
      <c r="D7751" s="340"/>
      <c r="E7751" s="341"/>
      <c r="F7751" s="341"/>
      <c r="G7751" s="341"/>
      <c r="H7751" s="341"/>
      <c r="I7751" s="341"/>
      <c r="J7751" s="341"/>
      <c r="AH7751" s="221"/>
      <c r="AI7751" s="221"/>
      <c r="AJ7751" s="221"/>
      <c r="AK7751" s="221"/>
      <c r="AL7751" s="221"/>
      <c r="AM7751" s="221"/>
      <c r="AN7751" s="221"/>
      <c r="AO7751" s="221"/>
      <c r="AP7751" s="221"/>
      <c r="AQ7751" s="219"/>
      <c r="AR7751" s="219"/>
      <c r="AS7751" s="221"/>
      <c r="AT7751" s="221"/>
      <c r="AU7751" s="221"/>
      <c r="AV7751" s="221"/>
      <c r="AW7751" s="221"/>
      <c r="AX7751" s="221"/>
      <c r="AY7751" s="221"/>
      <c r="AZ7751" s="221"/>
    </row>
    <row r="7752" spans="1:52" x14ac:dyDescent="0.15">
      <c r="A7752" s="278"/>
      <c r="B7752" s="274"/>
      <c r="C7752" s="340"/>
      <c r="D7752" s="340"/>
      <c r="E7752" s="341"/>
      <c r="F7752" s="341"/>
      <c r="G7752" s="341"/>
      <c r="H7752" s="341"/>
      <c r="I7752" s="341"/>
      <c r="J7752" s="341"/>
      <c r="AH7752" s="221"/>
      <c r="AI7752" s="221"/>
      <c r="AJ7752" s="221"/>
      <c r="AK7752" s="221"/>
      <c r="AL7752" s="221"/>
      <c r="AM7752" s="221"/>
      <c r="AN7752" s="221"/>
      <c r="AO7752" s="221"/>
      <c r="AP7752" s="221"/>
      <c r="AQ7752" s="219"/>
      <c r="AR7752" s="219"/>
      <c r="AS7752" s="221"/>
      <c r="AT7752" s="221"/>
      <c r="AU7752" s="221"/>
      <c r="AV7752" s="221"/>
      <c r="AW7752" s="221"/>
      <c r="AX7752" s="221"/>
      <c r="AY7752" s="221"/>
      <c r="AZ7752" s="221"/>
    </row>
    <row r="7753" spans="1:52" x14ac:dyDescent="0.15">
      <c r="A7753" s="278"/>
      <c r="B7753" s="274"/>
      <c r="C7753" s="340"/>
      <c r="D7753" s="340"/>
      <c r="E7753" s="341"/>
      <c r="F7753" s="341"/>
      <c r="G7753" s="341"/>
      <c r="H7753" s="341"/>
      <c r="I7753" s="341"/>
      <c r="J7753" s="341"/>
      <c r="AH7753" s="221"/>
      <c r="AI7753" s="221"/>
      <c r="AJ7753" s="221"/>
      <c r="AK7753" s="221"/>
      <c r="AL7753" s="221"/>
      <c r="AM7753" s="221"/>
      <c r="AN7753" s="221"/>
      <c r="AO7753" s="221"/>
      <c r="AP7753" s="221"/>
      <c r="AQ7753" s="219"/>
      <c r="AR7753" s="219"/>
      <c r="AS7753" s="221"/>
      <c r="AT7753" s="221"/>
      <c r="AU7753" s="221"/>
      <c r="AV7753" s="221"/>
      <c r="AW7753" s="221"/>
      <c r="AX7753" s="221"/>
      <c r="AY7753" s="221"/>
      <c r="AZ7753" s="221"/>
    </row>
    <row r="7754" spans="1:52" x14ac:dyDescent="0.15">
      <c r="A7754" s="278"/>
      <c r="B7754" s="274"/>
      <c r="C7754" s="340"/>
      <c r="D7754" s="340"/>
      <c r="E7754" s="341"/>
      <c r="F7754" s="341"/>
      <c r="G7754" s="341"/>
      <c r="H7754" s="341"/>
      <c r="I7754" s="341"/>
      <c r="J7754" s="341"/>
      <c r="AH7754" s="221"/>
      <c r="AI7754" s="221"/>
      <c r="AJ7754" s="221"/>
      <c r="AK7754" s="221"/>
      <c r="AL7754" s="221"/>
      <c r="AM7754" s="221"/>
      <c r="AN7754" s="221"/>
      <c r="AO7754" s="221"/>
      <c r="AP7754" s="221"/>
      <c r="AQ7754" s="219"/>
      <c r="AR7754" s="219"/>
      <c r="AS7754" s="221"/>
      <c r="AT7754" s="221"/>
      <c r="AU7754" s="221"/>
      <c r="AV7754" s="221"/>
      <c r="AW7754" s="221"/>
      <c r="AX7754" s="221"/>
      <c r="AY7754" s="221"/>
      <c r="AZ7754" s="221"/>
    </row>
    <row r="7755" spans="1:52" x14ac:dyDescent="0.15">
      <c r="A7755" s="278"/>
      <c r="B7755" s="274"/>
      <c r="C7755" s="340"/>
      <c r="D7755" s="340"/>
      <c r="E7755" s="341"/>
      <c r="F7755" s="341"/>
      <c r="G7755" s="341"/>
      <c r="H7755" s="341"/>
      <c r="I7755" s="341"/>
      <c r="J7755" s="341"/>
      <c r="AH7755" s="221"/>
      <c r="AI7755" s="221"/>
      <c r="AJ7755" s="221"/>
      <c r="AK7755" s="221"/>
      <c r="AL7755" s="221"/>
      <c r="AM7755" s="221"/>
      <c r="AN7755" s="221"/>
      <c r="AO7755" s="221"/>
      <c r="AP7755" s="221"/>
      <c r="AQ7755" s="219"/>
      <c r="AR7755" s="219"/>
      <c r="AS7755" s="221"/>
      <c r="AT7755" s="221"/>
      <c r="AU7755" s="221"/>
      <c r="AV7755" s="221"/>
      <c r="AW7755" s="221"/>
      <c r="AX7755" s="221"/>
      <c r="AY7755" s="221"/>
      <c r="AZ7755" s="221"/>
    </row>
    <row r="7756" spans="1:52" x14ac:dyDescent="0.15">
      <c r="A7756" s="278"/>
      <c r="B7756" s="274"/>
      <c r="C7756" s="340"/>
      <c r="D7756" s="340"/>
      <c r="E7756" s="341"/>
      <c r="F7756" s="341"/>
      <c r="G7756" s="341"/>
      <c r="H7756" s="341"/>
      <c r="I7756" s="341"/>
      <c r="J7756" s="341"/>
      <c r="AH7756" s="221"/>
      <c r="AI7756" s="221"/>
      <c r="AJ7756" s="221"/>
      <c r="AK7756" s="221"/>
      <c r="AL7756" s="221"/>
      <c r="AM7756" s="221"/>
      <c r="AN7756" s="221"/>
      <c r="AO7756" s="221"/>
      <c r="AP7756" s="221"/>
      <c r="AQ7756" s="219"/>
      <c r="AR7756" s="219"/>
      <c r="AS7756" s="221"/>
      <c r="AT7756" s="221"/>
      <c r="AU7756" s="221"/>
      <c r="AV7756" s="221"/>
      <c r="AW7756" s="221"/>
      <c r="AX7756" s="221"/>
      <c r="AY7756" s="221"/>
      <c r="AZ7756" s="221"/>
    </row>
    <row r="7757" spans="1:52" x14ac:dyDescent="0.15">
      <c r="A7757" s="278"/>
      <c r="B7757" s="274"/>
      <c r="C7757" s="340"/>
      <c r="D7757" s="340"/>
      <c r="E7757" s="341"/>
      <c r="F7757" s="341"/>
      <c r="G7757" s="341"/>
      <c r="H7757" s="341"/>
      <c r="I7757" s="341"/>
      <c r="J7757" s="341"/>
      <c r="AH7757" s="221"/>
      <c r="AI7757" s="221"/>
      <c r="AJ7757" s="221"/>
      <c r="AK7757" s="221"/>
      <c r="AL7757" s="221"/>
      <c r="AM7757" s="221"/>
      <c r="AN7757" s="221"/>
      <c r="AO7757" s="221"/>
      <c r="AP7757" s="221"/>
      <c r="AQ7757" s="219"/>
      <c r="AR7757" s="219"/>
      <c r="AS7757" s="221"/>
      <c r="AT7757" s="221"/>
      <c r="AU7757" s="221"/>
      <c r="AV7757" s="221"/>
      <c r="AW7757" s="221"/>
      <c r="AX7757" s="221"/>
      <c r="AY7757" s="221"/>
      <c r="AZ7757" s="221"/>
    </row>
    <row r="7758" spans="1:52" x14ac:dyDescent="0.15">
      <c r="A7758" s="278"/>
      <c r="B7758" s="274"/>
      <c r="C7758" s="340"/>
      <c r="D7758" s="340"/>
      <c r="E7758" s="341"/>
      <c r="F7758" s="341"/>
      <c r="G7758" s="341"/>
      <c r="H7758" s="341"/>
      <c r="I7758" s="341"/>
      <c r="J7758" s="341"/>
      <c r="AH7758" s="221"/>
      <c r="AI7758" s="221"/>
      <c r="AJ7758" s="221"/>
      <c r="AK7758" s="221"/>
      <c r="AL7758" s="221"/>
      <c r="AM7758" s="221"/>
      <c r="AN7758" s="221"/>
      <c r="AO7758" s="221"/>
      <c r="AP7758" s="221"/>
      <c r="AQ7758" s="219"/>
      <c r="AR7758" s="219"/>
      <c r="AS7758" s="221"/>
      <c r="AT7758" s="221"/>
      <c r="AU7758" s="221"/>
      <c r="AV7758" s="221"/>
      <c r="AW7758" s="221"/>
      <c r="AX7758" s="221"/>
      <c r="AY7758" s="221"/>
      <c r="AZ7758" s="221"/>
    </row>
    <row r="7759" spans="1:52" x14ac:dyDescent="0.15">
      <c r="A7759" s="278"/>
      <c r="B7759" s="274"/>
      <c r="C7759" s="340"/>
      <c r="D7759" s="340"/>
      <c r="E7759" s="341"/>
      <c r="F7759" s="341"/>
      <c r="G7759" s="341"/>
      <c r="H7759" s="341"/>
      <c r="I7759" s="341"/>
      <c r="J7759" s="341"/>
      <c r="AH7759" s="221"/>
      <c r="AI7759" s="221"/>
      <c r="AJ7759" s="221"/>
      <c r="AK7759" s="221"/>
      <c r="AL7759" s="221"/>
      <c r="AM7759" s="221"/>
      <c r="AN7759" s="221"/>
      <c r="AO7759" s="221"/>
      <c r="AP7759" s="221"/>
      <c r="AQ7759" s="219"/>
      <c r="AR7759" s="219"/>
      <c r="AS7759" s="221"/>
      <c r="AT7759" s="221"/>
      <c r="AU7759" s="221"/>
      <c r="AV7759" s="221"/>
      <c r="AW7759" s="221"/>
      <c r="AX7759" s="221"/>
      <c r="AY7759" s="221"/>
      <c r="AZ7759" s="221"/>
    </row>
    <row r="7760" spans="1:52" x14ac:dyDescent="0.15">
      <c r="A7760" s="278"/>
      <c r="B7760" s="274"/>
      <c r="C7760" s="340"/>
      <c r="D7760" s="340"/>
      <c r="E7760" s="341"/>
      <c r="F7760" s="341"/>
      <c r="G7760" s="341"/>
      <c r="H7760" s="341"/>
      <c r="I7760" s="341"/>
      <c r="J7760" s="341"/>
      <c r="AH7760" s="221"/>
      <c r="AI7760" s="221"/>
      <c r="AJ7760" s="221"/>
      <c r="AK7760" s="221"/>
      <c r="AL7760" s="221"/>
      <c r="AM7760" s="221"/>
      <c r="AN7760" s="221"/>
      <c r="AO7760" s="221"/>
      <c r="AP7760" s="221"/>
      <c r="AQ7760" s="219"/>
      <c r="AR7760" s="219"/>
      <c r="AS7760" s="221"/>
      <c r="AT7760" s="221"/>
      <c r="AU7760" s="221"/>
      <c r="AV7760" s="221"/>
      <c r="AW7760" s="221"/>
      <c r="AX7760" s="221"/>
      <c r="AY7760" s="221"/>
      <c r="AZ7760" s="221"/>
    </row>
    <row r="7761" spans="1:52" x14ac:dyDescent="0.15">
      <c r="A7761" s="278"/>
      <c r="B7761" s="274"/>
      <c r="C7761" s="340"/>
      <c r="D7761" s="340"/>
      <c r="E7761" s="341"/>
      <c r="F7761" s="341"/>
      <c r="G7761" s="341"/>
      <c r="H7761" s="341"/>
      <c r="I7761" s="341"/>
      <c r="J7761" s="341"/>
      <c r="AH7761" s="221"/>
      <c r="AI7761" s="221"/>
      <c r="AJ7761" s="221"/>
      <c r="AK7761" s="221"/>
      <c r="AL7761" s="221"/>
      <c r="AM7761" s="221"/>
      <c r="AN7761" s="221"/>
      <c r="AO7761" s="221"/>
      <c r="AP7761" s="221"/>
      <c r="AQ7761" s="219"/>
      <c r="AR7761" s="219"/>
      <c r="AS7761" s="221"/>
      <c r="AT7761" s="221"/>
      <c r="AU7761" s="221"/>
      <c r="AV7761" s="221"/>
      <c r="AW7761" s="221"/>
      <c r="AX7761" s="221"/>
      <c r="AY7761" s="221"/>
      <c r="AZ7761" s="221"/>
    </row>
    <row r="7762" spans="1:52" x14ac:dyDescent="0.15">
      <c r="A7762" s="278"/>
      <c r="B7762" s="274"/>
      <c r="C7762" s="340"/>
      <c r="D7762" s="340"/>
      <c r="E7762" s="341"/>
      <c r="F7762" s="341"/>
      <c r="G7762" s="341"/>
      <c r="H7762" s="341"/>
      <c r="I7762" s="341"/>
      <c r="J7762" s="341"/>
      <c r="AH7762" s="221"/>
      <c r="AI7762" s="221"/>
      <c r="AJ7762" s="221"/>
      <c r="AK7762" s="221"/>
      <c r="AL7762" s="221"/>
      <c r="AM7762" s="221"/>
      <c r="AN7762" s="221"/>
      <c r="AO7762" s="221"/>
      <c r="AP7762" s="221"/>
      <c r="AQ7762" s="219"/>
      <c r="AR7762" s="219"/>
      <c r="AS7762" s="221"/>
      <c r="AT7762" s="221"/>
      <c r="AU7762" s="221"/>
      <c r="AV7762" s="221"/>
      <c r="AW7762" s="221"/>
      <c r="AX7762" s="221"/>
      <c r="AY7762" s="221"/>
      <c r="AZ7762" s="221"/>
    </row>
    <row r="7763" spans="1:52" x14ac:dyDescent="0.15">
      <c r="A7763" s="278"/>
      <c r="B7763" s="274"/>
      <c r="C7763" s="340"/>
      <c r="D7763" s="340"/>
      <c r="E7763" s="341"/>
      <c r="F7763" s="341"/>
      <c r="G7763" s="341"/>
      <c r="H7763" s="341"/>
      <c r="I7763" s="341"/>
      <c r="J7763" s="341"/>
      <c r="AH7763" s="221"/>
      <c r="AI7763" s="221"/>
      <c r="AJ7763" s="221"/>
      <c r="AK7763" s="221"/>
      <c r="AL7763" s="221"/>
      <c r="AM7763" s="221"/>
      <c r="AN7763" s="221"/>
      <c r="AO7763" s="221"/>
      <c r="AP7763" s="221"/>
      <c r="AQ7763" s="219"/>
      <c r="AR7763" s="219"/>
      <c r="AS7763" s="221"/>
      <c r="AT7763" s="221"/>
      <c r="AU7763" s="221"/>
      <c r="AV7763" s="221"/>
      <c r="AW7763" s="221"/>
      <c r="AX7763" s="221"/>
      <c r="AY7763" s="221"/>
      <c r="AZ7763" s="221"/>
    </row>
    <row r="7764" spans="1:52" x14ac:dyDescent="0.15">
      <c r="A7764" s="278"/>
      <c r="B7764" s="274"/>
      <c r="C7764" s="340"/>
      <c r="D7764" s="340"/>
      <c r="E7764" s="341"/>
      <c r="F7764" s="341"/>
      <c r="G7764" s="341"/>
      <c r="H7764" s="341"/>
      <c r="I7764" s="341"/>
      <c r="J7764" s="341"/>
      <c r="AH7764" s="221"/>
      <c r="AI7764" s="221"/>
      <c r="AJ7764" s="221"/>
      <c r="AK7764" s="221"/>
      <c r="AL7764" s="221"/>
      <c r="AM7764" s="221"/>
      <c r="AN7764" s="221"/>
      <c r="AO7764" s="221"/>
      <c r="AP7764" s="221"/>
      <c r="AQ7764" s="219"/>
      <c r="AR7764" s="219"/>
      <c r="AS7764" s="221"/>
      <c r="AT7764" s="221"/>
      <c r="AU7764" s="221"/>
      <c r="AV7764" s="221"/>
      <c r="AW7764" s="221"/>
      <c r="AX7764" s="221"/>
      <c r="AY7764" s="221"/>
      <c r="AZ7764" s="221"/>
    </row>
    <row r="7765" spans="1:52" x14ac:dyDescent="0.15">
      <c r="A7765" s="278"/>
      <c r="B7765" s="274"/>
      <c r="C7765" s="340"/>
      <c r="D7765" s="340"/>
      <c r="E7765" s="341"/>
      <c r="F7765" s="341"/>
      <c r="G7765" s="341"/>
      <c r="H7765" s="341"/>
      <c r="I7765" s="341"/>
      <c r="J7765" s="341"/>
      <c r="AH7765" s="221"/>
      <c r="AI7765" s="221"/>
      <c r="AJ7765" s="221"/>
      <c r="AK7765" s="221"/>
      <c r="AL7765" s="221"/>
      <c r="AM7765" s="221"/>
      <c r="AN7765" s="221"/>
      <c r="AO7765" s="221"/>
      <c r="AP7765" s="221"/>
      <c r="AQ7765" s="219"/>
      <c r="AR7765" s="219"/>
      <c r="AS7765" s="221"/>
      <c r="AT7765" s="221"/>
      <c r="AU7765" s="221"/>
      <c r="AV7765" s="221"/>
      <c r="AW7765" s="221"/>
      <c r="AX7765" s="221"/>
      <c r="AY7765" s="221"/>
      <c r="AZ7765" s="221"/>
    </row>
    <row r="7766" spans="1:52" x14ac:dyDescent="0.15">
      <c r="A7766" s="278"/>
      <c r="B7766" s="274"/>
      <c r="C7766" s="340"/>
      <c r="D7766" s="340"/>
      <c r="E7766" s="341"/>
      <c r="F7766" s="341"/>
      <c r="G7766" s="341"/>
      <c r="H7766" s="341"/>
      <c r="I7766" s="341"/>
      <c r="J7766" s="341"/>
      <c r="AH7766" s="221"/>
      <c r="AI7766" s="221"/>
      <c r="AJ7766" s="221"/>
      <c r="AK7766" s="221"/>
      <c r="AL7766" s="221"/>
      <c r="AM7766" s="221"/>
      <c r="AN7766" s="221"/>
      <c r="AO7766" s="221"/>
      <c r="AP7766" s="221"/>
      <c r="AQ7766" s="219"/>
      <c r="AR7766" s="219"/>
      <c r="AS7766" s="221"/>
      <c r="AT7766" s="221"/>
      <c r="AU7766" s="221"/>
      <c r="AV7766" s="221"/>
      <c r="AW7766" s="221"/>
      <c r="AX7766" s="221"/>
      <c r="AY7766" s="221"/>
      <c r="AZ7766" s="221"/>
    </row>
    <row r="7767" spans="1:52" x14ac:dyDescent="0.15">
      <c r="A7767" s="278"/>
      <c r="B7767" s="274"/>
      <c r="C7767" s="340"/>
      <c r="D7767" s="340"/>
      <c r="E7767" s="341"/>
      <c r="F7767" s="341"/>
      <c r="G7767" s="341"/>
      <c r="H7767" s="341"/>
      <c r="I7767" s="341"/>
      <c r="J7767" s="341"/>
      <c r="AH7767" s="221"/>
      <c r="AI7767" s="221"/>
      <c r="AJ7767" s="221"/>
      <c r="AK7767" s="221"/>
      <c r="AL7767" s="221"/>
      <c r="AM7767" s="221"/>
      <c r="AN7767" s="221"/>
      <c r="AO7767" s="221"/>
      <c r="AP7767" s="221"/>
      <c r="AQ7767" s="219"/>
      <c r="AR7767" s="219"/>
      <c r="AS7767" s="221"/>
      <c r="AT7767" s="221"/>
      <c r="AU7767" s="221"/>
      <c r="AV7767" s="221"/>
      <c r="AW7767" s="221"/>
      <c r="AX7767" s="221"/>
      <c r="AY7767" s="221"/>
      <c r="AZ7767" s="221"/>
    </row>
    <row r="7768" spans="1:52" x14ac:dyDescent="0.15">
      <c r="A7768" s="278"/>
      <c r="B7768" s="274"/>
      <c r="C7768" s="340"/>
      <c r="D7768" s="340"/>
      <c r="E7768" s="341"/>
      <c r="F7768" s="341"/>
      <c r="G7768" s="341"/>
      <c r="H7768" s="341"/>
      <c r="I7768" s="341"/>
      <c r="J7768" s="341"/>
      <c r="AH7768" s="221"/>
      <c r="AI7768" s="221"/>
      <c r="AJ7768" s="221"/>
      <c r="AK7768" s="221"/>
      <c r="AL7768" s="221"/>
      <c r="AM7768" s="221"/>
      <c r="AN7768" s="221"/>
      <c r="AO7768" s="221"/>
      <c r="AP7768" s="221"/>
      <c r="AQ7768" s="219"/>
      <c r="AR7768" s="219"/>
      <c r="AS7768" s="221"/>
      <c r="AT7768" s="221"/>
      <c r="AU7768" s="221"/>
      <c r="AV7768" s="221"/>
      <c r="AW7768" s="221"/>
      <c r="AX7768" s="221"/>
      <c r="AY7768" s="221"/>
      <c r="AZ7768" s="221"/>
    </row>
    <row r="7769" spans="1:52" x14ac:dyDescent="0.15">
      <c r="A7769" s="278"/>
      <c r="B7769" s="274"/>
      <c r="C7769" s="340"/>
      <c r="D7769" s="340"/>
      <c r="E7769" s="341"/>
      <c r="F7769" s="341"/>
      <c r="G7769" s="341"/>
      <c r="H7769" s="341"/>
      <c r="I7769" s="341"/>
      <c r="J7769" s="341"/>
      <c r="AH7769" s="221"/>
      <c r="AI7769" s="221"/>
      <c r="AJ7769" s="221"/>
      <c r="AK7769" s="221"/>
      <c r="AL7769" s="221"/>
      <c r="AM7769" s="221"/>
      <c r="AN7769" s="221"/>
      <c r="AO7769" s="221"/>
      <c r="AP7769" s="221"/>
      <c r="AQ7769" s="219"/>
      <c r="AR7769" s="219"/>
      <c r="AS7769" s="221"/>
      <c r="AT7769" s="221"/>
      <c r="AU7769" s="221"/>
      <c r="AV7769" s="221"/>
      <c r="AW7769" s="221"/>
      <c r="AX7769" s="221"/>
      <c r="AY7769" s="221"/>
      <c r="AZ7769" s="221"/>
    </row>
    <row r="7770" spans="1:52" x14ac:dyDescent="0.15">
      <c r="A7770" s="278"/>
      <c r="B7770" s="274"/>
      <c r="C7770" s="340"/>
      <c r="D7770" s="340"/>
      <c r="E7770" s="341"/>
      <c r="F7770" s="341"/>
      <c r="G7770" s="341"/>
      <c r="H7770" s="341"/>
      <c r="I7770" s="341"/>
      <c r="J7770" s="341"/>
      <c r="AH7770" s="221"/>
      <c r="AI7770" s="221"/>
      <c r="AJ7770" s="221"/>
      <c r="AK7770" s="221"/>
      <c r="AL7770" s="221"/>
      <c r="AM7770" s="221"/>
      <c r="AN7770" s="221"/>
      <c r="AO7770" s="221"/>
      <c r="AP7770" s="221"/>
      <c r="AQ7770" s="219"/>
      <c r="AR7770" s="219"/>
      <c r="AS7770" s="221"/>
      <c r="AT7770" s="221"/>
      <c r="AU7770" s="221"/>
      <c r="AV7770" s="221"/>
      <c r="AW7770" s="221"/>
      <c r="AX7770" s="221"/>
      <c r="AY7770" s="221"/>
      <c r="AZ7770" s="221"/>
    </row>
    <row r="7771" spans="1:52" x14ac:dyDescent="0.15">
      <c r="A7771" s="278"/>
      <c r="B7771" s="274"/>
      <c r="C7771" s="340"/>
      <c r="D7771" s="340"/>
      <c r="E7771" s="341"/>
      <c r="F7771" s="341"/>
      <c r="G7771" s="341"/>
      <c r="H7771" s="341"/>
      <c r="I7771" s="341"/>
      <c r="J7771" s="341"/>
      <c r="AH7771" s="221"/>
      <c r="AI7771" s="221"/>
      <c r="AJ7771" s="221"/>
      <c r="AK7771" s="221"/>
      <c r="AL7771" s="221"/>
      <c r="AM7771" s="221"/>
      <c r="AN7771" s="221"/>
      <c r="AO7771" s="221"/>
      <c r="AP7771" s="221"/>
      <c r="AQ7771" s="219"/>
      <c r="AR7771" s="219"/>
      <c r="AS7771" s="221"/>
      <c r="AT7771" s="221"/>
      <c r="AU7771" s="221"/>
      <c r="AV7771" s="221"/>
      <c r="AW7771" s="221"/>
      <c r="AX7771" s="221"/>
      <c r="AY7771" s="221"/>
      <c r="AZ7771" s="221"/>
    </row>
    <row r="7772" spans="1:52" x14ac:dyDescent="0.15">
      <c r="A7772" s="278"/>
      <c r="B7772" s="274"/>
      <c r="C7772" s="340"/>
      <c r="D7772" s="340"/>
      <c r="E7772" s="341"/>
      <c r="F7772" s="341"/>
      <c r="G7772" s="341"/>
      <c r="H7772" s="341"/>
      <c r="I7772" s="341"/>
      <c r="J7772" s="341"/>
      <c r="AH7772" s="221"/>
      <c r="AI7772" s="221"/>
      <c r="AJ7772" s="221"/>
      <c r="AK7772" s="221"/>
      <c r="AL7772" s="221"/>
      <c r="AM7772" s="221"/>
      <c r="AN7772" s="221"/>
      <c r="AO7772" s="221"/>
      <c r="AP7772" s="221"/>
      <c r="AQ7772" s="219"/>
      <c r="AR7772" s="219"/>
      <c r="AS7772" s="221"/>
      <c r="AT7772" s="221"/>
      <c r="AU7772" s="221"/>
      <c r="AV7772" s="221"/>
      <c r="AW7772" s="221"/>
      <c r="AX7772" s="221"/>
      <c r="AY7772" s="221"/>
      <c r="AZ7772" s="221"/>
    </row>
    <row r="7773" spans="1:52" x14ac:dyDescent="0.15">
      <c r="A7773" s="278"/>
      <c r="B7773" s="274"/>
      <c r="C7773" s="340"/>
      <c r="D7773" s="340"/>
      <c r="E7773" s="341"/>
      <c r="F7773" s="341"/>
      <c r="G7773" s="341"/>
      <c r="H7773" s="341"/>
      <c r="I7773" s="341"/>
      <c r="J7773" s="341"/>
      <c r="AH7773" s="221"/>
      <c r="AI7773" s="221"/>
      <c r="AJ7773" s="221"/>
      <c r="AK7773" s="221"/>
      <c r="AL7773" s="221"/>
      <c r="AM7773" s="221"/>
      <c r="AN7773" s="221"/>
      <c r="AO7773" s="221"/>
      <c r="AP7773" s="221"/>
      <c r="AQ7773" s="219"/>
      <c r="AR7773" s="219"/>
      <c r="AS7773" s="221"/>
      <c r="AT7773" s="221"/>
      <c r="AU7773" s="221"/>
      <c r="AV7773" s="221"/>
      <c r="AW7773" s="221"/>
      <c r="AX7773" s="221"/>
      <c r="AY7773" s="221"/>
      <c r="AZ7773" s="221"/>
    </row>
    <row r="7774" spans="1:52" x14ac:dyDescent="0.15">
      <c r="A7774" s="278"/>
      <c r="B7774" s="274"/>
      <c r="C7774" s="340"/>
      <c r="D7774" s="340"/>
      <c r="E7774" s="341"/>
      <c r="F7774" s="341"/>
      <c r="G7774" s="341"/>
      <c r="H7774" s="341"/>
      <c r="I7774" s="341"/>
      <c r="J7774" s="341"/>
      <c r="AH7774" s="221"/>
      <c r="AI7774" s="221"/>
      <c r="AJ7774" s="221"/>
      <c r="AK7774" s="221"/>
      <c r="AL7774" s="221"/>
      <c r="AM7774" s="221"/>
      <c r="AN7774" s="221"/>
      <c r="AO7774" s="221"/>
      <c r="AP7774" s="221"/>
      <c r="AQ7774" s="219"/>
      <c r="AR7774" s="219"/>
      <c r="AS7774" s="221"/>
      <c r="AT7774" s="221"/>
      <c r="AU7774" s="221"/>
      <c r="AV7774" s="221"/>
      <c r="AW7774" s="221"/>
      <c r="AX7774" s="221"/>
      <c r="AY7774" s="221"/>
      <c r="AZ7774" s="221"/>
    </row>
    <row r="7775" spans="1:52" x14ac:dyDescent="0.15">
      <c r="A7775" s="278"/>
      <c r="B7775" s="274"/>
      <c r="C7775" s="340"/>
      <c r="D7775" s="340"/>
      <c r="E7775" s="341"/>
      <c r="F7775" s="341"/>
      <c r="G7775" s="341"/>
      <c r="H7775" s="341"/>
      <c r="I7775" s="341"/>
      <c r="J7775" s="341"/>
      <c r="AH7775" s="221"/>
      <c r="AI7775" s="221"/>
      <c r="AJ7775" s="221"/>
      <c r="AK7775" s="221"/>
      <c r="AL7775" s="221"/>
      <c r="AM7775" s="221"/>
      <c r="AN7775" s="221"/>
      <c r="AO7775" s="221"/>
      <c r="AP7775" s="221"/>
      <c r="AQ7775" s="219"/>
      <c r="AR7775" s="219"/>
      <c r="AS7775" s="221"/>
      <c r="AT7775" s="221"/>
      <c r="AU7775" s="221"/>
      <c r="AV7775" s="221"/>
      <c r="AW7775" s="221"/>
      <c r="AX7775" s="221"/>
      <c r="AY7775" s="221"/>
      <c r="AZ7775" s="221"/>
    </row>
    <row r="7776" spans="1:52" x14ac:dyDescent="0.15">
      <c r="A7776" s="278"/>
      <c r="B7776" s="274"/>
      <c r="C7776" s="340"/>
      <c r="D7776" s="340"/>
      <c r="E7776" s="341"/>
      <c r="F7776" s="341"/>
      <c r="G7776" s="341"/>
      <c r="H7776" s="341"/>
      <c r="I7776" s="341"/>
      <c r="J7776" s="341"/>
      <c r="AH7776" s="221"/>
      <c r="AI7776" s="221"/>
      <c r="AJ7776" s="221"/>
      <c r="AK7776" s="221"/>
      <c r="AL7776" s="221"/>
      <c r="AM7776" s="221"/>
      <c r="AN7776" s="221"/>
      <c r="AO7776" s="221"/>
      <c r="AP7776" s="221"/>
      <c r="AQ7776" s="219"/>
      <c r="AR7776" s="219"/>
      <c r="AS7776" s="221"/>
      <c r="AT7776" s="221"/>
      <c r="AU7776" s="221"/>
      <c r="AV7776" s="221"/>
      <c r="AW7776" s="221"/>
      <c r="AX7776" s="221"/>
      <c r="AY7776" s="221"/>
      <c r="AZ7776" s="221"/>
    </row>
    <row r="7777" spans="1:52" x14ac:dyDescent="0.15">
      <c r="A7777" s="278"/>
      <c r="B7777" s="274"/>
      <c r="C7777" s="340"/>
      <c r="D7777" s="340"/>
      <c r="E7777" s="341"/>
      <c r="F7777" s="341"/>
      <c r="G7777" s="341"/>
      <c r="H7777" s="341"/>
      <c r="I7777" s="341"/>
      <c r="J7777" s="341"/>
      <c r="AH7777" s="221"/>
      <c r="AI7777" s="221"/>
      <c r="AJ7777" s="221"/>
      <c r="AK7777" s="221"/>
      <c r="AL7777" s="221"/>
      <c r="AM7777" s="221"/>
      <c r="AN7777" s="221"/>
      <c r="AO7777" s="221"/>
      <c r="AP7777" s="221"/>
      <c r="AQ7777" s="219"/>
      <c r="AR7777" s="219"/>
      <c r="AS7777" s="221"/>
      <c r="AT7777" s="221"/>
      <c r="AU7777" s="221"/>
      <c r="AV7777" s="221"/>
      <c r="AW7777" s="221"/>
      <c r="AX7777" s="221"/>
      <c r="AY7777" s="221"/>
      <c r="AZ7777" s="221"/>
    </row>
    <row r="7778" spans="1:52" x14ac:dyDescent="0.15">
      <c r="A7778" s="278"/>
      <c r="B7778" s="274"/>
      <c r="C7778" s="340"/>
      <c r="D7778" s="340"/>
      <c r="E7778" s="341"/>
      <c r="F7778" s="341"/>
      <c r="G7778" s="341"/>
      <c r="H7778" s="341"/>
      <c r="I7778" s="341"/>
      <c r="J7778" s="341"/>
      <c r="AH7778" s="221"/>
      <c r="AI7778" s="221"/>
      <c r="AJ7778" s="221"/>
      <c r="AK7778" s="221"/>
      <c r="AL7778" s="221"/>
      <c r="AM7778" s="221"/>
      <c r="AN7778" s="221"/>
      <c r="AO7778" s="221"/>
      <c r="AP7778" s="221"/>
      <c r="AQ7778" s="219"/>
      <c r="AR7778" s="219"/>
      <c r="AS7778" s="221"/>
      <c r="AT7778" s="221"/>
      <c r="AU7778" s="221"/>
      <c r="AV7778" s="221"/>
      <c r="AW7778" s="221"/>
      <c r="AX7778" s="221"/>
      <c r="AY7778" s="221"/>
      <c r="AZ7778" s="221"/>
    </row>
    <row r="7779" spans="1:52" x14ac:dyDescent="0.15">
      <c r="A7779" s="278"/>
      <c r="B7779" s="274"/>
      <c r="C7779" s="340"/>
      <c r="D7779" s="340"/>
      <c r="E7779" s="341"/>
      <c r="F7779" s="341"/>
      <c r="G7779" s="341"/>
      <c r="H7779" s="341"/>
      <c r="I7779" s="341"/>
      <c r="J7779" s="341"/>
      <c r="AH7779" s="221"/>
      <c r="AI7779" s="221"/>
      <c r="AJ7779" s="221"/>
      <c r="AK7779" s="221"/>
      <c r="AL7779" s="221"/>
      <c r="AM7779" s="221"/>
      <c r="AN7779" s="221"/>
      <c r="AO7779" s="221"/>
      <c r="AP7779" s="221"/>
      <c r="AQ7779" s="219"/>
      <c r="AR7779" s="219"/>
      <c r="AS7779" s="221"/>
      <c r="AT7779" s="221"/>
      <c r="AU7779" s="221"/>
      <c r="AV7779" s="221"/>
      <c r="AW7779" s="221"/>
      <c r="AX7779" s="221"/>
      <c r="AY7779" s="221"/>
      <c r="AZ7779" s="221"/>
    </row>
    <row r="7780" spans="1:52" x14ac:dyDescent="0.15">
      <c r="A7780" s="278"/>
      <c r="B7780" s="274"/>
      <c r="C7780" s="340"/>
      <c r="D7780" s="340"/>
      <c r="E7780" s="341"/>
      <c r="F7780" s="341"/>
      <c r="G7780" s="341"/>
      <c r="H7780" s="341"/>
      <c r="I7780" s="341"/>
      <c r="J7780" s="341"/>
      <c r="AH7780" s="221"/>
      <c r="AI7780" s="221"/>
      <c r="AJ7780" s="221"/>
      <c r="AK7780" s="221"/>
      <c r="AL7780" s="221"/>
      <c r="AM7780" s="221"/>
      <c r="AN7780" s="221"/>
      <c r="AO7780" s="221"/>
      <c r="AP7780" s="221"/>
      <c r="AQ7780" s="219"/>
      <c r="AR7780" s="219"/>
      <c r="AS7780" s="221"/>
      <c r="AT7780" s="221"/>
      <c r="AU7780" s="221"/>
      <c r="AV7780" s="221"/>
      <c r="AW7780" s="221"/>
      <c r="AX7780" s="221"/>
      <c r="AY7780" s="221"/>
      <c r="AZ7780" s="221"/>
    </row>
    <row r="7781" spans="1:52" x14ac:dyDescent="0.15">
      <c r="A7781" s="278"/>
      <c r="B7781" s="274"/>
      <c r="C7781" s="340"/>
      <c r="D7781" s="340"/>
      <c r="E7781" s="341"/>
      <c r="F7781" s="341"/>
      <c r="G7781" s="341"/>
      <c r="H7781" s="341"/>
      <c r="I7781" s="341"/>
      <c r="J7781" s="341"/>
      <c r="AH7781" s="221"/>
      <c r="AI7781" s="221"/>
      <c r="AJ7781" s="221"/>
      <c r="AK7781" s="221"/>
      <c r="AL7781" s="221"/>
      <c r="AM7781" s="221"/>
      <c r="AN7781" s="221"/>
      <c r="AO7781" s="221"/>
      <c r="AP7781" s="221"/>
      <c r="AQ7781" s="219"/>
      <c r="AR7781" s="219"/>
      <c r="AS7781" s="221"/>
      <c r="AT7781" s="221"/>
      <c r="AU7781" s="221"/>
      <c r="AV7781" s="221"/>
      <c r="AW7781" s="221"/>
      <c r="AX7781" s="221"/>
      <c r="AY7781" s="221"/>
      <c r="AZ7781" s="221"/>
    </row>
    <row r="7782" spans="1:52" x14ac:dyDescent="0.15">
      <c r="A7782" s="278"/>
      <c r="B7782" s="274"/>
      <c r="C7782" s="340"/>
      <c r="D7782" s="340"/>
      <c r="E7782" s="341"/>
      <c r="F7782" s="341"/>
      <c r="G7782" s="341"/>
      <c r="H7782" s="341"/>
      <c r="I7782" s="341"/>
      <c r="J7782" s="341"/>
      <c r="AH7782" s="221"/>
      <c r="AI7782" s="221"/>
      <c r="AJ7782" s="221"/>
      <c r="AK7782" s="221"/>
      <c r="AL7782" s="221"/>
      <c r="AM7782" s="221"/>
      <c r="AN7782" s="221"/>
      <c r="AO7782" s="221"/>
      <c r="AP7782" s="221"/>
      <c r="AQ7782" s="219"/>
      <c r="AR7782" s="219"/>
      <c r="AS7782" s="221"/>
      <c r="AT7782" s="221"/>
      <c r="AU7782" s="221"/>
      <c r="AV7782" s="221"/>
      <c r="AW7782" s="221"/>
      <c r="AX7782" s="221"/>
      <c r="AY7782" s="221"/>
      <c r="AZ7782" s="221"/>
    </row>
    <row r="7783" spans="1:52" x14ac:dyDescent="0.15">
      <c r="A7783" s="278"/>
      <c r="B7783" s="274"/>
      <c r="C7783" s="340"/>
      <c r="D7783" s="340"/>
      <c r="E7783" s="341"/>
      <c r="F7783" s="341"/>
      <c r="G7783" s="341"/>
      <c r="H7783" s="341"/>
      <c r="I7783" s="341"/>
      <c r="J7783" s="341"/>
      <c r="AH7783" s="221"/>
      <c r="AI7783" s="221"/>
      <c r="AJ7783" s="221"/>
      <c r="AK7783" s="221"/>
      <c r="AL7783" s="221"/>
      <c r="AM7783" s="221"/>
      <c r="AN7783" s="221"/>
      <c r="AO7783" s="221"/>
      <c r="AP7783" s="221"/>
      <c r="AQ7783" s="219"/>
      <c r="AR7783" s="219"/>
      <c r="AS7783" s="221"/>
      <c r="AT7783" s="221"/>
      <c r="AU7783" s="221"/>
      <c r="AV7783" s="221"/>
      <c r="AW7783" s="221"/>
      <c r="AX7783" s="221"/>
      <c r="AY7783" s="221"/>
      <c r="AZ7783" s="221"/>
    </row>
    <row r="7784" spans="1:52" x14ac:dyDescent="0.15">
      <c r="A7784" s="278"/>
      <c r="B7784" s="274"/>
      <c r="C7784" s="340"/>
      <c r="D7784" s="340"/>
      <c r="E7784" s="341"/>
      <c r="F7784" s="341"/>
      <c r="G7784" s="341"/>
      <c r="H7784" s="341"/>
      <c r="I7784" s="341"/>
      <c r="J7784" s="341"/>
      <c r="AH7784" s="221"/>
      <c r="AI7784" s="221"/>
      <c r="AJ7784" s="221"/>
      <c r="AK7784" s="221"/>
      <c r="AL7784" s="221"/>
      <c r="AM7784" s="221"/>
      <c r="AN7784" s="221"/>
      <c r="AO7784" s="221"/>
      <c r="AP7784" s="221"/>
      <c r="AQ7784" s="219"/>
      <c r="AR7784" s="219"/>
      <c r="AS7784" s="221"/>
      <c r="AT7784" s="221"/>
      <c r="AU7784" s="221"/>
      <c r="AV7784" s="221"/>
      <c r="AW7784" s="221"/>
      <c r="AX7784" s="221"/>
      <c r="AY7784" s="221"/>
      <c r="AZ7784" s="221"/>
    </row>
    <row r="7785" spans="1:52" x14ac:dyDescent="0.15">
      <c r="A7785" s="278"/>
      <c r="B7785" s="274"/>
      <c r="C7785" s="340"/>
      <c r="D7785" s="340"/>
      <c r="E7785" s="341"/>
      <c r="F7785" s="341"/>
      <c r="G7785" s="341"/>
      <c r="H7785" s="341"/>
      <c r="I7785" s="341"/>
      <c r="J7785" s="341"/>
      <c r="AH7785" s="221"/>
      <c r="AI7785" s="221"/>
      <c r="AJ7785" s="221"/>
      <c r="AK7785" s="221"/>
      <c r="AL7785" s="221"/>
      <c r="AM7785" s="221"/>
      <c r="AN7785" s="221"/>
      <c r="AO7785" s="221"/>
      <c r="AP7785" s="221"/>
      <c r="AQ7785" s="219"/>
      <c r="AR7785" s="219"/>
      <c r="AS7785" s="221"/>
      <c r="AT7785" s="221"/>
      <c r="AU7785" s="221"/>
      <c r="AV7785" s="221"/>
      <c r="AW7785" s="221"/>
      <c r="AX7785" s="221"/>
      <c r="AY7785" s="221"/>
      <c r="AZ7785" s="221"/>
    </row>
    <row r="7786" spans="1:52" x14ac:dyDescent="0.15">
      <c r="A7786" s="278"/>
      <c r="B7786" s="274"/>
      <c r="C7786" s="340"/>
      <c r="D7786" s="340"/>
      <c r="E7786" s="341"/>
      <c r="F7786" s="341"/>
      <c r="G7786" s="341"/>
      <c r="H7786" s="341"/>
      <c r="I7786" s="341"/>
      <c r="J7786" s="341"/>
      <c r="AH7786" s="221"/>
      <c r="AI7786" s="221"/>
      <c r="AJ7786" s="221"/>
      <c r="AK7786" s="221"/>
      <c r="AL7786" s="221"/>
      <c r="AM7786" s="221"/>
      <c r="AN7786" s="221"/>
      <c r="AO7786" s="221"/>
      <c r="AP7786" s="221"/>
      <c r="AQ7786" s="219"/>
      <c r="AR7786" s="219"/>
      <c r="AS7786" s="221"/>
      <c r="AT7786" s="221"/>
      <c r="AU7786" s="221"/>
      <c r="AV7786" s="221"/>
      <c r="AW7786" s="221"/>
      <c r="AX7786" s="221"/>
      <c r="AY7786" s="221"/>
      <c r="AZ7786" s="221"/>
    </row>
    <row r="7787" spans="1:52" x14ac:dyDescent="0.15">
      <c r="A7787" s="278"/>
      <c r="B7787" s="274"/>
      <c r="C7787" s="340"/>
      <c r="D7787" s="340"/>
      <c r="E7787" s="341"/>
      <c r="F7787" s="341"/>
      <c r="G7787" s="341"/>
      <c r="H7787" s="341"/>
      <c r="I7787" s="341"/>
      <c r="J7787" s="341"/>
      <c r="AH7787" s="221"/>
      <c r="AI7787" s="221"/>
      <c r="AJ7787" s="221"/>
      <c r="AK7787" s="221"/>
      <c r="AL7787" s="221"/>
      <c r="AM7787" s="221"/>
      <c r="AN7787" s="221"/>
      <c r="AO7787" s="221"/>
      <c r="AP7787" s="221"/>
      <c r="AQ7787" s="219"/>
      <c r="AR7787" s="219"/>
      <c r="AS7787" s="221"/>
      <c r="AT7787" s="221"/>
      <c r="AU7787" s="221"/>
      <c r="AV7787" s="221"/>
      <c r="AW7787" s="221"/>
      <c r="AX7787" s="221"/>
      <c r="AY7787" s="221"/>
      <c r="AZ7787" s="221"/>
    </row>
    <row r="7788" spans="1:52" x14ac:dyDescent="0.15">
      <c r="A7788" s="278"/>
      <c r="B7788" s="274"/>
      <c r="C7788" s="340"/>
      <c r="D7788" s="340"/>
      <c r="E7788" s="341"/>
      <c r="F7788" s="341"/>
      <c r="G7788" s="341"/>
      <c r="H7788" s="341"/>
      <c r="I7788" s="341"/>
      <c r="J7788" s="341"/>
      <c r="AH7788" s="221"/>
      <c r="AI7788" s="221"/>
      <c r="AJ7788" s="221"/>
      <c r="AK7788" s="221"/>
      <c r="AL7788" s="221"/>
      <c r="AM7788" s="221"/>
      <c r="AN7788" s="221"/>
      <c r="AO7788" s="221"/>
      <c r="AP7788" s="221"/>
      <c r="AQ7788" s="219"/>
      <c r="AR7788" s="219"/>
      <c r="AS7788" s="221"/>
      <c r="AT7788" s="221"/>
      <c r="AU7788" s="221"/>
      <c r="AV7788" s="221"/>
      <c r="AW7788" s="221"/>
      <c r="AX7788" s="221"/>
      <c r="AY7788" s="221"/>
      <c r="AZ7788" s="221"/>
    </row>
    <row r="7789" spans="1:52" x14ac:dyDescent="0.15">
      <c r="A7789" s="278"/>
      <c r="B7789" s="274"/>
      <c r="C7789" s="340"/>
      <c r="D7789" s="340"/>
      <c r="E7789" s="341"/>
      <c r="F7789" s="341"/>
      <c r="G7789" s="341"/>
      <c r="H7789" s="341"/>
      <c r="I7789" s="341"/>
      <c r="J7789" s="341"/>
      <c r="AH7789" s="221"/>
      <c r="AI7789" s="221"/>
      <c r="AJ7789" s="221"/>
      <c r="AK7789" s="221"/>
      <c r="AL7789" s="221"/>
      <c r="AM7789" s="221"/>
      <c r="AN7789" s="221"/>
      <c r="AO7789" s="221"/>
      <c r="AP7789" s="221"/>
      <c r="AQ7789" s="219"/>
      <c r="AR7789" s="219"/>
      <c r="AS7789" s="221"/>
      <c r="AT7789" s="221"/>
      <c r="AU7789" s="221"/>
      <c r="AV7789" s="221"/>
      <c r="AW7789" s="221"/>
      <c r="AX7789" s="221"/>
      <c r="AY7789" s="221"/>
      <c r="AZ7789" s="221"/>
    </row>
    <row r="7790" spans="1:52" x14ac:dyDescent="0.15">
      <c r="A7790" s="278"/>
      <c r="B7790" s="274"/>
      <c r="C7790" s="340"/>
      <c r="D7790" s="340"/>
      <c r="E7790" s="341"/>
      <c r="F7790" s="341"/>
      <c r="G7790" s="341"/>
      <c r="H7790" s="341"/>
      <c r="I7790" s="341"/>
      <c r="J7790" s="341"/>
      <c r="AH7790" s="221"/>
      <c r="AI7790" s="221"/>
      <c r="AJ7790" s="221"/>
      <c r="AK7790" s="221"/>
      <c r="AL7790" s="221"/>
      <c r="AM7790" s="221"/>
      <c r="AN7790" s="221"/>
      <c r="AO7790" s="221"/>
      <c r="AP7790" s="221"/>
      <c r="AQ7790" s="219"/>
      <c r="AR7790" s="219"/>
      <c r="AS7790" s="221"/>
      <c r="AT7790" s="221"/>
      <c r="AU7790" s="221"/>
      <c r="AV7790" s="221"/>
      <c r="AW7790" s="221"/>
      <c r="AX7790" s="221"/>
      <c r="AY7790" s="221"/>
      <c r="AZ7790" s="221"/>
    </row>
    <row r="7791" spans="1:52" x14ac:dyDescent="0.15">
      <c r="A7791" s="278"/>
      <c r="B7791" s="274"/>
      <c r="C7791" s="340"/>
      <c r="D7791" s="340"/>
      <c r="E7791" s="341"/>
      <c r="F7791" s="341"/>
      <c r="G7791" s="341"/>
      <c r="H7791" s="341"/>
      <c r="I7791" s="341"/>
      <c r="J7791" s="341"/>
      <c r="AH7791" s="221"/>
      <c r="AI7791" s="221"/>
      <c r="AJ7791" s="221"/>
      <c r="AK7791" s="221"/>
      <c r="AL7791" s="221"/>
      <c r="AM7791" s="221"/>
      <c r="AN7791" s="221"/>
      <c r="AO7791" s="221"/>
      <c r="AP7791" s="221"/>
      <c r="AQ7791" s="219"/>
      <c r="AR7791" s="219"/>
      <c r="AS7791" s="221"/>
      <c r="AT7791" s="221"/>
      <c r="AU7791" s="221"/>
      <c r="AV7791" s="221"/>
      <c r="AW7791" s="221"/>
      <c r="AX7791" s="221"/>
      <c r="AY7791" s="221"/>
      <c r="AZ7791" s="221"/>
    </row>
    <row r="7792" spans="1:52" x14ac:dyDescent="0.15">
      <c r="A7792" s="278"/>
      <c r="B7792" s="274"/>
      <c r="C7792" s="340"/>
      <c r="D7792" s="340"/>
      <c r="E7792" s="341"/>
      <c r="F7792" s="341"/>
      <c r="G7792" s="341"/>
      <c r="H7792" s="341"/>
      <c r="I7792" s="341"/>
      <c r="J7792" s="341"/>
      <c r="AH7792" s="221"/>
      <c r="AI7792" s="221"/>
      <c r="AJ7792" s="221"/>
      <c r="AK7792" s="221"/>
      <c r="AL7792" s="221"/>
      <c r="AM7792" s="221"/>
      <c r="AN7792" s="221"/>
      <c r="AO7792" s="221"/>
      <c r="AP7792" s="221"/>
      <c r="AQ7792" s="219"/>
      <c r="AR7792" s="219"/>
      <c r="AS7792" s="221"/>
      <c r="AT7792" s="221"/>
      <c r="AU7792" s="221"/>
      <c r="AV7792" s="221"/>
      <c r="AW7792" s="221"/>
      <c r="AX7792" s="221"/>
      <c r="AY7792" s="221"/>
      <c r="AZ7792" s="221"/>
    </row>
    <row r="7793" spans="1:52" x14ac:dyDescent="0.15">
      <c r="A7793" s="278"/>
      <c r="B7793" s="274"/>
      <c r="C7793" s="340"/>
      <c r="D7793" s="340"/>
      <c r="E7793" s="341"/>
      <c r="F7793" s="341"/>
      <c r="G7793" s="341"/>
      <c r="H7793" s="341"/>
      <c r="I7793" s="341"/>
      <c r="J7793" s="341"/>
      <c r="AH7793" s="221"/>
      <c r="AI7793" s="221"/>
      <c r="AJ7793" s="221"/>
      <c r="AK7793" s="221"/>
      <c r="AL7793" s="221"/>
      <c r="AM7793" s="221"/>
      <c r="AN7793" s="221"/>
      <c r="AO7793" s="221"/>
      <c r="AP7793" s="221"/>
      <c r="AQ7793" s="219"/>
      <c r="AR7793" s="219"/>
      <c r="AS7793" s="221"/>
      <c r="AT7793" s="221"/>
      <c r="AU7793" s="221"/>
      <c r="AV7793" s="221"/>
      <c r="AW7793" s="221"/>
      <c r="AX7793" s="221"/>
      <c r="AY7793" s="221"/>
      <c r="AZ7793" s="221"/>
    </row>
    <row r="7794" spans="1:52" x14ac:dyDescent="0.15">
      <c r="A7794" s="278"/>
      <c r="B7794" s="274"/>
      <c r="C7794" s="340"/>
      <c r="D7794" s="340"/>
      <c r="E7794" s="341"/>
      <c r="F7794" s="341"/>
      <c r="G7794" s="341"/>
      <c r="H7794" s="341"/>
      <c r="I7794" s="341"/>
      <c r="J7794" s="341"/>
      <c r="AH7794" s="221"/>
      <c r="AI7794" s="221"/>
      <c r="AJ7794" s="221"/>
      <c r="AK7794" s="221"/>
      <c r="AL7794" s="221"/>
      <c r="AM7794" s="221"/>
      <c r="AN7794" s="221"/>
      <c r="AO7794" s="221"/>
      <c r="AP7794" s="221"/>
      <c r="AQ7794" s="219"/>
      <c r="AR7794" s="219"/>
      <c r="AS7794" s="221"/>
      <c r="AT7794" s="221"/>
      <c r="AU7794" s="221"/>
      <c r="AV7794" s="221"/>
      <c r="AW7794" s="221"/>
      <c r="AX7794" s="221"/>
      <c r="AY7794" s="221"/>
      <c r="AZ7794" s="221"/>
    </row>
    <row r="7795" spans="1:52" x14ac:dyDescent="0.15">
      <c r="A7795" s="278"/>
      <c r="B7795" s="274"/>
      <c r="C7795" s="340"/>
      <c r="D7795" s="340"/>
      <c r="E7795" s="341"/>
      <c r="F7795" s="341"/>
      <c r="G7795" s="341"/>
      <c r="H7795" s="341"/>
      <c r="I7795" s="341"/>
      <c r="J7795" s="341"/>
      <c r="AH7795" s="221"/>
      <c r="AI7795" s="221"/>
      <c r="AJ7795" s="221"/>
      <c r="AK7795" s="221"/>
      <c r="AL7795" s="221"/>
      <c r="AM7795" s="221"/>
      <c r="AN7795" s="221"/>
      <c r="AO7795" s="221"/>
      <c r="AP7795" s="221"/>
      <c r="AQ7795" s="219"/>
      <c r="AR7795" s="219"/>
      <c r="AS7795" s="221"/>
      <c r="AT7795" s="221"/>
      <c r="AU7795" s="221"/>
      <c r="AV7795" s="221"/>
      <c r="AW7795" s="221"/>
      <c r="AX7795" s="221"/>
      <c r="AY7795" s="221"/>
      <c r="AZ7795" s="221"/>
    </row>
    <row r="7796" spans="1:52" x14ac:dyDescent="0.15">
      <c r="A7796" s="278"/>
      <c r="B7796" s="274"/>
      <c r="C7796" s="340"/>
      <c r="D7796" s="340"/>
      <c r="E7796" s="341"/>
      <c r="F7796" s="341"/>
      <c r="G7796" s="341"/>
      <c r="H7796" s="341"/>
      <c r="I7796" s="341"/>
      <c r="J7796" s="341"/>
      <c r="AH7796" s="221"/>
      <c r="AI7796" s="221"/>
      <c r="AJ7796" s="221"/>
      <c r="AK7796" s="221"/>
      <c r="AL7796" s="221"/>
      <c r="AM7796" s="221"/>
      <c r="AN7796" s="221"/>
      <c r="AO7796" s="221"/>
      <c r="AP7796" s="221"/>
      <c r="AQ7796" s="219"/>
      <c r="AR7796" s="219"/>
      <c r="AS7796" s="221"/>
      <c r="AT7796" s="221"/>
      <c r="AU7796" s="221"/>
      <c r="AV7796" s="221"/>
      <c r="AW7796" s="221"/>
      <c r="AX7796" s="221"/>
      <c r="AY7796" s="221"/>
      <c r="AZ7796" s="221"/>
    </row>
    <row r="7797" spans="1:52" x14ac:dyDescent="0.15">
      <c r="A7797" s="278"/>
      <c r="B7797" s="274"/>
      <c r="C7797" s="340"/>
      <c r="D7797" s="340"/>
      <c r="E7797" s="341"/>
      <c r="F7797" s="341"/>
      <c r="G7797" s="341"/>
      <c r="H7797" s="341"/>
      <c r="I7797" s="341"/>
      <c r="J7797" s="341"/>
      <c r="AH7797" s="221"/>
      <c r="AI7797" s="221"/>
      <c r="AJ7797" s="221"/>
      <c r="AK7797" s="221"/>
      <c r="AL7797" s="221"/>
      <c r="AM7797" s="221"/>
      <c r="AN7797" s="221"/>
      <c r="AO7797" s="221"/>
      <c r="AP7797" s="221"/>
      <c r="AQ7797" s="219"/>
      <c r="AR7797" s="219"/>
      <c r="AS7797" s="221"/>
      <c r="AT7797" s="221"/>
      <c r="AU7797" s="221"/>
      <c r="AV7797" s="221"/>
      <c r="AW7797" s="221"/>
      <c r="AX7797" s="221"/>
      <c r="AY7797" s="221"/>
      <c r="AZ7797" s="221"/>
    </row>
    <row r="7798" spans="1:52" x14ac:dyDescent="0.15">
      <c r="A7798" s="278"/>
      <c r="B7798" s="274"/>
      <c r="C7798" s="340"/>
      <c r="D7798" s="340"/>
      <c r="E7798" s="341"/>
      <c r="F7798" s="341"/>
      <c r="G7798" s="341"/>
      <c r="H7798" s="341"/>
      <c r="I7798" s="341"/>
      <c r="J7798" s="341"/>
      <c r="AH7798" s="221"/>
      <c r="AI7798" s="221"/>
      <c r="AJ7798" s="221"/>
      <c r="AK7798" s="221"/>
      <c r="AL7798" s="221"/>
      <c r="AM7798" s="221"/>
      <c r="AN7798" s="221"/>
      <c r="AO7798" s="221"/>
      <c r="AP7798" s="221"/>
      <c r="AQ7798" s="219"/>
      <c r="AR7798" s="219"/>
      <c r="AS7798" s="221"/>
      <c r="AT7798" s="221"/>
      <c r="AU7798" s="221"/>
      <c r="AV7798" s="221"/>
      <c r="AW7798" s="221"/>
      <c r="AX7798" s="221"/>
      <c r="AY7798" s="221"/>
      <c r="AZ7798" s="221"/>
    </row>
    <row r="7799" spans="1:52" x14ac:dyDescent="0.15">
      <c r="A7799" s="278"/>
      <c r="B7799" s="274"/>
      <c r="C7799" s="340"/>
      <c r="D7799" s="340"/>
      <c r="E7799" s="341"/>
      <c r="F7799" s="341"/>
      <c r="G7799" s="341"/>
      <c r="H7799" s="341"/>
      <c r="I7799" s="341"/>
      <c r="J7799" s="341"/>
      <c r="AH7799" s="221"/>
      <c r="AI7799" s="221"/>
      <c r="AJ7799" s="221"/>
      <c r="AK7799" s="221"/>
      <c r="AL7799" s="221"/>
      <c r="AM7799" s="221"/>
      <c r="AN7799" s="221"/>
      <c r="AO7799" s="221"/>
      <c r="AP7799" s="221"/>
      <c r="AQ7799" s="219"/>
      <c r="AR7799" s="219"/>
      <c r="AS7799" s="221"/>
      <c r="AT7799" s="221"/>
      <c r="AU7799" s="221"/>
      <c r="AV7799" s="221"/>
      <c r="AW7799" s="221"/>
      <c r="AX7799" s="221"/>
      <c r="AY7799" s="221"/>
      <c r="AZ7799" s="221"/>
    </row>
    <row r="7800" spans="1:52" x14ac:dyDescent="0.15">
      <c r="A7800" s="278"/>
      <c r="B7800" s="274"/>
      <c r="C7800" s="340"/>
      <c r="D7800" s="340"/>
      <c r="E7800" s="341"/>
      <c r="F7800" s="341"/>
      <c r="G7800" s="341"/>
      <c r="H7800" s="341"/>
      <c r="I7800" s="341"/>
      <c r="J7800" s="341"/>
      <c r="AH7800" s="221"/>
      <c r="AI7800" s="221"/>
      <c r="AJ7800" s="221"/>
      <c r="AK7800" s="221"/>
      <c r="AL7800" s="221"/>
      <c r="AM7800" s="221"/>
      <c r="AN7800" s="221"/>
      <c r="AO7800" s="221"/>
      <c r="AP7800" s="221"/>
      <c r="AQ7800" s="219"/>
      <c r="AR7800" s="219"/>
      <c r="AS7800" s="221"/>
      <c r="AT7800" s="221"/>
      <c r="AU7800" s="221"/>
      <c r="AV7800" s="221"/>
      <c r="AW7800" s="221"/>
      <c r="AX7800" s="221"/>
      <c r="AY7800" s="221"/>
      <c r="AZ7800" s="221"/>
    </row>
    <row r="7801" spans="1:52" x14ac:dyDescent="0.15">
      <c r="A7801" s="278"/>
      <c r="B7801" s="274"/>
      <c r="C7801" s="340"/>
      <c r="D7801" s="340"/>
      <c r="E7801" s="341"/>
      <c r="F7801" s="341"/>
      <c r="G7801" s="341"/>
      <c r="H7801" s="341"/>
      <c r="I7801" s="341"/>
      <c r="J7801" s="341"/>
      <c r="AH7801" s="221"/>
      <c r="AI7801" s="221"/>
      <c r="AJ7801" s="221"/>
      <c r="AK7801" s="221"/>
      <c r="AL7801" s="221"/>
      <c r="AM7801" s="221"/>
      <c r="AN7801" s="221"/>
      <c r="AO7801" s="221"/>
      <c r="AP7801" s="221"/>
      <c r="AQ7801" s="219"/>
      <c r="AR7801" s="219"/>
      <c r="AS7801" s="221"/>
      <c r="AT7801" s="221"/>
      <c r="AU7801" s="221"/>
      <c r="AV7801" s="221"/>
      <c r="AW7801" s="221"/>
      <c r="AX7801" s="221"/>
      <c r="AY7801" s="221"/>
      <c r="AZ7801" s="221"/>
    </row>
    <row r="7802" spans="1:52" x14ac:dyDescent="0.15">
      <c r="A7802" s="278"/>
      <c r="B7802" s="274"/>
      <c r="C7802" s="340"/>
      <c r="D7802" s="340"/>
      <c r="E7802" s="341"/>
      <c r="F7802" s="341"/>
      <c r="G7802" s="341"/>
      <c r="H7802" s="341"/>
      <c r="I7802" s="341"/>
      <c r="J7802" s="341"/>
      <c r="AH7802" s="221"/>
      <c r="AI7802" s="221"/>
      <c r="AJ7802" s="221"/>
      <c r="AK7802" s="221"/>
      <c r="AL7802" s="221"/>
      <c r="AM7802" s="221"/>
      <c r="AN7802" s="221"/>
      <c r="AO7802" s="221"/>
      <c r="AP7802" s="221"/>
      <c r="AQ7802" s="219"/>
      <c r="AR7802" s="219"/>
      <c r="AS7802" s="221"/>
      <c r="AT7802" s="221"/>
      <c r="AU7802" s="221"/>
      <c r="AV7802" s="221"/>
      <c r="AW7802" s="221"/>
      <c r="AX7802" s="221"/>
      <c r="AY7802" s="221"/>
      <c r="AZ7802" s="221"/>
    </row>
    <row r="7803" spans="1:52" x14ac:dyDescent="0.15">
      <c r="A7803" s="278"/>
      <c r="B7803" s="274"/>
      <c r="C7803" s="340"/>
      <c r="D7803" s="340"/>
      <c r="E7803" s="341"/>
      <c r="F7803" s="341"/>
      <c r="G7803" s="341"/>
      <c r="H7803" s="341"/>
      <c r="I7803" s="341"/>
      <c r="J7803" s="341"/>
      <c r="AH7803" s="221"/>
      <c r="AI7803" s="221"/>
      <c r="AJ7803" s="221"/>
      <c r="AK7803" s="221"/>
      <c r="AL7803" s="221"/>
      <c r="AM7803" s="221"/>
      <c r="AN7803" s="221"/>
      <c r="AO7803" s="221"/>
      <c r="AP7803" s="221"/>
      <c r="AQ7803" s="219"/>
      <c r="AR7803" s="219"/>
      <c r="AS7803" s="221"/>
      <c r="AT7803" s="221"/>
      <c r="AU7803" s="221"/>
      <c r="AV7803" s="221"/>
      <c r="AW7803" s="221"/>
      <c r="AX7803" s="221"/>
      <c r="AY7803" s="221"/>
      <c r="AZ7803" s="221"/>
    </row>
    <row r="7804" spans="1:52" x14ac:dyDescent="0.15">
      <c r="A7804" s="278"/>
      <c r="B7804" s="274"/>
      <c r="C7804" s="340"/>
      <c r="D7804" s="340"/>
      <c r="E7804" s="341"/>
      <c r="F7804" s="341"/>
      <c r="G7804" s="341"/>
      <c r="H7804" s="341"/>
      <c r="I7804" s="341"/>
      <c r="J7804" s="341"/>
      <c r="AH7804" s="221"/>
      <c r="AI7804" s="221"/>
      <c r="AJ7804" s="221"/>
      <c r="AK7804" s="221"/>
      <c r="AL7804" s="221"/>
      <c r="AM7804" s="221"/>
      <c r="AN7804" s="221"/>
      <c r="AO7804" s="221"/>
      <c r="AP7804" s="221"/>
      <c r="AQ7804" s="219"/>
      <c r="AR7804" s="219"/>
      <c r="AS7804" s="221"/>
      <c r="AT7804" s="221"/>
      <c r="AU7804" s="221"/>
      <c r="AV7804" s="221"/>
      <c r="AW7804" s="221"/>
      <c r="AX7804" s="221"/>
      <c r="AY7804" s="221"/>
      <c r="AZ7804" s="221"/>
    </row>
    <row r="7805" spans="1:52" x14ac:dyDescent="0.15">
      <c r="A7805" s="278"/>
      <c r="B7805" s="274"/>
      <c r="C7805" s="340"/>
      <c r="D7805" s="340"/>
      <c r="E7805" s="341"/>
      <c r="F7805" s="341"/>
      <c r="G7805" s="341"/>
      <c r="H7805" s="341"/>
      <c r="I7805" s="341"/>
      <c r="J7805" s="341"/>
      <c r="AH7805" s="221"/>
      <c r="AI7805" s="221"/>
      <c r="AJ7805" s="221"/>
      <c r="AK7805" s="221"/>
      <c r="AL7805" s="221"/>
      <c r="AM7805" s="221"/>
      <c r="AN7805" s="221"/>
      <c r="AO7805" s="221"/>
      <c r="AP7805" s="221"/>
      <c r="AQ7805" s="219"/>
      <c r="AR7805" s="219"/>
      <c r="AS7805" s="221"/>
      <c r="AT7805" s="221"/>
      <c r="AU7805" s="221"/>
      <c r="AV7805" s="221"/>
      <c r="AW7805" s="221"/>
      <c r="AX7805" s="221"/>
      <c r="AY7805" s="221"/>
      <c r="AZ7805" s="221"/>
    </row>
    <row r="7806" spans="1:52" x14ac:dyDescent="0.15">
      <c r="A7806" s="278"/>
      <c r="B7806" s="274"/>
      <c r="C7806" s="340"/>
      <c r="D7806" s="340"/>
      <c r="E7806" s="341"/>
      <c r="F7806" s="341"/>
      <c r="G7806" s="341"/>
      <c r="H7806" s="341"/>
      <c r="I7806" s="341"/>
      <c r="J7806" s="341"/>
      <c r="AH7806" s="221"/>
      <c r="AI7806" s="221"/>
      <c r="AJ7806" s="221"/>
      <c r="AK7806" s="221"/>
      <c r="AL7806" s="221"/>
      <c r="AM7806" s="221"/>
      <c r="AN7806" s="221"/>
      <c r="AO7806" s="221"/>
      <c r="AP7806" s="221"/>
      <c r="AQ7806" s="219"/>
      <c r="AR7806" s="219"/>
      <c r="AS7806" s="221"/>
      <c r="AT7806" s="221"/>
      <c r="AU7806" s="221"/>
      <c r="AV7806" s="221"/>
      <c r="AW7806" s="221"/>
      <c r="AX7806" s="221"/>
      <c r="AY7806" s="221"/>
      <c r="AZ7806" s="221"/>
    </row>
    <row r="7807" spans="1:52" x14ac:dyDescent="0.15">
      <c r="A7807" s="278"/>
      <c r="B7807" s="274"/>
      <c r="C7807" s="340"/>
      <c r="D7807" s="340"/>
      <c r="E7807" s="341"/>
      <c r="F7807" s="341"/>
      <c r="G7807" s="341"/>
      <c r="H7807" s="341"/>
      <c r="I7807" s="341"/>
      <c r="J7807" s="341"/>
      <c r="AH7807" s="221"/>
      <c r="AI7807" s="221"/>
      <c r="AJ7807" s="221"/>
      <c r="AK7807" s="221"/>
      <c r="AL7807" s="221"/>
      <c r="AM7807" s="221"/>
      <c r="AN7807" s="221"/>
      <c r="AO7807" s="221"/>
      <c r="AP7807" s="221"/>
      <c r="AQ7807" s="219"/>
      <c r="AR7807" s="219"/>
      <c r="AS7807" s="221"/>
      <c r="AT7807" s="221"/>
      <c r="AU7807" s="221"/>
      <c r="AV7807" s="221"/>
      <c r="AW7807" s="221"/>
      <c r="AX7807" s="221"/>
      <c r="AY7807" s="221"/>
      <c r="AZ7807" s="221"/>
    </row>
    <row r="7808" spans="1:52" x14ac:dyDescent="0.15">
      <c r="A7808" s="278"/>
      <c r="B7808" s="274"/>
      <c r="C7808" s="340"/>
      <c r="D7808" s="340"/>
      <c r="E7808" s="341"/>
      <c r="F7808" s="341"/>
      <c r="G7808" s="341"/>
      <c r="H7808" s="341"/>
      <c r="I7808" s="341"/>
      <c r="J7808" s="341"/>
      <c r="AH7808" s="221"/>
      <c r="AI7808" s="221"/>
      <c r="AJ7808" s="221"/>
      <c r="AK7808" s="221"/>
      <c r="AL7808" s="221"/>
      <c r="AM7808" s="221"/>
      <c r="AN7808" s="221"/>
      <c r="AO7808" s="221"/>
      <c r="AP7808" s="221"/>
      <c r="AQ7808" s="219"/>
      <c r="AR7808" s="219"/>
      <c r="AS7808" s="221"/>
      <c r="AT7808" s="221"/>
      <c r="AU7808" s="221"/>
      <c r="AV7808" s="221"/>
      <c r="AW7808" s="221"/>
      <c r="AX7808" s="221"/>
      <c r="AY7808" s="221"/>
      <c r="AZ7808" s="221"/>
    </row>
    <row r="7809" spans="1:52" x14ac:dyDescent="0.15">
      <c r="A7809" s="278"/>
      <c r="B7809" s="274"/>
      <c r="C7809" s="340"/>
      <c r="D7809" s="340"/>
      <c r="E7809" s="341"/>
      <c r="F7809" s="341"/>
      <c r="G7809" s="341"/>
      <c r="H7809" s="341"/>
      <c r="I7809" s="341"/>
      <c r="J7809" s="341"/>
      <c r="AH7809" s="221"/>
      <c r="AI7809" s="221"/>
      <c r="AJ7809" s="221"/>
      <c r="AK7809" s="221"/>
      <c r="AL7809" s="221"/>
      <c r="AM7809" s="221"/>
      <c r="AN7809" s="221"/>
      <c r="AO7809" s="221"/>
      <c r="AP7809" s="221"/>
      <c r="AQ7809" s="219"/>
      <c r="AR7809" s="219"/>
      <c r="AS7809" s="221"/>
      <c r="AT7809" s="221"/>
      <c r="AU7809" s="221"/>
      <c r="AV7809" s="221"/>
      <c r="AW7809" s="221"/>
      <c r="AX7809" s="221"/>
      <c r="AY7809" s="221"/>
      <c r="AZ7809" s="221"/>
    </row>
    <row r="7810" spans="1:52" x14ac:dyDescent="0.15">
      <c r="A7810" s="278"/>
      <c r="B7810" s="274"/>
      <c r="C7810" s="340"/>
      <c r="D7810" s="340"/>
      <c r="E7810" s="341"/>
      <c r="F7810" s="341"/>
      <c r="G7810" s="341"/>
      <c r="H7810" s="341"/>
      <c r="I7810" s="341"/>
      <c r="J7810" s="341"/>
      <c r="AH7810" s="221"/>
      <c r="AI7810" s="221"/>
      <c r="AJ7810" s="221"/>
      <c r="AK7810" s="221"/>
      <c r="AL7810" s="221"/>
      <c r="AM7810" s="221"/>
      <c r="AN7810" s="221"/>
      <c r="AO7810" s="221"/>
      <c r="AP7810" s="221"/>
      <c r="AQ7810" s="219"/>
      <c r="AR7810" s="219"/>
      <c r="AS7810" s="221"/>
      <c r="AT7810" s="221"/>
      <c r="AU7810" s="221"/>
      <c r="AV7810" s="221"/>
      <c r="AW7810" s="221"/>
      <c r="AX7810" s="221"/>
      <c r="AY7810" s="221"/>
      <c r="AZ7810" s="221"/>
    </row>
    <row r="7811" spans="1:52" x14ac:dyDescent="0.15">
      <c r="A7811" s="278"/>
      <c r="B7811" s="274"/>
      <c r="C7811" s="340"/>
      <c r="D7811" s="340"/>
      <c r="E7811" s="341"/>
      <c r="F7811" s="341"/>
      <c r="G7811" s="341"/>
      <c r="H7811" s="341"/>
      <c r="I7811" s="341"/>
      <c r="J7811" s="341"/>
      <c r="AH7811" s="221"/>
      <c r="AI7811" s="221"/>
      <c r="AJ7811" s="221"/>
      <c r="AK7811" s="221"/>
      <c r="AL7811" s="221"/>
      <c r="AM7811" s="221"/>
      <c r="AN7811" s="221"/>
      <c r="AO7811" s="221"/>
      <c r="AP7811" s="221"/>
      <c r="AQ7811" s="219"/>
      <c r="AR7811" s="219"/>
      <c r="AS7811" s="221"/>
      <c r="AT7811" s="221"/>
      <c r="AU7811" s="221"/>
      <c r="AV7811" s="221"/>
      <c r="AW7811" s="221"/>
      <c r="AX7811" s="221"/>
      <c r="AY7811" s="221"/>
      <c r="AZ7811" s="221"/>
    </row>
    <row r="7812" spans="1:52" x14ac:dyDescent="0.15">
      <c r="A7812" s="278"/>
      <c r="B7812" s="274"/>
      <c r="C7812" s="340"/>
      <c r="D7812" s="340"/>
      <c r="E7812" s="341"/>
      <c r="F7812" s="341"/>
      <c r="G7812" s="341"/>
      <c r="H7812" s="341"/>
      <c r="I7812" s="341"/>
      <c r="J7812" s="341"/>
      <c r="AH7812" s="221"/>
      <c r="AI7812" s="221"/>
      <c r="AJ7812" s="221"/>
      <c r="AK7812" s="221"/>
      <c r="AL7812" s="221"/>
      <c r="AM7812" s="221"/>
      <c r="AN7812" s="221"/>
      <c r="AO7812" s="221"/>
      <c r="AP7812" s="221"/>
      <c r="AQ7812" s="219"/>
      <c r="AR7812" s="219"/>
      <c r="AS7812" s="221"/>
      <c r="AT7812" s="221"/>
      <c r="AU7812" s="221"/>
      <c r="AV7812" s="221"/>
      <c r="AW7812" s="221"/>
      <c r="AX7812" s="221"/>
      <c r="AY7812" s="221"/>
      <c r="AZ7812" s="221"/>
    </row>
    <row r="7813" spans="1:52" x14ac:dyDescent="0.15">
      <c r="A7813" s="278"/>
      <c r="B7813" s="274"/>
      <c r="C7813" s="340"/>
      <c r="D7813" s="340"/>
      <c r="E7813" s="341"/>
      <c r="F7813" s="341"/>
      <c r="G7813" s="341"/>
      <c r="H7813" s="341"/>
      <c r="I7813" s="341"/>
      <c r="J7813" s="341"/>
      <c r="AH7813" s="221"/>
      <c r="AI7813" s="221"/>
      <c r="AJ7813" s="221"/>
      <c r="AK7813" s="221"/>
      <c r="AL7813" s="221"/>
      <c r="AM7813" s="221"/>
      <c r="AN7813" s="221"/>
      <c r="AO7813" s="221"/>
      <c r="AP7813" s="221"/>
      <c r="AQ7813" s="219"/>
      <c r="AR7813" s="219"/>
      <c r="AS7813" s="221"/>
      <c r="AT7813" s="221"/>
      <c r="AU7813" s="221"/>
      <c r="AV7813" s="221"/>
      <c r="AW7813" s="221"/>
      <c r="AX7813" s="221"/>
      <c r="AY7813" s="221"/>
      <c r="AZ7813" s="221"/>
    </row>
    <row r="7814" spans="1:52" x14ac:dyDescent="0.15">
      <c r="A7814" s="278"/>
      <c r="B7814" s="274"/>
      <c r="C7814" s="340"/>
      <c r="D7814" s="340"/>
      <c r="E7814" s="341"/>
      <c r="F7814" s="341"/>
      <c r="G7814" s="341"/>
      <c r="H7814" s="341"/>
      <c r="I7814" s="341"/>
      <c r="J7814" s="341"/>
      <c r="AH7814" s="221"/>
      <c r="AI7814" s="221"/>
      <c r="AJ7814" s="221"/>
      <c r="AK7814" s="221"/>
      <c r="AL7814" s="221"/>
      <c r="AM7814" s="221"/>
      <c r="AN7814" s="221"/>
      <c r="AO7814" s="221"/>
      <c r="AP7814" s="221"/>
      <c r="AQ7814" s="219"/>
      <c r="AR7814" s="219"/>
      <c r="AS7814" s="221"/>
      <c r="AT7814" s="221"/>
      <c r="AU7814" s="221"/>
      <c r="AV7814" s="221"/>
      <c r="AW7814" s="221"/>
      <c r="AX7814" s="221"/>
      <c r="AY7814" s="221"/>
      <c r="AZ7814" s="221"/>
    </row>
    <row r="7815" spans="1:52" x14ac:dyDescent="0.15">
      <c r="A7815" s="278"/>
      <c r="B7815" s="274"/>
      <c r="C7815" s="340"/>
      <c r="D7815" s="340"/>
      <c r="E7815" s="341"/>
      <c r="F7815" s="341"/>
      <c r="G7815" s="341"/>
      <c r="H7815" s="341"/>
      <c r="I7815" s="341"/>
      <c r="J7815" s="341"/>
      <c r="AH7815" s="221"/>
      <c r="AI7815" s="221"/>
      <c r="AJ7815" s="221"/>
      <c r="AK7815" s="221"/>
      <c r="AL7815" s="221"/>
      <c r="AM7815" s="221"/>
      <c r="AN7815" s="221"/>
      <c r="AO7815" s="221"/>
      <c r="AP7815" s="221"/>
      <c r="AQ7815" s="219"/>
      <c r="AR7815" s="219"/>
      <c r="AS7815" s="221"/>
      <c r="AT7815" s="221"/>
      <c r="AU7815" s="221"/>
      <c r="AV7815" s="221"/>
      <c r="AW7815" s="221"/>
      <c r="AX7815" s="221"/>
      <c r="AY7815" s="221"/>
      <c r="AZ7815" s="221"/>
    </row>
    <row r="7816" spans="1:52" x14ac:dyDescent="0.15">
      <c r="A7816" s="278"/>
      <c r="B7816" s="274"/>
      <c r="C7816" s="340"/>
      <c r="D7816" s="340"/>
      <c r="E7816" s="341"/>
      <c r="F7816" s="341"/>
      <c r="G7816" s="341"/>
      <c r="H7816" s="341"/>
      <c r="I7816" s="341"/>
      <c r="J7816" s="341"/>
      <c r="AH7816" s="221"/>
      <c r="AI7816" s="221"/>
      <c r="AJ7816" s="221"/>
      <c r="AK7816" s="221"/>
      <c r="AL7816" s="221"/>
      <c r="AM7816" s="221"/>
      <c r="AN7816" s="221"/>
      <c r="AO7816" s="221"/>
      <c r="AP7816" s="221"/>
      <c r="AQ7816" s="219"/>
      <c r="AR7816" s="219"/>
      <c r="AS7816" s="221"/>
      <c r="AT7816" s="221"/>
      <c r="AU7816" s="221"/>
      <c r="AV7816" s="221"/>
      <c r="AW7816" s="221"/>
      <c r="AX7816" s="221"/>
      <c r="AY7816" s="221"/>
      <c r="AZ7816" s="221"/>
    </row>
    <row r="7817" spans="1:52" x14ac:dyDescent="0.15">
      <c r="A7817" s="278"/>
      <c r="B7817" s="274"/>
      <c r="C7817" s="340"/>
      <c r="D7817" s="340"/>
      <c r="E7817" s="341"/>
      <c r="F7817" s="341"/>
      <c r="G7817" s="341"/>
      <c r="H7817" s="341"/>
      <c r="I7817" s="341"/>
      <c r="J7817" s="341"/>
      <c r="AH7817" s="221"/>
      <c r="AI7817" s="221"/>
      <c r="AJ7817" s="221"/>
      <c r="AK7817" s="221"/>
      <c r="AL7817" s="221"/>
      <c r="AM7817" s="221"/>
      <c r="AN7817" s="221"/>
      <c r="AO7817" s="221"/>
      <c r="AP7817" s="221"/>
      <c r="AQ7817" s="219"/>
      <c r="AR7817" s="219"/>
      <c r="AS7817" s="221"/>
      <c r="AT7817" s="221"/>
      <c r="AU7817" s="221"/>
      <c r="AV7817" s="221"/>
      <c r="AW7817" s="221"/>
      <c r="AX7817" s="221"/>
      <c r="AY7817" s="221"/>
      <c r="AZ7817" s="221"/>
    </row>
    <row r="7818" spans="1:52" x14ac:dyDescent="0.15">
      <c r="A7818" s="278"/>
      <c r="B7818" s="274"/>
      <c r="C7818" s="340"/>
      <c r="D7818" s="340"/>
      <c r="E7818" s="341"/>
      <c r="F7818" s="341"/>
      <c r="G7818" s="341"/>
      <c r="H7818" s="341"/>
      <c r="I7818" s="341"/>
      <c r="J7818" s="341"/>
      <c r="AH7818" s="221"/>
      <c r="AI7818" s="221"/>
      <c r="AJ7818" s="221"/>
      <c r="AK7818" s="221"/>
      <c r="AL7818" s="221"/>
      <c r="AM7818" s="221"/>
      <c r="AN7818" s="221"/>
      <c r="AO7818" s="221"/>
      <c r="AP7818" s="221"/>
      <c r="AQ7818" s="219"/>
      <c r="AR7818" s="219"/>
      <c r="AS7818" s="221"/>
      <c r="AT7818" s="221"/>
      <c r="AU7818" s="221"/>
      <c r="AV7818" s="221"/>
      <c r="AW7818" s="221"/>
      <c r="AX7818" s="221"/>
      <c r="AY7818" s="221"/>
      <c r="AZ7818" s="221"/>
    </row>
    <row r="7819" spans="1:52" x14ac:dyDescent="0.15">
      <c r="A7819" s="278"/>
      <c r="B7819" s="274"/>
      <c r="C7819" s="340"/>
      <c r="D7819" s="340"/>
      <c r="E7819" s="341"/>
      <c r="F7819" s="341"/>
      <c r="G7819" s="341"/>
      <c r="H7819" s="341"/>
      <c r="I7819" s="341"/>
      <c r="J7819" s="341"/>
      <c r="AH7819" s="221"/>
      <c r="AI7819" s="221"/>
      <c r="AJ7819" s="221"/>
      <c r="AK7819" s="221"/>
      <c r="AL7819" s="221"/>
      <c r="AM7819" s="221"/>
      <c r="AN7819" s="221"/>
      <c r="AO7819" s="221"/>
      <c r="AP7819" s="221"/>
      <c r="AQ7819" s="219"/>
      <c r="AR7819" s="219"/>
      <c r="AS7819" s="221"/>
      <c r="AT7819" s="221"/>
      <c r="AU7819" s="221"/>
      <c r="AV7819" s="221"/>
      <c r="AW7819" s="221"/>
      <c r="AX7819" s="221"/>
      <c r="AY7819" s="221"/>
      <c r="AZ7819" s="221"/>
    </row>
    <row r="7820" spans="1:52" x14ac:dyDescent="0.15">
      <c r="A7820" s="278"/>
      <c r="B7820" s="274"/>
      <c r="C7820" s="340"/>
      <c r="D7820" s="340"/>
      <c r="E7820" s="341"/>
      <c r="F7820" s="341"/>
      <c r="G7820" s="341"/>
      <c r="H7820" s="341"/>
      <c r="I7820" s="341"/>
      <c r="J7820" s="341"/>
      <c r="AH7820" s="221"/>
      <c r="AI7820" s="221"/>
      <c r="AJ7820" s="221"/>
      <c r="AK7820" s="221"/>
      <c r="AL7820" s="221"/>
      <c r="AM7820" s="221"/>
      <c r="AN7820" s="221"/>
      <c r="AO7820" s="221"/>
      <c r="AP7820" s="221"/>
      <c r="AQ7820" s="219"/>
      <c r="AR7820" s="219"/>
      <c r="AS7820" s="221"/>
      <c r="AT7820" s="221"/>
      <c r="AU7820" s="221"/>
      <c r="AV7820" s="221"/>
      <c r="AW7820" s="221"/>
      <c r="AX7820" s="221"/>
      <c r="AY7820" s="221"/>
      <c r="AZ7820" s="221"/>
    </row>
    <row r="7821" spans="1:52" x14ac:dyDescent="0.15">
      <c r="A7821" s="278"/>
      <c r="B7821" s="274"/>
      <c r="C7821" s="340"/>
      <c r="D7821" s="340"/>
      <c r="E7821" s="341"/>
      <c r="F7821" s="341"/>
      <c r="G7821" s="341"/>
      <c r="H7821" s="341"/>
      <c r="I7821" s="341"/>
      <c r="J7821" s="341"/>
      <c r="AH7821" s="221"/>
      <c r="AI7821" s="221"/>
      <c r="AJ7821" s="221"/>
      <c r="AK7821" s="221"/>
      <c r="AL7821" s="221"/>
      <c r="AM7821" s="221"/>
      <c r="AN7821" s="221"/>
      <c r="AO7821" s="221"/>
      <c r="AP7821" s="221"/>
      <c r="AQ7821" s="219"/>
      <c r="AR7821" s="219"/>
      <c r="AS7821" s="221"/>
      <c r="AT7821" s="221"/>
      <c r="AU7821" s="221"/>
      <c r="AV7821" s="221"/>
      <c r="AW7821" s="221"/>
      <c r="AX7821" s="221"/>
      <c r="AY7821" s="221"/>
      <c r="AZ7821" s="221"/>
    </row>
    <row r="7822" spans="1:52" x14ac:dyDescent="0.15">
      <c r="A7822" s="278"/>
      <c r="B7822" s="274"/>
      <c r="C7822" s="340"/>
      <c r="D7822" s="340"/>
      <c r="E7822" s="341"/>
      <c r="F7822" s="341"/>
      <c r="G7822" s="341"/>
      <c r="H7822" s="341"/>
      <c r="I7822" s="341"/>
      <c r="J7822" s="341"/>
      <c r="AH7822" s="221"/>
      <c r="AI7822" s="221"/>
      <c r="AJ7822" s="221"/>
      <c r="AK7822" s="221"/>
      <c r="AL7822" s="221"/>
      <c r="AM7822" s="221"/>
      <c r="AN7822" s="221"/>
      <c r="AO7822" s="221"/>
      <c r="AP7822" s="221"/>
      <c r="AQ7822" s="219"/>
      <c r="AR7822" s="219"/>
      <c r="AS7822" s="221"/>
      <c r="AT7822" s="221"/>
      <c r="AU7822" s="221"/>
      <c r="AV7822" s="221"/>
      <c r="AW7822" s="221"/>
      <c r="AX7822" s="221"/>
      <c r="AY7822" s="221"/>
      <c r="AZ7822" s="221"/>
    </row>
    <row r="7823" spans="1:52" x14ac:dyDescent="0.15">
      <c r="A7823" s="278"/>
      <c r="B7823" s="274"/>
      <c r="C7823" s="340"/>
      <c r="D7823" s="340"/>
      <c r="E7823" s="341"/>
      <c r="F7823" s="341"/>
      <c r="G7823" s="341"/>
      <c r="H7823" s="341"/>
      <c r="I7823" s="341"/>
      <c r="J7823" s="341"/>
      <c r="AH7823" s="221"/>
      <c r="AI7823" s="221"/>
      <c r="AJ7823" s="221"/>
      <c r="AK7823" s="221"/>
      <c r="AL7823" s="221"/>
      <c r="AM7823" s="221"/>
      <c r="AN7823" s="221"/>
      <c r="AO7823" s="221"/>
      <c r="AP7823" s="221"/>
      <c r="AQ7823" s="219"/>
      <c r="AR7823" s="219"/>
      <c r="AS7823" s="221"/>
      <c r="AT7823" s="221"/>
      <c r="AU7823" s="221"/>
      <c r="AV7823" s="221"/>
      <c r="AW7823" s="221"/>
      <c r="AX7823" s="221"/>
      <c r="AY7823" s="221"/>
      <c r="AZ7823" s="221"/>
    </row>
    <row r="7824" spans="1:52" x14ac:dyDescent="0.15">
      <c r="A7824" s="278"/>
      <c r="B7824" s="274"/>
      <c r="C7824" s="340"/>
      <c r="D7824" s="340"/>
      <c r="E7824" s="341"/>
      <c r="F7824" s="341"/>
      <c r="G7824" s="341"/>
      <c r="H7824" s="341"/>
      <c r="I7824" s="341"/>
      <c r="J7824" s="341"/>
      <c r="AH7824" s="221"/>
      <c r="AI7824" s="221"/>
      <c r="AJ7824" s="221"/>
      <c r="AK7824" s="221"/>
      <c r="AL7824" s="221"/>
      <c r="AM7824" s="221"/>
      <c r="AN7824" s="221"/>
      <c r="AO7824" s="221"/>
      <c r="AP7824" s="221"/>
      <c r="AQ7824" s="219"/>
      <c r="AR7824" s="219"/>
      <c r="AS7824" s="221"/>
      <c r="AT7824" s="221"/>
      <c r="AU7824" s="221"/>
      <c r="AV7824" s="221"/>
      <c r="AW7824" s="221"/>
      <c r="AX7824" s="221"/>
      <c r="AY7824" s="221"/>
      <c r="AZ7824" s="221"/>
    </row>
    <row r="7825" spans="1:52" x14ac:dyDescent="0.15">
      <c r="A7825" s="278"/>
      <c r="B7825" s="274"/>
      <c r="C7825" s="340"/>
      <c r="D7825" s="340"/>
      <c r="E7825" s="341"/>
      <c r="F7825" s="341"/>
      <c r="G7825" s="341"/>
      <c r="H7825" s="341"/>
      <c r="I7825" s="341"/>
      <c r="J7825" s="341"/>
      <c r="AH7825" s="221"/>
      <c r="AI7825" s="221"/>
      <c r="AJ7825" s="221"/>
      <c r="AK7825" s="221"/>
      <c r="AL7825" s="221"/>
      <c r="AM7825" s="221"/>
      <c r="AN7825" s="221"/>
      <c r="AO7825" s="221"/>
      <c r="AP7825" s="221"/>
      <c r="AQ7825" s="219"/>
      <c r="AR7825" s="219"/>
      <c r="AS7825" s="221"/>
      <c r="AT7825" s="221"/>
      <c r="AU7825" s="221"/>
      <c r="AV7825" s="221"/>
      <c r="AW7825" s="221"/>
      <c r="AX7825" s="221"/>
      <c r="AY7825" s="221"/>
      <c r="AZ7825" s="221"/>
    </row>
    <row r="7826" spans="1:52" x14ac:dyDescent="0.15">
      <c r="A7826" s="278"/>
      <c r="B7826" s="274"/>
      <c r="C7826" s="340"/>
      <c r="D7826" s="340"/>
      <c r="E7826" s="341"/>
      <c r="F7826" s="341"/>
      <c r="G7826" s="341"/>
      <c r="H7826" s="341"/>
      <c r="I7826" s="341"/>
      <c r="J7826" s="341"/>
      <c r="AH7826" s="221"/>
      <c r="AI7826" s="221"/>
      <c r="AJ7826" s="221"/>
      <c r="AK7826" s="221"/>
      <c r="AL7826" s="221"/>
      <c r="AM7826" s="221"/>
      <c r="AN7826" s="221"/>
      <c r="AO7826" s="221"/>
      <c r="AP7826" s="221"/>
      <c r="AQ7826" s="219"/>
      <c r="AR7826" s="219"/>
      <c r="AS7826" s="221"/>
      <c r="AT7826" s="221"/>
      <c r="AU7826" s="221"/>
      <c r="AV7826" s="221"/>
      <c r="AW7826" s="221"/>
      <c r="AX7826" s="221"/>
      <c r="AY7826" s="221"/>
      <c r="AZ7826" s="221"/>
    </row>
    <row r="7827" spans="1:52" x14ac:dyDescent="0.15">
      <c r="A7827" s="278"/>
      <c r="B7827" s="274"/>
      <c r="C7827" s="340"/>
      <c r="D7827" s="340"/>
      <c r="E7827" s="341"/>
      <c r="F7827" s="341"/>
      <c r="G7827" s="341"/>
      <c r="H7827" s="341"/>
      <c r="I7827" s="341"/>
      <c r="J7827" s="341"/>
      <c r="AH7827" s="221"/>
      <c r="AI7827" s="221"/>
      <c r="AJ7827" s="221"/>
      <c r="AK7827" s="221"/>
      <c r="AL7827" s="221"/>
      <c r="AM7827" s="221"/>
      <c r="AN7827" s="221"/>
      <c r="AO7827" s="221"/>
      <c r="AP7827" s="221"/>
      <c r="AQ7827" s="219"/>
      <c r="AR7827" s="219"/>
      <c r="AS7827" s="221"/>
      <c r="AT7827" s="221"/>
      <c r="AU7827" s="221"/>
      <c r="AV7827" s="221"/>
      <c r="AW7827" s="221"/>
      <c r="AX7827" s="221"/>
      <c r="AY7827" s="221"/>
      <c r="AZ7827" s="221"/>
    </row>
    <row r="7828" spans="1:52" x14ac:dyDescent="0.15">
      <c r="A7828" s="278"/>
      <c r="B7828" s="274"/>
      <c r="C7828" s="340"/>
      <c r="D7828" s="340"/>
      <c r="E7828" s="341"/>
      <c r="F7828" s="341"/>
      <c r="G7828" s="341"/>
      <c r="H7828" s="341"/>
      <c r="I7828" s="341"/>
      <c r="J7828" s="341"/>
      <c r="AH7828" s="221"/>
      <c r="AI7828" s="221"/>
      <c r="AJ7828" s="221"/>
      <c r="AK7828" s="221"/>
      <c r="AL7828" s="221"/>
      <c r="AM7828" s="221"/>
      <c r="AN7828" s="221"/>
      <c r="AO7828" s="221"/>
      <c r="AP7828" s="221"/>
      <c r="AQ7828" s="219"/>
      <c r="AR7828" s="219"/>
      <c r="AS7828" s="221"/>
      <c r="AT7828" s="221"/>
      <c r="AU7828" s="221"/>
      <c r="AV7828" s="221"/>
      <c r="AW7828" s="221"/>
      <c r="AX7828" s="221"/>
      <c r="AY7828" s="221"/>
      <c r="AZ7828" s="221"/>
    </row>
    <row r="7829" spans="1:52" x14ac:dyDescent="0.15">
      <c r="A7829" s="278"/>
      <c r="B7829" s="274"/>
      <c r="C7829" s="340"/>
      <c r="D7829" s="340"/>
      <c r="E7829" s="341"/>
      <c r="F7829" s="341"/>
      <c r="G7829" s="341"/>
      <c r="H7829" s="341"/>
      <c r="I7829" s="341"/>
      <c r="J7829" s="341"/>
      <c r="AH7829" s="221"/>
      <c r="AI7829" s="221"/>
      <c r="AJ7829" s="221"/>
      <c r="AK7829" s="221"/>
      <c r="AL7829" s="221"/>
      <c r="AM7829" s="221"/>
      <c r="AN7829" s="221"/>
      <c r="AO7829" s="221"/>
      <c r="AP7829" s="221"/>
      <c r="AQ7829" s="219"/>
      <c r="AR7829" s="219"/>
      <c r="AS7829" s="221"/>
      <c r="AT7829" s="221"/>
      <c r="AU7829" s="221"/>
      <c r="AV7829" s="221"/>
      <c r="AW7829" s="221"/>
      <c r="AX7829" s="221"/>
      <c r="AY7829" s="221"/>
      <c r="AZ7829" s="221"/>
    </row>
    <row r="7830" spans="1:52" x14ac:dyDescent="0.15">
      <c r="A7830" s="278"/>
      <c r="B7830" s="274"/>
      <c r="C7830" s="340"/>
      <c r="D7830" s="340"/>
      <c r="E7830" s="341"/>
      <c r="F7830" s="341"/>
      <c r="G7830" s="341"/>
      <c r="H7830" s="341"/>
      <c r="I7830" s="341"/>
      <c r="J7830" s="341"/>
      <c r="AH7830" s="221"/>
      <c r="AI7830" s="221"/>
      <c r="AJ7830" s="221"/>
      <c r="AK7830" s="221"/>
      <c r="AL7830" s="221"/>
      <c r="AM7830" s="221"/>
      <c r="AN7830" s="221"/>
      <c r="AO7830" s="221"/>
      <c r="AP7830" s="221"/>
      <c r="AQ7830" s="219"/>
      <c r="AR7830" s="219"/>
      <c r="AS7830" s="221"/>
      <c r="AT7830" s="221"/>
      <c r="AU7830" s="221"/>
      <c r="AV7830" s="221"/>
      <c r="AW7830" s="221"/>
      <c r="AX7830" s="221"/>
      <c r="AY7830" s="221"/>
      <c r="AZ7830" s="221"/>
    </row>
    <row r="7831" spans="1:52" x14ac:dyDescent="0.15">
      <c r="A7831" s="278"/>
      <c r="B7831" s="274"/>
      <c r="C7831" s="340"/>
      <c r="D7831" s="340"/>
      <c r="E7831" s="341"/>
      <c r="F7831" s="341"/>
      <c r="G7831" s="341"/>
      <c r="H7831" s="341"/>
      <c r="I7831" s="341"/>
      <c r="J7831" s="341"/>
      <c r="AH7831" s="221"/>
      <c r="AI7831" s="221"/>
      <c r="AJ7831" s="221"/>
      <c r="AK7831" s="221"/>
      <c r="AL7831" s="221"/>
      <c r="AM7831" s="221"/>
      <c r="AN7831" s="221"/>
      <c r="AO7831" s="221"/>
      <c r="AP7831" s="221"/>
      <c r="AQ7831" s="219"/>
      <c r="AR7831" s="219"/>
      <c r="AS7831" s="221"/>
      <c r="AT7831" s="221"/>
      <c r="AU7831" s="221"/>
      <c r="AV7831" s="221"/>
      <c r="AW7831" s="221"/>
      <c r="AX7831" s="221"/>
      <c r="AY7831" s="221"/>
      <c r="AZ7831" s="221"/>
    </row>
    <row r="7832" spans="1:52" x14ac:dyDescent="0.15">
      <c r="A7832" s="278"/>
      <c r="B7832" s="274"/>
      <c r="C7832" s="340"/>
      <c r="D7832" s="340"/>
      <c r="E7832" s="341"/>
      <c r="F7832" s="341"/>
      <c r="G7832" s="341"/>
      <c r="H7832" s="341"/>
      <c r="I7832" s="341"/>
      <c r="J7832" s="341"/>
      <c r="AH7832" s="221"/>
      <c r="AI7832" s="221"/>
      <c r="AJ7832" s="221"/>
      <c r="AK7832" s="221"/>
      <c r="AL7832" s="221"/>
      <c r="AM7832" s="221"/>
      <c r="AN7832" s="221"/>
      <c r="AO7832" s="221"/>
      <c r="AP7832" s="221"/>
      <c r="AQ7832" s="219"/>
      <c r="AR7832" s="219"/>
      <c r="AS7832" s="221"/>
      <c r="AT7832" s="221"/>
      <c r="AU7832" s="221"/>
      <c r="AV7832" s="221"/>
      <c r="AW7832" s="221"/>
      <c r="AX7832" s="221"/>
      <c r="AY7832" s="221"/>
      <c r="AZ7832" s="221"/>
    </row>
    <row r="7833" spans="1:52" x14ac:dyDescent="0.15">
      <c r="A7833" s="278"/>
      <c r="B7833" s="274"/>
      <c r="C7833" s="340"/>
      <c r="D7833" s="340"/>
      <c r="E7833" s="341"/>
      <c r="F7833" s="341"/>
      <c r="G7833" s="341"/>
      <c r="H7833" s="341"/>
      <c r="I7833" s="341"/>
      <c r="J7833" s="341"/>
      <c r="AH7833" s="221"/>
      <c r="AI7833" s="221"/>
      <c r="AJ7833" s="221"/>
      <c r="AK7833" s="221"/>
      <c r="AL7833" s="221"/>
      <c r="AM7833" s="221"/>
      <c r="AN7833" s="221"/>
      <c r="AO7833" s="221"/>
      <c r="AP7833" s="221"/>
      <c r="AQ7833" s="219"/>
      <c r="AR7833" s="219"/>
      <c r="AS7833" s="221"/>
      <c r="AT7833" s="221"/>
      <c r="AU7833" s="221"/>
      <c r="AV7833" s="221"/>
      <c r="AW7833" s="221"/>
      <c r="AX7833" s="221"/>
      <c r="AY7833" s="221"/>
      <c r="AZ7833" s="221"/>
    </row>
    <row r="7834" spans="1:52" x14ac:dyDescent="0.15">
      <c r="A7834" s="278"/>
      <c r="B7834" s="274"/>
      <c r="C7834" s="340"/>
      <c r="D7834" s="340"/>
      <c r="E7834" s="341"/>
      <c r="F7834" s="341"/>
      <c r="G7834" s="341"/>
      <c r="H7834" s="341"/>
      <c r="I7834" s="341"/>
      <c r="J7834" s="341"/>
      <c r="AH7834" s="221"/>
      <c r="AI7834" s="221"/>
      <c r="AJ7834" s="221"/>
      <c r="AK7834" s="221"/>
      <c r="AL7834" s="221"/>
      <c r="AM7834" s="221"/>
      <c r="AN7834" s="221"/>
      <c r="AO7834" s="221"/>
      <c r="AP7834" s="221"/>
      <c r="AQ7834" s="219"/>
      <c r="AR7834" s="219"/>
      <c r="AS7834" s="221"/>
      <c r="AT7834" s="221"/>
      <c r="AU7834" s="221"/>
      <c r="AV7834" s="221"/>
      <c r="AW7834" s="221"/>
      <c r="AX7834" s="221"/>
      <c r="AY7834" s="221"/>
      <c r="AZ7834" s="221"/>
    </row>
    <row r="7835" spans="1:52" x14ac:dyDescent="0.15">
      <c r="A7835" s="278"/>
      <c r="B7835" s="274"/>
      <c r="C7835" s="340"/>
      <c r="D7835" s="340"/>
      <c r="E7835" s="341"/>
      <c r="F7835" s="341"/>
      <c r="G7835" s="341"/>
      <c r="H7835" s="341"/>
      <c r="I7835" s="341"/>
      <c r="J7835" s="341"/>
      <c r="AH7835" s="221"/>
      <c r="AI7835" s="221"/>
      <c r="AJ7835" s="221"/>
      <c r="AK7835" s="221"/>
      <c r="AL7835" s="221"/>
      <c r="AM7835" s="221"/>
      <c r="AN7835" s="221"/>
      <c r="AO7835" s="221"/>
      <c r="AP7835" s="221"/>
      <c r="AQ7835" s="219"/>
      <c r="AR7835" s="219"/>
      <c r="AS7835" s="221"/>
      <c r="AT7835" s="221"/>
      <c r="AU7835" s="221"/>
      <c r="AV7835" s="221"/>
      <c r="AW7835" s="221"/>
      <c r="AX7835" s="221"/>
      <c r="AY7835" s="221"/>
      <c r="AZ7835" s="221"/>
    </row>
    <row r="7836" spans="1:52" x14ac:dyDescent="0.15">
      <c r="A7836" s="278"/>
      <c r="B7836" s="274"/>
      <c r="C7836" s="340"/>
      <c r="D7836" s="340"/>
      <c r="E7836" s="341"/>
      <c r="F7836" s="341"/>
      <c r="G7836" s="341"/>
      <c r="H7836" s="341"/>
      <c r="I7836" s="341"/>
      <c r="J7836" s="341"/>
      <c r="AH7836" s="221"/>
      <c r="AI7836" s="221"/>
      <c r="AJ7836" s="221"/>
      <c r="AK7836" s="221"/>
      <c r="AL7836" s="221"/>
      <c r="AM7836" s="221"/>
      <c r="AN7836" s="221"/>
      <c r="AO7836" s="221"/>
      <c r="AP7836" s="221"/>
      <c r="AQ7836" s="219"/>
      <c r="AR7836" s="219"/>
      <c r="AS7836" s="221"/>
      <c r="AT7836" s="221"/>
      <c r="AU7836" s="221"/>
      <c r="AV7836" s="221"/>
      <c r="AW7836" s="221"/>
      <c r="AX7836" s="221"/>
      <c r="AY7836" s="221"/>
      <c r="AZ7836" s="221"/>
    </row>
    <row r="7837" spans="1:52" x14ac:dyDescent="0.15">
      <c r="A7837" s="278"/>
      <c r="B7837" s="274"/>
      <c r="C7837" s="340"/>
      <c r="D7837" s="340"/>
      <c r="E7837" s="341"/>
      <c r="F7837" s="341"/>
      <c r="G7837" s="341"/>
      <c r="H7837" s="341"/>
      <c r="I7837" s="341"/>
      <c r="J7837" s="341"/>
      <c r="AH7837" s="221"/>
      <c r="AI7837" s="221"/>
      <c r="AJ7837" s="221"/>
      <c r="AK7837" s="221"/>
      <c r="AL7837" s="221"/>
      <c r="AM7837" s="221"/>
      <c r="AN7837" s="221"/>
      <c r="AO7837" s="221"/>
      <c r="AP7837" s="221"/>
      <c r="AQ7837" s="219"/>
      <c r="AR7837" s="219"/>
      <c r="AS7837" s="221"/>
      <c r="AT7837" s="221"/>
      <c r="AU7837" s="221"/>
      <c r="AV7837" s="221"/>
      <c r="AW7837" s="221"/>
      <c r="AX7837" s="221"/>
      <c r="AY7837" s="221"/>
      <c r="AZ7837" s="221"/>
    </row>
    <row r="7838" spans="1:52" x14ac:dyDescent="0.15">
      <c r="A7838" s="278"/>
      <c r="B7838" s="274"/>
      <c r="C7838" s="340"/>
      <c r="D7838" s="340"/>
      <c r="E7838" s="341"/>
      <c r="F7838" s="341"/>
      <c r="G7838" s="341"/>
      <c r="H7838" s="341"/>
      <c r="I7838" s="341"/>
      <c r="J7838" s="341"/>
      <c r="AH7838" s="221"/>
      <c r="AI7838" s="221"/>
      <c r="AJ7838" s="221"/>
      <c r="AK7838" s="221"/>
      <c r="AL7838" s="221"/>
      <c r="AM7838" s="221"/>
      <c r="AN7838" s="221"/>
      <c r="AO7838" s="221"/>
      <c r="AP7838" s="221"/>
      <c r="AQ7838" s="219"/>
      <c r="AR7838" s="219"/>
      <c r="AS7838" s="221"/>
      <c r="AT7838" s="221"/>
      <c r="AU7838" s="221"/>
      <c r="AV7838" s="221"/>
      <c r="AW7838" s="221"/>
      <c r="AX7838" s="221"/>
      <c r="AY7838" s="221"/>
      <c r="AZ7838" s="221"/>
    </row>
    <row r="7839" spans="1:52" x14ac:dyDescent="0.15">
      <c r="A7839" s="278"/>
      <c r="B7839" s="274"/>
      <c r="C7839" s="340"/>
      <c r="D7839" s="340"/>
      <c r="E7839" s="341"/>
      <c r="F7839" s="341"/>
      <c r="G7839" s="341"/>
      <c r="H7839" s="341"/>
      <c r="I7839" s="341"/>
      <c r="J7839" s="341"/>
      <c r="AH7839" s="221"/>
      <c r="AI7839" s="221"/>
      <c r="AJ7839" s="221"/>
      <c r="AK7839" s="221"/>
      <c r="AL7839" s="221"/>
      <c r="AM7839" s="221"/>
      <c r="AN7839" s="221"/>
      <c r="AO7839" s="221"/>
      <c r="AP7839" s="221"/>
      <c r="AQ7839" s="219"/>
      <c r="AR7839" s="219"/>
      <c r="AS7839" s="221"/>
      <c r="AT7839" s="221"/>
      <c r="AU7839" s="221"/>
      <c r="AV7839" s="221"/>
      <c r="AW7839" s="221"/>
      <c r="AX7839" s="221"/>
      <c r="AY7839" s="221"/>
      <c r="AZ7839" s="221"/>
    </row>
    <row r="7840" spans="1:52" x14ac:dyDescent="0.15">
      <c r="A7840" s="278"/>
      <c r="B7840" s="274"/>
      <c r="C7840" s="340"/>
      <c r="D7840" s="340"/>
      <c r="E7840" s="341"/>
      <c r="F7840" s="341"/>
      <c r="G7840" s="341"/>
      <c r="H7840" s="341"/>
      <c r="I7840" s="341"/>
      <c r="J7840" s="341"/>
      <c r="AH7840" s="221"/>
      <c r="AI7840" s="221"/>
      <c r="AJ7840" s="221"/>
      <c r="AK7840" s="221"/>
      <c r="AL7840" s="221"/>
      <c r="AM7840" s="221"/>
      <c r="AN7840" s="221"/>
      <c r="AO7840" s="221"/>
      <c r="AP7840" s="221"/>
      <c r="AQ7840" s="219"/>
      <c r="AR7840" s="219"/>
      <c r="AS7840" s="221"/>
      <c r="AT7840" s="221"/>
      <c r="AU7840" s="221"/>
      <c r="AV7840" s="221"/>
      <c r="AW7840" s="221"/>
      <c r="AX7840" s="221"/>
      <c r="AY7840" s="221"/>
      <c r="AZ7840" s="221"/>
    </row>
    <row r="7841" spans="1:52" x14ac:dyDescent="0.15">
      <c r="A7841" s="278"/>
      <c r="B7841" s="274"/>
      <c r="C7841" s="340"/>
      <c r="D7841" s="340"/>
      <c r="E7841" s="341"/>
      <c r="F7841" s="341"/>
      <c r="G7841" s="341"/>
      <c r="H7841" s="341"/>
      <c r="I7841" s="341"/>
      <c r="J7841" s="341"/>
      <c r="AH7841" s="221"/>
      <c r="AI7841" s="221"/>
      <c r="AJ7841" s="221"/>
      <c r="AK7841" s="221"/>
      <c r="AL7841" s="221"/>
      <c r="AM7841" s="221"/>
      <c r="AN7841" s="221"/>
      <c r="AO7841" s="221"/>
      <c r="AP7841" s="221"/>
      <c r="AQ7841" s="219"/>
      <c r="AR7841" s="219"/>
      <c r="AS7841" s="221"/>
      <c r="AT7841" s="221"/>
      <c r="AU7841" s="221"/>
      <c r="AV7841" s="221"/>
      <c r="AW7841" s="221"/>
      <c r="AX7841" s="221"/>
      <c r="AY7841" s="221"/>
      <c r="AZ7841" s="221"/>
    </row>
    <row r="7842" spans="1:52" x14ac:dyDescent="0.15">
      <c r="A7842" s="278"/>
      <c r="B7842" s="274"/>
      <c r="C7842" s="340"/>
      <c r="D7842" s="340"/>
      <c r="E7842" s="341"/>
      <c r="F7842" s="341"/>
      <c r="G7842" s="341"/>
      <c r="H7842" s="341"/>
      <c r="I7842" s="341"/>
      <c r="J7842" s="341"/>
      <c r="AH7842" s="221"/>
      <c r="AI7842" s="221"/>
      <c r="AJ7842" s="221"/>
      <c r="AK7842" s="221"/>
      <c r="AL7842" s="221"/>
      <c r="AM7842" s="221"/>
      <c r="AN7842" s="221"/>
      <c r="AO7842" s="221"/>
      <c r="AP7842" s="221"/>
      <c r="AQ7842" s="219"/>
      <c r="AR7842" s="219"/>
      <c r="AS7842" s="221"/>
      <c r="AT7842" s="221"/>
      <c r="AU7842" s="221"/>
      <c r="AV7842" s="221"/>
      <c r="AW7842" s="221"/>
      <c r="AX7842" s="221"/>
      <c r="AY7842" s="221"/>
      <c r="AZ7842" s="221"/>
    </row>
    <row r="7843" spans="1:52" x14ac:dyDescent="0.15">
      <c r="A7843" s="278"/>
      <c r="B7843" s="274"/>
      <c r="C7843" s="340"/>
      <c r="D7843" s="340"/>
      <c r="E7843" s="341"/>
      <c r="F7843" s="341"/>
      <c r="G7843" s="341"/>
      <c r="H7843" s="341"/>
      <c r="I7843" s="341"/>
      <c r="J7843" s="341"/>
      <c r="AH7843" s="221"/>
      <c r="AI7843" s="221"/>
      <c r="AJ7843" s="221"/>
      <c r="AK7843" s="221"/>
      <c r="AL7843" s="221"/>
      <c r="AM7843" s="221"/>
      <c r="AN7843" s="221"/>
      <c r="AO7843" s="221"/>
      <c r="AP7843" s="221"/>
      <c r="AQ7843" s="219"/>
      <c r="AR7843" s="219"/>
      <c r="AS7843" s="221"/>
      <c r="AT7843" s="221"/>
      <c r="AU7843" s="221"/>
      <c r="AV7843" s="221"/>
      <c r="AW7843" s="221"/>
      <c r="AX7843" s="221"/>
      <c r="AY7843" s="221"/>
      <c r="AZ7843" s="221"/>
    </row>
    <row r="7844" spans="1:52" x14ac:dyDescent="0.15">
      <c r="A7844" s="278"/>
      <c r="B7844" s="274"/>
      <c r="C7844" s="340"/>
      <c r="D7844" s="340"/>
      <c r="E7844" s="341"/>
      <c r="F7844" s="341"/>
      <c r="G7844" s="341"/>
      <c r="H7844" s="341"/>
      <c r="I7844" s="341"/>
      <c r="J7844" s="341"/>
      <c r="AH7844" s="221"/>
      <c r="AI7844" s="221"/>
      <c r="AJ7844" s="221"/>
      <c r="AK7844" s="221"/>
      <c r="AL7844" s="221"/>
      <c r="AM7844" s="221"/>
      <c r="AN7844" s="221"/>
      <c r="AO7844" s="221"/>
      <c r="AP7844" s="221"/>
      <c r="AQ7844" s="219"/>
      <c r="AR7844" s="219"/>
      <c r="AS7844" s="221"/>
      <c r="AT7844" s="221"/>
      <c r="AU7844" s="221"/>
      <c r="AV7844" s="221"/>
      <c r="AW7844" s="221"/>
      <c r="AX7844" s="221"/>
      <c r="AY7844" s="221"/>
      <c r="AZ7844" s="221"/>
    </row>
    <row r="7845" spans="1:52" x14ac:dyDescent="0.15">
      <c r="A7845" s="278"/>
      <c r="B7845" s="274"/>
      <c r="C7845" s="340"/>
      <c r="D7845" s="340"/>
      <c r="E7845" s="341"/>
      <c r="F7845" s="341"/>
      <c r="G7845" s="341"/>
      <c r="H7845" s="341"/>
      <c r="I7845" s="341"/>
      <c r="J7845" s="341"/>
      <c r="AH7845" s="221"/>
      <c r="AI7845" s="221"/>
      <c r="AJ7845" s="221"/>
      <c r="AK7845" s="221"/>
      <c r="AL7845" s="221"/>
      <c r="AM7845" s="221"/>
      <c r="AN7845" s="221"/>
      <c r="AO7845" s="221"/>
      <c r="AP7845" s="221"/>
      <c r="AQ7845" s="219"/>
      <c r="AR7845" s="219"/>
      <c r="AS7845" s="221"/>
      <c r="AT7845" s="221"/>
      <c r="AU7845" s="221"/>
      <c r="AV7845" s="221"/>
      <c r="AW7845" s="221"/>
      <c r="AX7845" s="221"/>
      <c r="AY7845" s="221"/>
      <c r="AZ7845" s="221"/>
    </row>
    <row r="7846" spans="1:52" x14ac:dyDescent="0.15">
      <c r="A7846" s="278"/>
      <c r="B7846" s="274"/>
      <c r="C7846" s="340"/>
      <c r="D7846" s="340"/>
      <c r="E7846" s="341"/>
      <c r="F7846" s="341"/>
      <c r="G7846" s="341"/>
      <c r="H7846" s="341"/>
      <c r="I7846" s="341"/>
      <c r="J7846" s="341"/>
      <c r="AH7846" s="221"/>
      <c r="AI7846" s="221"/>
      <c r="AJ7846" s="221"/>
      <c r="AK7846" s="221"/>
      <c r="AL7846" s="221"/>
      <c r="AM7846" s="221"/>
      <c r="AN7846" s="221"/>
      <c r="AO7846" s="221"/>
      <c r="AP7846" s="221"/>
      <c r="AQ7846" s="219"/>
      <c r="AR7846" s="219"/>
      <c r="AS7846" s="221"/>
      <c r="AT7846" s="221"/>
      <c r="AU7846" s="221"/>
      <c r="AV7846" s="221"/>
      <c r="AW7846" s="221"/>
      <c r="AX7846" s="221"/>
      <c r="AY7846" s="221"/>
      <c r="AZ7846" s="221"/>
    </row>
    <row r="7847" spans="1:52" x14ac:dyDescent="0.15">
      <c r="A7847" s="278"/>
      <c r="B7847" s="274"/>
      <c r="C7847" s="340"/>
      <c r="D7847" s="340"/>
      <c r="E7847" s="341"/>
      <c r="F7847" s="341"/>
      <c r="G7847" s="341"/>
      <c r="H7847" s="341"/>
      <c r="I7847" s="341"/>
      <c r="J7847" s="341"/>
      <c r="AH7847" s="221"/>
      <c r="AI7847" s="221"/>
      <c r="AJ7847" s="221"/>
      <c r="AK7847" s="221"/>
      <c r="AL7847" s="221"/>
      <c r="AM7847" s="221"/>
      <c r="AN7847" s="221"/>
      <c r="AO7847" s="221"/>
      <c r="AP7847" s="221"/>
      <c r="AQ7847" s="219"/>
      <c r="AR7847" s="219"/>
      <c r="AS7847" s="221"/>
      <c r="AT7847" s="221"/>
      <c r="AU7847" s="221"/>
      <c r="AV7847" s="221"/>
      <c r="AW7847" s="221"/>
      <c r="AX7847" s="221"/>
      <c r="AY7847" s="221"/>
      <c r="AZ7847" s="221"/>
    </row>
    <row r="7848" spans="1:52" x14ac:dyDescent="0.15">
      <c r="A7848" s="278"/>
      <c r="B7848" s="274"/>
      <c r="C7848" s="340"/>
      <c r="D7848" s="340"/>
      <c r="E7848" s="341"/>
      <c r="F7848" s="341"/>
      <c r="G7848" s="341"/>
      <c r="H7848" s="341"/>
      <c r="I7848" s="341"/>
      <c r="J7848" s="341"/>
      <c r="AH7848" s="221"/>
      <c r="AI7848" s="221"/>
      <c r="AJ7848" s="221"/>
      <c r="AK7848" s="221"/>
      <c r="AL7848" s="221"/>
      <c r="AM7848" s="221"/>
      <c r="AN7848" s="221"/>
      <c r="AO7848" s="221"/>
      <c r="AP7848" s="221"/>
      <c r="AQ7848" s="219"/>
      <c r="AR7848" s="219"/>
      <c r="AS7848" s="221"/>
      <c r="AT7848" s="221"/>
      <c r="AU7848" s="221"/>
      <c r="AV7848" s="221"/>
      <c r="AW7848" s="221"/>
      <c r="AX7848" s="221"/>
      <c r="AY7848" s="221"/>
      <c r="AZ7848" s="221"/>
    </row>
    <row r="7849" spans="1:52" x14ac:dyDescent="0.15">
      <c r="A7849" s="278"/>
      <c r="B7849" s="274"/>
      <c r="C7849" s="340"/>
      <c r="D7849" s="340"/>
      <c r="E7849" s="341"/>
      <c r="F7849" s="341"/>
      <c r="G7849" s="341"/>
      <c r="H7849" s="341"/>
      <c r="I7849" s="341"/>
      <c r="J7849" s="341"/>
      <c r="AH7849" s="221"/>
      <c r="AI7849" s="221"/>
      <c r="AJ7849" s="221"/>
      <c r="AK7849" s="221"/>
      <c r="AL7849" s="221"/>
      <c r="AM7849" s="221"/>
      <c r="AN7849" s="221"/>
      <c r="AO7849" s="221"/>
      <c r="AP7849" s="221"/>
      <c r="AQ7849" s="219"/>
      <c r="AR7849" s="219"/>
      <c r="AS7849" s="221"/>
      <c r="AT7849" s="221"/>
      <c r="AU7849" s="221"/>
      <c r="AV7849" s="221"/>
      <c r="AW7849" s="221"/>
      <c r="AX7849" s="221"/>
      <c r="AY7849" s="221"/>
      <c r="AZ7849" s="221"/>
    </row>
    <row r="7850" spans="1:52" x14ac:dyDescent="0.15">
      <c r="A7850" s="278"/>
      <c r="B7850" s="274"/>
      <c r="C7850" s="340"/>
      <c r="D7850" s="340"/>
      <c r="E7850" s="341"/>
      <c r="F7850" s="341"/>
      <c r="G7850" s="341"/>
      <c r="H7850" s="341"/>
      <c r="I7850" s="341"/>
      <c r="J7850" s="341"/>
      <c r="AH7850" s="221"/>
      <c r="AI7850" s="221"/>
      <c r="AJ7850" s="221"/>
      <c r="AK7850" s="221"/>
      <c r="AL7850" s="221"/>
      <c r="AM7850" s="221"/>
      <c r="AN7850" s="221"/>
      <c r="AO7850" s="221"/>
      <c r="AP7850" s="221"/>
      <c r="AQ7850" s="219"/>
      <c r="AR7850" s="219"/>
      <c r="AS7850" s="221"/>
      <c r="AT7850" s="221"/>
      <c r="AU7850" s="221"/>
      <c r="AV7850" s="221"/>
      <c r="AW7850" s="221"/>
      <c r="AX7850" s="221"/>
      <c r="AY7850" s="221"/>
      <c r="AZ7850" s="221"/>
    </row>
    <row r="7851" spans="1:52" x14ac:dyDescent="0.15">
      <c r="A7851" s="278"/>
      <c r="B7851" s="274"/>
      <c r="C7851" s="340"/>
      <c r="D7851" s="340"/>
      <c r="E7851" s="341"/>
      <c r="F7851" s="341"/>
      <c r="G7851" s="341"/>
      <c r="H7851" s="341"/>
      <c r="I7851" s="341"/>
      <c r="J7851" s="341"/>
      <c r="AH7851" s="221"/>
      <c r="AI7851" s="221"/>
      <c r="AJ7851" s="221"/>
      <c r="AK7851" s="221"/>
      <c r="AL7851" s="221"/>
      <c r="AM7851" s="221"/>
      <c r="AN7851" s="221"/>
      <c r="AO7851" s="221"/>
      <c r="AP7851" s="221"/>
      <c r="AQ7851" s="219"/>
      <c r="AR7851" s="219"/>
      <c r="AS7851" s="221"/>
      <c r="AT7851" s="221"/>
      <c r="AU7851" s="221"/>
      <c r="AV7851" s="221"/>
      <c r="AW7851" s="221"/>
      <c r="AX7851" s="221"/>
      <c r="AY7851" s="221"/>
      <c r="AZ7851" s="221"/>
    </row>
    <row r="7852" spans="1:52" x14ac:dyDescent="0.15">
      <c r="A7852" s="278"/>
      <c r="B7852" s="274"/>
      <c r="C7852" s="340"/>
      <c r="D7852" s="340"/>
      <c r="E7852" s="341"/>
      <c r="F7852" s="341"/>
      <c r="G7852" s="341"/>
      <c r="H7852" s="341"/>
      <c r="I7852" s="341"/>
      <c r="J7852" s="341"/>
      <c r="AH7852" s="221"/>
      <c r="AI7852" s="221"/>
      <c r="AJ7852" s="221"/>
      <c r="AK7852" s="221"/>
      <c r="AL7852" s="221"/>
      <c r="AM7852" s="221"/>
      <c r="AN7852" s="221"/>
      <c r="AO7852" s="221"/>
      <c r="AP7852" s="221"/>
      <c r="AQ7852" s="219"/>
      <c r="AR7852" s="219"/>
      <c r="AS7852" s="221"/>
      <c r="AT7852" s="221"/>
      <c r="AU7852" s="221"/>
      <c r="AV7852" s="221"/>
      <c r="AW7852" s="221"/>
      <c r="AX7852" s="221"/>
      <c r="AY7852" s="221"/>
      <c r="AZ7852" s="221"/>
    </row>
    <row r="7853" spans="1:52" x14ac:dyDescent="0.15">
      <c r="A7853" s="278"/>
      <c r="B7853" s="274"/>
      <c r="C7853" s="340"/>
      <c r="D7853" s="340"/>
      <c r="E7853" s="341"/>
      <c r="F7853" s="341"/>
      <c r="G7853" s="341"/>
      <c r="H7853" s="341"/>
      <c r="I7853" s="341"/>
      <c r="J7853" s="341"/>
      <c r="AH7853" s="221"/>
      <c r="AI7853" s="221"/>
      <c r="AJ7853" s="221"/>
      <c r="AK7853" s="221"/>
      <c r="AL7853" s="221"/>
      <c r="AM7853" s="221"/>
      <c r="AN7853" s="221"/>
      <c r="AO7853" s="221"/>
      <c r="AP7853" s="221"/>
      <c r="AQ7853" s="219"/>
      <c r="AR7853" s="219"/>
      <c r="AS7853" s="221"/>
      <c r="AT7853" s="221"/>
      <c r="AU7853" s="221"/>
      <c r="AV7853" s="221"/>
      <c r="AW7853" s="221"/>
      <c r="AX7853" s="221"/>
      <c r="AY7853" s="221"/>
      <c r="AZ7853" s="221"/>
    </row>
    <row r="7854" spans="1:52" x14ac:dyDescent="0.15">
      <c r="A7854" s="278"/>
      <c r="B7854" s="274"/>
      <c r="C7854" s="340"/>
      <c r="D7854" s="340"/>
      <c r="E7854" s="341"/>
      <c r="F7854" s="341"/>
      <c r="G7854" s="341"/>
      <c r="H7854" s="341"/>
      <c r="I7854" s="341"/>
      <c r="J7854" s="341"/>
      <c r="AH7854" s="221"/>
      <c r="AI7854" s="221"/>
      <c r="AJ7854" s="221"/>
      <c r="AK7854" s="221"/>
      <c r="AL7854" s="221"/>
      <c r="AM7854" s="221"/>
      <c r="AN7854" s="221"/>
      <c r="AO7854" s="221"/>
      <c r="AP7854" s="221"/>
      <c r="AQ7854" s="219"/>
      <c r="AR7854" s="219"/>
      <c r="AS7854" s="221"/>
      <c r="AT7854" s="221"/>
      <c r="AU7854" s="221"/>
      <c r="AV7854" s="221"/>
      <c r="AW7854" s="221"/>
      <c r="AX7854" s="221"/>
      <c r="AY7854" s="221"/>
      <c r="AZ7854" s="221"/>
    </row>
    <row r="7855" spans="1:52" x14ac:dyDescent="0.15">
      <c r="A7855" s="278"/>
      <c r="B7855" s="274"/>
      <c r="C7855" s="340"/>
      <c r="D7855" s="340"/>
      <c r="E7855" s="341"/>
      <c r="F7855" s="341"/>
      <c r="G7855" s="341"/>
      <c r="H7855" s="341"/>
      <c r="I7855" s="341"/>
      <c r="J7855" s="341"/>
      <c r="AH7855" s="221"/>
      <c r="AI7855" s="221"/>
      <c r="AJ7855" s="221"/>
      <c r="AK7855" s="221"/>
      <c r="AL7855" s="221"/>
      <c r="AM7855" s="221"/>
      <c r="AN7855" s="221"/>
      <c r="AO7855" s="221"/>
      <c r="AP7855" s="221"/>
      <c r="AQ7855" s="219"/>
      <c r="AR7855" s="219"/>
      <c r="AS7855" s="221"/>
      <c r="AT7855" s="221"/>
      <c r="AU7855" s="221"/>
      <c r="AV7855" s="221"/>
      <c r="AW7855" s="221"/>
      <c r="AX7855" s="221"/>
      <c r="AY7855" s="221"/>
      <c r="AZ7855" s="221"/>
    </row>
    <row r="7856" spans="1:52" x14ac:dyDescent="0.15">
      <c r="A7856" s="278"/>
      <c r="B7856" s="274"/>
      <c r="C7856" s="340"/>
      <c r="D7856" s="340"/>
      <c r="E7856" s="341"/>
      <c r="F7856" s="341"/>
      <c r="G7856" s="341"/>
      <c r="H7856" s="341"/>
      <c r="I7856" s="341"/>
      <c r="J7856" s="341"/>
      <c r="AH7856" s="221"/>
      <c r="AI7856" s="221"/>
      <c r="AJ7856" s="221"/>
      <c r="AK7856" s="221"/>
      <c r="AL7856" s="221"/>
      <c r="AM7856" s="221"/>
      <c r="AN7856" s="221"/>
      <c r="AO7856" s="221"/>
      <c r="AP7856" s="221"/>
      <c r="AQ7856" s="219"/>
      <c r="AR7856" s="219"/>
      <c r="AS7856" s="221"/>
      <c r="AT7856" s="221"/>
      <c r="AU7856" s="221"/>
      <c r="AV7856" s="221"/>
      <c r="AW7856" s="221"/>
      <c r="AX7856" s="221"/>
      <c r="AY7856" s="221"/>
      <c r="AZ7856" s="221"/>
    </row>
    <row r="7857" spans="1:52" x14ac:dyDescent="0.15">
      <c r="A7857" s="278"/>
      <c r="B7857" s="274"/>
      <c r="C7857" s="340"/>
      <c r="D7857" s="340"/>
      <c r="E7857" s="341"/>
      <c r="F7857" s="341"/>
      <c r="G7857" s="341"/>
      <c r="H7857" s="341"/>
      <c r="I7857" s="341"/>
      <c r="J7857" s="341"/>
      <c r="AH7857" s="221"/>
      <c r="AI7857" s="221"/>
      <c r="AJ7857" s="221"/>
      <c r="AK7857" s="221"/>
      <c r="AL7857" s="221"/>
      <c r="AM7857" s="221"/>
      <c r="AN7857" s="221"/>
      <c r="AO7857" s="221"/>
      <c r="AP7857" s="221"/>
      <c r="AQ7857" s="219"/>
      <c r="AR7857" s="219"/>
      <c r="AS7857" s="221"/>
      <c r="AT7857" s="221"/>
      <c r="AU7857" s="221"/>
      <c r="AV7857" s="221"/>
      <c r="AW7857" s="221"/>
      <c r="AX7857" s="221"/>
      <c r="AY7857" s="221"/>
      <c r="AZ7857" s="221"/>
    </row>
    <row r="7858" spans="1:52" x14ac:dyDescent="0.15">
      <c r="A7858" s="278"/>
      <c r="B7858" s="274"/>
      <c r="C7858" s="340"/>
      <c r="D7858" s="340"/>
      <c r="E7858" s="341"/>
      <c r="F7858" s="341"/>
      <c r="G7858" s="341"/>
      <c r="H7858" s="341"/>
      <c r="I7858" s="341"/>
      <c r="J7858" s="341"/>
      <c r="AH7858" s="221"/>
      <c r="AI7858" s="221"/>
      <c r="AJ7858" s="221"/>
      <c r="AK7858" s="221"/>
      <c r="AL7858" s="221"/>
      <c r="AM7858" s="221"/>
      <c r="AN7858" s="221"/>
      <c r="AO7858" s="221"/>
      <c r="AP7858" s="221"/>
      <c r="AQ7858" s="219"/>
      <c r="AR7858" s="219"/>
      <c r="AS7858" s="221"/>
      <c r="AT7858" s="221"/>
      <c r="AU7858" s="221"/>
      <c r="AV7858" s="221"/>
      <c r="AW7858" s="221"/>
      <c r="AX7858" s="221"/>
      <c r="AY7858" s="221"/>
      <c r="AZ7858" s="221"/>
    </row>
    <row r="7859" spans="1:52" x14ac:dyDescent="0.15">
      <c r="A7859" s="278"/>
      <c r="B7859" s="274"/>
      <c r="C7859" s="340"/>
      <c r="D7859" s="340"/>
      <c r="E7859" s="341"/>
      <c r="F7859" s="341"/>
      <c r="G7859" s="341"/>
      <c r="H7859" s="341"/>
      <c r="I7859" s="341"/>
      <c r="J7859" s="341"/>
      <c r="AH7859" s="221"/>
      <c r="AI7859" s="221"/>
      <c r="AJ7859" s="221"/>
      <c r="AK7859" s="221"/>
      <c r="AL7859" s="221"/>
      <c r="AM7859" s="221"/>
      <c r="AN7859" s="221"/>
      <c r="AO7859" s="221"/>
      <c r="AP7859" s="221"/>
      <c r="AQ7859" s="219"/>
      <c r="AR7859" s="219"/>
      <c r="AS7859" s="221"/>
      <c r="AT7859" s="221"/>
      <c r="AU7859" s="221"/>
      <c r="AV7859" s="221"/>
      <c r="AW7859" s="221"/>
      <c r="AX7859" s="221"/>
      <c r="AY7859" s="221"/>
      <c r="AZ7859" s="221"/>
    </row>
    <row r="7860" spans="1:52" x14ac:dyDescent="0.15">
      <c r="A7860" s="278"/>
      <c r="B7860" s="274"/>
      <c r="C7860" s="340"/>
      <c r="D7860" s="340"/>
      <c r="E7860" s="341"/>
      <c r="F7860" s="341"/>
      <c r="G7860" s="341"/>
      <c r="H7860" s="341"/>
      <c r="I7860" s="341"/>
      <c r="J7860" s="341"/>
      <c r="AH7860" s="221"/>
      <c r="AI7860" s="221"/>
      <c r="AJ7860" s="221"/>
      <c r="AK7860" s="221"/>
      <c r="AL7860" s="221"/>
      <c r="AM7860" s="221"/>
      <c r="AN7860" s="221"/>
      <c r="AO7860" s="221"/>
      <c r="AP7860" s="221"/>
      <c r="AQ7860" s="219"/>
      <c r="AR7860" s="219"/>
      <c r="AS7860" s="221"/>
      <c r="AT7860" s="221"/>
      <c r="AU7860" s="221"/>
      <c r="AV7860" s="221"/>
      <c r="AW7860" s="221"/>
      <c r="AX7860" s="221"/>
      <c r="AY7860" s="221"/>
      <c r="AZ7860" s="221"/>
    </row>
    <row r="7861" spans="1:52" x14ac:dyDescent="0.15">
      <c r="A7861" s="278"/>
      <c r="B7861" s="274"/>
      <c r="C7861" s="340"/>
      <c r="D7861" s="340"/>
      <c r="E7861" s="341"/>
      <c r="F7861" s="341"/>
      <c r="G7861" s="341"/>
      <c r="H7861" s="341"/>
      <c r="I7861" s="341"/>
      <c r="J7861" s="341"/>
      <c r="AH7861" s="221"/>
      <c r="AI7861" s="221"/>
      <c r="AJ7861" s="221"/>
      <c r="AK7861" s="221"/>
      <c r="AL7861" s="221"/>
      <c r="AM7861" s="221"/>
      <c r="AN7861" s="221"/>
      <c r="AO7861" s="221"/>
      <c r="AP7861" s="221"/>
      <c r="AQ7861" s="219"/>
      <c r="AR7861" s="219"/>
      <c r="AS7861" s="221"/>
      <c r="AT7861" s="221"/>
      <c r="AU7861" s="221"/>
      <c r="AV7861" s="221"/>
      <c r="AW7861" s="221"/>
      <c r="AX7861" s="221"/>
      <c r="AY7861" s="221"/>
      <c r="AZ7861" s="221"/>
    </row>
    <row r="7862" spans="1:52" x14ac:dyDescent="0.15">
      <c r="A7862" s="278"/>
      <c r="B7862" s="274"/>
      <c r="C7862" s="340"/>
      <c r="D7862" s="340"/>
      <c r="E7862" s="341"/>
      <c r="F7862" s="341"/>
      <c r="G7862" s="341"/>
      <c r="H7862" s="341"/>
      <c r="I7862" s="341"/>
      <c r="J7862" s="341"/>
      <c r="AH7862" s="221"/>
      <c r="AI7862" s="221"/>
      <c r="AJ7862" s="221"/>
      <c r="AK7862" s="221"/>
      <c r="AL7862" s="221"/>
      <c r="AM7862" s="221"/>
      <c r="AN7862" s="221"/>
      <c r="AO7862" s="221"/>
      <c r="AP7862" s="221"/>
      <c r="AQ7862" s="219"/>
      <c r="AR7862" s="219"/>
      <c r="AS7862" s="221"/>
      <c r="AT7862" s="221"/>
      <c r="AU7862" s="221"/>
      <c r="AV7862" s="221"/>
      <c r="AW7862" s="221"/>
      <c r="AX7862" s="221"/>
      <c r="AY7862" s="221"/>
      <c r="AZ7862" s="221"/>
    </row>
    <row r="7863" spans="1:52" x14ac:dyDescent="0.15">
      <c r="A7863" s="278"/>
      <c r="B7863" s="274"/>
      <c r="C7863" s="340"/>
      <c r="D7863" s="340"/>
      <c r="E7863" s="341"/>
      <c r="F7863" s="341"/>
      <c r="G7863" s="341"/>
      <c r="H7863" s="341"/>
      <c r="I7863" s="341"/>
      <c r="J7863" s="341"/>
      <c r="AH7863" s="221"/>
      <c r="AI7863" s="221"/>
      <c r="AJ7863" s="221"/>
      <c r="AK7863" s="221"/>
      <c r="AL7863" s="221"/>
      <c r="AM7863" s="221"/>
      <c r="AN7863" s="221"/>
      <c r="AO7863" s="221"/>
      <c r="AP7863" s="221"/>
      <c r="AQ7863" s="219"/>
      <c r="AR7863" s="219"/>
      <c r="AS7863" s="221"/>
      <c r="AT7863" s="221"/>
      <c r="AU7863" s="221"/>
      <c r="AV7863" s="221"/>
      <c r="AW7863" s="221"/>
      <c r="AX7863" s="221"/>
      <c r="AY7863" s="221"/>
      <c r="AZ7863" s="221"/>
    </row>
    <row r="7864" spans="1:52" x14ac:dyDescent="0.15">
      <c r="A7864" s="278"/>
      <c r="B7864" s="274"/>
      <c r="C7864" s="340"/>
      <c r="D7864" s="340"/>
      <c r="E7864" s="341"/>
      <c r="F7864" s="341"/>
      <c r="G7864" s="341"/>
      <c r="H7864" s="341"/>
      <c r="I7864" s="341"/>
      <c r="J7864" s="341"/>
      <c r="AH7864" s="221"/>
      <c r="AI7864" s="221"/>
      <c r="AJ7864" s="221"/>
      <c r="AK7864" s="221"/>
      <c r="AL7864" s="221"/>
      <c r="AM7864" s="221"/>
      <c r="AN7864" s="221"/>
      <c r="AO7864" s="221"/>
      <c r="AP7864" s="221"/>
      <c r="AQ7864" s="219"/>
      <c r="AR7864" s="219"/>
      <c r="AS7864" s="221"/>
      <c r="AT7864" s="221"/>
      <c r="AU7864" s="221"/>
      <c r="AV7864" s="221"/>
      <c r="AW7864" s="221"/>
      <c r="AX7864" s="221"/>
      <c r="AY7864" s="221"/>
      <c r="AZ7864" s="221"/>
    </row>
    <row r="7865" spans="1:52" x14ac:dyDescent="0.15">
      <c r="A7865" s="278"/>
      <c r="B7865" s="274"/>
      <c r="C7865" s="340"/>
      <c r="D7865" s="340"/>
      <c r="E7865" s="341"/>
      <c r="F7865" s="341"/>
      <c r="G7865" s="341"/>
      <c r="H7865" s="341"/>
      <c r="I7865" s="341"/>
      <c r="J7865" s="341"/>
      <c r="AH7865" s="221"/>
      <c r="AI7865" s="221"/>
      <c r="AJ7865" s="221"/>
      <c r="AK7865" s="221"/>
      <c r="AL7865" s="221"/>
      <c r="AM7865" s="221"/>
      <c r="AN7865" s="221"/>
      <c r="AO7865" s="221"/>
      <c r="AP7865" s="221"/>
      <c r="AQ7865" s="219"/>
      <c r="AR7865" s="219"/>
      <c r="AS7865" s="221"/>
      <c r="AT7865" s="221"/>
      <c r="AU7865" s="221"/>
      <c r="AV7865" s="221"/>
      <c r="AW7865" s="221"/>
      <c r="AX7865" s="221"/>
      <c r="AY7865" s="221"/>
      <c r="AZ7865" s="221"/>
    </row>
    <row r="7866" spans="1:52" x14ac:dyDescent="0.15">
      <c r="A7866" s="278"/>
      <c r="B7866" s="274"/>
      <c r="C7866" s="340"/>
      <c r="D7866" s="340"/>
      <c r="E7866" s="341"/>
      <c r="F7866" s="341"/>
      <c r="G7866" s="341"/>
      <c r="H7866" s="341"/>
      <c r="I7866" s="341"/>
      <c r="J7866" s="341"/>
      <c r="AH7866" s="221"/>
      <c r="AI7866" s="221"/>
      <c r="AJ7866" s="221"/>
      <c r="AK7866" s="221"/>
      <c r="AL7866" s="221"/>
      <c r="AM7866" s="221"/>
      <c r="AN7866" s="221"/>
      <c r="AO7866" s="221"/>
      <c r="AP7866" s="221"/>
      <c r="AQ7866" s="219"/>
      <c r="AR7866" s="219"/>
      <c r="AS7866" s="221"/>
      <c r="AT7866" s="221"/>
      <c r="AU7866" s="221"/>
      <c r="AV7866" s="221"/>
      <c r="AW7866" s="221"/>
      <c r="AX7866" s="221"/>
      <c r="AY7866" s="221"/>
      <c r="AZ7866" s="221"/>
    </row>
    <row r="7867" spans="1:52" x14ac:dyDescent="0.15">
      <c r="A7867" s="278"/>
      <c r="B7867" s="274"/>
      <c r="C7867" s="340"/>
      <c r="D7867" s="340"/>
      <c r="E7867" s="341"/>
      <c r="F7867" s="341"/>
      <c r="G7867" s="341"/>
      <c r="H7867" s="341"/>
      <c r="I7867" s="341"/>
      <c r="J7867" s="341"/>
      <c r="AH7867" s="221"/>
      <c r="AI7867" s="221"/>
      <c r="AJ7867" s="221"/>
      <c r="AK7867" s="221"/>
      <c r="AL7867" s="221"/>
      <c r="AM7867" s="221"/>
      <c r="AN7867" s="221"/>
      <c r="AO7867" s="221"/>
      <c r="AP7867" s="221"/>
      <c r="AQ7867" s="219"/>
      <c r="AR7867" s="219"/>
      <c r="AS7867" s="221"/>
      <c r="AT7867" s="221"/>
      <c r="AU7867" s="221"/>
      <c r="AV7867" s="221"/>
      <c r="AW7867" s="221"/>
      <c r="AX7867" s="221"/>
      <c r="AY7867" s="221"/>
      <c r="AZ7867" s="221"/>
    </row>
    <row r="7868" spans="1:52" x14ac:dyDescent="0.15">
      <c r="A7868" s="278"/>
      <c r="B7868" s="274"/>
      <c r="C7868" s="340"/>
      <c r="D7868" s="340"/>
      <c r="E7868" s="341"/>
      <c r="F7868" s="341"/>
      <c r="G7868" s="341"/>
      <c r="H7868" s="341"/>
      <c r="I7868" s="341"/>
      <c r="J7868" s="341"/>
      <c r="AH7868" s="221"/>
      <c r="AI7868" s="221"/>
      <c r="AJ7868" s="221"/>
      <c r="AK7868" s="221"/>
      <c r="AL7868" s="221"/>
      <c r="AM7868" s="221"/>
      <c r="AN7868" s="221"/>
      <c r="AO7868" s="221"/>
      <c r="AP7868" s="221"/>
      <c r="AQ7868" s="219"/>
      <c r="AR7868" s="219"/>
      <c r="AS7868" s="221"/>
      <c r="AT7868" s="221"/>
      <c r="AU7868" s="221"/>
      <c r="AV7868" s="221"/>
      <c r="AW7868" s="221"/>
      <c r="AX7868" s="221"/>
      <c r="AY7868" s="221"/>
      <c r="AZ7868" s="221"/>
    </row>
    <row r="7869" spans="1:52" x14ac:dyDescent="0.15">
      <c r="A7869" s="278"/>
      <c r="B7869" s="274"/>
      <c r="C7869" s="340"/>
      <c r="D7869" s="340"/>
      <c r="E7869" s="341"/>
      <c r="F7869" s="341"/>
      <c r="G7869" s="341"/>
      <c r="H7869" s="341"/>
      <c r="I7869" s="341"/>
      <c r="J7869" s="341"/>
      <c r="AH7869" s="221"/>
      <c r="AI7869" s="221"/>
      <c r="AJ7869" s="221"/>
      <c r="AK7869" s="221"/>
      <c r="AL7869" s="221"/>
      <c r="AM7869" s="221"/>
      <c r="AN7869" s="221"/>
      <c r="AO7869" s="221"/>
      <c r="AP7869" s="221"/>
      <c r="AQ7869" s="219"/>
      <c r="AR7869" s="219"/>
      <c r="AS7869" s="221"/>
      <c r="AT7869" s="221"/>
      <c r="AU7869" s="221"/>
      <c r="AV7869" s="221"/>
      <c r="AW7869" s="221"/>
      <c r="AX7869" s="221"/>
      <c r="AY7869" s="221"/>
      <c r="AZ7869" s="221"/>
    </row>
    <row r="7870" spans="1:52" x14ac:dyDescent="0.15">
      <c r="A7870" s="278"/>
      <c r="B7870" s="274"/>
      <c r="C7870" s="340"/>
      <c r="D7870" s="340"/>
      <c r="E7870" s="341"/>
      <c r="F7870" s="341"/>
      <c r="G7870" s="341"/>
      <c r="H7870" s="341"/>
      <c r="I7870" s="341"/>
      <c r="J7870" s="341"/>
      <c r="AH7870" s="221"/>
      <c r="AI7870" s="221"/>
      <c r="AJ7870" s="221"/>
      <c r="AK7870" s="221"/>
      <c r="AL7870" s="221"/>
      <c r="AM7870" s="221"/>
      <c r="AN7870" s="221"/>
      <c r="AO7870" s="221"/>
      <c r="AP7870" s="221"/>
      <c r="AQ7870" s="219"/>
      <c r="AR7870" s="219"/>
      <c r="AS7870" s="221"/>
      <c r="AT7870" s="221"/>
      <c r="AU7870" s="221"/>
      <c r="AV7870" s="221"/>
      <c r="AW7870" s="221"/>
      <c r="AX7870" s="221"/>
      <c r="AY7870" s="221"/>
      <c r="AZ7870" s="221"/>
    </row>
    <row r="7871" spans="1:52" x14ac:dyDescent="0.15">
      <c r="A7871" s="278"/>
      <c r="B7871" s="274"/>
      <c r="C7871" s="340"/>
      <c r="D7871" s="340"/>
      <c r="E7871" s="341"/>
      <c r="F7871" s="341"/>
      <c r="G7871" s="341"/>
      <c r="H7871" s="341"/>
      <c r="I7871" s="341"/>
      <c r="J7871" s="341"/>
      <c r="AH7871" s="221"/>
      <c r="AI7871" s="221"/>
      <c r="AJ7871" s="221"/>
      <c r="AK7871" s="221"/>
      <c r="AL7871" s="221"/>
      <c r="AM7871" s="221"/>
      <c r="AN7871" s="221"/>
      <c r="AO7871" s="221"/>
      <c r="AP7871" s="221"/>
      <c r="AQ7871" s="219"/>
      <c r="AR7871" s="219"/>
      <c r="AS7871" s="221"/>
      <c r="AT7871" s="221"/>
      <c r="AU7871" s="221"/>
      <c r="AV7871" s="221"/>
      <c r="AW7871" s="221"/>
      <c r="AX7871" s="221"/>
      <c r="AY7871" s="221"/>
      <c r="AZ7871" s="221"/>
    </row>
    <row r="7872" spans="1:52" x14ac:dyDescent="0.15">
      <c r="A7872" s="278"/>
      <c r="B7872" s="274"/>
      <c r="C7872" s="340"/>
      <c r="D7872" s="340"/>
      <c r="E7872" s="341"/>
      <c r="F7872" s="341"/>
      <c r="G7872" s="341"/>
      <c r="H7872" s="341"/>
      <c r="I7872" s="341"/>
      <c r="J7872" s="341"/>
      <c r="AH7872" s="221"/>
      <c r="AI7872" s="221"/>
      <c r="AJ7872" s="221"/>
      <c r="AK7872" s="221"/>
      <c r="AL7872" s="221"/>
      <c r="AM7872" s="221"/>
      <c r="AN7872" s="221"/>
      <c r="AO7872" s="221"/>
      <c r="AP7872" s="221"/>
      <c r="AQ7872" s="219"/>
      <c r="AR7872" s="219"/>
      <c r="AS7872" s="221"/>
      <c r="AT7872" s="221"/>
      <c r="AU7872" s="221"/>
      <c r="AV7872" s="221"/>
      <c r="AW7872" s="221"/>
      <c r="AX7872" s="221"/>
      <c r="AY7872" s="221"/>
      <c r="AZ7872" s="221"/>
    </row>
    <row r="7873" spans="1:52" x14ac:dyDescent="0.15">
      <c r="A7873" s="278"/>
      <c r="B7873" s="274"/>
      <c r="C7873" s="340"/>
      <c r="D7873" s="340"/>
      <c r="E7873" s="341"/>
      <c r="F7873" s="341"/>
      <c r="G7873" s="341"/>
      <c r="H7873" s="341"/>
      <c r="I7873" s="341"/>
      <c r="J7873" s="341"/>
      <c r="AH7873" s="221"/>
      <c r="AI7873" s="221"/>
      <c r="AJ7873" s="221"/>
      <c r="AK7873" s="221"/>
      <c r="AL7873" s="221"/>
      <c r="AM7873" s="221"/>
      <c r="AN7873" s="221"/>
      <c r="AO7873" s="221"/>
      <c r="AP7873" s="221"/>
      <c r="AQ7873" s="219"/>
      <c r="AR7873" s="219"/>
      <c r="AS7873" s="221"/>
      <c r="AT7873" s="221"/>
      <c r="AU7873" s="221"/>
      <c r="AV7873" s="221"/>
      <c r="AW7873" s="221"/>
      <c r="AX7873" s="221"/>
      <c r="AY7873" s="221"/>
      <c r="AZ7873" s="221"/>
    </row>
    <row r="7874" spans="1:52" x14ac:dyDescent="0.15">
      <c r="A7874" s="278"/>
      <c r="B7874" s="274"/>
      <c r="C7874" s="340"/>
      <c r="D7874" s="340"/>
      <c r="E7874" s="341"/>
      <c r="F7874" s="341"/>
      <c r="G7874" s="341"/>
      <c r="H7874" s="341"/>
      <c r="I7874" s="341"/>
      <c r="J7874" s="341"/>
      <c r="AH7874" s="221"/>
      <c r="AI7874" s="221"/>
      <c r="AJ7874" s="221"/>
      <c r="AK7874" s="221"/>
      <c r="AL7874" s="221"/>
      <c r="AM7874" s="221"/>
      <c r="AN7874" s="221"/>
      <c r="AO7874" s="221"/>
      <c r="AP7874" s="221"/>
      <c r="AQ7874" s="219"/>
      <c r="AR7874" s="219"/>
      <c r="AS7874" s="221"/>
      <c r="AT7874" s="221"/>
      <c r="AU7874" s="221"/>
      <c r="AV7874" s="221"/>
      <c r="AW7874" s="221"/>
      <c r="AX7874" s="221"/>
      <c r="AY7874" s="221"/>
      <c r="AZ7874" s="221"/>
    </row>
    <row r="7875" spans="1:52" x14ac:dyDescent="0.15">
      <c r="A7875" s="278"/>
      <c r="B7875" s="274"/>
      <c r="C7875" s="340"/>
      <c r="D7875" s="340"/>
      <c r="E7875" s="341"/>
      <c r="F7875" s="341"/>
      <c r="G7875" s="341"/>
      <c r="H7875" s="341"/>
      <c r="I7875" s="341"/>
      <c r="J7875" s="341"/>
      <c r="AH7875" s="221"/>
      <c r="AI7875" s="221"/>
      <c r="AJ7875" s="221"/>
      <c r="AK7875" s="221"/>
      <c r="AL7875" s="221"/>
      <c r="AM7875" s="221"/>
      <c r="AN7875" s="221"/>
      <c r="AO7875" s="221"/>
      <c r="AP7875" s="221"/>
      <c r="AQ7875" s="219"/>
      <c r="AR7875" s="219"/>
      <c r="AS7875" s="221"/>
      <c r="AT7875" s="221"/>
      <c r="AU7875" s="221"/>
      <c r="AV7875" s="221"/>
      <c r="AW7875" s="221"/>
      <c r="AX7875" s="221"/>
      <c r="AY7875" s="221"/>
      <c r="AZ7875" s="221"/>
    </row>
    <row r="7876" spans="1:52" x14ac:dyDescent="0.15">
      <c r="A7876" s="278"/>
      <c r="B7876" s="274"/>
      <c r="C7876" s="340"/>
      <c r="D7876" s="340"/>
      <c r="E7876" s="341"/>
      <c r="F7876" s="341"/>
      <c r="G7876" s="341"/>
      <c r="H7876" s="341"/>
      <c r="I7876" s="341"/>
      <c r="J7876" s="341"/>
      <c r="AH7876" s="221"/>
      <c r="AI7876" s="221"/>
      <c r="AJ7876" s="221"/>
      <c r="AK7876" s="221"/>
      <c r="AL7876" s="221"/>
      <c r="AM7876" s="221"/>
      <c r="AN7876" s="221"/>
      <c r="AO7876" s="221"/>
      <c r="AP7876" s="221"/>
      <c r="AQ7876" s="219"/>
      <c r="AR7876" s="219"/>
      <c r="AS7876" s="221"/>
      <c r="AT7876" s="221"/>
      <c r="AU7876" s="221"/>
      <c r="AV7876" s="221"/>
      <c r="AW7876" s="221"/>
      <c r="AX7876" s="221"/>
      <c r="AY7876" s="221"/>
      <c r="AZ7876" s="221"/>
    </row>
    <row r="7877" spans="1:52" x14ac:dyDescent="0.15">
      <c r="A7877" s="278"/>
      <c r="B7877" s="274"/>
      <c r="C7877" s="340"/>
      <c r="D7877" s="340"/>
      <c r="E7877" s="341"/>
      <c r="F7877" s="341"/>
      <c r="G7877" s="341"/>
      <c r="H7877" s="341"/>
      <c r="I7877" s="341"/>
      <c r="J7877" s="341"/>
      <c r="AH7877" s="221"/>
      <c r="AI7877" s="221"/>
      <c r="AJ7877" s="221"/>
      <c r="AK7877" s="221"/>
      <c r="AL7877" s="221"/>
      <c r="AM7877" s="221"/>
      <c r="AN7877" s="221"/>
      <c r="AO7877" s="221"/>
      <c r="AP7877" s="221"/>
      <c r="AQ7877" s="219"/>
      <c r="AR7877" s="219"/>
      <c r="AS7877" s="221"/>
      <c r="AT7877" s="221"/>
      <c r="AU7877" s="221"/>
      <c r="AV7877" s="221"/>
      <c r="AW7877" s="221"/>
      <c r="AX7877" s="221"/>
      <c r="AY7877" s="221"/>
      <c r="AZ7877" s="221"/>
    </row>
    <row r="7878" spans="1:52" x14ac:dyDescent="0.15">
      <c r="A7878" s="278"/>
      <c r="B7878" s="274"/>
      <c r="C7878" s="340"/>
      <c r="D7878" s="340"/>
      <c r="E7878" s="341"/>
      <c r="F7878" s="341"/>
      <c r="G7878" s="341"/>
      <c r="H7878" s="341"/>
      <c r="I7878" s="341"/>
      <c r="J7878" s="341"/>
      <c r="AH7878" s="221"/>
      <c r="AI7878" s="221"/>
      <c r="AJ7878" s="221"/>
      <c r="AK7878" s="221"/>
      <c r="AL7878" s="221"/>
      <c r="AM7878" s="221"/>
      <c r="AN7878" s="221"/>
      <c r="AO7878" s="221"/>
      <c r="AP7878" s="221"/>
      <c r="AQ7878" s="219"/>
      <c r="AR7878" s="219"/>
      <c r="AS7878" s="221"/>
      <c r="AT7878" s="221"/>
      <c r="AU7878" s="221"/>
      <c r="AV7878" s="221"/>
      <c r="AW7878" s="221"/>
      <c r="AX7878" s="221"/>
      <c r="AY7878" s="221"/>
      <c r="AZ7878" s="221"/>
    </row>
    <row r="7879" spans="1:52" x14ac:dyDescent="0.15">
      <c r="A7879" s="278"/>
      <c r="B7879" s="274"/>
      <c r="C7879" s="340"/>
      <c r="D7879" s="340"/>
      <c r="E7879" s="341"/>
      <c r="F7879" s="341"/>
      <c r="G7879" s="341"/>
      <c r="H7879" s="341"/>
      <c r="I7879" s="341"/>
      <c r="J7879" s="341"/>
      <c r="AH7879" s="221"/>
      <c r="AI7879" s="221"/>
      <c r="AJ7879" s="221"/>
      <c r="AK7879" s="221"/>
      <c r="AL7879" s="221"/>
      <c r="AM7879" s="221"/>
      <c r="AN7879" s="221"/>
      <c r="AO7879" s="221"/>
      <c r="AP7879" s="221"/>
      <c r="AQ7879" s="219"/>
      <c r="AR7879" s="219"/>
      <c r="AS7879" s="221"/>
      <c r="AT7879" s="221"/>
      <c r="AU7879" s="221"/>
      <c r="AV7879" s="221"/>
      <c r="AW7879" s="221"/>
      <c r="AX7879" s="221"/>
      <c r="AY7879" s="221"/>
      <c r="AZ7879" s="221"/>
    </row>
    <row r="7880" spans="1:52" x14ac:dyDescent="0.15">
      <c r="A7880" s="278"/>
      <c r="B7880" s="274"/>
      <c r="C7880" s="340"/>
      <c r="D7880" s="340"/>
      <c r="E7880" s="341"/>
      <c r="F7880" s="341"/>
      <c r="G7880" s="341"/>
      <c r="H7880" s="341"/>
      <c r="I7880" s="341"/>
      <c r="J7880" s="341"/>
      <c r="AH7880" s="221"/>
      <c r="AI7880" s="221"/>
      <c r="AJ7880" s="221"/>
      <c r="AK7880" s="221"/>
      <c r="AL7880" s="221"/>
      <c r="AM7880" s="221"/>
      <c r="AN7880" s="221"/>
      <c r="AO7880" s="221"/>
      <c r="AP7880" s="221"/>
      <c r="AQ7880" s="219"/>
      <c r="AR7880" s="219"/>
      <c r="AS7880" s="221"/>
      <c r="AT7880" s="221"/>
      <c r="AU7880" s="221"/>
      <c r="AV7880" s="221"/>
      <c r="AW7880" s="221"/>
      <c r="AX7880" s="221"/>
      <c r="AY7880" s="221"/>
      <c r="AZ7880" s="221"/>
    </row>
    <row r="7881" spans="1:52" x14ac:dyDescent="0.15">
      <c r="A7881" s="278"/>
      <c r="B7881" s="274"/>
      <c r="C7881" s="340"/>
      <c r="D7881" s="340"/>
      <c r="E7881" s="341"/>
      <c r="F7881" s="341"/>
      <c r="G7881" s="341"/>
      <c r="H7881" s="341"/>
      <c r="I7881" s="341"/>
      <c r="J7881" s="341"/>
      <c r="AH7881" s="221"/>
      <c r="AI7881" s="221"/>
      <c r="AJ7881" s="221"/>
      <c r="AK7881" s="221"/>
      <c r="AL7881" s="221"/>
      <c r="AM7881" s="221"/>
      <c r="AN7881" s="221"/>
      <c r="AO7881" s="221"/>
      <c r="AP7881" s="221"/>
      <c r="AQ7881" s="219"/>
      <c r="AR7881" s="219"/>
      <c r="AS7881" s="221"/>
      <c r="AT7881" s="221"/>
      <c r="AU7881" s="221"/>
      <c r="AV7881" s="221"/>
      <c r="AW7881" s="221"/>
      <c r="AX7881" s="221"/>
      <c r="AY7881" s="221"/>
      <c r="AZ7881" s="221"/>
    </row>
    <row r="7882" spans="1:52" x14ac:dyDescent="0.15">
      <c r="A7882" s="278"/>
      <c r="B7882" s="274"/>
      <c r="C7882" s="340"/>
      <c r="D7882" s="340"/>
      <c r="E7882" s="341"/>
      <c r="F7882" s="341"/>
      <c r="G7882" s="341"/>
      <c r="H7882" s="341"/>
      <c r="I7882" s="341"/>
      <c r="J7882" s="341"/>
      <c r="AH7882" s="221"/>
      <c r="AI7882" s="221"/>
      <c r="AJ7882" s="221"/>
      <c r="AK7882" s="221"/>
      <c r="AL7882" s="221"/>
      <c r="AM7882" s="221"/>
      <c r="AN7882" s="221"/>
      <c r="AO7882" s="221"/>
      <c r="AP7882" s="221"/>
      <c r="AQ7882" s="219"/>
      <c r="AR7882" s="219"/>
      <c r="AS7882" s="221"/>
      <c r="AT7882" s="221"/>
      <c r="AU7882" s="221"/>
      <c r="AV7882" s="221"/>
      <c r="AW7882" s="221"/>
      <c r="AX7882" s="221"/>
      <c r="AY7882" s="221"/>
      <c r="AZ7882" s="221"/>
    </row>
    <row r="7883" spans="1:52" x14ac:dyDescent="0.15">
      <c r="A7883" s="278"/>
      <c r="B7883" s="274"/>
      <c r="C7883" s="340"/>
      <c r="D7883" s="340"/>
      <c r="E7883" s="341"/>
      <c r="F7883" s="341"/>
      <c r="G7883" s="341"/>
      <c r="H7883" s="341"/>
      <c r="I7883" s="341"/>
      <c r="J7883" s="341"/>
      <c r="AH7883" s="221"/>
      <c r="AI7883" s="221"/>
      <c r="AJ7883" s="221"/>
      <c r="AK7883" s="221"/>
      <c r="AL7883" s="221"/>
      <c r="AM7883" s="221"/>
      <c r="AN7883" s="221"/>
      <c r="AO7883" s="221"/>
      <c r="AP7883" s="221"/>
      <c r="AQ7883" s="219"/>
      <c r="AR7883" s="219"/>
      <c r="AS7883" s="221"/>
      <c r="AT7883" s="221"/>
      <c r="AU7883" s="221"/>
      <c r="AV7883" s="221"/>
      <c r="AW7883" s="221"/>
      <c r="AX7883" s="221"/>
      <c r="AY7883" s="221"/>
      <c r="AZ7883" s="221"/>
    </row>
    <row r="7884" spans="1:52" x14ac:dyDescent="0.15">
      <c r="A7884" s="278"/>
      <c r="B7884" s="274"/>
      <c r="C7884" s="340"/>
      <c r="D7884" s="340"/>
      <c r="E7884" s="341"/>
      <c r="F7884" s="341"/>
      <c r="G7884" s="341"/>
      <c r="H7884" s="341"/>
      <c r="I7884" s="341"/>
      <c r="J7884" s="341"/>
      <c r="AH7884" s="221"/>
      <c r="AI7884" s="221"/>
      <c r="AJ7884" s="221"/>
      <c r="AK7884" s="221"/>
      <c r="AL7884" s="221"/>
      <c r="AM7884" s="221"/>
      <c r="AN7884" s="221"/>
      <c r="AO7884" s="221"/>
      <c r="AP7884" s="221"/>
      <c r="AQ7884" s="219"/>
      <c r="AR7884" s="219"/>
      <c r="AS7884" s="221"/>
      <c r="AT7884" s="221"/>
      <c r="AU7884" s="221"/>
      <c r="AV7884" s="221"/>
      <c r="AW7884" s="221"/>
      <c r="AX7884" s="221"/>
      <c r="AY7884" s="221"/>
      <c r="AZ7884" s="221"/>
    </row>
    <row r="7885" spans="1:52" x14ac:dyDescent="0.15">
      <c r="A7885" s="278"/>
      <c r="B7885" s="274"/>
      <c r="C7885" s="340"/>
      <c r="D7885" s="340"/>
      <c r="E7885" s="341"/>
      <c r="F7885" s="341"/>
      <c r="G7885" s="341"/>
      <c r="H7885" s="341"/>
      <c r="I7885" s="341"/>
      <c r="J7885" s="341"/>
      <c r="AH7885" s="221"/>
      <c r="AI7885" s="221"/>
      <c r="AJ7885" s="221"/>
      <c r="AK7885" s="221"/>
      <c r="AL7885" s="221"/>
      <c r="AM7885" s="221"/>
      <c r="AN7885" s="221"/>
      <c r="AO7885" s="221"/>
      <c r="AP7885" s="221"/>
      <c r="AQ7885" s="219"/>
      <c r="AR7885" s="219"/>
      <c r="AS7885" s="221"/>
      <c r="AT7885" s="221"/>
      <c r="AU7885" s="221"/>
      <c r="AV7885" s="221"/>
      <c r="AW7885" s="221"/>
      <c r="AX7885" s="221"/>
      <c r="AY7885" s="221"/>
      <c r="AZ7885" s="221"/>
    </row>
    <row r="7886" spans="1:52" x14ac:dyDescent="0.15">
      <c r="A7886" s="278"/>
      <c r="B7886" s="274"/>
      <c r="C7886" s="340"/>
      <c r="D7886" s="340"/>
      <c r="E7886" s="341"/>
      <c r="F7886" s="341"/>
      <c r="G7886" s="341"/>
      <c r="H7886" s="341"/>
      <c r="I7886" s="341"/>
      <c r="J7886" s="341"/>
      <c r="AH7886" s="221"/>
      <c r="AI7886" s="221"/>
      <c r="AJ7886" s="221"/>
      <c r="AK7886" s="221"/>
      <c r="AL7886" s="221"/>
      <c r="AM7886" s="221"/>
      <c r="AN7886" s="221"/>
      <c r="AO7886" s="221"/>
      <c r="AP7886" s="221"/>
      <c r="AQ7886" s="219"/>
      <c r="AR7886" s="219"/>
      <c r="AS7886" s="221"/>
      <c r="AT7886" s="221"/>
      <c r="AU7886" s="221"/>
      <c r="AV7886" s="221"/>
      <c r="AW7886" s="221"/>
      <c r="AX7886" s="221"/>
      <c r="AY7886" s="221"/>
      <c r="AZ7886" s="221"/>
    </row>
    <row r="7887" spans="1:52" x14ac:dyDescent="0.15">
      <c r="A7887" s="278"/>
      <c r="B7887" s="274"/>
      <c r="C7887" s="340"/>
      <c r="D7887" s="340"/>
      <c r="E7887" s="341"/>
      <c r="F7887" s="341"/>
      <c r="G7887" s="341"/>
      <c r="H7887" s="341"/>
      <c r="I7887" s="341"/>
      <c r="J7887" s="341"/>
      <c r="AH7887" s="221"/>
      <c r="AI7887" s="221"/>
      <c r="AJ7887" s="221"/>
      <c r="AK7887" s="221"/>
      <c r="AL7887" s="221"/>
      <c r="AM7887" s="221"/>
      <c r="AN7887" s="221"/>
      <c r="AO7887" s="221"/>
      <c r="AP7887" s="221"/>
      <c r="AQ7887" s="219"/>
      <c r="AR7887" s="219"/>
      <c r="AS7887" s="221"/>
      <c r="AT7887" s="221"/>
      <c r="AU7887" s="221"/>
      <c r="AV7887" s="221"/>
      <c r="AW7887" s="221"/>
      <c r="AX7887" s="221"/>
      <c r="AY7887" s="221"/>
      <c r="AZ7887" s="221"/>
    </row>
    <row r="7888" spans="1:52" x14ac:dyDescent="0.15">
      <c r="A7888" s="278"/>
      <c r="B7888" s="274"/>
      <c r="C7888" s="340"/>
      <c r="D7888" s="340"/>
      <c r="E7888" s="341"/>
      <c r="F7888" s="341"/>
      <c r="G7888" s="341"/>
      <c r="H7888" s="341"/>
      <c r="I7888" s="341"/>
      <c r="J7888" s="341"/>
      <c r="AH7888" s="221"/>
      <c r="AI7888" s="221"/>
      <c r="AJ7888" s="221"/>
      <c r="AK7888" s="221"/>
      <c r="AL7888" s="221"/>
      <c r="AM7888" s="221"/>
      <c r="AN7888" s="221"/>
      <c r="AO7888" s="221"/>
      <c r="AP7888" s="221"/>
      <c r="AQ7888" s="219"/>
      <c r="AR7888" s="219"/>
      <c r="AS7888" s="221"/>
      <c r="AT7888" s="221"/>
      <c r="AU7888" s="221"/>
      <c r="AV7888" s="221"/>
      <c r="AW7888" s="221"/>
      <c r="AX7888" s="221"/>
      <c r="AY7888" s="221"/>
      <c r="AZ7888" s="221"/>
    </row>
    <row r="7889" spans="1:52" x14ac:dyDescent="0.15">
      <c r="A7889" s="278"/>
      <c r="B7889" s="274"/>
      <c r="C7889" s="340"/>
      <c r="D7889" s="340"/>
      <c r="E7889" s="341"/>
      <c r="F7889" s="341"/>
      <c r="G7889" s="341"/>
      <c r="H7889" s="341"/>
      <c r="I7889" s="341"/>
      <c r="J7889" s="341"/>
      <c r="AH7889" s="221"/>
      <c r="AI7889" s="221"/>
      <c r="AJ7889" s="221"/>
      <c r="AK7889" s="221"/>
      <c r="AL7889" s="221"/>
      <c r="AM7889" s="221"/>
      <c r="AN7889" s="221"/>
      <c r="AO7889" s="221"/>
      <c r="AP7889" s="221"/>
      <c r="AQ7889" s="219"/>
      <c r="AR7889" s="219"/>
      <c r="AS7889" s="221"/>
      <c r="AT7889" s="221"/>
      <c r="AU7889" s="221"/>
      <c r="AV7889" s="221"/>
      <c r="AW7889" s="221"/>
      <c r="AX7889" s="221"/>
      <c r="AY7889" s="221"/>
      <c r="AZ7889" s="221"/>
    </row>
    <row r="7890" spans="1:52" x14ac:dyDescent="0.15">
      <c r="A7890" s="278"/>
      <c r="B7890" s="274"/>
      <c r="C7890" s="340"/>
      <c r="D7890" s="340"/>
      <c r="E7890" s="341"/>
      <c r="F7890" s="341"/>
      <c r="G7890" s="341"/>
      <c r="H7890" s="341"/>
      <c r="I7890" s="341"/>
      <c r="J7890" s="341"/>
      <c r="AH7890" s="221"/>
      <c r="AI7890" s="221"/>
      <c r="AJ7890" s="221"/>
      <c r="AK7890" s="221"/>
      <c r="AL7890" s="221"/>
      <c r="AM7890" s="221"/>
      <c r="AN7890" s="221"/>
      <c r="AO7890" s="221"/>
      <c r="AP7890" s="221"/>
      <c r="AQ7890" s="219"/>
      <c r="AR7890" s="219"/>
      <c r="AS7890" s="221"/>
      <c r="AT7890" s="221"/>
      <c r="AU7890" s="221"/>
      <c r="AV7890" s="221"/>
      <c r="AW7890" s="221"/>
      <c r="AX7890" s="221"/>
      <c r="AY7890" s="221"/>
      <c r="AZ7890" s="221"/>
    </row>
    <row r="7891" spans="1:52" x14ac:dyDescent="0.15">
      <c r="A7891" s="278"/>
      <c r="B7891" s="274"/>
      <c r="C7891" s="340"/>
      <c r="D7891" s="340"/>
      <c r="E7891" s="341"/>
      <c r="F7891" s="341"/>
      <c r="G7891" s="341"/>
      <c r="H7891" s="341"/>
      <c r="I7891" s="341"/>
      <c r="J7891" s="341"/>
      <c r="AH7891" s="221"/>
      <c r="AI7891" s="221"/>
      <c r="AJ7891" s="221"/>
      <c r="AK7891" s="221"/>
      <c r="AL7891" s="221"/>
      <c r="AM7891" s="221"/>
      <c r="AN7891" s="221"/>
      <c r="AO7891" s="221"/>
      <c r="AP7891" s="221"/>
      <c r="AQ7891" s="219"/>
      <c r="AR7891" s="219"/>
      <c r="AS7891" s="221"/>
      <c r="AT7891" s="221"/>
      <c r="AU7891" s="221"/>
      <c r="AV7891" s="221"/>
      <c r="AW7891" s="221"/>
      <c r="AX7891" s="221"/>
      <c r="AY7891" s="221"/>
      <c r="AZ7891" s="221"/>
    </row>
    <row r="7892" spans="1:52" x14ac:dyDescent="0.15">
      <c r="A7892" s="278"/>
      <c r="B7892" s="274"/>
      <c r="C7892" s="340"/>
      <c r="D7892" s="340"/>
      <c r="E7892" s="341"/>
      <c r="F7892" s="341"/>
      <c r="G7892" s="341"/>
      <c r="H7892" s="341"/>
      <c r="I7892" s="341"/>
      <c r="J7892" s="341"/>
      <c r="AH7892" s="221"/>
      <c r="AI7892" s="221"/>
      <c r="AJ7892" s="221"/>
      <c r="AK7892" s="221"/>
      <c r="AL7892" s="221"/>
      <c r="AM7892" s="221"/>
      <c r="AN7892" s="221"/>
      <c r="AO7892" s="221"/>
      <c r="AP7892" s="221"/>
      <c r="AQ7892" s="219"/>
      <c r="AR7892" s="219"/>
      <c r="AS7892" s="221"/>
      <c r="AT7892" s="221"/>
      <c r="AU7892" s="221"/>
      <c r="AV7892" s="221"/>
      <c r="AW7892" s="221"/>
      <c r="AX7892" s="221"/>
      <c r="AY7892" s="221"/>
      <c r="AZ7892" s="221"/>
    </row>
    <row r="7893" spans="1:52" x14ac:dyDescent="0.15">
      <c r="A7893" s="278"/>
      <c r="B7893" s="274"/>
      <c r="C7893" s="340"/>
      <c r="D7893" s="340"/>
      <c r="E7893" s="341"/>
      <c r="F7893" s="341"/>
      <c r="G7893" s="341"/>
      <c r="H7893" s="341"/>
      <c r="I7893" s="341"/>
      <c r="J7893" s="341"/>
      <c r="AH7893" s="221"/>
      <c r="AI7893" s="221"/>
      <c r="AJ7893" s="221"/>
      <c r="AK7893" s="221"/>
      <c r="AL7893" s="221"/>
      <c r="AM7893" s="221"/>
      <c r="AN7893" s="221"/>
      <c r="AO7893" s="221"/>
      <c r="AP7893" s="221"/>
      <c r="AQ7893" s="219"/>
      <c r="AR7893" s="219"/>
      <c r="AS7893" s="221"/>
      <c r="AT7893" s="221"/>
      <c r="AU7893" s="221"/>
      <c r="AV7893" s="221"/>
      <c r="AW7893" s="221"/>
      <c r="AX7893" s="221"/>
      <c r="AY7893" s="221"/>
      <c r="AZ7893" s="221"/>
    </row>
    <row r="7894" spans="1:52" x14ac:dyDescent="0.15">
      <c r="A7894" s="278"/>
      <c r="B7894" s="274"/>
      <c r="C7894" s="340"/>
      <c r="D7894" s="340"/>
      <c r="E7894" s="341"/>
      <c r="F7894" s="341"/>
      <c r="G7894" s="341"/>
      <c r="H7894" s="341"/>
      <c r="I7894" s="341"/>
      <c r="J7894" s="341"/>
      <c r="AH7894" s="221"/>
      <c r="AI7894" s="221"/>
      <c r="AJ7894" s="221"/>
      <c r="AK7894" s="221"/>
      <c r="AL7894" s="221"/>
      <c r="AM7894" s="221"/>
      <c r="AN7894" s="221"/>
      <c r="AO7894" s="221"/>
      <c r="AP7894" s="221"/>
      <c r="AQ7894" s="219"/>
      <c r="AR7894" s="219"/>
      <c r="AS7894" s="221"/>
      <c r="AT7894" s="221"/>
      <c r="AU7894" s="221"/>
      <c r="AV7894" s="221"/>
      <c r="AW7894" s="221"/>
      <c r="AX7894" s="221"/>
      <c r="AY7894" s="221"/>
      <c r="AZ7894" s="221"/>
    </row>
    <row r="7895" spans="1:52" x14ac:dyDescent="0.15">
      <c r="A7895" s="278"/>
      <c r="B7895" s="274"/>
      <c r="C7895" s="340"/>
      <c r="D7895" s="340"/>
      <c r="E7895" s="341"/>
      <c r="F7895" s="341"/>
      <c r="G7895" s="341"/>
      <c r="H7895" s="341"/>
      <c r="I7895" s="341"/>
      <c r="J7895" s="341"/>
      <c r="AH7895" s="221"/>
      <c r="AI7895" s="221"/>
      <c r="AJ7895" s="221"/>
      <c r="AK7895" s="221"/>
      <c r="AL7895" s="221"/>
      <c r="AM7895" s="221"/>
      <c r="AN7895" s="221"/>
      <c r="AO7895" s="221"/>
      <c r="AP7895" s="221"/>
      <c r="AQ7895" s="219"/>
      <c r="AR7895" s="219"/>
      <c r="AS7895" s="221"/>
      <c r="AT7895" s="221"/>
      <c r="AU7895" s="221"/>
      <c r="AV7895" s="221"/>
      <c r="AW7895" s="221"/>
      <c r="AX7895" s="221"/>
      <c r="AY7895" s="221"/>
      <c r="AZ7895" s="221"/>
    </row>
    <row r="7896" spans="1:52" x14ac:dyDescent="0.15">
      <c r="A7896" s="278"/>
      <c r="B7896" s="274"/>
      <c r="C7896" s="340"/>
      <c r="D7896" s="340"/>
      <c r="E7896" s="341"/>
      <c r="F7896" s="341"/>
      <c r="G7896" s="341"/>
      <c r="H7896" s="341"/>
      <c r="I7896" s="341"/>
      <c r="J7896" s="341"/>
      <c r="AH7896" s="221"/>
      <c r="AI7896" s="221"/>
      <c r="AJ7896" s="221"/>
      <c r="AK7896" s="221"/>
      <c r="AL7896" s="221"/>
      <c r="AM7896" s="221"/>
      <c r="AN7896" s="221"/>
      <c r="AO7896" s="221"/>
      <c r="AP7896" s="221"/>
      <c r="AQ7896" s="219"/>
      <c r="AR7896" s="219"/>
      <c r="AS7896" s="221"/>
      <c r="AT7896" s="221"/>
      <c r="AU7896" s="221"/>
      <c r="AV7896" s="221"/>
      <c r="AW7896" s="221"/>
      <c r="AX7896" s="221"/>
      <c r="AY7896" s="221"/>
      <c r="AZ7896" s="221"/>
    </row>
    <row r="7897" spans="1:52" x14ac:dyDescent="0.15">
      <c r="A7897" s="278"/>
      <c r="B7897" s="274"/>
      <c r="C7897" s="340"/>
      <c r="D7897" s="340"/>
      <c r="E7897" s="341"/>
      <c r="F7897" s="341"/>
      <c r="G7897" s="341"/>
      <c r="H7897" s="341"/>
      <c r="I7897" s="341"/>
      <c r="J7897" s="341"/>
      <c r="AH7897" s="221"/>
      <c r="AI7897" s="221"/>
      <c r="AJ7897" s="221"/>
      <c r="AK7897" s="221"/>
      <c r="AL7897" s="221"/>
      <c r="AM7897" s="221"/>
      <c r="AN7897" s="221"/>
      <c r="AO7897" s="221"/>
      <c r="AP7897" s="221"/>
      <c r="AQ7897" s="219"/>
      <c r="AR7897" s="219"/>
      <c r="AS7897" s="221"/>
      <c r="AT7897" s="221"/>
      <c r="AU7897" s="221"/>
      <c r="AV7897" s="221"/>
      <c r="AW7897" s="221"/>
      <c r="AX7897" s="221"/>
      <c r="AY7897" s="221"/>
      <c r="AZ7897" s="221"/>
    </row>
    <row r="7898" spans="1:52" x14ac:dyDescent="0.15">
      <c r="A7898" s="278"/>
      <c r="B7898" s="274"/>
      <c r="C7898" s="340"/>
      <c r="D7898" s="340"/>
      <c r="E7898" s="341"/>
      <c r="F7898" s="341"/>
      <c r="G7898" s="341"/>
      <c r="H7898" s="341"/>
      <c r="I7898" s="341"/>
      <c r="J7898" s="341"/>
      <c r="AH7898" s="221"/>
      <c r="AI7898" s="221"/>
      <c r="AJ7898" s="221"/>
      <c r="AK7898" s="221"/>
      <c r="AL7898" s="221"/>
      <c r="AM7898" s="221"/>
      <c r="AN7898" s="221"/>
      <c r="AO7898" s="221"/>
      <c r="AP7898" s="221"/>
      <c r="AQ7898" s="219"/>
      <c r="AR7898" s="219"/>
      <c r="AS7898" s="221"/>
      <c r="AT7898" s="221"/>
      <c r="AU7898" s="221"/>
      <c r="AV7898" s="221"/>
      <c r="AW7898" s="221"/>
      <c r="AX7898" s="221"/>
      <c r="AY7898" s="221"/>
      <c r="AZ7898" s="221"/>
    </row>
    <row r="7899" spans="1:52" x14ac:dyDescent="0.15">
      <c r="A7899" s="278"/>
      <c r="B7899" s="274"/>
      <c r="C7899" s="340"/>
      <c r="D7899" s="340"/>
      <c r="E7899" s="341"/>
      <c r="F7899" s="341"/>
      <c r="G7899" s="341"/>
      <c r="H7899" s="341"/>
      <c r="I7899" s="341"/>
      <c r="J7899" s="341"/>
      <c r="AH7899" s="221"/>
      <c r="AI7899" s="221"/>
      <c r="AJ7899" s="221"/>
      <c r="AK7899" s="221"/>
      <c r="AL7899" s="221"/>
      <c r="AM7899" s="221"/>
      <c r="AN7899" s="221"/>
      <c r="AO7899" s="221"/>
      <c r="AP7899" s="221"/>
      <c r="AQ7899" s="219"/>
      <c r="AR7899" s="219"/>
      <c r="AS7899" s="221"/>
      <c r="AT7899" s="221"/>
      <c r="AU7899" s="221"/>
      <c r="AV7899" s="221"/>
      <c r="AW7899" s="221"/>
      <c r="AX7899" s="221"/>
      <c r="AY7899" s="221"/>
      <c r="AZ7899" s="221"/>
    </row>
    <row r="7900" spans="1:52" x14ac:dyDescent="0.15">
      <c r="A7900" s="278"/>
      <c r="B7900" s="274"/>
      <c r="C7900" s="340"/>
      <c r="D7900" s="340"/>
      <c r="E7900" s="341"/>
      <c r="F7900" s="341"/>
      <c r="G7900" s="341"/>
      <c r="H7900" s="341"/>
      <c r="I7900" s="341"/>
      <c r="J7900" s="341"/>
      <c r="AH7900" s="221"/>
      <c r="AI7900" s="221"/>
      <c r="AJ7900" s="221"/>
      <c r="AK7900" s="221"/>
      <c r="AL7900" s="221"/>
      <c r="AM7900" s="221"/>
      <c r="AN7900" s="221"/>
      <c r="AO7900" s="221"/>
      <c r="AP7900" s="221"/>
      <c r="AQ7900" s="219"/>
      <c r="AR7900" s="219"/>
      <c r="AS7900" s="221"/>
      <c r="AT7900" s="221"/>
      <c r="AU7900" s="221"/>
      <c r="AV7900" s="221"/>
      <c r="AW7900" s="221"/>
      <c r="AX7900" s="221"/>
      <c r="AY7900" s="221"/>
      <c r="AZ7900" s="221"/>
    </row>
    <row r="7901" spans="1:52" x14ac:dyDescent="0.15">
      <c r="A7901" s="278"/>
      <c r="B7901" s="274"/>
      <c r="C7901" s="340"/>
      <c r="D7901" s="340"/>
      <c r="E7901" s="341"/>
      <c r="F7901" s="341"/>
      <c r="G7901" s="341"/>
      <c r="H7901" s="341"/>
      <c r="I7901" s="341"/>
      <c r="J7901" s="341"/>
      <c r="AH7901" s="221"/>
      <c r="AI7901" s="221"/>
      <c r="AJ7901" s="221"/>
      <c r="AK7901" s="221"/>
      <c r="AL7901" s="221"/>
      <c r="AM7901" s="221"/>
      <c r="AN7901" s="221"/>
      <c r="AO7901" s="221"/>
      <c r="AP7901" s="221"/>
      <c r="AQ7901" s="219"/>
      <c r="AR7901" s="219"/>
      <c r="AS7901" s="221"/>
      <c r="AT7901" s="221"/>
      <c r="AU7901" s="221"/>
      <c r="AV7901" s="221"/>
      <c r="AW7901" s="221"/>
      <c r="AX7901" s="221"/>
      <c r="AY7901" s="221"/>
      <c r="AZ7901" s="221"/>
    </row>
    <row r="7902" spans="1:52" x14ac:dyDescent="0.15">
      <c r="A7902" s="278"/>
      <c r="B7902" s="274"/>
      <c r="C7902" s="340"/>
      <c r="D7902" s="340"/>
      <c r="E7902" s="341"/>
      <c r="F7902" s="341"/>
      <c r="G7902" s="341"/>
      <c r="H7902" s="341"/>
      <c r="I7902" s="341"/>
      <c r="J7902" s="341"/>
      <c r="AH7902" s="221"/>
      <c r="AI7902" s="221"/>
      <c r="AJ7902" s="221"/>
      <c r="AK7902" s="221"/>
      <c r="AL7902" s="221"/>
      <c r="AM7902" s="221"/>
      <c r="AN7902" s="221"/>
      <c r="AO7902" s="221"/>
      <c r="AP7902" s="221"/>
      <c r="AQ7902" s="219"/>
      <c r="AR7902" s="219"/>
      <c r="AS7902" s="221"/>
      <c r="AT7902" s="221"/>
      <c r="AU7902" s="221"/>
      <c r="AV7902" s="221"/>
      <c r="AW7902" s="221"/>
      <c r="AX7902" s="221"/>
      <c r="AY7902" s="221"/>
      <c r="AZ7902" s="221"/>
    </row>
    <row r="7903" spans="1:52" x14ac:dyDescent="0.15">
      <c r="A7903" s="278"/>
      <c r="B7903" s="274"/>
      <c r="C7903" s="340"/>
      <c r="D7903" s="340"/>
      <c r="E7903" s="341"/>
      <c r="F7903" s="341"/>
      <c r="G7903" s="341"/>
      <c r="H7903" s="341"/>
      <c r="I7903" s="341"/>
      <c r="J7903" s="341"/>
      <c r="AH7903" s="221"/>
      <c r="AI7903" s="221"/>
      <c r="AJ7903" s="221"/>
      <c r="AK7903" s="221"/>
      <c r="AL7903" s="221"/>
      <c r="AM7903" s="221"/>
      <c r="AN7903" s="221"/>
      <c r="AO7903" s="221"/>
      <c r="AP7903" s="221"/>
      <c r="AQ7903" s="219"/>
      <c r="AR7903" s="219"/>
      <c r="AS7903" s="221"/>
      <c r="AT7903" s="221"/>
      <c r="AU7903" s="221"/>
      <c r="AV7903" s="221"/>
      <c r="AW7903" s="221"/>
      <c r="AX7903" s="221"/>
      <c r="AY7903" s="221"/>
      <c r="AZ7903" s="221"/>
    </row>
    <row r="7904" spans="1:52" x14ac:dyDescent="0.15">
      <c r="A7904" s="278"/>
      <c r="B7904" s="274"/>
      <c r="C7904" s="340"/>
      <c r="D7904" s="340"/>
      <c r="E7904" s="341"/>
      <c r="F7904" s="341"/>
      <c r="G7904" s="341"/>
      <c r="H7904" s="341"/>
      <c r="I7904" s="341"/>
      <c r="J7904" s="341"/>
      <c r="AH7904" s="221"/>
      <c r="AI7904" s="221"/>
      <c r="AJ7904" s="221"/>
      <c r="AK7904" s="221"/>
      <c r="AL7904" s="221"/>
      <c r="AM7904" s="221"/>
      <c r="AN7904" s="221"/>
      <c r="AO7904" s="221"/>
      <c r="AP7904" s="221"/>
      <c r="AQ7904" s="219"/>
      <c r="AR7904" s="219"/>
      <c r="AS7904" s="221"/>
      <c r="AT7904" s="221"/>
      <c r="AU7904" s="221"/>
      <c r="AV7904" s="221"/>
      <c r="AW7904" s="221"/>
      <c r="AX7904" s="221"/>
      <c r="AY7904" s="221"/>
      <c r="AZ7904" s="221"/>
    </row>
    <row r="7905" spans="1:52" x14ac:dyDescent="0.15">
      <c r="A7905" s="278"/>
      <c r="B7905" s="274"/>
      <c r="C7905" s="340"/>
      <c r="D7905" s="340"/>
      <c r="E7905" s="341"/>
      <c r="F7905" s="341"/>
      <c r="G7905" s="341"/>
      <c r="H7905" s="341"/>
      <c r="I7905" s="341"/>
      <c r="J7905" s="341"/>
      <c r="AH7905" s="221"/>
      <c r="AI7905" s="221"/>
      <c r="AJ7905" s="221"/>
      <c r="AK7905" s="221"/>
      <c r="AL7905" s="221"/>
      <c r="AM7905" s="221"/>
      <c r="AN7905" s="221"/>
      <c r="AO7905" s="221"/>
      <c r="AP7905" s="221"/>
      <c r="AQ7905" s="219"/>
      <c r="AR7905" s="219"/>
      <c r="AS7905" s="221"/>
      <c r="AT7905" s="221"/>
      <c r="AU7905" s="221"/>
      <c r="AV7905" s="221"/>
      <c r="AW7905" s="221"/>
      <c r="AX7905" s="221"/>
      <c r="AY7905" s="221"/>
      <c r="AZ7905" s="221"/>
    </row>
    <row r="7906" spans="1:52" x14ac:dyDescent="0.15">
      <c r="A7906" s="278"/>
      <c r="B7906" s="274"/>
      <c r="C7906" s="340"/>
      <c r="D7906" s="340"/>
      <c r="E7906" s="341"/>
      <c r="F7906" s="341"/>
      <c r="G7906" s="341"/>
      <c r="H7906" s="341"/>
      <c r="I7906" s="341"/>
      <c r="J7906" s="341"/>
      <c r="AH7906" s="221"/>
      <c r="AI7906" s="221"/>
      <c r="AJ7906" s="221"/>
      <c r="AK7906" s="221"/>
      <c r="AL7906" s="221"/>
      <c r="AM7906" s="221"/>
      <c r="AN7906" s="221"/>
      <c r="AO7906" s="221"/>
      <c r="AP7906" s="221"/>
      <c r="AQ7906" s="219"/>
      <c r="AR7906" s="219"/>
      <c r="AS7906" s="221"/>
      <c r="AT7906" s="221"/>
      <c r="AU7906" s="221"/>
      <c r="AV7906" s="221"/>
      <c r="AW7906" s="221"/>
      <c r="AX7906" s="221"/>
      <c r="AY7906" s="221"/>
      <c r="AZ7906" s="221"/>
    </row>
    <row r="7907" spans="1:52" x14ac:dyDescent="0.15">
      <c r="A7907" s="278"/>
      <c r="B7907" s="274"/>
      <c r="C7907" s="340"/>
      <c r="D7907" s="340"/>
      <c r="E7907" s="341"/>
      <c r="F7907" s="341"/>
      <c r="G7907" s="341"/>
      <c r="H7907" s="341"/>
      <c r="I7907" s="341"/>
      <c r="J7907" s="341"/>
      <c r="AH7907" s="221"/>
      <c r="AI7907" s="221"/>
      <c r="AJ7907" s="221"/>
      <c r="AK7907" s="221"/>
      <c r="AL7907" s="221"/>
      <c r="AM7907" s="221"/>
      <c r="AN7907" s="221"/>
      <c r="AO7907" s="221"/>
      <c r="AP7907" s="221"/>
      <c r="AQ7907" s="219"/>
      <c r="AR7907" s="219"/>
      <c r="AS7907" s="221"/>
      <c r="AT7907" s="221"/>
      <c r="AU7907" s="221"/>
      <c r="AV7907" s="221"/>
      <c r="AW7907" s="221"/>
      <c r="AX7907" s="221"/>
      <c r="AY7907" s="221"/>
      <c r="AZ7907" s="221"/>
    </row>
    <row r="7908" spans="1:52" x14ac:dyDescent="0.15">
      <c r="A7908" s="278"/>
      <c r="B7908" s="274"/>
      <c r="C7908" s="340"/>
      <c r="D7908" s="340"/>
      <c r="E7908" s="341"/>
      <c r="F7908" s="341"/>
      <c r="G7908" s="341"/>
      <c r="H7908" s="341"/>
      <c r="I7908" s="341"/>
      <c r="J7908" s="341"/>
      <c r="AH7908" s="221"/>
      <c r="AI7908" s="221"/>
      <c r="AJ7908" s="221"/>
      <c r="AK7908" s="221"/>
      <c r="AL7908" s="221"/>
      <c r="AM7908" s="221"/>
      <c r="AN7908" s="221"/>
      <c r="AO7908" s="221"/>
      <c r="AP7908" s="221"/>
      <c r="AQ7908" s="219"/>
      <c r="AR7908" s="219"/>
      <c r="AS7908" s="221"/>
      <c r="AT7908" s="221"/>
      <c r="AU7908" s="221"/>
      <c r="AV7908" s="221"/>
      <c r="AW7908" s="221"/>
      <c r="AX7908" s="221"/>
      <c r="AY7908" s="221"/>
      <c r="AZ7908" s="221"/>
    </row>
    <row r="7909" spans="1:52" x14ac:dyDescent="0.15">
      <c r="A7909" s="278"/>
      <c r="B7909" s="274"/>
      <c r="C7909" s="340"/>
      <c r="D7909" s="340"/>
      <c r="E7909" s="341"/>
      <c r="F7909" s="341"/>
      <c r="G7909" s="341"/>
      <c r="H7909" s="341"/>
      <c r="I7909" s="341"/>
      <c r="J7909" s="341"/>
      <c r="AH7909" s="221"/>
      <c r="AI7909" s="221"/>
      <c r="AJ7909" s="221"/>
      <c r="AK7909" s="221"/>
      <c r="AL7909" s="221"/>
      <c r="AM7909" s="221"/>
      <c r="AN7909" s="221"/>
      <c r="AO7909" s="221"/>
      <c r="AP7909" s="221"/>
      <c r="AQ7909" s="219"/>
      <c r="AR7909" s="219"/>
      <c r="AS7909" s="221"/>
      <c r="AT7909" s="221"/>
      <c r="AU7909" s="221"/>
      <c r="AV7909" s="221"/>
      <c r="AW7909" s="221"/>
      <c r="AX7909" s="221"/>
      <c r="AY7909" s="221"/>
      <c r="AZ7909" s="221"/>
    </row>
    <row r="7910" spans="1:52" x14ac:dyDescent="0.15">
      <c r="A7910" s="278"/>
      <c r="B7910" s="274"/>
      <c r="C7910" s="340"/>
      <c r="D7910" s="340"/>
      <c r="E7910" s="341"/>
      <c r="F7910" s="341"/>
      <c r="G7910" s="341"/>
      <c r="H7910" s="341"/>
      <c r="I7910" s="341"/>
      <c r="J7910" s="341"/>
      <c r="AH7910" s="221"/>
      <c r="AI7910" s="221"/>
      <c r="AJ7910" s="221"/>
      <c r="AK7910" s="221"/>
      <c r="AL7910" s="221"/>
      <c r="AM7910" s="221"/>
      <c r="AN7910" s="221"/>
      <c r="AO7910" s="221"/>
      <c r="AP7910" s="221"/>
      <c r="AQ7910" s="219"/>
      <c r="AR7910" s="219"/>
      <c r="AS7910" s="221"/>
      <c r="AT7910" s="221"/>
      <c r="AU7910" s="221"/>
      <c r="AV7910" s="221"/>
      <c r="AW7910" s="221"/>
      <c r="AX7910" s="221"/>
      <c r="AY7910" s="221"/>
      <c r="AZ7910" s="221"/>
    </row>
    <row r="7911" spans="1:52" x14ac:dyDescent="0.15">
      <c r="A7911" s="278"/>
      <c r="B7911" s="274"/>
      <c r="C7911" s="340"/>
      <c r="D7911" s="340"/>
      <c r="E7911" s="341"/>
      <c r="F7911" s="341"/>
      <c r="G7911" s="341"/>
      <c r="H7911" s="341"/>
      <c r="I7911" s="341"/>
      <c r="J7911" s="341"/>
      <c r="AH7911" s="221"/>
      <c r="AI7911" s="221"/>
      <c r="AJ7911" s="221"/>
      <c r="AK7911" s="221"/>
      <c r="AL7911" s="221"/>
      <c r="AM7911" s="221"/>
      <c r="AN7911" s="221"/>
      <c r="AO7911" s="221"/>
      <c r="AP7911" s="221"/>
      <c r="AQ7911" s="219"/>
      <c r="AR7911" s="219"/>
      <c r="AS7911" s="221"/>
      <c r="AT7911" s="221"/>
      <c r="AU7911" s="221"/>
      <c r="AV7911" s="221"/>
      <c r="AW7911" s="221"/>
      <c r="AX7911" s="221"/>
      <c r="AY7911" s="221"/>
      <c r="AZ7911" s="221"/>
    </row>
    <row r="7912" spans="1:52" x14ac:dyDescent="0.15">
      <c r="A7912" s="278"/>
      <c r="B7912" s="274"/>
      <c r="C7912" s="340"/>
      <c r="D7912" s="340"/>
      <c r="E7912" s="341"/>
      <c r="F7912" s="341"/>
      <c r="G7912" s="341"/>
      <c r="H7912" s="341"/>
      <c r="I7912" s="341"/>
      <c r="J7912" s="341"/>
      <c r="AH7912" s="221"/>
      <c r="AI7912" s="221"/>
      <c r="AJ7912" s="221"/>
      <c r="AK7912" s="221"/>
      <c r="AL7912" s="221"/>
      <c r="AM7912" s="221"/>
      <c r="AN7912" s="221"/>
      <c r="AO7912" s="221"/>
      <c r="AP7912" s="221"/>
      <c r="AQ7912" s="219"/>
      <c r="AR7912" s="219"/>
      <c r="AS7912" s="221"/>
      <c r="AT7912" s="221"/>
      <c r="AU7912" s="221"/>
      <c r="AV7912" s="221"/>
      <c r="AW7912" s="221"/>
      <c r="AX7912" s="221"/>
      <c r="AY7912" s="221"/>
      <c r="AZ7912" s="221"/>
    </row>
    <row r="7913" spans="1:52" x14ac:dyDescent="0.15">
      <c r="A7913" s="278"/>
      <c r="B7913" s="274"/>
      <c r="C7913" s="340"/>
      <c r="D7913" s="340"/>
      <c r="E7913" s="341"/>
      <c r="F7913" s="341"/>
      <c r="G7913" s="341"/>
      <c r="H7913" s="341"/>
      <c r="I7913" s="341"/>
      <c r="J7913" s="341"/>
      <c r="AH7913" s="221"/>
      <c r="AI7913" s="221"/>
      <c r="AJ7913" s="221"/>
      <c r="AK7913" s="221"/>
      <c r="AL7913" s="221"/>
      <c r="AM7913" s="221"/>
      <c r="AN7913" s="221"/>
      <c r="AO7913" s="221"/>
      <c r="AP7913" s="221"/>
      <c r="AQ7913" s="219"/>
      <c r="AR7913" s="219"/>
      <c r="AS7913" s="221"/>
      <c r="AT7913" s="221"/>
      <c r="AU7913" s="221"/>
      <c r="AV7913" s="221"/>
      <c r="AW7913" s="221"/>
      <c r="AX7913" s="221"/>
      <c r="AY7913" s="221"/>
      <c r="AZ7913" s="221"/>
    </row>
    <row r="7914" spans="1:52" x14ac:dyDescent="0.15">
      <c r="A7914" s="278"/>
      <c r="B7914" s="274"/>
      <c r="C7914" s="340"/>
      <c r="D7914" s="340"/>
      <c r="E7914" s="341"/>
      <c r="F7914" s="341"/>
      <c r="G7914" s="341"/>
      <c r="H7914" s="341"/>
      <c r="I7914" s="341"/>
      <c r="J7914" s="341"/>
      <c r="AH7914" s="221"/>
      <c r="AI7914" s="221"/>
      <c r="AJ7914" s="221"/>
      <c r="AK7914" s="221"/>
      <c r="AL7914" s="221"/>
      <c r="AM7914" s="221"/>
      <c r="AN7914" s="221"/>
      <c r="AO7914" s="221"/>
      <c r="AP7914" s="221"/>
      <c r="AQ7914" s="219"/>
      <c r="AR7914" s="219"/>
      <c r="AS7914" s="221"/>
      <c r="AT7914" s="221"/>
      <c r="AU7914" s="221"/>
      <c r="AV7914" s="221"/>
      <c r="AW7914" s="221"/>
      <c r="AX7914" s="221"/>
      <c r="AY7914" s="221"/>
      <c r="AZ7914" s="221"/>
    </row>
    <row r="7915" spans="1:52" x14ac:dyDescent="0.15">
      <c r="A7915" s="278"/>
      <c r="B7915" s="274"/>
      <c r="C7915" s="340"/>
      <c r="D7915" s="340"/>
      <c r="E7915" s="341"/>
      <c r="F7915" s="341"/>
      <c r="G7915" s="341"/>
      <c r="H7915" s="341"/>
      <c r="I7915" s="341"/>
      <c r="J7915" s="341"/>
      <c r="AH7915" s="221"/>
      <c r="AI7915" s="221"/>
      <c r="AJ7915" s="221"/>
      <c r="AK7915" s="221"/>
      <c r="AL7915" s="221"/>
      <c r="AM7915" s="221"/>
      <c r="AN7915" s="221"/>
      <c r="AO7915" s="221"/>
      <c r="AP7915" s="221"/>
      <c r="AQ7915" s="219"/>
      <c r="AR7915" s="219"/>
      <c r="AS7915" s="221"/>
      <c r="AT7915" s="221"/>
      <c r="AU7915" s="221"/>
      <c r="AV7915" s="221"/>
      <c r="AW7915" s="221"/>
      <c r="AX7915" s="221"/>
      <c r="AY7915" s="221"/>
      <c r="AZ7915" s="221"/>
    </row>
    <row r="7916" spans="1:52" x14ac:dyDescent="0.15">
      <c r="A7916" s="278"/>
      <c r="B7916" s="274"/>
      <c r="C7916" s="340"/>
      <c r="D7916" s="340"/>
      <c r="E7916" s="341"/>
      <c r="F7916" s="341"/>
      <c r="G7916" s="341"/>
      <c r="H7916" s="341"/>
      <c r="I7916" s="341"/>
      <c r="J7916" s="341"/>
      <c r="AH7916" s="221"/>
      <c r="AI7916" s="221"/>
      <c r="AJ7916" s="221"/>
      <c r="AK7916" s="221"/>
      <c r="AL7916" s="221"/>
      <c r="AM7916" s="221"/>
      <c r="AN7916" s="221"/>
      <c r="AO7916" s="221"/>
      <c r="AP7916" s="221"/>
      <c r="AQ7916" s="219"/>
      <c r="AR7916" s="219"/>
      <c r="AS7916" s="221"/>
      <c r="AT7916" s="221"/>
      <c r="AU7916" s="221"/>
      <c r="AV7916" s="221"/>
      <c r="AW7916" s="221"/>
      <c r="AX7916" s="221"/>
      <c r="AY7916" s="221"/>
      <c r="AZ7916" s="221"/>
    </row>
    <row r="7917" spans="1:52" x14ac:dyDescent="0.15">
      <c r="A7917" s="278"/>
      <c r="B7917" s="274"/>
      <c r="C7917" s="340"/>
      <c r="D7917" s="340"/>
      <c r="E7917" s="341"/>
      <c r="F7917" s="341"/>
      <c r="G7917" s="341"/>
      <c r="H7917" s="341"/>
      <c r="I7917" s="341"/>
      <c r="J7917" s="341"/>
      <c r="AH7917" s="221"/>
      <c r="AI7917" s="221"/>
      <c r="AJ7917" s="221"/>
      <c r="AK7917" s="221"/>
      <c r="AL7917" s="221"/>
      <c r="AM7917" s="221"/>
      <c r="AN7917" s="221"/>
      <c r="AO7917" s="221"/>
      <c r="AP7917" s="221"/>
      <c r="AQ7917" s="219"/>
      <c r="AR7917" s="219"/>
      <c r="AS7917" s="221"/>
      <c r="AT7917" s="221"/>
      <c r="AU7917" s="221"/>
      <c r="AV7917" s="221"/>
      <c r="AW7917" s="221"/>
      <c r="AX7917" s="221"/>
      <c r="AY7917" s="221"/>
      <c r="AZ7917" s="221"/>
    </row>
    <row r="7918" spans="1:52" x14ac:dyDescent="0.15">
      <c r="A7918" s="278"/>
      <c r="B7918" s="274"/>
      <c r="C7918" s="340"/>
      <c r="D7918" s="340"/>
      <c r="E7918" s="341"/>
      <c r="F7918" s="341"/>
      <c r="G7918" s="341"/>
      <c r="H7918" s="341"/>
      <c r="I7918" s="341"/>
      <c r="J7918" s="341"/>
      <c r="AH7918" s="221"/>
      <c r="AI7918" s="221"/>
      <c r="AJ7918" s="221"/>
      <c r="AK7918" s="221"/>
      <c r="AL7918" s="221"/>
      <c r="AM7918" s="221"/>
      <c r="AN7918" s="221"/>
      <c r="AO7918" s="221"/>
      <c r="AP7918" s="221"/>
      <c r="AQ7918" s="219"/>
      <c r="AR7918" s="219"/>
      <c r="AS7918" s="221"/>
      <c r="AT7918" s="221"/>
      <c r="AU7918" s="221"/>
      <c r="AV7918" s="221"/>
      <c r="AW7918" s="221"/>
      <c r="AX7918" s="221"/>
      <c r="AY7918" s="221"/>
      <c r="AZ7918" s="221"/>
    </row>
    <row r="7919" spans="1:52" x14ac:dyDescent="0.15">
      <c r="A7919" s="278"/>
      <c r="B7919" s="274"/>
      <c r="C7919" s="340"/>
      <c r="D7919" s="340"/>
      <c r="E7919" s="341"/>
      <c r="F7919" s="341"/>
      <c r="G7919" s="341"/>
      <c r="H7919" s="341"/>
      <c r="I7919" s="341"/>
      <c r="J7919" s="341"/>
      <c r="AH7919" s="221"/>
      <c r="AI7919" s="221"/>
      <c r="AJ7919" s="221"/>
      <c r="AK7919" s="221"/>
      <c r="AL7919" s="221"/>
      <c r="AM7919" s="221"/>
      <c r="AN7919" s="221"/>
      <c r="AO7919" s="221"/>
      <c r="AP7919" s="221"/>
      <c r="AQ7919" s="219"/>
      <c r="AR7919" s="219"/>
      <c r="AS7919" s="221"/>
      <c r="AT7919" s="221"/>
      <c r="AU7919" s="221"/>
      <c r="AV7919" s="221"/>
      <c r="AW7919" s="221"/>
      <c r="AX7919" s="221"/>
      <c r="AY7919" s="221"/>
      <c r="AZ7919" s="221"/>
    </row>
    <row r="7920" spans="1:52" x14ac:dyDescent="0.15">
      <c r="A7920" s="278"/>
      <c r="B7920" s="274"/>
      <c r="C7920" s="340"/>
      <c r="D7920" s="340"/>
      <c r="E7920" s="341"/>
      <c r="F7920" s="341"/>
      <c r="G7920" s="341"/>
      <c r="H7920" s="341"/>
      <c r="I7920" s="341"/>
      <c r="J7920" s="341"/>
      <c r="AH7920" s="221"/>
      <c r="AI7920" s="221"/>
      <c r="AJ7920" s="221"/>
      <c r="AK7920" s="221"/>
      <c r="AL7920" s="221"/>
      <c r="AM7920" s="221"/>
      <c r="AN7920" s="221"/>
      <c r="AO7920" s="221"/>
      <c r="AP7920" s="221"/>
      <c r="AQ7920" s="219"/>
      <c r="AR7920" s="219"/>
      <c r="AS7920" s="221"/>
      <c r="AT7920" s="221"/>
      <c r="AU7920" s="221"/>
      <c r="AV7920" s="221"/>
      <c r="AW7920" s="221"/>
      <c r="AX7920" s="221"/>
      <c r="AY7920" s="221"/>
      <c r="AZ7920" s="221"/>
    </row>
    <row r="7921" spans="1:52" x14ac:dyDescent="0.15">
      <c r="A7921" s="278"/>
      <c r="B7921" s="274"/>
      <c r="C7921" s="340"/>
      <c r="D7921" s="340"/>
      <c r="E7921" s="341"/>
      <c r="F7921" s="341"/>
      <c r="G7921" s="341"/>
      <c r="H7921" s="341"/>
      <c r="I7921" s="341"/>
      <c r="J7921" s="341"/>
      <c r="AH7921" s="221"/>
      <c r="AI7921" s="221"/>
      <c r="AJ7921" s="221"/>
      <c r="AK7921" s="221"/>
      <c r="AL7921" s="221"/>
      <c r="AM7921" s="221"/>
      <c r="AN7921" s="221"/>
      <c r="AO7921" s="221"/>
      <c r="AP7921" s="221"/>
      <c r="AQ7921" s="219"/>
      <c r="AR7921" s="219"/>
      <c r="AS7921" s="221"/>
      <c r="AT7921" s="221"/>
      <c r="AU7921" s="221"/>
      <c r="AV7921" s="221"/>
      <c r="AW7921" s="221"/>
      <c r="AX7921" s="221"/>
      <c r="AY7921" s="221"/>
      <c r="AZ7921" s="221"/>
    </row>
    <row r="7922" spans="1:52" x14ac:dyDescent="0.15">
      <c r="A7922" s="278"/>
      <c r="B7922" s="274"/>
      <c r="C7922" s="340"/>
      <c r="D7922" s="340"/>
      <c r="E7922" s="341"/>
      <c r="F7922" s="341"/>
      <c r="G7922" s="341"/>
      <c r="H7922" s="341"/>
      <c r="I7922" s="341"/>
      <c r="J7922" s="341"/>
      <c r="AH7922" s="221"/>
      <c r="AI7922" s="221"/>
      <c r="AJ7922" s="221"/>
      <c r="AK7922" s="221"/>
      <c r="AL7922" s="221"/>
      <c r="AM7922" s="221"/>
      <c r="AN7922" s="221"/>
      <c r="AO7922" s="221"/>
      <c r="AP7922" s="221"/>
      <c r="AQ7922" s="219"/>
      <c r="AR7922" s="219"/>
      <c r="AS7922" s="221"/>
      <c r="AT7922" s="221"/>
      <c r="AU7922" s="221"/>
      <c r="AV7922" s="221"/>
      <c r="AW7922" s="221"/>
      <c r="AX7922" s="221"/>
      <c r="AY7922" s="221"/>
      <c r="AZ7922" s="221"/>
    </row>
    <row r="7923" spans="1:52" x14ac:dyDescent="0.15">
      <c r="A7923" s="278"/>
      <c r="B7923" s="274"/>
      <c r="C7923" s="340"/>
      <c r="D7923" s="340"/>
      <c r="E7923" s="341"/>
      <c r="F7923" s="341"/>
      <c r="G7923" s="341"/>
      <c r="H7923" s="341"/>
      <c r="I7923" s="341"/>
      <c r="J7923" s="341"/>
      <c r="AH7923" s="221"/>
      <c r="AI7923" s="221"/>
      <c r="AJ7923" s="221"/>
      <c r="AK7923" s="221"/>
      <c r="AL7923" s="221"/>
      <c r="AM7923" s="221"/>
      <c r="AN7923" s="221"/>
      <c r="AO7923" s="221"/>
      <c r="AP7923" s="221"/>
      <c r="AQ7923" s="219"/>
      <c r="AR7923" s="219"/>
      <c r="AS7923" s="221"/>
      <c r="AT7923" s="221"/>
      <c r="AU7923" s="221"/>
      <c r="AV7923" s="221"/>
      <c r="AW7923" s="221"/>
      <c r="AX7923" s="221"/>
      <c r="AY7923" s="221"/>
      <c r="AZ7923" s="221"/>
    </row>
    <row r="7924" spans="1:52" x14ac:dyDescent="0.15">
      <c r="A7924" s="278"/>
      <c r="B7924" s="274"/>
      <c r="C7924" s="340"/>
      <c r="D7924" s="340"/>
      <c r="E7924" s="341"/>
      <c r="F7924" s="341"/>
      <c r="G7924" s="341"/>
      <c r="H7924" s="341"/>
      <c r="I7924" s="341"/>
      <c r="J7924" s="341"/>
      <c r="AH7924" s="221"/>
      <c r="AI7924" s="221"/>
      <c r="AJ7924" s="221"/>
      <c r="AK7924" s="221"/>
      <c r="AL7924" s="221"/>
      <c r="AM7924" s="221"/>
      <c r="AN7924" s="221"/>
      <c r="AO7924" s="221"/>
      <c r="AP7924" s="221"/>
      <c r="AQ7924" s="219"/>
      <c r="AR7924" s="219"/>
      <c r="AS7924" s="221"/>
      <c r="AT7924" s="221"/>
      <c r="AU7924" s="221"/>
      <c r="AV7924" s="221"/>
      <c r="AW7924" s="221"/>
      <c r="AX7924" s="221"/>
      <c r="AY7924" s="221"/>
      <c r="AZ7924" s="221"/>
    </row>
    <row r="7925" spans="1:52" x14ac:dyDescent="0.15">
      <c r="A7925" s="278"/>
      <c r="B7925" s="274"/>
      <c r="C7925" s="340"/>
      <c r="D7925" s="340"/>
      <c r="E7925" s="341"/>
      <c r="F7925" s="341"/>
      <c r="G7925" s="341"/>
      <c r="H7925" s="341"/>
      <c r="I7925" s="341"/>
      <c r="J7925" s="341"/>
      <c r="AH7925" s="221"/>
      <c r="AI7925" s="221"/>
      <c r="AJ7925" s="221"/>
      <c r="AK7925" s="221"/>
      <c r="AL7925" s="221"/>
      <c r="AM7925" s="221"/>
      <c r="AN7925" s="221"/>
      <c r="AO7925" s="221"/>
      <c r="AP7925" s="221"/>
      <c r="AQ7925" s="219"/>
      <c r="AR7925" s="219"/>
      <c r="AS7925" s="221"/>
      <c r="AT7925" s="221"/>
      <c r="AU7925" s="221"/>
      <c r="AV7925" s="221"/>
      <c r="AW7925" s="221"/>
      <c r="AX7925" s="221"/>
      <c r="AY7925" s="221"/>
      <c r="AZ7925" s="221"/>
    </row>
    <row r="7926" spans="1:52" x14ac:dyDescent="0.15">
      <c r="A7926" s="278"/>
      <c r="B7926" s="274"/>
      <c r="C7926" s="340"/>
      <c r="D7926" s="340"/>
      <c r="E7926" s="341"/>
      <c r="F7926" s="341"/>
      <c r="G7926" s="341"/>
      <c r="H7926" s="341"/>
      <c r="I7926" s="341"/>
      <c r="J7926" s="341"/>
      <c r="AH7926" s="221"/>
      <c r="AI7926" s="221"/>
      <c r="AJ7926" s="221"/>
      <c r="AK7926" s="221"/>
      <c r="AL7926" s="221"/>
      <c r="AM7926" s="221"/>
      <c r="AN7926" s="221"/>
      <c r="AO7926" s="221"/>
      <c r="AP7926" s="221"/>
      <c r="AQ7926" s="219"/>
      <c r="AR7926" s="219"/>
      <c r="AS7926" s="221"/>
      <c r="AT7926" s="221"/>
      <c r="AU7926" s="221"/>
      <c r="AV7926" s="221"/>
      <c r="AW7926" s="221"/>
      <c r="AX7926" s="221"/>
      <c r="AY7926" s="221"/>
      <c r="AZ7926" s="221"/>
    </row>
    <row r="7927" spans="1:52" x14ac:dyDescent="0.15">
      <c r="A7927" s="278"/>
      <c r="B7927" s="274"/>
      <c r="C7927" s="340"/>
      <c r="D7927" s="340"/>
      <c r="E7927" s="341"/>
      <c r="F7927" s="341"/>
      <c r="G7927" s="341"/>
      <c r="H7927" s="341"/>
      <c r="I7927" s="341"/>
      <c r="J7927" s="341"/>
      <c r="AH7927" s="221"/>
      <c r="AI7927" s="221"/>
      <c r="AJ7927" s="221"/>
      <c r="AK7927" s="221"/>
      <c r="AL7927" s="221"/>
      <c r="AM7927" s="221"/>
      <c r="AN7927" s="221"/>
      <c r="AO7927" s="221"/>
      <c r="AP7927" s="221"/>
      <c r="AQ7927" s="219"/>
      <c r="AR7927" s="219"/>
      <c r="AS7927" s="221"/>
      <c r="AT7927" s="221"/>
      <c r="AU7927" s="221"/>
      <c r="AV7927" s="221"/>
      <c r="AW7927" s="221"/>
      <c r="AX7927" s="221"/>
      <c r="AY7927" s="221"/>
      <c r="AZ7927" s="221"/>
    </row>
    <row r="7928" spans="1:52" x14ac:dyDescent="0.15">
      <c r="A7928" s="278"/>
      <c r="B7928" s="274"/>
      <c r="C7928" s="340"/>
      <c r="D7928" s="340"/>
      <c r="E7928" s="341"/>
      <c r="F7928" s="341"/>
      <c r="G7928" s="341"/>
      <c r="H7928" s="341"/>
      <c r="I7928" s="341"/>
      <c r="J7928" s="341"/>
      <c r="AH7928" s="221"/>
      <c r="AI7928" s="221"/>
      <c r="AJ7928" s="221"/>
      <c r="AK7928" s="221"/>
      <c r="AL7928" s="221"/>
      <c r="AM7928" s="221"/>
      <c r="AN7928" s="221"/>
      <c r="AO7928" s="221"/>
      <c r="AP7928" s="221"/>
      <c r="AQ7928" s="219"/>
      <c r="AR7928" s="219"/>
      <c r="AS7928" s="221"/>
      <c r="AT7928" s="221"/>
      <c r="AU7928" s="221"/>
      <c r="AV7928" s="221"/>
      <c r="AW7928" s="221"/>
      <c r="AX7928" s="221"/>
      <c r="AY7928" s="221"/>
      <c r="AZ7928" s="221"/>
    </row>
    <row r="7929" spans="1:52" x14ac:dyDescent="0.15">
      <c r="A7929" s="278"/>
      <c r="B7929" s="274"/>
      <c r="C7929" s="340"/>
      <c r="D7929" s="340"/>
      <c r="E7929" s="341"/>
      <c r="F7929" s="341"/>
      <c r="G7929" s="341"/>
      <c r="H7929" s="341"/>
      <c r="I7929" s="341"/>
      <c r="J7929" s="341"/>
      <c r="AH7929" s="221"/>
      <c r="AI7929" s="221"/>
      <c r="AJ7929" s="221"/>
      <c r="AK7929" s="221"/>
      <c r="AL7929" s="221"/>
      <c r="AM7929" s="221"/>
      <c r="AN7929" s="221"/>
      <c r="AO7929" s="221"/>
      <c r="AP7929" s="221"/>
      <c r="AQ7929" s="219"/>
      <c r="AR7929" s="219"/>
      <c r="AS7929" s="221"/>
      <c r="AT7929" s="221"/>
      <c r="AU7929" s="221"/>
      <c r="AV7929" s="221"/>
      <c r="AW7929" s="221"/>
      <c r="AX7929" s="221"/>
      <c r="AY7929" s="221"/>
      <c r="AZ7929" s="221"/>
    </row>
    <row r="7930" spans="1:52" x14ac:dyDescent="0.15">
      <c r="A7930" s="278"/>
      <c r="B7930" s="274"/>
      <c r="C7930" s="340"/>
      <c r="D7930" s="340"/>
      <c r="E7930" s="341"/>
      <c r="F7930" s="341"/>
      <c r="G7930" s="341"/>
      <c r="H7930" s="341"/>
      <c r="I7930" s="341"/>
      <c r="J7930" s="341"/>
      <c r="AH7930" s="221"/>
      <c r="AI7930" s="221"/>
      <c r="AJ7930" s="221"/>
      <c r="AK7930" s="221"/>
      <c r="AL7930" s="221"/>
      <c r="AM7930" s="221"/>
      <c r="AN7930" s="221"/>
      <c r="AO7930" s="221"/>
      <c r="AP7930" s="221"/>
      <c r="AQ7930" s="219"/>
      <c r="AR7930" s="219"/>
      <c r="AS7930" s="221"/>
      <c r="AT7930" s="221"/>
      <c r="AU7930" s="221"/>
      <c r="AV7930" s="221"/>
      <c r="AW7930" s="221"/>
      <c r="AX7930" s="221"/>
      <c r="AY7930" s="221"/>
      <c r="AZ7930" s="221"/>
    </row>
    <row r="7931" spans="1:52" x14ac:dyDescent="0.15">
      <c r="A7931" s="278"/>
      <c r="B7931" s="274"/>
      <c r="C7931" s="340"/>
      <c r="D7931" s="340"/>
      <c r="E7931" s="341"/>
      <c r="F7931" s="341"/>
      <c r="G7931" s="341"/>
      <c r="H7931" s="341"/>
      <c r="I7931" s="341"/>
      <c r="J7931" s="341"/>
      <c r="AH7931" s="221"/>
      <c r="AI7931" s="221"/>
      <c r="AJ7931" s="221"/>
      <c r="AK7931" s="221"/>
      <c r="AL7931" s="221"/>
      <c r="AM7931" s="221"/>
      <c r="AN7931" s="221"/>
      <c r="AO7931" s="221"/>
      <c r="AP7931" s="221"/>
      <c r="AQ7931" s="219"/>
      <c r="AR7931" s="219"/>
      <c r="AS7931" s="221"/>
      <c r="AT7931" s="221"/>
      <c r="AU7931" s="221"/>
      <c r="AV7931" s="221"/>
      <c r="AW7931" s="221"/>
      <c r="AX7931" s="221"/>
      <c r="AY7931" s="221"/>
      <c r="AZ7931" s="221"/>
    </row>
    <row r="7932" spans="1:52" x14ac:dyDescent="0.15">
      <c r="A7932" s="278"/>
      <c r="B7932" s="274"/>
      <c r="C7932" s="340"/>
      <c r="D7932" s="340"/>
      <c r="E7932" s="341"/>
      <c r="F7932" s="341"/>
      <c r="G7932" s="341"/>
      <c r="H7932" s="341"/>
      <c r="I7932" s="341"/>
      <c r="J7932" s="341"/>
      <c r="AH7932" s="221"/>
      <c r="AI7932" s="221"/>
      <c r="AJ7932" s="221"/>
      <c r="AK7932" s="221"/>
      <c r="AL7932" s="221"/>
      <c r="AM7932" s="221"/>
      <c r="AN7932" s="221"/>
      <c r="AO7932" s="221"/>
      <c r="AP7932" s="221"/>
      <c r="AQ7932" s="219"/>
      <c r="AR7932" s="219"/>
      <c r="AS7932" s="221"/>
      <c r="AT7932" s="221"/>
      <c r="AU7932" s="221"/>
      <c r="AV7932" s="221"/>
      <c r="AW7932" s="221"/>
      <c r="AX7932" s="221"/>
      <c r="AY7932" s="221"/>
      <c r="AZ7932" s="221"/>
    </row>
    <row r="7933" spans="1:52" x14ac:dyDescent="0.15">
      <c r="A7933" s="278"/>
      <c r="B7933" s="274"/>
      <c r="C7933" s="340"/>
      <c r="D7933" s="340"/>
      <c r="E7933" s="341"/>
      <c r="F7933" s="341"/>
      <c r="G7933" s="341"/>
      <c r="H7933" s="341"/>
      <c r="I7933" s="341"/>
      <c r="J7933" s="341"/>
      <c r="AH7933" s="221"/>
      <c r="AI7933" s="221"/>
      <c r="AJ7933" s="221"/>
      <c r="AK7933" s="221"/>
      <c r="AL7933" s="221"/>
      <c r="AM7933" s="221"/>
      <c r="AN7933" s="221"/>
      <c r="AO7933" s="221"/>
      <c r="AP7933" s="221"/>
      <c r="AQ7933" s="219"/>
      <c r="AR7933" s="219"/>
      <c r="AS7933" s="221"/>
      <c r="AT7933" s="221"/>
      <c r="AU7933" s="221"/>
      <c r="AV7933" s="221"/>
      <c r="AW7933" s="221"/>
      <c r="AX7933" s="221"/>
      <c r="AY7933" s="221"/>
      <c r="AZ7933" s="221"/>
    </row>
    <row r="7934" spans="1:52" x14ac:dyDescent="0.15">
      <c r="A7934" s="278"/>
      <c r="B7934" s="274"/>
      <c r="C7934" s="340"/>
      <c r="D7934" s="340"/>
      <c r="E7934" s="341"/>
      <c r="F7934" s="341"/>
      <c r="G7934" s="341"/>
      <c r="H7934" s="341"/>
      <c r="I7934" s="341"/>
      <c r="J7934" s="341"/>
      <c r="AH7934" s="221"/>
      <c r="AI7934" s="221"/>
      <c r="AJ7934" s="221"/>
      <c r="AK7934" s="221"/>
      <c r="AL7934" s="221"/>
      <c r="AM7934" s="221"/>
      <c r="AN7934" s="221"/>
      <c r="AO7934" s="221"/>
      <c r="AP7934" s="221"/>
      <c r="AQ7934" s="219"/>
      <c r="AR7934" s="219"/>
      <c r="AS7934" s="221"/>
      <c r="AT7934" s="221"/>
      <c r="AU7934" s="221"/>
      <c r="AV7934" s="221"/>
      <c r="AW7934" s="221"/>
      <c r="AX7934" s="221"/>
      <c r="AY7934" s="221"/>
      <c r="AZ7934" s="221"/>
    </row>
    <row r="7935" spans="1:52" x14ac:dyDescent="0.15">
      <c r="A7935" s="278"/>
      <c r="B7935" s="274"/>
      <c r="C7935" s="340"/>
      <c r="D7935" s="340"/>
      <c r="E7935" s="341"/>
      <c r="F7935" s="341"/>
      <c r="G7935" s="341"/>
      <c r="H7935" s="341"/>
      <c r="I7935" s="341"/>
      <c r="J7935" s="341"/>
      <c r="AH7935" s="221"/>
      <c r="AI7935" s="221"/>
      <c r="AJ7935" s="221"/>
      <c r="AK7935" s="221"/>
      <c r="AL7935" s="221"/>
      <c r="AM7935" s="221"/>
      <c r="AN7935" s="221"/>
      <c r="AO7935" s="221"/>
      <c r="AP7935" s="221"/>
      <c r="AQ7935" s="219"/>
      <c r="AR7935" s="219"/>
      <c r="AS7935" s="221"/>
      <c r="AT7935" s="221"/>
      <c r="AU7935" s="221"/>
      <c r="AV7935" s="221"/>
      <c r="AW7935" s="221"/>
      <c r="AX7935" s="221"/>
      <c r="AY7935" s="221"/>
      <c r="AZ7935" s="221"/>
    </row>
    <row r="7936" spans="1:52" x14ac:dyDescent="0.15">
      <c r="A7936" s="278"/>
      <c r="B7936" s="274"/>
      <c r="C7936" s="340"/>
      <c r="D7936" s="340"/>
      <c r="E7936" s="341"/>
      <c r="F7936" s="341"/>
      <c r="G7936" s="341"/>
      <c r="H7936" s="341"/>
      <c r="I7936" s="341"/>
      <c r="J7936" s="341"/>
      <c r="AH7936" s="221"/>
      <c r="AI7936" s="221"/>
      <c r="AJ7936" s="221"/>
      <c r="AK7936" s="221"/>
      <c r="AL7936" s="221"/>
      <c r="AM7936" s="221"/>
      <c r="AN7936" s="221"/>
      <c r="AO7936" s="221"/>
      <c r="AP7936" s="221"/>
      <c r="AQ7936" s="219"/>
      <c r="AR7936" s="219"/>
      <c r="AS7936" s="221"/>
      <c r="AT7936" s="221"/>
      <c r="AU7936" s="221"/>
      <c r="AV7936" s="221"/>
      <c r="AW7936" s="221"/>
      <c r="AX7936" s="221"/>
      <c r="AY7936" s="221"/>
      <c r="AZ7936" s="221"/>
    </row>
    <row r="7937" spans="1:52" x14ac:dyDescent="0.15">
      <c r="A7937" s="278"/>
      <c r="B7937" s="274"/>
      <c r="C7937" s="340"/>
      <c r="D7937" s="340"/>
      <c r="E7937" s="341"/>
      <c r="F7937" s="341"/>
      <c r="G7937" s="341"/>
      <c r="H7937" s="341"/>
      <c r="I7937" s="341"/>
      <c r="J7937" s="341"/>
      <c r="AH7937" s="221"/>
      <c r="AI7937" s="221"/>
      <c r="AJ7937" s="221"/>
      <c r="AK7937" s="221"/>
      <c r="AL7937" s="221"/>
      <c r="AM7937" s="221"/>
      <c r="AN7937" s="221"/>
      <c r="AO7937" s="221"/>
      <c r="AP7937" s="221"/>
      <c r="AQ7937" s="219"/>
      <c r="AR7937" s="219"/>
      <c r="AS7937" s="221"/>
      <c r="AT7937" s="221"/>
      <c r="AU7937" s="221"/>
      <c r="AV7937" s="221"/>
      <c r="AW7937" s="221"/>
      <c r="AX7937" s="221"/>
      <c r="AY7937" s="221"/>
      <c r="AZ7937" s="221"/>
    </row>
    <row r="7938" spans="1:52" x14ac:dyDescent="0.15">
      <c r="A7938" s="278"/>
      <c r="B7938" s="274"/>
      <c r="C7938" s="340"/>
      <c r="D7938" s="340"/>
      <c r="E7938" s="341"/>
      <c r="F7938" s="341"/>
      <c r="G7938" s="341"/>
      <c r="H7938" s="341"/>
      <c r="I7938" s="341"/>
      <c r="J7938" s="341"/>
      <c r="AH7938" s="221"/>
      <c r="AI7938" s="221"/>
      <c r="AJ7938" s="221"/>
      <c r="AK7938" s="221"/>
      <c r="AL7938" s="221"/>
      <c r="AM7938" s="221"/>
      <c r="AN7938" s="221"/>
      <c r="AO7938" s="221"/>
      <c r="AP7938" s="221"/>
      <c r="AQ7938" s="219"/>
      <c r="AR7938" s="219"/>
      <c r="AS7938" s="221"/>
      <c r="AT7938" s="221"/>
      <c r="AU7938" s="221"/>
      <c r="AV7938" s="221"/>
      <c r="AW7938" s="221"/>
      <c r="AX7938" s="221"/>
      <c r="AY7938" s="221"/>
      <c r="AZ7938" s="221"/>
    </row>
    <row r="7939" spans="1:52" x14ac:dyDescent="0.15">
      <c r="A7939" s="278"/>
      <c r="B7939" s="274"/>
      <c r="C7939" s="340"/>
      <c r="D7939" s="340"/>
      <c r="E7939" s="341"/>
      <c r="F7939" s="341"/>
      <c r="G7939" s="341"/>
      <c r="H7939" s="341"/>
      <c r="I7939" s="341"/>
      <c r="J7939" s="341"/>
      <c r="AH7939" s="221"/>
      <c r="AI7939" s="221"/>
      <c r="AJ7939" s="221"/>
      <c r="AK7939" s="221"/>
      <c r="AL7939" s="221"/>
      <c r="AM7939" s="221"/>
      <c r="AN7939" s="221"/>
      <c r="AO7939" s="221"/>
      <c r="AP7939" s="221"/>
      <c r="AQ7939" s="219"/>
      <c r="AR7939" s="219"/>
      <c r="AS7939" s="221"/>
      <c r="AT7939" s="221"/>
      <c r="AU7939" s="221"/>
      <c r="AV7939" s="221"/>
      <c r="AW7939" s="221"/>
      <c r="AX7939" s="221"/>
      <c r="AY7939" s="221"/>
      <c r="AZ7939" s="221"/>
    </row>
    <row r="7940" spans="1:52" x14ac:dyDescent="0.15">
      <c r="A7940" s="278"/>
      <c r="B7940" s="274"/>
      <c r="C7940" s="340"/>
      <c r="D7940" s="340"/>
      <c r="E7940" s="341"/>
      <c r="F7940" s="341"/>
      <c r="G7940" s="341"/>
      <c r="H7940" s="341"/>
      <c r="I7940" s="341"/>
      <c r="J7940" s="341"/>
      <c r="AH7940" s="221"/>
      <c r="AI7940" s="221"/>
      <c r="AJ7940" s="221"/>
      <c r="AK7940" s="221"/>
      <c r="AL7940" s="221"/>
      <c r="AM7940" s="221"/>
      <c r="AN7940" s="221"/>
      <c r="AO7940" s="221"/>
      <c r="AP7940" s="221"/>
      <c r="AQ7940" s="219"/>
      <c r="AR7940" s="219"/>
      <c r="AS7940" s="221"/>
      <c r="AT7940" s="221"/>
      <c r="AU7940" s="221"/>
      <c r="AV7940" s="221"/>
      <c r="AW7940" s="221"/>
      <c r="AX7940" s="221"/>
      <c r="AY7940" s="221"/>
      <c r="AZ7940" s="221"/>
    </row>
    <row r="7941" spans="1:52" x14ac:dyDescent="0.15">
      <c r="A7941" s="278"/>
      <c r="B7941" s="274"/>
      <c r="C7941" s="340"/>
      <c r="D7941" s="340"/>
      <c r="E7941" s="341"/>
      <c r="F7941" s="341"/>
      <c r="G7941" s="341"/>
      <c r="H7941" s="341"/>
      <c r="I7941" s="341"/>
      <c r="J7941" s="341"/>
      <c r="AH7941" s="221"/>
      <c r="AI7941" s="221"/>
      <c r="AJ7941" s="221"/>
      <c r="AK7941" s="221"/>
      <c r="AL7941" s="221"/>
      <c r="AM7941" s="221"/>
      <c r="AN7941" s="221"/>
      <c r="AO7941" s="221"/>
      <c r="AP7941" s="221"/>
      <c r="AQ7941" s="219"/>
      <c r="AR7941" s="219"/>
      <c r="AS7941" s="221"/>
      <c r="AT7941" s="221"/>
      <c r="AU7941" s="221"/>
      <c r="AV7941" s="221"/>
      <c r="AW7941" s="221"/>
      <c r="AX7941" s="221"/>
      <c r="AY7941" s="221"/>
      <c r="AZ7941" s="221"/>
    </row>
    <row r="7942" spans="1:52" x14ac:dyDescent="0.15">
      <c r="A7942" s="278"/>
      <c r="B7942" s="274"/>
      <c r="C7942" s="340"/>
      <c r="D7942" s="340"/>
      <c r="E7942" s="341"/>
      <c r="F7942" s="341"/>
      <c r="G7942" s="341"/>
      <c r="H7942" s="341"/>
      <c r="I7942" s="341"/>
      <c r="J7942" s="341"/>
      <c r="AH7942" s="221"/>
      <c r="AI7942" s="221"/>
      <c r="AJ7942" s="221"/>
      <c r="AK7942" s="221"/>
      <c r="AL7942" s="221"/>
      <c r="AM7942" s="221"/>
      <c r="AN7942" s="221"/>
      <c r="AO7942" s="221"/>
      <c r="AP7942" s="221"/>
      <c r="AQ7942" s="219"/>
      <c r="AR7942" s="219"/>
      <c r="AS7942" s="221"/>
      <c r="AT7942" s="221"/>
      <c r="AU7942" s="221"/>
      <c r="AV7942" s="221"/>
      <c r="AW7942" s="221"/>
      <c r="AX7942" s="221"/>
      <c r="AY7942" s="221"/>
      <c r="AZ7942" s="221"/>
    </row>
    <row r="7943" spans="1:52" x14ac:dyDescent="0.15">
      <c r="A7943" s="278"/>
      <c r="B7943" s="274"/>
      <c r="C7943" s="340"/>
      <c r="D7943" s="340"/>
      <c r="E7943" s="341"/>
      <c r="F7943" s="341"/>
      <c r="G7943" s="341"/>
      <c r="H7943" s="341"/>
      <c r="I7943" s="341"/>
      <c r="J7943" s="341"/>
      <c r="AH7943" s="221"/>
      <c r="AI7943" s="221"/>
      <c r="AJ7943" s="221"/>
      <c r="AK7943" s="221"/>
      <c r="AL7943" s="221"/>
      <c r="AM7943" s="221"/>
      <c r="AN7943" s="221"/>
      <c r="AO7943" s="221"/>
      <c r="AP7943" s="221"/>
      <c r="AQ7943" s="219"/>
      <c r="AR7943" s="219"/>
      <c r="AS7943" s="221"/>
      <c r="AT7943" s="221"/>
      <c r="AU7943" s="221"/>
      <c r="AV7943" s="221"/>
      <c r="AW7943" s="221"/>
      <c r="AX7943" s="221"/>
      <c r="AY7943" s="221"/>
      <c r="AZ7943" s="221"/>
    </row>
    <row r="7944" spans="1:52" x14ac:dyDescent="0.15">
      <c r="A7944" s="278"/>
      <c r="B7944" s="274"/>
      <c r="C7944" s="340"/>
      <c r="D7944" s="340"/>
      <c r="E7944" s="341"/>
      <c r="F7944" s="341"/>
      <c r="G7944" s="341"/>
      <c r="H7944" s="341"/>
      <c r="I7944" s="341"/>
      <c r="J7944" s="341"/>
      <c r="AH7944" s="221"/>
      <c r="AI7944" s="221"/>
      <c r="AJ7944" s="221"/>
      <c r="AK7944" s="221"/>
      <c r="AL7944" s="221"/>
      <c r="AM7944" s="221"/>
      <c r="AN7944" s="221"/>
      <c r="AO7944" s="221"/>
      <c r="AP7944" s="221"/>
      <c r="AQ7944" s="219"/>
      <c r="AR7944" s="219"/>
      <c r="AS7944" s="221"/>
      <c r="AT7944" s="221"/>
      <c r="AU7944" s="221"/>
      <c r="AV7944" s="221"/>
      <c r="AW7944" s="221"/>
      <c r="AX7944" s="221"/>
      <c r="AY7944" s="221"/>
      <c r="AZ7944" s="221"/>
    </row>
    <row r="7945" spans="1:52" x14ac:dyDescent="0.15">
      <c r="A7945" s="278"/>
      <c r="B7945" s="274"/>
      <c r="C7945" s="340"/>
      <c r="D7945" s="340"/>
      <c r="E7945" s="341"/>
      <c r="F7945" s="341"/>
      <c r="G7945" s="341"/>
      <c r="H7945" s="341"/>
      <c r="I7945" s="341"/>
      <c r="J7945" s="341"/>
      <c r="AH7945" s="221"/>
      <c r="AI7945" s="221"/>
      <c r="AJ7945" s="221"/>
      <c r="AK7945" s="221"/>
      <c r="AL7945" s="221"/>
      <c r="AM7945" s="221"/>
      <c r="AN7945" s="221"/>
      <c r="AO7945" s="221"/>
      <c r="AP7945" s="221"/>
      <c r="AQ7945" s="219"/>
      <c r="AR7945" s="219"/>
      <c r="AS7945" s="221"/>
      <c r="AT7945" s="221"/>
      <c r="AU7945" s="221"/>
      <c r="AV7945" s="221"/>
      <c r="AW7945" s="221"/>
      <c r="AX7945" s="221"/>
      <c r="AY7945" s="221"/>
      <c r="AZ7945" s="221"/>
    </row>
    <row r="7946" spans="1:52" x14ac:dyDescent="0.15">
      <c r="A7946" s="278"/>
      <c r="B7946" s="274"/>
      <c r="C7946" s="340"/>
      <c r="D7946" s="340"/>
      <c r="E7946" s="341"/>
      <c r="F7946" s="341"/>
      <c r="G7946" s="341"/>
      <c r="H7946" s="341"/>
      <c r="I7946" s="341"/>
      <c r="J7946" s="341"/>
      <c r="AH7946" s="221"/>
      <c r="AI7946" s="221"/>
      <c r="AJ7946" s="221"/>
      <c r="AK7946" s="221"/>
      <c r="AL7946" s="221"/>
      <c r="AM7946" s="221"/>
      <c r="AN7946" s="221"/>
      <c r="AO7946" s="221"/>
      <c r="AP7946" s="221"/>
      <c r="AQ7946" s="219"/>
      <c r="AR7946" s="219"/>
      <c r="AS7946" s="221"/>
      <c r="AT7946" s="221"/>
      <c r="AU7946" s="221"/>
      <c r="AV7946" s="221"/>
      <c r="AW7946" s="221"/>
      <c r="AX7946" s="221"/>
      <c r="AY7946" s="221"/>
      <c r="AZ7946" s="221"/>
    </row>
    <row r="7947" spans="1:52" x14ac:dyDescent="0.15">
      <c r="A7947" s="278"/>
      <c r="B7947" s="274"/>
      <c r="C7947" s="340"/>
      <c r="D7947" s="340"/>
      <c r="E7947" s="341"/>
      <c r="F7947" s="341"/>
      <c r="G7947" s="341"/>
      <c r="H7947" s="341"/>
      <c r="I7947" s="341"/>
      <c r="J7947" s="341"/>
      <c r="AH7947" s="221"/>
      <c r="AI7947" s="221"/>
      <c r="AJ7947" s="221"/>
      <c r="AK7947" s="221"/>
      <c r="AL7947" s="221"/>
      <c r="AM7947" s="221"/>
      <c r="AN7947" s="221"/>
      <c r="AO7947" s="221"/>
      <c r="AP7947" s="221"/>
      <c r="AQ7947" s="219"/>
      <c r="AR7947" s="219"/>
      <c r="AS7947" s="221"/>
      <c r="AT7947" s="221"/>
      <c r="AU7947" s="221"/>
      <c r="AV7947" s="221"/>
      <c r="AW7947" s="221"/>
      <c r="AX7947" s="221"/>
      <c r="AY7947" s="221"/>
      <c r="AZ7947" s="221"/>
    </row>
    <row r="7948" spans="1:52" x14ac:dyDescent="0.15">
      <c r="A7948" s="278"/>
      <c r="B7948" s="274"/>
      <c r="C7948" s="340"/>
      <c r="D7948" s="340"/>
      <c r="E7948" s="341"/>
      <c r="F7948" s="341"/>
      <c r="G7948" s="341"/>
      <c r="H7948" s="341"/>
      <c r="I7948" s="341"/>
      <c r="J7948" s="341"/>
      <c r="AH7948" s="221"/>
      <c r="AI7948" s="221"/>
      <c r="AJ7948" s="221"/>
      <c r="AK7948" s="221"/>
      <c r="AL7948" s="221"/>
      <c r="AM7948" s="221"/>
      <c r="AN7948" s="221"/>
      <c r="AO7948" s="221"/>
      <c r="AP7948" s="221"/>
      <c r="AQ7948" s="219"/>
      <c r="AR7948" s="219"/>
      <c r="AS7948" s="221"/>
      <c r="AT7948" s="221"/>
      <c r="AU7948" s="221"/>
      <c r="AV7948" s="221"/>
      <c r="AW7948" s="221"/>
      <c r="AX7948" s="221"/>
      <c r="AY7948" s="221"/>
      <c r="AZ7948" s="221"/>
    </row>
    <row r="7949" spans="1:52" x14ac:dyDescent="0.15">
      <c r="A7949" s="278"/>
      <c r="B7949" s="274"/>
      <c r="C7949" s="340"/>
      <c r="D7949" s="340"/>
      <c r="E7949" s="341"/>
      <c r="F7949" s="341"/>
      <c r="G7949" s="341"/>
      <c r="H7949" s="341"/>
      <c r="I7949" s="341"/>
      <c r="J7949" s="341"/>
      <c r="AH7949" s="221"/>
      <c r="AI7949" s="221"/>
      <c r="AJ7949" s="221"/>
      <c r="AK7949" s="221"/>
      <c r="AL7949" s="221"/>
      <c r="AM7949" s="221"/>
      <c r="AN7949" s="221"/>
      <c r="AO7949" s="221"/>
      <c r="AP7949" s="221"/>
      <c r="AQ7949" s="219"/>
      <c r="AR7949" s="219"/>
      <c r="AS7949" s="221"/>
      <c r="AT7949" s="221"/>
      <c r="AU7949" s="221"/>
      <c r="AV7949" s="221"/>
      <c r="AW7949" s="221"/>
      <c r="AX7949" s="221"/>
      <c r="AY7949" s="221"/>
      <c r="AZ7949" s="221"/>
    </row>
    <row r="7950" spans="1:52" x14ac:dyDescent="0.15">
      <c r="A7950" s="278"/>
      <c r="B7950" s="274"/>
      <c r="C7950" s="340"/>
      <c r="D7950" s="340"/>
      <c r="E7950" s="341"/>
      <c r="F7950" s="341"/>
      <c r="G7950" s="341"/>
      <c r="H7950" s="341"/>
      <c r="I7950" s="341"/>
      <c r="J7950" s="341"/>
      <c r="AH7950" s="221"/>
      <c r="AI7950" s="221"/>
      <c r="AJ7950" s="221"/>
      <c r="AK7950" s="221"/>
      <c r="AL7950" s="221"/>
      <c r="AM7950" s="221"/>
      <c r="AN7950" s="221"/>
      <c r="AO7950" s="221"/>
      <c r="AP7950" s="221"/>
      <c r="AQ7950" s="219"/>
      <c r="AR7950" s="219"/>
      <c r="AS7950" s="221"/>
      <c r="AT7950" s="221"/>
      <c r="AU7950" s="221"/>
      <c r="AV7950" s="221"/>
      <c r="AW7950" s="221"/>
      <c r="AX7950" s="221"/>
      <c r="AY7950" s="221"/>
      <c r="AZ7950" s="221"/>
    </row>
    <row r="7951" spans="1:52" x14ac:dyDescent="0.15">
      <c r="A7951" s="278"/>
      <c r="B7951" s="274"/>
      <c r="C7951" s="340"/>
      <c r="D7951" s="340"/>
      <c r="E7951" s="341"/>
      <c r="F7951" s="341"/>
      <c r="G7951" s="341"/>
      <c r="H7951" s="341"/>
      <c r="I7951" s="341"/>
      <c r="J7951" s="341"/>
      <c r="AH7951" s="221"/>
      <c r="AI7951" s="221"/>
      <c r="AJ7951" s="221"/>
      <c r="AK7951" s="221"/>
      <c r="AL7951" s="221"/>
      <c r="AM7951" s="221"/>
      <c r="AN7951" s="221"/>
      <c r="AO7951" s="221"/>
      <c r="AP7951" s="221"/>
      <c r="AQ7951" s="219"/>
      <c r="AR7951" s="219"/>
      <c r="AS7951" s="221"/>
      <c r="AT7951" s="221"/>
      <c r="AU7951" s="221"/>
      <c r="AV7951" s="221"/>
      <c r="AW7951" s="221"/>
      <c r="AX7951" s="221"/>
      <c r="AY7951" s="221"/>
      <c r="AZ7951" s="221"/>
    </row>
    <row r="7952" spans="1:52" x14ac:dyDescent="0.15">
      <c r="A7952" s="278"/>
      <c r="B7952" s="274"/>
      <c r="C7952" s="340"/>
      <c r="D7952" s="340"/>
      <c r="E7952" s="341"/>
      <c r="F7952" s="341"/>
      <c r="G7952" s="341"/>
      <c r="H7952" s="341"/>
      <c r="I7952" s="341"/>
      <c r="J7952" s="341"/>
      <c r="AH7952" s="221"/>
      <c r="AI7952" s="221"/>
      <c r="AJ7952" s="221"/>
      <c r="AK7952" s="221"/>
      <c r="AL7952" s="221"/>
      <c r="AM7952" s="221"/>
      <c r="AN7952" s="221"/>
      <c r="AO7952" s="221"/>
      <c r="AP7952" s="221"/>
      <c r="AQ7952" s="219"/>
      <c r="AR7952" s="219"/>
      <c r="AS7952" s="221"/>
      <c r="AT7952" s="221"/>
      <c r="AU7952" s="221"/>
      <c r="AV7952" s="221"/>
      <c r="AW7952" s="221"/>
      <c r="AX7952" s="221"/>
      <c r="AY7952" s="221"/>
      <c r="AZ7952" s="221"/>
    </row>
    <row r="7953" spans="1:52" x14ac:dyDescent="0.15">
      <c r="A7953" s="278"/>
      <c r="B7953" s="274"/>
      <c r="C7953" s="340"/>
      <c r="D7953" s="340"/>
      <c r="E7953" s="341"/>
      <c r="F7953" s="341"/>
      <c r="G7953" s="341"/>
      <c r="H7953" s="341"/>
      <c r="I7953" s="341"/>
      <c r="J7953" s="341"/>
      <c r="AH7953" s="221"/>
      <c r="AI7953" s="221"/>
      <c r="AJ7953" s="221"/>
      <c r="AK7953" s="221"/>
      <c r="AL7953" s="221"/>
      <c r="AM7953" s="221"/>
      <c r="AN7953" s="221"/>
      <c r="AO7953" s="221"/>
      <c r="AP7953" s="221"/>
      <c r="AQ7953" s="219"/>
      <c r="AR7953" s="219"/>
      <c r="AS7953" s="221"/>
      <c r="AT7953" s="221"/>
      <c r="AU7953" s="221"/>
      <c r="AV7953" s="221"/>
      <c r="AW7953" s="221"/>
      <c r="AX7953" s="221"/>
      <c r="AY7953" s="221"/>
      <c r="AZ7953" s="221"/>
    </row>
    <row r="7954" spans="1:52" x14ac:dyDescent="0.15">
      <c r="A7954" s="278"/>
      <c r="B7954" s="274"/>
      <c r="C7954" s="340"/>
      <c r="D7954" s="340"/>
      <c r="E7954" s="341"/>
      <c r="F7954" s="341"/>
      <c r="G7954" s="341"/>
      <c r="H7954" s="341"/>
      <c r="I7954" s="341"/>
      <c r="J7954" s="341"/>
      <c r="AH7954" s="221"/>
      <c r="AI7954" s="221"/>
      <c r="AJ7954" s="221"/>
      <c r="AK7954" s="221"/>
      <c r="AL7954" s="221"/>
      <c r="AM7954" s="221"/>
      <c r="AN7954" s="221"/>
      <c r="AO7954" s="221"/>
      <c r="AP7954" s="221"/>
      <c r="AQ7954" s="219"/>
      <c r="AR7954" s="219"/>
      <c r="AS7954" s="221"/>
      <c r="AT7954" s="221"/>
      <c r="AU7954" s="221"/>
      <c r="AV7954" s="221"/>
      <c r="AW7954" s="221"/>
      <c r="AX7954" s="221"/>
      <c r="AY7954" s="221"/>
      <c r="AZ7954" s="221"/>
    </row>
    <row r="7955" spans="1:52" x14ac:dyDescent="0.15">
      <c r="A7955" s="278"/>
      <c r="B7955" s="274"/>
      <c r="C7955" s="340"/>
      <c r="D7955" s="340"/>
      <c r="E7955" s="341"/>
      <c r="F7955" s="341"/>
      <c r="G7955" s="341"/>
      <c r="H7955" s="341"/>
      <c r="I7955" s="341"/>
      <c r="J7955" s="341"/>
      <c r="AH7955" s="221"/>
      <c r="AI7955" s="221"/>
      <c r="AJ7955" s="221"/>
      <c r="AK7955" s="221"/>
      <c r="AL7955" s="221"/>
      <c r="AM7955" s="221"/>
      <c r="AN7955" s="221"/>
      <c r="AO7955" s="221"/>
      <c r="AP7955" s="221"/>
      <c r="AQ7955" s="219"/>
      <c r="AR7955" s="219"/>
      <c r="AS7955" s="221"/>
      <c r="AT7955" s="221"/>
      <c r="AU7955" s="221"/>
      <c r="AV7955" s="221"/>
      <c r="AW7955" s="221"/>
      <c r="AX7955" s="221"/>
      <c r="AY7955" s="221"/>
      <c r="AZ7955" s="221"/>
    </row>
    <row r="7956" spans="1:52" x14ac:dyDescent="0.15">
      <c r="A7956" s="278"/>
      <c r="B7956" s="274"/>
      <c r="C7956" s="340"/>
      <c r="D7956" s="340"/>
      <c r="E7956" s="341"/>
      <c r="F7956" s="341"/>
      <c r="G7956" s="341"/>
      <c r="H7956" s="341"/>
      <c r="I7956" s="341"/>
      <c r="J7956" s="341"/>
      <c r="AH7956" s="221"/>
      <c r="AI7956" s="221"/>
      <c r="AJ7956" s="221"/>
      <c r="AK7956" s="221"/>
      <c r="AL7956" s="221"/>
      <c r="AM7956" s="221"/>
      <c r="AN7956" s="221"/>
      <c r="AO7956" s="221"/>
      <c r="AP7956" s="221"/>
      <c r="AQ7956" s="219"/>
      <c r="AR7956" s="219"/>
      <c r="AS7956" s="221"/>
      <c r="AT7956" s="221"/>
      <c r="AU7956" s="221"/>
      <c r="AV7956" s="221"/>
      <c r="AW7956" s="221"/>
      <c r="AX7956" s="221"/>
      <c r="AY7956" s="221"/>
      <c r="AZ7956" s="221"/>
    </row>
    <row r="7957" spans="1:52" x14ac:dyDescent="0.15">
      <c r="A7957" s="278"/>
      <c r="B7957" s="274"/>
      <c r="C7957" s="340"/>
      <c r="D7957" s="340"/>
      <c r="E7957" s="341"/>
      <c r="F7957" s="341"/>
      <c r="G7957" s="341"/>
      <c r="H7957" s="341"/>
      <c r="I7957" s="341"/>
      <c r="J7957" s="341"/>
      <c r="AH7957" s="221"/>
      <c r="AI7957" s="221"/>
      <c r="AJ7957" s="221"/>
      <c r="AK7957" s="221"/>
      <c r="AL7957" s="221"/>
      <c r="AM7957" s="221"/>
      <c r="AN7957" s="221"/>
      <c r="AO7957" s="221"/>
      <c r="AP7957" s="221"/>
      <c r="AQ7957" s="219"/>
      <c r="AR7957" s="219"/>
      <c r="AS7957" s="221"/>
      <c r="AT7957" s="221"/>
      <c r="AU7957" s="221"/>
      <c r="AV7957" s="221"/>
      <c r="AW7957" s="221"/>
      <c r="AX7957" s="221"/>
      <c r="AY7957" s="221"/>
      <c r="AZ7957" s="221"/>
    </row>
    <row r="7958" spans="1:52" x14ac:dyDescent="0.15">
      <c r="A7958" s="278"/>
      <c r="B7958" s="274"/>
      <c r="C7958" s="340"/>
      <c r="D7958" s="340"/>
      <c r="E7958" s="341"/>
      <c r="F7958" s="341"/>
      <c r="G7958" s="341"/>
      <c r="H7958" s="341"/>
      <c r="I7958" s="341"/>
      <c r="J7958" s="341"/>
      <c r="AH7958" s="221"/>
      <c r="AI7958" s="221"/>
      <c r="AJ7958" s="221"/>
      <c r="AK7958" s="221"/>
      <c r="AL7958" s="221"/>
      <c r="AM7958" s="221"/>
      <c r="AN7958" s="221"/>
      <c r="AO7958" s="221"/>
      <c r="AP7958" s="221"/>
      <c r="AQ7958" s="219"/>
      <c r="AR7958" s="219"/>
      <c r="AS7958" s="221"/>
      <c r="AT7958" s="221"/>
      <c r="AU7958" s="221"/>
      <c r="AV7958" s="221"/>
      <c r="AW7958" s="221"/>
      <c r="AX7958" s="221"/>
      <c r="AY7958" s="221"/>
      <c r="AZ7958" s="221"/>
    </row>
    <row r="7959" spans="1:52" x14ac:dyDescent="0.15">
      <c r="A7959" s="278"/>
      <c r="B7959" s="274"/>
      <c r="C7959" s="340"/>
      <c r="D7959" s="340"/>
      <c r="E7959" s="341"/>
      <c r="F7959" s="341"/>
      <c r="G7959" s="341"/>
      <c r="H7959" s="341"/>
      <c r="I7959" s="341"/>
      <c r="J7959" s="341"/>
      <c r="AH7959" s="221"/>
      <c r="AI7959" s="221"/>
      <c r="AJ7959" s="221"/>
      <c r="AK7959" s="221"/>
      <c r="AL7959" s="221"/>
      <c r="AM7959" s="221"/>
      <c r="AN7959" s="221"/>
      <c r="AO7959" s="221"/>
      <c r="AP7959" s="221"/>
      <c r="AQ7959" s="219"/>
      <c r="AR7959" s="219"/>
      <c r="AS7959" s="221"/>
      <c r="AT7959" s="221"/>
      <c r="AU7959" s="221"/>
      <c r="AV7959" s="221"/>
      <c r="AW7959" s="221"/>
      <c r="AX7959" s="221"/>
      <c r="AY7959" s="221"/>
      <c r="AZ7959" s="221"/>
    </row>
    <row r="7960" spans="1:52" x14ac:dyDescent="0.15">
      <c r="A7960" s="278"/>
      <c r="B7960" s="274"/>
      <c r="C7960" s="340"/>
      <c r="D7960" s="340"/>
      <c r="E7960" s="341"/>
      <c r="F7960" s="341"/>
      <c r="G7960" s="341"/>
      <c r="H7960" s="341"/>
      <c r="I7960" s="341"/>
      <c r="J7960" s="341"/>
      <c r="AH7960" s="221"/>
      <c r="AI7960" s="221"/>
      <c r="AJ7960" s="221"/>
      <c r="AK7960" s="221"/>
      <c r="AL7960" s="221"/>
      <c r="AM7960" s="221"/>
      <c r="AN7960" s="221"/>
      <c r="AO7960" s="221"/>
      <c r="AP7960" s="221"/>
      <c r="AQ7960" s="219"/>
      <c r="AR7960" s="219"/>
      <c r="AS7960" s="221"/>
      <c r="AT7960" s="221"/>
      <c r="AU7960" s="221"/>
      <c r="AV7960" s="221"/>
      <c r="AW7960" s="221"/>
      <c r="AX7960" s="221"/>
      <c r="AY7960" s="221"/>
      <c r="AZ7960" s="221"/>
    </row>
    <row r="7961" spans="1:52" x14ac:dyDescent="0.15">
      <c r="A7961" s="278"/>
      <c r="B7961" s="274"/>
      <c r="C7961" s="340"/>
      <c r="D7961" s="340"/>
      <c r="E7961" s="341"/>
      <c r="F7961" s="341"/>
      <c r="G7961" s="341"/>
      <c r="H7961" s="341"/>
      <c r="I7961" s="341"/>
      <c r="J7961" s="341"/>
      <c r="AH7961" s="221"/>
      <c r="AI7961" s="221"/>
      <c r="AJ7961" s="221"/>
      <c r="AK7961" s="221"/>
      <c r="AL7961" s="221"/>
      <c r="AM7961" s="221"/>
      <c r="AN7961" s="221"/>
      <c r="AO7961" s="221"/>
      <c r="AP7961" s="221"/>
      <c r="AQ7961" s="219"/>
      <c r="AR7961" s="219"/>
      <c r="AS7961" s="221"/>
      <c r="AT7961" s="221"/>
      <c r="AU7961" s="221"/>
      <c r="AV7961" s="221"/>
      <c r="AW7961" s="221"/>
      <c r="AX7961" s="221"/>
      <c r="AY7961" s="221"/>
      <c r="AZ7961" s="221"/>
    </row>
    <row r="7962" spans="1:52" x14ac:dyDescent="0.15">
      <c r="A7962" s="278"/>
      <c r="B7962" s="274"/>
      <c r="C7962" s="340"/>
      <c r="D7962" s="340"/>
      <c r="E7962" s="341"/>
      <c r="F7962" s="341"/>
      <c r="G7962" s="341"/>
      <c r="H7962" s="341"/>
      <c r="I7962" s="341"/>
      <c r="J7962" s="341"/>
      <c r="AH7962" s="221"/>
      <c r="AI7962" s="221"/>
      <c r="AJ7962" s="221"/>
      <c r="AK7962" s="221"/>
      <c r="AL7962" s="221"/>
      <c r="AM7962" s="221"/>
      <c r="AN7962" s="221"/>
      <c r="AO7962" s="221"/>
      <c r="AP7962" s="221"/>
      <c r="AQ7962" s="219"/>
      <c r="AR7962" s="219"/>
      <c r="AS7962" s="221"/>
      <c r="AT7962" s="221"/>
      <c r="AU7962" s="221"/>
      <c r="AV7962" s="221"/>
      <c r="AW7962" s="221"/>
      <c r="AX7962" s="221"/>
      <c r="AY7962" s="221"/>
      <c r="AZ7962" s="221"/>
    </row>
    <row r="7963" spans="1:52" x14ac:dyDescent="0.15">
      <c r="A7963" s="278"/>
      <c r="B7963" s="274"/>
      <c r="C7963" s="340"/>
      <c r="D7963" s="340"/>
      <c r="E7963" s="341"/>
      <c r="F7963" s="341"/>
      <c r="G7963" s="341"/>
      <c r="H7963" s="341"/>
      <c r="I7963" s="341"/>
      <c r="J7963" s="341"/>
      <c r="AH7963" s="221"/>
      <c r="AI7963" s="221"/>
      <c r="AJ7963" s="221"/>
      <c r="AK7963" s="221"/>
      <c r="AL7963" s="221"/>
      <c r="AM7963" s="221"/>
      <c r="AN7963" s="221"/>
      <c r="AO7963" s="221"/>
      <c r="AP7963" s="221"/>
      <c r="AQ7963" s="219"/>
      <c r="AR7963" s="219"/>
      <c r="AS7963" s="221"/>
      <c r="AT7963" s="221"/>
      <c r="AU7963" s="221"/>
      <c r="AV7963" s="221"/>
      <c r="AW7963" s="221"/>
      <c r="AX7963" s="221"/>
      <c r="AY7963" s="221"/>
      <c r="AZ7963" s="221"/>
    </row>
    <row r="7964" spans="1:52" x14ac:dyDescent="0.15">
      <c r="A7964" s="278"/>
      <c r="B7964" s="274"/>
      <c r="C7964" s="340"/>
      <c r="D7964" s="340"/>
      <c r="E7964" s="341"/>
      <c r="F7964" s="341"/>
      <c r="G7964" s="341"/>
      <c r="H7964" s="341"/>
      <c r="I7964" s="341"/>
      <c r="J7964" s="341"/>
      <c r="AH7964" s="221"/>
      <c r="AI7964" s="221"/>
      <c r="AJ7964" s="221"/>
      <c r="AK7964" s="221"/>
      <c r="AL7964" s="221"/>
      <c r="AM7964" s="221"/>
      <c r="AN7964" s="221"/>
      <c r="AO7964" s="221"/>
      <c r="AP7964" s="221"/>
      <c r="AQ7964" s="219"/>
      <c r="AR7964" s="219"/>
      <c r="AS7964" s="221"/>
      <c r="AT7964" s="221"/>
      <c r="AU7964" s="221"/>
      <c r="AV7964" s="221"/>
      <c r="AW7964" s="221"/>
      <c r="AX7964" s="221"/>
      <c r="AY7964" s="221"/>
      <c r="AZ7964" s="221"/>
    </row>
    <row r="7965" spans="1:52" x14ac:dyDescent="0.15">
      <c r="A7965" s="278"/>
      <c r="B7965" s="274"/>
      <c r="C7965" s="340"/>
      <c r="D7965" s="340"/>
      <c r="E7965" s="341"/>
      <c r="F7965" s="341"/>
      <c r="G7965" s="341"/>
      <c r="H7965" s="341"/>
      <c r="I7965" s="341"/>
      <c r="J7965" s="341"/>
      <c r="AH7965" s="221"/>
      <c r="AI7965" s="221"/>
      <c r="AJ7965" s="221"/>
      <c r="AK7965" s="221"/>
      <c r="AL7965" s="221"/>
      <c r="AM7965" s="221"/>
      <c r="AN7965" s="221"/>
      <c r="AO7965" s="221"/>
      <c r="AP7965" s="221"/>
      <c r="AQ7965" s="219"/>
      <c r="AR7965" s="219"/>
      <c r="AS7965" s="221"/>
      <c r="AT7965" s="221"/>
      <c r="AU7965" s="221"/>
      <c r="AV7965" s="221"/>
      <c r="AW7965" s="221"/>
      <c r="AX7965" s="221"/>
      <c r="AY7965" s="221"/>
      <c r="AZ7965" s="221"/>
    </row>
    <row r="7966" spans="1:52" x14ac:dyDescent="0.15">
      <c r="A7966" s="278"/>
      <c r="B7966" s="274"/>
      <c r="C7966" s="340"/>
      <c r="D7966" s="340"/>
      <c r="E7966" s="341"/>
      <c r="F7966" s="341"/>
      <c r="G7966" s="341"/>
      <c r="H7966" s="341"/>
      <c r="I7966" s="341"/>
      <c r="J7966" s="341"/>
      <c r="AH7966" s="221"/>
      <c r="AI7966" s="221"/>
      <c r="AJ7966" s="221"/>
      <c r="AK7966" s="221"/>
      <c r="AL7966" s="221"/>
      <c r="AM7966" s="221"/>
      <c r="AN7966" s="221"/>
      <c r="AO7966" s="221"/>
      <c r="AP7966" s="221"/>
      <c r="AQ7966" s="219"/>
      <c r="AR7966" s="219"/>
      <c r="AS7966" s="221"/>
      <c r="AT7966" s="221"/>
      <c r="AU7966" s="221"/>
      <c r="AV7966" s="221"/>
      <c r="AW7966" s="221"/>
      <c r="AX7966" s="221"/>
      <c r="AY7966" s="221"/>
      <c r="AZ7966" s="221"/>
    </row>
    <row r="7967" spans="1:52" x14ac:dyDescent="0.15">
      <c r="A7967" s="278"/>
      <c r="B7967" s="274"/>
      <c r="C7967" s="340"/>
      <c r="D7967" s="340"/>
      <c r="E7967" s="341"/>
      <c r="F7967" s="341"/>
      <c r="G7967" s="341"/>
      <c r="H7967" s="341"/>
      <c r="I7967" s="341"/>
      <c r="J7967" s="341"/>
      <c r="AH7967" s="221"/>
      <c r="AI7967" s="221"/>
      <c r="AJ7967" s="221"/>
      <c r="AK7967" s="221"/>
      <c r="AL7967" s="221"/>
      <c r="AM7967" s="221"/>
      <c r="AN7967" s="221"/>
      <c r="AO7967" s="221"/>
      <c r="AP7967" s="221"/>
      <c r="AQ7967" s="219"/>
      <c r="AR7967" s="219"/>
      <c r="AS7967" s="221"/>
      <c r="AT7967" s="221"/>
      <c r="AU7967" s="221"/>
      <c r="AV7967" s="221"/>
      <c r="AW7967" s="221"/>
      <c r="AX7967" s="221"/>
      <c r="AY7967" s="221"/>
      <c r="AZ7967" s="221"/>
    </row>
    <row r="7968" spans="1:52" x14ac:dyDescent="0.15">
      <c r="A7968" s="278"/>
      <c r="B7968" s="274"/>
      <c r="C7968" s="340"/>
      <c r="D7968" s="340"/>
      <c r="E7968" s="341"/>
      <c r="F7968" s="341"/>
      <c r="G7968" s="341"/>
      <c r="H7968" s="341"/>
      <c r="I7968" s="341"/>
      <c r="J7968" s="341"/>
      <c r="AH7968" s="221"/>
      <c r="AI7968" s="221"/>
      <c r="AJ7968" s="221"/>
      <c r="AK7968" s="221"/>
      <c r="AL7968" s="221"/>
      <c r="AM7968" s="221"/>
      <c r="AN7968" s="221"/>
      <c r="AO7968" s="221"/>
      <c r="AP7968" s="221"/>
      <c r="AQ7968" s="219"/>
      <c r="AR7968" s="219"/>
      <c r="AS7968" s="221"/>
      <c r="AT7968" s="221"/>
      <c r="AU7968" s="221"/>
      <c r="AV7968" s="221"/>
      <c r="AW7968" s="221"/>
      <c r="AX7968" s="221"/>
      <c r="AY7968" s="221"/>
      <c r="AZ7968" s="221"/>
    </row>
    <row r="7969" spans="1:52" x14ac:dyDescent="0.15">
      <c r="A7969" s="278"/>
      <c r="B7969" s="274"/>
      <c r="C7969" s="340"/>
      <c r="D7969" s="340"/>
      <c r="E7969" s="341"/>
      <c r="F7969" s="341"/>
      <c r="G7969" s="341"/>
      <c r="H7969" s="341"/>
      <c r="I7969" s="341"/>
      <c r="J7969" s="341"/>
      <c r="AH7969" s="221"/>
      <c r="AI7969" s="221"/>
      <c r="AJ7969" s="221"/>
      <c r="AK7969" s="221"/>
      <c r="AL7969" s="221"/>
      <c r="AM7969" s="221"/>
      <c r="AN7969" s="221"/>
      <c r="AO7969" s="221"/>
      <c r="AP7969" s="221"/>
      <c r="AQ7969" s="219"/>
      <c r="AR7969" s="219"/>
      <c r="AS7969" s="221"/>
      <c r="AT7969" s="221"/>
      <c r="AU7969" s="221"/>
      <c r="AV7969" s="221"/>
      <c r="AW7969" s="221"/>
      <c r="AX7969" s="221"/>
      <c r="AY7969" s="221"/>
      <c r="AZ7969" s="221"/>
    </row>
    <row r="7970" spans="1:52" x14ac:dyDescent="0.15">
      <c r="A7970" s="278"/>
      <c r="B7970" s="274"/>
      <c r="C7970" s="340"/>
      <c r="D7970" s="340"/>
      <c r="E7970" s="341"/>
      <c r="F7970" s="341"/>
      <c r="G7970" s="341"/>
      <c r="H7970" s="341"/>
      <c r="I7970" s="341"/>
      <c r="J7970" s="341"/>
      <c r="AH7970" s="221"/>
      <c r="AI7970" s="221"/>
      <c r="AJ7970" s="221"/>
      <c r="AK7970" s="221"/>
      <c r="AL7970" s="221"/>
      <c r="AM7970" s="221"/>
      <c r="AN7970" s="221"/>
      <c r="AO7970" s="221"/>
      <c r="AP7970" s="221"/>
      <c r="AQ7970" s="219"/>
      <c r="AR7970" s="219"/>
      <c r="AS7970" s="221"/>
      <c r="AT7970" s="221"/>
      <c r="AU7970" s="221"/>
      <c r="AV7970" s="221"/>
      <c r="AW7970" s="221"/>
      <c r="AX7970" s="221"/>
      <c r="AY7970" s="221"/>
      <c r="AZ7970" s="221"/>
    </row>
    <row r="7971" spans="1:52" x14ac:dyDescent="0.15">
      <c r="A7971" s="278"/>
      <c r="B7971" s="274"/>
      <c r="C7971" s="340"/>
      <c r="D7971" s="340"/>
      <c r="E7971" s="341"/>
      <c r="F7971" s="341"/>
      <c r="G7971" s="341"/>
      <c r="H7971" s="341"/>
      <c r="I7971" s="341"/>
      <c r="J7971" s="341"/>
      <c r="AH7971" s="221"/>
      <c r="AI7971" s="221"/>
      <c r="AJ7971" s="221"/>
      <c r="AK7971" s="221"/>
      <c r="AL7971" s="221"/>
      <c r="AM7971" s="221"/>
      <c r="AN7971" s="221"/>
      <c r="AO7971" s="221"/>
      <c r="AP7971" s="221"/>
      <c r="AQ7971" s="219"/>
      <c r="AR7971" s="219"/>
      <c r="AS7971" s="221"/>
      <c r="AT7971" s="221"/>
      <c r="AU7971" s="221"/>
      <c r="AV7971" s="221"/>
      <c r="AW7971" s="221"/>
      <c r="AX7971" s="221"/>
      <c r="AY7971" s="221"/>
      <c r="AZ7971" s="221"/>
    </row>
    <row r="7972" spans="1:52" x14ac:dyDescent="0.15">
      <c r="A7972" s="278"/>
      <c r="B7972" s="274"/>
      <c r="C7972" s="340"/>
      <c r="D7972" s="340"/>
      <c r="E7972" s="341"/>
      <c r="F7972" s="341"/>
      <c r="G7972" s="341"/>
      <c r="H7972" s="341"/>
      <c r="I7972" s="341"/>
      <c r="J7972" s="341"/>
      <c r="AH7972" s="221"/>
      <c r="AI7972" s="221"/>
      <c r="AJ7972" s="221"/>
      <c r="AK7972" s="221"/>
      <c r="AL7972" s="221"/>
      <c r="AM7972" s="221"/>
      <c r="AN7972" s="221"/>
      <c r="AO7972" s="221"/>
      <c r="AP7972" s="221"/>
      <c r="AQ7972" s="219"/>
      <c r="AR7972" s="219"/>
      <c r="AS7972" s="221"/>
      <c r="AT7972" s="221"/>
      <c r="AU7972" s="221"/>
      <c r="AV7972" s="221"/>
      <c r="AW7972" s="221"/>
      <c r="AX7972" s="221"/>
      <c r="AY7972" s="221"/>
      <c r="AZ7972" s="221"/>
    </row>
    <row r="7973" spans="1:52" x14ac:dyDescent="0.15">
      <c r="A7973" s="278"/>
      <c r="B7973" s="274"/>
      <c r="C7973" s="340"/>
      <c r="D7973" s="340"/>
      <c r="E7973" s="341"/>
      <c r="F7973" s="341"/>
      <c r="G7973" s="341"/>
      <c r="H7973" s="341"/>
      <c r="I7973" s="341"/>
      <c r="J7973" s="341"/>
      <c r="AH7973" s="221"/>
      <c r="AI7973" s="221"/>
      <c r="AJ7973" s="221"/>
      <c r="AK7973" s="221"/>
      <c r="AL7973" s="221"/>
      <c r="AM7973" s="221"/>
      <c r="AN7973" s="221"/>
      <c r="AO7973" s="221"/>
      <c r="AP7973" s="221"/>
      <c r="AQ7973" s="219"/>
      <c r="AR7973" s="219"/>
      <c r="AS7973" s="221"/>
      <c r="AT7973" s="221"/>
      <c r="AU7973" s="221"/>
      <c r="AV7973" s="221"/>
      <c r="AW7973" s="221"/>
      <c r="AX7973" s="221"/>
      <c r="AY7973" s="221"/>
      <c r="AZ7973" s="221"/>
    </row>
    <row r="7974" spans="1:52" x14ac:dyDescent="0.15">
      <c r="A7974" s="278"/>
      <c r="B7974" s="274"/>
      <c r="C7974" s="340"/>
      <c r="D7974" s="340"/>
      <c r="E7974" s="341"/>
      <c r="F7974" s="341"/>
      <c r="G7974" s="341"/>
      <c r="H7974" s="341"/>
      <c r="I7974" s="341"/>
      <c r="J7974" s="341"/>
      <c r="AH7974" s="221"/>
      <c r="AI7974" s="221"/>
      <c r="AJ7974" s="221"/>
      <c r="AK7974" s="221"/>
      <c r="AL7974" s="221"/>
      <c r="AM7974" s="221"/>
      <c r="AN7974" s="221"/>
      <c r="AO7974" s="221"/>
      <c r="AP7974" s="221"/>
      <c r="AQ7974" s="219"/>
      <c r="AR7974" s="219"/>
      <c r="AS7974" s="221"/>
      <c r="AT7974" s="221"/>
      <c r="AU7974" s="221"/>
      <c r="AV7974" s="221"/>
      <c r="AW7974" s="221"/>
      <c r="AX7974" s="221"/>
      <c r="AY7974" s="221"/>
      <c r="AZ7974" s="221"/>
    </row>
    <row r="7975" spans="1:52" x14ac:dyDescent="0.15">
      <c r="A7975" s="278"/>
      <c r="B7975" s="274"/>
      <c r="C7975" s="340"/>
      <c r="D7975" s="340"/>
      <c r="E7975" s="341"/>
      <c r="F7975" s="341"/>
      <c r="G7975" s="341"/>
      <c r="H7975" s="341"/>
      <c r="I7975" s="341"/>
      <c r="J7975" s="341"/>
      <c r="AH7975" s="221"/>
      <c r="AI7975" s="221"/>
      <c r="AJ7975" s="221"/>
      <c r="AK7975" s="221"/>
      <c r="AL7975" s="221"/>
      <c r="AM7975" s="221"/>
      <c r="AN7975" s="221"/>
      <c r="AO7975" s="221"/>
      <c r="AP7975" s="221"/>
      <c r="AQ7975" s="219"/>
      <c r="AR7975" s="219"/>
      <c r="AS7975" s="221"/>
      <c r="AT7975" s="221"/>
      <c r="AU7975" s="221"/>
      <c r="AV7975" s="221"/>
      <c r="AW7975" s="221"/>
      <c r="AX7975" s="221"/>
      <c r="AY7975" s="221"/>
      <c r="AZ7975" s="221"/>
    </row>
    <row r="7976" spans="1:52" x14ac:dyDescent="0.15">
      <c r="A7976" s="278"/>
      <c r="B7976" s="274"/>
      <c r="C7976" s="340"/>
      <c r="D7976" s="340"/>
      <c r="E7976" s="341"/>
      <c r="F7976" s="341"/>
      <c r="G7976" s="341"/>
      <c r="H7976" s="341"/>
      <c r="I7976" s="341"/>
      <c r="J7976" s="341"/>
      <c r="AH7976" s="221"/>
      <c r="AI7976" s="221"/>
      <c r="AJ7976" s="221"/>
      <c r="AK7976" s="221"/>
      <c r="AL7976" s="221"/>
      <c r="AM7976" s="221"/>
      <c r="AN7976" s="221"/>
      <c r="AO7976" s="221"/>
      <c r="AP7976" s="221"/>
      <c r="AQ7976" s="219"/>
      <c r="AR7976" s="219"/>
      <c r="AS7976" s="221"/>
      <c r="AT7976" s="221"/>
      <c r="AU7976" s="221"/>
      <c r="AV7976" s="221"/>
      <c r="AW7976" s="221"/>
      <c r="AX7976" s="221"/>
      <c r="AY7976" s="221"/>
      <c r="AZ7976" s="221"/>
    </row>
    <row r="7977" spans="1:52" x14ac:dyDescent="0.15">
      <c r="A7977" s="278"/>
      <c r="B7977" s="274"/>
      <c r="C7977" s="340"/>
      <c r="D7977" s="340"/>
      <c r="E7977" s="341"/>
      <c r="F7977" s="341"/>
      <c r="G7977" s="341"/>
      <c r="H7977" s="341"/>
      <c r="I7977" s="341"/>
      <c r="J7977" s="341"/>
      <c r="AH7977" s="221"/>
      <c r="AI7977" s="221"/>
      <c r="AJ7977" s="221"/>
      <c r="AK7977" s="221"/>
      <c r="AL7977" s="221"/>
      <c r="AM7977" s="221"/>
      <c r="AN7977" s="221"/>
      <c r="AO7977" s="221"/>
      <c r="AP7977" s="221"/>
      <c r="AQ7977" s="219"/>
      <c r="AR7977" s="219"/>
      <c r="AS7977" s="221"/>
      <c r="AT7977" s="221"/>
      <c r="AU7977" s="221"/>
      <c r="AV7977" s="221"/>
      <c r="AW7977" s="221"/>
      <c r="AX7977" s="221"/>
      <c r="AY7977" s="221"/>
      <c r="AZ7977" s="221"/>
    </row>
    <row r="7978" spans="1:52" x14ac:dyDescent="0.15">
      <c r="A7978" s="278"/>
      <c r="B7978" s="274"/>
      <c r="C7978" s="340"/>
      <c r="D7978" s="340"/>
      <c r="E7978" s="341"/>
      <c r="F7978" s="341"/>
      <c r="G7978" s="341"/>
      <c r="H7978" s="341"/>
      <c r="I7978" s="341"/>
      <c r="J7978" s="341"/>
      <c r="AH7978" s="221"/>
      <c r="AI7978" s="221"/>
      <c r="AJ7978" s="221"/>
      <c r="AK7978" s="221"/>
      <c r="AL7978" s="221"/>
      <c r="AM7978" s="221"/>
      <c r="AN7978" s="221"/>
      <c r="AO7978" s="221"/>
      <c r="AP7978" s="221"/>
      <c r="AQ7978" s="219"/>
      <c r="AR7978" s="219"/>
      <c r="AS7978" s="221"/>
      <c r="AT7978" s="221"/>
      <c r="AU7978" s="221"/>
      <c r="AV7978" s="221"/>
      <c r="AW7978" s="221"/>
      <c r="AX7978" s="221"/>
      <c r="AY7978" s="221"/>
      <c r="AZ7978" s="221"/>
    </row>
    <row r="7979" spans="1:52" x14ac:dyDescent="0.15">
      <c r="A7979" s="278"/>
      <c r="B7979" s="274"/>
      <c r="C7979" s="340"/>
      <c r="D7979" s="340"/>
      <c r="E7979" s="341"/>
      <c r="F7979" s="341"/>
      <c r="G7979" s="341"/>
      <c r="H7979" s="341"/>
      <c r="I7979" s="341"/>
      <c r="J7979" s="341"/>
      <c r="AH7979" s="221"/>
      <c r="AI7979" s="221"/>
      <c r="AJ7979" s="221"/>
      <c r="AK7979" s="221"/>
      <c r="AL7979" s="221"/>
      <c r="AM7979" s="221"/>
      <c r="AN7979" s="221"/>
      <c r="AO7979" s="221"/>
      <c r="AP7979" s="221"/>
      <c r="AQ7979" s="219"/>
      <c r="AR7979" s="219"/>
      <c r="AS7979" s="221"/>
      <c r="AT7979" s="221"/>
      <c r="AU7979" s="221"/>
      <c r="AV7979" s="221"/>
      <c r="AW7979" s="221"/>
      <c r="AX7979" s="221"/>
      <c r="AY7979" s="221"/>
      <c r="AZ7979" s="221"/>
    </row>
    <row r="7980" spans="1:52" x14ac:dyDescent="0.15">
      <c r="A7980" s="278"/>
      <c r="B7980" s="274"/>
      <c r="C7980" s="340"/>
      <c r="D7980" s="340"/>
      <c r="E7980" s="341"/>
      <c r="F7980" s="341"/>
      <c r="G7980" s="341"/>
      <c r="H7980" s="341"/>
      <c r="I7980" s="341"/>
      <c r="J7980" s="341"/>
      <c r="AH7980" s="221"/>
      <c r="AI7980" s="221"/>
      <c r="AJ7980" s="221"/>
      <c r="AK7980" s="221"/>
      <c r="AL7980" s="221"/>
      <c r="AM7980" s="221"/>
      <c r="AN7980" s="221"/>
      <c r="AO7980" s="221"/>
      <c r="AP7980" s="221"/>
      <c r="AQ7980" s="219"/>
      <c r="AR7980" s="219"/>
      <c r="AS7980" s="221"/>
      <c r="AT7980" s="221"/>
      <c r="AU7980" s="221"/>
      <c r="AV7980" s="221"/>
      <c r="AW7980" s="221"/>
      <c r="AX7980" s="221"/>
      <c r="AY7980" s="221"/>
      <c r="AZ7980" s="221"/>
    </row>
    <row r="7981" spans="1:52" x14ac:dyDescent="0.15">
      <c r="A7981" s="278"/>
      <c r="B7981" s="274"/>
      <c r="C7981" s="340"/>
      <c r="D7981" s="340"/>
      <c r="E7981" s="341"/>
      <c r="F7981" s="341"/>
      <c r="G7981" s="341"/>
      <c r="H7981" s="341"/>
      <c r="I7981" s="341"/>
      <c r="J7981" s="341"/>
      <c r="AH7981" s="221"/>
      <c r="AI7981" s="221"/>
      <c r="AJ7981" s="221"/>
      <c r="AK7981" s="221"/>
      <c r="AL7981" s="221"/>
      <c r="AM7981" s="221"/>
      <c r="AN7981" s="221"/>
      <c r="AO7981" s="221"/>
      <c r="AP7981" s="221"/>
      <c r="AQ7981" s="219"/>
      <c r="AR7981" s="219"/>
      <c r="AS7981" s="221"/>
      <c r="AT7981" s="221"/>
      <c r="AU7981" s="221"/>
      <c r="AV7981" s="221"/>
      <c r="AW7981" s="221"/>
      <c r="AX7981" s="221"/>
      <c r="AY7981" s="221"/>
      <c r="AZ7981" s="221"/>
    </row>
    <row r="7982" spans="1:52" x14ac:dyDescent="0.15">
      <c r="A7982" s="278"/>
      <c r="B7982" s="274"/>
      <c r="C7982" s="340"/>
      <c r="D7982" s="340"/>
      <c r="E7982" s="341"/>
      <c r="F7982" s="341"/>
      <c r="G7982" s="341"/>
      <c r="H7982" s="341"/>
      <c r="I7982" s="341"/>
      <c r="J7982" s="341"/>
      <c r="AH7982" s="221"/>
      <c r="AI7982" s="221"/>
      <c r="AJ7982" s="221"/>
      <c r="AK7982" s="221"/>
      <c r="AL7982" s="221"/>
      <c r="AM7982" s="221"/>
      <c r="AN7982" s="221"/>
      <c r="AO7982" s="221"/>
      <c r="AP7982" s="221"/>
      <c r="AQ7982" s="219"/>
      <c r="AR7982" s="219"/>
      <c r="AS7982" s="221"/>
      <c r="AT7982" s="221"/>
      <c r="AU7982" s="221"/>
      <c r="AV7982" s="221"/>
      <c r="AW7982" s="221"/>
      <c r="AX7982" s="221"/>
      <c r="AY7982" s="221"/>
      <c r="AZ7982" s="221"/>
    </row>
    <row r="7983" spans="1:52" x14ac:dyDescent="0.15">
      <c r="A7983" s="278"/>
      <c r="B7983" s="274"/>
      <c r="C7983" s="340"/>
      <c r="D7983" s="340"/>
      <c r="E7983" s="341"/>
      <c r="F7983" s="341"/>
      <c r="G7983" s="341"/>
      <c r="H7983" s="341"/>
      <c r="I7983" s="341"/>
      <c r="J7983" s="341"/>
      <c r="AH7983" s="221"/>
      <c r="AI7983" s="221"/>
      <c r="AJ7983" s="221"/>
      <c r="AK7983" s="221"/>
      <c r="AL7983" s="221"/>
      <c r="AM7983" s="221"/>
      <c r="AN7983" s="221"/>
      <c r="AO7983" s="221"/>
      <c r="AP7983" s="221"/>
      <c r="AQ7983" s="219"/>
      <c r="AR7983" s="219"/>
      <c r="AS7983" s="221"/>
      <c r="AT7983" s="221"/>
      <c r="AU7983" s="221"/>
      <c r="AV7983" s="221"/>
      <c r="AW7983" s="221"/>
      <c r="AX7983" s="221"/>
      <c r="AY7983" s="221"/>
      <c r="AZ7983" s="221"/>
    </row>
    <row r="7984" spans="1:52" x14ac:dyDescent="0.15">
      <c r="A7984" s="278"/>
      <c r="B7984" s="274"/>
      <c r="C7984" s="340"/>
      <c r="D7984" s="340"/>
      <c r="E7984" s="341"/>
      <c r="F7984" s="341"/>
      <c r="G7984" s="341"/>
      <c r="H7984" s="341"/>
      <c r="I7984" s="341"/>
      <c r="J7984" s="341"/>
      <c r="AH7984" s="221"/>
      <c r="AI7984" s="221"/>
      <c r="AJ7984" s="221"/>
      <c r="AK7984" s="221"/>
      <c r="AL7984" s="221"/>
      <c r="AM7984" s="221"/>
      <c r="AN7984" s="221"/>
      <c r="AO7984" s="221"/>
      <c r="AP7984" s="221"/>
      <c r="AQ7984" s="219"/>
      <c r="AR7984" s="219"/>
      <c r="AS7984" s="221"/>
      <c r="AT7984" s="221"/>
      <c r="AU7984" s="221"/>
      <c r="AV7984" s="221"/>
      <c r="AW7984" s="221"/>
      <c r="AX7984" s="221"/>
      <c r="AY7984" s="221"/>
      <c r="AZ7984" s="221"/>
    </row>
    <row r="7985" spans="1:52" x14ac:dyDescent="0.15">
      <c r="A7985" s="278"/>
      <c r="B7985" s="274"/>
      <c r="C7985" s="340"/>
      <c r="D7985" s="340"/>
      <c r="E7985" s="341"/>
      <c r="F7985" s="341"/>
      <c r="G7985" s="341"/>
      <c r="H7985" s="341"/>
      <c r="I7985" s="341"/>
      <c r="J7985" s="341"/>
      <c r="AH7985" s="221"/>
      <c r="AI7985" s="221"/>
      <c r="AJ7985" s="221"/>
      <c r="AK7985" s="221"/>
      <c r="AL7985" s="221"/>
      <c r="AM7985" s="221"/>
      <c r="AN7985" s="221"/>
      <c r="AO7985" s="221"/>
      <c r="AP7985" s="221"/>
      <c r="AQ7985" s="219"/>
      <c r="AR7985" s="219"/>
      <c r="AS7985" s="221"/>
      <c r="AT7985" s="221"/>
      <c r="AU7985" s="221"/>
      <c r="AV7985" s="221"/>
      <c r="AW7985" s="221"/>
      <c r="AX7985" s="221"/>
      <c r="AY7985" s="221"/>
      <c r="AZ7985" s="221"/>
    </row>
    <row r="7986" spans="1:52" x14ac:dyDescent="0.15">
      <c r="A7986" s="278"/>
      <c r="B7986" s="274"/>
      <c r="C7986" s="340"/>
      <c r="D7986" s="340"/>
      <c r="E7986" s="341"/>
      <c r="F7986" s="341"/>
      <c r="G7986" s="341"/>
      <c r="H7986" s="341"/>
      <c r="I7986" s="341"/>
      <c r="J7986" s="341"/>
      <c r="AH7986" s="221"/>
      <c r="AI7986" s="221"/>
      <c r="AJ7986" s="221"/>
      <c r="AK7986" s="221"/>
      <c r="AL7986" s="221"/>
      <c r="AM7986" s="221"/>
      <c r="AN7986" s="221"/>
      <c r="AO7986" s="221"/>
      <c r="AP7986" s="221"/>
      <c r="AQ7986" s="219"/>
      <c r="AR7986" s="219"/>
      <c r="AS7986" s="221"/>
      <c r="AT7986" s="221"/>
      <c r="AU7986" s="221"/>
      <c r="AV7986" s="221"/>
      <c r="AW7986" s="221"/>
      <c r="AX7986" s="221"/>
      <c r="AY7986" s="221"/>
      <c r="AZ7986" s="221"/>
    </row>
    <row r="7987" spans="1:52" x14ac:dyDescent="0.15">
      <c r="A7987" s="278"/>
      <c r="B7987" s="274"/>
      <c r="C7987" s="340"/>
      <c r="D7987" s="340"/>
      <c r="E7987" s="341"/>
      <c r="F7987" s="341"/>
      <c r="G7987" s="341"/>
      <c r="H7987" s="341"/>
      <c r="I7987" s="341"/>
      <c r="J7987" s="341"/>
      <c r="AH7987" s="221"/>
      <c r="AI7987" s="221"/>
      <c r="AJ7987" s="221"/>
      <c r="AK7987" s="221"/>
      <c r="AL7987" s="221"/>
      <c r="AM7987" s="221"/>
      <c r="AN7987" s="221"/>
      <c r="AO7987" s="221"/>
      <c r="AP7987" s="221"/>
      <c r="AQ7987" s="219"/>
      <c r="AR7987" s="219"/>
      <c r="AS7987" s="221"/>
      <c r="AT7987" s="221"/>
      <c r="AU7987" s="221"/>
      <c r="AV7987" s="221"/>
      <c r="AW7987" s="221"/>
      <c r="AX7987" s="221"/>
      <c r="AY7987" s="221"/>
      <c r="AZ7987" s="221"/>
    </row>
    <row r="7988" spans="1:52" x14ac:dyDescent="0.15">
      <c r="A7988" s="278"/>
      <c r="B7988" s="274"/>
      <c r="C7988" s="340"/>
      <c r="D7988" s="340"/>
      <c r="E7988" s="341"/>
      <c r="F7988" s="341"/>
      <c r="G7988" s="341"/>
      <c r="H7988" s="341"/>
      <c r="I7988" s="341"/>
      <c r="J7988" s="341"/>
      <c r="AH7988" s="221"/>
      <c r="AI7988" s="221"/>
      <c r="AJ7988" s="221"/>
      <c r="AK7988" s="221"/>
      <c r="AL7988" s="221"/>
      <c r="AM7988" s="221"/>
      <c r="AN7988" s="221"/>
      <c r="AO7988" s="221"/>
      <c r="AP7988" s="221"/>
      <c r="AQ7988" s="219"/>
      <c r="AR7988" s="219"/>
      <c r="AS7988" s="221"/>
      <c r="AT7988" s="221"/>
      <c r="AU7988" s="221"/>
      <c r="AV7988" s="221"/>
      <c r="AW7988" s="221"/>
      <c r="AX7988" s="221"/>
      <c r="AY7988" s="221"/>
      <c r="AZ7988" s="221"/>
    </row>
    <row r="7989" spans="1:52" x14ac:dyDescent="0.15">
      <c r="A7989" s="278"/>
      <c r="B7989" s="274"/>
      <c r="C7989" s="340"/>
      <c r="D7989" s="340"/>
      <c r="E7989" s="341"/>
      <c r="F7989" s="341"/>
      <c r="G7989" s="341"/>
      <c r="H7989" s="341"/>
      <c r="I7989" s="341"/>
      <c r="J7989" s="341"/>
      <c r="AH7989" s="221"/>
      <c r="AI7989" s="221"/>
      <c r="AJ7989" s="221"/>
      <c r="AK7989" s="221"/>
      <c r="AL7989" s="221"/>
      <c r="AM7989" s="221"/>
      <c r="AN7989" s="221"/>
      <c r="AO7989" s="221"/>
      <c r="AP7989" s="221"/>
      <c r="AQ7989" s="219"/>
      <c r="AR7989" s="219"/>
      <c r="AS7989" s="221"/>
      <c r="AT7989" s="221"/>
      <c r="AU7989" s="221"/>
      <c r="AV7989" s="221"/>
      <c r="AW7989" s="221"/>
      <c r="AX7989" s="221"/>
      <c r="AY7989" s="221"/>
      <c r="AZ7989" s="221"/>
    </row>
    <row r="7990" spans="1:52" x14ac:dyDescent="0.15">
      <c r="A7990" s="278"/>
      <c r="B7990" s="274"/>
      <c r="C7990" s="340"/>
      <c r="D7990" s="340"/>
      <c r="E7990" s="341"/>
      <c r="F7990" s="341"/>
      <c r="G7990" s="341"/>
      <c r="H7990" s="341"/>
      <c r="I7990" s="341"/>
      <c r="J7990" s="341"/>
      <c r="AH7990" s="221"/>
      <c r="AI7990" s="221"/>
      <c r="AJ7990" s="221"/>
      <c r="AK7990" s="221"/>
      <c r="AL7990" s="221"/>
      <c r="AM7990" s="221"/>
      <c r="AN7990" s="221"/>
      <c r="AO7990" s="221"/>
      <c r="AP7990" s="221"/>
      <c r="AQ7990" s="219"/>
      <c r="AR7990" s="219"/>
      <c r="AS7990" s="221"/>
      <c r="AT7990" s="221"/>
      <c r="AU7990" s="221"/>
      <c r="AV7990" s="221"/>
      <c r="AW7990" s="221"/>
      <c r="AX7990" s="221"/>
      <c r="AY7990" s="221"/>
      <c r="AZ7990" s="221"/>
    </row>
    <row r="7991" spans="1:52" x14ac:dyDescent="0.15">
      <c r="A7991" s="278"/>
      <c r="B7991" s="274"/>
      <c r="C7991" s="340"/>
      <c r="D7991" s="340"/>
      <c r="E7991" s="341"/>
      <c r="F7991" s="341"/>
      <c r="G7991" s="341"/>
      <c r="H7991" s="341"/>
      <c r="I7991" s="341"/>
      <c r="J7991" s="341"/>
      <c r="AH7991" s="221"/>
      <c r="AI7991" s="221"/>
      <c r="AJ7991" s="221"/>
      <c r="AK7991" s="221"/>
      <c r="AL7991" s="221"/>
      <c r="AM7991" s="221"/>
      <c r="AN7991" s="221"/>
      <c r="AO7991" s="221"/>
      <c r="AP7991" s="221"/>
      <c r="AQ7991" s="219"/>
      <c r="AR7991" s="219"/>
      <c r="AS7991" s="221"/>
      <c r="AT7991" s="221"/>
      <c r="AU7991" s="221"/>
      <c r="AV7991" s="221"/>
      <c r="AW7991" s="221"/>
      <c r="AX7991" s="221"/>
      <c r="AY7991" s="221"/>
      <c r="AZ7991" s="221"/>
    </row>
    <row r="7992" spans="1:52" x14ac:dyDescent="0.15">
      <c r="A7992" s="278"/>
      <c r="B7992" s="274"/>
      <c r="C7992" s="340"/>
      <c r="D7992" s="340"/>
      <c r="E7992" s="341"/>
      <c r="F7992" s="341"/>
      <c r="G7992" s="341"/>
      <c r="H7992" s="341"/>
      <c r="I7992" s="341"/>
      <c r="J7992" s="341"/>
      <c r="AH7992" s="221"/>
      <c r="AI7992" s="221"/>
      <c r="AJ7992" s="221"/>
      <c r="AK7992" s="221"/>
      <c r="AL7992" s="221"/>
      <c r="AM7992" s="221"/>
      <c r="AN7992" s="221"/>
      <c r="AO7992" s="221"/>
      <c r="AP7992" s="221"/>
      <c r="AQ7992" s="219"/>
      <c r="AR7992" s="219"/>
      <c r="AS7992" s="221"/>
      <c r="AT7992" s="221"/>
      <c r="AU7992" s="221"/>
      <c r="AV7992" s="221"/>
      <c r="AW7992" s="221"/>
      <c r="AX7992" s="221"/>
      <c r="AY7992" s="221"/>
      <c r="AZ7992" s="221"/>
    </row>
    <row r="7993" spans="1:52" x14ac:dyDescent="0.15">
      <c r="A7993" s="278"/>
      <c r="B7993" s="274"/>
      <c r="C7993" s="340"/>
      <c r="D7993" s="340"/>
      <c r="E7993" s="341"/>
      <c r="F7993" s="341"/>
      <c r="G7993" s="341"/>
      <c r="H7993" s="341"/>
      <c r="I7993" s="341"/>
      <c r="J7993" s="341"/>
      <c r="AH7993" s="221"/>
      <c r="AI7993" s="221"/>
      <c r="AJ7993" s="221"/>
      <c r="AK7993" s="221"/>
      <c r="AL7993" s="221"/>
      <c r="AM7993" s="221"/>
      <c r="AN7993" s="221"/>
      <c r="AO7993" s="221"/>
      <c r="AP7993" s="221"/>
      <c r="AQ7993" s="219"/>
      <c r="AR7993" s="219"/>
      <c r="AS7993" s="221"/>
      <c r="AT7993" s="221"/>
      <c r="AU7993" s="221"/>
      <c r="AV7993" s="221"/>
      <c r="AW7993" s="221"/>
      <c r="AX7993" s="221"/>
      <c r="AY7993" s="221"/>
      <c r="AZ7993" s="221"/>
    </row>
    <row r="7994" spans="1:52" x14ac:dyDescent="0.15">
      <c r="A7994" s="278"/>
      <c r="B7994" s="274"/>
      <c r="C7994" s="340"/>
      <c r="D7994" s="340"/>
      <c r="E7994" s="341"/>
      <c r="F7994" s="341"/>
      <c r="G7994" s="341"/>
      <c r="H7994" s="341"/>
      <c r="I7994" s="341"/>
      <c r="J7994" s="341"/>
      <c r="AH7994" s="221"/>
      <c r="AI7994" s="221"/>
      <c r="AJ7994" s="221"/>
      <c r="AK7994" s="221"/>
      <c r="AL7994" s="221"/>
      <c r="AM7994" s="221"/>
      <c r="AN7994" s="221"/>
      <c r="AO7994" s="221"/>
      <c r="AP7994" s="221"/>
      <c r="AQ7994" s="219"/>
      <c r="AR7994" s="219"/>
      <c r="AS7994" s="221"/>
      <c r="AT7994" s="221"/>
      <c r="AU7994" s="221"/>
      <c r="AV7994" s="221"/>
      <c r="AW7994" s="221"/>
      <c r="AX7994" s="221"/>
      <c r="AY7994" s="221"/>
      <c r="AZ7994" s="221"/>
    </row>
    <row r="7995" spans="1:52" x14ac:dyDescent="0.15">
      <c r="A7995" s="278"/>
      <c r="B7995" s="274"/>
      <c r="C7995" s="340"/>
      <c r="D7995" s="340"/>
      <c r="E7995" s="341"/>
      <c r="F7995" s="341"/>
      <c r="G7995" s="341"/>
      <c r="H7995" s="341"/>
      <c r="I7995" s="341"/>
      <c r="J7995" s="341"/>
      <c r="AH7995" s="221"/>
      <c r="AI7995" s="221"/>
      <c r="AJ7995" s="221"/>
      <c r="AK7995" s="221"/>
      <c r="AL7995" s="221"/>
      <c r="AM7995" s="221"/>
      <c r="AN7995" s="221"/>
      <c r="AO7995" s="221"/>
      <c r="AP7995" s="221"/>
      <c r="AQ7995" s="219"/>
      <c r="AR7995" s="219"/>
      <c r="AS7995" s="221"/>
      <c r="AT7995" s="221"/>
      <c r="AU7995" s="221"/>
      <c r="AV7995" s="221"/>
      <c r="AW7995" s="221"/>
      <c r="AX7995" s="221"/>
      <c r="AY7995" s="221"/>
      <c r="AZ7995" s="221"/>
    </row>
    <row r="7996" spans="1:52" x14ac:dyDescent="0.15">
      <c r="A7996" s="278"/>
      <c r="B7996" s="274"/>
      <c r="C7996" s="340"/>
      <c r="D7996" s="340"/>
      <c r="E7996" s="341"/>
      <c r="F7996" s="341"/>
      <c r="G7996" s="341"/>
      <c r="H7996" s="341"/>
      <c r="I7996" s="341"/>
      <c r="J7996" s="341"/>
      <c r="AH7996" s="221"/>
      <c r="AI7996" s="221"/>
      <c r="AJ7996" s="221"/>
      <c r="AK7996" s="221"/>
      <c r="AL7996" s="221"/>
      <c r="AM7996" s="221"/>
      <c r="AN7996" s="221"/>
      <c r="AO7996" s="221"/>
      <c r="AP7996" s="221"/>
      <c r="AQ7996" s="219"/>
      <c r="AR7996" s="219"/>
      <c r="AS7996" s="221"/>
      <c r="AT7996" s="221"/>
      <c r="AU7996" s="221"/>
      <c r="AV7996" s="221"/>
      <c r="AW7996" s="221"/>
      <c r="AX7996" s="221"/>
      <c r="AY7996" s="221"/>
      <c r="AZ7996" s="221"/>
    </row>
    <row r="7997" spans="1:52" x14ac:dyDescent="0.15">
      <c r="A7997" s="278"/>
      <c r="B7997" s="274"/>
      <c r="C7997" s="340"/>
      <c r="D7997" s="340"/>
      <c r="E7997" s="341"/>
      <c r="F7997" s="341"/>
      <c r="G7997" s="341"/>
      <c r="H7997" s="341"/>
      <c r="I7997" s="341"/>
      <c r="J7997" s="341"/>
      <c r="AH7997" s="221"/>
      <c r="AI7997" s="221"/>
      <c r="AJ7997" s="221"/>
      <c r="AK7997" s="221"/>
      <c r="AL7997" s="221"/>
      <c r="AM7997" s="221"/>
      <c r="AN7997" s="221"/>
      <c r="AO7997" s="221"/>
      <c r="AP7997" s="221"/>
      <c r="AQ7997" s="219"/>
      <c r="AR7997" s="219"/>
      <c r="AS7997" s="221"/>
      <c r="AT7997" s="221"/>
      <c r="AU7997" s="221"/>
      <c r="AV7997" s="221"/>
      <c r="AW7997" s="221"/>
      <c r="AX7997" s="221"/>
      <c r="AY7997" s="221"/>
      <c r="AZ7997" s="221"/>
    </row>
    <row r="7998" spans="1:52" x14ac:dyDescent="0.15">
      <c r="A7998" s="278"/>
      <c r="B7998" s="274"/>
      <c r="C7998" s="340"/>
      <c r="D7998" s="340"/>
      <c r="E7998" s="341"/>
      <c r="F7998" s="341"/>
      <c r="G7998" s="341"/>
      <c r="H7998" s="341"/>
      <c r="I7998" s="341"/>
      <c r="J7998" s="341"/>
      <c r="AH7998" s="221"/>
      <c r="AI7998" s="221"/>
      <c r="AJ7998" s="221"/>
      <c r="AK7998" s="221"/>
      <c r="AL7998" s="221"/>
      <c r="AM7998" s="221"/>
      <c r="AN7998" s="221"/>
      <c r="AO7998" s="221"/>
      <c r="AP7998" s="221"/>
      <c r="AQ7998" s="219"/>
      <c r="AR7998" s="219"/>
      <c r="AS7998" s="221"/>
      <c r="AT7998" s="221"/>
      <c r="AU7998" s="221"/>
      <c r="AV7998" s="221"/>
      <c r="AW7998" s="221"/>
      <c r="AX7998" s="221"/>
      <c r="AY7998" s="221"/>
      <c r="AZ7998" s="221"/>
    </row>
    <row r="7999" spans="1:52" x14ac:dyDescent="0.15">
      <c r="A7999" s="278"/>
      <c r="B7999" s="274"/>
      <c r="C7999" s="340"/>
      <c r="D7999" s="340"/>
      <c r="E7999" s="341"/>
      <c r="F7999" s="341"/>
      <c r="G7999" s="341"/>
      <c r="H7999" s="341"/>
      <c r="I7999" s="341"/>
      <c r="J7999" s="341"/>
      <c r="AH7999" s="221"/>
      <c r="AI7999" s="221"/>
      <c r="AJ7999" s="221"/>
      <c r="AK7999" s="221"/>
      <c r="AL7999" s="221"/>
      <c r="AM7999" s="221"/>
      <c r="AN7999" s="221"/>
      <c r="AO7999" s="221"/>
      <c r="AP7999" s="221"/>
      <c r="AQ7999" s="219"/>
      <c r="AR7999" s="219"/>
      <c r="AS7999" s="221"/>
      <c r="AT7999" s="221"/>
      <c r="AU7999" s="221"/>
      <c r="AV7999" s="221"/>
      <c r="AW7999" s="221"/>
      <c r="AX7999" s="221"/>
      <c r="AY7999" s="221"/>
      <c r="AZ7999" s="221"/>
    </row>
    <row r="8000" spans="1:52" x14ac:dyDescent="0.15">
      <c r="A8000" s="278"/>
      <c r="B8000" s="274"/>
      <c r="C8000" s="340"/>
      <c r="D8000" s="340"/>
      <c r="E8000" s="341"/>
      <c r="F8000" s="341"/>
      <c r="G8000" s="341"/>
      <c r="H8000" s="341"/>
      <c r="I8000" s="341"/>
      <c r="J8000" s="341"/>
      <c r="AH8000" s="221"/>
      <c r="AI8000" s="221"/>
      <c r="AJ8000" s="221"/>
      <c r="AK8000" s="221"/>
      <c r="AL8000" s="221"/>
      <c r="AM8000" s="221"/>
      <c r="AN8000" s="221"/>
      <c r="AO8000" s="221"/>
      <c r="AP8000" s="221"/>
      <c r="AQ8000" s="219"/>
      <c r="AR8000" s="219"/>
      <c r="AS8000" s="221"/>
      <c r="AT8000" s="221"/>
      <c r="AU8000" s="221"/>
      <c r="AV8000" s="221"/>
      <c r="AW8000" s="221"/>
      <c r="AX8000" s="221"/>
      <c r="AY8000" s="221"/>
      <c r="AZ8000" s="221"/>
    </row>
    <row r="8001" spans="1:52" x14ac:dyDescent="0.15">
      <c r="A8001" s="278"/>
      <c r="B8001" s="274"/>
      <c r="C8001" s="340"/>
      <c r="D8001" s="340"/>
      <c r="E8001" s="341"/>
      <c r="F8001" s="341"/>
      <c r="G8001" s="341"/>
      <c r="H8001" s="341"/>
      <c r="I8001" s="341"/>
      <c r="J8001" s="341"/>
      <c r="AH8001" s="221"/>
      <c r="AI8001" s="221"/>
      <c r="AJ8001" s="221"/>
      <c r="AK8001" s="221"/>
      <c r="AL8001" s="221"/>
      <c r="AM8001" s="221"/>
      <c r="AN8001" s="221"/>
      <c r="AO8001" s="221"/>
      <c r="AP8001" s="221"/>
      <c r="AQ8001" s="219"/>
      <c r="AR8001" s="219"/>
      <c r="AS8001" s="221"/>
      <c r="AT8001" s="221"/>
      <c r="AU8001" s="221"/>
      <c r="AV8001" s="221"/>
      <c r="AW8001" s="221"/>
      <c r="AX8001" s="221"/>
      <c r="AY8001" s="221"/>
      <c r="AZ8001" s="221"/>
    </row>
    <row r="8002" spans="1:52" x14ac:dyDescent="0.15">
      <c r="A8002" s="278"/>
      <c r="B8002" s="274"/>
      <c r="C8002" s="340"/>
      <c r="D8002" s="340"/>
      <c r="E8002" s="341"/>
      <c r="F8002" s="341"/>
      <c r="G8002" s="341"/>
      <c r="H8002" s="341"/>
      <c r="I8002" s="341"/>
      <c r="J8002" s="341"/>
      <c r="AH8002" s="221"/>
      <c r="AI8002" s="221"/>
      <c r="AJ8002" s="221"/>
      <c r="AK8002" s="221"/>
      <c r="AL8002" s="221"/>
      <c r="AM8002" s="221"/>
      <c r="AN8002" s="221"/>
      <c r="AO8002" s="221"/>
      <c r="AP8002" s="221"/>
      <c r="AQ8002" s="219"/>
      <c r="AR8002" s="219"/>
      <c r="AS8002" s="221"/>
      <c r="AT8002" s="221"/>
      <c r="AU8002" s="221"/>
      <c r="AV8002" s="221"/>
      <c r="AW8002" s="221"/>
      <c r="AX8002" s="221"/>
      <c r="AY8002" s="221"/>
      <c r="AZ8002" s="221"/>
    </row>
    <row r="8003" spans="1:52" x14ac:dyDescent="0.15">
      <c r="A8003" s="278"/>
      <c r="B8003" s="274"/>
      <c r="C8003" s="340"/>
      <c r="D8003" s="340"/>
      <c r="E8003" s="341"/>
      <c r="F8003" s="341"/>
      <c r="G8003" s="341"/>
      <c r="H8003" s="341"/>
      <c r="I8003" s="341"/>
      <c r="J8003" s="341"/>
      <c r="AH8003" s="221"/>
      <c r="AI8003" s="221"/>
      <c r="AJ8003" s="221"/>
      <c r="AK8003" s="221"/>
      <c r="AL8003" s="221"/>
      <c r="AM8003" s="221"/>
      <c r="AN8003" s="221"/>
      <c r="AO8003" s="221"/>
      <c r="AP8003" s="221"/>
      <c r="AQ8003" s="219"/>
      <c r="AR8003" s="219"/>
      <c r="AS8003" s="221"/>
      <c r="AT8003" s="221"/>
      <c r="AU8003" s="221"/>
      <c r="AV8003" s="221"/>
      <c r="AW8003" s="221"/>
      <c r="AX8003" s="221"/>
      <c r="AY8003" s="221"/>
      <c r="AZ8003" s="221"/>
    </row>
    <row r="8004" spans="1:52" x14ac:dyDescent="0.15">
      <c r="A8004" s="278"/>
      <c r="B8004" s="274"/>
      <c r="C8004" s="340"/>
      <c r="D8004" s="340"/>
      <c r="E8004" s="341"/>
      <c r="F8004" s="341"/>
      <c r="G8004" s="341"/>
      <c r="H8004" s="341"/>
      <c r="I8004" s="341"/>
      <c r="J8004" s="341"/>
      <c r="AH8004" s="221"/>
      <c r="AI8004" s="221"/>
      <c r="AJ8004" s="221"/>
      <c r="AK8004" s="221"/>
      <c r="AL8004" s="221"/>
      <c r="AM8004" s="221"/>
      <c r="AN8004" s="221"/>
      <c r="AO8004" s="221"/>
      <c r="AP8004" s="221"/>
      <c r="AQ8004" s="219"/>
      <c r="AR8004" s="219"/>
      <c r="AS8004" s="221"/>
      <c r="AT8004" s="221"/>
      <c r="AU8004" s="221"/>
      <c r="AV8004" s="221"/>
      <c r="AW8004" s="221"/>
      <c r="AX8004" s="221"/>
      <c r="AY8004" s="221"/>
      <c r="AZ8004" s="221"/>
    </row>
    <row r="8005" spans="1:52" x14ac:dyDescent="0.15">
      <c r="A8005" s="278"/>
      <c r="B8005" s="274"/>
      <c r="C8005" s="340"/>
      <c r="D8005" s="340"/>
      <c r="E8005" s="341"/>
      <c r="F8005" s="341"/>
      <c r="G8005" s="341"/>
      <c r="H8005" s="341"/>
      <c r="I8005" s="341"/>
      <c r="J8005" s="341"/>
      <c r="AH8005" s="221"/>
      <c r="AI8005" s="221"/>
      <c r="AJ8005" s="221"/>
      <c r="AK8005" s="221"/>
      <c r="AL8005" s="221"/>
      <c r="AM8005" s="221"/>
      <c r="AN8005" s="221"/>
      <c r="AO8005" s="221"/>
      <c r="AP8005" s="221"/>
      <c r="AQ8005" s="219"/>
      <c r="AR8005" s="219"/>
      <c r="AS8005" s="221"/>
      <c r="AT8005" s="221"/>
      <c r="AU8005" s="221"/>
      <c r="AV8005" s="221"/>
      <c r="AW8005" s="221"/>
      <c r="AX8005" s="221"/>
      <c r="AY8005" s="221"/>
      <c r="AZ8005" s="221"/>
    </row>
    <row r="8006" spans="1:52" x14ac:dyDescent="0.15">
      <c r="A8006" s="278"/>
      <c r="B8006" s="274"/>
      <c r="C8006" s="340"/>
      <c r="D8006" s="340"/>
      <c r="E8006" s="341"/>
      <c r="F8006" s="341"/>
      <c r="G8006" s="341"/>
      <c r="H8006" s="341"/>
      <c r="I8006" s="341"/>
      <c r="J8006" s="341"/>
      <c r="AH8006" s="221"/>
      <c r="AI8006" s="221"/>
      <c r="AJ8006" s="221"/>
      <c r="AK8006" s="221"/>
      <c r="AL8006" s="221"/>
      <c r="AM8006" s="221"/>
      <c r="AN8006" s="221"/>
      <c r="AO8006" s="221"/>
      <c r="AP8006" s="221"/>
      <c r="AQ8006" s="219"/>
      <c r="AR8006" s="219"/>
      <c r="AS8006" s="221"/>
      <c r="AT8006" s="221"/>
      <c r="AU8006" s="221"/>
      <c r="AV8006" s="221"/>
      <c r="AW8006" s="221"/>
      <c r="AX8006" s="221"/>
      <c r="AY8006" s="221"/>
      <c r="AZ8006" s="221"/>
    </row>
    <row r="8007" spans="1:52" x14ac:dyDescent="0.15">
      <c r="A8007" s="278"/>
      <c r="B8007" s="274"/>
      <c r="C8007" s="340"/>
      <c r="D8007" s="340"/>
      <c r="E8007" s="341"/>
      <c r="F8007" s="341"/>
      <c r="G8007" s="341"/>
      <c r="H8007" s="341"/>
      <c r="I8007" s="341"/>
      <c r="J8007" s="341"/>
      <c r="AH8007" s="221"/>
      <c r="AI8007" s="221"/>
      <c r="AJ8007" s="221"/>
      <c r="AK8007" s="221"/>
      <c r="AL8007" s="221"/>
      <c r="AM8007" s="221"/>
      <c r="AN8007" s="221"/>
      <c r="AO8007" s="221"/>
      <c r="AP8007" s="221"/>
      <c r="AQ8007" s="219"/>
      <c r="AR8007" s="219"/>
      <c r="AS8007" s="221"/>
      <c r="AT8007" s="221"/>
      <c r="AU8007" s="221"/>
      <c r="AV8007" s="221"/>
      <c r="AW8007" s="221"/>
      <c r="AX8007" s="221"/>
      <c r="AY8007" s="221"/>
      <c r="AZ8007" s="221"/>
    </row>
    <row r="8008" spans="1:52" x14ac:dyDescent="0.15">
      <c r="A8008" s="278"/>
      <c r="B8008" s="274"/>
      <c r="C8008" s="340"/>
      <c r="D8008" s="340"/>
      <c r="E8008" s="341"/>
      <c r="F8008" s="341"/>
      <c r="G8008" s="341"/>
      <c r="H8008" s="341"/>
      <c r="I8008" s="341"/>
      <c r="J8008" s="341"/>
      <c r="AH8008" s="221"/>
      <c r="AI8008" s="221"/>
      <c r="AJ8008" s="221"/>
      <c r="AK8008" s="221"/>
      <c r="AL8008" s="221"/>
      <c r="AM8008" s="221"/>
      <c r="AN8008" s="221"/>
      <c r="AO8008" s="221"/>
      <c r="AP8008" s="221"/>
      <c r="AQ8008" s="219"/>
      <c r="AR8008" s="219"/>
      <c r="AS8008" s="221"/>
      <c r="AT8008" s="221"/>
      <c r="AU8008" s="221"/>
      <c r="AV8008" s="221"/>
      <c r="AW8008" s="221"/>
      <c r="AX8008" s="221"/>
      <c r="AY8008" s="221"/>
      <c r="AZ8008" s="221"/>
    </row>
    <row r="8009" spans="1:52" x14ac:dyDescent="0.15">
      <c r="A8009" s="278"/>
      <c r="B8009" s="274"/>
      <c r="C8009" s="340"/>
      <c r="D8009" s="340"/>
      <c r="E8009" s="341"/>
      <c r="F8009" s="341"/>
      <c r="G8009" s="341"/>
      <c r="H8009" s="341"/>
      <c r="I8009" s="341"/>
      <c r="J8009" s="341"/>
      <c r="AH8009" s="221"/>
      <c r="AI8009" s="221"/>
      <c r="AJ8009" s="221"/>
      <c r="AK8009" s="221"/>
      <c r="AL8009" s="221"/>
      <c r="AM8009" s="221"/>
      <c r="AN8009" s="221"/>
      <c r="AO8009" s="221"/>
      <c r="AP8009" s="221"/>
      <c r="AQ8009" s="219"/>
      <c r="AR8009" s="219"/>
      <c r="AS8009" s="221"/>
      <c r="AT8009" s="221"/>
      <c r="AU8009" s="221"/>
      <c r="AV8009" s="221"/>
      <c r="AW8009" s="221"/>
      <c r="AX8009" s="221"/>
      <c r="AY8009" s="221"/>
      <c r="AZ8009" s="221"/>
    </row>
    <row r="8010" spans="1:52" x14ac:dyDescent="0.15">
      <c r="A8010" s="278"/>
      <c r="B8010" s="274"/>
      <c r="C8010" s="340"/>
      <c r="D8010" s="340"/>
      <c r="E8010" s="341"/>
      <c r="F8010" s="341"/>
      <c r="G8010" s="341"/>
      <c r="H8010" s="341"/>
      <c r="I8010" s="341"/>
      <c r="J8010" s="341"/>
      <c r="AH8010" s="221"/>
      <c r="AI8010" s="221"/>
      <c r="AJ8010" s="221"/>
      <c r="AK8010" s="221"/>
      <c r="AL8010" s="221"/>
      <c r="AM8010" s="221"/>
      <c r="AN8010" s="221"/>
      <c r="AO8010" s="221"/>
      <c r="AP8010" s="221"/>
      <c r="AQ8010" s="219"/>
      <c r="AR8010" s="219"/>
      <c r="AS8010" s="221"/>
      <c r="AT8010" s="221"/>
      <c r="AU8010" s="221"/>
      <c r="AV8010" s="221"/>
      <c r="AW8010" s="221"/>
      <c r="AX8010" s="221"/>
      <c r="AY8010" s="221"/>
      <c r="AZ8010" s="221"/>
    </row>
    <row r="8011" spans="1:52" x14ac:dyDescent="0.15">
      <c r="A8011" s="278"/>
      <c r="B8011" s="274"/>
      <c r="C8011" s="340"/>
      <c r="D8011" s="340"/>
      <c r="E8011" s="341"/>
      <c r="F8011" s="341"/>
      <c r="G8011" s="341"/>
      <c r="H8011" s="341"/>
      <c r="I8011" s="341"/>
      <c r="J8011" s="341"/>
      <c r="AH8011" s="221"/>
      <c r="AI8011" s="221"/>
      <c r="AJ8011" s="221"/>
      <c r="AK8011" s="221"/>
      <c r="AL8011" s="221"/>
      <c r="AM8011" s="221"/>
      <c r="AN8011" s="221"/>
      <c r="AO8011" s="221"/>
      <c r="AP8011" s="221"/>
      <c r="AQ8011" s="219"/>
      <c r="AR8011" s="219"/>
      <c r="AS8011" s="221"/>
      <c r="AT8011" s="221"/>
      <c r="AU8011" s="221"/>
      <c r="AV8011" s="221"/>
      <c r="AW8011" s="221"/>
      <c r="AX8011" s="221"/>
      <c r="AY8011" s="221"/>
      <c r="AZ8011" s="221"/>
    </row>
    <row r="8012" spans="1:52" x14ac:dyDescent="0.15">
      <c r="A8012" s="278"/>
      <c r="B8012" s="274"/>
      <c r="C8012" s="340"/>
      <c r="D8012" s="340"/>
      <c r="E8012" s="341"/>
      <c r="F8012" s="341"/>
      <c r="G8012" s="341"/>
      <c r="H8012" s="341"/>
      <c r="I8012" s="341"/>
      <c r="J8012" s="341"/>
      <c r="AH8012" s="221"/>
      <c r="AI8012" s="221"/>
      <c r="AJ8012" s="221"/>
      <c r="AK8012" s="221"/>
      <c r="AL8012" s="221"/>
      <c r="AM8012" s="221"/>
      <c r="AN8012" s="221"/>
      <c r="AO8012" s="221"/>
      <c r="AP8012" s="221"/>
      <c r="AQ8012" s="219"/>
      <c r="AR8012" s="219"/>
      <c r="AS8012" s="221"/>
      <c r="AT8012" s="221"/>
      <c r="AU8012" s="221"/>
      <c r="AV8012" s="221"/>
      <c r="AW8012" s="221"/>
      <c r="AX8012" s="221"/>
      <c r="AY8012" s="221"/>
      <c r="AZ8012" s="221"/>
    </row>
    <row r="8013" spans="1:52" x14ac:dyDescent="0.15">
      <c r="A8013" s="278"/>
      <c r="B8013" s="274"/>
      <c r="C8013" s="340"/>
      <c r="D8013" s="340"/>
      <c r="E8013" s="341"/>
      <c r="F8013" s="341"/>
      <c r="G8013" s="341"/>
      <c r="H8013" s="341"/>
      <c r="I8013" s="341"/>
      <c r="J8013" s="341"/>
      <c r="AH8013" s="221"/>
      <c r="AI8013" s="221"/>
      <c r="AJ8013" s="221"/>
      <c r="AK8013" s="221"/>
      <c r="AL8013" s="221"/>
      <c r="AM8013" s="221"/>
      <c r="AN8013" s="221"/>
      <c r="AO8013" s="221"/>
      <c r="AP8013" s="221"/>
      <c r="AQ8013" s="219"/>
      <c r="AR8013" s="219"/>
      <c r="AS8013" s="221"/>
      <c r="AT8013" s="221"/>
      <c r="AU8013" s="221"/>
      <c r="AV8013" s="221"/>
      <c r="AW8013" s="221"/>
      <c r="AX8013" s="221"/>
      <c r="AY8013" s="221"/>
      <c r="AZ8013" s="221"/>
    </row>
    <row r="8014" spans="1:52" x14ac:dyDescent="0.15">
      <c r="A8014" s="278"/>
      <c r="B8014" s="274"/>
      <c r="C8014" s="340"/>
      <c r="D8014" s="340"/>
      <c r="E8014" s="341"/>
      <c r="F8014" s="341"/>
      <c r="G8014" s="341"/>
      <c r="H8014" s="341"/>
      <c r="I8014" s="341"/>
      <c r="J8014" s="341"/>
      <c r="AH8014" s="221"/>
      <c r="AI8014" s="221"/>
      <c r="AJ8014" s="221"/>
      <c r="AK8014" s="221"/>
      <c r="AL8014" s="221"/>
      <c r="AM8014" s="221"/>
      <c r="AN8014" s="221"/>
      <c r="AO8014" s="221"/>
      <c r="AP8014" s="221"/>
      <c r="AQ8014" s="219"/>
      <c r="AR8014" s="219"/>
      <c r="AS8014" s="221"/>
      <c r="AT8014" s="221"/>
      <c r="AU8014" s="221"/>
      <c r="AV8014" s="221"/>
      <c r="AW8014" s="221"/>
      <c r="AX8014" s="221"/>
      <c r="AY8014" s="221"/>
      <c r="AZ8014" s="221"/>
    </row>
    <row r="8015" spans="1:52" x14ac:dyDescent="0.15">
      <c r="A8015" s="278"/>
      <c r="B8015" s="274"/>
      <c r="C8015" s="340"/>
      <c r="D8015" s="340"/>
      <c r="E8015" s="341"/>
      <c r="F8015" s="341"/>
      <c r="G8015" s="341"/>
      <c r="H8015" s="341"/>
      <c r="I8015" s="341"/>
      <c r="J8015" s="341"/>
      <c r="AH8015" s="221"/>
      <c r="AI8015" s="221"/>
      <c r="AJ8015" s="221"/>
      <c r="AK8015" s="221"/>
      <c r="AL8015" s="221"/>
      <c r="AM8015" s="221"/>
      <c r="AN8015" s="221"/>
      <c r="AO8015" s="221"/>
      <c r="AP8015" s="221"/>
      <c r="AQ8015" s="219"/>
      <c r="AR8015" s="219"/>
      <c r="AS8015" s="221"/>
      <c r="AT8015" s="221"/>
      <c r="AU8015" s="221"/>
      <c r="AV8015" s="221"/>
      <c r="AW8015" s="221"/>
      <c r="AX8015" s="221"/>
      <c r="AY8015" s="221"/>
      <c r="AZ8015" s="221"/>
    </row>
    <row r="8016" spans="1:52" x14ac:dyDescent="0.15">
      <c r="A8016" s="278"/>
      <c r="B8016" s="274"/>
      <c r="C8016" s="340"/>
      <c r="D8016" s="340"/>
      <c r="E8016" s="341"/>
      <c r="F8016" s="341"/>
      <c r="G8016" s="341"/>
      <c r="H8016" s="341"/>
      <c r="I8016" s="341"/>
      <c r="J8016" s="341"/>
      <c r="AH8016" s="221"/>
      <c r="AI8016" s="221"/>
      <c r="AJ8016" s="221"/>
      <c r="AK8016" s="221"/>
      <c r="AL8016" s="221"/>
      <c r="AM8016" s="221"/>
      <c r="AN8016" s="221"/>
      <c r="AO8016" s="221"/>
      <c r="AP8016" s="221"/>
      <c r="AQ8016" s="219"/>
      <c r="AR8016" s="219"/>
      <c r="AS8016" s="221"/>
      <c r="AT8016" s="221"/>
      <c r="AU8016" s="221"/>
      <c r="AV8016" s="221"/>
      <c r="AW8016" s="221"/>
      <c r="AX8016" s="221"/>
      <c r="AY8016" s="221"/>
      <c r="AZ8016" s="221"/>
    </row>
    <row r="8017" spans="1:52" x14ac:dyDescent="0.15">
      <c r="A8017" s="278"/>
      <c r="B8017" s="274"/>
      <c r="C8017" s="340"/>
      <c r="D8017" s="340"/>
      <c r="E8017" s="341"/>
      <c r="F8017" s="341"/>
      <c r="G8017" s="341"/>
      <c r="H8017" s="341"/>
      <c r="I8017" s="341"/>
      <c r="J8017" s="341"/>
      <c r="AH8017" s="221"/>
      <c r="AI8017" s="221"/>
      <c r="AJ8017" s="221"/>
      <c r="AK8017" s="221"/>
      <c r="AL8017" s="221"/>
      <c r="AM8017" s="221"/>
      <c r="AN8017" s="221"/>
      <c r="AO8017" s="221"/>
      <c r="AP8017" s="221"/>
      <c r="AQ8017" s="219"/>
      <c r="AR8017" s="219"/>
      <c r="AS8017" s="221"/>
      <c r="AT8017" s="221"/>
      <c r="AU8017" s="221"/>
      <c r="AV8017" s="221"/>
      <c r="AW8017" s="221"/>
      <c r="AX8017" s="221"/>
      <c r="AY8017" s="221"/>
      <c r="AZ8017" s="221"/>
    </row>
    <row r="8018" spans="1:52" x14ac:dyDescent="0.15">
      <c r="A8018" s="278"/>
      <c r="B8018" s="274"/>
      <c r="C8018" s="340"/>
      <c r="D8018" s="340"/>
      <c r="E8018" s="341"/>
      <c r="F8018" s="341"/>
      <c r="G8018" s="341"/>
      <c r="H8018" s="341"/>
      <c r="I8018" s="341"/>
      <c r="J8018" s="341"/>
      <c r="AH8018" s="221"/>
      <c r="AI8018" s="221"/>
      <c r="AJ8018" s="221"/>
      <c r="AK8018" s="221"/>
      <c r="AL8018" s="221"/>
      <c r="AM8018" s="221"/>
      <c r="AN8018" s="221"/>
      <c r="AO8018" s="221"/>
      <c r="AP8018" s="221"/>
      <c r="AQ8018" s="219"/>
      <c r="AR8018" s="219"/>
      <c r="AS8018" s="221"/>
      <c r="AT8018" s="221"/>
      <c r="AU8018" s="221"/>
      <c r="AV8018" s="221"/>
      <c r="AW8018" s="221"/>
      <c r="AX8018" s="221"/>
      <c r="AY8018" s="221"/>
      <c r="AZ8018" s="221"/>
    </row>
    <row r="8019" spans="1:52" x14ac:dyDescent="0.15">
      <c r="A8019" s="278"/>
      <c r="B8019" s="274"/>
      <c r="C8019" s="340"/>
      <c r="D8019" s="340"/>
      <c r="E8019" s="341"/>
      <c r="F8019" s="341"/>
      <c r="G8019" s="341"/>
      <c r="H8019" s="341"/>
      <c r="I8019" s="341"/>
      <c r="J8019" s="341"/>
      <c r="AH8019" s="221"/>
      <c r="AI8019" s="221"/>
      <c r="AJ8019" s="221"/>
      <c r="AK8019" s="221"/>
      <c r="AL8019" s="221"/>
      <c r="AM8019" s="221"/>
      <c r="AN8019" s="221"/>
      <c r="AO8019" s="221"/>
      <c r="AP8019" s="221"/>
      <c r="AQ8019" s="219"/>
      <c r="AR8019" s="219"/>
      <c r="AS8019" s="221"/>
      <c r="AT8019" s="221"/>
      <c r="AU8019" s="221"/>
      <c r="AV8019" s="221"/>
      <c r="AW8019" s="221"/>
      <c r="AX8019" s="221"/>
      <c r="AY8019" s="221"/>
      <c r="AZ8019" s="221"/>
    </row>
    <row r="8020" spans="1:52" x14ac:dyDescent="0.15">
      <c r="A8020" s="278"/>
      <c r="B8020" s="274"/>
      <c r="C8020" s="340"/>
      <c r="D8020" s="340"/>
      <c r="E8020" s="341"/>
      <c r="F8020" s="341"/>
      <c r="G8020" s="341"/>
      <c r="H8020" s="341"/>
      <c r="I8020" s="341"/>
      <c r="J8020" s="341"/>
      <c r="AH8020" s="221"/>
      <c r="AI8020" s="221"/>
      <c r="AJ8020" s="221"/>
      <c r="AK8020" s="221"/>
      <c r="AL8020" s="221"/>
      <c r="AM8020" s="221"/>
      <c r="AN8020" s="221"/>
      <c r="AO8020" s="221"/>
      <c r="AP8020" s="221"/>
      <c r="AQ8020" s="219"/>
      <c r="AR8020" s="219"/>
      <c r="AS8020" s="221"/>
      <c r="AT8020" s="221"/>
      <c r="AU8020" s="221"/>
      <c r="AV8020" s="221"/>
      <c r="AW8020" s="221"/>
      <c r="AX8020" s="221"/>
      <c r="AY8020" s="221"/>
      <c r="AZ8020" s="221"/>
    </row>
    <row r="8021" spans="1:52" x14ac:dyDescent="0.15">
      <c r="A8021" s="278"/>
      <c r="B8021" s="274"/>
      <c r="C8021" s="340"/>
      <c r="D8021" s="340"/>
      <c r="E8021" s="341"/>
      <c r="F8021" s="341"/>
      <c r="G8021" s="341"/>
      <c r="H8021" s="341"/>
      <c r="I8021" s="341"/>
      <c r="J8021" s="341"/>
      <c r="AH8021" s="221"/>
      <c r="AI8021" s="221"/>
      <c r="AJ8021" s="221"/>
      <c r="AK8021" s="221"/>
      <c r="AL8021" s="221"/>
      <c r="AM8021" s="221"/>
      <c r="AN8021" s="221"/>
      <c r="AO8021" s="221"/>
      <c r="AP8021" s="221"/>
      <c r="AQ8021" s="219"/>
      <c r="AR8021" s="219"/>
      <c r="AS8021" s="221"/>
      <c r="AT8021" s="221"/>
      <c r="AU8021" s="221"/>
      <c r="AV8021" s="221"/>
      <c r="AW8021" s="221"/>
      <c r="AX8021" s="221"/>
      <c r="AY8021" s="221"/>
      <c r="AZ8021" s="221"/>
    </row>
    <row r="8022" spans="1:52" x14ac:dyDescent="0.15">
      <c r="A8022" s="278"/>
      <c r="B8022" s="274"/>
      <c r="C8022" s="340"/>
      <c r="D8022" s="340"/>
      <c r="E8022" s="341"/>
      <c r="F8022" s="341"/>
      <c r="G8022" s="341"/>
      <c r="H8022" s="341"/>
      <c r="I8022" s="341"/>
      <c r="J8022" s="341"/>
      <c r="AH8022" s="221"/>
      <c r="AI8022" s="221"/>
      <c r="AJ8022" s="221"/>
      <c r="AK8022" s="221"/>
      <c r="AL8022" s="221"/>
      <c r="AM8022" s="221"/>
      <c r="AN8022" s="221"/>
      <c r="AO8022" s="221"/>
      <c r="AP8022" s="221"/>
      <c r="AQ8022" s="219"/>
      <c r="AR8022" s="219"/>
      <c r="AS8022" s="221"/>
      <c r="AT8022" s="221"/>
      <c r="AU8022" s="221"/>
      <c r="AV8022" s="221"/>
      <c r="AW8022" s="221"/>
      <c r="AX8022" s="221"/>
      <c r="AY8022" s="221"/>
      <c r="AZ8022" s="221"/>
    </row>
    <row r="8023" spans="1:52" x14ac:dyDescent="0.15">
      <c r="A8023" s="278"/>
      <c r="B8023" s="274"/>
      <c r="C8023" s="340"/>
      <c r="D8023" s="340"/>
      <c r="E8023" s="341"/>
      <c r="F8023" s="341"/>
      <c r="G8023" s="341"/>
      <c r="H8023" s="341"/>
      <c r="I8023" s="341"/>
      <c r="J8023" s="341"/>
      <c r="AH8023" s="221"/>
      <c r="AI8023" s="221"/>
      <c r="AJ8023" s="221"/>
      <c r="AK8023" s="221"/>
      <c r="AL8023" s="221"/>
      <c r="AM8023" s="221"/>
      <c r="AN8023" s="221"/>
      <c r="AO8023" s="221"/>
      <c r="AP8023" s="221"/>
      <c r="AQ8023" s="219"/>
      <c r="AR8023" s="219"/>
      <c r="AS8023" s="221"/>
      <c r="AT8023" s="221"/>
      <c r="AU8023" s="221"/>
      <c r="AV8023" s="221"/>
      <c r="AW8023" s="221"/>
      <c r="AX8023" s="221"/>
      <c r="AY8023" s="221"/>
      <c r="AZ8023" s="221"/>
    </row>
    <row r="8024" spans="1:52" x14ac:dyDescent="0.15">
      <c r="A8024" s="278"/>
      <c r="B8024" s="274"/>
      <c r="C8024" s="340"/>
      <c r="D8024" s="340"/>
      <c r="E8024" s="341"/>
      <c r="F8024" s="341"/>
      <c r="G8024" s="341"/>
      <c r="H8024" s="341"/>
      <c r="I8024" s="341"/>
      <c r="J8024" s="341"/>
      <c r="AH8024" s="221"/>
      <c r="AI8024" s="221"/>
      <c r="AJ8024" s="221"/>
      <c r="AK8024" s="221"/>
      <c r="AL8024" s="221"/>
      <c r="AM8024" s="221"/>
      <c r="AN8024" s="221"/>
      <c r="AO8024" s="221"/>
      <c r="AP8024" s="221"/>
      <c r="AQ8024" s="219"/>
      <c r="AR8024" s="219"/>
      <c r="AS8024" s="221"/>
      <c r="AT8024" s="221"/>
      <c r="AU8024" s="221"/>
      <c r="AV8024" s="221"/>
      <c r="AW8024" s="221"/>
      <c r="AX8024" s="221"/>
      <c r="AY8024" s="221"/>
      <c r="AZ8024" s="221"/>
    </row>
    <row r="8025" spans="1:52" x14ac:dyDescent="0.15">
      <c r="A8025" s="278"/>
      <c r="B8025" s="274"/>
      <c r="C8025" s="340"/>
      <c r="D8025" s="340"/>
      <c r="E8025" s="341"/>
      <c r="F8025" s="341"/>
      <c r="G8025" s="341"/>
      <c r="H8025" s="341"/>
      <c r="I8025" s="341"/>
      <c r="J8025" s="341"/>
      <c r="AH8025" s="221"/>
      <c r="AI8025" s="221"/>
      <c r="AJ8025" s="221"/>
      <c r="AK8025" s="221"/>
      <c r="AL8025" s="221"/>
      <c r="AM8025" s="221"/>
      <c r="AN8025" s="221"/>
      <c r="AO8025" s="221"/>
      <c r="AP8025" s="221"/>
      <c r="AQ8025" s="219"/>
      <c r="AR8025" s="219"/>
      <c r="AS8025" s="221"/>
      <c r="AT8025" s="221"/>
      <c r="AU8025" s="221"/>
      <c r="AV8025" s="221"/>
      <c r="AW8025" s="221"/>
      <c r="AX8025" s="221"/>
      <c r="AY8025" s="221"/>
      <c r="AZ8025" s="221"/>
    </row>
    <row r="8026" spans="1:52" x14ac:dyDescent="0.15">
      <c r="A8026" s="278"/>
      <c r="B8026" s="274"/>
      <c r="C8026" s="340"/>
      <c r="D8026" s="340"/>
      <c r="E8026" s="341"/>
      <c r="F8026" s="341"/>
      <c r="G8026" s="341"/>
      <c r="H8026" s="341"/>
      <c r="I8026" s="341"/>
      <c r="J8026" s="341"/>
      <c r="AH8026" s="221"/>
      <c r="AI8026" s="221"/>
      <c r="AJ8026" s="221"/>
      <c r="AK8026" s="221"/>
      <c r="AL8026" s="221"/>
      <c r="AM8026" s="221"/>
      <c r="AN8026" s="221"/>
      <c r="AO8026" s="221"/>
      <c r="AP8026" s="221"/>
      <c r="AQ8026" s="219"/>
      <c r="AR8026" s="219"/>
      <c r="AS8026" s="221"/>
      <c r="AT8026" s="221"/>
      <c r="AU8026" s="221"/>
      <c r="AV8026" s="221"/>
      <c r="AW8026" s="221"/>
      <c r="AX8026" s="221"/>
      <c r="AY8026" s="221"/>
      <c r="AZ8026" s="221"/>
    </row>
    <row r="8027" spans="1:52" x14ac:dyDescent="0.15">
      <c r="A8027" s="278"/>
      <c r="B8027" s="274"/>
      <c r="C8027" s="340"/>
      <c r="D8027" s="340"/>
      <c r="E8027" s="341"/>
      <c r="F8027" s="341"/>
      <c r="G8027" s="341"/>
      <c r="H8027" s="341"/>
      <c r="I8027" s="341"/>
      <c r="J8027" s="341"/>
      <c r="AH8027" s="221"/>
      <c r="AI8027" s="221"/>
      <c r="AJ8027" s="221"/>
      <c r="AK8027" s="221"/>
      <c r="AL8027" s="221"/>
      <c r="AM8027" s="221"/>
      <c r="AN8027" s="221"/>
      <c r="AO8027" s="221"/>
      <c r="AP8027" s="221"/>
      <c r="AQ8027" s="219"/>
      <c r="AR8027" s="219"/>
      <c r="AS8027" s="221"/>
      <c r="AT8027" s="221"/>
      <c r="AU8027" s="221"/>
      <c r="AV8027" s="221"/>
      <c r="AW8027" s="221"/>
      <c r="AX8027" s="221"/>
      <c r="AY8027" s="221"/>
      <c r="AZ8027" s="221"/>
    </row>
    <row r="8028" spans="1:52" x14ac:dyDescent="0.15">
      <c r="A8028" s="278"/>
      <c r="B8028" s="274"/>
      <c r="C8028" s="340"/>
      <c r="D8028" s="340"/>
      <c r="E8028" s="341"/>
      <c r="F8028" s="341"/>
      <c r="G8028" s="341"/>
      <c r="H8028" s="341"/>
      <c r="I8028" s="341"/>
      <c r="J8028" s="341"/>
      <c r="AH8028" s="221"/>
      <c r="AI8028" s="221"/>
      <c r="AJ8028" s="221"/>
      <c r="AK8028" s="221"/>
      <c r="AL8028" s="221"/>
      <c r="AM8028" s="221"/>
      <c r="AN8028" s="221"/>
      <c r="AO8028" s="221"/>
      <c r="AP8028" s="221"/>
      <c r="AQ8028" s="219"/>
      <c r="AR8028" s="219"/>
      <c r="AS8028" s="221"/>
      <c r="AT8028" s="221"/>
      <c r="AU8028" s="221"/>
      <c r="AV8028" s="221"/>
      <c r="AW8028" s="221"/>
      <c r="AX8028" s="221"/>
      <c r="AY8028" s="221"/>
      <c r="AZ8028" s="221"/>
    </row>
    <row r="8029" spans="1:52" x14ac:dyDescent="0.15">
      <c r="A8029" s="278"/>
      <c r="B8029" s="274"/>
      <c r="C8029" s="340"/>
      <c r="D8029" s="340"/>
      <c r="E8029" s="341"/>
      <c r="F8029" s="341"/>
      <c r="G8029" s="341"/>
      <c r="H8029" s="341"/>
      <c r="I8029" s="341"/>
      <c r="J8029" s="341"/>
      <c r="AH8029" s="221"/>
      <c r="AI8029" s="221"/>
      <c r="AJ8029" s="221"/>
      <c r="AK8029" s="221"/>
      <c r="AL8029" s="221"/>
      <c r="AM8029" s="221"/>
      <c r="AN8029" s="221"/>
      <c r="AO8029" s="221"/>
      <c r="AP8029" s="221"/>
      <c r="AQ8029" s="219"/>
      <c r="AR8029" s="219"/>
      <c r="AS8029" s="221"/>
      <c r="AT8029" s="221"/>
      <c r="AU8029" s="221"/>
      <c r="AV8029" s="221"/>
      <c r="AW8029" s="221"/>
      <c r="AX8029" s="221"/>
      <c r="AY8029" s="221"/>
      <c r="AZ8029" s="221"/>
    </row>
    <row r="8030" spans="1:52" x14ac:dyDescent="0.15">
      <c r="A8030" s="278"/>
      <c r="B8030" s="274"/>
      <c r="C8030" s="340"/>
      <c r="D8030" s="340"/>
      <c r="E8030" s="341"/>
      <c r="F8030" s="341"/>
      <c r="G8030" s="341"/>
      <c r="H8030" s="341"/>
      <c r="I8030" s="341"/>
      <c r="J8030" s="341"/>
      <c r="AH8030" s="221"/>
      <c r="AI8030" s="221"/>
      <c r="AJ8030" s="221"/>
      <c r="AK8030" s="221"/>
      <c r="AL8030" s="221"/>
      <c r="AM8030" s="221"/>
      <c r="AN8030" s="221"/>
      <c r="AO8030" s="221"/>
      <c r="AP8030" s="221"/>
      <c r="AQ8030" s="219"/>
      <c r="AR8030" s="219"/>
      <c r="AS8030" s="221"/>
      <c r="AT8030" s="221"/>
      <c r="AU8030" s="221"/>
      <c r="AV8030" s="221"/>
      <c r="AW8030" s="221"/>
      <c r="AX8030" s="221"/>
      <c r="AY8030" s="221"/>
      <c r="AZ8030" s="221"/>
    </row>
    <row r="8031" spans="1:52" x14ac:dyDescent="0.15">
      <c r="A8031" s="278"/>
      <c r="B8031" s="274"/>
      <c r="C8031" s="340"/>
      <c r="D8031" s="340"/>
      <c r="E8031" s="341"/>
      <c r="F8031" s="341"/>
      <c r="G8031" s="341"/>
      <c r="H8031" s="341"/>
      <c r="I8031" s="341"/>
      <c r="J8031" s="341"/>
      <c r="AH8031" s="221"/>
      <c r="AI8031" s="221"/>
      <c r="AJ8031" s="221"/>
      <c r="AK8031" s="221"/>
      <c r="AL8031" s="221"/>
      <c r="AM8031" s="221"/>
      <c r="AN8031" s="221"/>
      <c r="AO8031" s="221"/>
      <c r="AP8031" s="221"/>
      <c r="AQ8031" s="219"/>
      <c r="AR8031" s="219"/>
      <c r="AS8031" s="221"/>
      <c r="AT8031" s="221"/>
      <c r="AU8031" s="221"/>
      <c r="AV8031" s="221"/>
      <c r="AW8031" s="221"/>
      <c r="AX8031" s="221"/>
      <c r="AY8031" s="221"/>
      <c r="AZ8031" s="221"/>
    </row>
    <row r="8032" spans="1:52" x14ac:dyDescent="0.15">
      <c r="A8032" s="278"/>
      <c r="B8032" s="274"/>
      <c r="C8032" s="340"/>
      <c r="D8032" s="340"/>
      <c r="E8032" s="341"/>
      <c r="F8032" s="341"/>
      <c r="G8032" s="341"/>
      <c r="H8032" s="341"/>
      <c r="I8032" s="341"/>
      <c r="J8032" s="341"/>
      <c r="AH8032" s="221"/>
      <c r="AI8032" s="221"/>
      <c r="AJ8032" s="221"/>
      <c r="AK8032" s="221"/>
      <c r="AL8032" s="221"/>
      <c r="AM8032" s="221"/>
      <c r="AN8032" s="221"/>
      <c r="AO8032" s="221"/>
      <c r="AP8032" s="221"/>
      <c r="AQ8032" s="219"/>
      <c r="AR8032" s="219"/>
      <c r="AS8032" s="221"/>
      <c r="AT8032" s="221"/>
      <c r="AU8032" s="221"/>
      <c r="AV8032" s="221"/>
      <c r="AW8032" s="221"/>
      <c r="AX8032" s="221"/>
      <c r="AY8032" s="221"/>
      <c r="AZ8032" s="221"/>
    </row>
    <row r="8033" spans="1:52" x14ac:dyDescent="0.15">
      <c r="A8033" s="278"/>
      <c r="B8033" s="274"/>
      <c r="C8033" s="340"/>
      <c r="D8033" s="340"/>
      <c r="E8033" s="341"/>
      <c r="F8033" s="341"/>
      <c r="G8033" s="341"/>
      <c r="H8033" s="341"/>
      <c r="I8033" s="341"/>
      <c r="J8033" s="341"/>
      <c r="AH8033" s="221"/>
      <c r="AI8033" s="221"/>
      <c r="AJ8033" s="221"/>
      <c r="AK8033" s="221"/>
      <c r="AL8033" s="221"/>
      <c r="AM8033" s="221"/>
      <c r="AN8033" s="221"/>
      <c r="AO8033" s="221"/>
      <c r="AP8033" s="221"/>
      <c r="AQ8033" s="219"/>
      <c r="AR8033" s="219"/>
      <c r="AS8033" s="221"/>
      <c r="AT8033" s="221"/>
      <c r="AU8033" s="221"/>
      <c r="AV8033" s="221"/>
      <c r="AW8033" s="221"/>
      <c r="AX8033" s="221"/>
      <c r="AY8033" s="221"/>
      <c r="AZ8033" s="221"/>
    </row>
    <row r="8034" spans="1:52" x14ac:dyDescent="0.15">
      <c r="A8034" s="278"/>
      <c r="B8034" s="274"/>
      <c r="C8034" s="340"/>
      <c r="D8034" s="340"/>
      <c r="E8034" s="341"/>
      <c r="F8034" s="341"/>
      <c r="G8034" s="341"/>
      <c r="H8034" s="341"/>
      <c r="I8034" s="341"/>
      <c r="J8034" s="341"/>
      <c r="AH8034" s="221"/>
      <c r="AI8034" s="221"/>
      <c r="AJ8034" s="221"/>
      <c r="AK8034" s="221"/>
      <c r="AL8034" s="221"/>
      <c r="AM8034" s="221"/>
      <c r="AN8034" s="221"/>
      <c r="AO8034" s="221"/>
      <c r="AP8034" s="221"/>
      <c r="AQ8034" s="219"/>
      <c r="AR8034" s="219"/>
      <c r="AS8034" s="221"/>
      <c r="AT8034" s="221"/>
      <c r="AU8034" s="221"/>
      <c r="AV8034" s="221"/>
      <c r="AW8034" s="221"/>
      <c r="AX8034" s="221"/>
      <c r="AY8034" s="221"/>
      <c r="AZ8034" s="221"/>
    </row>
    <row r="8035" spans="1:52" x14ac:dyDescent="0.15">
      <c r="A8035" s="278"/>
      <c r="B8035" s="274"/>
      <c r="C8035" s="340"/>
      <c r="D8035" s="340"/>
      <c r="E8035" s="341"/>
      <c r="F8035" s="341"/>
      <c r="G8035" s="341"/>
      <c r="H8035" s="341"/>
      <c r="I8035" s="341"/>
      <c r="J8035" s="341"/>
      <c r="AH8035" s="221"/>
      <c r="AI8035" s="221"/>
      <c r="AJ8035" s="221"/>
      <c r="AK8035" s="221"/>
      <c r="AL8035" s="221"/>
      <c r="AM8035" s="221"/>
      <c r="AN8035" s="221"/>
      <c r="AO8035" s="221"/>
      <c r="AP8035" s="221"/>
      <c r="AQ8035" s="219"/>
      <c r="AR8035" s="219"/>
      <c r="AS8035" s="221"/>
      <c r="AT8035" s="221"/>
      <c r="AU8035" s="221"/>
      <c r="AV8035" s="221"/>
      <c r="AW8035" s="221"/>
      <c r="AX8035" s="221"/>
      <c r="AY8035" s="221"/>
      <c r="AZ8035" s="221"/>
    </row>
    <row r="8036" spans="1:52" x14ac:dyDescent="0.15">
      <c r="A8036" s="278"/>
      <c r="B8036" s="274"/>
      <c r="C8036" s="340"/>
      <c r="D8036" s="340"/>
      <c r="E8036" s="341"/>
      <c r="F8036" s="341"/>
      <c r="G8036" s="341"/>
      <c r="H8036" s="341"/>
      <c r="I8036" s="341"/>
      <c r="J8036" s="341"/>
      <c r="AH8036" s="221"/>
      <c r="AI8036" s="221"/>
      <c r="AJ8036" s="221"/>
      <c r="AK8036" s="221"/>
      <c r="AL8036" s="221"/>
      <c r="AM8036" s="221"/>
      <c r="AN8036" s="221"/>
      <c r="AO8036" s="221"/>
      <c r="AP8036" s="221"/>
      <c r="AQ8036" s="219"/>
      <c r="AR8036" s="219"/>
      <c r="AS8036" s="221"/>
      <c r="AT8036" s="221"/>
      <c r="AU8036" s="221"/>
      <c r="AV8036" s="221"/>
      <c r="AW8036" s="221"/>
      <c r="AX8036" s="221"/>
      <c r="AY8036" s="221"/>
      <c r="AZ8036" s="221"/>
    </row>
    <row r="8037" spans="1:52" x14ac:dyDescent="0.15">
      <c r="A8037" s="278"/>
      <c r="B8037" s="274"/>
      <c r="C8037" s="340"/>
      <c r="D8037" s="340"/>
      <c r="E8037" s="341"/>
      <c r="F8037" s="341"/>
      <c r="G8037" s="341"/>
      <c r="H8037" s="341"/>
      <c r="I8037" s="341"/>
      <c r="J8037" s="341"/>
      <c r="AH8037" s="221"/>
      <c r="AI8037" s="221"/>
      <c r="AJ8037" s="221"/>
      <c r="AK8037" s="221"/>
      <c r="AL8037" s="221"/>
      <c r="AM8037" s="221"/>
      <c r="AN8037" s="221"/>
      <c r="AO8037" s="221"/>
      <c r="AP8037" s="221"/>
      <c r="AQ8037" s="219"/>
      <c r="AR8037" s="219"/>
      <c r="AS8037" s="221"/>
      <c r="AT8037" s="221"/>
      <c r="AU8037" s="221"/>
      <c r="AV8037" s="221"/>
      <c r="AW8037" s="221"/>
      <c r="AX8037" s="221"/>
      <c r="AY8037" s="221"/>
      <c r="AZ8037" s="221"/>
    </row>
    <row r="8038" spans="1:52" x14ac:dyDescent="0.15">
      <c r="A8038" s="278"/>
      <c r="B8038" s="274"/>
      <c r="C8038" s="340"/>
      <c r="D8038" s="340"/>
      <c r="E8038" s="341"/>
      <c r="F8038" s="341"/>
      <c r="G8038" s="341"/>
      <c r="H8038" s="341"/>
      <c r="I8038" s="341"/>
      <c r="J8038" s="341"/>
      <c r="AH8038" s="221"/>
      <c r="AI8038" s="221"/>
      <c r="AJ8038" s="221"/>
      <c r="AK8038" s="221"/>
      <c r="AL8038" s="221"/>
      <c r="AM8038" s="221"/>
      <c r="AN8038" s="221"/>
      <c r="AO8038" s="221"/>
      <c r="AP8038" s="221"/>
      <c r="AQ8038" s="219"/>
      <c r="AR8038" s="219"/>
      <c r="AS8038" s="221"/>
      <c r="AT8038" s="221"/>
      <c r="AU8038" s="221"/>
      <c r="AV8038" s="221"/>
      <c r="AW8038" s="221"/>
      <c r="AX8038" s="221"/>
      <c r="AY8038" s="221"/>
      <c r="AZ8038" s="221"/>
    </row>
    <row r="8039" spans="1:52" x14ac:dyDescent="0.15">
      <c r="A8039" s="278"/>
      <c r="B8039" s="274"/>
      <c r="C8039" s="340"/>
      <c r="D8039" s="340"/>
      <c r="E8039" s="341"/>
      <c r="F8039" s="341"/>
      <c r="G8039" s="341"/>
      <c r="H8039" s="341"/>
      <c r="I8039" s="341"/>
      <c r="J8039" s="341"/>
      <c r="AH8039" s="221"/>
      <c r="AI8039" s="221"/>
      <c r="AJ8039" s="221"/>
      <c r="AK8039" s="221"/>
      <c r="AL8039" s="221"/>
      <c r="AM8039" s="221"/>
      <c r="AN8039" s="221"/>
      <c r="AO8039" s="221"/>
      <c r="AP8039" s="221"/>
      <c r="AQ8039" s="219"/>
      <c r="AR8039" s="219"/>
      <c r="AS8039" s="221"/>
      <c r="AT8039" s="221"/>
      <c r="AU8039" s="221"/>
      <c r="AV8039" s="221"/>
      <c r="AW8039" s="221"/>
      <c r="AX8039" s="221"/>
      <c r="AY8039" s="221"/>
      <c r="AZ8039" s="221"/>
    </row>
    <row r="8040" spans="1:52" x14ac:dyDescent="0.15">
      <c r="A8040" s="278"/>
      <c r="B8040" s="274"/>
      <c r="C8040" s="340"/>
      <c r="D8040" s="340"/>
      <c r="E8040" s="341"/>
      <c r="F8040" s="341"/>
      <c r="G8040" s="341"/>
      <c r="H8040" s="341"/>
      <c r="I8040" s="341"/>
      <c r="J8040" s="341"/>
      <c r="AH8040" s="221"/>
      <c r="AI8040" s="221"/>
      <c r="AJ8040" s="221"/>
      <c r="AK8040" s="221"/>
      <c r="AL8040" s="221"/>
      <c r="AM8040" s="221"/>
      <c r="AN8040" s="221"/>
      <c r="AO8040" s="221"/>
      <c r="AP8040" s="221"/>
      <c r="AQ8040" s="219"/>
      <c r="AR8040" s="219"/>
      <c r="AS8040" s="221"/>
      <c r="AT8040" s="221"/>
      <c r="AU8040" s="221"/>
      <c r="AV8040" s="221"/>
      <c r="AW8040" s="221"/>
      <c r="AX8040" s="221"/>
      <c r="AY8040" s="221"/>
      <c r="AZ8040" s="221"/>
    </row>
    <row r="8041" spans="1:52" x14ac:dyDescent="0.15">
      <c r="A8041" s="278"/>
      <c r="B8041" s="274"/>
      <c r="C8041" s="340"/>
      <c r="D8041" s="340"/>
      <c r="E8041" s="341"/>
      <c r="F8041" s="341"/>
      <c r="G8041" s="341"/>
      <c r="H8041" s="341"/>
      <c r="I8041" s="341"/>
      <c r="J8041" s="341"/>
      <c r="AH8041" s="221"/>
      <c r="AI8041" s="221"/>
      <c r="AJ8041" s="221"/>
      <c r="AK8041" s="221"/>
      <c r="AL8041" s="221"/>
      <c r="AM8041" s="221"/>
      <c r="AN8041" s="221"/>
      <c r="AO8041" s="221"/>
      <c r="AP8041" s="221"/>
      <c r="AQ8041" s="219"/>
      <c r="AR8041" s="219"/>
      <c r="AS8041" s="221"/>
      <c r="AT8041" s="221"/>
      <c r="AU8041" s="221"/>
      <c r="AV8041" s="221"/>
      <c r="AW8041" s="221"/>
      <c r="AX8041" s="221"/>
      <c r="AY8041" s="221"/>
      <c r="AZ8041" s="221"/>
    </row>
    <row r="8042" spans="1:52" x14ac:dyDescent="0.15">
      <c r="A8042" s="278"/>
      <c r="B8042" s="274"/>
      <c r="C8042" s="340"/>
      <c r="D8042" s="340"/>
      <c r="E8042" s="341"/>
      <c r="F8042" s="341"/>
      <c r="G8042" s="341"/>
      <c r="H8042" s="341"/>
      <c r="I8042" s="341"/>
      <c r="J8042" s="341"/>
      <c r="AH8042" s="221"/>
      <c r="AI8042" s="221"/>
      <c r="AJ8042" s="221"/>
      <c r="AK8042" s="221"/>
      <c r="AL8042" s="221"/>
      <c r="AM8042" s="221"/>
      <c r="AN8042" s="221"/>
      <c r="AO8042" s="221"/>
      <c r="AP8042" s="221"/>
      <c r="AQ8042" s="219"/>
      <c r="AR8042" s="219"/>
      <c r="AS8042" s="221"/>
      <c r="AT8042" s="221"/>
      <c r="AU8042" s="221"/>
      <c r="AV8042" s="221"/>
      <c r="AW8042" s="221"/>
      <c r="AX8042" s="221"/>
      <c r="AY8042" s="221"/>
      <c r="AZ8042" s="221"/>
    </row>
    <row r="8043" spans="1:52" x14ac:dyDescent="0.15">
      <c r="A8043" s="278"/>
      <c r="B8043" s="274"/>
      <c r="C8043" s="340"/>
      <c r="D8043" s="340"/>
      <c r="E8043" s="341"/>
      <c r="F8043" s="341"/>
      <c r="G8043" s="341"/>
      <c r="H8043" s="341"/>
      <c r="I8043" s="341"/>
      <c r="J8043" s="341"/>
      <c r="AH8043" s="221"/>
      <c r="AI8043" s="221"/>
      <c r="AJ8043" s="221"/>
      <c r="AK8043" s="221"/>
      <c r="AL8043" s="221"/>
      <c r="AM8043" s="221"/>
      <c r="AN8043" s="221"/>
      <c r="AO8043" s="221"/>
      <c r="AP8043" s="221"/>
      <c r="AQ8043" s="219"/>
      <c r="AR8043" s="219"/>
      <c r="AS8043" s="221"/>
      <c r="AT8043" s="221"/>
      <c r="AU8043" s="221"/>
      <c r="AV8043" s="221"/>
      <c r="AW8043" s="221"/>
      <c r="AX8043" s="221"/>
      <c r="AY8043" s="221"/>
      <c r="AZ8043" s="221"/>
    </row>
    <row r="8044" spans="1:52" x14ac:dyDescent="0.15">
      <c r="A8044" s="278"/>
      <c r="B8044" s="274"/>
      <c r="C8044" s="340"/>
      <c r="D8044" s="340"/>
      <c r="E8044" s="341"/>
      <c r="F8044" s="341"/>
      <c r="G8044" s="341"/>
      <c r="H8044" s="341"/>
      <c r="I8044" s="341"/>
      <c r="J8044" s="341"/>
      <c r="AH8044" s="221"/>
      <c r="AI8044" s="221"/>
      <c r="AJ8044" s="221"/>
      <c r="AK8044" s="221"/>
      <c r="AL8044" s="221"/>
      <c r="AM8044" s="221"/>
      <c r="AN8044" s="221"/>
      <c r="AO8044" s="221"/>
      <c r="AP8044" s="221"/>
      <c r="AQ8044" s="219"/>
      <c r="AR8044" s="219"/>
      <c r="AS8044" s="221"/>
      <c r="AT8044" s="221"/>
      <c r="AU8044" s="221"/>
      <c r="AV8044" s="221"/>
      <c r="AW8044" s="221"/>
      <c r="AX8044" s="221"/>
      <c r="AY8044" s="221"/>
      <c r="AZ8044" s="221"/>
    </row>
    <row r="8045" spans="1:52" x14ac:dyDescent="0.15">
      <c r="A8045" s="278"/>
      <c r="B8045" s="274"/>
      <c r="C8045" s="340"/>
      <c r="D8045" s="340"/>
      <c r="E8045" s="341"/>
      <c r="F8045" s="341"/>
      <c r="G8045" s="341"/>
      <c r="H8045" s="341"/>
      <c r="I8045" s="341"/>
      <c r="J8045" s="341"/>
      <c r="AH8045" s="221"/>
      <c r="AI8045" s="221"/>
      <c r="AJ8045" s="221"/>
      <c r="AK8045" s="221"/>
      <c r="AL8045" s="221"/>
      <c r="AM8045" s="221"/>
      <c r="AN8045" s="221"/>
      <c r="AO8045" s="221"/>
      <c r="AP8045" s="221"/>
      <c r="AQ8045" s="219"/>
      <c r="AR8045" s="219"/>
      <c r="AS8045" s="221"/>
      <c r="AT8045" s="221"/>
      <c r="AU8045" s="221"/>
      <c r="AV8045" s="221"/>
      <c r="AW8045" s="221"/>
      <c r="AX8045" s="221"/>
      <c r="AY8045" s="221"/>
      <c r="AZ8045" s="221"/>
    </row>
    <row r="8046" spans="1:52" x14ac:dyDescent="0.15">
      <c r="A8046" s="278"/>
      <c r="B8046" s="274"/>
      <c r="C8046" s="340"/>
      <c r="D8046" s="340"/>
      <c r="E8046" s="341"/>
      <c r="F8046" s="341"/>
      <c r="G8046" s="341"/>
      <c r="H8046" s="341"/>
      <c r="I8046" s="341"/>
      <c r="J8046" s="341"/>
      <c r="AH8046" s="221"/>
      <c r="AI8046" s="221"/>
      <c r="AJ8046" s="221"/>
      <c r="AK8046" s="221"/>
      <c r="AL8046" s="221"/>
      <c r="AM8046" s="221"/>
      <c r="AN8046" s="221"/>
      <c r="AO8046" s="221"/>
      <c r="AP8046" s="221"/>
      <c r="AQ8046" s="219"/>
      <c r="AR8046" s="219"/>
      <c r="AS8046" s="221"/>
      <c r="AT8046" s="221"/>
      <c r="AU8046" s="221"/>
      <c r="AV8046" s="221"/>
      <c r="AW8046" s="221"/>
      <c r="AX8046" s="221"/>
      <c r="AY8046" s="221"/>
      <c r="AZ8046" s="221"/>
    </row>
    <row r="8047" spans="1:52" x14ac:dyDescent="0.15">
      <c r="A8047" s="278"/>
      <c r="B8047" s="274"/>
      <c r="C8047" s="340"/>
      <c r="D8047" s="340"/>
      <c r="E8047" s="341"/>
      <c r="F8047" s="341"/>
      <c r="G8047" s="341"/>
      <c r="H8047" s="341"/>
      <c r="I8047" s="341"/>
      <c r="J8047" s="341"/>
      <c r="AH8047" s="221"/>
      <c r="AI8047" s="221"/>
      <c r="AJ8047" s="221"/>
      <c r="AK8047" s="221"/>
      <c r="AL8047" s="221"/>
      <c r="AM8047" s="221"/>
      <c r="AN8047" s="221"/>
      <c r="AO8047" s="221"/>
      <c r="AP8047" s="221"/>
      <c r="AQ8047" s="219"/>
      <c r="AR8047" s="219"/>
      <c r="AS8047" s="221"/>
      <c r="AT8047" s="221"/>
      <c r="AU8047" s="221"/>
      <c r="AV8047" s="221"/>
      <c r="AW8047" s="221"/>
      <c r="AX8047" s="221"/>
      <c r="AY8047" s="221"/>
      <c r="AZ8047" s="221"/>
    </row>
    <row r="8048" spans="1:52" x14ac:dyDescent="0.15">
      <c r="A8048" s="278"/>
      <c r="B8048" s="274"/>
      <c r="C8048" s="340"/>
      <c r="D8048" s="340"/>
      <c r="E8048" s="341"/>
      <c r="F8048" s="341"/>
      <c r="G8048" s="341"/>
      <c r="H8048" s="341"/>
      <c r="I8048" s="341"/>
      <c r="J8048" s="341"/>
      <c r="AH8048" s="221"/>
      <c r="AI8048" s="221"/>
      <c r="AJ8048" s="221"/>
      <c r="AK8048" s="221"/>
      <c r="AL8048" s="221"/>
      <c r="AM8048" s="221"/>
      <c r="AN8048" s="221"/>
      <c r="AO8048" s="221"/>
      <c r="AP8048" s="221"/>
      <c r="AQ8048" s="219"/>
      <c r="AR8048" s="219"/>
      <c r="AS8048" s="221"/>
      <c r="AT8048" s="221"/>
      <c r="AU8048" s="221"/>
      <c r="AV8048" s="221"/>
      <c r="AW8048" s="221"/>
      <c r="AX8048" s="221"/>
      <c r="AY8048" s="221"/>
      <c r="AZ8048" s="221"/>
    </row>
    <row r="8049" spans="1:52" x14ac:dyDescent="0.15">
      <c r="A8049" s="278"/>
      <c r="B8049" s="274"/>
      <c r="C8049" s="340"/>
      <c r="D8049" s="340"/>
      <c r="E8049" s="341"/>
      <c r="F8049" s="341"/>
      <c r="G8049" s="341"/>
      <c r="H8049" s="341"/>
      <c r="I8049" s="341"/>
      <c r="J8049" s="341"/>
      <c r="AH8049" s="221"/>
      <c r="AI8049" s="221"/>
      <c r="AJ8049" s="221"/>
      <c r="AK8049" s="221"/>
      <c r="AL8049" s="221"/>
      <c r="AM8049" s="221"/>
      <c r="AN8049" s="221"/>
      <c r="AO8049" s="221"/>
      <c r="AP8049" s="221"/>
      <c r="AQ8049" s="219"/>
      <c r="AR8049" s="219"/>
      <c r="AS8049" s="221"/>
      <c r="AT8049" s="221"/>
      <c r="AU8049" s="221"/>
      <c r="AV8049" s="221"/>
      <c r="AW8049" s="221"/>
      <c r="AX8049" s="221"/>
      <c r="AY8049" s="221"/>
      <c r="AZ8049" s="221"/>
    </row>
    <row r="8050" spans="1:52" x14ac:dyDescent="0.15">
      <c r="A8050" s="278"/>
      <c r="B8050" s="274"/>
      <c r="C8050" s="340"/>
      <c r="D8050" s="340"/>
      <c r="E8050" s="341"/>
      <c r="F8050" s="341"/>
      <c r="G8050" s="341"/>
      <c r="H8050" s="341"/>
      <c r="I8050" s="341"/>
      <c r="J8050" s="341"/>
      <c r="AH8050" s="221"/>
      <c r="AI8050" s="221"/>
      <c r="AJ8050" s="221"/>
      <c r="AK8050" s="221"/>
      <c r="AL8050" s="221"/>
      <c r="AM8050" s="221"/>
      <c r="AN8050" s="221"/>
      <c r="AO8050" s="221"/>
      <c r="AP8050" s="221"/>
      <c r="AQ8050" s="219"/>
      <c r="AR8050" s="219"/>
      <c r="AS8050" s="221"/>
      <c r="AT8050" s="221"/>
      <c r="AU8050" s="221"/>
      <c r="AV8050" s="221"/>
      <c r="AW8050" s="221"/>
      <c r="AX8050" s="221"/>
      <c r="AY8050" s="221"/>
      <c r="AZ8050" s="221"/>
    </row>
    <row r="8051" spans="1:52" x14ac:dyDescent="0.15">
      <c r="A8051" s="278"/>
      <c r="B8051" s="274"/>
      <c r="C8051" s="340"/>
      <c r="D8051" s="340"/>
      <c r="E8051" s="341"/>
      <c r="F8051" s="341"/>
      <c r="G8051" s="341"/>
      <c r="H8051" s="341"/>
      <c r="I8051" s="341"/>
      <c r="J8051" s="341"/>
      <c r="AH8051" s="221"/>
      <c r="AI8051" s="221"/>
      <c r="AJ8051" s="221"/>
      <c r="AK8051" s="221"/>
      <c r="AL8051" s="221"/>
      <c r="AM8051" s="221"/>
      <c r="AN8051" s="221"/>
      <c r="AO8051" s="221"/>
      <c r="AP8051" s="221"/>
      <c r="AQ8051" s="219"/>
      <c r="AR8051" s="219"/>
      <c r="AS8051" s="221"/>
      <c r="AT8051" s="221"/>
      <c r="AU8051" s="221"/>
      <c r="AV8051" s="221"/>
      <c r="AW8051" s="221"/>
      <c r="AX8051" s="221"/>
      <c r="AY8051" s="221"/>
      <c r="AZ8051" s="221"/>
    </row>
    <row r="8052" spans="1:52" x14ac:dyDescent="0.15">
      <c r="A8052" s="278"/>
      <c r="B8052" s="274"/>
      <c r="C8052" s="340"/>
      <c r="D8052" s="340"/>
      <c r="E8052" s="341"/>
      <c r="F8052" s="341"/>
      <c r="G8052" s="341"/>
      <c r="H8052" s="341"/>
      <c r="I8052" s="341"/>
      <c r="J8052" s="341"/>
      <c r="AH8052" s="221"/>
      <c r="AI8052" s="221"/>
      <c r="AJ8052" s="221"/>
      <c r="AK8052" s="221"/>
      <c r="AL8052" s="221"/>
      <c r="AM8052" s="221"/>
      <c r="AN8052" s="221"/>
      <c r="AO8052" s="221"/>
      <c r="AP8052" s="221"/>
      <c r="AQ8052" s="219"/>
      <c r="AR8052" s="219"/>
      <c r="AS8052" s="221"/>
      <c r="AT8052" s="221"/>
      <c r="AU8052" s="221"/>
      <c r="AV8052" s="221"/>
      <c r="AW8052" s="221"/>
      <c r="AX8052" s="221"/>
      <c r="AY8052" s="221"/>
      <c r="AZ8052" s="221"/>
    </row>
    <row r="8053" spans="1:52" x14ac:dyDescent="0.15">
      <c r="A8053" s="278"/>
      <c r="B8053" s="274"/>
      <c r="C8053" s="340"/>
      <c r="D8053" s="340"/>
      <c r="E8053" s="341"/>
      <c r="F8053" s="341"/>
      <c r="G8053" s="341"/>
      <c r="H8053" s="341"/>
      <c r="I8053" s="341"/>
      <c r="J8053" s="341"/>
      <c r="AH8053" s="221"/>
      <c r="AI8053" s="221"/>
      <c r="AJ8053" s="221"/>
      <c r="AK8053" s="221"/>
      <c r="AL8053" s="221"/>
      <c r="AM8053" s="221"/>
      <c r="AN8053" s="221"/>
      <c r="AO8053" s="221"/>
      <c r="AP8053" s="221"/>
      <c r="AQ8053" s="219"/>
      <c r="AR8053" s="219"/>
      <c r="AS8053" s="221"/>
      <c r="AT8053" s="221"/>
      <c r="AU8053" s="221"/>
      <c r="AV8053" s="221"/>
      <c r="AW8053" s="221"/>
      <c r="AX8053" s="221"/>
      <c r="AY8053" s="221"/>
      <c r="AZ8053" s="221"/>
    </row>
    <row r="8054" spans="1:52" x14ac:dyDescent="0.15">
      <c r="A8054" s="278"/>
      <c r="B8054" s="274"/>
      <c r="C8054" s="340"/>
      <c r="D8054" s="340"/>
      <c r="E8054" s="341"/>
      <c r="F8054" s="341"/>
      <c r="G8054" s="341"/>
      <c r="H8054" s="341"/>
      <c r="I8054" s="341"/>
      <c r="J8054" s="341"/>
      <c r="AH8054" s="221"/>
      <c r="AI8054" s="221"/>
      <c r="AJ8054" s="221"/>
      <c r="AK8054" s="221"/>
      <c r="AL8054" s="221"/>
      <c r="AM8054" s="221"/>
      <c r="AN8054" s="221"/>
      <c r="AO8054" s="221"/>
      <c r="AP8054" s="221"/>
      <c r="AQ8054" s="219"/>
      <c r="AR8054" s="219"/>
      <c r="AS8054" s="221"/>
      <c r="AT8054" s="221"/>
      <c r="AU8054" s="221"/>
      <c r="AV8054" s="221"/>
      <c r="AW8054" s="221"/>
      <c r="AX8054" s="221"/>
      <c r="AY8054" s="221"/>
      <c r="AZ8054" s="221"/>
    </row>
    <row r="8055" spans="1:52" x14ac:dyDescent="0.15">
      <c r="A8055" s="278"/>
      <c r="B8055" s="274"/>
      <c r="C8055" s="340"/>
      <c r="D8055" s="340"/>
      <c r="E8055" s="341"/>
      <c r="F8055" s="341"/>
      <c r="G8055" s="341"/>
      <c r="H8055" s="341"/>
      <c r="I8055" s="341"/>
      <c r="J8055" s="341"/>
      <c r="AH8055" s="221"/>
      <c r="AI8055" s="221"/>
      <c r="AJ8055" s="221"/>
      <c r="AK8055" s="221"/>
      <c r="AL8055" s="221"/>
      <c r="AM8055" s="221"/>
      <c r="AN8055" s="221"/>
      <c r="AO8055" s="221"/>
      <c r="AP8055" s="221"/>
      <c r="AQ8055" s="219"/>
      <c r="AR8055" s="219"/>
      <c r="AS8055" s="221"/>
      <c r="AT8055" s="221"/>
      <c r="AU8055" s="221"/>
      <c r="AV8055" s="221"/>
      <c r="AW8055" s="221"/>
      <c r="AX8055" s="221"/>
      <c r="AY8055" s="221"/>
      <c r="AZ8055" s="221"/>
    </row>
    <row r="8056" spans="1:52" x14ac:dyDescent="0.15">
      <c r="A8056" s="278"/>
      <c r="B8056" s="274"/>
      <c r="C8056" s="340"/>
      <c r="D8056" s="340"/>
      <c r="E8056" s="341"/>
      <c r="F8056" s="341"/>
      <c r="G8056" s="341"/>
      <c r="H8056" s="341"/>
      <c r="I8056" s="341"/>
      <c r="J8056" s="341"/>
      <c r="AH8056" s="221"/>
      <c r="AI8056" s="221"/>
      <c r="AJ8056" s="221"/>
      <c r="AK8056" s="221"/>
      <c r="AL8056" s="221"/>
      <c r="AM8056" s="221"/>
      <c r="AN8056" s="221"/>
      <c r="AO8056" s="221"/>
      <c r="AP8056" s="221"/>
      <c r="AQ8056" s="219"/>
      <c r="AR8056" s="219"/>
      <c r="AS8056" s="221"/>
      <c r="AT8056" s="221"/>
      <c r="AU8056" s="221"/>
      <c r="AV8056" s="221"/>
      <c r="AW8056" s="221"/>
      <c r="AX8056" s="221"/>
      <c r="AY8056" s="221"/>
      <c r="AZ8056" s="221"/>
    </row>
    <row r="8057" spans="1:52" x14ac:dyDescent="0.15">
      <c r="A8057" s="278"/>
      <c r="B8057" s="274"/>
      <c r="C8057" s="340"/>
      <c r="D8057" s="340"/>
      <c r="E8057" s="341"/>
      <c r="F8057" s="341"/>
      <c r="G8057" s="341"/>
      <c r="H8057" s="341"/>
      <c r="I8057" s="341"/>
      <c r="J8057" s="341"/>
      <c r="AH8057" s="221"/>
      <c r="AI8057" s="221"/>
      <c r="AJ8057" s="221"/>
      <c r="AK8057" s="221"/>
      <c r="AL8057" s="221"/>
      <c r="AM8057" s="221"/>
      <c r="AN8057" s="221"/>
      <c r="AO8057" s="221"/>
      <c r="AP8057" s="221"/>
      <c r="AQ8057" s="219"/>
      <c r="AR8057" s="219"/>
      <c r="AS8057" s="221"/>
      <c r="AT8057" s="221"/>
      <c r="AU8057" s="221"/>
      <c r="AV8057" s="221"/>
      <c r="AW8057" s="221"/>
      <c r="AX8057" s="221"/>
      <c r="AY8057" s="221"/>
      <c r="AZ8057" s="221"/>
    </row>
    <row r="8058" spans="1:52" x14ac:dyDescent="0.15">
      <c r="A8058" s="278"/>
      <c r="B8058" s="274"/>
      <c r="C8058" s="340"/>
      <c r="D8058" s="340"/>
      <c r="E8058" s="341"/>
      <c r="F8058" s="341"/>
      <c r="G8058" s="341"/>
      <c r="H8058" s="341"/>
      <c r="I8058" s="341"/>
      <c r="J8058" s="341"/>
      <c r="AH8058" s="221"/>
      <c r="AI8058" s="221"/>
      <c r="AJ8058" s="221"/>
      <c r="AK8058" s="221"/>
      <c r="AL8058" s="221"/>
      <c r="AM8058" s="221"/>
      <c r="AN8058" s="221"/>
      <c r="AO8058" s="221"/>
      <c r="AP8058" s="221"/>
      <c r="AQ8058" s="219"/>
      <c r="AR8058" s="219"/>
      <c r="AS8058" s="221"/>
      <c r="AT8058" s="221"/>
      <c r="AU8058" s="221"/>
      <c r="AV8058" s="221"/>
      <c r="AW8058" s="221"/>
      <c r="AX8058" s="221"/>
      <c r="AY8058" s="221"/>
      <c r="AZ8058" s="221"/>
    </row>
    <row r="8059" spans="1:52" x14ac:dyDescent="0.15">
      <c r="A8059" s="278"/>
      <c r="B8059" s="274"/>
      <c r="C8059" s="340"/>
      <c r="D8059" s="340"/>
      <c r="E8059" s="341"/>
      <c r="F8059" s="341"/>
      <c r="G8059" s="341"/>
      <c r="H8059" s="341"/>
      <c r="I8059" s="341"/>
      <c r="J8059" s="341"/>
      <c r="AH8059" s="221"/>
      <c r="AI8059" s="221"/>
      <c r="AJ8059" s="221"/>
      <c r="AK8059" s="221"/>
      <c r="AL8059" s="221"/>
      <c r="AM8059" s="221"/>
      <c r="AN8059" s="221"/>
      <c r="AO8059" s="221"/>
      <c r="AP8059" s="221"/>
      <c r="AQ8059" s="219"/>
      <c r="AR8059" s="219"/>
      <c r="AS8059" s="221"/>
      <c r="AT8059" s="221"/>
      <c r="AU8059" s="221"/>
      <c r="AV8059" s="221"/>
      <c r="AW8059" s="221"/>
      <c r="AX8059" s="221"/>
      <c r="AY8059" s="221"/>
      <c r="AZ8059" s="221"/>
    </row>
    <row r="8060" spans="1:52" x14ac:dyDescent="0.15">
      <c r="A8060" s="278"/>
      <c r="B8060" s="274"/>
      <c r="C8060" s="340"/>
      <c r="D8060" s="340"/>
      <c r="E8060" s="341"/>
      <c r="F8060" s="341"/>
      <c r="G8060" s="341"/>
      <c r="H8060" s="341"/>
      <c r="I8060" s="341"/>
      <c r="J8060" s="341"/>
      <c r="AH8060" s="221"/>
      <c r="AI8060" s="221"/>
      <c r="AJ8060" s="221"/>
      <c r="AK8060" s="221"/>
      <c r="AL8060" s="221"/>
      <c r="AM8060" s="221"/>
      <c r="AN8060" s="221"/>
      <c r="AO8060" s="221"/>
      <c r="AP8060" s="221"/>
      <c r="AQ8060" s="219"/>
      <c r="AR8060" s="219"/>
      <c r="AS8060" s="221"/>
      <c r="AT8060" s="221"/>
      <c r="AU8060" s="221"/>
      <c r="AV8060" s="221"/>
      <c r="AW8060" s="221"/>
      <c r="AX8060" s="221"/>
      <c r="AY8060" s="221"/>
      <c r="AZ8060" s="221"/>
    </row>
    <row r="8061" spans="1:52" x14ac:dyDescent="0.15">
      <c r="A8061" s="278"/>
      <c r="B8061" s="274"/>
      <c r="C8061" s="340"/>
      <c r="D8061" s="340"/>
      <c r="E8061" s="341"/>
      <c r="F8061" s="341"/>
      <c r="G8061" s="341"/>
      <c r="H8061" s="341"/>
      <c r="I8061" s="341"/>
      <c r="J8061" s="341"/>
      <c r="AH8061" s="221"/>
      <c r="AI8061" s="221"/>
      <c r="AJ8061" s="221"/>
      <c r="AK8061" s="221"/>
      <c r="AL8061" s="221"/>
      <c r="AM8061" s="221"/>
      <c r="AN8061" s="221"/>
      <c r="AO8061" s="221"/>
      <c r="AP8061" s="221"/>
      <c r="AQ8061" s="219"/>
      <c r="AR8061" s="219"/>
      <c r="AS8061" s="221"/>
      <c r="AT8061" s="221"/>
      <c r="AU8061" s="221"/>
      <c r="AV8061" s="221"/>
      <c r="AW8061" s="221"/>
      <c r="AX8061" s="221"/>
      <c r="AY8061" s="221"/>
      <c r="AZ8061" s="221"/>
    </row>
    <row r="8062" spans="1:52" x14ac:dyDescent="0.15">
      <c r="A8062" s="278"/>
      <c r="B8062" s="274"/>
      <c r="C8062" s="340"/>
      <c r="D8062" s="340"/>
      <c r="E8062" s="341"/>
      <c r="F8062" s="341"/>
      <c r="G8062" s="341"/>
      <c r="H8062" s="341"/>
      <c r="I8062" s="341"/>
      <c r="J8062" s="341"/>
      <c r="AH8062" s="221"/>
      <c r="AI8062" s="221"/>
      <c r="AJ8062" s="221"/>
      <c r="AK8062" s="221"/>
      <c r="AL8062" s="221"/>
      <c r="AM8062" s="221"/>
      <c r="AN8062" s="221"/>
      <c r="AO8062" s="221"/>
      <c r="AP8062" s="221"/>
      <c r="AQ8062" s="219"/>
      <c r="AR8062" s="219"/>
      <c r="AS8062" s="221"/>
      <c r="AT8062" s="221"/>
      <c r="AU8062" s="221"/>
      <c r="AV8062" s="221"/>
      <c r="AW8062" s="221"/>
      <c r="AX8062" s="221"/>
      <c r="AY8062" s="221"/>
      <c r="AZ8062" s="221"/>
    </row>
    <row r="8063" spans="1:52" x14ac:dyDescent="0.15">
      <c r="A8063" s="278"/>
      <c r="B8063" s="274"/>
      <c r="C8063" s="340"/>
      <c r="D8063" s="340"/>
      <c r="E8063" s="341"/>
      <c r="F8063" s="341"/>
      <c r="G8063" s="341"/>
      <c r="H8063" s="341"/>
      <c r="I8063" s="341"/>
      <c r="J8063" s="341"/>
      <c r="AH8063" s="221"/>
      <c r="AI8063" s="221"/>
      <c r="AJ8063" s="221"/>
      <c r="AK8063" s="221"/>
      <c r="AL8063" s="221"/>
      <c r="AM8063" s="221"/>
      <c r="AN8063" s="221"/>
      <c r="AO8063" s="221"/>
      <c r="AP8063" s="221"/>
      <c r="AQ8063" s="219"/>
      <c r="AR8063" s="219"/>
      <c r="AS8063" s="221"/>
      <c r="AT8063" s="221"/>
      <c r="AU8063" s="221"/>
      <c r="AV8063" s="221"/>
      <c r="AW8063" s="221"/>
      <c r="AX8063" s="221"/>
      <c r="AY8063" s="221"/>
      <c r="AZ8063" s="221"/>
    </row>
    <row r="8064" spans="1:52" x14ac:dyDescent="0.15">
      <c r="A8064" s="278"/>
      <c r="B8064" s="274"/>
      <c r="C8064" s="340"/>
      <c r="D8064" s="340"/>
      <c r="E8064" s="341"/>
      <c r="F8064" s="341"/>
      <c r="G8064" s="341"/>
      <c r="H8064" s="341"/>
      <c r="I8064" s="341"/>
      <c r="J8064" s="341"/>
      <c r="AH8064" s="221"/>
      <c r="AI8064" s="221"/>
      <c r="AJ8064" s="221"/>
      <c r="AK8064" s="221"/>
      <c r="AL8064" s="221"/>
      <c r="AM8064" s="221"/>
      <c r="AN8064" s="221"/>
      <c r="AO8064" s="221"/>
      <c r="AP8064" s="221"/>
      <c r="AQ8064" s="219"/>
      <c r="AR8064" s="219"/>
      <c r="AS8064" s="221"/>
      <c r="AT8064" s="221"/>
      <c r="AU8064" s="221"/>
      <c r="AV8064" s="221"/>
      <c r="AW8064" s="221"/>
      <c r="AX8064" s="221"/>
      <c r="AY8064" s="221"/>
      <c r="AZ8064" s="221"/>
    </row>
    <row r="8065" spans="1:52" x14ac:dyDescent="0.15">
      <c r="A8065" s="278"/>
      <c r="B8065" s="274"/>
      <c r="C8065" s="340"/>
      <c r="D8065" s="340"/>
      <c r="E8065" s="341"/>
      <c r="F8065" s="341"/>
      <c r="G8065" s="341"/>
      <c r="H8065" s="341"/>
      <c r="I8065" s="341"/>
      <c r="J8065" s="341"/>
      <c r="AH8065" s="221"/>
      <c r="AI8065" s="221"/>
      <c r="AJ8065" s="221"/>
      <c r="AK8065" s="221"/>
      <c r="AL8065" s="221"/>
      <c r="AM8065" s="221"/>
      <c r="AN8065" s="221"/>
      <c r="AO8065" s="221"/>
      <c r="AP8065" s="221"/>
      <c r="AQ8065" s="219"/>
      <c r="AR8065" s="219"/>
      <c r="AS8065" s="221"/>
      <c r="AT8065" s="221"/>
      <c r="AU8065" s="221"/>
      <c r="AV8065" s="221"/>
      <c r="AW8065" s="221"/>
      <c r="AX8065" s="221"/>
      <c r="AY8065" s="221"/>
      <c r="AZ8065" s="221"/>
    </row>
    <row r="8066" spans="1:52" x14ac:dyDescent="0.15">
      <c r="A8066" s="278"/>
      <c r="B8066" s="274"/>
      <c r="C8066" s="340"/>
      <c r="D8066" s="340"/>
      <c r="E8066" s="341"/>
      <c r="F8066" s="341"/>
      <c r="G8066" s="341"/>
      <c r="H8066" s="341"/>
      <c r="I8066" s="341"/>
      <c r="J8066" s="341"/>
      <c r="AH8066" s="221"/>
      <c r="AI8066" s="221"/>
      <c r="AJ8066" s="221"/>
      <c r="AK8066" s="221"/>
      <c r="AL8066" s="221"/>
      <c r="AM8066" s="221"/>
      <c r="AN8066" s="221"/>
      <c r="AO8066" s="221"/>
      <c r="AP8066" s="221"/>
      <c r="AQ8066" s="219"/>
      <c r="AR8066" s="219"/>
      <c r="AS8066" s="221"/>
      <c r="AT8066" s="221"/>
      <c r="AU8066" s="221"/>
      <c r="AV8066" s="221"/>
      <c r="AW8066" s="221"/>
      <c r="AX8066" s="221"/>
      <c r="AY8066" s="221"/>
      <c r="AZ8066" s="221"/>
    </row>
    <row r="8067" spans="1:52" x14ac:dyDescent="0.15">
      <c r="A8067" s="278"/>
      <c r="B8067" s="274"/>
      <c r="C8067" s="340"/>
      <c r="D8067" s="340"/>
      <c r="E8067" s="341"/>
      <c r="F8067" s="341"/>
      <c r="G8067" s="341"/>
      <c r="H8067" s="341"/>
      <c r="I8067" s="341"/>
      <c r="J8067" s="341"/>
      <c r="AH8067" s="221"/>
      <c r="AI8067" s="221"/>
      <c r="AJ8067" s="221"/>
      <c r="AK8067" s="221"/>
      <c r="AL8067" s="221"/>
      <c r="AM8067" s="221"/>
      <c r="AN8067" s="221"/>
      <c r="AO8067" s="221"/>
      <c r="AP8067" s="221"/>
      <c r="AQ8067" s="219"/>
      <c r="AR8067" s="219"/>
      <c r="AS8067" s="221"/>
      <c r="AT8067" s="221"/>
      <c r="AU8067" s="221"/>
      <c r="AV8067" s="221"/>
      <c r="AW8067" s="221"/>
      <c r="AX8067" s="221"/>
      <c r="AY8067" s="221"/>
      <c r="AZ8067" s="221"/>
    </row>
    <row r="8068" spans="1:52" x14ac:dyDescent="0.15">
      <c r="A8068" s="278"/>
      <c r="B8068" s="274"/>
      <c r="C8068" s="340"/>
      <c r="D8068" s="340"/>
      <c r="E8068" s="341"/>
      <c r="F8068" s="341"/>
      <c r="G8068" s="341"/>
      <c r="H8068" s="341"/>
      <c r="I8068" s="341"/>
      <c r="J8068" s="341"/>
      <c r="AH8068" s="221"/>
      <c r="AI8068" s="221"/>
      <c r="AJ8068" s="221"/>
      <c r="AK8068" s="221"/>
      <c r="AL8068" s="221"/>
      <c r="AM8068" s="221"/>
      <c r="AN8068" s="221"/>
      <c r="AO8068" s="221"/>
      <c r="AP8068" s="221"/>
      <c r="AQ8068" s="219"/>
      <c r="AR8068" s="219"/>
      <c r="AS8068" s="221"/>
      <c r="AT8068" s="221"/>
      <c r="AU8068" s="221"/>
      <c r="AV8068" s="221"/>
      <c r="AW8068" s="221"/>
      <c r="AX8068" s="221"/>
      <c r="AY8068" s="221"/>
      <c r="AZ8068" s="221"/>
    </row>
    <row r="8069" spans="1:52" x14ac:dyDescent="0.15">
      <c r="A8069" s="278"/>
      <c r="B8069" s="274"/>
      <c r="C8069" s="340"/>
      <c r="D8069" s="340"/>
      <c r="E8069" s="341"/>
      <c r="F8069" s="341"/>
      <c r="G8069" s="341"/>
      <c r="H8069" s="341"/>
      <c r="I8069" s="341"/>
      <c r="J8069" s="341"/>
      <c r="AH8069" s="221"/>
      <c r="AI8069" s="221"/>
      <c r="AJ8069" s="221"/>
      <c r="AK8069" s="221"/>
      <c r="AL8069" s="221"/>
      <c r="AM8069" s="221"/>
      <c r="AN8069" s="221"/>
      <c r="AO8069" s="221"/>
      <c r="AP8069" s="221"/>
      <c r="AQ8069" s="219"/>
      <c r="AR8069" s="219"/>
      <c r="AS8069" s="221"/>
      <c r="AT8069" s="221"/>
      <c r="AU8069" s="221"/>
      <c r="AV8069" s="221"/>
      <c r="AW8069" s="221"/>
      <c r="AX8069" s="221"/>
      <c r="AY8069" s="221"/>
      <c r="AZ8069" s="221"/>
    </row>
    <row r="8070" spans="1:52" x14ac:dyDescent="0.15">
      <c r="A8070" s="278"/>
      <c r="B8070" s="274"/>
      <c r="C8070" s="340"/>
      <c r="D8070" s="340"/>
      <c r="E8070" s="341"/>
      <c r="F8070" s="341"/>
      <c r="G8070" s="341"/>
      <c r="H8070" s="341"/>
      <c r="I8070" s="341"/>
      <c r="J8070" s="341"/>
      <c r="AH8070" s="221"/>
      <c r="AI8070" s="221"/>
      <c r="AJ8070" s="221"/>
      <c r="AK8070" s="221"/>
      <c r="AL8070" s="221"/>
      <c r="AM8070" s="221"/>
      <c r="AN8070" s="221"/>
      <c r="AO8070" s="221"/>
      <c r="AP8070" s="221"/>
      <c r="AQ8070" s="219"/>
      <c r="AR8070" s="219"/>
      <c r="AS8070" s="221"/>
      <c r="AT8070" s="221"/>
      <c r="AU8070" s="221"/>
      <c r="AV8070" s="221"/>
      <c r="AW8070" s="221"/>
      <c r="AX8070" s="221"/>
      <c r="AY8070" s="221"/>
      <c r="AZ8070" s="221"/>
    </row>
    <row r="8071" spans="1:52" x14ac:dyDescent="0.15">
      <c r="A8071" s="278"/>
      <c r="B8071" s="274"/>
      <c r="C8071" s="340"/>
      <c r="D8071" s="340"/>
      <c r="E8071" s="341"/>
      <c r="F8071" s="341"/>
      <c r="G8071" s="341"/>
      <c r="H8071" s="341"/>
      <c r="I8071" s="341"/>
      <c r="J8071" s="341"/>
      <c r="AH8071" s="221"/>
      <c r="AI8071" s="221"/>
      <c r="AJ8071" s="221"/>
      <c r="AK8071" s="221"/>
      <c r="AL8071" s="221"/>
      <c r="AM8071" s="221"/>
      <c r="AN8071" s="221"/>
      <c r="AO8071" s="221"/>
      <c r="AP8071" s="221"/>
      <c r="AQ8071" s="219"/>
      <c r="AR8071" s="219"/>
      <c r="AS8071" s="221"/>
      <c r="AT8071" s="221"/>
      <c r="AU8071" s="221"/>
      <c r="AV8071" s="221"/>
      <c r="AW8071" s="221"/>
      <c r="AX8071" s="221"/>
      <c r="AY8071" s="221"/>
      <c r="AZ8071" s="221"/>
    </row>
    <row r="8072" spans="1:52" x14ac:dyDescent="0.15">
      <c r="A8072" s="278"/>
      <c r="B8072" s="274"/>
      <c r="C8072" s="340"/>
      <c r="D8072" s="340"/>
      <c r="E8072" s="341"/>
      <c r="F8072" s="341"/>
      <c r="G8072" s="341"/>
      <c r="H8072" s="341"/>
      <c r="I8072" s="341"/>
      <c r="J8072" s="341"/>
      <c r="AH8072" s="221"/>
      <c r="AI8072" s="221"/>
      <c r="AJ8072" s="221"/>
      <c r="AK8072" s="221"/>
      <c r="AL8072" s="221"/>
      <c r="AM8072" s="221"/>
      <c r="AN8072" s="221"/>
      <c r="AO8072" s="221"/>
      <c r="AP8072" s="221"/>
      <c r="AQ8072" s="219"/>
      <c r="AR8072" s="219"/>
      <c r="AS8072" s="221"/>
      <c r="AT8072" s="221"/>
      <c r="AU8072" s="221"/>
      <c r="AV8072" s="221"/>
      <c r="AW8072" s="221"/>
      <c r="AX8072" s="221"/>
      <c r="AY8072" s="221"/>
      <c r="AZ8072" s="221"/>
    </row>
    <row r="8073" spans="1:52" x14ac:dyDescent="0.15">
      <c r="A8073" s="278"/>
      <c r="B8073" s="274"/>
      <c r="C8073" s="340"/>
      <c r="D8073" s="340"/>
      <c r="E8073" s="341"/>
      <c r="F8073" s="341"/>
      <c r="G8073" s="341"/>
      <c r="H8073" s="341"/>
      <c r="I8073" s="341"/>
      <c r="J8073" s="341"/>
      <c r="AH8073" s="221"/>
      <c r="AI8073" s="221"/>
      <c r="AJ8073" s="221"/>
      <c r="AK8073" s="221"/>
      <c r="AL8073" s="221"/>
      <c r="AM8073" s="221"/>
      <c r="AN8073" s="221"/>
      <c r="AO8073" s="221"/>
      <c r="AP8073" s="221"/>
      <c r="AQ8073" s="219"/>
      <c r="AR8073" s="219"/>
      <c r="AS8073" s="221"/>
      <c r="AT8073" s="221"/>
      <c r="AU8073" s="221"/>
      <c r="AV8073" s="221"/>
      <c r="AW8073" s="221"/>
      <c r="AX8073" s="221"/>
      <c r="AY8073" s="221"/>
      <c r="AZ8073" s="221"/>
    </row>
    <row r="8074" spans="1:52" x14ac:dyDescent="0.15">
      <c r="A8074" s="278"/>
      <c r="B8074" s="274"/>
      <c r="C8074" s="340"/>
      <c r="D8074" s="340"/>
      <c r="E8074" s="341"/>
      <c r="F8074" s="341"/>
      <c r="G8074" s="341"/>
      <c r="H8074" s="341"/>
      <c r="I8074" s="341"/>
      <c r="J8074" s="341"/>
      <c r="AH8074" s="221"/>
      <c r="AI8074" s="221"/>
      <c r="AJ8074" s="221"/>
      <c r="AK8074" s="221"/>
      <c r="AL8074" s="221"/>
      <c r="AM8074" s="221"/>
      <c r="AN8074" s="221"/>
      <c r="AO8074" s="221"/>
      <c r="AP8074" s="221"/>
      <c r="AQ8074" s="219"/>
      <c r="AR8074" s="219"/>
      <c r="AS8074" s="221"/>
      <c r="AT8074" s="221"/>
      <c r="AU8074" s="221"/>
      <c r="AV8074" s="221"/>
      <c r="AW8074" s="221"/>
      <c r="AX8074" s="221"/>
      <c r="AY8074" s="221"/>
      <c r="AZ8074" s="221"/>
    </row>
    <row r="8075" spans="1:52" x14ac:dyDescent="0.15">
      <c r="A8075" s="278"/>
      <c r="B8075" s="274"/>
      <c r="C8075" s="340"/>
      <c r="D8075" s="340"/>
      <c r="E8075" s="341"/>
      <c r="F8075" s="341"/>
      <c r="G8075" s="341"/>
      <c r="H8075" s="341"/>
      <c r="I8075" s="341"/>
      <c r="J8075" s="341"/>
      <c r="AH8075" s="221"/>
      <c r="AI8075" s="221"/>
      <c r="AJ8075" s="221"/>
      <c r="AK8075" s="221"/>
      <c r="AL8075" s="221"/>
      <c r="AM8075" s="221"/>
      <c r="AN8075" s="221"/>
      <c r="AO8075" s="221"/>
      <c r="AP8075" s="221"/>
      <c r="AQ8075" s="219"/>
      <c r="AR8075" s="219"/>
      <c r="AS8075" s="221"/>
      <c r="AT8075" s="221"/>
      <c r="AU8075" s="221"/>
      <c r="AV8075" s="221"/>
      <c r="AW8075" s="221"/>
      <c r="AX8075" s="221"/>
      <c r="AY8075" s="221"/>
      <c r="AZ8075" s="221"/>
    </row>
    <row r="8076" spans="1:52" x14ac:dyDescent="0.15">
      <c r="A8076" s="278"/>
      <c r="B8076" s="274"/>
      <c r="C8076" s="340"/>
      <c r="D8076" s="340"/>
      <c r="E8076" s="341"/>
      <c r="F8076" s="341"/>
      <c r="G8076" s="341"/>
      <c r="H8076" s="341"/>
      <c r="I8076" s="341"/>
      <c r="J8076" s="341"/>
      <c r="AH8076" s="221"/>
      <c r="AI8076" s="221"/>
      <c r="AJ8076" s="221"/>
      <c r="AK8076" s="221"/>
      <c r="AL8076" s="221"/>
      <c r="AM8076" s="221"/>
      <c r="AN8076" s="221"/>
      <c r="AO8076" s="221"/>
      <c r="AP8076" s="221"/>
      <c r="AQ8076" s="219"/>
      <c r="AR8076" s="219"/>
      <c r="AS8076" s="221"/>
      <c r="AT8076" s="221"/>
      <c r="AU8076" s="221"/>
      <c r="AV8076" s="221"/>
      <c r="AW8076" s="221"/>
      <c r="AX8076" s="221"/>
      <c r="AY8076" s="221"/>
      <c r="AZ8076" s="221"/>
    </row>
    <row r="8077" spans="1:52" x14ac:dyDescent="0.15">
      <c r="A8077" s="278"/>
      <c r="B8077" s="274"/>
      <c r="C8077" s="340"/>
      <c r="D8077" s="340"/>
      <c r="E8077" s="341"/>
      <c r="F8077" s="341"/>
      <c r="G8077" s="341"/>
      <c r="H8077" s="341"/>
      <c r="I8077" s="341"/>
      <c r="J8077" s="341"/>
      <c r="AH8077" s="221"/>
      <c r="AI8077" s="221"/>
      <c r="AJ8077" s="221"/>
      <c r="AK8077" s="221"/>
      <c r="AL8077" s="221"/>
      <c r="AM8077" s="221"/>
      <c r="AN8077" s="221"/>
      <c r="AO8077" s="221"/>
      <c r="AP8077" s="221"/>
      <c r="AQ8077" s="219"/>
      <c r="AR8077" s="219"/>
      <c r="AS8077" s="221"/>
      <c r="AT8077" s="221"/>
      <c r="AU8077" s="221"/>
      <c r="AV8077" s="221"/>
      <c r="AW8077" s="221"/>
      <c r="AX8077" s="221"/>
      <c r="AY8077" s="221"/>
      <c r="AZ8077" s="221"/>
    </row>
    <row r="8078" spans="1:52" x14ac:dyDescent="0.15">
      <c r="A8078" s="278"/>
      <c r="B8078" s="274"/>
      <c r="C8078" s="340"/>
      <c r="D8078" s="340"/>
      <c r="E8078" s="341"/>
      <c r="F8078" s="341"/>
      <c r="G8078" s="341"/>
      <c r="H8078" s="341"/>
      <c r="I8078" s="341"/>
      <c r="J8078" s="341"/>
      <c r="AH8078" s="221"/>
      <c r="AI8078" s="221"/>
      <c r="AJ8078" s="221"/>
      <c r="AK8078" s="221"/>
      <c r="AL8078" s="221"/>
      <c r="AM8078" s="221"/>
      <c r="AN8078" s="221"/>
      <c r="AO8078" s="221"/>
      <c r="AP8078" s="221"/>
      <c r="AQ8078" s="219"/>
      <c r="AR8078" s="219"/>
      <c r="AS8078" s="221"/>
      <c r="AT8078" s="221"/>
      <c r="AU8078" s="221"/>
      <c r="AV8078" s="221"/>
      <c r="AW8078" s="221"/>
      <c r="AX8078" s="221"/>
      <c r="AY8078" s="221"/>
      <c r="AZ8078" s="221"/>
    </row>
    <row r="8079" spans="1:52" x14ac:dyDescent="0.15">
      <c r="A8079" s="278"/>
      <c r="B8079" s="274"/>
      <c r="C8079" s="340"/>
      <c r="D8079" s="340"/>
      <c r="E8079" s="341"/>
      <c r="F8079" s="341"/>
      <c r="G8079" s="341"/>
      <c r="H8079" s="341"/>
      <c r="I8079" s="341"/>
      <c r="J8079" s="341"/>
      <c r="AH8079" s="221"/>
      <c r="AI8079" s="221"/>
      <c r="AJ8079" s="221"/>
      <c r="AK8079" s="221"/>
      <c r="AL8079" s="221"/>
      <c r="AM8079" s="221"/>
      <c r="AN8079" s="221"/>
      <c r="AO8079" s="221"/>
      <c r="AP8079" s="221"/>
      <c r="AQ8079" s="219"/>
      <c r="AR8079" s="219"/>
      <c r="AS8079" s="221"/>
      <c r="AT8079" s="221"/>
      <c r="AU8079" s="221"/>
      <c r="AV8079" s="221"/>
      <c r="AW8079" s="221"/>
      <c r="AX8079" s="221"/>
      <c r="AY8079" s="221"/>
      <c r="AZ8079" s="221"/>
    </row>
    <row r="8080" spans="1:52" x14ac:dyDescent="0.15">
      <c r="A8080" s="278"/>
      <c r="B8080" s="274"/>
      <c r="C8080" s="340"/>
      <c r="D8080" s="340"/>
      <c r="E8080" s="341"/>
      <c r="F8080" s="341"/>
      <c r="G8080" s="341"/>
      <c r="H8080" s="341"/>
      <c r="I8080" s="341"/>
      <c r="J8080" s="341"/>
      <c r="AH8080" s="221"/>
      <c r="AI8080" s="221"/>
      <c r="AJ8080" s="221"/>
      <c r="AK8080" s="221"/>
      <c r="AL8080" s="221"/>
      <c r="AM8080" s="221"/>
      <c r="AN8080" s="221"/>
      <c r="AO8080" s="221"/>
      <c r="AP8080" s="221"/>
      <c r="AQ8080" s="219"/>
      <c r="AR8080" s="219"/>
      <c r="AS8080" s="221"/>
      <c r="AT8080" s="221"/>
      <c r="AU8080" s="221"/>
      <c r="AV8080" s="221"/>
      <c r="AW8080" s="221"/>
      <c r="AX8080" s="221"/>
      <c r="AY8080" s="221"/>
      <c r="AZ8080" s="221"/>
    </row>
    <row r="8081" spans="1:52" x14ac:dyDescent="0.15">
      <c r="A8081" s="278"/>
      <c r="B8081" s="274"/>
      <c r="C8081" s="340"/>
      <c r="D8081" s="340"/>
      <c r="E8081" s="341"/>
      <c r="F8081" s="341"/>
      <c r="G8081" s="341"/>
      <c r="H8081" s="341"/>
      <c r="I8081" s="341"/>
      <c r="J8081" s="341"/>
      <c r="AH8081" s="221"/>
      <c r="AI8081" s="221"/>
      <c r="AJ8081" s="221"/>
      <c r="AK8081" s="221"/>
      <c r="AL8081" s="221"/>
      <c r="AM8081" s="221"/>
      <c r="AN8081" s="221"/>
      <c r="AO8081" s="221"/>
      <c r="AP8081" s="221"/>
      <c r="AQ8081" s="219"/>
      <c r="AR8081" s="219"/>
      <c r="AS8081" s="221"/>
      <c r="AT8081" s="221"/>
      <c r="AU8081" s="221"/>
      <c r="AV8081" s="221"/>
      <c r="AW8081" s="221"/>
      <c r="AX8081" s="221"/>
      <c r="AY8081" s="221"/>
      <c r="AZ8081" s="221"/>
    </row>
    <row r="8082" spans="1:52" x14ac:dyDescent="0.15">
      <c r="A8082" s="278"/>
      <c r="B8082" s="274"/>
      <c r="C8082" s="340"/>
      <c r="D8082" s="340"/>
      <c r="E8082" s="341"/>
      <c r="F8082" s="341"/>
      <c r="G8082" s="341"/>
      <c r="H8082" s="341"/>
      <c r="I8082" s="341"/>
      <c r="J8082" s="341"/>
      <c r="AH8082" s="221"/>
      <c r="AI8082" s="221"/>
      <c r="AJ8082" s="221"/>
      <c r="AK8082" s="221"/>
      <c r="AL8082" s="221"/>
      <c r="AM8082" s="221"/>
      <c r="AN8082" s="221"/>
      <c r="AO8082" s="221"/>
      <c r="AP8082" s="221"/>
      <c r="AQ8082" s="219"/>
      <c r="AR8082" s="219"/>
      <c r="AS8082" s="221"/>
      <c r="AT8082" s="221"/>
      <c r="AU8082" s="221"/>
      <c r="AV8082" s="221"/>
      <c r="AW8082" s="221"/>
      <c r="AX8082" s="221"/>
      <c r="AY8082" s="221"/>
      <c r="AZ8082" s="221"/>
    </row>
    <row r="8083" spans="1:52" x14ac:dyDescent="0.15">
      <c r="A8083" s="278"/>
      <c r="B8083" s="274"/>
      <c r="C8083" s="340"/>
      <c r="D8083" s="340"/>
      <c r="E8083" s="341"/>
      <c r="F8083" s="341"/>
      <c r="G8083" s="341"/>
      <c r="H8083" s="341"/>
      <c r="I8083" s="341"/>
      <c r="J8083" s="341"/>
      <c r="AH8083" s="221"/>
      <c r="AI8083" s="221"/>
      <c r="AJ8083" s="221"/>
      <c r="AK8083" s="221"/>
      <c r="AL8083" s="221"/>
      <c r="AM8083" s="221"/>
      <c r="AN8083" s="221"/>
      <c r="AO8083" s="221"/>
      <c r="AP8083" s="221"/>
      <c r="AQ8083" s="219"/>
      <c r="AR8083" s="219"/>
      <c r="AS8083" s="221"/>
      <c r="AT8083" s="221"/>
      <c r="AU8083" s="221"/>
      <c r="AV8083" s="221"/>
      <c r="AW8083" s="221"/>
      <c r="AX8083" s="221"/>
      <c r="AY8083" s="221"/>
      <c r="AZ8083" s="221"/>
    </row>
    <row r="8084" spans="1:52" x14ac:dyDescent="0.15">
      <c r="A8084" s="278"/>
      <c r="B8084" s="274"/>
      <c r="C8084" s="340"/>
      <c r="D8084" s="340"/>
      <c r="E8084" s="341"/>
      <c r="F8084" s="341"/>
      <c r="G8084" s="341"/>
      <c r="H8084" s="341"/>
      <c r="I8084" s="341"/>
      <c r="J8084" s="341"/>
      <c r="AH8084" s="221"/>
      <c r="AI8084" s="221"/>
      <c r="AJ8084" s="221"/>
      <c r="AK8084" s="221"/>
      <c r="AL8084" s="221"/>
      <c r="AM8084" s="221"/>
      <c r="AN8084" s="221"/>
      <c r="AO8084" s="221"/>
      <c r="AP8084" s="221"/>
      <c r="AQ8084" s="219"/>
      <c r="AR8084" s="219"/>
      <c r="AS8084" s="221"/>
      <c r="AT8084" s="221"/>
      <c r="AU8084" s="221"/>
      <c r="AV8084" s="221"/>
      <c r="AW8084" s="221"/>
      <c r="AX8084" s="221"/>
      <c r="AY8084" s="221"/>
      <c r="AZ8084" s="221"/>
    </row>
    <row r="8085" spans="1:52" x14ac:dyDescent="0.15">
      <c r="A8085" s="278"/>
      <c r="B8085" s="274"/>
      <c r="C8085" s="340"/>
      <c r="D8085" s="340"/>
      <c r="E8085" s="341"/>
      <c r="F8085" s="341"/>
      <c r="G8085" s="341"/>
      <c r="H8085" s="341"/>
      <c r="I8085" s="341"/>
      <c r="J8085" s="341"/>
      <c r="AH8085" s="221"/>
      <c r="AI8085" s="221"/>
      <c r="AJ8085" s="221"/>
      <c r="AK8085" s="221"/>
      <c r="AL8085" s="221"/>
      <c r="AM8085" s="221"/>
      <c r="AN8085" s="221"/>
      <c r="AO8085" s="221"/>
      <c r="AP8085" s="221"/>
      <c r="AQ8085" s="219"/>
      <c r="AR8085" s="219"/>
      <c r="AS8085" s="221"/>
      <c r="AT8085" s="221"/>
      <c r="AU8085" s="221"/>
      <c r="AV8085" s="221"/>
      <c r="AW8085" s="221"/>
      <c r="AX8085" s="221"/>
      <c r="AY8085" s="221"/>
      <c r="AZ8085" s="221"/>
    </row>
    <row r="8086" spans="1:52" x14ac:dyDescent="0.15">
      <c r="A8086" s="278"/>
      <c r="B8086" s="274"/>
      <c r="C8086" s="340"/>
      <c r="D8086" s="340"/>
      <c r="E8086" s="341"/>
      <c r="F8086" s="341"/>
      <c r="G8086" s="341"/>
      <c r="H8086" s="341"/>
      <c r="I8086" s="341"/>
      <c r="J8086" s="341"/>
      <c r="AH8086" s="221"/>
      <c r="AI8086" s="221"/>
      <c r="AJ8086" s="221"/>
      <c r="AK8086" s="221"/>
      <c r="AL8086" s="221"/>
      <c r="AM8086" s="221"/>
      <c r="AN8086" s="221"/>
      <c r="AO8086" s="221"/>
      <c r="AP8086" s="221"/>
      <c r="AQ8086" s="219"/>
      <c r="AR8086" s="219"/>
      <c r="AS8086" s="221"/>
      <c r="AT8086" s="221"/>
      <c r="AU8086" s="221"/>
      <c r="AV8086" s="221"/>
      <c r="AW8086" s="221"/>
      <c r="AX8086" s="221"/>
      <c r="AY8086" s="221"/>
      <c r="AZ8086" s="221"/>
    </row>
    <row r="8087" spans="1:52" x14ac:dyDescent="0.15">
      <c r="A8087" s="278"/>
      <c r="B8087" s="274"/>
      <c r="C8087" s="340"/>
      <c r="D8087" s="340"/>
      <c r="E8087" s="341"/>
      <c r="F8087" s="341"/>
      <c r="G8087" s="341"/>
      <c r="H8087" s="341"/>
      <c r="I8087" s="341"/>
      <c r="J8087" s="341"/>
      <c r="AH8087" s="221"/>
      <c r="AI8087" s="221"/>
      <c r="AJ8087" s="221"/>
      <c r="AK8087" s="221"/>
      <c r="AL8087" s="221"/>
      <c r="AM8087" s="221"/>
      <c r="AN8087" s="221"/>
      <c r="AO8087" s="221"/>
      <c r="AP8087" s="221"/>
      <c r="AQ8087" s="219"/>
      <c r="AR8087" s="219"/>
      <c r="AS8087" s="221"/>
      <c r="AT8087" s="221"/>
      <c r="AU8087" s="221"/>
      <c r="AV8087" s="221"/>
      <c r="AW8087" s="221"/>
      <c r="AX8087" s="221"/>
      <c r="AY8087" s="221"/>
      <c r="AZ8087" s="221"/>
    </row>
    <row r="8088" spans="1:52" x14ac:dyDescent="0.15">
      <c r="A8088" s="278"/>
      <c r="B8088" s="274"/>
      <c r="C8088" s="340"/>
      <c r="D8088" s="340"/>
      <c r="E8088" s="341"/>
      <c r="F8088" s="341"/>
      <c r="G8088" s="341"/>
      <c r="H8088" s="341"/>
      <c r="I8088" s="341"/>
      <c r="J8088" s="341"/>
      <c r="AH8088" s="221"/>
      <c r="AI8088" s="221"/>
      <c r="AJ8088" s="221"/>
      <c r="AK8088" s="221"/>
      <c r="AL8088" s="221"/>
      <c r="AM8088" s="221"/>
      <c r="AN8088" s="221"/>
      <c r="AO8088" s="221"/>
      <c r="AP8088" s="221"/>
      <c r="AQ8088" s="219"/>
      <c r="AR8088" s="219"/>
      <c r="AS8088" s="221"/>
      <c r="AT8088" s="221"/>
      <c r="AU8088" s="221"/>
      <c r="AV8088" s="221"/>
      <c r="AW8088" s="221"/>
      <c r="AX8088" s="221"/>
      <c r="AY8088" s="221"/>
      <c r="AZ8088" s="221"/>
    </row>
    <row r="8089" spans="1:52" x14ac:dyDescent="0.15">
      <c r="A8089" s="278"/>
      <c r="B8089" s="274"/>
      <c r="C8089" s="340"/>
      <c r="D8089" s="340"/>
      <c r="E8089" s="341"/>
      <c r="F8089" s="341"/>
      <c r="G8089" s="341"/>
      <c r="H8089" s="341"/>
      <c r="I8089" s="341"/>
      <c r="J8089" s="341"/>
      <c r="AH8089" s="221"/>
      <c r="AI8089" s="221"/>
      <c r="AJ8089" s="221"/>
      <c r="AK8089" s="221"/>
      <c r="AL8089" s="221"/>
      <c r="AM8089" s="221"/>
      <c r="AN8089" s="221"/>
      <c r="AO8089" s="221"/>
      <c r="AP8089" s="221"/>
      <c r="AQ8089" s="219"/>
      <c r="AR8089" s="219"/>
      <c r="AS8089" s="221"/>
      <c r="AT8089" s="221"/>
      <c r="AU8089" s="221"/>
      <c r="AV8089" s="221"/>
      <c r="AW8089" s="221"/>
      <c r="AX8089" s="221"/>
      <c r="AY8089" s="221"/>
      <c r="AZ8089" s="221"/>
    </row>
    <row r="8090" spans="1:52" x14ac:dyDescent="0.15">
      <c r="A8090" s="278"/>
      <c r="B8090" s="274"/>
      <c r="C8090" s="340"/>
      <c r="D8090" s="340"/>
      <c r="E8090" s="341"/>
      <c r="F8090" s="341"/>
      <c r="G8090" s="341"/>
      <c r="H8090" s="341"/>
      <c r="I8090" s="341"/>
      <c r="J8090" s="341"/>
      <c r="AH8090" s="221"/>
      <c r="AI8090" s="221"/>
      <c r="AJ8090" s="221"/>
      <c r="AK8090" s="221"/>
      <c r="AL8090" s="221"/>
      <c r="AM8090" s="221"/>
      <c r="AN8090" s="221"/>
      <c r="AO8090" s="221"/>
      <c r="AP8090" s="221"/>
      <c r="AQ8090" s="219"/>
      <c r="AR8090" s="219"/>
      <c r="AS8090" s="221"/>
      <c r="AT8090" s="221"/>
      <c r="AU8090" s="221"/>
      <c r="AV8090" s="221"/>
      <c r="AW8090" s="221"/>
      <c r="AX8090" s="221"/>
      <c r="AY8090" s="221"/>
      <c r="AZ8090" s="221"/>
    </row>
    <row r="8091" spans="1:52" x14ac:dyDescent="0.15">
      <c r="A8091" s="278"/>
      <c r="B8091" s="274"/>
      <c r="C8091" s="340"/>
      <c r="D8091" s="340"/>
      <c r="E8091" s="341"/>
      <c r="F8091" s="341"/>
      <c r="G8091" s="341"/>
      <c r="H8091" s="341"/>
      <c r="I8091" s="341"/>
      <c r="J8091" s="341"/>
      <c r="AH8091" s="221"/>
      <c r="AI8091" s="221"/>
      <c r="AJ8091" s="221"/>
      <c r="AK8091" s="221"/>
      <c r="AL8091" s="221"/>
      <c r="AM8091" s="221"/>
      <c r="AN8091" s="221"/>
      <c r="AO8091" s="221"/>
      <c r="AP8091" s="221"/>
      <c r="AQ8091" s="219"/>
      <c r="AR8091" s="219"/>
      <c r="AS8091" s="221"/>
      <c r="AT8091" s="221"/>
      <c r="AU8091" s="221"/>
      <c r="AV8091" s="221"/>
      <c r="AW8091" s="221"/>
      <c r="AX8091" s="221"/>
      <c r="AY8091" s="221"/>
      <c r="AZ8091" s="221"/>
    </row>
    <row r="8092" spans="1:52" x14ac:dyDescent="0.15">
      <c r="A8092" s="278"/>
      <c r="B8092" s="274"/>
      <c r="C8092" s="340"/>
      <c r="D8092" s="340"/>
      <c r="E8092" s="341"/>
      <c r="F8092" s="341"/>
      <c r="G8092" s="341"/>
      <c r="H8092" s="341"/>
      <c r="I8092" s="341"/>
      <c r="J8092" s="341"/>
      <c r="AH8092" s="221"/>
      <c r="AI8092" s="221"/>
      <c r="AJ8092" s="221"/>
      <c r="AK8092" s="221"/>
      <c r="AL8092" s="221"/>
      <c r="AM8092" s="221"/>
      <c r="AN8092" s="221"/>
      <c r="AO8092" s="221"/>
      <c r="AP8092" s="221"/>
      <c r="AQ8092" s="219"/>
      <c r="AR8092" s="219"/>
      <c r="AS8092" s="221"/>
      <c r="AT8092" s="221"/>
      <c r="AU8092" s="221"/>
      <c r="AV8092" s="221"/>
      <c r="AW8092" s="221"/>
      <c r="AX8092" s="221"/>
      <c r="AY8092" s="221"/>
      <c r="AZ8092" s="221"/>
    </row>
    <row r="8093" spans="1:52" x14ac:dyDescent="0.15">
      <c r="A8093" s="278"/>
      <c r="B8093" s="274"/>
      <c r="C8093" s="340"/>
      <c r="D8093" s="340"/>
      <c r="E8093" s="341"/>
      <c r="F8093" s="341"/>
      <c r="G8093" s="341"/>
      <c r="H8093" s="341"/>
      <c r="I8093" s="341"/>
      <c r="J8093" s="341"/>
      <c r="AH8093" s="221"/>
      <c r="AI8093" s="221"/>
      <c r="AJ8093" s="221"/>
      <c r="AK8093" s="221"/>
      <c r="AL8093" s="221"/>
      <c r="AM8093" s="221"/>
      <c r="AN8093" s="221"/>
      <c r="AO8093" s="221"/>
      <c r="AP8093" s="221"/>
      <c r="AQ8093" s="219"/>
      <c r="AR8093" s="219"/>
      <c r="AS8093" s="221"/>
      <c r="AT8093" s="221"/>
      <c r="AU8093" s="221"/>
      <c r="AV8093" s="221"/>
      <c r="AW8093" s="221"/>
      <c r="AX8093" s="221"/>
      <c r="AY8093" s="221"/>
      <c r="AZ8093" s="221"/>
    </row>
    <row r="8094" spans="1:52" x14ac:dyDescent="0.15">
      <c r="A8094" s="278"/>
      <c r="B8094" s="274"/>
      <c r="C8094" s="340"/>
      <c r="D8094" s="340"/>
      <c r="E8094" s="341"/>
      <c r="F8094" s="341"/>
      <c r="G8094" s="341"/>
      <c r="H8094" s="341"/>
      <c r="I8094" s="341"/>
      <c r="J8094" s="341"/>
      <c r="AH8094" s="221"/>
      <c r="AI8094" s="221"/>
      <c r="AJ8094" s="221"/>
      <c r="AK8094" s="221"/>
      <c r="AL8094" s="221"/>
      <c r="AM8094" s="221"/>
      <c r="AN8094" s="221"/>
      <c r="AO8094" s="221"/>
      <c r="AP8094" s="221"/>
      <c r="AQ8094" s="219"/>
      <c r="AR8094" s="219"/>
      <c r="AS8094" s="221"/>
      <c r="AT8094" s="221"/>
      <c r="AU8094" s="221"/>
      <c r="AV8094" s="221"/>
      <c r="AW8094" s="221"/>
      <c r="AX8094" s="221"/>
      <c r="AY8094" s="221"/>
      <c r="AZ8094" s="221"/>
    </row>
    <row r="8095" spans="1:52" x14ac:dyDescent="0.15">
      <c r="A8095" s="278"/>
      <c r="B8095" s="274"/>
      <c r="C8095" s="340"/>
      <c r="D8095" s="340"/>
      <c r="E8095" s="341"/>
      <c r="F8095" s="341"/>
      <c r="G8095" s="341"/>
      <c r="H8095" s="341"/>
      <c r="I8095" s="341"/>
      <c r="J8095" s="341"/>
      <c r="AH8095" s="221"/>
      <c r="AI8095" s="221"/>
      <c r="AJ8095" s="221"/>
      <c r="AK8095" s="221"/>
      <c r="AL8095" s="221"/>
      <c r="AM8095" s="221"/>
      <c r="AN8095" s="221"/>
      <c r="AO8095" s="221"/>
      <c r="AP8095" s="221"/>
      <c r="AQ8095" s="219"/>
      <c r="AR8095" s="219"/>
      <c r="AS8095" s="221"/>
      <c r="AT8095" s="221"/>
      <c r="AU8095" s="221"/>
      <c r="AV8095" s="221"/>
      <c r="AW8095" s="221"/>
      <c r="AX8095" s="221"/>
      <c r="AY8095" s="221"/>
      <c r="AZ8095" s="221"/>
    </row>
    <row r="8096" spans="1:52" x14ac:dyDescent="0.15">
      <c r="A8096" s="278"/>
      <c r="B8096" s="274"/>
      <c r="C8096" s="340"/>
      <c r="D8096" s="340"/>
      <c r="E8096" s="341"/>
      <c r="F8096" s="341"/>
      <c r="G8096" s="341"/>
      <c r="H8096" s="341"/>
      <c r="I8096" s="341"/>
      <c r="J8096" s="341"/>
      <c r="AH8096" s="221"/>
      <c r="AI8096" s="221"/>
      <c r="AJ8096" s="221"/>
      <c r="AK8096" s="221"/>
      <c r="AL8096" s="221"/>
      <c r="AM8096" s="221"/>
      <c r="AN8096" s="221"/>
      <c r="AO8096" s="221"/>
      <c r="AP8096" s="221"/>
      <c r="AQ8096" s="219"/>
      <c r="AR8096" s="219"/>
      <c r="AS8096" s="221"/>
      <c r="AT8096" s="221"/>
      <c r="AU8096" s="221"/>
      <c r="AV8096" s="221"/>
      <c r="AW8096" s="221"/>
      <c r="AX8096" s="221"/>
      <c r="AY8096" s="221"/>
      <c r="AZ8096" s="221"/>
    </row>
    <row r="8097" spans="1:52" x14ac:dyDescent="0.15">
      <c r="A8097" s="278"/>
      <c r="B8097" s="274"/>
      <c r="C8097" s="340"/>
      <c r="D8097" s="340"/>
      <c r="E8097" s="341"/>
      <c r="F8097" s="341"/>
      <c r="G8097" s="341"/>
      <c r="H8097" s="341"/>
      <c r="I8097" s="341"/>
      <c r="J8097" s="341"/>
      <c r="AH8097" s="221"/>
      <c r="AI8097" s="221"/>
      <c r="AJ8097" s="221"/>
      <c r="AK8097" s="221"/>
      <c r="AL8097" s="221"/>
      <c r="AM8097" s="221"/>
      <c r="AN8097" s="221"/>
      <c r="AO8097" s="221"/>
      <c r="AP8097" s="221"/>
      <c r="AQ8097" s="219"/>
      <c r="AR8097" s="219"/>
      <c r="AS8097" s="221"/>
      <c r="AT8097" s="221"/>
      <c r="AU8097" s="221"/>
      <c r="AV8097" s="221"/>
      <c r="AW8097" s="221"/>
      <c r="AX8097" s="221"/>
      <c r="AY8097" s="221"/>
      <c r="AZ8097" s="221"/>
    </row>
    <row r="8098" spans="1:52" x14ac:dyDescent="0.15">
      <c r="A8098" s="278"/>
      <c r="B8098" s="274"/>
      <c r="C8098" s="340"/>
      <c r="D8098" s="340"/>
      <c r="E8098" s="341"/>
      <c r="F8098" s="341"/>
      <c r="G8098" s="341"/>
      <c r="H8098" s="341"/>
      <c r="I8098" s="341"/>
      <c r="J8098" s="341"/>
      <c r="AH8098" s="221"/>
      <c r="AI8098" s="221"/>
      <c r="AJ8098" s="221"/>
      <c r="AK8098" s="221"/>
      <c r="AL8098" s="221"/>
      <c r="AM8098" s="221"/>
      <c r="AN8098" s="221"/>
      <c r="AO8098" s="221"/>
      <c r="AP8098" s="221"/>
      <c r="AQ8098" s="219"/>
      <c r="AR8098" s="219"/>
      <c r="AS8098" s="221"/>
      <c r="AT8098" s="221"/>
      <c r="AU8098" s="221"/>
      <c r="AV8098" s="221"/>
      <c r="AW8098" s="221"/>
      <c r="AX8098" s="221"/>
      <c r="AY8098" s="221"/>
      <c r="AZ8098" s="221"/>
    </row>
    <row r="8099" spans="1:52" x14ac:dyDescent="0.15">
      <c r="A8099" s="278"/>
      <c r="B8099" s="274"/>
      <c r="C8099" s="340"/>
      <c r="D8099" s="340"/>
      <c r="E8099" s="341"/>
      <c r="F8099" s="341"/>
      <c r="G8099" s="341"/>
      <c r="H8099" s="341"/>
      <c r="I8099" s="341"/>
      <c r="J8099" s="341"/>
      <c r="AH8099" s="221"/>
      <c r="AI8099" s="221"/>
      <c r="AJ8099" s="221"/>
      <c r="AK8099" s="221"/>
      <c r="AL8099" s="221"/>
      <c r="AM8099" s="221"/>
      <c r="AN8099" s="221"/>
      <c r="AO8099" s="221"/>
      <c r="AP8099" s="221"/>
      <c r="AQ8099" s="219"/>
      <c r="AR8099" s="219"/>
      <c r="AS8099" s="221"/>
      <c r="AT8099" s="221"/>
      <c r="AU8099" s="221"/>
      <c r="AV8099" s="221"/>
      <c r="AW8099" s="221"/>
      <c r="AX8099" s="221"/>
      <c r="AY8099" s="221"/>
      <c r="AZ8099" s="221"/>
    </row>
    <row r="8100" spans="1:52" x14ac:dyDescent="0.15">
      <c r="A8100" s="278"/>
      <c r="B8100" s="274"/>
      <c r="C8100" s="340"/>
      <c r="D8100" s="340"/>
      <c r="E8100" s="341"/>
      <c r="F8100" s="341"/>
      <c r="G8100" s="341"/>
      <c r="H8100" s="341"/>
      <c r="I8100" s="341"/>
      <c r="J8100" s="341"/>
      <c r="AH8100" s="221"/>
      <c r="AI8100" s="221"/>
      <c r="AJ8100" s="221"/>
      <c r="AK8100" s="221"/>
      <c r="AL8100" s="221"/>
      <c r="AM8100" s="221"/>
      <c r="AN8100" s="221"/>
      <c r="AO8100" s="221"/>
      <c r="AP8100" s="221"/>
      <c r="AQ8100" s="219"/>
      <c r="AR8100" s="219"/>
      <c r="AS8100" s="221"/>
      <c r="AT8100" s="221"/>
      <c r="AU8100" s="221"/>
      <c r="AV8100" s="221"/>
      <c r="AW8100" s="221"/>
      <c r="AX8100" s="221"/>
      <c r="AY8100" s="221"/>
      <c r="AZ8100" s="221"/>
    </row>
    <row r="8101" spans="1:52" x14ac:dyDescent="0.15">
      <c r="A8101" s="278"/>
      <c r="B8101" s="274"/>
      <c r="C8101" s="340"/>
      <c r="D8101" s="340"/>
      <c r="E8101" s="341"/>
      <c r="F8101" s="341"/>
      <c r="G8101" s="341"/>
      <c r="H8101" s="341"/>
      <c r="I8101" s="341"/>
      <c r="J8101" s="341"/>
      <c r="AH8101" s="221"/>
      <c r="AI8101" s="221"/>
      <c r="AJ8101" s="221"/>
      <c r="AK8101" s="221"/>
      <c r="AL8101" s="221"/>
      <c r="AM8101" s="221"/>
      <c r="AN8101" s="221"/>
      <c r="AO8101" s="221"/>
      <c r="AP8101" s="221"/>
      <c r="AQ8101" s="219"/>
      <c r="AR8101" s="219"/>
      <c r="AS8101" s="221"/>
      <c r="AT8101" s="221"/>
      <c r="AU8101" s="221"/>
      <c r="AV8101" s="221"/>
      <c r="AW8101" s="221"/>
      <c r="AX8101" s="221"/>
      <c r="AY8101" s="221"/>
      <c r="AZ8101" s="221"/>
    </row>
    <row r="8102" spans="1:52" x14ac:dyDescent="0.15">
      <c r="A8102" s="278"/>
      <c r="B8102" s="274"/>
      <c r="C8102" s="340"/>
      <c r="D8102" s="340"/>
      <c r="E8102" s="341"/>
      <c r="F8102" s="341"/>
      <c r="G8102" s="341"/>
      <c r="H8102" s="341"/>
      <c r="I8102" s="341"/>
      <c r="J8102" s="341"/>
      <c r="AH8102" s="221"/>
      <c r="AI8102" s="221"/>
      <c r="AJ8102" s="221"/>
      <c r="AK8102" s="221"/>
      <c r="AL8102" s="221"/>
      <c r="AM8102" s="221"/>
      <c r="AN8102" s="221"/>
      <c r="AO8102" s="221"/>
      <c r="AP8102" s="221"/>
      <c r="AQ8102" s="219"/>
      <c r="AR8102" s="219"/>
      <c r="AS8102" s="221"/>
      <c r="AT8102" s="221"/>
      <c r="AU8102" s="221"/>
      <c r="AV8102" s="221"/>
      <c r="AW8102" s="221"/>
      <c r="AX8102" s="221"/>
      <c r="AY8102" s="221"/>
      <c r="AZ8102" s="221"/>
    </row>
    <row r="8103" spans="1:52" x14ac:dyDescent="0.15">
      <c r="A8103" s="278"/>
      <c r="B8103" s="274"/>
      <c r="C8103" s="340"/>
      <c r="D8103" s="340"/>
      <c r="E8103" s="341"/>
      <c r="F8103" s="341"/>
      <c r="G8103" s="341"/>
      <c r="H8103" s="341"/>
      <c r="I8103" s="341"/>
      <c r="J8103" s="341"/>
      <c r="AH8103" s="221"/>
      <c r="AI8103" s="221"/>
      <c r="AJ8103" s="221"/>
      <c r="AK8103" s="221"/>
      <c r="AL8103" s="221"/>
      <c r="AM8103" s="221"/>
      <c r="AN8103" s="221"/>
      <c r="AO8103" s="221"/>
      <c r="AP8103" s="221"/>
      <c r="AQ8103" s="219"/>
      <c r="AR8103" s="219"/>
      <c r="AS8103" s="221"/>
      <c r="AT8103" s="221"/>
      <c r="AU8103" s="221"/>
      <c r="AV8103" s="221"/>
      <c r="AW8103" s="221"/>
      <c r="AX8103" s="221"/>
      <c r="AY8103" s="221"/>
      <c r="AZ8103" s="221"/>
    </row>
    <row r="8104" spans="1:52" x14ac:dyDescent="0.15">
      <c r="A8104" s="278"/>
      <c r="B8104" s="274"/>
      <c r="C8104" s="340"/>
      <c r="D8104" s="340"/>
      <c r="E8104" s="341"/>
      <c r="F8104" s="341"/>
      <c r="G8104" s="341"/>
      <c r="H8104" s="341"/>
      <c r="I8104" s="341"/>
      <c r="J8104" s="341"/>
      <c r="AH8104" s="221"/>
      <c r="AI8104" s="221"/>
      <c r="AJ8104" s="221"/>
      <c r="AK8104" s="221"/>
      <c r="AL8104" s="221"/>
      <c r="AM8104" s="221"/>
      <c r="AN8104" s="221"/>
      <c r="AO8104" s="221"/>
      <c r="AP8104" s="221"/>
      <c r="AQ8104" s="219"/>
      <c r="AR8104" s="219"/>
      <c r="AS8104" s="221"/>
      <c r="AT8104" s="221"/>
      <c r="AU8104" s="221"/>
      <c r="AV8104" s="221"/>
      <c r="AW8104" s="221"/>
      <c r="AX8104" s="221"/>
      <c r="AY8104" s="221"/>
      <c r="AZ8104" s="221"/>
    </row>
    <row r="8105" spans="1:52" x14ac:dyDescent="0.15">
      <c r="A8105" s="278"/>
      <c r="B8105" s="274"/>
      <c r="C8105" s="340"/>
      <c r="D8105" s="340"/>
      <c r="E8105" s="341"/>
      <c r="F8105" s="341"/>
      <c r="G8105" s="341"/>
      <c r="H8105" s="341"/>
      <c r="I8105" s="341"/>
      <c r="J8105" s="341"/>
      <c r="AH8105" s="221"/>
      <c r="AI8105" s="221"/>
      <c r="AJ8105" s="221"/>
      <c r="AK8105" s="221"/>
      <c r="AL8105" s="221"/>
      <c r="AM8105" s="221"/>
      <c r="AN8105" s="221"/>
      <c r="AO8105" s="221"/>
      <c r="AP8105" s="221"/>
      <c r="AQ8105" s="219"/>
      <c r="AR8105" s="219"/>
      <c r="AS8105" s="221"/>
      <c r="AT8105" s="221"/>
      <c r="AU8105" s="221"/>
      <c r="AV8105" s="221"/>
      <c r="AW8105" s="221"/>
      <c r="AX8105" s="221"/>
      <c r="AY8105" s="221"/>
      <c r="AZ8105" s="221"/>
    </row>
    <row r="8106" spans="1:52" x14ac:dyDescent="0.15">
      <c r="A8106" s="278"/>
      <c r="B8106" s="274"/>
      <c r="C8106" s="340"/>
      <c r="D8106" s="340"/>
      <c r="E8106" s="341"/>
      <c r="F8106" s="341"/>
      <c r="G8106" s="341"/>
      <c r="H8106" s="341"/>
      <c r="I8106" s="341"/>
      <c r="J8106" s="341"/>
      <c r="AH8106" s="221"/>
      <c r="AI8106" s="221"/>
      <c r="AJ8106" s="221"/>
      <c r="AK8106" s="221"/>
      <c r="AL8106" s="221"/>
      <c r="AM8106" s="221"/>
      <c r="AN8106" s="221"/>
      <c r="AO8106" s="221"/>
      <c r="AP8106" s="221"/>
      <c r="AQ8106" s="219"/>
      <c r="AR8106" s="219"/>
      <c r="AS8106" s="221"/>
      <c r="AT8106" s="221"/>
      <c r="AU8106" s="221"/>
      <c r="AV8106" s="221"/>
      <c r="AW8106" s="221"/>
      <c r="AX8106" s="221"/>
      <c r="AY8106" s="221"/>
      <c r="AZ8106" s="221"/>
    </row>
    <row r="8107" spans="1:52" x14ac:dyDescent="0.15">
      <c r="A8107" s="278"/>
      <c r="B8107" s="274"/>
      <c r="C8107" s="340"/>
      <c r="D8107" s="340"/>
      <c r="E8107" s="341"/>
      <c r="F8107" s="341"/>
      <c r="G8107" s="341"/>
      <c r="H8107" s="341"/>
      <c r="I8107" s="341"/>
      <c r="J8107" s="341"/>
      <c r="AH8107" s="221"/>
      <c r="AI8107" s="221"/>
      <c r="AJ8107" s="221"/>
      <c r="AK8107" s="221"/>
      <c r="AL8107" s="221"/>
      <c r="AM8107" s="221"/>
      <c r="AN8107" s="221"/>
      <c r="AO8107" s="221"/>
      <c r="AP8107" s="221"/>
      <c r="AQ8107" s="219"/>
      <c r="AR8107" s="219"/>
      <c r="AS8107" s="221"/>
      <c r="AT8107" s="221"/>
      <c r="AU8107" s="221"/>
      <c r="AV8107" s="221"/>
      <c r="AW8107" s="221"/>
      <c r="AX8107" s="221"/>
      <c r="AY8107" s="221"/>
      <c r="AZ8107" s="221"/>
    </row>
    <row r="8108" spans="1:52" x14ac:dyDescent="0.15">
      <c r="A8108" s="278"/>
      <c r="B8108" s="274"/>
      <c r="C8108" s="340"/>
      <c r="D8108" s="340"/>
      <c r="E8108" s="341"/>
      <c r="F8108" s="341"/>
      <c r="G8108" s="341"/>
      <c r="H8108" s="341"/>
      <c r="I8108" s="341"/>
      <c r="J8108" s="341"/>
      <c r="AH8108" s="221"/>
      <c r="AI8108" s="221"/>
      <c r="AJ8108" s="221"/>
      <c r="AK8108" s="221"/>
      <c r="AL8108" s="221"/>
      <c r="AM8108" s="221"/>
      <c r="AN8108" s="221"/>
      <c r="AO8108" s="221"/>
      <c r="AP8108" s="221"/>
      <c r="AQ8108" s="219"/>
      <c r="AR8108" s="219"/>
      <c r="AS8108" s="221"/>
      <c r="AT8108" s="221"/>
      <c r="AU8108" s="221"/>
      <c r="AV8108" s="221"/>
      <c r="AW8108" s="221"/>
      <c r="AX8108" s="221"/>
      <c r="AY8108" s="221"/>
      <c r="AZ8108" s="221"/>
    </row>
    <row r="8109" spans="1:52" x14ac:dyDescent="0.15">
      <c r="A8109" s="278"/>
      <c r="B8109" s="274"/>
      <c r="C8109" s="340"/>
      <c r="D8109" s="340"/>
      <c r="E8109" s="341"/>
      <c r="F8109" s="341"/>
      <c r="G8109" s="341"/>
      <c r="H8109" s="341"/>
      <c r="I8109" s="341"/>
      <c r="J8109" s="341"/>
      <c r="AH8109" s="221"/>
      <c r="AI8109" s="221"/>
      <c r="AJ8109" s="221"/>
      <c r="AK8109" s="221"/>
      <c r="AL8109" s="221"/>
      <c r="AM8109" s="221"/>
      <c r="AN8109" s="221"/>
      <c r="AO8109" s="221"/>
      <c r="AP8109" s="221"/>
      <c r="AQ8109" s="219"/>
      <c r="AR8109" s="219"/>
      <c r="AS8109" s="221"/>
      <c r="AT8109" s="221"/>
      <c r="AU8109" s="221"/>
      <c r="AV8109" s="221"/>
      <c r="AW8109" s="221"/>
      <c r="AX8109" s="221"/>
      <c r="AY8109" s="221"/>
      <c r="AZ8109" s="221"/>
    </row>
    <row r="8110" spans="1:52" x14ac:dyDescent="0.15">
      <c r="A8110" s="278"/>
      <c r="B8110" s="274"/>
      <c r="C8110" s="340"/>
      <c r="D8110" s="340"/>
      <c r="E8110" s="341"/>
      <c r="F8110" s="341"/>
      <c r="G8110" s="341"/>
      <c r="H8110" s="341"/>
      <c r="I8110" s="341"/>
      <c r="J8110" s="341"/>
      <c r="AH8110" s="221"/>
      <c r="AI8110" s="221"/>
      <c r="AJ8110" s="221"/>
      <c r="AK8110" s="221"/>
      <c r="AL8110" s="221"/>
      <c r="AM8110" s="221"/>
      <c r="AN8110" s="221"/>
      <c r="AO8110" s="221"/>
      <c r="AP8110" s="221"/>
      <c r="AQ8110" s="219"/>
      <c r="AR8110" s="219"/>
      <c r="AS8110" s="221"/>
      <c r="AT8110" s="221"/>
      <c r="AU8110" s="221"/>
      <c r="AV8110" s="221"/>
      <c r="AW8110" s="221"/>
      <c r="AX8110" s="221"/>
      <c r="AY8110" s="221"/>
      <c r="AZ8110" s="221"/>
    </row>
    <row r="8111" spans="1:52" x14ac:dyDescent="0.15">
      <c r="A8111" s="278"/>
      <c r="B8111" s="274"/>
      <c r="C8111" s="340"/>
      <c r="D8111" s="340"/>
      <c r="E8111" s="341"/>
      <c r="F8111" s="341"/>
      <c r="G8111" s="341"/>
      <c r="H8111" s="341"/>
      <c r="I8111" s="341"/>
      <c r="J8111" s="341"/>
      <c r="AH8111" s="221"/>
      <c r="AI8111" s="221"/>
      <c r="AJ8111" s="221"/>
      <c r="AK8111" s="221"/>
      <c r="AL8111" s="221"/>
      <c r="AM8111" s="221"/>
      <c r="AN8111" s="221"/>
      <c r="AO8111" s="221"/>
      <c r="AP8111" s="221"/>
      <c r="AQ8111" s="219"/>
      <c r="AR8111" s="219"/>
      <c r="AS8111" s="221"/>
      <c r="AT8111" s="221"/>
      <c r="AU8111" s="221"/>
      <c r="AV8111" s="221"/>
      <c r="AW8111" s="221"/>
      <c r="AX8111" s="221"/>
      <c r="AY8111" s="221"/>
      <c r="AZ8111" s="221"/>
    </row>
    <row r="8112" spans="1:52" x14ac:dyDescent="0.15">
      <c r="A8112" s="278"/>
      <c r="B8112" s="274"/>
      <c r="C8112" s="340"/>
      <c r="D8112" s="340"/>
      <c r="E8112" s="341"/>
      <c r="F8112" s="341"/>
      <c r="G8112" s="341"/>
      <c r="H8112" s="341"/>
      <c r="I8112" s="341"/>
      <c r="J8112" s="341"/>
      <c r="AH8112" s="221"/>
      <c r="AI8112" s="221"/>
      <c r="AJ8112" s="221"/>
      <c r="AK8112" s="221"/>
      <c r="AL8112" s="221"/>
      <c r="AM8112" s="221"/>
      <c r="AN8112" s="221"/>
      <c r="AO8112" s="221"/>
      <c r="AP8112" s="221"/>
      <c r="AQ8112" s="219"/>
      <c r="AR8112" s="219"/>
      <c r="AS8112" s="221"/>
      <c r="AT8112" s="221"/>
      <c r="AU8112" s="221"/>
      <c r="AV8112" s="221"/>
      <c r="AW8112" s="221"/>
      <c r="AX8112" s="221"/>
      <c r="AY8112" s="221"/>
      <c r="AZ8112" s="221"/>
    </row>
    <row r="8113" spans="1:52" x14ac:dyDescent="0.15">
      <c r="A8113" s="278"/>
      <c r="B8113" s="274"/>
      <c r="C8113" s="340"/>
      <c r="D8113" s="340"/>
      <c r="E8113" s="341"/>
      <c r="F8113" s="341"/>
      <c r="G8113" s="341"/>
      <c r="H8113" s="341"/>
      <c r="I8113" s="341"/>
      <c r="J8113" s="341"/>
      <c r="AH8113" s="221"/>
      <c r="AI8113" s="221"/>
      <c r="AJ8113" s="221"/>
      <c r="AK8113" s="221"/>
      <c r="AL8113" s="221"/>
      <c r="AM8113" s="221"/>
      <c r="AN8113" s="221"/>
      <c r="AO8113" s="221"/>
      <c r="AP8113" s="221"/>
      <c r="AQ8113" s="219"/>
      <c r="AR8113" s="219"/>
      <c r="AS8113" s="221"/>
      <c r="AT8113" s="221"/>
      <c r="AU8113" s="221"/>
      <c r="AV8113" s="221"/>
      <c r="AW8113" s="221"/>
      <c r="AX8113" s="221"/>
      <c r="AY8113" s="221"/>
      <c r="AZ8113" s="221"/>
    </row>
    <row r="8114" spans="1:52" x14ac:dyDescent="0.15">
      <c r="A8114" s="278"/>
      <c r="B8114" s="274"/>
      <c r="C8114" s="340"/>
      <c r="D8114" s="340"/>
      <c r="E8114" s="341"/>
      <c r="F8114" s="341"/>
      <c r="G8114" s="341"/>
      <c r="H8114" s="341"/>
      <c r="I8114" s="341"/>
      <c r="J8114" s="341"/>
      <c r="AH8114" s="221"/>
      <c r="AI8114" s="221"/>
      <c r="AJ8114" s="221"/>
      <c r="AK8114" s="221"/>
      <c r="AL8114" s="221"/>
      <c r="AM8114" s="221"/>
      <c r="AN8114" s="221"/>
      <c r="AO8114" s="221"/>
      <c r="AP8114" s="221"/>
      <c r="AQ8114" s="219"/>
      <c r="AR8114" s="219"/>
      <c r="AS8114" s="221"/>
      <c r="AT8114" s="221"/>
      <c r="AU8114" s="221"/>
      <c r="AV8114" s="221"/>
      <c r="AW8114" s="221"/>
      <c r="AX8114" s="221"/>
      <c r="AY8114" s="221"/>
      <c r="AZ8114" s="221"/>
    </row>
    <row r="8115" spans="1:52" x14ac:dyDescent="0.15">
      <c r="A8115" s="278"/>
      <c r="B8115" s="274"/>
      <c r="C8115" s="340"/>
      <c r="D8115" s="340"/>
      <c r="E8115" s="341"/>
      <c r="F8115" s="341"/>
      <c r="G8115" s="341"/>
      <c r="H8115" s="341"/>
      <c r="I8115" s="341"/>
      <c r="J8115" s="341"/>
      <c r="AH8115" s="221"/>
      <c r="AI8115" s="221"/>
      <c r="AJ8115" s="221"/>
      <c r="AK8115" s="221"/>
      <c r="AL8115" s="221"/>
      <c r="AM8115" s="221"/>
      <c r="AN8115" s="221"/>
      <c r="AO8115" s="221"/>
      <c r="AP8115" s="221"/>
      <c r="AQ8115" s="219"/>
      <c r="AR8115" s="219"/>
      <c r="AS8115" s="221"/>
      <c r="AT8115" s="221"/>
      <c r="AU8115" s="221"/>
      <c r="AV8115" s="221"/>
      <c r="AW8115" s="221"/>
      <c r="AX8115" s="221"/>
      <c r="AY8115" s="221"/>
      <c r="AZ8115" s="221"/>
    </row>
    <row r="8116" spans="1:52" x14ac:dyDescent="0.15">
      <c r="A8116" s="278"/>
      <c r="B8116" s="274"/>
      <c r="C8116" s="340"/>
      <c r="D8116" s="340"/>
      <c r="E8116" s="341"/>
      <c r="F8116" s="341"/>
      <c r="G8116" s="341"/>
      <c r="H8116" s="341"/>
      <c r="I8116" s="341"/>
      <c r="J8116" s="341"/>
      <c r="AH8116" s="221"/>
      <c r="AI8116" s="221"/>
      <c r="AJ8116" s="221"/>
      <c r="AK8116" s="221"/>
      <c r="AL8116" s="221"/>
      <c r="AM8116" s="221"/>
      <c r="AN8116" s="221"/>
      <c r="AO8116" s="221"/>
      <c r="AP8116" s="221"/>
      <c r="AQ8116" s="219"/>
      <c r="AR8116" s="219"/>
      <c r="AS8116" s="221"/>
      <c r="AT8116" s="221"/>
      <c r="AU8116" s="221"/>
      <c r="AV8116" s="221"/>
      <c r="AW8116" s="221"/>
      <c r="AX8116" s="221"/>
      <c r="AY8116" s="221"/>
      <c r="AZ8116" s="221"/>
    </row>
    <row r="8117" spans="1:52" x14ac:dyDescent="0.15">
      <c r="A8117" s="278"/>
      <c r="B8117" s="274"/>
      <c r="C8117" s="340"/>
      <c r="D8117" s="340"/>
      <c r="E8117" s="341"/>
      <c r="F8117" s="341"/>
      <c r="G8117" s="341"/>
      <c r="H8117" s="341"/>
      <c r="I8117" s="341"/>
      <c r="J8117" s="341"/>
      <c r="AH8117" s="221"/>
      <c r="AI8117" s="221"/>
      <c r="AJ8117" s="221"/>
      <c r="AK8117" s="221"/>
      <c r="AL8117" s="221"/>
      <c r="AM8117" s="221"/>
      <c r="AN8117" s="221"/>
      <c r="AO8117" s="221"/>
      <c r="AP8117" s="221"/>
      <c r="AQ8117" s="219"/>
      <c r="AR8117" s="219"/>
      <c r="AS8117" s="221"/>
      <c r="AT8117" s="221"/>
      <c r="AU8117" s="221"/>
      <c r="AV8117" s="221"/>
      <c r="AW8117" s="221"/>
      <c r="AX8117" s="221"/>
      <c r="AY8117" s="221"/>
      <c r="AZ8117" s="221"/>
    </row>
    <row r="8118" spans="1:52" x14ac:dyDescent="0.15">
      <c r="A8118" s="278"/>
      <c r="B8118" s="274"/>
      <c r="C8118" s="340"/>
      <c r="D8118" s="340"/>
      <c r="E8118" s="341"/>
      <c r="F8118" s="341"/>
      <c r="G8118" s="341"/>
      <c r="H8118" s="341"/>
      <c r="I8118" s="341"/>
      <c r="J8118" s="341"/>
      <c r="AH8118" s="221"/>
      <c r="AI8118" s="221"/>
      <c r="AJ8118" s="221"/>
      <c r="AK8118" s="221"/>
      <c r="AL8118" s="221"/>
      <c r="AM8118" s="221"/>
      <c r="AN8118" s="221"/>
      <c r="AO8118" s="221"/>
      <c r="AP8118" s="221"/>
      <c r="AQ8118" s="219"/>
      <c r="AR8118" s="219"/>
      <c r="AS8118" s="221"/>
      <c r="AT8118" s="221"/>
      <c r="AU8118" s="221"/>
      <c r="AV8118" s="221"/>
      <c r="AW8118" s="221"/>
      <c r="AX8118" s="221"/>
      <c r="AY8118" s="221"/>
      <c r="AZ8118" s="221"/>
    </row>
    <row r="8119" spans="1:52" x14ac:dyDescent="0.15">
      <c r="A8119" s="278"/>
      <c r="B8119" s="274"/>
      <c r="C8119" s="340"/>
      <c r="D8119" s="340"/>
      <c r="E8119" s="341"/>
      <c r="F8119" s="341"/>
      <c r="G8119" s="341"/>
      <c r="H8119" s="341"/>
      <c r="I8119" s="341"/>
      <c r="J8119" s="341"/>
      <c r="AH8119" s="221"/>
      <c r="AI8119" s="221"/>
      <c r="AJ8119" s="221"/>
      <c r="AK8119" s="221"/>
      <c r="AL8119" s="221"/>
      <c r="AM8119" s="221"/>
      <c r="AN8119" s="221"/>
      <c r="AO8119" s="221"/>
      <c r="AP8119" s="221"/>
      <c r="AQ8119" s="219"/>
      <c r="AR8119" s="219"/>
      <c r="AS8119" s="221"/>
      <c r="AT8119" s="221"/>
      <c r="AU8119" s="221"/>
      <c r="AV8119" s="221"/>
      <c r="AW8119" s="221"/>
      <c r="AX8119" s="221"/>
      <c r="AY8119" s="221"/>
      <c r="AZ8119" s="221"/>
    </row>
    <row r="8120" spans="1:52" x14ac:dyDescent="0.15">
      <c r="A8120" s="278"/>
      <c r="B8120" s="274"/>
      <c r="C8120" s="340"/>
      <c r="D8120" s="340"/>
      <c r="E8120" s="341"/>
      <c r="F8120" s="341"/>
      <c r="G8120" s="341"/>
      <c r="H8120" s="341"/>
      <c r="I8120" s="341"/>
      <c r="J8120" s="341"/>
      <c r="AH8120" s="221"/>
      <c r="AI8120" s="221"/>
      <c r="AJ8120" s="221"/>
      <c r="AK8120" s="221"/>
      <c r="AL8120" s="221"/>
      <c r="AM8120" s="221"/>
      <c r="AN8120" s="221"/>
      <c r="AO8120" s="221"/>
      <c r="AP8120" s="221"/>
      <c r="AQ8120" s="219"/>
      <c r="AR8120" s="219"/>
      <c r="AS8120" s="221"/>
      <c r="AT8120" s="221"/>
      <c r="AU8120" s="221"/>
      <c r="AV8120" s="221"/>
      <c r="AW8120" s="221"/>
      <c r="AX8120" s="221"/>
      <c r="AY8120" s="221"/>
      <c r="AZ8120" s="221"/>
    </row>
    <row r="8121" spans="1:52" x14ac:dyDescent="0.15">
      <c r="A8121" s="278"/>
      <c r="B8121" s="274"/>
      <c r="C8121" s="340"/>
      <c r="D8121" s="340"/>
      <c r="E8121" s="341"/>
      <c r="F8121" s="341"/>
      <c r="G8121" s="341"/>
      <c r="H8121" s="341"/>
      <c r="I8121" s="341"/>
      <c r="J8121" s="341"/>
      <c r="AH8121" s="221"/>
      <c r="AI8121" s="221"/>
      <c r="AJ8121" s="221"/>
      <c r="AK8121" s="221"/>
      <c r="AL8121" s="221"/>
      <c r="AM8121" s="221"/>
      <c r="AN8121" s="221"/>
      <c r="AO8121" s="221"/>
      <c r="AP8121" s="221"/>
      <c r="AQ8121" s="219"/>
      <c r="AR8121" s="219"/>
      <c r="AS8121" s="221"/>
      <c r="AT8121" s="221"/>
      <c r="AU8121" s="221"/>
      <c r="AV8121" s="221"/>
      <c r="AW8121" s="221"/>
      <c r="AX8121" s="221"/>
      <c r="AY8121" s="221"/>
      <c r="AZ8121" s="221"/>
    </row>
    <row r="8122" spans="1:52" x14ac:dyDescent="0.15">
      <c r="A8122" s="278"/>
      <c r="B8122" s="274"/>
      <c r="C8122" s="340"/>
      <c r="D8122" s="340"/>
      <c r="E8122" s="341"/>
      <c r="F8122" s="341"/>
      <c r="G8122" s="341"/>
      <c r="H8122" s="341"/>
      <c r="I8122" s="341"/>
      <c r="J8122" s="341"/>
      <c r="AH8122" s="221"/>
      <c r="AI8122" s="221"/>
      <c r="AJ8122" s="221"/>
      <c r="AK8122" s="221"/>
      <c r="AL8122" s="221"/>
      <c r="AM8122" s="221"/>
      <c r="AN8122" s="221"/>
      <c r="AO8122" s="221"/>
      <c r="AP8122" s="221"/>
      <c r="AQ8122" s="219"/>
      <c r="AR8122" s="219"/>
      <c r="AS8122" s="221"/>
      <c r="AT8122" s="221"/>
      <c r="AU8122" s="221"/>
      <c r="AV8122" s="221"/>
      <c r="AW8122" s="221"/>
      <c r="AX8122" s="221"/>
      <c r="AY8122" s="221"/>
      <c r="AZ8122" s="221"/>
    </row>
    <row r="8123" spans="1:52" x14ac:dyDescent="0.15">
      <c r="A8123" s="278"/>
      <c r="B8123" s="274"/>
      <c r="C8123" s="340"/>
      <c r="D8123" s="340"/>
      <c r="E8123" s="341"/>
      <c r="F8123" s="341"/>
      <c r="G8123" s="341"/>
      <c r="H8123" s="341"/>
      <c r="I8123" s="341"/>
      <c r="J8123" s="341"/>
      <c r="AH8123" s="221"/>
      <c r="AI8123" s="221"/>
      <c r="AJ8123" s="221"/>
      <c r="AK8123" s="221"/>
      <c r="AL8123" s="221"/>
      <c r="AM8123" s="221"/>
      <c r="AN8123" s="221"/>
      <c r="AO8123" s="221"/>
      <c r="AP8123" s="221"/>
      <c r="AQ8123" s="219"/>
      <c r="AR8123" s="219"/>
      <c r="AS8123" s="221"/>
      <c r="AT8123" s="221"/>
      <c r="AU8123" s="221"/>
      <c r="AV8123" s="221"/>
      <c r="AW8123" s="221"/>
      <c r="AX8123" s="221"/>
      <c r="AY8123" s="221"/>
      <c r="AZ8123" s="221"/>
    </row>
    <row r="8124" spans="1:52" x14ac:dyDescent="0.15">
      <c r="A8124" s="278"/>
      <c r="B8124" s="274"/>
      <c r="C8124" s="340"/>
      <c r="D8124" s="340"/>
      <c r="E8124" s="341"/>
      <c r="F8124" s="341"/>
      <c r="G8124" s="341"/>
      <c r="H8124" s="341"/>
      <c r="I8124" s="341"/>
      <c r="J8124" s="341"/>
      <c r="AH8124" s="221"/>
      <c r="AI8124" s="221"/>
      <c r="AJ8124" s="221"/>
      <c r="AK8124" s="221"/>
      <c r="AL8124" s="221"/>
      <c r="AM8124" s="221"/>
      <c r="AN8124" s="221"/>
      <c r="AO8124" s="221"/>
      <c r="AP8124" s="221"/>
      <c r="AQ8124" s="219"/>
      <c r="AR8124" s="219"/>
      <c r="AS8124" s="221"/>
      <c r="AT8124" s="221"/>
      <c r="AU8124" s="221"/>
      <c r="AV8124" s="221"/>
      <c r="AW8124" s="221"/>
      <c r="AX8124" s="221"/>
      <c r="AY8124" s="221"/>
      <c r="AZ8124" s="221"/>
    </row>
    <row r="8125" spans="1:52" x14ac:dyDescent="0.15">
      <c r="A8125" s="278"/>
      <c r="B8125" s="274"/>
      <c r="C8125" s="340"/>
      <c r="D8125" s="340"/>
      <c r="E8125" s="341"/>
      <c r="F8125" s="341"/>
      <c r="G8125" s="341"/>
      <c r="H8125" s="341"/>
      <c r="I8125" s="341"/>
      <c r="J8125" s="341"/>
      <c r="AH8125" s="221"/>
      <c r="AI8125" s="221"/>
      <c r="AJ8125" s="221"/>
      <c r="AK8125" s="221"/>
      <c r="AL8125" s="221"/>
      <c r="AM8125" s="221"/>
      <c r="AN8125" s="221"/>
      <c r="AO8125" s="221"/>
      <c r="AP8125" s="221"/>
      <c r="AQ8125" s="219"/>
      <c r="AR8125" s="219"/>
      <c r="AS8125" s="221"/>
      <c r="AT8125" s="221"/>
      <c r="AU8125" s="221"/>
      <c r="AV8125" s="221"/>
      <c r="AW8125" s="221"/>
      <c r="AX8125" s="221"/>
      <c r="AY8125" s="221"/>
      <c r="AZ8125" s="221"/>
    </row>
    <row r="8126" spans="1:52" x14ac:dyDescent="0.15">
      <c r="A8126" s="278"/>
      <c r="B8126" s="274"/>
      <c r="C8126" s="340"/>
      <c r="D8126" s="340"/>
      <c r="E8126" s="341"/>
      <c r="F8126" s="341"/>
      <c r="G8126" s="341"/>
      <c r="H8126" s="341"/>
      <c r="I8126" s="341"/>
      <c r="J8126" s="341"/>
      <c r="AH8126" s="221"/>
      <c r="AI8126" s="221"/>
      <c r="AJ8126" s="221"/>
      <c r="AK8126" s="221"/>
      <c r="AL8126" s="221"/>
      <c r="AM8126" s="221"/>
      <c r="AN8126" s="221"/>
      <c r="AO8126" s="221"/>
      <c r="AP8126" s="221"/>
      <c r="AQ8126" s="219"/>
      <c r="AR8126" s="219"/>
      <c r="AS8126" s="221"/>
      <c r="AT8126" s="221"/>
      <c r="AU8126" s="221"/>
      <c r="AV8126" s="221"/>
      <c r="AW8126" s="221"/>
      <c r="AX8126" s="221"/>
      <c r="AY8126" s="221"/>
      <c r="AZ8126" s="221"/>
    </row>
    <row r="8127" spans="1:52" x14ac:dyDescent="0.15">
      <c r="A8127" s="278"/>
      <c r="B8127" s="274"/>
      <c r="C8127" s="340"/>
      <c r="D8127" s="340"/>
      <c r="E8127" s="341"/>
      <c r="F8127" s="341"/>
      <c r="G8127" s="341"/>
      <c r="H8127" s="341"/>
      <c r="I8127" s="341"/>
      <c r="J8127" s="341"/>
      <c r="AH8127" s="221"/>
      <c r="AI8127" s="221"/>
      <c r="AJ8127" s="221"/>
      <c r="AK8127" s="221"/>
      <c r="AL8127" s="221"/>
      <c r="AM8127" s="221"/>
      <c r="AN8127" s="221"/>
      <c r="AO8127" s="221"/>
      <c r="AP8127" s="221"/>
      <c r="AQ8127" s="219"/>
      <c r="AR8127" s="219"/>
      <c r="AS8127" s="221"/>
      <c r="AT8127" s="221"/>
      <c r="AU8127" s="221"/>
      <c r="AV8127" s="221"/>
      <c r="AW8127" s="221"/>
      <c r="AX8127" s="221"/>
      <c r="AY8127" s="221"/>
      <c r="AZ8127" s="221"/>
    </row>
    <row r="8128" spans="1:52" x14ac:dyDescent="0.15">
      <c r="A8128" s="278"/>
      <c r="B8128" s="274"/>
      <c r="C8128" s="340"/>
      <c r="D8128" s="340"/>
      <c r="E8128" s="341"/>
      <c r="F8128" s="341"/>
      <c r="G8128" s="341"/>
      <c r="H8128" s="341"/>
      <c r="I8128" s="341"/>
      <c r="J8128" s="341"/>
      <c r="AH8128" s="221"/>
      <c r="AI8128" s="221"/>
      <c r="AJ8128" s="221"/>
      <c r="AK8128" s="221"/>
      <c r="AL8128" s="221"/>
      <c r="AM8128" s="221"/>
      <c r="AN8128" s="221"/>
      <c r="AO8128" s="221"/>
      <c r="AP8128" s="221"/>
      <c r="AQ8128" s="219"/>
      <c r="AR8128" s="219"/>
      <c r="AS8128" s="221"/>
      <c r="AT8128" s="221"/>
      <c r="AU8128" s="221"/>
      <c r="AV8128" s="221"/>
      <c r="AW8128" s="221"/>
      <c r="AX8128" s="221"/>
      <c r="AY8128" s="221"/>
      <c r="AZ8128" s="221"/>
    </row>
    <row r="8129" spans="1:52" x14ac:dyDescent="0.15">
      <c r="A8129" s="278"/>
      <c r="B8129" s="274"/>
      <c r="C8129" s="340"/>
      <c r="D8129" s="340"/>
      <c r="E8129" s="341"/>
      <c r="F8129" s="341"/>
      <c r="G8129" s="341"/>
      <c r="H8129" s="341"/>
      <c r="I8129" s="341"/>
      <c r="J8129" s="341"/>
      <c r="AH8129" s="221"/>
      <c r="AI8129" s="221"/>
      <c r="AJ8129" s="221"/>
      <c r="AK8129" s="221"/>
      <c r="AL8129" s="221"/>
      <c r="AM8129" s="221"/>
      <c r="AN8129" s="221"/>
      <c r="AO8129" s="221"/>
      <c r="AP8129" s="221"/>
      <c r="AQ8129" s="219"/>
      <c r="AR8129" s="219"/>
      <c r="AS8129" s="221"/>
      <c r="AT8129" s="221"/>
      <c r="AU8129" s="221"/>
      <c r="AV8129" s="221"/>
      <c r="AW8129" s="221"/>
      <c r="AX8129" s="221"/>
      <c r="AY8129" s="221"/>
      <c r="AZ8129" s="221"/>
    </row>
    <row r="8130" spans="1:52" x14ac:dyDescent="0.15">
      <c r="A8130" s="278"/>
      <c r="B8130" s="274"/>
      <c r="C8130" s="340"/>
      <c r="D8130" s="340"/>
      <c r="E8130" s="341"/>
      <c r="F8130" s="341"/>
      <c r="G8130" s="341"/>
      <c r="H8130" s="341"/>
      <c r="I8130" s="341"/>
      <c r="J8130" s="341"/>
      <c r="AH8130" s="221"/>
      <c r="AI8130" s="221"/>
      <c r="AJ8130" s="221"/>
      <c r="AK8130" s="221"/>
      <c r="AL8130" s="221"/>
      <c r="AM8130" s="221"/>
      <c r="AN8130" s="221"/>
      <c r="AO8130" s="221"/>
      <c r="AP8130" s="221"/>
      <c r="AQ8130" s="219"/>
      <c r="AR8130" s="219"/>
      <c r="AS8130" s="221"/>
      <c r="AT8130" s="221"/>
      <c r="AU8130" s="221"/>
      <c r="AV8130" s="221"/>
      <c r="AW8130" s="221"/>
      <c r="AX8130" s="221"/>
      <c r="AY8130" s="221"/>
      <c r="AZ8130" s="221"/>
    </row>
    <row r="8131" spans="1:52" x14ac:dyDescent="0.15">
      <c r="A8131" s="278"/>
      <c r="B8131" s="274"/>
      <c r="C8131" s="340"/>
      <c r="D8131" s="340"/>
      <c r="E8131" s="341"/>
      <c r="F8131" s="341"/>
      <c r="G8131" s="341"/>
      <c r="H8131" s="341"/>
      <c r="I8131" s="341"/>
      <c r="J8131" s="341"/>
      <c r="AH8131" s="221"/>
      <c r="AI8131" s="221"/>
      <c r="AJ8131" s="221"/>
      <c r="AK8131" s="221"/>
      <c r="AL8131" s="221"/>
      <c r="AM8131" s="221"/>
      <c r="AN8131" s="221"/>
      <c r="AO8131" s="221"/>
      <c r="AP8131" s="221"/>
      <c r="AQ8131" s="219"/>
      <c r="AR8131" s="219"/>
      <c r="AS8131" s="221"/>
      <c r="AT8131" s="221"/>
      <c r="AU8131" s="221"/>
      <c r="AV8131" s="221"/>
      <c r="AW8131" s="221"/>
      <c r="AX8131" s="221"/>
      <c r="AY8131" s="221"/>
      <c r="AZ8131" s="221"/>
    </row>
    <row r="8132" spans="1:52" x14ac:dyDescent="0.15">
      <c r="A8132" s="278"/>
      <c r="B8132" s="274"/>
      <c r="C8132" s="340"/>
      <c r="D8132" s="340"/>
      <c r="E8132" s="341"/>
      <c r="F8132" s="341"/>
      <c r="G8132" s="341"/>
      <c r="H8132" s="341"/>
      <c r="I8132" s="341"/>
      <c r="J8132" s="341"/>
      <c r="AH8132" s="221"/>
      <c r="AI8132" s="221"/>
      <c r="AJ8132" s="221"/>
      <c r="AK8132" s="221"/>
      <c r="AL8132" s="221"/>
      <c r="AM8132" s="221"/>
      <c r="AN8132" s="221"/>
      <c r="AO8132" s="221"/>
      <c r="AP8132" s="221"/>
      <c r="AQ8132" s="219"/>
      <c r="AR8132" s="219"/>
      <c r="AS8132" s="221"/>
      <c r="AT8132" s="221"/>
      <c r="AU8132" s="221"/>
      <c r="AV8132" s="221"/>
      <c r="AW8132" s="221"/>
      <c r="AX8132" s="221"/>
      <c r="AY8132" s="221"/>
      <c r="AZ8132" s="221"/>
    </row>
    <row r="8133" spans="1:52" x14ac:dyDescent="0.15">
      <c r="A8133" s="278"/>
      <c r="B8133" s="274"/>
      <c r="C8133" s="340"/>
      <c r="D8133" s="340"/>
      <c r="E8133" s="341"/>
      <c r="F8133" s="341"/>
      <c r="G8133" s="341"/>
      <c r="H8133" s="341"/>
      <c r="I8133" s="341"/>
      <c r="J8133" s="341"/>
      <c r="AH8133" s="221"/>
      <c r="AI8133" s="221"/>
      <c r="AJ8133" s="221"/>
      <c r="AK8133" s="221"/>
      <c r="AL8133" s="221"/>
      <c r="AM8133" s="221"/>
      <c r="AN8133" s="221"/>
      <c r="AO8133" s="221"/>
      <c r="AP8133" s="221"/>
      <c r="AQ8133" s="219"/>
      <c r="AR8133" s="219"/>
      <c r="AS8133" s="221"/>
      <c r="AT8133" s="221"/>
      <c r="AU8133" s="221"/>
      <c r="AV8133" s="221"/>
      <c r="AW8133" s="221"/>
      <c r="AX8133" s="221"/>
      <c r="AY8133" s="221"/>
      <c r="AZ8133" s="221"/>
    </row>
    <row r="8134" spans="1:52" x14ac:dyDescent="0.15">
      <c r="A8134" s="278"/>
      <c r="B8134" s="274"/>
      <c r="C8134" s="340"/>
      <c r="D8134" s="340"/>
      <c r="E8134" s="341"/>
      <c r="F8134" s="341"/>
      <c r="G8134" s="341"/>
      <c r="H8134" s="341"/>
      <c r="I8134" s="341"/>
      <c r="J8134" s="341"/>
      <c r="AH8134" s="221"/>
      <c r="AI8134" s="221"/>
      <c r="AJ8134" s="221"/>
      <c r="AK8134" s="221"/>
      <c r="AL8134" s="221"/>
      <c r="AM8134" s="221"/>
      <c r="AN8134" s="221"/>
      <c r="AO8134" s="221"/>
      <c r="AP8134" s="221"/>
      <c r="AQ8134" s="219"/>
      <c r="AR8134" s="219"/>
      <c r="AS8134" s="221"/>
      <c r="AT8134" s="221"/>
      <c r="AU8134" s="221"/>
      <c r="AV8134" s="221"/>
      <c r="AW8134" s="221"/>
      <c r="AX8134" s="221"/>
      <c r="AY8134" s="221"/>
      <c r="AZ8134" s="221"/>
    </row>
    <row r="8135" spans="1:52" x14ac:dyDescent="0.15">
      <c r="A8135" s="278"/>
      <c r="B8135" s="274"/>
      <c r="C8135" s="340"/>
      <c r="D8135" s="340"/>
      <c r="E8135" s="341"/>
      <c r="F8135" s="341"/>
      <c r="G8135" s="341"/>
      <c r="H8135" s="341"/>
      <c r="I8135" s="341"/>
      <c r="J8135" s="341"/>
      <c r="AH8135" s="221"/>
      <c r="AI8135" s="221"/>
      <c r="AJ8135" s="221"/>
      <c r="AK8135" s="221"/>
      <c r="AL8135" s="221"/>
      <c r="AM8135" s="221"/>
      <c r="AN8135" s="221"/>
      <c r="AO8135" s="221"/>
      <c r="AP8135" s="221"/>
      <c r="AQ8135" s="219"/>
      <c r="AR8135" s="219"/>
      <c r="AS8135" s="221"/>
      <c r="AT8135" s="221"/>
      <c r="AU8135" s="221"/>
      <c r="AV8135" s="221"/>
      <c r="AW8135" s="221"/>
      <c r="AX8135" s="221"/>
      <c r="AY8135" s="221"/>
      <c r="AZ8135" s="221"/>
    </row>
    <row r="8136" spans="1:52" x14ac:dyDescent="0.15">
      <c r="A8136" s="278"/>
      <c r="B8136" s="274"/>
      <c r="C8136" s="340"/>
      <c r="D8136" s="340"/>
      <c r="E8136" s="341"/>
      <c r="F8136" s="341"/>
      <c r="G8136" s="341"/>
      <c r="H8136" s="341"/>
      <c r="I8136" s="341"/>
      <c r="J8136" s="341"/>
      <c r="AH8136" s="221"/>
      <c r="AI8136" s="221"/>
      <c r="AJ8136" s="221"/>
      <c r="AK8136" s="221"/>
      <c r="AL8136" s="221"/>
      <c r="AM8136" s="221"/>
      <c r="AN8136" s="221"/>
      <c r="AO8136" s="221"/>
      <c r="AP8136" s="221"/>
      <c r="AQ8136" s="219"/>
      <c r="AR8136" s="219"/>
      <c r="AS8136" s="221"/>
      <c r="AT8136" s="221"/>
      <c r="AU8136" s="221"/>
      <c r="AV8136" s="221"/>
      <c r="AW8136" s="221"/>
      <c r="AX8136" s="221"/>
      <c r="AY8136" s="221"/>
      <c r="AZ8136" s="221"/>
    </row>
    <row r="8137" spans="1:52" x14ac:dyDescent="0.15">
      <c r="A8137" s="278"/>
      <c r="B8137" s="274"/>
      <c r="C8137" s="340"/>
      <c r="D8137" s="340"/>
      <c r="E8137" s="341"/>
      <c r="F8137" s="341"/>
      <c r="G8137" s="341"/>
      <c r="H8137" s="341"/>
      <c r="I8137" s="341"/>
      <c r="J8137" s="341"/>
      <c r="AH8137" s="221"/>
      <c r="AI8137" s="221"/>
      <c r="AJ8137" s="221"/>
      <c r="AK8137" s="221"/>
      <c r="AL8137" s="221"/>
      <c r="AM8137" s="221"/>
      <c r="AN8137" s="221"/>
      <c r="AO8137" s="221"/>
      <c r="AP8137" s="221"/>
      <c r="AQ8137" s="219"/>
      <c r="AR8137" s="219"/>
      <c r="AS8137" s="221"/>
      <c r="AT8137" s="221"/>
      <c r="AU8137" s="221"/>
      <c r="AV8137" s="221"/>
      <c r="AW8137" s="221"/>
      <c r="AX8137" s="221"/>
      <c r="AY8137" s="221"/>
      <c r="AZ8137" s="221"/>
    </row>
    <row r="8138" spans="1:52" x14ac:dyDescent="0.15">
      <c r="A8138" s="278"/>
      <c r="B8138" s="274"/>
      <c r="C8138" s="340"/>
      <c r="D8138" s="340"/>
      <c r="E8138" s="341"/>
      <c r="F8138" s="341"/>
      <c r="G8138" s="341"/>
      <c r="H8138" s="341"/>
      <c r="I8138" s="341"/>
      <c r="J8138" s="341"/>
      <c r="AH8138" s="221"/>
      <c r="AI8138" s="221"/>
      <c r="AJ8138" s="221"/>
      <c r="AK8138" s="221"/>
      <c r="AL8138" s="221"/>
      <c r="AM8138" s="221"/>
      <c r="AN8138" s="221"/>
      <c r="AO8138" s="221"/>
      <c r="AP8138" s="221"/>
      <c r="AQ8138" s="219"/>
      <c r="AR8138" s="219"/>
      <c r="AS8138" s="221"/>
      <c r="AT8138" s="221"/>
      <c r="AU8138" s="221"/>
      <c r="AV8138" s="221"/>
      <c r="AW8138" s="221"/>
      <c r="AX8138" s="221"/>
      <c r="AY8138" s="221"/>
      <c r="AZ8138" s="221"/>
    </row>
    <row r="8139" spans="1:52" x14ac:dyDescent="0.15">
      <c r="A8139" s="278"/>
      <c r="B8139" s="274"/>
      <c r="C8139" s="340"/>
      <c r="D8139" s="340"/>
      <c r="E8139" s="341"/>
      <c r="F8139" s="341"/>
      <c r="G8139" s="341"/>
      <c r="H8139" s="341"/>
      <c r="I8139" s="341"/>
      <c r="J8139" s="341"/>
      <c r="AH8139" s="221"/>
      <c r="AI8139" s="221"/>
      <c r="AJ8139" s="221"/>
      <c r="AK8139" s="221"/>
      <c r="AL8139" s="221"/>
      <c r="AM8139" s="221"/>
      <c r="AN8139" s="221"/>
      <c r="AO8139" s="221"/>
      <c r="AP8139" s="221"/>
      <c r="AQ8139" s="219"/>
      <c r="AR8139" s="219"/>
      <c r="AS8139" s="221"/>
      <c r="AT8139" s="221"/>
      <c r="AU8139" s="221"/>
      <c r="AV8139" s="221"/>
      <c r="AW8139" s="221"/>
      <c r="AX8139" s="221"/>
      <c r="AY8139" s="221"/>
      <c r="AZ8139" s="221"/>
    </row>
    <row r="8140" spans="1:52" x14ac:dyDescent="0.15">
      <c r="A8140" s="278"/>
      <c r="B8140" s="274"/>
      <c r="C8140" s="340"/>
      <c r="D8140" s="340"/>
      <c r="E8140" s="341"/>
      <c r="F8140" s="341"/>
      <c r="G8140" s="341"/>
      <c r="H8140" s="341"/>
      <c r="I8140" s="341"/>
      <c r="J8140" s="341"/>
      <c r="AH8140" s="221"/>
      <c r="AI8140" s="221"/>
      <c r="AJ8140" s="221"/>
      <c r="AK8140" s="221"/>
      <c r="AL8140" s="221"/>
      <c r="AM8140" s="221"/>
      <c r="AN8140" s="221"/>
      <c r="AO8140" s="221"/>
      <c r="AP8140" s="221"/>
      <c r="AQ8140" s="219"/>
      <c r="AR8140" s="219"/>
      <c r="AS8140" s="221"/>
      <c r="AT8140" s="221"/>
      <c r="AU8140" s="221"/>
      <c r="AV8140" s="221"/>
      <c r="AW8140" s="221"/>
      <c r="AX8140" s="221"/>
      <c r="AY8140" s="221"/>
      <c r="AZ8140" s="221"/>
    </row>
    <row r="8141" spans="1:52" x14ac:dyDescent="0.15">
      <c r="A8141" s="278"/>
      <c r="B8141" s="274"/>
      <c r="C8141" s="340"/>
      <c r="D8141" s="340"/>
      <c r="E8141" s="341"/>
      <c r="F8141" s="341"/>
      <c r="G8141" s="341"/>
      <c r="H8141" s="341"/>
      <c r="I8141" s="341"/>
      <c r="J8141" s="341"/>
      <c r="AH8141" s="221"/>
      <c r="AI8141" s="221"/>
      <c r="AJ8141" s="221"/>
      <c r="AK8141" s="221"/>
      <c r="AL8141" s="221"/>
      <c r="AM8141" s="221"/>
      <c r="AN8141" s="221"/>
      <c r="AO8141" s="221"/>
      <c r="AP8141" s="221"/>
      <c r="AQ8141" s="219"/>
      <c r="AR8141" s="219"/>
      <c r="AS8141" s="221"/>
      <c r="AT8141" s="221"/>
      <c r="AU8141" s="221"/>
      <c r="AV8141" s="221"/>
      <c r="AW8141" s="221"/>
      <c r="AX8141" s="221"/>
      <c r="AY8141" s="221"/>
      <c r="AZ8141" s="221"/>
    </row>
    <row r="8142" spans="1:52" x14ac:dyDescent="0.15">
      <c r="A8142" s="278"/>
      <c r="B8142" s="274"/>
      <c r="C8142" s="340"/>
      <c r="D8142" s="340"/>
      <c r="E8142" s="341"/>
      <c r="F8142" s="341"/>
      <c r="G8142" s="341"/>
      <c r="H8142" s="341"/>
      <c r="I8142" s="341"/>
      <c r="J8142" s="341"/>
      <c r="AH8142" s="221"/>
      <c r="AI8142" s="221"/>
      <c r="AJ8142" s="221"/>
      <c r="AK8142" s="221"/>
      <c r="AL8142" s="221"/>
      <c r="AM8142" s="221"/>
      <c r="AN8142" s="221"/>
      <c r="AO8142" s="221"/>
      <c r="AP8142" s="221"/>
      <c r="AQ8142" s="219"/>
      <c r="AR8142" s="219"/>
      <c r="AS8142" s="221"/>
      <c r="AT8142" s="221"/>
      <c r="AU8142" s="221"/>
      <c r="AV8142" s="221"/>
      <c r="AW8142" s="221"/>
      <c r="AX8142" s="221"/>
      <c r="AY8142" s="221"/>
      <c r="AZ8142" s="221"/>
    </row>
    <row r="8143" spans="1:52" x14ac:dyDescent="0.15">
      <c r="A8143" s="278"/>
      <c r="B8143" s="274"/>
      <c r="C8143" s="340"/>
      <c r="D8143" s="340"/>
      <c r="E8143" s="341"/>
      <c r="F8143" s="341"/>
      <c r="G8143" s="341"/>
      <c r="H8143" s="341"/>
      <c r="I8143" s="341"/>
      <c r="J8143" s="341"/>
      <c r="AH8143" s="221"/>
      <c r="AI8143" s="221"/>
      <c r="AJ8143" s="221"/>
      <c r="AK8143" s="221"/>
      <c r="AL8143" s="221"/>
      <c r="AM8143" s="221"/>
      <c r="AN8143" s="221"/>
      <c r="AO8143" s="221"/>
      <c r="AP8143" s="221"/>
      <c r="AQ8143" s="219"/>
      <c r="AR8143" s="219"/>
      <c r="AS8143" s="221"/>
      <c r="AT8143" s="221"/>
      <c r="AU8143" s="221"/>
      <c r="AV8143" s="221"/>
      <c r="AW8143" s="221"/>
      <c r="AX8143" s="221"/>
      <c r="AY8143" s="221"/>
      <c r="AZ8143" s="221"/>
    </row>
    <row r="8144" spans="1:52" x14ac:dyDescent="0.15">
      <c r="A8144" s="278"/>
      <c r="B8144" s="274"/>
      <c r="C8144" s="340"/>
      <c r="D8144" s="340"/>
      <c r="E8144" s="341"/>
      <c r="F8144" s="341"/>
      <c r="G8144" s="341"/>
      <c r="H8144" s="341"/>
      <c r="I8144" s="341"/>
      <c r="J8144" s="341"/>
      <c r="AH8144" s="221"/>
      <c r="AI8144" s="221"/>
      <c r="AJ8144" s="221"/>
      <c r="AK8144" s="221"/>
      <c r="AL8144" s="221"/>
      <c r="AM8144" s="221"/>
      <c r="AN8144" s="221"/>
      <c r="AO8144" s="221"/>
      <c r="AP8144" s="221"/>
      <c r="AQ8144" s="219"/>
      <c r="AR8144" s="219"/>
      <c r="AS8144" s="221"/>
      <c r="AT8144" s="221"/>
      <c r="AU8144" s="221"/>
      <c r="AV8144" s="221"/>
      <c r="AW8144" s="221"/>
      <c r="AX8144" s="221"/>
      <c r="AY8144" s="221"/>
      <c r="AZ8144" s="221"/>
    </row>
    <row r="8145" spans="1:52" x14ac:dyDescent="0.15">
      <c r="A8145" s="278"/>
      <c r="B8145" s="274"/>
      <c r="C8145" s="340"/>
      <c r="D8145" s="340"/>
      <c r="E8145" s="341"/>
      <c r="F8145" s="341"/>
      <c r="G8145" s="341"/>
      <c r="H8145" s="341"/>
      <c r="I8145" s="341"/>
      <c r="J8145" s="341"/>
      <c r="AH8145" s="221"/>
      <c r="AI8145" s="221"/>
      <c r="AJ8145" s="221"/>
      <c r="AK8145" s="221"/>
      <c r="AL8145" s="221"/>
      <c r="AM8145" s="221"/>
      <c r="AN8145" s="221"/>
      <c r="AO8145" s="221"/>
      <c r="AP8145" s="221"/>
      <c r="AQ8145" s="219"/>
      <c r="AR8145" s="219"/>
      <c r="AS8145" s="221"/>
      <c r="AT8145" s="221"/>
      <c r="AU8145" s="221"/>
      <c r="AV8145" s="221"/>
      <c r="AW8145" s="221"/>
      <c r="AX8145" s="221"/>
      <c r="AY8145" s="221"/>
      <c r="AZ8145" s="221"/>
    </row>
    <row r="8146" spans="1:52" x14ac:dyDescent="0.15">
      <c r="A8146" s="278"/>
      <c r="B8146" s="274"/>
      <c r="C8146" s="340"/>
      <c r="D8146" s="340"/>
      <c r="E8146" s="341"/>
      <c r="F8146" s="341"/>
      <c r="G8146" s="341"/>
      <c r="H8146" s="341"/>
      <c r="I8146" s="341"/>
      <c r="J8146" s="341"/>
      <c r="AH8146" s="221"/>
      <c r="AI8146" s="221"/>
      <c r="AJ8146" s="221"/>
      <c r="AK8146" s="221"/>
      <c r="AL8146" s="221"/>
      <c r="AM8146" s="221"/>
      <c r="AN8146" s="221"/>
      <c r="AO8146" s="221"/>
      <c r="AP8146" s="221"/>
      <c r="AQ8146" s="219"/>
      <c r="AR8146" s="219"/>
      <c r="AS8146" s="221"/>
      <c r="AT8146" s="221"/>
      <c r="AU8146" s="221"/>
      <c r="AV8146" s="221"/>
      <c r="AW8146" s="221"/>
      <c r="AX8146" s="221"/>
      <c r="AY8146" s="221"/>
      <c r="AZ8146" s="221"/>
    </row>
    <row r="8147" spans="1:52" x14ac:dyDescent="0.15">
      <c r="A8147" s="278"/>
      <c r="B8147" s="274"/>
      <c r="C8147" s="340"/>
      <c r="D8147" s="340"/>
      <c r="E8147" s="341"/>
      <c r="F8147" s="341"/>
      <c r="G8147" s="341"/>
      <c r="H8147" s="341"/>
      <c r="I8147" s="341"/>
      <c r="J8147" s="341"/>
      <c r="AH8147" s="221"/>
      <c r="AI8147" s="221"/>
      <c r="AJ8147" s="221"/>
      <c r="AK8147" s="221"/>
      <c r="AL8147" s="221"/>
      <c r="AM8147" s="221"/>
      <c r="AN8147" s="221"/>
      <c r="AO8147" s="221"/>
      <c r="AP8147" s="221"/>
      <c r="AQ8147" s="219"/>
      <c r="AR8147" s="219"/>
      <c r="AS8147" s="221"/>
      <c r="AT8147" s="221"/>
      <c r="AU8147" s="221"/>
      <c r="AV8147" s="221"/>
      <c r="AW8147" s="221"/>
      <c r="AX8147" s="221"/>
      <c r="AY8147" s="221"/>
      <c r="AZ8147" s="221"/>
    </row>
    <row r="8148" spans="1:52" x14ac:dyDescent="0.15">
      <c r="A8148" s="278"/>
      <c r="B8148" s="274"/>
      <c r="C8148" s="340"/>
      <c r="D8148" s="340"/>
      <c r="E8148" s="341"/>
      <c r="F8148" s="341"/>
      <c r="G8148" s="341"/>
      <c r="H8148" s="341"/>
      <c r="I8148" s="341"/>
      <c r="J8148" s="341"/>
      <c r="AH8148" s="221"/>
      <c r="AI8148" s="221"/>
      <c r="AJ8148" s="221"/>
      <c r="AK8148" s="221"/>
      <c r="AL8148" s="221"/>
      <c r="AM8148" s="221"/>
      <c r="AN8148" s="221"/>
      <c r="AO8148" s="221"/>
      <c r="AP8148" s="221"/>
      <c r="AQ8148" s="219"/>
      <c r="AR8148" s="219"/>
      <c r="AS8148" s="221"/>
      <c r="AT8148" s="221"/>
      <c r="AU8148" s="221"/>
      <c r="AV8148" s="221"/>
      <c r="AW8148" s="221"/>
      <c r="AX8148" s="221"/>
      <c r="AY8148" s="221"/>
      <c r="AZ8148" s="221"/>
    </row>
    <row r="8149" spans="1:52" x14ac:dyDescent="0.15">
      <c r="A8149" s="278"/>
      <c r="B8149" s="274"/>
      <c r="C8149" s="340"/>
      <c r="D8149" s="340"/>
      <c r="E8149" s="341"/>
      <c r="F8149" s="341"/>
      <c r="G8149" s="341"/>
      <c r="H8149" s="341"/>
      <c r="I8149" s="341"/>
      <c r="J8149" s="341"/>
      <c r="AH8149" s="221"/>
      <c r="AI8149" s="221"/>
      <c r="AJ8149" s="221"/>
      <c r="AK8149" s="221"/>
      <c r="AL8149" s="221"/>
      <c r="AM8149" s="221"/>
      <c r="AN8149" s="221"/>
      <c r="AO8149" s="221"/>
      <c r="AP8149" s="221"/>
      <c r="AQ8149" s="219"/>
      <c r="AR8149" s="219"/>
      <c r="AS8149" s="221"/>
      <c r="AT8149" s="221"/>
      <c r="AU8149" s="221"/>
      <c r="AV8149" s="221"/>
      <c r="AW8149" s="221"/>
      <c r="AX8149" s="221"/>
      <c r="AY8149" s="221"/>
      <c r="AZ8149" s="221"/>
    </row>
    <row r="8150" spans="1:52" x14ac:dyDescent="0.15">
      <c r="A8150" s="278"/>
      <c r="B8150" s="274"/>
      <c r="C8150" s="340"/>
      <c r="D8150" s="340"/>
      <c r="E8150" s="341"/>
      <c r="F8150" s="341"/>
      <c r="G8150" s="341"/>
      <c r="H8150" s="341"/>
      <c r="I8150" s="341"/>
      <c r="J8150" s="341"/>
      <c r="AH8150" s="221"/>
      <c r="AI8150" s="221"/>
      <c r="AJ8150" s="221"/>
      <c r="AK8150" s="221"/>
      <c r="AL8150" s="221"/>
      <c r="AM8150" s="221"/>
      <c r="AN8150" s="221"/>
      <c r="AO8150" s="221"/>
      <c r="AP8150" s="221"/>
      <c r="AQ8150" s="219"/>
      <c r="AR8150" s="219"/>
      <c r="AS8150" s="221"/>
      <c r="AT8150" s="221"/>
      <c r="AU8150" s="221"/>
      <c r="AV8150" s="221"/>
      <c r="AW8150" s="221"/>
      <c r="AX8150" s="221"/>
      <c r="AY8150" s="221"/>
      <c r="AZ8150" s="221"/>
    </row>
    <row r="8151" spans="1:52" x14ac:dyDescent="0.15">
      <c r="A8151" s="278"/>
      <c r="B8151" s="274"/>
      <c r="C8151" s="340"/>
      <c r="D8151" s="340"/>
      <c r="E8151" s="341"/>
      <c r="F8151" s="341"/>
      <c r="G8151" s="341"/>
      <c r="H8151" s="341"/>
      <c r="I8151" s="341"/>
      <c r="J8151" s="341"/>
      <c r="AH8151" s="221"/>
      <c r="AI8151" s="221"/>
      <c r="AJ8151" s="221"/>
      <c r="AK8151" s="221"/>
      <c r="AL8151" s="221"/>
      <c r="AM8151" s="221"/>
      <c r="AN8151" s="221"/>
      <c r="AO8151" s="221"/>
      <c r="AP8151" s="221"/>
      <c r="AQ8151" s="219"/>
      <c r="AR8151" s="219"/>
      <c r="AS8151" s="221"/>
      <c r="AT8151" s="221"/>
      <c r="AU8151" s="221"/>
      <c r="AV8151" s="221"/>
      <c r="AW8151" s="221"/>
      <c r="AX8151" s="221"/>
      <c r="AY8151" s="221"/>
      <c r="AZ8151" s="221"/>
    </row>
    <row r="8152" spans="1:52" x14ac:dyDescent="0.15">
      <c r="A8152" s="278"/>
      <c r="B8152" s="274"/>
      <c r="C8152" s="340"/>
      <c r="D8152" s="340"/>
      <c r="E8152" s="341"/>
      <c r="F8152" s="341"/>
      <c r="G8152" s="341"/>
      <c r="H8152" s="341"/>
      <c r="I8152" s="341"/>
      <c r="J8152" s="341"/>
      <c r="AH8152" s="221"/>
      <c r="AI8152" s="221"/>
      <c r="AJ8152" s="221"/>
      <c r="AK8152" s="221"/>
      <c r="AL8152" s="221"/>
      <c r="AM8152" s="221"/>
      <c r="AN8152" s="221"/>
      <c r="AO8152" s="221"/>
      <c r="AP8152" s="221"/>
      <c r="AQ8152" s="219"/>
      <c r="AR8152" s="219"/>
      <c r="AS8152" s="221"/>
      <c r="AT8152" s="221"/>
      <c r="AU8152" s="221"/>
      <c r="AV8152" s="221"/>
      <c r="AW8152" s="221"/>
      <c r="AX8152" s="221"/>
      <c r="AY8152" s="221"/>
      <c r="AZ8152" s="221"/>
    </row>
    <row r="8153" spans="1:52" x14ac:dyDescent="0.15">
      <c r="A8153" s="278"/>
      <c r="B8153" s="274"/>
      <c r="C8153" s="340"/>
      <c r="D8153" s="340"/>
      <c r="E8153" s="341"/>
      <c r="F8153" s="341"/>
      <c r="G8153" s="341"/>
      <c r="H8153" s="341"/>
      <c r="I8153" s="341"/>
      <c r="J8153" s="341"/>
      <c r="AH8153" s="221"/>
      <c r="AI8153" s="221"/>
      <c r="AJ8153" s="221"/>
      <c r="AK8153" s="221"/>
      <c r="AL8153" s="221"/>
      <c r="AM8153" s="221"/>
      <c r="AN8153" s="221"/>
      <c r="AO8153" s="221"/>
      <c r="AP8153" s="221"/>
      <c r="AQ8153" s="219"/>
      <c r="AR8153" s="219"/>
      <c r="AS8153" s="221"/>
      <c r="AT8153" s="221"/>
      <c r="AU8153" s="221"/>
      <c r="AV8153" s="221"/>
      <c r="AW8153" s="221"/>
      <c r="AX8153" s="221"/>
      <c r="AY8153" s="221"/>
      <c r="AZ8153" s="221"/>
    </row>
    <row r="8154" spans="1:52" x14ac:dyDescent="0.15">
      <c r="A8154" s="278"/>
      <c r="B8154" s="274"/>
      <c r="C8154" s="340"/>
      <c r="D8154" s="340"/>
      <c r="E8154" s="341"/>
      <c r="F8154" s="341"/>
      <c r="G8154" s="341"/>
      <c r="H8154" s="341"/>
      <c r="I8154" s="341"/>
      <c r="J8154" s="341"/>
      <c r="AH8154" s="221"/>
      <c r="AI8154" s="221"/>
      <c r="AJ8154" s="221"/>
      <c r="AK8154" s="221"/>
      <c r="AL8154" s="221"/>
      <c r="AM8154" s="221"/>
      <c r="AN8154" s="221"/>
      <c r="AO8154" s="221"/>
      <c r="AP8154" s="221"/>
      <c r="AQ8154" s="219"/>
      <c r="AR8154" s="219"/>
      <c r="AS8154" s="221"/>
      <c r="AT8154" s="221"/>
      <c r="AU8154" s="221"/>
      <c r="AV8154" s="221"/>
      <c r="AW8154" s="221"/>
      <c r="AX8154" s="221"/>
      <c r="AY8154" s="221"/>
      <c r="AZ8154" s="221"/>
    </row>
    <row r="8155" spans="1:52" x14ac:dyDescent="0.15">
      <c r="A8155" s="278"/>
      <c r="B8155" s="274"/>
      <c r="C8155" s="340"/>
      <c r="D8155" s="340"/>
      <c r="E8155" s="341"/>
      <c r="F8155" s="341"/>
      <c r="G8155" s="341"/>
      <c r="H8155" s="341"/>
      <c r="I8155" s="341"/>
      <c r="J8155" s="341"/>
      <c r="AH8155" s="221"/>
      <c r="AI8155" s="221"/>
      <c r="AJ8155" s="221"/>
      <c r="AK8155" s="221"/>
      <c r="AL8155" s="221"/>
      <c r="AM8155" s="221"/>
      <c r="AN8155" s="221"/>
      <c r="AO8155" s="221"/>
      <c r="AP8155" s="221"/>
      <c r="AQ8155" s="219"/>
      <c r="AR8155" s="219"/>
      <c r="AS8155" s="221"/>
      <c r="AT8155" s="221"/>
      <c r="AU8155" s="221"/>
      <c r="AV8155" s="221"/>
      <c r="AW8155" s="221"/>
      <c r="AX8155" s="221"/>
      <c r="AY8155" s="221"/>
      <c r="AZ8155" s="221"/>
    </row>
    <row r="8156" spans="1:52" x14ac:dyDescent="0.15">
      <c r="A8156" s="278"/>
      <c r="B8156" s="274"/>
      <c r="C8156" s="340"/>
      <c r="D8156" s="340"/>
      <c r="E8156" s="341"/>
      <c r="F8156" s="341"/>
      <c r="G8156" s="341"/>
      <c r="H8156" s="341"/>
      <c r="I8156" s="341"/>
      <c r="J8156" s="341"/>
      <c r="AH8156" s="221"/>
      <c r="AI8156" s="221"/>
      <c r="AJ8156" s="221"/>
      <c r="AK8156" s="221"/>
      <c r="AL8156" s="221"/>
      <c r="AM8156" s="221"/>
      <c r="AN8156" s="221"/>
      <c r="AO8156" s="221"/>
      <c r="AP8156" s="221"/>
      <c r="AQ8156" s="219"/>
      <c r="AR8156" s="219"/>
      <c r="AS8156" s="221"/>
      <c r="AT8156" s="221"/>
      <c r="AU8156" s="221"/>
      <c r="AV8156" s="221"/>
      <c r="AW8156" s="221"/>
      <c r="AX8156" s="221"/>
      <c r="AY8156" s="221"/>
      <c r="AZ8156" s="221"/>
    </row>
    <row r="8157" spans="1:52" x14ac:dyDescent="0.15">
      <c r="A8157" s="278"/>
      <c r="B8157" s="274"/>
      <c r="C8157" s="340"/>
      <c r="D8157" s="340"/>
      <c r="E8157" s="341"/>
      <c r="F8157" s="341"/>
      <c r="G8157" s="341"/>
      <c r="H8157" s="341"/>
      <c r="I8157" s="341"/>
      <c r="J8157" s="341"/>
      <c r="AH8157" s="221"/>
      <c r="AI8157" s="221"/>
      <c r="AJ8157" s="221"/>
      <c r="AK8157" s="221"/>
      <c r="AL8157" s="221"/>
      <c r="AM8157" s="221"/>
      <c r="AN8157" s="221"/>
      <c r="AO8157" s="221"/>
      <c r="AP8157" s="221"/>
      <c r="AQ8157" s="219"/>
      <c r="AR8157" s="219"/>
      <c r="AS8157" s="221"/>
      <c r="AT8157" s="221"/>
      <c r="AU8157" s="221"/>
      <c r="AV8157" s="221"/>
      <c r="AW8157" s="221"/>
      <c r="AX8157" s="221"/>
      <c r="AY8157" s="221"/>
      <c r="AZ8157" s="221"/>
    </row>
    <row r="8158" spans="1:52" x14ac:dyDescent="0.15">
      <c r="A8158" s="278"/>
      <c r="B8158" s="274"/>
      <c r="C8158" s="340"/>
      <c r="D8158" s="340"/>
      <c r="E8158" s="341"/>
      <c r="F8158" s="341"/>
      <c r="G8158" s="341"/>
      <c r="H8158" s="341"/>
      <c r="I8158" s="341"/>
      <c r="J8158" s="341"/>
      <c r="AH8158" s="221"/>
      <c r="AI8158" s="221"/>
      <c r="AJ8158" s="221"/>
      <c r="AK8158" s="221"/>
      <c r="AL8158" s="221"/>
      <c r="AM8158" s="221"/>
      <c r="AN8158" s="221"/>
      <c r="AO8158" s="221"/>
      <c r="AP8158" s="221"/>
      <c r="AQ8158" s="219"/>
      <c r="AR8158" s="219"/>
      <c r="AS8158" s="221"/>
      <c r="AT8158" s="221"/>
      <c r="AU8158" s="221"/>
      <c r="AV8158" s="221"/>
      <c r="AW8158" s="221"/>
      <c r="AX8158" s="221"/>
      <c r="AY8158" s="221"/>
      <c r="AZ8158" s="221"/>
    </row>
    <row r="8159" spans="1:52" x14ac:dyDescent="0.15">
      <c r="A8159" s="278"/>
      <c r="B8159" s="274"/>
      <c r="C8159" s="340"/>
      <c r="D8159" s="340"/>
      <c r="E8159" s="341"/>
      <c r="F8159" s="341"/>
      <c r="G8159" s="341"/>
      <c r="H8159" s="341"/>
      <c r="I8159" s="341"/>
      <c r="J8159" s="341"/>
      <c r="AH8159" s="221"/>
      <c r="AI8159" s="221"/>
      <c r="AJ8159" s="221"/>
      <c r="AK8159" s="221"/>
      <c r="AL8159" s="221"/>
      <c r="AM8159" s="221"/>
      <c r="AN8159" s="221"/>
      <c r="AO8159" s="221"/>
      <c r="AP8159" s="221"/>
      <c r="AQ8159" s="219"/>
      <c r="AR8159" s="219"/>
      <c r="AS8159" s="221"/>
      <c r="AT8159" s="221"/>
      <c r="AU8159" s="221"/>
      <c r="AV8159" s="221"/>
      <c r="AW8159" s="221"/>
      <c r="AX8159" s="221"/>
      <c r="AY8159" s="221"/>
      <c r="AZ8159" s="221"/>
    </row>
    <row r="8160" spans="1:52" x14ac:dyDescent="0.15">
      <c r="A8160" s="278"/>
      <c r="B8160" s="274"/>
      <c r="C8160" s="340"/>
      <c r="D8160" s="340"/>
      <c r="E8160" s="341"/>
      <c r="F8160" s="341"/>
      <c r="G8160" s="341"/>
      <c r="H8160" s="341"/>
      <c r="I8160" s="341"/>
      <c r="J8160" s="341"/>
      <c r="AH8160" s="221"/>
      <c r="AI8160" s="221"/>
      <c r="AJ8160" s="221"/>
      <c r="AK8160" s="221"/>
      <c r="AL8160" s="221"/>
      <c r="AM8160" s="221"/>
      <c r="AN8160" s="221"/>
      <c r="AO8160" s="221"/>
      <c r="AP8160" s="221"/>
      <c r="AQ8160" s="219"/>
      <c r="AR8160" s="219"/>
      <c r="AS8160" s="221"/>
      <c r="AT8160" s="221"/>
      <c r="AU8160" s="221"/>
      <c r="AV8160" s="221"/>
      <c r="AW8160" s="221"/>
      <c r="AX8160" s="221"/>
      <c r="AY8160" s="221"/>
      <c r="AZ8160" s="221"/>
    </row>
    <row r="8161" spans="1:52" x14ac:dyDescent="0.15">
      <c r="A8161" s="278"/>
      <c r="B8161" s="274"/>
      <c r="C8161" s="340"/>
      <c r="D8161" s="340"/>
      <c r="E8161" s="341"/>
      <c r="F8161" s="341"/>
      <c r="G8161" s="341"/>
      <c r="H8161" s="341"/>
      <c r="I8161" s="341"/>
      <c r="J8161" s="341"/>
      <c r="AH8161" s="221"/>
      <c r="AI8161" s="221"/>
      <c r="AJ8161" s="221"/>
      <c r="AK8161" s="221"/>
      <c r="AL8161" s="221"/>
      <c r="AM8161" s="221"/>
      <c r="AN8161" s="221"/>
      <c r="AO8161" s="221"/>
      <c r="AP8161" s="221"/>
      <c r="AQ8161" s="219"/>
      <c r="AR8161" s="219"/>
      <c r="AS8161" s="221"/>
      <c r="AT8161" s="221"/>
      <c r="AU8161" s="221"/>
      <c r="AV8161" s="221"/>
      <c r="AW8161" s="221"/>
      <c r="AX8161" s="221"/>
      <c r="AY8161" s="221"/>
      <c r="AZ8161" s="221"/>
    </row>
    <row r="8162" spans="1:52" x14ac:dyDescent="0.15">
      <c r="A8162" s="278"/>
      <c r="B8162" s="274"/>
      <c r="C8162" s="340"/>
      <c r="D8162" s="340"/>
      <c r="E8162" s="341"/>
      <c r="F8162" s="341"/>
      <c r="G8162" s="341"/>
      <c r="H8162" s="341"/>
      <c r="I8162" s="341"/>
      <c r="J8162" s="341"/>
      <c r="AH8162" s="221"/>
      <c r="AI8162" s="221"/>
      <c r="AJ8162" s="221"/>
      <c r="AK8162" s="221"/>
      <c r="AL8162" s="221"/>
      <c r="AM8162" s="221"/>
      <c r="AN8162" s="221"/>
      <c r="AO8162" s="221"/>
      <c r="AP8162" s="221"/>
      <c r="AQ8162" s="219"/>
      <c r="AR8162" s="219"/>
      <c r="AS8162" s="221"/>
      <c r="AT8162" s="221"/>
      <c r="AU8162" s="221"/>
      <c r="AV8162" s="221"/>
      <c r="AW8162" s="221"/>
      <c r="AX8162" s="221"/>
      <c r="AY8162" s="221"/>
      <c r="AZ8162" s="221"/>
    </row>
    <row r="8163" spans="1:52" x14ac:dyDescent="0.15">
      <c r="A8163" s="278"/>
      <c r="B8163" s="274"/>
      <c r="C8163" s="340"/>
      <c r="D8163" s="340"/>
      <c r="E8163" s="341"/>
      <c r="F8163" s="341"/>
      <c r="G8163" s="341"/>
      <c r="H8163" s="341"/>
      <c r="I8163" s="341"/>
      <c r="J8163" s="341"/>
      <c r="AH8163" s="221"/>
      <c r="AI8163" s="221"/>
      <c r="AJ8163" s="221"/>
      <c r="AK8163" s="221"/>
      <c r="AL8163" s="221"/>
      <c r="AM8163" s="221"/>
      <c r="AN8163" s="221"/>
      <c r="AO8163" s="221"/>
      <c r="AP8163" s="221"/>
      <c r="AQ8163" s="219"/>
      <c r="AR8163" s="219"/>
      <c r="AS8163" s="221"/>
      <c r="AT8163" s="221"/>
      <c r="AU8163" s="221"/>
      <c r="AV8163" s="221"/>
      <c r="AW8163" s="221"/>
      <c r="AX8163" s="221"/>
      <c r="AY8163" s="221"/>
      <c r="AZ8163" s="221"/>
    </row>
    <row r="8164" spans="1:52" x14ac:dyDescent="0.15">
      <c r="A8164" s="278"/>
      <c r="B8164" s="274"/>
      <c r="C8164" s="340"/>
      <c r="D8164" s="340"/>
      <c r="E8164" s="341"/>
      <c r="F8164" s="341"/>
      <c r="G8164" s="341"/>
      <c r="H8164" s="341"/>
      <c r="I8164" s="341"/>
      <c r="J8164" s="341"/>
      <c r="AH8164" s="221"/>
      <c r="AI8164" s="221"/>
      <c r="AJ8164" s="221"/>
      <c r="AK8164" s="221"/>
      <c r="AL8164" s="221"/>
      <c r="AM8164" s="221"/>
      <c r="AN8164" s="221"/>
      <c r="AO8164" s="221"/>
      <c r="AP8164" s="221"/>
      <c r="AQ8164" s="219"/>
      <c r="AR8164" s="219"/>
      <c r="AS8164" s="221"/>
      <c r="AT8164" s="221"/>
      <c r="AU8164" s="221"/>
      <c r="AV8164" s="221"/>
      <c r="AW8164" s="221"/>
      <c r="AX8164" s="221"/>
      <c r="AY8164" s="221"/>
      <c r="AZ8164" s="221"/>
    </row>
    <row r="8165" spans="1:52" x14ac:dyDescent="0.15">
      <c r="A8165" s="278"/>
      <c r="B8165" s="274"/>
      <c r="C8165" s="340"/>
      <c r="D8165" s="340"/>
      <c r="E8165" s="341"/>
      <c r="F8165" s="341"/>
      <c r="G8165" s="341"/>
      <c r="H8165" s="341"/>
      <c r="I8165" s="341"/>
      <c r="J8165" s="341"/>
      <c r="AH8165" s="221"/>
      <c r="AI8165" s="221"/>
      <c r="AJ8165" s="221"/>
      <c r="AK8165" s="221"/>
      <c r="AL8165" s="221"/>
      <c r="AM8165" s="221"/>
      <c r="AN8165" s="221"/>
      <c r="AO8165" s="221"/>
      <c r="AP8165" s="221"/>
      <c r="AQ8165" s="219"/>
      <c r="AR8165" s="219"/>
      <c r="AS8165" s="221"/>
      <c r="AT8165" s="221"/>
      <c r="AU8165" s="221"/>
      <c r="AV8165" s="221"/>
      <c r="AW8165" s="221"/>
      <c r="AX8165" s="221"/>
      <c r="AY8165" s="221"/>
      <c r="AZ8165" s="221"/>
    </row>
    <row r="8166" spans="1:52" x14ac:dyDescent="0.15">
      <c r="A8166" s="278"/>
      <c r="B8166" s="274"/>
      <c r="C8166" s="340"/>
      <c r="D8166" s="340"/>
      <c r="E8166" s="341"/>
      <c r="F8166" s="341"/>
      <c r="G8166" s="341"/>
      <c r="H8166" s="341"/>
      <c r="I8166" s="341"/>
      <c r="J8166" s="341"/>
      <c r="AH8166" s="221"/>
      <c r="AI8166" s="221"/>
      <c r="AJ8166" s="221"/>
      <c r="AK8166" s="221"/>
      <c r="AL8166" s="221"/>
      <c r="AM8166" s="221"/>
      <c r="AN8166" s="221"/>
      <c r="AO8166" s="221"/>
      <c r="AP8166" s="221"/>
      <c r="AQ8166" s="219"/>
      <c r="AR8166" s="219"/>
      <c r="AS8166" s="221"/>
      <c r="AT8166" s="221"/>
      <c r="AU8166" s="221"/>
      <c r="AV8166" s="221"/>
      <c r="AW8166" s="221"/>
      <c r="AX8166" s="221"/>
      <c r="AY8166" s="221"/>
      <c r="AZ8166" s="221"/>
    </row>
    <row r="8167" spans="1:52" x14ac:dyDescent="0.15">
      <c r="A8167" s="278"/>
      <c r="B8167" s="274"/>
      <c r="C8167" s="340"/>
      <c r="D8167" s="340"/>
      <c r="E8167" s="341"/>
      <c r="F8167" s="341"/>
      <c r="G8167" s="341"/>
      <c r="H8167" s="341"/>
      <c r="I8167" s="341"/>
      <c r="J8167" s="341"/>
      <c r="AH8167" s="221"/>
      <c r="AI8167" s="221"/>
      <c r="AJ8167" s="221"/>
      <c r="AK8167" s="221"/>
      <c r="AL8167" s="221"/>
      <c r="AM8167" s="221"/>
      <c r="AN8167" s="221"/>
      <c r="AO8167" s="221"/>
      <c r="AP8167" s="221"/>
      <c r="AQ8167" s="219"/>
      <c r="AR8167" s="219"/>
      <c r="AS8167" s="221"/>
      <c r="AT8167" s="221"/>
      <c r="AU8167" s="221"/>
      <c r="AV8167" s="221"/>
      <c r="AW8167" s="221"/>
      <c r="AX8167" s="221"/>
      <c r="AY8167" s="221"/>
      <c r="AZ8167" s="221"/>
    </row>
    <row r="8168" spans="1:52" x14ac:dyDescent="0.15">
      <c r="A8168" s="278"/>
      <c r="B8168" s="274"/>
      <c r="C8168" s="340"/>
      <c r="D8168" s="340"/>
      <c r="E8168" s="341"/>
      <c r="F8168" s="341"/>
      <c r="G8168" s="341"/>
      <c r="H8168" s="341"/>
      <c r="I8168" s="341"/>
      <c r="J8168" s="341"/>
      <c r="AH8168" s="221"/>
      <c r="AI8168" s="221"/>
      <c r="AJ8168" s="221"/>
      <c r="AK8168" s="221"/>
      <c r="AL8168" s="221"/>
      <c r="AM8168" s="221"/>
      <c r="AN8168" s="221"/>
      <c r="AO8168" s="221"/>
      <c r="AP8168" s="221"/>
      <c r="AQ8168" s="219"/>
      <c r="AR8168" s="219"/>
      <c r="AS8168" s="221"/>
      <c r="AT8168" s="221"/>
      <c r="AU8168" s="221"/>
      <c r="AV8168" s="221"/>
      <c r="AW8168" s="221"/>
      <c r="AX8168" s="221"/>
      <c r="AY8168" s="221"/>
      <c r="AZ8168" s="221"/>
    </row>
    <row r="8169" spans="1:52" x14ac:dyDescent="0.15">
      <c r="A8169" s="278"/>
      <c r="B8169" s="274"/>
      <c r="C8169" s="340"/>
      <c r="D8169" s="340"/>
      <c r="E8169" s="341"/>
      <c r="F8169" s="341"/>
      <c r="G8169" s="341"/>
      <c r="H8169" s="341"/>
      <c r="I8169" s="341"/>
      <c r="J8169" s="341"/>
      <c r="AH8169" s="221"/>
      <c r="AI8169" s="221"/>
      <c r="AJ8169" s="221"/>
      <c r="AK8169" s="221"/>
      <c r="AL8169" s="221"/>
      <c r="AM8169" s="221"/>
      <c r="AN8169" s="221"/>
      <c r="AO8169" s="221"/>
      <c r="AP8169" s="221"/>
      <c r="AQ8169" s="219"/>
      <c r="AR8169" s="219"/>
      <c r="AS8169" s="221"/>
      <c r="AT8169" s="221"/>
      <c r="AU8169" s="221"/>
      <c r="AV8169" s="221"/>
      <c r="AW8169" s="221"/>
      <c r="AX8169" s="221"/>
      <c r="AY8169" s="221"/>
      <c r="AZ8169" s="221"/>
    </row>
    <row r="8170" spans="1:52" x14ac:dyDescent="0.15">
      <c r="A8170" s="278"/>
      <c r="B8170" s="274"/>
      <c r="C8170" s="340"/>
      <c r="D8170" s="340"/>
      <c r="E8170" s="341"/>
      <c r="F8170" s="341"/>
      <c r="G8170" s="341"/>
      <c r="H8170" s="341"/>
      <c r="I8170" s="341"/>
      <c r="J8170" s="341"/>
      <c r="AH8170" s="221"/>
      <c r="AI8170" s="221"/>
      <c r="AJ8170" s="221"/>
      <c r="AK8170" s="221"/>
      <c r="AL8170" s="221"/>
      <c r="AM8170" s="221"/>
      <c r="AN8170" s="221"/>
      <c r="AO8170" s="221"/>
      <c r="AP8170" s="221"/>
      <c r="AQ8170" s="219"/>
      <c r="AR8170" s="219"/>
      <c r="AS8170" s="221"/>
      <c r="AT8170" s="221"/>
      <c r="AU8170" s="221"/>
      <c r="AV8170" s="221"/>
      <c r="AW8170" s="221"/>
      <c r="AX8170" s="221"/>
      <c r="AY8170" s="221"/>
      <c r="AZ8170" s="221"/>
    </row>
    <row r="8171" spans="1:52" x14ac:dyDescent="0.15">
      <c r="A8171" s="278"/>
      <c r="B8171" s="274"/>
      <c r="C8171" s="340"/>
      <c r="D8171" s="340"/>
      <c r="E8171" s="341"/>
      <c r="F8171" s="341"/>
      <c r="G8171" s="341"/>
      <c r="H8171" s="341"/>
      <c r="I8171" s="341"/>
      <c r="J8171" s="341"/>
      <c r="AH8171" s="221"/>
      <c r="AI8171" s="221"/>
      <c r="AJ8171" s="221"/>
      <c r="AK8171" s="221"/>
      <c r="AL8171" s="221"/>
      <c r="AM8171" s="221"/>
      <c r="AN8171" s="221"/>
      <c r="AO8171" s="221"/>
      <c r="AP8171" s="221"/>
      <c r="AQ8171" s="219"/>
      <c r="AR8171" s="219"/>
      <c r="AS8171" s="221"/>
      <c r="AT8171" s="221"/>
      <c r="AU8171" s="221"/>
      <c r="AV8171" s="221"/>
      <c r="AW8171" s="221"/>
      <c r="AX8171" s="221"/>
      <c r="AY8171" s="221"/>
      <c r="AZ8171" s="221"/>
    </row>
    <row r="8172" spans="1:52" x14ac:dyDescent="0.15">
      <c r="A8172" s="278"/>
      <c r="B8172" s="274"/>
      <c r="C8172" s="340"/>
      <c r="D8172" s="340"/>
      <c r="E8172" s="341"/>
      <c r="F8172" s="341"/>
      <c r="G8172" s="341"/>
      <c r="H8172" s="341"/>
      <c r="I8172" s="341"/>
      <c r="J8172" s="341"/>
      <c r="AH8172" s="221"/>
      <c r="AI8172" s="221"/>
      <c r="AJ8172" s="221"/>
      <c r="AK8172" s="221"/>
      <c r="AL8172" s="221"/>
      <c r="AM8172" s="221"/>
      <c r="AN8172" s="221"/>
      <c r="AO8172" s="221"/>
      <c r="AP8172" s="221"/>
      <c r="AQ8172" s="219"/>
      <c r="AR8172" s="219"/>
      <c r="AS8172" s="221"/>
      <c r="AT8172" s="221"/>
      <c r="AU8172" s="221"/>
      <c r="AV8172" s="221"/>
      <c r="AW8172" s="221"/>
      <c r="AX8172" s="221"/>
      <c r="AY8172" s="221"/>
      <c r="AZ8172" s="221"/>
    </row>
    <row r="8173" spans="1:52" x14ac:dyDescent="0.15">
      <c r="A8173" s="278"/>
      <c r="B8173" s="274"/>
      <c r="C8173" s="340"/>
      <c r="D8173" s="340"/>
      <c r="E8173" s="341"/>
      <c r="F8173" s="341"/>
      <c r="G8173" s="341"/>
      <c r="H8173" s="341"/>
      <c r="I8173" s="341"/>
      <c r="J8173" s="341"/>
      <c r="AH8173" s="221"/>
      <c r="AI8173" s="221"/>
      <c r="AJ8173" s="221"/>
      <c r="AK8173" s="221"/>
      <c r="AL8173" s="221"/>
      <c r="AM8173" s="221"/>
      <c r="AN8173" s="221"/>
      <c r="AO8173" s="221"/>
      <c r="AP8173" s="221"/>
      <c r="AQ8173" s="219"/>
      <c r="AR8173" s="219"/>
      <c r="AS8173" s="221"/>
      <c r="AT8173" s="221"/>
      <c r="AU8173" s="221"/>
      <c r="AV8173" s="221"/>
      <c r="AW8173" s="221"/>
      <c r="AX8173" s="221"/>
      <c r="AY8173" s="221"/>
      <c r="AZ8173" s="221"/>
    </row>
    <row r="8174" spans="1:52" x14ac:dyDescent="0.15">
      <c r="A8174" s="278"/>
      <c r="B8174" s="274"/>
      <c r="C8174" s="340"/>
      <c r="D8174" s="340"/>
      <c r="E8174" s="341"/>
      <c r="F8174" s="341"/>
      <c r="G8174" s="341"/>
      <c r="H8174" s="341"/>
      <c r="I8174" s="341"/>
      <c r="J8174" s="341"/>
      <c r="AH8174" s="221"/>
      <c r="AI8174" s="221"/>
      <c r="AJ8174" s="221"/>
      <c r="AK8174" s="221"/>
      <c r="AL8174" s="221"/>
      <c r="AM8174" s="221"/>
      <c r="AN8174" s="221"/>
      <c r="AO8174" s="221"/>
      <c r="AP8174" s="221"/>
      <c r="AQ8174" s="219"/>
      <c r="AR8174" s="219"/>
      <c r="AS8174" s="221"/>
      <c r="AT8174" s="221"/>
      <c r="AU8174" s="221"/>
      <c r="AV8174" s="221"/>
      <c r="AW8174" s="221"/>
      <c r="AX8174" s="221"/>
      <c r="AY8174" s="221"/>
      <c r="AZ8174" s="221"/>
    </row>
    <row r="8175" spans="1:52" x14ac:dyDescent="0.15">
      <c r="A8175" s="278"/>
      <c r="B8175" s="274"/>
      <c r="C8175" s="340"/>
      <c r="D8175" s="340"/>
      <c r="E8175" s="341"/>
      <c r="F8175" s="341"/>
      <c r="G8175" s="341"/>
      <c r="H8175" s="341"/>
      <c r="I8175" s="341"/>
      <c r="J8175" s="341"/>
      <c r="AH8175" s="221"/>
      <c r="AI8175" s="221"/>
      <c r="AJ8175" s="221"/>
      <c r="AK8175" s="221"/>
      <c r="AL8175" s="221"/>
      <c r="AM8175" s="221"/>
      <c r="AN8175" s="221"/>
      <c r="AO8175" s="221"/>
      <c r="AP8175" s="221"/>
      <c r="AQ8175" s="219"/>
      <c r="AR8175" s="219"/>
      <c r="AS8175" s="221"/>
      <c r="AT8175" s="221"/>
      <c r="AU8175" s="221"/>
      <c r="AV8175" s="221"/>
      <c r="AW8175" s="221"/>
      <c r="AX8175" s="221"/>
      <c r="AY8175" s="221"/>
      <c r="AZ8175" s="221"/>
    </row>
    <row r="8176" spans="1:52" x14ac:dyDescent="0.15">
      <c r="A8176" s="278"/>
      <c r="B8176" s="274"/>
      <c r="C8176" s="340"/>
      <c r="D8176" s="340"/>
      <c r="E8176" s="341"/>
      <c r="F8176" s="341"/>
      <c r="G8176" s="341"/>
      <c r="H8176" s="341"/>
      <c r="I8176" s="341"/>
      <c r="J8176" s="341"/>
      <c r="AH8176" s="221"/>
      <c r="AI8176" s="221"/>
      <c r="AJ8176" s="221"/>
      <c r="AK8176" s="221"/>
      <c r="AL8176" s="221"/>
      <c r="AM8176" s="221"/>
      <c r="AN8176" s="221"/>
      <c r="AO8176" s="221"/>
      <c r="AP8176" s="221"/>
      <c r="AQ8176" s="219"/>
      <c r="AR8176" s="219"/>
      <c r="AS8176" s="221"/>
      <c r="AT8176" s="221"/>
      <c r="AU8176" s="221"/>
      <c r="AV8176" s="221"/>
      <c r="AW8176" s="221"/>
      <c r="AX8176" s="221"/>
      <c r="AY8176" s="221"/>
      <c r="AZ8176" s="221"/>
    </row>
    <row r="8177" spans="1:52" x14ac:dyDescent="0.15">
      <c r="A8177" s="278"/>
      <c r="B8177" s="274"/>
      <c r="C8177" s="340"/>
      <c r="D8177" s="340"/>
      <c r="E8177" s="341"/>
      <c r="F8177" s="341"/>
      <c r="G8177" s="341"/>
      <c r="H8177" s="341"/>
      <c r="I8177" s="341"/>
      <c r="J8177" s="341"/>
      <c r="AH8177" s="221"/>
      <c r="AI8177" s="221"/>
      <c r="AJ8177" s="221"/>
      <c r="AK8177" s="221"/>
      <c r="AL8177" s="221"/>
      <c r="AM8177" s="221"/>
      <c r="AN8177" s="221"/>
      <c r="AO8177" s="221"/>
      <c r="AP8177" s="221"/>
      <c r="AQ8177" s="219"/>
      <c r="AR8177" s="219"/>
      <c r="AS8177" s="221"/>
      <c r="AT8177" s="221"/>
      <c r="AU8177" s="221"/>
      <c r="AV8177" s="221"/>
      <c r="AW8177" s="221"/>
      <c r="AX8177" s="221"/>
      <c r="AY8177" s="221"/>
      <c r="AZ8177" s="221"/>
    </row>
    <row r="8178" spans="1:52" x14ac:dyDescent="0.15">
      <c r="A8178" s="278"/>
      <c r="B8178" s="274"/>
      <c r="C8178" s="340"/>
      <c r="D8178" s="340"/>
      <c r="E8178" s="341"/>
      <c r="F8178" s="341"/>
      <c r="G8178" s="341"/>
      <c r="H8178" s="341"/>
      <c r="I8178" s="341"/>
      <c r="J8178" s="341"/>
      <c r="AH8178" s="221"/>
      <c r="AI8178" s="221"/>
      <c r="AJ8178" s="221"/>
      <c r="AK8178" s="221"/>
      <c r="AL8178" s="221"/>
      <c r="AM8178" s="221"/>
      <c r="AN8178" s="221"/>
      <c r="AO8178" s="221"/>
      <c r="AP8178" s="221"/>
      <c r="AQ8178" s="219"/>
      <c r="AR8178" s="219"/>
      <c r="AS8178" s="221"/>
      <c r="AT8178" s="221"/>
      <c r="AU8178" s="221"/>
      <c r="AV8178" s="221"/>
      <c r="AW8178" s="221"/>
      <c r="AX8178" s="221"/>
      <c r="AY8178" s="221"/>
      <c r="AZ8178" s="221"/>
    </row>
    <row r="8179" spans="1:52" x14ac:dyDescent="0.15">
      <c r="A8179" s="278"/>
      <c r="B8179" s="274"/>
      <c r="C8179" s="340"/>
      <c r="D8179" s="340"/>
      <c r="E8179" s="341"/>
      <c r="F8179" s="341"/>
      <c r="G8179" s="341"/>
      <c r="H8179" s="341"/>
      <c r="I8179" s="341"/>
      <c r="J8179" s="341"/>
      <c r="AH8179" s="221"/>
      <c r="AI8179" s="221"/>
      <c r="AJ8179" s="221"/>
      <c r="AK8179" s="221"/>
      <c r="AL8179" s="221"/>
      <c r="AM8179" s="221"/>
      <c r="AN8179" s="221"/>
      <c r="AO8179" s="221"/>
      <c r="AP8179" s="221"/>
      <c r="AQ8179" s="219"/>
      <c r="AR8179" s="219"/>
      <c r="AS8179" s="221"/>
      <c r="AT8179" s="221"/>
      <c r="AU8179" s="221"/>
      <c r="AV8179" s="221"/>
      <c r="AW8179" s="221"/>
      <c r="AX8179" s="221"/>
      <c r="AY8179" s="221"/>
      <c r="AZ8179" s="221"/>
    </row>
    <row r="8180" spans="1:52" x14ac:dyDescent="0.15">
      <c r="A8180" s="278"/>
      <c r="B8180" s="274"/>
      <c r="C8180" s="340"/>
      <c r="D8180" s="340"/>
      <c r="E8180" s="341"/>
      <c r="F8180" s="341"/>
      <c r="G8180" s="341"/>
      <c r="H8180" s="341"/>
      <c r="I8180" s="341"/>
      <c r="J8180" s="341"/>
      <c r="AH8180" s="221"/>
      <c r="AI8180" s="221"/>
      <c r="AJ8180" s="221"/>
      <c r="AK8180" s="221"/>
      <c r="AL8180" s="221"/>
      <c r="AM8180" s="221"/>
      <c r="AN8180" s="221"/>
      <c r="AO8180" s="221"/>
      <c r="AP8180" s="221"/>
      <c r="AQ8180" s="219"/>
      <c r="AR8180" s="219"/>
      <c r="AS8180" s="221"/>
      <c r="AT8180" s="221"/>
      <c r="AU8180" s="221"/>
      <c r="AV8180" s="221"/>
      <c r="AW8180" s="221"/>
      <c r="AX8180" s="221"/>
      <c r="AY8180" s="221"/>
      <c r="AZ8180" s="221"/>
    </row>
    <row r="8181" spans="1:52" x14ac:dyDescent="0.15">
      <c r="A8181" s="278"/>
      <c r="B8181" s="274"/>
      <c r="C8181" s="340"/>
      <c r="D8181" s="340"/>
      <c r="E8181" s="341"/>
      <c r="F8181" s="341"/>
      <c r="G8181" s="341"/>
      <c r="H8181" s="341"/>
      <c r="I8181" s="341"/>
      <c r="J8181" s="341"/>
      <c r="AH8181" s="221"/>
      <c r="AI8181" s="221"/>
      <c r="AJ8181" s="221"/>
      <c r="AK8181" s="221"/>
      <c r="AL8181" s="221"/>
      <c r="AM8181" s="221"/>
      <c r="AN8181" s="221"/>
      <c r="AO8181" s="221"/>
      <c r="AP8181" s="221"/>
      <c r="AQ8181" s="219"/>
      <c r="AR8181" s="219"/>
      <c r="AS8181" s="221"/>
      <c r="AT8181" s="221"/>
      <c r="AU8181" s="221"/>
      <c r="AV8181" s="221"/>
      <c r="AW8181" s="221"/>
      <c r="AX8181" s="221"/>
      <c r="AY8181" s="221"/>
      <c r="AZ8181" s="221"/>
    </row>
    <row r="8182" spans="1:52" x14ac:dyDescent="0.15">
      <c r="A8182" s="278"/>
      <c r="B8182" s="274"/>
      <c r="C8182" s="340"/>
      <c r="D8182" s="340"/>
      <c r="E8182" s="341"/>
      <c r="F8182" s="341"/>
      <c r="G8182" s="341"/>
      <c r="H8182" s="341"/>
      <c r="I8182" s="341"/>
      <c r="J8182" s="341"/>
      <c r="AH8182" s="221"/>
      <c r="AI8182" s="221"/>
      <c r="AJ8182" s="221"/>
      <c r="AK8182" s="221"/>
      <c r="AL8182" s="221"/>
      <c r="AM8182" s="221"/>
      <c r="AN8182" s="221"/>
      <c r="AO8182" s="221"/>
      <c r="AP8182" s="221"/>
      <c r="AQ8182" s="219"/>
      <c r="AR8182" s="219"/>
      <c r="AS8182" s="221"/>
      <c r="AT8182" s="221"/>
      <c r="AU8182" s="221"/>
      <c r="AV8182" s="221"/>
      <c r="AW8182" s="221"/>
      <c r="AX8182" s="221"/>
      <c r="AY8182" s="221"/>
      <c r="AZ8182" s="221"/>
    </row>
    <row r="8183" spans="1:52" x14ac:dyDescent="0.15">
      <c r="A8183" s="278"/>
      <c r="B8183" s="274"/>
      <c r="C8183" s="340"/>
      <c r="D8183" s="340"/>
      <c r="E8183" s="341"/>
      <c r="F8183" s="341"/>
      <c r="G8183" s="341"/>
      <c r="H8183" s="341"/>
      <c r="I8183" s="341"/>
      <c r="J8183" s="341"/>
      <c r="AH8183" s="221"/>
      <c r="AI8183" s="221"/>
      <c r="AJ8183" s="221"/>
      <c r="AK8183" s="221"/>
      <c r="AL8183" s="221"/>
      <c r="AM8183" s="221"/>
      <c r="AN8183" s="221"/>
      <c r="AO8183" s="221"/>
      <c r="AP8183" s="221"/>
      <c r="AQ8183" s="219"/>
      <c r="AR8183" s="219"/>
      <c r="AS8183" s="221"/>
      <c r="AT8183" s="221"/>
      <c r="AU8183" s="221"/>
      <c r="AV8183" s="221"/>
      <c r="AW8183" s="221"/>
      <c r="AX8183" s="221"/>
      <c r="AY8183" s="221"/>
      <c r="AZ8183" s="221"/>
    </row>
    <row r="8184" spans="1:52" x14ac:dyDescent="0.15">
      <c r="A8184" s="278"/>
      <c r="B8184" s="274"/>
      <c r="C8184" s="340"/>
      <c r="D8184" s="340"/>
      <c r="E8184" s="341"/>
      <c r="F8184" s="341"/>
      <c r="G8184" s="341"/>
      <c r="H8184" s="341"/>
      <c r="I8184" s="341"/>
      <c r="J8184" s="341"/>
      <c r="AH8184" s="221"/>
      <c r="AI8184" s="221"/>
      <c r="AJ8184" s="221"/>
      <c r="AK8184" s="221"/>
      <c r="AL8184" s="221"/>
      <c r="AM8184" s="221"/>
      <c r="AN8184" s="221"/>
      <c r="AO8184" s="221"/>
      <c r="AP8184" s="221"/>
      <c r="AQ8184" s="219"/>
      <c r="AR8184" s="219"/>
      <c r="AS8184" s="221"/>
      <c r="AT8184" s="221"/>
      <c r="AU8184" s="221"/>
      <c r="AV8184" s="221"/>
      <c r="AW8184" s="221"/>
      <c r="AX8184" s="221"/>
      <c r="AY8184" s="221"/>
      <c r="AZ8184" s="221"/>
    </row>
    <row r="8185" spans="1:52" x14ac:dyDescent="0.15">
      <c r="A8185" s="278"/>
      <c r="B8185" s="274"/>
      <c r="C8185" s="340"/>
      <c r="D8185" s="340"/>
      <c r="E8185" s="341"/>
      <c r="F8185" s="341"/>
      <c r="G8185" s="341"/>
      <c r="H8185" s="341"/>
      <c r="I8185" s="341"/>
      <c r="J8185" s="341"/>
      <c r="AH8185" s="221"/>
      <c r="AI8185" s="221"/>
      <c r="AJ8185" s="221"/>
      <c r="AK8185" s="221"/>
      <c r="AL8185" s="221"/>
      <c r="AM8185" s="221"/>
      <c r="AN8185" s="221"/>
      <c r="AO8185" s="221"/>
      <c r="AP8185" s="221"/>
      <c r="AQ8185" s="219"/>
      <c r="AR8185" s="219"/>
      <c r="AS8185" s="221"/>
      <c r="AT8185" s="221"/>
      <c r="AU8185" s="221"/>
      <c r="AV8185" s="221"/>
      <c r="AW8185" s="221"/>
      <c r="AX8185" s="221"/>
      <c r="AY8185" s="221"/>
      <c r="AZ8185" s="221"/>
    </row>
    <row r="8186" spans="1:52" x14ac:dyDescent="0.15">
      <c r="A8186" s="278"/>
      <c r="B8186" s="274"/>
      <c r="C8186" s="340"/>
      <c r="D8186" s="340"/>
      <c r="E8186" s="341"/>
      <c r="F8186" s="341"/>
      <c r="G8186" s="341"/>
      <c r="H8186" s="341"/>
      <c r="I8186" s="341"/>
      <c r="J8186" s="341"/>
      <c r="AH8186" s="221"/>
      <c r="AI8186" s="221"/>
      <c r="AJ8186" s="221"/>
      <c r="AK8186" s="221"/>
      <c r="AL8186" s="221"/>
      <c r="AM8186" s="221"/>
      <c r="AN8186" s="221"/>
      <c r="AO8186" s="221"/>
      <c r="AP8186" s="221"/>
      <c r="AQ8186" s="219"/>
      <c r="AR8186" s="219"/>
      <c r="AS8186" s="221"/>
      <c r="AT8186" s="221"/>
      <c r="AU8186" s="221"/>
      <c r="AV8186" s="221"/>
      <c r="AW8186" s="221"/>
      <c r="AX8186" s="221"/>
      <c r="AY8186" s="221"/>
      <c r="AZ8186" s="221"/>
    </row>
    <row r="8187" spans="1:52" x14ac:dyDescent="0.15">
      <c r="A8187" s="278"/>
      <c r="B8187" s="274"/>
      <c r="C8187" s="340"/>
      <c r="D8187" s="340"/>
      <c r="E8187" s="341"/>
      <c r="F8187" s="341"/>
      <c r="G8187" s="341"/>
      <c r="H8187" s="341"/>
      <c r="I8187" s="341"/>
      <c r="J8187" s="341"/>
      <c r="AH8187" s="221"/>
      <c r="AI8187" s="221"/>
      <c r="AJ8187" s="221"/>
      <c r="AK8187" s="221"/>
      <c r="AL8187" s="221"/>
      <c r="AM8187" s="221"/>
      <c r="AN8187" s="221"/>
      <c r="AO8187" s="221"/>
      <c r="AP8187" s="221"/>
      <c r="AQ8187" s="219"/>
      <c r="AR8187" s="219"/>
      <c r="AS8187" s="221"/>
      <c r="AT8187" s="221"/>
      <c r="AU8187" s="221"/>
      <c r="AV8187" s="221"/>
      <c r="AW8187" s="221"/>
      <c r="AX8187" s="221"/>
      <c r="AY8187" s="221"/>
      <c r="AZ8187" s="221"/>
    </row>
    <row r="8188" spans="1:52" x14ac:dyDescent="0.15">
      <c r="A8188" s="278"/>
      <c r="B8188" s="274"/>
      <c r="C8188" s="340"/>
      <c r="D8188" s="340"/>
      <c r="E8188" s="341"/>
      <c r="F8188" s="341"/>
      <c r="G8188" s="341"/>
      <c r="H8188" s="341"/>
      <c r="I8188" s="341"/>
      <c r="J8188" s="341"/>
      <c r="AH8188" s="221"/>
      <c r="AI8188" s="221"/>
      <c r="AJ8188" s="221"/>
      <c r="AK8188" s="221"/>
      <c r="AL8188" s="221"/>
      <c r="AM8188" s="221"/>
      <c r="AN8188" s="221"/>
      <c r="AO8188" s="221"/>
      <c r="AP8188" s="221"/>
      <c r="AQ8188" s="219"/>
      <c r="AR8188" s="219"/>
      <c r="AS8188" s="221"/>
      <c r="AT8188" s="221"/>
      <c r="AU8188" s="221"/>
      <c r="AV8188" s="221"/>
      <c r="AW8188" s="221"/>
      <c r="AX8188" s="221"/>
      <c r="AY8188" s="221"/>
      <c r="AZ8188" s="221"/>
    </row>
    <row r="8189" spans="1:52" x14ac:dyDescent="0.15">
      <c r="A8189" s="278"/>
      <c r="B8189" s="274"/>
      <c r="C8189" s="340"/>
      <c r="D8189" s="340"/>
      <c r="E8189" s="341"/>
      <c r="F8189" s="341"/>
      <c r="G8189" s="341"/>
      <c r="H8189" s="341"/>
      <c r="I8189" s="341"/>
      <c r="J8189" s="341"/>
      <c r="AH8189" s="221"/>
      <c r="AI8189" s="221"/>
      <c r="AJ8189" s="221"/>
      <c r="AK8189" s="221"/>
      <c r="AL8189" s="221"/>
      <c r="AM8189" s="221"/>
      <c r="AN8189" s="221"/>
      <c r="AO8189" s="221"/>
      <c r="AP8189" s="221"/>
      <c r="AQ8189" s="219"/>
      <c r="AR8189" s="219"/>
      <c r="AS8189" s="221"/>
      <c r="AT8189" s="221"/>
      <c r="AU8189" s="221"/>
      <c r="AV8189" s="221"/>
      <c r="AW8189" s="221"/>
      <c r="AX8189" s="221"/>
      <c r="AY8189" s="221"/>
      <c r="AZ8189" s="221"/>
    </row>
    <row r="8190" spans="1:52" x14ac:dyDescent="0.15">
      <c r="A8190" s="278"/>
      <c r="B8190" s="274"/>
      <c r="C8190" s="340"/>
      <c r="D8190" s="340"/>
      <c r="E8190" s="341"/>
      <c r="F8190" s="341"/>
      <c r="G8190" s="341"/>
      <c r="H8190" s="341"/>
      <c r="I8190" s="341"/>
      <c r="J8190" s="341"/>
      <c r="AH8190" s="221"/>
      <c r="AI8190" s="221"/>
      <c r="AJ8190" s="221"/>
      <c r="AK8190" s="221"/>
      <c r="AL8190" s="221"/>
      <c r="AM8190" s="221"/>
      <c r="AN8190" s="221"/>
      <c r="AO8190" s="221"/>
      <c r="AP8190" s="221"/>
      <c r="AQ8190" s="219"/>
      <c r="AR8190" s="219"/>
      <c r="AS8190" s="221"/>
      <c r="AT8190" s="221"/>
      <c r="AU8190" s="221"/>
      <c r="AV8190" s="221"/>
      <c r="AW8190" s="221"/>
      <c r="AX8190" s="221"/>
      <c r="AY8190" s="221"/>
      <c r="AZ8190" s="221"/>
    </row>
    <row r="8191" spans="1:52" x14ac:dyDescent="0.15">
      <c r="A8191" s="278"/>
      <c r="B8191" s="274"/>
      <c r="C8191" s="340"/>
      <c r="D8191" s="340"/>
      <c r="E8191" s="341"/>
      <c r="F8191" s="341"/>
      <c r="G8191" s="341"/>
      <c r="H8191" s="341"/>
      <c r="I8191" s="341"/>
      <c r="J8191" s="341"/>
      <c r="AH8191" s="221"/>
      <c r="AI8191" s="221"/>
      <c r="AJ8191" s="221"/>
      <c r="AK8191" s="221"/>
      <c r="AL8191" s="221"/>
      <c r="AM8191" s="221"/>
      <c r="AN8191" s="221"/>
      <c r="AO8191" s="221"/>
      <c r="AP8191" s="221"/>
      <c r="AQ8191" s="219"/>
      <c r="AR8191" s="219"/>
      <c r="AS8191" s="221"/>
      <c r="AT8191" s="221"/>
      <c r="AU8191" s="221"/>
      <c r="AV8191" s="221"/>
      <c r="AW8191" s="221"/>
      <c r="AX8191" s="221"/>
      <c r="AY8191" s="221"/>
      <c r="AZ8191" s="221"/>
    </row>
    <row r="8192" spans="1:52" x14ac:dyDescent="0.15">
      <c r="A8192" s="278"/>
      <c r="B8192" s="274"/>
      <c r="C8192" s="340"/>
      <c r="D8192" s="340"/>
      <c r="E8192" s="341"/>
      <c r="F8192" s="341"/>
      <c r="G8192" s="341"/>
      <c r="H8192" s="341"/>
      <c r="I8192" s="341"/>
      <c r="J8192" s="341"/>
      <c r="AH8192" s="221"/>
      <c r="AI8192" s="221"/>
      <c r="AJ8192" s="221"/>
      <c r="AK8192" s="221"/>
      <c r="AL8192" s="221"/>
      <c r="AM8192" s="221"/>
      <c r="AN8192" s="221"/>
      <c r="AO8192" s="221"/>
      <c r="AP8192" s="221"/>
      <c r="AQ8192" s="219"/>
      <c r="AR8192" s="219"/>
      <c r="AS8192" s="221"/>
      <c r="AT8192" s="221"/>
      <c r="AU8192" s="221"/>
      <c r="AV8192" s="221"/>
      <c r="AW8192" s="221"/>
      <c r="AX8192" s="221"/>
      <c r="AY8192" s="221"/>
      <c r="AZ8192" s="221"/>
    </row>
    <row r="8193" spans="1:52" x14ac:dyDescent="0.15">
      <c r="A8193" s="278"/>
      <c r="B8193" s="274"/>
      <c r="C8193" s="340"/>
      <c r="D8193" s="340"/>
      <c r="E8193" s="341"/>
      <c r="F8193" s="341"/>
      <c r="G8193" s="341"/>
      <c r="H8193" s="341"/>
      <c r="I8193" s="341"/>
      <c r="J8193" s="341"/>
      <c r="AH8193" s="221"/>
      <c r="AI8193" s="221"/>
      <c r="AJ8193" s="221"/>
      <c r="AK8193" s="221"/>
      <c r="AL8193" s="221"/>
      <c r="AM8193" s="221"/>
      <c r="AN8193" s="221"/>
      <c r="AO8193" s="221"/>
      <c r="AP8193" s="221"/>
      <c r="AQ8193" s="219"/>
      <c r="AR8193" s="219"/>
      <c r="AS8193" s="221"/>
      <c r="AT8193" s="221"/>
      <c r="AU8193" s="221"/>
      <c r="AV8193" s="221"/>
      <c r="AW8193" s="221"/>
      <c r="AX8193" s="221"/>
      <c r="AY8193" s="221"/>
      <c r="AZ8193" s="221"/>
    </row>
    <row r="8194" spans="1:52" x14ac:dyDescent="0.15">
      <c r="A8194" s="278"/>
      <c r="B8194" s="274"/>
      <c r="C8194" s="340"/>
      <c r="D8194" s="340"/>
      <c r="E8194" s="341"/>
      <c r="F8194" s="341"/>
      <c r="G8194" s="341"/>
      <c r="H8194" s="341"/>
      <c r="I8194" s="341"/>
      <c r="J8194" s="341"/>
      <c r="AH8194" s="221"/>
      <c r="AI8194" s="221"/>
      <c r="AJ8194" s="221"/>
      <c r="AK8194" s="221"/>
      <c r="AL8194" s="221"/>
      <c r="AM8194" s="221"/>
      <c r="AN8194" s="221"/>
      <c r="AO8194" s="221"/>
      <c r="AP8194" s="221"/>
      <c r="AQ8194" s="219"/>
      <c r="AR8194" s="219"/>
      <c r="AS8194" s="221"/>
      <c r="AT8194" s="221"/>
      <c r="AU8194" s="221"/>
      <c r="AV8194" s="221"/>
      <c r="AW8194" s="221"/>
      <c r="AX8194" s="221"/>
      <c r="AY8194" s="221"/>
      <c r="AZ8194" s="221"/>
    </row>
    <row r="8195" spans="1:52" x14ac:dyDescent="0.15">
      <c r="A8195" s="278"/>
      <c r="B8195" s="274"/>
      <c r="C8195" s="340"/>
      <c r="D8195" s="340"/>
      <c r="E8195" s="341"/>
      <c r="F8195" s="341"/>
      <c r="G8195" s="341"/>
      <c r="H8195" s="341"/>
      <c r="I8195" s="341"/>
      <c r="J8195" s="341"/>
      <c r="AH8195" s="221"/>
      <c r="AI8195" s="221"/>
      <c r="AJ8195" s="221"/>
      <c r="AK8195" s="221"/>
      <c r="AL8195" s="221"/>
      <c r="AM8195" s="221"/>
      <c r="AN8195" s="221"/>
      <c r="AO8195" s="221"/>
      <c r="AP8195" s="221"/>
      <c r="AQ8195" s="219"/>
      <c r="AR8195" s="219"/>
      <c r="AS8195" s="221"/>
      <c r="AT8195" s="221"/>
      <c r="AU8195" s="221"/>
      <c r="AV8195" s="221"/>
      <c r="AW8195" s="221"/>
      <c r="AX8195" s="221"/>
      <c r="AY8195" s="221"/>
      <c r="AZ8195" s="221"/>
    </row>
    <row r="8196" spans="1:52" x14ac:dyDescent="0.15">
      <c r="A8196" s="278"/>
      <c r="B8196" s="274"/>
      <c r="C8196" s="340"/>
      <c r="D8196" s="340"/>
      <c r="E8196" s="341"/>
      <c r="F8196" s="341"/>
      <c r="G8196" s="341"/>
      <c r="H8196" s="341"/>
      <c r="I8196" s="341"/>
      <c r="J8196" s="341"/>
      <c r="AH8196" s="221"/>
      <c r="AI8196" s="221"/>
      <c r="AJ8196" s="221"/>
      <c r="AK8196" s="221"/>
      <c r="AL8196" s="221"/>
      <c r="AM8196" s="221"/>
      <c r="AN8196" s="221"/>
      <c r="AO8196" s="221"/>
      <c r="AP8196" s="221"/>
      <c r="AQ8196" s="219"/>
      <c r="AR8196" s="219"/>
      <c r="AS8196" s="221"/>
      <c r="AT8196" s="221"/>
      <c r="AU8196" s="221"/>
      <c r="AV8196" s="221"/>
      <c r="AW8196" s="221"/>
      <c r="AX8196" s="221"/>
      <c r="AY8196" s="221"/>
      <c r="AZ8196" s="221"/>
    </row>
    <row r="8197" spans="1:52" x14ac:dyDescent="0.15">
      <c r="A8197" s="278"/>
      <c r="B8197" s="274"/>
      <c r="C8197" s="340"/>
      <c r="D8197" s="340"/>
      <c r="E8197" s="341"/>
      <c r="F8197" s="341"/>
      <c r="G8197" s="341"/>
      <c r="H8197" s="341"/>
      <c r="I8197" s="341"/>
      <c r="J8197" s="341"/>
      <c r="AH8197" s="221"/>
      <c r="AI8197" s="221"/>
      <c r="AJ8197" s="221"/>
      <c r="AK8197" s="221"/>
      <c r="AL8197" s="221"/>
      <c r="AM8197" s="221"/>
      <c r="AN8197" s="221"/>
      <c r="AO8197" s="221"/>
      <c r="AP8197" s="221"/>
      <c r="AQ8197" s="219"/>
      <c r="AR8197" s="219"/>
      <c r="AS8197" s="221"/>
      <c r="AT8197" s="221"/>
      <c r="AU8197" s="221"/>
      <c r="AV8197" s="221"/>
      <c r="AW8197" s="221"/>
      <c r="AX8197" s="221"/>
      <c r="AY8197" s="221"/>
      <c r="AZ8197" s="221"/>
    </row>
    <row r="8198" spans="1:52" x14ac:dyDescent="0.15">
      <c r="A8198" s="278"/>
      <c r="B8198" s="274"/>
      <c r="C8198" s="340"/>
      <c r="D8198" s="340"/>
      <c r="E8198" s="341"/>
      <c r="F8198" s="341"/>
      <c r="G8198" s="341"/>
      <c r="H8198" s="341"/>
      <c r="I8198" s="341"/>
      <c r="J8198" s="341"/>
      <c r="AH8198" s="221"/>
      <c r="AI8198" s="221"/>
      <c r="AJ8198" s="221"/>
      <c r="AK8198" s="221"/>
      <c r="AL8198" s="221"/>
      <c r="AM8198" s="221"/>
      <c r="AN8198" s="221"/>
      <c r="AO8198" s="221"/>
      <c r="AP8198" s="221"/>
      <c r="AQ8198" s="219"/>
      <c r="AR8198" s="219"/>
      <c r="AS8198" s="221"/>
      <c r="AT8198" s="221"/>
      <c r="AU8198" s="221"/>
      <c r="AV8198" s="221"/>
      <c r="AW8198" s="221"/>
      <c r="AX8198" s="221"/>
      <c r="AY8198" s="221"/>
      <c r="AZ8198" s="221"/>
    </row>
    <row r="8199" spans="1:52" x14ac:dyDescent="0.15">
      <c r="A8199" s="278"/>
      <c r="B8199" s="274"/>
      <c r="C8199" s="340"/>
      <c r="D8199" s="340"/>
      <c r="E8199" s="341"/>
      <c r="F8199" s="341"/>
      <c r="G8199" s="341"/>
      <c r="H8199" s="341"/>
      <c r="I8199" s="341"/>
      <c r="J8199" s="341"/>
      <c r="AH8199" s="221"/>
      <c r="AI8199" s="221"/>
      <c r="AJ8199" s="221"/>
      <c r="AK8199" s="221"/>
      <c r="AL8199" s="221"/>
      <c r="AM8199" s="221"/>
      <c r="AN8199" s="221"/>
      <c r="AO8199" s="221"/>
      <c r="AP8199" s="221"/>
      <c r="AQ8199" s="219"/>
      <c r="AR8199" s="219"/>
      <c r="AS8199" s="221"/>
      <c r="AT8199" s="221"/>
      <c r="AU8199" s="221"/>
      <c r="AV8199" s="221"/>
      <c r="AW8199" s="221"/>
      <c r="AX8199" s="221"/>
      <c r="AY8199" s="221"/>
      <c r="AZ8199" s="221"/>
    </row>
    <row r="8200" spans="1:52" x14ac:dyDescent="0.15">
      <c r="A8200" s="278"/>
      <c r="B8200" s="274"/>
      <c r="C8200" s="340"/>
      <c r="D8200" s="340"/>
      <c r="E8200" s="341"/>
      <c r="F8200" s="341"/>
      <c r="G8200" s="341"/>
      <c r="H8200" s="341"/>
      <c r="I8200" s="341"/>
      <c r="J8200" s="341"/>
      <c r="AH8200" s="221"/>
      <c r="AI8200" s="221"/>
      <c r="AJ8200" s="221"/>
      <c r="AK8200" s="221"/>
      <c r="AL8200" s="221"/>
      <c r="AM8200" s="221"/>
      <c r="AN8200" s="221"/>
      <c r="AO8200" s="221"/>
      <c r="AP8200" s="221"/>
      <c r="AQ8200" s="219"/>
      <c r="AR8200" s="219"/>
      <c r="AS8200" s="221"/>
      <c r="AT8200" s="221"/>
      <c r="AU8200" s="221"/>
      <c r="AV8200" s="221"/>
      <c r="AW8200" s="221"/>
      <c r="AX8200" s="221"/>
      <c r="AY8200" s="221"/>
      <c r="AZ8200" s="221"/>
    </row>
    <row r="8201" spans="1:52" x14ac:dyDescent="0.15">
      <c r="A8201" s="278"/>
      <c r="B8201" s="274"/>
      <c r="C8201" s="340"/>
      <c r="D8201" s="340"/>
      <c r="E8201" s="341"/>
      <c r="F8201" s="341"/>
      <c r="G8201" s="341"/>
      <c r="H8201" s="341"/>
      <c r="I8201" s="341"/>
      <c r="J8201" s="341"/>
      <c r="AH8201" s="221"/>
      <c r="AI8201" s="221"/>
      <c r="AJ8201" s="221"/>
      <c r="AK8201" s="221"/>
      <c r="AL8201" s="221"/>
      <c r="AM8201" s="221"/>
      <c r="AN8201" s="221"/>
      <c r="AO8201" s="221"/>
      <c r="AP8201" s="221"/>
      <c r="AQ8201" s="219"/>
      <c r="AR8201" s="219"/>
      <c r="AS8201" s="221"/>
      <c r="AT8201" s="221"/>
      <c r="AU8201" s="221"/>
      <c r="AV8201" s="221"/>
      <c r="AW8201" s="221"/>
      <c r="AX8201" s="221"/>
      <c r="AY8201" s="221"/>
      <c r="AZ8201" s="221"/>
    </row>
    <row r="8202" spans="1:52" x14ac:dyDescent="0.15">
      <c r="A8202" s="278"/>
      <c r="B8202" s="274"/>
      <c r="C8202" s="340"/>
      <c r="D8202" s="340"/>
      <c r="E8202" s="341"/>
      <c r="F8202" s="341"/>
      <c r="G8202" s="341"/>
      <c r="H8202" s="341"/>
      <c r="I8202" s="341"/>
      <c r="J8202" s="341"/>
      <c r="AH8202" s="221"/>
      <c r="AI8202" s="221"/>
      <c r="AJ8202" s="221"/>
      <c r="AK8202" s="221"/>
      <c r="AL8202" s="221"/>
      <c r="AM8202" s="221"/>
      <c r="AN8202" s="221"/>
      <c r="AO8202" s="221"/>
      <c r="AP8202" s="221"/>
      <c r="AQ8202" s="219"/>
      <c r="AR8202" s="219"/>
      <c r="AS8202" s="221"/>
      <c r="AT8202" s="221"/>
      <c r="AU8202" s="221"/>
      <c r="AV8202" s="221"/>
      <c r="AW8202" s="221"/>
      <c r="AX8202" s="221"/>
      <c r="AY8202" s="221"/>
      <c r="AZ8202" s="221"/>
    </row>
    <row r="8203" spans="1:52" x14ac:dyDescent="0.15">
      <c r="A8203" s="278"/>
      <c r="B8203" s="274"/>
      <c r="C8203" s="340"/>
      <c r="D8203" s="340"/>
      <c r="E8203" s="341"/>
      <c r="F8203" s="341"/>
      <c r="G8203" s="341"/>
      <c r="H8203" s="341"/>
      <c r="I8203" s="341"/>
      <c r="J8203" s="341"/>
      <c r="AH8203" s="221"/>
      <c r="AI8203" s="221"/>
      <c r="AJ8203" s="221"/>
      <c r="AK8203" s="221"/>
      <c r="AL8203" s="221"/>
      <c r="AM8203" s="221"/>
      <c r="AN8203" s="221"/>
      <c r="AO8203" s="221"/>
      <c r="AP8203" s="221"/>
      <c r="AQ8203" s="219"/>
      <c r="AR8203" s="219"/>
      <c r="AS8203" s="221"/>
      <c r="AT8203" s="221"/>
      <c r="AU8203" s="221"/>
      <c r="AV8203" s="221"/>
      <c r="AW8203" s="221"/>
      <c r="AX8203" s="221"/>
      <c r="AY8203" s="221"/>
      <c r="AZ8203" s="221"/>
    </row>
    <row r="8204" spans="1:52" x14ac:dyDescent="0.15">
      <c r="A8204" s="278"/>
      <c r="B8204" s="274"/>
      <c r="C8204" s="340"/>
      <c r="D8204" s="340"/>
      <c r="E8204" s="341"/>
      <c r="F8204" s="341"/>
      <c r="G8204" s="341"/>
      <c r="H8204" s="341"/>
      <c r="I8204" s="341"/>
      <c r="J8204" s="341"/>
      <c r="AH8204" s="221"/>
      <c r="AI8204" s="221"/>
      <c r="AJ8204" s="221"/>
      <c r="AK8204" s="221"/>
      <c r="AL8204" s="221"/>
      <c r="AM8204" s="221"/>
      <c r="AN8204" s="221"/>
      <c r="AO8204" s="221"/>
      <c r="AP8204" s="221"/>
      <c r="AQ8204" s="219"/>
      <c r="AR8204" s="219"/>
      <c r="AS8204" s="221"/>
      <c r="AT8204" s="221"/>
      <c r="AU8204" s="221"/>
      <c r="AV8204" s="221"/>
      <c r="AW8204" s="221"/>
      <c r="AX8204" s="221"/>
      <c r="AY8204" s="221"/>
      <c r="AZ8204" s="221"/>
    </row>
    <row r="8205" spans="1:52" x14ac:dyDescent="0.15">
      <c r="A8205" s="278"/>
      <c r="B8205" s="274"/>
      <c r="C8205" s="340"/>
      <c r="D8205" s="340"/>
      <c r="E8205" s="341"/>
      <c r="F8205" s="341"/>
      <c r="G8205" s="341"/>
      <c r="H8205" s="341"/>
      <c r="I8205" s="341"/>
      <c r="J8205" s="341"/>
      <c r="AH8205" s="221"/>
      <c r="AI8205" s="221"/>
      <c r="AJ8205" s="221"/>
      <c r="AK8205" s="221"/>
      <c r="AL8205" s="221"/>
      <c r="AM8205" s="221"/>
      <c r="AN8205" s="221"/>
      <c r="AO8205" s="221"/>
      <c r="AP8205" s="221"/>
      <c r="AQ8205" s="219"/>
      <c r="AR8205" s="219"/>
      <c r="AS8205" s="221"/>
      <c r="AT8205" s="221"/>
      <c r="AU8205" s="221"/>
      <c r="AV8205" s="221"/>
      <c r="AW8205" s="221"/>
      <c r="AX8205" s="221"/>
      <c r="AY8205" s="221"/>
      <c r="AZ8205" s="221"/>
    </row>
    <row r="8206" spans="1:52" x14ac:dyDescent="0.15">
      <c r="A8206" s="278"/>
      <c r="B8206" s="274"/>
      <c r="C8206" s="340"/>
      <c r="D8206" s="340"/>
      <c r="E8206" s="341"/>
      <c r="F8206" s="341"/>
      <c r="G8206" s="341"/>
      <c r="H8206" s="341"/>
      <c r="I8206" s="341"/>
      <c r="J8206" s="341"/>
      <c r="AH8206" s="221"/>
      <c r="AI8206" s="221"/>
      <c r="AJ8206" s="221"/>
      <c r="AK8206" s="221"/>
      <c r="AL8206" s="221"/>
      <c r="AM8206" s="221"/>
      <c r="AN8206" s="221"/>
      <c r="AO8206" s="221"/>
      <c r="AP8206" s="221"/>
      <c r="AQ8206" s="219"/>
      <c r="AR8206" s="219"/>
      <c r="AS8206" s="221"/>
      <c r="AT8206" s="221"/>
      <c r="AU8206" s="221"/>
      <c r="AV8206" s="221"/>
      <c r="AW8206" s="221"/>
      <c r="AX8206" s="221"/>
      <c r="AY8206" s="221"/>
      <c r="AZ8206" s="221"/>
    </row>
    <row r="8207" spans="1:52" x14ac:dyDescent="0.15">
      <c r="A8207" s="278"/>
      <c r="B8207" s="274"/>
      <c r="C8207" s="340"/>
      <c r="D8207" s="340"/>
      <c r="E8207" s="341"/>
      <c r="F8207" s="341"/>
      <c r="G8207" s="341"/>
      <c r="H8207" s="341"/>
      <c r="I8207" s="341"/>
      <c r="J8207" s="341"/>
      <c r="AH8207" s="221"/>
      <c r="AI8207" s="221"/>
      <c r="AJ8207" s="221"/>
      <c r="AK8207" s="221"/>
      <c r="AL8207" s="221"/>
      <c r="AM8207" s="221"/>
      <c r="AN8207" s="221"/>
      <c r="AO8207" s="221"/>
      <c r="AP8207" s="221"/>
      <c r="AQ8207" s="219"/>
      <c r="AR8207" s="219"/>
      <c r="AS8207" s="221"/>
      <c r="AT8207" s="221"/>
      <c r="AU8207" s="221"/>
      <c r="AV8207" s="221"/>
      <c r="AW8207" s="221"/>
      <c r="AX8207" s="221"/>
      <c r="AY8207" s="221"/>
      <c r="AZ8207" s="221"/>
    </row>
    <row r="8208" spans="1:52" x14ac:dyDescent="0.15">
      <c r="A8208" s="278"/>
      <c r="B8208" s="274"/>
      <c r="C8208" s="340"/>
      <c r="D8208" s="340"/>
      <c r="E8208" s="341"/>
      <c r="F8208" s="341"/>
      <c r="G8208" s="341"/>
      <c r="H8208" s="341"/>
      <c r="I8208" s="341"/>
      <c r="J8208" s="341"/>
      <c r="AH8208" s="221"/>
      <c r="AI8208" s="221"/>
      <c r="AJ8208" s="221"/>
      <c r="AK8208" s="221"/>
      <c r="AL8208" s="221"/>
      <c r="AM8208" s="221"/>
      <c r="AN8208" s="221"/>
      <c r="AO8208" s="221"/>
      <c r="AP8208" s="221"/>
      <c r="AQ8208" s="219"/>
      <c r="AR8208" s="219"/>
      <c r="AS8208" s="221"/>
      <c r="AT8208" s="221"/>
      <c r="AU8208" s="221"/>
      <c r="AV8208" s="221"/>
      <c r="AW8208" s="221"/>
      <c r="AX8208" s="221"/>
      <c r="AY8208" s="221"/>
      <c r="AZ8208" s="221"/>
    </row>
    <row r="8209" spans="1:52" x14ac:dyDescent="0.15">
      <c r="A8209" s="278"/>
      <c r="B8209" s="274"/>
      <c r="C8209" s="340"/>
      <c r="D8209" s="340"/>
      <c r="E8209" s="341"/>
      <c r="F8209" s="341"/>
      <c r="G8209" s="341"/>
      <c r="H8209" s="341"/>
      <c r="I8209" s="341"/>
      <c r="J8209" s="341"/>
      <c r="AH8209" s="221"/>
      <c r="AI8209" s="221"/>
      <c r="AJ8209" s="221"/>
      <c r="AK8209" s="221"/>
      <c r="AL8209" s="221"/>
      <c r="AM8209" s="221"/>
      <c r="AN8209" s="221"/>
      <c r="AO8209" s="221"/>
      <c r="AP8209" s="221"/>
      <c r="AQ8209" s="219"/>
      <c r="AR8209" s="219"/>
      <c r="AS8209" s="221"/>
      <c r="AT8209" s="221"/>
      <c r="AU8209" s="221"/>
      <c r="AV8209" s="221"/>
      <c r="AW8209" s="221"/>
      <c r="AX8209" s="221"/>
      <c r="AY8209" s="221"/>
      <c r="AZ8209" s="221"/>
    </row>
    <row r="8210" spans="1:52" x14ac:dyDescent="0.15">
      <c r="A8210" s="278"/>
      <c r="B8210" s="274"/>
      <c r="C8210" s="340"/>
      <c r="D8210" s="340"/>
      <c r="E8210" s="341"/>
      <c r="F8210" s="341"/>
      <c r="G8210" s="341"/>
      <c r="H8210" s="341"/>
      <c r="I8210" s="341"/>
      <c r="J8210" s="341"/>
      <c r="AH8210" s="221"/>
      <c r="AI8210" s="221"/>
      <c r="AJ8210" s="221"/>
      <c r="AK8210" s="221"/>
      <c r="AL8210" s="221"/>
      <c r="AM8210" s="221"/>
      <c r="AN8210" s="221"/>
      <c r="AO8210" s="221"/>
      <c r="AP8210" s="221"/>
      <c r="AQ8210" s="219"/>
      <c r="AR8210" s="219"/>
      <c r="AS8210" s="221"/>
      <c r="AT8210" s="221"/>
      <c r="AU8210" s="221"/>
      <c r="AV8210" s="221"/>
      <c r="AW8210" s="221"/>
      <c r="AX8210" s="221"/>
      <c r="AY8210" s="221"/>
      <c r="AZ8210" s="221"/>
    </row>
    <row r="8211" spans="1:52" x14ac:dyDescent="0.15">
      <c r="A8211" s="278"/>
      <c r="B8211" s="274"/>
      <c r="C8211" s="340"/>
      <c r="D8211" s="340"/>
      <c r="E8211" s="341"/>
      <c r="F8211" s="341"/>
      <c r="G8211" s="341"/>
      <c r="H8211" s="341"/>
      <c r="I8211" s="341"/>
      <c r="J8211" s="341"/>
      <c r="AH8211" s="221"/>
      <c r="AI8211" s="221"/>
      <c r="AJ8211" s="221"/>
      <c r="AK8211" s="221"/>
      <c r="AL8211" s="221"/>
      <c r="AM8211" s="221"/>
      <c r="AN8211" s="221"/>
      <c r="AO8211" s="221"/>
      <c r="AP8211" s="221"/>
      <c r="AQ8211" s="219"/>
      <c r="AR8211" s="219"/>
      <c r="AS8211" s="221"/>
      <c r="AT8211" s="221"/>
      <c r="AU8211" s="221"/>
      <c r="AV8211" s="221"/>
      <c r="AW8211" s="221"/>
      <c r="AX8211" s="221"/>
      <c r="AY8211" s="221"/>
      <c r="AZ8211" s="221"/>
    </row>
    <row r="8212" spans="1:52" x14ac:dyDescent="0.15">
      <c r="A8212" s="278"/>
      <c r="B8212" s="274"/>
      <c r="C8212" s="340"/>
      <c r="D8212" s="340"/>
      <c r="E8212" s="341"/>
      <c r="F8212" s="341"/>
      <c r="G8212" s="341"/>
      <c r="H8212" s="341"/>
      <c r="I8212" s="341"/>
      <c r="J8212" s="341"/>
      <c r="AH8212" s="221"/>
      <c r="AI8212" s="221"/>
      <c r="AJ8212" s="221"/>
      <c r="AK8212" s="221"/>
      <c r="AL8212" s="221"/>
      <c r="AM8212" s="221"/>
      <c r="AN8212" s="221"/>
      <c r="AO8212" s="221"/>
      <c r="AP8212" s="221"/>
      <c r="AQ8212" s="219"/>
      <c r="AR8212" s="219"/>
      <c r="AS8212" s="221"/>
      <c r="AT8212" s="221"/>
      <c r="AU8212" s="221"/>
      <c r="AV8212" s="221"/>
      <c r="AW8212" s="221"/>
      <c r="AX8212" s="221"/>
      <c r="AY8212" s="221"/>
      <c r="AZ8212" s="221"/>
    </row>
    <row r="8213" spans="1:52" x14ac:dyDescent="0.15">
      <c r="A8213" s="278"/>
      <c r="B8213" s="274"/>
      <c r="C8213" s="340"/>
      <c r="D8213" s="340"/>
      <c r="E8213" s="341"/>
      <c r="F8213" s="341"/>
      <c r="G8213" s="341"/>
      <c r="H8213" s="341"/>
      <c r="I8213" s="341"/>
      <c r="J8213" s="341"/>
      <c r="AH8213" s="221"/>
      <c r="AI8213" s="221"/>
      <c r="AJ8213" s="221"/>
      <c r="AK8213" s="221"/>
      <c r="AL8213" s="221"/>
      <c r="AM8213" s="221"/>
      <c r="AN8213" s="221"/>
      <c r="AO8213" s="221"/>
      <c r="AP8213" s="221"/>
      <c r="AQ8213" s="219"/>
      <c r="AR8213" s="219"/>
      <c r="AS8213" s="221"/>
      <c r="AT8213" s="221"/>
      <c r="AU8213" s="221"/>
      <c r="AV8213" s="221"/>
      <c r="AW8213" s="221"/>
      <c r="AX8213" s="221"/>
      <c r="AY8213" s="221"/>
      <c r="AZ8213" s="221"/>
    </row>
    <row r="8214" spans="1:52" x14ac:dyDescent="0.15">
      <c r="A8214" s="278"/>
      <c r="B8214" s="274"/>
      <c r="C8214" s="340"/>
      <c r="D8214" s="340"/>
      <c r="E8214" s="341"/>
      <c r="F8214" s="341"/>
      <c r="G8214" s="341"/>
      <c r="H8214" s="341"/>
      <c r="I8214" s="341"/>
      <c r="J8214" s="341"/>
      <c r="AH8214" s="221"/>
      <c r="AI8214" s="221"/>
      <c r="AJ8214" s="221"/>
      <c r="AK8214" s="221"/>
      <c r="AL8214" s="221"/>
      <c r="AM8214" s="221"/>
      <c r="AN8214" s="221"/>
      <c r="AO8214" s="221"/>
      <c r="AP8214" s="221"/>
      <c r="AQ8214" s="219"/>
      <c r="AR8214" s="219"/>
      <c r="AS8214" s="221"/>
      <c r="AT8214" s="221"/>
      <c r="AU8214" s="221"/>
      <c r="AV8214" s="221"/>
      <c r="AW8214" s="221"/>
      <c r="AX8214" s="221"/>
      <c r="AY8214" s="221"/>
      <c r="AZ8214" s="221"/>
    </row>
    <row r="8215" spans="1:52" x14ac:dyDescent="0.15">
      <c r="A8215" s="278"/>
      <c r="B8215" s="274"/>
      <c r="C8215" s="340"/>
      <c r="D8215" s="340"/>
      <c r="E8215" s="341"/>
      <c r="F8215" s="341"/>
      <c r="G8215" s="341"/>
      <c r="H8215" s="341"/>
      <c r="I8215" s="341"/>
      <c r="J8215" s="341"/>
      <c r="AH8215" s="221"/>
      <c r="AI8215" s="221"/>
      <c r="AJ8215" s="221"/>
      <c r="AK8215" s="221"/>
      <c r="AL8215" s="221"/>
      <c r="AM8215" s="221"/>
      <c r="AN8215" s="221"/>
      <c r="AO8215" s="221"/>
      <c r="AP8215" s="221"/>
      <c r="AQ8215" s="219"/>
      <c r="AR8215" s="219"/>
      <c r="AS8215" s="221"/>
      <c r="AT8215" s="221"/>
      <c r="AU8215" s="221"/>
      <c r="AV8215" s="221"/>
      <c r="AW8215" s="221"/>
      <c r="AX8215" s="221"/>
      <c r="AY8215" s="221"/>
      <c r="AZ8215" s="221"/>
    </row>
    <row r="8216" spans="1:52" x14ac:dyDescent="0.15">
      <c r="A8216" s="278"/>
      <c r="B8216" s="274"/>
      <c r="C8216" s="340"/>
      <c r="D8216" s="340"/>
      <c r="E8216" s="341"/>
      <c r="F8216" s="341"/>
      <c r="G8216" s="341"/>
      <c r="H8216" s="341"/>
      <c r="I8216" s="341"/>
      <c r="J8216" s="341"/>
      <c r="AH8216" s="221"/>
      <c r="AI8216" s="221"/>
      <c r="AJ8216" s="221"/>
      <c r="AK8216" s="221"/>
      <c r="AL8216" s="221"/>
      <c r="AM8216" s="221"/>
      <c r="AN8216" s="221"/>
      <c r="AO8216" s="221"/>
      <c r="AP8216" s="221"/>
      <c r="AQ8216" s="219"/>
      <c r="AR8216" s="219"/>
      <c r="AS8216" s="221"/>
      <c r="AT8216" s="221"/>
      <c r="AU8216" s="221"/>
      <c r="AV8216" s="221"/>
      <c r="AW8216" s="221"/>
      <c r="AX8216" s="221"/>
      <c r="AY8216" s="221"/>
      <c r="AZ8216" s="221"/>
    </row>
    <row r="8217" spans="1:52" x14ac:dyDescent="0.15">
      <c r="A8217" s="278"/>
      <c r="B8217" s="274"/>
      <c r="C8217" s="340"/>
      <c r="D8217" s="340"/>
      <c r="E8217" s="341"/>
      <c r="F8217" s="341"/>
      <c r="G8217" s="341"/>
      <c r="H8217" s="341"/>
      <c r="I8217" s="341"/>
      <c r="J8217" s="341"/>
      <c r="AH8217" s="221"/>
      <c r="AI8217" s="221"/>
      <c r="AJ8217" s="221"/>
      <c r="AK8217" s="221"/>
      <c r="AL8217" s="221"/>
      <c r="AM8217" s="221"/>
      <c r="AN8217" s="221"/>
      <c r="AO8217" s="221"/>
      <c r="AP8217" s="221"/>
      <c r="AQ8217" s="219"/>
      <c r="AR8217" s="219"/>
      <c r="AS8217" s="221"/>
      <c r="AT8217" s="221"/>
      <c r="AU8217" s="221"/>
      <c r="AV8217" s="221"/>
      <c r="AW8217" s="221"/>
      <c r="AX8217" s="221"/>
      <c r="AY8217" s="221"/>
      <c r="AZ8217" s="221"/>
    </row>
    <row r="8218" spans="1:52" x14ac:dyDescent="0.15">
      <c r="A8218" s="278"/>
      <c r="B8218" s="274"/>
      <c r="C8218" s="340"/>
      <c r="D8218" s="340"/>
      <c r="E8218" s="341"/>
      <c r="F8218" s="341"/>
      <c r="G8218" s="341"/>
      <c r="H8218" s="341"/>
      <c r="I8218" s="341"/>
      <c r="J8218" s="341"/>
      <c r="AH8218" s="221"/>
      <c r="AI8218" s="221"/>
      <c r="AJ8218" s="221"/>
      <c r="AK8218" s="221"/>
      <c r="AL8218" s="221"/>
      <c r="AM8218" s="221"/>
      <c r="AN8218" s="221"/>
      <c r="AO8218" s="221"/>
      <c r="AP8218" s="221"/>
      <c r="AQ8218" s="219"/>
      <c r="AR8218" s="219"/>
      <c r="AS8218" s="221"/>
      <c r="AT8218" s="221"/>
      <c r="AU8218" s="221"/>
      <c r="AV8218" s="221"/>
      <c r="AW8218" s="221"/>
      <c r="AX8218" s="221"/>
      <c r="AY8218" s="221"/>
      <c r="AZ8218" s="221"/>
    </row>
    <row r="8219" spans="1:52" x14ac:dyDescent="0.15">
      <c r="A8219" s="278"/>
      <c r="B8219" s="274"/>
      <c r="C8219" s="340"/>
      <c r="D8219" s="340"/>
      <c r="E8219" s="341"/>
      <c r="F8219" s="341"/>
      <c r="G8219" s="341"/>
      <c r="H8219" s="341"/>
      <c r="I8219" s="341"/>
      <c r="J8219" s="341"/>
      <c r="AH8219" s="221"/>
      <c r="AI8219" s="221"/>
      <c r="AJ8219" s="221"/>
      <c r="AK8219" s="221"/>
      <c r="AL8219" s="221"/>
      <c r="AM8219" s="221"/>
      <c r="AN8219" s="221"/>
      <c r="AO8219" s="221"/>
      <c r="AP8219" s="221"/>
      <c r="AQ8219" s="219"/>
      <c r="AR8219" s="219"/>
      <c r="AS8219" s="221"/>
      <c r="AT8219" s="221"/>
      <c r="AU8219" s="221"/>
      <c r="AV8219" s="221"/>
      <c r="AW8219" s="221"/>
      <c r="AX8219" s="221"/>
      <c r="AY8219" s="221"/>
      <c r="AZ8219" s="221"/>
    </row>
    <row r="8220" spans="1:52" x14ac:dyDescent="0.15">
      <c r="A8220" s="278"/>
      <c r="B8220" s="274"/>
      <c r="C8220" s="340"/>
      <c r="D8220" s="340"/>
      <c r="E8220" s="341"/>
      <c r="F8220" s="341"/>
      <c r="G8220" s="341"/>
      <c r="H8220" s="341"/>
      <c r="I8220" s="341"/>
      <c r="J8220" s="341"/>
      <c r="AH8220" s="221"/>
      <c r="AI8220" s="221"/>
      <c r="AJ8220" s="221"/>
      <c r="AK8220" s="221"/>
      <c r="AL8220" s="221"/>
      <c r="AM8220" s="221"/>
      <c r="AN8220" s="221"/>
      <c r="AO8220" s="221"/>
      <c r="AP8220" s="221"/>
      <c r="AQ8220" s="219"/>
      <c r="AR8220" s="219"/>
      <c r="AS8220" s="221"/>
      <c r="AT8220" s="221"/>
      <c r="AU8220" s="221"/>
      <c r="AV8220" s="221"/>
      <c r="AW8220" s="221"/>
      <c r="AX8220" s="221"/>
      <c r="AY8220" s="221"/>
      <c r="AZ8220" s="221"/>
    </row>
    <row r="8221" spans="1:52" x14ac:dyDescent="0.15">
      <c r="A8221" s="278"/>
      <c r="B8221" s="274"/>
      <c r="C8221" s="340"/>
      <c r="D8221" s="340"/>
      <c r="E8221" s="341"/>
      <c r="F8221" s="341"/>
      <c r="G8221" s="341"/>
      <c r="H8221" s="341"/>
      <c r="I8221" s="341"/>
      <c r="J8221" s="341"/>
      <c r="AH8221" s="221"/>
      <c r="AI8221" s="221"/>
      <c r="AJ8221" s="221"/>
      <c r="AK8221" s="221"/>
      <c r="AL8221" s="221"/>
      <c r="AM8221" s="221"/>
      <c r="AN8221" s="221"/>
      <c r="AO8221" s="221"/>
      <c r="AP8221" s="221"/>
      <c r="AQ8221" s="219"/>
      <c r="AR8221" s="219"/>
      <c r="AS8221" s="221"/>
      <c r="AT8221" s="221"/>
      <c r="AU8221" s="221"/>
      <c r="AV8221" s="221"/>
      <c r="AW8221" s="221"/>
      <c r="AX8221" s="221"/>
      <c r="AY8221" s="221"/>
      <c r="AZ8221" s="221"/>
    </row>
    <row r="8222" spans="1:52" x14ac:dyDescent="0.15">
      <c r="A8222" s="278"/>
      <c r="B8222" s="274"/>
      <c r="C8222" s="340"/>
      <c r="D8222" s="340"/>
      <c r="E8222" s="341"/>
      <c r="F8222" s="341"/>
      <c r="G8222" s="341"/>
      <c r="H8222" s="341"/>
      <c r="I8222" s="341"/>
      <c r="J8222" s="341"/>
      <c r="AH8222" s="221"/>
      <c r="AI8222" s="221"/>
      <c r="AJ8222" s="221"/>
      <c r="AK8222" s="221"/>
      <c r="AL8222" s="221"/>
      <c r="AM8222" s="221"/>
      <c r="AN8222" s="221"/>
      <c r="AO8222" s="221"/>
      <c r="AP8222" s="221"/>
      <c r="AQ8222" s="219"/>
      <c r="AR8222" s="219"/>
      <c r="AS8222" s="221"/>
      <c r="AT8222" s="221"/>
      <c r="AU8222" s="221"/>
      <c r="AV8222" s="221"/>
      <c r="AW8222" s="221"/>
      <c r="AX8222" s="221"/>
      <c r="AY8222" s="221"/>
      <c r="AZ8222" s="221"/>
    </row>
    <row r="8223" spans="1:52" x14ac:dyDescent="0.15">
      <c r="A8223" s="278"/>
      <c r="B8223" s="274"/>
      <c r="C8223" s="340"/>
      <c r="D8223" s="340"/>
      <c r="E8223" s="341"/>
      <c r="F8223" s="341"/>
      <c r="G8223" s="341"/>
      <c r="H8223" s="341"/>
      <c r="I8223" s="341"/>
      <c r="J8223" s="341"/>
      <c r="AH8223" s="221"/>
      <c r="AI8223" s="221"/>
      <c r="AJ8223" s="221"/>
      <c r="AK8223" s="221"/>
      <c r="AL8223" s="221"/>
      <c r="AM8223" s="221"/>
      <c r="AN8223" s="221"/>
      <c r="AO8223" s="221"/>
      <c r="AP8223" s="221"/>
      <c r="AQ8223" s="219"/>
      <c r="AR8223" s="219"/>
      <c r="AS8223" s="221"/>
      <c r="AT8223" s="221"/>
      <c r="AU8223" s="221"/>
      <c r="AV8223" s="221"/>
      <c r="AW8223" s="221"/>
      <c r="AX8223" s="221"/>
      <c r="AY8223" s="221"/>
      <c r="AZ8223" s="221"/>
    </row>
    <row r="8224" spans="1:52" x14ac:dyDescent="0.15">
      <c r="A8224" s="278"/>
      <c r="B8224" s="274"/>
      <c r="C8224" s="340"/>
      <c r="D8224" s="340"/>
      <c r="E8224" s="341"/>
      <c r="F8224" s="341"/>
      <c r="G8224" s="341"/>
      <c r="H8224" s="341"/>
      <c r="I8224" s="341"/>
      <c r="J8224" s="341"/>
      <c r="AH8224" s="221"/>
      <c r="AI8224" s="221"/>
      <c r="AJ8224" s="221"/>
      <c r="AK8224" s="221"/>
      <c r="AL8224" s="221"/>
      <c r="AM8224" s="221"/>
      <c r="AN8224" s="221"/>
      <c r="AO8224" s="221"/>
      <c r="AP8224" s="221"/>
      <c r="AQ8224" s="219"/>
      <c r="AR8224" s="219"/>
      <c r="AS8224" s="221"/>
      <c r="AT8224" s="221"/>
      <c r="AU8224" s="221"/>
      <c r="AV8224" s="221"/>
      <c r="AW8224" s="221"/>
      <c r="AX8224" s="221"/>
      <c r="AY8224" s="221"/>
      <c r="AZ8224" s="221"/>
    </row>
    <row r="8225" spans="1:52" x14ac:dyDescent="0.15">
      <c r="A8225" s="278"/>
      <c r="B8225" s="274"/>
      <c r="C8225" s="340"/>
      <c r="D8225" s="340"/>
      <c r="E8225" s="341"/>
      <c r="F8225" s="341"/>
      <c r="G8225" s="341"/>
      <c r="H8225" s="341"/>
      <c r="I8225" s="341"/>
      <c r="J8225" s="341"/>
      <c r="AH8225" s="221"/>
      <c r="AI8225" s="221"/>
      <c r="AJ8225" s="221"/>
      <c r="AK8225" s="221"/>
      <c r="AL8225" s="221"/>
      <c r="AM8225" s="221"/>
      <c r="AN8225" s="221"/>
      <c r="AO8225" s="221"/>
      <c r="AP8225" s="221"/>
      <c r="AQ8225" s="219"/>
      <c r="AR8225" s="219"/>
      <c r="AS8225" s="221"/>
      <c r="AT8225" s="221"/>
      <c r="AU8225" s="221"/>
      <c r="AV8225" s="221"/>
      <c r="AW8225" s="221"/>
      <c r="AX8225" s="221"/>
      <c r="AY8225" s="221"/>
      <c r="AZ8225" s="221"/>
    </row>
    <row r="8226" spans="1:52" x14ac:dyDescent="0.15">
      <c r="A8226" s="278"/>
      <c r="B8226" s="274"/>
      <c r="C8226" s="340"/>
      <c r="D8226" s="340"/>
      <c r="E8226" s="341"/>
      <c r="F8226" s="341"/>
      <c r="G8226" s="341"/>
      <c r="H8226" s="341"/>
      <c r="I8226" s="341"/>
      <c r="J8226" s="341"/>
      <c r="AH8226" s="221"/>
      <c r="AI8226" s="221"/>
      <c r="AJ8226" s="221"/>
      <c r="AK8226" s="221"/>
      <c r="AL8226" s="221"/>
      <c r="AM8226" s="221"/>
      <c r="AN8226" s="221"/>
      <c r="AO8226" s="221"/>
      <c r="AP8226" s="221"/>
      <c r="AQ8226" s="219"/>
      <c r="AR8226" s="219"/>
      <c r="AS8226" s="221"/>
      <c r="AT8226" s="221"/>
      <c r="AU8226" s="221"/>
      <c r="AV8226" s="221"/>
      <c r="AW8226" s="221"/>
      <c r="AX8226" s="221"/>
      <c r="AY8226" s="221"/>
      <c r="AZ8226" s="221"/>
    </row>
    <row r="8227" spans="1:52" x14ac:dyDescent="0.15">
      <c r="A8227" s="278"/>
      <c r="B8227" s="274"/>
      <c r="C8227" s="340"/>
      <c r="D8227" s="340"/>
      <c r="E8227" s="341"/>
      <c r="F8227" s="341"/>
      <c r="G8227" s="341"/>
      <c r="H8227" s="341"/>
      <c r="I8227" s="341"/>
      <c r="J8227" s="341"/>
      <c r="AH8227" s="221"/>
      <c r="AI8227" s="221"/>
      <c r="AJ8227" s="221"/>
      <c r="AK8227" s="221"/>
      <c r="AL8227" s="221"/>
      <c r="AM8227" s="221"/>
      <c r="AN8227" s="221"/>
      <c r="AO8227" s="221"/>
      <c r="AP8227" s="221"/>
      <c r="AQ8227" s="219"/>
      <c r="AR8227" s="219"/>
      <c r="AS8227" s="221"/>
      <c r="AT8227" s="221"/>
      <c r="AU8227" s="221"/>
      <c r="AV8227" s="221"/>
      <c r="AW8227" s="221"/>
      <c r="AX8227" s="221"/>
      <c r="AY8227" s="221"/>
      <c r="AZ8227" s="221"/>
    </row>
    <row r="8228" spans="1:52" x14ac:dyDescent="0.15">
      <c r="A8228" s="278"/>
      <c r="B8228" s="274"/>
      <c r="C8228" s="340"/>
      <c r="D8228" s="340"/>
      <c r="E8228" s="341"/>
      <c r="F8228" s="341"/>
      <c r="G8228" s="341"/>
      <c r="H8228" s="341"/>
      <c r="I8228" s="341"/>
      <c r="J8228" s="341"/>
      <c r="AH8228" s="221"/>
      <c r="AI8228" s="221"/>
      <c r="AJ8228" s="221"/>
      <c r="AK8228" s="221"/>
      <c r="AL8228" s="221"/>
      <c r="AM8228" s="221"/>
      <c r="AN8228" s="221"/>
      <c r="AO8228" s="221"/>
      <c r="AP8228" s="221"/>
      <c r="AQ8228" s="219"/>
      <c r="AR8228" s="219"/>
      <c r="AS8228" s="221"/>
      <c r="AT8228" s="221"/>
      <c r="AU8228" s="221"/>
      <c r="AV8228" s="221"/>
      <c r="AW8228" s="221"/>
      <c r="AX8228" s="221"/>
      <c r="AY8228" s="221"/>
      <c r="AZ8228" s="221"/>
    </row>
    <row r="8229" spans="1:52" x14ac:dyDescent="0.15">
      <c r="A8229" s="278"/>
      <c r="B8229" s="274"/>
      <c r="C8229" s="340"/>
      <c r="D8229" s="340"/>
      <c r="E8229" s="341"/>
      <c r="F8229" s="341"/>
      <c r="G8229" s="341"/>
      <c r="H8229" s="341"/>
      <c r="I8229" s="341"/>
      <c r="J8229" s="341"/>
      <c r="AH8229" s="221"/>
      <c r="AI8229" s="221"/>
      <c r="AJ8229" s="221"/>
      <c r="AK8229" s="221"/>
      <c r="AL8229" s="221"/>
      <c r="AM8229" s="221"/>
      <c r="AN8229" s="221"/>
      <c r="AO8229" s="221"/>
      <c r="AP8229" s="221"/>
      <c r="AQ8229" s="219"/>
      <c r="AR8229" s="219"/>
      <c r="AS8229" s="221"/>
      <c r="AT8229" s="221"/>
      <c r="AU8229" s="221"/>
      <c r="AV8229" s="221"/>
      <c r="AW8229" s="221"/>
      <c r="AX8229" s="221"/>
      <c r="AY8229" s="221"/>
      <c r="AZ8229" s="221"/>
    </row>
    <row r="8230" spans="1:52" x14ac:dyDescent="0.15">
      <c r="A8230" s="278"/>
      <c r="B8230" s="274"/>
      <c r="C8230" s="340"/>
      <c r="D8230" s="340"/>
      <c r="E8230" s="341"/>
      <c r="F8230" s="341"/>
      <c r="G8230" s="341"/>
      <c r="H8230" s="341"/>
      <c r="I8230" s="341"/>
      <c r="J8230" s="341"/>
      <c r="AH8230" s="221"/>
      <c r="AI8230" s="221"/>
      <c r="AJ8230" s="221"/>
      <c r="AK8230" s="221"/>
      <c r="AL8230" s="221"/>
      <c r="AM8230" s="221"/>
      <c r="AN8230" s="221"/>
      <c r="AO8230" s="221"/>
      <c r="AP8230" s="221"/>
      <c r="AQ8230" s="219"/>
      <c r="AR8230" s="219"/>
      <c r="AS8230" s="221"/>
      <c r="AT8230" s="221"/>
      <c r="AU8230" s="221"/>
      <c r="AV8230" s="221"/>
      <c r="AW8230" s="221"/>
      <c r="AX8230" s="221"/>
      <c r="AY8230" s="221"/>
      <c r="AZ8230" s="221"/>
    </row>
    <row r="8231" spans="1:52" x14ac:dyDescent="0.15">
      <c r="A8231" s="278"/>
      <c r="B8231" s="274"/>
      <c r="C8231" s="340"/>
      <c r="D8231" s="340"/>
      <c r="E8231" s="341"/>
      <c r="F8231" s="341"/>
      <c r="G8231" s="341"/>
      <c r="H8231" s="341"/>
      <c r="I8231" s="341"/>
      <c r="J8231" s="341"/>
      <c r="AH8231" s="221"/>
      <c r="AI8231" s="221"/>
      <c r="AJ8231" s="221"/>
      <c r="AK8231" s="221"/>
      <c r="AL8231" s="221"/>
      <c r="AM8231" s="221"/>
      <c r="AN8231" s="221"/>
      <c r="AO8231" s="221"/>
      <c r="AP8231" s="221"/>
      <c r="AQ8231" s="219"/>
      <c r="AR8231" s="219"/>
      <c r="AS8231" s="221"/>
      <c r="AT8231" s="221"/>
      <c r="AU8231" s="221"/>
      <c r="AV8231" s="221"/>
      <c r="AW8231" s="221"/>
      <c r="AX8231" s="221"/>
      <c r="AY8231" s="221"/>
      <c r="AZ8231" s="221"/>
    </row>
    <row r="8232" spans="1:52" x14ac:dyDescent="0.15">
      <c r="A8232" s="278"/>
      <c r="B8232" s="274"/>
      <c r="C8232" s="340"/>
      <c r="D8232" s="340"/>
      <c r="E8232" s="341"/>
      <c r="F8232" s="341"/>
      <c r="G8232" s="341"/>
      <c r="H8232" s="341"/>
      <c r="I8232" s="341"/>
      <c r="J8232" s="341"/>
      <c r="AH8232" s="221"/>
      <c r="AI8232" s="221"/>
      <c r="AJ8232" s="221"/>
      <c r="AK8232" s="221"/>
      <c r="AL8232" s="221"/>
      <c r="AM8232" s="221"/>
      <c r="AN8232" s="221"/>
      <c r="AO8232" s="221"/>
      <c r="AP8232" s="221"/>
      <c r="AQ8232" s="219"/>
      <c r="AR8232" s="219"/>
      <c r="AS8232" s="221"/>
      <c r="AT8232" s="221"/>
      <c r="AU8232" s="221"/>
      <c r="AV8232" s="221"/>
      <c r="AW8232" s="221"/>
      <c r="AX8232" s="221"/>
      <c r="AY8232" s="221"/>
      <c r="AZ8232" s="221"/>
    </row>
    <row r="8233" spans="1:52" x14ac:dyDescent="0.15">
      <c r="A8233" s="278"/>
      <c r="B8233" s="274"/>
      <c r="C8233" s="340"/>
      <c r="D8233" s="340"/>
      <c r="E8233" s="341"/>
      <c r="F8233" s="341"/>
      <c r="G8233" s="341"/>
      <c r="H8233" s="341"/>
      <c r="I8233" s="341"/>
      <c r="J8233" s="341"/>
      <c r="AH8233" s="221"/>
      <c r="AI8233" s="221"/>
      <c r="AJ8233" s="221"/>
      <c r="AK8233" s="221"/>
      <c r="AL8233" s="221"/>
      <c r="AM8233" s="221"/>
      <c r="AN8233" s="221"/>
      <c r="AO8233" s="221"/>
      <c r="AP8233" s="221"/>
      <c r="AQ8233" s="219"/>
      <c r="AR8233" s="219"/>
      <c r="AS8233" s="221"/>
      <c r="AT8233" s="221"/>
      <c r="AU8233" s="221"/>
      <c r="AV8233" s="221"/>
      <c r="AW8233" s="221"/>
      <c r="AX8233" s="221"/>
      <c r="AY8233" s="221"/>
      <c r="AZ8233" s="221"/>
    </row>
    <row r="8234" spans="1:52" x14ac:dyDescent="0.15">
      <c r="A8234" s="278"/>
      <c r="B8234" s="274"/>
      <c r="C8234" s="340"/>
      <c r="D8234" s="340"/>
      <c r="E8234" s="341"/>
      <c r="F8234" s="341"/>
      <c r="G8234" s="341"/>
      <c r="H8234" s="341"/>
      <c r="I8234" s="341"/>
      <c r="J8234" s="341"/>
      <c r="AH8234" s="221"/>
      <c r="AI8234" s="221"/>
      <c r="AJ8234" s="221"/>
      <c r="AK8234" s="221"/>
      <c r="AL8234" s="221"/>
      <c r="AM8234" s="221"/>
      <c r="AN8234" s="221"/>
      <c r="AO8234" s="221"/>
      <c r="AP8234" s="221"/>
      <c r="AQ8234" s="219"/>
      <c r="AR8234" s="219"/>
      <c r="AS8234" s="221"/>
      <c r="AT8234" s="221"/>
      <c r="AU8234" s="221"/>
      <c r="AV8234" s="221"/>
      <c r="AW8234" s="221"/>
      <c r="AX8234" s="221"/>
      <c r="AY8234" s="221"/>
      <c r="AZ8234" s="221"/>
    </row>
    <row r="8235" spans="1:52" x14ac:dyDescent="0.15">
      <c r="A8235" s="278"/>
      <c r="B8235" s="274"/>
      <c r="C8235" s="340"/>
      <c r="D8235" s="340"/>
      <c r="E8235" s="341"/>
      <c r="F8235" s="341"/>
      <c r="G8235" s="341"/>
      <c r="H8235" s="341"/>
      <c r="I8235" s="341"/>
      <c r="J8235" s="341"/>
      <c r="AH8235" s="221"/>
      <c r="AI8235" s="221"/>
      <c r="AJ8235" s="221"/>
      <c r="AK8235" s="221"/>
      <c r="AL8235" s="221"/>
      <c r="AM8235" s="221"/>
      <c r="AN8235" s="221"/>
      <c r="AO8235" s="221"/>
      <c r="AP8235" s="221"/>
      <c r="AQ8235" s="219"/>
      <c r="AR8235" s="219"/>
      <c r="AS8235" s="221"/>
      <c r="AT8235" s="221"/>
      <c r="AU8235" s="221"/>
      <c r="AV8235" s="221"/>
      <c r="AW8235" s="221"/>
      <c r="AX8235" s="221"/>
      <c r="AY8235" s="221"/>
      <c r="AZ8235" s="221"/>
    </row>
    <row r="8236" spans="1:52" x14ac:dyDescent="0.15">
      <c r="A8236" s="278"/>
      <c r="B8236" s="274"/>
      <c r="C8236" s="340"/>
      <c r="D8236" s="340"/>
      <c r="E8236" s="341"/>
      <c r="F8236" s="341"/>
      <c r="G8236" s="341"/>
      <c r="H8236" s="341"/>
      <c r="I8236" s="341"/>
      <c r="J8236" s="341"/>
      <c r="AH8236" s="221"/>
      <c r="AI8236" s="221"/>
      <c r="AJ8236" s="221"/>
      <c r="AK8236" s="221"/>
      <c r="AL8236" s="221"/>
      <c r="AM8236" s="221"/>
      <c r="AN8236" s="221"/>
      <c r="AO8236" s="221"/>
      <c r="AP8236" s="221"/>
      <c r="AQ8236" s="219"/>
      <c r="AR8236" s="219"/>
      <c r="AS8236" s="221"/>
      <c r="AT8236" s="221"/>
      <c r="AU8236" s="221"/>
      <c r="AV8236" s="221"/>
      <c r="AW8236" s="221"/>
      <c r="AX8236" s="221"/>
      <c r="AY8236" s="221"/>
      <c r="AZ8236" s="221"/>
    </row>
    <row r="8237" spans="1:52" x14ac:dyDescent="0.15">
      <c r="A8237" s="278"/>
      <c r="B8237" s="274"/>
      <c r="C8237" s="340"/>
      <c r="D8237" s="340"/>
      <c r="E8237" s="341"/>
      <c r="F8237" s="341"/>
      <c r="G8237" s="341"/>
      <c r="H8237" s="341"/>
      <c r="I8237" s="341"/>
      <c r="J8237" s="341"/>
      <c r="AH8237" s="221"/>
      <c r="AI8237" s="221"/>
      <c r="AJ8237" s="221"/>
      <c r="AK8237" s="221"/>
      <c r="AL8237" s="221"/>
      <c r="AM8237" s="221"/>
      <c r="AN8237" s="221"/>
      <c r="AO8237" s="221"/>
      <c r="AP8237" s="221"/>
      <c r="AQ8237" s="219"/>
      <c r="AR8237" s="219"/>
      <c r="AS8237" s="221"/>
      <c r="AT8237" s="221"/>
      <c r="AU8237" s="221"/>
      <c r="AV8237" s="221"/>
      <c r="AW8237" s="221"/>
      <c r="AX8237" s="221"/>
      <c r="AY8237" s="221"/>
      <c r="AZ8237" s="221"/>
    </row>
    <row r="8238" spans="1:52" x14ac:dyDescent="0.15">
      <c r="A8238" s="278"/>
      <c r="B8238" s="274"/>
      <c r="C8238" s="340"/>
      <c r="D8238" s="340"/>
      <c r="E8238" s="341"/>
      <c r="F8238" s="341"/>
      <c r="G8238" s="341"/>
      <c r="H8238" s="341"/>
      <c r="I8238" s="341"/>
      <c r="J8238" s="341"/>
      <c r="AH8238" s="221"/>
      <c r="AI8238" s="221"/>
      <c r="AJ8238" s="221"/>
      <c r="AK8238" s="221"/>
      <c r="AL8238" s="221"/>
      <c r="AM8238" s="221"/>
      <c r="AN8238" s="221"/>
      <c r="AO8238" s="221"/>
      <c r="AP8238" s="221"/>
      <c r="AQ8238" s="219"/>
      <c r="AR8238" s="219"/>
      <c r="AS8238" s="221"/>
      <c r="AT8238" s="221"/>
      <c r="AU8238" s="221"/>
      <c r="AV8238" s="221"/>
      <c r="AW8238" s="221"/>
      <c r="AX8238" s="221"/>
      <c r="AY8238" s="221"/>
      <c r="AZ8238" s="221"/>
    </row>
    <row r="8239" spans="1:52" x14ac:dyDescent="0.15">
      <c r="A8239" s="278"/>
      <c r="B8239" s="274"/>
      <c r="C8239" s="340"/>
      <c r="D8239" s="340"/>
      <c r="E8239" s="341"/>
      <c r="F8239" s="341"/>
      <c r="G8239" s="341"/>
      <c r="H8239" s="341"/>
      <c r="I8239" s="341"/>
      <c r="J8239" s="341"/>
      <c r="AH8239" s="221"/>
      <c r="AI8239" s="221"/>
      <c r="AJ8239" s="221"/>
      <c r="AK8239" s="221"/>
      <c r="AL8239" s="221"/>
      <c r="AM8239" s="221"/>
      <c r="AN8239" s="221"/>
      <c r="AO8239" s="221"/>
      <c r="AP8239" s="221"/>
      <c r="AQ8239" s="219"/>
      <c r="AR8239" s="219"/>
      <c r="AS8239" s="221"/>
      <c r="AT8239" s="221"/>
      <c r="AU8239" s="221"/>
      <c r="AV8239" s="221"/>
      <c r="AW8239" s="221"/>
      <c r="AX8239" s="221"/>
      <c r="AY8239" s="221"/>
      <c r="AZ8239" s="221"/>
    </row>
    <row r="8240" spans="1:52" x14ac:dyDescent="0.15">
      <c r="A8240" s="278"/>
      <c r="B8240" s="274"/>
      <c r="C8240" s="340"/>
      <c r="D8240" s="340"/>
      <c r="E8240" s="341"/>
      <c r="F8240" s="341"/>
      <c r="G8240" s="341"/>
      <c r="H8240" s="341"/>
      <c r="I8240" s="341"/>
      <c r="J8240" s="341"/>
      <c r="AH8240" s="221"/>
      <c r="AI8240" s="221"/>
      <c r="AJ8240" s="221"/>
      <c r="AK8240" s="221"/>
      <c r="AL8240" s="221"/>
      <c r="AM8240" s="221"/>
      <c r="AN8240" s="221"/>
      <c r="AO8240" s="221"/>
      <c r="AP8240" s="221"/>
      <c r="AQ8240" s="219"/>
      <c r="AR8240" s="219"/>
      <c r="AS8240" s="221"/>
      <c r="AT8240" s="221"/>
      <c r="AU8240" s="221"/>
      <c r="AV8240" s="221"/>
      <c r="AW8240" s="221"/>
      <c r="AX8240" s="221"/>
      <c r="AY8240" s="221"/>
      <c r="AZ8240" s="221"/>
    </row>
    <row r="8241" spans="1:52" x14ac:dyDescent="0.15">
      <c r="A8241" s="278"/>
      <c r="B8241" s="274"/>
      <c r="C8241" s="340"/>
      <c r="D8241" s="340"/>
      <c r="E8241" s="341"/>
      <c r="F8241" s="341"/>
      <c r="G8241" s="341"/>
      <c r="H8241" s="341"/>
      <c r="I8241" s="341"/>
      <c r="J8241" s="341"/>
      <c r="AH8241" s="221"/>
      <c r="AI8241" s="221"/>
      <c r="AJ8241" s="221"/>
      <c r="AK8241" s="221"/>
      <c r="AL8241" s="221"/>
      <c r="AM8241" s="221"/>
      <c r="AN8241" s="221"/>
      <c r="AO8241" s="221"/>
      <c r="AP8241" s="221"/>
      <c r="AQ8241" s="219"/>
      <c r="AR8241" s="219"/>
      <c r="AS8241" s="221"/>
      <c r="AT8241" s="221"/>
      <c r="AU8241" s="221"/>
      <c r="AV8241" s="221"/>
      <c r="AW8241" s="221"/>
      <c r="AX8241" s="221"/>
      <c r="AY8241" s="221"/>
      <c r="AZ8241" s="221"/>
    </row>
    <row r="8242" spans="1:52" x14ac:dyDescent="0.15">
      <c r="A8242" s="278"/>
      <c r="B8242" s="274"/>
      <c r="C8242" s="340"/>
      <c r="D8242" s="340"/>
      <c r="E8242" s="341"/>
      <c r="F8242" s="341"/>
      <c r="G8242" s="341"/>
      <c r="H8242" s="341"/>
      <c r="I8242" s="341"/>
      <c r="J8242" s="341"/>
      <c r="AH8242" s="221"/>
      <c r="AI8242" s="221"/>
      <c r="AJ8242" s="221"/>
      <c r="AK8242" s="221"/>
      <c r="AL8242" s="221"/>
      <c r="AM8242" s="221"/>
      <c r="AN8242" s="221"/>
      <c r="AO8242" s="221"/>
      <c r="AP8242" s="221"/>
      <c r="AQ8242" s="219"/>
      <c r="AR8242" s="219"/>
      <c r="AS8242" s="221"/>
      <c r="AT8242" s="221"/>
      <c r="AU8242" s="221"/>
      <c r="AV8242" s="221"/>
      <c r="AW8242" s="221"/>
      <c r="AX8242" s="221"/>
      <c r="AY8242" s="221"/>
      <c r="AZ8242" s="221"/>
    </row>
    <row r="8243" spans="1:52" x14ac:dyDescent="0.15">
      <c r="A8243" s="278"/>
      <c r="B8243" s="274"/>
      <c r="C8243" s="340"/>
      <c r="D8243" s="340"/>
      <c r="E8243" s="341"/>
      <c r="F8243" s="341"/>
      <c r="G8243" s="341"/>
      <c r="H8243" s="341"/>
      <c r="I8243" s="341"/>
      <c r="J8243" s="341"/>
      <c r="AH8243" s="221"/>
      <c r="AI8243" s="221"/>
      <c r="AJ8243" s="221"/>
      <c r="AK8243" s="221"/>
      <c r="AL8243" s="221"/>
      <c r="AM8243" s="221"/>
      <c r="AN8243" s="221"/>
      <c r="AO8243" s="221"/>
      <c r="AP8243" s="221"/>
      <c r="AQ8243" s="219"/>
      <c r="AR8243" s="219"/>
      <c r="AS8243" s="221"/>
      <c r="AT8243" s="221"/>
      <c r="AU8243" s="221"/>
      <c r="AV8243" s="221"/>
      <c r="AW8243" s="221"/>
      <c r="AX8243" s="221"/>
      <c r="AY8243" s="221"/>
      <c r="AZ8243" s="221"/>
    </row>
    <row r="8244" spans="1:52" x14ac:dyDescent="0.15">
      <c r="A8244" s="278"/>
      <c r="B8244" s="274"/>
      <c r="C8244" s="340"/>
      <c r="D8244" s="340"/>
      <c r="E8244" s="341"/>
      <c r="F8244" s="341"/>
      <c r="G8244" s="341"/>
      <c r="H8244" s="341"/>
      <c r="I8244" s="341"/>
      <c r="J8244" s="341"/>
      <c r="AH8244" s="221"/>
      <c r="AI8244" s="221"/>
      <c r="AJ8244" s="221"/>
      <c r="AK8244" s="221"/>
      <c r="AL8244" s="221"/>
      <c r="AM8244" s="221"/>
      <c r="AN8244" s="221"/>
      <c r="AO8244" s="221"/>
      <c r="AP8244" s="221"/>
      <c r="AQ8244" s="219"/>
      <c r="AR8244" s="219"/>
      <c r="AS8244" s="221"/>
      <c r="AT8244" s="221"/>
      <c r="AU8244" s="221"/>
      <c r="AV8244" s="221"/>
      <c r="AW8244" s="221"/>
      <c r="AX8244" s="221"/>
      <c r="AY8244" s="221"/>
      <c r="AZ8244" s="221"/>
    </row>
    <row r="8245" spans="1:52" x14ac:dyDescent="0.15">
      <c r="A8245" s="278"/>
      <c r="B8245" s="274"/>
      <c r="C8245" s="340"/>
      <c r="D8245" s="340"/>
      <c r="E8245" s="341"/>
      <c r="F8245" s="341"/>
      <c r="G8245" s="341"/>
      <c r="H8245" s="341"/>
      <c r="I8245" s="341"/>
      <c r="J8245" s="341"/>
      <c r="AH8245" s="221"/>
      <c r="AI8245" s="221"/>
      <c r="AJ8245" s="221"/>
      <c r="AK8245" s="221"/>
      <c r="AL8245" s="221"/>
      <c r="AM8245" s="221"/>
      <c r="AN8245" s="221"/>
      <c r="AO8245" s="221"/>
      <c r="AP8245" s="221"/>
      <c r="AQ8245" s="219"/>
      <c r="AR8245" s="219"/>
      <c r="AS8245" s="221"/>
      <c r="AT8245" s="221"/>
      <c r="AU8245" s="221"/>
      <c r="AV8245" s="221"/>
      <c r="AW8245" s="221"/>
      <c r="AX8245" s="221"/>
      <c r="AY8245" s="221"/>
      <c r="AZ8245" s="221"/>
    </row>
    <row r="8246" spans="1:52" x14ac:dyDescent="0.15">
      <c r="A8246" s="278"/>
      <c r="B8246" s="274"/>
      <c r="C8246" s="340"/>
      <c r="D8246" s="340"/>
      <c r="E8246" s="341"/>
      <c r="F8246" s="341"/>
      <c r="G8246" s="341"/>
      <c r="H8246" s="341"/>
      <c r="I8246" s="341"/>
      <c r="J8246" s="341"/>
      <c r="AH8246" s="221"/>
      <c r="AI8246" s="221"/>
      <c r="AJ8246" s="221"/>
      <c r="AK8246" s="221"/>
      <c r="AL8246" s="221"/>
      <c r="AM8246" s="221"/>
      <c r="AN8246" s="221"/>
      <c r="AO8246" s="221"/>
      <c r="AP8246" s="221"/>
      <c r="AQ8246" s="219"/>
      <c r="AR8246" s="219"/>
      <c r="AS8246" s="221"/>
      <c r="AT8246" s="221"/>
      <c r="AU8246" s="221"/>
      <c r="AV8246" s="221"/>
      <c r="AW8246" s="221"/>
      <c r="AX8246" s="221"/>
      <c r="AY8246" s="221"/>
      <c r="AZ8246" s="221"/>
    </row>
    <row r="8247" spans="1:52" x14ac:dyDescent="0.15">
      <c r="A8247" s="278"/>
      <c r="B8247" s="274"/>
      <c r="C8247" s="340"/>
      <c r="D8247" s="340"/>
      <c r="E8247" s="341"/>
      <c r="F8247" s="341"/>
      <c r="G8247" s="341"/>
      <c r="H8247" s="341"/>
      <c r="I8247" s="341"/>
      <c r="J8247" s="341"/>
      <c r="AH8247" s="221"/>
      <c r="AI8247" s="221"/>
      <c r="AJ8247" s="221"/>
      <c r="AK8247" s="221"/>
      <c r="AL8247" s="221"/>
      <c r="AM8247" s="221"/>
      <c r="AN8247" s="221"/>
      <c r="AO8247" s="221"/>
      <c r="AP8247" s="221"/>
      <c r="AQ8247" s="219"/>
      <c r="AR8247" s="219"/>
      <c r="AS8247" s="221"/>
      <c r="AT8247" s="221"/>
      <c r="AU8247" s="221"/>
      <c r="AV8247" s="221"/>
      <c r="AW8247" s="221"/>
      <c r="AX8247" s="221"/>
      <c r="AY8247" s="221"/>
      <c r="AZ8247" s="221"/>
    </row>
    <row r="8248" spans="1:52" x14ac:dyDescent="0.15">
      <c r="A8248" s="278"/>
      <c r="B8248" s="274"/>
      <c r="C8248" s="340"/>
      <c r="D8248" s="340"/>
      <c r="E8248" s="341"/>
      <c r="F8248" s="341"/>
      <c r="G8248" s="341"/>
      <c r="H8248" s="341"/>
      <c r="I8248" s="341"/>
      <c r="J8248" s="341"/>
      <c r="AH8248" s="221"/>
      <c r="AI8248" s="221"/>
      <c r="AJ8248" s="221"/>
      <c r="AK8248" s="221"/>
      <c r="AL8248" s="221"/>
      <c r="AM8248" s="221"/>
      <c r="AN8248" s="221"/>
      <c r="AO8248" s="221"/>
      <c r="AP8248" s="221"/>
      <c r="AQ8248" s="219"/>
      <c r="AR8248" s="219"/>
      <c r="AS8248" s="221"/>
      <c r="AT8248" s="221"/>
      <c r="AU8248" s="221"/>
      <c r="AV8248" s="221"/>
      <c r="AW8248" s="221"/>
      <c r="AX8248" s="221"/>
      <c r="AY8248" s="221"/>
      <c r="AZ8248" s="221"/>
    </row>
    <row r="8249" spans="1:52" x14ac:dyDescent="0.15">
      <c r="A8249" s="278"/>
      <c r="B8249" s="274"/>
      <c r="C8249" s="340"/>
      <c r="D8249" s="340"/>
      <c r="E8249" s="341"/>
      <c r="F8249" s="341"/>
      <c r="G8249" s="341"/>
      <c r="H8249" s="341"/>
      <c r="I8249" s="341"/>
      <c r="J8249" s="341"/>
      <c r="AH8249" s="221"/>
      <c r="AI8249" s="221"/>
      <c r="AJ8249" s="221"/>
      <c r="AK8249" s="221"/>
      <c r="AL8249" s="221"/>
      <c r="AM8249" s="221"/>
      <c r="AN8249" s="221"/>
      <c r="AO8249" s="221"/>
      <c r="AP8249" s="221"/>
      <c r="AQ8249" s="219"/>
      <c r="AR8249" s="219"/>
      <c r="AS8249" s="221"/>
      <c r="AT8249" s="221"/>
      <c r="AU8249" s="221"/>
      <c r="AV8249" s="221"/>
      <c r="AW8249" s="221"/>
      <c r="AX8249" s="221"/>
      <c r="AY8249" s="221"/>
      <c r="AZ8249" s="221"/>
    </row>
    <row r="8250" spans="1:52" x14ac:dyDescent="0.15">
      <c r="A8250" s="278"/>
      <c r="B8250" s="274"/>
      <c r="C8250" s="340"/>
      <c r="D8250" s="340"/>
      <c r="E8250" s="341"/>
      <c r="F8250" s="341"/>
      <c r="G8250" s="341"/>
      <c r="H8250" s="341"/>
      <c r="I8250" s="341"/>
      <c r="J8250" s="341"/>
      <c r="AH8250" s="221"/>
      <c r="AI8250" s="221"/>
      <c r="AJ8250" s="221"/>
      <c r="AK8250" s="221"/>
      <c r="AL8250" s="221"/>
      <c r="AM8250" s="221"/>
      <c r="AN8250" s="221"/>
      <c r="AO8250" s="221"/>
      <c r="AP8250" s="221"/>
      <c r="AQ8250" s="219"/>
      <c r="AR8250" s="219"/>
      <c r="AS8250" s="221"/>
      <c r="AT8250" s="221"/>
      <c r="AU8250" s="221"/>
      <c r="AV8250" s="221"/>
      <c r="AW8250" s="221"/>
      <c r="AX8250" s="221"/>
      <c r="AY8250" s="221"/>
      <c r="AZ8250" s="221"/>
    </row>
    <row r="8251" spans="1:52" x14ac:dyDescent="0.15">
      <c r="A8251" s="278"/>
      <c r="B8251" s="274"/>
      <c r="C8251" s="340"/>
      <c r="D8251" s="340"/>
      <c r="E8251" s="341"/>
      <c r="F8251" s="341"/>
      <c r="G8251" s="341"/>
      <c r="H8251" s="341"/>
      <c r="I8251" s="341"/>
      <c r="J8251" s="341"/>
      <c r="AH8251" s="221"/>
      <c r="AI8251" s="221"/>
      <c r="AJ8251" s="221"/>
      <c r="AK8251" s="221"/>
      <c r="AL8251" s="221"/>
      <c r="AM8251" s="221"/>
      <c r="AN8251" s="221"/>
      <c r="AO8251" s="221"/>
      <c r="AP8251" s="221"/>
      <c r="AQ8251" s="219"/>
      <c r="AR8251" s="219"/>
      <c r="AS8251" s="221"/>
      <c r="AT8251" s="221"/>
      <c r="AU8251" s="221"/>
      <c r="AV8251" s="221"/>
      <c r="AW8251" s="221"/>
      <c r="AX8251" s="221"/>
      <c r="AY8251" s="221"/>
      <c r="AZ8251" s="221"/>
    </row>
    <row r="8252" spans="1:52" x14ac:dyDescent="0.15">
      <c r="A8252" s="278"/>
      <c r="B8252" s="274"/>
      <c r="C8252" s="340"/>
      <c r="D8252" s="340"/>
      <c r="E8252" s="341"/>
      <c r="F8252" s="341"/>
      <c r="G8252" s="341"/>
      <c r="H8252" s="341"/>
      <c r="I8252" s="341"/>
      <c r="J8252" s="341"/>
      <c r="AH8252" s="221"/>
      <c r="AI8252" s="221"/>
      <c r="AJ8252" s="221"/>
      <c r="AK8252" s="221"/>
      <c r="AL8252" s="221"/>
      <c r="AM8252" s="221"/>
      <c r="AN8252" s="221"/>
      <c r="AO8252" s="221"/>
      <c r="AP8252" s="221"/>
      <c r="AQ8252" s="219"/>
      <c r="AR8252" s="219"/>
      <c r="AS8252" s="221"/>
      <c r="AT8252" s="221"/>
      <c r="AU8252" s="221"/>
      <c r="AV8252" s="221"/>
      <c r="AW8252" s="221"/>
      <c r="AX8252" s="221"/>
      <c r="AY8252" s="221"/>
      <c r="AZ8252" s="221"/>
    </row>
    <row r="8253" spans="1:52" x14ac:dyDescent="0.15">
      <c r="A8253" s="278"/>
      <c r="B8253" s="274"/>
      <c r="C8253" s="340"/>
      <c r="D8253" s="340"/>
      <c r="E8253" s="341"/>
      <c r="F8253" s="341"/>
      <c r="G8253" s="341"/>
      <c r="H8253" s="341"/>
      <c r="I8253" s="341"/>
      <c r="J8253" s="341"/>
      <c r="AH8253" s="221"/>
      <c r="AI8253" s="221"/>
      <c r="AJ8253" s="221"/>
      <c r="AK8253" s="221"/>
      <c r="AL8253" s="221"/>
      <c r="AM8253" s="221"/>
      <c r="AN8253" s="221"/>
      <c r="AO8253" s="221"/>
      <c r="AP8253" s="221"/>
      <c r="AQ8253" s="219"/>
      <c r="AR8253" s="219"/>
      <c r="AS8253" s="221"/>
      <c r="AT8253" s="221"/>
      <c r="AU8253" s="221"/>
      <c r="AV8253" s="221"/>
      <c r="AW8253" s="221"/>
      <c r="AX8253" s="221"/>
      <c r="AY8253" s="221"/>
      <c r="AZ8253" s="221"/>
    </row>
    <row r="8254" spans="1:52" x14ac:dyDescent="0.15">
      <c r="A8254" s="278"/>
      <c r="B8254" s="274"/>
      <c r="C8254" s="340"/>
      <c r="D8254" s="340"/>
      <c r="E8254" s="341"/>
      <c r="F8254" s="341"/>
      <c r="G8254" s="341"/>
      <c r="H8254" s="341"/>
      <c r="I8254" s="341"/>
      <c r="J8254" s="341"/>
      <c r="AH8254" s="221"/>
      <c r="AI8254" s="221"/>
      <c r="AJ8254" s="221"/>
      <c r="AK8254" s="221"/>
      <c r="AL8254" s="221"/>
      <c r="AM8254" s="221"/>
      <c r="AN8254" s="221"/>
      <c r="AO8254" s="221"/>
      <c r="AP8254" s="221"/>
      <c r="AQ8254" s="219"/>
      <c r="AR8254" s="219"/>
      <c r="AS8254" s="221"/>
      <c r="AT8254" s="221"/>
      <c r="AU8254" s="221"/>
      <c r="AV8254" s="221"/>
      <c r="AW8254" s="221"/>
      <c r="AX8254" s="221"/>
      <c r="AY8254" s="221"/>
      <c r="AZ8254" s="221"/>
    </row>
    <row r="8255" spans="1:52" x14ac:dyDescent="0.15">
      <c r="A8255" s="278"/>
      <c r="B8255" s="274"/>
      <c r="C8255" s="340"/>
      <c r="D8255" s="340"/>
      <c r="E8255" s="341"/>
      <c r="F8255" s="341"/>
      <c r="G8255" s="341"/>
      <c r="H8255" s="341"/>
      <c r="I8255" s="341"/>
      <c r="J8255" s="341"/>
      <c r="AH8255" s="221"/>
      <c r="AI8255" s="221"/>
      <c r="AJ8255" s="221"/>
      <c r="AK8255" s="221"/>
      <c r="AL8255" s="221"/>
      <c r="AM8255" s="221"/>
      <c r="AN8255" s="221"/>
      <c r="AO8255" s="221"/>
      <c r="AP8255" s="221"/>
      <c r="AQ8255" s="219"/>
      <c r="AR8255" s="219"/>
      <c r="AS8255" s="221"/>
      <c r="AT8255" s="221"/>
      <c r="AU8255" s="221"/>
      <c r="AV8255" s="221"/>
      <c r="AW8255" s="221"/>
      <c r="AX8255" s="221"/>
      <c r="AY8255" s="221"/>
      <c r="AZ8255" s="221"/>
    </row>
    <row r="8256" spans="1:52" x14ac:dyDescent="0.15">
      <c r="A8256" s="278"/>
      <c r="B8256" s="274"/>
      <c r="C8256" s="340"/>
      <c r="D8256" s="340"/>
      <c r="E8256" s="341"/>
      <c r="F8256" s="341"/>
      <c r="G8256" s="341"/>
      <c r="H8256" s="341"/>
      <c r="I8256" s="341"/>
      <c r="J8256" s="341"/>
      <c r="AH8256" s="221"/>
      <c r="AI8256" s="221"/>
      <c r="AJ8256" s="221"/>
      <c r="AK8256" s="221"/>
      <c r="AL8256" s="221"/>
      <c r="AM8256" s="221"/>
      <c r="AN8256" s="221"/>
      <c r="AO8256" s="221"/>
      <c r="AP8256" s="221"/>
      <c r="AQ8256" s="219"/>
      <c r="AR8256" s="219"/>
      <c r="AS8256" s="221"/>
      <c r="AT8256" s="221"/>
      <c r="AU8256" s="221"/>
      <c r="AV8256" s="221"/>
      <c r="AW8256" s="221"/>
      <c r="AX8256" s="221"/>
      <c r="AY8256" s="221"/>
      <c r="AZ8256" s="221"/>
    </row>
    <row r="8257" spans="1:52" x14ac:dyDescent="0.15">
      <c r="A8257" s="278"/>
      <c r="B8257" s="274"/>
      <c r="C8257" s="340"/>
      <c r="D8257" s="340"/>
      <c r="E8257" s="341"/>
      <c r="F8257" s="341"/>
      <c r="G8257" s="341"/>
      <c r="H8257" s="341"/>
      <c r="I8257" s="341"/>
      <c r="J8257" s="341"/>
      <c r="AH8257" s="221"/>
      <c r="AI8257" s="221"/>
      <c r="AJ8257" s="221"/>
      <c r="AK8257" s="221"/>
      <c r="AL8257" s="221"/>
      <c r="AM8257" s="221"/>
      <c r="AN8257" s="221"/>
      <c r="AO8257" s="221"/>
      <c r="AP8257" s="221"/>
      <c r="AQ8257" s="219"/>
      <c r="AR8257" s="219"/>
      <c r="AS8257" s="221"/>
      <c r="AT8257" s="221"/>
      <c r="AU8257" s="221"/>
      <c r="AV8257" s="221"/>
      <c r="AW8257" s="221"/>
      <c r="AX8257" s="221"/>
      <c r="AY8257" s="221"/>
      <c r="AZ8257" s="221"/>
    </row>
    <row r="8258" spans="1:52" x14ac:dyDescent="0.15">
      <c r="A8258" s="278"/>
      <c r="B8258" s="274"/>
      <c r="C8258" s="340"/>
      <c r="D8258" s="340"/>
      <c r="E8258" s="341"/>
      <c r="F8258" s="341"/>
      <c r="G8258" s="341"/>
      <c r="H8258" s="341"/>
      <c r="I8258" s="341"/>
      <c r="J8258" s="341"/>
      <c r="AH8258" s="221"/>
      <c r="AI8258" s="221"/>
      <c r="AJ8258" s="221"/>
      <c r="AK8258" s="221"/>
      <c r="AL8258" s="221"/>
      <c r="AM8258" s="221"/>
      <c r="AN8258" s="221"/>
      <c r="AO8258" s="221"/>
      <c r="AP8258" s="221"/>
      <c r="AQ8258" s="219"/>
      <c r="AR8258" s="219"/>
      <c r="AS8258" s="221"/>
      <c r="AT8258" s="221"/>
      <c r="AU8258" s="221"/>
      <c r="AV8258" s="221"/>
      <c r="AW8258" s="221"/>
      <c r="AX8258" s="221"/>
      <c r="AY8258" s="221"/>
      <c r="AZ8258" s="221"/>
    </row>
    <row r="8259" spans="1:52" x14ac:dyDescent="0.15">
      <c r="A8259" s="278"/>
      <c r="B8259" s="274"/>
      <c r="C8259" s="340"/>
      <c r="D8259" s="340"/>
      <c r="E8259" s="341"/>
      <c r="F8259" s="341"/>
      <c r="G8259" s="341"/>
      <c r="H8259" s="341"/>
      <c r="I8259" s="341"/>
      <c r="J8259" s="341"/>
      <c r="AH8259" s="221"/>
      <c r="AI8259" s="221"/>
      <c r="AJ8259" s="221"/>
      <c r="AK8259" s="221"/>
      <c r="AL8259" s="221"/>
      <c r="AM8259" s="221"/>
      <c r="AN8259" s="221"/>
      <c r="AO8259" s="221"/>
      <c r="AP8259" s="221"/>
      <c r="AQ8259" s="219"/>
      <c r="AR8259" s="219"/>
      <c r="AS8259" s="221"/>
      <c r="AT8259" s="221"/>
      <c r="AU8259" s="221"/>
      <c r="AV8259" s="221"/>
      <c r="AW8259" s="221"/>
      <c r="AX8259" s="221"/>
      <c r="AY8259" s="221"/>
      <c r="AZ8259" s="221"/>
    </row>
    <row r="8260" spans="1:52" x14ac:dyDescent="0.15">
      <c r="A8260" s="278"/>
      <c r="B8260" s="274"/>
      <c r="C8260" s="340"/>
      <c r="D8260" s="340"/>
      <c r="E8260" s="341"/>
      <c r="F8260" s="341"/>
      <c r="G8260" s="341"/>
      <c r="H8260" s="341"/>
      <c r="I8260" s="341"/>
      <c r="J8260" s="341"/>
      <c r="AH8260" s="221"/>
      <c r="AI8260" s="221"/>
      <c r="AJ8260" s="221"/>
      <c r="AK8260" s="221"/>
      <c r="AL8260" s="221"/>
      <c r="AM8260" s="221"/>
      <c r="AN8260" s="221"/>
      <c r="AO8260" s="221"/>
      <c r="AP8260" s="221"/>
      <c r="AQ8260" s="219"/>
      <c r="AR8260" s="219"/>
      <c r="AS8260" s="221"/>
      <c r="AT8260" s="221"/>
      <c r="AU8260" s="221"/>
      <c r="AV8260" s="221"/>
      <c r="AW8260" s="221"/>
      <c r="AX8260" s="221"/>
      <c r="AY8260" s="221"/>
      <c r="AZ8260" s="221"/>
    </row>
    <row r="8261" spans="1:52" x14ac:dyDescent="0.15">
      <c r="A8261" s="278"/>
      <c r="B8261" s="274"/>
      <c r="C8261" s="340"/>
      <c r="D8261" s="340"/>
      <c r="E8261" s="341"/>
      <c r="F8261" s="341"/>
      <c r="G8261" s="341"/>
      <c r="H8261" s="341"/>
      <c r="I8261" s="341"/>
      <c r="J8261" s="341"/>
      <c r="AH8261" s="221"/>
      <c r="AI8261" s="221"/>
      <c r="AJ8261" s="221"/>
      <c r="AK8261" s="221"/>
      <c r="AL8261" s="221"/>
      <c r="AM8261" s="221"/>
      <c r="AN8261" s="221"/>
      <c r="AO8261" s="221"/>
      <c r="AP8261" s="221"/>
      <c r="AQ8261" s="219"/>
      <c r="AR8261" s="219"/>
      <c r="AS8261" s="221"/>
      <c r="AT8261" s="221"/>
      <c r="AU8261" s="221"/>
      <c r="AV8261" s="221"/>
      <c r="AW8261" s="221"/>
      <c r="AX8261" s="221"/>
      <c r="AY8261" s="221"/>
      <c r="AZ8261" s="221"/>
    </row>
    <row r="8262" spans="1:52" x14ac:dyDescent="0.15">
      <c r="A8262" s="278"/>
      <c r="B8262" s="274"/>
      <c r="C8262" s="340"/>
      <c r="D8262" s="340"/>
      <c r="E8262" s="341"/>
      <c r="F8262" s="341"/>
      <c r="G8262" s="341"/>
      <c r="H8262" s="341"/>
      <c r="I8262" s="341"/>
      <c r="J8262" s="341"/>
      <c r="AH8262" s="221"/>
      <c r="AI8262" s="221"/>
      <c r="AJ8262" s="221"/>
      <c r="AK8262" s="221"/>
      <c r="AL8262" s="221"/>
      <c r="AM8262" s="221"/>
      <c r="AN8262" s="221"/>
      <c r="AO8262" s="221"/>
      <c r="AP8262" s="221"/>
      <c r="AQ8262" s="219"/>
      <c r="AR8262" s="219"/>
      <c r="AS8262" s="221"/>
      <c r="AT8262" s="221"/>
      <c r="AU8262" s="221"/>
      <c r="AV8262" s="221"/>
      <c r="AW8262" s="221"/>
      <c r="AX8262" s="221"/>
      <c r="AY8262" s="221"/>
      <c r="AZ8262" s="221"/>
    </row>
    <row r="8263" spans="1:52" x14ac:dyDescent="0.15">
      <c r="A8263" s="278"/>
      <c r="B8263" s="274"/>
      <c r="C8263" s="340"/>
      <c r="D8263" s="340"/>
      <c r="E8263" s="341"/>
      <c r="F8263" s="341"/>
      <c r="G8263" s="341"/>
      <c r="H8263" s="341"/>
      <c r="I8263" s="341"/>
      <c r="J8263" s="341"/>
      <c r="AH8263" s="221"/>
      <c r="AI8263" s="221"/>
      <c r="AJ8263" s="221"/>
      <c r="AK8263" s="221"/>
      <c r="AL8263" s="221"/>
      <c r="AM8263" s="221"/>
      <c r="AN8263" s="221"/>
      <c r="AO8263" s="221"/>
      <c r="AP8263" s="221"/>
      <c r="AQ8263" s="219"/>
      <c r="AR8263" s="219"/>
      <c r="AS8263" s="221"/>
      <c r="AT8263" s="221"/>
      <c r="AU8263" s="221"/>
      <c r="AV8263" s="221"/>
      <c r="AW8263" s="221"/>
      <c r="AX8263" s="221"/>
      <c r="AY8263" s="221"/>
      <c r="AZ8263" s="221"/>
    </row>
    <row r="8264" spans="1:52" x14ac:dyDescent="0.15">
      <c r="A8264" s="278"/>
      <c r="B8264" s="274"/>
      <c r="C8264" s="340"/>
      <c r="D8264" s="340"/>
      <c r="E8264" s="341"/>
      <c r="F8264" s="341"/>
      <c r="G8264" s="341"/>
      <c r="H8264" s="341"/>
      <c r="I8264" s="341"/>
      <c r="J8264" s="341"/>
      <c r="AH8264" s="221"/>
      <c r="AI8264" s="221"/>
      <c r="AJ8264" s="221"/>
      <c r="AK8264" s="221"/>
      <c r="AL8264" s="221"/>
      <c r="AM8264" s="221"/>
      <c r="AN8264" s="221"/>
      <c r="AO8264" s="221"/>
      <c r="AP8264" s="221"/>
      <c r="AQ8264" s="219"/>
      <c r="AR8264" s="219"/>
      <c r="AS8264" s="221"/>
      <c r="AT8264" s="221"/>
      <c r="AU8264" s="221"/>
      <c r="AV8264" s="221"/>
      <c r="AW8264" s="221"/>
      <c r="AX8264" s="221"/>
      <c r="AY8264" s="221"/>
      <c r="AZ8264" s="221"/>
    </row>
    <row r="8265" spans="1:52" x14ac:dyDescent="0.15">
      <c r="A8265" s="278"/>
      <c r="B8265" s="274"/>
      <c r="C8265" s="340"/>
      <c r="D8265" s="340"/>
      <c r="E8265" s="341"/>
      <c r="F8265" s="341"/>
      <c r="G8265" s="341"/>
      <c r="H8265" s="341"/>
      <c r="I8265" s="341"/>
      <c r="J8265" s="341"/>
      <c r="AH8265" s="221"/>
      <c r="AI8265" s="221"/>
      <c r="AJ8265" s="221"/>
      <c r="AK8265" s="221"/>
      <c r="AL8265" s="221"/>
      <c r="AM8265" s="221"/>
      <c r="AN8265" s="221"/>
      <c r="AO8265" s="221"/>
      <c r="AP8265" s="221"/>
      <c r="AQ8265" s="219"/>
      <c r="AR8265" s="219"/>
      <c r="AS8265" s="221"/>
      <c r="AT8265" s="221"/>
      <c r="AU8265" s="221"/>
      <c r="AV8265" s="221"/>
      <c r="AW8265" s="221"/>
      <c r="AX8265" s="221"/>
      <c r="AY8265" s="221"/>
      <c r="AZ8265" s="221"/>
    </row>
    <row r="8266" spans="1:52" x14ac:dyDescent="0.15">
      <c r="A8266" s="278"/>
      <c r="B8266" s="274"/>
      <c r="C8266" s="340"/>
      <c r="D8266" s="340"/>
      <c r="E8266" s="341"/>
      <c r="F8266" s="341"/>
      <c r="G8266" s="341"/>
      <c r="H8266" s="341"/>
      <c r="I8266" s="341"/>
      <c r="J8266" s="341"/>
      <c r="AH8266" s="221"/>
      <c r="AI8266" s="221"/>
      <c r="AJ8266" s="221"/>
      <c r="AK8266" s="221"/>
      <c r="AL8266" s="221"/>
      <c r="AM8266" s="221"/>
      <c r="AN8266" s="221"/>
      <c r="AO8266" s="221"/>
      <c r="AP8266" s="221"/>
      <c r="AQ8266" s="219"/>
      <c r="AR8266" s="219"/>
      <c r="AS8266" s="221"/>
      <c r="AT8266" s="221"/>
      <c r="AU8266" s="221"/>
      <c r="AV8266" s="221"/>
      <c r="AW8266" s="221"/>
      <c r="AX8266" s="221"/>
      <c r="AY8266" s="221"/>
      <c r="AZ8266" s="221"/>
    </row>
    <row r="8267" spans="1:52" x14ac:dyDescent="0.15">
      <c r="A8267" s="278"/>
      <c r="B8267" s="274"/>
      <c r="C8267" s="340"/>
      <c r="D8267" s="340"/>
      <c r="E8267" s="341"/>
      <c r="F8267" s="341"/>
      <c r="G8267" s="341"/>
      <c r="H8267" s="341"/>
      <c r="I8267" s="341"/>
      <c r="J8267" s="341"/>
      <c r="AH8267" s="221"/>
      <c r="AI8267" s="221"/>
      <c r="AJ8267" s="221"/>
      <c r="AK8267" s="221"/>
      <c r="AL8267" s="221"/>
      <c r="AM8267" s="221"/>
      <c r="AN8267" s="221"/>
      <c r="AO8267" s="221"/>
      <c r="AP8267" s="221"/>
      <c r="AQ8267" s="219"/>
      <c r="AR8267" s="219"/>
      <c r="AS8267" s="221"/>
      <c r="AT8267" s="221"/>
      <c r="AU8267" s="221"/>
      <c r="AV8267" s="221"/>
      <c r="AW8267" s="221"/>
      <c r="AX8267" s="221"/>
      <c r="AY8267" s="221"/>
      <c r="AZ8267" s="221"/>
    </row>
    <row r="8268" spans="1:52" x14ac:dyDescent="0.15">
      <c r="A8268" s="278"/>
      <c r="B8268" s="274"/>
      <c r="C8268" s="340"/>
      <c r="D8268" s="340"/>
      <c r="E8268" s="341"/>
      <c r="F8268" s="341"/>
      <c r="G8268" s="341"/>
      <c r="H8268" s="341"/>
      <c r="I8268" s="341"/>
      <c r="J8268" s="341"/>
      <c r="AH8268" s="221"/>
      <c r="AI8268" s="221"/>
      <c r="AJ8268" s="221"/>
      <c r="AK8268" s="221"/>
      <c r="AL8268" s="221"/>
      <c r="AM8268" s="221"/>
      <c r="AN8268" s="221"/>
      <c r="AO8268" s="221"/>
      <c r="AP8268" s="221"/>
      <c r="AQ8268" s="219"/>
      <c r="AR8268" s="219"/>
      <c r="AS8268" s="221"/>
      <c r="AT8268" s="221"/>
      <c r="AU8268" s="221"/>
      <c r="AV8268" s="221"/>
      <c r="AW8268" s="221"/>
      <c r="AX8268" s="221"/>
      <c r="AY8268" s="221"/>
      <c r="AZ8268" s="221"/>
    </row>
    <row r="8269" spans="1:52" x14ac:dyDescent="0.15">
      <c r="A8269" s="278"/>
      <c r="B8269" s="274"/>
      <c r="C8269" s="340"/>
      <c r="D8269" s="340"/>
      <c r="E8269" s="341"/>
      <c r="F8269" s="341"/>
      <c r="G8269" s="341"/>
      <c r="H8269" s="341"/>
      <c r="I8269" s="341"/>
      <c r="J8269" s="341"/>
      <c r="AH8269" s="221"/>
      <c r="AI8269" s="221"/>
      <c r="AJ8269" s="221"/>
      <c r="AK8269" s="221"/>
      <c r="AL8269" s="221"/>
      <c r="AM8269" s="221"/>
      <c r="AN8269" s="221"/>
      <c r="AO8269" s="221"/>
      <c r="AP8269" s="221"/>
      <c r="AQ8269" s="219"/>
      <c r="AR8269" s="219"/>
      <c r="AS8269" s="221"/>
      <c r="AT8269" s="221"/>
      <c r="AU8269" s="221"/>
      <c r="AV8269" s="221"/>
      <c r="AW8269" s="221"/>
      <c r="AX8269" s="221"/>
      <c r="AY8269" s="221"/>
      <c r="AZ8269" s="221"/>
    </row>
    <row r="8270" spans="1:52" x14ac:dyDescent="0.15">
      <c r="A8270" s="278"/>
      <c r="B8270" s="274"/>
      <c r="C8270" s="340"/>
      <c r="D8270" s="340"/>
      <c r="E8270" s="341"/>
      <c r="F8270" s="341"/>
      <c r="G8270" s="341"/>
      <c r="H8270" s="341"/>
      <c r="I8270" s="341"/>
      <c r="J8270" s="341"/>
      <c r="AH8270" s="221"/>
      <c r="AI8270" s="221"/>
      <c r="AJ8270" s="221"/>
      <c r="AK8270" s="221"/>
      <c r="AL8270" s="221"/>
      <c r="AM8270" s="221"/>
      <c r="AN8270" s="221"/>
      <c r="AO8270" s="221"/>
      <c r="AP8270" s="221"/>
      <c r="AQ8270" s="219"/>
      <c r="AR8270" s="219"/>
      <c r="AS8270" s="221"/>
      <c r="AT8270" s="221"/>
      <c r="AU8270" s="221"/>
      <c r="AV8270" s="221"/>
      <c r="AW8270" s="221"/>
      <c r="AX8270" s="221"/>
      <c r="AY8270" s="221"/>
      <c r="AZ8270" s="221"/>
    </row>
    <row r="8271" spans="1:52" x14ac:dyDescent="0.15">
      <c r="A8271" s="278"/>
      <c r="B8271" s="274"/>
      <c r="C8271" s="340"/>
      <c r="D8271" s="340"/>
      <c r="E8271" s="341"/>
      <c r="F8271" s="341"/>
      <c r="G8271" s="341"/>
      <c r="H8271" s="341"/>
      <c r="I8271" s="341"/>
      <c r="J8271" s="341"/>
      <c r="AH8271" s="221"/>
      <c r="AI8271" s="221"/>
      <c r="AJ8271" s="221"/>
      <c r="AK8271" s="221"/>
      <c r="AL8271" s="221"/>
      <c r="AM8271" s="221"/>
      <c r="AN8271" s="221"/>
      <c r="AO8271" s="221"/>
      <c r="AP8271" s="221"/>
      <c r="AQ8271" s="219"/>
      <c r="AR8271" s="219"/>
      <c r="AS8271" s="221"/>
      <c r="AT8271" s="221"/>
      <c r="AU8271" s="221"/>
      <c r="AV8271" s="221"/>
      <c r="AW8271" s="221"/>
      <c r="AX8271" s="221"/>
      <c r="AY8271" s="221"/>
      <c r="AZ8271" s="221"/>
    </row>
    <row r="8272" spans="1:52" x14ac:dyDescent="0.15">
      <c r="A8272" s="278"/>
      <c r="B8272" s="274"/>
      <c r="C8272" s="340"/>
      <c r="D8272" s="340"/>
      <c r="E8272" s="341"/>
      <c r="F8272" s="341"/>
      <c r="G8272" s="341"/>
      <c r="H8272" s="341"/>
      <c r="I8272" s="341"/>
      <c r="J8272" s="341"/>
      <c r="AH8272" s="221"/>
      <c r="AI8272" s="221"/>
      <c r="AJ8272" s="221"/>
      <c r="AK8272" s="221"/>
      <c r="AL8272" s="221"/>
      <c r="AM8272" s="221"/>
      <c r="AN8272" s="221"/>
      <c r="AO8272" s="221"/>
      <c r="AP8272" s="221"/>
      <c r="AQ8272" s="219"/>
      <c r="AR8272" s="219"/>
      <c r="AS8272" s="221"/>
      <c r="AT8272" s="221"/>
      <c r="AU8272" s="221"/>
      <c r="AV8272" s="221"/>
      <c r="AW8272" s="221"/>
      <c r="AX8272" s="221"/>
      <c r="AY8272" s="221"/>
      <c r="AZ8272" s="221"/>
    </row>
    <row r="8273" spans="1:52" x14ac:dyDescent="0.15">
      <c r="A8273" s="278"/>
      <c r="B8273" s="274"/>
      <c r="C8273" s="340"/>
      <c r="D8273" s="340"/>
      <c r="E8273" s="341"/>
      <c r="F8273" s="341"/>
      <c r="G8273" s="341"/>
      <c r="H8273" s="341"/>
      <c r="I8273" s="341"/>
      <c r="J8273" s="341"/>
      <c r="AH8273" s="221"/>
      <c r="AI8273" s="221"/>
      <c r="AJ8273" s="221"/>
      <c r="AK8273" s="221"/>
      <c r="AL8273" s="221"/>
      <c r="AM8273" s="221"/>
      <c r="AN8273" s="221"/>
      <c r="AO8273" s="221"/>
      <c r="AP8273" s="221"/>
      <c r="AQ8273" s="219"/>
      <c r="AR8273" s="219"/>
      <c r="AS8273" s="221"/>
      <c r="AT8273" s="221"/>
      <c r="AU8273" s="221"/>
      <c r="AV8273" s="221"/>
      <c r="AW8273" s="221"/>
      <c r="AX8273" s="221"/>
      <c r="AY8273" s="221"/>
      <c r="AZ8273" s="221"/>
    </row>
    <row r="8274" spans="1:52" x14ac:dyDescent="0.15">
      <c r="A8274" s="278"/>
      <c r="B8274" s="274"/>
      <c r="C8274" s="340"/>
      <c r="D8274" s="340"/>
      <c r="E8274" s="341"/>
      <c r="F8274" s="341"/>
      <c r="G8274" s="341"/>
      <c r="H8274" s="341"/>
      <c r="I8274" s="341"/>
      <c r="J8274" s="341"/>
      <c r="AH8274" s="221"/>
      <c r="AI8274" s="221"/>
      <c r="AJ8274" s="221"/>
      <c r="AK8274" s="221"/>
      <c r="AL8274" s="221"/>
      <c r="AM8274" s="221"/>
      <c r="AN8274" s="221"/>
      <c r="AO8274" s="221"/>
      <c r="AP8274" s="221"/>
      <c r="AQ8274" s="219"/>
      <c r="AR8274" s="219"/>
      <c r="AS8274" s="221"/>
      <c r="AT8274" s="221"/>
      <c r="AU8274" s="221"/>
      <c r="AV8274" s="221"/>
      <c r="AW8274" s="221"/>
      <c r="AX8274" s="221"/>
      <c r="AY8274" s="221"/>
      <c r="AZ8274" s="221"/>
    </row>
    <row r="8275" spans="1:52" x14ac:dyDescent="0.15">
      <c r="A8275" s="278"/>
      <c r="B8275" s="274"/>
      <c r="C8275" s="340"/>
      <c r="D8275" s="340"/>
      <c r="E8275" s="341"/>
      <c r="F8275" s="341"/>
      <c r="G8275" s="341"/>
      <c r="H8275" s="341"/>
      <c r="I8275" s="341"/>
      <c r="J8275" s="341"/>
      <c r="AH8275" s="221"/>
      <c r="AI8275" s="221"/>
      <c r="AJ8275" s="221"/>
      <c r="AK8275" s="221"/>
      <c r="AL8275" s="221"/>
      <c r="AM8275" s="221"/>
      <c r="AN8275" s="221"/>
      <c r="AO8275" s="221"/>
      <c r="AP8275" s="221"/>
      <c r="AQ8275" s="219"/>
      <c r="AR8275" s="219"/>
      <c r="AS8275" s="221"/>
      <c r="AT8275" s="221"/>
      <c r="AU8275" s="221"/>
      <c r="AV8275" s="221"/>
      <c r="AW8275" s="221"/>
      <c r="AX8275" s="221"/>
      <c r="AY8275" s="221"/>
      <c r="AZ8275" s="221"/>
    </row>
    <row r="8276" spans="1:52" x14ac:dyDescent="0.15">
      <c r="A8276" s="278"/>
      <c r="B8276" s="274"/>
      <c r="C8276" s="340"/>
      <c r="D8276" s="340"/>
      <c r="E8276" s="341"/>
      <c r="F8276" s="341"/>
      <c r="G8276" s="341"/>
      <c r="H8276" s="341"/>
      <c r="I8276" s="341"/>
      <c r="J8276" s="341"/>
      <c r="AH8276" s="221"/>
      <c r="AI8276" s="221"/>
      <c r="AJ8276" s="221"/>
      <c r="AK8276" s="221"/>
      <c r="AL8276" s="221"/>
      <c r="AM8276" s="221"/>
      <c r="AN8276" s="221"/>
      <c r="AO8276" s="221"/>
      <c r="AP8276" s="221"/>
      <c r="AQ8276" s="219"/>
      <c r="AR8276" s="219"/>
      <c r="AS8276" s="221"/>
      <c r="AT8276" s="221"/>
      <c r="AU8276" s="221"/>
      <c r="AV8276" s="221"/>
      <c r="AW8276" s="221"/>
      <c r="AX8276" s="221"/>
      <c r="AY8276" s="221"/>
      <c r="AZ8276" s="221"/>
    </row>
    <row r="8277" spans="1:52" x14ac:dyDescent="0.15">
      <c r="A8277" s="278"/>
      <c r="B8277" s="274"/>
      <c r="C8277" s="340"/>
      <c r="D8277" s="340"/>
      <c r="E8277" s="341"/>
      <c r="F8277" s="341"/>
      <c r="G8277" s="341"/>
      <c r="H8277" s="341"/>
      <c r="I8277" s="341"/>
      <c r="J8277" s="341"/>
      <c r="AH8277" s="221"/>
      <c r="AI8277" s="221"/>
      <c r="AJ8277" s="221"/>
      <c r="AK8277" s="221"/>
      <c r="AL8277" s="221"/>
      <c r="AM8277" s="221"/>
      <c r="AN8277" s="221"/>
      <c r="AO8277" s="221"/>
      <c r="AP8277" s="221"/>
      <c r="AQ8277" s="219"/>
      <c r="AR8277" s="219"/>
      <c r="AS8277" s="221"/>
      <c r="AT8277" s="221"/>
      <c r="AU8277" s="221"/>
      <c r="AV8277" s="221"/>
      <c r="AW8277" s="221"/>
      <c r="AX8277" s="221"/>
      <c r="AY8277" s="221"/>
      <c r="AZ8277" s="221"/>
    </row>
    <row r="8278" spans="1:52" x14ac:dyDescent="0.15">
      <c r="A8278" s="278"/>
      <c r="B8278" s="274"/>
      <c r="C8278" s="340"/>
      <c r="D8278" s="340"/>
      <c r="E8278" s="341"/>
      <c r="F8278" s="341"/>
      <c r="G8278" s="341"/>
      <c r="H8278" s="341"/>
      <c r="I8278" s="341"/>
      <c r="J8278" s="341"/>
      <c r="AH8278" s="221"/>
      <c r="AI8278" s="221"/>
      <c r="AJ8278" s="221"/>
      <c r="AK8278" s="221"/>
      <c r="AL8278" s="221"/>
      <c r="AM8278" s="221"/>
      <c r="AN8278" s="221"/>
      <c r="AO8278" s="221"/>
      <c r="AP8278" s="221"/>
      <c r="AQ8278" s="219"/>
      <c r="AR8278" s="219"/>
      <c r="AS8278" s="221"/>
      <c r="AT8278" s="221"/>
      <c r="AU8278" s="221"/>
      <c r="AV8278" s="221"/>
      <c r="AW8278" s="221"/>
      <c r="AX8278" s="221"/>
      <c r="AY8278" s="221"/>
      <c r="AZ8278" s="221"/>
    </row>
    <row r="8279" spans="1:52" x14ac:dyDescent="0.15">
      <c r="A8279" s="278"/>
      <c r="B8279" s="274"/>
      <c r="C8279" s="340"/>
      <c r="D8279" s="340"/>
      <c r="E8279" s="341"/>
      <c r="F8279" s="341"/>
      <c r="G8279" s="341"/>
      <c r="H8279" s="341"/>
      <c r="I8279" s="341"/>
      <c r="J8279" s="341"/>
      <c r="AH8279" s="221"/>
      <c r="AI8279" s="221"/>
      <c r="AJ8279" s="221"/>
      <c r="AK8279" s="221"/>
      <c r="AL8279" s="221"/>
      <c r="AM8279" s="221"/>
      <c r="AN8279" s="221"/>
      <c r="AO8279" s="221"/>
      <c r="AP8279" s="221"/>
      <c r="AQ8279" s="219"/>
      <c r="AR8279" s="219"/>
      <c r="AS8279" s="221"/>
      <c r="AT8279" s="221"/>
      <c r="AU8279" s="221"/>
      <c r="AV8279" s="221"/>
      <c r="AW8279" s="221"/>
      <c r="AX8279" s="221"/>
      <c r="AY8279" s="221"/>
      <c r="AZ8279" s="221"/>
    </row>
    <row r="8280" spans="1:52" x14ac:dyDescent="0.15">
      <c r="A8280" s="278"/>
      <c r="B8280" s="274"/>
      <c r="C8280" s="340"/>
      <c r="D8280" s="340"/>
      <c r="E8280" s="341"/>
      <c r="F8280" s="341"/>
      <c r="G8280" s="341"/>
      <c r="H8280" s="341"/>
      <c r="I8280" s="341"/>
      <c r="J8280" s="341"/>
      <c r="AH8280" s="221"/>
      <c r="AI8280" s="221"/>
      <c r="AJ8280" s="221"/>
      <c r="AK8280" s="221"/>
      <c r="AL8280" s="221"/>
      <c r="AM8280" s="221"/>
      <c r="AN8280" s="221"/>
      <c r="AO8280" s="221"/>
      <c r="AP8280" s="221"/>
      <c r="AQ8280" s="219"/>
      <c r="AR8280" s="219"/>
      <c r="AS8280" s="221"/>
      <c r="AT8280" s="221"/>
      <c r="AU8280" s="221"/>
      <c r="AV8280" s="221"/>
      <c r="AW8280" s="221"/>
      <c r="AX8280" s="221"/>
      <c r="AY8280" s="221"/>
      <c r="AZ8280" s="221"/>
    </row>
    <row r="8281" spans="1:52" x14ac:dyDescent="0.15">
      <c r="A8281" s="278"/>
      <c r="B8281" s="274"/>
      <c r="C8281" s="340"/>
      <c r="D8281" s="340"/>
      <c r="E8281" s="341"/>
      <c r="F8281" s="341"/>
      <c r="G8281" s="341"/>
      <c r="H8281" s="341"/>
      <c r="I8281" s="341"/>
      <c r="J8281" s="341"/>
      <c r="AH8281" s="221"/>
      <c r="AI8281" s="221"/>
      <c r="AJ8281" s="221"/>
      <c r="AK8281" s="221"/>
      <c r="AL8281" s="221"/>
      <c r="AM8281" s="221"/>
      <c r="AN8281" s="221"/>
      <c r="AO8281" s="221"/>
      <c r="AP8281" s="221"/>
      <c r="AQ8281" s="219"/>
      <c r="AR8281" s="219"/>
      <c r="AS8281" s="221"/>
      <c r="AT8281" s="221"/>
      <c r="AU8281" s="221"/>
      <c r="AV8281" s="221"/>
      <c r="AW8281" s="221"/>
      <c r="AX8281" s="221"/>
      <c r="AY8281" s="221"/>
      <c r="AZ8281" s="221"/>
    </row>
    <row r="8282" spans="1:52" x14ac:dyDescent="0.15">
      <c r="A8282" s="278"/>
      <c r="B8282" s="274"/>
      <c r="C8282" s="340"/>
      <c r="D8282" s="340"/>
      <c r="E8282" s="341"/>
      <c r="F8282" s="341"/>
      <c r="G8282" s="341"/>
      <c r="H8282" s="341"/>
      <c r="I8282" s="341"/>
      <c r="J8282" s="341"/>
      <c r="AH8282" s="221"/>
      <c r="AI8282" s="221"/>
      <c r="AJ8282" s="221"/>
      <c r="AK8282" s="221"/>
      <c r="AL8282" s="221"/>
      <c r="AM8282" s="221"/>
      <c r="AN8282" s="221"/>
      <c r="AO8282" s="221"/>
      <c r="AP8282" s="221"/>
      <c r="AQ8282" s="219"/>
      <c r="AR8282" s="219"/>
      <c r="AS8282" s="221"/>
      <c r="AT8282" s="221"/>
      <c r="AU8282" s="221"/>
      <c r="AV8282" s="221"/>
      <c r="AW8282" s="221"/>
      <c r="AX8282" s="221"/>
      <c r="AY8282" s="221"/>
      <c r="AZ8282" s="221"/>
    </row>
    <row r="8283" spans="1:52" x14ac:dyDescent="0.15">
      <c r="A8283" s="278"/>
      <c r="B8283" s="274"/>
      <c r="C8283" s="340"/>
      <c r="D8283" s="340"/>
      <c r="E8283" s="341"/>
      <c r="F8283" s="341"/>
      <c r="G8283" s="341"/>
      <c r="H8283" s="341"/>
      <c r="I8283" s="341"/>
      <c r="J8283" s="341"/>
      <c r="AH8283" s="221"/>
      <c r="AI8283" s="221"/>
      <c r="AJ8283" s="221"/>
      <c r="AK8283" s="221"/>
      <c r="AL8283" s="221"/>
      <c r="AM8283" s="221"/>
      <c r="AN8283" s="221"/>
      <c r="AO8283" s="221"/>
      <c r="AP8283" s="221"/>
      <c r="AQ8283" s="219"/>
      <c r="AR8283" s="219"/>
      <c r="AS8283" s="221"/>
      <c r="AT8283" s="221"/>
      <c r="AU8283" s="221"/>
      <c r="AV8283" s="221"/>
      <c r="AW8283" s="221"/>
      <c r="AX8283" s="221"/>
      <c r="AY8283" s="221"/>
      <c r="AZ8283" s="221"/>
    </row>
    <row r="8284" spans="1:52" x14ac:dyDescent="0.15">
      <c r="A8284" s="278"/>
      <c r="B8284" s="274"/>
      <c r="C8284" s="340"/>
      <c r="D8284" s="340"/>
      <c r="E8284" s="341"/>
      <c r="F8284" s="341"/>
      <c r="G8284" s="341"/>
      <c r="H8284" s="341"/>
      <c r="I8284" s="341"/>
      <c r="J8284" s="341"/>
      <c r="AH8284" s="221"/>
      <c r="AI8284" s="221"/>
      <c r="AJ8284" s="221"/>
      <c r="AK8284" s="221"/>
      <c r="AL8284" s="221"/>
      <c r="AM8284" s="221"/>
      <c r="AN8284" s="221"/>
      <c r="AO8284" s="221"/>
      <c r="AP8284" s="221"/>
      <c r="AQ8284" s="219"/>
      <c r="AR8284" s="219"/>
      <c r="AS8284" s="221"/>
      <c r="AT8284" s="221"/>
      <c r="AU8284" s="221"/>
      <c r="AV8284" s="221"/>
      <c r="AW8284" s="221"/>
      <c r="AX8284" s="221"/>
      <c r="AY8284" s="221"/>
      <c r="AZ8284" s="221"/>
    </row>
    <row r="8285" spans="1:52" x14ac:dyDescent="0.15">
      <c r="A8285" s="278"/>
      <c r="B8285" s="274"/>
      <c r="C8285" s="340"/>
      <c r="D8285" s="340"/>
      <c r="E8285" s="341"/>
      <c r="F8285" s="341"/>
      <c r="G8285" s="341"/>
      <c r="H8285" s="341"/>
      <c r="I8285" s="341"/>
      <c r="J8285" s="341"/>
      <c r="AH8285" s="221"/>
      <c r="AI8285" s="221"/>
      <c r="AJ8285" s="221"/>
      <c r="AK8285" s="221"/>
      <c r="AL8285" s="221"/>
      <c r="AM8285" s="221"/>
      <c r="AN8285" s="221"/>
      <c r="AO8285" s="221"/>
      <c r="AP8285" s="221"/>
      <c r="AQ8285" s="219"/>
      <c r="AR8285" s="219"/>
      <c r="AS8285" s="221"/>
      <c r="AT8285" s="221"/>
      <c r="AU8285" s="221"/>
      <c r="AV8285" s="221"/>
      <c r="AW8285" s="221"/>
      <c r="AX8285" s="221"/>
      <c r="AY8285" s="221"/>
      <c r="AZ8285" s="221"/>
    </row>
    <row r="8286" spans="1:52" x14ac:dyDescent="0.15">
      <c r="A8286" s="278"/>
      <c r="B8286" s="274"/>
      <c r="C8286" s="340"/>
      <c r="D8286" s="340"/>
      <c r="E8286" s="341"/>
      <c r="F8286" s="341"/>
      <c r="G8286" s="341"/>
      <c r="H8286" s="341"/>
      <c r="I8286" s="341"/>
      <c r="J8286" s="341"/>
      <c r="AH8286" s="221"/>
      <c r="AI8286" s="221"/>
      <c r="AJ8286" s="221"/>
      <c r="AK8286" s="221"/>
      <c r="AL8286" s="221"/>
      <c r="AM8286" s="221"/>
      <c r="AN8286" s="221"/>
      <c r="AO8286" s="221"/>
      <c r="AP8286" s="221"/>
      <c r="AQ8286" s="219"/>
      <c r="AR8286" s="219"/>
      <c r="AS8286" s="221"/>
      <c r="AT8286" s="221"/>
      <c r="AU8286" s="221"/>
      <c r="AV8286" s="221"/>
      <c r="AW8286" s="221"/>
      <c r="AX8286" s="221"/>
      <c r="AY8286" s="221"/>
      <c r="AZ8286" s="221"/>
    </row>
    <row r="8287" spans="1:52" x14ac:dyDescent="0.15">
      <c r="A8287" s="278"/>
      <c r="B8287" s="274"/>
      <c r="C8287" s="340"/>
      <c r="D8287" s="340"/>
      <c r="E8287" s="341"/>
      <c r="F8287" s="341"/>
      <c r="G8287" s="341"/>
      <c r="H8287" s="341"/>
      <c r="I8287" s="341"/>
      <c r="J8287" s="341"/>
      <c r="AH8287" s="221"/>
      <c r="AI8287" s="221"/>
      <c r="AJ8287" s="221"/>
      <c r="AK8287" s="221"/>
      <c r="AL8287" s="221"/>
      <c r="AM8287" s="221"/>
      <c r="AN8287" s="221"/>
      <c r="AO8287" s="221"/>
      <c r="AP8287" s="221"/>
      <c r="AQ8287" s="219"/>
      <c r="AR8287" s="219"/>
      <c r="AS8287" s="221"/>
      <c r="AT8287" s="221"/>
      <c r="AU8287" s="221"/>
      <c r="AV8287" s="221"/>
      <c r="AW8287" s="221"/>
      <c r="AX8287" s="221"/>
      <c r="AY8287" s="221"/>
      <c r="AZ8287" s="221"/>
    </row>
    <row r="8288" spans="1:52" x14ac:dyDescent="0.15">
      <c r="A8288" s="278"/>
      <c r="B8288" s="274"/>
      <c r="C8288" s="340"/>
      <c r="D8288" s="340"/>
      <c r="E8288" s="341"/>
      <c r="F8288" s="341"/>
      <c r="G8288" s="341"/>
      <c r="H8288" s="341"/>
      <c r="I8288" s="341"/>
      <c r="J8288" s="341"/>
      <c r="AH8288" s="221"/>
      <c r="AI8288" s="221"/>
      <c r="AJ8288" s="221"/>
      <c r="AK8288" s="221"/>
      <c r="AL8288" s="221"/>
      <c r="AM8288" s="221"/>
      <c r="AN8288" s="221"/>
      <c r="AO8288" s="221"/>
      <c r="AP8288" s="221"/>
      <c r="AQ8288" s="219"/>
      <c r="AR8288" s="219"/>
      <c r="AS8288" s="221"/>
      <c r="AT8288" s="221"/>
      <c r="AU8288" s="221"/>
      <c r="AV8288" s="221"/>
      <c r="AW8288" s="221"/>
      <c r="AX8288" s="221"/>
      <c r="AY8288" s="221"/>
      <c r="AZ8288" s="221"/>
    </row>
    <row r="8289" spans="1:52" x14ac:dyDescent="0.15">
      <c r="A8289" s="278"/>
      <c r="B8289" s="274"/>
      <c r="C8289" s="340"/>
      <c r="D8289" s="340"/>
      <c r="E8289" s="341"/>
      <c r="F8289" s="341"/>
      <c r="G8289" s="341"/>
      <c r="H8289" s="341"/>
      <c r="I8289" s="341"/>
      <c r="J8289" s="341"/>
      <c r="AH8289" s="221"/>
      <c r="AI8289" s="221"/>
      <c r="AJ8289" s="221"/>
      <c r="AK8289" s="221"/>
      <c r="AL8289" s="221"/>
      <c r="AM8289" s="221"/>
      <c r="AN8289" s="221"/>
      <c r="AO8289" s="221"/>
      <c r="AP8289" s="221"/>
      <c r="AQ8289" s="219"/>
      <c r="AR8289" s="219"/>
      <c r="AS8289" s="221"/>
      <c r="AT8289" s="221"/>
      <c r="AU8289" s="221"/>
      <c r="AV8289" s="221"/>
      <c r="AW8289" s="221"/>
      <c r="AX8289" s="221"/>
      <c r="AY8289" s="221"/>
      <c r="AZ8289" s="221"/>
    </row>
    <row r="8290" spans="1:52" x14ac:dyDescent="0.15">
      <c r="A8290" s="278"/>
      <c r="B8290" s="274"/>
      <c r="C8290" s="340"/>
      <c r="D8290" s="340"/>
      <c r="E8290" s="341"/>
      <c r="F8290" s="341"/>
      <c r="G8290" s="341"/>
      <c r="H8290" s="341"/>
      <c r="I8290" s="341"/>
      <c r="J8290" s="341"/>
      <c r="AH8290" s="221"/>
      <c r="AI8290" s="221"/>
      <c r="AJ8290" s="221"/>
      <c r="AK8290" s="221"/>
      <c r="AL8290" s="221"/>
      <c r="AM8290" s="221"/>
      <c r="AN8290" s="221"/>
      <c r="AO8290" s="221"/>
      <c r="AP8290" s="221"/>
      <c r="AQ8290" s="219"/>
      <c r="AR8290" s="219"/>
      <c r="AS8290" s="221"/>
      <c r="AT8290" s="221"/>
      <c r="AU8290" s="221"/>
      <c r="AV8290" s="221"/>
      <c r="AW8290" s="221"/>
      <c r="AX8290" s="221"/>
      <c r="AY8290" s="221"/>
      <c r="AZ8290" s="221"/>
    </row>
    <row r="8291" spans="1:52" x14ac:dyDescent="0.15">
      <c r="A8291" s="278"/>
      <c r="B8291" s="274"/>
      <c r="C8291" s="340"/>
      <c r="D8291" s="340"/>
      <c r="E8291" s="341"/>
      <c r="F8291" s="341"/>
      <c r="G8291" s="341"/>
      <c r="H8291" s="341"/>
      <c r="I8291" s="341"/>
      <c r="J8291" s="341"/>
      <c r="AH8291" s="221"/>
      <c r="AI8291" s="221"/>
      <c r="AJ8291" s="221"/>
      <c r="AK8291" s="221"/>
      <c r="AL8291" s="221"/>
      <c r="AM8291" s="221"/>
      <c r="AN8291" s="221"/>
      <c r="AO8291" s="221"/>
      <c r="AP8291" s="221"/>
      <c r="AQ8291" s="219"/>
      <c r="AR8291" s="219"/>
      <c r="AS8291" s="221"/>
      <c r="AT8291" s="221"/>
      <c r="AU8291" s="221"/>
      <c r="AV8291" s="221"/>
      <c r="AW8291" s="221"/>
      <c r="AX8291" s="221"/>
      <c r="AY8291" s="221"/>
      <c r="AZ8291" s="221"/>
    </row>
    <row r="8292" spans="1:52" x14ac:dyDescent="0.15">
      <c r="A8292" s="278"/>
      <c r="B8292" s="274"/>
      <c r="C8292" s="340"/>
      <c r="D8292" s="340"/>
      <c r="E8292" s="341"/>
      <c r="F8292" s="341"/>
      <c r="G8292" s="341"/>
      <c r="H8292" s="341"/>
      <c r="I8292" s="341"/>
      <c r="J8292" s="341"/>
      <c r="AH8292" s="221"/>
      <c r="AI8292" s="221"/>
      <c r="AJ8292" s="221"/>
      <c r="AK8292" s="221"/>
      <c r="AL8292" s="221"/>
      <c r="AM8292" s="221"/>
      <c r="AN8292" s="221"/>
      <c r="AO8292" s="221"/>
      <c r="AP8292" s="221"/>
      <c r="AQ8292" s="219"/>
      <c r="AR8292" s="219"/>
      <c r="AS8292" s="221"/>
      <c r="AT8292" s="221"/>
      <c r="AU8292" s="221"/>
      <c r="AV8292" s="221"/>
      <c r="AW8292" s="221"/>
      <c r="AX8292" s="221"/>
      <c r="AY8292" s="221"/>
      <c r="AZ8292" s="221"/>
    </row>
    <row r="8293" spans="1:52" x14ac:dyDescent="0.15">
      <c r="A8293" s="278"/>
      <c r="B8293" s="274"/>
      <c r="C8293" s="340"/>
      <c r="D8293" s="340"/>
      <c r="E8293" s="341"/>
      <c r="F8293" s="341"/>
      <c r="G8293" s="341"/>
      <c r="H8293" s="341"/>
      <c r="I8293" s="341"/>
      <c r="J8293" s="341"/>
      <c r="AH8293" s="221"/>
      <c r="AI8293" s="221"/>
      <c r="AJ8293" s="221"/>
      <c r="AK8293" s="221"/>
      <c r="AL8293" s="221"/>
      <c r="AM8293" s="221"/>
      <c r="AN8293" s="221"/>
      <c r="AO8293" s="221"/>
      <c r="AP8293" s="221"/>
      <c r="AQ8293" s="219"/>
      <c r="AR8293" s="219"/>
      <c r="AS8293" s="221"/>
      <c r="AT8293" s="221"/>
      <c r="AU8293" s="221"/>
      <c r="AV8293" s="221"/>
      <c r="AW8293" s="221"/>
      <c r="AX8293" s="221"/>
      <c r="AY8293" s="221"/>
      <c r="AZ8293" s="221"/>
    </row>
    <row r="8294" spans="1:52" x14ac:dyDescent="0.15">
      <c r="A8294" s="278"/>
      <c r="B8294" s="274"/>
      <c r="C8294" s="340"/>
      <c r="D8294" s="340"/>
      <c r="E8294" s="341"/>
      <c r="F8294" s="341"/>
      <c r="G8294" s="341"/>
      <c r="H8294" s="341"/>
      <c r="I8294" s="341"/>
      <c r="J8294" s="341"/>
      <c r="AH8294" s="221"/>
      <c r="AI8294" s="221"/>
      <c r="AJ8294" s="221"/>
      <c r="AK8294" s="221"/>
      <c r="AL8294" s="221"/>
      <c r="AM8294" s="221"/>
      <c r="AN8294" s="221"/>
      <c r="AO8294" s="221"/>
      <c r="AP8294" s="221"/>
      <c r="AQ8294" s="219"/>
      <c r="AR8294" s="219"/>
      <c r="AS8294" s="221"/>
      <c r="AT8294" s="221"/>
      <c r="AU8294" s="221"/>
      <c r="AV8294" s="221"/>
      <c r="AW8294" s="221"/>
      <c r="AX8294" s="221"/>
      <c r="AY8294" s="221"/>
      <c r="AZ8294" s="221"/>
    </row>
    <row r="8295" spans="1:52" x14ac:dyDescent="0.15">
      <c r="A8295" s="278"/>
      <c r="B8295" s="274"/>
      <c r="C8295" s="340"/>
      <c r="D8295" s="340"/>
      <c r="E8295" s="341"/>
      <c r="F8295" s="341"/>
      <c r="G8295" s="341"/>
      <c r="H8295" s="341"/>
      <c r="I8295" s="341"/>
      <c r="J8295" s="341"/>
      <c r="AH8295" s="221"/>
      <c r="AI8295" s="221"/>
      <c r="AJ8295" s="221"/>
      <c r="AK8295" s="221"/>
      <c r="AL8295" s="221"/>
      <c r="AM8295" s="221"/>
      <c r="AN8295" s="221"/>
      <c r="AO8295" s="221"/>
      <c r="AP8295" s="221"/>
      <c r="AQ8295" s="219"/>
      <c r="AR8295" s="219"/>
      <c r="AS8295" s="221"/>
      <c r="AT8295" s="221"/>
      <c r="AU8295" s="221"/>
      <c r="AV8295" s="221"/>
      <c r="AW8295" s="221"/>
      <c r="AX8295" s="221"/>
      <c r="AY8295" s="221"/>
      <c r="AZ8295" s="221"/>
    </row>
    <row r="8296" spans="1:52" x14ac:dyDescent="0.15">
      <c r="A8296" s="278"/>
      <c r="B8296" s="274"/>
      <c r="C8296" s="340"/>
      <c r="D8296" s="340"/>
      <c r="E8296" s="341"/>
      <c r="F8296" s="341"/>
      <c r="G8296" s="341"/>
      <c r="H8296" s="341"/>
      <c r="I8296" s="341"/>
      <c r="J8296" s="341"/>
      <c r="AH8296" s="221"/>
      <c r="AI8296" s="221"/>
      <c r="AJ8296" s="221"/>
      <c r="AK8296" s="221"/>
      <c r="AL8296" s="221"/>
      <c r="AM8296" s="221"/>
      <c r="AN8296" s="221"/>
      <c r="AO8296" s="221"/>
      <c r="AP8296" s="221"/>
      <c r="AQ8296" s="219"/>
      <c r="AR8296" s="219"/>
      <c r="AS8296" s="221"/>
      <c r="AT8296" s="221"/>
      <c r="AU8296" s="221"/>
      <c r="AV8296" s="221"/>
      <c r="AW8296" s="221"/>
      <c r="AX8296" s="221"/>
      <c r="AY8296" s="221"/>
      <c r="AZ8296" s="221"/>
    </row>
    <row r="8297" spans="1:52" x14ac:dyDescent="0.15">
      <c r="A8297" s="278"/>
      <c r="B8297" s="274"/>
      <c r="C8297" s="340"/>
      <c r="D8297" s="340"/>
      <c r="E8297" s="341"/>
      <c r="F8297" s="341"/>
      <c r="G8297" s="341"/>
      <c r="H8297" s="341"/>
      <c r="I8297" s="341"/>
      <c r="J8297" s="341"/>
      <c r="AH8297" s="221"/>
      <c r="AI8297" s="221"/>
      <c r="AJ8297" s="221"/>
      <c r="AK8297" s="221"/>
      <c r="AL8297" s="221"/>
      <c r="AM8297" s="221"/>
      <c r="AN8297" s="221"/>
      <c r="AO8297" s="221"/>
      <c r="AP8297" s="221"/>
      <c r="AQ8297" s="219"/>
      <c r="AR8297" s="219"/>
      <c r="AS8297" s="221"/>
      <c r="AT8297" s="221"/>
      <c r="AU8297" s="221"/>
      <c r="AV8297" s="221"/>
      <c r="AW8297" s="221"/>
      <c r="AX8297" s="221"/>
      <c r="AY8297" s="221"/>
      <c r="AZ8297" s="221"/>
    </row>
    <row r="8298" spans="1:52" x14ac:dyDescent="0.15">
      <c r="A8298" s="278"/>
      <c r="B8298" s="274"/>
      <c r="C8298" s="340"/>
      <c r="D8298" s="340"/>
      <c r="E8298" s="341"/>
      <c r="F8298" s="341"/>
      <c r="G8298" s="341"/>
      <c r="H8298" s="341"/>
      <c r="I8298" s="341"/>
      <c r="J8298" s="341"/>
      <c r="AH8298" s="221"/>
      <c r="AI8298" s="221"/>
      <c r="AJ8298" s="221"/>
      <c r="AK8298" s="221"/>
      <c r="AL8298" s="221"/>
      <c r="AM8298" s="221"/>
      <c r="AN8298" s="221"/>
      <c r="AO8298" s="221"/>
      <c r="AP8298" s="221"/>
      <c r="AQ8298" s="219"/>
      <c r="AR8298" s="219"/>
      <c r="AS8298" s="221"/>
      <c r="AT8298" s="221"/>
      <c r="AU8298" s="221"/>
      <c r="AV8298" s="221"/>
      <c r="AW8298" s="221"/>
      <c r="AX8298" s="221"/>
      <c r="AY8298" s="221"/>
      <c r="AZ8298" s="221"/>
    </row>
    <row r="8299" spans="1:52" x14ac:dyDescent="0.15">
      <c r="A8299" s="278"/>
      <c r="B8299" s="274"/>
      <c r="C8299" s="340"/>
      <c r="D8299" s="340"/>
      <c r="E8299" s="341"/>
      <c r="F8299" s="341"/>
      <c r="G8299" s="341"/>
      <c r="H8299" s="341"/>
      <c r="I8299" s="341"/>
      <c r="J8299" s="341"/>
      <c r="AH8299" s="221"/>
      <c r="AI8299" s="221"/>
      <c r="AJ8299" s="221"/>
      <c r="AK8299" s="221"/>
      <c r="AL8299" s="221"/>
      <c r="AM8299" s="221"/>
      <c r="AN8299" s="221"/>
      <c r="AO8299" s="221"/>
      <c r="AP8299" s="221"/>
      <c r="AQ8299" s="219"/>
      <c r="AR8299" s="219"/>
      <c r="AS8299" s="221"/>
      <c r="AT8299" s="221"/>
      <c r="AU8299" s="221"/>
      <c r="AV8299" s="221"/>
      <c r="AW8299" s="221"/>
      <c r="AX8299" s="221"/>
      <c r="AY8299" s="221"/>
      <c r="AZ8299" s="221"/>
    </row>
    <row r="8300" spans="1:52" x14ac:dyDescent="0.15">
      <c r="A8300" s="278"/>
      <c r="B8300" s="274"/>
      <c r="C8300" s="340"/>
      <c r="D8300" s="340"/>
      <c r="E8300" s="341"/>
      <c r="F8300" s="341"/>
      <c r="G8300" s="341"/>
      <c r="H8300" s="341"/>
      <c r="I8300" s="341"/>
      <c r="J8300" s="341"/>
      <c r="AH8300" s="221"/>
      <c r="AI8300" s="221"/>
      <c r="AJ8300" s="221"/>
      <c r="AK8300" s="221"/>
      <c r="AL8300" s="221"/>
      <c r="AM8300" s="221"/>
      <c r="AN8300" s="221"/>
      <c r="AO8300" s="221"/>
      <c r="AP8300" s="221"/>
      <c r="AQ8300" s="219"/>
      <c r="AR8300" s="219"/>
      <c r="AS8300" s="221"/>
      <c r="AT8300" s="221"/>
      <c r="AU8300" s="221"/>
      <c r="AV8300" s="221"/>
      <c r="AW8300" s="221"/>
      <c r="AX8300" s="221"/>
      <c r="AY8300" s="221"/>
      <c r="AZ8300" s="221"/>
    </row>
    <row r="8301" spans="1:52" x14ac:dyDescent="0.15">
      <c r="A8301" s="278"/>
      <c r="B8301" s="274"/>
      <c r="C8301" s="340"/>
      <c r="D8301" s="340"/>
      <c r="E8301" s="341"/>
      <c r="F8301" s="341"/>
      <c r="G8301" s="341"/>
      <c r="H8301" s="341"/>
      <c r="I8301" s="341"/>
      <c r="J8301" s="341"/>
      <c r="AH8301" s="221"/>
      <c r="AI8301" s="221"/>
      <c r="AJ8301" s="221"/>
      <c r="AK8301" s="221"/>
      <c r="AL8301" s="221"/>
      <c r="AM8301" s="221"/>
      <c r="AN8301" s="221"/>
      <c r="AO8301" s="221"/>
      <c r="AP8301" s="221"/>
      <c r="AQ8301" s="219"/>
      <c r="AR8301" s="219"/>
      <c r="AS8301" s="221"/>
      <c r="AT8301" s="221"/>
      <c r="AU8301" s="221"/>
      <c r="AV8301" s="221"/>
      <c r="AW8301" s="221"/>
      <c r="AX8301" s="221"/>
      <c r="AY8301" s="221"/>
      <c r="AZ8301" s="221"/>
    </row>
    <row r="8302" spans="1:52" x14ac:dyDescent="0.15">
      <c r="A8302" s="278"/>
      <c r="B8302" s="274"/>
      <c r="C8302" s="340"/>
      <c r="D8302" s="340"/>
      <c r="E8302" s="341"/>
      <c r="F8302" s="341"/>
      <c r="G8302" s="341"/>
      <c r="H8302" s="341"/>
      <c r="I8302" s="341"/>
      <c r="J8302" s="341"/>
      <c r="AH8302" s="221"/>
      <c r="AI8302" s="221"/>
      <c r="AJ8302" s="221"/>
      <c r="AK8302" s="221"/>
      <c r="AL8302" s="221"/>
      <c r="AM8302" s="221"/>
      <c r="AN8302" s="221"/>
      <c r="AO8302" s="221"/>
      <c r="AP8302" s="221"/>
      <c r="AQ8302" s="219"/>
      <c r="AR8302" s="219"/>
      <c r="AS8302" s="221"/>
      <c r="AT8302" s="221"/>
      <c r="AU8302" s="221"/>
      <c r="AV8302" s="221"/>
      <c r="AW8302" s="221"/>
      <c r="AX8302" s="221"/>
      <c r="AY8302" s="221"/>
      <c r="AZ8302" s="221"/>
    </row>
    <row r="8303" spans="1:52" x14ac:dyDescent="0.15">
      <c r="A8303" s="278"/>
      <c r="B8303" s="274"/>
      <c r="C8303" s="340"/>
      <c r="D8303" s="340"/>
      <c r="E8303" s="341"/>
      <c r="F8303" s="341"/>
      <c r="G8303" s="341"/>
      <c r="H8303" s="341"/>
      <c r="I8303" s="341"/>
      <c r="J8303" s="341"/>
      <c r="AH8303" s="221"/>
      <c r="AI8303" s="221"/>
      <c r="AJ8303" s="221"/>
      <c r="AK8303" s="221"/>
      <c r="AL8303" s="221"/>
      <c r="AM8303" s="221"/>
      <c r="AN8303" s="221"/>
      <c r="AO8303" s="221"/>
      <c r="AP8303" s="221"/>
      <c r="AQ8303" s="219"/>
      <c r="AR8303" s="219"/>
      <c r="AS8303" s="221"/>
      <c r="AT8303" s="221"/>
      <c r="AU8303" s="221"/>
      <c r="AV8303" s="221"/>
      <c r="AW8303" s="221"/>
      <c r="AX8303" s="221"/>
      <c r="AY8303" s="221"/>
      <c r="AZ8303" s="221"/>
    </row>
    <row r="8304" spans="1:52" x14ac:dyDescent="0.15">
      <c r="A8304" s="278"/>
      <c r="B8304" s="274"/>
      <c r="C8304" s="340"/>
      <c r="D8304" s="340"/>
      <c r="E8304" s="341"/>
      <c r="F8304" s="341"/>
      <c r="G8304" s="341"/>
      <c r="H8304" s="341"/>
      <c r="I8304" s="341"/>
      <c r="J8304" s="341"/>
      <c r="AH8304" s="221"/>
      <c r="AI8304" s="221"/>
      <c r="AJ8304" s="221"/>
      <c r="AK8304" s="221"/>
      <c r="AL8304" s="221"/>
      <c r="AM8304" s="221"/>
      <c r="AN8304" s="221"/>
      <c r="AO8304" s="221"/>
      <c r="AP8304" s="221"/>
      <c r="AQ8304" s="219"/>
      <c r="AR8304" s="219"/>
      <c r="AS8304" s="221"/>
      <c r="AT8304" s="221"/>
      <c r="AU8304" s="221"/>
      <c r="AV8304" s="221"/>
      <c r="AW8304" s="221"/>
      <c r="AX8304" s="221"/>
      <c r="AY8304" s="221"/>
      <c r="AZ8304" s="221"/>
    </row>
    <row r="8305" spans="1:52" x14ac:dyDescent="0.15">
      <c r="A8305" s="278"/>
      <c r="B8305" s="274"/>
      <c r="C8305" s="340"/>
      <c r="D8305" s="340"/>
      <c r="E8305" s="341"/>
      <c r="F8305" s="341"/>
      <c r="G8305" s="341"/>
      <c r="H8305" s="341"/>
      <c r="I8305" s="341"/>
      <c r="J8305" s="341"/>
      <c r="AH8305" s="221"/>
      <c r="AI8305" s="221"/>
      <c r="AJ8305" s="221"/>
      <c r="AK8305" s="221"/>
      <c r="AL8305" s="221"/>
      <c r="AM8305" s="221"/>
      <c r="AN8305" s="221"/>
      <c r="AO8305" s="221"/>
      <c r="AP8305" s="221"/>
      <c r="AQ8305" s="219"/>
      <c r="AR8305" s="219"/>
      <c r="AS8305" s="221"/>
      <c r="AT8305" s="221"/>
      <c r="AU8305" s="221"/>
      <c r="AV8305" s="221"/>
      <c r="AW8305" s="221"/>
      <c r="AX8305" s="221"/>
      <c r="AY8305" s="221"/>
      <c r="AZ8305" s="221"/>
    </row>
    <row r="8306" spans="1:52" x14ac:dyDescent="0.15">
      <c r="A8306" s="278"/>
      <c r="B8306" s="274"/>
      <c r="C8306" s="340"/>
      <c r="D8306" s="340"/>
      <c r="E8306" s="341"/>
      <c r="F8306" s="341"/>
      <c r="G8306" s="341"/>
      <c r="H8306" s="341"/>
      <c r="I8306" s="341"/>
      <c r="J8306" s="341"/>
      <c r="AH8306" s="221"/>
      <c r="AI8306" s="221"/>
      <c r="AJ8306" s="221"/>
      <c r="AK8306" s="221"/>
      <c r="AL8306" s="221"/>
      <c r="AM8306" s="221"/>
      <c r="AN8306" s="221"/>
      <c r="AO8306" s="221"/>
      <c r="AP8306" s="221"/>
      <c r="AQ8306" s="219"/>
      <c r="AR8306" s="219"/>
      <c r="AS8306" s="221"/>
      <c r="AT8306" s="221"/>
      <c r="AU8306" s="221"/>
      <c r="AV8306" s="221"/>
      <c r="AW8306" s="221"/>
      <c r="AX8306" s="221"/>
      <c r="AY8306" s="221"/>
      <c r="AZ8306" s="221"/>
    </row>
    <row r="8307" spans="1:52" x14ac:dyDescent="0.15">
      <c r="A8307" s="278"/>
      <c r="B8307" s="274"/>
      <c r="C8307" s="340"/>
      <c r="D8307" s="340"/>
      <c r="E8307" s="341"/>
      <c r="F8307" s="341"/>
      <c r="G8307" s="341"/>
      <c r="H8307" s="341"/>
      <c r="I8307" s="341"/>
      <c r="J8307" s="341"/>
      <c r="AH8307" s="221"/>
      <c r="AI8307" s="221"/>
      <c r="AJ8307" s="221"/>
      <c r="AK8307" s="221"/>
      <c r="AL8307" s="221"/>
      <c r="AM8307" s="221"/>
      <c r="AN8307" s="221"/>
      <c r="AO8307" s="221"/>
      <c r="AP8307" s="221"/>
      <c r="AQ8307" s="219"/>
      <c r="AR8307" s="219"/>
      <c r="AS8307" s="221"/>
      <c r="AT8307" s="221"/>
      <c r="AU8307" s="221"/>
      <c r="AV8307" s="221"/>
      <c r="AW8307" s="221"/>
      <c r="AX8307" s="221"/>
      <c r="AY8307" s="221"/>
      <c r="AZ8307" s="221"/>
    </row>
    <row r="8308" spans="1:52" x14ac:dyDescent="0.15">
      <c r="A8308" s="278"/>
      <c r="B8308" s="274"/>
      <c r="C8308" s="340"/>
      <c r="D8308" s="340"/>
      <c r="E8308" s="341"/>
      <c r="F8308" s="341"/>
      <c r="G8308" s="341"/>
      <c r="H8308" s="341"/>
      <c r="I8308" s="341"/>
      <c r="J8308" s="341"/>
      <c r="AH8308" s="221"/>
      <c r="AI8308" s="221"/>
      <c r="AJ8308" s="221"/>
      <c r="AK8308" s="221"/>
      <c r="AL8308" s="221"/>
      <c r="AM8308" s="221"/>
      <c r="AN8308" s="221"/>
      <c r="AO8308" s="221"/>
      <c r="AP8308" s="221"/>
      <c r="AQ8308" s="219"/>
      <c r="AR8308" s="219"/>
      <c r="AS8308" s="221"/>
      <c r="AT8308" s="221"/>
      <c r="AU8308" s="221"/>
      <c r="AV8308" s="221"/>
      <c r="AW8308" s="221"/>
      <c r="AX8308" s="221"/>
      <c r="AY8308" s="221"/>
      <c r="AZ8308" s="221"/>
    </row>
    <row r="8309" spans="1:52" x14ac:dyDescent="0.15">
      <c r="A8309" s="278"/>
      <c r="B8309" s="274"/>
      <c r="C8309" s="340"/>
      <c r="D8309" s="340"/>
      <c r="E8309" s="341"/>
      <c r="F8309" s="341"/>
      <c r="G8309" s="341"/>
      <c r="H8309" s="341"/>
      <c r="I8309" s="341"/>
      <c r="J8309" s="341"/>
      <c r="AH8309" s="221"/>
      <c r="AI8309" s="221"/>
      <c r="AJ8309" s="221"/>
      <c r="AK8309" s="221"/>
      <c r="AL8309" s="221"/>
      <c r="AM8309" s="221"/>
      <c r="AN8309" s="221"/>
      <c r="AO8309" s="221"/>
      <c r="AP8309" s="221"/>
      <c r="AQ8309" s="219"/>
      <c r="AR8309" s="219"/>
      <c r="AS8309" s="221"/>
      <c r="AT8309" s="221"/>
      <c r="AU8309" s="221"/>
      <c r="AV8309" s="221"/>
      <c r="AW8309" s="221"/>
      <c r="AX8309" s="221"/>
      <c r="AY8309" s="221"/>
      <c r="AZ8309" s="221"/>
    </row>
    <row r="8310" spans="1:52" x14ac:dyDescent="0.15">
      <c r="A8310" s="278"/>
      <c r="B8310" s="274"/>
      <c r="C8310" s="340"/>
      <c r="D8310" s="340"/>
      <c r="E8310" s="341"/>
      <c r="F8310" s="341"/>
      <c r="G8310" s="341"/>
      <c r="H8310" s="341"/>
      <c r="I8310" s="341"/>
      <c r="J8310" s="341"/>
      <c r="AH8310" s="221"/>
      <c r="AI8310" s="221"/>
      <c r="AJ8310" s="221"/>
      <c r="AK8310" s="221"/>
      <c r="AL8310" s="221"/>
      <c r="AM8310" s="221"/>
      <c r="AN8310" s="221"/>
      <c r="AO8310" s="221"/>
      <c r="AP8310" s="221"/>
      <c r="AQ8310" s="219"/>
      <c r="AR8310" s="219"/>
      <c r="AS8310" s="221"/>
      <c r="AT8310" s="221"/>
      <c r="AU8310" s="221"/>
      <c r="AV8310" s="221"/>
      <c r="AW8310" s="221"/>
      <c r="AX8310" s="221"/>
      <c r="AY8310" s="221"/>
      <c r="AZ8310" s="221"/>
    </row>
    <row r="8311" spans="1:52" x14ac:dyDescent="0.15">
      <c r="A8311" s="278"/>
      <c r="B8311" s="274"/>
      <c r="C8311" s="340"/>
      <c r="D8311" s="340"/>
      <c r="E8311" s="341"/>
      <c r="F8311" s="341"/>
      <c r="G8311" s="341"/>
      <c r="H8311" s="341"/>
      <c r="I8311" s="341"/>
      <c r="J8311" s="341"/>
      <c r="AH8311" s="221"/>
      <c r="AI8311" s="221"/>
      <c r="AJ8311" s="221"/>
      <c r="AK8311" s="221"/>
      <c r="AL8311" s="221"/>
      <c r="AM8311" s="221"/>
      <c r="AN8311" s="221"/>
      <c r="AO8311" s="221"/>
      <c r="AP8311" s="221"/>
      <c r="AQ8311" s="219"/>
      <c r="AR8311" s="219"/>
      <c r="AS8311" s="221"/>
      <c r="AT8311" s="221"/>
      <c r="AU8311" s="221"/>
      <c r="AV8311" s="221"/>
      <c r="AW8311" s="221"/>
      <c r="AX8311" s="221"/>
      <c r="AY8311" s="221"/>
      <c r="AZ8311" s="221"/>
    </row>
    <row r="8312" spans="1:52" x14ac:dyDescent="0.15">
      <c r="A8312" s="278"/>
      <c r="B8312" s="274"/>
      <c r="C8312" s="340"/>
      <c r="D8312" s="340"/>
      <c r="E8312" s="341"/>
      <c r="F8312" s="341"/>
      <c r="G8312" s="341"/>
      <c r="H8312" s="341"/>
      <c r="I8312" s="341"/>
      <c r="J8312" s="341"/>
      <c r="AH8312" s="221"/>
      <c r="AI8312" s="221"/>
      <c r="AJ8312" s="221"/>
      <c r="AK8312" s="221"/>
      <c r="AL8312" s="221"/>
      <c r="AM8312" s="221"/>
      <c r="AN8312" s="221"/>
      <c r="AO8312" s="221"/>
      <c r="AP8312" s="221"/>
      <c r="AQ8312" s="219"/>
      <c r="AR8312" s="219"/>
      <c r="AS8312" s="221"/>
      <c r="AT8312" s="221"/>
      <c r="AU8312" s="221"/>
      <c r="AV8312" s="221"/>
      <c r="AW8312" s="221"/>
      <c r="AX8312" s="221"/>
      <c r="AY8312" s="221"/>
      <c r="AZ8312" s="221"/>
    </row>
    <row r="8313" spans="1:52" x14ac:dyDescent="0.15">
      <c r="A8313" s="278"/>
      <c r="B8313" s="274"/>
      <c r="C8313" s="340"/>
      <c r="D8313" s="340"/>
      <c r="E8313" s="341"/>
      <c r="F8313" s="341"/>
      <c r="G8313" s="341"/>
      <c r="H8313" s="341"/>
      <c r="I8313" s="341"/>
      <c r="J8313" s="341"/>
      <c r="AH8313" s="221"/>
      <c r="AI8313" s="221"/>
      <c r="AJ8313" s="221"/>
      <c r="AK8313" s="221"/>
      <c r="AL8313" s="221"/>
      <c r="AM8313" s="221"/>
      <c r="AN8313" s="221"/>
      <c r="AO8313" s="221"/>
      <c r="AP8313" s="221"/>
      <c r="AQ8313" s="219"/>
      <c r="AR8313" s="219"/>
      <c r="AS8313" s="221"/>
      <c r="AT8313" s="221"/>
      <c r="AU8313" s="221"/>
      <c r="AV8313" s="221"/>
      <c r="AW8313" s="221"/>
      <c r="AX8313" s="221"/>
      <c r="AY8313" s="221"/>
      <c r="AZ8313" s="221"/>
    </row>
    <row r="8314" spans="1:52" x14ac:dyDescent="0.15">
      <c r="A8314" s="278"/>
      <c r="B8314" s="274"/>
      <c r="C8314" s="340"/>
      <c r="D8314" s="340"/>
      <c r="E8314" s="341"/>
      <c r="F8314" s="341"/>
      <c r="G8314" s="341"/>
      <c r="H8314" s="341"/>
      <c r="I8314" s="341"/>
      <c r="J8314" s="341"/>
      <c r="AH8314" s="221"/>
      <c r="AI8314" s="221"/>
      <c r="AJ8314" s="221"/>
      <c r="AK8314" s="221"/>
      <c r="AL8314" s="221"/>
      <c r="AM8314" s="221"/>
      <c r="AN8314" s="221"/>
      <c r="AO8314" s="221"/>
      <c r="AP8314" s="221"/>
      <c r="AQ8314" s="219"/>
      <c r="AR8314" s="219"/>
      <c r="AS8314" s="221"/>
      <c r="AT8314" s="221"/>
      <c r="AU8314" s="221"/>
      <c r="AV8314" s="221"/>
      <c r="AW8314" s="221"/>
      <c r="AX8314" s="221"/>
      <c r="AY8314" s="221"/>
      <c r="AZ8314" s="221"/>
    </row>
    <row r="8315" spans="1:52" x14ac:dyDescent="0.15">
      <c r="A8315" s="278"/>
      <c r="B8315" s="274"/>
      <c r="C8315" s="340"/>
      <c r="D8315" s="340"/>
      <c r="E8315" s="341"/>
      <c r="F8315" s="341"/>
      <c r="G8315" s="341"/>
      <c r="H8315" s="341"/>
      <c r="I8315" s="341"/>
      <c r="J8315" s="341"/>
      <c r="AH8315" s="221"/>
      <c r="AI8315" s="221"/>
      <c r="AJ8315" s="221"/>
      <c r="AK8315" s="221"/>
      <c r="AL8315" s="221"/>
      <c r="AM8315" s="221"/>
      <c r="AN8315" s="221"/>
      <c r="AO8315" s="221"/>
      <c r="AP8315" s="221"/>
      <c r="AQ8315" s="219"/>
      <c r="AR8315" s="219"/>
      <c r="AS8315" s="221"/>
      <c r="AT8315" s="221"/>
      <c r="AU8315" s="221"/>
      <c r="AV8315" s="221"/>
      <c r="AW8315" s="221"/>
      <c r="AX8315" s="221"/>
      <c r="AY8315" s="221"/>
      <c r="AZ8315" s="221"/>
    </row>
    <row r="8316" spans="1:52" x14ac:dyDescent="0.15">
      <c r="A8316" s="278"/>
      <c r="B8316" s="274"/>
      <c r="C8316" s="340"/>
      <c r="D8316" s="340"/>
      <c r="E8316" s="341"/>
      <c r="F8316" s="341"/>
      <c r="G8316" s="341"/>
      <c r="H8316" s="341"/>
      <c r="I8316" s="341"/>
      <c r="J8316" s="341"/>
      <c r="AH8316" s="221"/>
      <c r="AI8316" s="221"/>
      <c r="AJ8316" s="221"/>
      <c r="AK8316" s="221"/>
      <c r="AL8316" s="221"/>
      <c r="AM8316" s="221"/>
      <c r="AN8316" s="221"/>
      <c r="AO8316" s="221"/>
      <c r="AP8316" s="221"/>
      <c r="AQ8316" s="219"/>
      <c r="AR8316" s="219"/>
      <c r="AS8316" s="221"/>
      <c r="AT8316" s="221"/>
      <c r="AU8316" s="221"/>
      <c r="AV8316" s="221"/>
      <c r="AW8316" s="221"/>
      <c r="AX8316" s="221"/>
      <c r="AY8316" s="221"/>
      <c r="AZ8316" s="221"/>
    </row>
    <row r="8317" spans="1:52" x14ac:dyDescent="0.15">
      <c r="A8317" s="278"/>
      <c r="B8317" s="274"/>
      <c r="C8317" s="340"/>
      <c r="D8317" s="340"/>
      <c r="E8317" s="341"/>
      <c r="F8317" s="341"/>
      <c r="G8317" s="341"/>
      <c r="H8317" s="341"/>
      <c r="I8317" s="341"/>
      <c r="J8317" s="341"/>
      <c r="AH8317" s="221"/>
      <c r="AI8317" s="221"/>
      <c r="AJ8317" s="221"/>
      <c r="AK8317" s="221"/>
      <c r="AL8317" s="221"/>
      <c r="AM8317" s="221"/>
      <c r="AN8317" s="221"/>
      <c r="AO8317" s="221"/>
      <c r="AP8317" s="221"/>
      <c r="AQ8317" s="219"/>
      <c r="AR8317" s="219"/>
      <c r="AS8317" s="221"/>
      <c r="AT8317" s="221"/>
      <c r="AU8317" s="221"/>
      <c r="AV8317" s="221"/>
      <c r="AW8317" s="221"/>
      <c r="AX8317" s="221"/>
      <c r="AY8317" s="221"/>
      <c r="AZ8317" s="221"/>
    </row>
    <row r="8318" spans="1:52" x14ac:dyDescent="0.15">
      <c r="A8318" s="278"/>
      <c r="B8318" s="274"/>
      <c r="C8318" s="340"/>
      <c r="D8318" s="340"/>
      <c r="E8318" s="341"/>
      <c r="F8318" s="341"/>
      <c r="G8318" s="341"/>
      <c r="H8318" s="341"/>
      <c r="I8318" s="341"/>
      <c r="J8318" s="341"/>
      <c r="AH8318" s="221"/>
      <c r="AI8318" s="221"/>
      <c r="AJ8318" s="221"/>
      <c r="AK8318" s="221"/>
      <c r="AL8318" s="221"/>
      <c r="AM8318" s="221"/>
      <c r="AN8318" s="221"/>
      <c r="AO8318" s="221"/>
      <c r="AP8318" s="221"/>
      <c r="AQ8318" s="219"/>
      <c r="AR8318" s="219"/>
      <c r="AS8318" s="221"/>
      <c r="AT8318" s="221"/>
      <c r="AU8318" s="221"/>
      <c r="AV8318" s="221"/>
      <c r="AW8318" s="221"/>
      <c r="AX8318" s="221"/>
      <c r="AY8318" s="221"/>
      <c r="AZ8318" s="221"/>
    </row>
    <row r="8319" spans="1:52" x14ac:dyDescent="0.15">
      <c r="A8319" s="278"/>
      <c r="B8319" s="274"/>
      <c r="C8319" s="340"/>
      <c r="D8319" s="340"/>
      <c r="E8319" s="341"/>
      <c r="F8319" s="341"/>
      <c r="G8319" s="341"/>
      <c r="H8319" s="341"/>
      <c r="I8319" s="341"/>
      <c r="J8319" s="341"/>
      <c r="AH8319" s="221"/>
      <c r="AI8319" s="221"/>
      <c r="AJ8319" s="221"/>
      <c r="AK8319" s="221"/>
      <c r="AL8319" s="221"/>
      <c r="AM8319" s="221"/>
      <c r="AN8319" s="221"/>
      <c r="AO8319" s="221"/>
      <c r="AP8319" s="221"/>
      <c r="AQ8319" s="219"/>
      <c r="AR8319" s="219"/>
      <c r="AS8319" s="221"/>
      <c r="AT8319" s="221"/>
      <c r="AU8319" s="221"/>
      <c r="AV8319" s="221"/>
      <c r="AW8319" s="221"/>
      <c r="AX8319" s="221"/>
      <c r="AY8319" s="221"/>
      <c r="AZ8319" s="221"/>
    </row>
    <row r="8320" spans="1:52" x14ac:dyDescent="0.15">
      <c r="A8320" s="278"/>
      <c r="B8320" s="274"/>
      <c r="C8320" s="340"/>
      <c r="D8320" s="340"/>
      <c r="E8320" s="341"/>
      <c r="F8320" s="341"/>
      <c r="G8320" s="341"/>
      <c r="H8320" s="341"/>
      <c r="I8320" s="341"/>
      <c r="J8320" s="341"/>
      <c r="AH8320" s="221"/>
      <c r="AI8320" s="221"/>
      <c r="AJ8320" s="221"/>
      <c r="AK8320" s="221"/>
      <c r="AL8320" s="221"/>
      <c r="AM8320" s="221"/>
      <c r="AN8320" s="221"/>
      <c r="AO8320" s="221"/>
      <c r="AP8320" s="221"/>
      <c r="AQ8320" s="219"/>
      <c r="AR8320" s="219"/>
      <c r="AS8320" s="221"/>
      <c r="AT8320" s="221"/>
      <c r="AU8320" s="221"/>
      <c r="AV8320" s="221"/>
      <c r="AW8320" s="221"/>
      <c r="AX8320" s="221"/>
      <c r="AY8320" s="221"/>
      <c r="AZ8320" s="221"/>
    </row>
    <row r="8321" spans="1:52" x14ac:dyDescent="0.15">
      <c r="A8321" s="278"/>
      <c r="B8321" s="274"/>
      <c r="C8321" s="340"/>
      <c r="D8321" s="340"/>
      <c r="E8321" s="341"/>
      <c r="F8321" s="341"/>
      <c r="G8321" s="341"/>
      <c r="H8321" s="341"/>
      <c r="I8321" s="341"/>
      <c r="J8321" s="341"/>
      <c r="AH8321" s="221"/>
      <c r="AI8321" s="221"/>
      <c r="AJ8321" s="221"/>
      <c r="AK8321" s="221"/>
      <c r="AL8321" s="221"/>
      <c r="AM8321" s="221"/>
      <c r="AN8321" s="221"/>
      <c r="AO8321" s="221"/>
      <c r="AP8321" s="221"/>
      <c r="AQ8321" s="219"/>
      <c r="AR8321" s="219"/>
      <c r="AS8321" s="221"/>
      <c r="AT8321" s="221"/>
      <c r="AU8321" s="221"/>
      <c r="AV8321" s="221"/>
      <c r="AW8321" s="221"/>
      <c r="AX8321" s="221"/>
      <c r="AY8321" s="221"/>
      <c r="AZ8321" s="221"/>
    </row>
    <row r="8322" spans="1:52" x14ac:dyDescent="0.15">
      <c r="A8322" s="278"/>
      <c r="B8322" s="274"/>
      <c r="C8322" s="340"/>
      <c r="D8322" s="340"/>
      <c r="E8322" s="341"/>
      <c r="F8322" s="341"/>
      <c r="G8322" s="341"/>
      <c r="H8322" s="341"/>
      <c r="I8322" s="341"/>
      <c r="J8322" s="341"/>
      <c r="AH8322" s="221"/>
      <c r="AI8322" s="221"/>
      <c r="AJ8322" s="221"/>
      <c r="AK8322" s="221"/>
      <c r="AL8322" s="221"/>
      <c r="AM8322" s="221"/>
      <c r="AN8322" s="221"/>
      <c r="AO8322" s="221"/>
      <c r="AP8322" s="221"/>
      <c r="AQ8322" s="219"/>
      <c r="AR8322" s="219"/>
      <c r="AS8322" s="221"/>
      <c r="AT8322" s="221"/>
      <c r="AU8322" s="221"/>
      <c r="AV8322" s="221"/>
      <c r="AW8322" s="221"/>
      <c r="AX8322" s="221"/>
      <c r="AY8322" s="221"/>
      <c r="AZ8322" s="221"/>
    </row>
    <row r="8323" spans="1:52" x14ac:dyDescent="0.15">
      <c r="A8323" s="278"/>
      <c r="B8323" s="274"/>
      <c r="C8323" s="340"/>
      <c r="D8323" s="340"/>
      <c r="E8323" s="341"/>
      <c r="F8323" s="341"/>
      <c r="G8323" s="341"/>
      <c r="H8323" s="341"/>
      <c r="I8323" s="341"/>
      <c r="J8323" s="341"/>
      <c r="AH8323" s="221"/>
      <c r="AI8323" s="221"/>
      <c r="AJ8323" s="221"/>
      <c r="AK8323" s="221"/>
      <c r="AL8323" s="221"/>
      <c r="AM8323" s="221"/>
      <c r="AN8323" s="221"/>
      <c r="AO8323" s="221"/>
      <c r="AP8323" s="221"/>
      <c r="AQ8323" s="219"/>
      <c r="AR8323" s="219"/>
      <c r="AS8323" s="221"/>
      <c r="AT8323" s="221"/>
      <c r="AU8323" s="221"/>
      <c r="AV8323" s="221"/>
      <c r="AW8323" s="221"/>
      <c r="AX8323" s="221"/>
      <c r="AY8323" s="221"/>
      <c r="AZ8323" s="221"/>
    </row>
    <row r="8324" spans="1:52" x14ac:dyDescent="0.15">
      <c r="A8324" s="278"/>
      <c r="B8324" s="274"/>
      <c r="C8324" s="340"/>
      <c r="D8324" s="340"/>
      <c r="E8324" s="341"/>
      <c r="F8324" s="341"/>
      <c r="G8324" s="341"/>
      <c r="H8324" s="341"/>
      <c r="I8324" s="341"/>
      <c r="J8324" s="341"/>
      <c r="AH8324" s="221"/>
      <c r="AI8324" s="221"/>
      <c r="AJ8324" s="221"/>
      <c r="AK8324" s="221"/>
      <c r="AL8324" s="221"/>
      <c r="AM8324" s="221"/>
      <c r="AN8324" s="221"/>
      <c r="AO8324" s="221"/>
      <c r="AP8324" s="221"/>
      <c r="AQ8324" s="219"/>
      <c r="AR8324" s="219"/>
      <c r="AS8324" s="221"/>
      <c r="AT8324" s="221"/>
      <c r="AU8324" s="221"/>
      <c r="AV8324" s="221"/>
      <c r="AW8324" s="221"/>
      <c r="AX8324" s="221"/>
      <c r="AY8324" s="221"/>
      <c r="AZ8324" s="221"/>
    </row>
    <row r="8325" spans="1:52" x14ac:dyDescent="0.15">
      <c r="A8325" s="278"/>
      <c r="B8325" s="274"/>
      <c r="C8325" s="340"/>
      <c r="D8325" s="340"/>
      <c r="E8325" s="341"/>
      <c r="F8325" s="341"/>
      <c r="G8325" s="341"/>
      <c r="H8325" s="341"/>
      <c r="I8325" s="341"/>
      <c r="J8325" s="341"/>
      <c r="AH8325" s="221"/>
      <c r="AI8325" s="221"/>
      <c r="AJ8325" s="221"/>
      <c r="AK8325" s="221"/>
      <c r="AL8325" s="221"/>
      <c r="AM8325" s="221"/>
      <c r="AN8325" s="221"/>
      <c r="AO8325" s="221"/>
      <c r="AP8325" s="221"/>
      <c r="AQ8325" s="219"/>
      <c r="AR8325" s="219"/>
      <c r="AS8325" s="221"/>
      <c r="AT8325" s="221"/>
      <c r="AU8325" s="221"/>
      <c r="AV8325" s="221"/>
      <c r="AW8325" s="221"/>
      <c r="AX8325" s="221"/>
      <c r="AY8325" s="221"/>
      <c r="AZ8325" s="221"/>
    </row>
    <row r="8326" spans="1:52" x14ac:dyDescent="0.15">
      <c r="A8326" s="278"/>
      <c r="B8326" s="274"/>
      <c r="C8326" s="340"/>
      <c r="D8326" s="340"/>
      <c r="E8326" s="341"/>
      <c r="F8326" s="341"/>
      <c r="G8326" s="341"/>
      <c r="H8326" s="341"/>
      <c r="I8326" s="341"/>
      <c r="J8326" s="341"/>
      <c r="AH8326" s="221"/>
      <c r="AI8326" s="221"/>
      <c r="AJ8326" s="221"/>
      <c r="AK8326" s="221"/>
      <c r="AL8326" s="221"/>
      <c r="AM8326" s="221"/>
      <c r="AN8326" s="221"/>
      <c r="AO8326" s="221"/>
      <c r="AP8326" s="221"/>
      <c r="AQ8326" s="219"/>
      <c r="AR8326" s="219"/>
      <c r="AS8326" s="221"/>
      <c r="AT8326" s="221"/>
      <c r="AU8326" s="221"/>
      <c r="AV8326" s="221"/>
      <c r="AW8326" s="221"/>
      <c r="AX8326" s="221"/>
      <c r="AY8326" s="221"/>
      <c r="AZ8326" s="221"/>
    </row>
    <row r="8327" spans="1:52" x14ac:dyDescent="0.15">
      <c r="A8327" s="278"/>
      <c r="B8327" s="274"/>
      <c r="C8327" s="340"/>
      <c r="D8327" s="340"/>
      <c r="E8327" s="341"/>
      <c r="F8327" s="341"/>
      <c r="G8327" s="341"/>
      <c r="H8327" s="341"/>
      <c r="I8327" s="341"/>
      <c r="J8327" s="341"/>
      <c r="AH8327" s="221"/>
      <c r="AI8327" s="221"/>
      <c r="AJ8327" s="221"/>
      <c r="AK8327" s="221"/>
      <c r="AL8327" s="221"/>
      <c r="AM8327" s="221"/>
      <c r="AN8327" s="221"/>
      <c r="AO8327" s="221"/>
      <c r="AP8327" s="221"/>
      <c r="AQ8327" s="219"/>
      <c r="AR8327" s="219"/>
      <c r="AS8327" s="221"/>
      <c r="AT8327" s="221"/>
      <c r="AU8327" s="221"/>
      <c r="AV8327" s="221"/>
      <c r="AW8327" s="221"/>
      <c r="AX8327" s="221"/>
      <c r="AY8327" s="221"/>
      <c r="AZ8327" s="221"/>
    </row>
    <row r="8328" spans="1:52" x14ac:dyDescent="0.15">
      <c r="A8328" s="278"/>
      <c r="B8328" s="274"/>
      <c r="C8328" s="340"/>
      <c r="D8328" s="340"/>
      <c r="E8328" s="341"/>
      <c r="F8328" s="341"/>
      <c r="G8328" s="341"/>
      <c r="H8328" s="341"/>
      <c r="I8328" s="341"/>
      <c r="J8328" s="341"/>
      <c r="AH8328" s="221"/>
      <c r="AI8328" s="221"/>
      <c r="AJ8328" s="221"/>
      <c r="AK8328" s="221"/>
      <c r="AL8328" s="221"/>
      <c r="AM8328" s="221"/>
      <c r="AN8328" s="221"/>
      <c r="AO8328" s="221"/>
      <c r="AP8328" s="221"/>
      <c r="AQ8328" s="219"/>
      <c r="AR8328" s="219"/>
      <c r="AS8328" s="221"/>
      <c r="AT8328" s="221"/>
      <c r="AU8328" s="221"/>
      <c r="AV8328" s="221"/>
      <c r="AW8328" s="221"/>
      <c r="AX8328" s="221"/>
      <c r="AY8328" s="221"/>
      <c r="AZ8328" s="221"/>
    </row>
    <row r="8329" spans="1:52" x14ac:dyDescent="0.15">
      <c r="A8329" s="278"/>
      <c r="B8329" s="274"/>
      <c r="C8329" s="340"/>
      <c r="D8329" s="340"/>
      <c r="E8329" s="341"/>
      <c r="F8329" s="341"/>
      <c r="G8329" s="341"/>
      <c r="H8329" s="341"/>
      <c r="I8329" s="341"/>
      <c r="J8329" s="341"/>
      <c r="AH8329" s="221"/>
      <c r="AI8329" s="221"/>
      <c r="AJ8329" s="221"/>
      <c r="AK8329" s="221"/>
      <c r="AL8329" s="221"/>
      <c r="AM8329" s="221"/>
      <c r="AN8329" s="221"/>
      <c r="AO8329" s="221"/>
      <c r="AP8329" s="221"/>
      <c r="AQ8329" s="219"/>
      <c r="AR8329" s="219"/>
      <c r="AS8329" s="221"/>
      <c r="AT8329" s="221"/>
      <c r="AU8329" s="221"/>
      <c r="AV8329" s="221"/>
      <c r="AW8329" s="221"/>
      <c r="AX8329" s="221"/>
      <c r="AY8329" s="221"/>
      <c r="AZ8329" s="221"/>
    </row>
    <row r="8330" spans="1:52" x14ac:dyDescent="0.15">
      <c r="A8330" s="278"/>
      <c r="B8330" s="274"/>
      <c r="C8330" s="340"/>
      <c r="D8330" s="340"/>
      <c r="E8330" s="341"/>
      <c r="F8330" s="341"/>
      <c r="G8330" s="341"/>
      <c r="H8330" s="341"/>
      <c r="I8330" s="341"/>
      <c r="J8330" s="341"/>
      <c r="AH8330" s="221"/>
      <c r="AI8330" s="221"/>
      <c r="AJ8330" s="221"/>
      <c r="AK8330" s="221"/>
      <c r="AL8330" s="221"/>
      <c r="AM8330" s="221"/>
      <c r="AN8330" s="221"/>
      <c r="AO8330" s="221"/>
      <c r="AP8330" s="221"/>
      <c r="AQ8330" s="219"/>
      <c r="AR8330" s="219"/>
      <c r="AS8330" s="221"/>
      <c r="AT8330" s="221"/>
      <c r="AU8330" s="221"/>
      <c r="AV8330" s="221"/>
      <c r="AW8330" s="221"/>
      <c r="AX8330" s="221"/>
      <c r="AY8330" s="221"/>
      <c r="AZ8330" s="221"/>
    </row>
    <row r="8331" spans="1:52" x14ac:dyDescent="0.15">
      <c r="A8331" s="278"/>
      <c r="B8331" s="274"/>
      <c r="C8331" s="340"/>
      <c r="D8331" s="340"/>
      <c r="E8331" s="341"/>
      <c r="F8331" s="341"/>
      <c r="G8331" s="341"/>
      <c r="H8331" s="341"/>
      <c r="I8331" s="341"/>
      <c r="J8331" s="341"/>
      <c r="AH8331" s="221"/>
      <c r="AI8331" s="221"/>
      <c r="AJ8331" s="221"/>
      <c r="AK8331" s="221"/>
      <c r="AL8331" s="221"/>
      <c r="AM8331" s="221"/>
      <c r="AN8331" s="221"/>
      <c r="AO8331" s="221"/>
      <c r="AP8331" s="221"/>
      <c r="AQ8331" s="219"/>
      <c r="AR8331" s="219"/>
      <c r="AS8331" s="221"/>
      <c r="AT8331" s="221"/>
      <c r="AU8331" s="221"/>
      <c r="AV8331" s="221"/>
      <c r="AW8331" s="221"/>
      <c r="AX8331" s="221"/>
      <c r="AY8331" s="221"/>
      <c r="AZ8331" s="221"/>
    </row>
    <row r="8332" spans="1:52" x14ac:dyDescent="0.15">
      <c r="A8332" s="278"/>
      <c r="B8332" s="274"/>
      <c r="C8332" s="340"/>
      <c r="D8332" s="340"/>
      <c r="E8332" s="341"/>
      <c r="F8332" s="341"/>
      <c r="G8332" s="341"/>
      <c r="H8332" s="341"/>
      <c r="I8332" s="341"/>
      <c r="J8332" s="341"/>
      <c r="AH8332" s="221"/>
      <c r="AI8332" s="221"/>
      <c r="AJ8332" s="221"/>
      <c r="AK8332" s="221"/>
      <c r="AL8332" s="221"/>
      <c r="AM8332" s="221"/>
      <c r="AN8332" s="221"/>
      <c r="AO8332" s="221"/>
      <c r="AP8332" s="221"/>
      <c r="AQ8332" s="219"/>
      <c r="AR8332" s="219"/>
      <c r="AS8332" s="221"/>
      <c r="AT8332" s="221"/>
      <c r="AU8332" s="221"/>
      <c r="AV8332" s="221"/>
      <c r="AW8332" s="221"/>
      <c r="AX8332" s="221"/>
      <c r="AY8332" s="221"/>
      <c r="AZ8332" s="221"/>
    </row>
    <row r="8333" spans="1:52" x14ac:dyDescent="0.15">
      <c r="A8333" s="278"/>
      <c r="B8333" s="274"/>
      <c r="C8333" s="340"/>
      <c r="D8333" s="340"/>
      <c r="E8333" s="341"/>
      <c r="F8333" s="341"/>
      <c r="G8333" s="341"/>
      <c r="H8333" s="341"/>
      <c r="I8333" s="341"/>
      <c r="J8333" s="341"/>
      <c r="AH8333" s="221"/>
      <c r="AI8333" s="221"/>
      <c r="AJ8333" s="221"/>
      <c r="AK8333" s="221"/>
      <c r="AL8333" s="221"/>
      <c r="AM8333" s="221"/>
      <c r="AN8333" s="221"/>
      <c r="AO8333" s="221"/>
      <c r="AP8333" s="221"/>
      <c r="AQ8333" s="219"/>
      <c r="AR8333" s="219"/>
      <c r="AS8333" s="221"/>
      <c r="AT8333" s="221"/>
      <c r="AU8333" s="221"/>
      <c r="AV8333" s="221"/>
      <c r="AW8333" s="221"/>
      <c r="AX8333" s="221"/>
      <c r="AY8333" s="221"/>
      <c r="AZ8333" s="221"/>
    </row>
    <row r="8334" spans="1:52" x14ac:dyDescent="0.15">
      <c r="A8334" s="278"/>
      <c r="B8334" s="274"/>
      <c r="C8334" s="340"/>
      <c r="D8334" s="340"/>
      <c r="E8334" s="341"/>
      <c r="F8334" s="341"/>
      <c r="G8334" s="341"/>
      <c r="H8334" s="341"/>
      <c r="I8334" s="341"/>
      <c r="J8334" s="341"/>
      <c r="AH8334" s="221"/>
      <c r="AI8334" s="221"/>
      <c r="AJ8334" s="221"/>
      <c r="AK8334" s="221"/>
      <c r="AL8334" s="221"/>
      <c r="AM8334" s="221"/>
      <c r="AN8334" s="221"/>
      <c r="AO8334" s="221"/>
      <c r="AP8334" s="221"/>
      <c r="AQ8334" s="219"/>
      <c r="AR8334" s="219"/>
      <c r="AS8334" s="221"/>
      <c r="AT8334" s="221"/>
      <c r="AU8334" s="221"/>
      <c r="AV8334" s="221"/>
      <c r="AW8334" s="221"/>
      <c r="AX8334" s="221"/>
      <c r="AY8334" s="221"/>
      <c r="AZ8334" s="221"/>
    </row>
    <row r="8335" spans="1:52" x14ac:dyDescent="0.15">
      <c r="A8335" s="278"/>
      <c r="B8335" s="274"/>
      <c r="C8335" s="340"/>
      <c r="D8335" s="340"/>
      <c r="E8335" s="341"/>
      <c r="F8335" s="341"/>
      <c r="G8335" s="341"/>
      <c r="H8335" s="341"/>
      <c r="I8335" s="341"/>
      <c r="J8335" s="341"/>
      <c r="AH8335" s="221"/>
      <c r="AI8335" s="221"/>
      <c r="AJ8335" s="221"/>
      <c r="AK8335" s="221"/>
      <c r="AL8335" s="221"/>
      <c r="AM8335" s="221"/>
      <c r="AN8335" s="221"/>
      <c r="AO8335" s="221"/>
      <c r="AP8335" s="221"/>
      <c r="AQ8335" s="219"/>
      <c r="AR8335" s="219"/>
      <c r="AS8335" s="221"/>
      <c r="AT8335" s="221"/>
      <c r="AU8335" s="221"/>
      <c r="AV8335" s="221"/>
      <c r="AW8335" s="221"/>
      <c r="AX8335" s="221"/>
      <c r="AY8335" s="221"/>
      <c r="AZ8335" s="221"/>
    </row>
    <row r="8336" spans="1:52" x14ac:dyDescent="0.15">
      <c r="A8336" s="278"/>
      <c r="B8336" s="274"/>
      <c r="C8336" s="340"/>
      <c r="D8336" s="340"/>
      <c r="E8336" s="341"/>
      <c r="F8336" s="341"/>
      <c r="G8336" s="341"/>
      <c r="H8336" s="341"/>
      <c r="I8336" s="341"/>
      <c r="J8336" s="341"/>
      <c r="AH8336" s="221"/>
      <c r="AI8336" s="221"/>
      <c r="AJ8336" s="221"/>
      <c r="AK8336" s="221"/>
      <c r="AL8336" s="221"/>
      <c r="AM8336" s="221"/>
      <c r="AN8336" s="221"/>
      <c r="AO8336" s="221"/>
      <c r="AP8336" s="221"/>
      <c r="AQ8336" s="219"/>
      <c r="AR8336" s="219"/>
      <c r="AS8336" s="221"/>
      <c r="AT8336" s="221"/>
      <c r="AU8336" s="221"/>
      <c r="AV8336" s="221"/>
      <c r="AW8336" s="221"/>
      <c r="AX8336" s="221"/>
      <c r="AY8336" s="221"/>
      <c r="AZ8336" s="221"/>
    </row>
    <row r="8337" spans="1:52" x14ac:dyDescent="0.15">
      <c r="A8337" s="278"/>
      <c r="B8337" s="274"/>
      <c r="C8337" s="340"/>
      <c r="D8337" s="340"/>
      <c r="E8337" s="341"/>
      <c r="F8337" s="341"/>
      <c r="G8337" s="341"/>
      <c r="H8337" s="341"/>
      <c r="I8337" s="341"/>
      <c r="J8337" s="341"/>
      <c r="AH8337" s="221"/>
      <c r="AI8337" s="221"/>
      <c r="AJ8337" s="221"/>
      <c r="AK8337" s="221"/>
      <c r="AL8337" s="221"/>
      <c r="AM8337" s="221"/>
      <c r="AN8337" s="221"/>
      <c r="AO8337" s="221"/>
      <c r="AP8337" s="221"/>
      <c r="AQ8337" s="219"/>
      <c r="AR8337" s="219"/>
      <c r="AS8337" s="221"/>
      <c r="AT8337" s="221"/>
      <c r="AU8337" s="221"/>
      <c r="AV8337" s="221"/>
      <c r="AW8337" s="221"/>
      <c r="AX8337" s="221"/>
      <c r="AY8337" s="221"/>
      <c r="AZ8337" s="221"/>
    </row>
    <row r="8338" spans="1:52" x14ac:dyDescent="0.15">
      <c r="A8338" s="278"/>
      <c r="B8338" s="274"/>
      <c r="C8338" s="340"/>
      <c r="D8338" s="340"/>
      <c r="E8338" s="341"/>
      <c r="F8338" s="341"/>
      <c r="G8338" s="341"/>
      <c r="H8338" s="341"/>
      <c r="I8338" s="341"/>
      <c r="J8338" s="341"/>
      <c r="AH8338" s="221"/>
      <c r="AI8338" s="221"/>
      <c r="AJ8338" s="221"/>
      <c r="AK8338" s="221"/>
      <c r="AL8338" s="221"/>
      <c r="AM8338" s="221"/>
      <c r="AN8338" s="221"/>
      <c r="AO8338" s="221"/>
      <c r="AP8338" s="221"/>
      <c r="AQ8338" s="219"/>
      <c r="AR8338" s="219"/>
      <c r="AS8338" s="221"/>
      <c r="AT8338" s="221"/>
      <c r="AU8338" s="221"/>
      <c r="AV8338" s="221"/>
      <c r="AW8338" s="221"/>
      <c r="AX8338" s="221"/>
      <c r="AY8338" s="221"/>
      <c r="AZ8338" s="221"/>
    </row>
    <row r="8339" spans="1:52" x14ac:dyDescent="0.15">
      <c r="A8339" s="278"/>
      <c r="B8339" s="274"/>
      <c r="C8339" s="340"/>
      <c r="D8339" s="340"/>
      <c r="E8339" s="341"/>
      <c r="F8339" s="341"/>
      <c r="G8339" s="341"/>
      <c r="H8339" s="341"/>
      <c r="I8339" s="341"/>
      <c r="J8339" s="341"/>
      <c r="AH8339" s="221"/>
      <c r="AI8339" s="221"/>
      <c r="AJ8339" s="221"/>
      <c r="AK8339" s="221"/>
      <c r="AL8339" s="221"/>
      <c r="AM8339" s="221"/>
      <c r="AN8339" s="221"/>
      <c r="AO8339" s="221"/>
      <c r="AP8339" s="221"/>
      <c r="AQ8339" s="219"/>
      <c r="AR8339" s="219"/>
      <c r="AS8339" s="221"/>
      <c r="AT8339" s="221"/>
      <c r="AU8339" s="221"/>
      <c r="AV8339" s="221"/>
      <c r="AW8339" s="221"/>
      <c r="AX8339" s="221"/>
      <c r="AY8339" s="221"/>
      <c r="AZ8339" s="221"/>
    </row>
    <row r="8340" spans="1:52" x14ac:dyDescent="0.15">
      <c r="A8340" s="278"/>
      <c r="B8340" s="274"/>
      <c r="C8340" s="340"/>
      <c r="D8340" s="340"/>
      <c r="E8340" s="341"/>
      <c r="F8340" s="341"/>
      <c r="G8340" s="341"/>
      <c r="H8340" s="341"/>
      <c r="I8340" s="341"/>
      <c r="J8340" s="341"/>
      <c r="AH8340" s="221"/>
      <c r="AI8340" s="221"/>
      <c r="AJ8340" s="221"/>
      <c r="AK8340" s="221"/>
      <c r="AL8340" s="221"/>
      <c r="AM8340" s="221"/>
      <c r="AN8340" s="221"/>
      <c r="AO8340" s="221"/>
      <c r="AP8340" s="221"/>
      <c r="AQ8340" s="219"/>
      <c r="AR8340" s="219"/>
      <c r="AS8340" s="221"/>
      <c r="AT8340" s="221"/>
      <c r="AU8340" s="221"/>
      <c r="AV8340" s="221"/>
      <c r="AW8340" s="221"/>
      <c r="AX8340" s="221"/>
      <c r="AY8340" s="221"/>
      <c r="AZ8340" s="221"/>
    </row>
    <row r="8341" spans="1:52" x14ac:dyDescent="0.15">
      <c r="A8341" s="278"/>
      <c r="B8341" s="274"/>
      <c r="C8341" s="340"/>
      <c r="D8341" s="340"/>
      <c r="E8341" s="341"/>
      <c r="F8341" s="341"/>
      <c r="G8341" s="341"/>
      <c r="H8341" s="341"/>
      <c r="I8341" s="341"/>
      <c r="J8341" s="341"/>
      <c r="AH8341" s="221"/>
      <c r="AI8341" s="221"/>
      <c r="AJ8341" s="221"/>
      <c r="AK8341" s="221"/>
      <c r="AL8341" s="221"/>
      <c r="AM8341" s="221"/>
      <c r="AN8341" s="221"/>
      <c r="AO8341" s="221"/>
      <c r="AP8341" s="221"/>
      <c r="AQ8341" s="219"/>
      <c r="AR8341" s="219"/>
      <c r="AS8341" s="221"/>
      <c r="AT8341" s="221"/>
      <c r="AU8341" s="221"/>
      <c r="AV8341" s="221"/>
      <c r="AW8341" s="221"/>
      <c r="AX8341" s="221"/>
      <c r="AY8341" s="221"/>
      <c r="AZ8341" s="221"/>
    </row>
    <row r="8342" spans="1:52" x14ac:dyDescent="0.15">
      <c r="A8342" s="278"/>
      <c r="B8342" s="274"/>
      <c r="C8342" s="340"/>
      <c r="D8342" s="340"/>
      <c r="E8342" s="341"/>
      <c r="F8342" s="341"/>
      <c r="G8342" s="341"/>
      <c r="H8342" s="341"/>
      <c r="I8342" s="341"/>
      <c r="J8342" s="341"/>
      <c r="AH8342" s="221"/>
      <c r="AI8342" s="221"/>
      <c r="AJ8342" s="221"/>
      <c r="AK8342" s="221"/>
      <c r="AL8342" s="221"/>
      <c r="AM8342" s="221"/>
      <c r="AN8342" s="221"/>
      <c r="AO8342" s="221"/>
      <c r="AP8342" s="221"/>
      <c r="AQ8342" s="219"/>
      <c r="AR8342" s="219"/>
      <c r="AS8342" s="221"/>
      <c r="AT8342" s="221"/>
      <c r="AU8342" s="221"/>
      <c r="AV8342" s="221"/>
      <c r="AW8342" s="221"/>
      <c r="AX8342" s="221"/>
      <c r="AY8342" s="221"/>
      <c r="AZ8342" s="221"/>
    </row>
    <row r="8343" spans="1:52" x14ac:dyDescent="0.15">
      <c r="A8343" s="278"/>
      <c r="B8343" s="274"/>
      <c r="C8343" s="340"/>
      <c r="D8343" s="340"/>
      <c r="E8343" s="341"/>
      <c r="F8343" s="341"/>
      <c r="G8343" s="341"/>
      <c r="H8343" s="341"/>
      <c r="I8343" s="341"/>
      <c r="J8343" s="341"/>
      <c r="AH8343" s="221"/>
      <c r="AI8343" s="221"/>
      <c r="AJ8343" s="221"/>
      <c r="AK8343" s="221"/>
      <c r="AL8343" s="221"/>
      <c r="AM8343" s="221"/>
      <c r="AN8343" s="221"/>
      <c r="AO8343" s="221"/>
      <c r="AP8343" s="221"/>
      <c r="AQ8343" s="219"/>
      <c r="AR8343" s="219"/>
      <c r="AS8343" s="221"/>
      <c r="AT8343" s="221"/>
      <c r="AU8343" s="221"/>
      <c r="AV8343" s="221"/>
      <c r="AW8343" s="221"/>
      <c r="AX8343" s="221"/>
      <c r="AY8343" s="221"/>
      <c r="AZ8343" s="221"/>
    </row>
    <row r="8344" spans="1:52" x14ac:dyDescent="0.15">
      <c r="A8344" s="278"/>
      <c r="B8344" s="274"/>
      <c r="C8344" s="340"/>
      <c r="D8344" s="340"/>
      <c r="E8344" s="341"/>
      <c r="F8344" s="341"/>
      <c r="G8344" s="341"/>
      <c r="H8344" s="341"/>
      <c r="I8344" s="341"/>
      <c r="J8344" s="341"/>
      <c r="AH8344" s="221"/>
      <c r="AI8344" s="221"/>
      <c r="AJ8344" s="221"/>
      <c r="AK8344" s="221"/>
      <c r="AL8344" s="221"/>
      <c r="AM8344" s="221"/>
      <c r="AN8344" s="221"/>
      <c r="AO8344" s="221"/>
      <c r="AP8344" s="221"/>
      <c r="AQ8344" s="219"/>
      <c r="AR8344" s="219"/>
      <c r="AS8344" s="221"/>
      <c r="AT8344" s="221"/>
      <c r="AU8344" s="221"/>
      <c r="AV8344" s="221"/>
      <c r="AW8344" s="221"/>
      <c r="AX8344" s="221"/>
      <c r="AY8344" s="221"/>
      <c r="AZ8344" s="221"/>
    </row>
    <row r="8345" spans="1:52" x14ac:dyDescent="0.15">
      <c r="A8345" s="278"/>
      <c r="B8345" s="274"/>
      <c r="C8345" s="340"/>
      <c r="D8345" s="340"/>
      <c r="E8345" s="341"/>
      <c r="F8345" s="341"/>
      <c r="G8345" s="341"/>
      <c r="H8345" s="341"/>
      <c r="I8345" s="341"/>
      <c r="J8345" s="341"/>
      <c r="AH8345" s="221"/>
      <c r="AI8345" s="221"/>
      <c r="AJ8345" s="221"/>
      <c r="AK8345" s="221"/>
      <c r="AL8345" s="221"/>
      <c r="AM8345" s="221"/>
      <c r="AN8345" s="221"/>
      <c r="AO8345" s="221"/>
      <c r="AP8345" s="221"/>
      <c r="AQ8345" s="219"/>
      <c r="AR8345" s="219"/>
      <c r="AS8345" s="221"/>
      <c r="AT8345" s="221"/>
      <c r="AU8345" s="221"/>
      <c r="AV8345" s="221"/>
      <c r="AW8345" s="221"/>
      <c r="AX8345" s="221"/>
      <c r="AY8345" s="221"/>
      <c r="AZ8345" s="221"/>
    </row>
    <row r="8346" spans="1:52" x14ac:dyDescent="0.15">
      <c r="A8346" s="278"/>
      <c r="B8346" s="274"/>
      <c r="C8346" s="340"/>
      <c r="D8346" s="340"/>
      <c r="E8346" s="341"/>
      <c r="F8346" s="341"/>
      <c r="G8346" s="341"/>
      <c r="H8346" s="341"/>
      <c r="I8346" s="341"/>
      <c r="J8346" s="341"/>
      <c r="AH8346" s="221"/>
      <c r="AI8346" s="221"/>
      <c r="AJ8346" s="221"/>
      <c r="AK8346" s="221"/>
      <c r="AL8346" s="221"/>
      <c r="AM8346" s="221"/>
      <c r="AN8346" s="221"/>
      <c r="AO8346" s="221"/>
      <c r="AP8346" s="221"/>
      <c r="AQ8346" s="219"/>
      <c r="AR8346" s="219"/>
      <c r="AS8346" s="221"/>
      <c r="AT8346" s="221"/>
      <c r="AU8346" s="221"/>
      <c r="AV8346" s="221"/>
      <c r="AW8346" s="221"/>
      <c r="AX8346" s="221"/>
      <c r="AY8346" s="221"/>
      <c r="AZ8346" s="221"/>
    </row>
    <row r="8347" spans="1:52" x14ac:dyDescent="0.15">
      <c r="A8347" s="278"/>
      <c r="B8347" s="274"/>
      <c r="C8347" s="340"/>
      <c r="D8347" s="340"/>
      <c r="E8347" s="341"/>
      <c r="F8347" s="341"/>
      <c r="G8347" s="341"/>
      <c r="H8347" s="341"/>
      <c r="I8347" s="341"/>
      <c r="J8347" s="341"/>
      <c r="AH8347" s="221"/>
      <c r="AI8347" s="221"/>
      <c r="AJ8347" s="221"/>
      <c r="AK8347" s="221"/>
      <c r="AL8347" s="221"/>
      <c r="AM8347" s="221"/>
      <c r="AN8347" s="221"/>
      <c r="AO8347" s="221"/>
      <c r="AP8347" s="221"/>
      <c r="AQ8347" s="219"/>
      <c r="AR8347" s="219"/>
      <c r="AS8347" s="221"/>
      <c r="AT8347" s="221"/>
      <c r="AU8347" s="221"/>
      <c r="AV8347" s="221"/>
      <c r="AW8347" s="221"/>
      <c r="AX8347" s="221"/>
      <c r="AY8347" s="221"/>
      <c r="AZ8347" s="221"/>
    </row>
    <row r="8348" spans="1:52" x14ac:dyDescent="0.15">
      <c r="A8348" s="278"/>
      <c r="B8348" s="274"/>
      <c r="C8348" s="340"/>
      <c r="D8348" s="340"/>
      <c r="E8348" s="341"/>
      <c r="F8348" s="341"/>
      <c r="G8348" s="341"/>
      <c r="H8348" s="341"/>
      <c r="I8348" s="341"/>
      <c r="J8348" s="341"/>
      <c r="AH8348" s="221"/>
      <c r="AI8348" s="221"/>
      <c r="AJ8348" s="221"/>
      <c r="AK8348" s="221"/>
      <c r="AL8348" s="221"/>
      <c r="AM8348" s="221"/>
      <c r="AN8348" s="221"/>
      <c r="AO8348" s="221"/>
      <c r="AP8348" s="221"/>
      <c r="AQ8348" s="219"/>
      <c r="AR8348" s="219"/>
      <c r="AS8348" s="221"/>
      <c r="AT8348" s="221"/>
      <c r="AU8348" s="221"/>
      <c r="AV8348" s="221"/>
      <c r="AW8348" s="221"/>
      <c r="AX8348" s="221"/>
      <c r="AY8348" s="221"/>
      <c r="AZ8348" s="221"/>
    </row>
    <row r="8349" spans="1:52" x14ac:dyDescent="0.15">
      <c r="A8349" s="278"/>
      <c r="B8349" s="274"/>
      <c r="C8349" s="340"/>
      <c r="D8349" s="340"/>
      <c r="E8349" s="341"/>
      <c r="F8349" s="341"/>
      <c r="G8349" s="341"/>
      <c r="H8349" s="341"/>
      <c r="I8349" s="341"/>
      <c r="J8349" s="341"/>
      <c r="AH8349" s="221"/>
      <c r="AI8349" s="221"/>
      <c r="AJ8349" s="221"/>
      <c r="AK8349" s="221"/>
      <c r="AL8349" s="221"/>
      <c r="AM8349" s="221"/>
      <c r="AN8349" s="221"/>
      <c r="AO8349" s="221"/>
      <c r="AP8349" s="221"/>
      <c r="AQ8349" s="219"/>
      <c r="AR8349" s="219"/>
      <c r="AS8349" s="221"/>
      <c r="AT8349" s="221"/>
      <c r="AU8349" s="221"/>
      <c r="AV8349" s="221"/>
      <c r="AW8349" s="221"/>
      <c r="AX8349" s="221"/>
      <c r="AY8349" s="221"/>
      <c r="AZ8349" s="221"/>
    </row>
    <row r="8350" spans="1:52" x14ac:dyDescent="0.15">
      <c r="A8350" s="278"/>
      <c r="B8350" s="274"/>
      <c r="C8350" s="340"/>
      <c r="D8350" s="340"/>
      <c r="E8350" s="341"/>
      <c r="F8350" s="341"/>
      <c r="G8350" s="341"/>
      <c r="H8350" s="341"/>
      <c r="I8350" s="341"/>
      <c r="J8350" s="341"/>
      <c r="AH8350" s="221"/>
      <c r="AI8350" s="221"/>
      <c r="AJ8350" s="221"/>
      <c r="AK8350" s="221"/>
      <c r="AL8350" s="221"/>
      <c r="AM8350" s="221"/>
      <c r="AN8350" s="221"/>
      <c r="AO8350" s="221"/>
      <c r="AP8350" s="221"/>
      <c r="AQ8350" s="219"/>
      <c r="AR8350" s="219"/>
      <c r="AS8350" s="221"/>
      <c r="AT8350" s="221"/>
      <c r="AU8350" s="221"/>
      <c r="AV8350" s="221"/>
      <c r="AW8350" s="221"/>
      <c r="AX8350" s="221"/>
      <c r="AY8350" s="221"/>
      <c r="AZ8350" s="221"/>
    </row>
    <row r="8351" spans="1:52" x14ac:dyDescent="0.15">
      <c r="A8351" s="278"/>
      <c r="B8351" s="274"/>
      <c r="C8351" s="340"/>
      <c r="D8351" s="340"/>
      <c r="E8351" s="341"/>
      <c r="F8351" s="341"/>
      <c r="G8351" s="341"/>
      <c r="H8351" s="341"/>
      <c r="I8351" s="341"/>
      <c r="J8351" s="341"/>
      <c r="AH8351" s="221"/>
      <c r="AI8351" s="221"/>
      <c r="AJ8351" s="221"/>
      <c r="AK8351" s="221"/>
      <c r="AL8351" s="221"/>
      <c r="AM8351" s="221"/>
      <c r="AN8351" s="221"/>
      <c r="AO8351" s="221"/>
      <c r="AP8351" s="221"/>
      <c r="AQ8351" s="219"/>
      <c r="AR8351" s="219"/>
      <c r="AS8351" s="221"/>
      <c r="AT8351" s="221"/>
      <c r="AU8351" s="221"/>
      <c r="AV8351" s="221"/>
      <c r="AW8351" s="221"/>
      <c r="AX8351" s="221"/>
      <c r="AY8351" s="221"/>
      <c r="AZ8351" s="221"/>
    </row>
    <row r="8352" spans="1:52" x14ac:dyDescent="0.15">
      <c r="A8352" s="278"/>
      <c r="B8352" s="274"/>
      <c r="C8352" s="340"/>
      <c r="D8352" s="340"/>
      <c r="E8352" s="341"/>
      <c r="F8352" s="341"/>
      <c r="G8352" s="341"/>
      <c r="H8352" s="341"/>
      <c r="I8352" s="341"/>
      <c r="J8352" s="341"/>
      <c r="AH8352" s="221"/>
      <c r="AI8352" s="221"/>
      <c r="AJ8352" s="221"/>
      <c r="AK8352" s="221"/>
      <c r="AL8352" s="221"/>
      <c r="AM8352" s="221"/>
      <c r="AN8352" s="221"/>
      <c r="AO8352" s="221"/>
      <c r="AP8352" s="221"/>
      <c r="AQ8352" s="219"/>
      <c r="AR8352" s="219"/>
      <c r="AS8352" s="221"/>
      <c r="AT8352" s="221"/>
      <c r="AU8352" s="221"/>
      <c r="AV8352" s="221"/>
      <c r="AW8352" s="221"/>
      <c r="AX8352" s="221"/>
      <c r="AY8352" s="221"/>
      <c r="AZ8352" s="221"/>
    </row>
    <row r="8353" spans="1:52" x14ac:dyDescent="0.15">
      <c r="A8353" s="278"/>
      <c r="B8353" s="274"/>
      <c r="C8353" s="340"/>
      <c r="D8353" s="340"/>
      <c r="E8353" s="341"/>
      <c r="F8353" s="341"/>
      <c r="G8353" s="341"/>
      <c r="H8353" s="341"/>
      <c r="I8353" s="341"/>
      <c r="J8353" s="341"/>
      <c r="AH8353" s="221"/>
      <c r="AI8353" s="221"/>
      <c r="AJ8353" s="221"/>
      <c r="AK8353" s="221"/>
      <c r="AL8353" s="221"/>
      <c r="AM8353" s="221"/>
      <c r="AN8353" s="221"/>
      <c r="AO8353" s="221"/>
      <c r="AP8353" s="221"/>
      <c r="AQ8353" s="219"/>
      <c r="AR8353" s="219"/>
      <c r="AS8353" s="221"/>
      <c r="AT8353" s="221"/>
      <c r="AU8353" s="221"/>
      <c r="AV8353" s="221"/>
      <c r="AW8353" s="221"/>
      <c r="AX8353" s="221"/>
      <c r="AY8353" s="221"/>
      <c r="AZ8353" s="221"/>
    </row>
    <row r="8354" spans="1:52" x14ac:dyDescent="0.15">
      <c r="A8354" s="278"/>
      <c r="B8354" s="274"/>
      <c r="C8354" s="340"/>
      <c r="D8354" s="340"/>
      <c r="E8354" s="341"/>
      <c r="F8354" s="341"/>
      <c r="G8354" s="341"/>
      <c r="H8354" s="341"/>
      <c r="I8354" s="341"/>
      <c r="J8354" s="341"/>
      <c r="AH8354" s="221"/>
      <c r="AI8354" s="221"/>
      <c r="AJ8354" s="221"/>
      <c r="AK8354" s="221"/>
      <c r="AL8354" s="221"/>
      <c r="AM8354" s="221"/>
      <c r="AN8354" s="221"/>
      <c r="AO8354" s="221"/>
      <c r="AP8354" s="221"/>
      <c r="AQ8354" s="219"/>
      <c r="AR8354" s="219"/>
      <c r="AS8354" s="221"/>
      <c r="AT8354" s="221"/>
      <c r="AU8354" s="221"/>
      <c r="AV8354" s="221"/>
      <c r="AW8354" s="221"/>
      <c r="AX8354" s="221"/>
      <c r="AY8354" s="221"/>
      <c r="AZ8354" s="221"/>
    </row>
    <row r="8355" spans="1:52" x14ac:dyDescent="0.15">
      <c r="A8355" s="278"/>
      <c r="B8355" s="274"/>
      <c r="C8355" s="340"/>
      <c r="D8355" s="340"/>
      <c r="E8355" s="341"/>
      <c r="F8355" s="341"/>
      <c r="G8355" s="341"/>
      <c r="H8355" s="341"/>
      <c r="I8355" s="341"/>
      <c r="J8355" s="341"/>
      <c r="AH8355" s="221"/>
      <c r="AI8355" s="221"/>
      <c r="AJ8355" s="221"/>
      <c r="AK8355" s="221"/>
      <c r="AL8355" s="221"/>
      <c r="AM8355" s="221"/>
      <c r="AN8355" s="221"/>
      <c r="AO8355" s="221"/>
      <c r="AP8355" s="221"/>
      <c r="AQ8355" s="219"/>
      <c r="AR8355" s="219"/>
      <c r="AS8355" s="221"/>
      <c r="AT8355" s="221"/>
      <c r="AU8355" s="221"/>
      <c r="AV8355" s="221"/>
      <c r="AW8355" s="221"/>
      <c r="AX8355" s="221"/>
      <c r="AY8355" s="221"/>
      <c r="AZ8355" s="221"/>
    </row>
    <row r="8356" spans="1:52" x14ac:dyDescent="0.15">
      <c r="A8356" s="278"/>
      <c r="B8356" s="274"/>
      <c r="C8356" s="340"/>
      <c r="D8356" s="340"/>
      <c r="E8356" s="341"/>
      <c r="F8356" s="341"/>
      <c r="G8356" s="341"/>
      <c r="H8356" s="341"/>
      <c r="I8356" s="341"/>
      <c r="J8356" s="341"/>
      <c r="AH8356" s="221"/>
      <c r="AI8356" s="221"/>
      <c r="AJ8356" s="221"/>
      <c r="AK8356" s="221"/>
      <c r="AL8356" s="221"/>
      <c r="AM8356" s="221"/>
      <c r="AN8356" s="221"/>
      <c r="AO8356" s="221"/>
      <c r="AP8356" s="221"/>
      <c r="AQ8356" s="219"/>
      <c r="AR8356" s="219"/>
      <c r="AS8356" s="221"/>
      <c r="AT8356" s="221"/>
      <c r="AU8356" s="221"/>
      <c r="AV8356" s="221"/>
      <c r="AW8356" s="221"/>
      <c r="AX8356" s="221"/>
      <c r="AY8356" s="221"/>
      <c r="AZ8356" s="221"/>
    </row>
    <row r="8357" spans="1:52" x14ac:dyDescent="0.15">
      <c r="A8357" s="278"/>
      <c r="B8357" s="274"/>
      <c r="C8357" s="340"/>
      <c r="D8357" s="340"/>
      <c r="E8357" s="341"/>
      <c r="F8357" s="341"/>
      <c r="G8357" s="341"/>
      <c r="H8357" s="341"/>
      <c r="I8357" s="341"/>
      <c r="J8357" s="341"/>
      <c r="AH8357" s="221"/>
      <c r="AI8357" s="221"/>
      <c r="AJ8357" s="221"/>
      <c r="AK8357" s="221"/>
      <c r="AL8357" s="221"/>
      <c r="AM8357" s="221"/>
      <c r="AN8357" s="221"/>
      <c r="AO8357" s="221"/>
      <c r="AP8357" s="221"/>
      <c r="AQ8357" s="219"/>
      <c r="AR8357" s="219"/>
      <c r="AS8357" s="221"/>
      <c r="AT8357" s="221"/>
      <c r="AU8357" s="221"/>
      <c r="AV8357" s="221"/>
      <c r="AW8357" s="221"/>
      <c r="AX8357" s="221"/>
      <c r="AY8357" s="221"/>
      <c r="AZ8357" s="221"/>
    </row>
    <row r="8358" spans="1:52" x14ac:dyDescent="0.15">
      <c r="A8358" s="278"/>
      <c r="B8358" s="274"/>
      <c r="C8358" s="340"/>
      <c r="D8358" s="340"/>
      <c r="E8358" s="341"/>
      <c r="F8358" s="341"/>
      <c r="G8358" s="341"/>
      <c r="H8358" s="341"/>
      <c r="I8358" s="341"/>
      <c r="J8358" s="341"/>
      <c r="AH8358" s="221"/>
      <c r="AI8358" s="221"/>
      <c r="AJ8358" s="221"/>
      <c r="AK8358" s="221"/>
      <c r="AL8358" s="221"/>
      <c r="AM8358" s="221"/>
      <c r="AN8358" s="221"/>
      <c r="AO8358" s="221"/>
      <c r="AP8358" s="221"/>
      <c r="AQ8358" s="219"/>
      <c r="AR8358" s="219"/>
      <c r="AS8358" s="221"/>
      <c r="AT8358" s="221"/>
      <c r="AU8358" s="221"/>
      <c r="AV8358" s="221"/>
      <c r="AW8358" s="221"/>
      <c r="AX8358" s="221"/>
      <c r="AY8358" s="221"/>
      <c r="AZ8358" s="221"/>
    </row>
    <row r="8359" spans="1:52" x14ac:dyDescent="0.15">
      <c r="A8359" s="278"/>
      <c r="B8359" s="274"/>
      <c r="C8359" s="340"/>
      <c r="D8359" s="340"/>
      <c r="E8359" s="341"/>
      <c r="F8359" s="341"/>
      <c r="G8359" s="341"/>
      <c r="H8359" s="341"/>
      <c r="I8359" s="341"/>
      <c r="J8359" s="341"/>
      <c r="AH8359" s="221"/>
      <c r="AI8359" s="221"/>
      <c r="AJ8359" s="221"/>
      <c r="AK8359" s="221"/>
      <c r="AL8359" s="221"/>
      <c r="AM8359" s="221"/>
      <c r="AN8359" s="221"/>
      <c r="AO8359" s="221"/>
      <c r="AP8359" s="221"/>
      <c r="AQ8359" s="219"/>
      <c r="AR8359" s="219"/>
      <c r="AS8359" s="221"/>
      <c r="AT8359" s="221"/>
      <c r="AU8359" s="221"/>
      <c r="AV8359" s="221"/>
      <c r="AW8359" s="221"/>
      <c r="AX8359" s="221"/>
      <c r="AY8359" s="221"/>
      <c r="AZ8359" s="221"/>
    </row>
    <row r="8360" spans="1:52" x14ac:dyDescent="0.15">
      <c r="A8360" s="278"/>
      <c r="B8360" s="274"/>
      <c r="C8360" s="340"/>
      <c r="D8360" s="340"/>
      <c r="E8360" s="341"/>
      <c r="F8360" s="341"/>
      <c r="G8360" s="341"/>
      <c r="H8360" s="341"/>
      <c r="I8360" s="341"/>
      <c r="J8360" s="341"/>
      <c r="AH8360" s="221"/>
      <c r="AI8360" s="221"/>
      <c r="AJ8360" s="221"/>
      <c r="AK8360" s="221"/>
      <c r="AL8360" s="221"/>
      <c r="AM8360" s="221"/>
      <c r="AN8360" s="221"/>
      <c r="AO8360" s="221"/>
      <c r="AP8360" s="221"/>
      <c r="AQ8360" s="219"/>
      <c r="AR8360" s="219"/>
      <c r="AS8360" s="221"/>
      <c r="AT8360" s="221"/>
      <c r="AU8360" s="221"/>
      <c r="AV8360" s="221"/>
      <c r="AW8360" s="221"/>
      <c r="AX8360" s="221"/>
      <c r="AY8360" s="221"/>
      <c r="AZ8360" s="221"/>
    </row>
    <row r="8361" spans="1:52" x14ac:dyDescent="0.15">
      <c r="A8361" s="278"/>
      <c r="B8361" s="274"/>
      <c r="C8361" s="340"/>
      <c r="D8361" s="340"/>
      <c r="E8361" s="341"/>
      <c r="F8361" s="341"/>
      <c r="G8361" s="341"/>
      <c r="H8361" s="341"/>
      <c r="I8361" s="341"/>
      <c r="J8361" s="341"/>
      <c r="AH8361" s="221"/>
      <c r="AI8361" s="221"/>
      <c r="AJ8361" s="221"/>
      <c r="AK8361" s="221"/>
      <c r="AL8361" s="221"/>
      <c r="AM8361" s="221"/>
      <c r="AN8361" s="221"/>
      <c r="AO8361" s="221"/>
      <c r="AP8361" s="221"/>
      <c r="AQ8361" s="219"/>
      <c r="AR8361" s="219"/>
      <c r="AS8361" s="221"/>
      <c r="AT8361" s="221"/>
      <c r="AU8361" s="221"/>
      <c r="AV8361" s="221"/>
      <c r="AW8361" s="221"/>
      <c r="AX8361" s="221"/>
      <c r="AY8361" s="221"/>
      <c r="AZ8361" s="221"/>
    </row>
    <row r="8362" spans="1:52" x14ac:dyDescent="0.15">
      <c r="A8362" s="278"/>
      <c r="B8362" s="274"/>
      <c r="C8362" s="340"/>
      <c r="D8362" s="340"/>
      <c r="E8362" s="341"/>
      <c r="F8362" s="341"/>
      <c r="G8362" s="341"/>
      <c r="H8362" s="341"/>
      <c r="I8362" s="341"/>
      <c r="J8362" s="341"/>
      <c r="AH8362" s="221"/>
      <c r="AI8362" s="221"/>
      <c r="AJ8362" s="221"/>
      <c r="AK8362" s="221"/>
      <c r="AL8362" s="221"/>
      <c r="AM8362" s="221"/>
      <c r="AN8362" s="221"/>
      <c r="AO8362" s="221"/>
      <c r="AP8362" s="221"/>
      <c r="AQ8362" s="219"/>
      <c r="AR8362" s="219"/>
      <c r="AS8362" s="221"/>
      <c r="AT8362" s="221"/>
      <c r="AU8362" s="221"/>
      <c r="AV8362" s="221"/>
      <c r="AW8362" s="221"/>
      <c r="AX8362" s="221"/>
      <c r="AY8362" s="221"/>
      <c r="AZ8362" s="221"/>
    </row>
    <row r="8363" spans="1:52" x14ac:dyDescent="0.15">
      <c r="A8363" s="278"/>
      <c r="B8363" s="274"/>
      <c r="C8363" s="340"/>
      <c r="D8363" s="340"/>
      <c r="E8363" s="341"/>
      <c r="F8363" s="341"/>
      <c r="G8363" s="341"/>
      <c r="H8363" s="341"/>
      <c r="I8363" s="341"/>
      <c r="J8363" s="341"/>
      <c r="AH8363" s="221"/>
      <c r="AI8363" s="221"/>
      <c r="AJ8363" s="221"/>
      <c r="AK8363" s="221"/>
      <c r="AL8363" s="221"/>
      <c r="AM8363" s="221"/>
      <c r="AN8363" s="221"/>
      <c r="AO8363" s="221"/>
      <c r="AP8363" s="221"/>
      <c r="AQ8363" s="219"/>
      <c r="AR8363" s="219"/>
      <c r="AS8363" s="221"/>
      <c r="AT8363" s="221"/>
      <c r="AU8363" s="221"/>
      <c r="AV8363" s="221"/>
      <c r="AW8363" s="221"/>
      <c r="AX8363" s="221"/>
      <c r="AY8363" s="221"/>
      <c r="AZ8363" s="221"/>
    </row>
    <row r="8364" spans="1:52" x14ac:dyDescent="0.15">
      <c r="A8364" s="278"/>
      <c r="B8364" s="274"/>
      <c r="C8364" s="340"/>
      <c r="D8364" s="340"/>
      <c r="E8364" s="341"/>
      <c r="F8364" s="341"/>
      <c r="G8364" s="341"/>
      <c r="H8364" s="341"/>
      <c r="I8364" s="341"/>
      <c r="J8364" s="341"/>
      <c r="AH8364" s="221"/>
      <c r="AI8364" s="221"/>
      <c r="AJ8364" s="221"/>
      <c r="AK8364" s="221"/>
      <c r="AL8364" s="221"/>
      <c r="AM8364" s="221"/>
      <c r="AN8364" s="221"/>
      <c r="AO8364" s="221"/>
      <c r="AP8364" s="221"/>
      <c r="AQ8364" s="219"/>
      <c r="AR8364" s="219"/>
      <c r="AS8364" s="221"/>
      <c r="AT8364" s="221"/>
      <c r="AU8364" s="221"/>
      <c r="AV8364" s="221"/>
      <c r="AW8364" s="221"/>
      <c r="AX8364" s="221"/>
      <c r="AY8364" s="221"/>
      <c r="AZ8364" s="221"/>
    </row>
    <row r="8365" spans="1:52" x14ac:dyDescent="0.15">
      <c r="A8365" s="278"/>
      <c r="B8365" s="274"/>
      <c r="C8365" s="340"/>
      <c r="D8365" s="340"/>
      <c r="E8365" s="341"/>
      <c r="F8365" s="341"/>
      <c r="G8365" s="341"/>
      <c r="H8365" s="341"/>
      <c r="I8365" s="341"/>
      <c r="J8365" s="341"/>
      <c r="AH8365" s="221"/>
      <c r="AI8365" s="221"/>
      <c r="AJ8365" s="221"/>
      <c r="AK8365" s="221"/>
      <c r="AL8365" s="221"/>
      <c r="AM8365" s="221"/>
      <c r="AN8365" s="221"/>
      <c r="AO8365" s="221"/>
      <c r="AP8365" s="221"/>
      <c r="AQ8365" s="219"/>
      <c r="AR8365" s="219"/>
      <c r="AS8365" s="221"/>
      <c r="AT8365" s="221"/>
      <c r="AU8365" s="221"/>
      <c r="AV8365" s="221"/>
      <c r="AW8365" s="221"/>
      <c r="AX8365" s="221"/>
      <c r="AY8365" s="221"/>
      <c r="AZ8365" s="221"/>
    </row>
    <row r="8366" spans="1:52" x14ac:dyDescent="0.15">
      <c r="A8366" s="278"/>
      <c r="B8366" s="274"/>
      <c r="C8366" s="340"/>
      <c r="D8366" s="340"/>
      <c r="E8366" s="341"/>
      <c r="F8366" s="341"/>
      <c r="G8366" s="341"/>
      <c r="H8366" s="341"/>
      <c r="I8366" s="341"/>
      <c r="J8366" s="341"/>
      <c r="AH8366" s="221"/>
      <c r="AI8366" s="221"/>
      <c r="AJ8366" s="221"/>
      <c r="AK8366" s="221"/>
      <c r="AL8366" s="221"/>
      <c r="AM8366" s="221"/>
      <c r="AN8366" s="221"/>
      <c r="AO8366" s="221"/>
      <c r="AP8366" s="221"/>
      <c r="AQ8366" s="219"/>
      <c r="AR8366" s="219"/>
      <c r="AS8366" s="221"/>
      <c r="AT8366" s="221"/>
      <c r="AU8366" s="221"/>
      <c r="AV8366" s="221"/>
      <c r="AW8366" s="221"/>
      <c r="AX8366" s="221"/>
      <c r="AY8366" s="221"/>
      <c r="AZ8366" s="221"/>
    </row>
    <row r="8367" spans="1:52" x14ac:dyDescent="0.15">
      <c r="A8367" s="278"/>
      <c r="B8367" s="274"/>
      <c r="C8367" s="340"/>
      <c r="D8367" s="340"/>
      <c r="E8367" s="341"/>
      <c r="F8367" s="341"/>
      <c r="G8367" s="341"/>
      <c r="H8367" s="341"/>
      <c r="I8367" s="341"/>
      <c r="J8367" s="341"/>
      <c r="AH8367" s="221"/>
      <c r="AI8367" s="221"/>
      <c r="AJ8367" s="221"/>
      <c r="AK8367" s="221"/>
      <c r="AL8367" s="221"/>
      <c r="AM8367" s="221"/>
      <c r="AN8367" s="221"/>
      <c r="AO8367" s="221"/>
      <c r="AP8367" s="221"/>
      <c r="AQ8367" s="219"/>
      <c r="AR8367" s="219"/>
      <c r="AS8367" s="221"/>
      <c r="AT8367" s="221"/>
      <c r="AU8367" s="221"/>
      <c r="AV8367" s="221"/>
      <c r="AW8367" s="221"/>
      <c r="AX8367" s="221"/>
      <c r="AY8367" s="221"/>
      <c r="AZ8367" s="221"/>
    </row>
    <row r="8368" spans="1:52" x14ac:dyDescent="0.15">
      <c r="A8368" s="278"/>
      <c r="B8368" s="274"/>
      <c r="C8368" s="340"/>
      <c r="D8368" s="340"/>
      <c r="E8368" s="341"/>
      <c r="F8368" s="341"/>
      <c r="G8368" s="341"/>
      <c r="H8368" s="341"/>
      <c r="I8368" s="341"/>
      <c r="J8368" s="341"/>
      <c r="AH8368" s="221"/>
      <c r="AI8368" s="221"/>
      <c r="AJ8368" s="221"/>
      <c r="AK8368" s="221"/>
      <c r="AL8368" s="221"/>
      <c r="AM8368" s="221"/>
      <c r="AN8368" s="221"/>
      <c r="AO8368" s="221"/>
      <c r="AP8368" s="221"/>
      <c r="AQ8368" s="219"/>
      <c r="AR8368" s="219"/>
      <c r="AS8368" s="221"/>
      <c r="AT8368" s="221"/>
      <c r="AU8368" s="221"/>
      <c r="AV8368" s="221"/>
      <c r="AW8368" s="221"/>
      <c r="AX8368" s="221"/>
      <c r="AY8368" s="221"/>
      <c r="AZ8368" s="221"/>
    </row>
    <row r="8369" spans="1:52" x14ac:dyDescent="0.15">
      <c r="A8369" s="278"/>
      <c r="B8369" s="274"/>
      <c r="C8369" s="340"/>
      <c r="D8369" s="340"/>
      <c r="E8369" s="341"/>
      <c r="F8369" s="341"/>
      <c r="G8369" s="341"/>
      <c r="H8369" s="341"/>
      <c r="I8369" s="341"/>
      <c r="J8369" s="341"/>
      <c r="AH8369" s="221"/>
      <c r="AI8369" s="221"/>
      <c r="AJ8369" s="221"/>
      <c r="AK8369" s="221"/>
      <c r="AL8369" s="221"/>
      <c r="AM8369" s="221"/>
      <c r="AN8369" s="221"/>
      <c r="AO8369" s="221"/>
      <c r="AP8369" s="221"/>
      <c r="AQ8369" s="219"/>
      <c r="AR8369" s="219"/>
      <c r="AS8369" s="221"/>
      <c r="AT8369" s="221"/>
      <c r="AU8369" s="221"/>
      <c r="AV8369" s="221"/>
      <c r="AW8369" s="221"/>
      <c r="AX8369" s="221"/>
      <c r="AY8369" s="221"/>
      <c r="AZ8369" s="221"/>
    </row>
    <row r="8370" spans="1:52" x14ac:dyDescent="0.15">
      <c r="A8370" s="278"/>
      <c r="B8370" s="274"/>
      <c r="C8370" s="340"/>
      <c r="D8370" s="340"/>
      <c r="E8370" s="341"/>
      <c r="F8370" s="341"/>
      <c r="G8370" s="341"/>
      <c r="H8370" s="341"/>
      <c r="I8370" s="341"/>
      <c r="J8370" s="341"/>
      <c r="AH8370" s="221"/>
      <c r="AI8370" s="221"/>
      <c r="AJ8370" s="221"/>
      <c r="AK8370" s="221"/>
      <c r="AL8370" s="221"/>
      <c r="AM8370" s="221"/>
      <c r="AN8370" s="221"/>
      <c r="AO8370" s="221"/>
      <c r="AP8370" s="221"/>
      <c r="AQ8370" s="219"/>
      <c r="AR8370" s="219"/>
      <c r="AS8370" s="221"/>
      <c r="AT8370" s="221"/>
      <c r="AU8370" s="221"/>
      <c r="AV8370" s="221"/>
      <c r="AW8370" s="221"/>
      <c r="AX8370" s="221"/>
      <c r="AY8370" s="221"/>
      <c r="AZ8370" s="221"/>
    </row>
    <row r="8371" spans="1:52" x14ac:dyDescent="0.15">
      <c r="A8371" s="278"/>
      <c r="B8371" s="274"/>
      <c r="C8371" s="340"/>
      <c r="D8371" s="340"/>
      <c r="E8371" s="341"/>
      <c r="F8371" s="341"/>
      <c r="G8371" s="341"/>
      <c r="H8371" s="341"/>
      <c r="I8371" s="341"/>
      <c r="J8371" s="341"/>
      <c r="AH8371" s="221"/>
      <c r="AI8371" s="221"/>
      <c r="AJ8371" s="221"/>
      <c r="AK8371" s="221"/>
      <c r="AL8371" s="221"/>
      <c r="AM8371" s="221"/>
      <c r="AN8371" s="221"/>
      <c r="AO8371" s="221"/>
      <c r="AP8371" s="221"/>
      <c r="AQ8371" s="219"/>
      <c r="AR8371" s="219"/>
      <c r="AS8371" s="221"/>
      <c r="AT8371" s="221"/>
      <c r="AU8371" s="221"/>
      <c r="AV8371" s="221"/>
      <c r="AW8371" s="221"/>
      <c r="AX8371" s="221"/>
      <c r="AY8371" s="221"/>
      <c r="AZ8371" s="221"/>
    </row>
    <row r="8372" spans="1:52" x14ac:dyDescent="0.15">
      <c r="A8372" s="278"/>
      <c r="B8372" s="274"/>
      <c r="C8372" s="340"/>
      <c r="D8372" s="340"/>
      <c r="E8372" s="341"/>
      <c r="F8372" s="341"/>
      <c r="G8372" s="341"/>
      <c r="H8372" s="341"/>
      <c r="I8372" s="341"/>
      <c r="J8372" s="341"/>
      <c r="AH8372" s="221"/>
      <c r="AI8372" s="221"/>
      <c r="AJ8372" s="221"/>
      <c r="AK8372" s="221"/>
      <c r="AL8372" s="221"/>
      <c r="AM8372" s="221"/>
      <c r="AN8372" s="221"/>
      <c r="AO8372" s="221"/>
      <c r="AP8372" s="221"/>
      <c r="AQ8372" s="219"/>
      <c r="AR8372" s="219"/>
      <c r="AS8372" s="221"/>
      <c r="AT8372" s="221"/>
      <c r="AU8372" s="221"/>
      <c r="AV8372" s="221"/>
      <c r="AW8372" s="221"/>
      <c r="AX8372" s="221"/>
      <c r="AY8372" s="221"/>
      <c r="AZ8372" s="221"/>
    </row>
    <row r="8373" spans="1:52" x14ac:dyDescent="0.15">
      <c r="A8373" s="278"/>
      <c r="B8373" s="274"/>
      <c r="C8373" s="340"/>
      <c r="D8373" s="340"/>
      <c r="E8373" s="341"/>
      <c r="F8373" s="341"/>
      <c r="G8373" s="341"/>
      <c r="H8373" s="341"/>
      <c r="I8373" s="341"/>
      <c r="J8373" s="341"/>
      <c r="AH8373" s="221"/>
      <c r="AI8373" s="221"/>
      <c r="AJ8373" s="221"/>
      <c r="AK8373" s="221"/>
      <c r="AL8373" s="221"/>
      <c r="AM8373" s="221"/>
      <c r="AN8373" s="221"/>
      <c r="AO8373" s="221"/>
      <c r="AP8373" s="221"/>
      <c r="AQ8373" s="219"/>
      <c r="AR8373" s="219"/>
      <c r="AS8373" s="221"/>
      <c r="AT8373" s="221"/>
      <c r="AU8373" s="221"/>
      <c r="AV8373" s="221"/>
      <c r="AW8373" s="221"/>
      <c r="AX8373" s="221"/>
      <c r="AY8373" s="221"/>
      <c r="AZ8373" s="221"/>
    </row>
    <row r="8374" spans="1:52" x14ac:dyDescent="0.15">
      <c r="A8374" s="278"/>
      <c r="B8374" s="274"/>
      <c r="C8374" s="340"/>
      <c r="D8374" s="340"/>
      <c r="E8374" s="341"/>
      <c r="F8374" s="341"/>
      <c r="G8374" s="341"/>
      <c r="H8374" s="341"/>
      <c r="I8374" s="341"/>
      <c r="J8374" s="341"/>
      <c r="AH8374" s="221"/>
      <c r="AI8374" s="221"/>
      <c r="AJ8374" s="221"/>
      <c r="AK8374" s="221"/>
      <c r="AL8374" s="221"/>
      <c r="AM8374" s="221"/>
      <c r="AN8374" s="221"/>
      <c r="AO8374" s="221"/>
      <c r="AP8374" s="221"/>
      <c r="AQ8374" s="219"/>
      <c r="AR8374" s="219"/>
      <c r="AS8374" s="221"/>
      <c r="AT8374" s="221"/>
      <c r="AU8374" s="221"/>
      <c r="AV8374" s="221"/>
      <c r="AW8374" s="221"/>
      <c r="AX8374" s="221"/>
      <c r="AY8374" s="221"/>
      <c r="AZ8374" s="221"/>
    </row>
    <row r="8375" spans="1:52" x14ac:dyDescent="0.15">
      <c r="A8375" s="278"/>
      <c r="B8375" s="274"/>
      <c r="C8375" s="340"/>
      <c r="D8375" s="340"/>
      <c r="E8375" s="341"/>
      <c r="F8375" s="341"/>
      <c r="G8375" s="341"/>
      <c r="H8375" s="341"/>
      <c r="I8375" s="341"/>
      <c r="J8375" s="341"/>
      <c r="AH8375" s="221"/>
      <c r="AI8375" s="221"/>
      <c r="AJ8375" s="221"/>
      <c r="AK8375" s="221"/>
      <c r="AL8375" s="221"/>
      <c r="AM8375" s="221"/>
      <c r="AN8375" s="221"/>
      <c r="AO8375" s="221"/>
      <c r="AP8375" s="221"/>
      <c r="AQ8375" s="219"/>
      <c r="AR8375" s="219"/>
      <c r="AS8375" s="221"/>
      <c r="AT8375" s="221"/>
      <c r="AU8375" s="221"/>
      <c r="AV8375" s="221"/>
      <c r="AW8375" s="221"/>
      <c r="AX8375" s="221"/>
      <c r="AY8375" s="221"/>
      <c r="AZ8375" s="221"/>
    </row>
    <row r="8376" spans="1:52" x14ac:dyDescent="0.15">
      <c r="A8376" s="278"/>
      <c r="B8376" s="274"/>
      <c r="C8376" s="340"/>
      <c r="D8376" s="340"/>
      <c r="E8376" s="341"/>
      <c r="F8376" s="341"/>
      <c r="G8376" s="341"/>
      <c r="H8376" s="341"/>
      <c r="I8376" s="341"/>
      <c r="J8376" s="341"/>
      <c r="AH8376" s="221"/>
      <c r="AI8376" s="221"/>
      <c r="AJ8376" s="221"/>
      <c r="AK8376" s="221"/>
      <c r="AL8376" s="221"/>
      <c r="AM8376" s="221"/>
      <c r="AN8376" s="221"/>
      <c r="AO8376" s="221"/>
      <c r="AP8376" s="221"/>
      <c r="AQ8376" s="219"/>
      <c r="AR8376" s="219"/>
      <c r="AS8376" s="221"/>
      <c r="AT8376" s="221"/>
      <c r="AU8376" s="221"/>
      <c r="AV8376" s="221"/>
      <c r="AW8376" s="221"/>
      <c r="AX8376" s="221"/>
      <c r="AY8376" s="221"/>
      <c r="AZ8376" s="221"/>
    </row>
    <row r="8377" spans="1:52" x14ac:dyDescent="0.15">
      <c r="A8377" s="278"/>
      <c r="B8377" s="274"/>
      <c r="C8377" s="340"/>
      <c r="D8377" s="340"/>
      <c r="E8377" s="341"/>
      <c r="F8377" s="341"/>
      <c r="G8377" s="341"/>
      <c r="H8377" s="341"/>
      <c r="I8377" s="341"/>
      <c r="J8377" s="341"/>
      <c r="AH8377" s="221"/>
      <c r="AI8377" s="221"/>
      <c r="AJ8377" s="221"/>
      <c r="AK8377" s="221"/>
      <c r="AL8377" s="221"/>
      <c r="AM8377" s="221"/>
      <c r="AN8377" s="221"/>
      <c r="AO8377" s="221"/>
      <c r="AP8377" s="221"/>
      <c r="AQ8377" s="219"/>
      <c r="AR8377" s="219"/>
      <c r="AS8377" s="221"/>
      <c r="AT8377" s="221"/>
      <c r="AU8377" s="221"/>
      <c r="AV8377" s="221"/>
      <c r="AW8377" s="221"/>
      <c r="AX8377" s="221"/>
      <c r="AY8377" s="221"/>
      <c r="AZ8377" s="221"/>
    </row>
    <row r="8378" spans="1:52" x14ac:dyDescent="0.15">
      <c r="A8378" s="278"/>
      <c r="B8378" s="274"/>
      <c r="C8378" s="340"/>
      <c r="D8378" s="340"/>
      <c r="E8378" s="341"/>
      <c r="F8378" s="341"/>
      <c r="G8378" s="341"/>
      <c r="H8378" s="341"/>
      <c r="I8378" s="341"/>
      <c r="J8378" s="341"/>
      <c r="AH8378" s="221"/>
      <c r="AI8378" s="221"/>
      <c r="AJ8378" s="221"/>
      <c r="AK8378" s="221"/>
      <c r="AL8378" s="221"/>
      <c r="AM8378" s="221"/>
      <c r="AN8378" s="221"/>
      <c r="AO8378" s="221"/>
      <c r="AP8378" s="221"/>
      <c r="AQ8378" s="219"/>
      <c r="AR8378" s="219"/>
      <c r="AS8378" s="221"/>
      <c r="AT8378" s="221"/>
      <c r="AU8378" s="221"/>
      <c r="AV8378" s="221"/>
      <c r="AW8378" s="221"/>
      <c r="AX8378" s="221"/>
      <c r="AY8378" s="221"/>
      <c r="AZ8378" s="221"/>
    </row>
    <row r="8379" spans="1:52" x14ac:dyDescent="0.15">
      <c r="A8379" s="278"/>
      <c r="B8379" s="274"/>
      <c r="C8379" s="340"/>
      <c r="D8379" s="340"/>
      <c r="E8379" s="341"/>
      <c r="F8379" s="341"/>
      <c r="G8379" s="341"/>
      <c r="H8379" s="341"/>
      <c r="I8379" s="341"/>
      <c r="J8379" s="341"/>
      <c r="AH8379" s="221"/>
      <c r="AI8379" s="221"/>
      <c r="AJ8379" s="221"/>
      <c r="AK8379" s="221"/>
      <c r="AL8379" s="221"/>
      <c r="AM8379" s="221"/>
      <c r="AN8379" s="221"/>
      <c r="AO8379" s="221"/>
      <c r="AP8379" s="221"/>
      <c r="AQ8379" s="219"/>
      <c r="AR8379" s="219"/>
      <c r="AS8379" s="221"/>
      <c r="AT8379" s="221"/>
      <c r="AU8379" s="221"/>
      <c r="AV8379" s="221"/>
      <c r="AW8379" s="221"/>
      <c r="AX8379" s="221"/>
      <c r="AY8379" s="221"/>
      <c r="AZ8379" s="221"/>
    </row>
    <row r="8380" spans="1:52" x14ac:dyDescent="0.15">
      <c r="A8380" s="278"/>
      <c r="B8380" s="274"/>
      <c r="C8380" s="340"/>
      <c r="D8380" s="340"/>
      <c r="E8380" s="341"/>
      <c r="F8380" s="341"/>
      <c r="G8380" s="341"/>
      <c r="H8380" s="341"/>
      <c r="I8380" s="341"/>
      <c r="J8380" s="341"/>
      <c r="AH8380" s="221"/>
      <c r="AI8380" s="221"/>
      <c r="AJ8380" s="221"/>
      <c r="AK8380" s="221"/>
      <c r="AL8380" s="221"/>
      <c r="AM8380" s="221"/>
      <c r="AN8380" s="221"/>
      <c r="AO8380" s="221"/>
      <c r="AP8380" s="221"/>
      <c r="AQ8380" s="219"/>
      <c r="AR8380" s="219"/>
      <c r="AS8380" s="221"/>
      <c r="AT8380" s="221"/>
      <c r="AU8380" s="221"/>
      <c r="AV8380" s="221"/>
      <c r="AW8380" s="221"/>
      <c r="AX8380" s="221"/>
      <c r="AY8380" s="221"/>
      <c r="AZ8380" s="221"/>
    </row>
    <row r="8381" spans="1:52" x14ac:dyDescent="0.15">
      <c r="A8381" s="278"/>
      <c r="B8381" s="274"/>
      <c r="C8381" s="340"/>
      <c r="D8381" s="340"/>
      <c r="E8381" s="341"/>
      <c r="F8381" s="341"/>
      <c r="G8381" s="341"/>
      <c r="H8381" s="341"/>
      <c r="I8381" s="341"/>
      <c r="J8381" s="341"/>
      <c r="AH8381" s="221"/>
      <c r="AI8381" s="221"/>
      <c r="AJ8381" s="221"/>
      <c r="AK8381" s="221"/>
      <c r="AL8381" s="221"/>
      <c r="AM8381" s="221"/>
      <c r="AN8381" s="221"/>
      <c r="AO8381" s="221"/>
      <c r="AP8381" s="221"/>
      <c r="AQ8381" s="219"/>
      <c r="AR8381" s="219"/>
      <c r="AS8381" s="221"/>
      <c r="AT8381" s="221"/>
      <c r="AU8381" s="221"/>
      <c r="AV8381" s="221"/>
      <c r="AW8381" s="221"/>
      <c r="AX8381" s="221"/>
      <c r="AY8381" s="221"/>
      <c r="AZ8381" s="221"/>
    </row>
    <row r="8382" spans="1:52" x14ac:dyDescent="0.15">
      <c r="A8382" s="278"/>
      <c r="B8382" s="274"/>
      <c r="C8382" s="340"/>
      <c r="D8382" s="340"/>
      <c r="E8382" s="341"/>
      <c r="F8382" s="341"/>
      <c r="G8382" s="341"/>
      <c r="H8382" s="341"/>
      <c r="I8382" s="341"/>
      <c r="J8382" s="341"/>
      <c r="AH8382" s="221"/>
      <c r="AI8382" s="221"/>
      <c r="AJ8382" s="221"/>
      <c r="AK8382" s="221"/>
      <c r="AL8382" s="221"/>
      <c r="AM8382" s="221"/>
      <c r="AN8382" s="221"/>
      <c r="AO8382" s="221"/>
      <c r="AP8382" s="221"/>
      <c r="AQ8382" s="219"/>
      <c r="AR8382" s="219"/>
      <c r="AS8382" s="221"/>
      <c r="AT8382" s="221"/>
      <c r="AU8382" s="221"/>
      <c r="AV8382" s="221"/>
      <c r="AW8382" s="221"/>
      <c r="AX8382" s="221"/>
      <c r="AY8382" s="221"/>
      <c r="AZ8382" s="221"/>
    </row>
    <row r="8383" spans="1:52" x14ac:dyDescent="0.15">
      <c r="A8383" s="278"/>
      <c r="B8383" s="274"/>
      <c r="C8383" s="340"/>
      <c r="D8383" s="340"/>
      <c r="E8383" s="341"/>
      <c r="F8383" s="341"/>
      <c r="G8383" s="341"/>
      <c r="H8383" s="341"/>
      <c r="I8383" s="341"/>
      <c r="J8383" s="341"/>
      <c r="AH8383" s="221"/>
      <c r="AI8383" s="221"/>
      <c r="AJ8383" s="221"/>
      <c r="AK8383" s="221"/>
      <c r="AL8383" s="221"/>
      <c r="AM8383" s="221"/>
      <c r="AN8383" s="221"/>
      <c r="AO8383" s="221"/>
      <c r="AP8383" s="221"/>
      <c r="AQ8383" s="219"/>
      <c r="AR8383" s="219"/>
      <c r="AS8383" s="221"/>
      <c r="AT8383" s="221"/>
      <c r="AU8383" s="221"/>
      <c r="AV8383" s="221"/>
      <c r="AW8383" s="221"/>
      <c r="AX8383" s="221"/>
      <c r="AY8383" s="221"/>
      <c r="AZ8383" s="221"/>
    </row>
    <row r="8384" spans="1:52" x14ac:dyDescent="0.15">
      <c r="A8384" s="278"/>
      <c r="B8384" s="274"/>
      <c r="C8384" s="340"/>
      <c r="D8384" s="340"/>
      <c r="E8384" s="341"/>
      <c r="F8384" s="341"/>
      <c r="G8384" s="341"/>
      <c r="H8384" s="341"/>
      <c r="I8384" s="341"/>
      <c r="J8384" s="341"/>
      <c r="AH8384" s="221"/>
      <c r="AI8384" s="221"/>
      <c r="AJ8384" s="221"/>
      <c r="AK8384" s="221"/>
      <c r="AL8384" s="221"/>
      <c r="AM8384" s="221"/>
      <c r="AN8384" s="221"/>
      <c r="AO8384" s="221"/>
      <c r="AP8384" s="221"/>
      <c r="AQ8384" s="219"/>
      <c r="AR8384" s="219"/>
      <c r="AS8384" s="221"/>
      <c r="AT8384" s="221"/>
      <c r="AU8384" s="221"/>
      <c r="AV8384" s="221"/>
      <c r="AW8384" s="221"/>
      <c r="AX8384" s="221"/>
      <c r="AY8384" s="221"/>
      <c r="AZ8384" s="221"/>
    </row>
    <row r="8385" spans="1:52" x14ac:dyDescent="0.15">
      <c r="A8385" s="278"/>
      <c r="B8385" s="274"/>
      <c r="C8385" s="340"/>
      <c r="D8385" s="340"/>
      <c r="E8385" s="341"/>
      <c r="F8385" s="341"/>
      <c r="G8385" s="341"/>
      <c r="H8385" s="341"/>
      <c r="I8385" s="341"/>
      <c r="J8385" s="341"/>
      <c r="AH8385" s="221"/>
      <c r="AI8385" s="221"/>
      <c r="AJ8385" s="221"/>
      <c r="AK8385" s="221"/>
      <c r="AL8385" s="221"/>
      <c r="AM8385" s="221"/>
      <c r="AN8385" s="221"/>
      <c r="AO8385" s="221"/>
      <c r="AP8385" s="221"/>
      <c r="AQ8385" s="219"/>
      <c r="AR8385" s="219"/>
      <c r="AS8385" s="221"/>
      <c r="AT8385" s="221"/>
      <c r="AU8385" s="221"/>
      <c r="AV8385" s="221"/>
      <c r="AW8385" s="221"/>
      <c r="AX8385" s="221"/>
      <c r="AY8385" s="221"/>
      <c r="AZ8385" s="221"/>
    </row>
    <row r="8386" spans="1:52" x14ac:dyDescent="0.15">
      <c r="A8386" s="278"/>
      <c r="B8386" s="274"/>
      <c r="C8386" s="340"/>
      <c r="D8386" s="340"/>
      <c r="E8386" s="341"/>
      <c r="F8386" s="341"/>
      <c r="G8386" s="341"/>
      <c r="H8386" s="341"/>
      <c r="I8386" s="341"/>
      <c r="J8386" s="341"/>
      <c r="AH8386" s="221"/>
      <c r="AI8386" s="221"/>
      <c r="AJ8386" s="221"/>
      <c r="AK8386" s="221"/>
      <c r="AL8386" s="221"/>
      <c r="AM8386" s="221"/>
      <c r="AN8386" s="221"/>
      <c r="AO8386" s="221"/>
      <c r="AP8386" s="221"/>
      <c r="AQ8386" s="219"/>
      <c r="AR8386" s="219"/>
      <c r="AS8386" s="221"/>
      <c r="AT8386" s="221"/>
      <c r="AU8386" s="221"/>
      <c r="AV8386" s="221"/>
      <c r="AW8386" s="221"/>
      <c r="AX8386" s="221"/>
      <c r="AY8386" s="221"/>
      <c r="AZ8386" s="221"/>
    </row>
    <row r="8387" spans="1:52" x14ac:dyDescent="0.15">
      <c r="A8387" s="278"/>
      <c r="B8387" s="274"/>
      <c r="C8387" s="340"/>
      <c r="D8387" s="340"/>
      <c r="E8387" s="341"/>
      <c r="F8387" s="341"/>
      <c r="G8387" s="341"/>
      <c r="H8387" s="341"/>
      <c r="I8387" s="341"/>
      <c r="J8387" s="341"/>
      <c r="AH8387" s="221"/>
      <c r="AI8387" s="221"/>
      <c r="AJ8387" s="221"/>
      <c r="AK8387" s="221"/>
      <c r="AL8387" s="221"/>
      <c r="AM8387" s="221"/>
      <c r="AN8387" s="221"/>
      <c r="AO8387" s="221"/>
      <c r="AP8387" s="221"/>
      <c r="AQ8387" s="219"/>
      <c r="AR8387" s="219"/>
      <c r="AS8387" s="221"/>
      <c r="AT8387" s="221"/>
      <c r="AU8387" s="221"/>
      <c r="AV8387" s="221"/>
      <c r="AW8387" s="221"/>
      <c r="AX8387" s="221"/>
      <c r="AY8387" s="221"/>
      <c r="AZ8387" s="221"/>
    </row>
    <row r="8388" spans="1:52" x14ac:dyDescent="0.15">
      <c r="A8388" s="278"/>
      <c r="B8388" s="274"/>
      <c r="C8388" s="340"/>
      <c r="D8388" s="340"/>
      <c r="E8388" s="341"/>
      <c r="F8388" s="341"/>
      <c r="G8388" s="341"/>
      <c r="H8388" s="341"/>
      <c r="I8388" s="341"/>
      <c r="J8388" s="341"/>
      <c r="AH8388" s="221"/>
      <c r="AI8388" s="221"/>
      <c r="AJ8388" s="221"/>
      <c r="AK8388" s="221"/>
      <c r="AL8388" s="221"/>
      <c r="AM8388" s="221"/>
      <c r="AN8388" s="221"/>
      <c r="AO8388" s="221"/>
      <c r="AP8388" s="221"/>
      <c r="AQ8388" s="219"/>
      <c r="AR8388" s="219"/>
      <c r="AS8388" s="221"/>
      <c r="AT8388" s="221"/>
      <c r="AU8388" s="221"/>
      <c r="AV8388" s="221"/>
      <c r="AW8388" s="221"/>
      <c r="AX8388" s="221"/>
      <c r="AY8388" s="221"/>
      <c r="AZ8388" s="221"/>
    </row>
    <row r="8389" spans="1:52" x14ac:dyDescent="0.15">
      <c r="A8389" s="278"/>
      <c r="B8389" s="274"/>
      <c r="C8389" s="340"/>
      <c r="D8389" s="340"/>
      <c r="E8389" s="341"/>
      <c r="F8389" s="341"/>
      <c r="G8389" s="341"/>
      <c r="H8389" s="341"/>
      <c r="I8389" s="341"/>
      <c r="J8389" s="341"/>
      <c r="AH8389" s="221"/>
      <c r="AI8389" s="221"/>
      <c r="AJ8389" s="221"/>
      <c r="AK8389" s="221"/>
      <c r="AL8389" s="221"/>
      <c r="AM8389" s="221"/>
      <c r="AN8389" s="221"/>
      <c r="AO8389" s="221"/>
      <c r="AP8389" s="221"/>
      <c r="AQ8389" s="219"/>
      <c r="AR8389" s="219"/>
      <c r="AS8389" s="221"/>
      <c r="AT8389" s="221"/>
      <c r="AU8389" s="221"/>
      <c r="AV8389" s="221"/>
      <c r="AW8389" s="221"/>
      <c r="AX8389" s="221"/>
      <c r="AY8389" s="221"/>
      <c r="AZ8389" s="221"/>
    </row>
    <row r="8390" spans="1:52" x14ac:dyDescent="0.15">
      <c r="A8390" s="278"/>
      <c r="B8390" s="274"/>
      <c r="C8390" s="340"/>
      <c r="D8390" s="340"/>
      <c r="E8390" s="341"/>
      <c r="F8390" s="341"/>
      <c r="G8390" s="341"/>
      <c r="H8390" s="341"/>
      <c r="I8390" s="341"/>
      <c r="J8390" s="341"/>
      <c r="AH8390" s="221"/>
      <c r="AI8390" s="221"/>
      <c r="AJ8390" s="221"/>
      <c r="AK8390" s="221"/>
      <c r="AL8390" s="221"/>
      <c r="AM8390" s="221"/>
      <c r="AN8390" s="221"/>
      <c r="AO8390" s="221"/>
      <c r="AP8390" s="221"/>
      <c r="AQ8390" s="219"/>
      <c r="AR8390" s="219"/>
      <c r="AS8390" s="221"/>
      <c r="AT8390" s="221"/>
      <c r="AU8390" s="221"/>
      <c r="AV8390" s="221"/>
      <c r="AW8390" s="221"/>
      <c r="AX8390" s="221"/>
      <c r="AY8390" s="221"/>
      <c r="AZ8390" s="221"/>
    </row>
    <row r="8391" spans="1:52" x14ac:dyDescent="0.15">
      <c r="A8391" s="278"/>
      <c r="B8391" s="274"/>
      <c r="C8391" s="340"/>
      <c r="D8391" s="340"/>
      <c r="E8391" s="341"/>
      <c r="F8391" s="341"/>
      <c r="G8391" s="341"/>
      <c r="H8391" s="341"/>
      <c r="I8391" s="341"/>
      <c r="J8391" s="341"/>
      <c r="AH8391" s="221"/>
      <c r="AI8391" s="221"/>
      <c r="AJ8391" s="221"/>
      <c r="AK8391" s="221"/>
      <c r="AL8391" s="221"/>
      <c r="AM8391" s="221"/>
      <c r="AN8391" s="221"/>
      <c r="AO8391" s="221"/>
      <c r="AP8391" s="221"/>
      <c r="AQ8391" s="219"/>
      <c r="AR8391" s="219"/>
      <c r="AS8391" s="221"/>
      <c r="AT8391" s="221"/>
      <c r="AU8391" s="221"/>
      <c r="AV8391" s="221"/>
      <c r="AW8391" s="221"/>
      <c r="AX8391" s="221"/>
      <c r="AY8391" s="221"/>
      <c r="AZ8391" s="221"/>
    </row>
    <row r="8392" spans="1:52" x14ac:dyDescent="0.15">
      <c r="A8392" s="278"/>
      <c r="B8392" s="274"/>
      <c r="C8392" s="340"/>
      <c r="D8392" s="340"/>
      <c r="E8392" s="341"/>
      <c r="F8392" s="341"/>
      <c r="G8392" s="341"/>
      <c r="H8392" s="341"/>
      <c r="I8392" s="341"/>
      <c r="J8392" s="341"/>
      <c r="AH8392" s="221"/>
      <c r="AI8392" s="221"/>
      <c r="AJ8392" s="221"/>
      <c r="AK8392" s="221"/>
      <c r="AL8392" s="221"/>
      <c r="AM8392" s="221"/>
      <c r="AN8392" s="221"/>
      <c r="AO8392" s="221"/>
      <c r="AP8392" s="221"/>
      <c r="AQ8392" s="219"/>
      <c r="AR8392" s="219"/>
      <c r="AS8392" s="221"/>
      <c r="AT8392" s="221"/>
      <c r="AU8392" s="221"/>
      <c r="AV8392" s="221"/>
      <c r="AW8392" s="221"/>
      <c r="AX8392" s="221"/>
      <c r="AY8392" s="221"/>
      <c r="AZ8392" s="221"/>
    </row>
    <row r="8393" spans="1:52" x14ac:dyDescent="0.15">
      <c r="A8393" s="278"/>
      <c r="B8393" s="274"/>
      <c r="C8393" s="340"/>
      <c r="D8393" s="340"/>
      <c r="E8393" s="341"/>
      <c r="F8393" s="341"/>
      <c r="G8393" s="341"/>
      <c r="H8393" s="341"/>
      <c r="I8393" s="341"/>
      <c r="J8393" s="341"/>
      <c r="AH8393" s="221"/>
      <c r="AI8393" s="221"/>
      <c r="AJ8393" s="221"/>
      <c r="AK8393" s="221"/>
      <c r="AL8393" s="221"/>
      <c r="AM8393" s="221"/>
      <c r="AN8393" s="221"/>
      <c r="AO8393" s="221"/>
      <c r="AP8393" s="221"/>
      <c r="AQ8393" s="219"/>
      <c r="AR8393" s="219"/>
      <c r="AS8393" s="221"/>
      <c r="AT8393" s="221"/>
      <c r="AU8393" s="221"/>
      <c r="AV8393" s="221"/>
      <c r="AW8393" s="221"/>
      <c r="AX8393" s="221"/>
      <c r="AY8393" s="221"/>
      <c r="AZ8393" s="221"/>
    </row>
    <row r="8394" spans="1:52" x14ac:dyDescent="0.15">
      <c r="A8394" s="278"/>
      <c r="B8394" s="274"/>
      <c r="C8394" s="340"/>
      <c r="D8394" s="340"/>
      <c r="E8394" s="341"/>
      <c r="F8394" s="341"/>
      <c r="G8394" s="341"/>
      <c r="H8394" s="341"/>
      <c r="I8394" s="341"/>
      <c r="J8394" s="341"/>
      <c r="AH8394" s="221"/>
      <c r="AI8394" s="221"/>
      <c r="AJ8394" s="221"/>
      <c r="AK8394" s="221"/>
      <c r="AL8394" s="221"/>
      <c r="AM8394" s="221"/>
      <c r="AN8394" s="221"/>
      <c r="AO8394" s="221"/>
      <c r="AP8394" s="221"/>
      <c r="AQ8394" s="219"/>
      <c r="AR8394" s="219"/>
      <c r="AS8394" s="221"/>
      <c r="AT8394" s="221"/>
      <c r="AU8394" s="221"/>
      <c r="AV8394" s="221"/>
      <c r="AW8394" s="221"/>
      <c r="AX8394" s="221"/>
      <c r="AY8394" s="221"/>
      <c r="AZ8394" s="221"/>
    </row>
    <row r="8395" spans="1:52" x14ac:dyDescent="0.15">
      <c r="A8395" s="278"/>
      <c r="B8395" s="274"/>
      <c r="C8395" s="340"/>
      <c r="D8395" s="340"/>
      <c r="E8395" s="341"/>
      <c r="F8395" s="341"/>
      <c r="G8395" s="341"/>
      <c r="H8395" s="341"/>
      <c r="I8395" s="341"/>
      <c r="J8395" s="341"/>
      <c r="AH8395" s="221"/>
      <c r="AI8395" s="221"/>
      <c r="AJ8395" s="221"/>
      <c r="AK8395" s="221"/>
      <c r="AL8395" s="221"/>
      <c r="AM8395" s="221"/>
      <c r="AN8395" s="221"/>
      <c r="AO8395" s="221"/>
      <c r="AP8395" s="221"/>
      <c r="AQ8395" s="219"/>
      <c r="AR8395" s="219"/>
      <c r="AS8395" s="221"/>
      <c r="AT8395" s="221"/>
      <c r="AU8395" s="221"/>
      <c r="AV8395" s="221"/>
      <c r="AW8395" s="221"/>
      <c r="AX8395" s="221"/>
      <c r="AY8395" s="221"/>
      <c r="AZ8395" s="221"/>
    </row>
    <row r="8396" spans="1:52" x14ac:dyDescent="0.15">
      <c r="A8396" s="278"/>
      <c r="B8396" s="274"/>
      <c r="C8396" s="340"/>
      <c r="D8396" s="340"/>
      <c r="E8396" s="341"/>
      <c r="F8396" s="341"/>
      <c r="G8396" s="341"/>
      <c r="H8396" s="341"/>
      <c r="I8396" s="341"/>
      <c r="J8396" s="341"/>
      <c r="AH8396" s="221"/>
      <c r="AI8396" s="221"/>
      <c r="AJ8396" s="221"/>
      <c r="AK8396" s="221"/>
      <c r="AL8396" s="221"/>
      <c r="AM8396" s="221"/>
      <c r="AN8396" s="221"/>
      <c r="AO8396" s="221"/>
      <c r="AP8396" s="221"/>
      <c r="AQ8396" s="219"/>
      <c r="AR8396" s="219"/>
      <c r="AS8396" s="221"/>
      <c r="AT8396" s="221"/>
      <c r="AU8396" s="221"/>
      <c r="AV8396" s="221"/>
      <c r="AW8396" s="221"/>
      <c r="AX8396" s="221"/>
      <c r="AY8396" s="221"/>
      <c r="AZ8396" s="221"/>
    </row>
    <row r="8397" spans="1:52" x14ac:dyDescent="0.15">
      <c r="A8397" s="278"/>
      <c r="B8397" s="274"/>
      <c r="C8397" s="340"/>
      <c r="D8397" s="340"/>
      <c r="E8397" s="341"/>
      <c r="F8397" s="341"/>
      <c r="G8397" s="341"/>
      <c r="H8397" s="341"/>
      <c r="I8397" s="341"/>
      <c r="J8397" s="341"/>
      <c r="AH8397" s="221"/>
      <c r="AI8397" s="221"/>
      <c r="AJ8397" s="221"/>
      <c r="AK8397" s="221"/>
      <c r="AL8397" s="221"/>
      <c r="AM8397" s="221"/>
      <c r="AN8397" s="221"/>
      <c r="AO8397" s="221"/>
      <c r="AP8397" s="221"/>
      <c r="AQ8397" s="219"/>
      <c r="AR8397" s="219"/>
      <c r="AS8397" s="221"/>
      <c r="AT8397" s="221"/>
      <c r="AU8397" s="221"/>
      <c r="AV8397" s="221"/>
      <c r="AW8397" s="221"/>
      <c r="AX8397" s="221"/>
      <c r="AY8397" s="221"/>
      <c r="AZ8397" s="221"/>
    </row>
    <row r="8398" spans="1:52" x14ac:dyDescent="0.15">
      <c r="A8398" s="278"/>
      <c r="B8398" s="274"/>
      <c r="C8398" s="340"/>
      <c r="D8398" s="340"/>
      <c r="E8398" s="341"/>
      <c r="F8398" s="341"/>
      <c r="G8398" s="341"/>
      <c r="H8398" s="341"/>
      <c r="I8398" s="341"/>
      <c r="J8398" s="341"/>
      <c r="AH8398" s="221"/>
      <c r="AI8398" s="221"/>
      <c r="AJ8398" s="221"/>
      <c r="AK8398" s="221"/>
      <c r="AL8398" s="221"/>
      <c r="AM8398" s="221"/>
      <c r="AN8398" s="221"/>
      <c r="AO8398" s="221"/>
      <c r="AP8398" s="221"/>
      <c r="AQ8398" s="219"/>
      <c r="AR8398" s="219"/>
      <c r="AS8398" s="221"/>
      <c r="AT8398" s="221"/>
      <c r="AU8398" s="221"/>
      <c r="AV8398" s="221"/>
      <c r="AW8398" s="221"/>
      <c r="AX8398" s="221"/>
      <c r="AY8398" s="221"/>
      <c r="AZ8398" s="221"/>
    </row>
    <row r="8399" spans="1:52" x14ac:dyDescent="0.15">
      <c r="A8399" s="278"/>
      <c r="B8399" s="274"/>
      <c r="C8399" s="340"/>
      <c r="D8399" s="340"/>
      <c r="E8399" s="341"/>
      <c r="F8399" s="341"/>
      <c r="G8399" s="341"/>
      <c r="H8399" s="341"/>
      <c r="I8399" s="341"/>
      <c r="J8399" s="341"/>
      <c r="AH8399" s="221"/>
      <c r="AI8399" s="221"/>
      <c r="AJ8399" s="221"/>
      <c r="AK8399" s="221"/>
      <c r="AL8399" s="221"/>
      <c r="AM8399" s="221"/>
      <c r="AN8399" s="221"/>
      <c r="AO8399" s="221"/>
      <c r="AP8399" s="221"/>
      <c r="AQ8399" s="219"/>
      <c r="AR8399" s="219"/>
      <c r="AS8399" s="221"/>
      <c r="AT8399" s="221"/>
      <c r="AU8399" s="221"/>
      <c r="AV8399" s="221"/>
      <c r="AW8399" s="221"/>
      <c r="AX8399" s="221"/>
      <c r="AY8399" s="221"/>
      <c r="AZ8399" s="221"/>
    </row>
    <row r="8400" spans="1:52" x14ac:dyDescent="0.15">
      <c r="A8400" s="278"/>
      <c r="B8400" s="274"/>
      <c r="C8400" s="340"/>
      <c r="D8400" s="340"/>
      <c r="E8400" s="341"/>
      <c r="F8400" s="341"/>
      <c r="G8400" s="341"/>
      <c r="H8400" s="341"/>
      <c r="I8400" s="341"/>
      <c r="J8400" s="341"/>
      <c r="AH8400" s="221"/>
      <c r="AI8400" s="221"/>
      <c r="AJ8400" s="221"/>
      <c r="AK8400" s="221"/>
      <c r="AL8400" s="221"/>
      <c r="AM8400" s="221"/>
      <c r="AN8400" s="221"/>
      <c r="AO8400" s="221"/>
      <c r="AP8400" s="221"/>
      <c r="AQ8400" s="219"/>
      <c r="AR8400" s="219"/>
      <c r="AS8400" s="221"/>
      <c r="AT8400" s="221"/>
      <c r="AU8400" s="221"/>
      <c r="AV8400" s="221"/>
      <c r="AW8400" s="221"/>
      <c r="AX8400" s="221"/>
      <c r="AY8400" s="221"/>
      <c r="AZ8400" s="221"/>
    </row>
    <row r="8401" spans="1:52" x14ac:dyDescent="0.15">
      <c r="A8401" s="278"/>
      <c r="B8401" s="274"/>
      <c r="C8401" s="340"/>
      <c r="D8401" s="340"/>
      <c r="E8401" s="341"/>
      <c r="F8401" s="341"/>
      <c r="G8401" s="341"/>
      <c r="H8401" s="341"/>
      <c r="I8401" s="341"/>
      <c r="J8401" s="341"/>
      <c r="AH8401" s="221"/>
      <c r="AI8401" s="221"/>
      <c r="AJ8401" s="221"/>
      <c r="AK8401" s="221"/>
      <c r="AL8401" s="221"/>
      <c r="AM8401" s="221"/>
      <c r="AN8401" s="221"/>
      <c r="AO8401" s="221"/>
      <c r="AP8401" s="221"/>
      <c r="AQ8401" s="219"/>
      <c r="AR8401" s="219"/>
      <c r="AS8401" s="221"/>
      <c r="AT8401" s="221"/>
      <c r="AU8401" s="221"/>
      <c r="AV8401" s="221"/>
      <c r="AW8401" s="221"/>
      <c r="AX8401" s="221"/>
      <c r="AY8401" s="221"/>
      <c r="AZ8401" s="221"/>
    </row>
    <row r="8402" spans="1:52" x14ac:dyDescent="0.15">
      <c r="A8402" s="278"/>
      <c r="B8402" s="274"/>
      <c r="C8402" s="340"/>
      <c r="D8402" s="340"/>
      <c r="E8402" s="341"/>
      <c r="F8402" s="341"/>
      <c r="G8402" s="341"/>
      <c r="H8402" s="341"/>
      <c r="I8402" s="341"/>
      <c r="J8402" s="341"/>
      <c r="AH8402" s="221"/>
      <c r="AI8402" s="221"/>
      <c r="AJ8402" s="221"/>
      <c r="AK8402" s="221"/>
      <c r="AL8402" s="221"/>
      <c r="AM8402" s="221"/>
      <c r="AN8402" s="221"/>
      <c r="AO8402" s="221"/>
      <c r="AP8402" s="221"/>
      <c r="AQ8402" s="219"/>
      <c r="AR8402" s="219"/>
      <c r="AS8402" s="221"/>
      <c r="AT8402" s="221"/>
      <c r="AU8402" s="221"/>
      <c r="AV8402" s="221"/>
      <c r="AW8402" s="221"/>
      <c r="AX8402" s="221"/>
      <c r="AY8402" s="221"/>
      <c r="AZ8402" s="221"/>
    </row>
    <row r="8403" spans="1:52" x14ac:dyDescent="0.15">
      <c r="A8403" s="278"/>
      <c r="B8403" s="274"/>
      <c r="C8403" s="340"/>
      <c r="D8403" s="340"/>
      <c r="E8403" s="341"/>
      <c r="F8403" s="341"/>
      <c r="G8403" s="341"/>
      <c r="H8403" s="341"/>
      <c r="I8403" s="341"/>
      <c r="J8403" s="341"/>
      <c r="AH8403" s="221"/>
      <c r="AI8403" s="221"/>
      <c r="AJ8403" s="221"/>
      <c r="AK8403" s="221"/>
      <c r="AL8403" s="221"/>
      <c r="AM8403" s="221"/>
      <c r="AN8403" s="221"/>
      <c r="AO8403" s="221"/>
      <c r="AP8403" s="221"/>
      <c r="AQ8403" s="219"/>
      <c r="AR8403" s="219"/>
      <c r="AS8403" s="221"/>
      <c r="AT8403" s="221"/>
      <c r="AU8403" s="221"/>
      <c r="AV8403" s="221"/>
      <c r="AW8403" s="221"/>
      <c r="AX8403" s="221"/>
      <c r="AY8403" s="221"/>
      <c r="AZ8403" s="221"/>
    </row>
    <row r="8404" spans="1:52" x14ac:dyDescent="0.15">
      <c r="A8404" s="278"/>
      <c r="B8404" s="274"/>
      <c r="C8404" s="340"/>
      <c r="D8404" s="340"/>
      <c r="E8404" s="341"/>
      <c r="F8404" s="341"/>
      <c r="G8404" s="341"/>
      <c r="H8404" s="341"/>
      <c r="I8404" s="341"/>
      <c r="J8404" s="341"/>
      <c r="AH8404" s="221"/>
      <c r="AI8404" s="221"/>
      <c r="AJ8404" s="221"/>
      <c r="AK8404" s="221"/>
      <c r="AL8404" s="221"/>
      <c r="AM8404" s="221"/>
      <c r="AN8404" s="221"/>
      <c r="AO8404" s="221"/>
      <c r="AP8404" s="221"/>
      <c r="AQ8404" s="219"/>
      <c r="AR8404" s="219"/>
      <c r="AS8404" s="221"/>
      <c r="AT8404" s="221"/>
      <c r="AU8404" s="221"/>
      <c r="AV8404" s="221"/>
      <c r="AW8404" s="221"/>
      <c r="AX8404" s="221"/>
      <c r="AY8404" s="221"/>
      <c r="AZ8404" s="221"/>
    </row>
    <row r="8405" spans="1:52" x14ac:dyDescent="0.15">
      <c r="A8405" s="278"/>
      <c r="B8405" s="274"/>
      <c r="C8405" s="340"/>
      <c r="D8405" s="340"/>
      <c r="E8405" s="341"/>
      <c r="F8405" s="341"/>
      <c r="G8405" s="341"/>
      <c r="H8405" s="341"/>
      <c r="I8405" s="341"/>
      <c r="J8405" s="341"/>
      <c r="AH8405" s="221"/>
      <c r="AI8405" s="221"/>
      <c r="AJ8405" s="221"/>
      <c r="AK8405" s="221"/>
      <c r="AL8405" s="221"/>
      <c r="AM8405" s="221"/>
      <c r="AN8405" s="221"/>
      <c r="AO8405" s="221"/>
      <c r="AP8405" s="221"/>
      <c r="AQ8405" s="219"/>
      <c r="AR8405" s="219"/>
      <c r="AS8405" s="221"/>
      <c r="AT8405" s="221"/>
      <c r="AU8405" s="221"/>
      <c r="AV8405" s="221"/>
      <c r="AW8405" s="221"/>
      <c r="AX8405" s="221"/>
      <c r="AY8405" s="221"/>
      <c r="AZ8405" s="221"/>
    </row>
    <row r="8406" spans="1:52" x14ac:dyDescent="0.15">
      <c r="A8406" s="278"/>
      <c r="B8406" s="274"/>
      <c r="C8406" s="340"/>
      <c r="D8406" s="340"/>
      <c r="E8406" s="341"/>
      <c r="F8406" s="341"/>
      <c r="G8406" s="341"/>
      <c r="H8406" s="341"/>
      <c r="I8406" s="341"/>
      <c r="J8406" s="341"/>
      <c r="AH8406" s="221"/>
      <c r="AI8406" s="221"/>
      <c r="AJ8406" s="221"/>
      <c r="AK8406" s="221"/>
      <c r="AL8406" s="221"/>
      <c r="AM8406" s="221"/>
      <c r="AN8406" s="221"/>
      <c r="AO8406" s="221"/>
      <c r="AP8406" s="221"/>
      <c r="AQ8406" s="219"/>
      <c r="AR8406" s="219"/>
      <c r="AS8406" s="221"/>
      <c r="AT8406" s="221"/>
      <c r="AU8406" s="221"/>
      <c r="AV8406" s="221"/>
      <c r="AW8406" s="221"/>
      <c r="AX8406" s="221"/>
      <c r="AY8406" s="221"/>
      <c r="AZ8406" s="221"/>
    </row>
    <row r="8407" spans="1:52" x14ac:dyDescent="0.15">
      <c r="A8407" s="278"/>
      <c r="B8407" s="274"/>
      <c r="C8407" s="340"/>
      <c r="D8407" s="340"/>
      <c r="E8407" s="341"/>
      <c r="F8407" s="341"/>
      <c r="G8407" s="341"/>
      <c r="H8407" s="341"/>
      <c r="I8407" s="341"/>
      <c r="J8407" s="341"/>
      <c r="AH8407" s="221"/>
      <c r="AI8407" s="221"/>
      <c r="AJ8407" s="221"/>
      <c r="AK8407" s="221"/>
      <c r="AL8407" s="221"/>
      <c r="AM8407" s="221"/>
      <c r="AN8407" s="221"/>
      <c r="AO8407" s="221"/>
      <c r="AP8407" s="221"/>
      <c r="AQ8407" s="219"/>
      <c r="AR8407" s="219"/>
      <c r="AS8407" s="221"/>
      <c r="AT8407" s="221"/>
      <c r="AU8407" s="221"/>
      <c r="AV8407" s="221"/>
      <c r="AW8407" s="221"/>
      <c r="AX8407" s="221"/>
      <c r="AY8407" s="221"/>
      <c r="AZ8407" s="221"/>
    </row>
    <row r="8408" spans="1:52" x14ac:dyDescent="0.15">
      <c r="A8408" s="278"/>
      <c r="B8408" s="274"/>
      <c r="C8408" s="340"/>
      <c r="D8408" s="340"/>
      <c r="E8408" s="341"/>
      <c r="F8408" s="341"/>
      <c r="G8408" s="341"/>
      <c r="H8408" s="341"/>
      <c r="I8408" s="341"/>
      <c r="J8408" s="341"/>
      <c r="AH8408" s="221"/>
      <c r="AI8408" s="221"/>
      <c r="AJ8408" s="221"/>
      <c r="AK8408" s="221"/>
      <c r="AL8408" s="221"/>
      <c r="AM8408" s="221"/>
      <c r="AN8408" s="221"/>
      <c r="AO8408" s="221"/>
      <c r="AP8408" s="221"/>
      <c r="AQ8408" s="219"/>
      <c r="AR8408" s="219"/>
      <c r="AS8408" s="221"/>
      <c r="AT8408" s="221"/>
      <c r="AU8408" s="221"/>
      <c r="AV8408" s="221"/>
      <c r="AW8408" s="221"/>
      <c r="AX8408" s="221"/>
      <c r="AY8408" s="221"/>
      <c r="AZ8408" s="221"/>
    </row>
    <row r="8409" spans="1:52" x14ac:dyDescent="0.15">
      <c r="A8409" s="278"/>
      <c r="B8409" s="274"/>
      <c r="C8409" s="340"/>
      <c r="D8409" s="340"/>
      <c r="E8409" s="341"/>
      <c r="F8409" s="341"/>
      <c r="G8409" s="341"/>
      <c r="H8409" s="341"/>
      <c r="I8409" s="341"/>
      <c r="J8409" s="341"/>
      <c r="AH8409" s="221"/>
      <c r="AI8409" s="221"/>
      <c r="AJ8409" s="221"/>
      <c r="AK8409" s="221"/>
      <c r="AL8409" s="221"/>
      <c r="AM8409" s="221"/>
      <c r="AN8409" s="221"/>
      <c r="AO8409" s="221"/>
      <c r="AP8409" s="221"/>
      <c r="AQ8409" s="219"/>
      <c r="AR8409" s="219"/>
      <c r="AS8409" s="221"/>
      <c r="AT8409" s="221"/>
      <c r="AU8409" s="221"/>
      <c r="AV8409" s="221"/>
      <c r="AW8409" s="221"/>
      <c r="AX8409" s="221"/>
      <c r="AY8409" s="221"/>
      <c r="AZ8409" s="221"/>
    </row>
    <row r="8410" spans="1:52" x14ac:dyDescent="0.15">
      <c r="A8410" s="278"/>
      <c r="B8410" s="274"/>
      <c r="C8410" s="340"/>
      <c r="D8410" s="340"/>
      <c r="E8410" s="341"/>
      <c r="F8410" s="341"/>
      <c r="G8410" s="341"/>
      <c r="H8410" s="341"/>
      <c r="I8410" s="341"/>
      <c r="J8410" s="341"/>
      <c r="AH8410" s="221"/>
      <c r="AI8410" s="221"/>
      <c r="AJ8410" s="221"/>
      <c r="AK8410" s="221"/>
      <c r="AL8410" s="221"/>
      <c r="AM8410" s="221"/>
      <c r="AN8410" s="221"/>
      <c r="AO8410" s="221"/>
      <c r="AP8410" s="221"/>
      <c r="AQ8410" s="219"/>
      <c r="AR8410" s="219"/>
      <c r="AS8410" s="221"/>
      <c r="AT8410" s="221"/>
      <c r="AU8410" s="221"/>
      <c r="AV8410" s="221"/>
      <c r="AW8410" s="221"/>
      <c r="AX8410" s="221"/>
      <c r="AY8410" s="221"/>
      <c r="AZ8410" s="221"/>
    </row>
    <row r="8411" spans="1:52" x14ac:dyDescent="0.15">
      <c r="A8411" s="278"/>
      <c r="B8411" s="274"/>
      <c r="C8411" s="340"/>
      <c r="D8411" s="340"/>
      <c r="E8411" s="341"/>
      <c r="F8411" s="341"/>
      <c r="G8411" s="341"/>
      <c r="H8411" s="341"/>
      <c r="I8411" s="341"/>
      <c r="J8411" s="341"/>
      <c r="AH8411" s="221"/>
      <c r="AI8411" s="221"/>
      <c r="AJ8411" s="221"/>
      <c r="AK8411" s="221"/>
      <c r="AL8411" s="221"/>
      <c r="AM8411" s="221"/>
      <c r="AN8411" s="221"/>
      <c r="AO8411" s="221"/>
      <c r="AP8411" s="221"/>
      <c r="AQ8411" s="219"/>
      <c r="AR8411" s="219"/>
      <c r="AS8411" s="221"/>
      <c r="AT8411" s="221"/>
      <c r="AU8411" s="221"/>
      <c r="AV8411" s="221"/>
      <c r="AW8411" s="221"/>
      <c r="AX8411" s="221"/>
      <c r="AY8411" s="221"/>
      <c r="AZ8411" s="221"/>
    </row>
    <row r="8412" spans="1:52" x14ac:dyDescent="0.15">
      <c r="A8412" s="278"/>
      <c r="B8412" s="274"/>
      <c r="C8412" s="340"/>
      <c r="D8412" s="340"/>
      <c r="E8412" s="341"/>
      <c r="F8412" s="341"/>
      <c r="G8412" s="341"/>
      <c r="H8412" s="341"/>
      <c r="I8412" s="341"/>
      <c r="J8412" s="341"/>
      <c r="AH8412" s="221"/>
      <c r="AI8412" s="221"/>
      <c r="AJ8412" s="221"/>
      <c r="AK8412" s="221"/>
      <c r="AL8412" s="221"/>
      <c r="AM8412" s="221"/>
      <c r="AN8412" s="221"/>
      <c r="AO8412" s="221"/>
      <c r="AP8412" s="221"/>
      <c r="AQ8412" s="219"/>
      <c r="AR8412" s="219"/>
      <c r="AS8412" s="221"/>
      <c r="AT8412" s="221"/>
      <c r="AU8412" s="221"/>
      <c r="AV8412" s="221"/>
      <c r="AW8412" s="221"/>
      <c r="AX8412" s="221"/>
      <c r="AY8412" s="221"/>
      <c r="AZ8412" s="221"/>
    </row>
    <row r="8413" spans="1:52" x14ac:dyDescent="0.15">
      <c r="A8413" s="278"/>
      <c r="B8413" s="274"/>
      <c r="C8413" s="340"/>
      <c r="D8413" s="340"/>
      <c r="E8413" s="341"/>
      <c r="F8413" s="341"/>
      <c r="G8413" s="341"/>
      <c r="H8413" s="341"/>
      <c r="I8413" s="341"/>
      <c r="J8413" s="341"/>
      <c r="AH8413" s="221"/>
      <c r="AI8413" s="221"/>
      <c r="AJ8413" s="221"/>
      <c r="AK8413" s="221"/>
      <c r="AL8413" s="221"/>
      <c r="AM8413" s="221"/>
      <c r="AN8413" s="221"/>
      <c r="AO8413" s="221"/>
      <c r="AP8413" s="221"/>
      <c r="AQ8413" s="219"/>
      <c r="AR8413" s="219"/>
      <c r="AS8413" s="221"/>
      <c r="AT8413" s="221"/>
      <c r="AU8413" s="221"/>
      <c r="AV8413" s="221"/>
      <c r="AW8413" s="221"/>
      <c r="AX8413" s="221"/>
      <c r="AY8413" s="221"/>
      <c r="AZ8413" s="221"/>
    </row>
    <row r="8414" spans="1:52" x14ac:dyDescent="0.15">
      <c r="A8414" s="278"/>
      <c r="B8414" s="274"/>
      <c r="C8414" s="340"/>
      <c r="D8414" s="340"/>
      <c r="E8414" s="341"/>
      <c r="F8414" s="341"/>
      <c r="G8414" s="341"/>
      <c r="H8414" s="341"/>
      <c r="I8414" s="341"/>
      <c r="J8414" s="341"/>
      <c r="AH8414" s="221"/>
      <c r="AI8414" s="221"/>
      <c r="AJ8414" s="221"/>
      <c r="AK8414" s="221"/>
      <c r="AL8414" s="221"/>
      <c r="AM8414" s="221"/>
      <c r="AN8414" s="221"/>
      <c r="AO8414" s="221"/>
      <c r="AP8414" s="221"/>
      <c r="AQ8414" s="219"/>
      <c r="AR8414" s="219"/>
      <c r="AS8414" s="221"/>
      <c r="AT8414" s="221"/>
      <c r="AU8414" s="221"/>
      <c r="AV8414" s="221"/>
      <c r="AW8414" s="221"/>
      <c r="AX8414" s="221"/>
      <c r="AY8414" s="221"/>
      <c r="AZ8414" s="221"/>
    </row>
    <row r="8415" spans="1:52" x14ac:dyDescent="0.15">
      <c r="A8415" s="278"/>
      <c r="B8415" s="274"/>
      <c r="C8415" s="340"/>
      <c r="D8415" s="340"/>
      <c r="E8415" s="341"/>
      <c r="F8415" s="341"/>
      <c r="G8415" s="341"/>
      <c r="H8415" s="341"/>
      <c r="I8415" s="341"/>
      <c r="J8415" s="341"/>
      <c r="AH8415" s="221"/>
      <c r="AI8415" s="221"/>
      <c r="AJ8415" s="221"/>
      <c r="AK8415" s="221"/>
      <c r="AL8415" s="221"/>
      <c r="AM8415" s="221"/>
      <c r="AN8415" s="221"/>
      <c r="AO8415" s="221"/>
      <c r="AP8415" s="221"/>
      <c r="AQ8415" s="219"/>
      <c r="AR8415" s="219"/>
      <c r="AS8415" s="221"/>
      <c r="AT8415" s="221"/>
      <c r="AU8415" s="221"/>
      <c r="AV8415" s="221"/>
      <c r="AW8415" s="221"/>
      <c r="AX8415" s="221"/>
      <c r="AY8415" s="221"/>
      <c r="AZ8415" s="221"/>
    </row>
    <row r="8416" spans="1:52" x14ac:dyDescent="0.15">
      <c r="A8416" s="278"/>
      <c r="B8416" s="274"/>
      <c r="C8416" s="340"/>
      <c r="D8416" s="340"/>
      <c r="E8416" s="341"/>
      <c r="F8416" s="341"/>
      <c r="G8416" s="341"/>
      <c r="H8416" s="341"/>
      <c r="I8416" s="341"/>
      <c r="J8416" s="341"/>
      <c r="AH8416" s="221"/>
      <c r="AI8416" s="221"/>
      <c r="AJ8416" s="221"/>
      <c r="AK8416" s="221"/>
      <c r="AL8416" s="221"/>
      <c r="AM8416" s="221"/>
      <c r="AN8416" s="221"/>
      <c r="AO8416" s="221"/>
      <c r="AP8416" s="221"/>
      <c r="AQ8416" s="219"/>
      <c r="AR8416" s="219"/>
      <c r="AS8416" s="221"/>
      <c r="AT8416" s="221"/>
      <c r="AU8416" s="221"/>
      <c r="AV8416" s="221"/>
      <c r="AW8416" s="221"/>
      <c r="AX8416" s="221"/>
      <c r="AY8416" s="221"/>
      <c r="AZ8416" s="221"/>
    </row>
    <row r="8417" spans="1:52" x14ac:dyDescent="0.15">
      <c r="A8417" s="278"/>
      <c r="B8417" s="274"/>
      <c r="C8417" s="340"/>
      <c r="D8417" s="340"/>
      <c r="E8417" s="341"/>
      <c r="F8417" s="341"/>
      <c r="G8417" s="341"/>
      <c r="H8417" s="341"/>
      <c r="I8417" s="341"/>
      <c r="J8417" s="341"/>
      <c r="AH8417" s="221"/>
      <c r="AI8417" s="221"/>
      <c r="AJ8417" s="221"/>
      <c r="AK8417" s="221"/>
      <c r="AL8417" s="221"/>
      <c r="AM8417" s="221"/>
      <c r="AN8417" s="221"/>
      <c r="AO8417" s="221"/>
      <c r="AP8417" s="221"/>
      <c r="AQ8417" s="219"/>
      <c r="AR8417" s="219"/>
      <c r="AS8417" s="221"/>
      <c r="AT8417" s="221"/>
      <c r="AU8417" s="221"/>
      <c r="AV8417" s="221"/>
      <c r="AW8417" s="221"/>
      <c r="AX8417" s="221"/>
      <c r="AY8417" s="221"/>
      <c r="AZ8417" s="221"/>
    </row>
    <row r="8418" spans="1:52" x14ac:dyDescent="0.15">
      <c r="A8418" s="278"/>
      <c r="B8418" s="274"/>
      <c r="C8418" s="340"/>
      <c r="D8418" s="340"/>
      <c r="E8418" s="341"/>
      <c r="F8418" s="341"/>
      <c r="G8418" s="341"/>
      <c r="H8418" s="341"/>
      <c r="I8418" s="341"/>
      <c r="J8418" s="341"/>
      <c r="AH8418" s="221"/>
      <c r="AI8418" s="221"/>
      <c r="AJ8418" s="221"/>
      <c r="AK8418" s="221"/>
      <c r="AL8418" s="221"/>
      <c r="AM8418" s="221"/>
      <c r="AN8418" s="221"/>
      <c r="AO8418" s="221"/>
      <c r="AP8418" s="221"/>
      <c r="AQ8418" s="219"/>
      <c r="AR8418" s="219"/>
      <c r="AS8418" s="221"/>
      <c r="AT8418" s="221"/>
      <c r="AU8418" s="221"/>
      <c r="AV8418" s="221"/>
      <c r="AW8418" s="221"/>
      <c r="AX8418" s="221"/>
      <c r="AY8418" s="221"/>
      <c r="AZ8418" s="221"/>
    </row>
    <row r="8419" spans="1:52" x14ac:dyDescent="0.15">
      <c r="A8419" s="278"/>
      <c r="B8419" s="274"/>
      <c r="C8419" s="340"/>
      <c r="D8419" s="340"/>
      <c r="E8419" s="341"/>
      <c r="F8419" s="341"/>
      <c r="G8419" s="341"/>
      <c r="H8419" s="341"/>
      <c r="I8419" s="341"/>
      <c r="J8419" s="341"/>
      <c r="AH8419" s="221"/>
      <c r="AI8419" s="221"/>
      <c r="AJ8419" s="221"/>
      <c r="AK8419" s="221"/>
      <c r="AL8419" s="221"/>
      <c r="AM8419" s="221"/>
      <c r="AN8419" s="221"/>
      <c r="AO8419" s="221"/>
      <c r="AP8419" s="221"/>
      <c r="AQ8419" s="219"/>
      <c r="AR8419" s="219"/>
      <c r="AS8419" s="221"/>
      <c r="AT8419" s="221"/>
      <c r="AU8419" s="221"/>
      <c r="AV8419" s="221"/>
      <c r="AW8419" s="221"/>
      <c r="AX8419" s="221"/>
      <c r="AY8419" s="221"/>
      <c r="AZ8419" s="221"/>
    </row>
    <row r="8420" spans="1:52" x14ac:dyDescent="0.15">
      <c r="A8420" s="278"/>
      <c r="B8420" s="274"/>
      <c r="C8420" s="340"/>
      <c r="D8420" s="340"/>
      <c r="E8420" s="341"/>
      <c r="F8420" s="341"/>
      <c r="G8420" s="341"/>
      <c r="H8420" s="341"/>
      <c r="I8420" s="341"/>
      <c r="J8420" s="341"/>
      <c r="AH8420" s="221"/>
      <c r="AI8420" s="221"/>
      <c r="AJ8420" s="221"/>
      <c r="AK8420" s="221"/>
      <c r="AL8420" s="221"/>
      <c r="AM8420" s="221"/>
      <c r="AN8420" s="221"/>
      <c r="AO8420" s="221"/>
      <c r="AP8420" s="221"/>
      <c r="AQ8420" s="219"/>
      <c r="AR8420" s="219"/>
      <c r="AS8420" s="221"/>
      <c r="AT8420" s="221"/>
      <c r="AU8420" s="221"/>
      <c r="AV8420" s="221"/>
      <c r="AW8420" s="221"/>
      <c r="AX8420" s="221"/>
      <c r="AY8420" s="221"/>
      <c r="AZ8420" s="221"/>
    </row>
    <row r="8421" spans="1:52" x14ac:dyDescent="0.15">
      <c r="A8421" s="278"/>
      <c r="B8421" s="274"/>
      <c r="C8421" s="340"/>
      <c r="D8421" s="340"/>
      <c r="E8421" s="341"/>
      <c r="F8421" s="341"/>
      <c r="G8421" s="341"/>
      <c r="H8421" s="341"/>
      <c r="I8421" s="341"/>
      <c r="J8421" s="341"/>
      <c r="AH8421" s="221"/>
      <c r="AI8421" s="221"/>
      <c r="AJ8421" s="221"/>
      <c r="AK8421" s="221"/>
      <c r="AL8421" s="221"/>
      <c r="AM8421" s="221"/>
      <c r="AN8421" s="221"/>
      <c r="AO8421" s="221"/>
      <c r="AP8421" s="221"/>
      <c r="AQ8421" s="219"/>
      <c r="AR8421" s="219"/>
      <c r="AS8421" s="221"/>
      <c r="AT8421" s="221"/>
      <c r="AU8421" s="221"/>
      <c r="AV8421" s="221"/>
      <c r="AW8421" s="221"/>
      <c r="AX8421" s="221"/>
      <c r="AY8421" s="221"/>
      <c r="AZ8421" s="221"/>
    </row>
    <row r="8422" spans="1:52" x14ac:dyDescent="0.15">
      <c r="A8422" s="278"/>
      <c r="B8422" s="274"/>
      <c r="C8422" s="340"/>
      <c r="D8422" s="340"/>
      <c r="E8422" s="341"/>
      <c r="F8422" s="341"/>
      <c r="G8422" s="341"/>
      <c r="H8422" s="341"/>
      <c r="I8422" s="341"/>
      <c r="J8422" s="341"/>
      <c r="AH8422" s="221"/>
      <c r="AI8422" s="221"/>
      <c r="AJ8422" s="221"/>
      <c r="AK8422" s="221"/>
      <c r="AL8422" s="221"/>
      <c r="AM8422" s="221"/>
      <c r="AN8422" s="221"/>
      <c r="AO8422" s="221"/>
      <c r="AP8422" s="221"/>
      <c r="AQ8422" s="219"/>
      <c r="AR8422" s="219"/>
      <c r="AS8422" s="221"/>
      <c r="AT8422" s="221"/>
      <c r="AU8422" s="221"/>
      <c r="AV8422" s="221"/>
      <c r="AW8422" s="221"/>
      <c r="AX8422" s="221"/>
      <c r="AY8422" s="221"/>
      <c r="AZ8422" s="221"/>
    </row>
    <row r="8423" spans="1:52" x14ac:dyDescent="0.15">
      <c r="A8423" s="278"/>
      <c r="B8423" s="274"/>
      <c r="C8423" s="340"/>
      <c r="D8423" s="340"/>
      <c r="E8423" s="341"/>
      <c r="F8423" s="341"/>
      <c r="G8423" s="341"/>
      <c r="H8423" s="341"/>
      <c r="I8423" s="341"/>
      <c r="J8423" s="341"/>
      <c r="AH8423" s="221"/>
      <c r="AI8423" s="221"/>
      <c r="AJ8423" s="221"/>
      <c r="AK8423" s="221"/>
      <c r="AL8423" s="221"/>
      <c r="AM8423" s="221"/>
      <c r="AN8423" s="221"/>
      <c r="AO8423" s="221"/>
      <c r="AP8423" s="221"/>
      <c r="AQ8423" s="219"/>
      <c r="AR8423" s="219"/>
      <c r="AS8423" s="221"/>
      <c r="AT8423" s="221"/>
      <c r="AU8423" s="221"/>
      <c r="AV8423" s="221"/>
      <c r="AW8423" s="221"/>
      <c r="AX8423" s="221"/>
      <c r="AY8423" s="221"/>
      <c r="AZ8423" s="221"/>
    </row>
    <row r="8424" spans="1:52" x14ac:dyDescent="0.15">
      <c r="A8424" s="278"/>
      <c r="B8424" s="274"/>
      <c r="C8424" s="340"/>
      <c r="D8424" s="340"/>
      <c r="E8424" s="341"/>
      <c r="F8424" s="341"/>
      <c r="G8424" s="341"/>
      <c r="H8424" s="341"/>
      <c r="I8424" s="341"/>
      <c r="J8424" s="341"/>
      <c r="AH8424" s="221"/>
      <c r="AI8424" s="221"/>
      <c r="AJ8424" s="221"/>
      <c r="AK8424" s="221"/>
      <c r="AL8424" s="221"/>
      <c r="AM8424" s="221"/>
      <c r="AN8424" s="221"/>
      <c r="AO8424" s="221"/>
      <c r="AP8424" s="221"/>
      <c r="AQ8424" s="219"/>
      <c r="AR8424" s="219"/>
      <c r="AS8424" s="221"/>
      <c r="AT8424" s="221"/>
      <c r="AU8424" s="221"/>
      <c r="AV8424" s="221"/>
      <c r="AW8424" s="221"/>
      <c r="AX8424" s="221"/>
      <c r="AY8424" s="221"/>
      <c r="AZ8424" s="221"/>
    </row>
    <row r="8425" spans="1:52" x14ac:dyDescent="0.15">
      <c r="A8425" s="278"/>
      <c r="B8425" s="274"/>
      <c r="C8425" s="340"/>
      <c r="D8425" s="340"/>
      <c r="E8425" s="341"/>
      <c r="F8425" s="341"/>
      <c r="G8425" s="341"/>
      <c r="H8425" s="341"/>
      <c r="I8425" s="341"/>
      <c r="J8425" s="341"/>
      <c r="AH8425" s="221"/>
      <c r="AI8425" s="221"/>
      <c r="AJ8425" s="221"/>
      <c r="AK8425" s="221"/>
      <c r="AL8425" s="221"/>
      <c r="AM8425" s="221"/>
      <c r="AN8425" s="221"/>
      <c r="AO8425" s="221"/>
      <c r="AP8425" s="221"/>
      <c r="AQ8425" s="219"/>
      <c r="AR8425" s="219"/>
      <c r="AS8425" s="221"/>
      <c r="AT8425" s="221"/>
      <c r="AU8425" s="221"/>
      <c r="AV8425" s="221"/>
      <c r="AW8425" s="221"/>
      <c r="AX8425" s="221"/>
      <c r="AY8425" s="221"/>
      <c r="AZ8425" s="221"/>
    </row>
    <row r="8426" spans="1:52" x14ac:dyDescent="0.15">
      <c r="A8426" s="278"/>
      <c r="B8426" s="274"/>
      <c r="C8426" s="340"/>
      <c r="D8426" s="340"/>
      <c r="E8426" s="341"/>
      <c r="F8426" s="341"/>
      <c r="G8426" s="341"/>
      <c r="H8426" s="341"/>
      <c r="I8426" s="341"/>
      <c r="J8426" s="341"/>
      <c r="AH8426" s="221"/>
      <c r="AI8426" s="221"/>
      <c r="AJ8426" s="221"/>
      <c r="AK8426" s="221"/>
      <c r="AL8426" s="221"/>
      <c r="AM8426" s="221"/>
      <c r="AN8426" s="221"/>
      <c r="AO8426" s="221"/>
      <c r="AP8426" s="221"/>
      <c r="AQ8426" s="219"/>
      <c r="AR8426" s="219"/>
      <c r="AS8426" s="221"/>
      <c r="AT8426" s="221"/>
      <c r="AU8426" s="221"/>
      <c r="AV8426" s="221"/>
      <c r="AW8426" s="221"/>
      <c r="AX8426" s="221"/>
      <c r="AY8426" s="221"/>
      <c r="AZ8426" s="221"/>
    </row>
    <row r="8427" spans="1:52" x14ac:dyDescent="0.15">
      <c r="A8427" s="278"/>
      <c r="B8427" s="274"/>
      <c r="C8427" s="340"/>
      <c r="D8427" s="340"/>
      <c r="E8427" s="341"/>
      <c r="F8427" s="341"/>
      <c r="G8427" s="341"/>
      <c r="H8427" s="341"/>
      <c r="I8427" s="341"/>
      <c r="J8427" s="341"/>
      <c r="AH8427" s="221"/>
      <c r="AI8427" s="221"/>
      <c r="AJ8427" s="221"/>
      <c r="AK8427" s="221"/>
      <c r="AL8427" s="221"/>
      <c r="AM8427" s="221"/>
      <c r="AN8427" s="221"/>
      <c r="AO8427" s="221"/>
      <c r="AP8427" s="221"/>
      <c r="AQ8427" s="219"/>
      <c r="AR8427" s="219"/>
      <c r="AS8427" s="221"/>
      <c r="AT8427" s="221"/>
      <c r="AU8427" s="221"/>
      <c r="AV8427" s="221"/>
      <c r="AW8427" s="221"/>
      <c r="AX8427" s="221"/>
      <c r="AY8427" s="221"/>
      <c r="AZ8427" s="221"/>
    </row>
    <row r="8428" spans="1:52" x14ac:dyDescent="0.15">
      <c r="A8428" s="278"/>
      <c r="B8428" s="274"/>
      <c r="C8428" s="340"/>
      <c r="D8428" s="340"/>
      <c r="E8428" s="341"/>
      <c r="F8428" s="341"/>
      <c r="G8428" s="341"/>
      <c r="H8428" s="341"/>
      <c r="I8428" s="341"/>
      <c r="J8428" s="341"/>
      <c r="AH8428" s="221"/>
      <c r="AI8428" s="221"/>
      <c r="AJ8428" s="221"/>
      <c r="AK8428" s="221"/>
      <c r="AL8428" s="221"/>
      <c r="AM8428" s="221"/>
      <c r="AN8428" s="221"/>
      <c r="AO8428" s="221"/>
      <c r="AP8428" s="221"/>
      <c r="AQ8428" s="219"/>
      <c r="AR8428" s="219"/>
      <c r="AS8428" s="221"/>
      <c r="AT8428" s="221"/>
      <c r="AU8428" s="221"/>
      <c r="AV8428" s="221"/>
      <c r="AW8428" s="221"/>
      <c r="AX8428" s="221"/>
      <c r="AY8428" s="221"/>
      <c r="AZ8428" s="221"/>
    </row>
    <row r="8429" spans="1:52" x14ac:dyDescent="0.15">
      <c r="A8429" s="278"/>
      <c r="B8429" s="274"/>
      <c r="C8429" s="340"/>
      <c r="D8429" s="340"/>
      <c r="E8429" s="341"/>
      <c r="F8429" s="341"/>
      <c r="G8429" s="341"/>
      <c r="H8429" s="341"/>
      <c r="I8429" s="341"/>
      <c r="J8429" s="341"/>
      <c r="AH8429" s="221"/>
      <c r="AI8429" s="221"/>
      <c r="AJ8429" s="221"/>
      <c r="AK8429" s="221"/>
      <c r="AL8429" s="221"/>
      <c r="AM8429" s="221"/>
      <c r="AN8429" s="221"/>
      <c r="AO8429" s="221"/>
      <c r="AP8429" s="221"/>
      <c r="AQ8429" s="219"/>
      <c r="AR8429" s="219"/>
      <c r="AS8429" s="221"/>
      <c r="AT8429" s="221"/>
      <c r="AU8429" s="221"/>
      <c r="AV8429" s="221"/>
      <c r="AW8429" s="221"/>
      <c r="AX8429" s="221"/>
      <c r="AY8429" s="221"/>
      <c r="AZ8429" s="221"/>
    </row>
    <row r="8430" spans="1:52" x14ac:dyDescent="0.15">
      <c r="A8430" s="278"/>
      <c r="B8430" s="274"/>
      <c r="C8430" s="340"/>
      <c r="D8430" s="340"/>
      <c r="E8430" s="341"/>
      <c r="F8430" s="341"/>
      <c r="G8430" s="341"/>
      <c r="H8430" s="341"/>
      <c r="I8430" s="341"/>
      <c r="J8430" s="341"/>
      <c r="AH8430" s="221"/>
      <c r="AI8430" s="221"/>
      <c r="AJ8430" s="221"/>
      <c r="AK8430" s="221"/>
      <c r="AL8430" s="221"/>
      <c r="AM8430" s="221"/>
      <c r="AN8430" s="221"/>
      <c r="AO8430" s="221"/>
      <c r="AP8430" s="221"/>
      <c r="AQ8430" s="219"/>
      <c r="AR8430" s="219"/>
      <c r="AS8430" s="221"/>
      <c r="AT8430" s="221"/>
      <c r="AU8430" s="221"/>
      <c r="AV8430" s="221"/>
      <c r="AW8430" s="221"/>
      <c r="AX8430" s="221"/>
      <c r="AY8430" s="221"/>
      <c r="AZ8430" s="221"/>
    </row>
    <row r="8431" spans="1:52" x14ac:dyDescent="0.15">
      <c r="A8431" s="278"/>
      <c r="B8431" s="274"/>
      <c r="C8431" s="340"/>
      <c r="D8431" s="340"/>
      <c r="E8431" s="341"/>
      <c r="F8431" s="341"/>
      <c r="G8431" s="341"/>
      <c r="H8431" s="341"/>
      <c r="I8431" s="341"/>
      <c r="J8431" s="341"/>
      <c r="AH8431" s="221"/>
      <c r="AI8431" s="221"/>
      <c r="AJ8431" s="221"/>
      <c r="AK8431" s="221"/>
      <c r="AL8431" s="221"/>
      <c r="AM8431" s="221"/>
      <c r="AN8431" s="221"/>
      <c r="AO8431" s="221"/>
      <c r="AP8431" s="221"/>
      <c r="AQ8431" s="219"/>
      <c r="AR8431" s="219"/>
      <c r="AS8431" s="221"/>
      <c r="AT8431" s="221"/>
      <c r="AU8431" s="221"/>
      <c r="AV8431" s="221"/>
      <c r="AW8431" s="221"/>
      <c r="AX8431" s="221"/>
      <c r="AY8431" s="221"/>
      <c r="AZ8431" s="221"/>
    </row>
    <row r="8432" spans="1:52" x14ac:dyDescent="0.15">
      <c r="A8432" s="278"/>
      <c r="B8432" s="274"/>
      <c r="C8432" s="340"/>
      <c r="D8432" s="340"/>
      <c r="E8432" s="341"/>
      <c r="F8432" s="341"/>
      <c r="G8432" s="341"/>
      <c r="H8432" s="341"/>
      <c r="I8432" s="341"/>
      <c r="J8432" s="341"/>
      <c r="AH8432" s="221"/>
      <c r="AI8432" s="221"/>
      <c r="AJ8432" s="221"/>
      <c r="AK8432" s="221"/>
      <c r="AL8432" s="221"/>
      <c r="AM8432" s="221"/>
      <c r="AN8432" s="221"/>
      <c r="AO8432" s="221"/>
      <c r="AP8432" s="221"/>
      <c r="AQ8432" s="219"/>
      <c r="AR8432" s="219"/>
      <c r="AS8432" s="221"/>
      <c r="AT8432" s="221"/>
      <c r="AU8432" s="221"/>
      <c r="AV8432" s="221"/>
      <c r="AW8432" s="221"/>
      <c r="AX8432" s="221"/>
      <c r="AY8432" s="221"/>
      <c r="AZ8432" s="221"/>
    </row>
    <row r="8433" spans="1:52" x14ac:dyDescent="0.15">
      <c r="A8433" s="278"/>
      <c r="B8433" s="274"/>
      <c r="C8433" s="340"/>
      <c r="D8433" s="340"/>
      <c r="E8433" s="341"/>
      <c r="F8433" s="341"/>
      <c r="G8433" s="341"/>
      <c r="H8433" s="341"/>
      <c r="I8433" s="341"/>
      <c r="J8433" s="341"/>
      <c r="AH8433" s="221"/>
      <c r="AI8433" s="221"/>
      <c r="AJ8433" s="221"/>
      <c r="AK8433" s="221"/>
      <c r="AL8433" s="221"/>
      <c r="AM8433" s="221"/>
      <c r="AN8433" s="221"/>
      <c r="AO8433" s="221"/>
      <c r="AP8433" s="221"/>
      <c r="AQ8433" s="219"/>
      <c r="AR8433" s="219"/>
      <c r="AS8433" s="221"/>
      <c r="AT8433" s="221"/>
      <c r="AU8433" s="221"/>
      <c r="AV8433" s="221"/>
      <c r="AW8433" s="221"/>
      <c r="AX8433" s="221"/>
      <c r="AY8433" s="221"/>
      <c r="AZ8433" s="221"/>
    </row>
    <row r="8434" spans="1:52" x14ac:dyDescent="0.15">
      <c r="A8434" s="278"/>
      <c r="B8434" s="274"/>
      <c r="C8434" s="340"/>
      <c r="D8434" s="340"/>
      <c r="E8434" s="341"/>
      <c r="F8434" s="341"/>
      <c r="G8434" s="341"/>
      <c r="H8434" s="341"/>
      <c r="I8434" s="341"/>
      <c r="J8434" s="341"/>
      <c r="AH8434" s="221"/>
      <c r="AI8434" s="221"/>
      <c r="AJ8434" s="221"/>
      <c r="AK8434" s="221"/>
      <c r="AL8434" s="221"/>
      <c r="AM8434" s="221"/>
      <c r="AN8434" s="221"/>
      <c r="AO8434" s="221"/>
      <c r="AP8434" s="221"/>
      <c r="AQ8434" s="219"/>
      <c r="AR8434" s="219"/>
      <c r="AS8434" s="221"/>
      <c r="AT8434" s="221"/>
      <c r="AU8434" s="221"/>
      <c r="AV8434" s="221"/>
      <c r="AW8434" s="221"/>
      <c r="AX8434" s="221"/>
      <c r="AY8434" s="221"/>
      <c r="AZ8434" s="221"/>
    </row>
    <row r="8435" spans="1:52" x14ac:dyDescent="0.15">
      <c r="A8435" s="278"/>
      <c r="B8435" s="274"/>
      <c r="C8435" s="340"/>
      <c r="D8435" s="340"/>
      <c r="E8435" s="341"/>
      <c r="F8435" s="341"/>
      <c r="G8435" s="341"/>
      <c r="H8435" s="341"/>
      <c r="I8435" s="341"/>
      <c r="J8435" s="341"/>
      <c r="AH8435" s="221"/>
      <c r="AI8435" s="221"/>
      <c r="AJ8435" s="221"/>
      <c r="AK8435" s="221"/>
      <c r="AL8435" s="221"/>
      <c r="AM8435" s="221"/>
      <c r="AN8435" s="221"/>
      <c r="AO8435" s="221"/>
      <c r="AP8435" s="221"/>
      <c r="AQ8435" s="219"/>
      <c r="AR8435" s="219"/>
      <c r="AS8435" s="221"/>
      <c r="AT8435" s="221"/>
      <c r="AU8435" s="221"/>
      <c r="AV8435" s="221"/>
      <c r="AW8435" s="221"/>
      <c r="AX8435" s="221"/>
      <c r="AY8435" s="221"/>
      <c r="AZ8435" s="221"/>
    </row>
    <row r="8436" spans="1:52" x14ac:dyDescent="0.15">
      <c r="A8436" s="278"/>
      <c r="B8436" s="274"/>
      <c r="C8436" s="340"/>
      <c r="D8436" s="340"/>
      <c r="E8436" s="341"/>
      <c r="F8436" s="341"/>
      <c r="G8436" s="341"/>
      <c r="H8436" s="341"/>
      <c r="I8436" s="341"/>
      <c r="J8436" s="341"/>
      <c r="AH8436" s="221"/>
      <c r="AI8436" s="221"/>
      <c r="AJ8436" s="221"/>
      <c r="AK8436" s="221"/>
      <c r="AL8436" s="221"/>
      <c r="AM8436" s="221"/>
      <c r="AN8436" s="221"/>
      <c r="AO8436" s="221"/>
      <c r="AP8436" s="221"/>
      <c r="AQ8436" s="219"/>
      <c r="AR8436" s="219"/>
      <c r="AS8436" s="221"/>
      <c r="AT8436" s="221"/>
      <c r="AU8436" s="221"/>
      <c r="AV8436" s="221"/>
      <c r="AW8436" s="221"/>
      <c r="AX8436" s="221"/>
      <c r="AY8436" s="221"/>
      <c r="AZ8436" s="221"/>
    </row>
    <row r="8437" spans="1:52" x14ac:dyDescent="0.15">
      <c r="A8437" s="278"/>
      <c r="B8437" s="274"/>
      <c r="C8437" s="340"/>
      <c r="D8437" s="340"/>
      <c r="E8437" s="341"/>
      <c r="F8437" s="341"/>
      <c r="G8437" s="341"/>
      <c r="H8437" s="341"/>
      <c r="I8437" s="341"/>
      <c r="J8437" s="341"/>
      <c r="AH8437" s="221"/>
      <c r="AI8437" s="221"/>
      <c r="AJ8437" s="221"/>
      <c r="AK8437" s="221"/>
      <c r="AL8437" s="221"/>
      <c r="AM8437" s="221"/>
      <c r="AN8437" s="221"/>
      <c r="AO8437" s="221"/>
      <c r="AP8437" s="221"/>
      <c r="AQ8437" s="219"/>
      <c r="AR8437" s="219"/>
      <c r="AS8437" s="221"/>
      <c r="AT8437" s="221"/>
      <c r="AU8437" s="221"/>
      <c r="AV8437" s="221"/>
      <c r="AW8437" s="221"/>
      <c r="AX8437" s="221"/>
      <c r="AY8437" s="221"/>
      <c r="AZ8437" s="221"/>
    </row>
    <row r="8438" spans="1:52" x14ac:dyDescent="0.15">
      <c r="A8438" s="278"/>
      <c r="B8438" s="274"/>
      <c r="C8438" s="340"/>
      <c r="D8438" s="340"/>
      <c r="E8438" s="341"/>
      <c r="F8438" s="341"/>
      <c r="G8438" s="341"/>
      <c r="H8438" s="341"/>
      <c r="I8438" s="341"/>
      <c r="J8438" s="341"/>
      <c r="AH8438" s="221"/>
      <c r="AI8438" s="221"/>
      <c r="AJ8438" s="221"/>
      <c r="AK8438" s="221"/>
      <c r="AL8438" s="221"/>
      <c r="AM8438" s="221"/>
      <c r="AN8438" s="221"/>
      <c r="AO8438" s="221"/>
      <c r="AP8438" s="221"/>
      <c r="AQ8438" s="219"/>
      <c r="AR8438" s="219"/>
      <c r="AS8438" s="221"/>
      <c r="AT8438" s="221"/>
      <c r="AU8438" s="221"/>
      <c r="AV8438" s="221"/>
      <c r="AW8438" s="221"/>
      <c r="AX8438" s="221"/>
      <c r="AY8438" s="221"/>
      <c r="AZ8438" s="221"/>
    </row>
    <row r="8439" spans="1:52" x14ac:dyDescent="0.15">
      <c r="A8439" s="278"/>
      <c r="B8439" s="274"/>
      <c r="C8439" s="340"/>
      <c r="D8439" s="340"/>
      <c r="E8439" s="341"/>
      <c r="F8439" s="341"/>
      <c r="G8439" s="341"/>
      <c r="H8439" s="341"/>
      <c r="I8439" s="341"/>
      <c r="J8439" s="341"/>
      <c r="AH8439" s="221"/>
      <c r="AI8439" s="221"/>
      <c r="AJ8439" s="221"/>
      <c r="AK8439" s="221"/>
      <c r="AL8439" s="221"/>
      <c r="AM8439" s="221"/>
      <c r="AN8439" s="221"/>
      <c r="AO8439" s="221"/>
      <c r="AP8439" s="221"/>
      <c r="AQ8439" s="219"/>
      <c r="AR8439" s="219"/>
      <c r="AS8439" s="221"/>
      <c r="AT8439" s="221"/>
      <c r="AU8439" s="221"/>
      <c r="AV8439" s="221"/>
      <c r="AW8439" s="221"/>
      <c r="AX8439" s="221"/>
      <c r="AY8439" s="221"/>
      <c r="AZ8439" s="221"/>
    </row>
    <row r="8440" spans="1:52" x14ac:dyDescent="0.15">
      <c r="A8440" s="278"/>
      <c r="B8440" s="274"/>
      <c r="C8440" s="340"/>
      <c r="D8440" s="340"/>
      <c r="E8440" s="341"/>
      <c r="F8440" s="341"/>
      <c r="G8440" s="341"/>
      <c r="H8440" s="341"/>
      <c r="I8440" s="341"/>
      <c r="J8440" s="341"/>
      <c r="AH8440" s="221"/>
      <c r="AI8440" s="221"/>
      <c r="AJ8440" s="221"/>
      <c r="AK8440" s="221"/>
      <c r="AL8440" s="221"/>
      <c r="AM8440" s="221"/>
      <c r="AN8440" s="221"/>
      <c r="AO8440" s="221"/>
      <c r="AP8440" s="221"/>
      <c r="AQ8440" s="219"/>
      <c r="AR8440" s="219"/>
      <c r="AS8440" s="221"/>
      <c r="AT8440" s="221"/>
      <c r="AU8440" s="221"/>
      <c r="AV8440" s="221"/>
      <c r="AW8440" s="221"/>
      <c r="AX8440" s="221"/>
      <c r="AY8440" s="221"/>
      <c r="AZ8440" s="221"/>
    </row>
    <row r="8441" spans="1:52" x14ac:dyDescent="0.15">
      <c r="A8441" s="278"/>
      <c r="B8441" s="274"/>
      <c r="C8441" s="340"/>
      <c r="D8441" s="340"/>
      <c r="E8441" s="341"/>
      <c r="F8441" s="341"/>
      <c r="G8441" s="341"/>
      <c r="H8441" s="341"/>
      <c r="I8441" s="341"/>
      <c r="J8441" s="341"/>
      <c r="AH8441" s="221"/>
      <c r="AI8441" s="221"/>
      <c r="AJ8441" s="221"/>
      <c r="AK8441" s="221"/>
      <c r="AL8441" s="221"/>
      <c r="AM8441" s="221"/>
      <c r="AN8441" s="221"/>
      <c r="AO8441" s="221"/>
      <c r="AP8441" s="221"/>
      <c r="AQ8441" s="219"/>
      <c r="AR8441" s="219"/>
      <c r="AS8441" s="221"/>
      <c r="AT8441" s="221"/>
      <c r="AU8441" s="221"/>
      <c r="AV8441" s="221"/>
      <c r="AW8441" s="221"/>
      <c r="AX8441" s="221"/>
      <c r="AY8441" s="221"/>
      <c r="AZ8441" s="221"/>
    </row>
    <row r="8442" spans="1:52" x14ac:dyDescent="0.15">
      <c r="A8442" s="278"/>
      <c r="B8442" s="274"/>
      <c r="C8442" s="340"/>
      <c r="D8442" s="340"/>
      <c r="E8442" s="341"/>
      <c r="F8442" s="341"/>
      <c r="G8442" s="341"/>
      <c r="H8442" s="341"/>
      <c r="I8442" s="341"/>
      <c r="J8442" s="341"/>
      <c r="AH8442" s="221"/>
      <c r="AI8442" s="221"/>
      <c r="AJ8442" s="221"/>
      <c r="AK8442" s="221"/>
      <c r="AL8442" s="221"/>
      <c r="AM8442" s="221"/>
      <c r="AN8442" s="221"/>
      <c r="AO8442" s="221"/>
      <c r="AP8442" s="221"/>
      <c r="AQ8442" s="219"/>
      <c r="AR8442" s="219"/>
      <c r="AS8442" s="221"/>
      <c r="AT8442" s="221"/>
      <c r="AU8442" s="221"/>
      <c r="AV8442" s="221"/>
      <c r="AW8442" s="221"/>
      <c r="AX8442" s="221"/>
      <c r="AY8442" s="221"/>
      <c r="AZ8442" s="221"/>
    </row>
    <row r="8443" spans="1:52" x14ac:dyDescent="0.15">
      <c r="A8443" s="278"/>
      <c r="B8443" s="274"/>
      <c r="C8443" s="340"/>
      <c r="D8443" s="340"/>
      <c r="E8443" s="341"/>
      <c r="F8443" s="341"/>
      <c r="G8443" s="341"/>
      <c r="H8443" s="341"/>
      <c r="I8443" s="341"/>
      <c r="J8443" s="341"/>
      <c r="AH8443" s="221"/>
      <c r="AI8443" s="221"/>
      <c r="AJ8443" s="221"/>
      <c r="AK8443" s="221"/>
      <c r="AL8443" s="221"/>
      <c r="AM8443" s="221"/>
      <c r="AN8443" s="221"/>
      <c r="AO8443" s="221"/>
      <c r="AP8443" s="221"/>
      <c r="AQ8443" s="219"/>
      <c r="AR8443" s="219"/>
      <c r="AS8443" s="221"/>
      <c r="AT8443" s="221"/>
      <c r="AU8443" s="221"/>
      <c r="AV8443" s="221"/>
      <c r="AW8443" s="221"/>
      <c r="AX8443" s="221"/>
      <c r="AY8443" s="221"/>
      <c r="AZ8443" s="221"/>
    </row>
    <row r="8444" spans="1:52" x14ac:dyDescent="0.15">
      <c r="A8444" s="278"/>
      <c r="B8444" s="274"/>
      <c r="C8444" s="340"/>
      <c r="D8444" s="340"/>
      <c r="E8444" s="341"/>
      <c r="F8444" s="341"/>
      <c r="G8444" s="341"/>
      <c r="H8444" s="341"/>
      <c r="I8444" s="341"/>
      <c r="J8444" s="341"/>
      <c r="AH8444" s="221"/>
      <c r="AI8444" s="221"/>
      <c r="AJ8444" s="221"/>
      <c r="AK8444" s="221"/>
      <c r="AL8444" s="221"/>
      <c r="AM8444" s="221"/>
      <c r="AN8444" s="221"/>
      <c r="AO8444" s="221"/>
      <c r="AP8444" s="221"/>
      <c r="AQ8444" s="219"/>
      <c r="AR8444" s="219"/>
      <c r="AS8444" s="221"/>
      <c r="AT8444" s="221"/>
      <c r="AU8444" s="221"/>
      <c r="AV8444" s="221"/>
      <c r="AW8444" s="221"/>
      <c r="AX8444" s="221"/>
      <c r="AY8444" s="221"/>
      <c r="AZ8444" s="221"/>
    </row>
    <row r="8445" spans="1:52" x14ac:dyDescent="0.15">
      <c r="A8445" s="278"/>
      <c r="B8445" s="274"/>
      <c r="C8445" s="340"/>
      <c r="D8445" s="340"/>
      <c r="E8445" s="341"/>
      <c r="F8445" s="341"/>
      <c r="G8445" s="341"/>
      <c r="H8445" s="341"/>
      <c r="I8445" s="341"/>
      <c r="J8445" s="341"/>
      <c r="AH8445" s="221"/>
      <c r="AI8445" s="221"/>
      <c r="AJ8445" s="221"/>
      <c r="AK8445" s="221"/>
      <c r="AL8445" s="221"/>
      <c r="AM8445" s="221"/>
      <c r="AN8445" s="221"/>
      <c r="AO8445" s="221"/>
      <c r="AP8445" s="221"/>
      <c r="AQ8445" s="219"/>
      <c r="AR8445" s="219"/>
      <c r="AS8445" s="221"/>
      <c r="AT8445" s="221"/>
      <c r="AU8445" s="221"/>
      <c r="AV8445" s="221"/>
      <c r="AW8445" s="221"/>
      <c r="AX8445" s="221"/>
      <c r="AY8445" s="221"/>
      <c r="AZ8445" s="221"/>
    </row>
    <row r="8446" spans="1:52" x14ac:dyDescent="0.15">
      <c r="A8446" s="278"/>
      <c r="B8446" s="274"/>
      <c r="C8446" s="340"/>
      <c r="D8446" s="340"/>
      <c r="E8446" s="341"/>
      <c r="F8446" s="341"/>
      <c r="G8446" s="341"/>
      <c r="H8446" s="341"/>
      <c r="I8446" s="341"/>
      <c r="J8446" s="341"/>
      <c r="AH8446" s="221"/>
      <c r="AI8446" s="221"/>
      <c r="AJ8446" s="221"/>
      <c r="AK8446" s="221"/>
      <c r="AL8446" s="221"/>
      <c r="AM8446" s="221"/>
      <c r="AN8446" s="221"/>
      <c r="AO8446" s="221"/>
      <c r="AP8446" s="221"/>
      <c r="AQ8446" s="219"/>
      <c r="AR8446" s="219"/>
      <c r="AS8446" s="221"/>
      <c r="AT8446" s="221"/>
      <c r="AU8446" s="221"/>
      <c r="AV8446" s="221"/>
      <c r="AW8446" s="221"/>
      <c r="AX8446" s="221"/>
      <c r="AY8446" s="221"/>
      <c r="AZ8446" s="221"/>
    </row>
    <row r="8447" spans="1:52" x14ac:dyDescent="0.15">
      <c r="A8447" s="278"/>
      <c r="B8447" s="274"/>
      <c r="C8447" s="340"/>
      <c r="D8447" s="340"/>
      <c r="E8447" s="341"/>
      <c r="F8447" s="341"/>
      <c r="G8447" s="341"/>
      <c r="H8447" s="341"/>
      <c r="I8447" s="341"/>
      <c r="J8447" s="341"/>
      <c r="AH8447" s="221"/>
      <c r="AI8447" s="221"/>
      <c r="AJ8447" s="221"/>
      <c r="AK8447" s="221"/>
      <c r="AL8447" s="221"/>
      <c r="AM8447" s="221"/>
      <c r="AN8447" s="221"/>
      <c r="AO8447" s="221"/>
      <c r="AP8447" s="221"/>
      <c r="AQ8447" s="219"/>
      <c r="AR8447" s="219"/>
      <c r="AS8447" s="221"/>
      <c r="AT8447" s="221"/>
      <c r="AU8447" s="221"/>
      <c r="AV8447" s="221"/>
      <c r="AW8447" s="221"/>
      <c r="AX8447" s="221"/>
      <c r="AY8447" s="221"/>
      <c r="AZ8447" s="221"/>
    </row>
    <row r="8448" spans="1:52" x14ac:dyDescent="0.15">
      <c r="A8448" s="278"/>
      <c r="B8448" s="274"/>
      <c r="C8448" s="340"/>
      <c r="D8448" s="340"/>
      <c r="E8448" s="341"/>
      <c r="F8448" s="341"/>
      <c r="G8448" s="341"/>
      <c r="H8448" s="341"/>
      <c r="I8448" s="341"/>
      <c r="J8448" s="341"/>
      <c r="AH8448" s="221"/>
      <c r="AI8448" s="221"/>
      <c r="AJ8448" s="221"/>
      <c r="AK8448" s="221"/>
      <c r="AL8448" s="221"/>
      <c r="AM8448" s="221"/>
      <c r="AN8448" s="221"/>
      <c r="AO8448" s="221"/>
      <c r="AP8448" s="221"/>
      <c r="AQ8448" s="219"/>
      <c r="AR8448" s="219"/>
      <c r="AS8448" s="221"/>
      <c r="AT8448" s="221"/>
      <c r="AU8448" s="221"/>
      <c r="AV8448" s="221"/>
      <c r="AW8448" s="221"/>
      <c r="AX8448" s="221"/>
      <c r="AY8448" s="221"/>
      <c r="AZ8448" s="221"/>
    </row>
    <row r="8449" spans="1:52" x14ac:dyDescent="0.15">
      <c r="A8449" s="278"/>
      <c r="B8449" s="274"/>
      <c r="C8449" s="340"/>
      <c r="D8449" s="340"/>
      <c r="E8449" s="341"/>
      <c r="F8449" s="341"/>
      <c r="G8449" s="341"/>
      <c r="H8449" s="341"/>
      <c r="I8449" s="341"/>
      <c r="J8449" s="341"/>
      <c r="AH8449" s="221"/>
      <c r="AI8449" s="221"/>
      <c r="AJ8449" s="221"/>
      <c r="AK8449" s="221"/>
      <c r="AL8449" s="221"/>
      <c r="AM8449" s="221"/>
      <c r="AN8449" s="221"/>
      <c r="AO8449" s="221"/>
      <c r="AP8449" s="221"/>
      <c r="AQ8449" s="219"/>
      <c r="AR8449" s="219"/>
      <c r="AS8449" s="221"/>
      <c r="AT8449" s="221"/>
      <c r="AU8449" s="221"/>
      <c r="AV8449" s="221"/>
      <c r="AW8449" s="221"/>
      <c r="AX8449" s="221"/>
      <c r="AY8449" s="221"/>
      <c r="AZ8449" s="221"/>
    </row>
    <row r="8450" spans="1:52" x14ac:dyDescent="0.15">
      <c r="A8450" s="278"/>
      <c r="B8450" s="274"/>
      <c r="C8450" s="340"/>
      <c r="D8450" s="340"/>
      <c r="E8450" s="341"/>
      <c r="F8450" s="341"/>
      <c r="G8450" s="341"/>
      <c r="H8450" s="341"/>
      <c r="I8450" s="341"/>
      <c r="J8450" s="341"/>
      <c r="AH8450" s="221"/>
      <c r="AI8450" s="221"/>
      <c r="AJ8450" s="221"/>
      <c r="AK8450" s="221"/>
      <c r="AL8450" s="221"/>
      <c r="AM8450" s="221"/>
      <c r="AN8450" s="221"/>
      <c r="AO8450" s="221"/>
      <c r="AP8450" s="221"/>
      <c r="AQ8450" s="219"/>
      <c r="AR8450" s="219"/>
      <c r="AS8450" s="221"/>
      <c r="AT8450" s="221"/>
      <c r="AU8450" s="221"/>
      <c r="AV8450" s="221"/>
      <c r="AW8450" s="221"/>
      <c r="AX8450" s="221"/>
      <c r="AY8450" s="221"/>
      <c r="AZ8450" s="221"/>
    </row>
    <row r="8451" spans="1:52" x14ac:dyDescent="0.15">
      <c r="A8451" s="278"/>
      <c r="B8451" s="274"/>
      <c r="C8451" s="340"/>
      <c r="D8451" s="340"/>
      <c r="E8451" s="341"/>
      <c r="F8451" s="341"/>
      <c r="G8451" s="341"/>
      <c r="H8451" s="341"/>
      <c r="I8451" s="341"/>
      <c r="J8451" s="341"/>
      <c r="AH8451" s="221"/>
      <c r="AI8451" s="221"/>
      <c r="AJ8451" s="221"/>
      <c r="AK8451" s="221"/>
      <c r="AL8451" s="221"/>
      <c r="AM8451" s="221"/>
      <c r="AN8451" s="221"/>
      <c r="AO8451" s="221"/>
      <c r="AP8451" s="221"/>
      <c r="AQ8451" s="219"/>
      <c r="AR8451" s="219"/>
      <c r="AS8451" s="221"/>
      <c r="AT8451" s="221"/>
      <c r="AU8451" s="221"/>
      <c r="AV8451" s="221"/>
      <c r="AW8451" s="221"/>
      <c r="AX8451" s="221"/>
      <c r="AY8451" s="221"/>
      <c r="AZ8451" s="221"/>
    </row>
    <row r="8452" spans="1:52" x14ac:dyDescent="0.15">
      <c r="A8452" s="278"/>
      <c r="B8452" s="274"/>
      <c r="C8452" s="340"/>
      <c r="D8452" s="340"/>
      <c r="E8452" s="341"/>
      <c r="F8452" s="341"/>
      <c r="G8452" s="341"/>
      <c r="H8452" s="341"/>
      <c r="I8452" s="341"/>
      <c r="J8452" s="341"/>
      <c r="AH8452" s="221"/>
      <c r="AI8452" s="221"/>
      <c r="AJ8452" s="221"/>
      <c r="AK8452" s="221"/>
      <c r="AL8452" s="221"/>
      <c r="AM8452" s="221"/>
      <c r="AN8452" s="221"/>
      <c r="AO8452" s="221"/>
      <c r="AP8452" s="221"/>
      <c r="AQ8452" s="219"/>
      <c r="AR8452" s="219"/>
      <c r="AS8452" s="221"/>
      <c r="AT8452" s="221"/>
      <c r="AU8452" s="221"/>
      <c r="AV8452" s="221"/>
      <c r="AW8452" s="221"/>
      <c r="AX8452" s="221"/>
      <c r="AY8452" s="221"/>
      <c r="AZ8452" s="221"/>
    </row>
    <row r="8453" spans="1:52" x14ac:dyDescent="0.15">
      <c r="A8453" s="278"/>
      <c r="B8453" s="274"/>
      <c r="C8453" s="340"/>
      <c r="D8453" s="340"/>
      <c r="E8453" s="341"/>
      <c r="F8453" s="341"/>
      <c r="G8453" s="341"/>
      <c r="H8453" s="341"/>
      <c r="I8453" s="341"/>
      <c r="J8453" s="341"/>
      <c r="AH8453" s="221"/>
      <c r="AI8453" s="221"/>
      <c r="AJ8453" s="221"/>
      <c r="AK8453" s="221"/>
      <c r="AL8453" s="221"/>
      <c r="AM8453" s="221"/>
      <c r="AN8453" s="221"/>
      <c r="AO8453" s="221"/>
      <c r="AP8453" s="221"/>
      <c r="AQ8453" s="219"/>
      <c r="AR8453" s="219"/>
      <c r="AS8453" s="221"/>
      <c r="AT8453" s="221"/>
      <c r="AU8453" s="221"/>
      <c r="AV8453" s="221"/>
      <c r="AW8453" s="221"/>
      <c r="AX8453" s="221"/>
      <c r="AY8453" s="221"/>
      <c r="AZ8453" s="221"/>
    </row>
    <row r="8454" spans="1:52" x14ac:dyDescent="0.15">
      <c r="A8454" s="278"/>
      <c r="B8454" s="274"/>
      <c r="C8454" s="340"/>
      <c r="D8454" s="340"/>
      <c r="E8454" s="341"/>
      <c r="F8454" s="341"/>
      <c r="G8454" s="341"/>
      <c r="H8454" s="341"/>
      <c r="I8454" s="341"/>
      <c r="J8454" s="341"/>
      <c r="AH8454" s="221"/>
      <c r="AI8454" s="221"/>
      <c r="AJ8454" s="221"/>
      <c r="AK8454" s="221"/>
      <c r="AL8454" s="221"/>
      <c r="AM8454" s="221"/>
      <c r="AN8454" s="221"/>
      <c r="AO8454" s="221"/>
      <c r="AP8454" s="221"/>
      <c r="AQ8454" s="219"/>
      <c r="AR8454" s="219"/>
      <c r="AS8454" s="221"/>
      <c r="AT8454" s="221"/>
      <c r="AU8454" s="221"/>
      <c r="AV8454" s="221"/>
      <c r="AW8454" s="221"/>
      <c r="AX8454" s="221"/>
      <c r="AY8454" s="221"/>
      <c r="AZ8454" s="221"/>
    </row>
    <row r="8455" spans="1:52" x14ac:dyDescent="0.15">
      <c r="A8455" s="278"/>
      <c r="B8455" s="274"/>
      <c r="C8455" s="340"/>
      <c r="D8455" s="340"/>
      <c r="E8455" s="341"/>
      <c r="F8455" s="341"/>
      <c r="G8455" s="341"/>
      <c r="H8455" s="341"/>
      <c r="I8455" s="341"/>
      <c r="J8455" s="341"/>
      <c r="AH8455" s="221"/>
      <c r="AI8455" s="221"/>
      <c r="AJ8455" s="221"/>
      <c r="AK8455" s="221"/>
      <c r="AL8455" s="221"/>
      <c r="AM8455" s="221"/>
      <c r="AN8455" s="221"/>
      <c r="AO8455" s="221"/>
      <c r="AP8455" s="221"/>
      <c r="AQ8455" s="219"/>
      <c r="AR8455" s="219"/>
      <c r="AS8455" s="221"/>
      <c r="AT8455" s="221"/>
      <c r="AU8455" s="221"/>
      <c r="AV8455" s="221"/>
      <c r="AW8455" s="221"/>
      <c r="AX8455" s="221"/>
      <c r="AY8455" s="221"/>
      <c r="AZ8455" s="221"/>
    </row>
    <row r="8456" spans="1:52" x14ac:dyDescent="0.15">
      <c r="A8456" s="278"/>
      <c r="B8456" s="274"/>
      <c r="C8456" s="340"/>
      <c r="D8456" s="340"/>
      <c r="E8456" s="341"/>
      <c r="F8456" s="341"/>
      <c r="G8456" s="341"/>
      <c r="H8456" s="341"/>
      <c r="I8456" s="341"/>
      <c r="J8456" s="341"/>
      <c r="AH8456" s="221"/>
      <c r="AI8456" s="221"/>
      <c r="AJ8456" s="221"/>
      <c r="AK8456" s="221"/>
      <c r="AL8456" s="221"/>
      <c r="AM8456" s="221"/>
      <c r="AN8456" s="221"/>
      <c r="AO8456" s="221"/>
      <c r="AP8456" s="221"/>
      <c r="AQ8456" s="219"/>
      <c r="AR8456" s="219"/>
      <c r="AS8456" s="221"/>
      <c r="AT8456" s="221"/>
      <c r="AU8456" s="221"/>
      <c r="AV8456" s="221"/>
      <c r="AW8456" s="221"/>
      <c r="AX8456" s="221"/>
      <c r="AY8456" s="221"/>
      <c r="AZ8456" s="221"/>
    </row>
    <row r="8457" spans="1:52" x14ac:dyDescent="0.15">
      <c r="A8457" s="278"/>
      <c r="B8457" s="274"/>
      <c r="C8457" s="340"/>
      <c r="D8457" s="340"/>
      <c r="E8457" s="341"/>
      <c r="F8457" s="341"/>
      <c r="G8457" s="341"/>
      <c r="H8457" s="341"/>
      <c r="I8457" s="341"/>
      <c r="J8457" s="341"/>
      <c r="AH8457" s="221"/>
      <c r="AI8457" s="221"/>
      <c r="AJ8457" s="221"/>
      <c r="AK8457" s="221"/>
      <c r="AL8457" s="221"/>
      <c r="AM8457" s="221"/>
      <c r="AN8457" s="221"/>
      <c r="AO8457" s="221"/>
      <c r="AP8457" s="221"/>
      <c r="AQ8457" s="219"/>
      <c r="AR8457" s="219"/>
      <c r="AS8457" s="221"/>
      <c r="AT8457" s="221"/>
      <c r="AU8457" s="221"/>
      <c r="AV8457" s="221"/>
      <c r="AW8457" s="221"/>
      <c r="AX8457" s="221"/>
      <c r="AY8457" s="221"/>
      <c r="AZ8457" s="221"/>
    </row>
    <row r="8458" spans="1:52" x14ac:dyDescent="0.15">
      <c r="A8458" s="278"/>
      <c r="B8458" s="274"/>
      <c r="C8458" s="340"/>
      <c r="D8458" s="340"/>
      <c r="E8458" s="341"/>
      <c r="F8458" s="341"/>
      <c r="G8458" s="341"/>
      <c r="H8458" s="341"/>
      <c r="I8458" s="341"/>
      <c r="J8458" s="341"/>
      <c r="AH8458" s="221"/>
      <c r="AI8458" s="221"/>
      <c r="AJ8458" s="221"/>
      <c r="AK8458" s="221"/>
      <c r="AL8458" s="221"/>
      <c r="AM8458" s="221"/>
      <c r="AN8458" s="221"/>
      <c r="AO8458" s="221"/>
      <c r="AP8458" s="221"/>
      <c r="AQ8458" s="219"/>
      <c r="AR8458" s="219"/>
      <c r="AS8458" s="221"/>
      <c r="AT8458" s="221"/>
      <c r="AU8458" s="221"/>
      <c r="AV8458" s="221"/>
      <c r="AW8458" s="221"/>
      <c r="AX8458" s="221"/>
      <c r="AY8458" s="221"/>
      <c r="AZ8458" s="221"/>
    </row>
    <row r="8459" spans="1:52" x14ac:dyDescent="0.15">
      <c r="A8459" s="278"/>
      <c r="B8459" s="274"/>
      <c r="C8459" s="340"/>
      <c r="D8459" s="340"/>
      <c r="E8459" s="341"/>
      <c r="F8459" s="341"/>
      <c r="G8459" s="341"/>
      <c r="H8459" s="341"/>
      <c r="I8459" s="341"/>
      <c r="J8459" s="341"/>
      <c r="AH8459" s="221"/>
      <c r="AI8459" s="221"/>
      <c r="AJ8459" s="221"/>
      <c r="AK8459" s="221"/>
      <c r="AL8459" s="221"/>
      <c r="AM8459" s="221"/>
      <c r="AN8459" s="221"/>
      <c r="AO8459" s="221"/>
      <c r="AP8459" s="221"/>
      <c r="AQ8459" s="219"/>
      <c r="AR8459" s="219"/>
      <c r="AS8459" s="221"/>
      <c r="AT8459" s="221"/>
      <c r="AU8459" s="221"/>
      <c r="AV8459" s="221"/>
      <c r="AW8459" s="221"/>
      <c r="AX8459" s="221"/>
      <c r="AY8459" s="221"/>
      <c r="AZ8459" s="221"/>
    </row>
    <row r="8460" spans="1:52" x14ac:dyDescent="0.15">
      <c r="A8460" s="278"/>
      <c r="B8460" s="274"/>
      <c r="C8460" s="340"/>
      <c r="D8460" s="340"/>
      <c r="E8460" s="341"/>
      <c r="F8460" s="341"/>
      <c r="G8460" s="341"/>
      <c r="H8460" s="341"/>
      <c r="I8460" s="341"/>
      <c r="J8460" s="341"/>
      <c r="AH8460" s="221"/>
      <c r="AI8460" s="221"/>
      <c r="AJ8460" s="221"/>
      <c r="AK8460" s="221"/>
      <c r="AL8460" s="221"/>
      <c r="AM8460" s="221"/>
      <c r="AN8460" s="221"/>
      <c r="AO8460" s="221"/>
      <c r="AP8460" s="221"/>
      <c r="AQ8460" s="219"/>
      <c r="AR8460" s="219"/>
      <c r="AS8460" s="221"/>
      <c r="AT8460" s="221"/>
      <c r="AU8460" s="221"/>
      <c r="AV8460" s="221"/>
      <c r="AW8460" s="221"/>
      <c r="AX8460" s="221"/>
      <c r="AY8460" s="221"/>
      <c r="AZ8460" s="221"/>
    </row>
    <row r="8461" spans="1:52" x14ac:dyDescent="0.15">
      <c r="A8461" s="278"/>
      <c r="B8461" s="274"/>
      <c r="C8461" s="340"/>
      <c r="D8461" s="340"/>
      <c r="E8461" s="341"/>
      <c r="F8461" s="341"/>
      <c r="G8461" s="341"/>
      <c r="H8461" s="341"/>
      <c r="I8461" s="341"/>
      <c r="J8461" s="341"/>
      <c r="AH8461" s="221"/>
      <c r="AI8461" s="221"/>
      <c r="AJ8461" s="221"/>
      <c r="AK8461" s="221"/>
      <c r="AL8461" s="221"/>
      <c r="AM8461" s="221"/>
      <c r="AN8461" s="221"/>
      <c r="AO8461" s="221"/>
      <c r="AP8461" s="221"/>
      <c r="AQ8461" s="219"/>
      <c r="AR8461" s="219"/>
      <c r="AS8461" s="221"/>
      <c r="AT8461" s="221"/>
      <c r="AU8461" s="221"/>
      <c r="AV8461" s="221"/>
      <c r="AW8461" s="221"/>
      <c r="AX8461" s="221"/>
      <c r="AY8461" s="221"/>
      <c r="AZ8461" s="221"/>
    </row>
    <row r="8462" spans="1:52" x14ac:dyDescent="0.15">
      <c r="A8462" s="278"/>
      <c r="B8462" s="274"/>
      <c r="C8462" s="340"/>
      <c r="D8462" s="340"/>
      <c r="E8462" s="341"/>
      <c r="F8462" s="341"/>
      <c r="G8462" s="341"/>
      <c r="H8462" s="341"/>
      <c r="I8462" s="341"/>
      <c r="J8462" s="341"/>
      <c r="AH8462" s="221"/>
      <c r="AI8462" s="221"/>
      <c r="AJ8462" s="221"/>
      <c r="AK8462" s="221"/>
      <c r="AL8462" s="221"/>
      <c r="AM8462" s="221"/>
      <c r="AN8462" s="221"/>
      <c r="AO8462" s="221"/>
      <c r="AP8462" s="221"/>
      <c r="AQ8462" s="219"/>
      <c r="AR8462" s="219"/>
      <c r="AS8462" s="221"/>
      <c r="AT8462" s="221"/>
      <c r="AU8462" s="221"/>
      <c r="AV8462" s="221"/>
      <c r="AW8462" s="221"/>
      <c r="AX8462" s="221"/>
      <c r="AY8462" s="221"/>
      <c r="AZ8462" s="221"/>
    </row>
    <row r="8463" spans="1:52" x14ac:dyDescent="0.15">
      <c r="A8463" s="278"/>
      <c r="B8463" s="274"/>
      <c r="C8463" s="340"/>
      <c r="D8463" s="340"/>
      <c r="E8463" s="341"/>
      <c r="F8463" s="341"/>
      <c r="G8463" s="341"/>
      <c r="H8463" s="341"/>
      <c r="I8463" s="341"/>
      <c r="J8463" s="341"/>
      <c r="AH8463" s="221"/>
      <c r="AI8463" s="221"/>
      <c r="AJ8463" s="221"/>
      <c r="AK8463" s="221"/>
      <c r="AL8463" s="221"/>
      <c r="AM8463" s="221"/>
      <c r="AN8463" s="221"/>
      <c r="AO8463" s="221"/>
      <c r="AP8463" s="221"/>
      <c r="AQ8463" s="219"/>
      <c r="AR8463" s="219"/>
      <c r="AS8463" s="221"/>
      <c r="AT8463" s="221"/>
      <c r="AU8463" s="221"/>
      <c r="AV8463" s="221"/>
      <c r="AW8463" s="221"/>
      <c r="AX8463" s="221"/>
      <c r="AY8463" s="221"/>
      <c r="AZ8463" s="221"/>
    </row>
    <row r="8464" spans="1:52" x14ac:dyDescent="0.15">
      <c r="A8464" s="278"/>
      <c r="B8464" s="274"/>
      <c r="C8464" s="340"/>
      <c r="D8464" s="340"/>
      <c r="E8464" s="341"/>
      <c r="F8464" s="341"/>
      <c r="G8464" s="341"/>
      <c r="H8464" s="341"/>
      <c r="I8464" s="341"/>
      <c r="J8464" s="341"/>
      <c r="AH8464" s="221"/>
      <c r="AI8464" s="221"/>
      <c r="AJ8464" s="221"/>
      <c r="AK8464" s="221"/>
      <c r="AL8464" s="221"/>
      <c r="AM8464" s="221"/>
      <c r="AN8464" s="221"/>
      <c r="AO8464" s="221"/>
      <c r="AP8464" s="221"/>
      <c r="AQ8464" s="219"/>
      <c r="AR8464" s="219"/>
      <c r="AS8464" s="221"/>
      <c r="AT8464" s="221"/>
      <c r="AU8464" s="221"/>
      <c r="AV8464" s="221"/>
      <c r="AW8464" s="221"/>
      <c r="AX8464" s="221"/>
      <c r="AY8464" s="221"/>
      <c r="AZ8464" s="221"/>
    </row>
    <row r="8465" spans="1:52" x14ac:dyDescent="0.15">
      <c r="A8465" s="278"/>
      <c r="B8465" s="274"/>
      <c r="C8465" s="340"/>
      <c r="D8465" s="340"/>
      <c r="E8465" s="341"/>
      <c r="F8465" s="341"/>
      <c r="G8465" s="341"/>
      <c r="H8465" s="341"/>
      <c r="I8465" s="341"/>
      <c r="J8465" s="341"/>
      <c r="AH8465" s="221"/>
      <c r="AI8465" s="221"/>
      <c r="AJ8465" s="221"/>
      <c r="AK8465" s="221"/>
      <c r="AL8465" s="221"/>
      <c r="AM8465" s="221"/>
      <c r="AN8465" s="221"/>
      <c r="AO8465" s="221"/>
      <c r="AP8465" s="221"/>
      <c r="AQ8465" s="219"/>
      <c r="AR8465" s="219"/>
      <c r="AS8465" s="221"/>
      <c r="AT8465" s="221"/>
      <c r="AU8465" s="221"/>
      <c r="AV8465" s="221"/>
      <c r="AW8465" s="221"/>
      <c r="AX8465" s="221"/>
      <c r="AY8465" s="221"/>
      <c r="AZ8465" s="221"/>
    </row>
    <row r="8466" spans="1:52" x14ac:dyDescent="0.15">
      <c r="A8466" s="278"/>
      <c r="B8466" s="274"/>
      <c r="C8466" s="340"/>
      <c r="D8466" s="340"/>
      <c r="E8466" s="341"/>
      <c r="F8466" s="341"/>
      <c r="G8466" s="341"/>
      <c r="H8466" s="341"/>
      <c r="I8466" s="341"/>
      <c r="J8466" s="341"/>
      <c r="AH8466" s="221"/>
      <c r="AI8466" s="221"/>
      <c r="AJ8466" s="221"/>
      <c r="AK8466" s="221"/>
      <c r="AL8466" s="221"/>
      <c r="AM8466" s="221"/>
      <c r="AN8466" s="221"/>
      <c r="AO8466" s="221"/>
      <c r="AP8466" s="221"/>
      <c r="AQ8466" s="219"/>
      <c r="AR8466" s="219"/>
      <c r="AS8466" s="221"/>
      <c r="AT8466" s="221"/>
      <c r="AU8466" s="221"/>
      <c r="AV8466" s="221"/>
      <c r="AW8466" s="221"/>
      <c r="AX8466" s="221"/>
      <c r="AY8466" s="221"/>
      <c r="AZ8466" s="221"/>
    </row>
    <row r="8467" spans="1:52" x14ac:dyDescent="0.15">
      <c r="A8467" s="278"/>
      <c r="B8467" s="274"/>
      <c r="C8467" s="340"/>
      <c r="D8467" s="340"/>
      <c r="E8467" s="341"/>
      <c r="F8467" s="341"/>
      <c r="G8467" s="341"/>
      <c r="H8467" s="341"/>
      <c r="I8467" s="341"/>
      <c r="J8467" s="341"/>
      <c r="AH8467" s="221"/>
      <c r="AI8467" s="221"/>
      <c r="AJ8467" s="221"/>
      <c r="AK8467" s="221"/>
      <c r="AL8467" s="221"/>
      <c r="AM8467" s="221"/>
      <c r="AN8467" s="221"/>
      <c r="AO8467" s="221"/>
      <c r="AP8467" s="221"/>
      <c r="AQ8467" s="219"/>
      <c r="AR8467" s="219"/>
      <c r="AS8467" s="221"/>
      <c r="AT8467" s="221"/>
      <c r="AU8467" s="221"/>
      <c r="AV8467" s="221"/>
      <c r="AW8467" s="221"/>
      <c r="AX8467" s="221"/>
      <c r="AY8467" s="221"/>
      <c r="AZ8467" s="221"/>
    </row>
    <row r="8468" spans="1:52" x14ac:dyDescent="0.15">
      <c r="A8468" s="278"/>
      <c r="B8468" s="274"/>
      <c r="C8468" s="340"/>
      <c r="D8468" s="340"/>
      <c r="E8468" s="341"/>
      <c r="F8468" s="341"/>
      <c r="G8468" s="341"/>
      <c r="H8468" s="341"/>
      <c r="I8468" s="341"/>
      <c r="J8468" s="341"/>
      <c r="AH8468" s="221"/>
      <c r="AI8468" s="221"/>
      <c r="AJ8468" s="221"/>
      <c r="AK8468" s="221"/>
      <c r="AL8468" s="221"/>
      <c r="AM8468" s="221"/>
      <c r="AN8468" s="221"/>
      <c r="AO8468" s="221"/>
      <c r="AP8468" s="221"/>
      <c r="AQ8468" s="219"/>
      <c r="AR8468" s="219"/>
      <c r="AS8468" s="221"/>
      <c r="AT8468" s="221"/>
      <c r="AU8468" s="221"/>
      <c r="AV8468" s="221"/>
      <c r="AW8468" s="221"/>
      <c r="AX8468" s="221"/>
      <c r="AY8468" s="221"/>
      <c r="AZ8468" s="221"/>
    </row>
    <row r="8469" spans="1:52" x14ac:dyDescent="0.15">
      <c r="A8469" s="278"/>
      <c r="B8469" s="274"/>
      <c r="C8469" s="340"/>
      <c r="D8469" s="340"/>
      <c r="E8469" s="341"/>
      <c r="F8469" s="341"/>
      <c r="G8469" s="341"/>
      <c r="H8469" s="341"/>
      <c r="I8469" s="341"/>
      <c r="J8469" s="341"/>
      <c r="AH8469" s="221"/>
      <c r="AI8469" s="221"/>
      <c r="AJ8469" s="221"/>
      <c r="AK8469" s="221"/>
      <c r="AL8469" s="221"/>
      <c r="AM8469" s="221"/>
      <c r="AN8469" s="221"/>
      <c r="AO8469" s="221"/>
      <c r="AP8469" s="221"/>
      <c r="AQ8469" s="219"/>
      <c r="AR8469" s="219"/>
      <c r="AS8469" s="221"/>
      <c r="AT8469" s="221"/>
      <c r="AU8469" s="221"/>
      <c r="AV8469" s="221"/>
      <c r="AW8469" s="221"/>
      <c r="AX8469" s="221"/>
      <c r="AY8469" s="221"/>
      <c r="AZ8469" s="221"/>
    </row>
    <row r="8470" spans="1:52" x14ac:dyDescent="0.15">
      <c r="A8470" s="278"/>
      <c r="B8470" s="274"/>
      <c r="C8470" s="340"/>
      <c r="D8470" s="340"/>
      <c r="E8470" s="341"/>
      <c r="F8470" s="341"/>
      <c r="G8470" s="341"/>
      <c r="H8470" s="341"/>
      <c r="I8470" s="341"/>
      <c r="J8470" s="341"/>
      <c r="AH8470" s="221"/>
      <c r="AI8470" s="221"/>
      <c r="AJ8470" s="221"/>
      <c r="AK8470" s="221"/>
      <c r="AL8470" s="221"/>
      <c r="AM8470" s="221"/>
      <c r="AN8470" s="221"/>
      <c r="AO8470" s="221"/>
      <c r="AP8470" s="221"/>
      <c r="AQ8470" s="219"/>
      <c r="AR8470" s="219"/>
      <c r="AS8470" s="221"/>
      <c r="AT8470" s="221"/>
      <c r="AU8470" s="221"/>
      <c r="AV8470" s="221"/>
      <c r="AW8470" s="221"/>
      <c r="AX8470" s="221"/>
      <c r="AY8470" s="221"/>
      <c r="AZ8470" s="221"/>
    </row>
    <row r="8471" spans="1:52" x14ac:dyDescent="0.15">
      <c r="A8471" s="278"/>
      <c r="B8471" s="274"/>
      <c r="C8471" s="340"/>
      <c r="D8471" s="340"/>
      <c r="E8471" s="341"/>
      <c r="F8471" s="341"/>
      <c r="G8471" s="341"/>
      <c r="H8471" s="341"/>
      <c r="I8471" s="341"/>
      <c r="J8471" s="341"/>
      <c r="AH8471" s="221"/>
      <c r="AI8471" s="221"/>
      <c r="AJ8471" s="221"/>
      <c r="AK8471" s="221"/>
      <c r="AL8471" s="221"/>
      <c r="AM8471" s="221"/>
      <c r="AN8471" s="221"/>
      <c r="AO8471" s="221"/>
      <c r="AP8471" s="221"/>
      <c r="AQ8471" s="219"/>
      <c r="AR8471" s="219"/>
      <c r="AS8471" s="221"/>
      <c r="AT8471" s="221"/>
      <c r="AU8471" s="221"/>
      <c r="AV8471" s="221"/>
      <c r="AW8471" s="221"/>
      <c r="AX8471" s="221"/>
      <c r="AY8471" s="221"/>
      <c r="AZ8471" s="221"/>
    </row>
    <row r="8472" spans="1:52" x14ac:dyDescent="0.15">
      <c r="A8472" s="278"/>
      <c r="B8472" s="274"/>
      <c r="C8472" s="340"/>
      <c r="D8472" s="340"/>
      <c r="E8472" s="341"/>
      <c r="F8472" s="341"/>
      <c r="G8472" s="341"/>
      <c r="H8472" s="341"/>
      <c r="I8472" s="341"/>
      <c r="J8472" s="341"/>
      <c r="AH8472" s="221"/>
      <c r="AI8472" s="221"/>
      <c r="AJ8472" s="221"/>
      <c r="AK8472" s="221"/>
      <c r="AL8472" s="221"/>
      <c r="AM8472" s="221"/>
      <c r="AN8472" s="221"/>
      <c r="AO8472" s="221"/>
      <c r="AP8472" s="221"/>
      <c r="AQ8472" s="219"/>
      <c r="AR8472" s="219"/>
      <c r="AS8472" s="221"/>
      <c r="AT8472" s="221"/>
      <c r="AU8472" s="221"/>
      <c r="AV8472" s="221"/>
      <c r="AW8472" s="221"/>
      <c r="AX8472" s="221"/>
      <c r="AY8472" s="221"/>
      <c r="AZ8472" s="221"/>
    </row>
    <row r="8473" spans="1:52" x14ac:dyDescent="0.15">
      <c r="A8473" s="278"/>
      <c r="B8473" s="274"/>
      <c r="C8473" s="340"/>
      <c r="D8473" s="340"/>
      <c r="E8473" s="341"/>
      <c r="F8473" s="341"/>
      <c r="G8473" s="341"/>
      <c r="H8473" s="341"/>
      <c r="I8473" s="341"/>
      <c r="J8473" s="341"/>
      <c r="AH8473" s="221"/>
      <c r="AI8473" s="221"/>
      <c r="AJ8473" s="221"/>
      <c r="AK8473" s="221"/>
      <c r="AL8473" s="221"/>
      <c r="AM8473" s="221"/>
      <c r="AN8473" s="221"/>
      <c r="AO8473" s="221"/>
      <c r="AP8473" s="221"/>
      <c r="AQ8473" s="219"/>
      <c r="AR8473" s="219"/>
      <c r="AS8473" s="221"/>
      <c r="AT8473" s="221"/>
      <c r="AU8473" s="221"/>
      <c r="AV8473" s="221"/>
      <c r="AW8473" s="221"/>
      <c r="AX8473" s="221"/>
      <c r="AY8473" s="221"/>
      <c r="AZ8473" s="221"/>
    </row>
    <row r="8474" spans="1:52" x14ac:dyDescent="0.15">
      <c r="A8474" s="278"/>
      <c r="B8474" s="274"/>
      <c r="C8474" s="340"/>
      <c r="D8474" s="340"/>
      <c r="E8474" s="341"/>
      <c r="F8474" s="341"/>
      <c r="G8474" s="341"/>
      <c r="H8474" s="341"/>
      <c r="I8474" s="341"/>
      <c r="J8474" s="341"/>
      <c r="AH8474" s="221"/>
      <c r="AI8474" s="221"/>
      <c r="AJ8474" s="221"/>
      <c r="AK8474" s="221"/>
      <c r="AL8474" s="221"/>
      <c r="AM8474" s="221"/>
      <c r="AN8474" s="221"/>
      <c r="AO8474" s="221"/>
      <c r="AP8474" s="221"/>
      <c r="AQ8474" s="219"/>
      <c r="AR8474" s="219"/>
      <c r="AS8474" s="221"/>
      <c r="AT8474" s="221"/>
      <c r="AU8474" s="221"/>
      <c r="AV8474" s="221"/>
      <c r="AW8474" s="221"/>
      <c r="AX8474" s="221"/>
      <c r="AY8474" s="221"/>
      <c r="AZ8474" s="221"/>
    </row>
    <row r="8475" spans="1:52" x14ac:dyDescent="0.15">
      <c r="A8475" s="278"/>
      <c r="B8475" s="274"/>
      <c r="C8475" s="340"/>
      <c r="D8475" s="340"/>
      <c r="E8475" s="341"/>
      <c r="F8475" s="341"/>
      <c r="G8475" s="341"/>
      <c r="H8475" s="341"/>
      <c r="I8475" s="341"/>
      <c r="J8475" s="341"/>
      <c r="AH8475" s="221"/>
      <c r="AI8475" s="221"/>
      <c r="AJ8475" s="221"/>
      <c r="AK8475" s="221"/>
      <c r="AL8475" s="221"/>
      <c r="AM8475" s="221"/>
      <c r="AN8475" s="221"/>
      <c r="AO8475" s="221"/>
      <c r="AP8475" s="221"/>
      <c r="AQ8475" s="219"/>
      <c r="AR8475" s="219"/>
      <c r="AS8475" s="221"/>
      <c r="AT8475" s="221"/>
      <c r="AU8475" s="221"/>
      <c r="AV8475" s="221"/>
      <c r="AW8475" s="221"/>
      <c r="AX8475" s="221"/>
      <c r="AY8475" s="221"/>
      <c r="AZ8475" s="221"/>
    </row>
    <row r="8476" spans="1:52" x14ac:dyDescent="0.15">
      <c r="A8476" s="278"/>
      <c r="B8476" s="274"/>
      <c r="C8476" s="340"/>
      <c r="D8476" s="340"/>
      <c r="E8476" s="341"/>
      <c r="F8476" s="341"/>
      <c r="G8476" s="341"/>
      <c r="H8476" s="341"/>
      <c r="I8476" s="341"/>
      <c r="J8476" s="341"/>
      <c r="AH8476" s="221"/>
      <c r="AI8476" s="221"/>
      <c r="AJ8476" s="221"/>
      <c r="AK8476" s="221"/>
      <c r="AL8476" s="221"/>
      <c r="AM8476" s="221"/>
      <c r="AN8476" s="221"/>
      <c r="AO8476" s="221"/>
      <c r="AP8476" s="221"/>
      <c r="AQ8476" s="219"/>
      <c r="AR8476" s="219"/>
      <c r="AS8476" s="221"/>
      <c r="AT8476" s="221"/>
      <c r="AU8476" s="221"/>
      <c r="AV8476" s="221"/>
      <c r="AW8476" s="221"/>
      <c r="AX8476" s="221"/>
      <c r="AY8476" s="221"/>
      <c r="AZ8476" s="221"/>
    </row>
    <row r="8477" spans="1:52" x14ac:dyDescent="0.15">
      <c r="A8477" s="278"/>
      <c r="B8477" s="274"/>
      <c r="C8477" s="340"/>
      <c r="D8477" s="340"/>
      <c r="E8477" s="341"/>
      <c r="F8477" s="341"/>
      <c r="G8477" s="341"/>
      <c r="H8477" s="341"/>
      <c r="I8477" s="341"/>
      <c r="J8477" s="341"/>
      <c r="AH8477" s="221"/>
      <c r="AI8477" s="221"/>
      <c r="AJ8477" s="221"/>
      <c r="AK8477" s="221"/>
      <c r="AL8477" s="221"/>
      <c r="AM8477" s="221"/>
      <c r="AN8477" s="221"/>
      <c r="AO8477" s="221"/>
      <c r="AP8477" s="221"/>
      <c r="AQ8477" s="219"/>
      <c r="AR8477" s="219"/>
      <c r="AS8477" s="221"/>
      <c r="AT8477" s="221"/>
      <c r="AU8477" s="221"/>
      <c r="AV8477" s="221"/>
      <c r="AW8477" s="221"/>
      <c r="AX8477" s="221"/>
      <c r="AY8477" s="221"/>
      <c r="AZ8477" s="221"/>
    </row>
    <row r="8478" spans="1:52" x14ac:dyDescent="0.15">
      <c r="A8478" s="278"/>
      <c r="B8478" s="274"/>
      <c r="C8478" s="340"/>
      <c r="D8478" s="340"/>
      <c r="E8478" s="341"/>
      <c r="F8478" s="341"/>
      <c r="G8478" s="341"/>
      <c r="H8478" s="341"/>
      <c r="I8478" s="341"/>
      <c r="J8478" s="341"/>
      <c r="AH8478" s="221"/>
      <c r="AI8478" s="221"/>
      <c r="AJ8478" s="221"/>
      <c r="AK8478" s="221"/>
      <c r="AL8478" s="221"/>
      <c r="AM8478" s="221"/>
      <c r="AN8478" s="221"/>
      <c r="AO8478" s="221"/>
      <c r="AP8478" s="221"/>
      <c r="AQ8478" s="219"/>
      <c r="AR8478" s="219"/>
      <c r="AS8478" s="221"/>
      <c r="AT8478" s="221"/>
      <c r="AU8478" s="221"/>
      <c r="AV8478" s="221"/>
      <c r="AW8478" s="221"/>
      <c r="AX8478" s="221"/>
      <c r="AY8478" s="221"/>
      <c r="AZ8478" s="221"/>
    </row>
    <row r="8479" spans="1:52" x14ac:dyDescent="0.15">
      <c r="A8479" s="278"/>
      <c r="B8479" s="274"/>
      <c r="C8479" s="340"/>
      <c r="D8479" s="340"/>
      <c r="E8479" s="341"/>
      <c r="F8479" s="341"/>
      <c r="G8479" s="341"/>
      <c r="H8479" s="341"/>
      <c r="I8479" s="341"/>
      <c r="J8479" s="341"/>
      <c r="AH8479" s="221"/>
      <c r="AI8479" s="221"/>
      <c r="AJ8479" s="221"/>
      <c r="AK8479" s="221"/>
      <c r="AL8479" s="221"/>
      <c r="AM8479" s="221"/>
      <c r="AN8479" s="221"/>
      <c r="AO8479" s="221"/>
      <c r="AP8479" s="221"/>
      <c r="AQ8479" s="219"/>
      <c r="AR8479" s="219"/>
      <c r="AS8479" s="221"/>
      <c r="AT8479" s="221"/>
      <c r="AU8479" s="221"/>
      <c r="AV8479" s="221"/>
      <c r="AW8479" s="221"/>
      <c r="AX8479" s="221"/>
      <c r="AY8479" s="221"/>
      <c r="AZ8479" s="221"/>
    </row>
    <row r="8480" spans="1:52" x14ac:dyDescent="0.15">
      <c r="A8480" s="278"/>
      <c r="B8480" s="274"/>
      <c r="C8480" s="340"/>
      <c r="D8480" s="340"/>
      <c r="E8480" s="341"/>
      <c r="F8480" s="341"/>
      <c r="G8480" s="341"/>
      <c r="H8480" s="341"/>
      <c r="I8480" s="341"/>
      <c r="J8480" s="341"/>
      <c r="AH8480" s="221"/>
      <c r="AI8480" s="221"/>
      <c r="AJ8480" s="221"/>
      <c r="AK8480" s="221"/>
      <c r="AL8480" s="221"/>
      <c r="AM8480" s="221"/>
      <c r="AN8480" s="221"/>
      <c r="AO8480" s="221"/>
      <c r="AP8480" s="221"/>
      <c r="AQ8480" s="219"/>
      <c r="AR8480" s="219"/>
      <c r="AS8480" s="221"/>
      <c r="AT8480" s="221"/>
      <c r="AU8480" s="221"/>
      <c r="AV8480" s="221"/>
      <c r="AW8480" s="221"/>
      <c r="AX8480" s="221"/>
      <c r="AY8480" s="221"/>
      <c r="AZ8480" s="221"/>
    </row>
    <row r="8481" spans="1:52" x14ac:dyDescent="0.15">
      <c r="A8481" s="278"/>
      <c r="B8481" s="274"/>
      <c r="C8481" s="340"/>
      <c r="D8481" s="340"/>
      <c r="E8481" s="341"/>
      <c r="F8481" s="341"/>
      <c r="G8481" s="341"/>
      <c r="H8481" s="341"/>
      <c r="I8481" s="341"/>
      <c r="J8481" s="341"/>
      <c r="AH8481" s="221"/>
      <c r="AI8481" s="221"/>
      <c r="AJ8481" s="221"/>
      <c r="AK8481" s="221"/>
      <c r="AL8481" s="221"/>
      <c r="AM8481" s="221"/>
      <c r="AN8481" s="221"/>
      <c r="AO8481" s="221"/>
      <c r="AP8481" s="221"/>
      <c r="AQ8481" s="219"/>
      <c r="AR8481" s="219"/>
      <c r="AS8481" s="221"/>
      <c r="AT8481" s="221"/>
      <c r="AU8481" s="221"/>
      <c r="AV8481" s="221"/>
      <c r="AW8481" s="221"/>
      <c r="AX8481" s="221"/>
      <c r="AY8481" s="221"/>
      <c r="AZ8481" s="221"/>
    </row>
    <row r="8482" spans="1:52" x14ac:dyDescent="0.15">
      <c r="A8482" s="278"/>
      <c r="B8482" s="274"/>
      <c r="C8482" s="340"/>
      <c r="D8482" s="340"/>
      <c r="E8482" s="341"/>
      <c r="F8482" s="341"/>
      <c r="G8482" s="341"/>
      <c r="H8482" s="341"/>
      <c r="I8482" s="341"/>
      <c r="J8482" s="341"/>
      <c r="AH8482" s="221"/>
      <c r="AI8482" s="221"/>
      <c r="AJ8482" s="221"/>
      <c r="AK8482" s="221"/>
      <c r="AL8482" s="221"/>
      <c r="AM8482" s="221"/>
      <c r="AN8482" s="221"/>
      <c r="AO8482" s="221"/>
      <c r="AP8482" s="221"/>
      <c r="AQ8482" s="219"/>
      <c r="AR8482" s="219"/>
      <c r="AS8482" s="221"/>
      <c r="AT8482" s="221"/>
      <c r="AU8482" s="221"/>
      <c r="AV8482" s="221"/>
      <c r="AW8482" s="221"/>
      <c r="AX8482" s="221"/>
      <c r="AY8482" s="221"/>
      <c r="AZ8482" s="221"/>
    </row>
    <row r="8483" spans="1:52" x14ac:dyDescent="0.15">
      <c r="A8483" s="278"/>
      <c r="B8483" s="274"/>
      <c r="C8483" s="340"/>
      <c r="D8483" s="340"/>
      <c r="E8483" s="341"/>
      <c r="F8483" s="341"/>
      <c r="G8483" s="341"/>
      <c r="H8483" s="341"/>
      <c r="I8483" s="341"/>
      <c r="J8483" s="341"/>
      <c r="AH8483" s="221"/>
      <c r="AI8483" s="221"/>
      <c r="AJ8483" s="221"/>
      <c r="AK8483" s="221"/>
      <c r="AL8483" s="221"/>
      <c r="AM8483" s="221"/>
      <c r="AN8483" s="221"/>
      <c r="AO8483" s="221"/>
      <c r="AP8483" s="221"/>
      <c r="AQ8483" s="219"/>
      <c r="AR8483" s="219"/>
      <c r="AS8483" s="221"/>
      <c r="AT8483" s="221"/>
      <c r="AU8483" s="221"/>
      <c r="AV8483" s="221"/>
      <c r="AW8483" s="221"/>
      <c r="AX8483" s="221"/>
      <c r="AY8483" s="221"/>
      <c r="AZ8483" s="221"/>
    </row>
    <row r="8484" spans="1:52" x14ac:dyDescent="0.15">
      <c r="A8484" s="278"/>
      <c r="B8484" s="274"/>
      <c r="C8484" s="340"/>
      <c r="D8484" s="340"/>
      <c r="E8484" s="341"/>
      <c r="F8484" s="341"/>
      <c r="G8484" s="341"/>
      <c r="H8484" s="341"/>
      <c r="I8484" s="341"/>
      <c r="J8484" s="341"/>
      <c r="AH8484" s="221"/>
      <c r="AI8484" s="221"/>
      <c r="AJ8484" s="221"/>
      <c r="AK8484" s="221"/>
      <c r="AL8484" s="221"/>
      <c r="AM8484" s="221"/>
      <c r="AN8484" s="221"/>
      <c r="AO8484" s="221"/>
      <c r="AP8484" s="221"/>
      <c r="AQ8484" s="219"/>
      <c r="AR8484" s="219"/>
      <c r="AS8484" s="221"/>
      <c r="AT8484" s="221"/>
      <c r="AU8484" s="221"/>
      <c r="AV8484" s="221"/>
      <c r="AW8484" s="221"/>
      <c r="AX8484" s="221"/>
      <c r="AY8484" s="221"/>
      <c r="AZ8484" s="221"/>
    </row>
    <row r="8485" spans="1:52" x14ac:dyDescent="0.15">
      <c r="A8485" s="278"/>
      <c r="B8485" s="274"/>
      <c r="C8485" s="340"/>
      <c r="D8485" s="340"/>
      <c r="E8485" s="341"/>
      <c r="F8485" s="341"/>
      <c r="G8485" s="341"/>
      <c r="H8485" s="341"/>
      <c r="I8485" s="341"/>
      <c r="J8485" s="341"/>
      <c r="AH8485" s="221"/>
      <c r="AI8485" s="221"/>
      <c r="AJ8485" s="221"/>
      <c r="AK8485" s="221"/>
      <c r="AL8485" s="221"/>
      <c r="AM8485" s="221"/>
      <c r="AN8485" s="221"/>
      <c r="AO8485" s="221"/>
      <c r="AP8485" s="221"/>
      <c r="AQ8485" s="219"/>
      <c r="AR8485" s="219"/>
      <c r="AS8485" s="221"/>
      <c r="AT8485" s="221"/>
      <c r="AU8485" s="221"/>
      <c r="AV8485" s="221"/>
      <c r="AW8485" s="221"/>
      <c r="AX8485" s="221"/>
      <c r="AY8485" s="221"/>
      <c r="AZ8485" s="221"/>
    </row>
    <row r="8486" spans="1:52" x14ac:dyDescent="0.15">
      <c r="A8486" s="278"/>
      <c r="B8486" s="274"/>
      <c r="C8486" s="340"/>
      <c r="D8486" s="340"/>
      <c r="E8486" s="341"/>
      <c r="F8486" s="341"/>
      <c r="G8486" s="341"/>
      <c r="H8486" s="341"/>
      <c r="I8486" s="341"/>
      <c r="J8486" s="341"/>
      <c r="AH8486" s="221"/>
      <c r="AI8486" s="221"/>
      <c r="AJ8486" s="221"/>
      <c r="AK8486" s="221"/>
      <c r="AL8486" s="221"/>
      <c r="AM8486" s="221"/>
      <c r="AN8486" s="221"/>
      <c r="AO8486" s="221"/>
      <c r="AP8486" s="221"/>
      <c r="AQ8486" s="219"/>
      <c r="AR8486" s="219"/>
      <c r="AS8486" s="221"/>
      <c r="AT8486" s="221"/>
      <c r="AU8486" s="221"/>
      <c r="AV8486" s="221"/>
      <c r="AW8486" s="221"/>
      <c r="AX8486" s="221"/>
      <c r="AY8486" s="221"/>
      <c r="AZ8486" s="221"/>
    </row>
    <row r="8487" spans="1:52" x14ac:dyDescent="0.15">
      <c r="A8487" s="278"/>
      <c r="B8487" s="274"/>
      <c r="C8487" s="340"/>
      <c r="D8487" s="340"/>
      <c r="E8487" s="341"/>
      <c r="F8487" s="341"/>
      <c r="G8487" s="341"/>
      <c r="H8487" s="341"/>
      <c r="I8487" s="341"/>
      <c r="J8487" s="341"/>
      <c r="AH8487" s="221"/>
      <c r="AI8487" s="221"/>
      <c r="AJ8487" s="221"/>
      <c r="AK8487" s="221"/>
      <c r="AL8487" s="221"/>
      <c r="AM8487" s="221"/>
      <c r="AN8487" s="221"/>
      <c r="AO8487" s="221"/>
      <c r="AP8487" s="221"/>
      <c r="AQ8487" s="219"/>
      <c r="AR8487" s="219"/>
      <c r="AS8487" s="221"/>
      <c r="AT8487" s="221"/>
      <c r="AU8487" s="221"/>
      <c r="AV8487" s="221"/>
      <c r="AW8487" s="221"/>
      <c r="AX8487" s="221"/>
      <c r="AY8487" s="221"/>
      <c r="AZ8487" s="221"/>
    </row>
    <row r="8488" spans="1:52" x14ac:dyDescent="0.15">
      <c r="A8488" s="278"/>
      <c r="B8488" s="274"/>
      <c r="C8488" s="340"/>
      <c r="D8488" s="340"/>
      <c r="E8488" s="341"/>
      <c r="F8488" s="341"/>
      <c r="G8488" s="341"/>
      <c r="H8488" s="341"/>
      <c r="I8488" s="341"/>
      <c r="J8488" s="341"/>
      <c r="AH8488" s="221"/>
      <c r="AI8488" s="221"/>
      <c r="AJ8488" s="221"/>
      <c r="AK8488" s="221"/>
      <c r="AL8488" s="221"/>
      <c r="AM8488" s="221"/>
      <c r="AN8488" s="221"/>
      <c r="AO8488" s="221"/>
      <c r="AP8488" s="221"/>
      <c r="AQ8488" s="219"/>
      <c r="AR8488" s="219"/>
      <c r="AS8488" s="221"/>
      <c r="AT8488" s="221"/>
      <c r="AU8488" s="221"/>
      <c r="AV8488" s="221"/>
      <c r="AW8488" s="221"/>
      <c r="AX8488" s="221"/>
      <c r="AY8488" s="221"/>
      <c r="AZ8488" s="221"/>
    </row>
    <row r="8489" spans="1:52" x14ac:dyDescent="0.15">
      <c r="A8489" s="278"/>
      <c r="B8489" s="274"/>
      <c r="C8489" s="340"/>
      <c r="D8489" s="340"/>
      <c r="E8489" s="341"/>
      <c r="F8489" s="341"/>
      <c r="G8489" s="341"/>
      <c r="H8489" s="341"/>
      <c r="I8489" s="341"/>
      <c r="J8489" s="341"/>
      <c r="AH8489" s="221"/>
      <c r="AI8489" s="221"/>
      <c r="AJ8489" s="221"/>
      <c r="AK8489" s="221"/>
      <c r="AL8489" s="221"/>
      <c r="AM8489" s="221"/>
      <c r="AN8489" s="221"/>
      <c r="AO8489" s="221"/>
      <c r="AP8489" s="221"/>
      <c r="AQ8489" s="219"/>
      <c r="AR8489" s="219"/>
      <c r="AS8489" s="221"/>
      <c r="AT8489" s="221"/>
      <c r="AU8489" s="221"/>
      <c r="AV8489" s="221"/>
      <c r="AW8489" s="221"/>
      <c r="AX8489" s="221"/>
      <c r="AY8489" s="221"/>
      <c r="AZ8489" s="221"/>
    </row>
    <row r="8490" spans="1:52" x14ac:dyDescent="0.15">
      <c r="A8490" s="278"/>
      <c r="B8490" s="274"/>
      <c r="C8490" s="340"/>
      <c r="D8490" s="340"/>
      <c r="E8490" s="341"/>
      <c r="F8490" s="341"/>
      <c r="G8490" s="341"/>
      <c r="H8490" s="341"/>
      <c r="I8490" s="341"/>
      <c r="J8490" s="341"/>
      <c r="AH8490" s="221"/>
      <c r="AI8490" s="221"/>
      <c r="AJ8490" s="221"/>
      <c r="AK8490" s="221"/>
      <c r="AL8490" s="221"/>
      <c r="AM8490" s="221"/>
      <c r="AN8490" s="221"/>
      <c r="AO8490" s="221"/>
      <c r="AP8490" s="221"/>
      <c r="AQ8490" s="219"/>
      <c r="AR8490" s="219"/>
      <c r="AS8490" s="221"/>
      <c r="AT8490" s="221"/>
      <c r="AU8490" s="221"/>
      <c r="AV8490" s="221"/>
      <c r="AW8490" s="221"/>
      <c r="AX8490" s="221"/>
      <c r="AY8490" s="221"/>
      <c r="AZ8490" s="221"/>
    </row>
    <row r="8491" spans="1:52" x14ac:dyDescent="0.15">
      <c r="A8491" s="278"/>
      <c r="B8491" s="274"/>
      <c r="C8491" s="340"/>
      <c r="D8491" s="340"/>
      <c r="E8491" s="341"/>
      <c r="F8491" s="341"/>
      <c r="G8491" s="341"/>
      <c r="H8491" s="341"/>
      <c r="I8491" s="341"/>
      <c r="J8491" s="341"/>
      <c r="AH8491" s="221"/>
      <c r="AI8491" s="221"/>
      <c r="AJ8491" s="221"/>
      <c r="AK8491" s="221"/>
      <c r="AL8491" s="221"/>
      <c r="AM8491" s="221"/>
      <c r="AN8491" s="221"/>
      <c r="AO8491" s="221"/>
      <c r="AP8491" s="221"/>
      <c r="AQ8491" s="219"/>
      <c r="AR8491" s="219"/>
      <c r="AS8491" s="221"/>
      <c r="AT8491" s="221"/>
      <c r="AU8491" s="221"/>
      <c r="AV8491" s="221"/>
      <c r="AW8491" s="221"/>
      <c r="AX8491" s="221"/>
      <c r="AY8491" s="221"/>
      <c r="AZ8491" s="221"/>
    </row>
    <row r="8492" spans="1:52" x14ac:dyDescent="0.15">
      <c r="A8492" s="278"/>
      <c r="B8492" s="274"/>
      <c r="C8492" s="340"/>
      <c r="D8492" s="340"/>
      <c r="E8492" s="341"/>
      <c r="F8492" s="341"/>
      <c r="G8492" s="341"/>
      <c r="H8492" s="341"/>
      <c r="I8492" s="341"/>
      <c r="J8492" s="341"/>
      <c r="AH8492" s="221"/>
      <c r="AI8492" s="221"/>
      <c r="AJ8492" s="221"/>
      <c r="AK8492" s="221"/>
      <c r="AL8492" s="221"/>
      <c r="AM8492" s="221"/>
      <c r="AN8492" s="221"/>
      <c r="AO8492" s="221"/>
      <c r="AP8492" s="221"/>
      <c r="AQ8492" s="219"/>
      <c r="AR8492" s="219"/>
      <c r="AS8492" s="221"/>
      <c r="AT8492" s="221"/>
      <c r="AU8492" s="221"/>
      <c r="AV8492" s="221"/>
      <c r="AW8492" s="221"/>
      <c r="AX8492" s="221"/>
      <c r="AY8492" s="221"/>
      <c r="AZ8492" s="221"/>
    </row>
    <row r="8493" spans="1:52" x14ac:dyDescent="0.15">
      <c r="A8493" s="278"/>
      <c r="B8493" s="274"/>
      <c r="C8493" s="340"/>
      <c r="D8493" s="340"/>
      <c r="E8493" s="341"/>
      <c r="F8493" s="341"/>
      <c r="G8493" s="341"/>
      <c r="H8493" s="341"/>
      <c r="I8493" s="341"/>
      <c r="J8493" s="341"/>
      <c r="AH8493" s="221"/>
      <c r="AI8493" s="221"/>
      <c r="AJ8493" s="221"/>
      <c r="AK8493" s="221"/>
      <c r="AL8493" s="221"/>
      <c r="AM8493" s="221"/>
      <c r="AN8493" s="221"/>
      <c r="AO8493" s="221"/>
      <c r="AP8493" s="221"/>
      <c r="AQ8493" s="219"/>
      <c r="AR8493" s="219"/>
      <c r="AS8493" s="221"/>
      <c r="AT8493" s="221"/>
      <c r="AU8493" s="221"/>
      <c r="AV8493" s="221"/>
      <c r="AW8493" s="221"/>
      <c r="AX8493" s="221"/>
      <c r="AY8493" s="221"/>
      <c r="AZ8493" s="221"/>
    </row>
    <row r="8494" spans="1:52" x14ac:dyDescent="0.15">
      <c r="A8494" s="278"/>
      <c r="B8494" s="274"/>
      <c r="C8494" s="340"/>
      <c r="D8494" s="340"/>
      <c r="E8494" s="341"/>
      <c r="F8494" s="341"/>
      <c r="G8494" s="341"/>
      <c r="H8494" s="341"/>
      <c r="I8494" s="341"/>
      <c r="J8494" s="341"/>
      <c r="AH8494" s="221"/>
      <c r="AI8494" s="221"/>
      <c r="AJ8494" s="221"/>
      <c r="AK8494" s="221"/>
      <c r="AL8494" s="221"/>
      <c r="AM8494" s="221"/>
      <c r="AN8494" s="221"/>
      <c r="AO8494" s="221"/>
      <c r="AP8494" s="221"/>
      <c r="AQ8494" s="219"/>
      <c r="AR8494" s="219"/>
      <c r="AS8494" s="221"/>
      <c r="AT8494" s="221"/>
      <c r="AU8494" s="221"/>
      <c r="AV8494" s="221"/>
      <c r="AW8494" s="221"/>
      <c r="AX8494" s="221"/>
      <c r="AY8494" s="221"/>
      <c r="AZ8494" s="221"/>
    </row>
    <row r="8495" spans="1:52" x14ac:dyDescent="0.15">
      <c r="A8495" s="278"/>
      <c r="B8495" s="274"/>
      <c r="C8495" s="340"/>
      <c r="D8495" s="340"/>
      <c r="E8495" s="341"/>
      <c r="F8495" s="341"/>
      <c r="G8495" s="341"/>
      <c r="H8495" s="341"/>
      <c r="I8495" s="341"/>
      <c r="J8495" s="341"/>
      <c r="AH8495" s="221"/>
      <c r="AI8495" s="221"/>
      <c r="AJ8495" s="221"/>
      <c r="AK8495" s="221"/>
      <c r="AL8495" s="221"/>
      <c r="AM8495" s="221"/>
      <c r="AN8495" s="221"/>
      <c r="AO8495" s="221"/>
      <c r="AP8495" s="221"/>
      <c r="AQ8495" s="219"/>
      <c r="AR8495" s="219"/>
      <c r="AS8495" s="221"/>
      <c r="AT8495" s="221"/>
      <c r="AU8495" s="221"/>
      <c r="AV8495" s="221"/>
      <c r="AW8495" s="221"/>
      <c r="AX8495" s="221"/>
      <c r="AY8495" s="221"/>
      <c r="AZ8495" s="221"/>
    </row>
    <row r="8496" spans="1:52" x14ac:dyDescent="0.15">
      <c r="A8496" s="278"/>
      <c r="B8496" s="274"/>
      <c r="C8496" s="340"/>
      <c r="D8496" s="340"/>
      <c r="E8496" s="341"/>
      <c r="F8496" s="341"/>
      <c r="G8496" s="341"/>
      <c r="H8496" s="341"/>
      <c r="I8496" s="341"/>
      <c r="J8496" s="341"/>
      <c r="AH8496" s="221"/>
      <c r="AI8496" s="221"/>
      <c r="AJ8496" s="221"/>
      <c r="AK8496" s="221"/>
      <c r="AL8496" s="221"/>
      <c r="AM8496" s="221"/>
      <c r="AN8496" s="221"/>
      <c r="AO8496" s="221"/>
      <c r="AP8496" s="221"/>
      <c r="AQ8496" s="219"/>
      <c r="AR8496" s="219"/>
      <c r="AS8496" s="221"/>
      <c r="AT8496" s="221"/>
      <c r="AU8496" s="221"/>
      <c r="AV8496" s="221"/>
      <c r="AW8496" s="221"/>
      <c r="AX8496" s="221"/>
      <c r="AY8496" s="221"/>
      <c r="AZ8496" s="221"/>
    </row>
    <row r="8497" spans="1:52" x14ac:dyDescent="0.15">
      <c r="A8497" s="278"/>
      <c r="B8497" s="274"/>
      <c r="C8497" s="340"/>
      <c r="D8497" s="340"/>
      <c r="E8497" s="341"/>
      <c r="F8497" s="341"/>
      <c r="G8497" s="341"/>
      <c r="H8497" s="341"/>
      <c r="I8497" s="341"/>
      <c r="J8497" s="341"/>
      <c r="AH8497" s="221"/>
      <c r="AI8497" s="221"/>
      <c r="AJ8497" s="221"/>
      <c r="AK8497" s="221"/>
      <c r="AL8497" s="221"/>
      <c r="AM8497" s="221"/>
      <c r="AN8497" s="221"/>
      <c r="AO8497" s="221"/>
      <c r="AP8497" s="221"/>
      <c r="AQ8497" s="219"/>
      <c r="AR8497" s="219"/>
      <c r="AS8497" s="221"/>
      <c r="AT8497" s="221"/>
      <c r="AU8497" s="221"/>
      <c r="AV8497" s="221"/>
      <c r="AW8497" s="221"/>
      <c r="AX8497" s="221"/>
      <c r="AY8497" s="221"/>
      <c r="AZ8497" s="221"/>
    </row>
    <row r="8498" spans="1:52" x14ac:dyDescent="0.15">
      <c r="A8498" s="278"/>
      <c r="B8498" s="274"/>
      <c r="C8498" s="340"/>
      <c r="D8498" s="340"/>
      <c r="E8498" s="341"/>
      <c r="F8498" s="341"/>
      <c r="G8498" s="341"/>
      <c r="H8498" s="341"/>
      <c r="I8498" s="341"/>
      <c r="J8498" s="341"/>
      <c r="AH8498" s="221"/>
      <c r="AI8498" s="221"/>
      <c r="AJ8498" s="221"/>
      <c r="AK8498" s="221"/>
      <c r="AL8498" s="221"/>
      <c r="AM8498" s="221"/>
      <c r="AN8498" s="221"/>
      <c r="AO8498" s="221"/>
      <c r="AP8498" s="221"/>
      <c r="AQ8498" s="219"/>
      <c r="AR8498" s="219"/>
      <c r="AS8498" s="221"/>
      <c r="AT8498" s="221"/>
      <c r="AU8498" s="221"/>
      <c r="AV8498" s="221"/>
      <c r="AW8498" s="221"/>
      <c r="AX8498" s="221"/>
      <c r="AY8498" s="221"/>
      <c r="AZ8498" s="221"/>
    </row>
    <row r="8499" spans="1:52" x14ac:dyDescent="0.15">
      <c r="A8499" s="278"/>
      <c r="B8499" s="274"/>
      <c r="C8499" s="340"/>
      <c r="D8499" s="340"/>
      <c r="E8499" s="341"/>
      <c r="F8499" s="341"/>
      <c r="G8499" s="341"/>
      <c r="H8499" s="341"/>
      <c r="I8499" s="341"/>
      <c r="J8499" s="341"/>
      <c r="AH8499" s="221"/>
      <c r="AI8499" s="221"/>
      <c r="AJ8499" s="221"/>
      <c r="AK8499" s="221"/>
      <c r="AL8499" s="221"/>
      <c r="AM8499" s="221"/>
      <c r="AN8499" s="221"/>
      <c r="AO8499" s="221"/>
      <c r="AP8499" s="221"/>
      <c r="AQ8499" s="219"/>
      <c r="AR8499" s="219"/>
      <c r="AS8499" s="221"/>
      <c r="AT8499" s="221"/>
      <c r="AU8499" s="221"/>
      <c r="AV8499" s="221"/>
      <c r="AW8499" s="221"/>
      <c r="AX8499" s="221"/>
      <c r="AY8499" s="221"/>
      <c r="AZ8499" s="221"/>
    </row>
    <row r="8500" spans="1:52" x14ac:dyDescent="0.15">
      <c r="A8500" s="278"/>
      <c r="B8500" s="274"/>
      <c r="C8500" s="340"/>
      <c r="D8500" s="340"/>
      <c r="E8500" s="341"/>
      <c r="F8500" s="341"/>
      <c r="G8500" s="341"/>
      <c r="H8500" s="341"/>
      <c r="I8500" s="341"/>
      <c r="J8500" s="341"/>
      <c r="AH8500" s="221"/>
      <c r="AI8500" s="221"/>
      <c r="AJ8500" s="221"/>
      <c r="AK8500" s="221"/>
      <c r="AL8500" s="221"/>
      <c r="AM8500" s="221"/>
      <c r="AN8500" s="221"/>
      <c r="AO8500" s="221"/>
      <c r="AP8500" s="221"/>
      <c r="AQ8500" s="219"/>
      <c r="AR8500" s="219"/>
      <c r="AS8500" s="221"/>
      <c r="AT8500" s="221"/>
      <c r="AU8500" s="221"/>
      <c r="AV8500" s="221"/>
      <c r="AW8500" s="221"/>
      <c r="AX8500" s="221"/>
      <c r="AY8500" s="221"/>
      <c r="AZ8500" s="221"/>
    </row>
    <row r="8501" spans="1:52" x14ac:dyDescent="0.15">
      <c r="A8501" s="278"/>
      <c r="B8501" s="274"/>
      <c r="C8501" s="340"/>
      <c r="D8501" s="340"/>
      <c r="E8501" s="341"/>
      <c r="F8501" s="341"/>
      <c r="G8501" s="341"/>
      <c r="H8501" s="341"/>
      <c r="I8501" s="341"/>
      <c r="J8501" s="341"/>
      <c r="AH8501" s="221"/>
      <c r="AI8501" s="221"/>
      <c r="AJ8501" s="221"/>
      <c r="AK8501" s="221"/>
      <c r="AL8501" s="221"/>
      <c r="AM8501" s="221"/>
      <c r="AN8501" s="221"/>
      <c r="AO8501" s="221"/>
      <c r="AP8501" s="221"/>
      <c r="AQ8501" s="219"/>
      <c r="AR8501" s="219"/>
      <c r="AS8501" s="221"/>
      <c r="AT8501" s="221"/>
      <c r="AU8501" s="221"/>
      <c r="AV8501" s="221"/>
      <c r="AW8501" s="221"/>
      <c r="AX8501" s="221"/>
      <c r="AY8501" s="221"/>
      <c r="AZ8501" s="221"/>
    </row>
    <row r="8502" spans="1:52" x14ac:dyDescent="0.15">
      <c r="A8502" s="278"/>
      <c r="B8502" s="274"/>
      <c r="C8502" s="340"/>
      <c r="D8502" s="340"/>
      <c r="E8502" s="341"/>
      <c r="F8502" s="341"/>
      <c r="G8502" s="341"/>
      <c r="H8502" s="341"/>
      <c r="I8502" s="341"/>
      <c r="J8502" s="341"/>
      <c r="AH8502" s="221"/>
      <c r="AI8502" s="221"/>
      <c r="AJ8502" s="221"/>
      <c r="AK8502" s="221"/>
      <c r="AL8502" s="221"/>
      <c r="AM8502" s="221"/>
      <c r="AN8502" s="221"/>
      <c r="AO8502" s="221"/>
      <c r="AP8502" s="221"/>
      <c r="AQ8502" s="219"/>
      <c r="AR8502" s="219"/>
      <c r="AS8502" s="221"/>
      <c r="AT8502" s="221"/>
      <c r="AU8502" s="221"/>
      <c r="AV8502" s="221"/>
      <c r="AW8502" s="221"/>
      <c r="AX8502" s="221"/>
      <c r="AY8502" s="221"/>
      <c r="AZ8502" s="221"/>
    </row>
    <row r="8503" spans="1:52" x14ac:dyDescent="0.15">
      <c r="A8503" s="278"/>
      <c r="B8503" s="274"/>
      <c r="C8503" s="340"/>
      <c r="D8503" s="340"/>
      <c r="E8503" s="341"/>
      <c r="F8503" s="341"/>
      <c r="G8503" s="341"/>
      <c r="H8503" s="341"/>
      <c r="I8503" s="341"/>
      <c r="J8503" s="341"/>
      <c r="AH8503" s="221"/>
      <c r="AI8503" s="221"/>
      <c r="AJ8503" s="221"/>
      <c r="AK8503" s="221"/>
      <c r="AL8503" s="221"/>
      <c r="AM8503" s="221"/>
      <c r="AN8503" s="221"/>
      <c r="AO8503" s="221"/>
      <c r="AP8503" s="221"/>
      <c r="AQ8503" s="219"/>
      <c r="AR8503" s="219"/>
      <c r="AS8503" s="221"/>
      <c r="AT8503" s="221"/>
      <c r="AU8503" s="221"/>
      <c r="AV8503" s="221"/>
      <c r="AW8503" s="221"/>
      <c r="AX8503" s="221"/>
      <c r="AY8503" s="221"/>
      <c r="AZ8503" s="221"/>
    </row>
    <row r="8504" spans="1:52" x14ac:dyDescent="0.15">
      <c r="A8504" s="278"/>
      <c r="B8504" s="274"/>
      <c r="C8504" s="340"/>
      <c r="D8504" s="340"/>
      <c r="E8504" s="341"/>
      <c r="F8504" s="341"/>
      <c r="G8504" s="341"/>
      <c r="H8504" s="341"/>
      <c r="I8504" s="341"/>
      <c r="J8504" s="341"/>
      <c r="AH8504" s="221"/>
      <c r="AI8504" s="221"/>
      <c r="AJ8504" s="221"/>
      <c r="AK8504" s="221"/>
      <c r="AL8504" s="221"/>
      <c r="AM8504" s="221"/>
      <c r="AN8504" s="221"/>
      <c r="AO8504" s="221"/>
      <c r="AP8504" s="221"/>
      <c r="AQ8504" s="219"/>
      <c r="AR8504" s="219"/>
      <c r="AS8504" s="221"/>
      <c r="AT8504" s="221"/>
      <c r="AU8504" s="221"/>
      <c r="AV8504" s="221"/>
      <c r="AW8504" s="221"/>
      <c r="AX8504" s="221"/>
      <c r="AY8504" s="221"/>
      <c r="AZ8504" s="221"/>
    </row>
    <row r="8505" spans="1:52" x14ac:dyDescent="0.15">
      <c r="A8505" s="278"/>
      <c r="B8505" s="274"/>
      <c r="C8505" s="340"/>
      <c r="D8505" s="340"/>
      <c r="E8505" s="341"/>
      <c r="F8505" s="341"/>
      <c r="G8505" s="341"/>
      <c r="H8505" s="341"/>
      <c r="I8505" s="341"/>
      <c r="J8505" s="341"/>
      <c r="AH8505" s="221"/>
      <c r="AI8505" s="221"/>
      <c r="AJ8505" s="221"/>
      <c r="AK8505" s="221"/>
      <c r="AL8505" s="221"/>
      <c r="AM8505" s="221"/>
      <c r="AN8505" s="221"/>
      <c r="AO8505" s="221"/>
      <c r="AP8505" s="221"/>
      <c r="AQ8505" s="219"/>
      <c r="AR8505" s="219"/>
      <c r="AS8505" s="221"/>
      <c r="AT8505" s="221"/>
      <c r="AU8505" s="221"/>
      <c r="AV8505" s="221"/>
      <c r="AW8505" s="221"/>
      <c r="AX8505" s="221"/>
      <c r="AY8505" s="221"/>
      <c r="AZ8505" s="221"/>
    </row>
    <row r="8506" spans="1:52" x14ac:dyDescent="0.15">
      <c r="A8506" s="278"/>
      <c r="B8506" s="274"/>
      <c r="C8506" s="340"/>
      <c r="D8506" s="340"/>
      <c r="E8506" s="341"/>
      <c r="F8506" s="341"/>
      <c r="G8506" s="341"/>
      <c r="H8506" s="341"/>
      <c r="I8506" s="341"/>
      <c r="J8506" s="341"/>
      <c r="AH8506" s="221"/>
      <c r="AI8506" s="221"/>
      <c r="AJ8506" s="221"/>
      <c r="AK8506" s="221"/>
      <c r="AL8506" s="221"/>
      <c r="AM8506" s="221"/>
      <c r="AN8506" s="221"/>
      <c r="AO8506" s="221"/>
      <c r="AP8506" s="221"/>
      <c r="AQ8506" s="219"/>
      <c r="AR8506" s="219"/>
      <c r="AS8506" s="221"/>
      <c r="AT8506" s="221"/>
      <c r="AU8506" s="221"/>
      <c r="AV8506" s="221"/>
      <c r="AW8506" s="221"/>
      <c r="AX8506" s="221"/>
      <c r="AY8506" s="221"/>
      <c r="AZ8506" s="221"/>
    </row>
    <row r="8507" spans="1:52" x14ac:dyDescent="0.15">
      <c r="A8507" s="278"/>
      <c r="B8507" s="274"/>
      <c r="C8507" s="340"/>
      <c r="D8507" s="340"/>
      <c r="E8507" s="341"/>
      <c r="F8507" s="341"/>
      <c r="G8507" s="341"/>
      <c r="H8507" s="341"/>
      <c r="I8507" s="341"/>
      <c r="J8507" s="341"/>
      <c r="AH8507" s="221"/>
      <c r="AI8507" s="221"/>
      <c r="AJ8507" s="221"/>
      <c r="AK8507" s="221"/>
      <c r="AL8507" s="221"/>
      <c r="AM8507" s="221"/>
      <c r="AN8507" s="221"/>
      <c r="AO8507" s="221"/>
      <c r="AP8507" s="221"/>
      <c r="AQ8507" s="219"/>
      <c r="AR8507" s="219"/>
      <c r="AS8507" s="221"/>
      <c r="AT8507" s="221"/>
      <c r="AU8507" s="221"/>
      <c r="AV8507" s="221"/>
      <c r="AW8507" s="221"/>
      <c r="AX8507" s="221"/>
      <c r="AY8507" s="221"/>
      <c r="AZ8507" s="221"/>
    </row>
    <row r="8508" spans="1:52" x14ac:dyDescent="0.15">
      <c r="A8508" s="278"/>
      <c r="B8508" s="274"/>
      <c r="C8508" s="340"/>
      <c r="D8508" s="340"/>
      <c r="E8508" s="341"/>
      <c r="F8508" s="341"/>
      <c r="G8508" s="341"/>
      <c r="H8508" s="341"/>
      <c r="I8508" s="341"/>
      <c r="J8508" s="341"/>
      <c r="AH8508" s="221"/>
      <c r="AI8508" s="221"/>
      <c r="AJ8508" s="221"/>
      <c r="AK8508" s="221"/>
      <c r="AL8508" s="221"/>
      <c r="AM8508" s="221"/>
      <c r="AN8508" s="221"/>
      <c r="AO8508" s="221"/>
      <c r="AP8508" s="221"/>
      <c r="AQ8508" s="219"/>
      <c r="AR8508" s="219"/>
      <c r="AS8508" s="221"/>
      <c r="AT8508" s="221"/>
      <c r="AU8508" s="221"/>
      <c r="AV8508" s="221"/>
      <c r="AW8508" s="221"/>
      <c r="AX8508" s="221"/>
      <c r="AY8508" s="221"/>
      <c r="AZ8508" s="221"/>
    </row>
    <row r="8509" spans="1:52" x14ac:dyDescent="0.15">
      <c r="A8509" s="278"/>
      <c r="B8509" s="274"/>
      <c r="C8509" s="340"/>
      <c r="D8509" s="340"/>
      <c r="E8509" s="341"/>
      <c r="F8509" s="341"/>
      <c r="G8509" s="341"/>
      <c r="H8509" s="341"/>
      <c r="I8509" s="341"/>
      <c r="J8509" s="341"/>
      <c r="AH8509" s="221"/>
      <c r="AI8509" s="221"/>
      <c r="AJ8509" s="221"/>
      <c r="AK8509" s="221"/>
      <c r="AL8509" s="221"/>
      <c r="AM8509" s="221"/>
      <c r="AN8509" s="221"/>
      <c r="AO8509" s="221"/>
      <c r="AP8509" s="221"/>
      <c r="AQ8509" s="219"/>
      <c r="AR8509" s="219"/>
      <c r="AS8509" s="221"/>
      <c r="AT8509" s="221"/>
      <c r="AU8509" s="221"/>
      <c r="AV8509" s="221"/>
      <c r="AW8509" s="221"/>
      <c r="AX8509" s="221"/>
      <c r="AY8509" s="221"/>
      <c r="AZ8509" s="221"/>
    </row>
    <row r="8510" spans="1:52" x14ac:dyDescent="0.15">
      <c r="A8510" s="278"/>
      <c r="B8510" s="274"/>
      <c r="C8510" s="340"/>
      <c r="D8510" s="340"/>
      <c r="E8510" s="341"/>
      <c r="F8510" s="341"/>
      <c r="G8510" s="341"/>
      <c r="H8510" s="341"/>
      <c r="I8510" s="341"/>
      <c r="J8510" s="341"/>
      <c r="AH8510" s="221"/>
      <c r="AI8510" s="221"/>
      <c r="AJ8510" s="221"/>
      <c r="AK8510" s="221"/>
      <c r="AL8510" s="221"/>
      <c r="AM8510" s="221"/>
      <c r="AN8510" s="221"/>
      <c r="AO8510" s="221"/>
      <c r="AP8510" s="221"/>
      <c r="AQ8510" s="219"/>
      <c r="AR8510" s="219"/>
      <c r="AS8510" s="221"/>
      <c r="AT8510" s="221"/>
      <c r="AU8510" s="221"/>
      <c r="AV8510" s="221"/>
      <c r="AW8510" s="221"/>
      <c r="AX8510" s="221"/>
      <c r="AY8510" s="221"/>
      <c r="AZ8510" s="221"/>
    </row>
    <row r="8511" spans="1:52" x14ac:dyDescent="0.15">
      <c r="A8511" s="278"/>
      <c r="B8511" s="274"/>
      <c r="C8511" s="340"/>
      <c r="D8511" s="340"/>
      <c r="E8511" s="341"/>
      <c r="F8511" s="341"/>
      <c r="G8511" s="341"/>
      <c r="H8511" s="341"/>
      <c r="I8511" s="341"/>
      <c r="J8511" s="341"/>
      <c r="AH8511" s="221"/>
      <c r="AI8511" s="221"/>
      <c r="AJ8511" s="221"/>
      <c r="AK8511" s="221"/>
      <c r="AL8511" s="221"/>
      <c r="AM8511" s="221"/>
      <c r="AN8511" s="221"/>
      <c r="AO8511" s="221"/>
      <c r="AP8511" s="221"/>
      <c r="AQ8511" s="219"/>
      <c r="AR8511" s="219"/>
      <c r="AS8511" s="221"/>
      <c r="AT8511" s="221"/>
      <c r="AU8511" s="221"/>
      <c r="AV8511" s="221"/>
      <c r="AW8511" s="221"/>
      <c r="AX8511" s="221"/>
      <c r="AY8511" s="221"/>
      <c r="AZ8511" s="221"/>
    </row>
    <row r="8512" spans="1:52" x14ac:dyDescent="0.15">
      <c r="A8512" s="278"/>
      <c r="B8512" s="274"/>
      <c r="C8512" s="340"/>
      <c r="D8512" s="340"/>
      <c r="E8512" s="341"/>
      <c r="F8512" s="341"/>
      <c r="G8512" s="341"/>
      <c r="H8512" s="341"/>
      <c r="I8512" s="341"/>
      <c r="J8512" s="341"/>
      <c r="AH8512" s="221"/>
      <c r="AI8512" s="221"/>
      <c r="AJ8512" s="221"/>
      <c r="AK8512" s="221"/>
      <c r="AL8512" s="221"/>
      <c r="AM8512" s="221"/>
      <c r="AN8512" s="221"/>
      <c r="AO8512" s="221"/>
      <c r="AP8512" s="221"/>
      <c r="AQ8512" s="219"/>
      <c r="AR8512" s="219"/>
      <c r="AS8512" s="221"/>
      <c r="AT8512" s="221"/>
      <c r="AU8512" s="221"/>
      <c r="AV8512" s="221"/>
      <c r="AW8512" s="221"/>
      <c r="AX8512" s="221"/>
      <c r="AY8512" s="221"/>
      <c r="AZ8512" s="221"/>
    </row>
    <row r="8513" spans="1:52" x14ac:dyDescent="0.15">
      <c r="A8513" s="278"/>
      <c r="B8513" s="274"/>
      <c r="C8513" s="340"/>
      <c r="D8513" s="340"/>
      <c r="E8513" s="341"/>
      <c r="F8513" s="341"/>
      <c r="G8513" s="341"/>
      <c r="H8513" s="341"/>
      <c r="I8513" s="341"/>
      <c r="J8513" s="341"/>
      <c r="AH8513" s="221"/>
      <c r="AI8513" s="221"/>
      <c r="AJ8513" s="221"/>
      <c r="AK8513" s="221"/>
      <c r="AL8513" s="221"/>
      <c r="AM8513" s="221"/>
      <c r="AN8513" s="221"/>
      <c r="AO8513" s="221"/>
      <c r="AP8513" s="221"/>
      <c r="AQ8513" s="219"/>
      <c r="AR8513" s="219"/>
      <c r="AS8513" s="221"/>
      <c r="AT8513" s="221"/>
      <c r="AU8513" s="221"/>
      <c r="AV8513" s="221"/>
      <c r="AW8513" s="221"/>
      <c r="AX8513" s="221"/>
      <c r="AY8513" s="221"/>
      <c r="AZ8513" s="221"/>
    </row>
    <row r="8514" spans="1:52" x14ac:dyDescent="0.15">
      <c r="A8514" s="278"/>
      <c r="B8514" s="274"/>
      <c r="C8514" s="340"/>
      <c r="D8514" s="340"/>
      <c r="E8514" s="341"/>
      <c r="F8514" s="341"/>
      <c r="G8514" s="341"/>
      <c r="H8514" s="341"/>
      <c r="I8514" s="341"/>
      <c r="J8514" s="341"/>
      <c r="AH8514" s="221"/>
      <c r="AI8514" s="221"/>
      <c r="AJ8514" s="221"/>
      <c r="AK8514" s="221"/>
      <c r="AL8514" s="221"/>
      <c r="AM8514" s="221"/>
      <c r="AN8514" s="221"/>
      <c r="AO8514" s="221"/>
      <c r="AP8514" s="221"/>
      <c r="AQ8514" s="219"/>
      <c r="AR8514" s="219"/>
      <c r="AS8514" s="221"/>
      <c r="AT8514" s="221"/>
      <c r="AU8514" s="221"/>
      <c r="AV8514" s="221"/>
      <c r="AW8514" s="221"/>
      <c r="AX8514" s="221"/>
      <c r="AY8514" s="221"/>
      <c r="AZ8514" s="221"/>
    </row>
    <row r="8515" spans="1:52" x14ac:dyDescent="0.15">
      <c r="A8515" s="278"/>
      <c r="B8515" s="274"/>
      <c r="C8515" s="340"/>
      <c r="D8515" s="340"/>
      <c r="E8515" s="341"/>
      <c r="F8515" s="341"/>
      <c r="G8515" s="341"/>
      <c r="H8515" s="341"/>
      <c r="I8515" s="341"/>
      <c r="J8515" s="341"/>
      <c r="AH8515" s="221"/>
      <c r="AI8515" s="221"/>
      <c r="AJ8515" s="221"/>
      <c r="AK8515" s="221"/>
      <c r="AL8515" s="221"/>
      <c r="AM8515" s="221"/>
      <c r="AN8515" s="221"/>
      <c r="AO8515" s="221"/>
      <c r="AP8515" s="221"/>
      <c r="AQ8515" s="219"/>
      <c r="AR8515" s="219"/>
      <c r="AS8515" s="221"/>
      <c r="AT8515" s="221"/>
      <c r="AU8515" s="221"/>
      <c r="AV8515" s="221"/>
      <c r="AW8515" s="221"/>
      <c r="AX8515" s="221"/>
      <c r="AY8515" s="221"/>
      <c r="AZ8515" s="221"/>
    </row>
    <row r="8516" spans="1:52" x14ac:dyDescent="0.15">
      <c r="A8516" s="278"/>
      <c r="B8516" s="274"/>
      <c r="C8516" s="340"/>
      <c r="D8516" s="340"/>
      <c r="E8516" s="341"/>
      <c r="F8516" s="341"/>
      <c r="G8516" s="341"/>
      <c r="H8516" s="341"/>
      <c r="I8516" s="341"/>
      <c r="J8516" s="341"/>
      <c r="AH8516" s="221"/>
      <c r="AI8516" s="221"/>
      <c r="AJ8516" s="221"/>
      <c r="AK8516" s="221"/>
      <c r="AL8516" s="221"/>
      <c r="AM8516" s="221"/>
      <c r="AN8516" s="221"/>
      <c r="AO8516" s="221"/>
      <c r="AP8516" s="221"/>
      <c r="AQ8516" s="219"/>
      <c r="AR8516" s="219"/>
      <c r="AS8516" s="221"/>
      <c r="AT8516" s="221"/>
      <c r="AU8516" s="221"/>
      <c r="AV8516" s="221"/>
      <c r="AW8516" s="221"/>
      <c r="AX8516" s="221"/>
      <c r="AY8516" s="221"/>
      <c r="AZ8516" s="221"/>
    </row>
    <row r="8517" spans="1:52" x14ac:dyDescent="0.15">
      <c r="A8517" s="278"/>
      <c r="B8517" s="274"/>
      <c r="C8517" s="340"/>
      <c r="D8517" s="340"/>
      <c r="E8517" s="341"/>
      <c r="F8517" s="341"/>
      <c r="G8517" s="341"/>
      <c r="H8517" s="341"/>
      <c r="I8517" s="341"/>
      <c r="J8517" s="341"/>
      <c r="AH8517" s="221"/>
      <c r="AI8517" s="221"/>
      <c r="AJ8517" s="221"/>
      <c r="AK8517" s="221"/>
      <c r="AL8517" s="221"/>
      <c r="AM8517" s="221"/>
      <c r="AN8517" s="221"/>
      <c r="AO8517" s="221"/>
      <c r="AP8517" s="221"/>
      <c r="AQ8517" s="219"/>
      <c r="AR8517" s="219"/>
      <c r="AS8517" s="221"/>
      <c r="AT8517" s="221"/>
      <c r="AU8517" s="221"/>
      <c r="AV8517" s="221"/>
      <c r="AW8517" s="221"/>
      <c r="AX8517" s="221"/>
      <c r="AY8517" s="221"/>
      <c r="AZ8517" s="221"/>
    </row>
    <row r="8518" spans="1:52" x14ac:dyDescent="0.15">
      <c r="A8518" s="278"/>
      <c r="B8518" s="274"/>
      <c r="C8518" s="340"/>
      <c r="D8518" s="340"/>
      <c r="E8518" s="341"/>
      <c r="F8518" s="341"/>
      <c r="G8518" s="341"/>
      <c r="H8518" s="341"/>
      <c r="I8518" s="341"/>
      <c r="J8518" s="341"/>
      <c r="AH8518" s="221"/>
      <c r="AI8518" s="221"/>
      <c r="AJ8518" s="221"/>
      <c r="AK8518" s="221"/>
      <c r="AL8518" s="221"/>
      <c r="AM8518" s="221"/>
      <c r="AN8518" s="221"/>
      <c r="AO8518" s="221"/>
      <c r="AP8518" s="221"/>
      <c r="AQ8518" s="219"/>
      <c r="AR8518" s="219"/>
      <c r="AS8518" s="221"/>
      <c r="AT8518" s="221"/>
      <c r="AU8518" s="221"/>
      <c r="AV8518" s="221"/>
      <c r="AW8518" s="221"/>
      <c r="AX8518" s="221"/>
      <c r="AY8518" s="221"/>
      <c r="AZ8518" s="221"/>
    </row>
    <row r="8519" spans="1:52" x14ac:dyDescent="0.15">
      <c r="A8519" s="278"/>
      <c r="B8519" s="274"/>
      <c r="C8519" s="340"/>
      <c r="D8519" s="340"/>
      <c r="E8519" s="341"/>
      <c r="F8519" s="341"/>
      <c r="G8519" s="341"/>
      <c r="H8519" s="341"/>
      <c r="I8519" s="341"/>
      <c r="J8519" s="341"/>
      <c r="AH8519" s="221"/>
      <c r="AI8519" s="221"/>
      <c r="AJ8519" s="221"/>
      <c r="AK8519" s="221"/>
      <c r="AL8519" s="221"/>
      <c r="AM8519" s="221"/>
      <c r="AN8519" s="221"/>
      <c r="AO8519" s="221"/>
      <c r="AP8519" s="221"/>
      <c r="AQ8519" s="219"/>
      <c r="AR8519" s="219"/>
      <c r="AS8519" s="221"/>
      <c r="AT8519" s="221"/>
      <c r="AU8519" s="221"/>
      <c r="AV8519" s="221"/>
      <c r="AW8519" s="221"/>
      <c r="AX8519" s="221"/>
      <c r="AY8519" s="221"/>
      <c r="AZ8519" s="221"/>
    </row>
    <row r="8520" spans="1:52" x14ac:dyDescent="0.15">
      <c r="A8520" s="278"/>
      <c r="B8520" s="274"/>
      <c r="C8520" s="340"/>
      <c r="D8520" s="340"/>
      <c r="E8520" s="341"/>
      <c r="F8520" s="341"/>
      <c r="G8520" s="341"/>
      <c r="H8520" s="341"/>
      <c r="I8520" s="341"/>
      <c r="J8520" s="341"/>
      <c r="AH8520" s="221"/>
      <c r="AI8520" s="221"/>
      <c r="AJ8520" s="221"/>
      <c r="AK8520" s="221"/>
      <c r="AL8520" s="221"/>
      <c r="AM8520" s="221"/>
      <c r="AN8520" s="221"/>
      <c r="AO8520" s="221"/>
      <c r="AP8520" s="221"/>
      <c r="AQ8520" s="219"/>
      <c r="AR8520" s="219"/>
      <c r="AS8520" s="221"/>
      <c r="AT8520" s="221"/>
      <c r="AU8520" s="221"/>
      <c r="AV8520" s="221"/>
      <c r="AW8520" s="221"/>
      <c r="AX8520" s="221"/>
      <c r="AY8520" s="221"/>
      <c r="AZ8520" s="221"/>
    </row>
    <row r="8521" spans="1:52" x14ac:dyDescent="0.15">
      <c r="A8521" s="278"/>
      <c r="B8521" s="274"/>
      <c r="C8521" s="340"/>
      <c r="D8521" s="340"/>
      <c r="E8521" s="341"/>
      <c r="F8521" s="341"/>
      <c r="G8521" s="341"/>
      <c r="H8521" s="341"/>
      <c r="I8521" s="341"/>
      <c r="J8521" s="341"/>
      <c r="AH8521" s="221"/>
      <c r="AI8521" s="221"/>
      <c r="AJ8521" s="221"/>
      <c r="AK8521" s="221"/>
      <c r="AL8521" s="221"/>
      <c r="AM8521" s="221"/>
      <c r="AN8521" s="221"/>
      <c r="AO8521" s="221"/>
      <c r="AP8521" s="221"/>
      <c r="AQ8521" s="219"/>
      <c r="AR8521" s="219"/>
      <c r="AS8521" s="221"/>
      <c r="AT8521" s="221"/>
      <c r="AU8521" s="221"/>
      <c r="AV8521" s="221"/>
      <c r="AW8521" s="221"/>
      <c r="AX8521" s="221"/>
      <c r="AY8521" s="221"/>
      <c r="AZ8521" s="221"/>
    </row>
    <row r="8522" spans="1:52" x14ac:dyDescent="0.15">
      <c r="A8522" s="278"/>
      <c r="B8522" s="274"/>
      <c r="C8522" s="340"/>
      <c r="D8522" s="340"/>
      <c r="E8522" s="341"/>
      <c r="F8522" s="341"/>
      <c r="G8522" s="341"/>
      <c r="H8522" s="341"/>
      <c r="I8522" s="341"/>
      <c r="J8522" s="341"/>
      <c r="AH8522" s="221"/>
      <c r="AI8522" s="221"/>
      <c r="AJ8522" s="221"/>
      <c r="AK8522" s="221"/>
      <c r="AL8522" s="221"/>
      <c r="AM8522" s="221"/>
      <c r="AN8522" s="221"/>
      <c r="AO8522" s="221"/>
      <c r="AP8522" s="221"/>
      <c r="AQ8522" s="219"/>
      <c r="AR8522" s="219"/>
      <c r="AS8522" s="221"/>
      <c r="AT8522" s="221"/>
      <c r="AU8522" s="221"/>
      <c r="AV8522" s="221"/>
      <c r="AW8522" s="221"/>
      <c r="AX8522" s="221"/>
      <c r="AY8522" s="221"/>
      <c r="AZ8522" s="221"/>
    </row>
    <row r="8523" spans="1:52" x14ac:dyDescent="0.15">
      <c r="A8523" s="278"/>
      <c r="B8523" s="274"/>
      <c r="C8523" s="340"/>
      <c r="D8523" s="340"/>
      <c r="E8523" s="341"/>
      <c r="F8523" s="341"/>
      <c r="G8523" s="341"/>
      <c r="H8523" s="341"/>
      <c r="I8523" s="341"/>
      <c r="J8523" s="341"/>
      <c r="AH8523" s="221"/>
      <c r="AI8523" s="221"/>
      <c r="AJ8523" s="221"/>
      <c r="AK8523" s="221"/>
      <c r="AL8523" s="221"/>
      <c r="AM8523" s="221"/>
      <c r="AN8523" s="221"/>
      <c r="AO8523" s="221"/>
      <c r="AP8523" s="221"/>
      <c r="AQ8523" s="219"/>
      <c r="AR8523" s="219"/>
      <c r="AS8523" s="221"/>
      <c r="AT8523" s="221"/>
      <c r="AU8523" s="221"/>
      <c r="AV8523" s="221"/>
      <c r="AW8523" s="221"/>
      <c r="AX8523" s="221"/>
      <c r="AY8523" s="221"/>
      <c r="AZ8523" s="221"/>
    </row>
    <row r="8524" spans="1:52" x14ac:dyDescent="0.15">
      <c r="A8524" s="278"/>
      <c r="B8524" s="274"/>
      <c r="C8524" s="340"/>
      <c r="D8524" s="340"/>
      <c r="E8524" s="341"/>
      <c r="F8524" s="341"/>
      <c r="G8524" s="341"/>
      <c r="H8524" s="341"/>
      <c r="I8524" s="341"/>
      <c r="J8524" s="341"/>
      <c r="AH8524" s="221"/>
      <c r="AI8524" s="221"/>
      <c r="AJ8524" s="221"/>
      <c r="AK8524" s="221"/>
      <c r="AL8524" s="221"/>
      <c r="AM8524" s="221"/>
      <c r="AN8524" s="221"/>
      <c r="AO8524" s="221"/>
      <c r="AP8524" s="221"/>
      <c r="AQ8524" s="219"/>
      <c r="AR8524" s="219"/>
      <c r="AS8524" s="221"/>
      <c r="AT8524" s="221"/>
      <c r="AU8524" s="221"/>
      <c r="AV8524" s="221"/>
      <c r="AW8524" s="221"/>
      <c r="AX8524" s="221"/>
      <c r="AY8524" s="221"/>
      <c r="AZ8524" s="221"/>
    </row>
    <row r="8525" spans="1:52" x14ac:dyDescent="0.15">
      <c r="A8525" s="278"/>
      <c r="B8525" s="274"/>
      <c r="C8525" s="340"/>
      <c r="D8525" s="340"/>
      <c r="E8525" s="341"/>
      <c r="F8525" s="341"/>
      <c r="G8525" s="341"/>
      <c r="H8525" s="341"/>
      <c r="I8525" s="341"/>
      <c r="J8525" s="341"/>
      <c r="AH8525" s="221"/>
      <c r="AI8525" s="221"/>
      <c r="AJ8525" s="221"/>
      <c r="AK8525" s="221"/>
      <c r="AL8525" s="221"/>
      <c r="AM8525" s="221"/>
      <c r="AN8525" s="221"/>
      <c r="AO8525" s="221"/>
      <c r="AP8525" s="221"/>
      <c r="AQ8525" s="219"/>
      <c r="AR8525" s="219"/>
      <c r="AS8525" s="221"/>
      <c r="AT8525" s="221"/>
      <c r="AU8525" s="221"/>
      <c r="AV8525" s="221"/>
      <c r="AW8525" s="221"/>
      <c r="AX8525" s="221"/>
      <c r="AY8525" s="221"/>
      <c r="AZ8525" s="221"/>
    </row>
    <row r="8526" spans="1:52" x14ac:dyDescent="0.15">
      <c r="A8526" s="278"/>
      <c r="B8526" s="274"/>
      <c r="C8526" s="340"/>
      <c r="D8526" s="340"/>
      <c r="E8526" s="341"/>
      <c r="F8526" s="341"/>
      <c r="G8526" s="341"/>
      <c r="H8526" s="341"/>
      <c r="I8526" s="341"/>
      <c r="J8526" s="341"/>
      <c r="AH8526" s="221"/>
      <c r="AI8526" s="221"/>
      <c r="AJ8526" s="221"/>
      <c r="AK8526" s="221"/>
      <c r="AL8526" s="221"/>
      <c r="AM8526" s="221"/>
      <c r="AN8526" s="221"/>
      <c r="AO8526" s="221"/>
      <c r="AP8526" s="221"/>
      <c r="AQ8526" s="219"/>
      <c r="AR8526" s="219"/>
      <c r="AS8526" s="221"/>
      <c r="AT8526" s="221"/>
      <c r="AU8526" s="221"/>
      <c r="AV8526" s="221"/>
      <c r="AW8526" s="221"/>
      <c r="AX8526" s="221"/>
      <c r="AY8526" s="221"/>
      <c r="AZ8526" s="221"/>
    </row>
    <row r="8527" spans="1:52" x14ac:dyDescent="0.15">
      <c r="A8527" s="278"/>
      <c r="B8527" s="274"/>
      <c r="C8527" s="340"/>
      <c r="D8527" s="340"/>
      <c r="E8527" s="341"/>
      <c r="F8527" s="341"/>
      <c r="G8527" s="341"/>
      <c r="H8527" s="341"/>
      <c r="I8527" s="341"/>
      <c r="J8527" s="341"/>
      <c r="AH8527" s="221"/>
      <c r="AI8527" s="221"/>
      <c r="AJ8527" s="221"/>
      <c r="AK8527" s="221"/>
      <c r="AL8527" s="221"/>
      <c r="AM8527" s="221"/>
      <c r="AN8527" s="221"/>
      <c r="AO8527" s="221"/>
      <c r="AP8527" s="221"/>
      <c r="AQ8527" s="219"/>
      <c r="AR8527" s="219"/>
      <c r="AS8527" s="221"/>
      <c r="AT8527" s="221"/>
      <c r="AU8527" s="221"/>
      <c r="AV8527" s="221"/>
      <c r="AW8527" s="221"/>
      <c r="AX8527" s="221"/>
      <c r="AY8527" s="221"/>
      <c r="AZ8527" s="221"/>
    </row>
    <row r="8528" spans="1:52" x14ac:dyDescent="0.15">
      <c r="A8528" s="278"/>
      <c r="B8528" s="274"/>
      <c r="C8528" s="340"/>
      <c r="D8528" s="340"/>
      <c r="E8528" s="341"/>
      <c r="F8528" s="341"/>
      <c r="G8528" s="341"/>
      <c r="H8528" s="341"/>
      <c r="I8528" s="341"/>
      <c r="J8528" s="341"/>
      <c r="AH8528" s="221"/>
      <c r="AI8528" s="221"/>
      <c r="AJ8528" s="221"/>
      <c r="AK8528" s="221"/>
      <c r="AL8528" s="221"/>
      <c r="AM8528" s="221"/>
      <c r="AN8528" s="221"/>
      <c r="AO8528" s="221"/>
      <c r="AP8528" s="221"/>
      <c r="AQ8528" s="219"/>
      <c r="AR8528" s="219"/>
      <c r="AS8528" s="221"/>
      <c r="AT8528" s="221"/>
      <c r="AU8528" s="221"/>
      <c r="AV8528" s="221"/>
      <c r="AW8528" s="221"/>
      <c r="AX8528" s="221"/>
      <c r="AY8528" s="221"/>
      <c r="AZ8528" s="221"/>
    </row>
    <row r="8529" spans="1:52" x14ac:dyDescent="0.15">
      <c r="A8529" s="278"/>
      <c r="B8529" s="274"/>
      <c r="C8529" s="340"/>
      <c r="D8529" s="340"/>
      <c r="E8529" s="341"/>
      <c r="F8529" s="341"/>
      <c r="G8529" s="341"/>
      <c r="H8529" s="341"/>
      <c r="I8529" s="341"/>
      <c r="J8529" s="341"/>
      <c r="AH8529" s="221"/>
      <c r="AI8529" s="221"/>
      <c r="AJ8529" s="221"/>
      <c r="AK8529" s="221"/>
      <c r="AL8529" s="221"/>
      <c r="AM8529" s="221"/>
      <c r="AN8529" s="221"/>
      <c r="AO8529" s="221"/>
      <c r="AP8529" s="221"/>
      <c r="AQ8529" s="219"/>
      <c r="AR8529" s="219"/>
      <c r="AS8529" s="221"/>
      <c r="AT8529" s="221"/>
      <c r="AU8529" s="221"/>
      <c r="AV8529" s="221"/>
      <c r="AW8529" s="221"/>
      <c r="AX8529" s="221"/>
      <c r="AY8529" s="221"/>
      <c r="AZ8529" s="221"/>
    </row>
    <row r="8530" spans="1:52" x14ac:dyDescent="0.15">
      <c r="A8530" s="278"/>
      <c r="B8530" s="274"/>
      <c r="C8530" s="340"/>
      <c r="D8530" s="340"/>
      <c r="E8530" s="341"/>
      <c r="F8530" s="341"/>
      <c r="G8530" s="341"/>
      <c r="H8530" s="341"/>
      <c r="I8530" s="341"/>
      <c r="J8530" s="341"/>
      <c r="AH8530" s="221"/>
      <c r="AI8530" s="221"/>
      <c r="AJ8530" s="221"/>
      <c r="AK8530" s="221"/>
      <c r="AL8530" s="221"/>
      <c r="AM8530" s="221"/>
      <c r="AN8530" s="221"/>
      <c r="AO8530" s="221"/>
      <c r="AP8530" s="221"/>
      <c r="AQ8530" s="219"/>
      <c r="AR8530" s="219"/>
      <c r="AS8530" s="221"/>
      <c r="AT8530" s="221"/>
      <c r="AU8530" s="221"/>
      <c r="AV8530" s="221"/>
      <c r="AW8530" s="221"/>
      <c r="AX8530" s="221"/>
      <c r="AY8530" s="221"/>
      <c r="AZ8530" s="221"/>
    </row>
    <row r="8531" spans="1:52" x14ac:dyDescent="0.15">
      <c r="A8531" s="278"/>
      <c r="B8531" s="274"/>
      <c r="C8531" s="340"/>
      <c r="D8531" s="340"/>
      <c r="E8531" s="341"/>
      <c r="F8531" s="341"/>
      <c r="G8531" s="341"/>
      <c r="H8531" s="341"/>
      <c r="I8531" s="341"/>
      <c r="J8531" s="341"/>
      <c r="AH8531" s="221"/>
      <c r="AI8531" s="221"/>
      <c r="AJ8531" s="221"/>
      <c r="AK8531" s="221"/>
      <c r="AL8531" s="221"/>
      <c r="AM8531" s="221"/>
      <c r="AN8531" s="221"/>
      <c r="AO8531" s="221"/>
      <c r="AP8531" s="221"/>
      <c r="AQ8531" s="219"/>
      <c r="AR8531" s="219"/>
      <c r="AS8531" s="221"/>
      <c r="AT8531" s="221"/>
      <c r="AU8531" s="221"/>
      <c r="AV8531" s="221"/>
      <c r="AW8531" s="221"/>
      <c r="AX8531" s="221"/>
      <c r="AY8531" s="221"/>
      <c r="AZ8531" s="221"/>
    </row>
    <row r="8532" spans="1:52" x14ac:dyDescent="0.15">
      <c r="A8532" s="278"/>
      <c r="B8532" s="274"/>
      <c r="C8532" s="340"/>
      <c r="D8532" s="340"/>
      <c r="E8532" s="341"/>
      <c r="F8532" s="341"/>
      <c r="G8532" s="341"/>
      <c r="H8532" s="341"/>
      <c r="I8532" s="341"/>
      <c r="J8532" s="341"/>
      <c r="AH8532" s="221"/>
      <c r="AI8532" s="221"/>
      <c r="AJ8532" s="221"/>
      <c r="AK8532" s="221"/>
      <c r="AL8532" s="221"/>
      <c r="AM8532" s="221"/>
      <c r="AN8532" s="221"/>
      <c r="AO8532" s="221"/>
      <c r="AP8532" s="221"/>
      <c r="AQ8532" s="219"/>
      <c r="AR8532" s="219"/>
      <c r="AS8532" s="221"/>
      <c r="AT8532" s="221"/>
      <c r="AU8532" s="221"/>
      <c r="AV8532" s="221"/>
      <c r="AW8532" s="221"/>
      <c r="AX8532" s="221"/>
      <c r="AY8532" s="221"/>
      <c r="AZ8532" s="221"/>
    </row>
    <row r="8533" spans="1:52" x14ac:dyDescent="0.15">
      <c r="A8533" s="278"/>
      <c r="B8533" s="274"/>
      <c r="C8533" s="340"/>
      <c r="D8533" s="340"/>
      <c r="E8533" s="341"/>
      <c r="F8533" s="341"/>
      <c r="G8533" s="341"/>
      <c r="H8533" s="341"/>
      <c r="I8533" s="341"/>
      <c r="J8533" s="341"/>
      <c r="AH8533" s="221"/>
      <c r="AI8533" s="221"/>
      <c r="AJ8533" s="221"/>
      <c r="AK8533" s="221"/>
      <c r="AL8533" s="221"/>
      <c r="AM8533" s="221"/>
      <c r="AN8533" s="221"/>
      <c r="AO8533" s="221"/>
      <c r="AP8533" s="221"/>
      <c r="AQ8533" s="219"/>
      <c r="AR8533" s="219"/>
      <c r="AS8533" s="221"/>
      <c r="AT8533" s="221"/>
      <c r="AU8533" s="221"/>
      <c r="AV8533" s="221"/>
      <c r="AW8533" s="221"/>
      <c r="AX8533" s="221"/>
      <c r="AY8533" s="221"/>
      <c r="AZ8533" s="221"/>
    </row>
    <row r="8534" spans="1:52" x14ac:dyDescent="0.15">
      <c r="A8534" s="278"/>
      <c r="B8534" s="274"/>
      <c r="C8534" s="340"/>
      <c r="D8534" s="340"/>
      <c r="E8534" s="341"/>
      <c r="F8534" s="341"/>
      <c r="G8534" s="341"/>
      <c r="H8534" s="341"/>
      <c r="I8534" s="341"/>
      <c r="J8534" s="341"/>
      <c r="AH8534" s="221"/>
      <c r="AI8534" s="221"/>
      <c r="AJ8534" s="221"/>
      <c r="AK8534" s="221"/>
      <c r="AL8534" s="221"/>
      <c r="AM8534" s="221"/>
      <c r="AN8534" s="221"/>
      <c r="AO8534" s="221"/>
      <c r="AP8534" s="221"/>
      <c r="AQ8534" s="219"/>
      <c r="AR8534" s="219"/>
      <c r="AS8534" s="221"/>
      <c r="AT8534" s="221"/>
      <c r="AU8534" s="221"/>
      <c r="AV8534" s="221"/>
      <c r="AW8534" s="221"/>
      <c r="AX8534" s="221"/>
      <c r="AY8534" s="221"/>
      <c r="AZ8534" s="221"/>
    </row>
    <row r="8535" spans="1:52" x14ac:dyDescent="0.15">
      <c r="A8535" s="278"/>
      <c r="B8535" s="274"/>
      <c r="C8535" s="340"/>
      <c r="D8535" s="340"/>
      <c r="E8535" s="341"/>
      <c r="F8535" s="341"/>
      <c r="G8535" s="341"/>
      <c r="H8535" s="341"/>
      <c r="I8535" s="341"/>
      <c r="J8535" s="341"/>
      <c r="AH8535" s="221"/>
      <c r="AI8535" s="221"/>
      <c r="AJ8535" s="221"/>
      <c r="AK8535" s="221"/>
      <c r="AL8535" s="221"/>
      <c r="AM8535" s="221"/>
      <c r="AN8535" s="221"/>
      <c r="AO8535" s="221"/>
      <c r="AP8535" s="221"/>
      <c r="AQ8535" s="219"/>
      <c r="AR8535" s="219"/>
      <c r="AS8535" s="221"/>
      <c r="AT8535" s="221"/>
      <c r="AU8535" s="221"/>
      <c r="AV8535" s="221"/>
      <c r="AW8535" s="221"/>
      <c r="AX8535" s="221"/>
      <c r="AY8535" s="221"/>
      <c r="AZ8535" s="221"/>
    </row>
    <row r="8536" spans="1:52" x14ac:dyDescent="0.15">
      <c r="A8536" s="278"/>
      <c r="B8536" s="274"/>
      <c r="C8536" s="340"/>
      <c r="D8536" s="340"/>
      <c r="E8536" s="341"/>
      <c r="F8536" s="341"/>
      <c r="G8536" s="341"/>
      <c r="H8536" s="341"/>
      <c r="I8536" s="341"/>
      <c r="J8536" s="341"/>
      <c r="AH8536" s="221"/>
      <c r="AI8536" s="221"/>
      <c r="AJ8536" s="221"/>
      <c r="AK8536" s="221"/>
      <c r="AL8536" s="221"/>
      <c r="AM8536" s="221"/>
      <c r="AN8536" s="221"/>
      <c r="AO8536" s="221"/>
      <c r="AP8536" s="221"/>
      <c r="AQ8536" s="219"/>
      <c r="AR8536" s="219"/>
      <c r="AS8536" s="221"/>
      <c r="AT8536" s="221"/>
      <c r="AU8536" s="221"/>
      <c r="AV8536" s="221"/>
      <c r="AW8536" s="221"/>
      <c r="AX8536" s="221"/>
      <c r="AY8536" s="221"/>
      <c r="AZ8536" s="221"/>
    </row>
    <row r="8537" spans="1:52" x14ac:dyDescent="0.15">
      <c r="A8537" s="278"/>
      <c r="B8537" s="274"/>
      <c r="C8537" s="340"/>
      <c r="D8537" s="340"/>
      <c r="E8537" s="341"/>
      <c r="F8537" s="341"/>
      <c r="G8537" s="341"/>
      <c r="H8537" s="341"/>
      <c r="I8537" s="341"/>
      <c r="J8537" s="341"/>
      <c r="AH8537" s="221"/>
      <c r="AI8537" s="221"/>
      <c r="AJ8537" s="221"/>
      <c r="AK8537" s="221"/>
      <c r="AL8537" s="221"/>
      <c r="AM8537" s="221"/>
      <c r="AN8537" s="221"/>
      <c r="AO8537" s="221"/>
      <c r="AP8537" s="221"/>
      <c r="AQ8537" s="219"/>
      <c r="AR8537" s="219"/>
      <c r="AS8537" s="221"/>
      <c r="AT8537" s="221"/>
      <c r="AU8537" s="221"/>
      <c r="AV8537" s="221"/>
      <c r="AW8537" s="221"/>
      <c r="AX8537" s="221"/>
      <c r="AY8537" s="221"/>
      <c r="AZ8537" s="221"/>
    </row>
    <row r="8538" spans="1:52" x14ac:dyDescent="0.15">
      <c r="A8538" s="278"/>
      <c r="B8538" s="274"/>
      <c r="C8538" s="340"/>
      <c r="D8538" s="340"/>
      <c r="E8538" s="341"/>
      <c r="F8538" s="341"/>
      <c r="G8538" s="341"/>
      <c r="H8538" s="341"/>
      <c r="I8538" s="341"/>
      <c r="J8538" s="341"/>
      <c r="AH8538" s="221"/>
      <c r="AI8538" s="221"/>
      <c r="AJ8538" s="221"/>
      <c r="AK8538" s="221"/>
      <c r="AL8538" s="221"/>
      <c r="AM8538" s="221"/>
      <c r="AN8538" s="221"/>
      <c r="AO8538" s="221"/>
      <c r="AP8538" s="221"/>
      <c r="AQ8538" s="219"/>
      <c r="AR8538" s="219"/>
      <c r="AS8538" s="221"/>
      <c r="AT8538" s="221"/>
      <c r="AU8538" s="221"/>
      <c r="AV8538" s="221"/>
      <c r="AW8538" s="221"/>
      <c r="AX8538" s="221"/>
      <c r="AY8538" s="221"/>
      <c r="AZ8538" s="221"/>
    </row>
    <row r="8539" spans="1:52" x14ac:dyDescent="0.15">
      <c r="A8539" s="278"/>
      <c r="B8539" s="274"/>
      <c r="C8539" s="340"/>
      <c r="D8539" s="340"/>
      <c r="E8539" s="341"/>
      <c r="F8539" s="341"/>
      <c r="G8539" s="341"/>
      <c r="H8539" s="341"/>
      <c r="I8539" s="341"/>
      <c r="J8539" s="341"/>
      <c r="AH8539" s="221"/>
      <c r="AI8539" s="221"/>
      <c r="AJ8539" s="221"/>
      <c r="AK8539" s="221"/>
      <c r="AL8539" s="221"/>
      <c r="AM8539" s="221"/>
      <c r="AN8539" s="221"/>
      <c r="AO8539" s="221"/>
      <c r="AP8539" s="221"/>
      <c r="AQ8539" s="219"/>
      <c r="AR8539" s="219"/>
      <c r="AS8539" s="221"/>
      <c r="AT8539" s="221"/>
      <c r="AU8539" s="221"/>
      <c r="AV8539" s="221"/>
      <c r="AW8539" s="221"/>
      <c r="AX8539" s="221"/>
      <c r="AY8539" s="221"/>
      <c r="AZ8539" s="221"/>
    </row>
    <row r="8540" spans="1:52" x14ac:dyDescent="0.15">
      <c r="A8540" s="278"/>
      <c r="B8540" s="274"/>
      <c r="C8540" s="340"/>
      <c r="D8540" s="340"/>
      <c r="E8540" s="341"/>
      <c r="F8540" s="341"/>
      <c r="G8540" s="341"/>
      <c r="H8540" s="341"/>
      <c r="I8540" s="341"/>
      <c r="J8540" s="341"/>
      <c r="AH8540" s="221"/>
      <c r="AI8540" s="221"/>
      <c r="AJ8540" s="221"/>
      <c r="AK8540" s="221"/>
      <c r="AL8540" s="221"/>
      <c r="AM8540" s="221"/>
      <c r="AN8540" s="221"/>
      <c r="AO8540" s="221"/>
      <c r="AP8540" s="221"/>
      <c r="AQ8540" s="219"/>
      <c r="AR8540" s="219"/>
      <c r="AS8540" s="221"/>
      <c r="AT8540" s="221"/>
      <c r="AU8540" s="221"/>
      <c r="AV8540" s="221"/>
      <c r="AW8540" s="221"/>
      <c r="AX8540" s="221"/>
      <c r="AY8540" s="221"/>
      <c r="AZ8540" s="221"/>
    </row>
    <row r="8541" spans="1:52" x14ac:dyDescent="0.15">
      <c r="A8541" s="278"/>
      <c r="B8541" s="274"/>
      <c r="C8541" s="340"/>
      <c r="D8541" s="340"/>
      <c r="E8541" s="341"/>
      <c r="F8541" s="341"/>
      <c r="G8541" s="341"/>
      <c r="H8541" s="341"/>
      <c r="I8541" s="341"/>
      <c r="J8541" s="341"/>
      <c r="AH8541" s="221"/>
      <c r="AI8541" s="221"/>
      <c r="AJ8541" s="221"/>
      <c r="AK8541" s="221"/>
      <c r="AL8541" s="221"/>
      <c r="AM8541" s="221"/>
      <c r="AN8541" s="221"/>
      <c r="AO8541" s="221"/>
      <c r="AP8541" s="221"/>
      <c r="AQ8541" s="219"/>
      <c r="AR8541" s="219"/>
      <c r="AS8541" s="221"/>
      <c r="AT8541" s="221"/>
      <c r="AU8541" s="221"/>
      <c r="AV8541" s="221"/>
      <c r="AW8541" s="221"/>
      <c r="AX8541" s="221"/>
      <c r="AY8541" s="221"/>
      <c r="AZ8541" s="221"/>
    </row>
    <row r="8542" spans="1:52" x14ac:dyDescent="0.15">
      <c r="A8542" s="278"/>
      <c r="B8542" s="274"/>
      <c r="C8542" s="340"/>
      <c r="D8542" s="340"/>
      <c r="E8542" s="341"/>
      <c r="F8542" s="341"/>
      <c r="G8542" s="341"/>
      <c r="H8542" s="341"/>
      <c r="I8542" s="341"/>
      <c r="J8542" s="341"/>
      <c r="AH8542" s="221"/>
      <c r="AI8542" s="221"/>
      <c r="AJ8542" s="221"/>
      <c r="AK8542" s="221"/>
      <c r="AL8542" s="221"/>
      <c r="AM8542" s="221"/>
      <c r="AN8542" s="221"/>
      <c r="AO8542" s="221"/>
      <c r="AP8542" s="221"/>
      <c r="AQ8542" s="219"/>
      <c r="AR8542" s="219"/>
      <c r="AS8542" s="221"/>
      <c r="AT8542" s="221"/>
      <c r="AU8542" s="221"/>
      <c r="AV8542" s="221"/>
      <c r="AW8542" s="221"/>
      <c r="AX8542" s="221"/>
      <c r="AY8542" s="221"/>
      <c r="AZ8542" s="221"/>
    </row>
    <row r="8543" spans="1:52" x14ac:dyDescent="0.15">
      <c r="A8543" s="278"/>
      <c r="B8543" s="274"/>
      <c r="C8543" s="340"/>
      <c r="D8543" s="340"/>
      <c r="E8543" s="341"/>
      <c r="F8543" s="341"/>
      <c r="G8543" s="341"/>
      <c r="H8543" s="341"/>
      <c r="I8543" s="341"/>
      <c r="J8543" s="341"/>
      <c r="AH8543" s="221"/>
      <c r="AI8543" s="221"/>
      <c r="AJ8543" s="221"/>
      <c r="AK8543" s="221"/>
      <c r="AL8543" s="221"/>
      <c r="AM8543" s="221"/>
      <c r="AN8543" s="221"/>
      <c r="AO8543" s="221"/>
      <c r="AP8543" s="221"/>
      <c r="AQ8543" s="219"/>
      <c r="AR8543" s="219"/>
      <c r="AS8543" s="221"/>
      <c r="AT8543" s="221"/>
      <c r="AU8543" s="221"/>
      <c r="AV8543" s="221"/>
      <c r="AW8543" s="221"/>
      <c r="AX8543" s="221"/>
      <c r="AY8543" s="221"/>
      <c r="AZ8543" s="221"/>
    </row>
    <row r="8544" spans="1:52" x14ac:dyDescent="0.15">
      <c r="A8544" s="278"/>
      <c r="B8544" s="274"/>
      <c r="C8544" s="340"/>
      <c r="D8544" s="340"/>
      <c r="E8544" s="341"/>
      <c r="F8544" s="341"/>
      <c r="G8544" s="341"/>
      <c r="H8544" s="341"/>
      <c r="I8544" s="341"/>
      <c r="J8544" s="341"/>
      <c r="AH8544" s="221"/>
      <c r="AI8544" s="221"/>
      <c r="AJ8544" s="221"/>
      <c r="AK8544" s="221"/>
      <c r="AL8544" s="221"/>
      <c r="AM8544" s="221"/>
      <c r="AN8544" s="221"/>
      <c r="AO8544" s="221"/>
      <c r="AP8544" s="221"/>
      <c r="AQ8544" s="219"/>
      <c r="AR8544" s="219"/>
      <c r="AS8544" s="221"/>
      <c r="AT8544" s="221"/>
      <c r="AU8544" s="221"/>
      <c r="AV8544" s="221"/>
      <c r="AW8544" s="221"/>
      <c r="AX8544" s="221"/>
      <c r="AY8544" s="221"/>
      <c r="AZ8544" s="221"/>
    </row>
    <row r="8545" spans="1:52" x14ac:dyDescent="0.15">
      <c r="A8545" s="278"/>
      <c r="B8545" s="274"/>
      <c r="C8545" s="340"/>
      <c r="D8545" s="340"/>
      <c r="E8545" s="341"/>
      <c r="F8545" s="341"/>
      <c r="G8545" s="341"/>
      <c r="H8545" s="341"/>
      <c r="I8545" s="341"/>
      <c r="J8545" s="341"/>
      <c r="AH8545" s="221"/>
      <c r="AI8545" s="221"/>
      <c r="AJ8545" s="221"/>
      <c r="AK8545" s="221"/>
      <c r="AL8545" s="221"/>
      <c r="AM8545" s="221"/>
      <c r="AN8545" s="221"/>
      <c r="AO8545" s="221"/>
      <c r="AP8545" s="221"/>
      <c r="AQ8545" s="219"/>
      <c r="AR8545" s="219"/>
      <c r="AS8545" s="221"/>
      <c r="AT8545" s="221"/>
      <c r="AU8545" s="221"/>
      <c r="AV8545" s="221"/>
      <c r="AW8545" s="221"/>
      <c r="AX8545" s="221"/>
      <c r="AY8545" s="221"/>
      <c r="AZ8545" s="221"/>
    </row>
    <row r="8546" spans="1:52" x14ac:dyDescent="0.15">
      <c r="A8546" s="278"/>
      <c r="B8546" s="274"/>
      <c r="C8546" s="340"/>
      <c r="D8546" s="340"/>
      <c r="E8546" s="341"/>
      <c r="F8546" s="341"/>
      <c r="G8546" s="341"/>
      <c r="H8546" s="341"/>
      <c r="I8546" s="341"/>
      <c r="J8546" s="341"/>
      <c r="AH8546" s="221"/>
      <c r="AI8546" s="221"/>
      <c r="AJ8546" s="221"/>
      <c r="AK8546" s="221"/>
      <c r="AL8546" s="221"/>
      <c r="AM8546" s="221"/>
      <c r="AN8546" s="221"/>
      <c r="AO8546" s="221"/>
      <c r="AP8546" s="221"/>
      <c r="AQ8546" s="219"/>
      <c r="AR8546" s="219"/>
      <c r="AS8546" s="221"/>
      <c r="AT8546" s="221"/>
      <c r="AU8546" s="221"/>
      <c r="AV8546" s="221"/>
      <c r="AW8546" s="221"/>
      <c r="AX8546" s="221"/>
      <c r="AY8546" s="221"/>
      <c r="AZ8546" s="221"/>
    </row>
    <row r="8547" spans="1:52" x14ac:dyDescent="0.15">
      <c r="A8547" s="278"/>
      <c r="B8547" s="274"/>
      <c r="C8547" s="340"/>
      <c r="D8547" s="340"/>
      <c r="E8547" s="341"/>
      <c r="F8547" s="341"/>
      <c r="G8547" s="341"/>
      <c r="H8547" s="341"/>
      <c r="I8547" s="341"/>
      <c r="J8547" s="341"/>
      <c r="AH8547" s="221"/>
      <c r="AI8547" s="221"/>
      <c r="AJ8547" s="221"/>
      <c r="AK8547" s="221"/>
      <c r="AL8547" s="221"/>
      <c r="AM8547" s="221"/>
      <c r="AN8547" s="221"/>
      <c r="AO8547" s="221"/>
      <c r="AP8547" s="221"/>
      <c r="AQ8547" s="219"/>
      <c r="AR8547" s="219"/>
      <c r="AS8547" s="221"/>
      <c r="AT8547" s="221"/>
      <c r="AU8547" s="221"/>
      <c r="AV8547" s="221"/>
      <c r="AW8547" s="221"/>
      <c r="AX8547" s="221"/>
      <c r="AY8547" s="221"/>
      <c r="AZ8547" s="221"/>
    </row>
    <row r="8548" spans="1:52" x14ac:dyDescent="0.15">
      <c r="A8548" s="278"/>
      <c r="B8548" s="274"/>
      <c r="C8548" s="340"/>
      <c r="D8548" s="340"/>
      <c r="E8548" s="341"/>
      <c r="F8548" s="341"/>
      <c r="G8548" s="341"/>
      <c r="H8548" s="341"/>
      <c r="I8548" s="341"/>
      <c r="J8548" s="341"/>
      <c r="AH8548" s="221"/>
      <c r="AI8548" s="221"/>
      <c r="AJ8548" s="221"/>
      <c r="AK8548" s="221"/>
      <c r="AL8548" s="221"/>
      <c r="AM8548" s="221"/>
      <c r="AN8548" s="221"/>
      <c r="AO8548" s="221"/>
      <c r="AP8548" s="221"/>
      <c r="AQ8548" s="219"/>
      <c r="AR8548" s="219"/>
      <c r="AS8548" s="221"/>
      <c r="AT8548" s="221"/>
      <c r="AU8548" s="221"/>
      <c r="AV8548" s="221"/>
      <c r="AW8548" s="221"/>
      <c r="AX8548" s="221"/>
      <c r="AY8548" s="221"/>
      <c r="AZ8548" s="221"/>
    </row>
    <row r="8549" spans="1:52" x14ac:dyDescent="0.15">
      <c r="A8549" s="278"/>
      <c r="B8549" s="274"/>
      <c r="C8549" s="340"/>
      <c r="D8549" s="340"/>
      <c r="E8549" s="341"/>
      <c r="F8549" s="341"/>
      <c r="G8549" s="341"/>
      <c r="H8549" s="341"/>
      <c r="I8549" s="341"/>
      <c r="J8549" s="341"/>
      <c r="AH8549" s="221"/>
      <c r="AI8549" s="221"/>
      <c r="AJ8549" s="221"/>
      <c r="AK8549" s="221"/>
      <c r="AL8549" s="221"/>
      <c r="AM8549" s="221"/>
      <c r="AN8549" s="221"/>
      <c r="AO8549" s="221"/>
      <c r="AP8549" s="221"/>
      <c r="AQ8549" s="219"/>
      <c r="AR8549" s="219"/>
      <c r="AS8549" s="221"/>
      <c r="AT8549" s="221"/>
      <c r="AU8549" s="221"/>
      <c r="AV8549" s="221"/>
      <c r="AW8549" s="221"/>
      <c r="AX8549" s="221"/>
      <c r="AY8549" s="221"/>
      <c r="AZ8549" s="221"/>
    </row>
    <row r="8550" spans="1:52" x14ac:dyDescent="0.15">
      <c r="A8550" s="278"/>
      <c r="B8550" s="274"/>
      <c r="C8550" s="340"/>
      <c r="D8550" s="340"/>
      <c r="E8550" s="341"/>
      <c r="F8550" s="341"/>
      <c r="G8550" s="341"/>
      <c r="H8550" s="341"/>
      <c r="I8550" s="341"/>
      <c r="J8550" s="341"/>
      <c r="AH8550" s="221"/>
      <c r="AI8550" s="221"/>
      <c r="AJ8550" s="221"/>
      <c r="AK8550" s="221"/>
      <c r="AL8550" s="221"/>
      <c r="AM8550" s="221"/>
      <c r="AN8550" s="221"/>
      <c r="AO8550" s="221"/>
      <c r="AP8550" s="221"/>
      <c r="AQ8550" s="219"/>
      <c r="AR8550" s="219"/>
      <c r="AS8550" s="221"/>
      <c r="AT8550" s="221"/>
      <c r="AU8550" s="221"/>
      <c r="AV8550" s="221"/>
      <c r="AW8550" s="221"/>
      <c r="AX8550" s="221"/>
      <c r="AY8550" s="221"/>
      <c r="AZ8550" s="221"/>
    </row>
    <row r="8551" spans="1:52" x14ac:dyDescent="0.15">
      <c r="A8551" s="278"/>
      <c r="B8551" s="274"/>
      <c r="C8551" s="340"/>
      <c r="D8551" s="340"/>
      <c r="E8551" s="341"/>
      <c r="F8551" s="341"/>
      <c r="G8551" s="341"/>
      <c r="H8551" s="341"/>
      <c r="I8551" s="341"/>
      <c r="J8551" s="341"/>
      <c r="AH8551" s="221"/>
      <c r="AI8551" s="221"/>
      <c r="AJ8551" s="221"/>
      <c r="AK8551" s="221"/>
      <c r="AL8551" s="221"/>
      <c r="AM8551" s="221"/>
      <c r="AN8551" s="221"/>
      <c r="AO8551" s="221"/>
      <c r="AP8551" s="221"/>
      <c r="AQ8551" s="219"/>
      <c r="AR8551" s="219"/>
      <c r="AS8551" s="221"/>
      <c r="AT8551" s="221"/>
      <c r="AU8551" s="221"/>
      <c r="AV8551" s="221"/>
      <c r="AW8551" s="221"/>
      <c r="AX8551" s="221"/>
      <c r="AY8551" s="221"/>
      <c r="AZ8551" s="221"/>
    </row>
    <row r="8552" spans="1:52" x14ac:dyDescent="0.15">
      <c r="A8552" s="278"/>
      <c r="B8552" s="274"/>
      <c r="C8552" s="340"/>
      <c r="D8552" s="340"/>
      <c r="E8552" s="341"/>
      <c r="F8552" s="341"/>
      <c r="G8552" s="341"/>
      <c r="H8552" s="341"/>
      <c r="I8552" s="341"/>
      <c r="J8552" s="341"/>
      <c r="AH8552" s="221"/>
      <c r="AI8552" s="221"/>
      <c r="AJ8552" s="221"/>
      <c r="AK8552" s="221"/>
      <c r="AL8552" s="221"/>
      <c r="AM8552" s="221"/>
      <c r="AN8552" s="221"/>
      <c r="AO8552" s="221"/>
      <c r="AP8552" s="221"/>
      <c r="AQ8552" s="219"/>
      <c r="AR8552" s="219"/>
      <c r="AS8552" s="221"/>
      <c r="AT8552" s="221"/>
      <c r="AU8552" s="221"/>
      <c r="AV8552" s="221"/>
      <c r="AW8552" s="221"/>
      <c r="AX8552" s="221"/>
      <c r="AY8552" s="221"/>
      <c r="AZ8552" s="221"/>
    </row>
    <row r="8553" spans="1:52" x14ac:dyDescent="0.15">
      <c r="A8553" s="278"/>
      <c r="B8553" s="274"/>
      <c r="C8553" s="340"/>
      <c r="D8553" s="340"/>
      <c r="E8553" s="341"/>
      <c r="F8553" s="341"/>
      <c r="G8553" s="341"/>
      <c r="H8553" s="341"/>
      <c r="I8553" s="341"/>
      <c r="J8553" s="341"/>
      <c r="AH8553" s="221"/>
      <c r="AI8553" s="221"/>
      <c r="AJ8553" s="221"/>
      <c r="AK8553" s="221"/>
      <c r="AL8553" s="221"/>
      <c r="AM8553" s="221"/>
      <c r="AN8553" s="221"/>
      <c r="AO8553" s="221"/>
      <c r="AP8553" s="221"/>
      <c r="AQ8553" s="219"/>
      <c r="AR8553" s="219"/>
      <c r="AS8553" s="221"/>
      <c r="AT8553" s="221"/>
      <c r="AU8553" s="221"/>
      <c r="AV8553" s="221"/>
      <c r="AW8553" s="221"/>
      <c r="AX8553" s="221"/>
      <c r="AY8553" s="221"/>
      <c r="AZ8553" s="221"/>
    </row>
    <row r="8554" spans="1:52" x14ac:dyDescent="0.15">
      <c r="A8554" s="278"/>
      <c r="B8554" s="274"/>
      <c r="C8554" s="340"/>
      <c r="D8554" s="340"/>
      <c r="E8554" s="341"/>
      <c r="F8554" s="341"/>
      <c r="G8554" s="341"/>
      <c r="H8554" s="341"/>
      <c r="I8554" s="341"/>
      <c r="J8554" s="341"/>
      <c r="AH8554" s="221"/>
      <c r="AI8554" s="221"/>
      <c r="AJ8554" s="221"/>
      <c r="AK8554" s="221"/>
      <c r="AL8554" s="221"/>
      <c r="AM8554" s="221"/>
      <c r="AN8554" s="221"/>
      <c r="AO8554" s="221"/>
      <c r="AP8554" s="221"/>
      <c r="AQ8554" s="219"/>
      <c r="AR8554" s="219"/>
      <c r="AS8554" s="221"/>
      <c r="AT8554" s="221"/>
      <c r="AU8554" s="221"/>
      <c r="AV8554" s="221"/>
      <c r="AW8554" s="221"/>
      <c r="AX8554" s="221"/>
      <c r="AY8554" s="221"/>
      <c r="AZ8554" s="221"/>
    </row>
    <row r="8555" spans="1:52" x14ac:dyDescent="0.15">
      <c r="A8555" s="278"/>
      <c r="B8555" s="274"/>
      <c r="C8555" s="340"/>
      <c r="D8555" s="340"/>
      <c r="E8555" s="341"/>
      <c r="F8555" s="341"/>
      <c r="G8555" s="341"/>
      <c r="H8555" s="341"/>
      <c r="I8555" s="341"/>
      <c r="J8555" s="341"/>
      <c r="AH8555" s="221"/>
      <c r="AI8555" s="221"/>
      <c r="AJ8555" s="221"/>
      <c r="AK8555" s="221"/>
      <c r="AL8555" s="221"/>
      <c r="AM8555" s="221"/>
      <c r="AN8555" s="221"/>
      <c r="AO8555" s="221"/>
      <c r="AP8555" s="221"/>
      <c r="AQ8555" s="219"/>
      <c r="AR8555" s="219"/>
      <c r="AS8555" s="221"/>
      <c r="AT8555" s="221"/>
      <c r="AU8555" s="221"/>
      <c r="AV8555" s="221"/>
      <c r="AW8555" s="221"/>
      <c r="AX8555" s="221"/>
      <c r="AY8555" s="221"/>
      <c r="AZ8555" s="221"/>
    </row>
    <row r="8556" spans="1:52" x14ac:dyDescent="0.15">
      <c r="A8556" s="278"/>
      <c r="B8556" s="274"/>
      <c r="C8556" s="340"/>
      <c r="D8556" s="340"/>
      <c r="E8556" s="341"/>
      <c r="F8556" s="341"/>
      <c r="G8556" s="341"/>
      <c r="H8556" s="341"/>
      <c r="I8556" s="341"/>
      <c r="J8556" s="341"/>
      <c r="AH8556" s="221"/>
      <c r="AI8556" s="221"/>
      <c r="AJ8556" s="221"/>
      <c r="AK8556" s="221"/>
      <c r="AL8556" s="221"/>
      <c r="AM8556" s="221"/>
      <c r="AN8556" s="221"/>
      <c r="AO8556" s="221"/>
      <c r="AP8556" s="221"/>
      <c r="AQ8556" s="219"/>
      <c r="AR8556" s="219"/>
      <c r="AS8556" s="221"/>
      <c r="AT8556" s="221"/>
      <c r="AU8556" s="221"/>
      <c r="AV8556" s="221"/>
      <c r="AW8556" s="221"/>
      <c r="AX8556" s="221"/>
      <c r="AY8556" s="221"/>
      <c r="AZ8556" s="221"/>
    </row>
    <row r="8557" spans="1:52" x14ac:dyDescent="0.15">
      <c r="A8557" s="278"/>
      <c r="B8557" s="274"/>
      <c r="C8557" s="340"/>
      <c r="D8557" s="340"/>
      <c r="E8557" s="341"/>
      <c r="F8557" s="341"/>
      <c r="G8557" s="341"/>
      <c r="H8557" s="341"/>
      <c r="I8557" s="341"/>
      <c r="J8557" s="341"/>
      <c r="AH8557" s="221"/>
      <c r="AI8557" s="221"/>
      <c r="AJ8557" s="221"/>
      <c r="AK8557" s="221"/>
      <c r="AL8557" s="221"/>
      <c r="AM8557" s="221"/>
      <c r="AN8557" s="221"/>
      <c r="AO8557" s="221"/>
      <c r="AP8557" s="221"/>
      <c r="AQ8557" s="219"/>
      <c r="AR8557" s="219"/>
      <c r="AS8557" s="221"/>
      <c r="AT8557" s="221"/>
      <c r="AU8557" s="221"/>
      <c r="AV8557" s="221"/>
      <c r="AW8557" s="221"/>
      <c r="AX8557" s="221"/>
      <c r="AY8557" s="221"/>
      <c r="AZ8557" s="221"/>
    </row>
    <row r="8558" spans="1:52" x14ac:dyDescent="0.15">
      <c r="A8558" s="278"/>
      <c r="B8558" s="274"/>
      <c r="C8558" s="340"/>
      <c r="D8558" s="340"/>
      <c r="E8558" s="341"/>
      <c r="F8558" s="341"/>
      <c r="G8558" s="341"/>
      <c r="H8558" s="341"/>
      <c r="I8558" s="341"/>
      <c r="J8558" s="341"/>
      <c r="AH8558" s="221"/>
      <c r="AI8558" s="221"/>
      <c r="AJ8558" s="221"/>
      <c r="AK8558" s="221"/>
      <c r="AL8558" s="221"/>
      <c r="AM8558" s="221"/>
      <c r="AN8558" s="221"/>
      <c r="AO8558" s="221"/>
      <c r="AP8558" s="221"/>
      <c r="AQ8558" s="219"/>
      <c r="AR8558" s="219"/>
      <c r="AS8558" s="221"/>
      <c r="AT8558" s="221"/>
      <c r="AU8558" s="221"/>
      <c r="AV8558" s="221"/>
      <c r="AW8558" s="221"/>
      <c r="AX8558" s="221"/>
      <c r="AY8558" s="221"/>
      <c r="AZ8558" s="221"/>
    </row>
    <row r="8559" spans="1:52" x14ac:dyDescent="0.15">
      <c r="A8559" s="278"/>
      <c r="B8559" s="274"/>
      <c r="C8559" s="340"/>
      <c r="D8559" s="340"/>
      <c r="E8559" s="341"/>
      <c r="F8559" s="341"/>
      <c r="G8559" s="341"/>
      <c r="H8559" s="341"/>
      <c r="I8559" s="341"/>
      <c r="J8559" s="341"/>
      <c r="AH8559" s="221"/>
      <c r="AI8559" s="221"/>
      <c r="AJ8559" s="221"/>
      <c r="AK8559" s="221"/>
      <c r="AL8559" s="221"/>
      <c r="AM8559" s="221"/>
      <c r="AN8559" s="221"/>
      <c r="AO8559" s="221"/>
      <c r="AP8559" s="221"/>
      <c r="AQ8559" s="219"/>
      <c r="AR8559" s="219"/>
      <c r="AS8559" s="221"/>
      <c r="AT8559" s="221"/>
      <c r="AU8559" s="221"/>
      <c r="AV8559" s="221"/>
      <c r="AW8559" s="221"/>
      <c r="AX8559" s="221"/>
      <c r="AY8559" s="221"/>
      <c r="AZ8559" s="221"/>
    </row>
    <row r="8560" spans="1:52" x14ac:dyDescent="0.15">
      <c r="A8560" s="278"/>
      <c r="B8560" s="274"/>
      <c r="C8560" s="340"/>
      <c r="D8560" s="340"/>
      <c r="E8560" s="341"/>
      <c r="F8560" s="341"/>
      <c r="G8560" s="341"/>
      <c r="H8560" s="341"/>
      <c r="I8560" s="341"/>
      <c r="J8560" s="341"/>
      <c r="AH8560" s="221"/>
      <c r="AI8560" s="221"/>
      <c r="AJ8560" s="221"/>
      <c r="AK8560" s="221"/>
      <c r="AL8560" s="221"/>
      <c r="AM8560" s="221"/>
      <c r="AN8560" s="221"/>
      <c r="AO8560" s="221"/>
      <c r="AP8560" s="221"/>
      <c r="AQ8560" s="219"/>
      <c r="AR8560" s="219"/>
      <c r="AS8560" s="221"/>
      <c r="AT8560" s="221"/>
      <c r="AU8560" s="221"/>
      <c r="AV8560" s="221"/>
      <c r="AW8560" s="221"/>
      <c r="AX8560" s="221"/>
      <c r="AY8560" s="221"/>
      <c r="AZ8560" s="221"/>
    </row>
    <row r="8561" spans="1:52" x14ac:dyDescent="0.15">
      <c r="A8561" s="278"/>
      <c r="B8561" s="274"/>
      <c r="C8561" s="340"/>
      <c r="D8561" s="340"/>
      <c r="E8561" s="341"/>
      <c r="F8561" s="341"/>
      <c r="G8561" s="341"/>
      <c r="H8561" s="341"/>
      <c r="I8561" s="341"/>
      <c r="J8561" s="341"/>
      <c r="AH8561" s="221"/>
      <c r="AI8561" s="221"/>
      <c r="AJ8561" s="221"/>
      <c r="AK8561" s="221"/>
      <c r="AL8561" s="221"/>
      <c r="AM8561" s="221"/>
      <c r="AN8561" s="221"/>
      <c r="AO8561" s="221"/>
      <c r="AP8561" s="221"/>
      <c r="AQ8561" s="219"/>
      <c r="AR8561" s="219"/>
      <c r="AS8561" s="221"/>
      <c r="AT8561" s="221"/>
      <c r="AU8561" s="221"/>
      <c r="AV8561" s="221"/>
      <c r="AW8561" s="221"/>
      <c r="AX8561" s="221"/>
      <c r="AY8561" s="221"/>
      <c r="AZ8561" s="221"/>
    </row>
    <row r="8562" spans="1:52" x14ac:dyDescent="0.15">
      <c r="A8562" s="278"/>
      <c r="B8562" s="274"/>
      <c r="C8562" s="340"/>
      <c r="D8562" s="340"/>
      <c r="E8562" s="341"/>
      <c r="F8562" s="341"/>
      <c r="G8562" s="341"/>
      <c r="H8562" s="341"/>
      <c r="I8562" s="341"/>
      <c r="J8562" s="341"/>
      <c r="AH8562" s="221"/>
      <c r="AI8562" s="221"/>
      <c r="AJ8562" s="221"/>
      <c r="AK8562" s="221"/>
      <c r="AL8562" s="221"/>
      <c r="AM8562" s="221"/>
      <c r="AN8562" s="221"/>
      <c r="AO8562" s="221"/>
      <c r="AP8562" s="221"/>
      <c r="AQ8562" s="219"/>
      <c r="AR8562" s="219"/>
      <c r="AS8562" s="221"/>
      <c r="AT8562" s="221"/>
      <c r="AU8562" s="221"/>
      <c r="AV8562" s="221"/>
      <c r="AW8562" s="221"/>
      <c r="AX8562" s="221"/>
      <c r="AY8562" s="221"/>
      <c r="AZ8562" s="221"/>
    </row>
    <row r="8563" spans="1:52" x14ac:dyDescent="0.15">
      <c r="A8563" s="278"/>
      <c r="B8563" s="274"/>
      <c r="C8563" s="340"/>
      <c r="D8563" s="340"/>
      <c r="E8563" s="341"/>
      <c r="F8563" s="341"/>
      <c r="G8563" s="341"/>
      <c r="H8563" s="341"/>
      <c r="I8563" s="341"/>
      <c r="J8563" s="341"/>
      <c r="AH8563" s="221"/>
      <c r="AI8563" s="221"/>
      <c r="AJ8563" s="221"/>
      <c r="AK8563" s="221"/>
      <c r="AL8563" s="221"/>
      <c r="AM8563" s="221"/>
      <c r="AN8563" s="221"/>
      <c r="AO8563" s="221"/>
      <c r="AP8563" s="221"/>
      <c r="AQ8563" s="219"/>
      <c r="AR8563" s="219"/>
      <c r="AS8563" s="221"/>
      <c r="AT8563" s="221"/>
      <c r="AU8563" s="221"/>
      <c r="AV8563" s="221"/>
      <c r="AW8563" s="221"/>
      <c r="AX8563" s="221"/>
      <c r="AY8563" s="221"/>
      <c r="AZ8563" s="221"/>
    </row>
    <row r="8564" spans="1:52" x14ac:dyDescent="0.15">
      <c r="A8564" s="278"/>
      <c r="B8564" s="274"/>
      <c r="C8564" s="340"/>
      <c r="D8564" s="340"/>
      <c r="E8564" s="341"/>
      <c r="F8564" s="341"/>
      <c r="G8564" s="341"/>
      <c r="H8564" s="341"/>
      <c r="I8564" s="341"/>
      <c r="J8564" s="341"/>
      <c r="AH8564" s="221"/>
      <c r="AI8564" s="221"/>
      <c r="AJ8564" s="221"/>
      <c r="AK8564" s="221"/>
      <c r="AL8564" s="221"/>
      <c r="AM8564" s="221"/>
      <c r="AN8564" s="221"/>
      <c r="AO8564" s="221"/>
      <c r="AP8564" s="221"/>
      <c r="AQ8564" s="219"/>
      <c r="AR8564" s="219"/>
      <c r="AS8564" s="221"/>
      <c r="AT8564" s="221"/>
      <c r="AU8564" s="221"/>
      <c r="AV8564" s="221"/>
      <c r="AW8564" s="221"/>
      <c r="AX8564" s="221"/>
      <c r="AY8564" s="221"/>
      <c r="AZ8564" s="221"/>
    </row>
    <row r="8565" spans="1:52" x14ac:dyDescent="0.15">
      <c r="A8565" s="278"/>
      <c r="B8565" s="274"/>
      <c r="C8565" s="340"/>
      <c r="D8565" s="340"/>
      <c r="E8565" s="341"/>
      <c r="F8565" s="341"/>
      <c r="G8565" s="341"/>
      <c r="H8565" s="341"/>
      <c r="I8565" s="341"/>
      <c r="J8565" s="341"/>
      <c r="AH8565" s="221"/>
      <c r="AI8565" s="221"/>
      <c r="AJ8565" s="221"/>
      <c r="AK8565" s="221"/>
      <c r="AL8565" s="221"/>
      <c r="AM8565" s="221"/>
      <c r="AN8565" s="221"/>
      <c r="AO8565" s="221"/>
      <c r="AP8565" s="221"/>
      <c r="AQ8565" s="219"/>
      <c r="AR8565" s="219"/>
      <c r="AS8565" s="221"/>
      <c r="AT8565" s="221"/>
      <c r="AU8565" s="221"/>
      <c r="AV8565" s="221"/>
      <c r="AW8565" s="221"/>
      <c r="AX8565" s="221"/>
      <c r="AY8565" s="221"/>
      <c r="AZ8565" s="221"/>
    </row>
    <row r="8566" spans="1:52" x14ac:dyDescent="0.15">
      <c r="A8566" s="278"/>
      <c r="B8566" s="274"/>
      <c r="C8566" s="340"/>
      <c r="D8566" s="340"/>
      <c r="E8566" s="341"/>
      <c r="F8566" s="341"/>
      <c r="G8566" s="341"/>
      <c r="H8566" s="341"/>
      <c r="I8566" s="341"/>
      <c r="J8566" s="341"/>
      <c r="AH8566" s="221"/>
      <c r="AI8566" s="221"/>
      <c r="AJ8566" s="221"/>
      <c r="AK8566" s="221"/>
      <c r="AL8566" s="221"/>
      <c r="AM8566" s="221"/>
      <c r="AN8566" s="221"/>
      <c r="AO8566" s="221"/>
      <c r="AP8566" s="221"/>
      <c r="AQ8566" s="219"/>
      <c r="AR8566" s="219"/>
      <c r="AS8566" s="221"/>
      <c r="AT8566" s="221"/>
      <c r="AU8566" s="221"/>
      <c r="AV8566" s="221"/>
      <c r="AW8566" s="221"/>
      <c r="AX8566" s="221"/>
      <c r="AY8566" s="221"/>
      <c r="AZ8566" s="221"/>
    </row>
    <row r="8567" spans="1:52" x14ac:dyDescent="0.15">
      <c r="A8567" s="278"/>
      <c r="B8567" s="274"/>
      <c r="C8567" s="340"/>
      <c r="D8567" s="340"/>
      <c r="E8567" s="341"/>
      <c r="F8567" s="341"/>
      <c r="G8567" s="341"/>
      <c r="H8567" s="341"/>
      <c r="I8567" s="341"/>
      <c r="J8567" s="341"/>
      <c r="AH8567" s="221"/>
      <c r="AI8567" s="221"/>
      <c r="AJ8567" s="221"/>
      <c r="AK8567" s="221"/>
      <c r="AL8567" s="221"/>
      <c r="AM8567" s="221"/>
      <c r="AN8567" s="221"/>
      <c r="AO8567" s="221"/>
      <c r="AP8567" s="221"/>
      <c r="AQ8567" s="219"/>
      <c r="AR8567" s="219"/>
      <c r="AS8567" s="221"/>
      <c r="AT8567" s="221"/>
      <c r="AU8567" s="221"/>
      <c r="AV8567" s="221"/>
      <c r="AW8567" s="221"/>
      <c r="AX8567" s="221"/>
      <c r="AY8567" s="221"/>
      <c r="AZ8567" s="221"/>
    </row>
    <row r="8568" spans="1:52" x14ac:dyDescent="0.15">
      <c r="A8568" s="278"/>
      <c r="B8568" s="274"/>
      <c r="C8568" s="340"/>
      <c r="D8568" s="340"/>
      <c r="E8568" s="341"/>
      <c r="F8568" s="341"/>
      <c r="G8568" s="341"/>
      <c r="H8568" s="341"/>
      <c r="I8568" s="341"/>
      <c r="J8568" s="341"/>
      <c r="AH8568" s="221"/>
      <c r="AI8568" s="221"/>
      <c r="AJ8568" s="221"/>
      <c r="AK8568" s="221"/>
      <c r="AL8568" s="221"/>
      <c r="AM8568" s="221"/>
      <c r="AN8568" s="221"/>
      <c r="AO8568" s="221"/>
      <c r="AP8568" s="221"/>
      <c r="AQ8568" s="219"/>
      <c r="AR8568" s="219"/>
      <c r="AS8568" s="221"/>
      <c r="AT8568" s="221"/>
      <c r="AU8568" s="221"/>
      <c r="AV8568" s="221"/>
      <c r="AW8568" s="221"/>
      <c r="AX8568" s="221"/>
      <c r="AY8568" s="221"/>
      <c r="AZ8568" s="221"/>
    </row>
    <row r="8569" spans="1:52" x14ac:dyDescent="0.15">
      <c r="A8569" s="278"/>
      <c r="B8569" s="274"/>
      <c r="C8569" s="340"/>
      <c r="D8569" s="340"/>
      <c r="E8569" s="341"/>
      <c r="F8569" s="341"/>
      <c r="G8569" s="341"/>
      <c r="H8569" s="341"/>
      <c r="I8569" s="341"/>
      <c r="J8569" s="341"/>
      <c r="AH8569" s="221"/>
      <c r="AI8569" s="221"/>
      <c r="AJ8569" s="221"/>
      <c r="AK8569" s="221"/>
      <c r="AL8569" s="221"/>
      <c r="AM8569" s="221"/>
      <c r="AN8569" s="221"/>
      <c r="AO8569" s="221"/>
      <c r="AP8569" s="221"/>
      <c r="AQ8569" s="219"/>
      <c r="AR8569" s="219"/>
      <c r="AS8569" s="221"/>
      <c r="AT8569" s="221"/>
      <c r="AU8569" s="221"/>
      <c r="AV8569" s="221"/>
      <c r="AW8569" s="221"/>
      <c r="AX8569" s="221"/>
      <c r="AY8569" s="221"/>
      <c r="AZ8569" s="221"/>
    </row>
    <row r="8570" spans="1:52" x14ac:dyDescent="0.15">
      <c r="A8570" s="278"/>
      <c r="B8570" s="274"/>
      <c r="C8570" s="340"/>
      <c r="D8570" s="340"/>
      <c r="E8570" s="341"/>
      <c r="F8570" s="341"/>
      <c r="G8570" s="341"/>
      <c r="H8570" s="341"/>
      <c r="I8570" s="341"/>
      <c r="J8570" s="341"/>
      <c r="AH8570" s="221"/>
      <c r="AI8570" s="221"/>
      <c r="AJ8570" s="221"/>
      <c r="AK8570" s="221"/>
      <c r="AL8570" s="221"/>
      <c r="AM8570" s="221"/>
      <c r="AN8570" s="221"/>
      <c r="AO8570" s="221"/>
      <c r="AP8570" s="221"/>
      <c r="AQ8570" s="219"/>
      <c r="AR8570" s="219"/>
      <c r="AS8570" s="221"/>
      <c r="AT8570" s="221"/>
      <c r="AU8570" s="221"/>
      <c r="AV8570" s="221"/>
      <c r="AW8570" s="221"/>
      <c r="AX8570" s="221"/>
      <c r="AY8570" s="221"/>
      <c r="AZ8570" s="221"/>
    </row>
    <row r="8571" spans="1:52" x14ac:dyDescent="0.15">
      <c r="A8571" s="278"/>
      <c r="B8571" s="274"/>
      <c r="C8571" s="340"/>
      <c r="D8571" s="340"/>
      <c r="E8571" s="341"/>
      <c r="F8571" s="341"/>
      <c r="G8571" s="341"/>
      <c r="H8571" s="341"/>
      <c r="I8571" s="341"/>
      <c r="J8571" s="341"/>
      <c r="AH8571" s="221"/>
      <c r="AI8571" s="221"/>
      <c r="AJ8571" s="221"/>
      <c r="AK8571" s="221"/>
      <c r="AL8571" s="221"/>
      <c r="AM8571" s="221"/>
      <c r="AN8571" s="221"/>
      <c r="AO8571" s="221"/>
      <c r="AP8571" s="221"/>
      <c r="AQ8571" s="219"/>
      <c r="AR8571" s="219"/>
      <c r="AS8571" s="221"/>
      <c r="AT8571" s="221"/>
      <c r="AU8571" s="221"/>
      <c r="AV8571" s="221"/>
      <c r="AW8571" s="221"/>
      <c r="AX8571" s="221"/>
      <c r="AY8571" s="221"/>
      <c r="AZ8571" s="221"/>
    </row>
    <row r="8572" spans="1:52" x14ac:dyDescent="0.15">
      <c r="A8572" s="278"/>
      <c r="B8572" s="274"/>
      <c r="C8572" s="340"/>
      <c r="D8572" s="340"/>
      <c r="E8572" s="341"/>
      <c r="F8572" s="341"/>
      <c r="G8572" s="341"/>
      <c r="H8572" s="341"/>
      <c r="I8572" s="341"/>
      <c r="J8572" s="341"/>
      <c r="AH8572" s="221"/>
      <c r="AI8572" s="221"/>
      <c r="AJ8572" s="221"/>
      <c r="AK8572" s="221"/>
      <c r="AL8572" s="221"/>
      <c r="AM8572" s="221"/>
      <c r="AN8572" s="221"/>
      <c r="AO8572" s="221"/>
      <c r="AP8572" s="221"/>
      <c r="AQ8572" s="219"/>
      <c r="AR8572" s="219"/>
      <c r="AS8572" s="221"/>
      <c r="AT8572" s="221"/>
      <c r="AU8572" s="221"/>
      <c r="AV8572" s="221"/>
      <c r="AW8572" s="221"/>
      <c r="AX8572" s="221"/>
      <c r="AY8572" s="221"/>
      <c r="AZ8572" s="221"/>
    </row>
    <row r="8573" spans="1:52" x14ac:dyDescent="0.15">
      <c r="A8573" s="278"/>
      <c r="B8573" s="274"/>
      <c r="C8573" s="340"/>
      <c r="D8573" s="340"/>
      <c r="E8573" s="341"/>
      <c r="F8573" s="341"/>
      <c r="G8573" s="341"/>
      <c r="H8573" s="341"/>
      <c r="I8573" s="341"/>
      <c r="J8573" s="341"/>
      <c r="AH8573" s="221"/>
      <c r="AI8573" s="221"/>
      <c r="AJ8573" s="221"/>
      <c r="AK8573" s="221"/>
      <c r="AL8573" s="221"/>
      <c r="AM8573" s="221"/>
      <c r="AN8573" s="221"/>
      <c r="AO8573" s="221"/>
      <c r="AP8573" s="221"/>
      <c r="AQ8573" s="219"/>
      <c r="AR8573" s="219"/>
      <c r="AS8573" s="221"/>
      <c r="AT8573" s="221"/>
      <c r="AU8573" s="221"/>
      <c r="AV8573" s="221"/>
      <c r="AW8573" s="221"/>
      <c r="AX8573" s="221"/>
      <c r="AY8573" s="221"/>
      <c r="AZ8573" s="221"/>
    </row>
    <row r="8574" spans="1:52" x14ac:dyDescent="0.15">
      <c r="A8574" s="278"/>
      <c r="B8574" s="274"/>
      <c r="C8574" s="340"/>
      <c r="D8574" s="340"/>
      <c r="E8574" s="341"/>
      <c r="F8574" s="341"/>
      <c r="G8574" s="341"/>
      <c r="H8574" s="341"/>
      <c r="I8574" s="341"/>
      <c r="J8574" s="341"/>
      <c r="AH8574" s="221"/>
      <c r="AI8574" s="221"/>
      <c r="AJ8574" s="221"/>
      <c r="AK8574" s="221"/>
      <c r="AL8574" s="221"/>
      <c r="AM8574" s="221"/>
      <c r="AN8574" s="221"/>
      <c r="AO8574" s="221"/>
      <c r="AP8574" s="221"/>
      <c r="AQ8574" s="219"/>
      <c r="AR8574" s="219"/>
      <c r="AS8574" s="221"/>
      <c r="AT8574" s="221"/>
      <c r="AU8574" s="221"/>
      <c r="AV8574" s="221"/>
      <c r="AW8574" s="221"/>
      <c r="AX8574" s="221"/>
      <c r="AY8574" s="221"/>
      <c r="AZ8574" s="221"/>
    </row>
    <row r="8575" spans="1:52" x14ac:dyDescent="0.15">
      <c r="A8575" s="278"/>
      <c r="B8575" s="274"/>
      <c r="C8575" s="340"/>
      <c r="D8575" s="340"/>
      <c r="E8575" s="341"/>
      <c r="F8575" s="341"/>
      <c r="G8575" s="341"/>
      <c r="H8575" s="341"/>
      <c r="I8575" s="341"/>
      <c r="J8575" s="341"/>
      <c r="AH8575" s="221"/>
      <c r="AI8575" s="221"/>
      <c r="AJ8575" s="221"/>
      <c r="AK8575" s="221"/>
      <c r="AL8575" s="221"/>
      <c r="AM8575" s="221"/>
      <c r="AN8575" s="221"/>
      <c r="AO8575" s="221"/>
      <c r="AP8575" s="221"/>
      <c r="AQ8575" s="219"/>
      <c r="AR8575" s="219"/>
      <c r="AS8575" s="221"/>
      <c r="AT8575" s="221"/>
      <c r="AU8575" s="221"/>
      <c r="AV8575" s="221"/>
      <c r="AW8575" s="221"/>
      <c r="AX8575" s="221"/>
      <c r="AY8575" s="221"/>
      <c r="AZ8575" s="221"/>
    </row>
    <row r="8576" spans="1:52" x14ac:dyDescent="0.15">
      <c r="A8576" s="278"/>
      <c r="B8576" s="274"/>
      <c r="C8576" s="340"/>
      <c r="D8576" s="340"/>
      <c r="E8576" s="341"/>
      <c r="F8576" s="341"/>
      <c r="G8576" s="341"/>
      <c r="H8576" s="341"/>
      <c r="I8576" s="341"/>
      <c r="J8576" s="341"/>
      <c r="AH8576" s="221"/>
      <c r="AI8576" s="221"/>
      <c r="AJ8576" s="221"/>
      <c r="AK8576" s="221"/>
      <c r="AL8576" s="221"/>
      <c r="AM8576" s="221"/>
      <c r="AN8576" s="221"/>
      <c r="AO8576" s="221"/>
      <c r="AP8576" s="221"/>
      <c r="AQ8576" s="219"/>
      <c r="AR8576" s="219"/>
      <c r="AS8576" s="221"/>
      <c r="AT8576" s="221"/>
      <c r="AU8576" s="221"/>
      <c r="AV8576" s="221"/>
      <c r="AW8576" s="221"/>
      <c r="AX8576" s="221"/>
      <c r="AY8576" s="221"/>
      <c r="AZ8576" s="221"/>
    </row>
    <row r="8577" spans="1:52" x14ac:dyDescent="0.15">
      <c r="A8577" s="278"/>
      <c r="B8577" s="274"/>
      <c r="C8577" s="340"/>
      <c r="D8577" s="340"/>
      <c r="E8577" s="341"/>
      <c r="F8577" s="341"/>
      <c r="G8577" s="341"/>
      <c r="H8577" s="341"/>
      <c r="I8577" s="341"/>
      <c r="J8577" s="341"/>
      <c r="AH8577" s="221"/>
      <c r="AI8577" s="221"/>
      <c r="AJ8577" s="221"/>
      <c r="AK8577" s="221"/>
      <c r="AL8577" s="221"/>
      <c r="AM8577" s="221"/>
      <c r="AN8577" s="221"/>
      <c r="AO8577" s="221"/>
      <c r="AP8577" s="221"/>
      <c r="AQ8577" s="219"/>
      <c r="AR8577" s="219"/>
      <c r="AS8577" s="221"/>
      <c r="AT8577" s="221"/>
      <c r="AU8577" s="221"/>
      <c r="AV8577" s="221"/>
      <c r="AW8577" s="221"/>
      <c r="AX8577" s="221"/>
      <c r="AY8577" s="221"/>
      <c r="AZ8577" s="221"/>
    </row>
    <row r="8578" spans="1:52" x14ac:dyDescent="0.15">
      <c r="A8578" s="278"/>
      <c r="B8578" s="274"/>
      <c r="C8578" s="340"/>
      <c r="D8578" s="340"/>
      <c r="E8578" s="341"/>
      <c r="F8578" s="341"/>
      <c r="G8578" s="341"/>
      <c r="H8578" s="341"/>
      <c r="I8578" s="341"/>
      <c r="J8578" s="341"/>
      <c r="AH8578" s="221"/>
      <c r="AI8578" s="221"/>
      <c r="AJ8578" s="221"/>
      <c r="AK8578" s="221"/>
      <c r="AL8578" s="221"/>
      <c r="AM8578" s="221"/>
      <c r="AN8578" s="221"/>
      <c r="AO8578" s="221"/>
      <c r="AP8578" s="221"/>
      <c r="AQ8578" s="219"/>
      <c r="AR8578" s="219"/>
      <c r="AS8578" s="221"/>
      <c r="AT8578" s="221"/>
      <c r="AU8578" s="221"/>
      <c r="AV8578" s="221"/>
      <c r="AW8578" s="221"/>
      <c r="AX8578" s="221"/>
      <c r="AY8578" s="221"/>
      <c r="AZ8578" s="221"/>
    </row>
    <row r="8579" spans="1:52" x14ac:dyDescent="0.15">
      <c r="A8579" s="278"/>
      <c r="B8579" s="274"/>
      <c r="C8579" s="340"/>
      <c r="D8579" s="340"/>
      <c r="E8579" s="341"/>
      <c r="F8579" s="341"/>
      <c r="G8579" s="341"/>
      <c r="H8579" s="341"/>
      <c r="I8579" s="341"/>
      <c r="J8579" s="341"/>
      <c r="AH8579" s="221"/>
      <c r="AI8579" s="221"/>
      <c r="AJ8579" s="221"/>
      <c r="AK8579" s="221"/>
      <c r="AL8579" s="221"/>
      <c r="AM8579" s="221"/>
      <c r="AN8579" s="221"/>
      <c r="AO8579" s="221"/>
      <c r="AP8579" s="221"/>
      <c r="AQ8579" s="219"/>
      <c r="AR8579" s="219"/>
      <c r="AS8579" s="221"/>
      <c r="AT8579" s="221"/>
      <c r="AU8579" s="221"/>
      <c r="AV8579" s="221"/>
      <c r="AW8579" s="221"/>
      <c r="AX8579" s="221"/>
      <c r="AY8579" s="221"/>
      <c r="AZ8579" s="221"/>
    </row>
    <row r="8580" spans="1:52" x14ac:dyDescent="0.15">
      <c r="A8580" s="278"/>
      <c r="B8580" s="274"/>
      <c r="C8580" s="340"/>
      <c r="D8580" s="340"/>
      <c r="E8580" s="341"/>
      <c r="F8580" s="341"/>
      <c r="G8580" s="341"/>
      <c r="H8580" s="341"/>
      <c r="I8580" s="341"/>
      <c r="J8580" s="341"/>
      <c r="AH8580" s="221"/>
      <c r="AI8580" s="221"/>
      <c r="AJ8580" s="221"/>
      <c r="AK8580" s="221"/>
      <c r="AL8580" s="221"/>
      <c r="AM8580" s="221"/>
      <c r="AN8580" s="221"/>
      <c r="AO8580" s="221"/>
      <c r="AP8580" s="221"/>
      <c r="AQ8580" s="219"/>
      <c r="AR8580" s="219"/>
      <c r="AS8580" s="221"/>
      <c r="AT8580" s="221"/>
      <c r="AU8580" s="221"/>
      <c r="AV8580" s="221"/>
      <c r="AW8580" s="221"/>
      <c r="AX8580" s="221"/>
      <c r="AY8580" s="221"/>
      <c r="AZ8580" s="221"/>
    </row>
    <row r="8581" spans="1:52" x14ac:dyDescent="0.15">
      <c r="A8581" s="278"/>
      <c r="B8581" s="274"/>
      <c r="C8581" s="340"/>
      <c r="D8581" s="340"/>
      <c r="E8581" s="341"/>
      <c r="F8581" s="341"/>
      <c r="G8581" s="341"/>
      <c r="H8581" s="341"/>
      <c r="I8581" s="341"/>
      <c r="J8581" s="341"/>
      <c r="AH8581" s="221"/>
      <c r="AI8581" s="221"/>
      <c r="AJ8581" s="221"/>
      <c r="AK8581" s="221"/>
      <c r="AL8581" s="221"/>
      <c r="AM8581" s="221"/>
      <c r="AN8581" s="221"/>
      <c r="AO8581" s="221"/>
      <c r="AP8581" s="221"/>
      <c r="AQ8581" s="219"/>
      <c r="AR8581" s="219"/>
      <c r="AS8581" s="221"/>
      <c r="AT8581" s="221"/>
      <c r="AU8581" s="221"/>
      <c r="AV8581" s="221"/>
      <c r="AW8581" s="221"/>
      <c r="AX8581" s="221"/>
      <c r="AY8581" s="221"/>
      <c r="AZ8581" s="221"/>
    </row>
    <row r="8582" spans="1:52" x14ac:dyDescent="0.15">
      <c r="A8582" s="278"/>
      <c r="B8582" s="274"/>
      <c r="C8582" s="340"/>
      <c r="D8582" s="340"/>
      <c r="E8582" s="341"/>
      <c r="F8582" s="341"/>
      <c r="G8582" s="341"/>
      <c r="H8582" s="341"/>
      <c r="I8582" s="341"/>
      <c r="J8582" s="341"/>
      <c r="AH8582" s="221"/>
      <c r="AI8582" s="221"/>
      <c r="AJ8582" s="221"/>
      <c r="AK8582" s="221"/>
      <c r="AL8582" s="221"/>
      <c r="AM8582" s="221"/>
      <c r="AN8582" s="221"/>
      <c r="AO8582" s="221"/>
      <c r="AP8582" s="221"/>
      <c r="AQ8582" s="219"/>
      <c r="AR8582" s="219"/>
      <c r="AS8582" s="221"/>
      <c r="AT8582" s="221"/>
      <c r="AU8582" s="221"/>
      <c r="AV8582" s="221"/>
      <c r="AW8582" s="221"/>
      <c r="AX8582" s="221"/>
      <c r="AY8582" s="221"/>
      <c r="AZ8582" s="221"/>
    </row>
    <row r="8583" spans="1:52" x14ac:dyDescent="0.15">
      <c r="A8583" s="278"/>
      <c r="B8583" s="274"/>
      <c r="C8583" s="340"/>
      <c r="D8583" s="340"/>
      <c r="E8583" s="341"/>
      <c r="F8583" s="341"/>
      <c r="G8583" s="341"/>
      <c r="H8583" s="341"/>
      <c r="I8583" s="341"/>
      <c r="J8583" s="341"/>
      <c r="AH8583" s="221"/>
      <c r="AI8583" s="221"/>
      <c r="AJ8583" s="221"/>
      <c r="AK8583" s="221"/>
      <c r="AL8583" s="221"/>
      <c r="AM8583" s="221"/>
      <c r="AN8583" s="221"/>
      <c r="AO8583" s="221"/>
      <c r="AP8583" s="221"/>
      <c r="AQ8583" s="219"/>
      <c r="AR8583" s="219"/>
      <c r="AS8583" s="221"/>
      <c r="AT8583" s="221"/>
      <c r="AU8583" s="221"/>
      <c r="AV8583" s="221"/>
      <c r="AW8583" s="221"/>
      <c r="AX8583" s="221"/>
      <c r="AY8583" s="221"/>
      <c r="AZ8583" s="221"/>
    </row>
    <row r="8584" spans="1:52" x14ac:dyDescent="0.15">
      <c r="A8584" s="278"/>
      <c r="B8584" s="274"/>
      <c r="C8584" s="340"/>
      <c r="D8584" s="340"/>
      <c r="E8584" s="341"/>
      <c r="F8584" s="341"/>
      <c r="G8584" s="341"/>
      <c r="H8584" s="341"/>
      <c r="I8584" s="341"/>
      <c r="J8584" s="341"/>
      <c r="AH8584" s="221"/>
      <c r="AI8584" s="221"/>
      <c r="AJ8584" s="221"/>
      <c r="AK8584" s="221"/>
      <c r="AL8584" s="221"/>
      <c r="AM8584" s="221"/>
      <c r="AN8584" s="221"/>
      <c r="AO8584" s="221"/>
      <c r="AP8584" s="221"/>
      <c r="AQ8584" s="219"/>
      <c r="AR8584" s="219"/>
      <c r="AS8584" s="221"/>
      <c r="AT8584" s="221"/>
      <c r="AU8584" s="221"/>
      <c r="AV8584" s="221"/>
      <c r="AW8584" s="221"/>
      <c r="AX8584" s="221"/>
      <c r="AY8584" s="221"/>
      <c r="AZ8584" s="221"/>
    </row>
    <row r="8585" spans="1:52" x14ac:dyDescent="0.15">
      <c r="A8585" s="278"/>
      <c r="B8585" s="274"/>
      <c r="C8585" s="340"/>
      <c r="D8585" s="340"/>
      <c r="E8585" s="341"/>
      <c r="F8585" s="341"/>
      <c r="G8585" s="341"/>
      <c r="H8585" s="341"/>
      <c r="I8585" s="341"/>
      <c r="J8585" s="341"/>
      <c r="AH8585" s="221"/>
      <c r="AI8585" s="221"/>
      <c r="AJ8585" s="221"/>
      <c r="AK8585" s="221"/>
      <c r="AL8585" s="221"/>
      <c r="AM8585" s="221"/>
      <c r="AN8585" s="221"/>
      <c r="AO8585" s="221"/>
      <c r="AP8585" s="221"/>
      <c r="AQ8585" s="219"/>
      <c r="AR8585" s="219"/>
      <c r="AS8585" s="221"/>
      <c r="AT8585" s="221"/>
      <c r="AU8585" s="221"/>
      <c r="AV8585" s="221"/>
      <c r="AW8585" s="221"/>
      <c r="AX8585" s="221"/>
      <c r="AY8585" s="221"/>
      <c r="AZ8585" s="221"/>
    </row>
    <row r="8586" spans="1:52" x14ac:dyDescent="0.15">
      <c r="A8586" s="278"/>
      <c r="B8586" s="274"/>
      <c r="C8586" s="340"/>
      <c r="D8586" s="340"/>
      <c r="E8586" s="341"/>
      <c r="F8586" s="341"/>
      <c r="G8586" s="341"/>
      <c r="H8586" s="341"/>
      <c r="I8586" s="341"/>
      <c r="J8586" s="341"/>
      <c r="AH8586" s="221"/>
      <c r="AI8586" s="221"/>
      <c r="AJ8586" s="221"/>
      <c r="AK8586" s="221"/>
      <c r="AL8586" s="221"/>
      <c r="AM8586" s="221"/>
      <c r="AN8586" s="221"/>
      <c r="AO8586" s="221"/>
      <c r="AP8586" s="221"/>
      <c r="AQ8586" s="219"/>
      <c r="AR8586" s="219"/>
      <c r="AS8586" s="221"/>
      <c r="AT8586" s="221"/>
      <c r="AU8586" s="221"/>
      <c r="AV8586" s="221"/>
      <c r="AW8586" s="221"/>
      <c r="AX8586" s="221"/>
      <c r="AY8586" s="221"/>
      <c r="AZ8586" s="221"/>
    </row>
    <row r="8587" spans="1:52" x14ac:dyDescent="0.15">
      <c r="A8587" s="278"/>
      <c r="B8587" s="274"/>
      <c r="C8587" s="340"/>
      <c r="D8587" s="340"/>
      <c r="E8587" s="341"/>
      <c r="F8587" s="341"/>
      <c r="G8587" s="341"/>
      <c r="H8587" s="341"/>
      <c r="I8587" s="341"/>
      <c r="J8587" s="341"/>
      <c r="AH8587" s="221"/>
      <c r="AI8587" s="221"/>
      <c r="AJ8587" s="221"/>
      <c r="AK8587" s="221"/>
      <c r="AL8587" s="221"/>
      <c r="AM8587" s="221"/>
      <c r="AN8587" s="221"/>
      <c r="AO8587" s="221"/>
      <c r="AP8587" s="221"/>
      <c r="AQ8587" s="219"/>
      <c r="AR8587" s="219"/>
      <c r="AS8587" s="221"/>
      <c r="AT8587" s="221"/>
      <c r="AU8587" s="221"/>
      <c r="AV8587" s="221"/>
      <c r="AW8587" s="221"/>
      <c r="AX8587" s="221"/>
      <c r="AY8587" s="221"/>
      <c r="AZ8587" s="221"/>
    </row>
    <row r="8588" spans="1:52" x14ac:dyDescent="0.15">
      <c r="A8588" s="278"/>
      <c r="B8588" s="274"/>
      <c r="C8588" s="340"/>
      <c r="D8588" s="340"/>
      <c r="E8588" s="341"/>
      <c r="F8588" s="341"/>
      <c r="G8588" s="341"/>
      <c r="H8588" s="341"/>
      <c r="I8588" s="341"/>
      <c r="J8588" s="341"/>
      <c r="AH8588" s="221"/>
      <c r="AI8588" s="221"/>
      <c r="AJ8588" s="221"/>
      <c r="AK8588" s="221"/>
      <c r="AL8588" s="221"/>
      <c r="AM8588" s="221"/>
      <c r="AN8588" s="221"/>
      <c r="AO8588" s="221"/>
      <c r="AP8588" s="221"/>
      <c r="AQ8588" s="219"/>
      <c r="AR8588" s="219"/>
      <c r="AS8588" s="221"/>
      <c r="AT8588" s="221"/>
      <c r="AU8588" s="221"/>
      <c r="AV8588" s="221"/>
      <c r="AW8588" s="221"/>
      <c r="AX8588" s="221"/>
      <c r="AY8588" s="221"/>
      <c r="AZ8588" s="221"/>
    </row>
    <row r="8589" spans="1:52" x14ac:dyDescent="0.15">
      <c r="A8589" s="278"/>
      <c r="B8589" s="274"/>
      <c r="C8589" s="340"/>
      <c r="D8589" s="340"/>
      <c r="E8589" s="341"/>
      <c r="F8589" s="341"/>
      <c r="G8589" s="341"/>
      <c r="H8589" s="341"/>
      <c r="I8589" s="341"/>
      <c r="J8589" s="341"/>
      <c r="AH8589" s="221"/>
      <c r="AI8589" s="221"/>
      <c r="AJ8589" s="221"/>
      <c r="AK8589" s="221"/>
      <c r="AL8589" s="221"/>
      <c r="AM8589" s="221"/>
      <c r="AN8589" s="221"/>
      <c r="AO8589" s="221"/>
      <c r="AP8589" s="221"/>
      <c r="AQ8589" s="219"/>
      <c r="AR8589" s="219"/>
      <c r="AS8589" s="221"/>
      <c r="AT8589" s="221"/>
      <c r="AU8589" s="221"/>
      <c r="AV8589" s="221"/>
      <c r="AW8589" s="221"/>
      <c r="AX8589" s="221"/>
      <c r="AY8589" s="221"/>
      <c r="AZ8589" s="221"/>
    </row>
    <row r="8590" spans="1:52" x14ac:dyDescent="0.15">
      <c r="A8590" s="278"/>
      <c r="B8590" s="274"/>
      <c r="C8590" s="340"/>
      <c r="D8590" s="340"/>
      <c r="E8590" s="341"/>
      <c r="F8590" s="341"/>
      <c r="G8590" s="341"/>
      <c r="H8590" s="341"/>
      <c r="I8590" s="341"/>
      <c r="J8590" s="341"/>
      <c r="AH8590" s="221"/>
      <c r="AI8590" s="221"/>
      <c r="AJ8590" s="221"/>
      <c r="AK8590" s="221"/>
      <c r="AL8590" s="221"/>
      <c r="AM8590" s="221"/>
      <c r="AN8590" s="221"/>
      <c r="AO8590" s="221"/>
      <c r="AP8590" s="221"/>
      <c r="AQ8590" s="219"/>
      <c r="AR8590" s="219"/>
      <c r="AS8590" s="221"/>
      <c r="AT8590" s="221"/>
      <c r="AU8590" s="221"/>
      <c r="AV8590" s="221"/>
      <c r="AW8590" s="221"/>
      <c r="AX8590" s="221"/>
      <c r="AY8590" s="221"/>
      <c r="AZ8590" s="221"/>
    </row>
    <row r="8591" spans="1:52" x14ac:dyDescent="0.15">
      <c r="A8591" s="278"/>
      <c r="B8591" s="274"/>
      <c r="C8591" s="340"/>
      <c r="D8591" s="340"/>
      <c r="E8591" s="341"/>
      <c r="F8591" s="341"/>
      <c r="G8591" s="341"/>
      <c r="H8591" s="341"/>
      <c r="I8591" s="341"/>
      <c r="J8591" s="341"/>
      <c r="AH8591" s="221"/>
      <c r="AI8591" s="221"/>
      <c r="AJ8591" s="221"/>
      <c r="AK8591" s="221"/>
      <c r="AL8591" s="221"/>
      <c r="AM8591" s="221"/>
      <c r="AN8591" s="221"/>
      <c r="AO8591" s="221"/>
      <c r="AP8591" s="221"/>
      <c r="AQ8591" s="219"/>
      <c r="AR8591" s="219"/>
      <c r="AS8591" s="221"/>
      <c r="AT8591" s="221"/>
      <c r="AU8591" s="221"/>
      <c r="AV8591" s="221"/>
      <c r="AW8591" s="221"/>
      <c r="AX8591" s="221"/>
      <c r="AY8591" s="221"/>
      <c r="AZ8591" s="221"/>
    </row>
    <row r="8592" spans="1:52" x14ac:dyDescent="0.15">
      <c r="A8592" s="278"/>
      <c r="B8592" s="274"/>
      <c r="C8592" s="340"/>
      <c r="D8592" s="340"/>
      <c r="E8592" s="341"/>
      <c r="F8592" s="341"/>
      <c r="G8592" s="341"/>
      <c r="H8592" s="341"/>
      <c r="I8592" s="341"/>
      <c r="J8592" s="341"/>
      <c r="AH8592" s="221"/>
      <c r="AI8592" s="221"/>
      <c r="AJ8592" s="221"/>
      <c r="AK8592" s="221"/>
      <c r="AL8592" s="221"/>
      <c r="AM8592" s="221"/>
      <c r="AN8592" s="221"/>
      <c r="AO8592" s="221"/>
      <c r="AP8592" s="221"/>
      <c r="AQ8592" s="219"/>
      <c r="AR8592" s="219"/>
      <c r="AS8592" s="221"/>
      <c r="AT8592" s="221"/>
      <c r="AU8592" s="221"/>
      <c r="AV8592" s="221"/>
      <c r="AW8592" s="221"/>
      <c r="AX8592" s="221"/>
      <c r="AY8592" s="221"/>
      <c r="AZ8592" s="221"/>
    </row>
    <row r="8593" spans="1:52" x14ac:dyDescent="0.15">
      <c r="A8593" s="278"/>
      <c r="B8593" s="274"/>
      <c r="C8593" s="340"/>
      <c r="D8593" s="340"/>
      <c r="E8593" s="341"/>
      <c r="F8593" s="341"/>
      <c r="G8593" s="341"/>
      <c r="H8593" s="341"/>
      <c r="I8593" s="341"/>
      <c r="J8593" s="341"/>
      <c r="AH8593" s="221"/>
      <c r="AI8593" s="221"/>
      <c r="AJ8593" s="221"/>
      <c r="AK8593" s="221"/>
      <c r="AL8593" s="221"/>
      <c r="AM8593" s="221"/>
      <c r="AN8593" s="221"/>
      <c r="AO8593" s="221"/>
      <c r="AP8593" s="221"/>
      <c r="AQ8593" s="219"/>
      <c r="AR8593" s="219"/>
      <c r="AS8593" s="221"/>
      <c r="AT8593" s="221"/>
      <c r="AU8593" s="221"/>
      <c r="AV8593" s="221"/>
      <c r="AW8593" s="221"/>
      <c r="AX8593" s="221"/>
      <c r="AY8593" s="221"/>
      <c r="AZ8593" s="221"/>
    </row>
    <row r="8594" spans="1:52" x14ac:dyDescent="0.15">
      <c r="A8594" s="278"/>
      <c r="B8594" s="274"/>
      <c r="C8594" s="340"/>
      <c r="D8594" s="340"/>
      <c r="E8594" s="341"/>
      <c r="F8594" s="341"/>
      <c r="G8594" s="341"/>
      <c r="H8594" s="341"/>
      <c r="I8594" s="341"/>
      <c r="J8594" s="341"/>
      <c r="AH8594" s="221"/>
      <c r="AI8594" s="221"/>
      <c r="AJ8594" s="221"/>
      <c r="AK8594" s="221"/>
      <c r="AL8594" s="221"/>
      <c r="AM8594" s="221"/>
      <c r="AN8594" s="221"/>
      <c r="AO8594" s="221"/>
      <c r="AP8594" s="221"/>
      <c r="AQ8594" s="219"/>
      <c r="AR8594" s="219"/>
      <c r="AS8594" s="221"/>
      <c r="AT8594" s="221"/>
      <c r="AU8594" s="221"/>
      <c r="AV8594" s="221"/>
      <c r="AW8594" s="221"/>
      <c r="AX8594" s="221"/>
      <c r="AY8594" s="221"/>
      <c r="AZ8594" s="221"/>
    </row>
    <row r="8595" spans="1:52" x14ac:dyDescent="0.15">
      <c r="A8595" s="278"/>
      <c r="B8595" s="274"/>
      <c r="C8595" s="340"/>
      <c r="D8595" s="340"/>
      <c r="E8595" s="341"/>
      <c r="F8595" s="341"/>
      <c r="G8595" s="341"/>
      <c r="H8595" s="341"/>
      <c r="I8595" s="341"/>
      <c r="J8595" s="341"/>
      <c r="AH8595" s="221"/>
      <c r="AI8595" s="221"/>
      <c r="AJ8595" s="221"/>
      <c r="AK8595" s="221"/>
      <c r="AL8595" s="221"/>
      <c r="AM8595" s="221"/>
      <c r="AN8595" s="221"/>
      <c r="AO8595" s="221"/>
      <c r="AP8595" s="221"/>
      <c r="AQ8595" s="219"/>
      <c r="AR8595" s="219"/>
      <c r="AS8595" s="221"/>
      <c r="AT8595" s="221"/>
      <c r="AU8595" s="221"/>
      <c r="AV8595" s="221"/>
      <c r="AW8595" s="221"/>
      <c r="AX8595" s="221"/>
      <c r="AY8595" s="221"/>
      <c r="AZ8595" s="221"/>
    </row>
    <row r="8596" spans="1:52" x14ac:dyDescent="0.15">
      <c r="A8596" s="278"/>
      <c r="B8596" s="274"/>
      <c r="C8596" s="340"/>
      <c r="D8596" s="340"/>
      <c r="E8596" s="341"/>
      <c r="F8596" s="341"/>
      <c r="G8596" s="341"/>
      <c r="H8596" s="341"/>
      <c r="I8596" s="341"/>
      <c r="J8596" s="341"/>
      <c r="AH8596" s="221"/>
      <c r="AI8596" s="221"/>
      <c r="AJ8596" s="221"/>
      <c r="AK8596" s="221"/>
      <c r="AL8596" s="221"/>
      <c r="AM8596" s="221"/>
      <c r="AN8596" s="221"/>
      <c r="AO8596" s="221"/>
      <c r="AP8596" s="221"/>
      <c r="AQ8596" s="219"/>
      <c r="AR8596" s="219"/>
      <c r="AS8596" s="221"/>
      <c r="AT8596" s="221"/>
      <c r="AU8596" s="221"/>
      <c r="AV8596" s="221"/>
      <c r="AW8596" s="221"/>
      <c r="AX8596" s="221"/>
      <c r="AY8596" s="221"/>
      <c r="AZ8596" s="221"/>
    </row>
    <row r="8597" spans="1:52" x14ac:dyDescent="0.15">
      <c r="A8597" s="278"/>
      <c r="B8597" s="274"/>
      <c r="C8597" s="340"/>
      <c r="D8597" s="340"/>
      <c r="E8597" s="341"/>
      <c r="F8597" s="341"/>
      <c r="G8597" s="341"/>
      <c r="H8597" s="341"/>
      <c r="I8597" s="341"/>
      <c r="J8597" s="341"/>
      <c r="AH8597" s="221"/>
      <c r="AI8597" s="221"/>
      <c r="AJ8597" s="221"/>
      <c r="AK8597" s="221"/>
      <c r="AL8597" s="221"/>
      <c r="AM8597" s="221"/>
      <c r="AN8597" s="221"/>
      <c r="AO8597" s="221"/>
      <c r="AP8597" s="221"/>
      <c r="AQ8597" s="219"/>
      <c r="AR8597" s="219"/>
      <c r="AS8597" s="221"/>
      <c r="AT8597" s="221"/>
      <c r="AU8597" s="221"/>
      <c r="AV8597" s="221"/>
      <c r="AW8597" s="221"/>
      <c r="AX8597" s="221"/>
      <c r="AY8597" s="221"/>
      <c r="AZ8597" s="221"/>
    </row>
    <row r="8598" spans="1:52" x14ac:dyDescent="0.15">
      <c r="A8598" s="278"/>
      <c r="B8598" s="274"/>
      <c r="C8598" s="340"/>
      <c r="D8598" s="340"/>
      <c r="E8598" s="341"/>
      <c r="F8598" s="341"/>
      <c r="G8598" s="341"/>
      <c r="H8598" s="341"/>
      <c r="I8598" s="341"/>
      <c r="J8598" s="341"/>
      <c r="AH8598" s="221"/>
      <c r="AI8598" s="221"/>
      <c r="AJ8598" s="221"/>
      <c r="AK8598" s="221"/>
      <c r="AL8598" s="221"/>
      <c r="AM8598" s="221"/>
      <c r="AN8598" s="221"/>
      <c r="AO8598" s="221"/>
      <c r="AP8598" s="221"/>
      <c r="AQ8598" s="219"/>
      <c r="AR8598" s="219"/>
      <c r="AS8598" s="221"/>
      <c r="AT8598" s="221"/>
      <c r="AU8598" s="221"/>
      <c r="AV8598" s="221"/>
      <c r="AW8598" s="221"/>
      <c r="AX8598" s="221"/>
      <c r="AY8598" s="221"/>
      <c r="AZ8598" s="221"/>
    </row>
    <row r="8599" spans="1:52" x14ac:dyDescent="0.15">
      <c r="A8599" s="278"/>
      <c r="B8599" s="274"/>
      <c r="C8599" s="340"/>
      <c r="D8599" s="340"/>
      <c r="E8599" s="341"/>
      <c r="F8599" s="341"/>
      <c r="G8599" s="341"/>
      <c r="H8599" s="341"/>
      <c r="I8599" s="341"/>
      <c r="J8599" s="341"/>
      <c r="AH8599" s="221"/>
      <c r="AI8599" s="221"/>
      <c r="AJ8599" s="221"/>
      <c r="AK8599" s="221"/>
      <c r="AL8599" s="221"/>
      <c r="AM8599" s="221"/>
      <c r="AN8599" s="221"/>
      <c r="AO8599" s="221"/>
      <c r="AP8599" s="221"/>
      <c r="AQ8599" s="219"/>
      <c r="AR8599" s="219"/>
      <c r="AS8599" s="221"/>
      <c r="AT8599" s="221"/>
      <c r="AU8599" s="221"/>
      <c r="AV8599" s="221"/>
      <c r="AW8599" s="221"/>
      <c r="AX8599" s="221"/>
      <c r="AY8599" s="221"/>
      <c r="AZ8599" s="221"/>
    </row>
    <row r="8600" spans="1:52" x14ac:dyDescent="0.15">
      <c r="A8600" s="278"/>
      <c r="B8600" s="274"/>
      <c r="C8600" s="340"/>
      <c r="D8600" s="340"/>
      <c r="E8600" s="341"/>
      <c r="F8600" s="341"/>
      <c r="G8600" s="341"/>
      <c r="H8600" s="341"/>
      <c r="I8600" s="341"/>
      <c r="J8600" s="341"/>
      <c r="AH8600" s="221"/>
      <c r="AI8600" s="221"/>
      <c r="AJ8600" s="221"/>
      <c r="AK8600" s="221"/>
      <c r="AL8600" s="221"/>
      <c r="AM8600" s="221"/>
      <c r="AN8600" s="221"/>
      <c r="AO8600" s="221"/>
      <c r="AP8600" s="221"/>
      <c r="AQ8600" s="219"/>
      <c r="AR8600" s="219"/>
      <c r="AS8600" s="221"/>
      <c r="AT8600" s="221"/>
      <c r="AU8600" s="221"/>
      <c r="AV8600" s="221"/>
      <c r="AW8600" s="221"/>
      <c r="AX8600" s="221"/>
      <c r="AY8600" s="221"/>
      <c r="AZ8600" s="221"/>
    </row>
    <row r="8601" spans="1:52" x14ac:dyDescent="0.15">
      <c r="A8601" s="278"/>
      <c r="B8601" s="274"/>
      <c r="C8601" s="340"/>
      <c r="D8601" s="340"/>
      <c r="E8601" s="341"/>
      <c r="F8601" s="341"/>
      <c r="G8601" s="341"/>
      <c r="H8601" s="341"/>
      <c r="I8601" s="341"/>
      <c r="J8601" s="341"/>
      <c r="AH8601" s="221"/>
      <c r="AI8601" s="221"/>
      <c r="AJ8601" s="221"/>
      <c r="AK8601" s="221"/>
      <c r="AL8601" s="221"/>
      <c r="AM8601" s="221"/>
      <c r="AN8601" s="221"/>
      <c r="AO8601" s="221"/>
      <c r="AP8601" s="221"/>
      <c r="AQ8601" s="219"/>
      <c r="AR8601" s="219"/>
      <c r="AS8601" s="221"/>
      <c r="AT8601" s="221"/>
      <c r="AU8601" s="221"/>
      <c r="AV8601" s="221"/>
      <c r="AW8601" s="221"/>
      <c r="AX8601" s="221"/>
      <c r="AY8601" s="221"/>
      <c r="AZ8601" s="221"/>
    </row>
    <row r="8602" spans="1:52" x14ac:dyDescent="0.15">
      <c r="A8602" s="278"/>
      <c r="B8602" s="274"/>
      <c r="C8602" s="340"/>
      <c r="D8602" s="340"/>
      <c r="E8602" s="341"/>
      <c r="F8602" s="341"/>
      <c r="G8602" s="341"/>
      <c r="H8602" s="341"/>
      <c r="I8602" s="341"/>
      <c r="J8602" s="341"/>
      <c r="AH8602" s="221"/>
      <c r="AI8602" s="221"/>
      <c r="AJ8602" s="221"/>
      <c r="AK8602" s="221"/>
      <c r="AL8602" s="221"/>
      <c r="AM8602" s="221"/>
      <c r="AN8602" s="221"/>
      <c r="AO8602" s="221"/>
      <c r="AP8602" s="221"/>
      <c r="AQ8602" s="219"/>
      <c r="AR8602" s="219"/>
      <c r="AS8602" s="221"/>
      <c r="AT8602" s="221"/>
      <c r="AU8602" s="221"/>
      <c r="AV8602" s="221"/>
      <c r="AW8602" s="221"/>
      <c r="AX8602" s="221"/>
      <c r="AY8602" s="221"/>
      <c r="AZ8602" s="221"/>
    </row>
    <row r="8603" spans="1:52" x14ac:dyDescent="0.15">
      <c r="A8603" s="278"/>
      <c r="B8603" s="274"/>
      <c r="C8603" s="340"/>
      <c r="D8603" s="340"/>
      <c r="E8603" s="341"/>
      <c r="F8603" s="341"/>
      <c r="G8603" s="341"/>
      <c r="H8603" s="341"/>
      <c r="I8603" s="341"/>
      <c r="J8603" s="341"/>
      <c r="AH8603" s="221"/>
      <c r="AI8603" s="221"/>
      <c r="AJ8603" s="221"/>
      <c r="AK8603" s="221"/>
      <c r="AL8603" s="221"/>
      <c r="AM8603" s="221"/>
      <c r="AN8603" s="221"/>
      <c r="AO8603" s="221"/>
      <c r="AP8603" s="221"/>
      <c r="AQ8603" s="219"/>
      <c r="AR8603" s="219"/>
      <c r="AS8603" s="221"/>
      <c r="AT8603" s="221"/>
      <c r="AU8603" s="221"/>
      <c r="AV8603" s="221"/>
      <c r="AW8603" s="221"/>
      <c r="AX8603" s="221"/>
      <c r="AY8603" s="221"/>
      <c r="AZ8603" s="221"/>
    </row>
    <row r="8604" spans="1:52" x14ac:dyDescent="0.15">
      <c r="A8604" s="278"/>
      <c r="B8604" s="274"/>
      <c r="C8604" s="340"/>
      <c r="D8604" s="340"/>
      <c r="E8604" s="341"/>
      <c r="F8604" s="341"/>
      <c r="G8604" s="341"/>
      <c r="H8604" s="341"/>
      <c r="I8604" s="341"/>
      <c r="J8604" s="341"/>
      <c r="AH8604" s="221"/>
      <c r="AI8604" s="221"/>
      <c r="AJ8604" s="221"/>
      <c r="AK8604" s="221"/>
      <c r="AL8604" s="221"/>
      <c r="AM8604" s="221"/>
      <c r="AN8604" s="221"/>
      <c r="AO8604" s="221"/>
      <c r="AP8604" s="221"/>
      <c r="AQ8604" s="219"/>
      <c r="AR8604" s="219"/>
      <c r="AS8604" s="221"/>
      <c r="AT8604" s="221"/>
      <c r="AU8604" s="221"/>
      <c r="AV8604" s="221"/>
      <c r="AW8604" s="221"/>
      <c r="AX8604" s="221"/>
      <c r="AY8604" s="221"/>
      <c r="AZ8604" s="221"/>
    </row>
    <row r="8605" spans="1:52" x14ac:dyDescent="0.15">
      <c r="A8605" s="278"/>
      <c r="B8605" s="274"/>
      <c r="C8605" s="340"/>
      <c r="D8605" s="340"/>
      <c r="E8605" s="341"/>
      <c r="F8605" s="341"/>
      <c r="G8605" s="341"/>
      <c r="H8605" s="341"/>
      <c r="I8605" s="341"/>
      <c r="J8605" s="341"/>
      <c r="AH8605" s="221"/>
      <c r="AI8605" s="221"/>
      <c r="AJ8605" s="221"/>
      <c r="AK8605" s="221"/>
      <c r="AL8605" s="221"/>
      <c r="AM8605" s="221"/>
      <c r="AN8605" s="221"/>
      <c r="AO8605" s="221"/>
      <c r="AP8605" s="221"/>
      <c r="AQ8605" s="219"/>
      <c r="AR8605" s="219"/>
      <c r="AS8605" s="221"/>
      <c r="AT8605" s="221"/>
      <c r="AU8605" s="221"/>
      <c r="AV8605" s="221"/>
      <c r="AW8605" s="221"/>
      <c r="AX8605" s="221"/>
      <c r="AY8605" s="221"/>
      <c r="AZ8605" s="221"/>
    </row>
    <row r="8606" spans="1:52" x14ac:dyDescent="0.15">
      <c r="A8606" s="278"/>
      <c r="B8606" s="274"/>
      <c r="C8606" s="340"/>
      <c r="D8606" s="340"/>
      <c r="E8606" s="341"/>
      <c r="F8606" s="341"/>
      <c r="G8606" s="341"/>
      <c r="H8606" s="341"/>
      <c r="I8606" s="341"/>
      <c r="J8606" s="341"/>
      <c r="AH8606" s="221"/>
      <c r="AI8606" s="221"/>
      <c r="AJ8606" s="221"/>
      <c r="AK8606" s="221"/>
      <c r="AL8606" s="221"/>
      <c r="AM8606" s="221"/>
      <c r="AN8606" s="221"/>
      <c r="AO8606" s="221"/>
      <c r="AP8606" s="221"/>
      <c r="AQ8606" s="219"/>
      <c r="AR8606" s="219"/>
      <c r="AS8606" s="221"/>
      <c r="AT8606" s="221"/>
      <c r="AU8606" s="221"/>
      <c r="AV8606" s="221"/>
      <c r="AW8606" s="221"/>
      <c r="AX8606" s="221"/>
      <c r="AY8606" s="221"/>
      <c r="AZ8606" s="221"/>
    </row>
    <row r="8607" spans="1:52" x14ac:dyDescent="0.15">
      <c r="A8607" s="278"/>
      <c r="B8607" s="274"/>
      <c r="C8607" s="340"/>
      <c r="D8607" s="340"/>
      <c r="E8607" s="341"/>
      <c r="F8607" s="341"/>
      <c r="G8607" s="341"/>
      <c r="H8607" s="341"/>
      <c r="I8607" s="341"/>
      <c r="J8607" s="341"/>
      <c r="AH8607" s="221"/>
      <c r="AI8607" s="221"/>
      <c r="AJ8607" s="221"/>
      <c r="AK8607" s="221"/>
      <c r="AL8607" s="221"/>
      <c r="AM8607" s="221"/>
      <c r="AN8607" s="221"/>
      <c r="AO8607" s="221"/>
      <c r="AP8607" s="221"/>
      <c r="AQ8607" s="219"/>
      <c r="AR8607" s="219"/>
      <c r="AS8607" s="221"/>
      <c r="AT8607" s="221"/>
      <c r="AU8607" s="221"/>
      <c r="AV8607" s="221"/>
      <c r="AW8607" s="221"/>
      <c r="AX8607" s="221"/>
      <c r="AY8607" s="221"/>
      <c r="AZ8607" s="221"/>
    </row>
    <row r="8608" spans="1:52" x14ac:dyDescent="0.15">
      <c r="A8608" s="278"/>
      <c r="B8608" s="274"/>
      <c r="C8608" s="340"/>
      <c r="D8608" s="340"/>
      <c r="E8608" s="341"/>
      <c r="F8608" s="341"/>
      <c r="G8608" s="341"/>
      <c r="H8608" s="341"/>
      <c r="I8608" s="341"/>
      <c r="J8608" s="341"/>
      <c r="AH8608" s="221"/>
      <c r="AI8608" s="221"/>
      <c r="AJ8608" s="221"/>
      <c r="AK8608" s="221"/>
      <c r="AL8608" s="221"/>
      <c r="AM8608" s="221"/>
      <c r="AN8608" s="221"/>
      <c r="AO8608" s="221"/>
      <c r="AP8608" s="221"/>
      <c r="AQ8608" s="219"/>
      <c r="AR8608" s="219"/>
      <c r="AS8608" s="221"/>
      <c r="AT8608" s="221"/>
      <c r="AU8608" s="221"/>
      <c r="AV8608" s="221"/>
      <c r="AW8608" s="221"/>
      <c r="AX8608" s="221"/>
      <c r="AY8608" s="221"/>
      <c r="AZ8608" s="221"/>
    </row>
    <row r="8609" spans="1:52" x14ac:dyDescent="0.15">
      <c r="A8609" s="278"/>
      <c r="B8609" s="274"/>
      <c r="C8609" s="340"/>
      <c r="D8609" s="340"/>
      <c r="E8609" s="341"/>
      <c r="F8609" s="341"/>
      <c r="G8609" s="341"/>
      <c r="H8609" s="341"/>
      <c r="I8609" s="341"/>
      <c r="J8609" s="341"/>
      <c r="AH8609" s="221"/>
      <c r="AI8609" s="221"/>
      <c r="AJ8609" s="221"/>
      <c r="AK8609" s="221"/>
      <c r="AL8609" s="221"/>
      <c r="AM8609" s="221"/>
      <c r="AN8609" s="221"/>
      <c r="AO8609" s="221"/>
      <c r="AP8609" s="221"/>
      <c r="AQ8609" s="219"/>
      <c r="AR8609" s="219"/>
      <c r="AS8609" s="221"/>
      <c r="AT8609" s="221"/>
      <c r="AU8609" s="221"/>
      <c r="AV8609" s="221"/>
      <c r="AW8609" s="221"/>
      <c r="AX8609" s="221"/>
      <c r="AY8609" s="221"/>
      <c r="AZ8609" s="221"/>
    </row>
    <row r="8610" spans="1:52" x14ac:dyDescent="0.15">
      <c r="A8610" s="278"/>
      <c r="B8610" s="274"/>
      <c r="C8610" s="340"/>
      <c r="D8610" s="340"/>
      <c r="E8610" s="341"/>
      <c r="F8610" s="341"/>
      <c r="G8610" s="341"/>
      <c r="H8610" s="341"/>
      <c r="I8610" s="341"/>
      <c r="J8610" s="341"/>
      <c r="AH8610" s="221"/>
      <c r="AI8610" s="221"/>
      <c r="AJ8610" s="221"/>
      <c r="AK8610" s="221"/>
      <c r="AL8610" s="221"/>
      <c r="AM8610" s="221"/>
      <c r="AN8610" s="221"/>
      <c r="AO8610" s="221"/>
      <c r="AP8610" s="221"/>
      <c r="AQ8610" s="219"/>
      <c r="AR8610" s="219"/>
      <c r="AS8610" s="221"/>
      <c r="AT8610" s="221"/>
      <c r="AU8610" s="221"/>
      <c r="AV8610" s="221"/>
      <c r="AW8610" s="221"/>
      <c r="AX8610" s="221"/>
      <c r="AY8610" s="221"/>
      <c r="AZ8610" s="221"/>
    </row>
    <row r="8611" spans="1:52" x14ac:dyDescent="0.15">
      <c r="A8611" s="278"/>
      <c r="B8611" s="274"/>
      <c r="C8611" s="340"/>
      <c r="D8611" s="340"/>
      <c r="E8611" s="341"/>
      <c r="F8611" s="341"/>
      <c r="G8611" s="341"/>
      <c r="H8611" s="341"/>
      <c r="I8611" s="341"/>
      <c r="J8611" s="341"/>
      <c r="AH8611" s="221"/>
      <c r="AI8611" s="221"/>
      <c r="AJ8611" s="221"/>
      <c r="AK8611" s="221"/>
      <c r="AL8611" s="221"/>
      <c r="AM8611" s="221"/>
      <c r="AN8611" s="221"/>
      <c r="AO8611" s="221"/>
      <c r="AP8611" s="221"/>
      <c r="AQ8611" s="219"/>
      <c r="AR8611" s="219"/>
      <c r="AS8611" s="221"/>
      <c r="AT8611" s="221"/>
      <c r="AU8611" s="221"/>
      <c r="AV8611" s="221"/>
      <c r="AW8611" s="221"/>
      <c r="AX8611" s="221"/>
      <c r="AY8611" s="221"/>
      <c r="AZ8611" s="221"/>
    </row>
    <row r="8612" spans="1:52" x14ac:dyDescent="0.15">
      <c r="A8612" s="278"/>
      <c r="B8612" s="274"/>
      <c r="C8612" s="340"/>
      <c r="D8612" s="340"/>
      <c r="E8612" s="341"/>
      <c r="F8612" s="341"/>
      <c r="G8612" s="341"/>
      <c r="H8612" s="341"/>
      <c r="I8612" s="341"/>
      <c r="J8612" s="341"/>
      <c r="AH8612" s="221"/>
      <c r="AI8612" s="221"/>
      <c r="AJ8612" s="221"/>
      <c r="AK8612" s="221"/>
      <c r="AL8612" s="221"/>
      <c r="AM8612" s="221"/>
      <c r="AN8612" s="221"/>
      <c r="AO8612" s="221"/>
      <c r="AP8612" s="221"/>
      <c r="AQ8612" s="219"/>
      <c r="AR8612" s="219"/>
      <c r="AS8612" s="221"/>
      <c r="AT8612" s="221"/>
      <c r="AU8612" s="221"/>
      <c r="AV8612" s="221"/>
      <c r="AW8612" s="221"/>
      <c r="AX8612" s="221"/>
      <c r="AY8612" s="221"/>
      <c r="AZ8612" s="221"/>
    </row>
    <row r="8613" spans="1:52" x14ac:dyDescent="0.15">
      <c r="A8613" s="278"/>
      <c r="B8613" s="274"/>
      <c r="C8613" s="340"/>
      <c r="D8613" s="340"/>
      <c r="E8613" s="341"/>
      <c r="F8613" s="341"/>
      <c r="G8613" s="341"/>
      <c r="H8613" s="341"/>
      <c r="I8613" s="341"/>
      <c r="J8613" s="341"/>
      <c r="AH8613" s="221"/>
      <c r="AI8613" s="221"/>
      <c r="AJ8613" s="221"/>
      <c r="AK8613" s="221"/>
      <c r="AL8613" s="221"/>
      <c r="AM8613" s="221"/>
      <c r="AN8613" s="221"/>
      <c r="AO8613" s="221"/>
      <c r="AP8613" s="221"/>
      <c r="AQ8613" s="219"/>
      <c r="AR8613" s="219"/>
      <c r="AS8613" s="221"/>
      <c r="AT8613" s="221"/>
      <c r="AU8613" s="221"/>
      <c r="AV8613" s="221"/>
      <c r="AW8613" s="221"/>
      <c r="AX8613" s="221"/>
      <c r="AY8613" s="221"/>
      <c r="AZ8613" s="221"/>
    </row>
    <row r="8614" spans="1:52" x14ac:dyDescent="0.15">
      <c r="A8614" s="278"/>
      <c r="B8614" s="274"/>
      <c r="C8614" s="340"/>
      <c r="D8614" s="340"/>
      <c r="E8614" s="341"/>
      <c r="F8614" s="341"/>
      <c r="G8614" s="341"/>
      <c r="H8614" s="341"/>
      <c r="I8614" s="341"/>
      <c r="J8614" s="341"/>
      <c r="AH8614" s="221"/>
      <c r="AI8614" s="221"/>
      <c r="AJ8614" s="221"/>
      <c r="AK8614" s="221"/>
      <c r="AL8614" s="221"/>
      <c r="AM8614" s="221"/>
      <c r="AN8614" s="221"/>
      <c r="AO8614" s="221"/>
      <c r="AP8614" s="221"/>
      <c r="AQ8614" s="219"/>
      <c r="AR8614" s="219"/>
      <c r="AS8614" s="221"/>
      <c r="AT8614" s="221"/>
      <c r="AU8614" s="221"/>
      <c r="AV8614" s="221"/>
      <c r="AW8614" s="221"/>
      <c r="AX8614" s="221"/>
      <c r="AY8614" s="221"/>
      <c r="AZ8614" s="221"/>
    </row>
    <row r="8615" spans="1:52" x14ac:dyDescent="0.15">
      <c r="A8615" s="278"/>
      <c r="B8615" s="274"/>
      <c r="C8615" s="340"/>
      <c r="D8615" s="340"/>
      <c r="E8615" s="341"/>
      <c r="F8615" s="341"/>
      <c r="G8615" s="341"/>
      <c r="H8615" s="341"/>
      <c r="I8615" s="341"/>
      <c r="J8615" s="341"/>
      <c r="AH8615" s="221"/>
      <c r="AI8615" s="221"/>
      <c r="AJ8615" s="221"/>
      <c r="AK8615" s="221"/>
      <c r="AL8615" s="221"/>
      <c r="AM8615" s="221"/>
      <c r="AN8615" s="221"/>
      <c r="AO8615" s="221"/>
      <c r="AP8615" s="221"/>
      <c r="AQ8615" s="219"/>
      <c r="AR8615" s="219"/>
      <c r="AS8615" s="221"/>
      <c r="AT8615" s="221"/>
      <c r="AU8615" s="221"/>
      <c r="AV8615" s="221"/>
      <c r="AW8615" s="221"/>
      <c r="AX8615" s="221"/>
      <c r="AY8615" s="221"/>
      <c r="AZ8615" s="221"/>
    </row>
    <row r="8616" spans="1:52" x14ac:dyDescent="0.15">
      <c r="A8616" s="278"/>
      <c r="B8616" s="274"/>
      <c r="C8616" s="340"/>
      <c r="D8616" s="340"/>
      <c r="E8616" s="341"/>
      <c r="F8616" s="341"/>
      <c r="G8616" s="341"/>
      <c r="H8616" s="341"/>
      <c r="I8616" s="341"/>
      <c r="J8616" s="341"/>
      <c r="AH8616" s="221"/>
      <c r="AI8616" s="221"/>
      <c r="AJ8616" s="221"/>
      <c r="AK8616" s="221"/>
      <c r="AL8616" s="221"/>
      <c r="AM8616" s="221"/>
      <c r="AN8616" s="221"/>
      <c r="AO8616" s="221"/>
      <c r="AP8616" s="221"/>
      <c r="AQ8616" s="219"/>
      <c r="AR8616" s="219"/>
      <c r="AS8616" s="221"/>
      <c r="AT8616" s="221"/>
      <c r="AU8616" s="221"/>
      <c r="AV8616" s="221"/>
      <c r="AW8616" s="221"/>
      <c r="AX8616" s="221"/>
      <c r="AY8616" s="221"/>
      <c r="AZ8616" s="221"/>
    </row>
    <row r="8617" spans="1:52" x14ac:dyDescent="0.15">
      <c r="A8617" s="278"/>
      <c r="B8617" s="274"/>
      <c r="C8617" s="340"/>
      <c r="D8617" s="340"/>
      <c r="E8617" s="341"/>
      <c r="F8617" s="341"/>
      <c r="G8617" s="341"/>
      <c r="H8617" s="341"/>
      <c r="I8617" s="341"/>
      <c r="J8617" s="341"/>
      <c r="AH8617" s="221"/>
      <c r="AI8617" s="221"/>
      <c r="AJ8617" s="221"/>
      <c r="AK8617" s="221"/>
      <c r="AL8617" s="221"/>
      <c r="AM8617" s="221"/>
      <c r="AN8617" s="221"/>
      <c r="AO8617" s="221"/>
      <c r="AP8617" s="221"/>
      <c r="AQ8617" s="219"/>
      <c r="AR8617" s="219"/>
      <c r="AS8617" s="221"/>
      <c r="AT8617" s="221"/>
      <c r="AU8617" s="221"/>
      <c r="AV8617" s="221"/>
      <c r="AW8617" s="221"/>
      <c r="AX8617" s="221"/>
      <c r="AY8617" s="221"/>
      <c r="AZ8617" s="221"/>
    </row>
    <row r="8618" spans="1:52" x14ac:dyDescent="0.15">
      <c r="A8618" s="278"/>
      <c r="B8618" s="274"/>
      <c r="C8618" s="340"/>
      <c r="D8618" s="340"/>
      <c r="E8618" s="341"/>
      <c r="F8618" s="341"/>
      <c r="G8618" s="341"/>
      <c r="H8618" s="341"/>
      <c r="I8618" s="341"/>
      <c r="J8618" s="341"/>
      <c r="AH8618" s="221"/>
      <c r="AI8618" s="221"/>
      <c r="AJ8618" s="221"/>
      <c r="AK8618" s="221"/>
      <c r="AL8618" s="221"/>
      <c r="AM8618" s="221"/>
      <c r="AN8618" s="221"/>
      <c r="AO8618" s="221"/>
      <c r="AP8618" s="221"/>
      <c r="AQ8618" s="219"/>
      <c r="AR8618" s="219"/>
      <c r="AS8618" s="221"/>
      <c r="AT8618" s="221"/>
      <c r="AU8618" s="221"/>
      <c r="AV8618" s="221"/>
      <c r="AW8618" s="221"/>
      <c r="AX8618" s="221"/>
      <c r="AY8618" s="221"/>
      <c r="AZ8618" s="221"/>
    </row>
    <row r="8619" spans="1:52" x14ac:dyDescent="0.15">
      <c r="A8619" s="278"/>
      <c r="B8619" s="274"/>
      <c r="C8619" s="340"/>
      <c r="D8619" s="340"/>
      <c r="E8619" s="341"/>
      <c r="F8619" s="341"/>
      <c r="G8619" s="341"/>
      <c r="H8619" s="341"/>
      <c r="I8619" s="341"/>
      <c r="J8619" s="341"/>
      <c r="AH8619" s="221"/>
      <c r="AI8619" s="221"/>
      <c r="AJ8619" s="221"/>
      <c r="AK8619" s="221"/>
      <c r="AL8619" s="221"/>
      <c r="AM8619" s="221"/>
      <c r="AN8619" s="221"/>
      <c r="AO8619" s="221"/>
      <c r="AP8619" s="221"/>
      <c r="AQ8619" s="219"/>
      <c r="AR8619" s="219"/>
      <c r="AS8619" s="221"/>
      <c r="AT8619" s="221"/>
      <c r="AU8619" s="221"/>
      <c r="AV8619" s="221"/>
      <c r="AW8619" s="221"/>
      <c r="AX8619" s="221"/>
      <c r="AY8619" s="221"/>
      <c r="AZ8619" s="221"/>
    </row>
    <row r="8620" spans="1:52" x14ac:dyDescent="0.15">
      <c r="A8620" s="278"/>
      <c r="B8620" s="274"/>
      <c r="C8620" s="340"/>
      <c r="D8620" s="340"/>
      <c r="E8620" s="341"/>
      <c r="F8620" s="341"/>
      <c r="G8620" s="341"/>
      <c r="H8620" s="341"/>
      <c r="I8620" s="341"/>
      <c r="J8620" s="341"/>
      <c r="AH8620" s="221"/>
      <c r="AI8620" s="221"/>
      <c r="AJ8620" s="221"/>
      <c r="AK8620" s="221"/>
      <c r="AL8620" s="221"/>
      <c r="AM8620" s="221"/>
      <c r="AN8620" s="221"/>
      <c r="AO8620" s="221"/>
      <c r="AP8620" s="221"/>
      <c r="AQ8620" s="219"/>
      <c r="AR8620" s="219"/>
      <c r="AS8620" s="221"/>
      <c r="AT8620" s="221"/>
      <c r="AU8620" s="221"/>
      <c r="AV8620" s="221"/>
      <c r="AW8620" s="221"/>
      <c r="AX8620" s="221"/>
      <c r="AY8620" s="221"/>
      <c r="AZ8620" s="221"/>
    </row>
    <row r="8621" spans="1:52" x14ac:dyDescent="0.15">
      <c r="A8621" s="278"/>
      <c r="B8621" s="274"/>
      <c r="C8621" s="340"/>
      <c r="D8621" s="340"/>
      <c r="E8621" s="341"/>
      <c r="F8621" s="341"/>
      <c r="G8621" s="341"/>
      <c r="H8621" s="341"/>
      <c r="I8621" s="341"/>
      <c r="J8621" s="341"/>
      <c r="AH8621" s="221"/>
      <c r="AI8621" s="221"/>
      <c r="AJ8621" s="221"/>
      <c r="AK8621" s="221"/>
      <c r="AL8621" s="221"/>
      <c r="AM8621" s="221"/>
      <c r="AN8621" s="221"/>
      <c r="AO8621" s="221"/>
      <c r="AP8621" s="221"/>
      <c r="AQ8621" s="219"/>
      <c r="AR8621" s="219"/>
      <c r="AS8621" s="221"/>
      <c r="AT8621" s="221"/>
      <c r="AU8621" s="221"/>
      <c r="AV8621" s="221"/>
      <c r="AW8621" s="221"/>
      <c r="AX8621" s="221"/>
      <c r="AY8621" s="221"/>
      <c r="AZ8621" s="221"/>
    </row>
    <row r="8622" spans="1:52" x14ac:dyDescent="0.15">
      <c r="A8622" s="278"/>
      <c r="B8622" s="274"/>
      <c r="C8622" s="340"/>
      <c r="D8622" s="340"/>
      <c r="E8622" s="341"/>
      <c r="F8622" s="341"/>
      <c r="G8622" s="341"/>
      <c r="H8622" s="341"/>
      <c r="I8622" s="341"/>
      <c r="J8622" s="341"/>
      <c r="AH8622" s="221"/>
      <c r="AI8622" s="221"/>
      <c r="AJ8622" s="221"/>
      <c r="AK8622" s="221"/>
      <c r="AL8622" s="221"/>
      <c r="AM8622" s="221"/>
      <c r="AN8622" s="221"/>
      <c r="AO8622" s="221"/>
      <c r="AP8622" s="221"/>
      <c r="AQ8622" s="219"/>
      <c r="AR8622" s="219"/>
      <c r="AS8622" s="221"/>
      <c r="AT8622" s="221"/>
      <c r="AU8622" s="221"/>
      <c r="AV8622" s="221"/>
      <c r="AW8622" s="221"/>
      <c r="AX8622" s="221"/>
      <c r="AY8622" s="221"/>
      <c r="AZ8622" s="221"/>
    </row>
    <row r="8623" spans="1:52" x14ac:dyDescent="0.15">
      <c r="A8623" s="278"/>
      <c r="B8623" s="274"/>
      <c r="C8623" s="340"/>
      <c r="D8623" s="340"/>
      <c r="E8623" s="341"/>
      <c r="F8623" s="341"/>
      <c r="G8623" s="341"/>
      <c r="H8623" s="341"/>
      <c r="I8623" s="341"/>
      <c r="J8623" s="341"/>
      <c r="AH8623" s="221"/>
      <c r="AI8623" s="221"/>
      <c r="AJ8623" s="221"/>
      <c r="AK8623" s="221"/>
      <c r="AL8623" s="221"/>
      <c r="AM8623" s="221"/>
      <c r="AN8623" s="221"/>
      <c r="AO8623" s="221"/>
      <c r="AP8623" s="221"/>
      <c r="AQ8623" s="219"/>
      <c r="AR8623" s="219"/>
      <c r="AS8623" s="221"/>
      <c r="AT8623" s="221"/>
      <c r="AU8623" s="221"/>
      <c r="AV8623" s="221"/>
      <c r="AW8623" s="221"/>
      <c r="AX8623" s="221"/>
      <c r="AY8623" s="221"/>
      <c r="AZ8623" s="221"/>
    </row>
    <row r="8624" spans="1:52" x14ac:dyDescent="0.15">
      <c r="A8624" s="278"/>
      <c r="B8624" s="274"/>
      <c r="C8624" s="340"/>
      <c r="D8624" s="340"/>
      <c r="E8624" s="341"/>
      <c r="F8624" s="341"/>
      <c r="G8624" s="341"/>
      <c r="H8624" s="341"/>
      <c r="I8624" s="341"/>
      <c r="J8624" s="341"/>
      <c r="AH8624" s="221"/>
      <c r="AI8624" s="221"/>
      <c r="AJ8624" s="221"/>
      <c r="AK8624" s="221"/>
      <c r="AL8624" s="221"/>
      <c r="AM8624" s="221"/>
      <c r="AN8624" s="221"/>
      <c r="AO8624" s="221"/>
      <c r="AP8624" s="221"/>
      <c r="AQ8624" s="219"/>
      <c r="AR8624" s="219"/>
      <c r="AS8624" s="221"/>
      <c r="AT8624" s="221"/>
      <c r="AU8624" s="221"/>
      <c r="AV8624" s="221"/>
      <c r="AW8624" s="221"/>
      <c r="AX8624" s="221"/>
      <c r="AY8624" s="221"/>
      <c r="AZ8624" s="221"/>
    </row>
    <row r="8625" spans="1:52" x14ac:dyDescent="0.15">
      <c r="A8625" s="278"/>
      <c r="B8625" s="274"/>
      <c r="C8625" s="340"/>
      <c r="D8625" s="340"/>
      <c r="E8625" s="341"/>
      <c r="F8625" s="341"/>
      <c r="G8625" s="341"/>
      <c r="H8625" s="341"/>
      <c r="I8625" s="341"/>
      <c r="J8625" s="341"/>
      <c r="AH8625" s="221"/>
      <c r="AI8625" s="221"/>
      <c r="AJ8625" s="221"/>
      <c r="AK8625" s="221"/>
      <c r="AL8625" s="221"/>
      <c r="AM8625" s="221"/>
      <c r="AN8625" s="221"/>
      <c r="AO8625" s="221"/>
      <c r="AP8625" s="221"/>
      <c r="AQ8625" s="219"/>
      <c r="AR8625" s="219"/>
      <c r="AS8625" s="221"/>
      <c r="AT8625" s="221"/>
      <c r="AU8625" s="221"/>
      <c r="AV8625" s="221"/>
      <c r="AW8625" s="221"/>
      <c r="AX8625" s="221"/>
      <c r="AY8625" s="221"/>
      <c r="AZ8625" s="221"/>
    </row>
    <row r="8626" spans="1:52" x14ac:dyDescent="0.15">
      <c r="A8626" s="278"/>
      <c r="B8626" s="274"/>
      <c r="C8626" s="340"/>
      <c r="D8626" s="340"/>
      <c r="E8626" s="341"/>
      <c r="F8626" s="341"/>
      <c r="G8626" s="341"/>
      <c r="H8626" s="341"/>
      <c r="I8626" s="341"/>
      <c r="J8626" s="341"/>
      <c r="AH8626" s="221"/>
      <c r="AI8626" s="221"/>
      <c r="AJ8626" s="221"/>
      <c r="AK8626" s="221"/>
      <c r="AL8626" s="221"/>
      <c r="AM8626" s="221"/>
      <c r="AN8626" s="221"/>
      <c r="AO8626" s="221"/>
      <c r="AP8626" s="221"/>
      <c r="AQ8626" s="219"/>
      <c r="AR8626" s="219"/>
      <c r="AS8626" s="221"/>
      <c r="AT8626" s="221"/>
      <c r="AU8626" s="221"/>
      <c r="AV8626" s="221"/>
      <c r="AW8626" s="221"/>
      <c r="AX8626" s="221"/>
      <c r="AY8626" s="221"/>
      <c r="AZ8626" s="221"/>
    </row>
    <row r="8627" spans="1:52" x14ac:dyDescent="0.15">
      <c r="A8627" s="278"/>
      <c r="B8627" s="274"/>
      <c r="C8627" s="340"/>
      <c r="D8627" s="340"/>
      <c r="E8627" s="341"/>
      <c r="F8627" s="341"/>
      <c r="G8627" s="341"/>
      <c r="H8627" s="341"/>
      <c r="I8627" s="341"/>
      <c r="J8627" s="341"/>
      <c r="AH8627" s="221"/>
      <c r="AI8627" s="221"/>
      <c r="AJ8627" s="221"/>
      <c r="AK8627" s="221"/>
      <c r="AL8627" s="221"/>
      <c r="AM8627" s="221"/>
      <c r="AN8627" s="221"/>
      <c r="AO8627" s="221"/>
      <c r="AP8627" s="221"/>
      <c r="AQ8627" s="219"/>
      <c r="AR8627" s="219"/>
      <c r="AS8627" s="221"/>
      <c r="AT8627" s="221"/>
      <c r="AU8627" s="221"/>
      <c r="AV8627" s="221"/>
      <c r="AW8627" s="221"/>
      <c r="AX8627" s="221"/>
      <c r="AY8627" s="221"/>
      <c r="AZ8627" s="221"/>
    </row>
    <row r="8628" spans="1:52" x14ac:dyDescent="0.15">
      <c r="A8628" s="278"/>
      <c r="B8628" s="274"/>
      <c r="C8628" s="340"/>
      <c r="D8628" s="340"/>
      <c r="E8628" s="341"/>
      <c r="F8628" s="341"/>
      <c r="G8628" s="341"/>
      <c r="H8628" s="341"/>
      <c r="I8628" s="341"/>
      <c r="J8628" s="341"/>
      <c r="AH8628" s="221"/>
      <c r="AI8628" s="221"/>
      <c r="AJ8628" s="221"/>
      <c r="AK8628" s="221"/>
      <c r="AL8628" s="221"/>
      <c r="AM8628" s="221"/>
      <c r="AN8628" s="221"/>
      <c r="AO8628" s="221"/>
      <c r="AP8628" s="221"/>
      <c r="AQ8628" s="219"/>
      <c r="AR8628" s="219"/>
      <c r="AS8628" s="221"/>
      <c r="AT8628" s="221"/>
      <c r="AU8628" s="221"/>
      <c r="AV8628" s="221"/>
      <c r="AW8628" s="221"/>
      <c r="AX8628" s="221"/>
      <c r="AY8628" s="221"/>
      <c r="AZ8628" s="221"/>
    </row>
    <row r="8629" spans="1:52" x14ac:dyDescent="0.15">
      <c r="A8629" s="278"/>
      <c r="B8629" s="274"/>
      <c r="C8629" s="340"/>
      <c r="D8629" s="340"/>
      <c r="E8629" s="341"/>
      <c r="F8629" s="341"/>
      <c r="G8629" s="341"/>
      <c r="H8629" s="341"/>
      <c r="I8629" s="341"/>
      <c r="J8629" s="341"/>
      <c r="AH8629" s="221"/>
      <c r="AI8629" s="221"/>
      <c r="AJ8629" s="221"/>
      <c r="AK8629" s="221"/>
      <c r="AL8629" s="221"/>
      <c r="AM8629" s="221"/>
      <c r="AN8629" s="221"/>
      <c r="AO8629" s="221"/>
      <c r="AP8629" s="221"/>
      <c r="AQ8629" s="219"/>
      <c r="AR8629" s="219"/>
      <c r="AS8629" s="221"/>
      <c r="AT8629" s="221"/>
      <c r="AU8629" s="221"/>
      <c r="AV8629" s="221"/>
      <c r="AW8629" s="221"/>
      <c r="AX8629" s="221"/>
      <c r="AY8629" s="221"/>
      <c r="AZ8629" s="221"/>
    </row>
    <row r="8630" spans="1:52" x14ac:dyDescent="0.15">
      <c r="A8630" s="278"/>
      <c r="B8630" s="274"/>
      <c r="C8630" s="340"/>
      <c r="D8630" s="340"/>
      <c r="E8630" s="341"/>
      <c r="F8630" s="341"/>
      <c r="G8630" s="341"/>
      <c r="H8630" s="341"/>
      <c r="I8630" s="341"/>
      <c r="J8630" s="341"/>
      <c r="AH8630" s="221"/>
      <c r="AI8630" s="221"/>
      <c r="AJ8630" s="221"/>
      <c r="AK8630" s="221"/>
      <c r="AL8630" s="221"/>
      <c r="AM8630" s="221"/>
      <c r="AN8630" s="221"/>
      <c r="AO8630" s="221"/>
      <c r="AP8630" s="221"/>
      <c r="AQ8630" s="219"/>
      <c r="AR8630" s="219"/>
      <c r="AS8630" s="221"/>
      <c r="AT8630" s="221"/>
      <c r="AU8630" s="221"/>
      <c r="AV8630" s="221"/>
      <c r="AW8630" s="221"/>
      <c r="AX8630" s="221"/>
      <c r="AY8630" s="221"/>
      <c r="AZ8630" s="221"/>
    </row>
    <row r="8631" spans="1:52" x14ac:dyDescent="0.15">
      <c r="A8631" s="278"/>
      <c r="B8631" s="274"/>
      <c r="C8631" s="340"/>
      <c r="D8631" s="340"/>
      <c r="E8631" s="341"/>
      <c r="F8631" s="341"/>
      <c r="G8631" s="341"/>
      <c r="H8631" s="341"/>
      <c r="I8631" s="341"/>
      <c r="J8631" s="341"/>
      <c r="AH8631" s="221"/>
      <c r="AI8631" s="221"/>
      <c r="AJ8631" s="221"/>
      <c r="AK8631" s="221"/>
      <c r="AL8631" s="221"/>
      <c r="AM8631" s="221"/>
      <c r="AN8631" s="221"/>
      <c r="AO8631" s="221"/>
      <c r="AP8631" s="221"/>
      <c r="AQ8631" s="219"/>
      <c r="AR8631" s="219"/>
      <c r="AS8631" s="221"/>
      <c r="AT8631" s="221"/>
      <c r="AU8631" s="221"/>
      <c r="AV8631" s="221"/>
      <c r="AW8631" s="221"/>
      <c r="AX8631" s="221"/>
      <c r="AY8631" s="221"/>
      <c r="AZ8631" s="221"/>
    </row>
    <row r="8632" spans="1:52" x14ac:dyDescent="0.15">
      <c r="A8632" s="278"/>
      <c r="B8632" s="274"/>
      <c r="C8632" s="340"/>
      <c r="D8632" s="340"/>
      <c r="E8632" s="341"/>
      <c r="F8632" s="341"/>
      <c r="G8632" s="341"/>
      <c r="H8632" s="341"/>
      <c r="I8632" s="341"/>
      <c r="J8632" s="341"/>
      <c r="AH8632" s="221"/>
      <c r="AI8632" s="221"/>
      <c r="AJ8632" s="221"/>
      <c r="AK8632" s="221"/>
      <c r="AL8632" s="221"/>
      <c r="AM8632" s="221"/>
      <c r="AN8632" s="221"/>
      <c r="AO8632" s="221"/>
      <c r="AP8632" s="221"/>
      <c r="AQ8632" s="219"/>
      <c r="AR8632" s="219"/>
      <c r="AS8632" s="221"/>
      <c r="AT8632" s="221"/>
      <c r="AU8632" s="221"/>
      <c r="AV8632" s="221"/>
      <c r="AW8632" s="221"/>
      <c r="AX8632" s="221"/>
      <c r="AY8632" s="221"/>
      <c r="AZ8632" s="221"/>
    </row>
    <row r="8633" spans="1:52" x14ac:dyDescent="0.15">
      <c r="A8633" s="278"/>
      <c r="B8633" s="274"/>
      <c r="C8633" s="340"/>
      <c r="D8633" s="340"/>
      <c r="E8633" s="341"/>
      <c r="F8633" s="341"/>
      <c r="G8633" s="341"/>
      <c r="H8633" s="341"/>
      <c r="I8633" s="341"/>
      <c r="J8633" s="341"/>
      <c r="AH8633" s="221"/>
      <c r="AI8633" s="221"/>
      <c r="AJ8633" s="221"/>
      <c r="AK8633" s="221"/>
      <c r="AL8633" s="221"/>
      <c r="AM8633" s="221"/>
      <c r="AN8633" s="221"/>
      <c r="AO8633" s="221"/>
      <c r="AP8633" s="221"/>
      <c r="AQ8633" s="219"/>
      <c r="AR8633" s="219"/>
      <c r="AS8633" s="221"/>
      <c r="AT8633" s="221"/>
      <c r="AU8633" s="221"/>
      <c r="AV8633" s="221"/>
      <c r="AW8633" s="221"/>
      <c r="AX8633" s="221"/>
      <c r="AY8633" s="221"/>
      <c r="AZ8633" s="221"/>
    </row>
    <row r="8634" spans="1:52" x14ac:dyDescent="0.15">
      <c r="A8634" s="278"/>
      <c r="B8634" s="274"/>
      <c r="C8634" s="340"/>
      <c r="D8634" s="340"/>
      <c r="E8634" s="341"/>
      <c r="F8634" s="341"/>
      <c r="G8634" s="341"/>
      <c r="H8634" s="341"/>
      <c r="I8634" s="341"/>
      <c r="J8634" s="341"/>
      <c r="AH8634" s="221"/>
      <c r="AI8634" s="221"/>
      <c r="AJ8634" s="221"/>
      <c r="AK8634" s="221"/>
      <c r="AL8634" s="221"/>
      <c r="AM8634" s="221"/>
      <c r="AN8634" s="221"/>
      <c r="AO8634" s="221"/>
      <c r="AP8634" s="221"/>
      <c r="AQ8634" s="219"/>
      <c r="AR8634" s="219"/>
      <c r="AS8634" s="221"/>
      <c r="AT8634" s="221"/>
      <c r="AU8634" s="221"/>
      <c r="AV8634" s="221"/>
      <c r="AW8634" s="221"/>
      <c r="AX8634" s="221"/>
      <c r="AY8634" s="221"/>
      <c r="AZ8634" s="221"/>
    </row>
    <row r="8635" spans="1:52" x14ac:dyDescent="0.15">
      <c r="A8635" s="278"/>
      <c r="B8635" s="274"/>
      <c r="C8635" s="340"/>
      <c r="D8635" s="340"/>
      <c r="E8635" s="341"/>
      <c r="F8635" s="341"/>
      <c r="G8635" s="341"/>
      <c r="H8635" s="341"/>
      <c r="I8635" s="341"/>
      <c r="J8635" s="341"/>
      <c r="AH8635" s="221"/>
      <c r="AI8635" s="221"/>
      <c r="AJ8635" s="221"/>
      <c r="AK8635" s="221"/>
      <c r="AL8635" s="221"/>
      <c r="AM8635" s="221"/>
      <c r="AN8635" s="221"/>
      <c r="AO8635" s="221"/>
      <c r="AP8635" s="221"/>
      <c r="AQ8635" s="219"/>
      <c r="AR8635" s="219"/>
      <c r="AS8635" s="221"/>
      <c r="AT8635" s="221"/>
      <c r="AU8635" s="221"/>
      <c r="AV8635" s="221"/>
      <c r="AW8635" s="221"/>
      <c r="AX8635" s="221"/>
      <c r="AY8635" s="221"/>
      <c r="AZ8635" s="221"/>
    </row>
    <row r="8636" spans="1:52" x14ac:dyDescent="0.15">
      <c r="A8636" s="278"/>
      <c r="B8636" s="274"/>
      <c r="C8636" s="340"/>
      <c r="D8636" s="340"/>
      <c r="E8636" s="341"/>
      <c r="F8636" s="341"/>
      <c r="G8636" s="341"/>
      <c r="H8636" s="341"/>
      <c r="I8636" s="341"/>
      <c r="J8636" s="341"/>
      <c r="AH8636" s="221"/>
      <c r="AI8636" s="221"/>
      <c r="AJ8636" s="221"/>
      <c r="AK8636" s="221"/>
      <c r="AL8636" s="221"/>
      <c r="AM8636" s="221"/>
      <c r="AN8636" s="221"/>
      <c r="AO8636" s="221"/>
      <c r="AP8636" s="221"/>
      <c r="AQ8636" s="219"/>
      <c r="AR8636" s="219"/>
      <c r="AS8636" s="221"/>
      <c r="AT8636" s="221"/>
      <c r="AU8636" s="221"/>
      <c r="AV8636" s="221"/>
      <c r="AW8636" s="221"/>
      <c r="AX8636" s="221"/>
      <c r="AY8636" s="221"/>
      <c r="AZ8636" s="221"/>
    </row>
    <row r="8637" spans="1:52" x14ac:dyDescent="0.15">
      <c r="A8637" s="278"/>
      <c r="B8637" s="274"/>
      <c r="C8637" s="340"/>
      <c r="D8637" s="340"/>
      <c r="E8637" s="341"/>
      <c r="F8637" s="341"/>
      <c r="G8637" s="341"/>
      <c r="H8637" s="341"/>
      <c r="I8637" s="341"/>
      <c r="J8637" s="341"/>
      <c r="AH8637" s="221"/>
      <c r="AI8637" s="221"/>
      <c r="AJ8637" s="221"/>
      <c r="AK8637" s="221"/>
      <c r="AL8637" s="221"/>
      <c r="AM8637" s="221"/>
      <c r="AN8637" s="221"/>
      <c r="AO8637" s="221"/>
      <c r="AP8637" s="221"/>
      <c r="AQ8637" s="219"/>
      <c r="AR8637" s="219"/>
      <c r="AS8637" s="221"/>
      <c r="AT8637" s="221"/>
      <c r="AU8637" s="221"/>
      <c r="AV8637" s="221"/>
      <c r="AW8637" s="221"/>
      <c r="AX8637" s="221"/>
      <c r="AY8637" s="221"/>
      <c r="AZ8637" s="221"/>
    </row>
    <row r="8638" spans="1:52" x14ac:dyDescent="0.15">
      <c r="A8638" s="278"/>
      <c r="B8638" s="274"/>
      <c r="C8638" s="340"/>
      <c r="D8638" s="340"/>
      <c r="E8638" s="341"/>
      <c r="F8638" s="341"/>
      <c r="G8638" s="341"/>
      <c r="H8638" s="341"/>
      <c r="I8638" s="341"/>
      <c r="J8638" s="341"/>
      <c r="AH8638" s="221"/>
      <c r="AI8638" s="221"/>
      <c r="AJ8638" s="221"/>
      <c r="AK8638" s="221"/>
      <c r="AL8638" s="221"/>
      <c r="AM8638" s="221"/>
      <c r="AN8638" s="221"/>
      <c r="AO8638" s="221"/>
      <c r="AP8638" s="221"/>
      <c r="AQ8638" s="219"/>
      <c r="AR8638" s="219"/>
      <c r="AS8638" s="221"/>
      <c r="AT8638" s="221"/>
      <c r="AU8638" s="221"/>
      <c r="AV8638" s="221"/>
      <c r="AW8638" s="221"/>
      <c r="AX8638" s="221"/>
      <c r="AY8638" s="221"/>
      <c r="AZ8638" s="221"/>
    </row>
    <row r="8639" spans="1:52" x14ac:dyDescent="0.15">
      <c r="A8639" s="278"/>
      <c r="B8639" s="274"/>
      <c r="C8639" s="340"/>
      <c r="D8639" s="340"/>
      <c r="E8639" s="341"/>
      <c r="F8639" s="341"/>
      <c r="G8639" s="341"/>
      <c r="H8639" s="341"/>
      <c r="I8639" s="341"/>
      <c r="J8639" s="341"/>
      <c r="AH8639" s="221"/>
      <c r="AI8639" s="221"/>
      <c r="AJ8639" s="221"/>
      <c r="AK8639" s="221"/>
      <c r="AL8639" s="221"/>
      <c r="AM8639" s="221"/>
      <c r="AN8639" s="221"/>
      <c r="AO8639" s="221"/>
      <c r="AP8639" s="221"/>
      <c r="AQ8639" s="219"/>
      <c r="AR8639" s="219"/>
      <c r="AS8639" s="221"/>
      <c r="AT8639" s="221"/>
      <c r="AU8639" s="221"/>
      <c r="AV8639" s="221"/>
      <c r="AW8639" s="221"/>
      <c r="AX8639" s="221"/>
      <c r="AY8639" s="221"/>
      <c r="AZ8639" s="221"/>
    </row>
    <row r="8640" spans="1:52" x14ac:dyDescent="0.15">
      <c r="A8640" s="278"/>
      <c r="B8640" s="274"/>
      <c r="C8640" s="340"/>
      <c r="D8640" s="340"/>
      <c r="E8640" s="341"/>
      <c r="F8640" s="341"/>
      <c r="G8640" s="341"/>
      <c r="H8640" s="341"/>
      <c r="I8640" s="341"/>
      <c r="J8640" s="341"/>
      <c r="AH8640" s="221"/>
      <c r="AI8640" s="221"/>
      <c r="AJ8640" s="221"/>
      <c r="AK8640" s="221"/>
      <c r="AL8640" s="221"/>
      <c r="AM8640" s="221"/>
      <c r="AN8640" s="221"/>
      <c r="AO8640" s="221"/>
      <c r="AP8640" s="221"/>
      <c r="AQ8640" s="219"/>
      <c r="AR8640" s="219"/>
      <c r="AS8640" s="221"/>
      <c r="AT8640" s="221"/>
      <c r="AU8640" s="221"/>
      <c r="AV8640" s="221"/>
      <c r="AW8640" s="221"/>
      <c r="AX8640" s="221"/>
      <c r="AY8640" s="221"/>
      <c r="AZ8640" s="221"/>
    </row>
    <row r="8641" spans="1:52" x14ac:dyDescent="0.15">
      <c r="A8641" s="278"/>
      <c r="B8641" s="274"/>
      <c r="C8641" s="340"/>
      <c r="D8641" s="340"/>
      <c r="E8641" s="341"/>
      <c r="F8641" s="341"/>
      <c r="G8641" s="341"/>
      <c r="H8641" s="341"/>
      <c r="I8641" s="341"/>
      <c r="J8641" s="341"/>
      <c r="AH8641" s="221"/>
      <c r="AI8641" s="221"/>
      <c r="AJ8641" s="221"/>
      <c r="AK8641" s="221"/>
      <c r="AL8641" s="221"/>
      <c r="AM8641" s="221"/>
      <c r="AN8641" s="221"/>
      <c r="AO8641" s="221"/>
      <c r="AP8641" s="221"/>
      <c r="AQ8641" s="219"/>
      <c r="AR8641" s="219"/>
      <c r="AS8641" s="221"/>
      <c r="AT8641" s="221"/>
      <c r="AU8641" s="221"/>
      <c r="AV8641" s="221"/>
      <c r="AW8641" s="221"/>
      <c r="AX8641" s="221"/>
      <c r="AY8641" s="221"/>
      <c r="AZ8641" s="221"/>
    </row>
    <row r="8642" spans="1:52" x14ac:dyDescent="0.15">
      <c r="A8642" s="278"/>
      <c r="B8642" s="274"/>
      <c r="C8642" s="340"/>
      <c r="D8642" s="340"/>
      <c r="E8642" s="341"/>
      <c r="F8642" s="341"/>
      <c r="G8642" s="341"/>
      <c r="H8642" s="341"/>
      <c r="I8642" s="341"/>
      <c r="J8642" s="341"/>
      <c r="AH8642" s="221"/>
      <c r="AI8642" s="221"/>
      <c r="AJ8642" s="221"/>
      <c r="AK8642" s="221"/>
      <c r="AL8642" s="221"/>
      <c r="AM8642" s="221"/>
      <c r="AN8642" s="221"/>
      <c r="AO8642" s="221"/>
      <c r="AP8642" s="221"/>
      <c r="AQ8642" s="219"/>
      <c r="AR8642" s="219"/>
      <c r="AS8642" s="221"/>
      <c r="AT8642" s="221"/>
      <c r="AU8642" s="221"/>
      <c r="AV8642" s="221"/>
      <c r="AW8642" s="221"/>
      <c r="AX8642" s="221"/>
      <c r="AY8642" s="221"/>
      <c r="AZ8642" s="221"/>
    </row>
    <row r="8643" spans="1:52" x14ac:dyDescent="0.15">
      <c r="A8643" s="278"/>
      <c r="B8643" s="274"/>
      <c r="C8643" s="340"/>
      <c r="D8643" s="340"/>
      <c r="E8643" s="341"/>
      <c r="F8643" s="341"/>
      <c r="G8643" s="341"/>
      <c r="H8643" s="341"/>
      <c r="I8643" s="341"/>
      <c r="J8643" s="341"/>
      <c r="AH8643" s="221"/>
      <c r="AI8643" s="221"/>
      <c r="AJ8643" s="221"/>
      <c r="AK8643" s="221"/>
      <c r="AL8643" s="221"/>
      <c r="AM8643" s="221"/>
      <c r="AN8643" s="221"/>
      <c r="AO8643" s="221"/>
      <c r="AP8643" s="221"/>
      <c r="AQ8643" s="219"/>
      <c r="AR8643" s="219"/>
      <c r="AS8643" s="221"/>
      <c r="AT8643" s="221"/>
      <c r="AU8643" s="221"/>
      <c r="AV8643" s="221"/>
      <c r="AW8643" s="221"/>
      <c r="AX8643" s="221"/>
      <c r="AY8643" s="221"/>
      <c r="AZ8643" s="221"/>
    </row>
    <row r="8644" spans="1:52" x14ac:dyDescent="0.15">
      <c r="A8644" s="278"/>
      <c r="B8644" s="274"/>
      <c r="C8644" s="340"/>
      <c r="D8644" s="340"/>
      <c r="E8644" s="341"/>
      <c r="F8644" s="341"/>
      <c r="G8644" s="341"/>
      <c r="H8644" s="341"/>
      <c r="I8644" s="341"/>
      <c r="J8644" s="341"/>
      <c r="AH8644" s="221"/>
      <c r="AI8644" s="221"/>
      <c r="AJ8644" s="221"/>
      <c r="AK8644" s="221"/>
      <c r="AL8644" s="221"/>
      <c r="AM8644" s="221"/>
      <c r="AN8644" s="221"/>
      <c r="AO8644" s="221"/>
      <c r="AP8644" s="221"/>
      <c r="AQ8644" s="219"/>
      <c r="AR8644" s="219"/>
      <c r="AS8644" s="221"/>
      <c r="AT8644" s="221"/>
      <c r="AU8644" s="221"/>
      <c r="AV8644" s="221"/>
      <c r="AW8644" s="221"/>
      <c r="AX8644" s="221"/>
      <c r="AY8644" s="221"/>
      <c r="AZ8644" s="221"/>
    </row>
    <row r="8645" spans="1:52" x14ac:dyDescent="0.15">
      <c r="A8645" s="278"/>
      <c r="B8645" s="274"/>
      <c r="C8645" s="340"/>
      <c r="D8645" s="340"/>
      <c r="E8645" s="341"/>
      <c r="F8645" s="341"/>
      <c r="G8645" s="341"/>
      <c r="H8645" s="341"/>
      <c r="I8645" s="341"/>
      <c r="J8645" s="341"/>
      <c r="AH8645" s="221"/>
      <c r="AI8645" s="221"/>
      <c r="AJ8645" s="221"/>
      <c r="AK8645" s="221"/>
      <c r="AL8645" s="221"/>
      <c r="AM8645" s="221"/>
      <c r="AN8645" s="221"/>
      <c r="AO8645" s="221"/>
      <c r="AP8645" s="221"/>
      <c r="AQ8645" s="219"/>
      <c r="AR8645" s="219"/>
      <c r="AS8645" s="221"/>
      <c r="AT8645" s="221"/>
      <c r="AU8645" s="221"/>
      <c r="AV8645" s="221"/>
      <c r="AW8645" s="221"/>
      <c r="AX8645" s="221"/>
      <c r="AY8645" s="221"/>
      <c r="AZ8645" s="221"/>
    </row>
    <row r="8646" spans="1:52" x14ac:dyDescent="0.15">
      <c r="A8646" s="278"/>
      <c r="B8646" s="274"/>
      <c r="C8646" s="340"/>
      <c r="D8646" s="340"/>
      <c r="E8646" s="341"/>
      <c r="F8646" s="341"/>
      <c r="G8646" s="341"/>
      <c r="H8646" s="341"/>
      <c r="I8646" s="341"/>
      <c r="J8646" s="341"/>
      <c r="AH8646" s="221"/>
      <c r="AI8646" s="221"/>
      <c r="AJ8646" s="221"/>
      <c r="AK8646" s="221"/>
      <c r="AL8646" s="221"/>
      <c r="AM8646" s="221"/>
      <c r="AN8646" s="221"/>
      <c r="AO8646" s="221"/>
      <c r="AP8646" s="221"/>
      <c r="AQ8646" s="219"/>
      <c r="AR8646" s="219"/>
      <c r="AS8646" s="221"/>
      <c r="AT8646" s="221"/>
      <c r="AU8646" s="221"/>
      <c r="AV8646" s="221"/>
      <c r="AW8646" s="221"/>
      <c r="AX8646" s="221"/>
      <c r="AY8646" s="221"/>
      <c r="AZ8646" s="221"/>
    </row>
    <row r="8647" spans="1:52" x14ac:dyDescent="0.15">
      <c r="A8647" s="278"/>
      <c r="B8647" s="274"/>
      <c r="C8647" s="340"/>
      <c r="D8647" s="340"/>
      <c r="E8647" s="341"/>
      <c r="F8647" s="341"/>
      <c r="G8647" s="341"/>
      <c r="H8647" s="341"/>
      <c r="I8647" s="341"/>
      <c r="J8647" s="341"/>
      <c r="AH8647" s="221"/>
      <c r="AI8647" s="221"/>
      <c r="AJ8647" s="221"/>
      <c r="AK8647" s="221"/>
      <c r="AL8647" s="221"/>
      <c r="AM8647" s="221"/>
      <c r="AN8647" s="221"/>
      <c r="AO8647" s="221"/>
      <c r="AP8647" s="221"/>
      <c r="AQ8647" s="219"/>
      <c r="AR8647" s="219"/>
      <c r="AS8647" s="221"/>
      <c r="AT8647" s="221"/>
      <c r="AU8647" s="221"/>
      <c r="AV8647" s="221"/>
      <c r="AW8647" s="221"/>
      <c r="AX8647" s="221"/>
      <c r="AY8647" s="221"/>
      <c r="AZ8647" s="221"/>
    </row>
    <row r="8648" spans="1:52" x14ac:dyDescent="0.15">
      <c r="A8648" s="278"/>
      <c r="B8648" s="274"/>
      <c r="C8648" s="340"/>
      <c r="D8648" s="340"/>
      <c r="E8648" s="341"/>
      <c r="F8648" s="341"/>
      <c r="G8648" s="341"/>
      <c r="H8648" s="341"/>
      <c r="I8648" s="341"/>
      <c r="J8648" s="341"/>
      <c r="AH8648" s="221"/>
      <c r="AI8648" s="221"/>
      <c r="AJ8648" s="221"/>
      <c r="AK8648" s="221"/>
      <c r="AL8648" s="221"/>
      <c r="AM8648" s="221"/>
      <c r="AN8648" s="221"/>
      <c r="AO8648" s="221"/>
      <c r="AP8648" s="221"/>
      <c r="AQ8648" s="219"/>
      <c r="AR8648" s="219"/>
      <c r="AS8648" s="221"/>
      <c r="AT8648" s="221"/>
      <c r="AU8648" s="221"/>
      <c r="AV8648" s="221"/>
      <c r="AW8648" s="221"/>
      <c r="AX8648" s="221"/>
      <c r="AY8648" s="221"/>
      <c r="AZ8648" s="221"/>
    </row>
    <row r="8649" spans="1:52" x14ac:dyDescent="0.15">
      <c r="A8649" s="278"/>
      <c r="B8649" s="274"/>
      <c r="C8649" s="340"/>
      <c r="D8649" s="340"/>
      <c r="E8649" s="341"/>
      <c r="F8649" s="341"/>
      <c r="G8649" s="341"/>
      <c r="H8649" s="341"/>
      <c r="I8649" s="341"/>
      <c r="J8649" s="341"/>
      <c r="AH8649" s="221"/>
      <c r="AI8649" s="221"/>
      <c r="AJ8649" s="221"/>
      <c r="AK8649" s="221"/>
      <c r="AL8649" s="221"/>
      <c r="AM8649" s="221"/>
      <c r="AN8649" s="221"/>
      <c r="AO8649" s="221"/>
      <c r="AP8649" s="221"/>
      <c r="AQ8649" s="219"/>
      <c r="AR8649" s="219"/>
      <c r="AS8649" s="221"/>
      <c r="AT8649" s="221"/>
      <c r="AU8649" s="221"/>
      <c r="AV8649" s="221"/>
      <c r="AW8649" s="221"/>
      <c r="AX8649" s="221"/>
      <c r="AY8649" s="221"/>
      <c r="AZ8649" s="221"/>
    </row>
    <row r="8650" spans="1:52" x14ac:dyDescent="0.15">
      <c r="A8650" s="278"/>
      <c r="B8650" s="274"/>
      <c r="C8650" s="340"/>
      <c r="D8650" s="340"/>
      <c r="E8650" s="341"/>
      <c r="F8650" s="341"/>
      <c r="G8650" s="341"/>
      <c r="H8650" s="341"/>
      <c r="I8650" s="341"/>
      <c r="J8650" s="341"/>
      <c r="AH8650" s="221"/>
      <c r="AI8650" s="221"/>
      <c r="AJ8650" s="221"/>
      <c r="AK8650" s="221"/>
      <c r="AL8650" s="221"/>
      <c r="AM8650" s="221"/>
      <c r="AN8650" s="221"/>
      <c r="AO8650" s="221"/>
      <c r="AP8650" s="221"/>
      <c r="AQ8650" s="219"/>
      <c r="AR8650" s="219"/>
      <c r="AS8650" s="221"/>
      <c r="AT8650" s="221"/>
      <c r="AU8650" s="221"/>
      <c r="AV8650" s="221"/>
      <c r="AW8650" s="221"/>
      <c r="AX8650" s="221"/>
      <c r="AY8650" s="221"/>
      <c r="AZ8650" s="221"/>
    </row>
    <row r="8651" spans="1:52" x14ac:dyDescent="0.15">
      <c r="A8651" s="278"/>
      <c r="B8651" s="274"/>
      <c r="C8651" s="340"/>
      <c r="D8651" s="340"/>
      <c r="E8651" s="341"/>
      <c r="F8651" s="341"/>
      <c r="G8651" s="341"/>
      <c r="H8651" s="341"/>
      <c r="I8651" s="341"/>
      <c r="J8651" s="341"/>
      <c r="AH8651" s="221"/>
      <c r="AI8651" s="221"/>
      <c r="AJ8651" s="221"/>
      <c r="AK8651" s="221"/>
      <c r="AL8651" s="221"/>
      <c r="AM8651" s="221"/>
      <c r="AN8651" s="221"/>
      <c r="AO8651" s="221"/>
      <c r="AP8651" s="221"/>
      <c r="AQ8651" s="219"/>
      <c r="AR8651" s="219"/>
      <c r="AS8651" s="221"/>
      <c r="AT8651" s="221"/>
      <c r="AU8651" s="221"/>
      <c r="AV8651" s="221"/>
      <c r="AW8651" s="221"/>
      <c r="AX8651" s="221"/>
      <c r="AY8651" s="221"/>
      <c r="AZ8651" s="221"/>
    </row>
    <row r="8652" spans="1:52" x14ac:dyDescent="0.15">
      <c r="A8652" s="278"/>
      <c r="B8652" s="274"/>
      <c r="C8652" s="340"/>
      <c r="D8652" s="340"/>
      <c r="E8652" s="341"/>
      <c r="F8652" s="341"/>
      <c r="G8652" s="341"/>
      <c r="H8652" s="341"/>
      <c r="I8652" s="341"/>
      <c r="J8652" s="341"/>
      <c r="AH8652" s="221"/>
      <c r="AI8652" s="221"/>
      <c r="AJ8652" s="221"/>
      <c r="AK8652" s="221"/>
      <c r="AL8652" s="221"/>
      <c r="AM8652" s="221"/>
      <c r="AN8652" s="221"/>
      <c r="AO8652" s="221"/>
      <c r="AP8652" s="221"/>
      <c r="AQ8652" s="219"/>
      <c r="AR8652" s="219"/>
      <c r="AS8652" s="221"/>
      <c r="AT8652" s="221"/>
      <c r="AU8652" s="221"/>
      <c r="AV8652" s="221"/>
      <c r="AW8652" s="221"/>
      <c r="AX8652" s="221"/>
      <c r="AY8652" s="221"/>
      <c r="AZ8652" s="221"/>
    </row>
    <row r="8653" spans="1:52" x14ac:dyDescent="0.15">
      <c r="A8653" s="278"/>
      <c r="B8653" s="274"/>
      <c r="C8653" s="340"/>
      <c r="D8653" s="340"/>
      <c r="E8653" s="341"/>
      <c r="F8653" s="341"/>
      <c r="G8653" s="341"/>
      <c r="H8653" s="341"/>
      <c r="I8653" s="341"/>
      <c r="J8653" s="341"/>
      <c r="AH8653" s="221"/>
      <c r="AI8653" s="221"/>
      <c r="AJ8653" s="221"/>
      <c r="AK8653" s="221"/>
      <c r="AL8653" s="221"/>
      <c r="AM8653" s="221"/>
      <c r="AN8653" s="221"/>
      <c r="AO8653" s="221"/>
      <c r="AP8653" s="221"/>
      <c r="AQ8653" s="219"/>
      <c r="AR8653" s="219"/>
      <c r="AS8653" s="221"/>
      <c r="AT8653" s="221"/>
      <c r="AU8653" s="221"/>
      <c r="AV8653" s="221"/>
      <c r="AW8653" s="221"/>
      <c r="AX8653" s="221"/>
      <c r="AY8653" s="221"/>
      <c r="AZ8653" s="221"/>
    </row>
    <row r="8654" spans="1:52" x14ac:dyDescent="0.15">
      <c r="A8654" s="278"/>
      <c r="B8654" s="274"/>
      <c r="C8654" s="340"/>
      <c r="D8654" s="340"/>
      <c r="E8654" s="341"/>
      <c r="F8654" s="341"/>
      <c r="G8654" s="341"/>
      <c r="H8654" s="341"/>
      <c r="I8654" s="341"/>
      <c r="J8654" s="341"/>
      <c r="AH8654" s="221"/>
      <c r="AI8654" s="221"/>
      <c r="AJ8654" s="221"/>
      <c r="AK8654" s="221"/>
      <c r="AL8654" s="221"/>
      <c r="AM8654" s="221"/>
      <c r="AN8654" s="221"/>
      <c r="AO8654" s="221"/>
      <c r="AP8654" s="221"/>
      <c r="AQ8654" s="219"/>
      <c r="AR8654" s="219"/>
      <c r="AS8654" s="221"/>
      <c r="AT8654" s="221"/>
      <c r="AU8654" s="221"/>
      <c r="AV8654" s="221"/>
      <c r="AW8654" s="221"/>
      <c r="AX8654" s="221"/>
      <c r="AY8654" s="221"/>
      <c r="AZ8654" s="221"/>
    </row>
    <row r="8655" spans="1:52" x14ac:dyDescent="0.15">
      <c r="A8655" s="278"/>
      <c r="B8655" s="274"/>
      <c r="C8655" s="340"/>
      <c r="D8655" s="340"/>
      <c r="E8655" s="341"/>
      <c r="F8655" s="341"/>
      <c r="G8655" s="341"/>
      <c r="H8655" s="341"/>
      <c r="I8655" s="341"/>
      <c r="J8655" s="341"/>
      <c r="AH8655" s="221"/>
      <c r="AI8655" s="221"/>
      <c r="AJ8655" s="221"/>
      <c r="AK8655" s="221"/>
      <c r="AL8655" s="221"/>
      <c r="AM8655" s="221"/>
      <c r="AN8655" s="221"/>
      <c r="AO8655" s="221"/>
      <c r="AP8655" s="221"/>
      <c r="AQ8655" s="219"/>
      <c r="AR8655" s="219"/>
      <c r="AS8655" s="221"/>
      <c r="AT8655" s="221"/>
      <c r="AU8655" s="221"/>
      <c r="AV8655" s="221"/>
      <c r="AW8655" s="221"/>
      <c r="AX8655" s="221"/>
      <c r="AY8655" s="221"/>
      <c r="AZ8655" s="221"/>
    </row>
    <row r="8656" spans="1:52" x14ac:dyDescent="0.15">
      <c r="A8656" s="278"/>
      <c r="B8656" s="274"/>
      <c r="C8656" s="340"/>
      <c r="D8656" s="340"/>
      <c r="E8656" s="341"/>
      <c r="F8656" s="341"/>
      <c r="G8656" s="341"/>
      <c r="H8656" s="341"/>
      <c r="I8656" s="341"/>
      <c r="J8656" s="341"/>
      <c r="AH8656" s="221"/>
      <c r="AI8656" s="221"/>
      <c r="AJ8656" s="221"/>
      <c r="AK8656" s="221"/>
      <c r="AL8656" s="221"/>
      <c r="AM8656" s="221"/>
      <c r="AN8656" s="221"/>
      <c r="AO8656" s="221"/>
      <c r="AP8656" s="221"/>
      <c r="AQ8656" s="219"/>
      <c r="AR8656" s="219"/>
      <c r="AS8656" s="221"/>
      <c r="AT8656" s="221"/>
      <c r="AU8656" s="221"/>
      <c r="AV8656" s="221"/>
      <c r="AW8656" s="221"/>
      <c r="AX8656" s="221"/>
      <c r="AY8656" s="221"/>
      <c r="AZ8656" s="221"/>
    </row>
    <row r="8657" spans="1:52" x14ac:dyDescent="0.15">
      <c r="A8657" s="278"/>
      <c r="B8657" s="274"/>
      <c r="C8657" s="340"/>
      <c r="D8657" s="340"/>
      <c r="E8657" s="341"/>
      <c r="F8657" s="341"/>
      <c r="G8657" s="341"/>
      <c r="H8657" s="341"/>
      <c r="I8657" s="341"/>
      <c r="J8657" s="341"/>
      <c r="AH8657" s="221"/>
      <c r="AI8657" s="221"/>
      <c r="AJ8657" s="221"/>
      <c r="AK8657" s="221"/>
      <c r="AL8657" s="221"/>
      <c r="AM8657" s="221"/>
      <c r="AN8657" s="221"/>
      <c r="AO8657" s="221"/>
      <c r="AP8657" s="221"/>
      <c r="AQ8657" s="219"/>
      <c r="AR8657" s="219"/>
      <c r="AS8657" s="221"/>
      <c r="AT8657" s="221"/>
      <c r="AU8657" s="221"/>
      <c r="AV8657" s="221"/>
      <c r="AW8657" s="221"/>
      <c r="AX8657" s="221"/>
      <c r="AY8657" s="221"/>
      <c r="AZ8657" s="221"/>
    </row>
    <row r="8658" spans="1:52" x14ac:dyDescent="0.15">
      <c r="A8658" s="278"/>
      <c r="B8658" s="274"/>
      <c r="C8658" s="340"/>
      <c r="D8658" s="340"/>
      <c r="E8658" s="341"/>
      <c r="F8658" s="341"/>
      <c r="G8658" s="341"/>
      <c r="H8658" s="341"/>
      <c r="I8658" s="341"/>
      <c r="J8658" s="341"/>
      <c r="AH8658" s="221"/>
      <c r="AI8658" s="221"/>
      <c r="AJ8658" s="221"/>
      <c r="AK8658" s="221"/>
      <c r="AL8658" s="221"/>
      <c r="AM8658" s="221"/>
      <c r="AN8658" s="221"/>
      <c r="AO8658" s="221"/>
      <c r="AP8658" s="221"/>
      <c r="AQ8658" s="219"/>
      <c r="AR8658" s="219"/>
      <c r="AS8658" s="221"/>
      <c r="AT8658" s="221"/>
      <c r="AU8658" s="221"/>
      <c r="AV8658" s="221"/>
      <c r="AW8658" s="221"/>
      <c r="AX8658" s="221"/>
      <c r="AY8658" s="221"/>
      <c r="AZ8658" s="221"/>
    </row>
    <row r="8659" spans="1:52" x14ac:dyDescent="0.15">
      <c r="A8659" s="278"/>
      <c r="B8659" s="274"/>
      <c r="C8659" s="340"/>
      <c r="D8659" s="340"/>
      <c r="E8659" s="341"/>
      <c r="F8659" s="341"/>
      <c r="G8659" s="341"/>
      <c r="H8659" s="341"/>
      <c r="I8659" s="341"/>
      <c r="J8659" s="341"/>
      <c r="AH8659" s="221"/>
      <c r="AI8659" s="221"/>
      <c r="AJ8659" s="221"/>
      <c r="AK8659" s="221"/>
      <c r="AL8659" s="221"/>
      <c r="AM8659" s="221"/>
      <c r="AN8659" s="221"/>
      <c r="AO8659" s="221"/>
      <c r="AP8659" s="221"/>
      <c r="AQ8659" s="219"/>
      <c r="AR8659" s="219"/>
      <c r="AS8659" s="221"/>
      <c r="AT8659" s="221"/>
      <c r="AU8659" s="221"/>
      <c r="AV8659" s="221"/>
      <c r="AW8659" s="221"/>
      <c r="AX8659" s="221"/>
      <c r="AY8659" s="221"/>
      <c r="AZ8659" s="221"/>
    </row>
    <row r="8660" spans="1:52" x14ac:dyDescent="0.15">
      <c r="A8660" s="278"/>
      <c r="B8660" s="274"/>
      <c r="C8660" s="340"/>
      <c r="D8660" s="340"/>
      <c r="E8660" s="341"/>
      <c r="F8660" s="341"/>
      <c r="G8660" s="341"/>
      <c r="H8660" s="341"/>
      <c r="I8660" s="341"/>
      <c r="J8660" s="341"/>
      <c r="AH8660" s="221"/>
      <c r="AI8660" s="221"/>
      <c r="AJ8660" s="221"/>
      <c r="AK8660" s="221"/>
      <c r="AL8660" s="221"/>
      <c r="AM8660" s="221"/>
      <c r="AN8660" s="221"/>
      <c r="AO8660" s="221"/>
      <c r="AP8660" s="221"/>
      <c r="AQ8660" s="219"/>
      <c r="AR8660" s="219"/>
      <c r="AS8660" s="221"/>
      <c r="AT8660" s="221"/>
      <c r="AU8660" s="221"/>
      <c r="AV8660" s="221"/>
      <c r="AW8660" s="221"/>
      <c r="AX8660" s="221"/>
      <c r="AY8660" s="221"/>
      <c r="AZ8660" s="221"/>
    </row>
    <row r="8661" spans="1:52" x14ac:dyDescent="0.15">
      <c r="A8661" s="278"/>
      <c r="B8661" s="274"/>
      <c r="C8661" s="340"/>
      <c r="D8661" s="340"/>
      <c r="E8661" s="341"/>
      <c r="F8661" s="341"/>
      <c r="G8661" s="341"/>
      <c r="H8661" s="341"/>
      <c r="I8661" s="341"/>
      <c r="J8661" s="341"/>
      <c r="AH8661" s="221"/>
      <c r="AI8661" s="221"/>
      <c r="AJ8661" s="221"/>
      <c r="AK8661" s="221"/>
      <c r="AL8661" s="221"/>
      <c r="AM8661" s="221"/>
      <c r="AN8661" s="221"/>
      <c r="AO8661" s="221"/>
      <c r="AP8661" s="221"/>
      <c r="AQ8661" s="219"/>
      <c r="AR8661" s="219"/>
      <c r="AS8661" s="221"/>
      <c r="AT8661" s="221"/>
      <c r="AU8661" s="221"/>
      <c r="AV8661" s="221"/>
      <c r="AW8661" s="221"/>
      <c r="AX8661" s="221"/>
      <c r="AY8661" s="221"/>
      <c r="AZ8661" s="221"/>
    </row>
    <row r="8662" spans="1:52" x14ac:dyDescent="0.15">
      <c r="A8662" s="278"/>
      <c r="B8662" s="274"/>
      <c r="C8662" s="340"/>
      <c r="D8662" s="340"/>
      <c r="E8662" s="341"/>
      <c r="F8662" s="341"/>
      <c r="G8662" s="341"/>
      <c r="H8662" s="341"/>
      <c r="I8662" s="341"/>
      <c r="J8662" s="341"/>
      <c r="AH8662" s="221"/>
      <c r="AI8662" s="221"/>
      <c r="AJ8662" s="221"/>
      <c r="AK8662" s="221"/>
      <c r="AL8662" s="221"/>
      <c r="AM8662" s="221"/>
      <c r="AN8662" s="221"/>
      <c r="AO8662" s="221"/>
      <c r="AP8662" s="221"/>
      <c r="AQ8662" s="219"/>
      <c r="AR8662" s="219"/>
      <c r="AS8662" s="221"/>
      <c r="AT8662" s="221"/>
      <c r="AU8662" s="221"/>
      <c r="AV8662" s="221"/>
      <c r="AW8662" s="221"/>
      <c r="AX8662" s="221"/>
      <c r="AY8662" s="221"/>
      <c r="AZ8662" s="221"/>
    </row>
    <row r="8663" spans="1:52" x14ac:dyDescent="0.15">
      <c r="A8663" s="278"/>
      <c r="B8663" s="274"/>
      <c r="C8663" s="340"/>
      <c r="D8663" s="340"/>
      <c r="E8663" s="341"/>
      <c r="F8663" s="341"/>
      <c r="G8663" s="341"/>
      <c r="H8663" s="341"/>
      <c r="I8663" s="341"/>
      <c r="J8663" s="341"/>
      <c r="AH8663" s="221"/>
      <c r="AI8663" s="221"/>
      <c r="AJ8663" s="221"/>
      <c r="AK8663" s="221"/>
      <c r="AL8663" s="221"/>
      <c r="AM8663" s="221"/>
      <c r="AN8663" s="221"/>
      <c r="AO8663" s="221"/>
      <c r="AP8663" s="221"/>
      <c r="AQ8663" s="219"/>
      <c r="AR8663" s="219"/>
      <c r="AS8663" s="221"/>
      <c r="AT8663" s="221"/>
      <c r="AU8663" s="221"/>
      <c r="AV8663" s="221"/>
      <c r="AW8663" s="221"/>
      <c r="AX8663" s="221"/>
      <c r="AY8663" s="221"/>
      <c r="AZ8663" s="221"/>
    </row>
    <row r="8664" spans="1:52" x14ac:dyDescent="0.15">
      <c r="A8664" s="278"/>
      <c r="B8664" s="274"/>
      <c r="C8664" s="340"/>
      <c r="D8664" s="340"/>
      <c r="E8664" s="341"/>
      <c r="F8664" s="341"/>
      <c r="G8664" s="341"/>
      <c r="H8664" s="341"/>
      <c r="I8664" s="341"/>
      <c r="J8664" s="341"/>
      <c r="AH8664" s="221"/>
      <c r="AI8664" s="221"/>
      <c r="AJ8664" s="221"/>
      <c r="AK8664" s="221"/>
      <c r="AL8664" s="221"/>
      <c r="AM8664" s="221"/>
      <c r="AN8664" s="221"/>
      <c r="AO8664" s="221"/>
      <c r="AP8664" s="221"/>
      <c r="AQ8664" s="219"/>
      <c r="AR8664" s="219"/>
      <c r="AS8664" s="221"/>
      <c r="AT8664" s="221"/>
      <c r="AU8664" s="221"/>
      <c r="AV8664" s="221"/>
      <c r="AW8664" s="221"/>
      <c r="AX8664" s="221"/>
      <c r="AY8664" s="221"/>
      <c r="AZ8664" s="221"/>
    </row>
    <row r="8665" spans="1:52" x14ac:dyDescent="0.15">
      <c r="A8665" s="278"/>
      <c r="B8665" s="274"/>
      <c r="C8665" s="340"/>
      <c r="D8665" s="340"/>
      <c r="E8665" s="341"/>
      <c r="F8665" s="341"/>
      <c r="G8665" s="341"/>
      <c r="H8665" s="341"/>
      <c r="I8665" s="341"/>
      <c r="J8665" s="341"/>
      <c r="AH8665" s="221"/>
      <c r="AI8665" s="221"/>
      <c r="AJ8665" s="221"/>
      <c r="AK8665" s="221"/>
      <c r="AL8665" s="221"/>
      <c r="AM8665" s="221"/>
      <c r="AN8665" s="221"/>
      <c r="AO8665" s="221"/>
      <c r="AP8665" s="221"/>
      <c r="AQ8665" s="219"/>
      <c r="AR8665" s="219"/>
      <c r="AS8665" s="221"/>
      <c r="AT8665" s="221"/>
      <c r="AU8665" s="221"/>
      <c r="AV8665" s="221"/>
      <c r="AW8665" s="221"/>
      <c r="AX8665" s="221"/>
      <c r="AY8665" s="221"/>
      <c r="AZ8665" s="221"/>
    </row>
    <row r="8666" spans="1:52" x14ac:dyDescent="0.15">
      <c r="A8666" s="278"/>
      <c r="B8666" s="274"/>
      <c r="C8666" s="340"/>
      <c r="D8666" s="340"/>
      <c r="E8666" s="341"/>
      <c r="F8666" s="341"/>
      <c r="G8666" s="341"/>
      <c r="H8666" s="341"/>
      <c r="I8666" s="341"/>
      <c r="J8666" s="341"/>
      <c r="AH8666" s="221"/>
      <c r="AI8666" s="221"/>
      <c r="AJ8666" s="221"/>
      <c r="AK8666" s="221"/>
      <c r="AL8666" s="221"/>
      <c r="AM8666" s="221"/>
      <c r="AN8666" s="221"/>
      <c r="AO8666" s="221"/>
      <c r="AP8666" s="221"/>
      <c r="AQ8666" s="219"/>
      <c r="AR8666" s="219"/>
      <c r="AS8666" s="221"/>
      <c r="AT8666" s="221"/>
      <c r="AU8666" s="221"/>
      <c r="AV8666" s="221"/>
      <c r="AW8666" s="221"/>
      <c r="AX8666" s="221"/>
      <c r="AY8666" s="221"/>
      <c r="AZ8666" s="221"/>
    </row>
    <row r="8667" spans="1:52" x14ac:dyDescent="0.15">
      <c r="A8667" s="278"/>
      <c r="B8667" s="274"/>
      <c r="C8667" s="340"/>
      <c r="D8667" s="340"/>
      <c r="E8667" s="341"/>
      <c r="F8667" s="341"/>
      <c r="G8667" s="341"/>
      <c r="H8667" s="341"/>
      <c r="I8667" s="341"/>
      <c r="J8667" s="341"/>
      <c r="AH8667" s="221"/>
      <c r="AI8667" s="221"/>
      <c r="AJ8667" s="221"/>
      <c r="AK8667" s="221"/>
      <c r="AL8667" s="221"/>
      <c r="AM8667" s="221"/>
      <c r="AN8667" s="221"/>
      <c r="AO8667" s="221"/>
      <c r="AP8667" s="221"/>
      <c r="AQ8667" s="219"/>
      <c r="AR8667" s="219"/>
      <c r="AS8667" s="221"/>
      <c r="AT8667" s="221"/>
      <c r="AU8667" s="221"/>
      <c r="AV8667" s="221"/>
      <c r="AW8667" s="221"/>
      <c r="AX8667" s="221"/>
      <c r="AY8667" s="221"/>
      <c r="AZ8667" s="221"/>
    </row>
    <row r="8668" spans="1:52" x14ac:dyDescent="0.15">
      <c r="A8668" s="278"/>
      <c r="B8668" s="274"/>
      <c r="C8668" s="340"/>
      <c r="D8668" s="340"/>
      <c r="E8668" s="341"/>
      <c r="F8668" s="341"/>
      <c r="G8668" s="341"/>
      <c r="H8668" s="341"/>
      <c r="I8668" s="341"/>
      <c r="J8668" s="341"/>
      <c r="AH8668" s="221"/>
      <c r="AI8668" s="221"/>
      <c r="AJ8668" s="221"/>
      <c r="AK8668" s="221"/>
      <c r="AL8668" s="221"/>
      <c r="AM8668" s="221"/>
      <c r="AN8668" s="221"/>
      <c r="AO8668" s="221"/>
      <c r="AP8668" s="221"/>
      <c r="AQ8668" s="219"/>
      <c r="AR8668" s="219"/>
      <c r="AS8668" s="221"/>
      <c r="AT8668" s="221"/>
      <c r="AU8668" s="221"/>
      <c r="AV8668" s="221"/>
      <c r="AW8668" s="221"/>
      <c r="AX8668" s="221"/>
      <c r="AY8668" s="221"/>
      <c r="AZ8668" s="221"/>
    </row>
    <row r="8669" spans="1:52" x14ac:dyDescent="0.15">
      <c r="A8669" s="278"/>
      <c r="B8669" s="274"/>
      <c r="C8669" s="340"/>
      <c r="D8669" s="340"/>
      <c r="E8669" s="341"/>
      <c r="F8669" s="341"/>
      <c r="G8669" s="341"/>
      <c r="H8669" s="341"/>
      <c r="I8669" s="341"/>
      <c r="J8669" s="341"/>
      <c r="AH8669" s="221"/>
      <c r="AI8669" s="221"/>
      <c r="AJ8669" s="221"/>
      <c r="AK8669" s="221"/>
      <c r="AL8669" s="221"/>
      <c r="AM8669" s="221"/>
      <c r="AN8669" s="221"/>
      <c r="AO8669" s="221"/>
      <c r="AP8669" s="221"/>
      <c r="AQ8669" s="219"/>
      <c r="AR8669" s="219"/>
      <c r="AS8669" s="221"/>
      <c r="AT8669" s="221"/>
      <c r="AU8669" s="221"/>
      <c r="AV8669" s="221"/>
      <c r="AW8669" s="221"/>
      <c r="AX8669" s="221"/>
      <c r="AY8669" s="221"/>
      <c r="AZ8669" s="221"/>
    </row>
    <row r="8670" spans="1:52" x14ac:dyDescent="0.15">
      <c r="A8670" s="278"/>
      <c r="B8670" s="274"/>
      <c r="C8670" s="340"/>
      <c r="D8670" s="340"/>
      <c r="E8670" s="341"/>
      <c r="F8670" s="341"/>
      <c r="G8670" s="341"/>
      <c r="H8670" s="341"/>
      <c r="I8670" s="341"/>
      <c r="J8670" s="341"/>
      <c r="AH8670" s="221"/>
      <c r="AI8670" s="221"/>
      <c r="AJ8670" s="221"/>
      <c r="AK8670" s="221"/>
      <c r="AL8670" s="221"/>
      <c r="AM8670" s="221"/>
      <c r="AN8670" s="221"/>
      <c r="AO8670" s="221"/>
      <c r="AP8670" s="221"/>
      <c r="AQ8670" s="219"/>
      <c r="AR8670" s="219"/>
      <c r="AS8670" s="221"/>
      <c r="AT8670" s="221"/>
      <c r="AU8670" s="221"/>
      <c r="AV8670" s="221"/>
      <c r="AW8670" s="221"/>
      <c r="AX8670" s="221"/>
      <c r="AY8670" s="221"/>
      <c r="AZ8670" s="221"/>
    </row>
    <row r="8671" spans="1:52" x14ac:dyDescent="0.15">
      <c r="A8671" s="278"/>
      <c r="B8671" s="274"/>
      <c r="C8671" s="340"/>
      <c r="D8671" s="340"/>
      <c r="E8671" s="341"/>
      <c r="F8671" s="341"/>
      <c r="G8671" s="341"/>
      <c r="H8671" s="341"/>
      <c r="I8671" s="341"/>
      <c r="J8671" s="341"/>
      <c r="AH8671" s="221"/>
      <c r="AI8671" s="221"/>
      <c r="AJ8671" s="221"/>
      <c r="AK8671" s="221"/>
      <c r="AL8671" s="221"/>
      <c r="AM8671" s="221"/>
      <c r="AN8671" s="221"/>
      <c r="AO8671" s="221"/>
      <c r="AP8671" s="221"/>
      <c r="AQ8671" s="219"/>
      <c r="AR8671" s="219"/>
      <c r="AS8671" s="221"/>
      <c r="AT8671" s="221"/>
      <c r="AU8671" s="221"/>
      <c r="AV8671" s="221"/>
      <c r="AW8671" s="221"/>
      <c r="AX8671" s="221"/>
      <c r="AY8671" s="221"/>
      <c r="AZ8671" s="221"/>
    </row>
    <row r="8672" spans="1:52" x14ac:dyDescent="0.15">
      <c r="A8672" s="278"/>
      <c r="B8672" s="274"/>
      <c r="C8672" s="340"/>
      <c r="D8672" s="340"/>
      <c r="E8672" s="341"/>
      <c r="F8672" s="341"/>
      <c r="G8672" s="341"/>
      <c r="H8672" s="341"/>
      <c r="I8672" s="341"/>
      <c r="J8672" s="341"/>
      <c r="AH8672" s="221"/>
      <c r="AI8672" s="221"/>
      <c r="AJ8672" s="221"/>
      <c r="AK8672" s="221"/>
      <c r="AL8672" s="221"/>
      <c r="AM8672" s="221"/>
      <c r="AN8672" s="221"/>
      <c r="AO8672" s="221"/>
      <c r="AP8672" s="221"/>
      <c r="AQ8672" s="219"/>
      <c r="AR8672" s="219"/>
      <c r="AS8672" s="221"/>
      <c r="AT8672" s="221"/>
      <c r="AU8672" s="221"/>
      <c r="AV8672" s="221"/>
      <c r="AW8672" s="221"/>
      <c r="AX8672" s="221"/>
      <c r="AY8672" s="221"/>
      <c r="AZ8672" s="221"/>
    </row>
    <row r="8673" spans="1:52" x14ac:dyDescent="0.15">
      <c r="A8673" s="278"/>
      <c r="B8673" s="274"/>
      <c r="C8673" s="340"/>
      <c r="D8673" s="340"/>
      <c r="E8673" s="341"/>
      <c r="F8673" s="341"/>
      <c r="G8673" s="341"/>
      <c r="H8673" s="341"/>
      <c r="I8673" s="341"/>
      <c r="J8673" s="341"/>
      <c r="AH8673" s="221"/>
      <c r="AI8673" s="221"/>
      <c r="AJ8673" s="221"/>
      <c r="AK8673" s="221"/>
      <c r="AL8673" s="221"/>
      <c r="AM8673" s="221"/>
      <c r="AN8673" s="221"/>
      <c r="AO8673" s="221"/>
      <c r="AP8673" s="221"/>
      <c r="AQ8673" s="219"/>
      <c r="AR8673" s="219"/>
      <c r="AS8673" s="221"/>
      <c r="AT8673" s="221"/>
      <c r="AU8673" s="221"/>
      <c r="AV8673" s="221"/>
      <c r="AW8673" s="221"/>
      <c r="AX8673" s="221"/>
      <c r="AY8673" s="221"/>
      <c r="AZ8673" s="221"/>
    </row>
    <row r="8674" spans="1:52" x14ac:dyDescent="0.15">
      <c r="A8674" s="278"/>
      <c r="B8674" s="274"/>
      <c r="C8674" s="340"/>
      <c r="D8674" s="340"/>
      <c r="E8674" s="341"/>
      <c r="F8674" s="341"/>
      <c r="G8674" s="341"/>
      <c r="H8674" s="341"/>
      <c r="I8674" s="341"/>
      <c r="J8674" s="341"/>
      <c r="AH8674" s="221"/>
      <c r="AI8674" s="221"/>
      <c r="AJ8674" s="221"/>
      <c r="AK8674" s="221"/>
      <c r="AL8674" s="221"/>
      <c r="AM8674" s="221"/>
      <c r="AN8674" s="221"/>
      <c r="AO8674" s="221"/>
      <c r="AP8674" s="221"/>
      <c r="AQ8674" s="219"/>
      <c r="AR8674" s="219"/>
      <c r="AS8674" s="221"/>
      <c r="AT8674" s="221"/>
      <c r="AU8674" s="221"/>
      <c r="AV8674" s="221"/>
      <c r="AW8674" s="221"/>
      <c r="AX8674" s="221"/>
      <c r="AY8674" s="221"/>
      <c r="AZ8674" s="221"/>
    </row>
    <row r="8675" spans="1:52" x14ac:dyDescent="0.15">
      <c r="A8675" s="278"/>
      <c r="B8675" s="274"/>
      <c r="C8675" s="340"/>
      <c r="D8675" s="340"/>
      <c r="E8675" s="341"/>
      <c r="F8675" s="341"/>
      <c r="G8675" s="341"/>
      <c r="H8675" s="341"/>
      <c r="I8675" s="341"/>
      <c r="J8675" s="341"/>
      <c r="AH8675" s="221"/>
      <c r="AI8675" s="221"/>
      <c r="AJ8675" s="221"/>
      <c r="AK8675" s="221"/>
      <c r="AL8675" s="221"/>
      <c r="AM8675" s="221"/>
      <c r="AN8675" s="221"/>
      <c r="AO8675" s="221"/>
      <c r="AP8675" s="221"/>
      <c r="AQ8675" s="219"/>
      <c r="AR8675" s="219"/>
      <c r="AS8675" s="221"/>
      <c r="AT8675" s="221"/>
      <c r="AU8675" s="221"/>
      <c r="AV8675" s="221"/>
      <c r="AW8675" s="221"/>
      <c r="AX8675" s="221"/>
      <c r="AY8675" s="221"/>
      <c r="AZ8675" s="221"/>
    </row>
    <row r="8676" spans="1:52" x14ac:dyDescent="0.15">
      <c r="A8676" s="278"/>
      <c r="B8676" s="274"/>
      <c r="C8676" s="340"/>
      <c r="D8676" s="340"/>
      <c r="E8676" s="341"/>
      <c r="F8676" s="341"/>
      <c r="G8676" s="341"/>
      <c r="H8676" s="341"/>
      <c r="I8676" s="341"/>
      <c r="J8676" s="341"/>
      <c r="AH8676" s="221"/>
      <c r="AI8676" s="221"/>
      <c r="AJ8676" s="221"/>
      <c r="AK8676" s="221"/>
      <c r="AL8676" s="221"/>
      <c r="AM8676" s="221"/>
      <c r="AN8676" s="221"/>
      <c r="AO8676" s="221"/>
      <c r="AP8676" s="221"/>
      <c r="AQ8676" s="219"/>
      <c r="AR8676" s="219"/>
      <c r="AS8676" s="221"/>
      <c r="AT8676" s="221"/>
      <c r="AU8676" s="221"/>
      <c r="AV8676" s="221"/>
      <c r="AW8676" s="221"/>
      <c r="AX8676" s="221"/>
      <c r="AY8676" s="221"/>
      <c r="AZ8676" s="221"/>
    </row>
    <row r="8677" spans="1:52" x14ac:dyDescent="0.15">
      <c r="A8677" s="278"/>
      <c r="B8677" s="274"/>
      <c r="C8677" s="340"/>
      <c r="D8677" s="340"/>
      <c r="E8677" s="341"/>
      <c r="F8677" s="341"/>
      <c r="G8677" s="341"/>
      <c r="H8677" s="341"/>
      <c r="I8677" s="341"/>
      <c r="J8677" s="341"/>
      <c r="AH8677" s="221"/>
      <c r="AI8677" s="221"/>
      <c r="AJ8677" s="221"/>
      <c r="AK8677" s="221"/>
      <c r="AL8677" s="221"/>
      <c r="AM8677" s="221"/>
      <c r="AN8677" s="221"/>
      <c r="AO8677" s="221"/>
      <c r="AP8677" s="221"/>
      <c r="AQ8677" s="219"/>
      <c r="AR8677" s="219"/>
      <c r="AS8677" s="221"/>
      <c r="AT8677" s="221"/>
      <c r="AU8677" s="221"/>
      <c r="AV8677" s="221"/>
      <c r="AW8677" s="221"/>
      <c r="AX8677" s="221"/>
      <c r="AY8677" s="221"/>
      <c r="AZ8677" s="221"/>
    </row>
    <row r="8678" spans="1:52" x14ac:dyDescent="0.15">
      <c r="A8678" s="278"/>
      <c r="B8678" s="274"/>
      <c r="C8678" s="340"/>
      <c r="D8678" s="340"/>
      <c r="E8678" s="341"/>
      <c r="F8678" s="341"/>
      <c r="G8678" s="341"/>
      <c r="H8678" s="341"/>
      <c r="I8678" s="341"/>
      <c r="J8678" s="341"/>
      <c r="AH8678" s="221"/>
      <c r="AI8678" s="221"/>
      <c r="AJ8678" s="221"/>
      <c r="AK8678" s="221"/>
      <c r="AL8678" s="221"/>
      <c r="AM8678" s="221"/>
      <c r="AN8678" s="221"/>
      <c r="AO8678" s="221"/>
      <c r="AP8678" s="221"/>
      <c r="AQ8678" s="219"/>
      <c r="AR8678" s="219"/>
      <c r="AS8678" s="221"/>
      <c r="AT8678" s="221"/>
      <c r="AU8678" s="221"/>
      <c r="AV8678" s="221"/>
      <c r="AW8678" s="221"/>
      <c r="AX8678" s="221"/>
      <c r="AY8678" s="221"/>
      <c r="AZ8678" s="221"/>
    </row>
    <row r="8679" spans="1:52" x14ac:dyDescent="0.15">
      <c r="A8679" s="278"/>
      <c r="B8679" s="274"/>
      <c r="C8679" s="340"/>
      <c r="D8679" s="340"/>
      <c r="E8679" s="341"/>
      <c r="F8679" s="341"/>
      <c r="G8679" s="341"/>
      <c r="H8679" s="341"/>
      <c r="I8679" s="341"/>
      <c r="J8679" s="341"/>
      <c r="AH8679" s="221"/>
      <c r="AI8679" s="221"/>
      <c r="AJ8679" s="221"/>
      <c r="AK8679" s="221"/>
      <c r="AL8679" s="221"/>
      <c r="AM8679" s="221"/>
      <c r="AN8679" s="221"/>
      <c r="AO8679" s="221"/>
      <c r="AP8679" s="221"/>
      <c r="AQ8679" s="219"/>
      <c r="AR8679" s="219"/>
      <c r="AS8679" s="221"/>
      <c r="AT8679" s="221"/>
      <c r="AU8679" s="221"/>
      <c r="AV8679" s="221"/>
      <c r="AW8679" s="221"/>
      <c r="AX8679" s="221"/>
      <c r="AY8679" s="221"/>
      <c r="AZ8679" s="221"/>
    </row>
    <row r="8680" spans="1:52" x14ac:dyDescent="0.15">
      <c r="A8680" s="278"/>
      <c r="B8680" s="274"/>
      <c r="C8680" s="340"/>
      <c r="D8680" s="340"/>
      <c r="E8680" s="341"/>
      <c r="F8680" s="341"/>
      <c r="G8680" s="341"/>
      <c r="H8680" s="341"/>
      <c r="I8680" s="341"/>
      <c r="J8680" s="341"/>
      <c r="AH8680" s="221"/>
      <c r="AI8680" s="221"/>
      <c r="AJ8680" s="221"/>
      <c r="AK8680" s="221"/>
      <c r="AL8680" s="221"/>
      <c r="AM8680" s="221"/>
      <c r="AN8680" s="221"/>
      <c r="AO8680" s="221"/>
      <c r="AP8680" s="221"/>
      <c r="AQ8680" s="219"/>
      <c r="AR8680" s="219"/>
      <c r="AS8680" s="221"/>
      <c r="AT8680" s="221"/>
      <c r="AU8680" s="221"/>
      <c r="AV8680" s="221"/>
      <c r="AW8680" s="221"/>
      <c r="AX8680" s="221"/>
      <c r="AY8680" s="221"/>
      <c r="AZ8680" s="221"/>
    </row>
    <row r="8681" spans="1:52" x14ac:dyDescent="0.15">
      <c r="A8681" s="278"/>
      <c r="B8681" s="274"/>
      <c r="C8681" s="340"/>
      <c r="D8681" s="340"/>
      <c r="E8681" s="341"/>
      <c r="F8681" s="341"/>
      <c r="G8681" s="341"/>
      <c r="H8681" s="341"/>
      <c r="I8681" s="341"/>
      <c r="J8681" s="341"/>
      <c r="AH8681" s="221"/>
      <c r="AI8681" s="221"/>
      <c r="AJ8681" s="221"/>
      <c r="AK8681" s="221"/>
      <c r="AL8681" s="221"/>
      <c r="AM8681" s="221"/>
      <c r="AN8681" s="221"/>
      <c r="AO8681" s="221"/>
      <c r="AP8681" s="221"/>
      <c r="AQ8681" s="219"/>
      <c r="AR8681" s="219"/>
      <c r="AS8681" s="221"/>
      <c r="AT8681" s="221"/>
      <c r="AU8681" s="221"/>
      <c r="AV8681" s="221"/>
      <c r="AW8681" s="221"/>
      <c r="AX8681" s="221"/>
      <c r="AY8681" s="221"/>
      <c r="AZ8681" s="221"/>
    </row>
    <row r="8682" spans="1:52" x14ac:dyDescent="0.15">
      <c r="A8682" s="278"/>
      <c r="B8682" s="274"/>
      <c r="C8682" s="340"/>
      <c r="D8682" s="340"/>
      <c r="E8682" s="341"/>
      <c r="F8682" s="341"/>
      <c r="G8682" s="341"/>
      <c r="H8682" s="341"/>
      <c r="I8682" s="341"/>
      <c r="J8682" s="341"/>
      <c r="AH8682" s="221"/>
      <c r="AI8682" s="221"/>
      <c r="AJ8682" s="221"/>
      <c r="AK8682" s="221"/>
      <c r="AL8682" s="221"/>
      <c r="AM8682" s="221"/>
      <c r="AN8682" s="221"/>
      <c r="AO8682" s="221"/>
      <c r="AP8682" s="221"/>
      <c r="AQ8682" s="219"/>
      <c r="AR8682" s="219"/>
      <c r="AS8682" s="221"/>
      <c r="AT8682" s="221"/>
      <c r="AU8682" s="221"/>
      <c r="AV8682" s="221"/>
      <c r="AW8682" s="221"/>
      <c r="AX8682" s="221"/>
      <c r="AY8682" s="221"/>
      <c r="AZ8682" s="221"/>
    </row>
    <row r="8683" spans="1:52" x14ac:dyDescent="0.15">
      <c r="A8683" s="278"/>
      <c r="B8683" s="274"/>
      <c r="C8683" s="340"/>
      <c r="D8683" s="340"/>
      <c r="E8683" s="341"/>
      <c r="F8683" s="341"/>
      <c r="G8683" s="341"/>
      <c r="H8683" s="341"/>
      <c r="I8683" s="341"/>
      <c r="J8683" s="341"/>
      <c r="AH8683" s="221"/>
      <c r="AI8683" s="221"/>
      <c r="AJ8683" s="221"/>
      <c r="AK8683" s="221"/>
      <c r="AL8683" s="221"/>
      <c r="AM8683" s="221"/>
      <c r="AN8683" s="221"/>
      <c r="AO8683" s="221"/>
      <c r="AP8683" s="221"/>
      <c r="AQ8683" s="219"/>
      <c r="AR8683" s="219"/>
      <c r="AS8683" s="221"/>
      <c r="AT8683" s="221"/>
      <c r="AU8683" s="221"/>
      <c r="AV8683" s="221"/>
      <c r="AW8683" s="221"/>
      <c r="AX8683" s="221"/>
      <c r="AY8683" s="221"/>
      <c r="AZ8683" s="221"/>
    </row>
    <row r="8684" spans="1:52" x14ac:dyDescent="0.15">
      <c r="A8684" s="278"/>
      <c r="B8684" s="274"/>
      <c r="C8684" s="340"/>
      <c r="D8684" s="340"/>
      <c r="E8684" s="341"/>
      <c r="F8684" s="341"/>
      <c r="G8684" s="341"/>
      <c r="H8684" s="341"/>
      <c r="I8684" s="341"/>
      <c r="J8684" s="341"/>
      <c r="AH8684" s="221"/>
      <c r="AI8684" s="221"/>
      <c r="AJ8684" s="221"/>
      <c r="AK8684" s="221"/>
      <c r="AL8684" s="221"/>
      <c r="AM8684" s="221"/>
      <c r="AN8684" s="221"/>
      <c r="AO8684" s="221"/>
      <c r="AP8684" s="221"/>
      <c r="AQ8684" s="219"/>
      <c r="AR8684" s="219"/>
      <c r="AS8684" s="221"/>
      <c r="AT8684" s="221"/>
      <c r="AU8684" s="221"/>
      <c r="AV8684" s="221"/>
      <c r="AW8684" s="221"/>
      <c r="AX8684" s="221"/>
      <c r="AY8684" s="221"/>
      <c r="AZ8684" s="221"/>
    </row>
    <row r="8685" spans="1:52" x14ac:dyDescent="0.15">
      <c r="A8685" s="278"/>
      <c r="B8685" s="274"/>
      <c r="C8685" s="340"/>
      <c r="D8685" s="340"/>
      <c r="E8685" s="341"/>
      <c r="F8685" s="341"/>
      <c r="G8685" s="341"/>
      <c r="H8685" s="341"/>
      <c r="I8685" s="341"/>
      <c r="J8685" s="341"/>
      <c r="AH8685" s="221"/>
      <c r="AI8685" s="221"/>
      <c r="AJ8685" s="221"/>
      <c r="AK8685" s="221"/>
      <c r="AL8685" s="221"/>
      <c r="AM8685" s="221"/>
      <c r="AN8685" s="221"/>
      <c r="AO8685" s="221"/>
      <c r="AP8685" s="221"/>
      <c r="AQ8685" s="219"/>
      <c r="AR8685" s="219"/>
      <c r="AS8685" s="221"/>
      <c r="AT8685" s="221"/>
      <c r="AU8685" s="221"/>
      <c r="AV8685" s="221"/>
      <c r="AW8685" s="221"/>
      <c r="AX8685" s="221"/>
      <c r="AY8685" s="221"/>
      <c r="AZ8685" s="221"/>
    </row>
    <row r="8686" spans="1:52" x14ac:dyDescent="0.15">
      <c r="A8686" s="278"/>
      <c r="B8686" s="274"/>
      <c r="C8686" s="340"/>
      <c r="D8686" s="340"/>
      <c r="E8686" s="341"/>
      <c r="F8686" s="341"/>
      <c r="G8686" s="341"/>
      <c r="H8686" s="341"/>
      <c r="I8686" s="341"/>
      <c r="J8686" s="341"/>
      <c r="AH8686" s="221"/>
      <c r="AI8686" s="221"/>
      <c r="AJ8686" s="221"/>
      <c r="AK8686" s="221"/>
      <c r="AL8686" s="221"/>
      <c r="AM8686" s="221"/>
      <c r="AN8686" s="221"/>
      <c r="AO8686" s="221"/>
      <c r="AP8686" s="221"/>
      <c r="AQ8686" s="219"/>
      <c r="AR8686" s="219"/>
      <c r="AS8686" s="221"/>
      <c r="AT8686" s="221"/>
      <c r="AU8686" s="221"/>
      <c r="AV8686" s="221"/>
      <c r="AW8686" s="221"/>
      <c r="AX8686" s="221"/>
      <c r="AY8686" s="221"/>
      <c r="AZ8686" s="221"/>
    </row>
    <row r="8687" spans="1:52" x14ac:dyDescent="0.15">
      <c r="A8687" s="278"/>
      <c r="B8687" s="274"/>
      <c r="C8687" s="340"/>
      <c r="D8687" s="340"/>
      <c r="E8687" s="341"/>
      <c r="F8687" s="341"/>
      <c r="G8687" s="341"/>
      <c r="H8687" s="341"/>
      <c r="I8687" s="341"/>
      <c r="J8687" s="341"/>
      <c r="AH8687" s="221"/>
      <c r="AI8687" s="221"/>
      <c r="AJ8687" s="221"/>
      <c r="AK8687" s="221"/>
      <c r="AL8687" s="221"/>
      <c r="AM8687" s="221"/>
      <c r="AN8687" s="221"/>
      <c r="AO8687" s="221"/>
      <c r="AP8687" s="221"/>
      <c r="AQ8687" s="219"/>
      <c r="AR8687" s="219"/>
      <c r="AS8687" s="221"/>
      <c r="AT8687" s="221"/>
      <c r="AU8687" s="221"/>
      <c r="AV8687" s="221"/>
      <c r="AW8687" s="221"/>
      <c r="AX8687" s="221"/>
      <c r="AY8687" s="221"/>
      <c r="AZ8687" s="221"/>
    </row>
    <row r="8688" spans="1:52" x14ac:dyDescent="0.15">
      <c r="A8688" s="278"/>
      <c r="B8688" s="274"/>
      <c r="C8688" s="340"/>
      <c r="D8688" s="340"/>
      <c r="E8688" s="341"/>
      <c r="F8688" s="341"/>
      <c r="G8688" s="341"/>
      <c r="H8688" s="341"/>
      <c r="I8688" s="341"/>
      <c r="J8688" s="341"/>
      <c r="AH8688" s="221"/>
      <c r="AI8688" s="221"/>
      <c r="AJ8688" s="221"/>
      <c r="AK8688" s="221"/>
      <c r="AL8688" s="221"/>
      <c r="AM8688" s="221"/>
      <c r="AN8688" s="221"/>
      <c r="AO8688" s="221"/>
      <c r="AP8688" s="221"/>
      <c r="AQ8688" s="219"/>
      <c r="AR8688" s="219"/>
      <c r="AS8688" s="221"/>
      <c r="AT8688" s="221"/>
      <c r="AU8688" s="221"/>
      <c r="AV8688" s="221"/>
      <c r="AW8688" s="221"/>
      <c r="AX8688" s="221"/>
      <c r="AY8688" s="221"/>
      <c r="AZ8688" s="221"/>
    </row>
    <row r="8689" spans="1:52" x14ac:dyDescent="0.15">
      <c r="A8689" s="278"/>
      <c r="B8689" s="274"/>
      <c r="C8689" s="340"/>
      <c r="D8689" s="340"/>
      <c r="E8689" s="341"/>
      <c r="F8689" s="341"/>
      <c r="G8689" s="341"/>
      <c r="H8689" s="341"/>
      <c r="I8689" s="341"/>
      <c r="J8689" s="341"/>
      <c r="AH8689" s="221"/>
      <c r="AI8689" s="221"/>
      <c r="AJ8689" s="221"/>
      <c r="AK8689" s="221"/>
      <c r="AL8689" s="221"/>
      <c r="AM8689" s="221"/>
      <c r="AN8689" s="221"/>
      <c r="AO8689" s="221"/>
      <c r="AP8689" s="221"/>
      <c r="AQ8689" s="219"/>
      <c r="AR8689" s="219"/>
      <c r="AS8689" s="221"/>
      <c r="AT8689" s="221"/>
      <c r="AU8689" s="221"/>
      <c r="AV8689" s="221"/>
      <c r="AW8689" s="221"/>
      <c r="AX8689" s="221"/>
      <c r="AY8689" s="221"/>
      <c r="AZ8689" s="221"/>
    </row>
    <row r="8690" spans="1:52" x14ac:dyDescent="0.15">
      <c r="A8690" s="278"/>
      <c r="B8690" s="274"/>
      <c r="C8690" s="340"/>
      <c r="D8690" s="340"/>
      <c r="E8690" s="341"/>
      <c r="F8690" s="341"/>
      <c r="G8690" s="341"/>
      <c r="H8690" s="341"/>
      <c r="I8690" s="341"/>
      <c r="J8690" s="341"/>
      <c r="AH8690" s="221"/>
      <c r="AI8690" s="221"/>
      <c r="AJ8690" s="221"/>
      <c r="AK8690" s="221"/>
      <c r="AL8690" s="221"/>
      <c r="AM8690" s="221"/>
      <c r="AN8690" s="221"/>
      <c r="AO8690" s="221"/>
      <c r="AP8690" s="221"/>
      <c r="AQ8690" s="219"/>
      <c r="AR8690" s="219"/>
      <c r="AS8690" s="221"/>
      <c r="AT8690" s="221"/>
      <c r="AU8690" s="221"/>
      <c r="AV8690" s="221"/>
      <c r="AW8690" s="221"/>
      <c r="AX8690" s="221"/>
      <c r="AY8690" s="221"/>
      <c r="AZ8690" s="221"/>
    </row>
    <row r="8691" spans="1:52" x14ac:dyDescent="0.15">
      <c r="A8691" s="278"/>
      <c r="B8691" s="274"/>
      <c r="C8691" s="340"/>
      <c r="D8691" s="340"/>
      <c r="E8691" s="341"/>
      <c r="F8691" s="341"/>
      <c r="G8691" s="341"/>
      <c r="H8691" s="341"/>
      <c r="I8691" s="341"/>
      <c r="J8691" s="341"/>
      <c r="AH8691" s="221"/>
      <c r="AI8691" s="221"/>
      <c r="AJ8691" s="221"/>
      <c r="AK8691" s="221"/>
      <c r="AL8691" s="221"/>
      <c r="AM8691" s="221"/>
      <c r="AN8691" s="221"/>
      <c r="AO8691" s="221"/>
      <c r="AP8691" s="221"/>
      <c r="AQ8691" s="219"/>
      <c r="AR8691" s="219"/>
      <c r="AS8691" s="221"/>
      <c r="AT8691" s="221"/>
      <c r="AU8691" s="221"/>
      <c r="AV8691" s="221"/>
      <c r="AW8691" s="221"/>
      <c r="AX8691" s="221"/>
      <c r="AY8691" s="221"/>
      <c r="AZ8691" s="221"/>
    </row>
    <row r="8692" spans="1:52" x14ac:dyDescent="0.15">
      <c r="A8692" s="278"/>
      <c r="B8692" s="274"/>
      <c r="C8692" s="340"/>
      <c r="D8692" s="340"/>
      <c r="E8692" s="341"/>
      <c r="F8692" s="341"/>
      <c r="G8692" s="341"/>
      <c r="H8692" s="341"/>
      <c r="I8692" s="341"/>
      <c r="J8692" s="341"/>
      <c r="AH8692" s="221"/>
      <c r="AI8692" s="221"/>
      <c r="AJ8692" s="221"/>
      <c r="AK8692" s="221"/>
      <c r="AL8692" s="221"/>
      <c r="AM8692" s="221"/>
      <c r="AN8692" s="221"/>
      <c r="AO8692" s="221"/>
      <c r="AP8692" s="221"/>
      <c r="AQ8692" s="219"/>
      <c r="AR8692" s="219"/>
      <c r="AS8692" s="221"/>
      <c r="AT8692" s="221"/>
      <c r="AU8692" s="221"/>
      <c r="AV8692" s="221"/>
      <c r="AW8692" s="221"/>
      <c r="AX8692" s="221"/>
      <c r="AY8692" s="221"/>
      <c r="AZ8692" s="221"/>
    </row>
    <row r="8693" spans="1:52" x14ac:dyDescent="0.15">
      <c r="A8693" s="278"/>
      <c r="B8693" s="274"/>
      <c r="C8693" s="340"/>
      <c r="D8693" s="340"/>
      <c r="E8693" s="341"/>
      <c r="F8693" s="341"/>
      <c r="G8693" s="341"/>
      <c r="H8693" s="341"/>
      <c r="I8693" s="341"/>
      <c r="J8693" s="341"/>
      <c r="AH8693" s="221"/>
      <c r="AI8693" s="221"/>
      <c r="AJ8693" s="221"/>
      <c r="AK8693" s="221"/>
      <c r="AL8693" s="221"/>
      <c r="AM8693" s="221"/>
      <c r="AN8693" s="221"/>
      <c r="AO8693" s="221"/>
      <c r="AP8693" s="221"/>
      <c r="AQ8693" s="219"/>
      <c r="AR8693" s="219"/>
      <c r="AS8693" s="221"/>
      <c r="AT8693" s="221"/>
      <c r="AU8693" s="221"/>
      <c r="AV8693" s="221"/>
      <c r="AW8693" s="221"/>
      <c r="AX8693" s="221"/>
      <c r="AY8693" s="221"/>
      <c r="AZ8693" s="221"/>
    </row>
    <row r="8694" spans="1:52" x14ac:dyDescent="0.15">
      <c r="A8694" s="278"/>
      <c r="B8694" s="274"/>
      <c r="C8694" s="340"/>
      <c r="D8694" s="340"/>
      <c r="E8694" s="341"/>
      <c r="F8694" s="341"/>
      <c r="G8694" s="341"/>
      <c r="H8694" s="341"/>
      <c r="I8694" s="341"/>
      <c r="J8694" s="341"/>
      <c r="AH8694" s="221"/>
      <c r="AI8694" s="221"/>
      <c r="AJ8694" s="221"/>
      <c r="AK8694" s="221"/>
      <c r="AL8694" s="221"/>
      <c r="AM8694" s="221"/>
      <c r="AN8694" s="221"/>
      <c r="AO8694" s="221"/>
      <c r="AP8694" s="221"/>
      <c r="AQ8694" s="219"/>
      <c r="AR8694" s="219"/>
      <c r="AS8694" s="221"/>
      <c r="AT8694" s="221"/>
      <c r="AU8694" s="221"/>
      <c r="AV8694" s="221"/>
      <c r="AW8694" s="221"/>
      <c r="AX8694" s="221"/>
      <c r="AY8694" s="221"/>
      <c r="AZ8694" s="221"/>
    </row>
    <row r="8695" spans="1:52" x14ac:dyDescent="0.15">
      <c r="A8695" s="278"/>
      <c r="B8695" s="274"/>
      <c r="C8695" s="340"/>
      <c r="D8695" s="340"/>
      <c r="E8695" s="341"/>
      <c r="F8695" s="341"/>
      <c r="G8695" s="341"/>
      <c r="H8695" s="341"/>
      <c r="I8695" s="341"/>
      <c r="J8695" s="341"/>
      <c r="AH8695" s="221"/>
      <c r="AI8695" s="221"/>
      <c r="AJ8695" s="221"/>
      <c r="AK8695" s="221"/>
      <c r="AL8695" s="221"/>
      <c r="AM8695" s="221"/>
      <c r="AN8695" s="221"/>
      <c r="AO8695" s="221"/>
      <c r="AP8695" s="221"/>
      <c r="AQ8695" s="219"/>
      <c r="AR8695" s="219"/>
      <c r="AS8695" s="221"/>
      <c r="AT8695" s="221"/>
      <c r="AU8695" s="221"/>
      <c r="AV8695" s="221"/>
      <c r="AW8695" s="221"/>
      <c r="AX8695" s="221"/>
      <c r="AY8695" s="221"/>
      <c r="AZ8695" s="221"/>
    </row>
    <row r="8696" spans="1:52" x14ac:dyDescent="0.15">
      <c r="A8696" s="278"/>
      <c r="B8696" s="274"/>
      <c r="C8696" s="340"/>
      <c r="D8696" s="340"/>
      <c r="E8696" s="341"/>
      <c r="F8696" s="341"/>
      <c r="G8696" s="341"/>
      <c r="H8696" s="341"/>
      <c r="I8696" s="341"/>
      <c r="J8696" s="341"/>
      <c r="AH8696" s="221"/>
      <c r="AI8696" s="221"/>
      <c r="AJ8696" s="221"/>
      <c r="AK8696" s="221"/>
      <c r="AL8696" s="221"/>
      <c r="AM8696" s="221"/>
      <c r="AN8696" s="221"/>
      <c r="AO8696" s="221"/>
      <c r="AP8696" s="221"/>
      <c r="AQ8696" s="219"/>
      <c r="AR8696" s="219"/>
      <c r="AS8696" s="221"/>
      <c r="AT8696" s="221"/>
      <c r="AU8696" s="221"/>
      <c r="AV8696" s="221"/>
      <c r="AW8696" s="221"/>
      <c r="AX8696" s="221"/>
      <c r="AY8696" s="221"/>
      <c r="AZ8696" s="221"/>
    </row>
    <row r="8697" spans="1:52" x14ac:dyDescent="0.15">
      <c r="A8697" s="278"/>
      <c r="B8697" s="274"/>
      <c r="C8697" s="340"/>
      <c r="D8697" s="340"/>
      <c r="E8697" s="341"/>
      <c r="F8697" s="341"/>
      <c r="G8697" s="341"/>
      <c r="H8697" s="341"/>
      <c r="I8697" s="341"/>
      <c r="J8697" s="341"/>
      <c r="AH8697" s="221"/>
      <c r="AI8697" s="221"/>
      <c r="AJ8697" s="221"/>
      <c r="AK8697" s="221"/>
      <c r="AL8697" s="221"/>
      <c r="AM8697" s="221"/>
      <c r="AN8697" s="221"/>
      <c r="AO8697" s="221"/>
      <c r="AP8697" s="221"/>
      <c r="AQ8697" s="219"/>
      <c r="AR8697" s="219"/>
      <c r="AS8697" s="221"/>
      <c r="AT8697" s="221"/>
      <c r="AU8697" s="221"/>
      <c r="AV8697" s="221"/>
      <c r="AW8697" s="221"/>
      <c r="AX8697" s="221"/>
      <c r="AY8697" s="221"/>
      <c r="AZ8697" s="221"/>
    </row>
    <row r="8698" spans="1:52" x14ac:dyDescent="0.15">
      <c r="A8698" s="278"/>
      <c r="B8698" s="274"/>
      <c r="C8698" s="340"/>
      <c r="D8698" s="340"/>
      <c r="E8698" s="341"/>
      <c r="F8698" s="341"/>
      <c r="G8698" s="341"/>
      <c r="H8698" s="341"/>
      <c r="I8698" s="341"/>
      <c r="J8698" s="341"/>
      <c r="AH8698" s="221"/>
      <c r="AI8698" s="221"/>
      <c r="AJ8698" s="221"/>
      <c r="AK8698" s="221"/>
      <c r="AL8698" s="221"/>
      <c r="AM8698" s="221"/>
      <c r="AN8698" s="221"/>
      <c r="AO8698" s="221"/>
      <c r="AP8698" s="221"/>
      <c r="AQ8698" s="219"/>
      <c r="AR8698" s="219"/>
      <c r="AS8698" s="221"/>
      <c r="AT8698" s="221"/>
      <c r="AU8698" s="221"/>
      <c r="AV8698" s="221"/>
      <c r="AW8698" s="221"/>
      <c r="AX8698" s="221"/>
      <c r="AY8698" s="221"/>
      <c r="AZ8698" s="221"/>
    </row>
    <row r="8699" spans="1:52" x14ac:dyDescent="0.15">
      <c r="A8699" s="278"/>
      <c r="B8699" s="274"/>
      <c r="C8699" s="340"/>
      <c r="D8699" s="340"/>
      <c r="E8699" s="341"/>
      <c r="F8699" s="341"/>
      <c r="G8699" s="341"/>
      <c r="H8699" s="341"/>
      <c r="I8699" s="341"/>
      <c r="J8699" s="341"/>
      <c r="AH8699" s="221"/>
      <c r="AI8699" s="221"/>
      <c r="AJ8699" s="221"/>
      <c r="AK8699" s="221"/>
      <c r="AL8699" s="221"/>
      <c r="AM8699" s="221"/>
      <c r="AN8699" s="221"/>
      <c r="AO8699" s="221"/>
      <c r="AP8699" s="221"/>
      <c r="AQ8699" s="219"/>
      <c r="AR8699" s="219"/>
      <c r="AS8699" s="221"/>
      <c r="AT8699" s="221"/>
      <c r="AU8699" s="221"/>
      <c r="AV8699" s="221"/>
      <c r="AW8699" s="221"/>
      <c r="AX8699" s="221"/>
      <c r="AY8699" s="221"/>
      <c r="AZ8699" s="221"/>
    </row>
    <row r="8700" spans="1:52" x14ac:dyDescent="0.15">
      <c r="A8700" s="278"/>
      <c r="B8700" s="274"/>
      <c r="C8700" s="340"/>
      <c r="D8700" s="340"/>
      <c r="E8700" s="341"/>
      <c r="F8700" s="341"/>
      <c r="G8700" s="341"/>
      <c r="H8700" s="341"/>
      <c r="I8700" s="341"/>
      <c r="J8700" s="341"/>
      <c r="AH8700" s="221"/>
      <c r="AI8700" s="221"/>
      <c r="AJ8700" s="221"/>
      <c r="AK8700" s="221"/>
      <c r="AL8700" s="221"/>
      <c r="AM8700" s="221"/>
      <c r="AN8700" s="221"/>
      <c r="AO8700" s="221"/>
      <c r="AP8700" s="221"/>
      <c r="AQ8700" s="219"/>
      <c r="AR8700" s="219"/>
      <c r="AS8700" s="221"/>
      <c r="AT8700" s="221"/>
      <c r="AU8700" s="221"/>
      <c r="AV8700" s="221"/>
      <c r="AW8700" s="221"/>
      <c r="AX8700" s="221"/>
      <c r="AY8700" s="221"/>
      <c r="AZ8700" s="221"/>
    </row>
    <row r="8701" spans="1:52" x14ac:dyDescent="0.15">
      <c r="A8701" s="278"/>
      <c r="B8701" s="274"/>
      <c r="C8701" s="340"/>
      <c r="D8701" s="340"/>
      <c r="E8701" s="341"/>
      <c r="F8701" s="341"/>
      <c r="G8701" s="341"/>
      <c r="H8701" s="341"/>
      <c r="I8701" s="341"/>
      <c r="J8701" s="341"/>
      <c r="AH8701" s="221"/>
      <c r="AI8701" s="221"/>
      <c r="AJ8701" s="221"/>
      <c r="AK8701" s="221"/>
      <c r="AL8701" s="221"/>
      <c r="AM8701" s="221"/>
      <c r="AN8701" s="221"/>
      <c r="AO8701" s="221"/>
      <c r="AP8701" s="221"/>
      <c r="AQ8701" s="219"/>
      <c r="AR8701" s="219"/>
      <c r="AS8701" s="221"/>
      <c r="AT8701" s="221"/>
      <c r="AU8701" s="221"/>
      <c r="AV8701" s="221"/>
      <c r="AW8701" s="221"/>
      <c r="AX8701" s="221"/>
      <c r="AY8701" s="221"/>
      <c r="AZ8701" s="221"/>
    </row>
    <row r="8702" spans="1:52" x14ac:dyDescent="0.15">
      <c r="A8702" s="278"/>
      <c r="B8702" s="274"/>
      <c r="C8702" s="340"/>
      <c r="D8702" s="340"/>
      <c r="E8702" s="341"/>
      <c r="F8702" s="341"/>
      <c r="G8702" s="341"/>
      <c r="H8702" s="341"/>
      <c r="I8702" s="341"/>
      <c r="J8702" s="341"/>
      <c r="AH8702" s="221"/>
      <c r="AI8702" s="221"/>
      <c r="AJ8702" s="221"/>
      <c r="AK8702" s="221"/>
      <c r="AL8702" s="221"/>
      <c r="AM8702" s="221"/>
      <c r="AN8702" s="221"/>
      <c r="AO8702" s="221"/>
      <c r="AP8702" s="221"/>
      <c r="AQ8702" s="219"/>
      <c r="AR8702" s="219"/>
      <c r="AS8702" s="221"/>
      <c r="AT8702" s="221"/>
      <c r="AU8702" s="221"/>
      <c r="AV8702" s="221"/>
      <c r="AW8702" s="221"/>
      <c r="AX8702" s="221"/>
      <c r="AY8702" s="221"/>
      <c r="AZ8702" s="221"/>
    </row>
    <row r="8703" spans="1:52" x14ac:dyDescent="0.15">
      <c r="A8703" s="278"/>
      <c r="B8703" s="274"/>
      <c r="C8703" s="340"/>
      <c r="D8703" s="340"/>
      <c r="E8703" s="341"/>
      <c r="F8703" s="341"/>
      <c r="G8703" s="341"/>
      <c r="H8703" s="341"/>
      <c r="I8703" s="341"/>
      <c r="J8703" s="341"/>
      <c r="AH8703" s="221"/>
      <c r="AI8703" s="221"/>
      <c r="AJ8703" s="221"/>
      <c r="AK8703" s="221"/>
      <c r="AL8703" s="221"/>
      <c r="AM8703" s="221"/>
      <c r="AN8703" s="221"/>
      <c r="AO8703" s="221"/>
      <c r="AP8703" s="221"/>
      <c r="AQ8703" s="219"/>
      <c r="AR8703" s="219"/>
      <c r="AS8703" s="221"/>
      <c r="AT8703" s="221"/>
      <c r="AU8703" s="221"/>
      <c r="AV8703" s="221"/>
      <c r="AW8703" s="221"/>
      <c r="AX8703" s="221"/>
      <c r="AY8703" s="221"/>
      <c r="AZ8703" s="221"/>
    </row>
    <row r="8704" spans="1:52" x14ac:dyDescent="0.15">
      <c r="A8704" s="278"/>
      <c r="B8704" s="274"/>
      <c r="C8704" s="340"/>
      <c r="D8704" s="340"/>
      <c r="E8704" s="341"/>
      <c r="F8704" s="341"/>
      <c r="G8704" s="341"/>
      <c r="H8704" s="341"/>
      <c r="I8704" s="341"/>
      <c r="J8704" s="341"/>
      <c r="AH8704" s="221"/>
      <c r="AI8704" s="221"/>
      <c r="AJ8704" s="221"/>
      <c r="AK8704" s="221"/>
      <c r="AL8704" s="221"/>
      <c r="AM8704" s="221"/>
      <c r="AN8704" s="221"/>
      <c r="AO8704" s="221"/>
      <c r="AP8704" s="221"/>
      <c r="AQ8704" s="219"/>
      <c r="AR8704" s="219"/>
      <c r="AS8704" s="221"/>
      <c r="AT8704" s="221"/>
      <c r="AU8704" s="221"/>
      <c r="AV8704" s="221"/>
      <c r="AW8704" s="221"/>
      <c r="AX8704" s="221"/>
      <c r="AY8704" s="221"/>
      <c r="AZ8704" s="221"/>
    </row>
    <row r="8705" spans="1:52" x14ac:dyDescent="0.15">
      <c r="A8705" s="278"/>
      <c r="B8705" s="274"/>
      <c r="C8705" s="340"/>
      <c r="D8705" s="340"/>
      <c r="E8705" s="341"/>
      <c r="F8705" s="341"/>
      <c r="G8705" s="341"/>
      <c r="H8705" s="341"/>
      <c r="I8705" s="341"/>
      <c r="J8705" s="341"/>
      <c r="AH8705" s="221"/>
      <c r="AI8705" s="221"/>
      <c r="AJ8705" s="221"/>
      <c r="AK8705" s="221"/>
      <c r="AL8705" s="221"/>
      <c r="AM8705" s="221"/>
      <c r="AN8705" s="221"/>
      <c r="AO8705" s="221"/>
      <c r="AP8705" s="221"/>
      <c r="AQ8705" s="219"/>
      <c r="AR8705" s="219"/>
      <c r="AS8705" s="221"/>
      <c r="AT8705" s="221"/>
      <c r="AU8705" s="221"/>
      <c r="AV8705" s="221"/>
      <c r="AW8705" s="221"/>
      <c r="AX8705" s="221"/>
      <c r="AY8705" s="221"/>
      <c r="AZ8705" s="221"/>
    </row>
    <row r="8706" spans="1:52" x14ac:dyDescent="0.15">
      <c r="A8706" s="278"/>
      <c r="B8706" s="274"/>
      <c r="C8706" s="340"/>
      <c r="D8706" s="340"/>
      <c r="E8706" s="341"/>
      <c r="F8706" s="341"/>
      <c r="G8706" s="341"/>
      <c r="H8706" s="341"/>
      <c r="I8706" s="341"/>
      <c r="J8706" s="341"/>
      <c r="AH8706" s="221"/>
      <c r="AI8706" s="221"/>
      <c r="AJ8706" s="221"/>
      <c r="AK8706" s="221"/>
      <c r="AL8706" s="221"/>
      <c r="AM8706" s="221"/>
      <c r="AN8706" s="221"/>
      <c r="AO8706" s="221"/>
      <c r="AP8706" s="221"/>
      <c r="AQ8706" s="219"/>
      <c r="AR8706" s="219"/>
      <c r="AS8706" s="221"/>
      <c r="AT8706" s="221"/>
      <c r="AU8706" s="221"/>
      <c r="AV8706" s="221"/>
      <c r="AW8706" s="221"/>
      <c r="AX8706" s="221"/>
      <c r="AY8706" s="221"/>
      <c r="AZ8706" s="221"/>
    </row>
    <row r="8707" spans="1:52" x14ac:dyDescent="0.15">
      <c r="A8707" s="278"/>
      <c r="B8707" s="274"/>
      <c r="C8707" s="340"/>
      <c r="D8707" s="340"/>
      <c r="E8707" s="341"/>
      <c r="F8707" s="341"/>
      <c r="G8707" s="341"/>
      <c r="H8707" s="341"/>
      <c r="I8707" s="341"/>
      <c r="J8707" s="341"/>
      <c r="AH8707" s="221"/>
      <c r="AI8707" s="221"/>
      <c r="AJ8707" s="221"/>
      <c r="AK8707" s="221"/>
      <c r="AL8707" s="221"/>
      <c r="AM8707" s="221"/>
      <c r="AN8707" s="221"/>
      <c r="AO8707" s="221"/>
      <c r="AP8707" s="221"/>
      <c r="AQ8707" s="219"/>
      <c r="AR8707" s="219"/>
      <c r="AS8707" s="221"/>
      <c r="AT8707" s="221"/>
      <c r="AU8707" s="221"/>
      <c r="AV8707" s="221"/>
      <c r="AW8707" s="221"/>
      <c r="AX8707" s="221"/>
      <c r="AY8707" s="221"/>
      <c r="AZ8707" s="221"/>
    </row>
    <row r="8708" spans="1:52" x14ac:dyDescent="0.15">
      <c r="A8708" s="278"/>
      <c r="B8708" s="274"/>
      <c r="C8708" s="340"/>
      <c r="D8708" s="340"/>
      <c r="E8708" s="341"/>
      <c r="F8708" s="341"/>
      <c r="G8708" s="341"/>
      <c r="H8708" s="341"/>
      <c r="I8708" s="341"/>
      <c r="J8708" s="341"/>
      <c r="AH8708" s="221"/>
      <c r="AI8708" s="221"/>
      <c r="AJ8708" s="221"/>
      <c r="AK8708" s="221"/>
      <c r="AL8708" s="221"/>
      <c r="AM8708" s="221"/>
      <c r="AN8708" s="221"/>
      <c r="AO8708" s="221"/>
      <c r="AP8708" s="221"/>
      <c r="AQ8708" s="219"/>
      <c r="AR8708" s="219"/>
      <c r="AS8708" s="221"/>
      <c r="AT8708" s="221"/>
      <c r="AU8708" s="221"/>
      <c r="AV8708" s="221"/>
      <c r="AW8708" s="221"/>
      <c r="AX8708" s="221"/>
      <c r="AY8708" s="221"/>
      <c r="AZ8708" s="221"/>
    </row>
    <row r="8709" spans="1:52" x14ac:dyDescent="0.15">
      <c r="A8709" s="278"/>
      <c r="B8709" s="274"/>
      <c r="C8709" s="340"/>
      <c r="D8709" s="340"/>
      <c r="E8709" s="341"/>
      <c r="F8709" s="341"/>
      <c r="G8709" s="341"/>
      <c r="H8709" s="341"/>
      <c r="I8709" s="341"/>
      <c r="J8709" s="341"/>
      <c r="AH8709" s="221"/>
      <c r="AI8709" s="221"/>
      <c r="AJ8709" s="221"/>
      <c r="AK8709" s="221"/>
      <c r="AL8709" s="221"/>
      <c r="AM8709" s="221"/>
      <c r="AN8709" s="221"/>
      <c r="AO8709" s="221"/>
      <c r="AP8709" s="221"/>
      <c r="AQ8709" s="219"/>
      <c r="AR8709" s="219"/>
      <c r="AS8709" s="221"/>
      <c r="AT8709" s="221"/>
      <c r="AU8709" s="221"/>
      <c r="AV8709" s="221"/>
      <c r="AW8709" s="221"/>
      <c r="AX8709" s="221"/>
      <c r="AY8709" s="221"/>
      <c r="AZ8709" s="221"/>
    </row>
    <row r="8710" spans="1:52" x14ac:dyDescent="0.15">
      <c r="A8710" s="278"/>
      <c r="B8710" s="274"/>
      <c r="C8710" s="340"/>
      <c r="D8710" s="340"/>
      <c r="E8710" s="341"/>
      <c r="F8710" s="341"/>
      <c r="G8710" s="341"/>
      <c r="H8710" s="341"/>
      <c r="I8710" s="341"/>
      <c r="J8710" s="341"/>
      <c r="AH8710" s="221"/>
      <c r="AI8710" s="221"/>
      <c r="AJ8710" s="221"/>
      <c r="AK8710" s="221"/>
      <c r="AL8710" s="221"/>
      <c r="AM8710" s="221"/>
      <c r="AN8710" s="221"/>
      <c r="AO8710" s="221"/>
      <c r="AP8710" s="221"/>
      <c r="AQ8710" s="219"/>
      <c r="AR8710" s="219"/>
      <c r="AS8710" s="221"/>
      <c r="AT8710" s="221"/>
      <c r="AU8710" s="221"/>
      <c r="AV8710" s="221"/>
      <c r="AW8710" s="221"/>
      <c r="AX8710" s="221"/>
      <c r="AY8710" s="221"/>
      <c r="AZ8710" s="221"/>
    </row>
    <row r="8711" spans="1:52" x14ac:dyDescent="0.15">
      <c r="A8711" s="278"/>
      <c r="B8711" s="274"/>
      <c r="C8711" s="340"/>
      <c r="D8711" s="340"/>
      <c r="E8711" s="341"/>
      <c r="F8711" s="341"/>
      <c r="G8711" s="341"/>
      <c r="H8711" s="341"/>
      <c r="I8711" s="341"/>
      <c r="J8711" s="341"/>
      <c r="AH8711" s="221"/>
      <c r="AI8711" s="221"/>
      <c r="AJ8711" s="221"/>
      <c r="AK8711" s="221"/>
      <c r="AL8711" s="221"/>
      <c r="AM8711" s="221"/>
      <c r="AN8711" s="221"/>
      <c r="AO8711" s="221"/>
      <c r="AP8711" s="221"/>
      <c r="AQ8711" s="219"/>
      <c r="AR8711" s="219"/>
      <c r="AS8711" s="221"/>
      <c r="AT8711" s="221"/>
      <c r="AU8711" s="221"/>
      <c r="AV8711" s="221"/>
      <c r="AW8711" s="221"/>
      <c r="AX8711" s="221"/>
      <c r="AY8711" s="221"/>
      <c r="AZ8711" s="221"/>
    </row>
    <row r="8712" spans="1:52" x14ac:dyDescent="0.15">
      <c r="A8712" s="278"/>
      <c r="B8712" s="274"/>
      <c r="C8712" s="340"/>
      <c r="D8712" s="340"/>
      <c r="E8712" s="341"/>
      <c r="F8712" s="341"/>
      <c r="G8712" s="341"/>
      <c r="H8712" s="341"/>
      <c r="I8712" s="341"/>
      <c r="J8712" s="341"/>
      <c r="AH8712" s="221"/>
      <c r="AI8712" s="221"/>
      <c r="AJ8712" s="221"/>
      <c r="AK8712" s="221"/>
      <c r="AL8712" s="221"/>
      <c r="AM8712" s="221"/>
      <c r="AN8712" s="221"/>
      <c r="AO8712" s="221"/>
      <c r="AP8712" s="221"/>
      <c r="AQ8712" s="219"/>
      <c r="AR8712" s="219"/>
      <c r="AS8712" s="221"/>
      <c r="AT8712" s="221"/>
      <c r="AU8712" s="221"/>
      <c r="AV8712" s="221"/>
      <c r="AW8712" s="221"/>
      <c r="AX8712" s="221"/>
      <c r="AY8712" s="221"/>
      <c r="AZ8712" s="221"/>
    </row>
    <row r="8713" spans="1:52" x14ac:dyDescent="0.15">
      <c r="A8713" s="278"/>
      <c r="B8713" s="274"/>
      <c r="C8713" s="340"/>
      <c r="D8713" s="340"/>
      <c r="E8713" s="341"/>
      <c r="F8713" s="341"/>
      <c r="G8713" s="341"/>
      <c r="H8713" s="341"/>
      <c r="I8713" s="341"/>
      <c r="J8713" s="341"/>
      <c r="AH8713" s="221"/>
      <c r="AI8713" s="221"/>
      <c r="AJ8713" s="221"/>
      <c r="AK8713" s="221"/>
      <c r="AL8713" s="221"/>
      <c r="AM8713" s="221"/>
      <c r="AN8713" s="221"/>
      <c r="AO8713" s="221"/>
      <c r="AP8713" s="221"/>
      <c r="AQ8713" s="219"/>
      <c r="AR8713" s="219"/>
      <c r="AS8713" s="221"/>
      <c r="AT8713" s="221"/>
      <c r="AU8713" s="221"/>
      <c r="AV8713" s="221"/>
      <c r="AW8713" s="221"/>
      <c r="AX8713" s="221"/>
      <c r="AY8713" s="221"/>
      <c r="AZ8713" s="221"/>
    </row>
    <row r="8714" spans="1:52" x14ac:dyDescent="0.15">
      <c r="A8714" s="278"/>
      <c r="B8714" s="274"/>
      <c r="C8714" s="340"/>
      <c r="D8714" s="340"/>
      <c r="E8714" s="341"/>
      <c r="F8714" s="341"/>
      <c r="G8714" s="341"/>
      <c r="H8714" s="341"/>
      <c r="I8714" s="341"/>
      <c r="J8714" s="341"/>
      <c r="AH8714" s="221"/>
      <c r="AI8714" s="221"/>
      <c r="AJ8714" s="221"/>
      <c r="AK8714" s="221"/>
      <c r="AL8714" s="221"/>
      <c r="AM8714" s="221"/>
      <c r="AN8714" s="221"/>
      <c r="AO8714" s="221"/>
      <c r="AP8714" s="221"/>
      <c r="AQ8714" s="219"/>
      <c r="AR8714" s="219"/>
      <c r="AS8714" s="221"/>
      <c r="AT8714" s="221"/>
      <c r="AU8714" s="221"/>
      <c r="AV8714" s="221"/>
      <c r="AW8714" s="221"/>
      <c r="AX8714" s="221"/>
      <c r="AY8714" s="221"/>
      <c r="AZ8714" s="221"/>
    </row>
    <row r="8715" spans="1:52" x14ac:dyDescent="0.15">
      <c r="A8715" s="278"/>
      <c r="B8715" s="274"/>
      <c r="C8715" s="340"/>
      <c r="D8715" s="340"/>
      <c r="E8715" s="341"/>
      <c r="F8715" s="341"/>
      <c r="G8715" s="341"/>
      <c r="H8715" s="341"/>
      <c r="I8715" s="341"/>
      <c r="J8715" s="341"/>
      <c r="AH8715" s="221"/>
      <c r="AI8715" s="221"/>
      <c r="AJ8715" s="221"/>
      <c r="AK8715" s="221"/>
      <c r="AL8715" s="221"/>
      <c r="AM8715" s="221"/>
      <c r="AN8715" s="221"/>
      <c r="AO8715" s="221"/>
      <c r="AP8715" s="221"/>
      <c r="AQ8715" s="219"/>
      <c r="AR8715" s="219"/>
      <c r="AS8715" s="221"/>
      <c r="AT8715" s="221"/>
      <c r="AU8715" s="221"/>
      <c r="AV8715" s="221"/>
      <c r="AW8715" s="221"/>
      <c r="AX8715" s="221"/>
      <c r="AY8715" s="221"/>
      <c r="AZ8715" s="221"/>
    </row>
    <row r="8716" spans="1:52" x14ac:dyDescent="0.15">
      <c r="A8716" s="278"/>
      <c r="B8716" s="274"/>
      <c r="C8716" s="340"/>
      <c r="D8716" s="340"/>
      <c r="E8716" s="341"/>
      <c r="F8716" s="341"/>
      <c r="G8716" s="341"/>
      <c r="H8716" s="341"/>
      <c r="I8716" s="341"/>
      <c r="J8716" s="341"/>
      <c r="AH8716" s="221"/>
      <c r="AI8716" s="221"/>
      <c r="AJ8716" s="221"/>
      <c r="AK8716" s="221"/>
      <c r="AL8716" s="221"/>
      <c r="AM8716" s="221"/>
      <c r="AN8716" s="221"/>
      <c r="AO8716" s="221"/>
      <c r="AP8716" s="221"/>
      <c r="AQ8716" s="219"/>
      <c r="AR8716" s="219"/>
      <c r="AS8716" s="221"/>
      <c r="AT8716" s="221"/>
      <c r="AU8716" s="221"/>
      <c r="AV8716" s="221"/>
      <c r="AW8716" s="221"/>
      <c r="AX8716" s="221"/>
      <c r="AY8716" s="221"/>
      <c r="AZ8716" s="221"/>
    </row>
    <row r="8717" spans="1:52" x14ac:dyDescent="0.15">
      <c r="A8717" s="278"/>
      <c r="B8717" s="274"/>
      <c r="C8717" s="340"/>
      <c r="D8717" s="340"/>
      <c r="E8717" s="341"/>
      <c r="F8717" s="341"/>
      <c r="G8717" s="341"/>
      <c r="H8717" s="341"/>
      <c r="I8717" s="341"/>
      <c r="J8717" s="341"/>
      <c r="AH8717" s="221"/>
      <c r="AI8717" s="221"/>
      <c r="AJ8717" s="221"/>
      <c r="AK8717" s="221"/>
      <c r="AL8717" s="221"/>
      <c r="AM8717" s="221"/>
      <c r="AN8717" s="221"/>
      <c r="AO8717" s="221"/>
      <c r="AP8717" s="221"/>
      <c r="AQ8717" s="219"/>
      <c r="AR8717" s="219"/>
      <c r="AS8717" s="221"/>
      <c r="AT8717" s="221"/>
      <c r="AU8717" s="221"/>
      <c r="AV8717" s="221"/>
      <c r="AW8717" s="221"/>
      <c r="AX8717" s="221"/>
      <c r="AY8717" s="221"/>
      <c r="AZ8717" s="221"/>
    </row>
    <row r="8718" spans="1:52" x14ac:dyDescent="0.15">
      <c r="A8718" s="278"/>
      <c r="B8718" s="274"/>
      <c r="C8718" s="340"/>
      <c r="D8718" s="340"/>
      <c r="E8718" s="341"/>
      <c r="F8718" s="341"/>
      <c r="G8718" s="341"/>
      <c r="H8718" s="341"/>
      <c r="I8718" s="341"/>
      <c r="J8718" s="341"/>
      <c r="AH8718" s="221"/>
      <c r="AI8718" s="221"/>
      <c r="AJ8718" s="221"/>
      <c r="AK8718" s="221"/>
      <c r="AL8718" s="221"/>
      <c r="AM8718" s="221"/>
      <c r="AN8718" s="221"/>
      <c r="AO8718" s="221"/>
      <c r="AP8718" s="221"/>
      <c r="AQ8718" s="219"/>
      <c r="AR8718" s="219"/>
      <c r="AS8718" s="221"/>
      <c r="AT8718" s="221"/>
      <c r="AU8718" s="221"/>
      <c r="AV8718" s="221"/>
      <c r="AW8718" s="221"/>
      <c r="AX8718" s="221"/>
      <c r="AY8718" s="221"/>
      <c r="AZ8718" s="221"/>
    </row>
    <row r="8719" spans="1:52" x14ac:dyDescent="0.15">
      <c r="A8719" s="278"/>
      <c r="B8719" s="274"/>
      <c r="C8719" s="340"/>
      <c r="D8719" s="340"/>
      <c r="E8719" s="341"/>
      <c r="F8719" s="341"/>
      <c r="G8719" s="341"/>
      <c r="H8719" s="341"/>
      <c r="I8719" s="341"/>
      <c r="J8719" s="341"/>
      <c r="AH8719" s="221"/>
      <c r="AI8719" s="221"/>
      <c r="AJ8719" s="221"/>
      <c r="AK8719" s="221"/>
      <c r="AL8719" s="221"/>
      <c r="AM8719" s="221"/>
      <c r="AN8719" s="221"/>
      <c r="AO8719" s="221"/>
      <c r="AP8719" s="221"/>
      <c r="AQ8719" s="219"/>
      <c r="AR8719" s="219"/>
      <c r="AS8719" s="221"/>
      <c r="AT8719" s="221"/>
      <c r="AU8719" s="221"/>
      <c r="AV8719" s="221"/>
      <c r="AW8719" s="221"/>
      <c r="AX8719" s="221"/>
      <c r="AY8719" s="221"/>
      <c r="AZ8719" s="221"/>
    </row>
    <row r="8720" spans="1:52" x14ac:dyDescent="0.15">
      <c r="A8720" s="278"/>
      <c r="B8720" s="274"/>
      <c r="C8720" s="340"/>
      <c r="D8720" s="340"/>
      <c r="E8720" s="341"/>
      <c r="F8720" s="341"/>
      <c r="G8720" s="341"/>
      <c r="H8720" s="341"/>
      <c r="I8720" s="341"/>
      <c r="J8720" s="341"/>
      <c r="AH8720" s="221"/>
      <c r="AI8720" s="221"/>
      <c r="AJ8720" s="221"/>
      <c r="AK8720" s="221"/>
      <c r="AL8720" s="221"/>
      <c r="AM8720" s="221"/>
      <c r="AN8720" s="221"/>
      <c r="AO8720" s="221"/>
      <c r="AP8720" s="221"/>
      <c r="AQ8720" s="219"/>
      <c r="AR8720" s="219"/>
      <c r="AS8720" s="221"/>
      <c r="AT8720" s="221"/>
      <c r="AU8720" s="221"/>
      <c r="AV8720" s="221"/>
      <c r="AW8720" s="221"/>
      <c r="AX8720" s="221"/>
      <c r="AY8720" s="221"/>
      <c r="AZ8720" s="221"/>
    </row>
    <row r="8721" spans="1:52" x14ac:dyDescent="0.15">
      <c r="A8721" s="278"/>
      <c r="B8721" s="274"/>
      <c r="C8721" s="340"/>
      <c r="D8721" s="340"/>
      <c r="E8721" s="341"/>
      <c r="F8721" s="341"/>
      <c r="G8721" s="341"/>
      <c r="H8721" s="341"/>
      <c r="I8721" s="341"/>
      <c r="J8721" s="341"/>
      <c r="AH8721" s="221"/>
      <c r="AI8721" s="221"/>
      <c r="AJ8721" s="221"/>
      <c r="AK8721" s="221"/>
      <c r="AL8721" s="221"/>
      <c r="AM8721" s="221"/>
      <c r="AN8721" s="221"/>
      <c r="AO8721" s="221"/>
      <c r="AP8721" s="221"/>
      <c r="AQ8721" s="219"/>
      <c r="AR8721" s="219"/>
      <c r="AS8721" s="221"/>
      <c r="AT8721" s="221"/>
      <c r="AU8721" s="221"/>
      <c r="AV8721" s="221"/>
      <c r="AW8721" s="221"/>
      <c r="AX8721" s="221"/>
      <c r="AY8721" s="221"/>
      <c r="AZ8721" s="221"/>
    </row>
    <row r="8722" spans="1:52" x14ac:dyDescent="0.15">
      <c r="A8722" s="278"/>
      <c r="B8722" s="274"/>
      <c r="C8722" s="340"/>
      <c r="D8722" s="340"/>
      <c r="E8722" s="341"/>
      <c r="F8722" s="341"/>
      <c r="G8722" s="341"/>
      <c r="H8722" s="341"/>
      <c r="I8722" s="341"/>
      <c r="J8722" s="341"/>
      <c r="AH8722" s="221"/>
      <c r="AI8722" s="221"/>
      <c r="AJ8722" s="221"/>
      <c r="AK8722" s="221"/>
      <c r="AL8722" s="221"/>
      <c r="AM8722" s="221"/>
      <c r="AN8722" s="221"/>
      <c r="AO8722" s="221"/>
      <c r="AP8722" s="221"/>
      <c r="AQ8722" s="219"/>
      <c r="AR8722" s="219"/>
      <c r="AS8722" s="221"/>
      <c r="AT8722" s="221"/>
      <c r="AU8722" s="221"/>
      <c r="AV8722" s="221"/>
      <c r="AW8722" s="221"/>
      <c r="AX8722" s="221"/>
      <c r="AY8722" s="221"/>
      <c r="AZ8722" s="221"/>
    </row>
    <row r="8723" spans="1:52" x14ac:dyDescent="0.15">
      <c r="A8723" s="278"/>
      <c r="B8723" s="274"/>
      <c r="C8723" s="340"/>
      <c r="D8723" s="340"/>
      <c r="E8723" s="341"/>
      <c r="F8723" s="341"/>
      <c r="G8723" s="341"/>
      <c r="H8723" s="341"/>
      <c r="I8723" s="341"/>
      <c r="J8723" s="341"/>
      <c r="AH8723" s="221"/>
      <c r="AI8723" s="221"/>
      <c r="AJ8723" s="221"/>
      <c r="AK8723" s="221"/>
      <c r="AL8723" s="221"/>
      <c r="AM8723" s="221"/>
      <c r="AN8723" s="221"/>
      <c r="AO8723" s="221"/>
      <c r="AP8723" s="221"/>
      <c r="AQ8723" s="219"/>
      <c r="AR8723" s="219"/>
      <c r="AS8723" s="221"/>
      <c r="AT8723" s="221"/>
      <c r="AU8723" s="221"/>
      <c r="AV8723" s="221"/>
      <c r="AW8723" s="221"/>
      <c r="AX8723" s="221"/>
      <c r="AY8723" s="221"/>
      <c r="AZ8723" s="221"/>
    </row>
    <row r="8724" spans="1:52" x14ac:dyDescent="0.15">
      <c r="A8724" s="278"/>
      <c r="B8724" s="274"/>
      <c r="C8724" s="340"/>
      <c r="D8724" s="340"/>
      <c r="E8724" s="341"/>
      <c r="F8724" s="341"/>
      <c r="G8724" s="341"/>
      <c r="H8724" s="341"/>
      <c r="I8724" s="341"/>
      <c r="J8724" s="341"/>
      <c r="AH8724" s="221"/>
      <c r="AI8724" s="221"/>
      <c r="AJ8724" s="221"/>
      <c r="AK8724" s="221"/>
      <c r="AL8724" s="221"/>
      <c r="AM8724" s="221"/>
      <c r="AN8724" s="221"/>
      <c r="AO8724" s="221"/>
      <c r="AP8724" s="221"/>
      <c r="AQ8724" s="219"/>
      <c r="AR8724" s="219"/>
      <c r="AS8724" s="221"/>
      <c r="AT8724" s="221"/>
      <c r="AU8724" s="221"/>
      <c r="AV8724" s="221"/>
      <c r="AW8724" s="221"/>
      <c r="AX8724" s="221"/>
      <c r="AY8724" s="221"/>
      <c r="AZ8724" s="221"/>
    </row>
    <row r="8725" spans="1:52" x14ac:dyDescent="0.15">
      <c r="A8725" s="278"/>
      <c r="B8725" s="274"/>
      <c r="C8725" s="340"/>
      <c r="D8725" s="340"/>
      <c r="E8725" s="341"/>
      <c r="F8725" s="341"/>
      <c r="G8725" s="341"/>
      <c r="H8725" s="341"/>
      <c r="I8725" s="341"/>
      <c r="J8725" s="341"/>
      <c r="AH8725" s="221"/>
      <c r="AI8725" s="221"/>
      <c r="AJ8725" s="221"/>
      <c r="AK8725" s="221"/>
      <c r="AL8725" s="221"/>
      <c r="AM8725" s="221"/>
      <c r="AN8725" s="221"/>
      <c r="AO8725" s="221"/>
      <c r="AP8725" s="221"/>
      <c r="AQ8725" s="219"/>
      <c r="AR8725" s="219"/>
      <c r="AS8725" s="221"/>
      <c r="AT8725" s="221"/>
      <c r="AU8725" s="221"/>
      <c r="AV8725" s="221"/>
      <c r="AW8725" s="221"/>
      <c r="AX8725" s="221"/>
      <c r="AY8725" s="221"/>
      <c r="AZ8725" s="221"/>
    </row>
    <row r="8726" spans="1:52" x14ac:dyDescent="0.15">
      <c r="A8726" s="278"/>
      <c r="B8726" s="274"/>
      <c r="C8726" s="340"/>
      <c r="D8726" s="340"/>
      <c r="E8726" s="341"/>
      <c r="F8726" s="341"/>
      <c r="G8726" s="341"/>
      <c r="H8726" s="341"/>
      <c r="I8726" s="341"/>
      <c r="J8726" s="341"/>
      <c r="AH8726" s="221"/>
      <c r="AI8726" s="221"/>
      <c r="AJ8726" s="221"/>
      <c r="AK8726" s="221"/>
      <c r="AL8726" s="221"/>
      <c r="AM8726" s="221"/>
      <c r="AN8726" s="221"/>
      <c r="AO8726" s="221"/>
      <c r="AP8726" s="221"/>
      <c r="AQ8726" s="219"/>
      <c r="AR8726" s="219"/>
      <c r="AS8726" s="221"/>
      <c r="AT8726" s="221"/>
      <c r="AU8726" s="221"/>
      <c r="AV8726" s="221"/>
      <c r="AW8726" s="221"/>
      <c r="AX8726" s="221"/>
      <c r="AY8726" s="221"/>
      <c r="AZ8726" s="221"/>
    </row>
    <row r="8727" spans="1:52" x14ac:dyDescent="0.15">
      <c r="A8727" s="278"/>
      <c r="B8727" s="274"/>
      <c r="C8727" s="340"/>
      <c r="D8727" s="340"/>
      <c r="E8727" s="341"/>
      <c r="F8727" s="341"/>
      <c r="G8727" s="341"/>
      <c r="H8727" s="341"/>
      <c r="I8727" s="341"/>
      <c r="J8727" s="341"/>
      <c r="AH8727" s="221"/>
      <c r="AI8727" s="221"/>
      <c r="AJ8727" s="221"/>
      <c r="AK8727" s="221"/>
      <c r="AL8727" s="221"/>
      <c r="AM8727" s="221"/>
      <c r="AN8727" s="221"/>
      <c r="AO8727" s="221"/>
      <c r="AP8727" s="221"/>
      <c r="AQ8727" s="219"/>
      <c r="AR8727" s="219"/>
      <c r="AS8727" s="221"/>
      <c r="AT8727" s="221"/>
      <c r="AU8727" s="221"/>
      <c r="AV8727" s="221"/>
      <c r="AW8727" s="221"/>
      <c r="AX8727" s="221"/>
      <c r="AY8727" s="221"/>
      <c r="AZ8727" s="221"/>
    </row>
    <row r="8728" spans="1:52" x14ac:dyDescent="0.15">
      <c r="A8728" s="278"/>
      <c r="B8728" s="274"/>
      <c r="C8728" s="340"/>
      <c r="D8728" s="340"/>
      <c r="E8728" s="341"/>
      <c r="F8728" s="341"/>
      <c r="G8728" s="341"/>
      <c r="H8728" s="341"/>
      <c r="I8728" s="341"/>
      <c r="J8728" s="341"/>
      <c r="AH8728" s="221"/>
      <c r="AI8728" s="221"/>
      <c r="AJ8728" s="221"/>
      <c r="AK8728" s="221"/>
      <c r="AL8728" s="221"/>
      <c r="AM8728" s="221"/>
      <c r="AN8728" s="221"/>
      <c r="AO8728" s="221"/>
      <c r="AP8728" s="221"/>
      <c r="AQ8728" s="219"/>
      <c r="AR8728" s="219"/>
      <c r="AS8728" s="221"/>
      <c r="AT8728" s="221"/>
      <c r="AU8728" s="221"/>
      <c r="AV8728" s="221"/>
      <c r="AW8728" s="221"/>
      <c r="AX8728" s="221"/>
      <c r="AY8728" s="221"/>
      <c r="AZ8728" s="221"/>
    </row>
    <row r="8729" spans="1:52" x14ac:dyDescent="0.15">
      <c r="A8729" s="278"/>
      <c r="B8729" s="274"/>
      <c r="C8729" s="340"/>
      <c r="D8729" s="340"/>
      <c r="E8729" s="341"/>
      <c r="F8729" s="341"/>
      <c r="G8729" s="341"/>
      <c r="H8729" s="341"/>
      <c r="I8729" s="341"/>
      <c r="J8729" s="341"/>
      <c r="AH8729" s="221"/>
      <c r="AI8729" s="221"/>
      <c r="AJ8729" s="221"/>
      <c r="AK8729" s="221"/>
      <c r="AL8729" s="221"/>
      <c r="AM8729" s="221"/>
      <c r="AN8729" s="221"/>
      <c r="AO8729" s="221"/>
      <c r="AP8729" s="221"/>
      <c r="AQ8729" s="219"/>
      <c r="AR8729" s="219"/>
      <c r="AS8729" s="221"/>
      <c r="AT8729" s="221"/>
      <c r="AU8729" s="221"/>
      <c r="AV8729" s="221"/>
      <c r="AW8729" s="221"/>
      <c r="AX8729" s="221"/>
      <c r="AY8729" s="221"/>
      <c r="AZ8729" s="221"/>
    </row>
    <row r="8730" spans="1:52" x14ac:dyDescent="0.15">
      <c r="A8730" s="278"/>
      <c r="B8730" s="274"/>
      <c r="C8730" s="340"/>
      <c r="D8730" s="340"/>
      <c r="E8730" s="341"/>
      <c r="F8730" s="341"/>
      <c r="G8730" s="341"/>
      <c r="H8730" s="341"/>
      <c r="I8730" s="341"/>
      <c r="J8730" s="341"/>
      <c r="AH8730" s="221"/>
      <c r="AI8730" s="221"/>
      <c r="AJ8730" s="221"/>
      <c r="AK8730" s="221"/>
      <c r="AL8730" s="221"/>
      <c r="AM8730" s="221"/>
      <c r="AN8730" s="221"/>
      <c r="AO8730" s="221"/>
      <c r="AP8730" s="221"/>
      <c r="AQ8730" s="219"/>
      <c r="AR8730" s="219"/>
      <c r="AS8730" s="221"/>
      <c r="AT8730" s="221"/>
      <c r="AU8730" s="221"/>
      <c r="AV8730" s="221"/>
      <c r="AW8730" s="221"/>
      <c r="AX8730" s="221"/>
      <c r="AY8730" s="221"/>
      <c r="AZ8730" s="221"/>
    </row>
    <row r="8731" spans="1:52" x14ac:dyDescent="0.15">
      <c r="A8731" s="278"/>
      <c r="B8731" s="274"/>
      <c r="C8731" s="340"/>
      <c r="D8731" s="340"/>
      <c r="E8731" s="341"/>
      <c r="F8731" s="341"/>
      <c r="G8731" s="341"/>
      <c r="H8731" s="341"/>
      <c r="I8731" s="341"/>
      <c r="J8731" s="341"/>
      <c r="AH8731" s="221"/>
      <c r="AI8731" s="221"/>
      <c r="AJ8731" s="221"/>
      <c r="AK8731" s="221"/>
      <c r="AL8731" s="221"/>
      <c r="AM8731" s="221"/>
      <c r="AN8731" s="221"/>
      <c r="AO8731" s="221"/>
      <c r="AP8731" s="221"/>
      <c r="AQ8731" s="219"/>
      <c r="AR8731" s="219"/>
      <c r="AS8731" s="221"/>
      <c r="AT8731" s="221"/>
      <c r="AU8731" s="221"/>
      <c r="AV8731" s="221"/>
      <c r="AW8731" s="221"/>
      <c r="AX8731" s="221"/>
      <c r="AY8731" s="221"/>
      <c r="AZ8731" s="221"/>
    </row>
    <row r="8732" spans="1:52" x14ac:dyDescent="0.15">
      <c r="A8732" s="278"/>
      <c r="B8732" s="274"/>
      <c r="C8732" s="340"/>
      <c r="D8732" s="340"/>
      <c r="E8732" s="341"/>
      <c r="F8732" s="341"/>
      <c r="G8732" s="341"/>
      <c r="H8732" s="341"/>
      <c r="I8732" s="341"/>
      <c r="J8732" s="341"/>
      <c r="AH8732" s="221"/>
      <c r="AI8732" s="221"/>
      <c r="AJ8732" s="221"/>
      <c r="AK8732" s="221"/>
      <c r="AL8732" s="221"/>
      <c r="AM8732" s="221"/>
      <c r="AN8732" s="221"/>
      <c r="AO8732" s="221"/>
      <c r="AP8732" s="221"/>
      <c r="AQ8732" s="219"/>
      <c r="AR8732" s="219"/>
      <c r="AS8732" s="221"/>
      <c r="AT8732" s="221"/>
      <c r="AU8732" s="221"/>
      <c r="AV8732" s="221"/>
      <c r="AW8732" s="221"/>
      <c r="AX8732" s="221"/>
      <c r="AY8732" s="221"/>
      <c r="AZ8732" s="221"/>
    </row>
    <row r="8733" spans="1:52" x14ac:dyDescent="0.15">
      <c r="A8733" s="278"/>
      <c r="B8733" s="274"/>
      <c r="C8733" s="340"/>
      <c r="D8733" s="340"/>
      <c r="E8733" s="341"/>
      <c r="F8733" s="341"/>
      <c r="G8733" s="341"/>
      <c r="H8733" s="341"/>
      <c r="I8733" s="341"/>
      <c r="J8733" s="341"/>
      <c r="AH8733" s="221"/>
      <c r="AI8733" s="221"/>
      <c r="AJ8733" s="221"/>
      <c r="AK8733" s="221"/>
      <c r="AL8733" s="221"/>
      <c r="AM8733" s="221"/>
      <c r="AN8733" s="221"/>
      <c r="AO8733" s="221"/>
      <c r="AP8733" s="221"/>
      <c r="AQ8733" s="219"/>
      <c r="AR8733" s="219"/>
      <c r="AS8733" s="221"/>
      <c r="AT8733" s="221"/>
      <c r="AU8733" s="221"/>
      <c r="AV8733" s="221"/>
      <c r="AW8733" s="221"/>
      <c r="AX8733" s="221"/>
      <c r="AY8733" s="221"/>
      <c r="AZ8733" s="221"/>
    </row>
    <row r="8734" spans="1:52" x14ac:dyDescent="0.15">
      <c r="A8734" s="278"/>
      <c r="B8734" s="274"/>
      <c r="C8734" s="340"/>
      <c r="D8734" s="340"/>
      <c r="E8734" s="341"/>
      <c r="F8734" s="341"/>
      <c r="G8734" s="341"/>
      <c r="H8734" s="341"/>
      <c r="I8734" s="341"/>
      <c r="J8734" s="341"/>
      <c r="AH8734" s="221"/>
      <c r="AI8734" s="221"/>
      <c r="AJ8734" s="221"/>
      <c r="AK8734" s="221"/>
      <c r="AL8734" s="221"/>
      <c r="AM8734" s="221"/>
      <c r="AN8734" s="221"/>
      <c r="AO8734" s="221"/>
      <c r="AP8734" s="221"/>
      <c r="AQ8734" s="219"/>
      <c r="AR8734" s="219"/>
      <c r="AS8734" s="221"/>
      <c r="AT8734" s="221"/>
      <c r="AU8734" s="221"/>
      <c r="AV8734" s="221"/>
      <c r="AW8734" s="221"/>
      <c r="AX8734" s="221"/>
      <c r="AY8734" s="221"/>
      <c r="AZ8734" s="221"/>
    </row>
    <row r="8735" spans="1:52" x14ac:dyDescent="0.15">
      <c r="A8735" s="278"/>
      <c r="B8735" s="274"/>
      <c r="C8735" s="340"/>
      <c r="D8735" s="340"/>
      <c r="E8735" s="341"/>
      <c r="F8735" s="341"/>
      <c r="G8735" s="341"/>
      <c r="H8735" s="341"/>
      <c r="I8735" s="341"/>
      <c r="J8735" s="341"/>
      <c r="AH8735" s="221"/>
      <c r="AI8735" s="221"/>
      <c r="AJ8735" s="221"/>
      <c r="AK8735" s="221"/>
      <c r="AL8735" s="221"/>
      <c r="AM8735" s="221"/>
      <c r="AN8735" s="221"/>
      <c r="AO8735" s="221"/>
      <c r="AP8735" s="221"/>
      <c r="AQ8735" s="219"/>
      <c r="AR8735" s="219"/>
      <c r="AS8735" s="221"/>
      <c r="AT8735" s="221"/>
      <c r="AU8735" s="221"/>
      <c r="AV8735" s="221"/>
      <c r="AW8735" s="221"/>
      <c r="AX8735" s="221"/>
      <c r="AY8735" s="221"/>
      <c r="AZ8735" s="221"/>
    </row>
    <row r="8736" spans="1:52" x14ac:dyDescent="0.15">
      <c r="A8736" s="278"/>
      <c r="B8736" s="274"/>
      <c r="C8736" s="340"/>
      <c r="D8736" s="340"/>
      <c r="E8736" s="341"/>
      <c r="F8736" s="341"/>
      <c r="G8736" s="341"/>
      <c r="H8736" s="341"/>
      <c r="I8736" s="341"/>
      <c r="J8736" s="341"/>
      <c r="AH8736" s="221"/>
      <c r="AI8736" s="221"/>
      <c r="AJ8736" s="221"/>
      <c r="AK8736" s="221"/>
      <c r="AL8736" s="221"/>
      <c r="AM8736" s="221"/>
      <c r="AN8736" s="221"/>
      <c r="AO8736" s="221"/>
      <c r="AP8736" s="221"/>
      <c r="AQ8736" s="219"/>
      <c r="AR8736" s="219"/>
      <c r="AS8736" s="221"/>
      <c r="AT8736" s="221"/>
      <c r="AU8736" s="221"/>
      <c r="AV8736" s="221"/>
      <c r="AW8736" s="221"/>
      <c r="AX8736" s="221"/>
      <c r="AY8736" s="221"/>
      <c r="AZ8736" s="221"/>
    </row>
    <row r="8737" spans="1:52" x14ac:dyDescent="0.15">
      <c r="A8737" s="278"/>
      <c r="B8737" s="274"/>
      <c r="C8737" s="340"/>
      <c r="D8737" s="340"/>
      <c r="E8737" s="341"/>
      <c r="F8737" s="341"/>
      <c r="G8737" s="341"/>
      <c r="H8737" s="341"/>
      <c r="I8737" s="341"/>
      <c r="J8737" s="341"/>
      <c r="AH8737" s="221"/>
      <c r="AI8737" s="221"/>
      <c r="AJ8737" s="221"/>
      <c r="AK8737" s="221"/>
      <c r="AL8737" s="221"/>
      <c r="AM8737" s="221"/>
      <c r="AN8737" s="221"/>
      <c r="AO8737" s="221"/>
      <c r="AP8737" s="221"/>
      <c r="AQ8737" s="219"/>
      <c r="AR8737" s="219"/>
      <c r="AS8737" s="221"/>
      <c r="AT8737" s="221"/>
      <c r="AU8737" s="221"/>
      <c r="AV8737" s="221"/>
      <c r="AW8737" s="221"/>
      <c r="AX8737" s="221"/>
      <c r="AY8737" s="221"/>
      <c r="AZ8737" s="221"/>
    </row>
    <row r="8738" spans="1:52" x14ac:dyDescent="0.15">
      <c r="A8738" s="278"/>
      <c r="B8738" s="274"/>
      <c r="C8738" s="340"/>
      <c r="D8738" s="340"/>
      <c r="E8738" s="341"/>
      <c r="F8738" s="341"/>
      <c r="G8738" s="341"/>
      <c r="H8738" s="341"/>
      <c r="I8738" s="341"/>
      <c r="J8738" s="341"/>
      <c r="AH8738" s="221"/>
      <c r="AI8738" s="221"/>
      <c r="AJ8738" s="221"/>
      <c r="AK8738" s="221"/>
      <c r="AL8738" s="221"/>
      <c r="AM8738" s="221"/>
      <c r="AN8738" s="221"/>
      <c r="AO8738" s="221"/>
      <c r="AP8738" s="221"/>
      <c r="AQ8738" s="219"/>
      <c r="AR8738" s="219"/>
      <c r="AS8738" s="221"/>
      <c r="AT8738" s="221"/>
      <c r="AU8738" s="221"/>
      <c r="AV8738" s="221"/>
      <c r="AW8738" s="221"/>
      <c r="AX8738" s="221"/>
      <c r="AY8738" s="221"/>
      <c r="AZ8738" s="221"/>
    </row>
    <row r="8739" spans="1:52" x14ac:dyDescent="0.15">
      <c r="A8739" s="278"/>
      <c r="B8739" s="274"/>
      <c r="C8739" s="340"/>
      <c r="D8739" s="340"/>
      <c r="E8739" s="341"/>
      <c r="F8739" s="341"/>
      <c r="G8739" s="341"/>
      <c r="H8739" s="341"/>
      <c r="I8739" s="341"/>
      <c r="J8739" s="341"/>
      <c r="AH8739" s="221"/>
      <c r="AI8739" s="221"/>
      <c r="AJ8739" s="221"/>
      <c r="AK8739" s="221"/>
      <c r="AL8739" s="221"/>
      <c r="AM8739" s="221"/>
      <c r="AN8739" s="221"/>
      <c r="AO8739" s="221"/>
      <c r="AP8739" s="221"/>
      <c r="AQ8739" s="219"/>
      <c r="AR8739" s="219"/>
      <c r="AS8739" s="221"/>
      <c r="AT8739" s="221"/>
      <c r="AU8739" s="221"/>
      <c r="AV8739" s="221"/>
      <c r="AW8739" s="221"/>
      <c r="AX8739" s="221"/>
      <c r="AY8739" s="221"/>
      <c r="AZ8739" s="221"/>
    </row>
    <row r="8740" spans="1:52" x14ac:dyDescent="0.15">
      <c r="A8740" s="278"/>
      <c r="B8740" s="274"/>
      <c r="C8740" s="340"/>
      <c r="D8740" s="340"/>
      <c r="E8740" s="341"/>
      <c r="F8740" s="341"/>
      <c r="G8740" s="341"/>
      <c r="H8740" s="341"/>
      <c r="I8740" s="341"/>
      <c r="J8740" s="341"/>
      <c r="AH8740" s="221"/>
      <c r="AI8740" s="221"/>
      <c r="AJ8740" s="221"/>
      <c r="AK8740" s="221"/>
      <c r="AL8740" s="221"/>
      <c r="AM8740" s="221"/>
      <c r="AN8740" s="221"/>
      <c r="AO8740" s="221"/>
      <c r="AP8740" s="221"/>
      <c r="AQ8740" s="219"/>
      <c r="AR8740" s="219"/>
      <c r="AS8740" s="221"/>
      <c r="AT8740" s="221"/>
      <c r="AU8740" s="221"/>
      <c r="AV8740" s="221"/>
      <c r="AW8740" s="221"/>
      <c r="AX8740" s="221"/>
      <c r="AY8740" s="221"/>
      <c r="AZ8740" s="221"/>
    </row>
    <row r="8741" spans="1:52" x14ac:dyDescent="0.15">
      <c r="A8741" s="278"/>
      <c r="B8741" s="274"/>
      <c r="C8741" s="340"/>
      <c r="D8741" s="340"/>
      <c r="E8741" s="341"/>
      <c r="F8741" s="341"/>
      <c r="G8741" s="341"/>
      <c r="H8741" s="341"/>
      <c r="I8741" s="341"/>
      <c r="J8741" s="341"/>
      <c r="AH8741" s="221"/>
      <c r="AI8741" s="221"/>
      <c r="AJ8741" s="221"/>
      <c r="AK8741" s="221"/>
      <c r="AL8741" s="221"/>
      <c r="AM8741" s="221"/>
      <c r="AN8741" s="221"/>
      <c r="AO8741" s="221"/>
      <c r="AP8741" s="221"/>
      <c r="AQ8741" s="219"/>
      <c r="AR8741" s="219"/>
      <c r="AS8741" s="221"/>
      <c r="AT8741" s="221"/>
      <c r="AU8741" s="221"/>
      <c r="AV8741" s="221"/>
      <c r="AW8741" s="221"/>
      <c r="AX8741" s="221"/>
      <c r="AY8741" s="221"/>
      <c r="AZ8741" s="221"/>
    </row>
    <row r="8742" spans="1:52" x14ac:dyDescent="0.15">
      <c r="A8742" s="278"/>
      <c r="B8742" s="274"/>
      <c r="C8742" s="340"/>
      <c r="D8742" s="340"/>
      <c r="E8742" s="341"/>
      <c r="F8742" s="341"/>
      <c r="G8742" s="341"/>
      <c r="H8742" s="341"/>
      <c r="I8742" s="341"/>
      <c r="J8742" s="341"/>
      <c r="AH8742" s="221"/>
      <c r="AI8742" s="221"/>
      <c r="AJ8742" s="221"/>
      <c r="AK8742" s="221"/>
      <c r="AL8742" s="221"/>
      <c r="AM8742" s="221"/>
      <c r="AN8742" s="221"/>
      <c r="AO8742" s="221"/>
      <c r="AP8742" s="221"/>
      <c r="AQ8742" s="219"/>
      <c r="AR8742" s="219"/>
      <c r="AS8742" s="221"/>
      <c r="AT8742" s="221"/>
      <c r="AU8742" s="221"/>
      <c r="AV8742" s="221"/>
      <c r="AW8742" s="221"/>
      <c r="AX8742" s="221"/>
      <c r="AY8742" s="221"/>
      <c r="AZ8742" s="221"/>
    </row>
    <row r="8743" spans="1:52" x14ac:dyDescent="0.15">
      <c r="A8743" s="278"/>
      <c r="B8743" s="274"/>
      <c r="C8743" s="340"/>
      <c r="D8743" s="340"/>
      <c r="E8743" s="341"/>
      <c r="F8743" s="341"/>
      <c r="G8743" s="341"/>
      <c r="H8743" s="341"/>
      <c r="I8743" s="341"/>
      <c r="J8743" s="341"/>
      <c r="AH8743" s="221"/>
      <c r="AI8743" s="221"/>
      <c r="AJ8743" s="221"/>
      <c r="AK8743" s="221"/>
      <c r="AL8743" s="221"/>
      <c r="AM8743" s="221"/>
      <c r="AN8743" s="221"/>
      <c r="AO8743" s="221"/>
      <c r="AP8743" s="221"/>
      <c r="AQ8743" s="219"/>
      <c r="AR8743" s="219"/>
      <c r="AS8743" s="221"/>
      <c r="AT8743" s="221"/>
      <c r="AU8743" s="221"/>
      <c r="AV8743" s="221"/>
      <c r="AW8743" s="221"/>
      <c r="AX8743" s="221"/>
      <c r="AY8743" s="221"/>
      <c r="AZ8743" s="221"/>
    </row>
    <row r="8744" spans="1:52" x14ac:dyDescent="0.15">
      <c r="A8744" s="278"/>
      <c r="B8744" s="274"/>
      <c r="C8744" s="340"/>
      <c r="D8744" s="340"/>
      <c r="E8744" s="341"/>
      <c r="F8744" s="341"/>
      <c r="G8744" s="341"/>
      <c r="H8744" s="341"/>
      <c r="I8744" s="341"/>
      <c r="J8744" s="341"/>
      <c r="AH8744" s="221"/>
      <c r="AI8744" s="221"/>
      <c r="AJ8744" s="221"/>
      <c r="AK8744" s="221"/>
      <c r="AL8744" s="221"/>
      <c r="AM8744" s="221"/>
      <c r="AN8744" s="221"/>
      <c r="AO8744" s="221"/>
      <c r="AP8744" s="221"/>
      <c r="AQ8744" s="219"/>
      <c r="AR8744" s="219"/>
      <c r="AS8744" s="221"/>
      <c r="AT8744" s="221"/>
      <c r="AU8744" s="221"/>
      <c r="AV8744" s="221"/>
      <c r="AW8744" s="221"/>
      <c r="AX8744" s="221"/>
      <c r="AY8744" s="221"/>
      <c r="AZ8744" s="221"/>
    </row>
    <row r="8745" spans="1:52" x14ac:dyDescent="0.15">
      <c r="A8745" s="278"/>
      <c r="B8745" s="274"/>
      <c r="C8745" s="340"/>
      <c r="D8745" s="340"/>
      <c r="E8745" s="341"/>
      <c r="F8745" s="341"/>
      <c r="G8745" s="341"/>
      <c r="H8745" s="341"/>
      <c r="I8745" s="341"/>
      <c r="J8745" s="341"/>
      <c r="AH8745" s="221"/>
      <c r="AI8745" s="221"/>
      <c r="AJ8745" s="221"/>
      <c r="AK8745" s="221"/>
      <c r="AL8745" s="221"/>
      <c r="AM8745" s="221"/>
      <c r="AN8745" s="221"/>
      <c r="AO8745" s="221"/>
      <c r="AP8745" s="221"/>
      <c r="AQ8745" s="219"/>
      <c r="AR8745" s="219"/>
      <c r="AS8745" s="221"/>
      <c r="AT8745" s="221"/>
      <c r="AU8745" s="221"/>
      <c r="AV8745" s="221"/>
      <c r="AW8745" s="221"/>
      <c r="AX8745" s="221"/>
      <c r="AY8745" s="221"/>
      <c r="AZ8745" s="221"/>
    </row>
    <row r="8746" spans="1:52" x14ac:dyDescent="0.15">
      <c r="A8746" s="278"/>
      <c r="B8746" s="274"/>
      <c r="C8746" s="340"/>
      <c r="D8746" s="340"/>
      <c r="E8746" s="341"/>
      <c r="F8746" s="341"/>
      <c r="G8746" s="341"/>
      <c r="H8746" s="341"/>
      <c r="I8746" s="341"/>
      <c r="J8746" s="341"/>
      <c r="AH8746" s="221"/>
      <c r="AI8746" s="221"/>
      <c r="AJ8746" s="221"/>
      <c r="AK8746" s="221"/>
      <c r="AL8746" s="221"/>
      <c r="AM8746" s="221"/>
      <c r="AN8746" s="221"/>
      <c r="AO8746" s="221"/>
      <c r="AP8746" s="221"/>
      <c r="AQ8746" s="219"/>
      <c r="AR8746" s="219"/>
      <c r="AS8746" s="221"/>
      <c r="AT8746" s="221"/>
      <c r="AU8746" s="221"/>
      <c r="AV8746" s="221"/>
      <c r="AW8746" s="221"/>
      <c r="AX8746" s="221"/>
      <c r="AY8746" s="221"/>
      <c r="AZ8746" s="221"/>
    </row>
    <row r="8747" spans="1:52" x14ac:dyDescent="0.15">
      <c r="A8747" s="278"/>
      <c r="B8747" s="274"/>
      <c r="C8747" s="340"/>
      <c r="D8747" s="340"/>
      <c r="E8747" s="341"/>
      <c r="F8747" s="341"/>
      <c r="G8747" s="341"/>
      <c r="H8747" s="341"/>
      <c r="I8747" s="341"/>
      <c r="J8747" s="341"/>
      <c r="AH8747" s="221"/>
      <c r="AI8747" s="221"/>
      <c r="AJ8747" s="221"/>
      <c r="AK8747" s="221"/>
      <c r="AL8747" s="221"/>
      <c r="AM8747" s="221"/>
      <c r="AN8747" s="221"/>
      <c r="AO8747" s="221"/>
      <c r="AP8747" s="221"/>
      <c r="AQ8747" s="219"/>
      <c r="AR8747" s="219"/>
      <c r="AS8747" s="221"/>
      <c r="AT8747" s="221"/>
      <c r="AU8747" s="221"/>
      <c r="AV8747" s="221"/>
      <c r="AW8747" s="221"/>
      <c r="AX8747" s="221"/>
      <c r="AY8747" s="221"/>
      <c r="AZ8747" s="221"/>
    </row>
    <row r="8748" spans="1:52" x14ac:dyDescent="0.15">
      <c r="A8748" s="278"/>
      <c r="B8748" s="274"/>
      <c r="C8748" s="340"/>
      <c r="D8748" s="340"/>
      <c r="E8748" s="341"/>
      <c r="F8748" s="341"/>
      <c r="G8748" s="341"/>
      <c r="H8748" s="341"/>
      <c r="I8748" s="341"/>
      <c r="J8748" s="341"/>
      <c r="AH8748" s="221"/>
      <c r="AI8748" s="221"/>
      <c r="AJ8748" s="221"/>
      <c r="AK8748" s="221"/>
      <c r="AL8748" s="221"/>
      <c r="AM8748" s="221"/>
      <c r="AN8748" s="221"/>
      <c r="AO8748" s="221"/>
      <c r="AP8748" s="221"/>
      <c r="AQ8748" s="219"/>
      <c r="AR8748" s="219"/>
      <c r="AS8748" s="221"/>
      <c r="AT8748" s="221"/>
      <c r="AU8748" s="221"/>
      <c r="AV8748" s="221"/>
      <c r="AW8748" s="221"/>
      <c r="AX8748" s="221"/>
      <c r="AY8748" s="221"/>
      <c r="AZ8748" s="221"/>
    </row>
    <row r="8749" spans="1:52" x14ac:dyDescent="0.15">
      <c r="A8749" s="278"/>
      <c r="B8749" s="274"/>
      <c r="C8749" s="340"/>
      <c r="D8749" s="340"/>
      <c r="E8749" s="341"/>
      <c r="F8749" s="341"/>
      <c r="G8749" s="341"/>
      <c r="H8749" s="341"/>
      <c r="I8749" s="341"/>
      <c r="J8749" s="341"/>
      <c r="AH8749" s="221"/>
      <c r="AI8749" s="221"/>
      <c r="AJ8749" s="221"/>
      <c r="AK8749" s="221"/>
      <c r="AL8749" s="221"/>
      <c r="AM8749" s="221"/>
      <c r="AN8749" s="221"/>
      <c r="AO8749" s="221"/>
      <c r="AP8749" s="221"/>
      <c r="AQ8749" s="219"/>
      <c r="AR8749" s="219"/>
      <c r="AS8749" s="221"/>
      <c r="AT8749" s="221"/>
      <c r="AU8749" s="221"/>
      <c r="AV8749" s="221"/>
      <c r="AW8749" s="221"/>
      <c r="AX8749" s="221"/>
      <c r="AY8749" s="221"/>
      <c r="AZ8749" s="221"/>
    </row>
    <row r="8750" spans="1:52" x14ac:dyDescent="0.15">
      <c r="A8750" s="278"/>
      <c r="B8750" s="274"/>
      <c r="C8750" s="340"/>
      <c r="D8750" s="340"/>
      <c r="E8750" s="341"/>
      <c r="F8750" s="341"/>
      <c r="G8750" s="341"/>
      <c r="H8750" s="341"/>
      <c r="I8750" s="341"/>
      <c r="J8750" s="341"/>
      <c r="AH8750" s="221"/>
      <c r="AI8750" s="221"/>
      <c r="AJ8750" s="221"/>
      <c r="AK8750" s="221"/>
      <c r="AL8750" s="221"/>
      <c r="AM8750" s="221"/>
      <c r="AN8750" s="221"/>
      <c r="AO8750" s="221"/>
      <c r="AP8750" s="221"/>
      <c r="AQ8750" s="219"/>
      <c r="AR8750" s="219"/>
      <c r="AS8750" s="221"/>
      <c r="AT8750" s="221"/>
      <c r="AU8750" s="221"/>
      <c r="AV8750" s="221"/>
      <c r="AW8750" s="221"/>
      <c r="AX8750" s="221"/>
      <c r="AY8750" s="221"/>
      <c r="AZ8750" s="221"/>
    </row>
    <row r="8751" spans="1:52" x14ac:dyDescent="0.15">
      <c r="A8751" s="278"/>
      <c r="B8751" s="274"/>
      <c r="C8751" s="340"/>
      <c r="D8751" s="340"/>
      <c r="E8751" s="341"/>
      <c r="F8751" s="341"/>
      <c r="G8751" s="341"/>
      <c r="H8751" s="341"/>
      <c r="I8751" s="341"/>
      <c r="J8751" s="341"/>
      <c r="AH8751" s="221"/>
      <c r="AI8751" s="221"/>
      <c r="AJ8751" s="221"/>
      <c r="AK8751" s="221"/>
      <c r="AL8751" s="221"/>
      <c r="AM8751" s="221"/>
      <c r="AN8751" s="221"/>
      <c r="AO8751" s="221"/>
      <c r="AP8751" s="221"/>
      <c r="AQ8751" s="219"/>
      <c r="AR8751" s="219"/>
      <c r="AS8751" s="221"/>
      <c r="AT8751" s="221"/>
      <c r="AU8751" s="221"/>
      <c r="AV8751" s="221"/>
      <c r="AW8751" s="221"/>
      <c r="AX8751" s="221"/>
      <c r="AY8751" s="221"/>
      <c r="AZ8751" s="221"/>
    </row>
    <row r="8752" spans="1:52" x14ac:dyDescent="0.15">
      <c r="A8752" s="278"/>
      <c r="B8752" s="274"/>
      <c r="C8752" s="340"/>
      <c r="D8752" s="340"/>
      <c r="E8752" s="341"/>
      <c r="F8752" s="341"/>
      <c r="G8752" s="341"/>
      <c r="H8752" s="341"/>
      <c r="I8752" s="341"/>
      <c r="J8752" s="341"/>
      <c r="AH8752" s="221"/>
      <c r="AI8752" s="221"/>
      <c r="AJ8752" s="221"/>
      <c r="AK8752" s="221"/>
      <c r="AL8752" s="221"/>
      <c r="AM8752" s="221"/>
      <c r="AN8752" s="221"/>
      <c r="AO8752" s="221"/>
      <c r="AP8752" s="221"/>
      <c r="AQ8752" s="219"/>
      <c r="AR8752" s="219"/>
      <c r="AS8752" s="221"/>
      <c r="AT8752" s="221"/>
      <c r="AU8752" s="221"/>
      <c r="AV8752" s="221"/>
      <c r="AW8752" s="221"/>
      <c r="AX8752" s="221"/>
      <c r="AY8752" s="221"/>
      <c r="AZ8752" s="221"/>
    </row>
    <row r="8753" spans="1:52" x14ac:dyDescent="0.15">
      <c r="A8753" s="278"/>
      <c r="B8753" s="274"/>
      <c r="C8753" s="340"/>
      <c r="D8753" s="340"/>
      <c r="E8753" s="341"/>
      <c r="F8753" s="341"/>
      <c r="G8753" s="341"/>
      <c r="H8753" s="341"/>
      <c r="I8753" s="341"/>
      <c r="J8753" s="341"/>
      <c r="AH8753" s="221"/>
      <c r="AI8753" s="221"/>
      <c r="AJ8753" s="221"/>
      <c r="AK8753" s="221"/>
      <c r="AL8753" s="221"/>
      <c r="AM8753" s="221"/>
      <c r="AN8753" s="221"/>
      <c r="AO8753" s="221"/>
      <c r="AP8753" s="221"/>
      <c r="AQ8753" s="219"/>
      <c r="AR8753" s="219"/>
      <c r="AS8753" s="221"/>
      <c r="AT8753" s="221"/>
      <c r="AU8753" s="221"/>
      <c r="AV8753" s="221"/>
      <c r="AW8753" s="221"/>
      <c r="AX8753" s="221"/>
      <c r="AY8753" s="221"/>
      <c r="AZ8753" s="221"/>
    </row>
    <row r="8754" spans="1:52" x14ac:dyDescent="0.15">
      <c r="A8754" s="278"/>
      <c r="B8754" s="274"/>
      <c r="C8754" s="340"/>
      <c r="D8754" s="340"/>
      <c r="E8754" s="341"/>
      <c r="F8754" s="341"/>
      <c r="G8754" s="341"/>
      <c r="H8754" s="341"/>
      <c r="I8754" s="341"/>
      <c r="J8754" s="341"/>
      <c r="AH8754" s="221"/>
      <c r="AI8754" s="221"/>
      <c r="AJ8754" s="221"/>
      <c r="AK8754" s="221"/>
      <c r="AL8754" s="221"/>
      <c r="AM8754" s="221"/>
      <c r="AN8754" s="221"/>
      <c r="AO8754" s="221"/>
      <c r="AP8754" s="221"/>
      <c r="AQ8754" s="219"/>
      <c r="AR8754" s="219"/>
      <c r="AS8754" s="221"/>
      <c r="AT8754" s="221"/>
      <c r="AU8754" s="221"/>
      <c r="AV8754" s="221"/>
      <c r="AW8754" s="221"/>
      <c r="AX8754" s="221"/>
      <c r="AY8754" s="221"/>
      <c r="AZ8754" s="221"/>
    </row>
    <row r="8755" spans="1:52" x14ac:dyDescent="0.15">
      <c r="A8755" s="278"/>
      <c r="B8755" s="274"/>
      <c r="C8755" s="340"/>
      <c r="D8755" s="340"/>
      <c r="E8755" s="341"/>
      <c r="F8755" s="341"/>
      <c r="G8755" s="341"/>
      <c r="H8755" s="341"/>
      <c r="I8755" s="341"/>
      <c r="J8755" s="341"/>
      <c r="AH8755" s="221"/>
      <c r="AI8755" s="221"/>
      <c r="AJ8755" s="221"/>
      <c r="AK8755" s="221"/>
      <c r="AL8755" s="221"/>
      <c r="AM8755" s="221"/>
      <c r="AN8755" s="221"/>
      <c r="AO8755" s="221"/>
      <c r="AP8755" s="221"/>
      <c r="AQ8755" s="219"/>
      <c r="AR8755" s="219"/>
      <c r="AS8755" s="221"/>
      <c r="AT8755" s="221"/>
      <c r="AU8755" s="221"/>
      <c r="AV8755" s="221"/>
      <c r="AW8755" s="221"/>
      <c r="AX8755" s="221"/>
      <c r="AY8755" s="221"/>
      <c r="AZ8755" s="221"/>
    </row>
    <row r="8756" spans="1:52" x14ac:dyDescent="0.15">
      <c r="A8756" s="278"/>
      <c r="B8756" s="274"/>
      <c r="C8756" s="340"/>
      <c r="D8756" s="340"/>
      <c r="E8756" s="341"/>
      <c r="F8756" s="341"/>
      <c r="G8756" s="341"/>
      <c r="H8756" s="341"/>
      <c r="I8756" s="341"/>
      <c r="J8756" s="341"/>
      <c r="AH8756" s="221"/>
      <c r="AI8756" s="221"/>
      <c r="AJ8756" s="221"/>
      <c r="AK8756" s="221"/>
      <c r="AL8756" s="221"/>
      <c r="AM8756" s="221"/>
      <c r="AN8756" s="221"/>
      <c r="AO8756" s="221"/>
      <c r="AP8756" s="221"/>
      <c r="AQ8756" s="219"/>
      <c r="AR8756" s="219"/>
      <c r="AS8756" s="221"/>
      <c r="AT8756" s="221"/>
      <c r="AU8756" s="221"/>
      <c r="AV8756" s="221"/>
      <c r="AW8756" s="221"/>
      <c r="AX8756" s="221"/>
      <c r="AY8756" s="221"/>
      <c r="AZ8756" s="221"/>
    </row>
    <row r="8757" spans="1:52" x14ac:dyDescent="0.15">
      <c r="A8757" s="278"/>
      <c r="B8757" s="274"/>
      <c r="C8757" s="340"/>
      <c r="D8757" s="340"/>
      <c r="E8757" s="341"/>
      <c r="F8757" s="341"/>
      <c r="G8757" s="341"/>
      <c r="H8757" s="341"/>
      <c r="I8757" s="341"/>
      <c r="J8757" s="341"/>
      <c r="AH8757" s="221"/>
      <c r="AI8757" s="221"/>
      <c r="AJ8757" s="221"/>
      <c r="AK8757" s="221"/>
      <c r="AL8757" s="221"/>
      <c r="AM8757" s="221"/>
      <c r="AN8757" s="221"/>
      <c r="AO8757" s="221"/>
      <c r="AP8757" s="221"/>
      <c r="AQ8757" s="219"/>
      <c r="AR8757" s="219"/>
      <c r="AS8757" s="221"/>
      <c r="AT8757" s="221"/>
      <c r="AU8757" s="221"/>
      <c r="AV8757" s="221"/>
      <c r="AW8757" s="221"/>
      <c r="AX8757" s="221"/>
      <c r="AY8757" s="221"/>
      <c r="AZ8757" s="221"/>
    </row>
    <row r="8758" spans="1:52" x14ac:dyDescent="0.15">
      <c r="A8758" s="278"/>
      <c r="B8758" s="274"/>
      <c r="C8758" s="340"/>
      <c r="D8758" s="340"/>
      <c r="E8758" s="341"/>
      <c r="F8758" s="341"/>
      <c r="G8758" s="341"/>
      <c r="H8758" s="341"/>
      <c r="I8758" s="341"/>
      <c r="J8758" s="341"/>
      <c r="AH8758" s="221"/>
      <c r="AI8758" s="221"/>
      <c r="AJ8758" s="221"/>
      <c r="AK8758" s="221"/>
      <c r="AL8758" s="221"/>
      <c r="AM8758" s="221"/>
      <c r="AN8758" s="221"/>
      <c r="AO8758" s="221"/>
      <c r="AP8758" s="221"/>
      <c r="AQ8758" s="219"/>
      <c r="AR8758" s="219"/>
      <c r="AS8758" s="221"/>
      <c r="AT8758" s="221"/>
      <c r="AU8758" s="221"/>
      <c r="AV8758" s="221"/>
      <c r="AW8758" s="221"/>
      <c r="AX8758" s="221"/>
      <c r="AY8758" s="221"/>
      <c r="AZ8758" s="221"/>
    </row>
    <row r="8759" spans="1:52" x14ac:dyDescent="0.15">
      <c r="A8759" s="278"/>
      <c r="B8759" s="274"/>
      <c r="C8759" s="340"/>
      <c r="D8759" s="340"/>
      <c r="E8759" s="341"/>
      <c r="F8759" s="341"/>
      <c r="G8759" s="341"/>
      <c r="H8759" s="341"/>
      <c r="I8759" s="341"/>
      <c r="J8759" s="341"/>
      <c r="AH8759" s="221"/>
      <c r="AI8759" s="221"/>
      <c r="AJ8759" s="221"/>
      <c r="AK8759" s="221"/>
      <c r="AL8759" s="221"/>
      <c r="AM8759" s="221"/>
      <c r="AN8759" s="221"/>
      <c r="AO8759" s="221"/>
      <c r="AP8759" s="221"/>
      <c r="AQ8759" s="219"/>
      <c r="AR8759" s="219"/>
      <c r="AS8759" s="221"/>
      <c r="AT8759" s="221"/>
      <c r="AU8759" s="221"/>
      <c r="AV8759" s="221"/>
      <c r="AW8759" s="221"/>
      <c r="AX8759" s="221"/>
      <c r="AY8759" s="221"/>
      <c r="AZ8759" s="221"/>
    </row>
    <row r="8760" spans="1:52" x14ac:dyDescent="0.15">
      <c r="A8760" s="278"/>
      <c r="B8760" s="274"/>
      <c r="C8760" s="340"/>
      <c r="D8760" s="340"/>
      <c r="E8760" s="341"/>
      <c r="F8760" s="341"/>
      <c r="G8760" s="341"/>
      <c r="H8760" s="341"/>
      <c r="I8760" s="341"/>
      <c r="J8760" s="341"/>
      <c r="AH8760" s="221"/>
      <c r="AI8760" s="221"/>
      <c r="AJ8760" s="221"/>
      <c r="AK8760" s="221"/>
      <c r="AL8760" s="221"/>
      <c r="AM8760" s="221"/>
      <c r="AN8760" s="221"/>
      <c r="AO8760" s="221"/>
      <c r="AP8760" s="221"/>
      <c r="AQ8760" s="219"/>
      <c r="AR8760" s="219"/>
      <c r="AS8760" s="221"/>
      <c r="AT8760" s="221"/>
      <c r="AU8760" s="221"/>
      <c r="AV8760" s="221"/>
      <c r="AW8760" s="221"/>
      <c r="AX8760" s="221"/>
      <c r="AY8760" s="221"/>
      <c r="AZ8760" s="221"/>
    </row>
    <row r="8761" spans="1:52" x14ac:dyDescent="0.15">
      <c r="A8761" s="278"/>
      <c r="B8761" s="274"/>
      <c r="C8761" s="340"/>
      <c r="D8761" s="340"/>
      <c r="E8761" s="341"/>
      <c r="F8761" s="341"/>
      <c r="G8761" s="341"/>
      <c r="H8761" s="341"/>
      <c r="I8761" s="341"/>
      <c r="J8761" s="341"/>
      <c r="AH8761" s="221"/>
      <c r="AI8761" s="221"/>
      <c r="AJ8761" s="221"/>
      <c r="AK8761" s="221"/>
      <c r="AL8761" s="221"/>
      <c r="AM8761" s="221"/>
      <c r="AN8761" s="221"/>
      <c r="AO8761" s="221"/>
      <c r="AP8761" s="221"/>
      <c r="AQ8761" s="219"/>
      <c r="AR8761" s="219"/>
      <c r="AS8761" s="221"/>
      <c r="AT8761" s="221"/>
      <c r="AU8761" s="221"/>
      <c r="AV8761" s="221"/>
      <c r="AW8761" s="221"/>
      <c r="AX8761" s="221"/>
      <c r="AY8761" s="221"/>
      <c r="AZ8761" s="221"/>
    </row>
    <row r="8762" spans="1:52" x14ac:dyDescent="0.15">
      <c r="A8762" s="278"/>
      <c r="B8762" s="274"/>
      <c r="C8762" s="340"/>
      <c r="D8762" s="340"/>
      <c r="E8762" s="341"/>
      <c r="F8762" s="341"/>
      <c r="G8762" s="341"/>
      <c r="H8762" s="341"/>
      <c r="I8762" s="341"/>
      <c r="J8762" s="341"/>
      <c r="AH8762" s="221"/>
      <c r="AI8762" s="221"/>
      <c r="AJ8762" s="221"/>
      <c r="AK8762" s="221"/>
      <c r="AL8762" s="221"/>
      <c r="AM8762" s="221"/>
      <c r="AN8762" s="221"/>
      <c r="AO8762" s="221"/>
      <c r="AP8762" s="221"/>
      <c r="AQ8762" s="219"/>
      <c r="AR8762" s="219"/>
      <c r="AS8762" s="221"/>
      <c r="AT8762" s="221"/>
      <c r="AU8762" s="221"/>
      <c r="AV8762" s="221"/>
      <c r="AW8762" s="221"/>
      <c r="AX8762" s="221"/>
      <c r="AY8762" s="221"/>
      <c r="AZ8762" s="221"/>
    </row>
    <row r="8763" spans="1:52" x14ac:dyDescent="0.15">
      <c r="A8763" s="278"/>
      <c r="B8763" s="274"/>
      <c r="C8763" s="340"/>
      <c r="D8763" s="340"/>
      <c r="E8763" s="341"/>
      <c r="F8763" s="341"/>
      <c r="G8763" s="341"/>
      <c r="H8763" s="341"/>
      <c r="I8763" s="341"/>
      <c r="J8763" s="341"/>
      <c r="AH8763" s="221"/>
      <c r="AI8763" s="221"/>
      <c r="AJ8763" s="221"/>
      <c r="AK8763" s="221"/>
      <c r="AL8763" s="221"/>
      <c r="AM8763" s="221"/>
      <c r="AN8763" s="221"/>
      <c r="AO8763" s="221"/>
      <c r="AP8763" s="221"/>
      <c r="AQ8763" s="219"/>
      <c r="AR8763" s="219"/>
      <c r="AS8763" s="221"/>
      <c r="AT8763" s="221"/>
      <c r="AU8763" s="221"/>
      <c r="AV8763" s="221"/>
      <c r="AW8763" s="221"/>
      <c r="AX8763" s="221"/>
      <c r="AY8763" s="221"/>
      <c r="AZ8763" s="221"/>
    </row>
    <row r="8764" spans="1:52" x14ac:dyDescent="0.15">
      <c r="A8764" s="278"/>
      <c r="B8764" s="274"/>
      <c r="C8764" s="340"/>
      <c r="D8764" s="340"/>
      <c r="E8764" s="341"/>
      <c r="F8764" s="341"/>
      <c r="G8764" s="341"/>
      <c r="H8764" s="341"/>
      <c r="I8764" s="341"/>
      <c r="J8764" s="341"/>
      <c r="AH8764" s="221"/>
      <c r="AI8764" s="221"/>
      <c r="AJ8764" s="221"/>
      <c r="AK8764" s="221"/>
      <c r="AL8764" s="221"/>
      <c r="AM8764" s="221"/>
      <c r="AN8764" s="221"/>
      <c r="AO8764" s="221"/>
      <c r="AP8764" s="221"/>
      <c r="AQ8764" s="219"/>
      <c r="AR8764" s="219"/>
      <c r="AS8764" s="221"/>
      <c r="AT8764" s="221"/>
      <c r="AU8764" s="221"/>
      <c r="AV8764" s="221"/>
      <c r="AW8764" s="221"/>
      <c r="AX8764" s="221"/>
      <c r="AY8764" s="221"/>
      <c r="AZ8764" s="221"/>
    </row>
    <row r="8765" spans="1:52" x14ac:dyDescent="0.15">
      <c r="A8765" s="278"/>
      <c r="B8765" s="274"/>
      <c r="C8765" s="340"/>
      <c r="D8765" s="340"/>
      <c r="E8765" s="341"/>
      <c r="F8765" s="341"/>
      <c r="G8765" s="341"/>
      <c r="H8765" s="341"/>
      <c r="I8765" s="341"/>
      <c r="J8765" s="341"/>
      <c r="AH8765" s="221"/>
      <c r="AI8765" s="221"/>
      <c r="AJ8765" s="221"/>
      <c r="AK8765" s="221"/>
      <c r="AL8765" s="221"/>
      <c r="AM8765" s="221"/>
      <c r="AN8765" s="221"/>
      <c r="AO8765" s="221"/>
      <c r="AP8765" s="221"/>
      <c r="AQ8765" s="219"/>
      <c r="AR8765" s="219"/>
      <c r="AS8765" s="221"/>
      <c r="AT8765" s="221"/>
      <c r="AU8765" s="221"/>
      <c r="AV8765" s="221"/>
      <c r="AW8765" s="221"/>
      <c r="AX8765" s="221"/>
      <c r="AY8765" s="221"/>
      <c r="AZ8765" s="221"/>
    </row>
    <row r="8766" spans="1:52" x14ac:dyDescent="0.15">
      <c r="A8766" s="278"/>
      <c r="B8766" s="274"/>
      <c r="C8766" s="340"/>
      <c r="D8766" s="340"/>
      <c r="E8766" s="341"/>
      <c r="F8766" s="341"/>
      <c r="G8766" s="341"/>
      <c r="H8766" s="341"/>
      <c r="I8766" s="341"/>
      <c r="J8766" s="341"/>
      <c r="AH8766" s="221"/>
      <c r="AI8766" s="221"/>
      <c r="AJ8766" s="221"/>
      <c r="AK8766" s="221"/>
      <c r="AL8766" s="221"/>
      <c r="AM8766" s="221"/>
      <c r="AN8766" s="221"/>
      <c r="AO8766" s="221"/>
      <c r="AP8766" s="221"/>
      <c r="AQ8766" s="219"/>
      <c r="AR8766" s="219"/>
      <c r="AS8766" s="221"/>
      <c r="AT8766" s="221"/>
      <c r="AU8766" s="221"/>
      <c r="AV8766" s="221"/>
      <c r="AW8766" s="221"/>
      <c r="AX8766" s="221"/>
      <c r="AY8766" s="221"/>
      <c r="AZ8766" s="221"/>
    </row>
    <row r="8767" spans="1:52" x14ac:dyDescent="0.15">
      <c r="A8767" s="278"/>
      <c r="B8767" s="274"/>
      <c r="C8767" s="340"/>
      <c r="D8767" s="340"/>
      <c r="E8767" s="341"/>
      <c r="F8767" s="341"/>
      <c r="G8767" s="341"/>
      <c r="H8767" s="341"/>
      <c r="I8767" s="341"/>
      <c r="J8767" s="341"/>
      <c r="AH8767" s="221"/>
      <c r="AI8767" s="221"/>
      <c r="AJ8767" s="221"/>
      <c r="AK8767" s="221"/>
      <c r="AL8767" s="221"/>
      <c r="AM8767" s="221"/>
      <c r="AN8767" s="221"/>
      <c r="AO8767" s="221"/>
      <c r="AP8767" s="221"/>
      <c r="AQ8767" s="219"/>
      <c r="AR8767" s="219"/>
      <c r="AS8767" s="221"/>
      <c r="AT8767" s="221"/>
      <c r="AU8767" s="221"/>
      <c r="AV8767" s="221"/>
      <c r="AW8767" s="221"/>
      <c r="AX8767" s="221"/>
      <c r="AY8767" s="221"/>
      <c r="AZ8767" s="221"/>
    </row>
    <row r="8768" spans="1:52" x14ac:dyDescent="0.15">
      <c r="A8768" s="278"/>
      <c r="B8768" s="274"/>
      <c r="C8768" s="340"/>
      <c r="D8768" s="340"/>
      <c r="E8768" s="341"/>
      <c r="F8768" s="341"/>
      <c r="G8768" s="341"/>
      <c r="H8768" s="341"/>
      <c r="I8768" s="341"/>
      <c r="J8768" s="341"/>
      <c r="AH8768" s="221"/>
      <c r="AI8768" s="221"/>
      <c r="AJ8768" s="221"/>
      <c r="AK8768" s="221"/>
      <c r="AL8768" s="221"/>
      <c r="AM8768" s="221"/>
      <c r="AN8768" s="221"/>
      <c r="AO8768" s="221"/>
      <c r="AP8768" s="221"/>
      <c r="AQ8768" s="219"/>
      <c r="AR8768" s="219"/>
      <c r="AS8768" s="221"/>
      <c r="AT8768" s="221"/>
      <c r="AU8768" s="221"/>
      <c r="AV8768" s="221"/>
      <c r="AW8768" s="221"/>
      <c r="AX8768" s="221"/>
      <c r="AY8768" s="221"/>
      <c r="AZ8768" s="221"/>
    </row>
    <row r="8769" spans="1:52" x14ac:dyDescent="0.15">
      <c r="A8769" s="278"/>
      <c r="B8769" s="274"/>
      <c r="C8769" s="340"/>
      <c r="D8769" s="340"/>
      <c r="E8769" s="341"/>
      <c r="F8769" s="341"/>
      <c r="G8769" s="341"/>
      <c r="H8769" s="341"/>
      <c r="I8769" s="341"/>
      <c r="J8769" s="341"/>
      <c r="AH8769" s="221"/>
      <c r="AI8769" s="221"/>
      <c r="AJ8769" s="221"/>
      <c r="AK8769" s="221"/>
      <c r="AL8769" s="221"/>
      <c r="AM8769" s="221"/>
      <c r="AN8769" s="221"/>
      <c r="AO8769" s="221"/>
      <c r="AP8769" s="221"/>
      <c r="AQ8769" s="219"/>
      <c r="AR8769" s="219"/>
      <c r="AS8769" s="221"/>
      <c r="AT8769" s="221"/>
      <c r="AU8769" s="221"/>
      <c r="AV8769" s="221"/>
      <c r="AW8769" s="221"/>
      <c r="AX8769" s="221"/>
      <c r="AY8769" s="221"/>
      <c r="AZ8769" s="221"/>
    </row>
    <row r="8770" spans="1:52" x14ac:dyDescent="0.15">
      <c r="A8770" s="278"/>
      <c r="B8770" s="274"/>
      <c r="C8770" s="340"/>
      <c r="D8770" s="340"/>
      <c r="E8770" s="341"/>
      <c r="F8770" s="341"/>
      <c r="G8770" s="341"/>
      <c r="H8770" s="341"/>
      <c r="I8770" s="341"/>
      <c r="J8770" s="341"/>
      <c r="AH8770" s="221"/>
      <c r="AI8770" s="221"/>
      <c r="AJ8770" s="221"/>
      <c r="AK8770" s="221"/>
      <c r="AL8770" s="221"/>
      <c r="AM8770" s="221"/>
      <c r="AN8770" s="221"/>
      <c r="AO8770" s="221"/>
      <c r="AP8770" s="221"/>
      <c r="AQ8770" s="219"/>
      <c r="AR8770" s="219"/>
      <c r="AS8770" s="221"/>
      <c r="AT8770" s="221"/>
      <c r="AU8770" s="221"/>
      <c r="AV8770" s="221"/>
      <c r="AW8770" s="221"/>
      <c r="AX8770" s="221"/>
      <c r="AY8770" s="221"/>
      <c r="AZ8770" s="221"/>
    </row>
    <row r="8771" spans="1:52" x14ac:dyDescent="0.15">
      <c r="A8771" s="278"/>
      <c r="B8771" s="274"/>
      <c r="C8771" s="340"/>
      <c r="D8771" s="340"/>
      <c r="E8771" s="341"/>
      <c r="F8771" s="341"/>
      <c r="G8771" s="341"/>
      <c r="H8771" s="341"/>
      <c r="I8771" s="341"/>
      <c r="J8771" s="341"/>
      <c r="AH8771" s="221"/>
      <c r="AI8771" s="221"/>
      <c r="AJ8771" s="221"/>
      <c r="AK8771" s="221"/>
      <c r="AL8771" s="221"/>
      <c r="AM8771" s="221"/>
      <c r="AN8771" s="221"/>
      <c r="AO8771" s="221"/>
      <c r="AP8771" s="221"/>
      <c r="AQ8771" s="219"/>
      <c r="AR8771" s="219"/>
      <c r="AS8771" s="221"/>
      <c r="AT8771" s="221"/>
      <c r="AU8771" s="221"/>
      <c r="AV8771" s="221"/>
      <c r="AW8771" s="221"/>
      <c r="AX8771" s="221"/>
      <c r="AY8771" s="221"/>
      <c r="AZ8771" s="221"/>
    </row>
    <row r="8772" spans="1:52" x14ac:dyDescent="0.15">
      <c r="A8772" s="278"/>
      <c r="B8772" s="274"/>
      <c r="C8772" s="340"/>
      <c r="D8772" s="340"/>
      <c r="E8772" s="341"/>
      <c r="F8772" s="341"/>
      <c r="G8772" s="341"/>
      <c r="H8772" s="341"/>
      <c r="I8772" s="341"/>
      <c r="J8772" s="341"/>
      <c r="AH8772" s="221"/>
      <c r="AI8772" s="221"/>
      <c r="AJ8772" s="221"/>
      <c r="AK8772" s="221"/>
      <c r="AL8772" s="221"/>
      <c r="AM8772" s="221"/>
      <c r="AN8772" s="221"/>
      <c r="AO8772" s="221"/>
      <c r="AP8772" s="221"/>
      <c r="AQ8772" s="219"/>
      <c r="AR8772" s="219"/>
      <c r="AS8772" s="221"/>
      <c r="AT8772" s="221"/>
      <c r="AU8772" s="221"/>
      <c r="AV8772" s="221"/>
      <c r="AW8772" s="221"/>
      <c r="AX8772" s="221"/>
      <c r="AY8772" s="221"/>
      <c r="AZ8772" s="221"/>
    </row>
    <row r="8773" spans="1:52" x14ac:dyDescent="0.15">
      <c r="A8773" s="278"/>
      <c r="B8773" s="274"/>
      <c r="C8773" s="340"/>
      <c r="D8773" s="340"/>
      <c r="E8773" s="341"/>
      <c r="F8773" s="341"/>
      <c r="G8773" s="341"/>
      <c r="H8773" s="341"/>
      <c r="I8773" s="341"/>
      <c r="J8773" s="341"/>
      <c r="AH8773" s="221"/>
      <c r="AI8773" s="221"/>
      <c r="AJ8773" s="221"/>
      <c r="AK8773" s="221"/>
      <c r="AL8773" s="221"/>
      <c r="AM8773" s="221"/>
      <c r="AN8773" s="221"/>
      <c r="AO8773" s="221"/>
      <c r="AP8773" s="221"/>
      <c r="AQ8773" s="219"/>
      <c r="AR8773" s="219"/>
      <c r="AS8773" s="221"/>
      <c r="AT8773" s="221"/>
      <c r="AU8773" s="221"/>
      <c r="AV8773" s="221"/>
      <c r="AW8773" s="221"/>
      <c r="AX8773" s="221"/>
      <c r="AY8773" s="221"/>
      <c r="AZ8773" s="221"/>
    </row>
    <row r="8774" spans="1:52" x14ac:dyDescent="0.15">
      <c r="A8774" s="278"/>
      <c r="B8774" s="274"/>
      <c r="C8774" s="340"/>
      <c r="D8774" s="340"/>
      <c r="E8774" s="341"/>
      <c r="F8774" s="341"/>
      <c r="G8774" s="341"/>
      <c r="H8774" s="341"/>
      <c r="I8774" s="341"/>
      <c r="J8774" s="341"/>
      <c r="AH8774" s="221"/>
      <c r="AI8774" s="221"/>
      <c r="AJ8774" s="221"/>
      <c r="AK8774" s="221"/>
      <c r="AL8774" s="221"/>
      <c r="AM8774" s="221"/>
      <c r="AN8774" s="221"/>
      <c r="AO8774" s="221"/>
      <c r="AP8774" s="221"/>
      <c r="AQ8774" s="219"/>
      <c r="AR8774" s="219"/>
      <c r="AS8774" s="221"/>
      <c r="AT8774" s="221"/>
      <c r="AU8774" s="221"/>
      <c r="AV8774" s="221"/>
      <c r="AW8774" s="221"/>
      <c r="AX8774" s="221"/>
      <c r="AY8774" s="221"/>
      <c r="AZ8774" s="221"/>
    </row>
    <row r="8775" spans="1:52" x14ac:dyDescent="0.15">
      <c r="A8775" s="278"/>
      <c r="B8775" s="274"/>
      <c r="C8775" s="340"/>
      <c r="D8775" s="340"/>
      <c r="E8775" s="341"/>
      <c r="F8775" s="341"/>
      <c r="G8775" s="341"/>
      <c r="H8775" s="341"/>
      <c r="I8775" s="341"/>
      <c r="J8775" s="341"/>
      <c r="AH8775" s="221"/>
      <c r="AI8775" s="221"/>
      <c r="AJ8775" s="221"/>
      <c r="AK8775" s="221"/>
      <c r="AL8775" s="221"/>
      <c r="AM8775" s="221"/>
      <c r="AN8775" s="221"/>
      <c r="AO8775" s="221"/>
      <c r="AP8775" s="221"/>
      <c r="AQ8775" s="219"/>
      <c r="AR8775" s="219"/>
      <c r="AS8775" s="221"/>
      <c r="AT8775" s="221"/>
      <c r="AU8775" s="221"/>
      <c r="AV8775" s="221"/>
      <c r="AW8775" s="221"/>
      <c r="AX8775" s="221"/>
      <c r="AY8775" s="221"/>
      <c r="AZ8775" s="221"/>
    </row>
    <row r="8776" spans="1:52" x14ac:dyDescent="0.15">
      <c r="A8776" s="278"/>
      <c r="B8776" s="274"/>
      <c r="C8776" s="340"/>
      <c r="D8776" s="340"/>
      <c r="E8776" s="341"/>
      <c r="F8776" s="341"/>
      <c r="G8776" s="341"/>
      <c r="H8776" s="341"/>
      <c r="I8776" s="341"/>
      <c r="J8776" s="341"/>
      <c r="AH8776" s="221"/>
      <c r="AI8776" s="221"/>
      <c r="AJ8776" s="221"/>
      <c r="AK8776" s="221"/>
      <c r="AL8776" s="221"/>
      <c r="AM8776" s="221"/>
      <c r="AN8776" s="221"/>
      <c r="AO8776" s="221"/>
      <c r="AP8776" s="221"/>
      <c r="AQ8776" s="219"/>
      <c r="AR8776" s="219"/>
      <c r="AS8776" s="221"/>
      <c r="AT8776" s="221"/>
      <c r="AU8776" s="221"/>
      <c r="AV8776" s="221"/>
      <c r="AW8776" s="221"/>
      <c r="AX8776" s="221"/>
      <c r="AY8776" s="221"/>
      <c r="AZ8776" s="221"/>
    </row>
    <row r="8777" spans="1:52" x14ac:dyDescent="0.15">
      <c r="A8777" s="278"/>
      <c r="B8777" s="274"/>
      <c r="C8777" s="340"/>
      <c r="D8777" s="340"/>
      <c r="E8777" s="341"/>
      <c r="F8777" s="341"/>
      <c r="G8777" s="341"/>
      <c r="H8777" s="341"/>
      <c r="I8777" s="341"/>
      <c r="J8777" s="341"/>
      <c r="AH8777" s="221"/>
      <c r="AI8777" s="221"/>
      <c r="AJ8777" s="221"/>
      <c r="AK8777" s="221"/>
      <c r="AL8777" s="221"/>
      <c r="AM8777" s="221"/>
      <c r="AN8777" s="221"/>
      <c r="AO8777" s="221"/>
      <c r="AP8777" s="221"/>
      <c r="AQ8777" s="219"/>
      <c r="AR8777" s="219"/>
      <c r="AS8777" s="221"/>
      <c r="AT8777" s="221"/>
      <c r="AU8777" s="221"/>
      <c r="AV8777" s="221"/>
      <c r="AW8777" s="221"/>
      <c r="AX8777" s="221"/>
      <c r="AY8777" s="221"/>
      <c r="AZ8777" s="221"/>
    </row>
    <row r="8778" spans="1:52" x14ac:dyDescent="0.15">
      <c r="A8778" s="278"/>
      <c r="B8778" s="274"/>
      <c r="C8778" s="340"/>
      <c r="D8778" s="340"/>
      <c r="E8778" s="341"/>
      <c r="F8778" s="341"/>
      <c r="G8778" s="341"/>
      <c r="H8778" s="341"/>
      <c r="I8778" s="341"/>
      <c r="J8778" s="341"/>
      <c r="AH8778" s="221"/>
      <c r="AI8778" s="221"/>
      <c r="AJ8778" s="221"/>
      <c r="AK8778" s="221"/>
      <c r="AL8778" s="221"/>
      <c r="AM8778" s="221"/>
      <c r="AN8778" s="221"/>
      <c r="AO8778" s="221"/>
      <c r="AP8778" s="221"/>
      <c r="AQ8778" s="219"/>
      <c r="AR8778" s="219"/>
      <c r="AS8778" s="221"/>
      <c r="AT8778" s="221"/>
      <c r="AU8778" s="221"/>
      <c r="AV8778" s="221"/>
      <c r="AW8778" s="221"/>
      <c r="AX8778" s="221"/>
      <c r="AY8778" s="221"/>
      <c r="AZ8778" s="221"/>
    </row>
    <row r="8779" spans="1:52" x14ac:dyDescent="0.15">
      <c r="A8779" s="278"/>
      <c r="B8779" s="274"/>
      <c r="C8779" s="340"/>
      <c r="D8779" s="340"/>
      <c r="E8779" s="341"/>
      <c r="F8779" s="341"/>
      <c r="G8779" s="341"/>
      <c r="H8779" s="341"/>
      <c r="I8779" s="341"/>
      <c r="J8779" s="341"/>
      <c r="AH8779" s="221"/>
      <c r="AI8779" s="221"/>
      <c r="AJ8779" s="221"/>
      <c r="AK8779" s="221"/>
      <c r="AL8779" s="221"/>
      <c r="AM8779" s="221"/>
      <c r="AN8779" s="221"/>
      <c r="AO8779" s="221"/>
      <c r="AP8779" s="221"/>
      <c r="AQ8779" s="219"/>
      <c r="AR8779" s="219"/>
      <c r="AS8779" s="221"/>
      <c r="AT8779" s="221"/>
      <c r="AU8779" s="221"/>
      <c r="AV8779" s="221"/>
      <c r="AW8779" s="221"/>
      <c r="AX8779" s="221"/>
      <c r="AY8779" s="221"/>
      <c r="AZ8779" s="221"/>
    </row>
    <row r="8780" spans="1:52" x14ac:dyDescent="0.15">
      <c r="A8780" s="278"/>
      <c r="B8780" s="274"/>
      <c r="C8780" s="340"/>
      <c r="D8780" s="340"/>
      <c r="E8780" s="341"/>
      <c r="F8780" s="341"/>
      <c r="G8780" s="341"/>
      <c r="H8780" s="341"/>
      <c r="I8780" s="341"/>
      <c r="J8780" s="341"/>
      <c r="AH8780" s="221"/>
      <c r="AI8780" s="221"/>
      <c r="AJ8780" s="221"/>
      <c r="AK8780" s="221"/>
      <c r="AL8780" s="221"/>
      <c r="AM8780" s="221"/>
      <c r="AN8780" s="221"/>
      <c r="AO8780" s="221"/>
      <c r="AP8780" s="221"/>
      <c r="AQ8780" s="219"/>
      <c r="AR8780" s="219"/>
      <c r="AS8780" s="221"/>
      <c r="AT8780" s="221"/>
      <c r="AU8780" s="221"/>
      <c r="AV8780" s="221"/>
      <c r="AW8780" s="221"/>
      <c r="AX8780" s="221"/>
      <c r="AY8780" s="221"/>
      <c r="AZ8780" s="221"/>
    </row>
    <row r="8781" spans="1:52" x14ac:dyDescent="0.15">
      <c r="A8781" s="278"/>
      <c r="B8781" s="274"/>
      <c r="C8781" s="340"/>
      <c r="D8781" s="340"/>
      <c r="E8781" s="341"/>
      <c r="F8781" s="341"/>
      <c r="G8781" s="341"/>
      <c r="H8781" s="341"/>
      <c r="I8781" s="341"/>
      <c r="J8781" s="341"/>
      <c r="AH8781" s="221"/>
      <c r="AI8781" s="221"/>
      <c r="AJ8781" s="221"/>
      <c r="AK8781" s="221"/>
      <c r="AL8781" s="221"/>
      <c r="AM8781" s="221"/>
      <c r="AN8781" s="221"/>
      <c r="AO8781" s="221"/>
      <c r="AP8781" s="221"/>
      <c r="AQ8781" s="219"/>
      <c r="AR8781" s="219"/>
      <c r="AS8781" s="221"/>
      <c r="AT8781" s="221"/>
      <c r="AU8781" s="221"/>
      <c r="AV8781" s="221"/>
      <c r="AW8781" s="221"/>
      <c r="AX8781" s="221"/>
      <c r="AY8781" s="221"/>
      <c r="AZ8781" s="221"/>
    </row>
    <row r="8782" spans="1:52" x14ac:dyDescent="0.15">
      <c r="A8782" s="278"/>
      <c r="B8782" s="274"/>
      <c r="C8782" s="340"/>
      <c r="D8782" s="340"/>
      <c r="E8782" s="341"/>
      <c r="F8782" s="341"/>
      <c r="G8782" s="341"/>
      <c r="H8782" s="341"/>
      <c r="I8782" s="341"/>
      <c r="J8782" s="341"/>
      <c r="AH8782" s="221"/>
      <c r="AI8782" s="221"/>
      <c r="AJ8782" s="221"/>
      <c r="AK8782" s="221"/>
      <c r="AL8782" s="221"/>
      <c r="AM8782" s="221"/>
      <c r="AN8782" s="221"/>
      <c r="AO8782" s="221"/>
      <c r="AP8782" s="221"/>
      <c r="AQ8782" s="219"/>
      <c r="AR8782" s="219"/>
      <c r="AS8782" s="221"/>
      <c r="AT8782" s="221"/>
      <c r="AU8782" s="221"/>
      <c r="AV8782" s="221"/>
      <c r="AW8782" s="221"/>
      <c r="AX8782" s="221"/>
      <c r="AY8782" s="221"/>
      <c r="AZ8782" s="221"/>
    </row>
    <row r="8783" spans="1:52" x14ac:dyDescent="0.15">
      <c r="A8783" s="278"/>
      <c r="B8783" s="274"/>
      <c r="C8783" s="340"/>
      <c r="D8783" s="340"/>
      <c r="E8783" s="341"/>
      <c r="F8783" s="341"/>
      <c r="G8783" s="341"/>
      <c r="H8783" s="341"/>
      <c r="I8783" s="341"/>
      <c r="J8783" s="341"/>
      <c r="AH8783" s="221"/>
      <c r="AI8783" s="221"/>
      <c r="AJ8783" s="221"/>
      <c r="AK8783" s="221"/>
      <c r="AL8783" s="221"/>
      <c r="AM8783" s="221"/>
      <c r="AN8783" s="221"/>
      <c r="AO8783" s="221"/>
      <c r="AP8783" s="221"/>
      <c r="AQ8783" s="219"/>
      <c r="AR8783" s="219"/>
      <c r="AS8783" s="221"/>
      <c r="AT8783" s="221"/>
      <c r="AU8783" s="221"/>
      <c r="AV8783" s="221"/>
      <c r="AW8783" s="221"/>
      <c r="AX8783" s="221"/>
      <c r="AY8783" s="221"/>
      <c r="AZ8783" s="221"/>
    </row>
    <row r="8784" spans="1:52" x14ac:dyDescent="0.15">
      <c r="A8784" s="278"/>
      <c r="B8784" s="274"/>
      <c r="C8784" s="340"/>
      <c r="D8784" s="340"/>
      <c r="E8784" s="341"/>
      <c r="F8784" s="341"/>
      <c r="G8784" s="341"/>
      <c r="H8784" s="341"/>
      <c r="I8784" s="341"/>
      <c r="J8784" s="341"/>
      <c r="AH8784" s="221"/>
      <c r="AI8784" s="221"/>
      <c r="AJ8784" s="221"/>
      <c r="AK8784" s="221"/>
      <c r="AL8784" s="221"/>
      <c r="AM8784" s="221"/>
      <c r="AN8784" s="221"/>
      <c r="AO8784" s="221"/>
      <c r="AP8784" s="221"/>
      <c r="AQ8784" s="219"/>
      <c r="AR8784" s="219"/>
      <c r="AS8784" s="221"/>
      <c r="AT8784" s="221"/>
      <c r="AU8784" s="221"/>
      <c r="AV8784" s="221"/>
      <c r="AW8784" s="221"/>
      <c r="AX8784" s="221"/>
      <c r="AY8784" s="221"/>
      <c r="AZ8784" s="221"/>
    </row>
    <row r="8785" spans="1:52" x14ac:dyDescent="0.15">
      <c r="A8785" s="278"/>
      <c r="B8785" s="274"/>
      <c r="C8785" s="340"/>
      <c r="D8785" s="340"/>
      <c r="E8785" s="341"/>
      <c r="F8785" s="341"/>
      <c r="G8785" s="341"/>
      <c r="H8785" s="341"/>
      <c r="I8785" s="341"/>
      <c r="J8785" s="341"/>
      <c r="AH8785" s="221"/>
      <c r="AI8785" s="221"/>
      <c r="AJ8785" s="221"/>
      <c r="AK8785" s="221"/>
      <c r="AL8785" s="221"/>
      <c r="AM8785" s="221"/>
      <c r="AN8785" s="221"/>
      <c r="AO8785" s="221"/>
      <c r="AP8785" s="221"/>
      <c r="AQ8785" s="219"/>
      <c r="AR8785" s="219"/>
      <c r="AS8785" s="221"/>
      <c r="AT8785" s="221"/>
      <c r="AU8785" s="221"/>
      <c r="AV8785" s="221"/>
      <c r="AW8785" s="221"/>
      <c r="AX8785" s="221"/>
      <c r="AY8785" s="221"/>
      <c r="AZ8785" s="221"/>
    </row>
    <row r="8786" spans="1:52" x14ac:dyDescent="0.15">
      <c r="A8786" s="278"/>
      <c r="B8786" s="274"/>
      <c r="C8786" s="340"/>
      <c r="D8786" s="340"/>
      <c r="E8786" s="341"/>
      <c r="F8786" s="341"/>
      <c r="G8786" s="341"/>
      <c r="H8786" s="341"/>
      <c r="I8786" s="341"/>
      <c r="J8786" s="341"/>
      <c r="AH8786" s="221"/>
      <c r="AI8786" s="221"/>
      <c r="AJ8786" s="221"/>
      <c r="AK8786" s="221"/>
      <c r="AL8786" s="221"/>
      <c r="AM8786" s="221"/>
      <c r="AN8786" s="221"/>
      <c r="AO8786" s="221"/>
      <c r="AP8786" s="221"/>
      <c r="AQ8786" s="219"/>
      <c r="AR8786" s="219"/>
      <c r="AS8786" s="221"/>
      <c r="AT8786" s="221"/>
      <c r="AU8786" s="221"/>
      <c r="AV8786" s="221"/>
      <c r="AW8786" s="221"/>
      <c r="AX8786" s="221"/>
      <c r="AY8786" s="221"/>
      <c r="AZ8786" s="221"/>
    </row>
    <row r="8787" spans="1:52" x14ac:dyDescent="0.15">
      <c r="A8787" s="278"/>
      <c r="B8787" s="274"/>
      <c r="C8787" s="340"/>
      <c r="D8787" s="340"/>
      <c r="E8787" s="341"/>
      <c r="F8787" s="341"/>
      <c r="G8787" s="341"/>
      <c r="H8787" s="341"/>
      <c r="I8787" s="341"/>
      <c r="J8787" s="341"/>
      <c r="AH8787" s="221"/>
      <c r="AI8787" s="221"/>
      <c r="AJ8787" s="221"/>
      <c r="AK8787" s="221"/>
      <c r="AL8787" s="221"/>
      <c r="AM8787" s="221"/>
      <c r="AN8787" s="221"/>
      <c r="AO8787" s="221"/>
      <c r="AP8787" s="221"/>
      <c r="AQ8787" s="219"/>
      <c r="AR8787" s="219"/>
      <c r="AS8787" s="221"/>
      <c r="AT8787" s="221"/>
      <c r="AU8787" s="221"/>
      <c r="AV8787" s="221"/>
      <c r="AW8787" s="221"/>
      <c r="AX8787" s="221"/>
      <c r="AY8787" s="221"/>
      <c r="AZ8787" s="221"/>
    </row>
    <row r="8788" spans="1:52" x14ac:dyDescent="0.15">
      <c r="A8788" s="278"/>
      <c r="B8788" s="274"/>
      <c r="C8788" s="340"/>
      <c r="D8788" s="340"/>
      <c r="E8788" s="341"/>
      <c r="F8788" s="341"/>
      <c r="G8788" s="341"/>
      <c r="H8788" s="341"/>
      <c r="I8788" s="341"/>
      <c r="J8788" s="341"/>
      <c r="AH8788" s="221"/>
      <c r="AI8788" s="221"/>
      <c r="AJ8788" s="221"/>
      <c r="AK8788" s="221"/>
      <c r="AL8788" s="221"/>
      <c r="AM8788" s="221"/>
      <c r="AN8788" s="221"/>
      <c r="AO8788" s="221"/>
      <c r="AP8788" s="221"/>
      <c r="AQ8788" s="219"/>
      <c r="AR8788" s="219"/>
      <c r="AS8788" s="221"/>
      <c r="AT8788" s="221"/>
      <c r="AU8788" s="221"/>
      <c r="AV8788" s="221"/>
      <c r="AW8788" s="221"/>
      <c r="AX8788" s="221"/>
      <c r="AY8788" s="221"/>
      <c r="AZ8788" s="221"/>
    </row>
    <row r="8789" spans="1:52" x14ac:dyDescent="0.15">
      <c r="A8789" s="278"/>
      <c r="B8789" s="274"/>
      <c r="C8789" s="340"/>
      <c r="D8789" s="340"/>
      <c r="E8789" s="341"/>
      <c r="F8789" s="341"/>
      <c r="G8789" s="341"/>
      <c r="H8789" s="341"/>
      <c r="I8789" s="341"/>
      <c r="J8789" s="341"/>
      <c r="AH8789" s="221"/>
      <c r="AI8789" s="221"/>
      <c r="AJ8789" s="221"/>
      <c r="AK8789" s="221"/>
      <c r="AL8789" s="221"/>
      <c r="AM8789" s="221"/>
      <c r="AN8789" s="221"/>
      <c r="AO8789" s="221"/>
      <c r="AP8789" s="221"/>
      <c r="AQ8789" s="219"/>
      <c r="AR8789" s="219"/>
      <c r="AS8789" s="221"/>
      <c r="AT8789" s="221"/>
      <c r="AU8789" s="221"/>
      <c r="AV8789" s="221"/>
      <c r="AW8789" s="221"/>
      <c r="AX8789" s="221"/>
      <c r="AY8789" s="221"/>
      <c r="AZ8789" s="221"/>
    </row>
    <row r="8790" spans="1:52" x14ac:dyDescent="0.15">
      <c r="A8790" s="278"/>
      <c r="B8790" s="274"/>
      <c r="C8790" s="340"/>
      <c r="D8790" s="340"/>
      <c r="E8790" s="341"/>
      <c r="F8790" s="341"/>
      <c r="G8790" s="341"/>
      <c r="H8790" s="341"/>
      <c r="I8790" s="341"/>
      <c r="J8790" s="341"/>
      <c r="AH8790" s="221"/>
      <c r="AI8790" s="221"/>
      <c r="AJ8790" s="221"/>
      <c r="AK8790" s="221"/>
      <c r="AL8790" s="221"/>
      <c r="AM8790" s="221"/>
      <c r="AN8790" s="221"/>
      <c r="AO8790" s="221"/>
      <c r="AP8790" s="221"/>
      <c r="AQ8790" s="219"/>
      <c r="AR8790" s="219"/>
      <c r="AS8790" s="221"/>
      <c r="AT8790" s="221"/>
      <c r="AU8790" s="221"/>
      <c r="AV8790" s="221"/>
      <c r="AW8790" s="221"/>
      <c r="AX8790" s="221"/>
      <c r="AY8790" s="221"/>
      <c r="AZ8790" s="221"/>
    </row>
    <row r="8791" spans="1:52" x14ac:dyDescent="0.15">
      <c r="A8791" s="278"/>
      <c r="B8791" s="274"/>
      <c r="C8791" s="340"/>
      <c r="D8791" s="340"/>
      <c r="E8791" s="341"/>
      <c r="F8791" s="341"/>
      <c r="G8791" s="341"/>
      <c r="H8791" s="341"/>
      <c r="I8791" s="341"/>
      <c r="J8791" s="341"/>
      <c r="AH8791" s="221"/>
      <c r="AI8791" s="221"/>
      <c r="AJ8791" s="221"/>
      <c r="AK8791" s="221"/>
      <c r="AL8791" s="221"/>
      <c r="AM8791" s="221"/>
      <c r="AN8791" s="221"/>
      <c r="AO8791" s="221"/>
      <c r="AP8791" s="221"/>
      <c r="AQ8791" s="219"/>
      <c r="AR8791" s="219"/>
      <c r="AS8791" s="221"/>
      <c r="AT8791" s="221"/>
      <c r="AU8791" s="221"/>
      <c r="AV8791" s="221"/>
      <c r="AW8791" s="221"/>
      <c r="AX8791" s="221"/>
      <c r="AY8791" s="221"/>
      <c r="AZ8791" s="221"/>
    </row>
    <row r="8792" spans="1:52" x14ac:dyDescent="0.15">
      <c r="A8792" s="278"/>
      <c r="B8792" s="274"/>
      <c r="C8792" s="340"/>
      <c r="D8792" s="340"/>
      <c r="E8792" s="341"/>
      <c r="F8792" s="341"/>
      <c r="G8792" s="341"/>
      <c r="H8792" s="341"/>
      <c r="I8792" s="341"/>
      <c r="J8792" s="341"/>
      <c r="AH8792" s="221"/>
      <c r="AI8792" s="221"/>
      <c r="AJ8792" s="221"/>
      <c r="AK8792" s="221"/>
      <c r="AL8792" s="221"/>
      <c r="AM8792" s="221"/>
      <c r="AN8792" s="221"/>
      <c r="AO8792" s="221"/>
      <c r="AP8792" s="221"/>
      <c r="AQ8792" s="219"/>
      <c r="AR8792" s="219"/>
      <c r="AS8792" s="221"/>
      <c r="AT8792" s="221"/>
      <c r="AU8792" s="221"/>
      <c r="AV8792" s="221"/>
      <c r="AW8792" s="221"/>
      <c r="AX8792" s="221"/>
      <c r="AY8792" s="221"/>
      <c r="AZ8792" s="221"/>
    </row>
    <row r="8793" spans="1:52" x14ac:dyDescent="0.15">
      <c r="A8793" s="278"/>
      <c r="B8793" s="274"/>
      <c r="C8793" s="340"/>
      <c r="D8793" s="340"/>
      <c r="E8793" s="341"/>
      <c r="F8793" s="341"/>
      <c r="G8793" s="341"/>
      <c r="H8793" s="341"/>
      <c r="I8793" s="341"/>
      <c r="J8793" s="341"/>
      <c r="AH8793" s="221"/>
      <c r="AI8793" s="221"/>
      <c r="AJ8793" s="221"/>
      <c r="AK8793" s="221"/>
      <c r="AL8793" s="221"/>
      <c r="AM8793" s="221"/>
      <c r="AN8793" s="221"/>
      <c r="AO8793" s="221"/>
      <c r="AP8793" s="221"/>
      <c r="AQ8793" s="219"/>
      <c r="AR8793" s="219"/>
      <c r="AS8793" s="221"/>
      <c r="AT8793" s="221"/>
      <c r="AU8793" s="221"/>
      <c r="AV8793" s="221"/>
      <c r="AW8793" s="221"/>
      <c r="AX8793" s="221"/>
      <c r="AY8793" s="221"/>
      <c r="AZ8793" s="221"/>
    </row>
    <row r="8794" spans="1:52" x14ac:dyDescent="0.15">
      <c r="A8794" s="278"/>
      <c r="B8794" s="274"/>
      <c r="C8794" s="340"/>
      <c r="D8794" s="340"/>
      <c r="E8794" s="341"/>
      <c r="F8794" s="341"/>
      <c r="G8794" s="341"/>
      <c r="H8794" s="341"/>
      <c r="I8794" s="341"/>
      <c r="J8794" s="341"/>
      <c r="AH8794" s="221"/>
      <c r="AI8794" s="221"/>
      <c r="AJ8794" s="221"/>
      <c r="AK8794" s="221"/>
      <c r="AL8794" s="221"/>
      <c r="AM8794" s="221"/>
      <c r="AN8794" s="221"/>
      <c r="AO8794" s="221"/>
      <c r="AP8794" s="221"/>
      <c r="AQ8794" s="219"/>
      <c r="AR8794" s="219"/>
      <c r="AS8794" s="221"/>
      <c r="AT8794" s="221"/>
      <c r="AU8794" s="221"/>
      <c r="AV8794" s="221"/>
      <c r="AW8794" s="221"/>
      <c r="AX8794" s="221"/>
      <c r="AY8794" s="221"/>
      <c r="AZ8794" s="221"/>
    </row>
    <row r="8795" spans="1:52" x14ac:dyDescent="0.15">
      <c r="A8795" s="278"/>
      <c r="B8795" s="274"/>
      <c r="C8795" s="340"/>
      <c r="D8795" s="340"/>
      <c r="E8795" s="341"/>
      <c r="F8795" s="341"/>
      <c r="G8795" s="341"/>
      <c r="H8795" s="341"/>
      <c r="I8795" s="341"/>
      <c r="J8795" s="341"/>
      <c r="AH8795" s="221"/>
      <c r="AI8795" s="221"/>
      <c r="AJ8795" s="221"/>
      <c r="AK8795" s="221"/>
      <c r="AL8795" s="221"/>
      <c r="AM8795" s="221"/>
      <c r="AN8795" s="221"/>
      <c r="AO8795" s="221"/>
      <c r="AP8795" s="221"/>
      <c r="AQ8795" s="219"/>
      <c r="AR8795" s="219"/>
      <c r="AS8795" s="221"/>
      <c r="AT8795" s="221"/>
      <c r="AU8795" s="221"/>
      <c r="AV8795" s="221"/>
      <c r="AW8795" s="221"/>
      <c r="AX8795" s="221"/>
      <c r="AY8795" s="221"/>
      <c r="AZ8795" s="221"/>
    </row>
    <row r="8796" spans="1:52" x14ac:dyDescent="0.15">
      <c r="A8796" s="278"/>
      <c r="B8796" s="274"/>
      <c r="C8796" s="340"/>
      <c r="D8796" s="340"/>
      <c r="E8796" s="341"/>
      <c r="F8796" s="341"/>
      <c r="G8796" s="341"/>
      <c r="H8796" s="341"/>
      <c r="I8796" s="341"/>
      <c r="J8796" s="341"/>
      <c r="AH8796" s="221"/>
      <c r="AI8796" s="221"/>
      <c r="AJ8796" s="221"/>
      <c r="AK8796" s="221"/>
      <c r="AL8796" s="221"/>
      <c r="AM8796" s="221"/>
      <c r="AN8796" s="221"/>
      <c r="AO8796" s="221"/>
      <c r="AP8796" s="221"/>
      <c r="AQ8796" s="219"/>
      <c r="AR8796" s="219"/>
      <c r="AS8796" s="221"/>
      <c r="AT8796" s="221"/>
      <c r="AU8796" s="221"/>
      <c r="AV8796" s="221"/>
      <c r="AW8796" s="221"/>
      <c r="AX8796" s="221"/>
      <c r="AY8796" s="221"/>
      <c r="AZ8796" s="221"/>
    </row>
    <row r="8797" spans="1:52" x14ac:dyDescent="0.15">
      <c r="A8797" s="278"/>
      <c r="B8797" s="274"/>
      <c r="C8797" s="340"/>
      <c r="D8797" s="340"/>
      <c r="E8797" s="341"/>
      <c r="F8797" s="341"/>
      <c r="G8797" s="341"/>
      <c r="H8797" s="341"/>
      <c r="I8797" s="341"/>
      <c r="J8797" s="341"/>
      <c r="AH8797" s="221"/>
      <c r="AI8797" s="221"/>
      <c r="AJ8797" s="221"/>
      <c r="AK8797" s="221"/>
      <c r="AL8797" s="221"/>
      <c r="AM8797" s="221"/>
      <c r="AN8797" s="221"/>
      <c r="AO8797" s="221"/>
      <c r="AP8797" s="221"/>
      <c r="AQ8797" s="219"/>
      <c r="AR8797" s="219"/>
      <c r="AS8797" s="221"/>
      <c r="AT8797" s="221"/>
      <c r="AU8797" s="221"/>
      <c r="AV8797" s="221"/>
      <c r="AW8797" s="221"/>
      <c r="AX8797" s="221"/>
      <c r="AY8797" s="221"/>
      <c r="AZ8797" s="221"/>
    </row>
    <row r="8798" spans="1:52" x14ac:dyDescent="0.15">
      <c r="A8798" s="278"/>
      <c r="B8798" s="274"/>
      <c r="C8798" s="340"/>
      <c r="D8798" s="340"/>
      <c r="E8798" s="341"/>
      <c r="F8798" s="341"/>
      <c r="G8798" s="341"/>
      <c r="H8798" s="341"/>
      <c r="I8798" s="341"/>
      <c r="J8798" s="341"/>
      <c r="AH8798" s="221"/>
      <c r="AI8798" s="221"/>
      <c r="AJ8798" s="221"/>
      <c r="AK8798" s="221"/>
      <c r="AL8798" s="221"/>
      <c r="AM8798" s="221"/>
      <c r="AN8798" s="221"/>
      <c r="AO8798" s="221"/>
      <c r="AP8798" s="221"/>
      <c r="AQ8798" s="219"/>
      <c r="AR8798" s="219"/>
      <c r="AS8798" s="221"/>
      <c r="AT8798" s="221"/>
      <c r="AU8798" s="221"/>
      <c r="AV8798" s="221"/>
      <c r="AW8798" s="221"/>
      <c r="AX8798" s="221"/>
      <c r="AY8798" s="221"/>
      <c r="AZ8798" s="221"/>
    </row>
    <row r="8799" spans="1:52" x14ac:dyDescent="0.15">
      <c r="A8799" s="278"/>
      <c r="B8799" s="274"/>
      <c r="C8799" s="340"/>
      <c r="D8799" s="340"/>
      <c r="E8799" s="341"/>
      <c r="F8799" s="341"/>
      <c r="G8799" s="341"/>
      <c r="H8799" s="341"/>
      <c r="I8799" s="341"/>
      <c r="J8799" s="341"/>
      <c r="AH8799" s="221"/>
      <c r="AI8799" s="221"/>
      <c r="AJ8799" s="221"/>
      <c r="AK8799" s="221"/>
      <c r="AL8799" s="221"/>
      <c r="AM8799" s="221"/>
      <c r="AN8799" s="221"/>
      <c r="AO8799" s="221"/>
      <c r="AP8799" s="221"/>
      <c r="AQ8799" s="219"/>
      <c r="AR8799" s="219"/>
      <c r="AS8799" s="221"/>
      <c r="AT8799" s="221"/>
      <c r="AU8799" s="221"/>
      <c r="AV8799" s="221"/>
      <c r="AW8799" s="221"/>
      <c r="AX8799" s="221"/>
      <c r="AY8799" s="221"/>
      <c r="AZ8799" s="221"/>
    </row>
    <row r="8800" spans="1:52" x14ac:dyDescent="0.15">
      <c r="A8800" s="278"/>
      <c r="B8800" s="274"/>
      <c r="C8800" s="340"/>
      <c r="D8800" s="340"/>
      <c r="E8800" s="341"/>
      <c r="F8800" s="341"/>
      <c r="G8800" s="341"/>
      <c r="H8800" s="341"/>
      <c r="I8800" s="341"/>
      <c r="J8800" s="341"/>
      <c r="AH8800" s="221"/>
      <c r="AI8800" s="221"/>
      <c r="AJ8800" s="221"/>
      <c r="AK8800" s="221"/>
      <c r="AL8800" s="221"/>
      <c r="AM8800" s="221"/>
      <c r="AN8800" s="221"/>
      <c r="AO8800" s="221"/>
      <c r="AP8800" s="221"/>
      <c r="AQ8800" s="219"/>
      <c r="AR8800" s="219"/>
      <c r="AS8800" s="221"/>
      <c r="AT8800" s="221"/>
      <c r="AU8800" s="221"/>
      <c r="AV8800" s="221"/>
      <c r="AW8800" s="221"/>
      <c r="AX8800" s="221"/>
      <c r="AY8800" s="221"/>
      <c r="AZ8800" s="221"/>
    </row>
    <row r="8801" spans="1:52" x14ac:dyDescent="0.15">
      <c r="A8801" s="278"/>
      <c r="B8801" s="274"/>
      <c r="C8801" s="340"/>
      <c r="D8801" s="340"/>
      <c r="E8801" s="341"/>
      <c r="F8801" s="341"/>
      <c r="G8801" s="341"/>
      <c r="H8801" s="341"/>
      <c r="I8801" s="341"/>
      <c r="J8801" s="341"/>
      <c r="AH8801" s="221"/>
      <c r="AI8801" s="221"/>
      <c r="AJ8801" s="221"/>
      <c r="AK8801" s="221"/>
      <c r="AL8801" s="221"/>
      <c r="AM8801" s="221"/>
      <c r="AN8801" s="221"/>
      <c r="AO8801" s="221"/>
      <c r="AP8801" s="221"/>
      <c r="AQ8801" s="219"/>
      <c r="AR8801" s="219"/>
      <c r="AS8801" s="221"/>
      <c r="AT8801" s="221"/>
      <c r="AU8801" s="221"/>
      <c r="AV8801" s="221"/>
      <c r="AW8801" s="221"/>
      <c r="AX8801" s="221"/>
      <c r="AY8801" s="221"/>
      <c r="AZ8801" s="221"/>
    </row>
    <row r="8802" spans="1:52" x14ac:dyDescent="0.15">
      <c r="A8802" s="278"/>
      <c r="B8802" s="274"/>
      <c r="C8802" s="340"/>
      <c r="D8802" s="340"/>
      <c r="E8802" s="341"/>
      <c r="F8802" s="341"/>
      <c r="G8802" s="341"/>
      <c r="H8802" s="341"/>
      <c r="I8802" s="341"/>
      <c r="J8802" s="341"/>
      <c r="AH8802" s="221"/>
      <c r="AI8802" s="221"/>
      <c r="AJ8802" s="221"/>
      <c r="AK8802" s="221"/>
      <c r="AL8802" s="221"/>
      <c r="AM8802" s="221"/>
      <c r="AN8802" s="221"/>
      <c r="AO8802" s="221"/>
      <c r="AP8802" s="221"/>
      <c r="AQ8802" s="219"/>
      <c r="AR8802" s="219"/>
      <c r="AS8802" s="221"/>
      <c r="AT8802" s="221"/>
      <c r="AU8802" s="221"/>
      <c r="AV8802" s="221"/>
      <c r="AW8802" s="221"/>
      <c r="AX8802" s="221"/>
      <c r="AY8802" s="221"/>
      <c r="AZ8802" s="221"/>
    </row>
    <row r="8803" spans="1:52" x14ac:dyDescent="0.15">
      <c r="A8803" s="278"/>
      <c r="B8803" s="274"/>
      <c r="C8803" s="340"/>
      <c r="D8803" s="340"/>
      <c r="E8803" s="341"/>
      <c r="F8803" s="341"/>
      <c r="G8803" s="341"/>
      <c r="H8803" s="341"/>
      <c r="I8803" s="341"/>
      <c r="J8803" s="341"/>
      <c r="AH8803" s="221"/>
      <c r="AI8803" s="221"/>
      <c r="AJ8803" s="221"/>
      <c r="AK8803" s="221"/>
      <c r="AL8803" s="221"/>
      <c r="AM8803" s="221"/>
      <c r="AN8803" s="221"/>
      <c r="AO8803" s="221"/>
      <c r="AP8803" s="221"/>
      <c r="AQ8803" s="219"/>
      <c r="AR8803" s="219"/>
      <c r="AS8803" s="221"/>
      <c r="AT8803" s="221"/>
      <c r="AU8803" s="221"/>
      <c r="AV8803" s="221"/>
      <c r="AW8803" s="221"/>
      <c r="AX8803" s="221"/>
      <c r="AY8803" s="221"/>
      <c r="AZ8803" s="221"/>
    </row>
    <row r="8804" spans="1:52" x14ac:dyDescent="0.15">
      <c r="A8804" s="278"/>
      <c r="B8804" s="274"/>
      <c r="C8804" s="340"/>
      <c r="D8804" s="340"/>
      <c r="E8804" s="341"/>
      <c r="F8804" s="341"/>
      <c r="G8804" s="341"/>
      <c r="H8804" s="341"/>
      <c r="I8804" s="341"/>
      <c r="J8804" s="341"/>
      <c r="AH8804" s="221"/>
      <c r="AI8804" s="221"/>
      <c r="AJ8804" s="221"/>
      <c r="AK8804" s="221"/>
      <c r="AL8804" s="221"/>
      <c r="AM8804" s="221"/>
      <c r="AN8804" s="221"/>
      <c r="AO8804" s="221"/>
      <c r="AP8804" s="221"/>
      <c r="AQ8804" s="219"/>
      <c r="AR8804" s="219"/>
      <c r="AS8804" s="221"/>
      <c r="AT8804" s="221"/>
      <c r="AU8804" s="221"/>
      <c r="AV8804" s="221"/>
      <c r="AW8804" s="221"/>
      <c r="AX8804" s="221"/>
      <c r="AY8804" s="221"/>
      <c r="AZ8804" s="221"/>
    </row>
    <row r="8805" spans="1:52" x14ac:dyDescent="0.15">
      <c r="A8805" s="278"/>
      <c r="B8805" s="274"/>
      <c r="C8805" s="340"/>
      <c r="D8805" s="340"/>
      <c r="E8805" s="341"/>
      <c r="F8805" s="341"/>
      <c r="G8805" s="341"/>
      <c r="H8805" s="341"/>
      <c r="I8805" s="341"/>
      <c r="J8805" s="341"/>
      <c r="AH8805" s="221"/>
      <c r="AI8805" s="221"/>
      <c r="AJ8805" s="221"/>
      <c r="AK8805" s="221"/>
      <c r="AL8805" s="221"/>
      <c r="AM8805" s="221"/>
      <c r="AN8805" s="221"/>
      <c r="AO8805" s="221"/>
      <c r="AP8805" s="221"/>
      <c r="AQ8805" s="219"/>
      <c r="AR8805" s="219"/>
      <c r="AS8805" s="221"/>
      <c r="AT8805" s="221"/>
      <c r="AU8805" s="221"/>
      <c r="AV8805" s="221"/>
      <c r="AW8805" s="221"/>
      <c r="AX8805" s="221"/>
      <c r="AY8805" s="221"/>
      <c r="AZ8805" s="221"/>
    </row>
    <row r="8806" spans="1:52" x14ac:dyDescent="0.15">
      <c r="A8806" s="278"/>
      <c r="B8806" s="274"/>
      <c r="C8806" s="340"/>
      <c r="D8806" s="340"/>
      <c r="E8806" s="341"/>
      <c r="F8806" s="341"/>
      <c r="G8806" s="341"/>
      <c r="H8806" s="341"/>
      <c r="I8806" s="341"/>
      <c r="J8806" s="341"/>
      <c r="AH8806" s="221"/>
      <c r="AI8806" s="221"/>
      <c r="AJ8806" s="221"/>
      <c r="AK8806" s="221"/>
      <c r="AL8806" s="221"/>
      <c r="AM8806" s="221"/>
      <c r="AN8806" s="221"/>
      <c r="AO8806" s="221"/>
      <c r="AP8806" s="221"/>
      <c r="AQ8806" s="219"/>
      <c r="AR8806" s="219"/>
      <c r="AS8806" s="221"/>
      <c r="AT8806" s="221"/>
      <c r="AU8806" s="221"/>
      <c r="AV8806" s="221"/>
      <c r="AW8806" s="221"/>
      <c r="AX8806" s="221"/>
      <c r="AY8806" s="221"/>
      <c r="AZ8806" s="221"/>
    </row>
    <row r="8807" spans="1:52" x14ac:dyDescent="0.15">
      <c r="A8807" s="278"/>
      <c r="B8807" s="274"/>
      <c r="C8807" s="340"/>
      <c r="D8807" s="340"/>
      <c r="E8807" s="341"/>
      <c r="F8807" s="341"/>
      <c r="G8807" s="341"/>
      <c r="H8807" s="341"/>
      <c r="I8807" s="341"/>
      <c r="J8807" s="341"/>
      <c r="AH8807" s="221"/>
      <c r="AI8807" s="221"/>
      <c r="AJ8807" s="221"/>
      <c r="AK8807" s="221"/>
      <c r="AL8807" s="221"/>
      <c r="AM8807" s="221"/>
      <c r="AN8807" s="221"/>
      <c r="AO8807" s="221"/>
      <c r="AP8807" s="221"/>
      <c r="AQ8807" s="219"/>
      <c r="AR8807" s="219"/>
      <c r="AS8807" s="221"/>
      <c r="AT8807" s="221"/>
      <c r="AU8807" s="221"/>
      <c r="AV8807" s="221"/>
      <c r="AW8807" s="221"/>
      <c r="AX8807" s="221"/>
      <c r="AY8807" s="221"/>
      <c r="AZ8807" s="221"/>
    </row>
    <row r="8808" spans="1:52" x14ac:dyDescent="0.15">
      <c r="A8808" s="278"/>
      <c r="B8808" s="274"/>
      <c r="C8808" s="340"/>
      <c r="D8808" s="340"/>
      <c r="E8808" s="341"/>
      <c r="F8808" s="341"/>
      <c r="G8808" s="341"/>
      <c r="H8808" s="341"/>
      <c r="I8808" s="341"/>
      <c r="J8808" s="341"/>
      <c r="AH8808" s="221"/>
      <c r="AI8808" s="221"/>
      <c r="AJ8808" s="221"/>
      <c r="AK8808" s="221"/>
      <c r="AL8808" s="221"/>
      <c r="AM8808" s="221"/>
      <c r="AN8808" s="221"/>
      <c r="AO8808" s="221"/>
      <c r="AP8808" s="221"/>
      <c r="AQ8808" s="219"/>
      <c r="AR8808" s="219"/>
      <c r="AS8808" s="221"/>
      <c r="AT8808" s="221"/>
      <c r="AU8808" s="221"/>
      <c r="AV8808" s="221"/>
      <c r="AW8808" s="221"/>
      <c r="AX8808" s="221"/>
      <c r="AY8808" s="221"/>
      <c r="AZ8808" s="221"/>
    </row>
    <row r="8809" spans="1:52" x14ac:dyDescent="0.15">
      <c r="A8809" s="278"/>
      <c r="B8809" s="274"/>
      <c r="C8809" s="340"/>
      <c r="D8809" s="340"/>
      <c r="E8809" s="341"/>
      <c r="F8809" s="341"/>
      <c r="G8809" s="341"/>
      <c r="H8809" s="341"/>
      <c r="I8809" s="341"/>
      <c r="J8809" s="341"/>
      <c r="AH8809" s="221"/>
      <c r="AI8809" s="221"/>
      <c r="AJ8809" s="221"/>
      <c r="AK8809" s="221"/>
      <c r="AL8809" s="221"/>
      <c r="AM8809" s="221"/>
      <c r="AN8809" s="221"/>
      <c r="AO8809" s="221"/>
      <c r="AP8809" s="221"/>
      <c r="AQ8809" s="219"/>
      <c r="AR8809" s="219"/>
      <c r="AS8809" s="221"/>
      <c r="AT8809" s="221"/>
      <c r="AU8809" s="221"/>
      <c r="AV8809" s="221"/>
      <c r="AW8809" s="221"/>
      <c r="AX8809" s="221"/>
      <c r="AY8809" s="221"/>
      <c r="AZ8809" s="221"/>
    </row>
    <row r="8810" spans="1:52" x14ac:dyDescent="0.15">
      <c r="A8810" s="278"/>
      <c r="B8810" s="274"/>
      <c r="C8810" s="340"/>
      <c r="D8810" s="340"/>
      <c r="E8810" s="341"/>
      <c r="F8810" s="341"/>
      <c r="G8810" s="341"/>
      <c r="H8810" s="341"/>
      <c r="I8810" s="341"/>
      <c r="J8810" s="341"/>
      <c r="AH8810" s="221"/>
      <c r="AI8810" s="221"/>
      <c r="AJ8810" s="221"/>
      <c r="AK8810" s="221"/>
      <c r="AL8810" s="221"/>
      <c r="AM8810" s="221"/>
      <c r="AN8810" s="221"/>
      <c r="AO8810" s="221"/>
      <c r="AP8810" s="221"/>
      <c r="AQ8810" s="219"/>
      <c r="AR8810" s="219"/>
      <c r="AS8810" s="221"/>
      <c r="AT8810" s="221"/>
      <c r="AU8810" s="221"/>
      <c r="AV8810" s="221"/>
      <c r="AW8810" s="221"/>
      <c r="AX8810" s="221"/>
      <c r="AY8810" s="221"/>
      <c r="AZ8810" s="221"/>
    </row>
    <row r="8811" spans="1:52" x14ac:dyDescent="0.15">
      <c r="A8811" s="278"/>
      <c r="B8811" s="274"/>
      <c r="C8811" s="340"/>
      <c r="D8811" s="340"/>
      <c r="E8811" s="341"/>
      <c r="F8811" s="341"/>
      <c r="G8811" s="341"/>
      <c r="H8811" s="341"/>
      <c r="I8811" s="341"/>
      <c r="J8811" s="341"/>
      <c r="AH8811" s="221"/>
      <c r="AI8811" s="221"/>
      <c r="AJ8811" s="221"/>
      <c r="AK8811" s="221"/>
      <c r="AL8811" s="221"/>
      <c r="AM8811" s="221"/>
      <c r="AN8811" s="221"/>
      <c r="AO8811" s="221"/>
      <c r="AP8811" s="221"/>
      <c r="AQ8811" s="219"/>
      <c r="AR8811" s="219"/>
      <c r="AS8811" s="221"/>
      <c r="AT8811" s="221"/>
      <c r="AU8811" s="221"/>
      <c r="AV8811" s="221"/>
      <c r="AW8811" s="221"/>
      <c r="AX8811" s="221"/>
      <c r="AY8811" s="221"/>
      <c r="AZ8811" s="221"/>
    </row>
    <row r="8812" spans="1:52" x14ac:dyDescent="0.15">
      <c r="A8812" s="278"/>
      <c r="B8812" s="274"/>
      <c r="C8812" s="340"/>
      <c r="D8812" s="340"/>
      <c r="E8812" s="341"/>
      <c r="F8812" s="341"/>
      <c r="G8812" s="341"/>
      <c r="H8812" s="341"/>
      <c r="I8812" s="341"/>
      <c r="J8812" s="341"/>
      <c r="AH8812" s="221"/>
      <c r="AI8812" s="221"/>
      <c r="AJ8812" s="221"/>
      <c r="AK8812" s="221"/>
      <c r="AL8812" s="221"/>
      <c r="AM8812" s="221"/>
      <c r="AN8812" s="221"/>
      <c r="AO8812" s="221"/>
      <c r="AP8812" s="221"/>
      <c r="AQ8812" s="219"/>
      <c r="AR8812" s="219"/>
      <c r="AS8812" s="221"/>
      <c r="AT8812" s="221"/>
      <c r="AU8812" s="221"/>
      <c r="AV8812" s="221"/>
      <c r="AW8812" s="221"/>
      <c r="AX8812" s="221"/>
      <c r="AY8812" s="221"/>
      <c r="AZ8812" s="221"/>
    </row>
    <row r="8813" spans="1:52" x14ac:dyDescent="0.15">
      <c r="A8813" s="278"/>
      <c r="B8813" s="274"/>
      <c r="C8813" s="340"/>
      <c r="D8813" s="340"/>
      <c r="E8813" s="341"/>
      <c r="F8813" s="341"/>
      <c r="G8813" s="341"/>
      <c r="H8813" s="341"/>
      <c r="I8813" s="341"/>
      <c r="J8813" s="341"/>
      <c r="AH8813" s="221"/>
      <c r="AI8813" s="221"/>
      <c r="AJ8813" s="221"/>
      <c r="AK8813" s="221"/>
      <c r="AL8813" s="221"/>
      <c r="AM8813" s="221"/>
      <c r="AN8813" s="221"/>
      <c r="AO8813" s="221"/>
      <c r="AP8813" s="221"/>
      <c r="AQ8813" s="219"/>
      <c r="AR8813" s="219"/>
      <c r="AS8813" s="221"/>
      <c r="AT8813" s="221"/>
      <c r="AU8813" s="221"/>
      <c r="AV8813" s="221"/>
      <c r="AW8813" s="221"/>
      <c r="AX8813" s="221"/>
      <c r="AY8813" s="221"/>
      <c r="AZ8813" s="221"/>
    </row>
    <row r="8814" spans="1:52" x14ac:dyDescent="0.15">
      <c r="A8814" s="278"/>
      <c r="B8814" s="274"/>
      <c r="C8814" s="340"/>
      <c r="D8814" s="340"/>
      <c r="E8814" s="341"/>
      <c r="F8814" s="341"/>
      <c r="G8814" s="341"/>
      <c r="H8814" s="341"/>
      <c r="I8814" s="341"/>
      <c r="J8814" s="341"/>
      <c r="AH8814" s="221"/>
      <c r="AI8814" s="221"/>
      <c r="AJ8814" s="221"/>
      <c r="AK8814" s="221"/>
      <c r="AL8814" s="221"/>
      <c r="AM8814" s="221"/>
      <c r="AN8814" s="221"/>
      <c r="AO8814" s="221"/>
      <c r="AP8814" s="221"/>
      <c r="AQ8814" s="219"/>
      <c r="AR8814" s="219"/>
      <c r="AS8814" s="221"/>
      <c r="AT8814" s="221"/>
      <c r="AU8814" s="221"/>
      <c r="AV8814" s="221"/>
      <c r="AW8814" s="221"/>
      <c r="AX8814" s="221"/>
      <c r="AY8814" s="221"/>
      <c r="AZ8814" s="221"/>
    </row>
    <row r="8815" spans="1:52" x14ac:dyDescent="0.15">
      <c r="A8815" s="278"/>
      <c r="B8815" s="274"/>
      <c r="C8815" s="340"/>
      <c r="D8815" s="340"/>
      <c r="E8815" s="341"/>
      <c r="F8815" s="341"/>
      <c r="G8815" s="341"/>
      <c r="H8815" s="341"/>
      <c r="I8815" s="341"/>
      <c r="J8815" s="341"/>
      <c r="AH8815" s="221"/>
      <c r="AI8815" s="221"/>
      <c r="AJ8815" s="221"/>
      <c r="AK8815" s="221"/>
      <c r="AL8815" s="221"/>
      <c r="AM8815" s="221"/>
      <c r="AN8815" s="221"/>
      <c r="AO8815" s="221"/>
      <c r="AP8815" s="221"/>
      <c r="AQ8815" s="219"/>
      <c r="AR8815" s="219"/>
      <c r="AS8815" s="221"/>
      <c r="AT8815" s="221"/>
      <c r="AU8815" s="221"/>
      <c r="AV8815" s="221"/>
      <c r="AW8815" s="221"/>
      <c r="AX8815" s="221"/>
      <c r="AY8815" s="221"/>
      <c r="AZ8815" s="221"/>
    </row>
    <row r="8816" spans="1:52" x14ac:dyDescent="0.15">
      <c r="A8816" s="278"/>
      <c r="B8816" s="274"/>
      <c r="C8816" s="340"/>
      <c r="D8816" s="340"/>
      <c r="E8816" s="341"/>
      <c r="F8816" s="341"/>
      <c r="G8816" s="341"/>
      <c r="H8816" s="341"/>
      <c r="I8816" s="341"/>
      <c r="J8816" s="341"/>
      <c r="AH8816" s="221"/>
      <c r="AI8816" s="221"/>
      <c r="AJ8816" s="221"/>
      <c r="AK8816" s="221"/>
      <c r="AL8816" s="221"/>
      <c r="AM8816" s="221"/>
      <c r="AN8816" s="221"/>
      <c r="AO8816" s="221"/>
      <c r="AP8816" s="221"/>
      <c r="AQ8816" s="219"/>
      <c r="AR8816" s="219"/>
      <c r="AS8816" s="221"/>
      <c r="AT8816" s="221"/>
      <c r="AU8816" s="221"/>
      <c r="AV8816" s="221"/>
      <c r="AW8816" s="221"/>
      <c r="AX8816" s="221"/>
      <c r="AY8816" s="221"/>
      <c r="AZ8816" s="221"/>
    </row>
    <row r="8817" spans="1:52" x14ac:dyDescent="0.15">
      <c r="A8817" s="278"/>
      <c r="B8817" s="274"/>
      <c r="C8817" s="340"/>
      <c r="D8817" s="340"/>
      <c r="E8817" s="341"/>
      <c r="F8817" s="341"/>
      <c r="G8817" s="341"/>
      <c r="H8817" s="341"/>
      <c r="I8817" s="341"/>
      <c r="J8817" s="341"/>
      <c r="AH8817" s="221"/>
      <c r="AI8817" s="221"/>
      <c r="AJ8817" s="221"/>
      <c r="AK8817" s="221"/>
      <c r="AL8817" s="221"/>
      <c r="AM8817" s="221"/>
      <c r="AN8817" s="221"/>
      <c r="AO8817" s="221"/>
      <c r="AP8817" s="221"/>
      <c r="AQ8817" s="219"/>
      <c r="AR8817" s="219"/>
      <c r="AS8817" s="221"/>
      <c r="AT8817" s="221"/>
      <c r="AU8817" s="221"/>
      <c r="AV8817" s="221"/>
      <c r="AW8817" s="221"/>
      <c r="AX8817" s="221"/>
      <c r="AY8817" s="221"/>
      <c r="AZ8817" s="221"/>
    </row>
    <row r="8818" spans="1:52" x14ac:dyDescent="0.15">
      <c r="A8818" s="278"/>
      <c r="B8818" s="274"/>
      <c r="C8818" s="340"/>
      <c r="D8818" s="340"/>
      <c r="E8818" s="341"/>
      <c r="F8818" s="341"/>
      <c r="G8818" s="341"/>
      <c r="H8818" s="341"/>
      <c r="I8818" s="341"/>
      <c r="J8818" s="341"/>
      <c r="AH8818" s="221"/>
      <c r="AI8818" s="221"/>
      <c r="AJ8818" s="221"/>
      <c r="AK8818" s="221"/>
      <c r="AL8818" s="221"/>
      <c r="AM8818" s="221"/>
      <c r="AN8818" s="221"/>
      <c r="AO8818" s="221"/>
      <c r="AP8818" s="221"/>
      <c r="AQ8818" s="219"/>
      <c r="AR8818" s="219"/>
      <c r="AS8818" s="221"/>
      <c r="AT8818" s="221"/>
      <c r="AU8818" s="221"/>
      <c r="AV8818" s="221"/>
      <c r="AW8818" s="221"/>
      <c r="AX8818" s="221"/>
      <c r="AY8818" s="221"/>
      <c r="AZ8818" s="221"/>
    </row>
    <row r="8819" spans="1:52" x14ac:dyDescent="0.15">
      <c r="A8819" s="278"/>
      <c r="B8819" s="274"/>
      <c r="C8819" s="340"/>
      <c r="D8819" s="340"/>
      <c r="E8819" s="341"/>
      <c r="F8819" s="341"/>
      <c r="G8819" s="341"/>
      <c r="H8819" s="341"/>
      <c r="I8819" s="341"/>
      <c r="J8819" s="341"/>
      <c r="AH8819" s="221"/>
      <c r="AI8819" s="221"/>
      <c r="AJ8819" s="221"/>
      <c r="AK8819" s="221"/>
      <c r="AL8819" s="221"/>
      <c r="AM8819" s="221"/>
      <c r="AN8819" s="221"/>
      <c r="AO8819" s="221"/>
      <c r="AP8819" s="221"/>
      <c r="AQ8819" s="219"/>
      <c r="AR8819" s="219"/>
      <c r="AS8819" s="221"/>
      <c r="AT8819" s="221"/>
      <c r="AU8819" s="221"/>
      <c r="AV8819" s="221"/>
      <c r="AW8819" s="221"/>
      <c r="AX8819" s="221"/>
      <c r="AY8819" s="221"/>
      <c r="AZ8819" s="221"/>
    </row>
    <row r="8820" spans="1:52" x14ac:dyDescent="0.15">
      <c r="A8820" s="278"/>
      <c r="B8820" s="274"/>
      <c r="C8820" s="340"/>
      <c r="D8820" s="340"/>
      <c r="E8820" s="341"/>
      <c r="F8820" s="341"/>
      <c r="G8820" s="341"/>
      <c r="H8820" s="341"/>
      <c r="I8820" s="341"/>
      <c r="J8820" s="341"/>
      <c r="AH8820" s="221"/>
      <c r="AI8820" s="221"/>
      <c r="AJ8820" s="221"/>
      <c r="AK8820" s="221"/>
      <c r="AL8820" s="221"/>
      <c r="AM8820" s="221"/>
      <c r="AN8820" s="221"/>
      <c r="AO8820" s="221"/>
      <c r="AP8820" s="221"/>
      <c r="AQ8820" s="219"/>
      <c r="AR8820" s="219"/>
      <c r="AS8820" s="221"/>
      <c r="AT8820" s="221"/>
      <c r="AU8820" s="221"/>
      <c r="AV8820" s="221"/>
      <c r="AW8820" s="221"/>
      <c r="AX8820" s="221"/>
      <c r="AY8820" s="221"/>
      <c r="AZ8820" s="221"/>
    </row>
    <row r="8821" spans="1:52" x14ac:dyDescent="0.15">
      <c r="A8821" s="278"/>
      <c r="B8821" s="274"/>
      <c r="C8821" s="340"/>
      <c r="D8821" s="340"/>
      <c r="E8821" s="341"/>
      <c r="F8821" s="341"/>
      <c r="G8821" s="341"/>
      <c r="H8821" s="341"/>
      <c r="I8821" s="341"/>
      <c r="J8821" s="341"/>
      <c r="AH8821" s="221"/>
      <c r="AI8821" s="221"/>
      <c r="AJ8821" s="221"/>
      <c r="AK8821" s="221"/>
      <c r="AL8821" s="221"/>
      <c r="AM8821" s="221"/>
      <c r="AN8821" s="221"/>
      <c r="AO8821" s="221"/>
      <c r="AP8821" s="221"/>
      <c r="AQ8821" s="219"/>
      <c r="AR8821" s="219"/>
      <c r="AS8821" s="221"/>
      <c r="AT8821" s="221"/>
      <c r="AU8821" s="221"/>
      <c r="AV8821" s="221"/>
      <c r="AW8821" s="221"/>
      <c r="AX8821" s="221"/>
      <c r="AY8821" s="221"/>
      <c r="AZ8821" s="221"/>
    </row>
    <row r="8822" spans="1:52" x14ac:dyDescent="0.15">
      <c r="A8822" s="278"/>
      <c r="B8822" s="274"/>
      <c r="C8822" s="340"/>
      <c r="D8822" s="340"/>
      <c r="E8822" s="341"/>
      <c r="F8822" s="341"/>
      <c r="G8822" s="341"/>
      <c r="H8822" s="341"/>
      <c r="I8822" s="341"/>
      <c r="J8822" s="341"/>
      <c r="AH8822" s="221"/>
      <c r="AI8822" s="221"/>
      <c r="AJ8822" s="221"/>
      <c r="AK8822" s="221"/>
      <c r="AL8822" s="221"/>
      <c r="AM8822" s="221"/>
      <c r="AN8822" s="221"/>
      <c r="AO8822" s="221"/>
      <c r="AP8822" s="221"/>
      <c r="AQ8822" s="219"/>
      <c r="AR8822" s="219"/>
      <c r="AS8822" s="221"/>
      <c r="AT8822" s="221"/>
      <c r="AU8822" s="221"/>
      <c r="AV8822" s="221"/>
      <c r="AW8822" s="221"/>
      <c r="AX8822" s="221"/>
      <c r="AY8822" s="221"/>
      <c r="AZ8822" s="221"/>
    </row>
    <row r="8823" spans="1:52" x14ac:dyDescent="0.15">
      <c r="A8823" s="278"/>
      <c r="B8823" s="274"/>
      <c r="C8823" s="340"/>
      <c r="D8823" s="340"/>
      <c r="E8823" s="341"/>
      <c r="F8823" s="341"/>
      <c r="G8823" s="341"/>
      <c r="H8823" s="341"/>
      <c r="I8823" s="341"/>
      <c r="J8823" s="341"/>
      <c r="AH8823" s="221"/>
      <c r="AI8823" s="221"/>
      <c r="AJ8823" s="221"/>
      <c r="AK8823" s="221"/>
      <c r="AL8823" s="221"/>
      <c r="AM8823" s="221"/>
      <c r="AN8823" s="221"/>
      <c r="AO8823" s="221"/>
      <c r="AP8823" s="221"/>
      <c r="AQ8823" s="219"/>
      <c r="AR8823" s="219"/>
      <c r="AS8823" s="221"/>
      <c r="AT8823" s="221"/>
      <c r="AU8823" s="221"/>
      <c r="AV8823" s="221"/>
      <c r="AW8823" s="221"/>
      <c r="AX8823" s="221"/>
      <c r="AY8823" s="221"/>
      <c r="AZ8823" s="221"/>
    </row>
    <row r="8824" spans="1:52" x14ac:dyDescent="0.15">
      <c r="A8824" s="278"/>
      <c r="B8824" s="274"/>
      <c r="C8824" s="340"/>
      <c r="D8824" s="340"/>
      <c r="E8824" s="341"/>
      <c r="F8824" s="341"/>
      <c r="G8824" s="341"/>
      <c r="H8824" s="341"/>
      <c r="I8824" s="341"/>
      <c r="J8824" s="341"/>
      <c r="AH8824" s="221"/>
      <c r="AI8824" s="221"/>
      <c r="AJ8824" s="221"/>
      <c r="AK8824" s="221"/>
      <c r="AL8824" s="221"/>
      <c r="AM8824" s="221"/>
      <c r="AN8824" s="221"/>
      <c r="AO8824" s="221"/>
      <c r="AP8824" s="221"/>
      <c r="AQ8824" s="219"/>
      <c r="AR8824" s="219"/>
      <c r="AS8824" s="221"/>
      <c r="AT8824" s="221"/>
      <c r="AU8824" s="221"/>
      <c r="AV8824" s="221"/>
      <c r="AW8824" s="221"/>
      <c r="AX8824" s="221"/>
      <c r="AY8824" s="221"/>
      <c r="AZ8824" s="221"/>
    </row>
    <row r="8825" spans="1:52" x14ac:dyDescent="0.15">
      <c r="A8825" s="278"/>
      <c r="B8825" s="274"/>
      <c r="C8825" s="340"/>
      <c r="D8825" s="340"/>
      <c r="E8825" s="341"/>
      <c r="F8825" s="341"/>
      <c r="G8825" s="341"/>
      <c r="H8825" s="341"/>
      <c r="I8825" s="341"/>
      <c r="J8825" s="341"/>
      <c r="AH8825" s="221"/>
      <c r="AI8825" s="221"/>
      <c r="AJ8825" s="221"/>
      <c r="AK8825" s="221"/>
      <c r="AL8825" s="221"/>
      <c r="AM8825" s="221"/>
      <c r="AN8825" s="221"/>
      <c r="AO8825" s="221"/>
      <c r="AP8825" s="221"/>
      <c r="AQ8825" s="219"/>
      <c r="AR8825" s="219"/>
      <c r="AS8825" s="221"/>
      <c r="AT8825" s="221"/>
      <c r="AU8825" s="221"/>
      <c r="AV8825" s="221"/>
      <c r="AW8825" s="221"/>
      <c r="AX8825" s="221"/>
      <c r="AY8825" s="221"/>
      <c r="AZ8825" s="221"/>
    </row>
    <row r="8826" spans="1:52" x14ac:dyDescent="0.15">
      <c r="A8826" s="278"/>
      <c r="B8826" s="274"/>
      <c r="C8826" s="340"/>
      <c r="D8826" s="340"/>
      <c r="E8826" s="341"/>
      <c r="F8826" s="341"/>
      <c r="G8826" s="341"/>
      <c r="H8826" s="341"/>
      <c r="I8826" s="341"/>
      <c r="J8826" s="341"/>
      <c r="AH8826" s="221"/>
      <c r="AI8826" s="221"/>
      <c r="AJ8826" s="221"/>
      <c r="AK8826" s="221"/>
      <c r="AL8826" s="221"/>
      <c r="AM8826" s="221"/>
      <c r="AN8826" s="221"/>
      <c r="AO8826" s="221"/>
      <c r="AP8826" s="221"/>
      <c r="AQ8826" s="219"/>
      <c r="AR8826" s="219"/>
      <c r="AS8826" s="221"/>
      <c r="AT8826" s="221"/>
      <c r="AU8826" s="221"/>
      <c r="AV8826" s="221"/>
      <c r="AW8826" s="221"/>
      <c r="AX8826" s="221"/>
      <c r="AY8826" s="221"/>
      <c r="AZ8826" s="221"/>
    </row>
    <row r="8827" spans="1:52" x14ac:dyDescent="0.15">
      <c r="A8827" s="278"/>
      <c r="B8827" s="274"/>
      <c r="C8827" s="340"/>
      <c r="D8827" s="340"/>
      <c r="E8827" s="341"/>
      <c r="F8827" s="341"/>
      <c r="G8827" s="341"/>
      <c r="H8827" s="341"/>
      <c r="I8827" s="341"/>
      <c r="J8827" s="341"/>
      <c r="AH8827" s="221"/>
      <c r="AI8827" s="221"/>
      <c r="AJ8827" s="221"/>
      <c r="AK8827" s="221"/>
      <c r="AL8827" s="221"/>
      <c r="AM8827" s="221"/>
      <c r="AN8827" s="221"/>
      <c r="AO8827" s="221"/>
      <c r="AP8827" s="221"/>
      <c r="AQ8827" s="219"/>
      <c r="AR8827" s="219"/>
      <c r="AS8827" s="221"/>
      <c r="AT8827" s="221"/>
      <c r="AU8827" s="221"/>
      <c r="AV8827" s="221"/>
      <c r="AW8827" s="221"/>
      <c r="AX8827" s="221"/>
      <c r="AY8827" s="221"/>
      <c r="AZ8827" s="221"/>
    </row>
    <row r="8828" spans="1:52" x14ac:dyDescent="0.15">
      <c r="A8828" s="278"/>
      <c r="B8828" s="274"/>
      <c r="C8828" s="340"/>
      <c r="D8828" s="340"/>
      <c r="E8828" s="341"/>
      <c r="F8828" s="341"/>
      <c r="G8828" s="341"/>
      <c r="H8828" s="341"/>
      <c r="I8828" s="341"/>
      <c r="J8828" s="341"/>
      <c r="AH8828" s="221"/>
      <c r="AI8828" s="221"/>
      <c r="AJ8828" s="221"/>
      <c r="AK8828" s="221"/>
      <c r="AL8828" s="221"/>
      <c r="AM8828" s="221"/>
      <c r="AN8828" s="221"/>
      <c r="AO8828" s="221"/>
      <c r="AP8828" s="221"/>
      <c r="AQ8828" s="219"/>
      <c r="AR8828" s="219"/>
      <c r="AS8828" s="221"/>
      <c r="AT8828" s="221"/>
      <c r="AU8828" s="221"/>
      <c r="AV8828" s="221"/>
      <c r="AW8828" s="221"/>
      <c r="AX8828" s="221"/>
      <c r="AY8828" s="221"/>
      <c r="AZ8828" s="221"/>
    </row>
    <row r="8829" spans="1:52" x14ac:dyDescent="0.15">
      <c r="A8829" s="278"/>
      <c r="B8829" s="274"/>
      <c r="C8829" s="340"/>
      <c r="D8829" s="340"/>
      <c r="E8829" s="341"/>
      <c r="F8829" s="341"/>
      <c r="G8829" s="341"/>
      <c r="H8829" s="341"/>
      <c r="I8829" s="341"/>
      <c r="J8829" s="341"/>
      <c r="AH8829" s="221"/>
      <c r="AI8829" s="221"/>
      <c r="AJ8829" s="221"/>
      <c r="AK8829" s="221"/>
      <c r="AL8829" s="221"/>
      <c r="AM8829" s="221"/>
      <c r="AN8829" s="221"/>
      <c r="AO8829" s="221"/>
      <c r="AP8829" s="221"/>
      <c r="AQ8829" s="219"/>
      <c r="AR8829" s="219"/>
      <c r="AS8829" s="221"/>
      <c r="AT8829" s="221"/>
      <c r="AU8829" s="221"/>
      <c r="AV8829" s="221"/>
      <c r="AW8829" s="221"/>
      <c r="AX8829" s="221"/>
      <c r="AY8829" s="221"/>
      <c r="AZ8829" s="221"/>
    </row>
    <row r="8830" spans="1:52" x14ac:dyDescent="0.15">
      <c r="A8830" s="278"/>
      <c r="B8830" s="274"/>
      <c r="C8830" s="340"/>
      <c r="D8830" s="340"/>
      <c r="E8830" s="341"/>
      <c r="F8830" s="341"/>
      <c r="G8830" s="341"/>
      <c r="H8830" s="341"/>
      <c r="I8830" s="341"/>
      <c r="J8830" s="341"/>
      <c r="AH8830" s="221"/>
      <c r="AI8830" s="221"/>
      <c r="AJ8830" s="221"/>
      <c r="AK8830" s="221"/>
      <c r="AL8830" s="221"/>
      <c r="AM8830" s="221"/>
      <c r="AN8830" s="221"/>
      <c r="AO8830" s="221"/>
      <c r="AP8830" s="221"/>
      <c r="AQ8830" s="219"/>
      <c r="AR8830" s="219"/>
      <c r="AS8830" s="221"/>
      <c r="AT8830" s="221"/>
      <c r="AU8830" s="221"/>
      <c r="AV8830" s="221"/>
      <c r="AW8830" s="221"/>
      <c r="AX8830" s="221"/>
      <c r="AY8830" s="221"/>
      <c r="AZ8830" s="221"/>
    </row>
    <row r="8831" spans="1:52" x14ac:dyDescent="0.15">
      <c r="A8831" s="278"/>
      <c r="B8831" s="274"/>
      <c r="C8831" s="340"/>
      <c r="D8831" s="340"/>
      <c r="E8831" s="341"/>
      <c r="F8831" s="341"/>
      <c r="G8831" s="341"/>
      <c r="H8831" s="341"/>
      <c r="I8831" s="341"/>
      <c r="J8831" s="341"/>
      <c r="AH8831" s="221"/>
      <c r="AI8831" s="221"/>
      <c r="AJ8831" s="221"/>
      <c r="AK8831" s="221"/>
      <c r="AL8831" s="221"/>
      <c r="AM8831" s="221"/>
      <c r="AN8831" s="221"/>
      <c r="AO8831" s="221"/>
      <c r="AP8831" s="221"/>
      <c r="AQ8831" s="219"/>
      <c r="AR8831" s="219"/>
      <c r="AS8831" s="221"/>
      <c r="AT8831" s="221"/>
      <c r="AU8831" s="221"/>
      <c r="AV8831" s="221"/>
      <c r="AW8831" s="221"/>
      <c r="AX8831" s="221"/>
      <c r="AY8831" s="221"/>
      <c r="AZ8831" s="221"/>
    </row>
    <row r="8832" spans="1:52" x14ac:dyDescent="0.15">
      <c r="A8832" s="278"/>
      <c r="B8832" s="274"/>
      <c r="C8832" s="340"/>
      <c r="D8832" s="340"/>
      <c r="E8832" s="341"/>
      <c r="F8832" s="341"/>
      <c r="G8832" s="341"/>
      <c r="H8832" s="341"/>
      <c r="I8832" s="341"/>
      <c r="J8832" s="341"/>
      <c r="AH8832" s="221"/>
      <c r="AI8832" s="221"/>
      <c r="AJ8832" s="221"/>
      <c r="AK8832" s="221"/>
      <c r="AL8832" s="221"/>
      <c r="AM8832" s="221"/>
      <c r="AN8832" s="221"/>
      <c r="AO8832" s="221"/>
      <c r="AP8832" s="221"/>
      <c r="AQ8832" s="219"/>
      <c r="AR8832" s="219"/>
      <c r="AS8832" s="221"/>
      <c r="AT8832" s="221"/>
      <c r="AU8832" s="221"/>
      <c r="AV8832" s="221"/>
      <c r="AW8832" s="221"/>
      <c r="AX8832" s="221"/>
      <c r="AY8832" s="221"/>
      <c r="AZ8832" s="221"/>
    </row>
    <row r="8833" spans="1:52" x14ac:dyDescent="0.15">
      <c r="A8833" s="278"/>
      <c r="B8833" s="274"/>
      <c r="C8833" s="340"/>
      <c r="D8833" s="340"/>
      <c r="E8833" s="341"/>
      <c r="F8833" s="341"/>
      <c r="G8833" s="341"/>
      <c r="H8833" s="341"/>
      <c r="I8833" s="341"/>
      <c r="J8833" s="341"/>
      <c r="AH8833" s="221"/>
      <c r="AI8833" s="221"/>
      <c r="AJ8833" s="221"/>
      <c r="AK8833" s="221"/>
      <c r="AL8833" s="221"/>
      <c r="AM8833" s="221"/>
      <c r="AN8833" s="221"/>
      <c r="AO8833" s="221"/>
      <c r="AP8833" s="221"/>
      <c r="AQ8833" s="219"/>
      <c r="AR8833" s="219"/>
      <c r="AS8833" s="221"/>
      <c r="AT8833" s="221"/>
      <c r="AU8833" s="221"/>
      <c r="AV8833" s="221"/>
      <c r="AW8833" s="221"/>
      <c r="AX8833" s="221"/>
      <c r="AY8833" s="221"/>
      <c r="AZ8833" s="221"/>
    </row>
    <row r="8834" spans="1:52" x14ac:dyDescent="0.15">
      <c r="A8834" s="278"/>
      <c r="B8834" s="274"/>
      <c r="C8834" s="340"/>
      <c r="D8834" s="340"/>
      <c r="E8834" s="341"/>
      <c r="F8834" s="341"/>
      <c r="G8834" s="341"/>
      <c r="H8834" s="341"/>
      <c r="I8834" s="341"/>
      <c r="J8834" s="341"/>
      <c r="AH8834" s="221"/>
      <c r="AI8834" s="221"/>
      <c r="AJ8834" s="221"/>
      <c r="AK8834" s="221"/>
      <c r="AL8834" s="221"/>
      <c r="AM8834" s="221"/>
      <c r="AN8834" s="221"/>
      <c r="AO8834" s="221"/>
      <c r="AP8834" s="221"/>
      <c r="AQ8834" s="219"/>
      <c r="AR8834" s="219"/>
      <c r="AS8834" s="221"/>
      <c r="AT8834" s="221"/>
      <c r="AU8834" s="221"/>
      <c r="AV8834" s="221"/>
      <c r="AW8834" s="221"/>
      <c r="AX8834" s="221"/>
      <c r="AY8834" s="221"/>
      <c r="AZ8834" s="221"/>
    </row>
    <row r="8835" spans="1:52" x14ac:dyDescent="0.15">
      <c r="A8835" s="278"/>
      <c r="B8835" s="274"/>
      <c r="C8835" s="340"/>
      <c r="D8835" s="340"/>
      <c r="E8835" s="341"/>
      <c r="F8835" s="341"/>
      <c r="G8835" s="341"/>
      <c r="H8835" s="341"/>
      <c r="I8835" s="341"/>
      <c r="J8835" s="341"/>
      <c r="AH8835" s="221"/>
      <c r="AI8835" s="221"/>
      <c r="AJ8835" s="221"/>
      <c r="AK8835" s="221"/>
      <c r="AL8835" s="221"/>
      <c r="AM8835" s="221"/>
      <c r="AN8835" s="221"/>
      <c r="AO8835" s="221"/>
      <c r="AP8835" s="221"/>
      <c r="AQ8835" s="219"/>
      <c r="AR8835" s="219"/>
      <c r="AS8835" s="221"/>
      <c r="AT8835" s="221"/>
      <c r="AU8835" s="221"/>
      <c r="AV8835" s="221"/>
      <c r="AW8835" s="221"/>
      <c r="AX8835" s="221"/>
      <c r="AY8835" s="221"/>
      <c r="AZ8835" s="221"/>
    </row>
    <row r="8836" spans="1:52" x14ac:dyDescent="0.15">
      <c r="A8836" s="278"/>
      <c r="B8836" s="274"/>
      <c r="C8836" s="340"/>
      <c r="D8836" s="340"/>
      <c r="E8836" s="341"/>
      <c r="F8836" s="341"/>
      <c r="G8836" s="341"/>
      <c r="H8836" s="341"/>
      <c r="I8836" s="341"/>
      <c r="J8836" s="341"/>
      <c r="AH8836" s="221"/>
      <c r="AI8836" s="221"/>
      <c r="AJ8836" s="221"/>
      <c r="AK8836" s="221"/>
      <c r="AL8836" s="221"/>
      <c r="AM8836" s="221"/>
      <c r="AN8836" s="221"/>
      <c r="AO8836" s="221"/>
      <c r="AP8836" s="221"/>
      <c r="AQ8836" s="219"/>
      <c r="AR8836" s="219"/>
      <c r="AS8836" s="221"/>
      <c r="AT8836" s="221"/>
      <c r="AU8836" s="221"/>
      <c r="AV8836" s="221"/>
      <c r="AW8836" s="221"/>
      <c r="AX8836" s="221"/>
      <c r="AY8836" s="221"/>
      <c r="AZ8836" s="221"/>
    </row>
    <row r="8837" spans="1:52" x14ac:dyDescent="0.15">
      <c r="A8837" s="278"/>
      <c r="B8837" s="274"/>
      <c r="C8837" s="340"/>
      <c r="D8837" s="340"/>
      <c r="E8837" s="341"/>
      <c r="F8837" s="341"/>
      <c r="G8837" s="341"/>
      <c r="H8837" s="341"/>
      <c r="I8837" s="341"/>
      <c r="J8837" s="341"/>
      <c r="AH8837" s="221"/>
      <c r="AI8837" s="221"/>
      <c r="AJ8837" s="221"/>
      <c r="AK8837" s="221"/>
      <c r="AL8837" s="221"/>
      <c r="AM8837" s="221"/>
      <c r="AN8837" s="221"/>
      <c r="AO8837" s="221"/>
      <c r="AP8837" s="221"/>
      <c r="AQ8837" s="219"/>
      <c r="AR8837" s="219"/>
      <c r="AS8837" s="221"/>
      <c r="AT8837" s="221"/>
      <c r="AU8837" s="221"/>
      <c r="AV8837" s="221"/>
      <c r="AW8837" s="221"/>
      <c r="AX8837" s="221"/>
      <c r="AY8837" s="221"/>
      <c r="AZ8837" s="221"/>
    </row>
    <row r="8838" spans="1:52" x14ac:dyDescent="0.15">
      <c r="A8838" s="278"/>
      <c r="B8838" s="274"/>
      <c r="C8838" s="340"/>
      <c r="D8838" s="340"/>
      <c r="E8838" s="341"/>
      <c r="F8838" s="341"/>
      <c r="G8838" s="341"/>
      <c r="H8838" s="341"/>
      <c r="I8838" s="341"/>
      <c r="J8838" s="341"/>
      <c r="AH8838" s="221"/>
      <c r="AI8838" s="221"/>
      <c r="AJ8838" s="221"/>
      <c r="AK8838" s="221"/>
      <c r="AL8838" s="221"/>
      <c r="AM8838" s="221"/>
      <c r="AN8838" s="221"/>
      <c r="AO8838" s="221"/>
      <c r="AP8838" s="221"/>
      <c r="AQ8838" s="219"/>
      <c r="AR8838" s="219"/>
      <c r="AS8838" s="221"/>
      <c r="AT8838" s="221"/>
      <c r="AU8838" s="221"/>
      <c r="AV8838" s="221"/>
      <c r="AW8838" s="221"/>
      <c r="AX8838" s="221"/>
      <c r="AY8838" s="221"/>
      <c r="AZ8838" s="221"/>
    </row>
    <row r="8839" spans="1:52" x14ac:dyDescent="0.15">
      <c r="A8839" s="278"/>
      <c r="B8839" s="274"/>
      <c r="C8839" s="340"/>
      <c r="D8839" s="340"/>
      <c r="E8839" s="341"/>
      <c r="F8839" s="341"/>
      <c r="G8839" s="341"/>
      <c r="H8839" s="341"/>
      <c r="I8839" s="341"/>
      <c r="J8839" s="341"/>
      <c r="AH8839" s="221"/>
      <c r="AI8839" s="221"/>
      <c r="AJ8839" s="221"/>
      <c r="AK8839" s="221"/>
      <c r="AL8839" s="221"/>
      <c r="AM8839" s="221"/>
      <c r="AN8839" s="221"/>
      <c r="AO8839" s="221"/>
      <c r="AP8839" s="221"/>
      <c r="AQ8839" s="219"/>
      <c r="AR8839" s="219"/>
      <c r="AS8839" s="221"/>
      <c r="AT8839" s="221"/>
      <c r="AU8839" s="221"/>
      <c r="AV8839" s="221"/>
      <c r="AW8839" s="221"/>
      <c r="AX8839" s="221"/>
      <c r="AY8839" s="221"/>
      <c r="AZ8839" s="221"/>
    </row>
    <row r="8840" spans="1:52" x14ac:dyDescent="0.15">
      <c r="A8840" s="278"/>
      <c r="B8840" s="274"/>
      <c r="C8840" s="340"/>
      <c r="D8840" s="340"/>
      <c r="E8840" s="341"/>
      <c r="F8840" s="341"/>
      <c r="G8840" s="341"/>
      <c r="H8840" s="341"/>
      <c r="I8840" s="341"/>
      <c r="J8840" s="341"/>
      <c r="AH8840" s="221"/>
      <c r="AI8840" s="221"/>
      <c r="AJ8840" s="221"/>
      <c r="AK8840" s="221"/>
      <c r="AL8840" s="221"/>
      <c r="AM8840" s="221"/>
      <c r="AN8840" s="221"/>
      <c r="AO8840" s="221"/>
      <c r="AP8840" s="221"/>
      <c r="AQ8840" s="219"/>
      <c r="AR8840" s="219"/>
      <c r="AS8840" s="221"/>
      <c r="AT8840" s="221"/>
      <c r="AU8840" s="221"/>
      <c r="AV8840" s="221"/>
      <c r="AW8840" s="221"/>
      <c r="AX8840" s="221"/>
      <c r="AY8840" s="221"/>
      <c r="AZ8840" s="221"/>
    </row>
    <row r="8841" spans="1:52" x14ac:dyDescent="0.15">
      <c r="A8841" s="278"/>
      <c r="B8841" s="274"/>
      <c r="C8841" s="340"/>
      <c r="D8841" s="340"/>
      <c r="E8841" s="341"/>
      <c r="F8841" s="341"/>
      <c r="G8841" s="341"/>
      <c r="H8841" s="341"/>
      <c r="I8841" s="341"/>
      <c r="J8841" s="341"/>
      <c r="AH8841" s="221"/>
      <c r="AI8841" s="221"/>
      <c r="AJ8841" s="221"/>
      <c r="AK8841" s="221"/>
      <c r="AL8841" s="221"/>
      <c r="AM8841" s="221"/>
      <c r="AN8841" s="221"/>
      <c r="AO8841" s="221"/>
      <c r="AP8841" s="221"/>
      <c r="AQ8841" s="219"/>
      <c r="AR8841" s="219"/>
      <c r="AS8841" s="221"/>
      <c r="AT8841" s="221"/>
      <c r="AU8841" s="221"/>
      <c r="AV8841" s="221"/>
      <c r="AW8841" s="221"/>
      <c r="AX8841" s="221"/>
      <c r="AY8841" s="221"/>
      <c r="AZ8841" s="221"/>
    </row>
    <row r="8842" spans="1:52" x14ac:dyDescent="0.15">
      <c r="A8842" s="278"/>
      <c r="B8842" s="274"/>
      <c r="C8842" s="340"/>
      <c r="D8842" s="340"/>
      <c r="E8842" s="341"/>
      <c r="F8842" s="341"/>
      <c r="G8842" s="341"/>
      <c r="H8842" s="341"/>
      <c r="I8842" s="341"/>
      <c r="J8842" s="341"/>
      <c r="AH8842" s="221"/>
      <c r="AI8842" s="221"/>
      <c r="AJ8842" s="221"/>
      <c r="AK8842" s="221"/>
      <c r="AL8842" s="221"/>
      <c r="AM8842" s="221"/>
      <c r="AN8842" s="221"/>
      <c r="AO8842" s="221"/>
      <c r="AP8842" s="221"/>
      <c r="AQ8842" s="219"/>
      <c r="AR8842" s="219"/>
      <c r="AS8842" s="221"/>
      <c r="AT8842" s="221"/>
      <c r="AU8842" s="221"/>
      <c r="AV8842" s="221"/>
      <c r="AW8842" s="221"/>
      <c r="AX8842" s="221"/>
      <c r="AY8842" s="221"/>
      <c r="AZ8842" s="221"/>
    </row>
    <row r="8843" spans="1:52" x14ac:dyDescent="0.15">
      <c r="A8843" s="278"/>
      <c r="B8843" s="274"/>
      <c r="C8843" s="340"/>
      <c r="D8843" s="340"/>
      <c r="E8843" s="341"/>
      <c r="F8843" s="341"/>
      <c r="G8843" s="341"/>
      <c r="H8843" s="341"/>
      <c r="I8843" s="341"/>
      <c r="J8843" s="341"/>
      <c r="AH8843" s="221"/>
      <c r="AI8843" s="221"/>
      <c r="AJ8843" s="221"/>
      <c r="AK8843" s="221"/>
      <c r="AL8843" s="221"/>
      <c r="AM8843" s="221"/>
      <c r="AN8843" s="221"/>
      <c r="AO8843" s="221"/>
      <c r="AP8843" s="221"/>
      <c r="AQ8843" s="219"/>
      <c r="AR8843" s="219"/>
      <c r="AS8843" s="221"/>
      <c r="AT8843" s="221"/>
      <c r="AU8843" s="221"/>
      <c r="AV8843" s="221"/>
      <c r="AW8843" s="221"/>
      <c r="AX8843" s="221"/>
      <c r="AY8843" s="221"/>
      <c r="AZ8843" s="221"/>
    </row>
    <row r="8844" spans="1:52" x14ac:dyDescent="0.15">
      <c r="A8844" s="278"/>
      <c r="B8844" s="274"/>
      <c r="C8844" s="340"/>
      <c r="D8844" s="340"/>
      <c r="E8844" s="341"/>
      <c r="F8844" s="341"/>
      <c r="G8844" s="341"/>
      <c r="H8844" s="341"/>
      <c r="I8844" s="341"/>
      <c r="J8844" s="341"/>
      <c r="AH8844" s="221"/>
      <c r="AI8844" s="221"/>
      <c r="AJ8844" s="221"/>
      <c r="AK8844" s="221"/>
      <c r="AL8844" s="221"/>
      <c r="AM8844" s="221"/>
      <c r="AN8844" s="221"/>
      <c r="AO8844" s="221"/>
      <c r="AP8844" s="221"/>
      <c r="AQ8844" s="219"/>
      <c r="AR8844" s="219"/>
      <c r="AS8844" s="221"/>
      <c r="AT8844" s="221"/>
      <c r="AU8844" s="221"/>
      <c r="AV8844" s="221"/>
      <c r="AW8844" s="221"/>
      <c r="AX8844" s="221"/>
      <c r="AY8844" s="221"/>
      <c r="AZ8844" s="221"/>
    </row>
    <row r="8845" spans="1:52" x14ac:dyDescent="0.15">
      <c r="A8845" s="278"/>
      <c r="B8845" s="274"/>
      <c r="C8845" s="340"/>
      <c r="D8845" s="340"/>
      <c r="E8845" s="341"/>
      <c r="F8845" s="341"/>
      <c r="G8845" s="341"/>
      <c r="H8845" s="341"/>
      <c r="I8845" s="341"/>
      <c r="J8845" s="341"/>
      <c r="AH8845" s="221"/>
      <c r="AI8845" s="221"/>
      <c r="AJ8845" s="221"/>
      <c r="AK8845" s="221"/>
      <c r="AL8845" s="221"/>
      <c r="AM8845" s="221"/>
      <c r="AN8845" s="221"/>
      <c r="AO8845" s="221"/>
      <c r="AP8845" s="221"/>
      <c r="AQ8845" s="219"/>
      <c r="AR8845" s="219"/>
      <c r="AS8845" s="221"/>
      <c r="AT8845" s="221"/>
      <c r="AU8845" s="221"/>
      <c r="AV8845" s="221"/>
      <c r="AW8845" s="221"/>
      <c r="AX8845" s="221"/>
      <c r="AY8845" s="221"/>
      <c r="AZ8845" s="221"/>
    </row>
    <row r="8846" spans="1:52" x14ac:dyDescent="0.15">
      <c r="A8846" s="278"/>
      <c r="B8846" s="274"/>
      <c r="C8846" s="340"/>
      <c r="D8846" s="340"/>
      <c r="E8846" s="341"/>
      <c r="F8846" s="341"/>
      <c r="G8846" s="341"/>
      <c r="H8846" s="341"/>
      <c r="I8846" s="341"/>
      <c r="J8846" s="341"/>
      <c r="AH8846" s="221"/>
      <c r="AI8846" s="221"/>
      <c r="AJ8846" s="221"/>
      <c r="AK8846" s="221"/>
      <c r="AL8846" s="221"/>
      <c r="AM8846" s="221"/>
      <c r="AN8846" s="221"/>
      <c r="AO8846" s="221"/>
      <c r="AP8846" s="221"/>
      <c r="AQ8846" s="219"/>
      <c r="AR8846" s="219"/>
      <c r="AS8846" s="221"/>
      <c r="AT8846" s="221"/>
      <c r="AU8846" s="221"/>
      <c r="AV8846" s="221"/>
      <c r="AW8846" s="221"/>
      <c r="AX8846" s="221"/>
      <c r="AY8846" s="221"/>
      <c r="AZ8846" s="221"/>
    </row>
    <row r="8847" spans="1:52" x14ac:dyDescent="0.15">
      <c r="A8847" s="278"/>
      <c r="B8847" s="274"/>
      <c r="C8847" s="340"/>
      <c r="D8847" s="340"/>
      <c r="E8847" s="341"/>
      <c r="F8847" s="341"/>
      <c r="G8847" s="341"/>
      <c r="H8847" s="341"/>
      <c r="I8847" s="341"/>
      <c r="J8847" s="341"/>
      <c r="AH8847" s="221"/>
      <c r="AI8847" s="221"/>
      <c r="AJ8847" s="221"/>
      <c r="AK8847" s="221"/>
      <c r="AL8847" s="221"/>
      <c r="AM8847" s="221"/>
      <c r="AN8847" s="221"/>
      <c r="AO8847" s="221"/>
      <c r="AP8847" s="221"/>
      <c r="AQ8847" s="219"/>
      <c r="AR8847" s="219"/>
      <c r="AS8847" s="221"/>
      <c r="AT8847" s="221"/>
      <c r="AU8847" s="221"/>
      <c r="AV8847" s="221"/>
      <c r="AW8847" s="221"/>
      <c r="AX8847" s="221"/>
      <c r="AY8847" s="221"/>
      <c r="AZ8847" s="221"/>
    </row>
    <row r="8848" spans="1:52" x14ac:dyDescent="0.15">
      <c r="A8848" s="278"/>
      <c r="B8848" s="274"/>
      <c r="C8848" s="340"/>
      <c r="D8848" s="340"/>
      <c r="E8848" s="341"/>
      <c r="F8848" s="341"/>
      <c r="G8848" s="341"/>
      <c r="H8848" s="341"/>
      <c r="I8848" s="341"/>
      <c r="J8848" s="341"/>
      <c r="AH8848" s="221"/>
      <c r="AI8848" s="221"/>
      <c r="AJ8848" s="221"/>
      <c r="AK8848" s="221"/>
      <c r="AL8848" s="221"/>
      <c r="AM8848" s="221"/>
      <c r="AN8848" s="221"/>
      <c r="AO8848" s="221"/>
      <c r="AP8848" s="221"/>
      <c r="AQ8848" s="219"/>
      <c r="AR8848" s="219"/>
      <c r="AS8848" s="221"/>
      <c r="AT8848" s="221"/>
      <c r="AU8848" s="221"/>
      <c r="AV8848" s="221"/>
      <c r="AW8848" s="221"/>
      <c r="AX8848" s="221"/>
      <c r="AY8848" s="221"/>
      <c r="AZ8848" s="221"/>
    </row>
    <row r="8849" spans="1:52" x14ac:dyDescent="0.15">
      <c r="A8849" s="278"/>
      <c r="B8849" s="274"/>
      <c r="C8849" s="340"/>
      <c r="D8849" s="340"/>
      <c r="E8849" s="341"/>
      <c r="F8849" s="341"/>
      <c r="G8849" s="341"/>
      <c r="H8849" s="341"/>
      <c r="I8849" s="341"/>
      <c r="J8849" s="341"/>
      <c r="AH8849" s="221"/>
      <c r="AI8849" s="221"/>
      <c r="AJ8849" s="221"/>
      <c r="AK8849" s="221"/>
      <c r="AL8849" s="221"/>
      <c r="AM8849" s="221"/>
      <c r="AN8849" s="221"/>
      <c r="AO8849" s="221"/>
      <c r="AP8849" s="221"/>
      <c r="AQ8849" s="219"/>
      <c r="AR8849" s="219"/>
      <c r="AS8849" s="221"/>
      <c r="AT8849" s="221"/>
      <c r="AU8849" s="221"/>
      <c r="AV8849" s="221"/>
      <c r="AW8849" s="221"/>
      <c r="AX8849" s="221"/>
      <c r="AY8849" s="221"/>
      <c r="AZ8849" s="221"/>
    </row>
    <row r="8850" spans="1:52" x14ac:dyDescent="0.15">
      <c r="A8850" s="278"/>
      <c r="B8850" s="274"/>
      <c r="C8850" s="340"/>
      <c r="D8850" s="340"/>
      <c r="E8850" s="341"/>
      <c r="F8850" s="341"/>
      <c r="G8850" s="341"/>
      <c r="H8850" s="341"/>
      <c r="I8850" s="341"/>
      <c r="J8850" s="341"/>
      <c r="AH8850" s="221"/>
      <c r="AI8850" s="221"/>
      <c r="AJ8850" s="221"/>
      <c r="AK8850" s="221"/>
      <c r="AL8850" s="221"/>
      <c r="AM8850" s="221"/>
      <c r="AN8850" s="221"/>
      <c r="AO8850" s="221"/>
      <c r="AP8850" s="221"/>
      <c r="AQ8850" s="219"/>
      <c r="AR8850" s="219"/>
      <c r="AS8850" s="221"/>
      <c r="AT8850" s="221"/>
      <c r="AU8850" s="221"/>
      <c r="AV8850" s="221"/>
      <c r="AW8850" s="221"/>
      <c r="AX8850" s="221"/>
      <c r="AY8850" s="221"/>
      <c r="AZ8850" s="221"/>
    </row>
    <row r="8851" spans="1:52" x14ac:dyDescent="0.15">
      <c r="A8851" s="278"/>
      <c r="B8851" s="274"/>
      <c r="C8851" s="340"/>
      <c r="D8851" s="340"/>
      <c r="E8851" s="341"/>
      <c r="F8851" s="341"/>
      <c r="G8851" s="341"/>
      <c r="H8851" s="341"/>
      <c r="I8851" s="341"/>
      <c r="J8851" s="341"/>
      <c r="AH8851" s="221"/>
      <c r="AI8851" s="221"/>
      <c r="AJ8851" s="221"/>
      <c r="AK8851" s="221"/>
      <c r="AL8851" s="221"/>
      <c r="AM8851" s="221"/>
      <c r="AN8851" s="221"/>
      <c r="AO8851" s="221"/>
      <c r="AP8851" s="221"/>
      <c r="AQ8851" s="219"/>
      <c r="AR8851" s="219"/>
      <c r="AS8851" s="221"/>
      <c r="AT8851" s="221"/>
      <c r="AU8851" s="221"/>
      <c r="AV8851" s="221"/>
      <c r="AW8851" s="221"/>
      <c r="AX8851" s="221"/>
      <c r="AY8851" s="221"/>
      <c r="AZ8851" s="221"/>
    </row>
    <row r="8852" spans="1:52" x14ac:dyDescent="0.15">
      <c r="A8852" s="278"/>
      <c r="B8852" s="274"/>
      <c r="C8852" s="340"/>
      <c r="D8852" s="340"/>
      <c r="E8852" s="341"/>
      <c r="F8852" s="341"/>
      <c r="G8852" s="341"/>
      <c r="H8852" s="341"/>
      <c r="I8852" s="341"/>
      <c r="J8852" s="341"/>
      <c r="AH8852" s="221"/>
      <c r="AI8852" s="221"/>
      <c r="AJ8852" s="221"/>
      <c r="AK8852" s="221"/>
      <c r="AL8852" s="221"/>
      <c r="AM8852" s="221"/>
      <c r="AN8852" s="221"/>
      <c r="AO8852" s="221"/>
      <c r="AP8852" s="221"/>
      <c r="AQ8852" s="219"/>
      <c r="AR8852" s="219"/>
      <c r="AS8852" s="221"/>
      <c r="AT8852" s="221"/>
      <c r="AU8852" s="221"/>
      <c r="AV8852" s="221"/>
      <c r="AW8852" s="221"/>
      <c r="AX8852" s="221"/>
      <c r="AY8852" s="221"/>
      <c r="AZ8852" s="221"/>
    </row>
    <row r="8853" spans="1:52" x14ac:dyDescent="0.15">
      <c r="A8853" s="278"/>
      <c r="B8853" s="274"/>
      <c r="C8853" s="340"/>
      <c r="D8853" s="340"/>
      <c r="E8853" s="341"/>
      <c r="F8853" s="341"/>
      <c r="G8853" s="341"/>
      <c r="H8853" s="341"/>
      <c r="I8853" s="341"/>
      <c r="J8853" s="341"/>
      <c r="AH8853" s="221"/>
      <c r="AI8853" s="221"/>
      <c r="AJ8853" s="221"/>
      <c r="AK8853" s="221"/>
      <c r="AL8853" s="221"/>
      <c r="AM8853" s="221"/>
      <c r="AN8853" s="221"/>
      <c r="AO8853" s="221"/>
      <c r="AP8853" s="221"/>
      <c r="AQ8853" s="219"/>
      <c r="AR8853" s="219"/>
      <c r="AS8853" s="221"/>
      <c r="AT8853" s="221"/>
      <c r="AU8853" s="221"/>
      <c r="AV8853" s="221"/>
      <c r="AW8853" s="221"/>
      <c r="AX8853" s="221"/>
      <c r="AY8853" s="221"/>
      <c r="AZ8853" s="221"/>
    </row>
    <row r="8854" spans="1:52" x14ac:dyDescent="0.15">
      <c r="A8854" s="278"/>
      <c r="B8854" s="274"/>
      <c r="C8854" s="340"/>
      <c r="D8854" s="340"/>
      <c r="E8854" s="341"/>
      <c r="F8854" s="341"/>
      <c r="G8854" s="341"/>
      <c r="H8854" s="341"/>
      <c r="I8854" s="341"/>
      <c r="J8854" s="341"/>
      <c r="AH8854" s="221"/>
      <c r="AI8854" s="221"/>
      <c r="AJ8854" s="221"/>
      <c r="AK8854" s="221"/>
      <c r="AL8854" s="221"/>
      <c r="AM8854" s="221"/>
      <c r="AN8854" s="221"/>
      <c r="AO8854" s="221"/>
      <c r="AP8854" s="221"/>
      <c r="AQ8854" s="219"/>
      <c r="AR8854" s="219"/>
      <c r="AS8854" s="221"/>
      <c r="AT8854" s="221"/>
      <c r="AU8854" s="221"/>
      <c r="AV8854" s="221"/>
      <c r="AW8854" s="221"/>
      <c r="AX8854" s="221"/>
      <c r="AY8854" s="221"/>
      <c r="AZ8854" s="221"/>
    </row>
    <row r="8855" spans="1:52" x14ac:dyDescent="0.15">
      <c r="A8855" s="278"/>
      <c r="B8855" s="274"/>
      <c r="C8855" s="340"/>
      <c r="D8855" s="340"/>
      <c r="E8855" s="341"/>
      <c r="F8855" s="341"/>
      <c r="G8855" s="341"/>
      <c r="H8855" s="341"/>
      <c r="I8855" s="341"/>
      <c r="J8855" s="341"/>
      <c r="AH8855" s="221"/>
      <c r="AI8855" s="221"/>
      <c r="AJ8855" s="221"/>
      <c r="AK8855" s="221"/>
      <c r="AL8855" s="221"/>
      <c r="AM8855" s="221"/>
      <c r="AN8855" s="221"/>
      <c r="AO8855" s="221"/>
      <c r="AP8855" s="221"/>
      <c r="AQ8855" s="219"/>
      <c r="AR8855" s="219"/>
      <c r="AS8855" s="221"/>
      <c r="AT8855" s="221"/>
      <c r="AU8855" s="221"/>
      <c r="AV8855" s="221"/>
      <c r="AW8855" s="221"/>
      <c r="AX8855" s="221"/>
      <c r="AY8855" s="221"/>
      <c r="AZ8855" s="221"/>
    </row>
    <row r="8856" spans="1:52" x14ac:dyDescent="0.15">
      <c r="A8856" s="278"/>
      <c r="B8856" s="274"/>
      <c r="C8856" s="340"/>
      <c r="D8856" s="340"/>
      <c r="E8856" s="341"/>
      <c r="F8856" s="341"/>
      <c r="G8856" s="341"/>
      <c r="H8856" s="341"/>
      <c r="I8856" s="341"/>
      <c r="J8856" s="341"/>
      <c r="AH8856" s="221"/>
      <c r="AI8856" s="221"/>
      <c r="AJ8856" s="221"/>
      <c r="AK8856" s="221"/>
      <c r="AL8856" s="221"/>
      <c r="AM8856" s="221"/>
      <c r="AN8856" s="221"/>
      <c r="AO8856" s="221"/>
      <c r="AP8856" s="221"/>
      <c r="AQ8856" s="219"/>
      <c r="AR8856" s="219"/>
      <c r="AS8856" s="221"/>
      <c r="AT8856" s="221"/>
      <c r="AU8856" s="221"/>
      <c r="AV8856" s="221"/>
      <c r="AW8856" s="221"/>
      <c r="AX8856" s="221"/>
      <c r="AY8856" s="221"/>
      <c r="AZ8856" s="221"/>
    </row>
    <row r="8857" spans="1:52" x14ac:dyDescent="0.15">
      <c r="A8857" s="278"/>
      <c r="B8857" s="274"/>
      <c r="C8857" s="340"/>
      <c r="D8857" s="340"/>
      <c r="E8857" s="341"/>
      <c r="F8857" s="341"/>
      <c r="G8857" s="341"/>
      <c r="H8857" s="341"/>
      <c r="I8857" s="341"/>
      <c r="J8857" s="341"/>
      <c r="AH8857" s="221"/>
      <c r="AI8857" s="221"/>
      <c r="AJ8857" s="221"/>
      <c r="AK8857" s="221"/>
      <c r="AL8857" s="221"/>
      <c r="AM8857" s="221"/>
      <c r="AN8857" s="221"/>
      <c r="AO8857" s="221"/>
      <c r="AP8857" s="221"/>
      <c r="AQ8857" s="219"/>
      <c r="AR8857" s="219"/>
      <c r="AS8857" s="221"/>
      <c r="AT8857" s="221"/>
      <c r="AU8857" s="221"/>
      <c r="AV8857" s="221"/>
      <c r="AW8857" s="221"/>
      <c r="AX8857" s="221"/>
      <c r="AY8857" s="221"/>
      <c r="AZ8857" s="221"/>
    </row>
    <row r="8858" spans="1:52" x14ac:dyDescent="0.15">
      <c r="A8858" s="278"/>
      <c r="B8858" s="274"/>
      <c r="C8858" s="340"/>
      <c r="D8858" s="340"/>
      <c r="E8858" s="341"/>
      <c r="F8858" s="341"/>
      <c r="G8858" s="341"/>
      <c r="H8858" s="341"/>
      <c r="I8858" s="341"/>
      <c r="J8858" s="341"/>
      <c r="AH8858" s="221"/>
      <c r="AI8858" s="221"/>
      <c r="AJ8858" s="221"/>
      <c r="AK8858" s="221"/>
      <c r="AL8858" s="221"/>
      <c r="AM8858" s="221"/>
      <c r="AN8858" s="221"/>
      <c r="AO8858" s="221"/>
      <c r="AP8858" s="221"/>
      <c r="AQ8858" s="219"/>
      <c r="AR8858" s="219"/>
      <c r="AS8858" s="221"/>
      <c r="AT8858" s="221"/>
      <c r="AU8858" s="221"/>
      <c r="AV8858" s="221"/>
      <c r="AW8858" s="221"/>
      <c r="AX8858" s="221"/>
      <c r="AY8858" s="221"/>
      <c r="AZ8858" s="221"/>
    </row>
    <row r="8859" spans="1:52" x14ac:dyDescent="0.15">
      <c r="A8859" s="278"/>
      <c r="B8859" s="274"/>
      <c r="C8859" s="340"/>
      <c r="D8859" s="340"/>
      <c r="E8859" s="341"/>
      <c r="F8859" s="341"/>
      <c r="G8859" s="341"/>
      <c r="H8859" s="341"/>
      <c r="I8859" s="341"/>
      <c r="J8859" s="341"/>
      <c r="AH8859" s="221"/>
      <c r="AI8859" s="221"/>
      <c r="AJ8859" s="221"/>
      <c r="AK8859" s="221"/>
      <c r="AL8859" s="221"/>
      <c r="AM8859" s="221"/>
      <c r="AN8859" s="221"/>
      <c r="AO8859" s="221"/>
      <c r="AP8859" s="221"/>
      <c r="AQ8859" s="219"/>
      <c r="AR8859" s="219"/>
      <c r="AS8859" s="221"/>
      <c r="AT8859" s="221"/>
      <c r="AU8859" s="221"/>
      <c r="AV8859" s="221"/>
      <c r="AW8859" s="221"/>
      <c r="AX8859" s="221"/>
      <c r="AY8859" s="221"/>
      <c r="AZ8859" s="221"/>
    </row>
    <row r="8860" spans="1:52" x14ac:dyDescent="0.15">
      <c r="A8860" s="278"/>
      <c r="B8860" s="274"/>
      <c r="C8860" s="340"/>
      <c r="D8860" s="340"/>
      <c r="E8860" s="341"/>
      <c r="F8860" s="341"/>
      <c r="G8860" s="341"/>
      <c r="H8860" s="341"/>
      <c r="I8860" s="341"/>
      <c r="J8860" s="341"/>
      <c r="AH8860" s="221"/>
      <c r="AI8860" s="221"/>
      <c r="AJ8860" s="221"/>
      <c r="AK8860" s="221"/>
      <c r="AL8860" s="221"/>
      <c r="AM8860" s="221"/>
      <c r="AN8860" s="221"/>
      <c r="AO8860" s="221"/>
      <c r="AP8860" s="221"/>
      <c r="AQ8860" s="219"/>
      <c r="AR8860" s="219"/>
      <c r="AS8860" s="221"/>
      <c r="AT8860" s="221"/>
      <c r="AU8860" s="221"/>
      <c r="AV8860" s="221"/>
      <c r="AW8860" s="221"/>
      <c r="AX8860" s="221"/>
      <c r="AY8860" s="221"/>
      <c r="AZ8860" s="221"/>
    </row>
    <row r="8861" spans="1:52" x14ac:dyDescent="0.15">
      <c r="A8861" s="278"/>
      <c r="B8861" s="274"/>
      <c r="C8861" s="340"/>
      <c r="D8861" s="340"/>
      <c r="E8861" s="341"/>
      <c r="F8861" s="341"/>
      <c r="G8861" s="341"/>
      <c r="H8861" s="341"/>
      <c r="I8861" s="341"/>
      <c r="J8861" s="341"/>
      <c r="AH8861" s="221"/>
      <c r="AI8861" s="221"/>
      <c r="AJ8861" s="221"/>
      <c r="AK8861" s="221"/>
      <c r="AL8861" s="221"/>
      <c r="AM8861" s="221"/>
      <c r="AN8861" s="221"/>
      <c r="AO8861" s="221"/>
      <c r="AP8861" s="221"/>
      <c r="AQ8861" s="219"/>
      <c r="AR8861" s="219"/>
      <c r="AS8861" s="221"/>
      <c r="AT8861" s="221"/>
      <c r="AU8861" s="221"/>
      <c r="AV8861" s="221"/>
      <c r="AW8861" s="221"/>
      <c r="AX8861" s="221"/>
      <c r="AY8861" s="221"/>
      <c r="AZ8861" s="221"/>
    </row>
    <row r="8862" spans="1:52" x14ac:dyDescent="0.15">
      <c r="A8862" s="278"/>
      <c r="B8862" s="274"/>
      <c r="C8862" s="340"/>
      <c r="D8862" s="340"/>
      <c r="E8862" s="341"/>
      <c r="F8862" s="341"/>
      <c r="G8862" s="341"/>
      <c r="H8862" s="341"/>
      <c r="I8862" s="341"/>
      <c r="J8862" s="341"/>
      <c r="AH8862" s="221"/>
      <c r="AI8862" s="221"/>
      <c r="AJ8862" s="221"/>
      <c r="AK8862" s="221"/>
      <c r="AL8862" s="221"/>
      <c r="AM8862" s="221"/>
      <c r="AN8862" s="221"/>
      <c r="AO8862" s="221"/>
      <c r="AP8862" s="221"/>
      <c r="AQ8862" s="219"/>
      <c r="AR8862" s="219"/>
      <c r="AS8862" s="221"/>
      <c r="AT8862" s="221"/>
      <c r="AU8862" s="221"/>
      <c r="AV8862" s="221"/>
      <c r="AW8862" s="221"/>
      <c r="AX8862" s="221"/>
      <c r="AY8862" s="221"/>
      <c r="AZ8862" s="221"/>
    </row>
    <row r="8863" spans="1:52" x14ac:dyDescent="0.15">
      <c r="A8863" s="278"/>
      <c r="B8863" s="274"/>
      <c r="C8863" s="340"/>
      <c r="D8863" s="340"/>
      <c r="E8863" s="341"/>
      <c r="F8863" s="341"/>
      <c r="G8863" s="341"/>
      <c r="H8863" s="341"/>
      <c r="I8863" s="341"/>
      <c r="J8863" s="341"/>
      <c r="AH8863" s="221"/>
      <c r="AI8863" s="221"/>
      <c r="AJ8863" s="221"/>
      <c r="AK8863" s="221"/>
      <c r="AL8863" s="221"/>
      <c r="AM8863" s="221"/>
      <c r="AN8863" s="221"/>
      <c r="AO8863" s="221"/>
      <c r="AP8863" s="221"/>
      <c r="AQ8863" s="219"/>
      <c r="AR8863" s="219"/>
      <c r="AS8863" s="221"/>
      <c r="AT8863" s="221"/>
      <c r="AU8863" s="221"/>
      <c r="AV8863" s="221"/>
      <c r="AW8863" s="221"/>
      <c r="AX8863" s="221"/>
      <c r="AY8863" s="221"/>
      <c r="AZ8863" s="221"/>
    </row>
    <row r="8864" spans="1:52" x14ac:dyDescent="0.15">
      <c r="A8864" s="278"/>
      <c r="B8864" s="274"/>
      <c r="C8864" s="340"/>
      <c r="D8864" s="340"/>
      <c r="E8864" s="341"/>
      <c r="F8864" s="341"/>
      <c r="G8864" s="341"/>
      <c r="H8864" s="341"/>
      <c r="I8864" s="341"/>
      <c r="J8864" s="341"/>
      <c r="AH8864" s="221"/>
      <c r="AI8864" s="221"/>
      <c r="AJ8864" s="221"/>
      <c r="AK8864" s="221"/>
      <c r="AL8864" s="221"/>
      <c r="AM8864" s="221"/>
      <c r="AN8864" s="221"/>
      <c r="AO8864" s="221"/>
      <c r="AP8864" s="221"/>
      <c r="AQ8864" s="219"/>
      <c r="AR8864" s="219"/>
      <c r="AS8864" s="221"/>
      <c r="AT8864" s="221"/>
      <c r="AU8864" s="221"/>
      <c r="AV8864" s="221"/>
      <c r="AW8864" s="221"/>
      <c r="AX8864" s="221"/>
      <c r="AY8864" s="221"/>
      <c r="AZ8864" s="221"/>
    </row>
    <row r="8865" spans="1:52" x14ac:dyDescent="0.15">
      <c r="A8865" s="278"/>
      <c r="B8865" s="274"/>
      <c r="C8865" s="340"/>
      <c r="D8865" s="340"/>
      <c r="E8865" s="341"/>
      <c r="F8865" s="341"/>
      <c r="G8865" s="341"/>
      <c r="H8865" s="341"/>
      <c r="I8865" s="341"/>
      <c r="J8865" s="341"/>
      <c r="AH8865" s="221"/>
      <c r="AI8865" s="221"/>
      <c r="AJ8865" s="221"/>
      <c r="AK8865" s="221"/>
      <c r="AL8865" s="221"/>
      <c r="AM8865" s="221"/>
      <c r="AN8865" s="221"/>
      <c r="AO8865" s="221"/>
      <c r="AP8865" s="221"/>
      <c r="AQ8865" s="219"/>
      <c r="AR8865" s="219"/>
      <c r="AS8865" s="221"/>
      <c r="AT8865" s="221"/>
      <c r="AU8865" s="221"/>
      <c r="AV8865" s="221"/>
      <c r="AW8865" s="221"/>
      <c r="AX8865" s="221"/>
      <c r="AY8865" s="221"/>
      <c r="AZ8865" s="221"/>
    </row>
    <row r="8866" spans="1:52" x14ac:dyDescent="0.15">
      <c r="A8866" s="278"/>
      <c r="B8866" s="274"/>
      <c r="C8866" s="340"/>
      <c r="D8866" s="340"/>
      <c r="E8866" s="341"/>
      <c r="F8866" s="341"/>
      <c r="G8866" s="341"/>
      <c r="H8866" s="341"/>
      <c r="I8866" s="341"/>
      <c r="J8866" s="341"/>
      <c r="AH8866" s="221"/>
      <c r="AI8866" s="221"/>
      <c r="AJ8866" s="221"/>
      <c r="AK8866" s="221"/>
      <c r="AL8866" s="221"/>
      <c r="AM8866" s="221"/>
      <c r="AN8866" s="221"/>
      <c r="AO8866" s="221"/>
      <c r="AP8866" s="221"/>
      <c r="AQ8866" s="219"/>
      <c r="AR8866" s="219"/>
      <c r="AS8866" s="221"/>
      <c r="AT8866" s="221"/>
      <c r="AU8866" s="221"/>
      <c r="AV8866" s="221"/>
      <c r="AW8866" s="221"/>
      <c r="AX8866" s="221"/>
      <c r="AY8866" s="221"/>
      <c r="AZ8866" s="221"/>
    </row>
    <row r="8867" spans="1:52" x14ac:dyDescent="0.15">
      <c r="A8867" s="278"/>
      <c r="B8867" s="274"/>
      <c r="C8867" s="340"/>
      <c r="D8867" s="340"/>
      <c r="E8867" s="341"/>
      <c r="F8867" s="341"/>
      <c r="G8867" s="341"/>
      <c r="H8867" s="341"/>
      <c r="I8867" s="341"/>
      <c r="J8867" s="341"/>
      <c r="AH8867" s="221"/>
      <c r="AI8867" s="221"/>
      <c r="AJ8867" s="221"/>
      <c r="AK8867" s="221"/>
      <c r="AL8867" s="221"/>
      <c r="AM8867" s="221"/>
      <c r="AN8867" s="221"/>
      <c r="AO8867" s="221"/>
      <c r="AP8867" s="221"/>
      <c r="AQ8867" s="219"/>
      <c r="AR8867" s="219"/>
      <c r="AS8867" s="221"/>
      <c r="AT8867" s="221"/>
      <c r="AU8867" s="221"/>
      <c r="AV8867" s="221"/>
      <c r="AW8867" s="221"/>
      <c r="AX8867" s="221"/>
      <c r="AY8867" s="221"/>
      <c r="AZ8867" s="221"/>
    </row>
    <row r="8868" spans="1:52" x14ac:dyDescent="0.15">
      <c r="A8868" s="278"/>
      <c r="B8868" s="274"/>
      <c r="C8868" s="340"/>
      <c r="D8868" s="340"/>
      <c r="E8868" s="341"/>
      <c r="F8868" s="341"/>
      <c r="G8868" s="341"/>
      <c r="H8868" s="341"/>
      <c r="I8868" s="341"/>
      <c r="J8868" s="341"/>
      <c r="AH8868" s="221"/>
      <c r="AI8868" s="221"/>
      <c r="AJ8868" s="221"/>
      <c r="AK8868" s="221"/>
      <c r="AL8868" s="221"/>
      <c r="AM8868" s="221"/>
      <c r="AN8868" s="221"/>
      <c r="AO8868" s="221"/>
      <c r="AP8868" s="221"/>
      <c r="AQ8868" s="219"/>
      <c r="AR8868" s="219"/>
      <c r="AS8868" s="221"/>
      <c r="AT8868" s="221"/>
      <c r="AU8868" s="221"/>
      <c r="AV8868" s="221"/>
      <c r="AW8868" s="221"/>
      <c r="AX8868" s="221"/>
      <c r="AY8868" s="221"/>
      <c r="AZ8868" s="221"/>
    </row>
    <row r="8869" spans="1:52" x14ac:dyDescent="0.15">
      <c r="A8869" s="278"/>
      <c r="B8869" s="274"/>
      <c r="C8869" s="340"/>
      <c r="D8869" s="340"/>
      <c r="E8869" s="341"/>
      <c r="F8869" s="341"/>
      <c r="G8869" s="341"/>
      <c r="H8869" s="341"/>
      <c r="I8869" s="341"/>
      <c r="J8869" s="341"/>
      <c r="AH8869" s="221"/>
      <c r="AI8869" s="221"/>
      <c r="AJ8869" s="221"/>
      <c r="AK8869" s="221"/>
      <c r="AL8869" s="221"/>
      <c r="AM8869" s="221"/>
      <c r="AN8869" s="221"/>
      <c r="AO8869" s="221"/>
      <c r="AP8869" s="221"/>
      <c r="AQ8869" s="219"/>
      <c r="AR8869" s="219"/>
      <c r="AS8869" s="221"/>
      <c r="AT8869" s="221"/>
      <c r="AU8869" s="221"/>
      <c r="AV8869" s="221"/>
      <c r="AW8869" s="221"/>
      <c r="AX8869" s="221"/>
      <c r="AY8869" s="221"/>
      <c r="AZ8869" s="221"/>
    </row>
    <row r="8870" spans="1:52" x14ac:dyDescent="0.15">
      <c r="A8870" s="278"/>
      <c r="B8870" s="274"/>
      <c r="C8870" s="340"/>
      <c r="D8870" s="340"/>
      <c r="E8870" s="341"/>
      <c r="F8870" s="341"/>
      <c r="G8870" s="341"/>
      <c r="H8870" s="341"/>
      <c r="I8870" s="341"/>
      <c r="J8870" s="341"/>
      <c r="AH8870" s="221"/>
      <c r="AI8870" s="221"/>
      <c r="AJ8870" s="221"/>
      <c r="AK8870" s="221"/>
      <c r="AL8870" s="221"/>
      <c r="AM8870" s="221"/>
      <c r="AN8870" s="221"/>
      <c r="AO8870" s="221"/>
      <c r="AP8870" s="221"/>
      <c r="AQ8870" s="219"/>
      <c r="AR8870" s="219"/>
      <c r="AS8870" s="221"/>
      <c r="AT8870" s="221"/>
      <c r="AU8870" s="221"/>
      <c r="AV8870" s="221"/>
      <c r="AW8870" s="221"/>
      <c r="AX8870" s="221"/>
      <c r="AY8870" s="221"/>
      <c r="AZ8870" s="221"/>
    </row>
    <row r="8871" spans="1:52" x14ac:dyDescent="0.15">
      <c r="A8871" s="278"/>
      <c r="B8871" s="274"/>
      <c r="C8871" s="340"/>
      <c r="D8871" s="340"/>
      <c r="E8871" s="341"/>
      <c r="F8871" s="341"/>
      <c r="G8871" s="341"/>
      <c r="H8871" s="341"/>
      <c r="I8871" s="341"/>
      <c r="J8871" s="341"/>
      <c r="AH8871" s="221"/>
      <c r="AI8871" s="221"/>
      <c r="AJ8871" s="221"/>
      <c r="AK8871" s="221"/>
      <c r="AL8871" s="221"/>
      <c r="AM8871" s="221"/>
      <c r="AN8871" s="221"/>
      <c r="AO8871" s="221"/>
      <c r="AP8871" s="221"/>
      <c r="AQ8871" s="219"/>
      <c r="AR8871" s="219"/>
      <c r="AS8871" s="221"/>
      <c r="AT8871" s="221"/>
      <c r="AU8871" s="221"/>
      <c r="AV8871" s="221"/>
      <c r="AW8871" s="221"/>
      <c r="AX8871" s="221"/>
      <c r="AY8871" s="221"/>
      <c r="AZ8871" s="221"/>
    </row>
    <row r="8872" spans="1:52" x14ac:dyDescent="0.15">
      <c r="A8872" s="278"/>
      <c r="B8872" s="274"/>
      <c r="C8872" s="340"/>
      <c r="D8872" s="340"/>
      <c r="E8872" s="341"/>
      <c r="F8872" s="341"/>
      <c r="G8872" s="341"/>
      <c r="H8872" s="341"/>
      <c r="I8872" s="341"/>
      <c r="J8872" s="341"/>
      <c r="AH8872" s="221"/>
      <c r="AI8872" s="221"/>
      <c r="AJ8872" s="221"/>
      <c r="AK8872" s="221"/>
      <c r="AL8872" s="221"/>
      <c r="AM8872" s="221"/>
      <c r="AN8872" s="221"/>
      <c r="AO8872" s="221"/>
      <c r="AP8872" s="221"/>
      <c r="AQ8872" s="219"/>
      <c r="AR8872" s="219"/>
      <c r="AS8872" s="221"/>
      <c r="AT8872" s="221"/>
      <c r="AU8872" s="221"/>
      <c r="AV8872" s="221"/>
      <c r="AW8872" s="221"/>
      <c r="AX8872" s="221"/>
      <c r="AY8872" s="221"/>
      <c r="AZ8872" s="221"/>
    </row>
    <row r="8873" spans="1:52" x14ac:dyDescent="0.15">
      <c r="A8873" s="278"/>
      <c r="B8873" s="274"/>
      <c r="C8873" s="340"/>
      <c r="D8873" s="340"/>
      <c r="E8873" s="341"/>
      <c r="F8873" s="341"/>
      <c r="G8873" s="341"/>
      <c r="H8873" s="341"/>
      <c r="I8873" s="341"/>
      <c r="J8873" s="341"/>
      <c r="AH8873" s="221"/>
      <c r="AI8873" s="221"/>
      <c r="AJ8873" s="221"/>
      <c r="AK8873" s="221"/>
      <c r="AL8873" s="221"/>
      <c r="AM8873" s="221"/>
      <c r="AN8873" s="221"/>
      <c r="AO8873" s="221"/>
      <c r="AP8873" s="221"/>
      <c r="AQ8873" s="219"/>
      <c r="AR8873" s="219"/>
      <c r="AS8873" s="221"/>
      <c r="AT8873" s="221"/>
      <c r="AU8873" s="221"/>
      <c r="AV8873" s="221"/>
      <c r="AW8873" s="221"/>
      <c r="AX8873" s="221"/>
      <c r="AY8873" s="221"/>
      <c r="AZ8873" s="221"/>
    </row>
    <row r="8874" spans="1:52" x14ac:dyDescent="0.15">
      <c r="A8874" s="278"/>
      <c r="B8874" s="274"/>
      <c r="C8874" s="340"/>
      <c r="D8874" s="340"/>
      <c r="E8874" s="341"/>
      <c r="F8874" s="341"/>
      <c r="G8874" s="341"/>
      <c r="H8874" s="341"/>
      <c r="I8874" s="341"/>
      <c r="J8874" s="341"/>
      <c r="AH8874" s="221"/>
      <c r="AI8874" s="221"/>
      <c r="AJ8874" s="221"/>
      <c r="AK8874" s="221"/>
      <c r="AL8874" s="221"/>
      <c r="AM8874" s="221"/>
      <c r="AN8874" s="221"/>
      <c r="AO8874" s="221"/>
      <c r="AP8874" s="221"/>
      <c r="AQ8874" s="219"/>
      <c r="AR8874" s="219"/>
      <c r="AS8874" s="221"/>
      <c r="AT8874" s="221"/>
      <c r="AU8874" s="221"/>
      <c r="AV8874" s="221"/>
      <c r="AW8874" s="221"/>
      <c r="AX8874" s="221"/>
      <c r="AY8874" s="221"/>
      <c r="AZ8874" s="221"/>
    </row>
    <row r="8875" spans="1:52" x14ac:dyDescent="0.15">
      <c r="A8875" s="278"/>
      <c r="B8875" s="274"/>
      <c r="C8875" s="340"/>
      <c r="D8875" s="340"/>
      <c r="E8875" s="341"/>
      <c r="F8875" s="341"/>
      <c r="G8875" s="341"/>
      <c r="H8875" s="341"/>
      <c r="I8875" s="341"/>
      <c r="J8875" s="341"/>
      <c r="AH8875" s="221"/>
      <c r="AI8875" s="221"/>
      <c r="AJ8875" s="221"/>
      <c r="AK8875" s="221"/>
      <c r="AL8875" s="221"/>
      <c r="AM8875" s="221"/>
      <c r="AN8875" s="221"/>
      <c r="AO8875" s="221"/>
      <c r="AP8875" s="221"/>
      <c r="AQ8875" s="219"/>
      <c r="AR8875" s="219"/>
      <c r="AS8875" s="221"/>
      <c r="AT8875" s="221"/>
      <c r="AU8875" s="221"/>
      <c r="AV8875" s="221"/>
      <c r="AW8875" s="221"/>
      <c r="AX8875" s="221"/>
      <c r="AY8875" s="221"/>
      <c r="AZ8875" s="221"/>
    </row>
    <row r="8876" spans="1:52" x14ac:dyDescent="0.15">
      <c r="A8876" s="278"/>
      <c r="B8876" s="274"/>
      <c r="C8876" s="340"/>
      <c r="D8876" s="340"/>
      <c r="E8876" s="341"/>
      <c r="F8876" s="341"/>
      <c r="G8876" s="341"/>
      <c r="H8876" s="341"/>
      <c r="I8876" s="341"/>
      <c r="J8876" s="341"/>
      <c r="AH8876" s="221"/>
      <c r="AI8876" s="221"/>
      <c r="AJ8876" s="221"/>
      <c r="AK8876" s="221"/>
      <c r="AL8876" s="221"/>
      <c r="AM8876" s="221"/>
      <c r="AN8876" s="221"/>
      <c r="AO8876" s="221"/>
      <c r="AP8876" s="221"/>
      <c r="AQ8876" s="219"/>
      <c r="AR8876" s="219"/>
      <c r="AS8876" s="221"/>
      <c r="AT8876" s="221"/>
      <c r="AU8876" s="221"/>
      <c r="AV8876" s="221"/>
      <c r="AW8876" s="221"/>
      <c r="AX8876" s="221"/>
      <c r="AY8876" s="221"/>
      <c r="AZ8876" s="221"/>
    </row>
    <row r="8877" spans="1:52" x14ac:dyDescent="0.15">
      <c r="A8877" s="278"/>
      <c r="B8877" s="274"/>
      <c r="C8877" s="340"/>
      <c r="D8877" s="340"/>
      <c r="E8877" s="341"/>
      <c r="F8877" s="341"/>
      <c r="G8877" s="341"/>
      <c r="H8877" s="341"/>
      <c r="I8877" s="341"/>
      <c r="J8877" s="341"/>
      <c r="AH8877" s="221"/>
      <c r="AI8877" s="221"/>
      <c r="AJ8877" s="221"/>
      <c r="AK8877" s="221"/>
      <c r="AL8877" s="221"/>
      <c r="AM8877" s="221"/>
      <c r="AN8877" s="221"/>
      <c r="AO8877" s="221"/>
      <c r="AP8877" s="221"/>
      <c r="AQ8877" s="219"/>
      <c r="AR8877" s="219"/>
      <c r="AS8877" s="221"/>
      <c r="AT8877" s="221"/>
      <c r="AU8877" s="221"/>
      <c r="AV8877" s="221"/>
      <c r="AW8877" s="221"/>
      <c r="AX8877" s="221"/>
      <c r="AY8877" s="221"/>
      <c r="AZ8877" s="221"/>
    </row>
    <row r="8878" spans="1:52" x14ac:dyDescent="0.15">
      <c r="A8878" s="278"/>
      <c r="B8878" s="274"/>
      <c r="C8878" s="340"/>
      <c r="D8878" s="340"/>
      <c r="E8878" s="341"/>
      <c r="F8878" s="341"/>
      <c r="G8878" s="341"/>
      <c r="H8878" s="341"/>
      <c r="I8878" s="341"/>
      <c r="J8878" s="341"/>
      <c r="AH8878" s="221"/>
      <c r="AI8878" s="221"/>
      <c r="AJ8878" s="221"/>
      <c r="AK8878" s="221"/>
      <c r="AL8878" s="221"/>
      <c r="AM8878" s="221"/>
      <c r="AN8878" s="221"/>
      <c r="AO8878" s="221"/>
      <c r="AP8878" s="221"/>
      <c r="AQ8878" s="219"/>
      <c r="AR8878" s="219"/>
      <c r="AS8878" s="221"/>
      <c r="AT8878" s="221"/>
      <c r="AU8878" s="221"/>
      <c r="AV8878" s="221"/>
      <c r="AW8878" s="221"/>
      <c r="AX8878" s="221"/>
      <c r="AY8878" s="221"/>
      <c r="AZ8878" s="221"/>
    </row>
    <row r="8879" spans="1:52" x14ac:dyDescent="0.15">
      <c r="A8879" s="278"/>
      <c r="B8879" s="274"/>
      <c r="C8879" s="340"/>
      <c r="D8879" s="340"/>
      <c r="E8879" s="341"/>
      <c r="F8879" s="341"/>
      <c r="G8879" s="341"/>
      <c r="H8879" s="341"/>
      <c r="I8879" s="341"/>
      <c r="J8879" s="341"/>
      <c r="AH8879" s="221"/>
      <c r="AI8879" s="221"/>
      <c r="AJ8879" s="221"/>
      <c r="AK8879" s="221"/>
      <c r="AL8879" s="221"/>
      <c r="AM8879" s="221"/>
      <c r="AN8879" s="221"/>
      <c r="AO8879" s="221"/>
      <c r="AP8879" s="221"/>
      <c r="AQ8879" s="219"/>
      <c r="AR8879" s="219"/>
      <c r="AS8879" s="221"/>
      <c r="AT8879" s="221"/>
      <c r="AU8879" s="221"/>
      <c r="AV8879" s="221"/>
      <c r="AW8879" s="221"/>
      <c r="AX8879" s="221"/>
      <c r="AY8879" s="221"/>
      <c r="AZ8879" s="221"/>
    </row>
    <row r="8880" spans="1:52" x14ac:dyDescent="0.15">
      <c r="A8880" s="278"/>
      <c r="B8880" s="274"/>
      <c r="C8880" s="340"/>
      <c r="D8880" s="340"/>
      <c r="E8880" s="341"/>
      <c r="F8880" s="341"/>
      <c r="G8880" s="341"/>
      <c r="H8880" s="341"/>
      <c r="I8880" s="341"/>
      <c r="J8880" s="341"/>
      <c r="AH8880" s="221"/>
      <c r="AI8880" s="221"/>
      <c r="AJ8880" s="221"/>
      <c r="AK8880" s="221"/>
      <c r="AL8880" s="221"/>
      <c r="AM8880" s="221"/>
      <c r="AN8880" s="221"/>
      <c r="AO8880" s="221"/>
      <c r="AP8880" s="221"/>
      <c r="AQ8880" s="219"/>
      <c r="AR8880" s="219"/>
      <c r="AS8880" s="221"/>
      <c r="AT8880" s="221"/>
      <c r="AU8880" s="221"/>
      <c r="AV8880" s="221"/>
      <c r="AW8880" s="221"/>
      <c r="AX8880" s="221"/>
      <c r="AY8880" s="221"/>
      <c r="AZ8880" s="221"/>
    </row>
    <row r="8881" spans="1:52" x14ac:dyDescent="0.15">
      <c r="A8881" s="278"/>
      <c r="B8881" s="274"/>
      <c r="C8881" s="340"/>
      <c r="D8881" s="340"/>
      <c r="E8881" s="341"/>
      <c r="F8881" s="341"/>
      <c r="G8881" s="341"/>
      <c r="H8881" s="341"/>
      <c r="I8881" s="341"/>
      <c r="J8881" s="341"/>
      <c r="AH8881" s="221"/>
      <c r="AI8881" s="221"/>
      <c r="AJ8881" s="221"/>
      <c r="AK8881" s="221"/>
      <c r="AL8881" s="221"/>
      <c r="AM8881" s="221"/>
      <c r="AN8881" s="221"/>
      <c r="AO8881" s="221"/>
      <c r="AP8881" s="221"/>
      <c r="AQ8881" s="219"/>
      <c r="AR8881" s="219"/>
      <c r="AS8881" s="221"/>
      <c r="AT8881" s="221"/>
      <c r="AU8881" s="221"/>
      <c r="AV8881" s="221"/>
      <c r="AW8881" s="221"/>
      <c r="AX8881" s="221"/>
      <c r="AY8881" s="221"/>
      <c r="AZ8881" s="221"/>
    </row>
    <row r="8882" spans="1:52" x14ac:dyDescent="0.15">
      <c r="A8882" s="278"/>
      <c r="B8882" s="274"/>
      <c r="C8882" s="340"/>
      <c r="D8882" s="340"/>
      <c r="E8882" s="341"/>
      <c r="F8882" s="341"/>
      <c r="G8882" s="341"/>
      <c r="H8882" s="341"/>
      <c r="I8882" s="341"/>
      <c r="J8882" s="341"/>
      <c r="AH8882" s="221"/>
      <c r="AI8882" s="221"/>
      <c r="AJ8882" s="221"/>
      <c r="AK8882" s="221"/>
      <c r="AL8882" s="221"/>
      <c r="AM8882" s="221"/>
      <c r="AN8882" s="221"/>
      <c r="AO8882" s="221"/>
      <c r="AP8882" s="221"/>
      <c r="AQ8882" s="219"/>
      <c r="AR8882" s="219"/>
      <c r="AS8882" s="221"/>
      <c r="AT8882" s="221"/>
      <c r="AU8882" s="221"/>
      <c r="AV8882" s="221"/>
      <c r="AW8882" s="221"/>
      <c r="AX8882" s="221"/>
      <c r="AY8882" s="221"/>
      <c r="AZ8882" s="221"/>
    </row>
    <row r="8883" spans="1:52" x14ac:dyDescent="0.15">
      <c r="A8883" s="278"/>
      <c r="B8883" s="274"/>
      <c r="C8883" s="340"/>
      <c r="D8883" s="340"/>
      <c r="E8883" s="341"/>
      <c r="F8883" s="341"/>
      <c r="G8883" s="341"/>
      <c r="H8883" s="341"/>
      <c r="I8883" s="341"/>
      <c r="J8883" s="341"/>
      <c r="AH8883" s="221"/>
      <c r="AI8883" s="221"/>
      <c r="AJ8883" s="221"/>
      <c r="AK8883" s="221"/>
      <c r="AL8883" s="221"/>
      <c r="AM8883" s="221"/>
      <c r="AN8883" s="221"/>
      <c r="AO8883" s="221"/>
      <c r="AP8883" s="221"/>
      <c r="AQ8883" s="219"/>
      <c r="AR8883" s="219"/>
      <c r="AS8883" s="221"/>
      <c r="AT8883" s="221"/>
      <c r="AU8883" s="221"/>
      <c r="AV8883" s="221"/>
      <c r="AW8883" s="221"/>
      <c r="AX8883" s="221"/>
      <c r="AY8883" s="221"/>
      <c r="AZ8883" s="221"/>
    </row>
    <row r="8884" spans="1:52" x14ac:dyDescent="0.15">
      <c r="A8884" s="278"/>
      <c r="B8884" s="274"/>
      <c r="C8884" s="340"/>
      <c r="D8884" s="340"/>
      <c r="E8884" s="341"/>
      <c r="F8884" s="341"/>
      <c r="G8884" s="341"/>
      <c r="H8884" s="341"/>
      <c r="I8884" s="341"/>
      <c r="J8884" s="341"/>
      <c r="AH8884" s="221"/>
      <c r="AI8884" s="221"/>
      <c r="AJ8884" s="221"/>
      <c r="AK8884" s="221"/>
      <c r="AL8884" s="221"/>
      <c r="AM8884" s="221"/>
      <c r="AN8884" s="221"/>
      <c r="AO8884" s="221"/>
      <c r="AP8884" s="221"/>
      <c r="AQ8884" s="219"/>
      <c r="AR8884" s="219"/>
      <c r="AS8884" s="221"/>
      <c r="AT8884" s="221"/>
      <c r="AU8884" s="221"/>
      <c r="AV8884" s="221"/>
      <c r="AW8884" s="221"/>
      <c r="AX8884" s="221"/>
      <c r="AY8884" s="221"/>
      <c r="AZ8884" s="221"/>
    </row>
    <row r="8885" spans="1:52" x14ac:dyDescent="0.15">
      <c r="A8885" s="278"/>
      <c r="B8885" s="274"/>
      <c r="C8885" s="340"/>
      <c r="D8885" s="340"/>
      <c r="E8885" s="341"/>
      <c r="F8885" s="341"/>
      <c r="G8885" s="341"/>
      <c r="H8885" s="341"/>
      <c r="I8885" s="341"/>
      <c r="J8885" s="341"/>
      <c r="AH8885" s="221"/>
      <c r="AI8885" s="221"/>
      <c r="AJ8885" s="221"/>
      <c r="AK8885" s="221"/>
      <c r="AL8885" s="221"/>
      <c r="AM8885" s="221"/>
      <c r="AN8885" s="221"/>
      <c r="AO8885" s="221"/>
      <c r="AP8885" s="221"/>
      <c r="AQ8885" s="219"/>
      <c r="AR8885" s="219"/>
      <c r="AS8885" s="221"/>
      <c r="AT8885" s="221"/>
      <c r="AU8885" s="221"/>
      <c r="AV8885" s="221"/>
      <c r="AW8885" s="221"/>
      <c r="AX8885" s="221"/>
      <c r="AY8885" s="221"/>
      <c r="AZ8885" s="221"/>
    </row>
    <row r="8886" spans="1:52" x14ac:dyDescent="0.15">
      <c r="A8886" s="278"/>
      <c r="B8886" s="274"/>
      <c r="C8886" s="340"/>
      <c r="D8886" s="340"/>
      <c r="E8886" s="341"/>
      <c r="F8886" s="341"/>
      <c r="G8886" s="341"/>
      <c r="H8886" s="341"/>
      <c r="I8886" s="341"/>
      <c r="J8886" s="341"/>
      <c r="AH8886" s="221"/>
      <c r="AI8886" s="221"/>
      <c r="AJ8886" s="221"/>
      <c r="AK8886" s="221"/>
      <c r="AL8886" s="221"/>
      <c r="AM8886" s="221"/>
      <c r="AN8886" s="221"/>
      <c r="AO8886" s="221"/>
      <c r="AP8886" s="221"/>
      <c r="AQ8886" s="219"/>
      <c r="AR8886" s="219"/>
      <c r="AS8886" s="221"/>
      <c r="AT8886" s="221"/>
      <c r="AU8886" s="221"/>
      <c r="AV8886" s="221"/>
      <c r="AW8886" s="221"/>
      <c r="AX8886" s="221"/>
      <c r="AY8886" s="221"/>
      <c r="AZ8886" s="221"/>
    </row>
    <row r="8887" spans="1:52" x14ac:dyDescent="0.15">
      <c r="A8887" s="278"/>
      <c r="B8887" s="274"/>
      <c r="C8887" s="340"/>
      <c r="D8887" s="340"/>
      <c r="E8887" s="341"/>
      <c r="F8887" s="341"/>
      <c r="G8887" s="341"/>
      <c r="H8887" s="341"/>
      <c r="I8887" s="341"/>
      <c r="J8887" s="341"/>
      <c r="AH8887" s="221"/>
      <c r="AI8887" s="221"/>
      <c r="AJ8887" s="221"/>
      <c r="AK8887" s="221"/>
      <c r="AL8887" s="221"/>
      <c r="AM8887" s="221"/>
      <c r="AN8887" s="221"/>
      <c r="AO8887" s="221"/>
      <c r="AP8887" s="221"/>
      <c r="AQ8887" s="219"/>
      <c r="AR8887" s="219"/>
      <c r="AS8887" s="221"/>
      <c r="AT8887" s="221"/>
      <c r="AU8887" s="221"/>
      <c r="AV8887" s="221"/>
      <c r="AW8887" s="221"/>
      <c r="AX8887" s="221"/>
      <c r="AY8887" s="221"/>
      <c r="AZ8887" s="221"/>
    </row>
    <row r="8888" spans="1:52" x14ac:dyDescent="0.15">
      <c r="A8888" s="278"/>
      <c r="B8888" s="274"/>
      <c r="C8888" s="340"/>
      <c r="D8888" s="340"/>
      <c r="E8888" s="341"/>
      <c r="F8888" s="341"/>
      <c r="G8888" s="341"/>
      <c r="H8888" s="341"/>
      <c r="I8888" s="341"/>
      <c r="J8888" s="341"/>
      <c r="AH8888" s="221"/>
      <c r="AI8888" s="221"/>
      <c r="AJ8888" s="221"/>
      <c r="AK8888" s="221"/>
      <c r="AL8888" s="221"/>
      <c r="AM8888" s="221"/>
      <c r="AN8888" s="221"/>
      <c r="AO8888" s="221"/>
      <c r="AP8888" s="221"/>
      <c r="AQ8888" s="219"/>
      <c r="AR8888" s="219"/>
      <c r="AS8888" s="221"/>
      <c r="AT8888" s="221"/>
      <c r="AU8888" s="221"/>
      <c r="AV8888" s="221"/>
      <c r="AW8888" s="221"/>
      <c r="AX8888" s="221"/>
      <c r="AY8888" s="221"/>
      <c r="AZ8888" s="221"/>
    </row>
    <row r="8889" spans="1:52" x14ac:dyDescent="0.15">
      <c r="A8889" s="278"/>
      <c r="B8889" s="274"/>
      <c r="C8889" s="340"/>
      <c r="D8889" s="340"/>
      <c r="E8889" s="341"/>
      <c r="F8889" s="341"/>
      <c r="G8889" s="341"/>
      <c r="H8889" s="341"/>
      <c r="I8889" s="341"/>
      <c r="J8889" s="341"/>
      <c r="AH8889" s="221"/>
      <c r="AI8889" s="221"/>
      <c r="AJ8889" s="221"/>
      <c r="AK8889" s="221"/>
      <c r="AL8889" s="221"/>
      <c r="AM8889" s="221"/>
      <c r="AN8889" s="221"/>
      <c r="AO8889" s="221"/>
      <c r="AP8889" s="221"/>
      <c r="AQ8889" s="219"/>
      <c r="AR8889" s="219"/>
      <c r="AS8889" s="221"/>
      <c r="AT8889" s="221"/>
      <c r="AU8889" s="221"/>
      <c r="AV8889" s="221"/>
      <c r="AW8889" s="221"/>
      <c r="AX8889" s="221"/>
      <c r="AY8889" s="221"/>
      <c r="AZ8889" s="221"/>
    </row>
    <row r="8890" spans="1:52" x14ac:dyDescent="0.15">
      <c r="A8890" s="278"/>
      <c r="B8890" s="274"/>
      <c r="C8890" s="340"/>
      <c r="D8890" s="340"/>
      <c r="E8890" s="341"/>
      <c r="F8890" s="341"/>
      <c r="G8890" s="341"/>
      <c r="H8890" s="341"/>
      <c r="I8890" s="341"/>
      <c r="J8890" s="341"/>
      <c r="AH8890" s="221"/>
      <c r="AI8890" s="221"/>
      <c r="AJ8890" s="221"/>
      <c r="AK8890" s="221"/>
      <c r="AL8890" s="221"/>
      <c r="AM8890" s="221"/>
      <c r="AN8890" s="221"/>
      <c r="AO8890" s="221"/>
      <c r="AP8890" s="221"/>
      <c r="AQ8890" s="219"/>
      <c r="AR8890" s="219"/>
      <c r="AS8890" s="221"/>
      <c r="AT8890" s="221"/>
      <c r="AU8890" s="221"/>
      <c r="AV8890" s="221"/>
      <c r="AW8890" s="221"/>
      <c r="AX8890" s="221"/>
      <c r="AY8890" s="221"/>
      <c r="AZ8890" s="221"/>
    </row>
    <row r="8891" spans="1:52" x14ac:dyDescent="0.15">
      <c r="A8891" s="278"/>
      <c r="B8891" s="274"/>
      <c r="C8891" s="340"/>
      <c r="D8891" s="340"/>
      <c r="E8891" s="341"/>
      <c r="F8891" s="341"/>
      <c r="G8891" s="341"/>
      <c r="H8891" s="341"/>
      <c r="I8891" s="341"/>
      <c r="J8891" s="341"/>
      <c r="AH8891" s="221"/>
      <c r="AI8891" s="221"/>
      <c r="AJ8891" s="221"/>
      <c r="AK8891" s="221"/>
      <c r="AL8891" s="221"/>
      <c r="AM8891" s="221"/>
      <c r="AN8891" s="221"/>
      <c r="AO8891" s="221"/>
      <c r="AP8891" s="221"/>
      <c r="AQ8891" s="219"/>
      <c r="AR8891" s="219"/>
      <c r="AS8891" s="221"/>
      <c r="AT8891" s="221"/>
      <c r="AU8891" s="221"/>
      <c r="AV8891" s="221"/>
      <c r="AW8891" s="221"/>
      <c r="AX8891" s="221"/>
      <c r="AY8891" s="221"/>
      <c r="AZ8891" s="221"/>
    </row>
    <row r="8892" spans="1:52" x14ac:dyDescent="0.15">
      <c r="A8892" s="278"/>
      <c r="B8892" s="274"/>
      <c r="C8892" s="340"/>
      <c r="D8892" s="340"/>
      <c r="E8892" s="341"/>
      <c r="F8892" s="341"/>
      <c r="G8892" s="341"/>
      <c r="H8892" s="341"/>
      <c r="I8892" s="341"/>
      <c r="J8892" s="341"/>
      <c r="AH8892" s="221"/>
      <c r="AI8892" s="221"/>
      <c r="AJ8892" s="221"/>
      <c r="AK8892" s="221"/>
      <c r="AL8892" s="221"/>
      <c r="AM8892" s="221"/>
      <c r="AN8892" s="221"/>
      <c r="AO8892" s="221"/>
      <c r="AP8892" s="221"/>
      <c r="AQ8892" s="219"/>
      <c r="AR8892" s="219"/>
      <c r="AS8892" s="221"/>
      <c r="AT8892" s="221"/>
      <c r="AU8892" s="221"/>
      <c r="AV8892" s="221"/>
      <c r="AW8892" s="221"/>
      <c r="AX8892" s="221"/>
      <c r="AY8892" s="221"/>
      <c r="AZ8892" s="221"/>
    </row>
    <row r="8893" spans="1:52" x14ac:dyDescent="0.15">
      <c r="A8893" s="278"/>
      <c r="B8893" s="274"/>
      <c r="C8893" s="340"/>
      <c r="D8893" s="340"/>
      <c r="E8893" s="341"/>
      <c r="F8893" s="341"/>
      <c r="G8893" s="341"/>
      <c r="H8893" s="341"/>
      <c r="I8893" s="341"/>
      <c r="J8893" s="341"/>
      <c r="AH8893" s="221"/>
      <c r="AI8893" s="221"/>
      <c r="AJ8893" s="221"/>
      <c r="AK8893" s="221"/>
      <c r="AL8893" s="221"/>
      <c r="AM8893" s="221"/>
      <c r="AN8893" s="221"/>
      <c r="AO8893" s="221"/>
      <c r="AP8893" s="221"/>
      <c r="AQ8893" s="219"/>
      <c r="AR8893" s="219"/>
      <c r="AS8893" s="221"/>
      <c r="AT8893" s="221"/>
      <c r="AU8893" s="221"/>
      <c r="AV8893" s="221"/>
      <c r="AW8893" s="221"/>
      <c r="AX8893" s="221"/>
      <c r="AY8893" s="221"/>
      <c r="AZ8893" s="221"/>
    </row>
    <row r="8894" spans="1:52" x14ac:dyDescent="0.15">
      <c r="A8894" s="278"/>
      <c r="B8894" s="274"/>
      <c r="C8894" s="340"/>
      <c r="D8894" s="340"/>
      <c r="E8894" s="341"/>
      <c r="F8894" s="341"/>
      <c r="G8894" s="341"/>
      <c r="H8894" s="341"/>
      <c r="I8894" s="341"/>
      <c r="J8894" s="341"/>
      <c r="AH8894" s="221"/>
      <c r="AI8894" s="221"/>
      <c r="AJ8894" s="221"/>
      <c r="AK8894" s="221"/>
      <c r="AL8894" s="221"/>
      <c r="AM8894" s="221"/>
      <c r="AN8894" s="221"/>
      <c r="AO8894" s="221"/>
      <c r="AP8894" s="221"/>
      <c r="AQ8894" s="219"/>
      <c r="AR8894" s="219"/>
      <c r="AS8894" s="221"/>
      <c r="AT8894" s="221"/>
      <c r="AU8894" s="221"/>
      <c r="AV8894" s="221"/>
      <c r="AW8894" s="221"/>
      <c r="AX8894" s="221"/>
      <c r="AY8894" s="221"/>
      <c r="AZ8894" s="221"/>
    </row>
    <row r="8895" spans="1:52" x14ac:dyDescent="0.15">
      <c r="A8895" s="278"/>
      <c r="B8895" s="274"/>
      <c r="C8895" s="340"/>
      <c r="D8895" s="340"/>
      <c r="E8895" s="341"/>
      <c r="F8895" s="341"/>
      <c r="G8895" s="341"/>
      <c r="H8895" s="341"/>
      <c r="I8895" s="341"/>
      <c r="J8895" s="341"/>
      <c r="AH8895" s="221"/>
      <c r="AI8895" s="221"/>
      <c r="AJ8895" s="221"/>
      <c r="AK8895" s="221"/>
      <c r="AL8895" s="221"/>
      <c r="AM8895" s="221"/>
      <c r="AN8895" s="221"/>
      <c r="AO8895" s="221"/>
      <c r="AP8895" s="221"/>
      <c r="AQ8895" s="219"/>
      <c r="AR8895" s="219"/>
      <c r="AS8895" s="221"/>
      <c r="AT8895" s="221"/>
      <c r="AU8895" s="221"/>
      <c r="AV8895" s="221"/>
      <c r="AW8895" s="221"/>
      <c r="AX8895" s="221"/>
      <c r="AY8895" s="221"/>
      <c r="AZ8895" s="221"/>
    </row>
    <row r="8896" spans="1:52" x14ac:dyDescent="0.15">
      <c r="A8896" s="278"/>
      <c r="B8896" s="274"/>
      <c r="C8896" s="340"/>
      <c r="D8896" s="340"/>
      <c r="E8896" s="341"/>
      <c r="F8896" s="341"/>
      <c r="G8896" s="341"/>
      <c r="H8896" s="341"/>
      <c r="I8896" s="341"/>
      <c r="J8896" s="341"/>
      <c r="AH8896" s="221"/>
      <c r="AI8896" s="221"/>
      <c r="AJ8896" s="221"/>
      <c r="AK8896" s="221"/>
      <c r="AL8896" s="221"/>
      <c r="AM8896" s="221"/>
      <c r="AN8896" s="221"/>
      <c r="AO8896" s="221"/>
      <c r="AP8896" s="221"/>
      <c r="AQ8896" s="219"/>
      <c r="AR8896" s="219"/>
      <c r="AS8896" s="221"/>
      <c r="AT8896" s="221"/>
      <c r="AU8896" s="221"/>
      <c r="AV8896" s="221"/>
      <c r="AW8896" s="221"/>
      <c r="AX8896" s="221"/>
      <c r="AY8896" s="221"/>
      <c r="AZ8896" s="221"/>
    </row>
    <row r="8897" spans="1:52" x14ac:dyDescent="0.15">
      <c r="A8897" s="278"/>
      <c r="B8897" s="274"/>
      <c r="C8897" s="340"/>
      <c r="D8897" s="340"/>
      <c r="E8897" s="341"/>
      <c r="F8897" s="341"/>
      <c r="G8897" s="341"/>
      <c r="H8897" s="341"/>
      <c r="I8897" s="341"/>
      <c r="J8897" s="341"/>
      <c r="AH8897" s="221"/>
      <c r="AI8897" s="221"/>
      <c r="AJ8897" s="221"/>
      <c r="AK8897" s="221"/>
      <c r="AL8897" s="221"/>
      <c r="AM8897" s="221"/>
      <c r="AN8897" s="221"/>
      <c r="AO8897" s="221"/>
      <c r="AP8897" s="221"/>
      <c r="AQ8897" s="219"/>
      <c r="AR8897" s="219"/>
      <c r="AS8897" s="221"/>
      <c r="AT8897" s="221"/>
      <c r="AU8897" s="221"/>
      <c r="AV8897" s="221"/>
      <c r="AW8897" s="221"/>
      <c r="AX8897" s="221"/>
      <c r="AY8897" s="221"/>
      <c r="AZ8897" s="221"/>
    </row>
    <row r="8898" spans="1:52" x14ac:dyDescent="0.15">
      <c r="A8898" s="278"/>
      <c r="B8898" s="274"/>
      <c r="C8898" s="340"/>
      <c r="D8898" s="340"/>
      <c r="E8898" s="341"/>
      <c r="F8898" s="341"/>
      <c r="G8898" s="341"/>
      <c r="H8898" s="341"/>
      <c r="I8898" s="341"/>
      <c r="J8898" s="341"/>
      <c r="AH8898" s="221"/>
      <c r="AI8898" s="221"/>
      <c r="AJ8898" s="221"/>
      <c r="AK8898" s="221"/>
      <c r="AL8898" s="221"/>
      <c r="AM8898" s="221"/>
      <c r="AN8898" s="221"/>
      <c r="AO8898" s="221"/>
      <c r="AP8898" s="221"/>
      <c r="AQ8898" s="219"/>
      <c r="AR8898" s="219"/>
      <c r="AS8898" s="221"/>
      <c r="AT8898" s="221"/>
      <c r="AU8898" s="221"/>
      <c r="AV8898" s="221"/>
      <c r="AW8898" s="221"/>
      <c r="AX8898" s="221"/>
      <c r="AY8898" s="221"/>
      <c r="AZ8898" s="221"/>
    </row>
    <row r="8899" spans="1:52" x14ac:dyDescent="0.15">
      <c r="A8899" s="278"/>
      <c r="B8899" s="274"/>
      <c r="C8899" s="340"/>
      <c r="D8899" s="340"/>
      <c r="E8899" s="341"/>
      <c r="F8899" s="341"/>
      <c r="G8899" s="341"/>
      <c r="H8899" s="341"/>
      <c r="I8899" s="341"/>
      <c r="J8899" s="341"/>
      <c r="AH8899" s="221"/>
      <c r="AI8899" s="221"/>
      <c r="AJ8899" s="221"/>
      <c r="AK8899" s="221"/>
      <c r="AL8899" s="221"/>
      <c r="AM8899" s="221"/>
      <c r="AN8899" s="221"/>
      <c r="AO8899" s="221"/>
      <c r="AP8899" s="221"/>
      <c r="AQ8899" s="219"/>
      <c r="AR8899" s="219"/>
      <c r="AS8899" s="221"/>
      <c r="AT8899" s="221"/>
      <c r="AU8899" s="221"/>
      <c r="AV8899" s="221"/>
      <c r="AW8899" s="221"/>
      <c r="AX8899" s="221"/>
      <c r="AY8899" s="221"/>
      <c r="AZ8899" s="221"/>
    </row>
    <row r="8900" spans="1:52" x14ac:dyDescent="0.15">
      <c r="A8900" s="278"/>
      <c r="B8900" s="274"/>
      <c r="C8900" s="340"/>
      <c r="D8900" s="340"/>
      <c r="E8900" s="341"/>
      <c r="F8900" s="341"/>
      <c r="G8900" s="341"/>
      <c r="H8900" s="341"/>
      <c r="I8900" s="341"/>
      <c r="J8900" s="341"/>
      <c r="AH8900" s="221"/>
      <c r="AI8900" s="221"/>
      <c r="AJ8900" s="221"/>
      <c r="AK8900" s="221"/>
      <c r="AL8900" s="221"/>
      <c r="AM8900" s="221"/>
      <c r="AN8900" s="221"/>
      <c r="AO8900" s="221"/>
      <c r="AP8900" s="221"/>
      <c r="AQ8900" s="219"/>
      <c r="AR8900" s="219"/>
      <c r="AS8900" s="221"/>
      <c r="AT8900" s="221"/>
      <c r="AU8900" s="221"/>
      <c r="AV8900" s="221"/>
      <c r="AW8900" s="221"/>
      <c r="AX8900" s="221"/>
      <c r="AY8900" s="221"/>
      <c r="AZ8900" s="221"/>
    </row>
    <row r="8901" spans="1:52" x14ac:dyDescent="0.15">
      <c r="A8901" s="278"/>
      <c r="B8901" s="274"/>
      <c r="C8901" s="340"/>
      <c r="D8901" s="340"/>
      <c r="E8901" s="341"/>
      <c r="F8901" s="341"/>
      <c r="G8901" s="341"/>
      <c r="H8901" s="341"/>
      <c r="I8901" s="341"/>
      <c r="J8901" s="341"/>
      <c r="AH8901" s="221"/>
      <c r="AI8901" s="221"/>
      <c r="AJ8901" s="221"/>
      <c r="AK8901" s="221"/>
      <c r="AL8901" s="221"/>
      <c r="AM8901" s="221"/>
      <c r="AN8901" s="221"/>
      <c r="AO8901" s="221"/>
      <c r="AP8901" s="221"/>
      <c r="AQ8901" s="219"/>
      <c r="AR8901" s="219"/>
      <c r="AS8901" s="221"/>
      <c r="AT8901" s="221"/>
      <c r="AU8901" s="221"/>
      <c r="AV8901" s="221"/>
      <c r="AW8901" s="221"/>
      <c r="AX8901" s="221"/>
      <c r="AY8901" s="221"/>
      <c r="AZ8901" s="221"/>
    </row>
    <row r="8902" spans="1:52" x14ac:dyDescent="0.15">
      <c r="A8902" s="278"/>
      <c r="B8902" s="274"/>
      <c r="C8902" s="340"/>
      <c r="D8902" s="340"/>
      <c r="E8902" s="341"/>
      <c r="F8902" s="341"/>
      <c r="G8902" s="341"/>
      <c r="H8902" s="341"/>
      <c r="I8902" s="341"/>
      <c r="J8902" s="341"/>
      <c r="AH8902" s="221"/>
      <c r="AI8902" s="221"/>
      <c r="AJ8902" s="221"/>
      <c r="AK8902" s="221"/>
      <c r="AL8902" s="221"/>
      <c r="AM8902" s="221"/>
      <c r="AN8902" s="221"/>
      <c r="AO8902" s="221"/>
      <c r="AP8902" s="221"/>
      <c r="AQ8902" s="219"/>
      <c r="AR8902" s="219"/>
      <c r="AS8902" s="221"/>
      <c r="AT8902" s="221"/>
      <c r="AU8902" s="221"/>
      <c r="AV8902" s="221"/>
      <c r="AW8902" s="221"/>
      <c r="AX8902" s="221"/>
      <c r="AY8902" s="221"/>
      <c r="AZ8902" s="221"/>
    </row>
    <row r="8903" spans="1:52" x14ac:dyDescent="0.15">
      <c r="A8903" s="278"/>
      <c r="B8903" s="274"/>
      <c r="C8903" s="340"/>
      <c r="D8903" s="340"/>
      <c r="E8903" s="341"/>
      <c r="F8903" s="341"/>
      <c r="G8903" s="341"/>
      <c r="H8903" s="341"/>
      <c r="I8903" s="341"/>
      <c r="J8903" s="341"/>
      <c r="AH8903" s="221"/>
      <c r="AI8903" s="221"/>
      <c r="AJ8903" s="221"/>
      <c r="AK8903" s="221"/>
      <c r="AL8903" s="221"/>
      <c r="AM8903" s="221"/>
      <c r="AN8903" s="221"/>
      <c r="AO8903" s="221"/>
      <c r="AP8903" s="221"/>
      <c r="AQ8903" s="219"/>
      <c r="AR8903" s="219"/>
      <c r="AS8903" s="221"/>
      <c r="AT8903" s="221"/>
      <c r="AU8903" s="221"/>
      <c r="AV8903" s="221"/>
      <c r="AW8903" s="221"/>
      <c r="AX8903" s="221"/>
      <c r="AY8903" s="221"/>
      <c r="AZ8903" s="221"/>
    </row>
    <row r="8904" spans="1:52" x14ac:dyDescent="0.15">
      <c r="A8904" s="278"/>
      <c r="B8904" s="274"/>
      <c r="C8904" s="340"/>
      <c r="D8904" s="340"/>
      <c r="E8904" s="341"/>
      <c r="F8904" s="341"/>
      <c r="G8904" s="341"/>
      <c r="H8904" s="341"/>
      <c r="I8904" s="341"/>
      <c r="J8904" s="341"/>
      <c r="AH8904" s="221"/>
      <c r="AI8904" s="221"/>
      <c r="AJ8904" s="221"/>
      <c r="AK8904" s="221"/>
      <c r="AL8904" s="221"/>
      <c r="AM8904" s="221"/>
      <c r="AN8904" s="221"/>
      <c r="AO8904" s="221"/>
      <c r="AP8904" s="221"/>
      <c r="AQ8904" s="219"/>
      <c r="AR8904" s="219"/>
      <c r="AS8904" s="221"/>
      <c r="AT8904" s="221"/>
      <c r="AU8904" s="221"/>
      <c r="AV8904" s="221"/>
      <c r="AW8904" s="221"/>
      <c r="AX8904" s="221"/>
      <c r="AY8904" s="221"/>
      <c r="AZ8904" s="221"/>
    </row>
    <row r="8905" spans="1:52" x14ac:dyDescent="0.15">
      <c r="A8905" s="278"/>
      <c r="B8905" s="274"/>
      <c r="C8905" s="340"/>
      <c r="D8905" s="340"/>
      <c r="E8905" s="341"/>
      <c r="F8905" s="341"/>
      <c r="G8905" s="341"/>
      <c r="H8905" s="341"/>
      <c r="I8905" s="341"/>
      <c r="J8905" s="341"/>
      <c r="AH8905" s="221"/>
      <c r="AI8905" s="221"/>
      <c r="AJ8905" s="221"/>
      <c r="AK8905" s="221"/>
      <c r="AL8905" s="221"/>
      <c r="AM8905" s="221"/>
      <c r="AN8905" s="221"/>
      <c r="AO8905" s="221"/>
      <c r="AP8905" s="221"/>
      <c r="AQ8905" s="219"/>
      <c r="AR8905" s="219"/>
      <c r="AS8905" s="221"/>
      <c r="AT8905" s="221"/>
      <c r="AU8905" s="221"/>
      <c r="AV8905" s="221"/>
      <c r="AW8905" s="221"/>
      <c r="AX8905" s="221"/>
      <c r="AY8905" s="221"/>
      <c r="AZ8905" s="221"/>
    </row>
    <row r="8906" spans="1:52" x14ac:dyDescent="0.15">
      <c r="A8906" s="278"/>
      <c r="B8906" s="274"/>
      <c r="C8906" s="340"/>
      <c r="D8906" s="340"/>
      <c r="E8906" s="341"/>
      <c r="F8906" s="341"/>
      <c r="G8906" s="341"/>
      <c r="H8906" s="341"/>
      <c r="I8906" s="341"/>
      <c r="J8906" s="341"/>
      <c r="AH8906" s="221"/>
      <c r="AI8906" s="221"/>
      <c r="AJ8906" s="221"/>
      <c r="AK8906" s="221"/>
      <c r="AL8906" s="221"/>
      <c r="AM8906" s="221"/>
      <c r="AN8906" s="221"/>
      <c r="AO8906" s="221"/>
      <c r="AP8906" s="221"/>
      <c r="AQ8906" s="219"/>
      <c r="AR8906" s="219"/>
      <c r="AS8906" s="221"/>
      <c r="AT8906" s="221"/>
      <c r="AU8906" s="221"/>
      <c r="AV8906" s="221"/>
      <c r="AW8906" s="221"/>
      <c r="AX8906" s="221"/>
      <c r="AY8906" s="221"/>
      <c r="AZ8906" s="221"/>
    </row>
    <row r="8907" spans="1:52" x14ac:dyDescent="0.15">
      <c r="A8907" s="278"/>
      <c r="B8907" s="274"/>
      <c r="C8907" s="340"/>
      <c r="D8907" s="340"/>
      <c r="E8907" s="341"/>
      <c r="F8907" s="341"/>
      <c r="G8907" s="341"/>
      <c r="H8907" s="341"/>
      <c r="I8907" s="341"/>
      <c r="J8907" s="341"/>
      <c r="AH8907" s="221"/>
      <c r="AI8907" s="221"/>
      <c r="AJ8907" s="221"/>
      <c r="AK8907" s="221"/>
      <c r="AL8907" s="221"/>
      <c r="AM8907" s="221"/>
      <c r="AN8907" s="221"/>
      <c r="AO8907" s="221"/>
      <c r="AP8907" s="221"/>
      <c r="AQ8907" s="219"/>
      <c r="AR8907" s="219"/>
      <c r="AS8907" s="221"/>
      <c r="AT8907" s="221"/>
      <c r="AU8907" s="221"/>
      <c r="AV8907" s="221"/>
      <c r="AW8907" s="221"/>
      <c r="AX8907" s="221"/>
      <c r="AY8907" s="221"/>
      <c r="AZ8907" s="221"/>
    </row>
    <row r="8908" spans="1:52" x14ac:dyDescent="0.15">
      <c r="A8908" s="278"/>
      <c r="B8908" s="274"/>
      <c r="C8908" s="340"/>
      <c r="D8908" s="340"/>
      <c r="E8908" s="341"/>
      <c r="F8908" s="341"/>
      <c r="G8908" s="341"/>
      <c r="H8908" s="341"/>
      <c r="I8908" s="341"/>
      <c r="J8908" s="341"/>
      <c r="AH8908" s="221"/>
      <c r="AI8908" s="221"/>
      <c r="AJ8908" s="221"/>
      <c r="AK8908" s="221"/>
      <c r="AL8908" s="221"/>
      <c r="AM8908" s="221"/>
      <c r="AN8908" s="221"/>
      <c r="AO8908" s="221"/>
      <c r="AP8908" s="221"/>
      <c r="AQ8908" s="219"/>
      <c r="AR8908" s="219"/>
      <c r="AS8908" s="221"/>
      <c r="AT8908" s="221"/>
      <c r="AU8908" s="221"/>
      <c r="AV8908" s="221"/>
      <c r="AW8908" s="221"/>
      <c r="AX8908" s="221"/>
      <c r="AY8908" s="221"/>
      <c r="AZ8908" s="221"/>
    </row>
    <row r="8909" spans="1:52" x14ac:dyDescent="0.15">
      <c r="A8909" s="278"/>
      <c r="B8909" s="274"/>
      <c r="C8909" s="340"/>
      <c r="D8909" s="340"/>
      <c r="E8909" s="341"/>
      <c r="F8909" s="341"/>
      <c r="G8909" s="341"/>
      <c r="H8909" s="341"/>
      <c r="I8909" s="341"/>
      <c r="J8909" s="341"/>
      <c r="AH8909" s="221"/>
      <c r="AI8909" s="221"/>
      <c r="AJ8909" s="221"/>
      <c r="AK8909" s="221"/>
      <c r="AL8909" s="221"/>
      <c r="AM8909" s="221"/>
      <c r="AN8909" s="221"/>
      <c r="AO8909" s="221"/>
      <c r="AP8909" s="221"/>
      <c r="AQ8909" s="219"/>
      <c r="AR8909" s="219"/>
      <c r="AS8909" s="221"/>
      <c r="AT8909" s="221"/>
      <c r="AU8909" s="221"/>
      <c r="AV8909" s="221"/>
      <c r="AW8909" s="221"/>
      <c r="AX8909" s="221"/>
      <c r="AY8909" s="221"/>
      <c r="AZ8909" s="221"/>
    </row>
    <row r="8910" spans="1:52" x14ac:dyDescent="0.15">
      <c r="A8910" s="278"/>
      <c r="B8910" s="274"/>
      <c r="C8910" s="340"/>
      <c r="D8910" s="340"/>
      <c r="E8910" s="341"/>
      <c r="F8910" s="341"/>
      <c r="G8910" s="341"/>
      <c r="H8910" s="341"/>
      <c r="I8910" s="341"/>
      <c r="J8910" s="341"/>
      <c r="AH8910" s="221"/>
      <c r="AI8910" s="221"/>
      <c r="AJ8910" s="221"/>
      <c r="AK8910" s="221"/>
      <c r="AL8910" s="221"/>
      <c r="AM8910" s="221"/>
      <c r="AN8910" s="221"/>
      <c r="AO8910" s="221"/>
      <c r="AP8910" s="221"/>
      <c r="AQ8910" s="219"/>
      <c r="AR8910" s="219"/>
      <c r="AS8910" s="221"/>
      <c r="AT8910" s="221"/>
      <c r="AU8910" s="221"/>
      <c r="AV8910" s="221"/>
      <c r="AW8910" s="221"/>
      <c r="AX8910" s="221"/>
      <c r="AY8910" s="221"/>
      <c r="AZ8910" s="221"/>
    </row>
    <row r="8911" spans="1:52" x14ac:dyDescent="0.15">
      <c r="A8911" s="278"/>
      <c r="B8911" s="274"/>
      <c r="C8911" s="340"/>
      <c r="D8911" s="340"/>
      <c r="E8911" s="341"/>
      <c r="F8911" s="341"/>
      <c r="G8911" s="341"/>
      <c r="H8911" s="341"/>
      <c r="I8911" s="341"/>
      <c r="J8911" s="341"/>
      <c r="AH8911" s="221"/>
      <c r="AI8911" s="221"/>
      <c r="AJ8911" s="221"/>
      <c r="AK8911" s="221"/>
      <c r="AL8911" s="221"/>
      <c r="AM8911" s="221"/>
      <c r="AN8911" s="221"/>
      <c r="AO8911" s="221"/>
      <c r="AP8911" s="221"/>
      <c r="AQ8911" s="219"/>
      <c r="AR8911" s="219"/>
      <c r="AS8911" s="221"/>
      <c r="AT8911" s="221"/>
      <c r="AU8911" s="221"/>
      <c r="AV8911" s="221"/>
      <c r="AW8911" s="221"/>
      <c r="AX8911" s="221"/>
      <c r="AY8911" s="221"/>
      <c r="AZ8911" s="221"/>
    </row>
    <row r="8912" spans="1:52" x14ac:dyDescent="0.15">
      <c r="A8912" s="278"/>
      <c r="B8912" s="274"/>
      <c r="C8912" s="340"/>
      <c r="D8912" s="340"/>
      <c r="E8912" s="341"/>
      <c r="F8912" s="341"/>
      <c r="G8912" s="341"/>
      <c r="H8912" s="341"/>
      <c r="I8912" s="341"/>
      <c r="J8912" s="341"/>
      <c r="AH8912" s="221"/>
      <c r="AI8912" s="221"/>
      <c r="AJ8912" s="221"/>
      <c r="AK8912" s="221"/>
      <c r="AL8912" s="221"/>
      <c r="AM8912" s="221"/>
      <c r="AN8912" s="221"/>
      <c r="AO8912" s="221"/>
      <c r="AP8912" s="221"/>
      <c r="AQ8912" s="219"/>
      <c r="AR8912" s="219"/>
      <c r="AS8912" s="221"/>
      <c r="AT8912" s="221"/>
      <c r="AU8912" s="221"/>
      <c r="AV8912" s="221"/>
      <c r="AW8912" s="221"/>
      <c r="AX8912" s="221"/>
      <c r="AY8912" s="221"/>
      <c r="AZ8912" s="221"/>
    </row>
    <row r="8913" spans="1:52" x14ac:dyDescent="0.15">
      <c r="A8913" s="278"/>
      <c r="B8913" s="274"/>
      <c r="C8913" s="340"/>
      <c r="D8913" s="340"/>
      <c r="E8913" s="341"/>
      <c r="F8913" s="341"/>
      <c r="G8913" s="341"/>
      <c r="H8913" s="341"/>
      <c r="I8913" s="341"/>
      <c r="J8913" s="341"/>
      <c r="AH8913" s="221"/>
      <c r="AI8913" s="221"/>
      <c r="AJ8913" s="221"/>
      <c r="AK8913" s="221"/>
      <c r="AL8913" s="221"/>
      <c r="AM8913" s="221"/>
      <c r="AN8913" s="221"/>
      <c r="AO8913" s="221"/>
      <c r="AP8913" s="221"/>
      <c r="AQ8913" s="219"/>
      <c r="AR8913" s="219"/>
      <c r="AS8913" s="221"/>
      <c r="AT8913" s="221"/>
      <c r="AU8913" s="221"/>
      <c r="AV8913" s="221"/>
      <c r="AW8913" s="221"/>
      <c r="AX8913" s="221"/>
      <c r="AY8913" s="221"/>
      <c r="AZ8913" s="221"/>
    </row>
    <row r="8914" spans="1:52" x14ac:dyDescent="0.15">
      <c r="A8914" s="278"/>
      <c r="B8914" s="274"/>
      <c r="C8914" s="340"/>
      <c r="D8914" s="340"/>
      <c r="E8914" s="341"/>
      <c r="F8914" s="341"/>
      <c r="G8914" s="341"/>
      <c r="H8914" s="341"/>
      <c r="I8914" s="341"/>
      <c r="J8914" s="341"/>
      <c r="AH8914" s="221"/>
      <c r="AI8914" s="221"/>
      <c r="AJ8914" s="221"/>
      <c r="AK8914" s="221"/>
      <c r="AL8914" s="221"/>
      <c r="AM8914" s="221"/>
      <c r="AN8914" s="221"/>
      <c r="AO8914" s="221"/>
      <c r="AP8914" s="221"/>
      <c r="AQ8914" s="219"/>
      <c r="AR8914" s="219"/>
      <c r="AS8914" s="221"/>
      <c r="AT8914" s="221"/>
      <c r="AU8914" s="221"/>
      <c r="AV8914" s="221"/>
      <c r="AW8914" s="221"/>
      <c r="AX8914" s="221"/>
      <c r="AY8914" s="221"/>
      <c r="AZ8914" s="221"/>
    </row>
    <row r="8915" spans="1:52" x14ac:dyDescent="0.15">
      <c r="A8915" s="278"/>
      <c r="B8915" s="274"/>
      <c r="C8915" s="340"/>
      <c r="D8915" s="340"/>
      <c r="E8915" s="341"/>
      <c r="F8915" s="341"/>
      <c r="G8915" s="341"/>
      <c r="H8915" s="341"/>
      <c r="I8915" s="341"/>
      <c r="J8915" s="341"/>
      <c r="AH8915" s="221"/>
      <c r="AI8915" s="221"/>
      <c r="AJ8915" s="221"/>
      <c r="AK8915" s="221"/>
      <c r="AL8915" s="221"/>
      <c r="AM8915" s="221"/>
      <c r="AN8915" s="221"/>
      <c r="AO8915" s="221"/>
      <c r="AP8915" s="221"/>
      <c r="AQ8915" s="219"/>
      <c r="AR8915" s="219"/>
      <c r="AS8915" s="221"/>
      <c r="AT8915" s="221"/>
      <c r="AU8915" s="221"/>
      <c r="AV8915" s="221"/>
      <c r="AW8915" s="221"/>
      <c r="AX8915" s="221"/>
      <c r="AY8915" s="221"/>
      <c r="AZ8915" s="221"/>
    </row>
    <row r="8916" spans="1:52" x14ac:dyDescent="0.15">
      <c r="A8916" s="278"/>
      <c r="B8916" s="274"/>
      <c r="C8916" s="340"/>
      <c r="D8916" s="340"/>
      <c r="E8916" s="341"/>
      <c r="F8916" s="341"/>
      <c r="G8916" s="341"/>
      <c r="H8916" s="341"/>
      <c r="I8916" s="341"/>
      <c r="J8916" s="341"/>
      <c r="AH8916" s="221"/>
      <c r="AI8916" s="221"/>
      <c r="AJ8916" s="221"/>
      <c r="AK8916" s="221"/>
      <c r="AL8916" s="221"/>
      <c r="AM8916" s="221"/>
      <c r="AN8916" s="221"/>
      <c r="AO8916" s="221"/>
      <c r="AP8916" s="221"/>
      <c r="AQ8916" s="219"/>
      <c r="AR8916" s="219"/>
      <c r="AS8916" s="221"/>
      <c r="AT8916" s="221"/>
      <c r="AU8916" s="221"/>
      <c r="AV8916" s="221"/>
      <c r="AW8916" s="221"/>
      <c r="AX8916" s="221"/>
      <c r="AY8916" s="221"/>
      <c r="AZ8916" s="221"/>
    </row>
    <row r="8917" spans="1:52" x14ac:dyDescent="0.15">
      <c r="A8917" s="278"/>
      <c r="B8917" s="274"/>
      <c r="C8917" s="340"/>
      <c r="D8917" s="340"/>
      <c r="E8917" s="341"/>
      <c r="F8917" s="341"/>
      <c r="G8917" s="341"/>
      <c r="H8917" s="341"/>
      <c r="I8917" s="341"/>
      <c r="J8917" s="341"/>
      <c r="AH8917" s="221"/>
      <c r="AI8917" s="221"/>
      <c r="AJ8917" s="221"/>
      <c r="AK8917" s="221"/>
      <c r="AL8917" s="221"/>
      <c r="AM8917" s="221"/>
      <c r="AN8917" s="221"/>
      <c r="AO8917" s="221"/>
      <c r="AP8917" s="221"/>
      <c r="AQ8917" s="219"/>
      <c r="AR8917" s="219"/>
      <c r="AS8917" s="221"/>
      <c r="AT8917" s="221"/>
      <c r="AU8917" s="221"/>
      <c r="AV8917" s="221"/>
      <c r="AW8917" s="221"/>
      <c r="AX8917" s="221"/>
      <c r="AY8917" s="221"/>
      <c r="AZ8917" s="221"/>
    </row>
    <row r="8918" spans="1:52" x14ac:dyDescent="0.15">
      <c r="A8918" s="278"/>
      <c r="B8918" s="274"/>
      <c r="C8918" s="340"/>
      <c r="D8918" s="340"/>
      <c r="E8918" s="341"/>
      <c r="F8918" s="341"/>
      <c r="G8918" s="341"/>
      <c r="H8918" s="341"/>
      <c r="I8918" s="341"/>
      <c r="J8918" s="341"/>
      <c r="AH8918" s="221"/>
      <c r="AI8918" s="221"/>
      <c r="AJ8918" s="221"/>
      <c r="AK8918" s="221"/>
      <c r="AL8918" s="221"/>
      <c r="AM8918" s="221"/>
      <c r="AN8918" s="221"/>
      <c r="AO8918" s="221"/>
      <c r="AP8918" s="221"/>
      <c r="AQ8918" s="219"/>
      <c r="AR8918" s="219"/>
      <c r="AS8918" s="221"/>
      <c r="AT8918" s="221"/>
      <c r="AU8918" s="221"/>
      <c r="AV8918" s="221"/>
      <c r="AW8918" s="221"/>
      <c r="AX8918" s="221"/>
      <c r="AY8918" s="221"/>
      <c r="AZ8918" s="221"/>
    </row>
    <row r="8919" spans="1:52" x14ac:dyDescent="0.15">
      <c r="A8919" s="278"/>
      <c r="B8919" s="274"/>
      <c r="C8919" s="340"/>
      <c r="D8919" s="340"/>
      <c r="E8919" s="341"/>
      <c r="F8919" s="341"/>
      <c r="G8919" s="341"/>
      <c r="H8919" s="341"/>
      <c r="I8919" s="341"/>
      <c r="J8919" s="341"/>
      <c r="AH8919" s="221"/>
      <c r="AI8919" s="221"/>
      <c r="AJ8919" s="221"/>
      <c r="AK8919" s="221"/>
      <c r="AL8919" s="221"/>
      <c r="AM8919" s="221"/>
      <c r="AN8919" s="221"/>
      <c r="AO8919" s="221"/>
      <c r="AP8919" s="221"/>
      <c r="AQ8919" s="219"/>
      <c r="AR8919" s="219"/>
      <c r="AS8919" s="221"/>
      <c r="AT8919" s="221"/>
      <c r="AU8919" s="221"/>
      <c r="AV8919" s="221"/>
      <c r="AW8919" s="221"/>
      <c r="AX8919" s="221"/>
      <c r="AY8919" s="221"/>
      <c r="AZ8919" s="221"/>
    </row>
    <row r="8920" spans="1:52" x14ac:dyDescent="0.15">
      <c r="A8920" s="278"/>
      <c r="B8920" s="274"/>
      <c r="C8920" s="340"/>
      <c r="D8920" s="340"/>
      <c r="E8920" s="341"/>
      <c r="F8920" s="341"/>
      <c r="G8920" s="341"/>
      <c r="H8920" s="341"/>
      <c r="I8920" s="341"/>
      <c r="J8920" s="341"/>
      <c r="AH8920" s="221"/>
      <c r="AI8920" s="221"/>
      <c r="AJ8920" s="221"/>
      <c r="AK8920" s="221"/>
      <c r="AL8920" s="221"/>
      <c r="AM8920" s="221"/>
      <c r="AN8920" s="221"/>
      <c r="AO8920" s="221"/>
      <c r="AP8920" s="221"/>
      <c r="AQ8920" s="219"/>
      <c r="AR8920" s="219"/>
      <c r="AS8920" s="221"/>
      <c r="AT8920" s="221"/>
      <c r="AU8920" s="221"/>
      <c r="AV8920" s="221"/>
      <c r="AW8920" s="221"/>
      <c r="AX8920" s="221"/>
      <c r="AY8920" s="221"/>
      <c r="AZ8920" s="221"/>
    </row>
    <row r="8921" spans="1:52" x14ac:dyDescent="0.15">
      <c r="A8921" s="278"/>
      <c r="B8921" s="274"/>
      <c r="C8921" s="340"/>
      <c r="D8921" s="340"/>
      <c r="E8921" s="341"/>
      <c r="F8921" s="341"/>
      <c r="G8921" s="341"/>
      <c r="H8921" s="341"/>
      <c r="I8921" s="341"/>
      <c r="J8921" s="341"/>
      <c r="AH8921" s="221"/>
      <c r="AI8921" s="221"/>
      <c r="AJ8921" s="221"/>
      <c r="AK8921" s="221"/>
      <c r="AL8921" s="221"/>
      <c r="AM8921" s="221"/>
      <c r="AN8921" s="221"/>
      <c r="AO8921" s="221"/>
      <c r="AP8921" s="221"/>
      <c r="AQ8921" s="219"/>
      <c r="AR8921" s="219"/>
      <c r="AS8921" s="221"/>
      <c r="AT8921" s="221"/>
      <c r="AU8921" s="221"/>
      <c r="AV8921" s="221"/>
      <c r="AW8921" s="221"/>
      <c r="AX8921" s="221"/>
      <c r="AY8921" s="221"/>
      <c r="AZ8921" s="221"/>
    </row>
    <row r="8922" spans="1:52" x14ac:dyDescent="0.15">
      <c r="A8922" s="278"/>
      <c r="B8922" s="274"/>
      <c r="C8922" s="340"/>
      <c r="D8922" s="340"/>
      <c r="E8922" s="341"/>
      <c r="F8922" s="341"/>
      <c r="G8922" s="341"/>
      <c r="H8922" s="341"/>
      <c r="I8922" s="341"/>
      <c r="J8922" s="341"/>
      <c r="AH8922" s="221"/>
      <c r="AI8922" s="221"/>
      <c r="AJ8922" s="221"/>
      <c r="AK8922" s="221"/>
      <c r="AL8922" s="221"/>
      <c r="AM8922" s="221"/>
      <c r="AN8922" s="221"/>
      <c r="AO8922" s="221"/>
      <c r="AP8922" s="221"/>
      <c r="AQ8922" s="219"/>
      <c r="AR8922" s="219"/>
      <c r="AS8922" s="221"/>
      <c r="AT8922" s="221"/>
      <c r="AU8922" s="221"/>
      <c r="AV8922" s="221"/>
      <c r="AW8922" s="221"/>
      <c r="AX8922" s="221"/>
      <c r="AY8922" s="221"/>
      <c r="AZ8922" s="221"/>
    </row>
    <row r="8923" spans="1:52" x14ac:dyDescent="0.15">
      <c r="A8923" s="278"/>
      <c r="B8923" s="274"/>
      <c r="C8923" s="340"/>
      <c r="D8923" s="340"/>
      <c r="E8923" s="341"/>
      <c r="F8923" s="341"/>
      <c r="G8923" s="341"/>
      <c r="H8923" s="341"/>
      <c r="I8923" s="341"/>
      <c r="J8923" s="341"/>
      <c r="AH8923" s="221"/>
      <c r="AI8923" s="221"/>
      <c r="AJ8923" s="221"/>
      <c r="AK8923" s="221"/>
      <c r="AL8923" s="221"/>
      <c r="AM8923" s="221"/>
      <c r="AN8923" s="221"/>
      <c r="AO8923" s="221"/>
      <c r="AP8923" s="221"/>
      <c r="AQ8923" s="219"/>
      <c r="AR8923" s="219"/>
      <c r="AS8923" s="221"/>
      <c r="AT8923" s="221"/>
      <c r="AU8923" s="221"/>
      <c r="AV8923" s="221"/>
      <c r="AW8923" s="221"/>
      <c r="AX8923" s="221"/>
      <c r="AY8923" s="221"/>
      <c r="AZ8923" s="221"/>
    </row>
    <row r="8924" spans="1:52" x14ac:dyDescent="0.15">
      <c r="A8924" s="278"/>
      <c r="B8924" s="274"/>
      <c r="C8924" s="340"/>
      <c r="D8924" s="340"/>
      <c r="E8924" s="341"/>
      <c r="F8924" s="341"/>
      <c r="G8924" s="341"/>
      <c r="H8924" s="341"/>
      <c r="I8924" s="341"/>
      <c r="J8924" s="341"/>
      <c r="AH8924" s="221"/>
      <c r="AI8924" s="221"/>
      <c r="AJ8924" s="221"/>
      <c r="AK8924" s="221"/>
      <c r="AL8924" s="221"/>
      <c r="AM8924" s="221"/>
      <c r="AN8924" s="221"/>
      <c r="AO8924" s="221"/>
      <c r="AP8924" s="221"/>
      <c r="AQ8924" s="219"/>
      <c r="AR8924" s="219"/>
      <c r="AS8924" s="221"/>
      <c r="AT8924" s="221"/>
      <c r="AU8924" s="221"/>
      <c r="AV8924" s="221"/>
      <c r="AW8924" s="221"/>
      <c r="AX8924" s="221"/>
      <c r="AY8924" s="221"/>
      <c r="AZ8924" s="221"/>
    </row>
    <row r="8925" spans="1:52" x14ac:dyDescent="0.15">
      <c r="A8925" s="278"/>
      <c r="B8925" s="274"/>
      <c r="C8925" s="340"/>
      <c r="D8925" s="340"/>
      <c r="E8925" s="341"/>
      <c r="F8925" s="341"/>
      <c r="G8925" s="341"/>
      <c r="H8925" s="341"/>
      <c r="I8925" s="341"/>
      <c r="J8925" s="341"/>
      <c r="AH8925" s="221"/>
      <c r="AI8925" s="221"/>
      <c r="AJ8925" s="221"/>
      <c r="AK8925" s="221"/>
      <c r="AL8925" s="221"/>
      <c r="AM8925" s="221"/>
      <c r="AN8925" s="221"/>
      <c r="AO8925" s="221"/>
      <c r="AP8925" s="221"/>
      <c r="AQ8925" s="219"/>
      <c r="AR8925" s="219"/>
      <c r="AS8925" s="221"/>
      <c r="AT8925" s="221"/>
      <c r="AU8925" s="221"/>
      <c r="AV8925" s="221"/>
      <c r="AW8925" s="221"/>
      <c r="AX8925" s="221"/>
      <c r="AY8925" s="221"/>
      <c r="AZ8925" s="221"/>
    </row>
    <row r="8926" spans="1:52" x14ac:dyDescent="0.15">
      <c r="A8926" s="278"/>
      <c r="B8926" s="274"/>
      <c r="C8926" s="340"/>
      <c r="D8926" s="340"/>
      <c r="E8926" s="341"/>
      <c r="F8926" s="341"/>
      <c r="G8926" s="341"/>
      <c r="H8926" s="341"/>
      <c r="I8926" s="341"/>
      <c r="J8926" s="341"/>
      <c r="AH8926" s="221"/>
      <c r="AI8926" s="221"/>
      <c r="AJ8926" s="221"/>
      <c r="AK8926" s="221"/>
      <c r="AL8926" s="221"/>
      <c r="AM8926" s="221"/>
      <c r="AN8926" s="221"/>
      <c r="AO8926" s="221"/>
      <c r="AP8926" s="221"/>
      <c r="AQ8926" s="219"/>
      <c r="AR8926" s="219"/>
      <c r="AS8926" s="221"/>
      <c r="AT8926" s="221"/>
      <c r="AU8926" s="221"/>
      <c r="AV8926" s="221"/>
      <c r="AW8926" s="221"/>
      <c r="AX8926" s="221"/>
      <c r="AY8926" s="221"/>
      <c r="AZ8926" s="221"/>
    </row>
    <row r="8927" spans="1:52" x14ac:dyDescent="0.15">
      <c r="A8927" s="278"/>
      <c r="B8927" s="274"/>
      <c r="C8927" s="340"/>
      <c r="D8927" s="340"/>
      <c r="E8927" s="341"/>
      <c r="F8927" s="341"/>
      <c r="G8927" s="341"/>
      <c r="H8927" s="341"/>
      <c r="I8927" s="341"/>
      <c r="J8927" s="341"/>
      <c r="AH8927" s="221"/>
      <c r="AI8927" s="221"/>
      <c r="AJ8927" s="221"/>
      <c r="AK8927" s="221"/>
      <c r="AL8927" s="221"/>
      <c r="AM8927" s="221"/>
      <c r="AN8927" s="221"/>
      <c r="AO8927" s="221"/>
      <c r="AP8927" s="221"/>
      <c r="AQ8927" s="219"/>
      <c r="AR8927" s="219"/>
      <c r="AS8927" s="221"/>
      <c r="AT8927" s="221"/>
      <c r="AU8927" s="221"/>
      <c r="AV8927" s="221"/>
      <c r="AW8927" s="221"/>
      <c r="AX8927" s="221"/>
      <c r="AY8927" s="221"/>
      <c r="AZ8927" s="221"/>
    </row>
    <row r="8928" spans="1:52" x14ac:dyDescent="0.15">
      <c r="A8928" s="278"/>
      <c r="B8928" s="274"/>
      <c r="C8928" s="340"/>
      <c r="D8928" s="340"/>
      <c r="E8928" s="341"/>
      <c r="F8928" s="341"/>
      <c r="G8928" s="341"/>
      <c r="H8928" s="341"/>
      <c r="I8928" s="341"/>
      <c r="J8928" s="341"/>
      <c r="AH8928" s="221"/>
      <c r="AI8928" s="221"/>
      <c r="AJ8928" s="221"/>
      <c r="AK8928" s="221"/>
      <c r="AL8928" s="221"/>
      <c r="AM8928" s="221"/>
      <c r="AN8928" s="221"/>
      <c r="AO8928" s="221"/>
      <c r="AP8928" s="221"/>
      <c r="AQ8928" s="219"/>
      <c r="AR8928" s="219"/>
      <c r="AS8928" s="221"/>
      <c r="AT8928" s="221"/>
      <c r="AU8928" s="221"/>
      <c r="AV8928" s="221"/>
      <c r="AW8928" s="221"/>
      <c r="AX8928" s="221"/>
      <c r="AY8928" s="221"/>
      <c r="AZ8928" s="221"/>
    </row>
    <row r="8929" spans="1:52" x14ac:dyDescent="0.15">
      <c r="A8929" s="278"/>
      <c r="B8929" s="274"/>
      <c r="C8929" s="340"/>
      <c r="D8929" s="340"/>
      <c r="E8929" s="341"/>
      <c r="F8929" s="341"/>
      <c r="G8929" s="341"/>
      <c r="H8929" s="341"/>
      <c r="I8929" s="341"/>
      <c r="J8929" s="341"/>
      <c r="AH8929" s="221"/>
      <c r="AI8929" s="221"/>
      <c r="AJ8929" s="221"/>
      <c r="AK8929" s="221"/>
      <c r="AL8929" s="221"/>
      <c r="AM8929" s="221"/>
      <c r="AN8929" s="221"/>
      <c r="AO8929" s="221"/>
      <c r="AP8929" s="221"/>
      <c r="AQ8929" s="219"/>
      <c r="AR8929" s="219"/>
      <c r="AS8929" s="221"/>
      <c r="AT8929" s="221"/>
      <c r="AU8929" s="221"/>
      <c r="AV8929" s="221"/>
      <c r="AW8929" s="221"/>
      <c r="AX8929" s="221"/>
      <c r="AY8929" s="221"/>
      <c r="AZ8929" s="221"/>
    </row>
    <row r="8930" spans="1:52" x14ac:dyDescent="0.15">
      <c r="A8930" s="278"/>
      <c r="B8930" s="274"/>
      <c r="C8930" s="340"/>
      <c r="D8930" s="340"/>
      <c r="E8930" s="341"/>
      <c r="F8930" s="341"/>
      <c r="G8930" s="341"/>
      <c r="H8930" s="341"/>
      <c r="I8930" s="341"/>
      <c r="J8930" s="341"/>
      <c r="AH8930" s="221"/>
      <c r="AI8930" s="221"/>
      <c r="AJ8930" s="221"/>
      <c r="AK8930" s="221"/>
      <c r="AL8930" s="221"/>
      <c r="AM8930" s="221"/>
      <c r="AN8930" s="221"/>
      <c r="AO8930" s="221"/>
      <c r="AP8930" s="221"/>
      <c r="AQ8930" s="219"/>
      <c r="AR8930" s="219"/>
      <c r="AS8930" s="221"/>
      <c r="AT8930" s="221"/>
      <c r="AU8930" s="221"/>
      <c r="AV8930" s="221"/>
      <c r="AW8930" s="221"/>
      <c r="AX8930" s="221"/>
      <c r="AY8930" s="221"/>
      <c r="AZ8930" s="221"/>
    </row>
    <row r="8931" spans="1:52" x14ac:dyDescent="0.15">
      <c r="A8931" s="278"/>
      <c r="B8931" s="274"/>
      <c r="C8931" s="340"/>
      <c r="D8931" s="340"/>
      <c r="E8931" s="341"/>
      <c r="F8931" s="341"/>
      <c r="G8931" s="341"/>
      <c r="H8931" s="341"/>
      <c r="I8931" s="341"/>
      <c r="J8931" s="341"/>
      <c r="AH8931" s="221"/>
      <c r="AI8931" s="221"/>
      <c r="AJ8931" s="221"/>
      <c r="AK8931" s="221"/>
      <c r="AL8931" s="221"/>
      <c r="AM8931" s="221"/>
      <c r="AN8931" s="221"/>
      <c r="AO8931" s="221"/>
      <c r="AP8931" s="221"/>
      <c r="AQ8931" s="219"/>
      <c r="AR8931" s="219"/>
      <c r="AS8931" s="221"/>
      <c r="AT8931" s="221"/>
      <c r="AU8931" s="221"/>
      <c r="AV8931" s="221"/>
      <c r="AW8931" s="221"/>
      <c r="AX8931" s="221"/>
      <c r="AY8931" s="221"/>
      <c r="AZ8931" s="221"/>
    </row>
    <row r="8932" spans="1:52" x14ac:dyDescent="0.15">
      <c r="A8932" s="278"/>
      <c r="B8932" s="274"/>
      <c r="C8932" s="340"/>
      <c r="D8932" s="340"/>
      <c r="E8932" s="341"/>
      <c r="F8932" s="341"/>
      <c r="G8932" s="341"/>
      <c r="H8932" s="341"/>
      <c r="I8932" s="341"/>
      <c r="J8932" s="341"/>
      <c r="AH8932" s="221"/>
      <c r="AI8932" s="221"/>
      <c r="AJ8932" s="221"/>
      <c r="AK8932" s="221"/>
      <c r="AL8932" s="221"/>
      <c r="AM8932" s="221"/>
      <c r="AN8932" s="221"/>
      <c r="AO8932" s="221"/>
      <c r="AP8932" s="221"/>
      <c r="AQ8932" s="219"/>
      <c r="AR8932" s="219"/>
      <c r="AS8932" s="221"/>
      <c r="AT8932" s="221"/>
      <c r="AU8932" s="221"/>
      <c r="AV8932" s="221"/>
      <c r="AW8932" s="221"/>
      <c r="AX8932" s="221"/>
      <c r="AY8932" s="221"/>
      <c r="AZ8932" s="221"/>
    </row>
    <row r="8933" spans="1:52" x14ac:dyDescent="0.15">
      <c r="A8933" s="278"/>
      <c r="B8933" s="274"/>
      <c r="C8933" s="340"/>
      <c r="D8933" s="340"/>
      <c r="E8933" s="341"/>
      <c r="F8933" s="341"/>
      <c r="G8933" s="341"/>
      <c r="H8933" s="341"/>
      <c r="I8933" s="341"/>
      <c r="J8933" s="341"/>
      <c r="AH8933" s="221"/>
      <c r="AI8933" s="221"/>
      <c r="AJ8933" s="221"/>
      <c r="AK8933" s="221"/>
      <c r="AL8933" s="221"/>
      <c r="AM8933" s="221"/>
      <c r="AN8933" s="221"/>
      <c r="AO8933" s="221"/>
      <c r="AP8933" s="221"/>
      <c r="AQ8933" s="219"/>
      <c r="AR8933" s="219"/>
      <c r="AS8933" s="221"/>
      <c r="AT8933" s="221"/>
      <c r="AU8933" s="221"/>
      <c r="AV8933" s="221"/>
      <c r="AW8933" s="221"/>
      <c r="AX8933" s="221"/>
      <c r="AY8933" s="221"/>
      <c r="AZ8933" s="221"/>
    </row>
    <row r="8934" spans="1:52" x14ac:dyDescent="0.15">
      <c r="A8934" s="278"/>
      <c r="B8934" s="274"/>
      <c r="C8934" s="340"/>
      <c r="D8934" s="340"/>
      <c r="E8934" s="341"/>
      <c r="F8934" s="341"/>
      <c r="G8934" s="341"/>
      <c r="H8934" s="341"/>
      <c r="I8934" s="341"/>
      <c r="J8934" s="341"/>
      <c r="AH8934" s="221"/>
      <c r="AI8934" s="221"/>
      <c r="AJ8934" s="221"/>
      <c r="AK8934" s="221"/>
      <c r="AL8934" s="221"/>
      <c r="AM8934" s="221"/>
      <c r="AN8934" s="221"/>
      <c r="AO8934" s="221"/>
      <c r="AP8934" s="221"/>
      <c r="AQ8934" s="219"/>
      <c r="AR8934" s="219"/>
      <c r="AS8934" s="221"/>
      <c r="AT8934" s="221"/>
      <c r="AU8934" s="221"/>
      <c r="AV8934" s="221"/>
      <c r="AW8934" s="221"/>
      <c r="AX8934" s="221"/>
      <c r="AY8934" s="221"/>
      <c r="AZ8934" s="221"/>
    </row>
    <row r="8935" spans="1:52" x14ac:dyDescent="0.15">
      <c r="A8935" s="278"/>
      <c r="B8935" s="274"/>
      <c r="C8935" s="340"/>
      <c r="D8935" s="340"/>
      <c r="E8935" s="341"/>
      <c r="F8935" s="341"/>
      <c r="G8935" s="341"/>
      <c r="H8935" s="341"/>
      <c r="I8935" s="341"/>
      <c r="J8935" s="341"/>
      <c r="AH8935" s="221"/>
      <c r="AI8935" s="221"/>
      <c r="AJ8935" s="221"/>
      <c r="AK8935" s="221"/>
      <c r="AL8935" s="221"/>
      <c r="AM8935" s="221"/>
      <c r="AN8935" s="221"/>
      <c r="AO8935" s="221"/>
      <c r="AP8935" s="221"/>
      <c r="AQ8935" s="219"/>
      <c r="AR8935" s="219"/>
      <c r="AS8935" s="221"/>
      <c r="AT8935" s="221"/>
      <c r="AU8935" s="221"/>
      <c r="AV8935" s="221"/>
      <c r="AW8935" s="221"/>
      <c r="AX8935" s="221"/>
      <c r="AY8935" s="221"/>
      <c r="AZ8935" s="221"/>
    </row>
    <row r="8936" spans="1:52" x14ac:dyDescent="0.15">
      <c r="A8936" s="278"/>
      <c r="B8936" s="274"/>
      <c r="C8936" s="340"/>
      <c r="D8936" s="340"/>
      <c r="E8936" s="341"/>
      <c r="F8936" s="341"/>
      <c r="G8936" s="341"/>
      <c r="H8936" s="341"/>
      <c r="I8936" s="341"/>
      <c r="J8936" s="341"/>
      <c r="AH8936" s="221"/>
      <c r="AI8936" s="221"/>
      <c r="AJ8936" s="221"/>
      <c r="AK8936" s="221"/>
      <c r="AL8936" s="221"/>
      <c r="AM8936" s="221"/>
      <c r="AN8936" s="221"/>
      <c r="AO8936" s="221"/>
      <c r="AP8936" s="221"/>
      <c r="AQ8936" s="219"/>
      <c r="AR8936" s="219"/>
      <c r="AS8936" s="221"/>
      <c r="AT8936" s="221"/>
      <c r="AU8936" s="221"/>
      <c r="AV8936" s="221"/>
      <c r="AW8936" s="221"/>
      <c r="AX8936" s="221"/>
      <c r="AY8936" s="221"/>
      <c r="AZ8936" s="221"/>
    </row>
    <row r="8937" spans="1:52" x14ac:dyDescent="0.15">
      <c r="A8937" s="278"/>
      <c r="B8937" s="274"/>
      <c r="C8937" s="340"/>
      <c r="D8937" s="340"/>
      <c r="E8937" s="341"/>
      <c r="F8937" s="341"/>
      <c r="G8937" s="341"/>
      <c r="H8937" s="341"/>
      <c r="I8937" s="341"/>
      <c r="J8937" s="341"/>
      <c r="AH8937" s="221"/>
      <c r="AI8937" s="221"/>
      <c r="AJ8937" s="221"/>
      <c r="AK8937" s="221"/>
      <c r="AL8937" s="221"/>
      <c r="AM8937" s="221"/>
      <c r="AN8937" s="221"/>
      <c r="AO8937" s="221"/>
      <c r="AP8937" s="221"/>
      <c r="AQ8937" s="219"/>
      <c r="AR8937" s="219"/>
      <c r="AS8937" s="221"/>
      <c r="AT8937" s="221"/>
      <c r="AU8937" s="221"/>
      <c r="AV8937" s="221"/>
      <c r="AW8937" s="221"/>
      <c r="AX8937" s="221"/>
      <c r="AY8937" s="221"/>
      <c r="AZ8937" s="221"/>
    </row>
    <row r="8938" spans="1:52" x14ac:dyDescent="0.15">
      <c r="A8938" s="278"/>
      <c r="B8938" s="274"/>
      <c r="C8938" s="340"/>
      <c r="D8938" s="340"/>
      <c r="E8938" s="341"/>
      <c r="F8938" s="341"/>
      <c r="G8938" s="341"/>
      <c r="H8938" s="341"/>
      <c r="I8938" s="341"/>
      <c r="J8938" s="341"/>
      <c r="AH8938" s="221"/>
      <c r="AI8938" s="221"/>
      <c r="AJ8938" s="221"/>
      <c r="AK8938" s="221"/>
      <c r="AL8938" s="221"/>
      <c r="AM8938" s="221"/>
      <c r="AN8938" s="221"/>
      <c r="AO8938" s="221"/>
      <c r="AP8938" s="221"/>
      <c r="AQ8938" s="219"/>
      <c r="AR8938" s="219"/>
      <c r="AS8938" s="221"/>
      <c r="AT8938" s="221"/>
      <c r="AU8938" s="221"/>
      <c r="AV8938" s="221"/>
      <c r="AW8938" s="221"/>
      <c r="AX8938" s="221"/>
      <c r="AY8938" s="221"/>
      <c r="AZ8938" s="221"/>
    </row>
    <row r="8939" spans="1:52" x14ac:dyDescent="0.15">
      <c r="A8939" s="278"/>
      <c r="B8939" s="274"/>
      <c r="C8939" s="340"/>
      <c r="D8939" s="340"/>
      <c r="E8939" s="341"/>
      <c r="F8939" s="341"/>
      <c r="G8939" s="341"/>
      <c r="H8939" s="341"/>
      <c r="I8939" s="341"/>
      <c r="J8939" s="341"/>
      <c r="AH8939" s="221"/>
      <c r="AI8939" s="221"/>
      <c r="AJ8939" s="221"/>
      <c r="AK8939" s="221"/>
      <c r="AL8939" s="221"/>
      <c r="AM8939" s="221"/>
      <c r="AN8939" s="221"/>
      <c r="AO8939" s="221"/>
      <c r="AP8939" s="221"/>
      <c r="AQ8939" s="219"/>
      <c r="AR8939" s="219"/>
      <c r="AS8939" s="221"/>
      <c r="AT8939" s="221"/>
      <c r="AU8939" s="221"/>
      <c r="AV8939" s="221"/>
      <c r="AW8939" s="221"/>
      <c r="AX8939" s="221"/>
      <c r="AY8939" s="221"/>
      <c r="AZ8939" s="221"/>
    </row>
    <row r="8940" spans="1:52" x14ac:dyDescent="0.15">
      <c r="A8940" s="278"/>
      <c r="B8940" s="274"/>
      <c r="C8940" s="340"/>
      <c r="D8940" s="340"/>
      <c r="E8940" s="341"/>
      <c r="F8940" s="341"/>
      <c r="G8940" s="341"/>
      <c r="H8940" s="341"/>
      <c r="I8940" s="341"/>
      <c r="J8940" s="341"/>
      <c r="AH8940" s="221"/>
      <c r="AI8940" s="221"/>
      <c r="AJ8940" s="221"/>
      <c r="AK8940" s="221"/>
      <c r="AL8940" s="221"/>
      <c r="AM8940" s="221"/>
      <c r="AN8940" s="221"/>
      <c r="AO8940" s="221"/>
      <c r="AP8940" s="221"/>
      <c r="AQ8940" s="219"/>
      <c r="AR8940" s="219"/>
      <c r="AS8940" s="221"/>
      <c r="AT8940" s="221"/>
      <c r="AU8940" s="221"/>
      <c r="AV8940" s="221"/>
      <c r="AW8940" s="221"/>
      <c r="AX8940" s="221"/>
      <c r="AY8940" s="221"/>
      <c r="AZ8940" s="221"/>
    </row>
    <row r="8941" spans="1:52" x14ac:dyDescent="0.15">
      <c r="A8941" s="278"/>
      <c r="B8941" s="274"/>
      <c r="C8941" s="340"/>
      <c r="D8941" s="340"/>
      <c r="E8941" s="341"/>
      <c r="F8941" s="341"/>
      <c r="G8941" s="341"/>
      <c r="H8941" s="341"/>
      <c r="I8941" s="341"/>
      <c r="J8941" s="341"/>
      <c r="AH8941" s="221"/>
      <c r="AI8941" s="221"/>
      <c r="AJ8941" s="221"/>
      <c r="AK8941" s="221"/>
      <c r="AL8941" s="221"/>
      <c r="AM8941" s="221"/>
      <c r="AN8941" s="221"/>
      <c r="AO8941" s="221"/>
      <c r="AP8941" s="221"/>
      <c r="AQ8941" s="219"/>
      <c r="AR8941" s="219"/>
      <c r="AS8941" s="221"/>
      <c r="AT8941" s="221"/>
      <c r="AU8941" s="221"/>
      <c r="AV8941" s="221"/>
      <c r="AW8941" s="221"/>
      <c r="AX8941" s="221"/>
      <c r="AY8941" s="221"/>
      <c r="AZ8941" s="221"/>
    </row>
    <row r="8942" spans="1:52" x14ac:dyDescent="0.15">
      <c r="A8942" s="278"/>
      <c r="B8942" s="274"/>
      <c r="C8942" s="340"/>
      <c r="D8942" s="340"/>
      <c r="E8942" s="341"/>
      <c r="F8942" s="341"/>
      <c r="G8942" s="341"/>
      <c r="H8942" s="341"/>
      <c r="I8942" s="341"/>
      <c r="J8942" s="341"/>
      <c r="AH8942" s="221"/>
      <c r="AI8942" s="221"/>
      <c r="AJ8942" s="221"/>
      <c r="AK8942" s="221"/>
      <c r="AL8942" s="221"/>
      <c r="AM8942" s="221"/>
      <c r="AN8942" s="221"/>
      <c r="AO8942" s="221"/>
      <c r="AP8942" s="221"/>
      <c r="AQ8942" s="219"/>
      <c r="AR8942" s="219"/>
      <c r="AS8942" s="221"/>
      <c r="AT8942" s="221"/>
      <c r="AU8942" s="221"/>
      <c r="AV8942" s="221"/>
      <c r="AW8942" s="221"/>
      <c r="AX8942" s="221"/>
      <c r="AY8942" s="221"/>
      <c r="AZ8942" s="221"/>
    </row>
    <row r="8943" spans="1:52" x14ac:dyDescent="0.15">
      <c r="A8943" s="278"/>
      <c r="B8943" s="274"/>
      <c r="C8943" s="340"/>
      <c r="D8943" s="340"/>
      <c r="E8943" s="341"/>
      <c r="F8943" s="341"/>
      <c r="G8943" s="341"/>
      <c r="H8943" s="341"/>
      <c r="I8943" s="341"/>
      <c r="J8943" s="341"/>
      <c r="AH8943" s="221"/>
      <c r="AI8943" s="221"/>
      <c r="AJ8943" s="221"/>
      <c r="AK8943" s="221"/>
      <c r="AL8943" s="221"/>
      <c r="AM8943" s="221"/>
      <c r="AN8943" s="221"/>
      <c r="AO8943" s="221"/>
      <c r="AP8943" s="221"/>
      <c r="AQ8943" s="219"/>
      <c r="AR8943" s="219"/>
      <c r="AS8943" s="221"/>
      <c r="AT8943" s="221"/>
      <c r="AU8943" s="221"/>
      <c r="AV8943" s="221"/>
      <c r="AW8943" s="221"/>
      <c r="AX8943" s="221"/>
      <c r="AY8943" s="221"/>
      <c r="AZ8943" s="221"/>
    </row>
    <row r="8944" spans="1:52" x14ac:dyDescent="0.15">
      <c r="A8944" s="278"/>
      <c r="B8944" s="274"/>
      <c r="C8944" s="340"/>
      <c r="D8944" s="340"/>
      <c r="E8944" s="341"/>
      <c r="F8944" s="341"/>
      <c r="G8944" s="341"/>
      <c r="H8944" s="341"/>
      <c r="I8944" s="341"/>
      <c r="J8944" s="341"/>
      <c r="AH8944" s="221"/>
      <c r="AI8944" s="221"/>
      <c r="AJ8944" s="221"/>
      <c r="AK8944" s="221"/>
      <c r="AL8944" s="221"/>
      <c r="AM8944" s="221"/>
      <c r="AN8944" s="221"/>
      <c r="AO8944" s="221"/>
      <c r="AP8944" s="221"/>
      <c r="AQ8944" s="219"/>
      <c r="AR8944" s="219"/>
      <c r="AS8944" s="221"/>
      <c r="AT8944" s="221"/>
      <c r="AU8944" s="221"/>
      <c r="AV8944" s="221"/>
      <c r="AW8944" s="221"/>
      <c r="AX8944" s="221"/>
      <c r="AY8944" s="221"/>
      <c r="AZ8944" s="221"/>
    </row>
    <row r="8945" spans="1:52" x14ac:dyDescent="0.15">
      <c r="A8945" s="278"/>
      <c r="B8945" s="274"/>
      <c r="C8945" s="340"/>
      <c r="D8945" s="340"/>
      <c r="E8945" s="341"/>
      <c r="F8945" s="341"/>
      <c r="G8945" s="341"/>
      <c r="H8945" s="341"/>
      <c r="I8945" s="341"/>
      <c r="J8945" s="341"/>
      <c r="AH8945" s="221"/>
      <c r="AI8945" s="221"/>
      <c r="AJ8945" s="221"/>
      <c r="AK8945" s="221"/>
      <c r="AL8945" s="221"/>
      <c r="AM8945" s="221"/>
      <c r="AN8945" s="221"/>
      <c r="AO8945" s="221"/>
      <c r="AP8945" s="221"/>
      <c r="AQ8945" s="219"/>
      <c r="AR8945" s="219"/>
      <c r="AS8945" s="221"/>
      <c r="AT8945" s="221"/>
      <c r="AU8945" s="221"/>
      <c r="AV8945" s="221"/>
      <c r="AW8945" s="221"/>
      <c r="AX8945" s="221"/>
      <c r="AY8945" s="221"/>
      <c r="AZ8945" s="221"/>
    </row>
    <row r="8946" spans="1:52" x14ac:dyDescent="0.15">
      <c r="A8946" s="278"/>
      <c r="B8946" s="274"/>
      <c r="C8946" s="340"/>
      <c r="D8946" s="340"/>
      <c r="E8946" s="341"/>
      <c r="F8946" s="341"/>
      <c r="G8946" s="341"/>
      <c r="H8946" s="341"/>
      <c r="I8946" s="341"/>
      <c r="J8946" s="341"/>
      <c r="AH8946" s="221"/>
      <c r="AI8946" s="221"/>
      <c r="AJ8946" s="221"/>
      <c r="AK8946" s="221"/>
      <c r="AL8946" s="221"/>
      <c r="AM8946" s="221"/>
      <c r="AN8946" s="221"/>
      <c r="AO8946" s="221"/>
      <c r="AP8946" s="221"/>
      <c r="AQ8946" s="219"/>
      <c r="AR8946" s="219"/>
      <c r="AS8946" s="221"/>
      <c r="AT8946" s="221"/>
      <c r="AU8946" s="221"/>
      <c r="AV8946" s="221"/>
      <c r="AW8946" s="221"/>
      <c r="AX8946" s="221"/>
      <c r="AY8946" s="221"/>
      <c r="AZ8946" s="221"/>
    </row>
    <row r="8947" spans="1:52" x14ac:dyDescent="0.15">
      <c r="A8947" s="278"/>
      <c r="B8947" s="274"/>
      <c r="C8947" s="340"/>
      <c r="D8947" s="340"/>
      <c r="E8947" s="341"/>
      <c r="F8947" s="341"/>
      <c r="G8947" s="341"/>
      <c r="H8947" s="341"/>
      <c r="I8947" s="341"/>
      <c r="J8947" s="341"/>
      <c r="AH8947" s="221"/>
      <c r="AI8947" s="221"/>
      <c r="AJ8947" s="221"/>
      <c r="AK8947" s="221"/>
      <c r="AL8947" s="221"/>
      <c r="AM8947" s="221"/>
      <c r="AN8947" s="221"/>
      <c r="AO8947" s="221"/>
      <c r="AP8947" s="221"/>
      <c r="AQ8947" s="219"/>
      <c r="AR8947" s="219"/>
      <c r="AS8947" s="221"/>
      <c r="AT8947" s="221"/>
      <c r="AU8947" s="221"/>
      <c r="AV8947" s="221"/>
      <c r="AW8947" s="221"/>
      <c r="AX8947" s="221"/>
      <c r="AY8947" s="221"/>
      <c r="AZ8947" s="221"/>
    </row>
    <row r="8948" spans="1:52" x14ac:dyDescent="0.15">
      <c r="A8948" s="278"/>
      <c r="B8948" s="274"/>
      <c r="C8948" s="340"/>
      <c r="D8948" s="340"/>
      <c r="E8948" s="341"/>
      <c r="F8948" s="341"/>
      <c r="G8948" s="341"/>
      <c r="H8948" s="341"/>
      <c r="I8948" s="341"/>
      <c r="J8948" s="341"/>
      <c r="AH8948" s="221"/>
      <c r="AI8948" s="221"/>
      <c r="AJ8948" s="221"/>
      <c r="AK8948" s="221"/>
      <c r="AL8948" s="221"/>
      <c r="AM8948" s="221"/>
      <c r="AN8948" s="221"/>
      <c r="AO8948" s="221"/>
      <c r="AP8948" s="221"/>
      <c r="AQ8948" s="219"/>
      <c r="AR8948" s="219"/>
      <c r="AS8948" s="221"/>
      <c r="AT8948" s="221"/>
      <c r="AU8948" s="221"/>
      <c r="AV8948" s="221"/>
      <c r="AW8948" s="221"/>
      <c r="AX8948" s="221"/>
      <c r="AY8948" s="221"/>
      <c r="AZ8948" s="221"/>
    </row>
    <row r="8949" spans="1:52" x14ac:dyDescent="0.15">
      <c r="A8949" s="278"/>
      <c r="B8949" s="274"/>
      <c r="C8949" s="340"/>
      <c r="D8949" s="340"/>
      <c r="E8949" s="341"/>
      <c r="F8949" s="341"/>
      <c r="G8949" s="341"/>
      <c r="H8949" s="341"/>
      <c r="I8949" s="341"/>
      <c r="J8949" s="341"/>
      <c r="AH8949" s="221"/>
      <c r="AI8949" s="221"/>
      <c r="AJ8949" s="221"/>
      <c r="AK8949" s="221"/>
      <c r="AL8949" s="221"/>
      <c r="AM8949" s="221"/>
      <c r="AN8949" s="221"/>
      <c r="AO8949" s="221"/>
      <c r="AP8949" s="221"/>
      <c r="AQ8949" s="219"/>
      <c r="AR8949" s="219"/>
      <c r="AS8949" s="221"/>
      <c r="AT8949" s="221"/>
      <c r="AU8949" s="221"/>
      <c r="AV8949" s="221"/>
      <c r="AW8949" s="221"/>
      <c r="AX8949" s="221"/>
      <c r="AY8949" s="221"/>
      <c r="AZ8949" s="221"/>
    </row>
    <row r="8950" spans="1:52" x14ac:dyDescent="0.15">
      <c r="A8950" s="278"/>
      <c r="B8950" s="274"/>
      <c r="C8950" s="340"/>
      <c r="D8950" s="340"/>
      <c r="E8950" s="341"/>
      <c r="F8950" s="341"/>
      <c r="G8950" s="341"/>
      <c r="H8950" s="341"/>
      <c r="I8950" s="341"/>
      <c r="J8950" s="341"/>
      <c r="AH8950" s="221"/>
      <c r="AI8950" s="221"/>
      <c r="AJ8950" s="221"/>
      <c r="AK8950" s="221"/>
      <c r="AL8950" s="221"/>
      <c r="AM8950" s="221"/>
      <c r="AN8950" s="221"/>
      <c r="AO8950" s="221"/>
      <c r="AP8950" s="221"/>
      <c r="AQ8950" s="219"/>
      <c r="AR8950" s="219"/>
      <c r="AS8950" s="221"/>
      <c r="AT8950" s="221"/>
      <c r="AU8950" s="221"/>
      <c r="AV8950" s="221"/>
      <c r="AW8950" s="221"/>
      <c r="AX8950" s="221"/>
      <c r="AY8950" s="221"/>
      <c r="AZ8950" s="221"/>
    </row>
    <row r="8951" spans="1:52" x14ac:dyDescent="0.15">
      <c r="A8951" s="278"/>
      <c r="B8951" s="274"/>
      <c r="C8951" s="340"/>
      <c r="D8951" s="340"/>
      <c r="E8951" s="341"/>
      <c r="F8951" s="341"/>
      <c r="G8951" s="341"/>
      <c r="H8951" s="341"/>
      <c r="I8951" s="341"/>
      <c r="J8951" s="341"/>
      <c r="AH8951" s="221"/>
      <c r="AI8951" s="221"/>
      <c r="AJ8951" s="221"/>
      <c r="AK8951" s="221"/>
      <c r="AL8951" s="221"/>
      <c r="AM8951" s="221"/>
      <c r="AN8951" s="221"/>
      <c r="AO8951" s="221"/>
      <c r="AP8951" s="221"/>
      <c r="AQ8951" s="219"/>
      <c r="AR8951" s="219"/>
      <c r="AS8951" s="221"/>
      <c r="AT8951" s="221"/>
      <c r="AU8951" s="221"/>
      <c r="AV8951" s="221"/>
      <c r="AW8951" s="221"/>
      <c r="AX8951" s="221"/>
      <c r="AY8951" s="221"/>
      <c r="AZ8951" s="221"/>
    </row>
    <row r="8952" spans="1:52" x14ac:dyDescent="0.15">
      <c r="A8952" s="278"/>
      <c r="B8952" s="274"/>
      <c r="C8952" s="340"/>
      <c r="D8952" s="340"/>
      <c r="E8952" s="341"/>
      <c r="F8952" s="341"/>
      <c r="G8952" s="341"/>
      <c r="H8952" s="341"/>
      <c r="I8952" s="341"/>
      <c r="J8952" s="341"/>
      <c r="AH8952" s="221"/>
      <c r="AI8952" s="221"/>
      <c r="AJ8952" s="221"/>
      <c r="AK8952" s="221"/>
      <c r="AL8952" s="221"/>
      <c r="AM8952" s="221"/>
      <c r="AN8952" s="221"/>
      <c r="AO8952" s="221"/>
      <c r="AP8952" s="221"/>
      <c r="AQ8952" s="219"/>
      <c r="AR8952" s="219"/>
      <c r="AS8952" s="221"/>
      <c r="AT8952" s="221"/>
      <c r="AU8952" s="221"/>
      <c r="AV8952" s="221"/>
      <c r="AW8952" s="221"/>
      <c r="AX8952" s="221"/>
      <c r="AY8952" s="221"/>
      <c r="AZ8952" s="221"/>
    </row>
    <row r="8953" spans="1:52" x14ac:dyDescent="0.15">
      <c r="A8953" s="278"/>
      <c r="B8953" s="274"/>
      <c r="C8953" s="340"/>
      <c r="D8953" s="340"/>
      <c r="E8953" s="341"/>
      <c r="F8953" s="341"/>
      <c r="G8953" s="341"/>
      <c r="H8953" s="341"/>
      <c r="I8953" s="341"/>
      <c r="J8953" s="341"/>
      <c r="AH8953" s="221"/>
      <c r="AI8953" s="221"/>
      <c r="AJ8953" s="221"/>
      <c r="AK8953" s="221"/>
      <c r="AL8953" s="221"/>
      <c r="AM8953" s="221"/>
      <c r="AN8953" s="221"/>
      <c r="AO8953" s="221"/>
      <c r="AP8953" s="221"/>
      <c r="AQ8953" s="219"/>
      <c r="AR8953" s="219"/>
      <c r="AS8953" s="221"/>
      <c r="AT8953" s="221"/>
      <c r="AU8953" s="221"/>
      <c r="AV8953" s="221"/>
      <c r="AW8953" s="221"/>
      <c r="AX8953" s="221"/>
      <c r="AY8953" s="221"/>
      <c r="AZ8953" s="221"/>
    </row>
    <row r="8954" spans="1:52" x14ac:dyDescent="0.15">
      <c r="A8954" s="278"/>
      <c r="B8954" s="274"/>
      <c r="C8954" s="340"/>
      <c r="D8954" s="340"/>
      <c r="E8954" s="341"/>
      <c r="F8954" s="341"/>
      <c r="G8954" s="341"/>
      <c r="H8954" s="341"/>
      <c r="I8954" s="341"/>
      <c r="J8954" s="341"/>
      <c r="AH8954" s="221"/>
      <c r="AI8954" s="221"/>
      <c r="AJ8954" s="221"/>
      <c r="AK8954" s="221"/>
      <c r="AL8954" s="221"/>
      <c r="AM8954" s="221"/>
      <c r="AN8954" s="221"/>
      <c r="AO8954" s="221"/>
      <c r="AP8954" s="221"/>
      <c r="AQ8954" s="219"/>
      <c r="AR8954" s="219"/>
      <c r="AS8954" s="221"/>
      <c r="AT8954" s="221"/>
      <c r="AU8954" s="221"/>
      <c r="AV8954" s="221"/>
      <c r="AW8954" s="221"/>
      <c r="AX8954" s="221"/>
      <c r="AY8954" s="221"/>
      <c r="AZ8954" s="221"/>
    </row>
    <row r="8955" spans="1:52" x14ac:dyDescent="0.15">
      <c r="A8955" s="278"/>
      <c r="B8955" s="274"/>
      <c r="C8955" s="340"/>
      <c r="D8955" s="340"/>
      <c r="E8955" s="341"/>
      <c r="F8955" s="341"/>
      <c r="G8955" s="341"/>
      <c r="H8955" s="341"/>
      <c r="I8955" s="341"/>
      <c r="J8955" s="341"/>
      <c r="AH8955" s="221"/>
      <c r="AI8955" s="221"/>
      <c r="AJ8955" s="221"/>
      <c r="AK8955" s="221"/>
      <c r="AL8955" s="221"/>
      <c r="AM8955" s="221"/>
      <c r="AN8955" s="221"/>
      <c r="AO8955" s="221"/>
      <c r="AP8955" s="221"/>
      <c r="AQ8955" s="219"/>
      <c r="AR8955" s="219"/>
      <c r="AS8955" s="221"/>
      <c r="AT8955" s="221"/>
      <c r="AU8955" s="221"/>
      <c r="AV8955" s="221"/>
      <c r="AW8955" s="221"/>
      <c r="AX8955" s="221"/>
      <c r="AY8955" s="221"/>
      <c r="AZ8955" s="221"/>
    </row>
    <row r="8956" spans="1:52" x14ac:dyDescent="0.15">
      <c r="A8956" s="278"/>
      <c r="B8956" s="274"/>
      <c r="C8956" s="340"/>
      <c r="D8956" s="340"/>
      <c r="E8956" s="341"/>
      <c r="F8956" s="341"/>
      <c r="G8956" s="341"/>
      <c r="H8956" s="341"/>
      <c r="I8956" s="341"/>
      <c r="J8956" s="341"/>
      <c r="AH8956" s="221"/>
      <c r="AI8956" s="221"/>
      <c r="AJ8956" s="221"/>
      <c r="AK8956" s="221"/>
      <c r="AL8956" s="221"/>
      <c r="AM8956" s="221"/>
      <c r="AN8956" s="221"/>
      <c r="AO8956" s="221"/>
      <c r="AP8956" s="221"/>
      <c r="AQ8956" s="219"/>
      <c r="AR8956" s="219"/>
      <c r="AS8956" s="221"/>
      <c r="AT8956" s="221"/>
      <c r="AU8956" s="221"/>
      <c r="AV8956" s="221"/>
      <c r="AW8956" s="221"/>
      <c r="AX8956" s="221"/>
      <c r="AY8956" s="221"/>
      <c r="AZ8956" s="221"/>
    </row>
    <row r="8957" spans="1:52" x14ac:dyDescent="0.15">
      <c r="A8957" s="278"/>
      <c r="B8957" s="274"/>
      <c r="C8957" s="340"/>
      <c r="D8957" s="340"/>
      <c r="E8957" s="341"/>
      <c r="F8957" s="341"/>
      <c r="G8957" s="341"/>
      <c r="H8957" s="341"/>
      <c r="I8957" s="341"/>
      <c r="J8957" s="341"/>
      <c r="AH8957" s="221"/>
      <c r="AI8957" s="221"/>
      <c r="AJ8957" s="221"/>
      <c r="AK8957" s="221"/>
      <c r="AL8957" s="221"/>
      <c r="AM8957" s="221"/>
      <c r="AN8957" s="221"/>
      <c r="AO8957" s="221"/>
      <c r="AP8957" s="221"/>
      <c r="AQ8957" s="219"/>
      <c r="AR8957" s="219"/>
      <c r="AS8957" s="221"/>
      <c r="AT8957" s="221"/>
      <c r="AU8957" s="221"/>
      <c r="AV8957" s="221"/>
      <c r="AW8957" s="221"/>
      <c r="AX8957" s="221"/>
      <c r="AY8957" s="221"/>
      <c r="AZ8957" s="221"/>
    </row>
    <row r="8958" spans="1:52" x14ac:dyDescent="0.15">
      <c r="A8958" s="278"/>
      <c r="B8958" s="274"/>
      <c r="C8958" s="340"/>
      <c r="D8958" s="340"/>
      <c r="E8958" s="341"/>
      <c r="F8958" s="341"/>
      <c r="G8958" s="341"/>
      <c r="H8958" s="341"/>
      <c r="I8958" s="341"/>
      <c r="J8958" s="341"/>
      <c r="AH8958" s="221"/>
      <c r="AI8958" s="221"/>
      <c r="AJ8958" s="221"/>
      <c r="AK8958" s="221"/>
      <c r="AL8958" s="221"/>
      <c r="AM8958" s="221"/>
      <c r="AN8958" s="221"/>
      <c r="AO8958" s="221"/>
      <c r="AP8958" s="221"/>
      <c r="AQ8958" s="219"/>
      <c r="AR8958" s="219"/>
      <c r="AS8958" s="221"/>
      <c r="AT8958" s="221"/>
      <c r="AU8958" s="221"/>
      <c r="AV8958" s="221"/>
      <c r="AW8958" s="221"/>
      <c r="AX8958" s="221"/>
      <c r="AY8958" s="221"/>
      <c r="AZ8958" s="221"/>
    </row>
    <row r="8959" spans="1:52" x14ac:dyDescent="0.15">
      <c r="A8959" s="278"/>
      <c r="B8959" s="274"/>
      <c r="C8959" s="340"/>
      <c r="D8959" s="340"/>
      <c r="E8959" s="341"/>
      <c r="F8959" s="341"/>
      <c r="G8959" s="341"/>
      <c r="H8959" s="341"/>
      <c r="I8959" s="341"/>
      <c r="J8959" s="341"/>
      <c r="AH8959" s="221"/>
      <c r="AI8959" s="221"/>
      <c r="AJ8959" s="221"/>
      <c r="AK8959" s="221"/>
      <c r="AL8959" s="221"/>
      <c r="AM8959" s="221"/>
      <c r="AN8959" s="221"/>
      <c r="AO8959" s="221"/>
      <c r="AP8959" s="221"/>
      <c r="AQ8959" s="219"/>
      <c r="AR8959" s="219"/>
      <c r="AS8959" s="221"/>
      <c r="AT8959" s="221"/>
      <c r="AU8959" s="221"/>
      <c r="AV8959" s="221"/>
      <c r="AW8959" s="221"/>
      <c r="AX8959" s="221"/>
      <c r="AY8959" s="221"/>
      <c r="AZ8959" s="221"/>
    </row>
    <row r="8960" spans="1:52" x14ac:dyDescent="0.15">
      <c r="A8960" s="278"/>
      <c r="B8960" s="274"/>
      <c r="C8960" s="340"/>
      <c r="D8960" s="340"/>
      <c r="E8960" s="341"/>
      <c r="F8960" s="341"/>
      <c r="G8960" s="341"/>
      <c r="H8960" s="341"/>
      <c r="I8960" s="341"/>
      <c r="J8960" s="341"/>
      <c r="AH8960" s="221"/>
      <c r="AI8960" s="221"/>
      <c r="AJ8960" s="221"/>
      <c r="AK8960" s="221"/>
      <c r="AL8960" s="221"/>
      <c r="AM8960" s="221"/>
      <c r="AN8960" s="221"/>
      <c r="AO8960" s="221"/>
      <c r="AP8960" s="221"/>
      <c r="AQ8960" s="219"/>
      <c r="AR8960" s="219"/>
      <c r="AS8960" s="221"/>
      <c r="AT8960" s="221"/>
      <c r="AU8960" s="221"/>
      <c r="AV8960" s="221"/>
      <c r="AW8960" s="221"/>
      <c r="AX8960" s="221"/>
      <c r="AY8960" s="221"/>
      <c r="AZ8960" s="221"/>
    </row>
    <row r="8961" spans="1:52" x14ac:dyDescent="0.15">
      <c r="A8961" s="278"/>
      <c r="B8961" s="274"/>
      <c r="C8961" s="340"/>
      <c r="D8961" s="340"/>
      <c r="E8961" s="341"/>
      <c r="F8961" s="341"/>
      <c r="G8961" s="341"/>
      <c r="H8961" s="341"/>
      <c r="I8961" s="341"/>
      <c r="J8961" s="341"/>
      <c r="AH8961" s="221"/>
      <c r="AI8961" s="221"/>
      <c r="AJ8961" s="221"/>
      <c r="AK8961" s="221"/>
      <c r="AL8961" s="221"/>
      <c r="AM8961" s="221"/>
      <c r="AN8961" s="221"/>
      <c r="AO8961" s="221"/>
      <c r="AP8961" s="221"/>
      <c r="AQ8961" s="219"/>
      <c r="AR8961" s="219"/>
      <c r="AS8961" s="221"/>
      <c r="AT8961" s="221"/>
      <c r="AU8961" s="221"/>
      <c r="AV8961" s="221"/>
      <c r="AW8961" s="221"/>
      <c r="AX8961" s="221"/>
      <c r="AY8961" s="221"/>
      <c r="AZ8961" s="221"/>
    </row>
    <row r="8962" spans="1:52" x14ac:dyDescent="0.15">
      <c r="A8962" s="278"/>
      <c r="B8962" s="274"/>
      <c r="C8962" s="340"/>
      <c r="D8962" s="340"/>
      <c r="E8962" s="341"/>
      <c r="F8962" s="341"/>
      <c r="G8962" s="341"/>
      <c r="H8962" s="341"/>
      <c r="I8962" s="341"/>
      <c r="J8962" s="341"/>
      <c r="AH8962" s="221"/>
      <c r="AI8962" s="221"/>
      <c r="AJ8962" s="221"/>
      <c r="AK8962" s="221"/>
      <c r="AL8962" s="221"/>
      <c r="AM8962" s="221"/>
      <c r="AN8962" s="221"/>
      <c r="AO8962" s="221"/>
      <c r="AP8962" s="221"/>
      <c r="AQ8962" s="219"/>
      <c r="AR8962" s="219"/>
      <c r="AS8962" s="221"/>
      <c r="AT8962" s="221"/>
      <c r="AU8962" s="221"/>
      <c r="AV8962" s="221"/>
      <c r="AW8962" s="221"/>
      <c r="AX8962" s="221"/>
      <c r="AY8962" s="221"/>
      <c r="AZ8962" s="221"/>
    </row>
    <row r="8963" spans="1:52" x14ac:dyDescent="0.15">
      <c r="A8963" s="278"/>
      <c r="B8963" s="274"/>
      <c r="C8963" s="340"/>
      <c r="D8963" s="340"/>
      <c r="E8963" s="341"/>
      <c r="F8963" s="341"/>
      <c r="G8963" s="341"/>
      <c r="H8963" s="341"/>
      <c r="I8963" s="341"/>
      <c r="J8963" s="341"/>
      <c r="AH8963" s="221"/>
      <c r="AI8963" s="221"/>
      <c r="AJ8963" s="221"/>
      <c r="AK8963" s="221"/>
      <c r="AL8963" s="221"/>
      <c r="AM8963" s="221"/>
      <c r="AN8963" s="221"/>
      <c r="AO8963" s="221"/>
      <c r="AP8963" s="221"/>
      <c r="AQ8963" s="219"/>
      <c r="AR8963" s="219"/>
      <c r="AS8963" s="221"/>
      <c r="AT8963" s="221"/>
      <c r="AU8963" s="221"/>
      <c r="AV8963" s="221"/>
      <c r="AW8963" s="221"/>
      <c r="AX8963" s="221"/>
      <c r="AY8963" s="221"/>
      <c r="AZ8963" s="221"/>
    </row>
    <row r="8964" spans="1:52" x14ac:dyDescent="0.15">
      <c r="A8964" s="278"/>
      <c r="B8964" s="274"/>
      <c r="C8964" s="340"/>
      <c r="D8964" s="340"/>
      <c r="E8964" s="341"/>
      <c r="F8964" s="341"/>
      <c r="G8964" s="341"/>
      <c r="H8964" s="341"/>
      <c r="I8964" s="341"/>
      <c r="J8964" s="341"/>
      <c r="AH8964" s="221"/>
      <c r="AI8964" s="221"/>
      <c r="AJ8964" s="221"/>
      <c r="AK8964" s="221"/>
      <c r="AL8964" s="221"/>
      <c r="AM8964" s="221"/>
      <c r="AN8964" s="221"/>
      <c r="AO8964" s="221"/>
      <c r="AP8964" s="221"/>
      <c r="AQ8964" s="219"/>
      <c r="AR8964" s="219"/>
      <c r="AS8964" s="221"/>
      <c r="AT8964" s="221"/>
      <c r="AU8964" s="221"/>
      <c r="AV8964" s="221"/>
      <c r="AW8964" s="221"/>
      <c r="AX8964" s="221"/>
      <c r="AY8964" s="221"/>
      <c r="AZ8964" s="221"/>
    </row>
    <row r="8965" spans="1:52" x14ac:dyDescent="0.15">
      <c r="A8965" s="278"/>
      <c r="B8965" s="274"/>
      <c r="C8965" s="340"/>
      <c r="D8965" s="340"/>
      <c r="E8965" s="341"/>
      <c r="F8965" s="341"/>
      <c r="G8965" s="341"/>
      <c r="H8965" s="341"/>
      <c r="I8965" s="341"/>
      <c r="J8965" s="341"/>
      <c r="AH8965" s="221"/>
      <c r="AI8965" s="221"/>
      <c r="AJ8965" s="221"/>
      <c r="AK8965" s="221"/>
      <c r="AL8965" s="221"/>
      <c r="AM8965" s="221"/>
      <c r="AN8965" s="221"/>
      <c r="AO8965" s="221"/>
      <c r="AP8965" s="221"/>
      <c r="AQ8965" s="219"/>
      <c r="AR8965" s="219"/>
      <c r="AS8965" s="221"/>
      <c r="AT8965" s="221"/>
      <c r="AU8965" s="221"/>
      <c r="AV8965" s="221"/>
      <c r="AW8965" s="221"/>
      <c r="AX8965" s="221"/>
      <c r="AY8965" s="221"/>
      <c r="AZ8965" s="221"/>
    </row>
    <row r="8966" spans="1:52" x14ac:dyDescent="0.15">
      <c r="A8966" s="278"/>
      <c r="B8966" s="274"/>
      <c r="C8966" s="340"/>
      <c r="D8966" s="340"/>
      <c r="E8966" s="341"/>
      <c r="F8966" s="341"/>
      <c r="G8966" s="341"/>
      <c r="H8966" s="341"/>
      <c r="I8966" s="341"/>
      <c r="J8966" s="341"/>
      <c r="AH8966" s="221"/>
      <c r="AI8966" s="221"/>
      <c r="AJ8966" s="221"/>
      <c r="AK8966" s="221"/>
      <c r="AL8966" s="221"/>
      <c r="AM8966" s="221"/>
      <c r="AN8966" s="221"/>
      <c r="AO8966" s="221"/>
      <c r="AP8966" s="221"/>
      <c r="AQ8966" s="219"/>
      <c r="AR8966" s="219"/>
      <c r="AS8966" s="221"/>
      <c r="AT8966" s="221"/>
      <c r="AU8966" s="221"/>
      <c r="AV8966" s="221"/>
      <c r="AW8966" s="221"/>
      <c r="AX8966" s="221"/>
      <c r="AY8966" s="221"/>
      <c r="AZ8966" s="221"/>
    </row>
    <row r="8967" spans="1:52" x14ac:dyDescent="0.15">
      <c r="A8967" s="278"/>
      <c r="B8967" s="274"/>
      <c r="C8967" s="340"/>
      <c r="D8967" s="340"/>
      <c r="E8967" s="341"/>
      <c r="F8967" s="341"/>
      <c r="G8967" s="341"/>
      <c r="H8967" s="341"/>
      <c r="I8967" s="341"/>
      <c r="J8967" s="341"/>
      <c r="AH8967" s="221"/>
      <c r="AI8967" s="221"/>
      <c r="AJ8967" s="221"/>
      <c r="AK8967" s="221"/>
      <c r="AL8967" s="221"/>
      <c r="AM8967" s="221"/>
      <c r="AN8967" s="221"/>
      <c r="AO8967" s="221"/>
      <c r="AP8967" s="221"/>
      <c r="AQ8967" s="219"/>
      <c r="AR8967" s="219"/>
      <c r="AS8967" s="221"/>
      <c r="AT8967" s="221"/>
      <c r="AU8967" s="221"/>
      <c r="AV8967" s="221"/>
      <c r="AW8967" s="221"/>
      <c r="AX8967" s="221"/>
      <c r="AY8967" s="221"/>
      <c r="AZ8967" s="221"/>
    </row>
    <row r="8968" spans="1:52" x14ac:dyDescent="0.15">
      <c r="A8968" s="278"/>
      <c r="B8968" s="274"/>
      <c r="C8968" s="340"/>
      <c r="D8968" s="340"/>
      <c r="E8968" s="341"/>
      <c r="F8968" s="341"/>
      <c r="G8968" s="341"/>
      <c r="H8968" s="341"/>
      <c r="I8968" s="341"/>
      <c r="J8968" s="341"/>
      <c r="AH8968" s="221"/>
      <c r="AI8968" s="221"/>
      <c r="AJ8968" s="221"/>
      <c r="AK8968" s="221"/>
      <c r="AL8968" s="221"/>
      <c r="AM8968" s="221"/>
      <c r="AN8968" s="221"/>
      <c r="AO8968" s="221"/>
      <c r="AP8968" s="221"/>
      <c r="AQ8968" s="219"/>
      <c r="AR8968" s="219"/>
      <c r="AS8968" s="221"/>
      <c r="AT8968" s="221"/>
      <c r="AU8968" s="221"/>
      <c r="AV8968" s="221"/>
      <c r="AW8968" s="221"/>
      <c r="AX8968" s="221"/>
      <c r="AY8968" s="221"/>
      <c r="AZ8968" s="221"/>
    </row>
    <row r="8969" spans="1:52" x14ac:dyDescent="0.15">
      <c r="A8969" s="278"/>
      <c r="B8969" s="274"/>
      <c r="C8969" s="340"/>
      <c r="D8969" s="340"/>
      <c r="E8969" s="341"/>
      <c r="F8969" s="341"/>
      <c r="G8969" s="341"/>
      <c r="H8969" s="341"/>
      <c r="I8969" s="341"/>
      <c r="J8969" s="341"/>
      <c r="AH8969" s="221"/>
      <c r="AI8969" s="221"/>
      <c r="AJ8969" s="221"/>
      <c r="AK8969" s="221"/>
      <c r="AL8969" s="221"/>
      <c r="AM8969" s="221"/>
      <c r="AN8969" s="221"/>
      <c r="AO8969" s="221"/>
      <c r="AP8969" s="221"/>
      <c r="AQ8969" s="219"/>
      <c r="AR8969" s="219"/>
      <c r="AS8969" s="221"/>
      <c r="AT8969" s="221"/>
      <c r="AU8969" s="221"/>
      <c r="AV8969" s="221"/>
      <c r="AW8969" s="221"/>
      <c r="AX8969" s="221"/>
      <c r="AY8969" s="221"/>
      <c r="AZ8969" s="221"/>
    </row>
    <row r="8970" spans="1:52" x14ac:dyDescent="0.15">
      <c r="A8970" s="278"/>
      <c r="B8970" s="274"/>
      <c r="C8970" s="340"/>
      <c r="D8970" s="340"/>
      <c r="E8970" s="341"/>
      <c r="F8970" s="341"/>
      <c r="G8970" s="341"/>
      <c r="H8970" s="341"/>
      <c r="I8970" s="341"/>
      <c r="J8970" s="341"/>
      <c r="AH8970" s="221"/>
      <c r="AI8970" s="221"/>
      <c r="AJ8970" s="221"/>
      <c r="AK8970" s="221"/>
      <c r="AL8970" s="221"/>
      <c r="AM8970" s="221"/>
      <c r="AN8970" s="221"/>
      <c r="AO8970" s="221"/>
      <c r="AP8970" s="221"/>
      <c r="AQ8970" s="219"/>
      <c r="AR8970" s="219"/>
      <c r="AS8970" s="221"/>
      <c r="AT8970" s="221"/>
      <c r="AU8970" s="221"/>
      <c r="AV8970" s="221"/>
      <c r="AW8970" s="221"/>
      <c r="AX8970" s="221"/>
      <c r="AY8970" s="221"/>
      <c r="AZ8970" s="221"/>
    </row>
    <row r="8971" spans="1:52" x14ac:dyDescent="0.15">
      <c r="A8971" s="278"/>
      <c r="B8971" s="274"/>
      <c r="C8971" s="340"/>
      <c r="D8971" s="340"/>
      <c r="E8971" s="341"/>
      <c r="F8971" s="341"/>
      <c r="G8971" s="341"/>
      <c r="H8971" s="341"/>
      <c r="I8971" s="341"/>
      <c r="J8971" s="341"/>
      <c r="AH8971" s="221"/>
      <c r="AI8971" s="221"/>
      <c r="AJ8971" s="221"/>
      <c r="AK8971" s="221"/>
      <c r="AL8971" s="221"/>
      <c r="AM8971" s="221"/>
      <c r="AN8971" s="221"/>
      <c r="AO8971" s="221"/>
      <c r="AP8971" s="221"/>
      <c r="AQ8971" s="219"/>
      <c r="AR8971" s="219"/>
      <c r="AS8971" s="221"/>
      <c r="AT8971" s="221"/>
      <c r="AU8971" s="221"/>
      <c r="AV8971" s="221"/>
      <c r="AW8971" s="221"/>
      <c r="AX8971" s="221"/>
      <c r="AY8971" s="221"/>
      <c r="AZ8971" s="221"/>
    </row>
    <row r="8972" spans="1:52" x14ac:dyDescent="0.15">
      <c r="A8972" s="278"/>
      <c r="B8972" s="274"/>
      <c r="C8972" s="340"/>
      <c r="D8972" s="340"/>
      <c r="E8972" s="341"/>
      <c r="F8972" s="341"/>
      <c r="G8972" s="341"/>
      <c r="H8972" s="341"/>
      <c r="I8972" s="341"/>
      <c r="J8972" s="341"/>
      <c r="AH8972" s="221"/>
      <c r="AI8972" s="221"/>
      <c r="AJ8972" s="221"/>
      <c r="AK8972" s="221"/>
      <c r="AL8972" s="221"/>
      <c r="AM8972" s="221"/>
      <c r="AN8972" s="221"/>
      <c r="AO8972" s="221"/>
      <c r="AP8972" s="221"/>
      <c r="AQ8972" s="219"/>
      <c r="AR8972" s="219"/>
      <c r="AS8972" s="221"/>
      <c r="AT8972" s="221"/>
      <c r="AU8972" s="221"/>
      <c r="AV8972" s="221"/>
      <c r="AW8972" s="221"/>
      <c r="AX8972" s="221"/>
      <c r="AY8972" s="221"/>
      <c r="AZ8972" s="221"/>
    </row>
    <row r="8973" spans="1:52" x14ac:dyDescent="0.15">
      <c r="A8973" s="278"/>
      <c r="B8973" s="274"/>
      <c r="C8973" s="340"/>
      <c r="D8973" s="340"/>
      <c r="E8973" s="341"/>
      <c r="F8973" s="341"/>
      <c r="G8973" s="341"/>
      <c r="H8973" s="341"/>
      <c r="I8973" s="341"/>
      <c r="J8973" s="341"/>
      <c r="AH8973" s="221"/>
      <c r="AI8973" s="221"/>
      <c r="AJ8973" s="221"/>
      <c r="AK8973" s="221"/>
      <c r="AL8973" s="221"/>
      <c r="AM8973" s="221"/>
      <c r="AN8973" s="221"/>
      <c r="AO8973" s="221"/>
      <c r="AP8973" s="221"/>
      <c r="AQ8973" s="219"/>
      <c r="AR8973" s="219"/>
      <c r="AS8973" s="221"/>
      <c r="AT8973" s="221"/>
      <c r="AU8973" s="221"/>
      <c r="AV8973" s="221"/>
      <c r="AW8973" s="221"/>
      <c r="AX8973" s="221"/>
      <c r="AY8973" s="221"/>
      <c r="AZ8973" s="221"/>
    </row>
    <row r="8974" spans="1:52" x14ac:dyDescent="0.15">
      <c r="A8974" s="278"/>
      <c r="B8974" s="274"/>
      <c r="C8974" s="340"/>
      <c r="D8974" s="340"/>
      <c r="E8974" s="341"/>
      <c r="F8974" s="341"/>
      <c r="G8974" s="341"/>
      <c r="H8974" s="341"/>
      <c r="I8974" s="341"/>
      <c r="J8974" s="341"/>
      <c r="AH8974" s="221"/>
      <c r="AI8974" s="221"/>
      <c r="AJ8974" s="221"/>
      <c r="AK8974" s="221"/>
      <c r="AL8974" s="221"/>
      <c r="AM8974" s="221"/>
      <c r="AN8974" s="221"/>
      <c r="AO8974" s="221"/>
      <c r="AP8974" s="221"/>
      <c r="AQ8974" s="219"/>
      <c r="AR8974" s="219"/>
      <c r="AS8974" s="221"/>
      <c r="AT8974" s="221"/>
      <c r="AU8974" s="221"/>
      <c r="AV8974" s="221"/>
      <c r="AW8974" s="221"/>
      <c r="AX8974" s="221"/>
      <c r="AY8974" s="221"/>
      <c r="AZ8974" s="221"/>
    </row>
    <row r="8975" spans="1:52" x14ac:dyDescent="0.15">
      <c r="A8975" s="278"/>
      <c r="B8975" s="274"/>
      <c r="C8975" s="340"/>
      <c r="D8975" s="340"/>
      <c r="E8975" s="341"/>
      <c r="F8975" s="341"/>
      <c r="G8975" s="341"/>
      <c r="H8975" s="341"/>
      <c r="I8975" s="341"/>
      <c r="J8975" s="341"/>
      <c r="AH8975" s="221"/>
      <c r="AI8975" s="221"/>
      <c r="AJ8975" s="221"/>
      <c r="AK8975" s="221"/>
      <c r="AL8975" s="221"/>
      <c r="AM8975" s="221"/>
      <c r="AN8975" s="221"/>
      <c r="AO8975" s="221"/>
      <c r="AP8975" s="221"/>
      <c r="AQ8975" s="219"/>
      <c r="AR8975" s="219"/>
      <c r="AS8975" s="221"/>
      <c r="AT8975" s="221"/>
      <c r="AU8975" s="221"/>
      <c r="AV8975" s="221"/>
      <c r="AW8975" s="221"/>
      <c r="AX8975" s="221"/>
      <c r="AY8975" s="221"/>
      <c r="AZ8975" s="221"/>
    </row>
    <row r="8976" spans="1:52" x14ac:dyDescent="0.15">
      <c r="A8976" s="278"/>
      <c r="B8976" s="274"/>
      <c r="C8976" s="340"/>
      <c r="D8976" s="340"/>
      <c r="E8976" s="341"/>
      <c r="F8976" s="341"/>
      <c r="G8976" s="341"/>
      <c r="H8976" s="341"/>
      <c r="I8976" s="341"/>
      <c r="J8976" s="341"/>
      <c r="AH8976" s="221"/>
      <c r="AI8976" s="221"/>
      <c r="AJ8976" s="221"/>
      <c r="AK8976" s="221"/>
      <c r="AL8976" s="221"/>
      <c r="AM8976" s="221"/>
      <c r="AN8976" s="221"/>
      <c r="AO8976" s="221"/>
      <c r="AP8976" s="221"/>
      <c r="AQ8976" s="219"/>
      <c r="AR8976" s="219"/>
      <c r="AS8976" s="221"/>
      <c r="AT8976" s="221"/>
      <c r="AU8976" s="221"/>
      <c r="AV8976" s="221"/>
      <c r="AW8976" s="221"/>
      <c r="AX8976" s="221"/>
      <c r="AY8976" s="221"/>
      <c r="AZ8976" s="221"/>
    </row>
    <row r="8977" spans="1:52" x14ac:dyDescent="0.15">
      <c r="A8977" s="278"/>
      <c r="B8977" s="274"/>
      <c r="C8977" s="340"/>
      <c r="D8977" s="340"/>
      <c r="E8977" s="341"/>
      <c r="F8977" s="341"/>
      <c r="G8977" s="341"/>
      <c r="H8977" s="341"/>
      <c r="I8977" s="341"/>
      <c r="J8977" s="341"/>
      <c r="AH8977" s="221"/>
      <c r="AI8977" s="221"/>
      <c r="AJ8977" s="221"/>
      <c r="AK8977" s="221"/>
      <c r="AL8977" s="221"/>
      <c r="AM8977" s="221"/>
      <c r="AN8977" s="221"/>
      <c r="AO8977" s="221"/>
      <c r="AP8977" s="221"/>
      <c r="AQ8977" s="219"/>
      <c r="AR8977" s="219"/>
      <c r="AS8977" s="221"/>
      <c r="AT8977" s="221"/>
      <c r="AU8977" s="221"/>
      <c r="AV8977" s="221"/>
      <c r="AW8977" s="221"/>
      <c r="AX8977" s="221"/>
      <c r="AY8977" s="221"/>
      <c r="AZ8977" s="221"/>
    </row>
    <row r="8978" spans="1:52" x14ac:dyDescent="0.15">
      <c r="A8978" s="278"/>
      <c r="B8978" s="274"/>
      <c r="C8978" s="340"/>
      <c r="D8978" s="340"/>
      <c r="E8978" s="341"/>
      <c r="F8978" s="341"/>
      <c r="G8978" s="341"/>
      <c r="H8978" s="341"/>
      <c r="I8978" s="341"/>
      <c r="J8978" s="341"/>
      <c r="AH8978" s="221"/>
      <c r="AI8978" s="221"/>
      <c r="AJ8978" s="221"/>
      <c r="AK8978" s="221"/>
      <c r="AL8978" s="221"/>
      <c r="AM8978" s="221"/>
      <c r="AN8978" s="221"/>
      <c r="AO8978" s="221"/>
      <c r="AP8978" s="221"/>
      <c r="AQ8978" s="219"/>
      <c r="AR8978" s="219"/>
      <c r="AS8978" s="221"/>
      <c r="AT8978" s="221"/>
      <c r="AU8978" s="221"/>
      <c r="AV8978" s="221"/>
      <c r="AW8978" s="221"/>
      <c r="AX8978" s="221"/>
      <c r="AY8978" s="221"/>
      <c r="AZ8978" s="221"/>
    </row>
    <row r="8979" spans="1:52" x14ac:dyDescent="0.15">
      <c r="A8979" s="278"/>
      <c r="B8979" s="274"/>
      <c r="C8979" s="340"/>
      <c r="D8979" s="340"/>
      <c r="E8979" s="341"/>
      <c r="F8979" s="341"/>
      <c r="G8979" s="341"/>
      <c r="H8979" s="341"/>
      <c r="I8979" s="341"/>
      <c r="J8979" s="341"/>
      <c r="AH8979" s="221"/>
      <c r="AI8979" s="221"/>
      <c r="AJ8979" s="221"/>
      <c r="AK8979" s="221"/>
      <c r="AL8979" s="221"/>
      <c r="AM8979" s="221"/>
      <c r="AN8979" s="221"/>
      <c r="AO8979" s="221"/>
      <c r="AP8979" s="221"/>
      <c r="AQ8979" s="219"/>
      <c r="AR8979" s="219"/>
      <c r="AS8979" s="221"/>
      <c r="AT8979" s="221"/>
      <c r="AU8979" s="221"/>
      <c r="AV8979" s="221"/>
      <c r="AW8979" s="221"/>
      <c r="AX8979" s="221"/>
      <c r="AY8979" s="221"/>
      <c r="AZ8979" s="221"/>
    </row>
    <row r="8980" spans="1:52" x14ac:dyDescent="0.15">
      <c r="A8980" s="278"/>
      <c r="B8980" s="274"/>
      <c r="C8980" s="340"/>
      <c r="D8980" s="340"/>
      <c r="E8980" s="341"/>
      <c r="F8980" s="341"/>
      <c r="G8980" s="341"/>
      <c r="H8980" s="341"/>
      <c r="I8980" s="341"/>
      <c r="J8980" s="341"/>
      <c r="AH8980" s="221"/>
      <c r="AI8980" s="221"/>
      <c r="AJ8980" s="221"/>
      <c r="AK8980" s="221"/>
      <c r="AL8980" s="221"/>
      <c r="AM8980" s="221"/>
      <c r="AN8980" s="221"/>
      <c r="AO8980" s="221"/>
      <c r="AP8980" s="221"/>
      <c r="AQ8980" s="219"/>
      <c r="AR8980" s="219"/>
      <c r="AS8980" s="221"/>
      <c r="AT8980" s="221"/>
      <c r="AU8980" s="221"/>
      <c r="AV8980" s="221"/>
      <c r="AW8980" s="221"/>
      <c r="AX8980" s="221"/>
      <c r="AY8980" s="221"/>
      <c r="AZ8980" s="221"/>
    </row>
    <row r="8981" spans="1:52" x14ac:dyDescent="0.15">
      <c r="A8981" s="278"/>
      <c r="B8981" s="274"/>
      <c r="C8981" s="340"/>
      <c r="D8981" s="340"/>
      <c r="E8981" s="341"/>
      <c r="F8981" s="341"/>
      <c r="G8981" s="341"/>
      <c r="H8981" s="341"/>
      <c r="I8981" s="341"/>
      <c r="J8981" s="341"/>
      <c r="AH8981" s="221"/>
      <c r="AI8981" s="221"/>
      <c r="AJ8981" s="221"/>
      <c r="AK8981" s="221"/>
      <c r="AL8981" s="221"/>
      <c r="AM8981" s="221"/>
      <c r="AN8981" s="221"/>
      <c r="AO8981" s="221"/>
      <c r="AP8981" s="221"/>
      <c r="AQ8981" s="219"/>
      <c r="AR8981" s="219"/>
      <c r="AS8981" s="221"/>
      <c r="AT8981" s="221"/>
      <c r="AU8981" s="221"/>
      <c r="AV8981" s="221"/>
      <c r="AW8981" s="221"/>
      <c r="AX8981" s="221"/>
      <c r="AY8981" s="221"/>
      <c r="AZ8981" s="221"/>
    </row>
    <row r="8982" spans="1:52" x14ac:dyDescent="0.15">
      <c r="A8982" s="278"/>
      <c r="B8982" s="274"/>
      <c r="C8982" s="340"/>
      <c r="D8982" s="340"/>
      <c r="E8982" s="341"/>
      <c r="F8982" s="341"/>
      <c r="G8982" s="341"/>
      <c r="H8982" s="341"/>
      <c r="I8982" s="341"/>
      <c r="J8982" s="341"/>
      <c r="AH8982" s="221"/>
      <c r="AI8982" s="221"/>
      <c r="AJ8982" s="221"/>
      <c r="AK8982" s="221"/>
      <c r="AL8982" s="221"/>
      <c r="AM8982" s="221"/>
      <c r="AN8982" s="221"/>
      <c r="AO8982" s="221"/>
      <c r="AP8982" s="221"/>
      <c r="AQ8982" s="219"/>
      <c r="AR8982" s="219"/>
      <c r="AS8982" s="221"/>
      <c r="AT8982" s="221"/>
      <c r="AU8982" s="221"/>
      <c r="AV8982" s="221"/>
      <c r="AW8982" s="221"/>
      <c r="AX8982" s="221"/>
      <c r="AY8982" s="221"/>
      <c r="AZ8982" s="221"/>
    </row>
    <row r="8983" spans="1:52" x14ac:dyDescent="0.15">
      <c r="A8983" s="278"/>
      <c r="B8983" s="274"/>
      <c r="C8983" s="340"/>
      <c r="D8983" s="340"/>
      <c r="E8983" s="341"/>
      <c r="F8983" s="341"/>
      <c r="G8983" s="341"/>
      <c r="H8983" s="341"/>
      <c r="I8983" s="341"/>
      <c r="J8983" s="341"/>
      <c r="AH8983" s="221"/>
      <c r="AI8983" s="221"/>
      <c r="AJ8983" s="221"/>
      <c r="AK8983" s="221"/>
      <c r="AL8983" s="221"/>
      <c r="AM8983" s="221"/>
      <c r="AN8983" s="221"/>
      <c r="AO8983" s="221"/>
      <c r="AP8983" s="221"/>
      <c r="AQ8983" s="219"/>
      <c r="AR8983" s="219"/>
      <c r="AS8983" s="221"/>
      <c r="AT8983" s="221"/>
      <c r="AU8983" s="221"/>
      <c r="AV8983" s="221"/>
      <c r="AW8983" s="221"/>
      <c r="AX8983" s="221"/>
      <c r="AY8983" s="221"/>
      <c r="AZ8983" s="221"/>
    </row>
    <row r="8984" spans="1:52" x14ac:dyDescent="0.15">
      <c r="A8984" s="278"/>
      <c r="B8984" s="274"/>
      <c r="C8984" s="340"/>
      <c r="D8984" s="340"/>
      <c r="E8984" s="341"/>
      <c r="F8984" s="341"/>
      <c r="G8984" s="341"/>
      <c r="H8984" s="341"/>
      <c r="I8984" s="341"/>
      <c r="J8984" s="341"/>
      <c r="AH8984" s="221"/>
      <c r="AI8984" s="221"/>
      <c r="AJ8984" s="221"/>
      <c r="AK8984" s="221"/>
      <c r="AL8984" s="221"/>
      <c r="AM8984" s="221"/>
      <c r="AN8984" s="221"/>
      <c r="AO8984" s="221"/>
      <c r="AP8984" s="221"/>
      <c r="AQ8984" s="219"/>
      <c r="AR8984" s="219"/>
      <c r="AS8984" s="221"/>
      <c r="AT8984" s="221"/>
      <c r="AU8984" s="221"/>
      <c r="AV8984" s="221"/>
      <c r="AW8984" s="221"/>
      <c r="AX8984" s="221"/>
      <c r="AY8984" s="221"/>
      <c r="AZ8984" s="221"/>
    </row>
    <row r="8985" spans="1:52" x14ac:dyDescent="0.15">
      <c r="A8985" s="278"/>
      <c r="B8985" s="274"/>
      <c r="C8985" s="340"/>
      <c r="D8985" s="340"/>
      <c r="E8985" s="341"/>
      <c r="F8985" s="341"/>
      <c r="G8985" s="341"/>
      <c r="H8985" s="341"/>
      <c r="I8985" s="341"/>
      <c r="J8985" s="341"/>
      <c r="AH8985" s="221"/>
      <c r="AI8985" s="221"/>
      <c r="AJ8985" s="221"/>
      <c r="AK8985" s="221"/>
      <c r="AL8985" s="221"/>
      <c r="AM8985" s="221"/>
      <c r="AN8985" s="221"/>
      <c r="AO8985" s="221"/>
      <c r="AP8985" s="221"/>
      <c r="AQ8985" s="219"/>
      <c r="AR8985" s="219"/>
      <c r="AS8985" s="221"/>
      <c r="AT8985" s="221"/>
      <c r="AU8985" s="221"/>
      <c r="AV8985" s="221"/>
      <c r="AW8985" s="221"/>
      <c r="AX8985" s="221"/>
      <c r="AY8985" s="221"/>
      <c r="AZ8985" s="221"/>
    </row>
    <row r="8986" spans="1:52" x14ac:dyDescent="0.15">
      <c r="A8986" s="278"/>
      <c r="B8986" s="274"/>
      <c r="C8986" s="340"/>
      <c r="D8986" s="340"/>
      <c r="E8986" s="341"/>
      <c r="F8986" s="341"/>
      <c r="G8986" s="341"/>
      <c r="H8986" s="341"/>
      <c r="I8986" s="341"/>
      <c r="J8986" s="341"/>
      <c r="AH8986" s="221"/>
      <c r="AI8986" s="221"/>
      <c r="AJ8986" s="221"/>
      <c r="AK8986" s="221"/>
      <c r="AL8986" s="221"/>
      <c r="AM8986" s="221"/>
      <c r="AN8986" s="221"/>
      <c r="AO8986" s="221"/>
      <c r="AP8986" s="221"/>
      <c r="AQ8986" s="219"/>
      <c r="AR8986" s="219"/>
      <c r="AS8986" s="221"/>
      <c r="AT8986" s="221"/>
      <c r="AU8986" s="221"/>
      <c r="AV8986" s="221"/>
      <c r="AW8986" s="221"/>
      <c r="AX8986" s="221"/>
      <c r="AY8986" s="221"/>
      <c r="AZ8986" s="221"/>
    </row>
    <row r="8987" spans="1:52" x14ac:dyDescent="0.15">
      <c r="A8987" s="278"/>
      <c r="B8987" s="274"/>
      <c r="C8987" s="340"/>
      <c r="D8987" s="340"/>
      <c r="E8987" s="341"/>
      <c r="F8987" s="341"/>
      <c r="G8987" s="341"/>
      <c r="H8987" s="341"/>
      <c r="I8987" s="341"/>
      <c r="J8987" s="341"/>
      <c r="AH8987" s="221"/>
      <c r="AI8987" s="221"/>
      <c r="AJ8987" s="221"/>
      <c r="AK8987" s="221"/>
      <c r="AL8987" s="221"/>
      <c r="AM8987" s="221"/>
      <c r="AN8987" s="221"/>
      <c r="AO8987" s="221"/>
      <c r="AP8987" s="221"/>
      <c r="AQ8987" s="219"/>
      <c r="AR8987" s="219"/>
      <c r="AS8987" s="221"/>
      <c r="AT8987" s="221"/>
      <c r="AU8987" s="221"/>
      <c r="AV8987" s="221"/>
      <c r="AW8987" s="221"/>
      <c r="AX8987" s="221"/>
      <c r="AY8987" s="221"/>
      <c r="AZ8987" s="221"/>
    </row>
    <row r="8988" spans="1:52" x14ac:dyDescent="0.15">
      <c r="A8988" s="278"/>
      <c r="B8988" s="274"/>
      <c r="C8988" s="340"/>
      <c r="D8988" s="340"/>
      <c r="E8988" s="341"/>
      <c r="F8988" s="341"/>
      <c r="G8988" s="341"/>
      <c r="H8988" s="341"/>
      <c r="I8988" s="341"/>
      <c r="J8988" s="341"/>
      <c r="AH8988" s="221"/>
      <c r="AI8988" s="221"/>
      <c r="AJ8988" s="221"/>
      <c r="AK8988" s="221"/>
      <c r="AL8988" s="221"/>
      <c r="AM8988" s="221"/>
      <c r="AN8988" s="221"/>
      <c r="AO8988" s="221"/>
      <c r="AP8988" s="221"/>
      <c r="AQ8988" s="219"/>
      <c r="AR8988" s="219"/>
      <c r="AS8988" s="221"/>
      <c r="AT8988" s="221"/>
      <c r="AU8988" s="221"/>
      <c r="AV8988" s="221"/>
      <c r="AW8988" s="221"/>
      <c r="AX8988" s="221"/>
      <c r="AY8988" s="221"/>
      <c r="AZ8988" s="221"/>
    </row>
    <row r="8989" spans="1:52" x14ac:dyDescent="0.15">
      <c r="A8989" s="278"/>
      <c r="B8989" s="274"/>
      <c r="C8989" s="340"/>
      <c r="D8989" s="340"/>
      <c r="E8989" s="341"/>
      <c r="F8989" s="341"/>
      <c r="G8989" s="341"/>
      <c r="H8989" s="341"/>
      <c r="I8989" s="341"/>
      <c r="J8989" s="341"/>
      <c r="AH8989" s="221"/>
      <c r="AI8989" s="221"/>
      <c r="AJ8989" s="221"/>
      <c r="AK8989" s="221"/>
      <c r="AL8989" s="221"/>
      <c r="AM8989" s="221"/>
      <c r="AN8989" s="221"/>
      <c r="AO8989" s="221"/>
      <c r="AP8989" s="221"/>
      <c r="AQ8989" s="219"/>
      <c r="AR8989" s="219"/>
      <c r="AS8989" s="221"/>
      <c r="AT8989" s="221"/>
      <c r="AU8989" s="221"/>
      <c r="AV8989" s="221"/>
      <c r="AW8989" s="221"/>
      <c r="AX8989" s="221"/>
      <c r="AY8989" s="221"/>
      <c r="AZ8989" s="221"/>
    </row>
    <row r="8990" spans="1:52" x14ac:dyDescent="0.15">
      <c r="A8990" s="278"/>
      <c r="B8990" s="274"/>
      <c r="C8990" s="340"/>
      <c r="D8990" s="340"/>
      <c r="E8990" s="341"/>
      <c r="F8990" s="341"/>
      <c r="G8990" s="341"/>
      <c r="H8990" s="341"/>
      <c r="I8990" s="341"/>
      <c r="J8990" s="341"/>
      <c r="AH8990" s="221"/>
      <c r="AI8990" s="221"/>
      <c r="AJ8990" s="221"/>
      <c r="AK8990" s="221"/>
      <c r="AL8990" s="221"/>
      <c r="AM8990" s="221"/>
      <c r="AN8990" s="221"/>
      <c r="AO8990" s="221"/>
      <c r="AP8990" s="221"/>
      <c r="AQ8990" s="219"/>
      <c r="AR8990" s="219"/>
      <c r="AS8990" s="221"/>
      <c r="AT8990" s="221"/>
      <c r="AU8990" s="221"/>
      <c r="AV8990" s="221"/>
      <c r="AW8990" s="221"/>
      <c r="AX8990" s="221"/>
      <c r="AY8990" s="221"/>
      <c r="AZ8990" s="221"/>
    </row>
    <row r="8991" spans="1:52" x14ac:dyDescent="0.15">
      <c r="A8991" s="278"/>
      <c r="B8991" s="274"/>
      <c r="C8991" s="340"/>
      <c r="D8991" s="340"/>
      <c r="E8991" s="341"/>
      <c r="F8991" s="341"/>
      <c r="G8991" s="341"/>
      <c r="H8991" s="341"/>
      <c r="I8991" s="341"/>
      <c r="J8991" s="341"/>
      <c r="AH8991" s="221"/>
      <c r="AI8991" s="221"/>
      <c r="AJ8991" s="221"/>
      <c r="AK8991" s="221"/>
      <c r="AL8991" s="221"/>
      <c r="AM8991" s="221"/>
      <c r="AN8991" s="221"/>
      <c r="AO8991" s="221"/>
      <c r="AP8991" s="221"/>
      <c r="AQ8991" s="219"/>
      <c r="AR8991" s="219"/>
      <c r="AS8991" s="221"/>
      <c r="AT8991" s="221"/>
      <c r="AU8991" s="221"/>
      <c r="AV8991" s="221"/>
      <c r="AW8991" s="221"/>
      <c r="AX8991" s="221"/>
      <c r="AY8991" s="221"/>
      <c r="AZ8991" s="221"/>
    </row>
    <row r="8992" spans="1:52" x14ac:dyDescent="0.15">
      <c r="A8992" s="278"/>
      <c r="B8992" s="274"/>
      <c r="C8992" s="340"/>
      <c r="D8992" s="340"/>
      <c r="E8992" s="341"/>
      <c r="F8992" s="341"/>
      <c r="G8992" s="341"/>
      <c r="H8992" s="341"/>
      <c r="I8992" s="341"/>
      <c r="J8992" s="341"/>
      <c r="AH8992" s="221"/>
      <c r="AI8992" s="221"/>
      <c r="AJ8992" s="221"/>
      <c r="AK8992" s="221"/>
      <c r="AL8992" s="221"/>
      <c r="AM8992" s="221"/>
      <c r="AN8992" s="221"/>
      <c r="AO8992" s="221"/>
      <c r="AP8992" s="221"/>
      <c r="AQ8992" s="219"/>
      <c r="AR8992" s="219"/>
      <c r="AS8992" s="221"/>
      <c r="AT8992" s="221"/>
      <c r="AU8992" s="221"/>
      <c r="AV8992" s="221"/>
      <c r="AW8992" s="221"/>
      <c r="AX8992" s="221"/>
      <c r="AY8992" s="221"/>
      <c r="AZ8992" s="221"/>
    </row>
    <row r="8993" spans="1:52" x14ac:dyDescent="0.15">
      <c r="A8993" s="278"/>
      <c r="B8993" s="274"/>
      <c r="C8993" s="340"/>
      <c r="D8993" s="340"/>
      <c r="E8993" s="341"/>
      <c r="F8993" s="341"/>
      <c r="G8993" s="341"/>
      <c r="H8993" s="341"/>
      <c r="I8993" s="341"/>
      <c r="J8993" s="341"/>
      <c r="AH8993" s="221"/>
      <c r="AI8993" s="221"/>
      <c r="AJ8993" s="221"/>
      <c r="AK8993" s="221"/>
      <c r="AL8993" s="221"/>
      <c r="AM8993" s="221"/>
      <c r="AN8993" s="221"/>
      <c r="AO8993" s="221"/>
      <c r="AP8993" s="221"/>
      <c r="AQ8993" s="219"/>
      <c r="AR8993" s="219"/>
      <c r="AS8993" s="221"/>
      <c r="AT8993" s="221"/>
      <c r="AU8993" s="221"/>
      <c r="AV8993" s="221"/>
      <c r="AW8993" s="221"/>
      <c r="AX8993" s="221"/>
      <c r="AY8993" s="221"/>
      <c r="AZ8993" s="221"/>
    </row>
    <row r="8994" spans="1:52" x14ac:dyDescent="0.15">
      <c r="A8994" s="278"/>
      <c r="B8994" s="274"/>
      <c r="C8994" s="340"/>
      <c r="D8994" s="340"/>
      <c r="E8994" s="341"/>
      <c r="F8994" s="341"/>
      <c r="G8994" s="341"/>
      <c r="H8994" s="341"/>
      <c r="I8994" s="341"/>
      <c r="J8994" s="341"/>
      <c r="AH8994" s="221"/>
      <c r="AI8994" s="221"/>
      <c r="AJ8994" s="221"/>
      <c r="AK8994" s="221"/>
      <c r="AL8994" s="221"/>
      <c r="AM8994" s="221"/>
      <c r="AN8994" s="221"/>
      <c r="AO8994" s="221"/>
      <c r="AP8994" s="221"/>
      <c r="AQ8994" s="219"/>
      <c r="AR8994" s="219"/>
      <c r="AS8994" s="221"/>
      <c r="AT8994" s="221"/>
      <c r="AU8994" s="221"/>
      <c r="AV8994" s="221"/>
      <c r="AW8994" s="221"/>
      <c r="AX8994" s="221"/>
      <c r="AY8994" s="221"/>
      <c r="AZ8994" s="221"/>
    </row>
    <row r="8995" spans="1:52" x14ac:dyDescent="0.15">
      <c r="A8995" s="278"/>
      <c r="B8995" s="274"/>
      <c r="C8995" s="340"/>
      <c r="D8995" s="340"/>
      <c r="E8995" s="341"/>
      <c r="F8995" s="341"/>
      <c r="G8995" s="341"/>
      <c r="H8995" s="341"/>
      <c r="I8995" s="341"/>
      <c r="J8995" s="341"/>
      <c r="AH8995" s="221"/>
      <c r="AI8995" s="221"/>
      <c r="AJ8995" s="221"/>
      <c r="AK8995" s="221"/>
      <c r="AL8995" s="221"/>
      <c r="AM8995" s="221"/>
      <c r="AN8995" s="221"/>
      <c r="AO8995" s="221"/>
      <c r="AP8995" s="221"/>
      <c r="AQ8995" s="219"/>
      <c r="AR8995" s="219"/>
      <c r="AS8995" s="221"/>
      <c r="AT8995" s="221"/>
      <c r="AU8995" s="221"/>
      <c r="AV8995" s="221"/>
      <c r="AW8995" s="221"/>
      <c r="AX8995" s="221"/>
      <c r="AY8995" s="221"/>
      <c r="AZ8995" s="221"/>
    </row>
    <row r="8996" spans="1:52" x14ac:dyDescent="0.15">
      <c r="A8996" s="278"/>
      <c r="B8996" s="274"/>
      <c r="C8996" s="340"/>
      <c r="D8996" s="340"/>
      <c r="E8996" s="341"/>
      <c r="F8996" s="341"/>
      <c r="G8996" s="341"/>
      <c r="H8996" s="341"/>
      <c r="I8996" s="341"/>
      <c r="J8996" s="341"/>
      <c r="AH8996" s="221"/>
      <c r="AI8996" s="221"/>
      <c r="AJ8996" s="221"/>
      <c r="AK8996" s="221"/>
      <c r="AL8996" s="221"/>
      <c r="AM8996" s="221"/>
      <c r="AN8996" s="221"/>
      <c r="AO8996" s="221"/>
      <c r="AP8996" s="221"/>
      <c r="AQ8996" s="219"/>
      <c r="AR8996" s="219"/>
      <c r="AS8996" s="221"/>
      <c r="AT8996" s="221"/>
      <c r="AU8996" s="221"/>
      <c r="AV8996" s="221"/>
      <c r="AW8996" s="221"/>
      <c r="AX8996" s="221"/>
      <c r="AY8996" s="221"/>
      <c r="AZ8996" s="221"/>
    </row>
    <row r="8997" spans="1:52" x14ac:dyDescent="0.15">
      <c r="A8997" s="278"/>
      <c r="B8997" s="274"/>
      <c r="C8997" s="340"/>
      <c r="D8997" s="340"/>
      <c r="E8997" s="341"/>
      <c r="F8997" s="341"/>
      <c r="G8997" s="341"/>
      <c r="H8997" s="341"/>
      <c r="I8997" s="341"/>
      <c r="J8997" s="341"/>
      <c r="AH8997" s="221"/>
      <c r="AI8997" s="221"/>
      <c r="AJ8997" s="221"/>
      <c r="AK8997" s="221"/>
      <c r="AL8997" s="221"/>
      <c r="AM8997" s="221"/>
      <c r="AN8997" s="221"/>
      <c r="AO8997" s="221"/>
      <c r="AP8997" s="221"/>
      <c r="AQ8997" s="219"/>
      <c r="AR8997" s="219"/>
      <c r="AS8997" s="221"/>
      <c r="AT8997" s="221"/>
      <c r="AU8997" s="221"/>
      <c r="AV8997" s="221"/>
      <c r="AW8997" s="221"/>
      <c r="AX8997" s="221"/>
      <c r="AY8997" s="221"/>
      <c r="AZ8997" s="221"/>
    </row>
    <row r="8998" spans="1:52" x14ac:dyDescent="0.15">
      <c r="A8998" s="278"/>
      <c r="B8998" s="274"/>
      <c r="C8998" s="340"/>
      <c r="D8998" s="340"/>
      <c r="E8998" s="341"/>
      <c r="F8998" s="341"/>
      <c r="G8998" s="341"/>
      <c r="H8998" s="341"/>
      <c r="I8998" s="341"/>
      <c r="J8998" s="341"/>
      <c r="AH8998" s="221"/>
      <c r="AI8998" s="221"/>
      <c r="AJ8998" s="221"/>
      <c r="AK8998" s="221"/>
      <c r="AL8998" s="221"/>
      <c r="AM8998" s="221"/>
      <c r="AN8998" s="221"/>
      <c r="AO8998" s="221"/>
      <c r="AP8998" s="221"/>
      <c r="AQ8998" s="219"/>
      <c r="AR8998" s="219"/>
      <c r="AS8998" s="221"/>
      <c r="AT8998" s="221"/>
      <c r="AU8998" s="221"/>
      <c r="AV8998" s="221"/>
      <c r="AW8998" s="221"/>
      <c r="AX8998" s="221"/>
      <c r="AY8998" s="221"/>
      <c r="AZ8998" s="221"/>
    </row>
    <row r="8999" spans="1:52" x14ac:dyDescent="0.15">
      <c r="A8999" s="278"/>
      <c r="B8999" s="274"/>
      <c r="C8999" s="340"/>
      <c r="D8999" s="340"/>
      <c r="E8999" s="341"/>
      <c r="F8999" s="341"/>
      <c r="G8999" s="341"/>
      <c r="H8999" s="341"/>
      <c r="I8999" s="341"/>
      <c r="J8999" s="341"/>
      <c r="AH8999" s="221"/>
      <c r="AI8999" s="221"/>
      <c r="AJ8999" s="221"/>
      <c r="AK8999" s="221"/>
      <c r="AL8999" s="221"/>
      <c r="AM8999" s="221"/>
      <c r="AN8999" s="221"/>
      <c r="AO8999" s="221"/>
      <c r="AP8999" s="221"/>
      <c r="AQ8999" s="219"/>
      <c r="AR8999" s="219"/>
      <c r="AS8999" s="221"/>
      <c r="AT8999" s="221"/>
      <c r="AU8999" s="221"/>
      <c r="AV8999" s="221"/>
      <c r="AW8999" s="221"/>
      <c r="AX8999" s="221"/>
      <c r="AY8999" s="221"/>
      <c r="AZ8999" s="221"/>
    </row>
    <row r="9000" spans="1:52" x14ac:dyDescent="0.15">
      <c r="A9000" s="278"/>
      <c r="B9000" s="274"/>
      <c r="C9000" s="340"/>
      <c r="D9000" s="340"/>
      <c r="E9000" s="341"/>
      <c r="F9000" s="341"/>
      <c r="G9000" s="341"/>
      <c r="H9000" s="341"/>
      <c r="I9000" s="341"/>
      <c r="J9000" s="341"/>
      <c r="AH9000" s="221"/>
      <c r="AI9000" s="221"/>
      <c r="AJ9000" s="221"/>
      <c r="AK9000" s="221"/>
      <c r="AL9000" s="221"/>
      <c r="AM9000" s="221"/>
      <c r="AN9000" s="221"/>
      <c r="AO9000" s="221"/>
      <c r="AP9000" s="221"/>
      <c r="AQ9000" s="219"/>
      <c r="AR9000" s="219"/>
      <c r="AS9000" s="221"/>
      <c r="AT9000" s="221"/>
      <c r="AU9000" s="221"/>
      <c r="AV9000" s="221"/>
      <c r="AW9000" s="221"/>
      <c r="AX9000" s="221"/>
      <c r="AY9000" s="221"/>
      <c r="AZ9000" s="221"/>
    </row>
    <row r="9001" spans="1:52" x14ac:dyDescent="0.15">
      <c r="A9001" s="278"/>
      <c r="B9001" s="274"/>
      <c r="C9001" s="340"/>
      <c r="D9001" s="340"/>
      <c r="E9001" s="341"/>
      <c r="F9001" s="341"/>
      <c r="G9001" s="341"/>
      <c r="H9001" s="341"/>
      <c r="I9001" s="341"/>
      <c r="J9001" s="341"/>
      <c r="AH9001" s="221"/>
      <c r="AI9001" s="221"/>
      <c r="AJ9001" s="221"/>
      <c r="AK9001" s="221"/>
      <c r="AL9001" s="221"/>
      <c r="AM9001" s="221"/>
      <c r="AN9001" s="221"/>
      <c r="AO9001" s="221"/>
      <c r="AP9001" s="221"/>
      <c r="AQ9001" s="219"/>
      <c r="AR9001" s="219"/>
      <c r="AS9001" s="221"/>
      <c r="AT9001" s="221"/>
      <c r="AU9001" s="221"/>
      <c r="AV9001" s="221"/>
      <c r="AW9001" s="221"/>
      <c r="AX9001" s="221"/>
      <c r="AY9001" s="221"/>
      <c r="AZ9001" s="221"/>
    </row>
    <row r="9002" spans="1:52" x14ac:dyDescent="0.15">
      <c r="A9002" s="278"/>
      <c r="B9002" s="274"/>
      <c r="C9002" s="340"/>
      <c r="D9002" s="340"/>
      <c r="E9002" s="341"/>
      <c r="F9002" s="341"/>
      <c r="G9002" s="341"/>
      <c r="H9002" s="341"/>
      <c r="I9002" s="341"/>
      <c r="J9002" s="341"/>
      <c r="AH9002" s="221"/>
      <c r="AI9002" s="221"/>
      <c r="AJ9002" s="221"/>
      <c r="AK9002" s="221"/>
      <c r="AL9002" s="221"/>
      <c r="AM9002" s="221"/>
      <c r="AN9002" s="221"/>
      <c r="AO9002" s="221"/>
      <c r="AP9002" s="221"/>
      <c r="AQ9002" s="219"/>
      <c r="AR9002" s="219"/>
      <c r="AS9002" s="221"/>
      <c r="AT9002" s="221"/>
      <c r="AU9002" s="221"/>
      <c r="AV9002" s="221"/>
      <c r="AW9002" s="221"/>
      <c r="AX9002" s="221"/>
      <c r="AY9002" s="221"/>
      <c r="AZ9002" s="221"/>
    </row>
    <row r="9003" spans="1:52" x14ac:dyDescent="0.15">
      <c r="A9003" s="278"/>
      <c r="B9003" s="274"/>
      <c r="C9003" s="340"/>
      <c r="D9003" s="340"/>
      <c r="E9003" s="341"/>
      <c r="F9003" s="341"/>
      <c r="G9003" s="341"/>
      <c r="H9003" s="341"/>
      <c r="I9003" s="341"/>
      <c r="J9003" s="341"/>
      <c r="AH9003" s="221"/>
      <c r="AI9003" s="221"/>
      <c r="AJ9003" s="221"/>
      <c r="AK9003" s="221"/>
      <c r="AL9003" s="221"/>
      <c r="AM9003" s="221"/>
      <c r="AN9003" s="221"/>
      <c r="AO9003" s="221"/>
      <c r="AP9003" s="221"/>
      <c r="AQ9003" s="219"/>
      <c r="AR9003" s="219"/>
      <c r="AS9003" s="221"/>
      <c r="AT9003" s="221"/>
      <c r="AU9003" s="221"/>
      <c r="AV9003" s="221"/>
      <c r="AW9003" s="221"/>
      <c r="AX9003" s="221"/>
      <c r="AY9003" s="221"/>
      <c r="AZ9003" s="221"/>
    </row>
    <row r="9004" spans="1:52" x14ac:dyDescent="0.15">
      <c r="A9004" s="278"/>
      <c r="B9004" s="274"/>
      <c r="C9004" s="340"/>
      <c r="D9004" s="340"/>
      <c r="E9004" s="341"/>
      <c r="F9004" s="341"/>
      <c r="G9004" s="341"/>
      <c r="H9004" s="341"/>
      <c r="I9004" s="341"/>
      <c r="J9004" s="341"/>
      <c r="AH9004" s="221"/>
      <c r="AI9004" s="221"/>
      <c r="AJ9004" s="221"/>
      <c r="AK9004" s="221"/>
      <c r="AL9004" s="221"/>
      <c r="AM9004" s="221"/>
      <c r="AN9004" s="221"/>
      <c r="AO9004" s="221"/>
      <c r="AP9004" s="221"/>
      <c r="AQ9004" s="219"/>
      <c r="AR9004" s="219"/>
      <c r="AS9004" s="221"/>
      <c r="AT9004" s="221"/>
      <c r="AU9004" s="221"/>
      <c r="AV9004" s="221"/>
      <c r="AW9004" s="221"/>
      <c r="AX9004" s="221"/>
      <c r="AY9004" s="221"/>
      <c r="AZ9004" s="221"/>
    </row>
    <row r="9005" spans="1:52" x14ac:dyDescent="0.15">
      <c r="A9005" s="278"/>
      <c r="B9005" s="274"/>
      <c r="C9005" s="340"/>
      <c r="D9005" s="340"/>
      <c r="E9005" s="341"/>
      <c r="F9005" s="341"/>
      <c r="G9005" s="341"/>
      <c r="H9005" s="341"/>
      <c r="I9005" s="341"/>
      <c r="J9005" s="341"/>
      <c r="AH9005" s="221"/>
      <c r="AI9005" s="221"/>
      <c r="AJ9005" s="221"/>
      <c r="AK9005" s="221"/>
      <c r="AL9005" s="221"/>
      <c r="AM9005" s="221"/>
      <c r="AN9005" s="221"/>
      <c r="AO9005" s="221"/>
      <c r="AP9005" s="221"/>
      <c r="AQ9005" s="219"/>
      <c r="AR9005" s="219"/>
      <c r="AS9005" s="221"/>
      <c r="AT9005" s="221"/>
      <c r="AU9005" s="221"/>
      <c r="AV9005" s="221"/>
      <c r="AW9005" s="221"/>
      <c r="AX9005" s="221"/>
      <c r="AY9005" s="221"/>
      <c r="AZ9005" s="221"/>
    </row>
    <row r="9006" spans="1:52" x14ac:dyDescent="0.15">
      <c r="A9006" s="278"/>
      <c r="B9006" s="274"/>
      <c r="C9006" s="340"/>
      <c r="D9006" s="340"/>
      <c r="E9006" s="341"/>
      <c r="F9006" s="341"/>
      <c r="G9006" s="341"/>
      <c r="H9006" s="341"/>
      <c r="I9006" s="341"/>
      <c r="J9006" s="341"/>
      <c r="AH9006" s="221"/>
      <c r="AI9006" s="221"/>
      <c r="AJ9006" s="221"/>
      <c r="AK9006" s="221"/>
      <c r="AL9006" s="221"/>
      <c r="AM9006" s="221"/>
      <c r="AN9006" s="221"/>
      <c r="AO9006" s="221"/>
      <c r="AP9006" s="221"/>
      <c r="AQ9006" s="219"/>
      <c r="AR9006" s="219"/>
      <c r="AS9006" s="221"/>
      <c r="AT9006" s="221"/>
      <c r="AU9006" s="221"/>
      <c r="AV9006" s="221"/>
      <c r="AW9006" s="221"/>
      <c r="AX9006" s="221"/>
      <c r="AY9006" s="221"/>
      <c r="AZ9006" s="221"/>
    </row>
    <row r="9007" spans="1:52" x14ac:dyDescent="0.15">
      <c r="A9007" s="278"/>
      <c r="B9007" s="274"/>
      <c r="C9007" s="340"/>
      <c r="D9007" s="340"/>
      <c r="E9007" s="341"/>
      <c r="F9007" s="341"/>
      <c r="G9007" s="341"/>
      <c r="H9007" s="341"/>
      <c r="I9007" s="341"/>
      <c r="J9007" s="341"/>
      <c r="AH9007" s="221"/>
      <c r="AI9007" s="221"/>
      <c r="AJ9007" s="221"/>
      <c r="AK9007" s="221"/>
      <c r="AL9007" s="221"/>
      <c r="AM9007" s="221"/>
      <c r="AN9007" s="221"/>
      <c r="AO9007" s="221"/>
      <c r="AP9007" s="221"/>
      <c r="AQ9007" s="219"/>
      <c r="AR9007" s="219"/>
      <c r="AS9007" s="221"/>
      <c r="AT9007" s="221"/>
      <c r="AU9007" s="221"/>
      <c r="AV9007" s="221"/>
      <c r="AW9007" s="221"/>
      <c r="AX9007" s="221"/>
      <c r="AY9007" s="221"/>
      <c r="AZ9007" s="221"/>
    </row>
    <row r="9008" spans="1:52" x14ac:dyDescent="0.15">
      <c r="A9008" s="278"/>
      <c r="B9008" s="274"/>
      <c r="C9008" s="340"/>
      <c r="D9008" s="340"/>
      <c r="E9008" s="341"/>
      <c r="F9008" s="341"/>
      <c r="G9008" s="341"/>
      <c r="H9008" s="341"/>
      <c r="I9008" s="341"/>
      <c r="J9008" s="341"/>
      <c r="AH9008" s="221"/>
      <c r="AI9008" s="221"/>
      <c r="AJ9008" s="221"/>
      <c r="AK9008" s="221"/>
      <c r="AL9008" s="221"/>
      <c r="AM9008" s="221"/>
      <c r="AN9008" s="221"/>
      <c r="AO9008" s="221"/>
      <c r="AP9008" s="221"/>
      <c r="AQ9008" s="219"/>
      <c r="AR9008" s="219"/>
      <c r="AS9008" s="221"/>
      <c r="AT9008" s="221"/>
      <c r="AU9008" s="221"/>
      <c r="AV9008" s="221"/>
      <c r="AW9008" s="221"/>
      <c r="AX9008" s="221"/>
      <c r="AY9008" s="221"/>
      <c r="AZ9008" s="221"/>
    </row>
    <row r="9009" spans="1:52" x14ac:dyDescent="0.15">
      <c r="A9009" s="278"/>
      <c r="B9009" s="274"/>
      <c r="C9009" s="340"/>
      <c r="D9009" s="340"/>
      <c r="E9009" s="341"/>
      <c r="F9009" s="341"/>
      <c r="G9009" s="341"/>
      <c r="H9009" s="341"/>
      <c r="I9009" s="341"/>
      <c r="J9009" s="341"/>
      <c r="AH9009" s="221"/>
      <c r="AI9009" s="221"/>
      <c r="AJ9009" s="221"/>
      <c r="AK9009" s="221"/>
      <c r="AL9009" s="221"/>
      <c r="AM9009" s="221"/>
      <c r="AN9009" s="221"/>
      <c r="AO9009" s="221"/>
      <c r="AP9009" s="221"/>
      <c r="AQ9009" s="219"/>
      <c r="AR9009" s="219"/>
      <c r="AS9009" s="221"/>
      <c r="AT9009" s="221"/>
      <c r="AU9009" s="221"/>
      <c r="AV9009" s="221"/>
      <c r="AW9009" s="221"/>
      <c r="AX9009" s="221"/>
      <c r="AY9009" s="221"/>
      <c r="AZ9009" s="221"/>
    </row>
    <row r="9010" spans="1:52" x14ac:dyDescent="0.15">
      <c r="A9010" s="278"/>
      <c r="B9010" s="274"/>
      <c r="C9010" s="340"/>
      <c r="D9010" s="340"/>
      <c r="E9010" s="341"/>
      <c r="F9010" s="341"/>
      <c r="G9010" s="341"/>
      <c r="H9010" s="341"/>
      <c r="I9010" s="341"/>
      <c r="J9010" s="341"/>
      <c r="AH9010" s="221"/>
      <c r="AI9010" s="221"/>
      <c r="AJ9010" s="221"/>
      <c r="AK9010" s="221"/>
      <c r="AL9010" s="221"/>
      <c r="AM9010" s="221"/>
      <c r="AN9010" s="221"/>
      <c r="AO9010" s="221"/>
      <c r="AP9010" s="221"/>
      <c r="AQ9010" s="219"/>
      <c r="AR9010" s="219"/>
      <c r="AS9010" s="221"/>
      <c r="AT9010" s="221"/>
      <c r="AU9010" s="221"/>
      <c r="AV9010" s="221"/>
      <c r="AW9010" s="221"/>
      <c r="AX9010" s="221"/>
      <c r="AY9010" s="221"/>
      <c r="AZ9010" s="221"/>
    </row>
    <row r="9011" spans="1:52" x14ac:dyDescent="0.15">
      <c r="A9011" s="278"/>
      <c r="B9011" s="274"/>
      <c r="C9011" s="340"/>
      <c r="D9011" s="340"/>
      <c r="E9011" s="341"/>
      <c r="F9011" s="341"/>
      <c r="G9011" s="341"/>
      <c r="H9011" s="341"/>
      <c r="I9011" s="341"/>
      <c r="J9011" s="341"/>
      <c r="AH9011" s="221"/>
      <c r="AI9011" s="221"/>
      <c r="AJ9011" s="221"/>
      <c r="AK9011" s="221"/>
      <c r="AL9011" s="221"/>
      <c r="AM9011" s="221"/>
      <c r="AN9011" s="221"/>
      <c r="AO9011" s="221"/>
      <c r="AP9011" s="221"/>
      <c r="AQ9011" s="219"/>
      <c r="AR9011" s="219"/>
      <c r="AS9011" s="221"/>
      <c r="AT9011" s="221"/>
      <c r="AU9011" s="221"/>
      <c r="AV9011" s="221"/>
      <c r="AW9011" s="221"/>
      <c r="AX9011" s="221"/>
      <c r="AY9011" s="221"/>
      <c r="AZ9011" s="221"/>
    </row>
    <row r="9012" spans="1:52" x14ac:dyDescent="0.15">
      <c r="A9012" s="278"/>
      <c r="B9012" s="274"/>
      <c r="C9012" s="340"/>
      <c r="D9012" s="340"/>
      <c r="E9012" s="341"/>
      <c r="F9012" s="341"/>
      <c r="G9012" s="341"/>
      <c r="H9012" s="341"/>
      <c r="I9012" s="341"/>
      <c r="J9012" s="341"/>
      <c r="AH9012" s="221"/>
      <c r="AI9012" s="221"/>
      <c r="AJ9012" s="221"/>
      <c r="AK9012" s="221"/>
      <c r="AL9012" s="221"/>
      <c r="AM9012" s="221"/>
      <c r="AN9012" s="221"/>
      <c r="AO9012" s="221"/>
      <c r="AP9012" s="221"/>
      <c r="AQ9012" s="219"/>
      <c r="AR9012" s="219"/>
      <c r="AS9012" s="221"/>
      <c r="AT9012" s="221"/>
      <c r="AU9012" s="221"/>
      <c r="AV9012" s="221"/>
      <c r="AW9012" s="221"/>
      <c r="AX9012" s="221"/>
      <c r="AY9012" s="221"/>
      <c r="AZ9012" s="221"/>
    </row>
    <row r="9013" spans="1:52" x14ac:dyDescent="0.15">
      <c r="A9013" s="278"/>
      <c r="B9013" s="274"/>
      <c r="C9013" s="340"/>
      <c r="D9013" s="340"/>
      <c r="E9013" s="341"/>
      <c r="F9013" s="341"/>
      <c r="G9013" s="341"/>
      <c r="H9013" s="341"/>
      <c r="I9013" s="341"/>
      <c r="J9013" s="341"/>
      <c r="AH9013" s="221"/>
      <c r="AI9013" s="221"/>
      <c r="AJ9013" s="221"/>
      <c r="AK9013" s="221"/>
      <c r="AL9013" s="221"/>
      <c r="AM9013" s="221"/>
      <c r="AN9013" s="221"/>
      <c r="AO9013" s="221"/>
      <c r="AP9013" s="221"/>
      <c r="AQ9013" s="219"/>
      <c r="AR9013" s="219"/>
      <c r="AS9013" s="221"/>
      <c r="AT9013" s="221"/>
      <c r="AU9013" s="221"/>
      <c r="AV9013" s="221"/>
      <c r="AW9013" s="221"/>
      <c r="AX9013" s="221"/>
      <c r="AY9013" s="221"/>
      <c r="AZ9013" s="221"/>
    </row>
    <row r="9014" spans="1:52" x14ac:dyDescent="0.15">
      <c r="A9014" s="278"/>
      <c r="B9014" s="274"/>
      <c r="C9014" s="340"/>
      <c r="D9014" s="340"/>
      <c r="E9014" s="341"/>
      <c r="F9014" s="341"/>
      <c r="G9014" s="341"/>
      <c r="H9014" s="341"/>
      <c r="I9014" s="341"/>
      <c r="J9014" s="341"/>
      <c r="AH9014" s="221"/>
      <c r="AI9014" s="221"/>
      <c r="AJ9014" s="221"/>
      <c r="AK9014" s="221"/>
      <c r="AL9014" s="221"/>
      <c r="AM9014" s="221"/>
      <c r="AN9014" s="221"/>
      <c r="AO9014" s="221"/>
      <c r="AP9014" s="221"/>
      <c r="AQ9014" s="219"/>
      <c r="AR9014" s="219"/>
      <c r="AS9014" s="221"/>
      <c r="AT9014" s="221"/>
      <c r="AU9014" s="221"/>
      <c r="AV9014" s="221"/>
      <c r="AW9014" s="221"/>
      <c r="AX9014" s="221"/>
      <c r="AY9014" s="221"/>
      <c r="AZ9014" s="221"/>
    </row>
    <row r="9015" spans="1:52" x14ac:dyDescent="0.15">
      <c r="A9015" s="278"/>
      <c r="B9015" s="274"/>
      <c r="C9015" s="340"/>
      <c r="D9015" s="340"/>
      <c r="E9015" s="341"/>
      <c r="F9015" s="341"/>
      <c r="G9015" s="341"/>
      <c r="H9015" s="341"/>
      <c r="I9015" s="341"/>
      <c r="J9015" s="341"/>
      <c r="AH9015" s="221"/>
      <c r="AI9015" s="221"/>
      <c r="AJ9015" s="221"/>
      <c r="AK9015" s="221"/>
      <c r="AL9015" s="221"/>
      <c r="AM9015" s="221"/>
      <c r="AN9015" s="221"/>
      <c r="AO9015" s="221"/>
      <c r="AP9015" s="221"/>
      <c r="AQ9015" s="219"/>
      <c r="AR9015" s="219"/>
      <c r="AS9015" s="221"/>
      <c r="AT9015" s="221"/>
      <c r="AU9015" s="221"/>
      <c r="AV9015" s="221"/>
      <c r="AW9015" s="221"/>
      <c r="AX9015" s="221"/>
      <c r="AY9015" s="221"/>
      <c r="AZ9015" s="221"/>
    </row>
    <row r="9016" spans="1:52" x14ac:dyDescent="0.15">
      <c r="A9016" s="278"/>
      <c r="B9016" s="274"/>
      <c r="C9016" s="340"/>
      <c r="D9016" s="340"/>
      <c r="E9016" s="341"/>
      <c r="F9016" s="341"/>
      <c r="G9016" s="341"/>
      <c r="H9016" s="341"/>
      <c r="I9016" s="341"/>
      <c r="J9016" s="341"/>
      <c r="AH9016" s="221"/>
      <c r="AI9016" s="221"/>
      <c r="AJ9016" s="221"/>
      <c r="AK9016" s="221"/>
      <c r="AL9016" s="221"/>
      <c r="AM9016" s="221"/>
      <c r="AN9016" s="221"/>
      <c r="AO9016" s="221"/>
      <c r="AP9016" s="221"/>
      <c r="AQ9016" s="219"/>
      <c r="AR9016" s="219"/>
      <c r="AS9016" s="221"/>
      <c r="AT9016" s="221"/>
      <c r="AU9016" s="221"/>
      <c r="AV9016" s="221"/>
      <c r="AW9016" s="221"/>
      <c r="AX9016" s="221"/>
      <c r="AY9016" s="221"/>
      <c r="AZ9016" s="221"/>
    </row>
    <row r="9017" spans="1:52" x14ac:dyDescent="0.15">
      <c r="A9017" s="278"/>
      <c r="B9017" s="274"/>
      <c r="C9017" s="340"/>
      <c r="D9017" s="340"/>
      <c r="E9017" s="341"/>
      <c r="F9017" s="341"/>
      <c r="G9017" s="341"/>
      <c r="H9017" s="341"/>
      <c r="I9017" s="341"/>
      <c r="J9017" s="341"/>
      <c r="AH9017" s="221"/>
      <c r="AI9017" s="221"/>
      <c r="AJ9017" s="221"/>
      <c r="AK9017" s="221"/>
      <c r="AL9017" s="221"/>
      <c r="AM9017" s="221"/>
      <c r="AN9017" s="221"/>
      <c r="AO9017" s="221"/>
      <c r="AP9017" s="221"/>
      <c r="AQ9017" s="219"/>
      <c r="AR9017" s="219"/>
      <c r="AS9017" s="221"/>
      <c r="AT9017" s="221"/>
      <c r="AU9017" s="221"/>
      <c r="AV9017" s="221"/>
      <c r="AW9017" s="221"/>
      <c r="AX9017" s="221"/>
      <c r="AY9017" s="221"/>
      <c r="AZ9017" s="221"/>
    </row>
    <row r="9018" spans="1:52" x14ac:dyDescent="0.15">
      <c r="A9018" s="278"/>
      <c r="B9018" s="274"/>
      <c r="C9018" s="340"/>
      <c r="D9018" s="340"/>
      <c r="E9018" s="341"/>
      <c r="F9018" s="341"/>
      <c r="G9018" s="341"/>
      <c r="H9018" s="341"/>
      <c r="I9018" s="341"/>
      <c r="J9018" s="341"/>
      <c r="AH9018" s="221"/>
      <c r="AI9018" s="221"/>
      <c r="AJ9018" s="221"/>
      <c r="AK9018" s="221"/>
      <c r="AL9018" s="221"/>
      <c r="AM9018" s="221"/>
      <c r="AN9018" s="221"/>
      <c r="AO9018" s="221"/>
      <c r="AP9018" s="221"/>
      <c r="AQ9018" s="219"/>
      <c r="AR9018" s="219"/>
      <c r="AS9018" s="221"/>
      <c r="AT9018" s="221"/>
      <c r="AU9018" s="221"/>
      <c r="AV9018" s="221"/>
      <c r="AW9018" s="221"/>
      <c r="AX9018" s="221"/>
      <c r="AY9018" s="221"/>
      <c r="AZ9018" s="221"/>
    </row>
    <row r="9019" spans="1:52" x14ac:dyDescent="0.15">
      <c r="A9019" s="278"/>
      <c r="B9019" s="274"/>
      <c r="C9019" s="340"/>
      <c r="D9019" s="340"/>
      <c r="E9019" s="341"/>
      <c r="F9019" s="341"/>
      <c r="G9019" s="341"/>
      <c r="H9019" s="341"/>
      <c r="I9019" s="341"/>
      <c r="J9019" s="341"/>
      <c r="AH9019" s="221"/>
      <c r="AI9019" s="221"/>
      <c r="AJ9019" s="221"/>
      <c r="AK9019" s="221"/>
      <c r="AL9019" s="221"/>
      <c r="AM9019" s="221"/>
      <c r="AN9019" s="221"/>
      <c r="AO9019" s="221"/>
      <c r="AP9019" s="221"/>
      <c r="AQ9019" s="219"/>
      <c r="AR9019" s="219"/>
      <c r="AS9019" s="221"/>
      <c r="AT9019" s="221"/>
      <c r="AU9019" s="221"/>
      <c r="AV9019" s="221"/>
      <c r="AW9019" s="221"/>
      <c r="AX9019" s="221"/>
      <c r="AY9019" s="221"/>
      <c r="AZ9019" s="221"/>
    </row>
    <row r="9020" spans="1:52" x14ac:dyDescent="0.15">
      <c r="A9020" s="278"/>
      <c r="B9020" s="274"/>
      <c r="C9020" s="340"/>
      <c r="D9020" s="340"/>
      <c r="E9020" s="341"/>
      <c r="F9020" s="341"/>
      <c r="G9020" s="341"/>
      <c r="H9020" s="341"/>
      <c r="I9020" s="341"/>
      <c r="J9020" s="341"/>
      <c r="AH9020" s="221"/>
      <c r="AI9020" s="221"/>
      <c r="AJ9020" s="221"/>
      <c r="AK9020" s="221"/>
      <c r="AL9020" s="221"/>
      <c r="AM9020" s="221"/>
      <c r="AN9020" s="221"/>
      <c r="AO9020" s="221"/>
      <c r="AP9020" s="221"/>
      <c r="AQ9020" s="219"/>
      <c r="AR9020" s="219"/>
      <c r="AS9020" s="221"/>
      <c r="AT9020" s="221"/>
      <c r="AU9020" s="221"/>
      <c r="AV9020" s="221"/>
      <c r="AW9020" s="221"/>
      <c r="AX9020" s="221"/>
      <c r="AY9020" s="221"/>
      <c r="AZ9020" s="221"/>
    </row>
    <row r="9021" spans="1:52" x14ac:dyDescent="0.15">
      <c r="A9021" s="278"/>
      <c r="B9021" s="274"/>
      <c r="C9021" s="340"/>
      <c r="D9021" s="340"/>
      <c r="E9021" s="341"/>
      <c r="F9021" s="341"/>
      <c r="G9021" s="341"/>
      <c r="H9021" s="341"/>
      <c r="I9021" s="341"/>
      <c r="J9021" s="341"/>
      <c r="AH9021" s="221"/>
      <c r="AI9021" s="221"/>
      <c r="AJ9021" s="221"/>
      <c r="AK9021" s="221"/>
      <c r="AL9021" s="221"/>
      <c r="AM9021" s="221"/>
      <c r="AN9021" s="221"/>
      <c r="AO9021" s="221"/>
      <c r="AP9021" s="221"/>
      <c r="AQ9021" s="219"/>
      <c r="AR9021" s="219"/>
      <c r="AS9021" s="221"/>
      <c r="AT9021" s="221"/>
      <c r="AU9021" s="221"/>
      <c r="AV9021" s="221"/>
      <c r="AW9021" s="221"/>
      <c r="AX9021" s="221"/>
      <c r="AY9021" s="221"/>
      <c r="AZ9021" s="221"/>
    </row>
    <row r="9022" spans="1:52" x14ac:dyDescent="0.15">
      <c r="A9022" s="278"/>
      <c r="B9022" s="274"/>
      <c r="C9022" s="340"/>
      <c r="D9022" s="340"/>
      <c r="E9022" s="341"/>
      <c r="F9022" s="341"/>
      <c r="G9022" s="341"/>
      <c r="H9022" s="341"/>
      <c r="I9022" s="341"/>
      <c r="J9022" s="341"/>
      <c r="AH9022" s="221"/>
      <c r="AI9022" s="221"/>
      <c r="AJ9022" s="221"/>
      <c r="AK9022" s="221"/>
      <c r="AL9022" s="221"/>
      <c r="AM9022" s="221"/>
      <c r="AN9022" s="221"/>
      <c r="AO9022" s="221"/>
      <c r="AP9022" s="221"/>
      <c r="AQ9022" s="219"/>
      <c r="AR9022" s="219"/>
      <c r="AS9022" s="221"/>
      <c r="AT9022" s="221"/>
      <c r="AU9022" s="221"/>
      <c r="AV9022" s="221"/>
      <c r="AW9022" s="221"/>
      <c r="AX9022" s="221"/>
      <c r="AY9022" s="221"/>
      <c r="AZ9022" s="221"/>
    </row>
    <row r="9023" spans="1:52" x14ac:dyDescent="0.15">
      <c r="A9023" s="278"/>
      <c r="B9023" s="274"/>
      <c r="C9023" s="340"/>
      <c r="D9023" s="340"/>
      <c r="E9023" s="341"/>
      <c r="F9023" s="341"/>
      <c r="G9023" s="341"/>
      <c r="H9023" s="341"/>
      <c r="I9023" s="341"/>
      <c r="J9023" s="341"/>
      <c r="AH9023" s="221"/>
      <c r="AI9023" s="221"/>
      <c r="AJ9023" s="221"/>
      <c r="AK9023" s="221"/>
      <c r="AL9023" s="221"/>
      <c r="AM9023" s="221"/>
      <c r="AN9023" s="221"/>
      <c r="AO9023" s="221"/>
      <c r="AP9023" s="221"/>
      <c r="AQ9023" s="219"/>
      <c r="AR9023" s="219"/>
      <c r="AS9023" s="221"/>
      <c r="AT9023" s="221"/>
      <c r="AU9023" s="221"/>
      <c r="AV9023" s="221"/>
      <c r="AW9023" s="221"/>
      <c r="AX9023" s="221"/>
      <c r="AY9023" s="221"/>
      <c r="AZ9023" s="221"/>
    </row>
    <row r="9024" spans="1:52" x14ac:dyDescent="0.15">
      <c r="A9024" s="278"/>
      <c r="B9024" s="274"/>
      <c r="C9024" s="340"/>
      <c r="D9024" s="340"/>
      <c r="E9024" s="341"/>
      <c r="F9024" s="341"/>
      <c r="G9024" s="341"/>
      <c r="H9024" s="341"/>
      <c r="I9024" s="341"/>
      <c r="J9024" s="341"/>
      <c r="AH9024" s="221"/>
      <c r="AI9024" s="221"/>
      <c r="AJ9024" s="221"/>
      <c r="AK9024" s="221"/>
      <c r="AL9024" s="221"/>
      <c r="AM9024" s="221"/>
      <c r="AN9024" s="221"/>
      <c r="AO9024" s="221"/>
      <c r="AP9024" s="221"/>
      <c r="AQ9024" s="219"/>
      <c r="AR9024" s="219"/>
      <c r="AS9024" s="221"/>
      <c r="AT9024" s="221"/>
      <c r="AU9024" s="221"/>
      <c r="AV9024" s="221"/>
      <c r="AW9024" s="221"/>
      <c r="AX9024" s="221"/>
      <c r="AY9024" s="221"/>
      <c r="AZ9024" s="221"/>
    </row>
    <row r="9025" spans="1:52" x14ac:dyDescent="0.15">
      <c r="A9025" s="278"/>
      <c r="B9025" s="274"/>
      <c r="C9025" s="340"/>
      <c r="D9025" s="340"/>
      <c r="E9025" s="341"/>
      <c r="F9025" s="341"/>
      <c r="G9025" s="341"/>
      <c r="H9025" s="341"/>
      <c r="I9025" s="341"/>
      <c r="J9025" s="341"/>
      <c r="AH9025" s="221"/>
      <c r="AI9025" s="221"/>
      <c r="AJ9025" s="221"/>
      <c r="AK9025" s="221"/>
      <c r="AL9025" s="221"/>
      <c r="AM9025" s="221"/>
      <c r="AN9025" s="221"/>
      <c r="AO9025" s="221"/>
      <c r="AP9025" s="221"/>
      <c r="AQ9025" s="219"/>
      <c r="AR9025" s="219"/>
      <c r="AS9025" s="221"/>
      <c r="AT9025" s="221"/>
      <c r="AU9025" s="221"/>
      <c r="AV9025" s="221"/>
      <c r="AW9025" s="221"/>
      <c r="AX9025" s="221"/>
      <c r="AY9025" s="221"/>
      <c r="AZ9025" s="221"/>
    </row>
    <row r="9026" spans="1:52" x14ac:dyDescent="0.15">
      <c r="A9026" s="278"/>
      <c r="B9026" s="274"/>
      <c r="C9026" s="340"/>
      <c r="D9026" s="340"/>
      <c r="E9026" s="341"/>
      <c r="F9026" s="341"/>
      <c r="G9026" s="341"/>
      <c r="H9026" s="341"/>
      <c r="I9026" s="341"/>
      <c r="J9026" s="341"/>
      <c r="AH9026" s="221"/>
      <c r="AI9026" s="221"/>
      <c r="AJ9026" s="221"/>
      <c r="AK9026" s="221"/>
      <c r="AL9026" s="221"/>
      <c r="AM9026" s="221"/>
      <c r="AN9026" s="221"/>
      <c r="AO9026" s="221"/>
      <c r="AP9026" s="221"/>
      <c r="AQ9026" s="219"/>
      <c r="AR9026" s="219"/>
      <c r="AS9026" s="221"/>
      <c r="AT9026" s="221"/>
      <c r="AU9026" s="221"/>
      <c r="AV9026" s="221"/>
      <c r="AW9026" s="221"/>
      <c r="AX9026" s="221"/>
      <c r="AY9026" s="221"/>
      <c r="AZ9026" s="221"/>
    </row>
    <row r="9027" spans="1:52" x14ac:dyDescent="0.15">
      <c r="A9027" s="278"/>
      <c r="B9027" s="274"/>
      <c r="C9027" s="340"/>
      <c r="D9027" s="340"/>
      <c r="E9027" s="341"/>
      <c r="F9027" s="341"/>
      <c r="G9027" s="341"/>
      <c r="H9027" s="341"/>
      <c r="I9027" s="341"/>
      <c r="J9027" s="341"/>
      <c r="AH9027" s="221"/>
      <c r="AI9027" s="221"/>
      <c r="AJ9027" s="221"/>
      <c r="AK9027" s="221"/>
      <c r="AL9027" s="221"/>
      <c r="AM9027" s="221"/>
      <c r="AN9027" s="221"/>
      <c r="AO9027" s="221"/>
      <c r="AP9027" s="221"/>
      <c r="AQ9027" s="219"/>
      <c r="AR9027" s="219"/>
      <c r="AS9027" s="221"/>
      <c r="AT9027" s="221"/>
      <c r="AU9027" s="221"/>
      <c r="AV9027" s="221"/>
      <c r="AW9027" s="221"/>
      <c r="AX9027" s="221"/>
      <c r="AY9027" s="221"/>
      <c r="AZ9027" s="221"/>
    </row>
    <row r="9028" spans="1:52" x14ac:dyDescent="0.15">
      <c r="A9028" s="278"/>
      <c r="B9028" s="274"/>
      <c r="C9028" s="340"/>
      <c r="D9028" s="340"/>
      <c r="E9028" s="341"/>
      <c r="F9028" s="341"/>
      <c r="G9028" s="341"/>
      <c r="H9028" s="341"/>
      <c r="I9028" s="341"/>
      <c r="J9028" s="341"/>
      <c r="AH9028" s="221"/>
      <c r="AI9028" s="221"/>
      <c r="AJ9028" s="221"/>
      <c r="AK9028" s="221"/>
      <c r="AL9028" s="221"/>
      <c r="AM9028" s="221"/>
      <c r="AN9028" s="221"/>
      <c r="AO9028" s="221"/>
      <c r="AP9028" s="221"/>
      <c r="AQ9028" s="219"/>
      <c r="AR9028" s="219"/>
      <c r="AS9028" s="221"/>
      <c r="AT9028" s="221"/>
      <c r="AU9028" s="221"/>
      <c r="AV9028" s="221"/>
      <c r="AW9028" s="221"/>
      <c r="AX9028" s="221"/>
      <c r="AY9028" s="221"/>
      <c r="AZ9028" s="221"/>
    </row>
    <row r="9029" spans="1:52" x14ac:dyDescent="0.15">
      <c r="A9029" s="278"/>
      <c r="B9029" s="274"/>
      <c r="C9029" s="340"/>
      <c r="D9029" s="340"/>
      <c r="E9029" s="341"/>
      <c r="F9029" s="341"/>
      <c r="G9029" s="341"/>
      <c r="H9029" s="341"/>
      <c r="I9029" s="341"/>
      <c r="J9029" s="341"/>
      <c r="AH9029" s="221"/>
      <c r="AI9029" s="221"/>
      <c r="AJ9029" s="221"/>
      <c r="AK9029" s="221"/>
      <c r="AL9029" s="221"/>
      <c r="AM9029" s="221"/>
      <c r="AN9029" s="221"/>
      <c r="AO9029" s="221"/>
      <c r="AP9029" s="221"/>
      <c r="AQ9029" s="219"/>
      <c r="AR9029" s="219"/>
      <c r="AS9029" s="221"/>
      <c r="AT9029" s="221"/>
      <c r="AU9029" s="221"/>
      <c r="AV9029" s="221"/>
      <c r="AW9029" s="221"/>
      <c r="AX9029" s="221"/>
      <c r="AY9029" s="221"/>
      <c r="AZ9029" s="221"/>
    </row>
    <row r="9030" spans="1:52" x14ac:dyDescent="0.15">
      <c r="A9030" s="278"/>
      <c r="B9030" s="274"/>
      <c r="C9030" s="340"/>
      <c r="D9030" s="340"/>
      <c r="E9030" s="341"/>
      <c r="F9030" s="341"/>
      <c r="G9030" s="341"/>
      <c r="H9030" s="341"/>
      <c r="I9030" s="341"/>
      <c r="J9030" s="341"/>
      <c r="AH9030" s="221"/>
      <c r="AI9030" s="221"/>
      <c r="AJ9030" s="221"/>
      <c r="AK9030" s="221"/>
      <c r="AL9030" s="221"/>
      <c r="AM9030" s="221"/>
      <c r="AN9030" s="221"/>
      <c r="AO9030" s="221"/>
      <c r="AP9030" s="221"/>
      <c r="AQ9030" s="219"/>
      <c r="AR9030" s="219"/>
      <c r="AS9030" s="221"/>
      <c r="AT9030" s="221"/>
      <c r="AU9030" s="221"/>
      <c r="AV9030" s="221"/>
      <c r="AW9030" s="221"/>
      <c r="AX9030" s="221"/>
      <c r="AY9030" s="221"/>
      <c r="AZ9030" s="221"/>
    </row>
    <row r="9031" spans="1:52" x14ac:dyDescent="0.15">
      <c r="A9031" s="278"/>
      <c r="B9031" s="274"/>
      <c r="C9031" s="340"/>
      <c r="D9031" s="340"/>
      <c r="E9031" s="341"/>
      <c r="F9031" s="341"/>
      <c r="G9031" s="341"/>
      <c r="H9031" s="341"/>
      <c r="I9031" s="341"/>
      <c r="J9031" s="341"/>
      <c r="AH9031" s="221"/>
      <c r="AI9031" s="221"/>
      <c r="AJ9031" s="221"/>
      <c r="AK9031" s="221"/>
      <c r="AL9031" s="221"/>
      <c r="AM9031" s="221"/>
      <c r="AN9031" s="221"/>
      <c r="AO9031" s="221"/>
      <c r="AP9031" s="221"/>
      <c r="AQ9031" s="219"/>
      <c r="AR9031" s="219"/>
      <c r="AS9031" s="221"/>
      <c r="AT9031" s="221"/>
      <c r="AU9031" s="221"/>
      <c r="AV9031" s="221"/>
      <c r="AW9031" s="221"/>
      <c r="AX9031" s="221"/>
      <c r="AY9031" s="221"/>
      <c r="AZ9031" s="221"/>
    </row>
    <row r="9032" spans="1:52" x14ac:dyDescent="0.15">
      <c r="A9032" s="278"/>
      <c r="B9032" s="274"/>
      <c r="C9032" s="340"/>
      <c r="D9032" s="340"/>
      <c r="E9032" s="341"/>
      <c r="F9032" s="341"/>
      <c r="G9032" s="341"/>
      <c r="H9032" s="341"/>
      <c r="I9032" s="341"/>
      <c r="J9032" s="341"/>
      <c r="AH9032" s="221"/>
      <c r="AI9032" s="221"/>
      <c r="AJ9032" s="221"/>
      <c r="AK9032" s="221"/>
      <c r="AL9032" s="221"/>
      <c r="AM9032" s="221"/>
      <c r="AN9032" s="221"/>
      <c r="AO9032" s="221"/>
      <c r="AP9032" s="221"/>
      <c r="AQ9032" s="219"/>
      <c r="AR9032" s="219"/>
      <c r="AS9032" s="221"/>
      <c r="AT9032" s="221"/>
      <c r="AU9032" s="221"/>
      <c r="AV9032" s="221"/>
      <c r="AW9032" s="221"/>
      <c r="AX9032" s="221"/>
      <c r="AY9032" s="221"/>
      <c r="AZ9032" s="221"/>
    </row>
    <row r="9033" spans="1:52" x14ac:dyDescent="0.15">
      <c r="A9033" s="278"/>
      <c r="B9033" s="274"/>
      <c r="C9033" s="340"/>
      <c r="D9033" s="340"/>
      <c r="E9033" s="341"/>
      <c r="F9033" s="341"/>
      <c r="G9033" s="341"/>
      <c r="H9033" s="341"/>
      <c r="I9033" s="341"/>
      <c r="J9033" s="341"/>
      <c r="AH9033" s="221"/>
      <c r="AI9033" s="221"/>
      <c r="AJ9033" s="221"/>
      <c r="AK9033" s="221"/>
      <c r="AL9033" s="221"/>
      <c r="AM9033" s="221"/>
      <c r="AN9033" s="221"/>
      <c r="AO9033" s="221"/>
      <c r="AP9033" s="221"/>
      <c r="AQ9033" s="219"/>
      <c r="AR9033" s="219"/>
      <c r="AS9033" s="221"/>
      <c r="AT9033" s="221"/>
      <c r="AU9033" s="221"/>
      <c r="AV9033" s="221"/>
      <c r="AW9033" s="221"/>
      <c r="AX9033" s="221"/>
      <c r="AY9033" s="221"/>
      <c r="AZ9033" s="221"/>
    </row>
    <row r="9034" spans="1:52" x14ac:dyDescent="0.15">
      <c r="A9034" s="278"/>
      <c r="B9034" s="274"/>
      <c r="C9034" s="340"/>
      <c r="D9034" s="340"/>
      <c r="E9034" s="341"/>
      <c r="F9034" s="341"/>
      <c r="G9034" s="341"/>
      <c r="H9034" s="341"/>
      <c r="I9034" s="341"/>
      <c r="J9034" s="341"/>
      <c r="AH9034" s="221"/>
      <c r="AI9034" s="221"/>
      <c r="AJ9034" s="221"/>
      <c r="AK9034" s="221"/>
      <c r="AL9034" s="221"/>
      <c r="AM9034" s="221"/>
      <c r="AN9034" s="221"/>
      <c r="AO9034" s="221"/>
      <c r="AP9034" s="221"/>
      <c r="AQ9034" s="219"/>
      <c r="AR9034" s="219"/>
      <c r="AS9034" s="221"/>
      <c r="AT9034" s="221"/>
      <c r="AU9034" s="221"/>
      <c r="AV9034" s="221"/>
      <c r="AW9034" s="221"/>
      <c r="AX9034" s="221"/>
      <c r="AY9034" s="221"/>
      <c r="AZ9034" s="221"/>
    </row>
    <row r="9035" spans="1:52" x14ac:dyDescent="0.15">
      <c r="A9035" s="278"/>
      <c r="B9035" s="274"/>
      <c r="C9035" s="340"/>
      <c r="D9035" s="340"/>
      <c r="E9035" s="341"/>
      <c r="F9035" s="341"/>
      <c r="G9035" s="341"/>
      <c r="H9035" s="341"/>
      <c r="I9035" s="341"/>
      <c r="J9035" s="341"/>
      <c r="AH9035" s="221"/>
      <c r="AI9035" s="221"/>
      <c r="AJ9035" s="221"/>
      <c r="AK9035" s="221"/>
      <c r="AL9035" s="221"/>
      <c r="AM9035" s="221"/>
      <c r="AN9035" s="221"/>
      <c r="AO9035" s="221"/>
      <c r="AP9035" s="221"/>
      <c r="AQ9035" s="219"/>
      <c r="AR9035" s="219"/>
      <c r="AS9035" s="221"/>
      <c r="AT9035" s="221"/>
      <c r="AU9035" s="221"/>
      <c r="AV9035" s="221"/>
      <c r="AW9035" s="221"/>
      <c r="AX9035" s="221"/>
      <c r="AY9035" s="221"/>
      <c r="AZ9035" s="221"/>
    </row>
    <row r="9036" spans="1:52" x14ac:dyDescent="0.15">
      <c r="A9036" s="278"/>
      <c r="B9036" s="274"/>
      <c r="C9036" s="340"/>
      <c r="D9036" s="340"/>
      <c r="E9036" s="341"/>
      <c r="F9036" s="341"/>
      <c r="G9036" s="341"/>
      <c r="H9036" s="341"/>
      <c r="I9036" s="341"/>
      <c r="J9036" s="341"/>
      <c r="AH9036" s="221"/>
      <c r="AI9036" s="221"/>
      <c r="AJ9036" s="221"/>
      <c r="AK9036" s="221"/>
      <c r="AL9036" s="221"/>
      <c r="AM9036" s="221"/>
      <c r="AN9036" s="221"/>
      <c r="AO9036" s="221"/>
      <c r="AP9036" s="221"/>
      <c r="AQ9036" s="219"/>
      <c r="AR9036" s="219"/>
      <c r="AS9036" s="221"/>
      <c r="AT9036" s="221"/>
      <c r="AU9036" s="221"/>
      <c r="AV9036" s="221"/>
      <c r="AW9036" s="221"/>
      <c r="AX9036" s="221"/>
      <c r="AY9036" s="221"/>
      <c r="AZ9036" s="221"/>
    </row>
    <row r="9037" spans="1:52" x14ac:dyDescent="0.15">
      <c r="A9037" s="278"/>
      <c r="B9037" s="274"/>
      <c r="C9037" s="340"/>
      <c r="D9037" s="340"/>
      <c r="E9037" s="341"/>
      <c r="F9037" s="341"/>
      <c r="G9037" s="341"/>
      <c r="H9037" s="341"/>
      <c r="I9037" s="341"/>
      <c r="J9037" s="341"/>
      <c r="AH9037" s="221"/>
      <c r="AI9037" s="221"/>
      <c r="AJ9037" s="221"/>
      <c r="AK9037" s="221"/>
      <c r="AL9037" s="221"/>
      <c r="AM9037" s="221"/>
      <c r="AN9037" s="221"/>
      <c r="AO9037" s="221"/>
      <c r="AP9037" s="221"/>
      <c r="AQ9037" s="219"/>
      <c r="AR9037" s="219"/>
      <c r="AS9037" s="221"/>
      <c r="AT9037" s="221"/>
      <c r="AU9037" s="221"/>
      <c r="AV9037" s="221"/>
      <c r="AW9037" s="221"/>
      <c r="AX9037" s="221"/>
      <c r="AY9037" s="221"/>
      <c r="AZ9037" s="221"/>
    </row>
    <row r="9038" spans="1:52" x14ac:dyDescent="0.15">
      <c r="A9038" s="278"/>
      <c r="B9038" s="274"/>
      <c r="C9038" s="340"/>
      <c r="D9038" s="340"/>
      <c r="E9038" s="341"/>
      <c r="F9038" s="341"/>
      <c r="G9038" s="341"/>
      <c r="H9038" s="341"/>
      <c r="I9038" s="341"/>
      <c r="J9038" s="341"/>
      <c r="AH9038" s="221"/>
      <c r="AI9038" s="221"/>
      <c r="AJ9038" s="221"/>
      <c r="AK9038" s="221"/>
      <c r="AL9038" s="221"/>
      <c r="AM9038" s="221"/>
      <c r="AN9038" s="221"/>
      <c r="AO9038" s="221"/>
      <c r="AP9038" s="221"/>
      <c r="AQ9038" s="219"/>
      <c r="AR9038" s="219"/>
      <c r="AS9038" s="221"/>
      <c r="AT9038" s="221"/>
      <c r="AU9038" s="221"/>
      <c r="AV9038" s="221"/>
      <c r="AW9038" s="221"/>
      <c r="AX9038" s="221"/>
      <c r="AY9038" s="221"/>
      <c r="AZ9038" s="221"/>
    </row>
    <row r="9039" spans="1:52" x14ac:dyDescent="0.15">
      <c r="A9039" s="278"/>
      <c r="B9039" s="274"/>
      <c r="C9039" s="340"/>
      <c r="D9039" s="340"/>
      <c r="E9039" s="341"/>
      <c r="F9039" s="341"/>
      <c r="G9039" s="341"/>
      <c r="H9039" s="341"/>
      <c r="I9039" s="341"/>
      <c r="J9039" s="341"/>
      <c r="AH9039" s="221"/>
      <c r="AI9039" s="221"/>
      <c r="AJ9039" s="221"/>
      <c r="AK9039" s="221"/>
      <c r="AL9039" s="221"/>
      <c r="AM9039" s="221"/>
      <c r="AN9039" s="221"/>
      <c r="AO9039" s="221"/>
      <c r="AP9039" s="221"/>
      <c r="AQ9039" s="219"/>
      <c r="AR9039" s="219"/>
      <c r="AS9039" s="221"/>
      <c r="AT9039" s="221"/>
      <c r="AU9039" s="221"/>
      <c r="AV9039" s="221"/>
      <c r="AW9039" s="221"/>
      <c r="AX9039" s="221"/>
      <c r="AY9039" s="221"/>
      <c r="AZ9039" s="221"/>
    </row>
    <row r="9040" spans="1:52" x14ac:dyDescent="0.15">
      <c r="A9040" s="278"/>
      <c r="B9040" s="274"/>
      <c r="C9040" s="340"/>
      <c r="D9040" s="340"/>
      <c r="E9040" s="341"/>
      <c r="F9040" s="341"/>
      <c r="G9040" s="341"/>
      <c r="H9040" s="341"/>
      <c r="I9040" s="341"/>
      <c r="J9040" s="341"/>
      <c r="AH9040" s="221"/>
      <c r="AI9040" s="221"/>
      <c r="AJ9040" s="221"/>
      <c r="AK9040" s="221"/>
      <c r="AL9040" s="221"/>
      <c r="AM9040" s="221"/>
      <c r="AN9040" s="221"/>
      <c r="AO9040" s="221"/>
      <c r="AP9040" s="221"/>
      <c r="AQ9040" s="219"/>
      <c r="AR9040" s="219"/>
      <c r="AS9040" s="221"/>
      <c r="AT9040" s="221"/>
      <c r="AU9040" s="221"/>
      <c r="AV9040" s="221"/>
      <c r="AW9040" s="221"/>
      <c r="AX9040" s="221"/>
      <c r="AY9040" s="221"/>
      <c r="AZ9040" s="221"/>
    </row>
    <row r="9041" spans="1:52" x14ac:dyDescent="0.15">
      <c r="A9041" s="278"/>
      <c r="B9041" s="274"/>
      <c r="C9041" s="340"/>
      <c r="D9041" s="340"/>
      <c r="E9041" s="341"/>
      <c r="F9041" s="341"/>
      <c r="G9041" s="341"/>
      <c r="H9041" s="341"/>
      <c r="I9041" s="341"/>
      <c r="J9041" s="341"/>
      <c r="AH9041" s="221"/>
      <c r="AI9041" s="221"/>
      <c r="AJ9041" s="221"/>
      <c r="AK9041" s="221"/>
      <c r="AL9041" s="221"/>
      <c r="AM9041" s="221"/>
      <c r="AN9041" s="221"/>
      <c r="AO9041" s="221"/>
      <c r="AP9041" s="221"/>
      <c r="AQ9041" s="219"/>
      <c r="AR9041" s="219"/>
      <c r="AS9041" s="221"/>
      <c r="AT9041" s="221"/>
      <c r="AU9041" s="221"/>
      <c r="AV9041" s="221"/>
      <c r="AW9041" s="221"/>
      <c r="AX9041" s="221"/>
      <c r="AY9041" s="221"/>
      <c r="AZ9041" s="221"/>
    </row>
    <row r="9042" spans="1:52" x14ac:dyDescent="0.15">
      <c r="A9042" s="278"/>
      <c r="B9042" s="274"/>
      <c r="C9042" s="340"/>
      <c r="D9042" s="340"/>
      <c r="E9042" s="341"/>
      <c r="F9042" s="341"/>
      <c r="G9042" s="341"/>
      <c r="H9042" s="341"/>
      <c r="I9042" s="341"/>
      <c r="J9042" s="341"/>
      <c r="AH9042" s="221"/>
      <c r="AI9042" s="221"/>
      <c r="AJ9042" s="221"/>
      <c r="AK9042" s="221"/>
      <c r="AL9042" s="221"/>
      <c r="AM9042" s="221"/>
      <c r="AN9042" s="221"/>
      <c r="AO9042" s="221"/>
      <c r="AP9042" s="221"/>
      <c r="AQ9042" s="219"/>
      <c r="AR9042" s="219"/>
      <c r="AS9042" s="221"/>
      <c r="AT9042" s="221"/>
      <c r="AU9042" s="221"/>
      <c r="AV9042" s="221"/>
      <c r="AW9042" s="221"/>
      <c r="AX9042" s="221"/>
      <c r="AY9042" s="221"/>
      <c r="AZ9042" s="221"/>
    </row>
    <row r="9043" spans="1:52" x14ac:dyDescent="0.15">
      <c r="A9043" s="278"/>
      <c r="B9043" s="274"/>
      <c r="C9043" s="340"/>
      <c r="D9043" s="340"/>
      <c r="E9043" s="341"/>
      <c r="F9043" s="341"/>
      <c r="G9043" s="341"/>
      <c r="H9043" s="341"/>
      <c r="I9043" s="341"/>
      <c r="J9043" s="341"/>
      <c r="AH9043" s="221"/>
      <c r="AI9043" s="221"/>
      <c r="AJ9043" s="221"/>
      <c r="AK9043" s="221"/>
      <c r="AL9043" s="221"/>
      <c r="AM9043" s="221"/>
      <c r="AN9043" s="221"/>
      <c r="AO9043" s="221"/>
      <c r="AP9043" s="221"/>
      <c r="AQ9043" s="219"/>
      <c r="AR9043" s="219"/>
      <c r="AS9043" s="221"/>
      <c r="AT9043" s="221"/>
      <c r="AU9043" s="221"/>
      <c r="AV9043" s="221"/>
      <c r="AW9043" s="221"/>
      <c r="AX9043" s="221"/>
      <c r="AY9043" s="221"/>
      <c r="AZ9043" s="221"/>
    </row>
    <row r="9044" spans="1:52" x14ac:dyDescent="0.15">
      <c r="A9044" s="278"/>
      <c r="B9044" s="274"/>
      <c r="C9044" s="340"/>
      <c r="D9044" s="340"/>
      <c r="E9044" s="341"/>
      <c r="F9044" s="341"/>
      <c r="G9044" s="341"/>
      <c r="H9044" s="341"/>
      <c r="I9044" s="341"/>
      <c r="J9044" s="341"/>
      <c r="AH9044" s="221"/>
      <c r="AI9044" s="221"/>
      <c r="AJ9044" s="221"/>
      <c r="AK9044" s="221"/>
      <c r="AL9044" s="221"/>
      <c r="AM9044" s="221"/>
      <c r="AN9044" s="221"/>
      <c r="AO9044" s="221"/>
      <c r="AP9044" s="221"/>
      <c r="AQ9044" s="219"/>
      <c r="AR9044" s="219"/>
      <c r="AS9044" s="221"/>
      <c r="AT9044" s="221"/>
      <c r="AU9044" s="221"/>
      <c r="AV9044" s="221"/>
      <c r="AW9044" s="221"/>
      <c r="AX9044" s="221"/>
      <c r="AY9044" s="221"/>
      <c r="AZ9044" s="221"/>
    </row>
    <row r="9045" spans="1:52" x14ac:dyDescent="0.15">
      <c r="A9045" s="278"/>
      <c r="B9045" s="274"/>
      <c r="C9045" s="340"/>
      <c r="D9045" s="340"/>
      <c r="E9045" s="341"/>
      <c r="F9045" s="341"/>
      <c r="G9045" s="341"/>
      <c r="H9045" s="341"/>
      <c r="I9045" s="341"/>
      <c r="J9045" s="341"/>
      <c r="AH9045" s="221"/>
      <c r="AI9045" s="221"/>
      <c r="AJ9045" s="221"/>
      <c r="AK9045" s="221"/>
      <c r="AL9045" s="221"/>
      <c r="AM9045" s="221"/>
      <c r="AN9045" s="221"/>
      <c r="AO9045" s="221"/>
      <c r="AP9045" s="221"/>
      <c r="AQ9045" s="219"/>
      <c r="AR9045" s="219"/>
      <c r="AS9045" s="221"/>
      <c r="AT9045" s="221"/>
      <c r="AU9045" s="221"/>
      <c r="AV9045" s="221"/>
      <c r="AW9045" s="221"/>
      <c r="AX9045" s="221"/>
      <c r="AY9045" s="221"/>
      <c r="AZ9045" s="221"/>
    </row>
    <row r="9046" spans="1:52" x14ac:dyDescent="0.15">
      <c r="A9046" s="278"/>
      <c r="B9046" s="274"/>
      <c r="C9046" s="340"/>
      <c r="D9046" s="340"/>
      <c r="E9046" s="341"/>
      <c r="F9046" s="341"/>
      <c r="G9046" s="341"/>
      <c r="H9046" s="341"/>
      <c r="I9046" s="341"/>
      <c r="J9046" s="341"/>
      <c r="AH9046" s="221"/>
      <c r="AI9046" s="221"/>
      <c r="AJ9046" s="221"/>
      <c r="AK9046" s="221"/>
      <c r="AL9046" s="221"/>
      <c r="AM9046" s="221"/>
      <c r="AN9046" s="221"/>
      <c r="AO9046" s="221"/>
      <c r="AP9046" s="221"/>
      <c r="AQ9046" s="219"/>
      <c r="AR9046" s="219"/>
      <c r="AS9046" s="221"/>
      <c r="AT9046" s="221"/>
      <c r="AU9046" s="221"/>
      <c r="AV9046" s="221"/>
      <c r="AW9046" s="221"/>
      <c r="AX9046" s="221"/>
      <c r="AY9046" s="221"/>
      <c r="AZ9046" s="221"/>
    </row>
    <row r="9047" spans="1:52" x14ac:dyDescent="0.15">
      <c r="A9047" s="278"/>
      <c r="B9047" s="274"/>
      <c r="C9047" s="340"/>
      <c r="D9047" s="340"/>
      <c r="E9047" s="341"/>
      <c r="F9047" s="341"/>
      <c r="G9047" s="341"/>
      <c r="H9047" s="341"/>
      <c r="I9047" s="341"/>
      <c r="J9047" s="341"/>
      <c r="AH9047" s="221"/>
      <c r="AI9047" s="221"/>
      <c r="AJ9047" s="221"/>
      <c r="AK9047" s="221"/>
      <c r="AL9047" s="221"/>
      <c r="AM9047" s="221"/>
      <c r="AN9047" s="221"/>
      <c r="AO9047" s="221"/>
      <c r="AP9047" s="221"/>
      <c r="AQ9047" s="219"/>
      <c r="AR9047" s="219"/>
      <c r="AS9047" s="221"/>
      <c r="AT9047" s="221"/>
      <c r="AU9047" s="221"/>
      <c r="AV9047" s="221"/>
      <c r="AW9047" s="221"/>
      <c r="AX9047" s="221"/>
      <c r="AY9047" s="221"/>
      <c r="AZ9047" s="221"/>
    </row>
    <row r="9048" spans="1:52" x14ac:dyDescent="0.15">
      <c r="A9048" s="278"/>
      <c r="B9048" s="274"/>
      <c r="C9048" s="340"/>
      <c r="D9048" s="340"/>
      <c r="E9048" s="341"/>
      <c r="F9048" s="341"/>
      <c r="G9048" s="341"/>
      <c r="H9048" s="341"/>
      <c r="I9048" s="341"/>
      <c r="J9048" s="341"/>
      <c r="AH9048" s="221"/>
      <c r="AI9048" s="221"/>
      <c r="AJ9048" s="221"/>
      <c r="AK9048" s="221"/>
      <c r="AL9048" s="221"/>
      <c r="AM9048" s="221"/>
      <c r="AN9048" s="221"/>
      <c r="AO9048" s="221"/>
      <c r="AP9048" s="221"/>
      <c r="AQ9048" s="219"/>
      <c r="AR9048" s="219"/>
      <c r="AS9048" s="221"/>
      <c r="AT9048" s="221"/>
      <c r="AU9048" s="221"/>
      <c r="AV9048" s="221"/>
      <c r="AW9048" s="221"/>
      <c r="AX9048" s="221"/>
      <c r="AY9048" s="221"/>
      <c r="AZ9048" s="221"/>
    </row>
    <row r="9049" spans="1:52" x14ac:dyDescent="0.15">
      <c r="A9049" s="278"/>
      <c r="B9049" s="274"/>
      <c r="C9049" s="340"/>
      <c r="D9049" s="340"/>
      <c r="E9049" s="341"/>
      <c r="F9049" s="341"/>
      <c r="G9049" s="341"/>
      <c r="H9049" s="341"/>
      <c r="I9049" s="341"/>
      <c r="J9049" s="341"/>
      <c r="AH9049" s="221"/>
      <c r="AI9049" s="221"/>
      <c r="AJ9049" s="221"/>
      <c r="AK9049" s="221"/>
      <c r="AL9049" s="221"/>
      <c r="AM9049" s="221"/>
      <c r="AN9049" s="221"/>
      <c r="AO9049" s="221"/>
      <c r="AP9049" s="221"/>
      <c r="AQ9049" s="219"/>
      <c r="AR9049" s="219"/>
      <c r="AS9049" s="221"/>
      <c r="AT9049" s="221"/>
      <c r="AU9049" s="221"/>
      <c r="AV9049" s="221"/>
      <c r="AW9049" s="221"/>
      <c r="AX9049" s="221"/>
      <c r="AY9049" s="221"/>
      <c r="AZ9049" s="221"/>
    </row>
    <row r="9050" spans="1:52" x14ac:dyDescent="0.15">
      <c r="A9050" s="278"/>
      <c r="B9050" s="274"/>
      <c r="C9050" s="340"/>
      <c r="D9050" s="340"/>
      <c r="E9050" s="341"/>
      <c r="F9050" s="341"/>
      <c r="G9050" s="341"/>
      <c r="H9050" s="341"/>
      <c r="I9050" s="341"/>
      <c r="J9050" s="341"/>
      <c r="AH9050" s="221"/>
      <c r="AI9050" s="221"/>
      <c r="AJ9050" s="221"/>
      <c r="AK9050" s="221"/>
      <c r="AL9050" s="221"/>
      <c r="AM9050" s="221"/>
      <c r="AN9050" s="221"/>
      <c r="AO9050" s="221"/>
      <c r="AP9050" s="221"/>
      <c r="AQ9050" s="219"/>
      <c r="AR9050" s="219"/>
      <c r="AS9050" s="221"/>
      <c r="AT9050" s="221"/>
      <c r="AU9050" s="221"/>
      <c r="AV9050" s="221"/>
      <c r="AW9050" s="221"/>
      <c r="AX9050" s="221"/>
      <c r="AY9050" s="221"/>
      <c r="AZ9050" s="221"/>
    </row>
    <row r="9051" spans="1:52" x14ac:dyDescent="0.15">
      <c r="A9051" s="278"/>
      <c r="B9051" s="274"/>
      <c r="C9051" s="340"/>
      <c r="D9051" s="340"/>
      <c r="E9051" s="341"/>
      <c r="F9051" s="341"/>
      <c r="G9051" s="341"/>
      <c r="H9051" s="341"/>
      <c r="I9051" s="341"/>
      <c r="J9051" s="341"/>
      <c r="AH9051" s="221"/>
      <c r="AI9051" s="221"/>
      <c r="AJ9051" s="221"/>
      <c r="AK9051" s="221"/>
      <c r="AL9051" s="221"/>
      <c r="AM9051" s="221"/>
      <c r="AN9051" s="221"/>
      <c r="AO9051" s="221"/>
      <c r="AP9051" s="221"/>
      <c r="AQ9051" s="219"/>
      <c r="AR9051" s="219"/>
      <c r="AS9051" s="221"/>
      <c r="AT9051" s="221"/>
      <c r="AU9051" s="221"/>
      <c r="AV9051" s="221"/>
      <c r="AW9051" s="221"/>
      <c r="AX9051" s="221"/>
      <c r="AY9051" s="221"/>
      <c r="AZ9051" s="221"/>
    </row>
    <row r="9052" spans="1:52" x14ac:dyDescent="0.15">
      <c r="A9052" s="278"/>
      <c r="B9052" s="274"/>
      <c r="C9052" s="340"/>
      <c r="D9052" s="340"/>
      <c r="E9052" s="341"/>
      <c r="F9052" s="341"/>
      <c r="G9052" s="341"/>
      <c r="H9052" s="341"/>
      <c r="I9052" s="341"/>
      <c r="J9052" s="341"/>
      <c r="AH9052" s="221"/>
      <c r="AI9052" s="221"/>
      <c r="AJ9052" s="221"/>
      <c r="AK9052" s="221"/>
      <c r="AL9052" s="221"/>
      <c r="AM9052" s="221"/>
      <c r="AN9052" s="221"/>
      <c r="AO9052" s="221"/>
      <c r="AP9052" s="221"/>
      <c r="AQ9052" s="219"/>
      <c r="AR9052" s="219"/>
      <c r="AS9052" s="221"/>
      <c r="AT9052" s="221"/>
      <c r="AU9052" s="221"/>
      <c r="AV9052" s="221"/>
      <c r="AW9052" s="221"/>
      <c r="AX9052" s="221"/>
      <c r="AY9052" s="221"/>
      <c r="AZ9052" s="221"/>
    </row>
    <row r="9053" spans="1:52" x14ac:dyDescent="0.15">
      <c r="A9053" s="278"/>
      <c r="B9053" s="274"/>
      <c r="C9053" s="340"/>
      <c r="D9053" s="340"/>
      <c r="E9053" s="341"/>
      <c r="F9053" s="341"/>
      <c r="G9053" s="341"/>
      <c r="H9053" s="341"/>
      <c r="I9053" s="341"/>
      <c r="J9053" s="341"/>
      <c r="AH9053" s="221"/>
      <c r="AI9053" s="221"/>
      <c r="AJ9053" s="221"/>
      <c r="AK9053" s="221"/>
      <c r="AL9053" s="221"/>
      <c r="AM9053" s="221"/>
      <c r="AN9053" s="221"/>
      <c r="AO9053" s="221"/>
      <c r="AP9053" s="221"/>
      <c r="AQ9053" s="219"/>
      <c r="AR9053" s="219"/>
      <c r="AS9053" s="221"/>
      <c r="AT9053" s="221"/>
      <c r="AU9053" s="221"/>
      <c r="AV9053" s="221"/>
      <c r="AW9053" s="221"/>
      <c r="AX9053" s="221"/>
      <c r="AY9053" s="221"/>
      <c r="AZ9053" s="221"/>
    </row>
    <row r="9054" spans="1:52" x14ac:dyDescent="0.15">
      <c r="A9054" s="278"/>
      <c r="B9054" s="274"/>
      <c r="C9054" s="340"/>
      <c r="D9054" s="340"/>
      <c r="E9054" s="341"/>
      <c r="F9054" s="341"/>
      <c r="G9054" s="341"/>
      <c r="H9054" s="341"/>
      <c r="I9054" s="341"/>
      <c r="J9054" s="341"/>
      <c r="AH9054" s="221"/>
      <c r="AI9054" s="221"/>
      <c r="AJ9054" s="221"/>
      <c r="AK9054" s="221"/>
      <c r="AL9054" s="221"/>
      <c r="AM9054" s="221"/>
      <c r="AN9054" s="221"/>
      <c r="AO9054" s="221"/>
      <c r="AP9054" s="221"/>
      <c r="AQ9054" s="219"/>
      <c r="AR9054" s="219"/>
      <c r="AS9054" s="221"/>
      <c r="AT9054" s="221"/>
      <c r="AU9054" s="221"/>
      <c r="AV9054" s="221"/>
      <c r="AW9054" s="221"/>
      <c r="AX9054" s="221"/>
      <c r="AY9054" s="221"/>
      <c r="AZ9054" s="221"/>
    </row>
    <row r="9055" spans="1:52" x14ac:dyDescent="0.15">
      <c r="A9055" s="278"/>
      <c r="B9055" s="274"/>
      <c r="C9055" s="340"/>
      <c r="D9055" s="340"/>
      <c r="E9055" s="341"/>
      <c r="F9055" s="341"/>
      <c r="G9055" s="341"/>
      <c r="H9055" s="341"/>
      <c r="I9055" s="341"/>
      <c r="J9055" s="341"/>
      <c r="AH9055" s="221"/>
      <c r="AI9055" s="221"/>
      <c r="AJ9055" s="221"/>
      <c r="AK9055" s="221"/>
      <c r="AL9055" s="221"/>
      <c r="AM9055" s="221"/>
      <c r="AN9055" s="221"/>
      <c r="AO9055" s="221"/>
      <c r="AP9055" s="221"/>
      <c r="AQ9055" s="219"/>
      <c r="AR9055" s="219"/>
      <c r="AS9055" s="221"/>
      <c r="AT9055" s="221"/>
      <c r="AU9055" s="221"/>
      <c r="AV9055" s="221"/>
      <c r="AW9055" s="221"/>
      <c r="AX9055" s="221"/>
      <c r="AY9055" s="221"/>
      <c r="AZ9055" s="221"/>
    </row>
    <row r="9056" spans="1:52" x14ac:dyDescent="0.15">
      <c r="A9056" s="278"/>
      <c r="B9056" s="274"/>
      <c r="C9056" s="340"/>
      <c r="D9056" s="340"/>
      <c r="E9056" s="341"/>
      <c r="F9056" s="341"/>
      <c r="G9056" s="341"/>
      <c r="H9056" s="341"/>
      <c r="I9056" s="341"/>
      <c r="J9056" s="341"/>
      <c r="AH9056" s="221"/>
      <c r="AI9056" s="221"/>
      <c r="AJ9056" s="221"/>
      <c r="AK9056" s="221"/>
      <c r="AL9056" s="221"/>
      <c r="AM9056" s="221"/>
      <c r="AN9056" s="221"/>
      <c r="AO9056" s="221"/>
      <c r="AP9056" s="221"/>
      <c r="AQ9056" s="219"/>
      <c r="AR9056" s="219"/>
      <c r="AS9056" s="221"/>
      <c r="AT9056" s="221"/>
      <c r="AU9056" s="221"/>
      <c r="AV9056" s="221"/>
      <c r="AW9056" s="221"/>
      <c r="AX9056" s="221"/>
      <c r="AY9056" s="221"/>
      <c r="AZ9056" s="221"/>
    </row>
    <row r="9057" spans="1:52" x14ac:dyDescent="0.15">
      <c r="A9057" s="278"/>
      <c r="B9057" s="274"/>
      <c r="C9057" s="340"/>
      <c r="D9057" s="340"/>
      <c r="E9057" s="341"/>
      <c r="F9057" s="341"/>
      <c r="G9057" s="341"/>
      <c r="H9057" s="341"/>
      <c r="I9057" s="341"/>
      <c r="J9057" s="341"/>
      <c r="AH9057" s="221"/>
      <c r="AI9057" s="221"/>
      <c r="AJ9057" s="221"/>
      <c r="AK9057" s="221"/>
      <c r="AL9057" s="221"/>
      <c r="AM9057" s="221"/>
      <c r="AN9057" s="221"/>
      <c r="AO9057" s="221"/>
      <c r="AP9057" s="221"/>
      <c r="AQ9057" s="219"/>
      <c r="AR9057" s="219"/>
      <c r="AS9057" s="221"/>
      <c r="AT9057" s="221"/>
      <c r="AU9057" s="221"/>
      <c r="AV9057" s="221"/>
      <c r="AW9057" s="221"/>
      <c r="AX9057" s="221"/>
      <c r="AY9057" s="221"/>
      <c r="AZ9057" s="221"/>
    </row>
    <row r="9058" spans="1:52" x14ac:dyDescent="0.15">
      <c r="A9058" s="278"/>
      <c r="B9058" s="274"/>
      <c r="C9058" s="340"/>
      <c r="D9058" s="340"/>
      <c r="E9058" s="341"/>
      <c r="F9058" s="341"/>
      <c r="G9058" s="341"/>
      <c r="H9058" s="341"/>
      <c r="I9058" s="341"/>
      <c r="J9058" s="341"/>
      <c r="AH9058" s="221"/>
      <c r="AI9058" s="221"/>
      <c r="AJ9058" s="221"/>
      <c r="AK9058" s="221"/>
      <c r="AL9058" s="221"/>
      <c r="AM9058" s="221"/>
      <c r="AN9058" s="221"/>
      <c r="AO9058" s="221"/>
      <c r="AP9058" s="221"/>
      <c r="AQ9058" s="219"/>
      <c r="AR9058" s="219"/>
      <c r="AS9058" s="221"/>
      <c r="AT9058" s="221"/>
      <c r="AU9058" s="221"/>
      <c r="AV9058" s="221"/>
      <c r="AW9058" s="221"/>
      <c r="AX9058" s="221"/>
      <c r="AY9058" s="221"/>
      <c r="AZ9058" s="221"/>
    </row>
    <row r="9059" spans="1:52" x14ac:dyDescent="0.15">
      <c r="A9059" s="278"/>
      <c r="B9059" s="274"/>
      <c r="C9059" s="340"/>
      <c r="D9059" s="340"/>
      <c r="E9059" s="341"/>
      <c r="F9059" s="341"/>
      <c r="G9059" s="341"/>
      <c r="H9059" s="341"/>
      <c r="I9059" s="341"/>
      <c r="J9059" s="341"/>
      <c r="AH9059" s="221"/>
      <c r="AI9059" s="221"/>
      <c r="AJ9059" s="221"/>
      <c r="AK9059" s="221"/>
      <c r="AL9059" s="221"/>
      <c r="AM9059" s="221"/>
      <c r="AN9059" s="221"/>
      <c r="AO9059" s="221"/>
      <c r="AP9059" s="221"/>
      <c r="AQ9059" s="219"/>
      <c r="AR9059" s="219"/>
      <c r="AS9059" s="221"/>
      <c r="AT9059" s="221"/>
      <c r="AU9059" s="221"/>
      <c r="AV9059" s="221"/>
      <c r="AW9059" s="221"/>
      <c r="AX9059" s="221"/>
      <c r="AY9059" s="221"/>
      <c r="AZ9059" s="221"/>
    </row>
    <row r="9060" spans="1:52" x14ac:dyDescent="0.15">
      <c r="A9060" s="278"/>
      <c r="B9060" s="274"/>
      <c r="C9060" s="340"/>
      <c r="D9060" s="340"/>
      <c r="E9060" s="341"/>
      <c r="F9060" s="341"/>
      <c r="G9060" s="341"/>
      <c r="H9060" s="341"/>
      <c r="I9060" s="341"/>
      <c r="J9060" s="341"/>
      <c r="AH9060" s="221"/>
      <c r="AI9060" s="221"/>
      <c r="AJ9060" s="221"/>
      <c r="AK9060" s="221"/>
      <c r="AL9060" s="221"/>
      <c r="AM9060" s="221"/>
      <c r="AN9060" s="221"/>
      <c r="AO9060" s="221"/>
      <c r="AP9060" s="221"/>
      <c r="AQ9060" s="219"/>
      <c r="AR9060" s="219"/>
      <c r="AS9060" s="221"/>
      <c r="AT9060" s="221"/>
      <c r="AU9060" s="221"/>
      <c r="AV9060" s="221"/>
      <c r="AW9060" s="221"/>
      <c r="AX9060" s="221"/>
      <c r="AY9060" s="221"/>
      <c r="AZ9060" s="221"/>
    </row>
    <row r="9061" spans="1:52" x14ac:dyDescent="0.15">
      <c r="A9061" s="278"/>
      <c r="B9061" s="274"/>
      <c r="C9061" s="340"/>
      <c r="D9061" s="340"/>
      <c r="E9061" s="341"/>
      <c r="F9061" s="341"/>
      <c r="G9061" s="341"/>
      <c r="H9061" s="341"/>
      <c r="I9061" s="341"/>
      <c r="J9061" s="341"/>
      <c r="AH9061" s="221"/>
      <c r="AI9061" s="221"/>
      <c r="AJ9061" s="221"/>
      <c r="AK9061" s="221"/>
      <c r="AL9061" s="221"/>
      <c r="AM9061" s="221"/>
      <c r="AN9061" s="221"/>
      <c r="AO9061" s="221"/>
      <c r="AP9061" s="221"/>
      <c r="AQ9061" s="219"/>
      <c r="AR9061" s="219"/>
      <c r="AS9061" s="221"/>
      <c r="AT9061" s="221"/>
      <c r="AU9061" s="221"/>
      <c r="AV9061" s="221"/>
      <c r="AW9061" s="221"/>
      <c r="AX9061" s="221"/>
      <c r="AY9061" s="221"/>
      <c r="AZ9061" s="221"/>
    </row>
    <row r="9062" spans="1:52" x14ac:dyDescent="0.15">
      <c r="A9062" s="278"/>
      <c r="B9062" s="274"/>
      <c r="C9062" s="340"/>
      <c r="D9062" s="340"/>
      <c r="E9062" s="341"/>
      <c r="F9062" s="341"/>
      <c r="G9062" s="341"/>
      <c r="H9062" s="341"/>
      <c r="I9062" s="341"/>
      <c r="J9062" s="341"/>
      <c r="AH9062" s="221"/>
      <c r="AI9062" s="221"/>
      <c r="AJ9062" s="221"/>
      <c r="AK9062" s="221"/>
      <c r="AL9062" s="221"/>
      <c r="AM9062" s="221"/>
      <c r="AN9062" s="221"/>
      <c r="AO9062" s="221"/>
      <c r="AP9062" s="221"/>
      <c r="AQ9062" s="219"/>
      <c r="AR9062" s="219"/>
      <c r="AS9062" s="221"/>
      <c r="AT9062" s="221"/>
      <c r="AU9062" s="221"/>
      <c r="AV9062" s="221"/>
      <c r="AW9062" s="221"/>
      <c r="AX9062" s="221"/>
      <c r="AY9062" s="221"/>
      <c r="AZ9062" s="221"/>
    </row>
    <row r="9063" spans="1:52" x14ac:dyDescent="0.15">
      <c r="A9063" s="278"/>
      <c r="B9063" s="274"/>
      <c r="C9063" s="340"/>
      <c r="D9063" s="340"/>
      <c r="E9063" s="341"/>
      <c r="F9063" s="341"/>
      <c r="G9063" s="341"/>
      <c r="H9063" s="341"/>
      <c r="I9063" s="341"/>
      <c r="J9063" s="341"/>
      <c r="AH9063" s="221"/>
      <c r="AI9063" s="221"/>
      <c r="AJ9063" s="221"/>
      <c r="AK9063" s="221"/>
      <c r="AL9063" s="221"/>
      <c r="AM9063" s="221"/>
      <c r="AN9063" s="221"/>
      <c r="AO9063" s="221"/>
      <c r="AP9063" s="221"/>
      <c r="AQ9063" s="219"/>
      <c r="AR9063" s="219"/>
      <c r="AS9063" s="221"/>
      <c r="AT9063" s="221"/>
      <c r="AU9063" s="221"/>
      <c r="AV9063" s="221"/>
      <c r="AW9063" s="221"/>
      <c r="AX9063" s="221"/>
      <c r="AY9063" s="221"/>
      <c r="AZ9063" s="221"/>
    </row>
    <row r="9064" spans="1:52" x14ac:dyDescent="0.15">
      <c r="A9064" s="278"/>
      <c r="B9064" s="274"/>
      <c r="C9064" s="340"/>
      <c r="D9064" s="340"/>
      <c r="E9064" s="341"/>
      <c r="F9064" s="341"/>
      <c r="G9064" s="341"/>
      <c r="H9064" s="341"/>
      <c r="I9064" s="341"/>
      <c r="J9064" s="341"/>
      <c r="AH9064" s="221"/>
      <c r="AI9064" s="221"/>
      <c r="AJ9064" s="221"/>
      <c r="AK9064" s="221"/>
      <c r="AL9064" s="221"/>
      <c r="AM9064" s="221"/>
      <c r="AN9064" s="221"/>
      <c r="AO9064" s="221"/>
      <c r="AP9064" s="221"/>
      <c r="AQ9064" s="219"/>
      <c r="AR9064" s="219"/>
      <c r="AS9064" s="221"/>
      <c r="AT9064" s="221"/>
      <c r="AU9064" s="221"/>
      <c r="AV9064" s="221"/>
      <c r="AW9064" s="221"/>
      <c r="AX9064" s="221"/>
      <c r="AY9064" s="221"/>
      <c r="AZ9064" s="221"/>
    </row>
    <row r="9065" spans="1:52" x14ac:dyDescent="0.15">
      <c r="A9065" s="278"/>
      <c r="B9065" s="274"/>
      <c r="C9065" s="340"/>
      <c r="D9065" s="340"/>
      <c r="E9065" s="341"/>
      <c r="F9065" s="341"/>
      <c r="G9065" s="341"/>
      <c r="H9065" s="341"/>
      <c r="I9065" s="341"/>
      <c r="J9065" s="341"/>
      <c r="AH9065" s="221"/>
      <c r="AI9065" s="221"/>
      <c r="AJ9065" s="221"/>
      <c r="AK9065" s="221"/>
      <c r="AL9065" s="221"/>
      <c r="AM9065" s="221"/>
      <c r="AN9065" s="221"/>
      <c r="AO9065" s="221"/>
      <c r="AP9065" s="221"/>
      <c r="AQ9065" s="219"/>
      <c r="AR9065" s="219"/>
      <c r="AS9065" s="221"/>
      <c r="AT9065" s="221"/>
      <c r="AU9065" s="221"/>
      <c r="AV9065" s="221"/>
      <c r="AW9065" s="221"/>
      <c r="AX9065" s="221"/>
      <c r="AY9065" s="221"/>
      <c r="AZ9065" s="221"/>
    </row>
    <row r="9066" spans="1:52" x14ac:dyDescent="0.15">
      <c r="A9066" s="278"/>
      <c r="B9066" s="274"/>
      <c r="C9066" s="340"/>
      <c r="D9066" s="340"/>
      <c r="E9066" s="341"/>
      <c r="F9066" s="341"/>
      <c r="G9066" s="341"/>
      <c r="H9066" s="341"/>
      <c r="I9066" s="341"/>
      <c r="J9066" s="341"/>
      <c r="AH9066" s="221"/>
      <c r="AI9066" s="221"/>
      <c r="AJ9066" s="221"/>
      <c r="AK9066" s="221"/>
      <c r="AL9066" s="221"/>
      <c r="AM9066" s="221"/>
      <c r="AN9066" s="221"/>
      <c r="AO9066" s="221"/>
      <c r="AP9066" s="221"/>
      <c r="AQ9066" s="219"/>
      <c r="AR9066" s="219"/>
      <c r="AS9066" s="221"/>
      <c r="AT9066" s="221"/>
      <c r="AU9066" s="221"/>
      <c r="AV9066" s="221"/>
      <c r="AW9066" s="221"/>
      <c r="AX9066" s="221"/>
      <c r="AY9066" s="221"/>
      <c r="AZ9066" s="221"/>
    </row>
    <row r="9067" spans="1:52" x14ac:dyDescent="0.15">
      <c r="A9067" s="278"/>
      <c r="B9067" s="274"/>
      <c r="C9067" s="340"/>
      <c r="D9067" s="340"/>
      <c r="E9067" s="341"/>
      <c r="F9067" s="341"/>
      <c r="G9067" s="341"/>
      <c r="H9067" s="341"/>
      <c r="I9067" s="341"/>
      <c r="J9067" s="341"/>
      <c r="AH9067" s="221"/>
      <c r="AI9067" s="221"/>
      <c r="AJ9067" s="221"/>
      <c r="AK9067" s="221"/>
      <c r="AL9067" s="221"/>
      <c r="AM9067" s="221"/>
      <c r="AN9067" s="221"/>
      <c r="AO9067" s="221"/>
      <c r="AP9067" s="221"/>
      <c r="AQ9067" s="219"/>
      <c r="AR9067" s="219"/>
      <c r="AS9067" s="221"/>
      <c r="AT9067" s="221"/>
      <c r="AU9067" s="221"/>
      <c r="AV9067" s="221"/>
      <c r="AW9067" s="221"/>
      <c r="AX9067" s="221"/>
      <c r="AY9067" s="221"/>
      <c r="AZ9067" s="221"/>
    </row>
    <row r="9068" spans="1:52" x14ac:dyDescent="0.15">
      <c r="A9068" s="278"/>
      <c r="B9068" s="274"/>
      <c r="C9068" s="340"/>
      <c r="D9068" s="340"/>
      <c r="E9068" s="341"/>
      <c r="F9068" s="341"/>
      <c r="G9068" s="341"/>
      <c r="H9068" s="341"/>
      <c r="I9068" s="341"/>
      <c r="J9068" s="341"/>
      <c r="AH9068" s="221"/>
      <c r="AI9068" s="221"/>
      <c r="AJ9068" s="221"/>
      <c r="AK9068" s="221"/>
      <c r="AL9068" s="221"/>
      <c r="AM9068" s="221"/>
      <c r="AN9068" s="221"/>
      <c r="AO9068" s="221"/>
      <c r="AP9068" s="221"/>
      <c r="AQ9068" s="219"/>
      <c r="AR9068" s="219"/>
      <c r="AS9068" s="221"/>
      <c r="AT9068" s="221"/>
      <c r="AU9068" s="221"/>
      <c r="AV9068" s="221"/>
      <c r="AW9068" s="221"/>
      <c r="AX9068" s="221"/>
      <c r="AY9068" s="221"/>
      <c r="AZ9068" s="221"/>
    </row>
    <row r="9069" spans="1:52" x14ac:dyDescent="0.15">
      <c r="A9069" s="278"/>
      <c r="B9069" s="274"/>
      <c r="C9069" s="340"/>
      <c r="D9069" s="340"/>
      <c r="E9069" s="341"/>
      <c r="F9069" s="341"/>
      <c r="G9069" s="341"/>
      <c r="H9069" s="341"/>
      <c r="I9069" s="341"/>
      <c r="J9069" s="341"/>
      <c r="AH9069" s="221"/>
      <c r="AI9069" s="221"/>
      <c r="AJ9069" s="221"/>
      <c r="AK9069" s="221"/>
      <c r="AL9069" s="221"/>
      <c r="AM9069" s="221"/>
      <c r="AN9069" s="221"/>
      <c r="AO9069" s="221"/>
      <c r="AP9069" s="221"/>
      <c r="AQ9069" s="219"/>
      <c r="AR9069" s="219"/>
      <c r="AS9069" s="221"/>
      <c r="AT9069" s="221"/>
      <c r="AU9069" s="221"/>
      <c r="AV9069" s="221"/>
      <c r="AW9069" s="221"/>
      <c r="AX9069" s="221"/>
      <c r="AY9069" s="221"/>
      <c r="AZ9069" s="221"/>
    </row>
    <row r="9070" spans="1:52" x14ac:dyDescent="0.15">
      <c r="A9070" s="278"/>
      <c r="B9070" s="274"/>
      <c r="C9070" s="340"/>
      <c r="D9070" s="340"/>
      <c r="E9070" s="341"/>
      <c r="F9070" s="341"/>
      <c r="G9070" s="341"/>
      <c r="H9070" s="341"/>
      <c r="I9070" s="341"/>
      <c r="J9070" s="341"/>
      <c r="AH9070" s="221"/>
      <c r="AI9070" s="221"/>
      <c r="AJ9070" s="221"/>
      <c r="AK9070" s="221"/>
      <c r="AL9070" s="221"/>
      <c r="AM9070" s="221"/>
      <c r="AN9070" s="221"/>
      <c r="AO9070" s="221"/>
      <c r="AP9070" s="221"/>
      <c r="AQ9070" s="219"/>
      <c r="AR9070" s="219"/>
      <c r="AS9070" s="221"/>
      <c r="AT9070" s="221"/>
      <c r="AU9070" s="221"/>
      <c r="AV9070" s="221"/>
      <c r="AW9070" s="221"/>
      <c r="AX9070" s="221"/>
      <c r="AY9070" s="221"/>
      <c r="AZ9070" s="221"/>
    </row>
    <row r="9071" spans="1:52" x14ac:dyDescent="0.15">
      <c r="A9071" s="278"/>
      <c r="B9071" s="274"/>
      <c r="C9071" s="340"/>
      <c r="D9071" s="340"/>
      <c r="E9071" s="341"/>
      <c r="F9071" s="341"/>
      <c r="G9071" s="341"/>
      <c r="H9071" s="341"/>
      <c r="I9071" s="341"/>
      <c r="J9071" s="341"/>
      <c r="AH9071" s="221"/>
      <c r="AI9071" s="221"/>
      <c r="AJ9071" s="221"/>
      <c r="AK9071" s="221"/>
      <c r="AL9071" s="221"/>
      <c r="AM9071" s="221"/>
      <c r="AN9071" s="221"/>
      <c r="AO9071" s="221"/>
      <c r="AP9071" s="221"/>
      <c r="AQ9071" s="219"/>
      <c r="AR9071" s="219"/>
      <c r="AS9071" s="221"/>
      <c r="AT9071" s="221"/>
      <c r="AU9071" s="221"/>
      <c r="AV9071" s="221"/>
      <c r="AW9071" s="221"/>
      <c r="AX9071" s="221"/>
      <c r="AY9071" s="221"/>
      <c r="AZ9071" s="221"/>
    </row>
    <row r="9072" spans="1:52" x14ac:dyDescent="0.15">
      <c r="A9072" s="278"/>
      <c r="B9072" s="274"/>
      <c r="C9072" s="340"/>
      <c r="D9072" s="340"/>
      <c r="E9072" s="341"/>
      <c r="F9072" s="341"/>
      <c r="G9072" s="341"/>
      <c r="H9072" s="341"/>
      <c r="I9072" s="341"/>
      <c r="J9072" s="341"/>
      <c r="AH9072" s="221"/>
      <c r="AI9072" s="221"/>
      <c r="AJ9072" s="221"/>
      <c r="AK9072" s="221"/>
      <c r="AL9072" s="221"/>
      <c r="AM9072" s="221"/>
      <c r="AN9072" s="221"/>
      <c r="AO9072" s="221"/>
      <c r="AP9072" s="221"/>
      <c r="AQ9072" s="219"/>
      <c r="AR9072" s="219"/>
      <c r="AS9072" s="221"/>
      <c r="AT9072" s="221"/>
      <c r="AU9072" s="221"/>
      <c r="AV9072" s="221"/>
      <c r="AW9072" s="221"/>
      <c r="AX9072" s="221"/>
      <c r="AY9072" s="221"/>
      <c r="AZ9072" s="221"/>
    </row>
    <row r="9073" spans="1:52" x14ac:dyDescent="0.15">
      <c r="A9073" s="278"/>
      <c r="B9073" s="274"/>
      <c r="C9073" s="340"/>
      <c r="D9073" s="340"/>
      <c r="E9073" s="341"/>
      <c r="F9073" s="341"/>
      <c r="G9073" s="341"/>
      <c r="H9073" s="341"/>
      <c r="I9073" s="341"/>
      <c r="J9073" s="341"/>
      <c r="AH9073" s="221"/>
      <c r="AI9073" s="221"/>
      <c r="AJ9073" s="221"/>
      <c r="AK9073" s="221"/>
      <c r="AL9073" s="221"/>
      <c r="AM9073" s="221"/>
      <c r="AN9073" s="221"/>
      <c r="AO9073" s="221"/>
      <c r="AP9073" s="221"/>
      <c r="AQ9073" s="219"/>
      <c r="AR9073" s="219"/>
      <c r="AS9073" s="221"/>
      <c r="AT9073" s="221"/>
      <c r="AU9073" s="221"/>
      <c r="AV9073" s="221"/>
      <c r="AW9073" s="221"/>
      <c r="AX9073" s="221"/>
      <c r="AY9073" s="221"/>
      <c r="AZ9073" s="221"/>
    </row>
    <row r="9074" spans="1:52" x14ac:dyDescent="0.15">
      <c r="A9074" s="278"/>
      <c r="B9074" s="274"/>
      <c r="C9074" s="340"/>
      <c r="D9074" s="340"/>
      <c r="E9074" s="341"/>
      <c r="F9074" s="341"/>
      <c r="G9074" s="341"/>
      <c r="H9074" s="341"/>
      <c r="I9074" s="341"/>
      <c r="J9074" s="341"/>
      <c r="AH9074" s="221"/>
      <c r="AI9074" s="221"/>
      <c r="AJ9074" s="221"/>
      <c r="AK9074" s="221"/>
      <c r="AL9074" s="221"/>
      <c r="AM9074" s="221"/>
      <c r="AN9074" s="221"/>
      <c r="AO9074" s="221"/>
      <c r="AP9074" s="221"/>
      <c r="AQ9074" s="219"/>
      <c r="AR9074" s="219"/>
      <c r="AS9074" s="221"/>
      <c r="AT9074" s="221"/>
      <c r="AU9074" s="221"/>
      <c r="AV9074" s="221"/>
      <c r="AW9074" s="221"/>
      <c r="AX9074" s="221"/>
      <c r="AY9074" s="221"/>
      <c r="AZ9074" s="221"/>
    </row>
    <row r="9075" spans="1:52" x14ac:dyDescent="0.15">
      <c r="A9075" s="278"/>
      <c r="B9075" s="274"/>
      <c r="C9075" s="340"/>
      <c r="D9075" s="340"/>
      <c r="E9075" s="341"/>
      <c r="F9075" s="341"/>
      <c r="G9075" s="341"/>
      <c r="H9075" s="341"/>
      <c r="I9075" s="341"/>
      <c r="J9075" s="341"/>
      <c r="AH9075" s="221"/>
      <c r="AI9075" s="221"/>
      <c r="AJ9075" s="221"/>
      <c r="AK9075" s="221"/>
      <c r="AL9075" s="221"/>
      <c r="AM9075" s="221"/>
      <c r="AN9075" s="221"/>
      <c r="AO9075" s="221"/>
      <c r="AP9075" s="221"/>
      <c r="AQ9075" s="219"/>
      <c r="AR9075" s="219"/>
      <c r="AS9075" s="221"/>
      <c r="AT9075" s="221"/>
      <c r="AU9075" s="221"/>
      <c r="AV9075" s="221"/>
      <c r="AW9075" s="221"/>
      <c r="AX9075" s="221"/>
      <c r="AY9075" s="221"/>
      <c r="AZ9075" s="221"/>
    </row>
    <row r="9076" spans="1:52" x14ac:dyDescent="0.15">
      <c r="A9076" s="278"/>
      <c r="B9076" s="274"/>
      <c r="C9076" s="340"/>
      <c r="D9076" s="340"/>
      <c r="E9076" s="341"/>
      <c r="F9076" s="341"/>
      <c r="G9076" s="341"/>
      <c r="H9076" s="341"/>
      <c r="I9076" s="341"/>
      <c r="J9076" s="341"/>
      <c r="AH9076" s="221"/>
      <c r="AI9076" s="221"/>
      <c r="AJ9076" s="221"/>
      <c r="AK9076" s="221"/>
      <c r="AL9076" s="221"/>
      <c r="AM9076" s="221"/>
      <c r="AN9076" s="221"/>
      <c r="AO9076" s="221"/>
      <c r="AP9076" s="221"/>
      <c r="AQ9076" s="219"/>
      <c r="AR9076" s="219"/>
      <c r="AS9076" s="221"/>
      <c r="AT9076" s="221"/>
      <c r="AU9076" s="221"/>
      <c r="AV9076" s="221"/>
      <c r="AW9076" s="221"/>
      <c r="AX9076" s="221"/>
      <c r="AY9076" s="221"/>
      <c r="AZ9076" s="221"/>
    </row>
    <row r="9077" spans="1:52" x14ac:dyDescent="0.15">
      <c r="A9077" s="278"/>
      <c r="B9077" s="274"/>
      <c r="C9077" s="340"/>
      <c r="D9077" s="340"/>
      <c r="E9077" s="341"/>
      <c r="F9077" s="341"/>
      <c r="G9077" s="341"/>
      <c r="H9077" s="341"/>
      <c r="I9077" s="341"/>
      <c r="J9077" s="341"/>
      <c r="AH9077" s="221"/>
      <c r="AI9077" s="221"/>
      <c r="AJ9077" s="221"/>
      <c r="AK9077" s="221"/>
      <c r="AL9077" s="221"/>
      <c r="AM9077" s="221"/>
      <c r="AN9077" s="221"/>
      <c r="AO9077" s="221"/>
      <c r="AP9077" s="221"/>
      <c r="AQ9077" s="219"/>
      <c r="AR9077" s="219"/>
      <c r="AS9077" s="221"/>
      <c r="AT9077" s="221"/>
      <c r="AU9077" s="221"/>
      <c r="AV9077" s="221"/>
      <c r="AW9077" s="221"/>
      <c r="AX9077" s="221"/>
      <c r="AY9077" s="221"/>
      <c r="AZ9077" s="221"/>
    </row>
    <row r="9078" spans="1:52" x14ac:dyDescent="0.15">
      <c r="A9078" s="278"/>
      <c r="B9078" s="274"/>
      <c r="C9078" s="340"/>
      <c r="D9078" s="340"/>
      <c r="E9078" s="341"/>
      <c r="F9078" s="341"/>
      <c r="G9078" s="341"/>
      <c r="H9078" s="341"/>
      <c r="I9078" s="341"/>
      <c r="J9078" s="341"/>
      <c r="AH9078" s="221"/>
      <c r="AI9078" s="221"/>
      <c r="AJ9078" s="221"/>
      <c r="AK9078" s="221"/>
      <c r="AL9078" s="221"/>
      <c r="AM9078" s="221"/>
      <c r="AN9078" s="221"/>
      <c r="AO9078" s="221"/>
      <c r="AP9078" s="221"/>
      <c r="AQ9078" s="219"/>
      <c r="AR9078" s="219"/>
      <c r="AS9078" s="221"/>
      <c r="AT9078" s="221"/>
      <c r="AU9078" s="221"/>
      <c r="AV9078" s="221"/>
      <c r="AW9078" s="221"/>
      <c r="AX9078" s="221"/>
      <c r="AY9078" s="221"/>
      <c r="AZ9078" s="221"/>
    </row>
    <row r="9079" spans="1:52" x14ac:dyDescent="0.15">
      <c r="A9079" s="278"/>
      <c r="B9079" s="274"/>
      <c r="C9079" s="340"/>
      <c r="D9079" s="340"/>
      <c r="E9079" s="341"/>
      <c r="F9079" s="341"/>
      <c r="G9079" s="341"/>
      <c r="H9079" s="341"/>
      <c r="I9079" s="341"/>
      <c r="J9079" s="341"/>
      <c r="AH9079" s="221"/>
      <c r="AI9079" s="221"/>
      <c r="AJ9079" s="221"/>
      <c r="AK9079" s="221"/>
      <c r="AL9079" s="221"/>
      <c r="AM9079" s="221"/>
      <c r="AN9079" s="221"/>
      <c r="AO9079" s="221"/>
      <c r="AP9079" s="221"/>
      <c r="AQ9079" s="219"/>
      <c r="AR9079" s="219"/>
      <c r="AS9079" s="221"/>
      <c r="AT9079" s="221"/>
      <c r="AU9079" s="221"/>
      <c r="AV9079" s="221"/>
      <c r="AW9079" s="221"/>
      <c r="AX9079" s="221"/>
      <c r="AY9079" s="221"/>
      <c r="AZ9079" s="221"/>
    </row>
    <row r="9080" spans="1:52" x14ac:dyDescent="0.15">
      <c r="A9080" s="278"/>
      <c r="B9080" s="274"/>
      <c r="C9080" s="340"/>
      <c r="D9080" s="340"/>
      <c r="E9080" s="341"/>
      <c r="F9080" s="341"/>
      <c r="G9080" s="341"/>
      <c r="H9080" s="341"/>
      <c r="I9080" s="341"/>
      <c r="J9080" s="341"/>
      <c r="AH9080" s="221"/>
      <c r="AI9080" s="221"/>
      <c r="AJ9080" s="221"/>
      <c r="AK9080" s="221"/>
      <c r="AL9080" s="221"/>
      <c r="AM9080" s="221"/>
      <c r="AN9080" s="221"/>
      <c r="AO9080" s="221"/>
      <c r="AP9080" s="221"/>
      <c r="AQ9080" s="219"/>
      <c r="AR9080" s="219"/>
      <c r="AS9080" s="221"/>
      <c r="AT9080" s="221"/>
      <c r="AU9080" s="221"/>
      <c r="AV9080" s="221"/>
      <c r="AW9080" s="221"/>
      <c r="AX9080" s="221"/>
      <c r="AY9080" s="221"/>
      <c r="AZ9080" s="221"/>
    </row>
    <row r="9081" spans="1:52" x14ac:dyDescent="0.15">
      <c r="A9081" s="278"/>
      <c r="B9081" s="274"/>
      <c r="C9081" s="340"/>
      <c r="D9081" s="340"/>
      <c r="E9081" s="341"/>
      <c r="F9081" s="341"/>
      <c r="G9081" s="341"/>
      <c r="H9081" s="341"/>
      <c r="I9081" s="341"/>
      <c r="J9081" s="341"/>
      <c r="AH9081" s="221"/>
      <c r="AI9081" s="221"/>
      <c r="AJ9081" s="221"/>
      <c r="AK9081" s="221"/>
      <c r="AL9081" s="221"/>
      <c r="AM9081" s="221"/>
      <c r="AN9081" s="221"/>
      <c r="AO9081" s="221"/>
      <c r="AP9081" s="221"/>
      <c r="AQ9081" s="219"/>
      <c r="AR9081" s="219"/>
      <c r="AS9081" s="221"/>
      <c r="AT9081" s="221"/>
      <c r="AU9081" s="221"/>
      <c r="AV9081" s="221"/>
      <c r="AW9081" s="221"/>
      <c r="AX9081" s="221"/>
      <c r="AY9081" s="221"/>
      <c r="AZ9081" s="221"/>
    </row>
    <row r="9082" spans="1:52" x14ac:dyDescent="0.15">
      <c r="A9082" s="278"/>
      <c r="B9082" s="274"/>
      <c r="C9082" s="340"/>
      <c r="D9082" s="340"/>
      <c r="E9082" s="341"/>
      <c r="F9082" s="341"/>
      <c r="G9082" s="341"/>
      <c r="H9082" s="341"/>
      <c r="I9082" s="341"/>
      <c r="J9082" s="341"/>
      <c r="AH9082" s="221"/>
      <c r="AI9082" s="221"/>
      <c r="AJ9082" s="221"/>
      <c r="AK9082" s="221"/>
      <c r="AL9082" s="221"/>
      <c r="AM9082" s="221"/>
      <c r="AN9082" s="221"/>
      <c r="AO9082" s="221"/>
      <c r="AP9082" s="221"/>
      <c r="AQ9082" s="219"/>
      <c r="AR9082" s="219"/>
      <c r="AS9082" s="221"/>
      <c r="AT9082" s="221"/>
      <c r="AU9082" s="221"/>
      <c r="AV9082" s="221"/>
      <c r="AW9082" s="221"/>
      <c r="AX9082" s="221"/>
      <c r="AY9082" s="221"/>
      <c r="AZ9082" s="221"/>
    </row>
    <row r="9083" spans="1:52" x14ac:dyDescent="0.15">
      <c r="A9083" s="278"/>
      <c r="B9083" s="274"/>
      <c r="C9083" s="340"/>
      <c r="D9083" s="340"/>
      <c r="E9083" s="341"/>
      <c r="F9083" s="341"/>
      <c r="G9083" s="341"/>
      <c r="H9083" s="341"/>
      <c r="I9083" s="341"/>
      <c r="J9083" s="341"/>
      <c r="AH9083" s="221"/>
      <c r="AI9083" s="221"/>
      <c r="AJ9083" s="221"/>
      <c r="AK9083" s="221"/>
      <c r="AL9083" s="221"/>
      <c r="AM9083" s="221"/>
      <c r="AN9083" s="221"/>
      <c r="AO9083" s="221"/>
      <c r="AP9083" s="221"/>
      <c r="AQ9083" s="219"/>
      <c r="AR9083" s="219"/>
      <c r="AS9083" s="221"/>
      <c r="AT9083" s="221"/>
      <c r="AU9083" s="221"/>
      <c r="AV9083" s="221"/>
      <c r="AW9083" s="221"/>
      <c r="AX9083" s="221"/>
      <c r="AY9083" s="221"/>
      <c r="AZ9083" s="221"/>
    </row>
    <row r="9084" spans="1:52" x14ac:dyDescent="0.15">
      <c r="A9084" s="278"/>
      <c r="B9084" s="274"/>
      <c r="C9084" s="340"/>
      <c r="D9084" s="340"/>
      <c r="E9084" s="341"/>
      <c r="F9084" s="341"/>
      <c r="G9084" s="341"/>
      <c r="H9084" s="341"/>
      <c r="I9084" s="341"/>
      <c r="J9084" s="341"/>
      <c r="AH9084" s="221"/>
      <c r="AI9084" s="221"/>
      <c r="AJ9084" s="221"/>
      <c r="AK9084" s="221"/>
      <c r="AL9084" s="221"/>
      <c r="AM9084" s="221"/>
      <c r="AN9084" s="221"/>
      <c r="AO9084" s="221"/>
      <c r="AP9084" s="221"/>
      <c r="AQ9084" s="219"/>
      <c r="AR9084" s="219"/>
      <c r="AS9084" s="221"/>
      <c r="AT9084" s="221"/>
      <c r="AU9084" s="221"/>
      <c r="AV9084" s="221"/>
      <c r="AW9084" s="221"/>
      <c r="AX9084" s="221"/>
      <c r="AY9084" s="221"/>
      <c r="AZ9084" s="221"/>
    </row>
    <row r="9085" spans="1:52" x14ac:dyDescent="0.15">
      <c r="A9085" s="278"/>
      <c r="B9085" s="274"/>
      <c r="C9085" s="340"/>
      <c r="D9085" s="340"/>
      <c r="E9085" s="341"/>
      <c r="F9085" s="341"/>
      <c r="G9085" s="341"/>
      <c r="H9085" s="341"/>
      <c r="I9085" s="341"/>
      <c r="J9085" s="341"/>
      <c r="AH9085" s="221"/>
      <c r="AI9085" s="221"/>
      <c r="AJ9085" s="221"/>
      <c r="AK9085" s="221"/>
      <c r="AL9085" s="221"/>
      <c r="AM9085" s="221"/>
      <c r="AN9085" s="221"/>
      <c r="AO9085" s="221"/>
      <c r="AP9085" s="221"/>
      <c r="AQ9085" s="219"/>
      <c r="AR9085" s="219"/>
      <c r="AS9085" s="221"/>
      <c r="AT9085" s="221"/>
      <c r="AU9085" s="221"/>
      <c r="AV9085" s="221"/>
      <c r="AW9085" s="221"/>
      <c r="AX9085" s="221"/>
      <c r="AY9085" s="221"/>
      <c r="AZ9085" s="221"/>
    </row>
    <row r="9086" spans="1:52" x14ac:dyDescent="0.15">
      <c r="A9086" s="278"/>
      <c r="B9086" s="274"/>
      <c r="C9086" s="340"/>
      <c r="D9086" s="340"/>
      <c r="E9086" s="341"/>
      <c r="F9086" s="341"/>
      <c r="G9086" s="341"/>
      <c r="H9086" s="341"/>
      <c r="I9086" s="341"/>
      <c r="J9086" s="341"/>
      <c r="AH9086" s="221"/>
      <c r="AI9086" s="221"/>
      <c r="AJ9086" s="221"/>
      <c r="AK9086" s="221"/>
      <c r="AL9086" s="221"/>
      <c r="AM9086" s="221"/>
      <c r="AN9086" s="221"/>
      <c r="AO9086" s="221"/>
      <c r="AP9086" s="221"/>
      <c r="AQ9086" s="219"/>
      <c r="AR9086" s="219"/>
      <c r="AS9086" s="221"/>
      <c r="AT9086" s="221"/>
      <c r="AU9086" s="221"/>
      <c r="AV9086" s="221"/>
      <c r="AW9086" s="221"/>
      <c r="AX9086" s="221"/>
      <c r="AY9086" s="221"/>
      <c r="AZ9086" s="221"/>
    </row>
    <row r="9087" spans="1:52" x14ac:dyDescent="0.15">
      <c r="A9087" s="278"/>
      <c r="B9087" s="274"/>
      <c r="C9087" s="340"/>
      <c r="D9087" s="340"/>
      <c r="E9087" s="341"/>
      <c r="F9087" s="341"/>
      <c r="G9087" s="341"/>
      <c r="H9087" s="341"/>
      <c r="I9087" s="341"/>
      <c r="J9087" s="341"/>
      <c r="AH9087" s="221"/>
      <c r="AI9087" s="221"/>
      <c r="AJ9087" s="221"/>
      <c r="AK9087" s="221"/>
      <c r="AL9087" s="221"/>
      <c r="AM9087" s="221"/>
      <c r="AN9087" s="221"/>
      <c r="AO9087" s="221"/>
      <c r="AP9087" s="221"/>
      <c r="AQ9087" s="219"/>
      <c r="AR9087" s="219"/>
      <c r="AS9087" s="221"/>
      <c r="AT9087" s="221"/>
      <c r="AU9087" s="221"/>
      <c r="AV9087" s="221"/>
      <c r="AW9087" s="221"/>
      <c r="AX9087" s="221"/>
      <c r="AY9087" s="221"/>
      <c r="AZ9087" s="221"/>
    </row>
    <row r="9088" spans="1:52" x14ac:dyDescent="0.15">
      <c r="A9088" s="278"/>
      <c r="B9088" s="274"/>
      <c r="C9088" s="340"/>
      <c r="D9088" s="340"/>
      <c r="E9088" s="341"/>
      <c r="F9088" s="341"/>
      <c r="G9088" s="341"/>
      <c r="H9088" s="341"/>
      <c r="I9088" s="341"/>
      <c r="J9088" s="341"/>
      <c r="AH9088" s="221"/>
      <c r="AI9088" s="221"/>
      <c r="AJ9088" s="221"/>
      <c r="AK9088" s="221"/>
      <c r="AL9088" s="221"/>
      <c r="AM9088" s="221"/>
      <c r="AN9088" s="221"/>
      <c r="AO9088" s="221"/>
      <c r="AP9088" s="221"/>
      <c r="AQ9088" s="219"/>
      <c r="AR9088" s="219"/>
      <c r="AS9088" s="221"/>
      <c r="AT9088" s="221"/>
      <c r="AU9088" s="221"/>
      <c r="AV9088" s="221"/>
      <c r="AW9088" s="221"/>
      <c r="AX9088" s="221"/>
      <c r="AY9088" s="221"/>
      <c r="AZ9088" s="221"/>
    </row>
    <row r="9089" spans="1:52" x14ac:dyDescent="0.15">
      <c r="A9089" s="278"/>
      <c r="B9089" s="274"/>
      <c r="C9089" s="340"/>
      <c r="D9089" s="340"/>
      <c r="E9089" s="341"/>
      <c r="F9089" s="341"/>
      <c r="G9089" s="341"/>
      <c r="H9089" s="341"/>
      <c r="I9089" s="341"/>
      <c r="J9089" s="341"/>
      <c r="AH9089" s="221"/>
      <c r="AI9089" s="221"/>
      <c r="AJ9089" s="221"/>
      <c r="AK9089" s="221"/>
      <c r="AL9089" s="221"/>
      <c r="AM9089" s="221"/>
      <c r="AN9089" s="221"/>
      <c r="AO9089" s="221"/>
      <c r="AP9089" s="221"/>
      <c r="AQ9089" s="219"/>
      <c r="AR9089" s="219"/>
      <c r="AS9089" s="221"/>
      <c r="AT9089" s="221"/>
      <c r="AU9089" s="221"/>
      <c r="AV9089" s="221"/>
      <c r="AW9089" s="221"/>
      <c r="AX9089" s="221"/>
      <c r="AY9089" s="221"/>
      <c r="AZ9089" s="221"/>
    </row>
    <row r="9090" spans="1:52" x14ac:dyDescent="0.15">
      <c r="A9090" s="278"/>
      <c r="B9090" s="274"/>
      <c r="C9090" s="340"/>
      <c r="D9090" s="340"/>
      <c r="E9090" s="341"/>
      <c r="F9090" s="341"/>
      <c r="G9090" s="341"/>
      <c r="H9090" s="341"/>
      <c r="I9090" s="341"/>
      <c r="J9090" s="341"/>
      <c r="AH9090" s="221"/>
      <c r="AI9090" s="221"/>
      <c r="AJ9090" s="221"/>
      <c r="AK9090" s="221"/>
      <c r="AL9090" s="221"/>
      <c r="AM9090" s="221"/>
      <c r="AN9090" s="221"/>
      <c r="AO9090" s="221"/>
      <c r="AP9090" s="221"/>
      <c r="AQ9090" s="219"/>
      <c r="AR9090" s="219"/>
      <c r="AS9090" s="221"/>
      <c r="AT9090" s="221"/>
      <c r="AU9090" s="221"/>
      <c r="AV9090" s="221"/>
      <c r="AW9090" s="221"/>
      <c r="AX9090" s="221"/>
      <c r="AY9090" s="221"/>
      <c r="AZ9090" s="221"/>
    </row>
    <row r="9091" spans="1:52" x14ac:dyDescent="0.15">
      <c r="A9091" s="278"/>
      <c r="B9091" s="274"/>
      <c r="C9091" s="340"/>
      <c r="D9091" s="340"/>
      <c r="E9091" s="341"/>
      <c r="F9091" s="341"/>
      <c r="G9091" s="341"/>
      <c r="H9091" s="341"/>
      <c r="I9091" s="341"/>
      <c r="J9091" s="341"/>
      <c r="AH9091" s="221"/>
      <c r="AI9091" s="221"/>
      <c r="AJ9091" s="221"/>
      <c r="AK9091" s="221"/>
      <c r="AL9091" s="221"/>
      <c r="AM9091" s="221"/>
      <c r="AN9091" s="221"/>
      <c r="AO9091" s="221"/>
      <c r="AP9091" s="221"/>
      <c r="AQ9091" s="219"/>
      <c r="AR9091" s="219"/>
      <c r="AS9091" s="221"/>
      <c r="AT9091" s="221"/>
      <c r="AU9091" s="221"/>
      <c r="AV9091" s="221"/>
      <c r="AW9091" s="221"/>
      <c r="AX9091" s="221"/>
      <c r="AY9091" s="221"/>
      <c r="AZ9091" s="221"/>
    </row>
    <row r="9092" spans="1:52" x14ac:dyDescent="0.15">
      <c r="A9092" s="278"/>
      <c r="B9092" s="274"/>
      <c r="C9092" s="340"/>
      <c r="D9092" s="340"/>
      <c r="E9092" s="341"/>
      <c r="F9092" s="341"/>
      <c r="G9092" s="341"/>
      <c r="H9092" s="341"/>
      <c r="I9092" s="341"/>
      <c r="J9092" s="341"/>
      <c r="AH9092" s="221"/>
      <c r="AI9092" s="221"/>
      <c r="AJ9092" s="221"/>
      <c r="AK9092" s="221"/>
      <c r="AL9092" s="221"/>
      <c r="AM9092" s="221"/>
      <c r="AN9092" s="221"/>
      <c r="AO9092" s="221"/>
      <c r="AP9092" s="221"/>
      <c r="AQ9092" s="219"/>
      <c r="AR9092" s="219"/>
      <c r="AS9092" s="221"/>
      <c r="AT9092" s="221"/>
      <c r="AU9092" s="221"/>
      <c r="AV9092" s="221"/>
      <c r="AW9092" s="221"/>
      <c r="AX9092" s="221"/>
      <c r="AY9092" s="221"/>
      <c r="AZ9092" s="221"/>
    </row>
    <row r="9093" spans="1:52" x14ac:dyDescent="0.15">
      <c r="A9093" s="278"/>
      <c r="B9093" s="274"/>
      <c r="C9093" s="340"/>
      <c r="D9093" s="340"/>
      <c r="E9093" s="341"/>
      <c r="F9093" s="341"/>
      <c r="G9093" s="341"/>
      <c r="H9093" s="341"/>
      <c r="I9093" s="341"/>
      <c r="J9093" s="341"/>
      <c r="AH9093" s="221"/>
      <c r="AI9093" s="221"/>
      <c r="AJ9093" s="221"/>
      <c r="AK9093" s="221"/>
      <c r="AL9093" s="221"/>
      <c r="AM9093" s="221"/>
      <c r="AN9093" s="221"/>
      <c r="AO9093" s="221"/>
      <c r="AP9093" s="221"/>
      <c r="AQ9093" s="219"/>
      <c r="AR9093" s="219"/>
      <c r="AS9093" s="221"/>
      <c r="AT9093" s="221"/>
      <c r="AU9093" s="221"/>
      <c r="AV9093" s="221"/>
      <c r="AW9093" s="221"/>
      <c r="AX9093" s="221"/>
      <c r="AY9093" s="221"/>
      <c r="AZ9093" s="221"/>
    </row>
    <row r="9094" spans="1:52" x14ac:dyDescent="0.15">
      <c r="A9094" s="278"/>
      <c r="B9094" s="274"/>
      <c r="C9094" s="340"/>
      <c r="D9094" s="340"/>
      <c r="E9094" s="341"/>
      <c r="F9094" s="341"/>
      <c r="G9094" s="341"/>
      <c r="H9094" s="341"/>
      <c r="I9094" s="341"/>
      <c r="J9094" s="341"/>
      <c r="AH9094" s="221"/>
      <c r="AI9094" s="221"/>
      <c r="AJ9094" s="221"/>
      <c r="AK9094" s="221"/>
      <c r="AL9094" s="221"/>
      <c r="AM9094" s="221"/>
      <c r="AN9094" s="221"/>
      <c r="AO9094" s="221"/>
      <c r="AP9094" s="221"/>
      <c r="AQ9094" s="219"/>
      <c r="AR9094" s="219"/>
      <c r="AS9094" s="221"/>
      <c r="AT9094" s="221"/>
      <c r="AU9094" s="221"/>
      <c r="AV9094" s="221"/>
      <c r="AW9094" s="221"/>
      <c r="AX9094" s="221"/>
      <c r="AY9094" s="221"/>
      <c r="AZ9094" s="221"/>
    </row>
    <row r="9095" spans="1:52" x14ac:dyDescent="0.15">
      <c r="A9095" s="278"/>
      <c r="B9095" s="274"/>
      <c r="C9095" s="340"/>
      <c r="D9095" s="340"/>
      <c r="E9095" s="341"/>
      <c r="F9095" s="341"/>
      <c r="G9095" s="341"/>
      <c r="H9095" s="341"/>
      <c r="I9095" s="341"/>
      <c r="J9095" s="341"/>
      <c r="AH9095" s="221"/>
      <c r="AI9095" s="221"/>
      <c r="AJ9095" s="221"/>
      <c r="AK9095" s="221"/>
      <c r="AL9095" s="221"/>
      <c r="AM9095" s="221"/>
      <c r="AN9095" s="221"/>
      <c r="AO9095" s="221"/>
      <c r="AP9095" s="221"/>
      <c r="AQ9095" s="219"/>
      <c r="AR9095" s="219"/>
      <c r="AS9095" s="221"/>
      <c r="AT9095" s="221"/>
      <c r="AU9095" s="221"/>
      <c r="AV9095" s="221"/>
      <c r="AW9095" s="221"/>
      <c r="AX9095" s="221"/>
      <c r="AY9095" s="221"/>
      <c r="AZ9095" s="221"/>
    </row>
    <row r="9096" spans="1:52" x14ac:dyDescent="0.15">
      <c r="A9096" s="278"/>
      <c r="B9096" s="274"/>
      <c r="C9096" s="340"/>
      <c r="D9096" s="340"/>
      <c r="E9096" s="341"/>
      <c r="F9096" s="341"/>
      <c r="G9096" s="341"/>
      <c r="H9096" s="341"/>
      <c r="I9096" s="341"/>
      <c r="J9096" s="341"/>
      <c r="AH9096" s="221"/>
      <c r="AI9096" s="221"/>
      <c r="AJ9096" s="221"/>
      <c r="AK9096" s="221"/>
      <c r="AL9096" s="221"/>
      <c r="AM9096" s="221"/>
      <c r="AN9096" s="221"/>
      <c r="AO9096" s="221"/>
      <c r="AP9096" s="221"/>
      <c r="AQ9096" s="219"/>
      <c r="AR9096" s="219"/>
      <c r="AS9096" s="221"/>
      <c r="AT9096" s="221"/>
      <c r="AU9096" s="221"/>
      <c r="AV9096" s="221"/>
      <c r="AW9096" s="221"/>
      <c r="AX9096" s="221"/>
      <c r="AY9096" s="221"/>
      <c r="AZ9096" s="221"/>
    </row>
    <row r="9097" spans="1:52" x14ac:dyDescent="0.15">
      <c r="A9097" s="278"/>
      <c r="B9097" s="274"/>
      <c r="C9097" s="340"/>
      <c r="D9097" s="340"/>
      <c r="E9097" s="341"/>
      <c r="F9097" s="341"/>
      <c r="G9097" s="341"/>
      <c r="H9097" s="341"/>
      <c r="I9097" s="341"/>
      <c r="J9097" s="341"/>
      <c r="AH9097" s="221"/>
      <c r="AI9097" s="221"/>
      <c r="AJ9097" s="221"/>
      <c r="AK9097" s="221"/>
      <c r="AL9097" s="221"/>
      <c r="AM9097" s="221"/>
      <c r="AN9097" s="221"/>
      <c r="AO9097" s="221"/>
      <c r="AP9097" s="221"/>
      <c r="AQ9097" s="219"/>
      <c r="AR9097" s="219"/>
      <c r="AS9097" s="221"/>
      <c r="AT9097" s="221"/>
      <c r="AU9097" s="221"/>
      <c r="AV9097" s="221"/>
      <c r="AW9097" s="221"/>
      <c r="AX9097" s="221"/>
      <c r="AY9097" s="221"/>
      <c r="AZ9097" s="221"/>
    </row>
    <row r="9098" spans="1:52" x14ac:dyDescent="0.15">
      <c r="A9098" s="278"/>
      <c r="B9098" s="274"/>
      <c r="C9098" s="340"/>
      <c r="D9098" s="340"/>
      <c r="E9098" s="341"/>
      <c r="F9098" s="341"/>
      <c r="G9098" s="341"/>
      <c r="H9098" s="341"/>
      <c r="I9098" s="341"/>
      <c r="J9098" s="341"/>
      <c r="AH9098" s="221"/>
      <c r="AI9098" s="221"/>
      <c r="AJ9098" s="221"/>
      <c r="AK9098" s="221"/>
      <c r="AL9098" s="221"/>
      <c r="AM9098" s="221"/>
      <c r="AN9098" s="221"/>
      <c r="AO9098" s="221"/>
      <c r="AP9098" s="221"/>
      <c r="AQ9098" s="219"/>
      <c r="AR9098" s="219"/>
      <c r="AS9098" s="221"/>
      <c r="AT9098" s="221"/>
      <c r="AU9098" s="221"/>
      <c r="AV9098" s="221"/>
      <c r="AW9098" s="221"/>
      <c r="AX9098" s="221"/>
      <c r="AY9098" s="221"/>
      <c r="AZ9098" s="221"/>
    </row>
    <row r="9099" spans="1:52" x14ac:dyDescent="0.15">
      <c r="A9099" s="278"/>
      <c r="B9099" s="274"/>
      <c r="C9099" s="340"/>
      <c r="D9099" s="340"/>
      <c r="E9099" s="341"/>
      <c r="F9099" s="341"/>
      <c r="G9099" s="341"/>
      <c r="H9099" s="341"/>
      <c r="I9099" s="341"/>
      <c r="J9099" s="341"/>
      <c r="AH9099" s="221"/>
      <c r="AI9099" s="221"/>
      <c r="AJ9099" s="221"/>
      <c r="AK9099" s="221"/>
      <c r="AL9099" s="221"/>
      <c r="AM9099" s="221"/>
      <c r="AN9099" s="221"/>
      <c r="AO9099" s="221"/>
      <c r="AP9099" s="221"/>
      <c r="AQ9099" s="219"/>
      <c r="AR9099" s="219"/>
      <c r="AS9099" s="221"/>
      <c r="AT9099" s="221"/>
      <c r="AU9099" s="221"/>
      <c r="AV9099" s="221"/>
      <c r="AW9099" s="221"/>
      <c r="AX9099" s="221"/>
      <c r="AY9099" s="221"/>
      <c r="AZ9099" s="221"/>
    </row>
    <row r="9100" spans="1:52" x14ac:dyDescent="0.15">
      <c r="A9100" s="278"/>
      <c r="B9100" s="274"/>
      <c r="C9100" s="340"/>
      <c r="D9100" s="340"/>
      <c r="E9100" s="341"/>
      <c r="F9100" s="341"/>
      <c r="G9100" s="341"/>
      <c r="H9100" s="341"/>
      <c r="I9100" s="341"/>
      <c r="J9100" s="341"/>
      <c r="AH9100" s="221"/>
      <c r="AI9100" s="221"/>
      <c r="AJ9100" s="221"/>
      <c r="AK9100" s="221"/>
      <c r="AL9100" s="221"/>
      <c r="AM9100" s="221"/>
      <c r="AN9100" s="221"/>
      <c r="AO9100" s="221"/>
      <c r="AP9100" s="221"/>
      <c r="AQ9100" s="219"/>
      <c r="AR9100" s="219"/>
      <c r="AS9100" s="221"/>
      <c r="AT9100" s="221"/>
      <c r="AU9100" s="221"/>
      <c r="AV9100" s="221"/>
      <c r="AW9100" s="221"/>
      <c r="AX9100" s="221"/>
      <c r="AY9100" s="221"/>
      <c r="AZ9100" s="221"/>
    </row>
    <row r="9101" spans="1:52" x14ac:dyDescent="0.15">
      <c r="A9101" s="278"/>
      <c r="B9101" s="274"/>
      <c r="C9101" s="340"/>
      <c r="D9101" s="340"/>
      <c r="E9101" s="341"/>
      <c r="F9101" s="341"/>
      <c r="G9101" s="341"/>
      <c r="H9101" s="341"/>
      <c r="I9101" s="341"/>
      <c r="J9101" s="341"/>
      <c r="AH9101" s="221"/>
      <c r="AI9101" s="221"/>
      <c r="AJ9101" s="221"/>
      <c r="AK9101" s="221"/>
      <c r="AL9101" s="221"/>
      <c r="AM9101" s="221"/>
      <c r="AN9101" s="221"/>
      <c r="AO9101" s="221"/>
      <c r="AP9101" s="221"/>
      <c r="AQ9101" s="219"/>
      <c r="AR9101" s="219"/>
      <c r="AS9101" s="221"/>
      <c r="AT9101" s="221"/>
      <c r="AU9101" s="221"/>
      <c r="AV9101" s="221"/>
      <c r="AW9101" s="221"/>
      <c r="AX9101" s="221"/>
      <c r="AY9101" s="221"/>
      <c r="AZ9101" s="221"/>
    </row>
    <row r="9102" spans="1:52" x14ac:dyDescent="0.15">
      <c r="A9102" s="278"/>
      <c r="B9102" s="274"/>
      <c r="C9102" s="340"/>
      <c r="D9102" s="340"/>
      <c r="E9102" s="341"/>
      <c r="F9102" s="341"/>
      <c r="G9102" s="341"/>
      <c r="H9102" s="341"/>
      <c r="I9102" s="341"/>
      <c r="J9102" s="341"/>
      <c r="AH9102" s="221"/>
      <c r="AI9102" s="221"/>
      <c r="AJ9102" s="221"/>
      <c r="AK9102" s="221"/>
      <c r="AL9102" s="221"/>
      <c r="AM9102" s="221"/>
      <c r="AN9102" s="221"/>
      <c r="AO9102" s="221"/>
      <c r="AP9102" s="221"/>
      <c r="AQ9102" s="219"/>
      <c r="AR9102" s="219"/>
      <c r="AS9102" s="221"/>
      <c r="AT9102" s="221"/>
      <c r="AU9102" s="221"/>
      <c r="AV9102" s="221"/>
      <c r="AW9102" s="221"/>
      <c r="AX9102" s="221"/>
      <c r="AY9102" s="221"/>
      <c r="AZ9102" s="221"/>
    </row>
    <row r="9103" spans="1:52" x14ac:dyDescent="0.15">
      <c r="A9103" s="278"/>
      <c r="B9103" s="274"/>
      <c r="C9103" s="340"/>
      <c r="D9103" s="340"/>
      <c r="E9103" s="341"/>
      <c r="F9103" s="341"/>
      <c r="G9103" s="341"/>
      <c r="H9103" s="341"/>
      <c r="I9103" s="341"/>
      <c r="J9103" s="341"/>
      <c r="AH9103" s="221"/>
      <c r="AI9103" s="221"/>
      <c r="AJ9103" s="221"/>
      <c r="AK9103" s="221"/>
      <c r="AL9103" s="221"/>
      <c r="AM9103" s="221"/>
      <c r="AN9103" s="221"/>
      <c r="AO9103" s="221"/>
      <c r="AP9103" s="221"/>
      <c r="AQ9103" s="219"/>
      <c r="AR9103" s="219"/>
      <c r="AS9103" s="221"/>
      <c r="AT9103" s="221"/>
      <c r="AU9103" s="221"/>
      <c r="AV9103" s="221"/>
      <c r="AW9103" s="221"/>
      <c r="AX9103" s="221"/>
      <c r="AY9103" s="221"/>
      <c r="AZ9103" s="221"/>
    </row>
    <row r="9104" spans="1:52" x14ac:dyDescent="0.15">
      <c r="A9104" s="278"/>
      <c r="B9104" s="274"/>
      <c r="C9104" s="340"/>
      <c r="D9104" s="340"/>
      <c r="E9104" s="341"/>
      <c r="F9104" s="341"/>
      <c r="G9104" s="341"/>
      <c r="H9104" s="341"/>
      <c r="I9104" s="341"/>
      <c r="J9104" s="341"/>
      <c r="AH9104" s="221"/>
      <c r="AI9104" s="221"/>
      <c r="AJ9104" s="221"/>
      <c r="AK9104" s="221"/>
      <c r="AL9104" s="221"/>
      <c r="AM9104" s="221"/>
      <c r="AN9104" s="221"/>
      <c r="AO9104" s="221"/>
      <c r="AP9104" s="221"/>
      <c r="AQ9104" s="219"/>
      <c r="AR9104" s="219"/>
      <c r="AS9104" s="221"/>
      <c r="AT9104" s="221"/>
      <c r="AU9104" s="221"/>
      <c r="AV9104" s="221"/>
      <c r="AW9104" s="221"/>
      <c r="AX9104" s="221"/>
      <c r="AY9104" s="221"/>
      <c r="AZ9104" s="221"/>
    </row>
    <row r="9105" spans="1:52" x14ac:dyDescent="0.15">
      <c r="A9105" s="278"/>
      <c r="B9105" s="274"/>
      <c r="C9105" s="340"/>
      <c r="D9105" s="340"/>
      <c r="E9105" s="341"/>
      <c r="F9105" s="341"/>
      <c r="G9105" s="341"/>
      <c r="H9105" s="341"/>
      <c r="I9105" s="341"/>
      <c r="J9105" s="341"/>
      <c r="AH9105" s="221"/>
      <c r="AI9105" s="221"/>
      <c r="AJ9105" s="221"/>
      <c r="AK9105" s="221"/>
      <c r="AL9105" s="221"/>
      <c r="AM9105" s="221"/>
      <c r="AN9105" s="221"/>
      <c r="AO9105" s="221"/>
      <c r="AP9105" s="221"/>
      <c r="AQ9105" s="219"/>
      <c r="AR9105" s="219"/>
      <c r="AS9105" s="221"/>
      <c r="AT9105" s="221"/>
      <c r="AU9105" s="221"/>
      <c r="AV9105" s="221"/>
      <c r="AW9105" s="221"/>
      <c r="AX9105" s="221"/>
      <c r="AY9105" s="221"/>
      <c r="AZ9105" s="221"/>
    </row>
    <row r="9106" spans="1:52" x14ac:dyDescent="0.15">
      <c r="A9106" s="278"/>
      <c r="B9106" s="274"/>
      <c r="C9106" s="340"/>
      <c r="D9106" s="340"/>
      <c r="E9106" s="341"/>
      <c r="F9106" s="341"/>
      <c r="G9106" s="341"/>
      <c r="H9106" s="341"/>
      <c r="I9106" s="341"/>
      <c r="J9106" s="341"/>
      <c r="AH9106" s="221"/>
      <c r="AI9106" s="221"/>
      <c r="AJ9106" s="221"/>
      <c r="AK9106" s="221"/>
      <c r="AL9106" s="221"/>
      <c r="AM9106" s="221"/>
      <c r="AN9106" s="221"/>
      <c r="AO9106" s="221"/>
      <c r="AP9106" s="221"/>
      <c r="AQ9106" s="219"/>
      <c r="AR9106" s="219"/>
      <c r="AS9106" s="221"/>
      <c r="AT9106" s="221"/>
      <c r="AU9106" s="221"/>
      <c r="AV9106" s="221"/>
      <c r="AW9106" s="221"/>
      <c r="AX9106" s="221"/>
      <c r="AY9106" s="221"/>
      <c r="AZ9106" s="221"/>
    </row>
    <row r="9107" spans="1:52" x14ac:dyDescent="0.15">
      <c r="A9107" s="278"/>
      <c r="B9107" s="274"/>
      <c r="C9107" s="340"/>
      <c r="D9107" s="340"/>
      <c r="E9107" s="341"/>
      <c r="F9107" s="341"/>
      <c r="G9107" s="341"/>
      <c r="H9107" s="341"/>
      <c r="I9107" s="341"/>
      <c r="J9107" s="341"/>
      <c r="AH9107" s="221"/>
      <c r="AI9107" s="221"/>
      <c r="AJ9107" s="221"/>
      <c r="AK9107" s="221"/>
      <c r="AL9107" s="221"/>
      <c r="AM9107" s="221"/>
      <c r="AN9107" s="221"/>
      <c r="AO9107" s="221"/>
      <c r="AP9107" s="221"/>
      <c r="AQ9107" s="219"/>
      <c r="AR9107" s="219"/>
      <c r="AS9107" s="221"/>
      <c r="AT9107" s="221"/>
      <c r="AU9107" s="221"/>
      <c r="AV9107" s="221"/>
      <c r="AW9107" s="221"/>
      <c r="AX9107" s="221"/>
      <c r="AY9107" s="221"/>
      <c r="AZ9107" s="221"/>
    </row>
    <row r="9108" spans="1:52" x14ac:dyDescent="0.15">
      <c r="A9108" s="278"/>
      <c r="B9108" s="274"/>
      <c r="C9108" s="340"/>
      <c r="D9108" s="340"/>
      <c r="E9108" s="341"/>
      <c r="F9108" s="341"/>
      <c r="G9108" s="341"/>
      <c r="H9108" s="341"/>
      <c r="I9108" s="341"/>
      <c r="J9108" s="341"/>
      <c r="AH9108" s="221"/>
      <c r="AI9108" s="221"/>
      <c r="AJ9108" s="221"/>
      <c r="AK9108" s="221"/>
      <c r="AL9108" s="221"/>
      <c r="AM9108" s="221"/>
      <c r="AN9108" s="221"/>
      <c r="AO9108" s="221"/>
      <c r="AP9108" s="221"/>
      <c r="AQ9108" s="219"/>
      <c r="AR9108" s="219"/>
      <c r="AS9108" s="221"/>
      <c r="AT9108" s="221"/>
      <c r="AU9108" s="221"/>
      <c r="AV9108" s="221"/>
      <c r="AW9108" s="221"/>
      <c r="AX9108" s="221"/>
      <c r="AY9108" s="221"/>
      <c r="AZ9108" s="221"/>
    </row>
    <row r="9109" spans="1:52" x14ac:dyDescent="0.15">
      <c r="A9109" s="278"/>
      <c r="B9109" s="274"/>
      <c r="C9109" s="340"/>
      <c r="D9109" s="340"/>
      <c r="E9109" s="341"/>
      <c r="F9109" s="341"/>
      <c r="G9109" s="341"/>
      <c r="H9109" s="341"/>
      <c r="I9109" s="341"/>
      <c r="J9109" s="341"/>
      <c r="AH9109" s="221"/>
      <c r="AI9109" s="221"/>
      <c r="AJ9109" s="221"/>
      <c r="AK9109" s="221"/>
      <c r="AL9109" s="221"/>
      <c r="AM9109" s="221"/>
      <c r="AN9109" s="221"/>
      <c r="AO9109" s="221"/>
      <c r="AP9109" s="221"/>
      <c r="AQ9109" s="219"/>
      <c r="AR9109" s="219"/>
      <c r="AS9109" s="221"/>
      <c r="AT9109" s="221"/>
      <c r="AU9109" s="221"/>
      <c r="AV9109" s="221"/>
      <c r="AW9109" s="221"/>
      <c r="AX9109" s="221"/>
      <c r="AY9109" s="221"/>
      <c r="AZ9109" s="221"/>
    </row>
    <row r="9110" spans="1:52" x14ac:dyDescent="0.15">
      <c r="A9110" s="278"/>
      <c r="B9110" s="274"/>
      <c r="C9110" s="340"/>
      <c r="D9110" s="340"/>
      <c r="E9110" s="341"/>
      <c r="F9110" s="341"/>
      <c r="G9110" s="341"/>
      <c r="H9110" s="341"/>
      <c r="I9110" s="341"/>
      <c r="J9110" s="341"/>
      <c r="AH9110" s="221"/>
      <c r="AI9110" s="221"/>
      <c r="AJ9110" s="221"/>
      <c r="AK9110" s="221"/>
      <c r="AL9110" s="221"/>
      <c r="AM9110" s="221"/>
      <c r="AN9110" s="221"/>
      <c r="AO9110" s="221"/>
      <c r="AP9110" s="221"/>
      <c r="AQ9110" s="219"/>
      <c r="AR9110" s="219"/>
      <c r="AS9110" s="221"/>
      <c r="AT9110" s="221"/>
      <c r="AU9110" s="221"/>
      <c r="AV9110" s="221"/>
      <c r="AW9110" s="221"/>
      <c r="AX9110" s="221"/>
      <c r="AY9110" s="221"/>
      <c r="AZ9110" s="221"/>
    </row>
    <row r="9111" spans="1:52" x14ac:dyDescent="0.15">
      <c r="A9111" s="278"/>
      <c r="B9111" s="274"/>
      <c r="C9111" s="340"/>
      <c r="D9111" s="340"/>
      <c r="E9111" s="341"/>
      <c r="F9111" s="341"/>
      <c r="G9111" s="341"/>
      <c r="H9111" s="341"/>
      <c r="I9111" s="341"/>
      <c r="J9111" s="341"/>
      <c r="AH9111" s="221"/>
      <c r="AI9111" s="221"/>
      <c r="AJ9111" s="221"/>
      <c r="AK9111" s="221"/>
      <c r="AL9111" s="221"/>
      <c r="AM9111" s="221"/>
      <c r="AN9111" s="221"/>
      <c r="AO9111" s="221"/>
      <c r="AP9111" s="221"/>
      <c r="AQ9111" s="219"/>
      <c r="AR9111" s="219"/>
      <c r="AS9111" s="221"/>
      <c r="AT9111" s="221"/>
      <c r="AU9111" s="221"/>
      <c r="AV9111" s="221"/>
      <c r="AW9111" s="221"/>
      <c r="AX9111" s="221"/>
      <c r="AY9111" s="221"/>
      <c r="AZ9111" s="221"/>
    </row>
    <row r="9112" spans="1:52" x14ac:dyDescent="0.15">
      <c r="A9112" s="278"/>
      <c r="B9112" s="274"/>
      <c r="C9112" s="340"/>
      <c r="D9112" s="340"/>
      <c r="E9112" s="341"/>
      <c r="F9112" s="341"/>
      <c r="G9112" s="341"/>
      <c r="H9112" s="341"/>
      <c r="I9112" s="341"/>
      <c r="J9112" s="341"/>
      <c r="AH9112" s="221"/>
      <c r="AI9112" s="221"/>
      <c r="AJ9112" s="221"/>
      <c r="AK9112" s="221"/>
      <c r="AL9112" s="221"/>
      <c r="AM9112" s="221"/>
      <c r="AN9112" s="221"/>
      <c r="AO9112" s="221"/>
      <c r="AP9112" s="221"/>
      <c r="AQ9112" s="219"/>
      <c r="AR9112" s="219"/>
      <c r="AS9112" s="221"/>
      <c r="AT9112" s="221"/>
      <c r="AU9112" s="221"/>
      <c r="AV9112" s="221"/>
      <c r="AW9112" s="221"/>
      <c r="AX9112" s="221"/>
      <c r="AY9112" s="221"/>
      <c r="AZ9112" s="221"/>
    </row>
    <row r="9113" spans="1:52" x14ac:dyDescent="0.15">
      <c r="A9113" s="278"/>
      <c r="B9113" s="274"/>
      <c r="C9113" s="340"/>
      <c r="D9113" s="340"/>
      <c r="E9113" s="341"/>
      <c r="F9113" s="341"/>
      <c r="G9113" s="341"/>
      <c r="H9113" s="341"/>
      <c r="I9113" s="341"/>
      <c r="J9113" s="341"/>
      <c r="AH9113" s="221"/>
      <c r="AI9113" s="221"/>
      <c r="AJ9113" s="221"/>
      <c r="AK9113" s="221"/>
      <c r="AL9113" s="221"/>
      <c r="AM9113" s="221"/>
      <c r="AN9113" s="221"/>
      <c r="AO9113" s="221"/>
      <c r="AP9113" s="221"/>
      <c r="AQ9113" s="219"/>
      <c r="AR9113" s="219"/>
      <c r="AS9113" s="221"/>
      <c r="AT9113" s="221"/>
      <c r="AU9113" s="221"/>
      <c r="AV9113" s="221"/>
      <c r="AW9113" s="221"/>
      <c r="AX9113" s="221"/>
      <c r="AY9113" s="221"/>
      <c r="AZ9113" s="221"/>
    </row>
    <row r="9114" spans="1:52" x14ac:dyDescent="0.15">
      <c r="A9114" s="278"/>
      <c r="B9114" s="274"/>
      <c r="C9114" s="340"/>
      <c r="D9114" s="340"/>
      <c r="E9114" s="341"/>
      <c r="F9114" s="341"/>
      <c r="G9114" s="341"/>
      <c r="H9114" s="341"/>
      <c r="I9114" s="341"/>
      <c r="J9114" s="341"/>
      <c r="AH9114" s="221"/>
      <c r="AI9114" s="221"/>
      <c r="AJ9114" s="221"/>
      <c r="AK9114" s="221"/>
      <c r="AL9114" s="221"/>
      <c r="AM9114" s="221"/>
      <c r="AN9114" s="221"/>
      <c r="AO9114" s="221"/>
      <c r="AP9114" s="221"/>
      <c r="AQ9114" s="219"/>
      <c r="AR9114" s="219"/>
      <c r="AS9114" s="221"/>
      <c r="AT9114" s="221"/>
      <c r="AU9114" s="221"/>
      <c r="AV9114" s="221"/>
      <c r="AW9114" s="221"/>
      <c r="AX9114" s="221"/>
      <c r="AY9114" s="221"/>
      <c r="AZ9114" s="221"/>
    </row>
    <row r="9115" spans="1:52" x14ac:dyDescent="0.15">
      <c r="A9115" s="278"/>
      <c r="B9115" s="274"/>
      <c r="C9115" s="340"/>
      <c r="D9115" s="340"/>
      <c r="E9115" s="341"/>
      <c r="F9115" s="341"/>
      <c r="G9115" s="341"/>
      <c r="H9115" s="341"/>
      <c r="I9115" s="341"/>
      <c r="J9115" s="341"/>
      <c r="AH9115" s="221"/>
      <c r="AI9115" s="221"/>
      <c r="AJ9115" s="221"/>
      <c r="AK9115" s="221"/>
      <c r="AL9115" s="221"/>
      <c r="AM9115" s="221"/>
      <c r="AN9115" s="221"/>
      <c r="AO9115" s="221"/>
      <c r="AP9115" s="221"/>
      <c r="AQ9115" s="219"/>
      <c r="AR9115" s="219"/>
      <c r="AS9115" s="221"/>
      <c r="AT9115" s="221"/>
      <c r="AU9115" s="221"/>
      <c r="AV9115" s="221"/>
      <c r="AW9115" s="221"/>
      <c r="AX9115" s="221"/>
      <c r="AY9115" s="221"/>
      <c r="AZ9115" s="221"/>
    </row>
    <row r="9116" spans="1:52" x14ac:dyDescent="0.15">
      <c r="A9116" s="278"/>
      <c r="B9116" s="274"/>
      <c r="C9116" s="340"/>
      <c r="D9116" s="340"/>
      <c r="E9116" s="341"/>
      <c r="F9116" s="341"/>
      <c r="G9116" s="341"/>
      <c r="H9116" s="341"/>
      <c r="I9116" s="341"/>
      <c r="J9116" s="341"/>
      <c r="AH9116" s="221"/>
      <c r="AI9116" s="221"/>
      <c r="AJ9116" s="221"/>
      <c r="AK9116" s="221"/>
      <c r="AL9116" s="221"/>
      <c r="AM9116" s="221"/>
      <c r="AN9116" s="221"/>
      <c r="AO9116" s="221"/>
      <c r="AP9116" s="221"/>
      <c r="AQ9116" s="219"/>
      <c r="AR9116" s="219"/>
      <c r="AS9116" s="221"/>
      <c r="AT9116" s="221"/>
      <c r="AU9116" s="221"/>
      <c r="AV9116" s="221"/>
      <c r="AW9116" s="221"/>
      <c r="AX9116" s="221"/>
      <c r="AY9116" s="221"/>
      <c r="AZ9116" s="221"/>
    </row>
    <row r="9117" spans="1:52" x14ac:dyDescent="0.15">
      <c r="A9117" s="278"/>
      <c r="B9117" s="274"/>
      <c r="C9117" s="340"/>
      <c r="D9117" s="340"/>
      <c r="E9117" s="341"/>
      <c r="F9117" s="341"/>
      <c r="G9117" s="341"/>
      <c r="H9117" s="341"/>
      <c r="I9117" s="341"/>
      <c r="J9117" s="341"/>
      <c r="AH9117" s="221"/>
      <c r="AI9117" s="221"/>
      <c r="AJ9117" s="221"/>
      <c r="AK9117" s="221"/>
      <c r="AL9117" s="221"/>
      <c r="AM9117" s="221"/>
      <c r="AN9117" s="221"/>
      <c r="AO9117" s="221"/>
      <c r="AP9117" s="221"/>
      <c r="AQ9117" s="219"/>
      <c r="AR9117" s="219"/>
      <c r="AS9117" s="221"/>
      <c r="AT9117" s="221"/>
      <c r="AU9117" s="221"/>
      <c r="AV9117" s="221"/>
      <c r="AW9117" s="221"/>
      <c r="AX9117" s="221"/>
      <c r="AY9117" s="221"/>
      <c r="AZ9117" s="221"/>
    </row>
    <row r="9118" spans="1:52" x14ac:dyDescent="0.15">
      <c r="A9118" s="278"/>
      <c r="B9118" s="274"/>
      <c r="C9118" s="340"/>
      <c r="D9118" s="340"/>
      <c r="E9118" s="341"/>
      <c r="F9118" s="341"/>
      <c r="G9118" s="341"/>
      <c r="H9118" s="341"/>
      <c r="I9118" s="341"/>
      <c r="J9118" s="341"/>
      <c r="AH9118" s="221"/>
      <c r="AI9118" s="221"/>
      <c r="AJ9118" s="221"/>
      <c r="AK9118" s="221"/>
      <c r="AL9118" s="221"/>
      <c r="AM9118" s="221"/>
      <c r="AN9118" s="221"/>
      <c r="AO9118" s="221"/>
      <c r="AP9118" s="221"/>
      <c r="AQ9118" s="219"/>
      <c r="AR9118" s="219"/>
      <c r="AS9118" s="221"/>
      <c r="AT9118" s="221"/>
      <c r="AU9118" s="221"/>
      <c r="AV9118" s="221"/>
      <c r="AW9118" s="221"/>
      <c r="AX9118" s="221"/>
      <c r="AY9118" s="221"/>
      <c r="AZ9118" s="221"/>
    </row>
    <row r="9119" spans="1:52" x14ac:dyDescent="0.15">
      <c r="A9119" s="278"/>
      <c r="B9119" s="274"/>
      <c r="C9119" s="340"/>
      <c r="D9119" s="340"/>
      <c r="E9119" s="341"/>
      <c r="F9119" s="341"/>
      <c r="G9119" s="341"/>
      <c r="H9119" s="341"/>
      <c r="I9119" s="341"/>
      <c r="J9119" s="341"/>
      <c r="AH9119" s="221"/>
      <c r="AI9119" s="221"/>
      <c r="AJ9119" s="221"/>
      <c r="AK9119" s="221"/>
      <c r="AL9119" s="221"/>
      <c r="AM9119" s="221"/>
      <c r="AN9119" s="221"/>
      <c r="AO9119" s="221"/>
      <c r="AP9119" s="221"/>
      <c r="AQ9119" s="219"/>
      <c r="AR9119" s="219"/>
      <c r="AS9119" s="221"/>
      <c r="AT9119" s="221"/>
      <c r="AU9119" s="221"/>
      <c r="AV9119" s="221"/>
      <c r="AW9119" s="221"/>
      <c r="AX9119" s="221"/>
      <c r="AY9119" s="221"/>
      <c r="AZ9119" s="221"/>
    </row>
    <row r="9120" spans="1:52" x14ac:dyDescent="0.15">
      <c r="A9120" s="278"/>
      <c r="B9120" s="274"/>
      <c r="C9120" s="340"/>
      <c r="D9120" s="340"/>
      <c r="E9120" s="341"/>
      <c r="F9120" s="341"/>
      <c r="G9120" s="341"/>
      <c r="H9120" s="341"/>
      <c r="I9120" s="341"/>
      <c r="J9120" s="341"/>
      <c r="AH9120" s="221"/>
      <c r="AI9120" s="221"/>
      <c r="AJ9120" s="221"/>
      <c r="AK9120" s="221"/>
      <c r="AL9120" s="221"/>
      <c r="AM9120" s="221"/>
      <c r="AN9120" s="221"/>
      <c r="AO9120" s="221"/>
      <c r="AP9120" s="221"/>
      <c r="AQ9120" s="219"/>
      <c r="AR9120" s="219"/>
      <c r="AS9120" s="221"/>
      <c r="AT9120" s="221"/>
      <c r="AU9120" s="221"/>
      <c r="AV9120" s="221"/>
      <c r="AW9120" s="221"/>
      <c r="AX9120" s="221"/>
      <c r="AY9120" s="221"/>
      <c r="AZ9120" s="221"/>
    </row>
    <row r="9121" spans="1:52" x14ac:dyDescent="0.15">
      <c r="A9121" s="278"/>
      <c r="B9121" s="274"/>
      <c r="C9121" s="340"/>
      <c r="D9121" s="340"/>
      <c r="E9121" s="341"/>
      <c r="F9121" s="341"/>
      <c r="G9121" s="341"/>
      <c r="H9121" s="341"/>
      <c r="I9121" s="341"/>
      <c r="J9121" s="341"/>
      <c r="AH9121" s="221"/>
      <c r="AI9121" s="221"/>
      <c r="AJ9121" s="221"/>
      <c r="AK9121" s="221"/>
      <c r="AL9121" s="221"/>
      <c r="AM9121" s="221"/>
      <c r="AN9121" s="221"/>
      <c r="AO9121" s="221"/>
      <c r="AP9121" s="221"/>
      <c r="AQ9121" s="219"/>
      <c r="AR9121" s="219"/>
      <c r="AS9121" s="221"/>
      <c r="AT9121" s="221"/>
      <c r="AU9121" s="221"/>
      <c r="AV9121" s="221"/>
      <c r="AW9121" s="221"/>
      <c r="AX9121" s="221"/>
      <c r="AY9121" s="221"/>
      <c r="AZ9121" s="221"/>
    </row>
    <row r="9122" spans="1:52" x14ac:dyDescent="0.15">
      <c r="A9122" s="278"/>
      <c r="B9122" s="274"/>
      <c r="C9122" s="340"/>
      <c r="D9122" s="340"/>
      <c r="E9122" s="341"/>
      <c r="F9122" s="341"/>
      <c r="G9122" s="341"/>
      <c r="H9122" s="341"/>
      <c r="I9122" s="341"/>
      <c r="J9122" s="341"/>
      <c r="AH9122" s="221"/>
      <c r="AI9122" s="221"/>
      <c r="AJ9122" s="221"/>
      <c r="AK9122" s="221"/>
      <c r="AL9122" s="221"/>
      <c r="AM9122" s="221"/>
      <c r="AN9122" s="221"/>
      <c r="AO9122" s="221"/>
      <c r="AP9122" s="221"/>
      <c r="AQ9122" s="219"/>
      <c r="AR9122" s="219"/>
      <c r="AS9122" s="221"/>
      <c r="AT9122" s="221"/>
      <c r="AU9122" s="221"/>
      <c r="AV9122" s="221"/>
      <c r="AW9122" s="221"/>
      <c r="AX9122" s="221"/>
      <c r="AY9122" s="221"/>
      <c r="AZ9122" s="221"/>
    </row>
    <row r="9123" spans="1:52" x14ac:dyDescent="0.15">
      <c r="A9123" s="278"/>
      <c r="B9123" s="274"/>
      <c r="C9123" s="340"/>
      <c r="D9123" s="340"/>
      <c r="E9123" s="341"/>
      <c r="F9123" s="341"/>
      <c r="G9123" s="341"/>
      <c r="H9123" s="341"/>
      <c r="I9123" s="341"/>
      <c r="J9123" s="341"/>
      <c r="AH9123" s="221"/>
      <c r="AI9123" s="221"/>
      <c r="AJ9123" s="221"/>
      <c r="AK9123" s="221"/>
      <c r="AL9123" s="221"/>
      <c r="AM9123" s="221"/>
      <c r="AN9123" s="221"/>
      <c r="AO9123" s="221"/>
      <c r="AP9123" s="221"/>
      <c r="AQ9123" s="219"/>
      <c r="AR9123" s="219"/>
      <c r="AS9123" s="221"/>
      <c r="AT9123" s="221"/>
      <c r="AU9123" s="221"/>
      <c r="AV9123" s="221"/>
      <c r="AW9123" s="221"/>
      <c r="AX9123" s="221"/>
      <c r="AY9123" s="221"/>
      <c r="AZ9123" s="221"/>
    </row>
    <row r="9124" spans="1:52" x14ac:dyDescent="0.15">
      <c r="A9124" s="278"/>
      <c r="B9124" s="274"/>
      <c r="C9124" s="340"/>
      <c r="D9124" s="340"/>
      <c r="E9124" s="341"/>
      <c r="F9124" s="341"/>
      <c r="G9124" s="341"/>
      <c r="H9124" s="341"/>
      <c r="I9124" s="341"/>
      <c r="J9124" s="341"/>
      <c r="AH9124" s="221"/>
      <c r="AI9124" s="221"/>
      <c r="AJ9124" s="221"/>
      <c r="AK9124" s="221"/>
      <c r="AL9124" s="221"/>
      <c r="AM9124" s="221"/>
      <c r="AN9124" s="221"/>
      <c r="AO9124" s="221"/>
      <c r="AP9124" s="221"/>
      <c r="AQ9124" s="219"/>
      <c r="AR9124" s="219"/>
      <c r="AS9124" s="221"/>
      <c r="AT9124" s="221"/>
      <c r="AU9124" s="221"/>
      <c r="AV9124" s="221"/>
      <c r="AW9124" s="221"/>
      <c r="AX9124" s="221"/>
      <c r="AY9124" s="221"/>
      <c r="AZ9124" s="221"/>
    </row>
    <row r="9125" spans="1:52" x14ac:dyDescent="0.15">
      <c r="A9125" s="278"/>
      <c r="B9125" s="274"/>
      <c r="C9125" s="340"/>
      <c r="D9125" s="340"/>
      <c r="E9125" s="341"/>
      <c r="F9125" s="341"/>
      <c r="G9125" s="341"/>
      <c r="H9125" s="341"/>
      <c r="I9125" s="341"/>
      <c r="J9125" s="341"/>
      <c r="AH9125" s="221"/>
      <c r="AI9125" s="221"/>
      <c r="AJ9125" s="221"/>
      <c r="AK9125" s="221"/>
      <c r="AL9125" s="221"/>
      <c r="AM9125" s="221"/>
      <c r="AN9125" s="221"/>
      <c r="AO9125" s="221"/>
      <c r="AP9125" s="221"/>
      <c r="AQ9125" s="219"/>
      <c r="AR9125" s="219"/>
      <c r="AS9125" s="221"/>
      <c r="AT9125" s="221"/>
      <c r="AU9125" s="221"/>
      <c r="AV9125" s="221"/>
      <c r="AW9125" s="221"/>
      <c r="AX9125" s="221"/>
      <c r="AY9125" s="221"/>
      <c r="AZ9125" s="221"/>
    </row>
    <row r="9126" spans="1:52" x14ac:dyDescent="0.15">
      <c r="A9126" s="278"/>
      <c r="B9126" s="274"/>
      <c r="C9126" s="340"/>
      <c r="D9126" s="340"/>
      <c r="E9126" s="341"/>
      <c r="F9126" s="341"/>
      <c r="G9126" s="341"/>
      <c r="H9126" s="341"/>
      <c r="I9126" s="341"/>
      <c r="J9126" s="341"/>
      <c r="AH9126" s="221"/>
      <c r="AI9126" s="221"/>
      <c r="AJ9126" s="221"/>
      <c r="AK9126" s="221"/>
      <c r="AL9126" s="221"/>
      <c r="AM9126" s="221"/>
      <c r="AN9126" s="221"/>
      <c r="AO9126" s="221"/>
      <c r="AP9126" s="221"/>
      <c r="AQ9126" s="219"/>
      <c r="AR9126" s="219"/>
      <c r="AS9126" s="221"/>
      <c r="AT9126" s="221"/>
      <c r="AU9126" s="221"/>
      <c r="AV9126" s="221"/>
      <c r="AW9126" s="221"/>
      <c r="AX9126" s="221"/>
      <c r="AY9126" s="221"/>
      <c r="AZ9126" s="221"/>
    </row>
    <row r="9127" spans="1:52" x14ac:dyDescent="0.15">
      <c r="A9127" s="278"/>
      <c r="B9127" s="274"/>
      <c r="C9127" s="340"/>
      <c r="D9127" s="340"/>
      <c r="E9127" s="341"/>
      <c r="F9127" s="341"/>
      <c r="G9127" s="341"/>
      <c r="H9127" s="341"/>
      <c r="I9127" s="341"/>
      <c r="J9127" s="341"/>
      <c r="AH9127" s="221"/>
      <c r="AI9127" s="221"/>
      <c r="AJ9127" s="221"/>
      <c r="AK9127" s="221"/>
      <c r="AL9127" s="221"/>
      <c r="AM9127" s="221"/>
      <c r="AN9127" s="221"/>
      <c r="AO9127" s="221"/>
      <c r="AP9127" s="221"/>
      <c r="AQ9127" s="219"/>
      <c r="AR9127" s="219"/>
      <c r="AS9127" s="221"/>
      <c r="AT9127" s="221"/>
      <c r="AU9127" s="221"/>
      <c r="AV9127" s="221"/>
      <c r="AW9127" s="221"/>
      <c r="AX9127" s="221"/>
      <c r="AY9127" s="221"/>
      <c r="AZ9127" s="221"/>
    </row>
    <row r="9128" spans="1:52" x14ac:dyDescent="0.15">
      <c r="A9128" s="278"/>
      <c r="B9128" s="274"/>
      <c r="C9128" s="340"/>
      <c r="D9128" s="340"/>
      <c r="E9128" s="341"/>
      <c r="F9128" s="341"/>
      <c r="G9128" s="341"/>
      <c r="H9128" s="341"/>
      <c r="I9128" s="341"/>
      <c r="J9128" s="341"/>
      <c r="AH9128" s="221"/>
      <c r="AI9128" s="221"/>
      <c r="AJ9128" s="221"/>
      <c r="AK9128" s="221"/>
      <c r="AL9128" s="221"/>
      <c r="AM9128" s="221"/>
      <c r="AN9128" s="221"/>
      <c r="AO9128" s="221"/>
      <c r="AP9128" s="221"/>
      <c r="AQ9128" s="219"/>
      <c r="AR9128" s="219"/>
      <c r="AS9128" s="221"/>
      <c r="AT9128" s="221"/>
      <c r="AU9128" s="221"/>
      <c r="AV9128" s="221"/>
      <c r="AW9128" s="221"/>
      <c r="AX9128" s="221"/>
      <c r="AY9128" s="221"/>
      <c r="AZ9128" s="221"/>
    </row>
    <row r="9129" spans="1:52" x14ac:dyDescent="0.15">
      <c r="A9129" s="278"/>
      <c r="B9129" s="274"/>
      <c r="C9129" s="340"/>
      <c r="D9129" s="340"/>
      <c r="E9129" s="341"/>
      <c r="F9129" s="341"/>
      <c r="G9129" s="341"/>
      <c r="H9129" s="341"/>
      <c r="I9129" s="341"/>
      <c r="J9129" s="341"/>
      <c r="AH9129" s="221"/>
      <c r="AI9129" s="221"/>
      <c r="AJ9129" s="221"/>
      <c r="AK9129" s="221"/>
      <c r="AL9129" s="221"/>
      <c r="AM9129" s="221"/>
      <c r="AN9129" s="221"/>
      <c r="AO9129" s="221"/>
      <c r="AP9129" s="221"/>
      <c r="AQ9129" s="219"/>
      <c r="AR9129" s="219"/>
      <c r="AS9129" s="221"/>
      <c r="AT9129" s="221"/>
      <c r="AU9129" s="221"/>
      <c r="AV9129" s="221"/>
      <c r="AW9129" s="221"/>
      <c r="AX9129" s="221"/>
      <c r="AY9129" s="221"/>
      <c r="AZ9129" s="221"/>
    </row>
    <row r="9130" spans="1:52" x14ac:dyDescent="0.15">
      <c r="A9130" s="278"/>
      <c r="B9130" s="274"/>
      <c r="C9130" s="340"/>
      <c r="D9130" s="340"/>
      <c r="E9130" s="341"/>
      <c r="F9130" s="341"/>
      <c r="G9130" s="341"/>
      <c r="H9130" s="341"/>
      <c r="I9130" s="341"/>
      <c r="J9130" s="341"/>
      <c r="AH9130" s="221"/>
      <c r="AI9130" s="221"/>
      <c r="AJ9130" s="221"/>
      <c r="AK9130" s="221"/>
      <c r="AL9130" s="221"/>
      <c r="AM9130" s="221"/>
      <c r="AN9130" s="221"/>
      <c r="AO9130" s="221"/>
      <c r="AP9130" s="221"/>
      <c r="AQ9130" s="219"/>
      <c r="AR9130" s="219"/>
      <c r="AS9130" s="221"/>
      <c r="AT9130" s="221"/>
      <c r="AU9130" s="221"/>
      <c r="AV9130" s="221"/>
      <c r="AW9130" s="221"/>
      <c r="AX9130" s="221"/>
      <c r="AY9130" s="221"/>
      <c r="AZ9130" s="221"/>
    </row>
    <row r="9131" spans="1:52" x14ac:dyDescent="0.15">
      <c r="A9131" s="278"/>
      <c r="B9131" s="274"/>
      <c r="C9131" s="340"/>
      <c r="D9131" s="340"/>
      <c r="E9131" s="341"/>
      <c r="F9131" s="341"/>
      <c r="G9131" s="341"/>
      <c r="H9131" s="341"/>
      <c r="I9131" s="341"/>
      <c r="J9131" s="341"/>
      <c r="AH9131" s="221"/>
      <c r="AI9131" s="221"/>
      <c r="AJ9131" s="221"/>
      <c r="AK9131" s="221"/>
      <c r="AL9131" s="221"/>
      <c r="AM9131" s="221"/>
      <c r="AN9131" s="221"/>
      <c r="AO9131" s="221"/>
      <c r="AP9131" s="221"/>
      <c r="AQ9131" s="219"/>
      <c r="AR9131" s="219"/>
      <c r="AS9131" s="221"/>
      <c r="AT9131" s="221"/>
      <c r="AU9131" s="221"/>
      <c r="AV9131" s="221"/>
      <c r="AW9131" s="221"/>
      <c r="AX9131" s="221"/>
      <c r="AY9131" s="221"/>
      <c r="AZ9131" s="221"/>
    </row>
    <row r="9132" spans="1:52" x14ac:dyDescent="0.15">
      <c r="A9132" s="278"/>
      <c r="B9132" s="274"/>
      <c r="C9132" s="340"/>
      <c r="D9132" s="340"/>
      <c r="E9132" s="341"/>
      <c r="F9132" s="341"/>
      <c r="G9132" s="341"/>
      <c r="H9132" s="341"/>
      <c r="I9132" s="341"/>
      <c r="J9132" s="341"/>
      <c r="AH9132" s="221"/>
      <c r="AI9132" s="221"/>
      <c r="AJ9132" s="221"/>
      <c r="AK9132" s="221"/>
      <c r="AL9132" s="221"/>
      <c r="AM9132" s="221"/>
      <c r="AN9132" s="221"/>
      <c r="AO9132" s="221"/>
      <c r="AP9132" s="221"/>
      <c r="AQ9132" s="219"/>
      <c r="AR9132" s="219"/>
      <c r="AS9132" s="221"/>
      <c r="AT9132" s="221"/>
      <c r="AU9132" s="221"/>
      <c r="AV9132" s="221"/>
      <c r="AW9132" s="221"/>
      <c r="AX9132" s="221"/>
      <c r="AY9132" s="221"/>
      <c r="AZ9132" s="221"/>
    </row>
    <row r="9133" spans="1:52" x14ac:dyDescent="0.15">
      <c r="A9133" s="278"/>
      <c r="B9133" s="274"/>
      <c r="C9133" s="340"/>
      <c r="D9133" s="340"/>
      <c r="E9133" s="341"/>
      <c r="F9133" s="341"/>
      <c r="G9133" s="341"/>
      <c r="H9133" s="341"/>
      <c r="I9133" s="341"/>
      <c r="J9133" s="341"/>
      <c r="AH9133" s="221"/>
      <c r="AI9133" s="221"/>
      <c r="AJ9133" s="221"/>
      <c r="AK9133" s="221"/>
      <c r="AL9133" s="221"/>
      <c r="AM9133" s="221"/>
      <c r="AN9133" s="221"/>
      <c r="AO9133" s="221"/>
      <c r="AP9133" s="221"/>
      <c r="AQ9133" s="219"/>
      <c r="AR9133" s="219"/>
      <c r="AS9133" s="221"/>
      <c r="AT9133" s="221"/>
      <c r="AU9133" s="221"/>
      <c r="AV9133" s="221"/>
      <c r="AW9133" s="221"/>
      <c r="AX9133" s="221"/>
      <c r="AY9133" s="221"/>
      <c r="AZ9133" s="221"/>
    </row>
    <row r="9134" spans="1:52" x14ac:dyDescent="0.15">
      <c r="A9134" s="278"/>
      <c r="B9134" s="274"/>
      <c r="C9134" s="340"/>
      <c r="D9134" s="340"/>
      <c r="E9134" s="341"/>
      <c r="F9134" s="341"/>
      <c r="G9134" s="341"/>
      <c r="H9134" s="341"/>
      <c r="I9134" s="341"/>
      <c r="J9134" s="341"/>
      <c r="AH9134" s="221"/>
      <c r="AI9134" s="221"/>
      <c r="AJ9134" s="221"/>
      <c r="AK9134" s="221"/>
      <c r="AL9134" s="221"/>
      <c r="AM9134" s="221"/>
      <c r="AN9134" s="221"/>
      <c r="AO9134" s="221"/>
      <c r="AP9134" s="221"/>
      <c r="AQ9134" s="219"/>
      <c r="AR9134" s="219"/>
      <c r="AS9134" s="221"/>
      <c r="AT9134" s="221"/>
      <c r="AU9134" s="221"/>
      <c r="AV9134" s="221"/>
      <c r="AW9134" s="221"/>
      <c r="AX9134" s="221"/>
      <c r="AY9134" s="221"/>
      <c r="AZ9134" s="221"/>
    </row>
    <row r="9135" spans="1:52" x14ac:dyDescent="0.15">
      <c r="A9135" s="278"/>
      <c r="B9135" s="274"/>
      <c r="C9135" s="340"/>
      <c r="D9135" s="340"/>
      <c r="E9135" s="341"/>
      <c r="F9135" s="341"/>
      <c r="G9135" s="341"/>
      <c r="H9135" s="341"/>
      <c r="I9135" s="341"/>
      <c r="J9135" s="341"/>
      <c r="AH9135" s="221"/>
      <c r="AI9135" s="221"/>
      <c r="AJ9135" s="221"/>
      <c r="AK9135" s="221"/>
      <c r="AL9135" s="221"/>
      <c r="AM9135" s="221"/>
      <c r="AN9135" s="221"/>
      <c r="AO9135" s="221"/>
      <c r="AP9135" s="221"/>
      <c r="AQ9135" s="219"/>
      <c r="AR9135" s="219"/>
      <c r="AS9135" s="221"/>
      <c r="AT9135" s="221"/>
      <c r="AU9135" s="221"/>
      <c r="AV9135" s="221"/>
      <c r="AW9135" s="221"/>
      <c r="AX9135" s="221"/>
      <c r="AY9135" s="221"/>
      <c r="AZ9135" s="221"/>
    </row>
    <row r="9136" spans="1:52" x14ac:dyDescent="0.15">
      <c r="A9136" s="278"/>
      <c r="B9136" s="274"/>
      <c r="C9136" s="340"/>
      <c r="D9136" s="340"/>
      <c r="E9136" s="341"/>
      <c r="F9136" s="341"/>
      <c r="G9136" s="341"/>
      <c r="H9136" s="341"/>
      <c r="I9136" s="341"/>
      <c r="J9136" s="341"/>
      <c r="AH9136" s="221"/>
      <c r="AI9136" s="221"/>
      <c r="AJ9136" s="221"/>
      <c r="AK9136" s="221"/>
      <c r="AL9136" s="221"/>
      <c r="AM9136" s="221"/>
      <c r="AN9136" s="221"/>
      <c r="AO9136" s="221"/>
      <c r="AP9136" s="221"/>
      <c r="AQ9136" s="219"/>
      <c r="AR9136" s="219"/>
      <c r="AS9136" s="221"/>
      <c r="AT9136" s="221"/>
      <c r="AU9136" s="221"/>
      <c r="AV9136" s="221"/>
      <c r="AW9136" s="221"/>
      <c r="AX9136" s="221"/>
      <c r="AY9136" s="221"/>
      <c r="AZ9136" s="221"/>
    </row>
    <row r="9137" spans="1:52" x14ac:dyDescent="0.15">
      <c r="A9137" s="278"/>
      <c r="B9137" s="274"/>
      <c r="C9137" s="340"/>
      <c r="D9137" s="340"/>
      <c r="E9137" s="341"/>
      <c r="F9137" s="341"/>
      <c r="G9137" s="341"/>
      <c r="H9137" s="341"/>
      <c r="I9137" s="341"/>
      <c r="J9137" s="341"/>
      <c r="AH9137" s="221"/>
      <c r="AI9137" s="221"/>
      <c r="AJ9137" s="221"/>
      <c r="AK9137" s="221"/>
      <c r="AL9137" s="221"/>
      <c r="AM9137" s="221"/>
      <c r="AN9137" s="221"/>
      <c r="AO9137" s="221"/>
      <c r="AP9137" s="221"/>
      <c r="AQ9137" s="219"/>
      <c r="AR9137" s="219"/>
      <c r="AS9137" s="221"/>
      <c r="AT9137" s="221"/>
      <c r="AU9137" s="221"/>
      <c r="AV9137" s="221"/>
      <c r="AW9137" s="221"/>
      <c r="AX9137" s="221"/>
      <c r="AY9137" s="221"/>
      <c r="AZ9137" s="221"/>
    </row>
    <row r="9138" spans="1:52" x14ac:dyDescent="0.15">
      <c r="A9138" s="278"/>
      <c r="B9138" s="274"/>
      <c r="C9138" s="340"/>
      <c r="D9138" s="340"/>
      <c r="E9138" s="341"/>
      <c r="F9138" s="341"/>
      <c r="G9138" s="341"/>
      <c r="H9138" s="341"/>
      <c r="I9138" s="341"/>
      <c r="J9138" s="341"/>
      <c r="AH9138" s="221"/>
      <c r="AI9138" s="221"/>
      <c r="AJ9138" s="221"/>
      <c r="AK9138" s="221"/>
      <c r="AL9138" s="221"/>
      <c r="AM9138" s="221"/>
      <c r="AN9138" s="221"/>
      <c r="AO9138" s="221"/>
      <c r="AP9138" s="221"/>
      <c r="AQ9138" s="219"/>
      <c r="AR9138" s="219"/>
      <c r="AS9138" s="221"/>
      <c r="AT9138" s="221"/>
      <c r="AU9138" s="221"/>
      <c r="AV9138" s="221"/>
      <c r="AW9138" s="221"/>
      <c r="AX9138" s="221"/>
      <c r="AY9138" s="221"/>
      <c r="AZ9138" s="221"/>
    </row>
    <row r="9139" spans="1:52" x14ac:dyDescent="0.15">
      <c r="A9139" s="278"/>
      <c r="B9139" s="274"/>
      <c r="C9139" s="340"/>
      <c r="D9139" s="340"/>
      <c r="E9139" s="341"/>
      <c r="F9139" s="341"/>
      <c r="G9139" s="341"/>
      <c r="H9139" s="341"/>
      <c r="I9139" s="341"/>
      <c r="J9139" s="341"/>
      <c r="AH9139" s="221"/>
      <c r="AI9139" s="221"/>
      <c r="AJ9139" s="221"/>
      <c r="AK9139" s="221"/>
      <c r="AL9139" s="221"/>
      <c r="AM9139" s="221"/>
      <c r="AN9139" s="221"/>
      <c r="AO9139" s="221"/>
      <c r="AP9139" s="221"/>
      <c r="AQ9139" s="219"/>
      <c r="AR9139" s="219"/>
      <c r="AS9139" s="221"/>
      <c r="AT9139" s="221"/>
      <c r="AU9139" s="221"/>
      <c r="AV9139" s="221"/>
      <c r="AW9139" s="221"/>
      <c r="AX9139" s="221"/>
      <c r="AY9139" s="221"/>
      <c r="AZ9139" s="221"/>
    </row>
    <row r="9140" spans="1:52" x14ac:dyDescent="0.15">
      <c r="A9140" s="278"/>
      <c r="B9140" s="274"/>
      <c r="C9140" s="340"/>
      <c r="D9140" s="340"/>
      <c r="E9140" s="341"/>
      <c r="F9140" s="341"/>
      <c r="G9140" s="341"/>
      <c r="H9140" s="341"/>
      <c r="I9140" s="341"/>
      <c r="J9140" s="341"/>
      <c r="AH9140" s="221"/>
      <c r="AI9140" s="221"/>
      <c r="AJ9140" s="221"/>
      <c r="AK9140" s="221"/>
      <c r="AL9140" s="221"/>
      <c r="AM9140" s="221"/>
      <c r="AN9140" s="221"/>
      <c r="AO9140" s="221"/>
      <c r="AP9140" s="221"/>
      <c r="AQ9140" s="219"/>
      <c r="AR9140" s="219"/>
      <c r="AS9140" s="221"/>
      <c r="AT9140" s="221"/>
      <c r="AU9140" s="221"/>
      <c r="AV9140" s="221"/>
      <c r="AW9140" s="221"/>
      <c r="AX9140" s="221"/>
      <c r="AY9140" s="221"/>
      <c r="AZ9140" s="221"/>
    </row>
    <row r="9141" spans="1:52" x14ac:dyDescent="0.15">
      <c r="A9141" s="278"/>
      <c r="B9141" s="274"/>
      <c r="C9141" s="340"/>
      <c r="D9141" s="340"/>
      <c r="E9141" s="341"/>
      <c r="F9141" s="341"/>
      <c r="G9141" s="341"/>
      <c r="H9141" s="341"/>
      <c r="I9141" s="341"/>
      <c r="J9141" s="341"/>
      <c r="AH9141" s="221"/>
      <c r="AI9141" s="221"/>
      <c r="AJ9141" s="221"/>
      <c r="AK9141" s="221"/>
      <c r="AL9141" s="221"/>
      <c r="AM9141" s="221"/>
      <c r="AN9141" s="221"/>
      <c r="AO9141" s="221"/>
      <c r="AP9141" s="221"/>
      <c r="AQ9141" s="219"/>
      <c r="AR9141" s="219"/>
      <c r="AS9141" s="221"/>
      <c r="AT9141" s="221"/>
      <c r="AU9141" s="221"/>
      <c r="AV9141" s="221"/>
      <c r="AW9141" s="221"/>
      <c r="AX9141" s="221"/>
      <c r="AY9141" s="221"/>
      <c r="AZ9141" s="221"/>
    </row>
    <row r="9142" spans="1:52" x14ac:dyDescent="0.15">
      <c r="A9142" s="278"/>
      <c r="B9142" s="274"/>
      <c r="C9142" s="340"/>
      <c r="D9142" s="340"/>
      <c r="E9142" s="341"/>
      <c r="F9142" s="341"/>
      <c r="G9142" s="341"/>
      <c r="H9142" s="341"/>
      <c r="I9142" s="341"/>
      <c r="J9142" s="341"/>
      <c r="AH9142" s="221"/>
      <c r="AI9142" s="221"/>
      <c r="AJ9142" s="221"/>
      <c r="AK9142" s="221"/>
      <c r="AL9142" s="221"/>
      <c r="AM9142" s="221"/>
      <c r="AN9142" s="221"/>
      <c r="AO9142" s="221"/>
      <c r="AP9142" s="221"/>
      <c r="AQ9142" s="219"/>
      <c r="AR9142" s="219"/>
      <c r="AS9142" s="221"/>
      <c r="AT9142" s="221"/>
      <c r="AU9142" s="221"/>
      <c r="AV9142" s="221"/>
      <c r="AW9142" s="221"/>
      <c r="AX9142" s="221"/>
      <c r="AY9142" s="221"/>
      <c r="AZ9142" s="221"/>
    </row>
    <row r="9143" spans="1:52" x14ac:dyDescent="0.15">
      <c r="A9143" s="278"/>
      <c r="B9143" s="274"/>
      <c r="C9143" s="340"/>
      <c r="D9143" s="340"/>
      <c r="E9143" s="341"/>
      <c r="F9143" s="341"/>
      <c r="G9143" s="341"/>
      <c r="H9143" s="341"/>
      <c r="I9143" s="341"/>
      <c r="J9143" s="341"/>
      <c r="AH9143" s="221"/>
      <c r="AI9143" s="221"/>
      <c r="AJ9143" s="221"/>
      <c r="AK9143" s="221"/>
      <c r="AL9143" s="221"/>
      <c r="AM9143" s="221"/>
      <c r="AN9143" s="221"/>
      <c r="AO9143" s="221"/>
      <c r="AP9143" s="221"/>
      <c r="AQ9143" s="219"/>
      <c r="AR9143" s="219"/>
      <c r="AS9143" s="221"/>
      <c r="AT9143" s="221"/>
      <c r="AU9143" s="221"/>
      <c r="AV9143" s="221"/>
      <c r="AW9143" s="221"/>
      <c r="AX9143" s="221"/>
      <c r="AY9143" s="221"/>
      <c r="AZ9143" s="221"/>
    </row>
    <row r="9144" spans="1:52" x14ac:dyDescent="0.15">
      <c r="A9144" s="278"/>
      <c r="B9144" s="274"/>
      <c r="C9144" s="340"/>
      <c r="D9144" s="340"/>
      <c r="E9144" s="341"/>
      <c r="F9144" s="341"/>
      <c r="G9144" s="341"/>
      <c r="H9144" s="341"/>
      <c r="I9144" s="341"/>
      <c r="J9144" s="341"/>
      <c r="AH9144" s="221"/>
      <c r="AI9144" s="221"/>
      <c r="AJ9144" s="221"/>
      <c r="AK9144" s="221"/>
      <c r="AL9144" s="221"/>
      <c r="AM9144" s="221"/>
      <c r="AN9144" s="221"/>
      <c r="AO9144" s="221"/>
      <c r="AP9144" s="221"/>
      <c r="AQ9144" s="219"/>
      <c r="AR9144" s="219"/>
      <c r="AS9144" s="221"/>
      <c r="AT9144" s="221"/>
      <c r="AU9144" s="221"/>
      <c r="AV9144" s="221"/>
      <c r="AW9144" s="221"/>
      <c r="AX9144" s="221"/>
      <c r="AY9144" s="221"/>
      <c r="AZ9144" s="221"/>
    </row>
    <row r="9145" spans="1:52" x14ac:dyDescent="0.15">
      <c r="A9145" s="278"/>
      <c r="B9145" s="274"/>
      <c r="C9145" s="340"/>
      <c r="D9145" s="340"/>
      <c r="E9145" s="341"/>
      <c r="F9145" s="341"/>
      <c r="G9145" s="341"/>
      <c r="H9145" s="341"/>
      <c r="I9145" s="341"/>
      <c r="J9145" s="341"/>
      <c r="AH9145" s="221"/>
      <c r="AI9145" s="221"/>
      <c r="AJ9145" s="221"/>
      <c r="AK9145" s="221"/>
      <c r="AL9145" s="221"/>
      <c r="AM9145" s="221"/>
      <c r="AN9145" s="221"/>
      <c r="AO9145" s="221"/>
      <c r="AP9145" s="221"/>
      <c r="AQ9145" s="219"/>
      <c r="AR9145" s="219"/>
      <c r="AS9145" s="221"/>
      <c r="AT9145" s="221"/>
      <c r="AU9145" s="221"/>
      <c r="AV9145" s="221"/>
      <c r="AW9145" s="221"/>
      <c r="AX9145" s="221"/>
      <c r="AY9145" s="221"/>
      <c r="AZ9145" s="221"/>
    </row>
    <row r="9146" spans="1:52" x14ac:dyDescent="0.15">
      <c r="A9146" s="278"/>
      <c r="B9146" s="274"/>
      <c r="C9146" s="340"/>
      <c r="D9146" s="340"/>
      <c r="E9146" s="341"/>
      <c r="F9146" s="341"/>
      <c r="G9146" s="341"/>
      <c r="H9146" s="341"/>
      <c r="I9146" s="341"/>
      <c r="J9146" s="341"/>
      <c r="AH9146" s="221"/>
      <c r="AI9146" s="221"/>
      <c r="AJ9146" s="221"/>
      <c r="AK9146" s="221"/>
      <c r="AL9146" s="221"/>
      <c r="AM9146" s="221"/>
      <c r="AN9146" s="221"/>
      <c r="AO9146" s="221"/>
      <c r="AP9146" s="221"/>
      <c r="AQ9146" s="219"/>
      <c r="AR9146" s="219"/>
      <c r="AS9146" s="221"/>
      <c r="AT9146" s="221"/>
      <c r="AU9146" s="221"/>
      <c r="AV9146" s="221"/>
      <c r="AW9146" s="221"/>
      <c r="AX9146" s="221"/>
      <c r="AY9146" s="221"/>
      <c r="AZ9146" s="221"/>
    </row>
    <row r="9147" spans="1:52" x14ac:dyDescent="0.15">
      <c r="A9147" s="278"/>
      <c r="B9147" s="274"/>
      <c r="C9147" s="340"/>
      <c r="D9147" s="340"/>
      <c r="E9147" s="341"/>
      <c r="F9147" s="341"/>
      <c r="G9147" s="341"/>
      <c r="H9147" s="341"/>
      <c r="I9147" s="341"/>
      <c r="J9147" s="341"/>
      <c r="AH9147" s="221"/>
      <c r="AI9147" s="221"/>
      <c r="AJ9147" s="221"/>
      <c r="AK9147" s="221"/>
      <c r="AL9147" s="221"/>
      <c r="AM9147" s="221"/>
      <c r="AN9147" s="221"/>
      <c r="AO9147" s="221"/>
      <c r="AP9147" s="221"/>
      <c r="AQ9147" s="219"/>
      <c r="AR9147" s="219"/>
      <c r="AS9147" s="221"/>
      <c r="AT9147" s="221"/>
      <c r="AU9147" s="221"/>
      <c r="AV9147" s="221"/>
      <c r="AW9147" s="221"/>
      <c r="AX9147" s="221"/>
      <c r="AY9147" s="221"/>
      <c r="AZ9147" s="221"/>
    </row>
    <row r="9148" spans="1:52" x14ac:dyDescent="0.15">
      <c r="A9148" s="278"/>
      <c r="B9148" s="274"/>
      <c r="C9148" s="340"/>
      <c r="D9148" s="340"/>
      <c r="E9148" s="341"/>
      <c r="F9148" s="341"/>
      <c r="G9148" s="341"/>
      <c r="H9148" s="341"/>
      <c r="I9148" s="341"/>
      <c r="J9148" s="341"/>
      <c r="AH9148" s="221"/>
      <c r="AI9148" s="221"/>
      <c r="AJ9148" s="221"/>
      <c r="AK9148" s="221"/>
      <c r="AL9148" s="221"/>
      <c r="AM9148" s="221"/>
      <c r="AN9148" s="221"/>
      <c r="AO9148" s="221"/>
      <c r="AP9148" s="221"/>
      <c r="AQ9148" s="219"/>
      <c r="AR9148" s="219"/>
      <c r="AS9148" s="221"/>
      <c r="AT9148" s="221"/>
      <c r="AU9148" s="221"/>
      <c r="AV9148" s="221"/>
      <c r="AW9148" s="221"/>
      <c r="AX9148" s="221"/>
      <c r="AY9148" s="221"/>
      <c r="AZ9148" s="221"/>
    </row>
    <row r="9149" spans="1:52" x14ac:dyDescent="0.15">
      <c r="A9149" s="278"/>
      <c r="B9149" s="274"/>
      <c r="C9149" s="340"/>
      <c r="D9149" s="340"/>
      <c r="E9149" s="341"/>
      <c r="F9149" s="341"/>
      <c r="G9149" s="341"/>
      <c r="H9149" s="341"/>
      <c r="I9149" s="341"/>
      <c r="J9149" s="341"/>
      <c r="AH9149" s="221"/>
      <c r="AI9149" s="221"/>
      <c r="AJ9149" s="221"/>
      <c r="AK9149" s="221"/>
      <c r="AL9149" s="221"/>
      <c r="AM9149" s="221"/>
      <c r="AN9149" s="221"/>
      <c r="AO9149" s="221"/>
      <c r="AP9149" s="221"/>
      <c r="AQ9149" s="219"/>
      <c r="AR9149" s="219"/>
      <c r="AS9149" s="221"/>
      <c r="AT9149" s="221"/>
      <c r="AU9149" s="221"/>
      <c r="AV9149" s="221"/>
      <c r="AW9149" s="221"/>
      <c r="AX9149" s="221"/>
      <c r="AY9149" s="221"/>
      <c r="AZ9149" s="221"/>
    </row>
    <row r="9150" spans="1:52" x14ac:dyDescent="0.15">
      <c r="A9150" s="278"/>
      <c r="B9150" s="274"/>
      <c r="C9150" s="340"/>
      <c r="D9150" s="340"/>
      <c r="E9150" s="341"/>
      <c r="F9150" s="341"/>
      <c r="G9150" s="341"/>
      <c r="H9150" s="341"/>
      <c r="I9150" s="341"/>
      <c r="J9150" s="341"/>
      <c r="AH9150" s="221"/>
      <c r="AI9150" s="221"/>
      <c r="AJ9150" s="221"/>
      <c r="AK9150" s="221"/>
      <c r="AL9150" s="221"/>
      <c r="AM9150" s="221"/>
      <c r="AN9150" s="221"/>
      <c r="AO9150" s="221"/>
      <c r="AP9150" s="221"/>
      <c r="AQ9150" s="219"/>
      <c r="AR9150" s="219"/>
      <c r="AS9150" s="221"/>
      <c r="AT9150" s="221"/>
      <c r="AU9150" s="221"/>
      <c r="AV9150" s="221"/>
      <c r="AW9150" s="221"/>
      <c r="AX9150" s="221"/>
      <c r="AY9150" s="221"/>
      <c r="AZ9150" s="221"/>
    </row>
    <row r="9151" spans="1:52" x14ac:dyDescent="0.15">
      <c r="A9151" s="278"/>
      <c r="B9151" s="274"/>
      <c r="C9151" s="340"/>
      <c r="D9151" s="340"/>
      <c r="E9151" s="341"/>
      <c r="F9151" s="341"/>
      <c r="G9151" s="341"/>
      <c r="H9151" s="341"/>
      <c r="I9151" s="341"/>
      <c r="J9151" s="341"/>
      <c r="AH9151" s="221"/>
      <c r="AI9151" s="221"/>
      <c r="AJ9151" s="221"/>
      <c r="AK9151" s="221"/>
      <c r="AL9151" s="221"/>
      <c r="AM9151" s="221"/>
      <c r="AN9151" s="221"/>
      <c r="AO9151" s="221"/>
      <c r="AP9151" s="221"/>
      <c r="AQ9151" s="219"/>
      <c r="AR9151" s="219"/>
      <c r="AS9151" s="221"/>
      <c r="AT9151" s="221"/>
      <c r="AU9151" s="221"/>
      <c r="AV9151" s="221"/>
      <c r="AW9151" s="221"/>
      <c r="AX9151" s="221"/>
      <c r="AY9151" s="221"/>
      <c r="AZ9151" s="221"/>
    </row>
    <row r="9152" spans="1:52" x14ac:dyDescent="0.15">
      <c r="A9152" s="278"/>
      <c r="B9152" s="274"/>
      <c r="C9152" s="340"/>
      <c r="D9152" s="340"/>
      <c r="E9152" s="341"/>
      <c r="F9152" s="341"/>
      <c r="G9152" s="341"/>
      <c r="H9152" s="341"/>
      <c r="I9152" s="341"/>
      <c r="J9152" s="341"/>
      <c r="AH9152" s="221"/>
      <c r="AI9152" s="221"/>
      <c r="AJ9152" s="221"/>
      <c r="AK9152" s="221"/>
      <c r="AL9152" s="221"/>
      <c r="AM9152" s="221"/>
      <c r="AN9152" s="221"/>
      <c r="AO9152" s="221"/>
      <c r="AP9152" s="221"/>
      <c r="AQ9152" s="219"/>
      <c r="AR9152" s="219"/>
      <c r="AS9152" s="221"/>
      <c r="AT9152" s="221"/>
      <c r="AU9152" s="221"/>
      <c r="AV9152" s="221"/>
      <c r="AW9152" s="221"/>
      <c r="AX9152" s="221"/>
      <c r="AY9152" s="221"/>
      <c r="AZ9152" s="221"/>
    </row>
    <row r="9153" spans="1:52" x14ac:dyDescent="0.15">
      <c r="A9153" s="278"/>
      <c r="B9153" s="274"/>
      <c r="C9153" s="340"/>
      <c r="D9153" s="340"/>
      <c r="E9153" s="341"/>
      <c r="F9153" s="341"/>
      <c r="G9153" s="341"/>
      <c r="H9153" s="341"/>
      <c r="I9153" s="341"/>
      <c r="J9153" s="341"/>
      <c r="AH9153" s="221"/>
      <c r="AI9153" s="221"/>
      <c r="AJ9153" s="221"/>
      <c r="AK9153" s="221"/>
      <c r="AL9153" s="221"/>
      <c r="AM9153" s="221"/>
      <c r="AN9153" s="221"/>
      <c r="AO9153" s="221"/>
      <c r="AP9153" s="221"/>
      <c r="AQ9153" s="219"/>
      <c r="AR9153" s="219"/>
      <c r="AS9153" s="221"/>
      <c r="AT9153" s="221"/>
      <c r="AU9153" s="221"/>
      <c r="AV9153" s="221"/>
      <c r="AW9153" s="221"/>
      <c r="AX9153" s="221"/>
      <c r="AY9153" s="221"/>
      <c r="AZ9153" s="221"/>
    </row>
    <row r="9154" spans="1:52" x14ac:dyDescent="0.15">
      <c r="A9154" s="278"/>
      <c r="B9154" s="274"/>
      <c r="C9154" s="340"/>
      <c r="D9154" s="340"/>
      <c r="E9154" s="341"/>
      <c r="F9154" s="341"/>
      <c r="G9154" s="341"/>
      <c r="H9154" s="341"/>
      <c r="I9154" s="341"/>
      <c r="J9154" s="341"/>
      <c r="AH9154" s="221"/>
      <c r="AI9154" s="221"/>
      <c r="AJ9154" s="221"/>
      <c r="AK9154" s="221"/>
      <c r="AL9154" s="221"/>
      <c r="AM9154" s="221"/>
      <c r="AN9154" s="221"/>
      <c r="AO9154" s="221"/>
      <c r="AP9154" s="221"/>
      <c r="AQ9154" s="219"/>
      <c r="AR9154" s="219"/>
      <c r="AS9154" s="221"/>
      <c r="AT9154" s="221"/>
      <c r="AU9154" s="221"/>
      <c r="AV9154" s="221"/>
      <c r="AW9154" s="221"/>
      <c r="AX9154" s="221"/>
      <c r="AY9154" s="221"/>
      <c r="AZ9154" s="221"/>
    </row>
    <row r="9155" spans="1:52" x14ac:dyDescent="0.15">
      <c r="A9155" s="278"/>
      <c r="B9155" s="274"/>
      <c r="C9155" s="340"/>
      <c r="D9155" s="340"/>
      <c r="E9155" s="341"/>
      <c r="F9155" s="341"/>
      <c r="G9155" s="341"/>
      <c r="H9155" s="341"/>
      <c r="I9155" s="341"/>
      <c r="J9155" s="341"/>
      <c r="AH9155" s="221"/>
      <c r="AI9155" s="221"/>
      <c r="AJ9155" s="221"/>
      <c r="AK9155" s="221"/>
      <c r="AL9155" s="221"/>
      <c r="AM9155" s="221"/>
      <c r="AN9155" s="221"/>
      <c r="AO9155" s="221"/>
      <c r="AP9155" s="221"/>
      <c r="AQ9155" s="219"/>
      <c r="AR9155" s="219"/>
      <c r="AS9155" s="221"/>
      <c r="AT9155" s="221"/>
      <c r="AU9155" s="221"/>
      <c r="AV9155" s="221"/>
      <c r="AW9155" s="221"/>
      <c r="AX9155" s="221"/>
      <c r="AY9155" s="221"/>
      <c r="AZ9155" s="221"/>
    </row>
    <row r="9156" spans="1:52" x14ac:dyDescent="0.15">
      <c r="A9156" s="278"/>
      <c r="B9156" s="274"/>
      <c r="C9156" s="340"/>
      <c r="D9156" s="340"/>
      <c r="E9156" s="341"/>
      <c r="F9156" s="341"/>
      <c r="G9156" s="341"/>
      <c r="H9156" s="341"/>
      <c r="I9156" s="341"/>
      <c r="J9156" s="341"/>
      <c r="AH9156" s="221"/>
      <c r="AI9156" s="221"/>
      <c r="AJ9156" s="221"/>
      <c r="AK9156" s="221"/>
      <c r="AL9156" s="221"/>
      <c r="AM9156" s="221"/>
      <c r="AN9156" s="221"/>
      <c r="AO9156" s="221"/>
      <c r="AP9156" s="221"/>
      <c r="AQ9156" s="219"/>
      <c r="AR9156" s="219"/>
      <c r="AS9156" s="221"/>
      <c r="AT9156" s="221"/>
      <c r="AU9156" s="221"/>
      <c r="AV9156" s="221"/>
      <c r="AW9156" s="221"/>
      <c r="AX9156" s="221"/>
      <c r="AY9156" s="221"/>
      <c r="AZ9156" s="221"/>
    </row>
    <row r="9157" spans="1:52" x14ac:dyDescent="0.15">
      <c r="A9157" s="278"/>
      <c r="B9157" s="274"/>
      <c r="C9157" s="340"/>
      <c r="D9157" s="340"/>
      <c r="E9157" s="341"/>
      <c r="F9157" s="341"/>
      <c r="G9157" s="341"/>
      <c r="H9157" s="341"/>
      <c r="I9157" s="341"/>
      <c r="J9157" s="341"/>
      <c r="AH9157" s="221"/>
      <c r="AI9157" s="221"/>
      <c r="AJ9157" s="221"/>
      <c r="AK9157" s="221"/>
      <c r="AL9157" s="221"/>
      <c r="AM9157" s="221"/>
      <c r="AN9157" s="221"/>
      <c r="AO9157" s="221"/>
      <c r="AP9157" s="221"/>
      <c r="AQ9157" s="219"/>
      <c r="AR9157" s="219"/>
      <c r="AS9157" s="221"/>
      <c r="AT9157" s="221"/>
      <c r="AU9157" s="221"/>
      <c r="AV9157" s="221"/>
      <c r="AW9157" s="221"/>
      <c r="AX9157" s="221"/>
      <c r="AY9157" s="221"/>
      <c r="AZ9157" s="221"/>
    </row>
    <row r="9158" spans="1:52" x14ac:dyDescent="0.15">
      <c r="A9158" s="278"/>
      <c r="B9158" s="274"/>
      <c r="C9158" s="340"/>
      <c r="D9158" s="340"/>
      <c r="E9158" s="341"/>
      <c r="F9158" s="341"/>
      <c r="G9158" s="341"/>
      <c r="H9158" s="341"/>
      <c r="I9158" s="341"/>
      <c r="J9158" s="341"/>
      <c r="AH9158" s="221"/>
      <c r="AI9158" s="221"/>
      <c r="AJ9158" s="221"/>
      <c r="AK9158" s="221"/>
      <c r="AL9158" s="221"/>
      <c r="AM9158" s="221"/>
      <c r="AN9158" s="221"/>
      <c r="AO9158" s="221"/>
      <c r="AP9158" s="221"/>
      <c r="AQ9158" s="219"/>
      <c r="AR9158" s="219"/>
      <c r="AS9158" s="221"/>
      <c r="AT9158" s="221"/>
      <c r="AU9158" s="221"/>
      <c r="AV9158" s="221"/>
      <c r="AW9158" s="221"/>
      <c r="AX9158" s="221"/>
      <c r="AY9158" s="221"/>
      <c r="AZ9158" s="221"/>
    </row>
    <row r="9159" spans="1:52" x14ac:dyDescent="0.15">
      <c r="A9159" s="278"/>
      <c r="B9159" s="274"/>
      <c r="C9159" s="340"/>
      <c r="D9159" s="340"/>
      <c r="E9159" s="341"/>
      <c r="F9159" s="341"/>
      <c r="G9159" s="341"/>
      <c r="H9159" s="341"/>
      <c r="I9159" s="341"/>
      <c r="J9159" s="341"/>
      <c r="AH9159" s="221"/>
      <c r="AI9159" s="221"/>
      <c r="AJ9159" s="221"/>
      <c r="AK9159" s="221"/>
      <c r="AL9159" s="221"/>
      <c r="AM9159" s="221"/>
      <c r="AN9159" s="221"/>
      <c r="AO9159" s="221"/>
      <c r="AP9159" s="221"/>
      <c r="AQ9159" s="219"/>
      <c r="AR9159" s="219"/>
      <c r="AS9159" s="221"/>
      <c r="AT9159" s="221"/>
      <c r="AU9159" s="221"/>
      <c r="AV9159" s="221"/>
      <c r="AW9159" s="221"/>
      <c r="AX9159" s="221"/>
      <c r="AY9159" s="221"/>
      <c r="AZ9159" s="221"/>
    </row>
    <row r="9160" spans="1:52" x14ac:dyDescent="0.15">
      <c r="A9160" s="278"/>
      <c r="B9160" s="274"/>
      <c r="C9160" s="340"/>
      <c r="D9160" s="340"/>
      <c r="E9160" s="341"/>
      <c r="F9160" s="341"/>
      <c r="G9160" s="341"/>
      <c r="H9160" s="341"/>
      <c r="I9160" s="341"/>
      <c r="J9160" s="341"/>
      <c r="AH9160" s="221"/>
      <c r="AI9160" s="221"/>
      <c r="AJ9160" s="221"/>
      <c r="AK9160" s="221"/>
      <c r="AL9160" s="221"/>
      <c r="AM9160" s="221"/>
      <c r="AN9160" s="221"/>
      <c r="AO9160" s="221"/>
      <c r="AP9160" s="221"/>
      <c r="AQ9160" s="219"/>
      <c r="AR9160" s="219"/>
      <c r="AS9160" s="221"/>
      <c r="AT9160" s="221"/>
      <c r="AU9160" s="221"/>
      <c r="AV9160" s="221"/>
      <c r="AW9160" s="221"/>
      <c r="AX9160" s="221"/>
      <c r="AY9160" s="221"/>
      <c r="AZ9160" s="221"/>
    </row>
    <row r="9161" spans="1:52" x14ac:dyDescent="0.15">
      <c r="A9161" s="278"/>
      <c r="B9161" s="274"/>
      <c r="C9161" s="340"/>
      <c r="D9161" s="340"/>
      <c r="E9161" s="341"/>
      <c r="F9161" s="341"/>
      <c r="G9161" s="341"/>
      <c r="H9161" s="341"/>
      <c r="I9161" s="341"/>
      <c r="J9161" s="341"/>
      <c r="AH9161" s="221"/>
      <c r="AI9161" s="221"/>
      <c r="AJ9161" s="221"/>
      <c r="AK9161" s="221"/>
      <c r="AL9161" s="221"/>
      <c r="AM9161" s="221"/>
      <c r="AN9161" s="221"/>
      <c r="AO9161" s="221"/>
      <c r="AP9161" s="221"/>
      <c r="AQ9161" s="219"/>
      <c r="AR9161" s="219"/>
      <c r="AS9161" s="221"/>
      <c r="AT9161" s="221"/>
      <c r="AU9161" s="221"/>
      <c r="AV9161" s="221"/>
      <c r="AW9161" s="221"/>
      <c r="AX9161" s="221"/>
      <c r="AY9161" s="221"/>
      <c r="AZ9161" s="221"/>
    </row>
    <row r="9162" spans="1:52" x14ac:dyDescent="0.15">
      <c r="A9162" s="278"/>
      <c r="B9162" s="274"/>
      <c r="C9162" s="340"/>
      <c r="D9162" s="340"/>
      <c r="E9162" s="341"/>
      <c r="F9162" s="341"/>
      <c r="G9162" s="341"/>
      <c r="H9162" s="341"/>
      <c r="I9162" s="341"/>
      <c r="J9162" s="341"/>
      <c r="AH9162" s="221"/>
      <c r="AI9162" s="221"/>
      <c r="AJ9162" s="221"/>
      <c r="AK9162" s="221"/>
      <c r="AL9162" s="221"/>
      <c r="AM9162" s="221"/>
      <c r="AN9162" s="221"/>
      <c r="AO9162" s="221"/>
      <c r="AP9162" s="221"/>
      <c r="AQ9162" s="219"/>
      <c r="AR9162" s="219"/>
      <c r="AS9162" s="221"/>
      <c r="AT9162" s="221"/>
      <c r="AU9162" s="221"/>
      <c r="AV9162" s="221"/>
      <c r="AW9162" s="221"/>
      <c r="AX9162" s="221"/>
      <c r="AY9162" s="221"/>
      <c r="AZ9162" s="221"/>
    </row>
    <row r="9163" spans="1:52" x14ac:dyDescent="0.15">
      <c r="A9163" s="278"/>
      <c r="B9163" s="274"/>
      <c r="C9163" s="340"/>
      <c r="D9163" s="340"/>
      <c r="E9163" s="341"/>
      <c r="F9163" s="341"/>
      <c r="G9163" s="341"/>
      <c r="H9163" s="341"/>
      <c r="I9163" s="341"/>
      <c r="J9163" s="341"/>
      <c r="AH9163" s="221"/>
      <c r="AI9163" s="221"/>
      <c r="AJ9163" s="221"/>
      <c r="AK9163" s="221"/>
      <c r="AL9163" s="221"/>
      <c r="AM9163" s="221"/>
      <c r="AN9163" s="221"/>
      <c r="AO9163" s="221"/>
      <c r="AP9163" s="221"/>
      <c r="AQ9163" s="219"/>
      <c r="AR9163" s="219"/>
      <c r="AS9163" s="221"/>
      <c r="AT9163" s="221"/>
      <c r="AU9163" s="221"/>
      <c r="AV9163" s="221"/>
      <c r="AW9163" s="221"/>
      <c r="AX9163" s="221"/>
      <c r="AY9163" s="221"/>
      <c r="AZ9163" s="221"/>
    </row>
    <row r="9164" spans="1:52" x14ac:dyDescent="0.15">
      <c r="A9164" s="278"/>
      <c r="B9164" s="274"/>
      <c r="C9164" s="340"/>
      <c r="D9164" s="340"/>
      <c r="E9164" s="341"/>
      <c r="F9164" s="341"/>
      <c r="G9164" s="341"/>
      <c r="H9164" s="341"/>
      <c r="I9164" s="341"/>
      <c r="J9164" s="341"/>
      <c r="AH9164" s="221"/>
      <c r="AI9164" s="221"/>
      <c r="AJ9164" s="221"/>
      <c r="AK9164" s="221"/>
      <c r="AL9164" s="221"/>
      <c r="AM9164" s="221"/>
      <c r="AN9164" s="221"/>
      <c r="AO9164" s="221"/>
      <c r="AP9164" s="221"/>
      <c r="AQ9164" s="219"/>
      <c r="AR9164" s="219"/>
      <c r="AS9164" s="221"/>
      <c r="AT9164" s="221"/>
      <c r="AU9164" s="221"/>
      <c r="AV9164" s="221"/>
      <c r="AW9164" s="221"/>
      <c r="AX9164" s="221"/>
      <c r="AY9164" s="221"/>
      <c r="AZ9164" s="221"/>
    </row>
    <row r="9165" spans="1:52" x14ac:dyDescent="0.15">
      <c r="A9165" s="278"/>
      <c r="B9165" s="274"/>
      <c r="C9165" s="340"/>
      <c r="D9165" s="340"/>
      <c r="E9165" s="341"/>
      <c r="F9165" s="341"/>
      <c r="G9165" s="341"/>
      <c r="H9165" s="341"/>
      <c r="I9165" s="341"/>
      <c r="J9165" s="341"/>
      <c r="AH9165" s="221"/>
      <c r="AI9165" s="221"/>
      <c r="AJ9165" s="221"/>
      <c r="AK9165" s="221"/>
      <c r="AL9165" s="221"/>
      <c r="AM9165" s="221"/>
      <c r="AN9165" s="221"/>
      <c r="AO9165" s="221"/>
      <c r="AP9165" s="221"/>
      <c r="AQ9165" s="219"/>
      <c r="AR9165" s="219"/>
      <c r="AS9165" s="221"/>
      <c r="AT9165" s="221"/>
      <c r="AU9165" s="221"/>
      <c r="AV9165" s="221"/>
      <c r="AW9165" s="221"/>
      <c r="AX9165" s="221"/>
      <c r="AY9165" s="221"/>
      <c r="AZ9165" s="221"/>
    </row>
    <row r="9166" spans="1:52" x14ac:dyDescent="0.15">
      <c r="A9166" s="278"/>
      <c r="B9166" s="274"/>
      <c r="C9166" s="340"/>
      <c r="D9166" s="340"/>
      <c r="E9166" s="341"/>
      <c r="F9166" s="341"/>
      <c r="G9166" s="341"/>
      <c r="H9166" s="341"/>
      <c r="I9166" s="341"/>
      <c r="J9166" s="341"/>
      <c r="AH9166" s="221"/>
      <c r="AI9166" s="221"/>
      <c r="AJ9166" s="221"/>
      <c r="AK9166" s="221"/>
      <c r="AL9166" s="221"/>
      <c r="AM9166" s="221"/>
      <c r="AN9166" s="221"/>
      <c r="AO9166" s="221"/>
      <c r="AP9166" s="221"/>
      <c r="AQ9166" s="219"/>
      <c r="AR9166" s="219"/>
      <c r="AS9166" s="221"/>
      <c r="AT9166" s="221"/>
      <c r="AU9166" s="221"/>
      <c r="AV9166" s="221"/>
      <c r="AW9166" s="221"/>
      <c r="AX9166" s="221"/>
      <c r="AY9166" s="221"/>
      <c r="AZ9166" s="221"/>
    </row>
    <row r="9167" spans="1:52" x14ac:dyDescent="0.15">
      <c r="A9167" s="278"/>
      <c r="B9167" s="274"/>
      <c r="C9167" s="340"/>
      <c r="D9167" s="340"/>
      <c r="E9167" s="341"/>
      <c r="F9167" s="341"/>
      <c r="G9167" s="341"/>
      <c r="H9167" s="341"/>
      <c r="I9167" s="341"/>
      <c r="J9167" s="341"/>
      <c r="AH9167" s="221"/>
      <c r="AI9167" s="221"/>
      <c r="AJ9167" s="221"/>
      <c r="AK9167" s="221"/>
      <c r="AL9167" s="221"/>
      <c r="AM9167" s="221"/>
      <c r="AN9167" s="221"/>
      <c r="AO9167" s="221"/>
      <c r="AP9167" s="221"/>
      <c r="AQ9167" s="219"/>
      <c r="AR9167" s="219"/>
      <c r="AS9167" s="221"/>
      <c r="AT9167" s="221"/>
      <c r="AU9167" s="221"/>
      <c r="AV9167" s="221"/>
      <c r="AW9167" s="221"/>
      <c r="AX9167" s="221"/>
      <c r="AY9167" s="221"/>
      <c r="AZ9167" s="221"/>
    </row>
    <row r="9168" spans="1:52" x14ac:dyDescent="0.15">
      <c r="A9168" s="278"/>
      <c r="B9168" s="274"/>
      <c r="C9168" s="340"/>
      <c r="D9168" s="340"/>
      <c r="E9168" s="341"/>
      <c r="F9168" s="341"/>
      <c r="G9168" s="341"/>
      <c r="H9168" s="341"/>
      <c r="I9168" s="341"/>
      <c r="J9168" s="341"/>
      <c r="AH9168" s="221"/>
      <c r="AI9168" s="221"/>
      <c r="AJ9168" s="221"/>
      <c r="AK9168" s="221"/>
      <c r="AL9168" s="221"/>
      <c r="AM9168" s="221"/>
      <c r="AN9168" s="221"/>
      <c r="AO9168" s="221"/>
      <c r="AP9168" s="221"/>
      <c r="AQ9168" s="219"/>
      <c r="AR9168" s="219"/>
      <c r="AS9168" s="221"/>
      <c r="AT9168" s="221"/>
      <c r="AU9168" s="221"/>
      <c r="AV9168" s="221"/>
      <c r="AW9168" s="221"/>
      <c r="AX9168" s="221"/>
      <c r="AY9168" s="221"/>
      <c r="AZ9168" s="221"/>
    </row>
    <row r="9169" spans="1:52" x14ac:dyDescent="0.15">
      <c r="A9169" s="278"/>
      <c r="B9169" s="274"/>
      <c r="C9169" s="340"/>
      <c r="D9169" s="340"/>
      <c r="E9169" s="341"/>
      <c r="F9169" s="341"/>
      <c r="G9169" s="341"/>
      <c r="H9169" s="341"/>
      <c r="I9169" s="341"/>
      <c r="J9169" s="341"/>
      <c r="AH9169" s="221"/>
      <c r="AI9169" s="221"/>
      <c r="AJ9169" s="221"/>
      <c r="AK9169" s="221"/>
      <c r="AL9169" s="221"/>
      <c r="AM9169" s="221"/>
      <c r="AN9169" s="221"/>
      <c r="AO9169" s="221"/>
      <c r="AP9169" s="221"/>
      <c r="AQ9169" s="219"/>
      <c r="AR9169" s="219"/>
      <c r="AS9169" s="221"/>
      <c r="AT9169" s="221"/>
      <c r="AU9169" s="221"/>
      <c r="AV9169" s="221"/>
      <c r="AW9169" s="221"/>
      <c r="AX9169" s="221"/>
      <c r="AY9169" s="221"/>
      <c r="AZ9169" s="221"/>
    </row>
    <row r="9170" spans="1:52" x14ac:dyDescent="0.15">
      <c r="A9170" s="278"/>
      <c r="B9170" s="274"/>
      <c r="C9170" s="340"/>
      <c r="D9170" s="340"/>
      <c r="E9170" s="341"/>
      <c r="F9170" s="341"/>
      <c r="G9170" s="341"/>
      <c r="H9170" s="341"/>
      <c r="I9170" s="341"/>
      <c r="J9170" s="341"/>
      <c r="AH9170" s="221"/>
      <c r="AI9170" s="221"/>
      <c r="AJ9170" s="221"/>
      <c r="AK9170" s="221"/>
      <c r="AL9170" s="221"/>
      <c r="AM9170" s="221"/>
      <c r="AN9170" s="221"/>
      <c r="AO9170" s="221"/>
      <c r="AP9170" s="221"/>
      <c r="AQ9170" s="219"/>
      <c r="AR9170" s="219"/>
      <c r="AS9170" s="221"/>
      <c r="AT9170" s="221"/>
      <c r="AU9170" s="221"/>
      <c r="AV9170" s="221"/>
      <c r="AW9170" s="221"/>
      <c r="AX9170" s="221"/>
      <c r="AY9170" s="221"/>
      <c r="AZ9170" s="221"/>
    </row>
    <row r="9171" spans="1:52" x14ac:dyDescent="0.15">
      <c r="A9171" s="278"/>
      <c r="B9171" s="274"/>
      <c r="C9171" s="340"/>
      <c r="D9171" s="340"/>
      <c r="E9171" s="341"/>
      <c r="F9171" s="341"/>
      <c r="G9171" s="341"/>
      <c r="H9171" s="341"/>
      <c r="I9171" s="341"/>
      <c r="J9171" s="341"/>
      <c r="AH9171" s="221"/>
      <c r="AI9171" s="221"/>
      <c r="AJ9171" s="221"/>
      <c r="AK9171" s="221"/>
      <c r="AL9171" s="221"/>
      <c r="AM9171" s="221"/>
      <c r="AN9171" s="221"/>
      <c r="AO9171" s="221"/>
      <c r="AP9171" s="221"/>
      <c r="AQ9171" s="219"/>
      <c r="AR9171" s="219"/>
      <c r="AS9171" s="221"/>
      <c r="AT9171" s="221"/>
      <c r="AU9171" s="221"/>
      <c r="AV9171" s="221"/>
      <c r="AW9171" s="221"/>
      <c r="AX9171" s="221"/>
      <c r="AY9171" s="221"/>
      <c r="AZ9171" s="221"/>
    </row>
    <row r="9172" spans="1:52" x14ac:dyDescent="0.15">
      <c r="A9172" s="278"/>
      <c r="B9172" s="274"/>
      <c r="C9172" s="340"/>
      <c r="D9172" s="340"/>
      <c r="E9172" s="341"/>
      <c r="F9172" s="341"/>
      <c r="G9172" s="341"/>
      <c r="H9172" s="341"/>
      <c r="I9172" s="341"/>
      <c r="J9172" s="341"/>
      <c r="AH9172" s="221"/>
      <c r="AI9172" s="221"/>
      <c r="AJ9172" s="221"/>
      <c r="AK9172" s="221"/>
      <c r="AL9172" s="221"/>
      <c r="AM9172" s="221"/>
      <c r="AN9172" s="221"/>
      <c r="AO9172" s="221"/>
      <c r="AP9172" s="221"/>
      <c r="AQ9172" s="219"/>
      <c r="AR9172" s="219"/>
      <c r="AS9172" s="221"/>
      <c r="AT9172" s="221"/>
      <c r="AU9172" s="221"/>
      <c r="AV9172" s="221"/>
      <c r="AW9172" s="221"/>
      <c r="AX9172" s="221"/>
      <c r="AY9172" s="221"/>
      <c r="AZ9172" s="221"/>
    </row>
    <row r="9173" spans="1:52" x14ac:dyDescent="0.15">
      <c r="A9173" s="278"/>
      <c r="B9173" s="274"/>
      <c r="C9173" s="340"/>
      <c r="D9173" s="340"/>
      <c r="E9173" s="341"/>
      <c r="F9173" s="341"/>
      <c r="G9173" s="341"/>
      <c r="H9173" s="341"/>
      <c r="I9173" s="341"/>
      <c r="J9173" s="341"/>
      <c r="AH9173" s="221"/>
      <c r="AI9173" s="221"/>
      <c r="AJ9173" s="221"/>
      <c r="AK9173" s="221"/>
      <c r="AL9173" s="221"/>
      <c r="AM9173" s="221"/>
      <c r="AN9173" s="221"/>
      <c r="AO9173" s="221"/>
      <c r="AP9173" s="221"/>
      <c r="AQ9173" s="219"/>
      <c r="AR9173" s="219"/>
      <c r="AS9173" s="221"/>
      <c r="AT9173" s="221"/>
      <c r="AU9173" s="221"/>
      <c r="AV9173" s="221"/>
      <c r="AW9173" s="221"/>
      <c r="AX9173" s="221"/>
      <c r="AY9173" s="221"/>
      <c r="AZ9173" s="221"/>
    </row>
    <row r="9174" spans="1:52" x14ac:dyDescent="0.15">
      <c r="A9174" s="278"/>
      <c r="B9174" s="274"/>
      <c r="C9174" s="340"/>
      <c r="D9174" s="340"/>
      <c r="E9174" s="341"/>
      <c r="F9174" s="341"/>
      <c r="G9174" s="341"/>
      <c r="H9174" s="341"/>
      <c r="I9174" s="341"/>
      <c r="J9174" s="341"/>
      <c r="AH9174" s="221"/>
      <c r="AI9174" s="221"/>
      <c r="AJ9174" s="221"/>
      <c r="AK9174" s="221"/>
      <c r="AL9174" s="221"/>
      <c r="AM9174" s="221"/>
      <c r="AN9174" s="221"/>
      <c r="AO9174" s="221"/>
      <c r="AP9174" s="221"/>
      <c r="AQ9174" s="219"/>
      <c r="AR9174" s="219"/>
      <c r="AS9174" s="221"/>
      <c r="AT9174" s="221"/>
      <c r="AU9174" s="221"/>
      <c r="AV9174" s="221"/>
      <c r="AW9174" s="221"/>
      <c r="AX9174" s="221"/>
      <c r="AY9174" s="221"/>
      <c r="AZ9174" s="221"/>
    </row>
    <row r="9175" spans="1:52" x14ac:dyDescent="0.15">
      <c r="A9175" s="278"/>
      <c r="B9175" s="274"/>
      <c r="C9175" s="340"/>
      <c r="D9175" s="340"/>
      <c r="E9175" s="341"/>
      <c r="F9175" s="341"/>
      <c r="G9175" s="341"/>
      <c r="H9175" s="341"/>
      <c r="I9175" s="341"/>
      <c r="J9175" s="341"/>
      <c r="AH9175" s="221"/>
      <c r="AI9175" s="221"/>
      <c r="AJ9175" s="221"/>
      <c r="AK9175" s="221"/>
      <c r="AL9175" s="221"/>
      <c r="AM9175" s="221"/>
      <c r="AN9175" s="221"/>
      <c r="AO9175" s="221"/>
      <c r="AP9175" s="221"/>
      <c r="AQ9175" s="219"/>
      <c r="AR9175" s="219"/>
      <c r="AS9175" s="221"/>
      <c r="AT9175" s="221"/>
      <c r="AU9175" s="221"/>
      <c r="AV9175" s="221"/>
      <c r="AW9175" s="221"/>
      <c r="AX9175" s="221"/>
      <c r="AY9175" s="221"/>
      <c r="AZ9175" s="221"/>
    </row>
    <row r="9176" spans="1:52" x14ac:dyDescent="0.15">
      <c r="A9176" s="278"/>
      <c r="B9176" s="274"/>
      <c r="C9176" s="340"/>
      <c r="D9176" s="340"/>
      <c r="E9176" s="341"/>
      <c r="F9176" s="341"/>
      <c r="G9176" s="341"/>
      <c r="H9176" s="341"/>
      <c r="I9176" s="341"/>
      <c r="J9176" s="341"/>
      <c r="AH9176" s="221"/>
      <c r="AI9176" s="221"/>
      <c r="AJ9176" s="221"/>
      <c r="AK9176" s="221"/>
      <c r="AL9176" s="221"/>
      <c r="AM9176" s="221"/>
      <c r="AN9176" s="221"/>
      <c r="AO9176" s="221"/>
      <c r="AP9176" s="221"/>
      <c r="AQ9176" s="219"/>
      <c r="AR9176" s="219"/>
      <c r="AS9176" s="221"/>
      <c r="AT9176" s="221"/>
      <c r="AU9176" s="221"/>
      <c r="AV9176" s="221"/>
      <c r="AW9176" s="221"/>
      <c r="AX9176" s="221"/>
      <c r="AY9176" s="221"/>
      <c r="AZ9176" s="221"/>
    </row>
    <row r="9177" spans="1:52" x14ac:dyDescent="0.15">
      <c r="A9177" s="278"/>
      <c r="B9177" s="274"/>
      <c r="C9177" s="340"/>
      <c r="D9177" s="340"/>
      <c r="E9177" s="341"/>
      <c r="F9177" s="341"/>
      <c r="G9177" s="341"/>
      <c r="H9177" s="341"/>
      <c r="I9177" s="341"/>
      <c r="J9177" s="341"/>
      <c r="AH9177" s="221"/>
      <c r="AI9177" s="221"/>
      <c r="AJ9177" s="221"/>
      <c r="AK9177" s="221"/>
      <c r="AL9177" s="221"/>
      <c r="AM9177" s="221"/>
      <c r="AN9177" s="221"/>
      <c r="AO9177" s="221"/>
      <c r="AP9177" s="221"/>
      <c r="AQ9177" s="219"/>
      <c r="AR9177" s="219"/>
      <c r="AS9177" s="221"/>
      <c r="AT9177" s="221"/>
      <c r="AU9177" s="221"/>
      <c r="AV9177" s="221"/>
      <c r="AW9177" s="221"/>
      <c r="AX9177" s="221"/>
      <c r="AY9177" s="221"/>
      <c r="AZ9177" s="221"/>
    </row>
    <row r="9178" spans="1:52" x14ac:dyDescent="0.15">
      <c r="A9178" s="278"/>
      <c r="B9178" s="274"/>
      <c r="C9178" s="340"/>
      <c r="D9178" s="340"/>
      <c r="E9178" s="341"/>
      <c r="F9178" s="341"/>
      <c r="G9178" s="341"/>
      <c r="H9178" s="341"/>
      <c r="I9178" s="341"/>
      <c r="J9178" s="341"/>
      <c r="AH9178" s="221"/>
      <c r="AI9178" s="221"/>
      <c r="AJ9178" s="221"/>
      <c r="AK9178" s="221"/>
      <c r="AL9178" s="221"/>
      <c r="AM9178" s="221"/>
      <c r="AN9178" s="221"/>
      <c r="AO9178" s="221"/>
      <c r="AP9178" s="221"/>
      <c r="AQ9178" s="219"/>
      <c r="AR9178" s="219"/>
      <c r="AS9178" s="221"/>
      <c r="AT9178" s="221"/>
      <c r="AU9178" s="221"/>
      <c r="AV9178" s="221"/>
      <c r="AW9178" s="221"/>
      <c r="AX9178" s="221"/>
      <c r="AY9178" s="221"/>
      <c r="AZ9178" s="221"/>
    </row>
    <row r="9179" spans="1:52" x14ac:dyDescent="0.15">
      <c r="A9179" s="278"/>
      <c r="B9179" s="274"/>
      <c r="C9179" s="340"/>
      <c r="D9179" s="340"/>
      <c r="E9179" s="341"/>
      <c r="F9179" s="341"/>
      <c r="G9179" s="341"/>
      <c r="H9179" s="341"/>
      <c r="I9179" s="341"/>
      <c r="J9179" s="341"/>
      <c r="AH9179" s="221"/>
      <c r="AI9179" s="221"/>
      <c r="AJ9179" s="221"/>
      <c r="AK9179" s="221"/>
      <c r="AL9179" s="221"/>
      <c r="AM9179" s="221"/>
      <c r="AN9179" s="221"/>
      <c r="AO9179" s="221"/>
      <c r="AP9179" s="221"/>
      <c r="AQ9179" s="219"/>
      <c r="AR9179" s="219"/>
      <c r="AS9179" s="221"/>
      <c r="AT9179" s="221"/>
      <c r="AU9179" s="221"/>
      <c r="AV9179" s="221"/>
      <c r="AW9179" s="221"/>
      <c r="AX9179" s="221"/>
      <c r="AY9179" s="221"/>
      <c r="AZ9179" s="221"/>
    </row>
    <row r="9180" spans="1:52" x14ac:dyDescent="0.15">
      <c r="A9180" s="278"/>
      <c r="B9180" s="274"/>
      <c r="C9180" s="340"/>
      <c r="D9180" s="340"/>
      <c r="E9180" s="341"/>
      <c r="F9180" s="341"/>
      <c r="G9180" s="341"/>
      <c r="H9180" s="341"/>
      <c r="I9180" s="341"/>
      <c r="J9180" s="341"/>
      <c r="AH9180" s="221"/>
      <c r="AI9180" s="221"/>
      <c r="AJ9180" s="221"/>
      <c r="AK9180" s="221"/>
      <c r="AL9180" s="221"/>
      <c r="AM9180" s="221"/>
      <c r="AN9180" s="221"/>
      <c r="AO9180" s="221"/>
      <c r="AP9180" s="221"/>
      <c r="AQ9180" s="219"/>
      <c r="AR9180" s="219"/>
      <c r="AS9180" s="221"/>
      <c r="AT9180" s="221"/>
      <c r="AU9180" s="221"/>
      <c r="AV9180" s="221"/>
      <c r="AW9180" s="221"/>
      <c r="AX9180" s="221"/>
      <c r="AY9180" s="221"/>
      <c r="AZ9180" s="221"/>
    </row>
    <row r="9181" spans="1:52" x14ac:dyDescent="0.15">
      <c r="A9181" s="278"/>
      <c r="B9181" s="274"/>
      <c r="C9181" s="340"/>
      <c r="D9181" s="340"/>
      <c r="E9181" s="341"/>
      <c r="F9181" s="341"/>
      <c r="G9181" s="341"/>
      <c r="H9181" s="341"/>
      <c r="I9181" s="341"/>
      <c r="J9181" s="341"/>
      <c r="AH9181" s="221"/>
      <c r="AI9181" s="221"/>
      <c r="AJ9181" s="221"/>
      <c r="AK9181" s="221"/>
      <c r="AL9181" s="221"/>
      <c r="AM9181" s="221"/>
      <c r="AN9181" s="221"/>
      <c r="AO9181" s="221"/>
      <c r="AP9181" s="221"/>
      <c r="AQ9181" s="219"/>
      <c r="AR9181" s="219"/>
      <c r="AS9181" s="221"/>
      <c r="AT9181" s="221"/>
      <c r="AU9181" s="221"/>
      <c r="AV9181" s="221"/>
      <c r="AW9181" s="221"/>
      <c r="AX9181" s="221"/>
      <c r="AY9181" s="221"/>
      <c r="AZ9181" s="221"/>
    </row>
    <row r="9182" spans="1:52" x14ac:dyDescent="0.15">
      <c r="A9182" s="278"/>
      <c r="B9182" s="274"/>
      <c r="C9182" s="340"/>
      <c r="D9182" s="340"/>
      <c r="E9182" s="341"/>
      <c r="F9182" s="341"/>
      <c r="G9182" s="341"/>
      <c r="H9182" s="341"/>
      <c r="I9182" s="341"/>
      <c r="J9182" s="341"/>
      <c r="AH9182" s="221"/>
      <c r="AI9182" s="221"/>
      <c r="AJ9182" s="221"/>
      <c r="AK9182" s="221"/>
      <c r="AL9182" s="221"/>
      <c r="AM9182" s="221"/>
      <c r="AN9182" s="221"/>
      <c r="AO9182" s="221"/>
      <c r="AP9182" s="221"/>
      <c r="AQ9182" s="219"/>
      <c r="AR9182" s="219"/>
      <c r="AS9182" s="221"/>
      <c r="AT9182" s="221"/>
      <c r="AU9182" s="221"/>
      <c r="AV9182" s="221"/>
      <c r="AW9182" s="221"/>
      <c r="AX9182" s="221"/>
      <c r="AY9182" s="221"/>
      <c r="AZ9182" s="221"/>
    </row>
    <row r="9183" spans="1:52" x14ac:dyDescent="0.15">
      <c r="A9183" s="278"/>
      <c r="B9183" s="274"/>
      <c r="C9183" s="340"/>
      <c r="D9183" s="340"/>
      <c r="E9183" s="341"/>
      <c r="F9183" s="341"/>
      <c r="G9183" s="341"/>
      <c r="H9183" s="341"/>
      <c r="I9183" s="341"/>
      <c r="J9183" s="341"/>
      <c r="AH9183" s="221"/>
      <c r="AI9183" s="221"/>
      <c r="AJ9183" s="221"/>
      <c r="AK9183" s="221"/>
      <c r="AL9183" s="221"/>
      <c r="AM9183" s="221"/>
      <c r="AN9183" s="221"/>
      <c r="AO9183" s="221"/>
      <c r="AP9183" s="221"/>
      <c r="AQ9183" s="219"/>
      <c r="AR9183" s="219"/>
      <c r="AS9183" s="221"/>
      <c r="AT9183" s="221"/>
      <c r="AU9183" s="221"/>
      <c r="AV9183" s="221"/>
      <c r="AW9183" s="221"/>
      <c r="AX9183" s="221"/>
      <c r="AY9183" s="221"/>
      <c r="AZ9183" s="221"/>
    </row>
    <row r="9184" spans="1:52" x14ac:dyDescent="0.15">
      <c r="A9184" s="278"/>
      <c r="B9184" s="274"/>
      <c r="C9184" s="340"/>
      <c r="D9184" s="340"/>
      <c r="E9184" s="341"/>
      <c r="F9184" s="341"/>
      <c r="G9184" s="341"/>
      <c r="H9184" s="341"/>
      <c r="I9184" s="341"/>
      <c r="J9184" s="341"/>
      <c r="AH9184" s="221"/>
      <c r="AI9184" s="221"/>
      <c r="AJ9184" s="221"/>
      <c r="AK9184" s="221"/>
      <c r="AL9184" s="221"/>
      <c r="AM9184" s="221"/>
      <c r="AN9184" s="221"/>
      <c r="AO9184" s="221"/>
      <c r="AP9184" s="221"/>
      <c r="AQ9184" s="219"/>
      <c r="AR9184" s="219"/>
      <c r="AS9184" s="221"/>
      <c r="AT9184" s="221"/>
      <c r="AU9184" s="221"/>
      <c r="AV9184" s="221"/>
      <c r="AW9184" s="221"/>
      <c r="AX9184" s="221"/>
      <c r="AY9184" s="221"/>
      <c r="AZ9184" s="221"/>
    </row>
    <row r="9185" spans="1:52" x14ac:dyDescent="0.15">
      <c r="A9185" s="278"/>
      <c r="B9185" s="274"/>
      <c r="C9185" s="340"/>
      <c r="D9185" s="340"/>
      <c r="E9185" s="341"/>
      <c r="F9185" s="341"/>
      <c r="G9185" s="341"/>
      <c r="H9185" s="341"/>
      <c r="I9185" s="341"/>
      <c r="J9185" s="341"/>
      <c r="AH9185" s="221"/>
      <c r="AI9185" s="221"/>
      <c r="AJ9185" s="221"/>
      <c r="AK9185" s="221"/>
      <c r="AL9185" s="221"/>
      <c r="AM9185" s="221"/>
      <c r="AN9185" s="221"/>
      <c r="AO9185" s="221"/>
      <c r="AP9185" s="221"/>
      <c r="AQ9185" s="219"/>
      <c r="AR9185" s="219"/>
      <c r="AS9185" s="221"/>
      <c r="AT9185" s="221"/>
      <c r="AU9185" s="221"/>
      <c r="AV9185" s="221"/>
      <c r="AW9185" s="221"/>
      <c r="AX9185" s="221"/>
      <c r="AY9185" s="221"/>
      <c r="AZ9185" s="221"/>
    </row>
    <row r="9186" spans="1:52" x14ac:dyDescent="0.15">
      <c r="A9186" s="278"/>
      <c r="B9186" s="274"/>
      <c r="C9186" s="340"/>
      <c r="D9186" s="340"/>
      <c r="E9186" s="341"/>
      <c r="F9186" s="341"/>
      <c r="G9186" s="341"/>
      <c r="H9186" s="341"/>
      <c r="I9186" s="341"/>
      <c r="J9186" s="341"/>
      <c r="AH9186" s="221"/>
      <c r="AI9186" s="221"/>
      <c r="AJ9186" s="221"/>
      <c r="AK9186" s="221"/>
      <c r="AL9186" s="221"/>
      <c r="AM9186" s="221"/>
      <c r="AN9186" s="221"/>
      <c r="AO9186" s="221"/>
      <c r="AP9186" s="221"/>
      <c r="AQ9186" s="219"/>
      <c r="AR9186" s="219"/>
      <c r="AS9186" s="221"/>
      <c r="AT9186" s="221"/>
      <c r="AU9186" s="221"/>
      <c r="AV9186" s="221"/>
      <c r="AW9186" s="221"/>
      <c r="AX9186" s="221"/>
      <c r="AY9186" s="221"/>
      <c r="AZ9186" s="221"/>
    </row>
    <row r="9187" spans="1:52" x14ac:dyDescent="0.15">
      <c r="A9187" s="278"/>
      <c r="B9187" s="274"/>
      <c r="C9187" s="340"/>
      <c r="D9187" s="340"/>
      <c r="E9187" s="341"/>
      <c r="F9187" s="341"/>
      <c r="G9187" s="341"/>
      <c r="H9187" s="341"/>
      <c r="I9187" s="341"/>
      <c r="J9187" s="341"/>
      <c r="AH9187" s="221"/>
      <c r="AI9187" s="221"/>
      <c r="AJ9187" s="221"/>
      <c r="AK9187" s="221"/>
      <c r="AL9187" s="221"/>
      <c r="AM9187" s="221"/>
      <c r="AN9187" s="221"/>
      <c r="AO9187" s="221"/>
      <c r="AP9187" s="221"/>
      <c r="AQ9187" s="219"/>
      <c r="AR9187" s="219"/>
      <c r="AS9187" s="221"/>
      <c r="AT9187" s="221"/>
      <c r="AU9187" s="221"/>
      <c r="AV9187" s="221"/>
      <c r="AW9187" s="221"/>
      <c r="AX9187" s="221"/>
      <c r="AY9187" s="221"/>
      <c r="AZ9187" s="221"/>
    </row>
    <row r="9188" spans="1:52" x14ac:dyDescent="0.15">
      <c r="A9188" s="278"/>
      <c r="B9188" s="274"/>
      <c r="C9188" s="340"/>
      <c r="D9188" s="340"/>
      <c r="E9188" s="341"/>
      <c r="F9188" s="341"/>
      <c r="G9188" s="341"/>
      <c r="H9188" s="341"/>
      <c r="I9188" s="341"/>
      <c r="J9188" s="341"/>
      <c r="AH9188" s="221"/>
      <c r="AI9188" s="221"/>
      <c r="AJ9188" s="221"/>
      <c r="AK9188" s="221"/>
      <c r="AL9188" s="221"/>
      <c r="AM9188" s="221"/>
      <c r="AN9188" s="221"/>
      <c r="AO9188" s="221"/>
      <c r="AP9188" s="221"/>
      <c r="AQ9188" s="219"/>
      <c r="AR9188" s="219"/>
      <c r="AS9188" s="221"/>
      <c r="AT9188" s="221"/>
      <c r="AU9188" s="221"/>
      <c r="AV9188" s="221"/>
      <c r="AW9188" s="221"/>
      <c r="AX9188" s="221"/>
      <c r="AY9188" s="221"/>
      <c r="AZ9188" s="221"/>
    </row>
    <row r="9189" spans="1:52" x14ac:dyDescent="0.15">
      <c r="A9189" s="278"/>
      <c r="B9189" s="274"/>
      <c r="C9189" s="340"/>
      <c r="D9189" s="340"/>
      <c r="E9189" s="341"/>
      <c r="F9189" s="341"/>
      <c r="G9189" s="341"/>
      <c r="H9189" s="341"/>
      <c r="I9189" s="341"/>
      <c r="J9189" s="341"/>
      <c r="AH9189" s="221"/>
      <c r="AI9189" s="221"/>
      <c r="AJ9189" s="221"/>
      <c r="AK9189" s="221"/>
      <c r="AL9189" s="221"/>
      <c r="AM9189" s="221"/>
      <c r="AN9189" s="221"/>
      <c r="AO9189" s="221"/>
      <c r="AP9189" s="221"/>
      <c r="AQ9189" s="219"/>
      <c r="AR9189" s="219"/>
      <c r="AS9189" s="221"/>
      <c r="AT9189" s="221"/>
      <c r="AU9189" s="221"/>
      <c r="AV9189" s="221"/>
      <c r="AW9189" s="221"/>
      <c r="AX9189" s="221"/>
      <c r="AY9189" s="221"/>
      <c r="AZ9189" s="221"/>
    </row>
    <row r="9190" spans="1:52" x14ac:dyDescent="0.15">
      <c r="A9190" s="278"/>
      <c r="B9190" s="274"/>
      <c r="C9190" s="340"/>
      <c r="D9190" s="340"/>
      <c r="E9190" s="341"/>
      <c r="F9190" s="341"/>
      <c r="G9190" s="341"/>
      <c r="H9190" s="341"/>
      <c r="I9190" s="341"/>
      <c r="J9190" s="341"/>
      <c r="AH9190" s="221"/>
      <c r="AI9190" s="221"/>
      <c r="AJ9190" s="221"/>
      <c r="AK9190" s="221"/>
      <c r="AL9190" s="221"/>
      <c r="AM9190" s="221"/>
      <c r="AN9190" s="221"/>
      <c r="AO9190" s="221"/>
      <c r="AP9190" s="221"/>
      <c r="AQ9190" s="219"/>
      <c r="AR9190" s="219"/>
      <c r="AS9190" s="221"/>
      <c r="AT9190" s="221"/>
      <c r="AU9190" s="221"/>
      <c r="AV9190" s="221"/>
      <c r="AW9190" s="221"/>
      <c r="AX9190" s="221"/>
      <c r="AY9190" s="221"/>
      <c r="AZ9190" s="221"/>
    </row>
    <row r="9191" spans="1:52" x14ac:dyDescent="0.15">
      <c r="A9191" s="278"/>
      <c r="B9191" s="274"/>
      <c r="C9191" s="340"/>
      <c r="D9191" s="340"/>
      <c r="E9191" s="341"/>
      <c r="F9191" s="341"/>
      <c r="G9191" s="341"/>
      <c r="H9191" s="341"/>
      <c r="I9191" s="341"/>
      <c r="J9191" s="341"/>
      <c r="AH9191" s="221"/>
      <c r="AI9191" s="221"/>
      <c r="AJ9191" s="221"/>
      <c r="AK9191" s="221"/>
      <c r="AL9191" s="221"/>
      <c r="AM9191" s="221"/>
      <c r="AN9191" s="221"/>
      <c r="AO9191" s="221"/>
      <c r="AP9191" s="221"/>
      <c r="AQ9191" s="219"/>
      <c r="AR9191" s="219"/>
      <c r="AS9191" s="221"/>
      <c r="AT9191" s="221"/>
      <c r="AU9191" s="221"/>
      <c r="AV9191" s="221"/>
      <c r="AW9191" s="221"/>
      <c r="AX9191" s="221"/>
      <c r="AY9191" s="221"/>
      <c r="AZ9191" s="221"/>
    </row>
    <row r="9192" spans="1:52" x14ac:dyDescent="0.15">
      <c r="A9192" s="278"/>
      <c r="B9192" s="274"/>
      <c r="C9192" s="340"/>
      <c r="D9192" s="340"/>
      <c r="E9192" s="341"/>
      <c r="F9192" s="341"/>
      <c r="G9192" s="341"/>
      <c r="H9192" s="341"/>
      <c r="I9192" s="341"/>
      <c r="J9192" s="341"/>
      <c r="AH9192" s="221"/>
      <c r="AI9192" s="221"/>
      <c r="AJ9192" s="221"/>
      <c r="AK9192" s="221"/>
      <c r="AL9192" s="221"/>
      <c r="AM9192" s="221"/>
      <c r="AN9192" s="221"/>
      <c r="AO9192" s="221"/>
      <c r="AP9192" s="221"/>
      <c r="AQ9192" s="219"/>
      <c r="AR9192" s="219"/>
      <c r="AS9192" s="221"/>
      <c r="AT9192" s="221"/>
      <c r="AU9192" s="221"/>
      <c r="AV9192" s="221"/>
      <c r="AW9192" s="221"/>
      <c r="AX9192" s="221"/>
      <c r="AY9192" s="221"/>
      <c r="AZ9192" s="221"/>
    </row>
    <row r="9193" spans="1:52" x14ac:dyDescent="0.15">
      <c r="A9193" s="278"/>
      <c r="B9193" s="274"/>
      <c r="C9193" s="340"/>
      <c r="D9193" s="340"/>
      <c r="E9193" s="341"/>
      <c r="F9193" s="341"/>
      <c r="G9193" s="341"/>
      <c r="H9193" s="341"/>
      <c r="I9193" s="341"/>
      <c r="J9193" s="341"/>
      <c r="AH9193" s="221"/>
      <c r="AI9193" s="221"/>
      <c r="AJ9193" s="221"/>
      <c r="AK9193" s="221"/>
      <c r="AL9193" s="221"/>
      <c r="AM9193" s="221"/>
      <c r="AN9193" s="221"/>
      <c r="AO9193" s="221"/>
      <c r="AP9193" s="221"/>
      <c r="AQ9193" s="219"/>
      <c r="AR9193" s="219"/>
      <c r="AS9193" s="221"/>
      <c r="AT9193" s="221"/>
      <c r="AU9193" s="221"/>
      <c r="AV9193" s="221"/>
      <c r="AW9193" s="221"/>
      <c r="AX9193" s="221"/>
      <c r="AY9193" s="221"/>
      <c r="AZ9193" s="221"/>
    </row>
    <row r="9194" spans="1:52" x14ac:dyDescent="0.15">
      <c r="A9194" s="278"/>
      <c r="B9194" s="274"/>
      <c r="C9194" s="340"/>
      <c r="D9194" s="340"/>
      <c r="E9194" s="341"/>
      <c r="F9194" s="341"/>
      <c r="G9194" s="341"/>
      <c r="H9194" s="341"/>
      <c r="I9194" s="341"/>
      <c r="J9194" s="341"/>
      <c r="AH9194" s="221"/>
      <c r="AI9194" s="221"/>
      <c r="AJ9194" s="221"/>
      <c r="AK9194" s="221"/>
      <c r="AL9194" s="221"/>
      <c r="AM9194" s="221"/>
      <c r="AN9194" s="221"/>
      <c r="AO9194" s="221"/>
      <c r="AP9194" s="221"/>
      <c r="AQ9194" s="219"/>
      <c r="AR9194" s="219"/>
      <c r="AS9194" s="221"/>
      <c r="AT9194" s="221"/>
      <c r="AU9194" s="221"/>
      <c r="AV9194" s="221"/>
      <c r="AW9194" s="221"/>
      <c r="AX9194" s="221"/>
      <c r="AY9194" s="221"/>
      <c r="AZ9194" s="221"/>
    </row>
    <row r="9195" spans="1:52" x14ac:dyDescent="0.15">
      <c r="A9195" s="278"/>
      <c r="B9195" s="274"/>
      <c r="C9195" s="340"/>
      <c r="D9195" s="340"/>
      <c r="E9195" s="341"/>
      <c r="F9195" s="341"/>
      <c r="G9195" s="341"/>
      <c r="H9195" s="341"/>
      <c r="I9195" s="341"/>
      <c r="J9195" s="341"/>
      <c r="AH9195" s="221"/>
      <c r="AI9195" s="221"/>
      <c r="AJ9195" s="221"/>
      <c r="AK9195" s="221"/>
      <c r="AL9195" s="221"/>
      <c r="AM9195" s="221"/>
      <c r="AN9195" s="221"/>
      <c r="AO9195" s="221"/>
      <c r="AP9195" s="221"/>
      <c r="AQ9195" s="219"/>
      <c r="AR9195" s="219"/>
      <c r="AS9195" s="221"/>
      <c r="AT9195" s="221"/>
      <c r="AU9195" s="221"/>
      <c r="AV9195" s="221"/>
      <c r="AW9195" s="221"/>
      <c r="AX9195" s="221"/>
      <c r="AY9195" s="221"/>
      <c r="AZ9195" s="221"/>
    </row>
    <row r="9196" spans="1:52" x14ac:dyDescent="0.15">
      <c r="A9196" s="278"/>
      <c r="B9196" s="274"/>
      <c r="C9196" s="340"/>
      <c r="D9196" s="340"/>
      <c r="E9196" s="341"/>
      <c r="F9196" s="341"/>
      <c r="G9196" s="341"/>
      <c r="H9196" s="341"/>
      <c r="I9196" s="341"/>
      <c r="J9196" s="341"/>
      <c r="AH9196" s="221"/>
      <c r="AI9196" s="221"/>
      <c r="AJ9196" s="221"/>
      <c r="AK9196" s="221"/>
      <c r="AL9196" s="221"/>
      <c r="AM9196" s="221"/>
      <c r="AN9196" s="221"/>
      <c r="AO9196" s="221"/>
      <c r="AP9196" s="221"/>
      <c r="AQ9196" s="219"/>
      <c r="AR9196" s="219"/>
      <c r="AS9196" s="221"/>
      <c r="AT9196" s="221"/>
      <c r="AU9196" s="221"/>
      <c r="AV9196" s="221"/>
      <c r="AW9196" s="221"/>
      <c r="AX9196" s="221"/>
      <c r="AY9196" s="221"/>
      <c r="AZ9196" s="221"/>
    </row>
    <row r="9197" spans="1:52" x14ac:dyDescent="0.15">
      <c r="A9197" s="278"/>
      <c r="B9197" s="274"/>
      <c r="C9197" s="340"/>
      <c r="D9197" s="340"/>
      <c r="E9197" s="341"/>
      <c r="F9197" s="341"/>
      <c r="G9197" s="341"/>
      <c r="H9197" s="341"/>
      <c r="I9197" s="341"/>
      <c r="J9197" s="341"/>
      <c r="AH9197" s="221"/>
      <c r="AI9197" s="221"/>
      <c r="AJ9197" s="221"/>
      <c r="AK9197" s="221"/>
      <c r="AL9197" s="221"/>
      <c r="AM9197" s="221"/>
      <c r="AN9197" s="221"/>
      <c r="AO9197" s="221"/>
      <c r="AP9197" s="221"/>
      <c r="AQ9197" s="219"/>
      <c r="AR9197" s="219"/>
      <c r="AS9197" s="221"/>
      <c r="AT9197" s="221"/>
      <c r="AU9197" s="221"/>
      <c r="AV9197" s="221"/>
      <c r="AW9197" s="221"/>
      <c r="AX9197" s="221"/>
      <c r="AY9197" s="221"/>
      <c r="AZ9197" s="221"/>
    </row>
    <row r="9198" spans="1:52" x14ac:dyDescent="0.15">
      <c r="A9198" s="278"/>
      <c r="B9198" s="274"/>
      <c r="C9198" s="340"/>
      <c r="D9198" s="340"/>
      <c r="E9198" s="341"/>
      <c r="F9198" s="341"/>
      <c r="G9198" s="341"/>
      <c r="H9198" s="341"/>
      <c r="I9198" s="341"/>
      <c r="J9198" s="341"/>
      <c r="AH9198" s="221"/>
      <c r="AI9198" s="221"/>
      <c r="AJ9198" s="221"/>
      <c r="AK9198" s="221"/>
      <c r="AL9198" s="221"/>
      <c r="AM9198" s="221"/>
      <c r="AN9198" s="221"/>
      <c r="AO9198" s="221"/>
      <c r="AP9198" s="221"/>
      <c r="AQ9198" s="219"/>
      <c r="AR9198" s="219"/>
      <c r="AS9198" s="221"/>
      <c r="AT9198" s="221"/>
      <c r="AU9198" s="221"/>
      <c r="AV9198" s="221"/>
      <c r="AW9198" s="221"/>
      <c r="AX9198" s="221"/>
      <c r="AY9198" s="221"/>
      <c r="AZ9198" s="221"/>
    </row>
    <row r="9199" spans="1:52" x14ac:dyDescent="0.15">
      <c r="A9199" s="278"/>
      <c r="B9199" s="274"/>
      <c r="C9199" s="340"/>
      <c r="D9199" s="340"/>
      <c r="E9199" s="341"/>
      <c r="F9199" s="341"/>
      <c r="G9199" s="341"/>
      <c r="H9199" s="341"/>
      <c r="I9199" s="341"/>
      <c r="J9199" s="341"/>
      <c r="AH9199" s="221"/>
      <c r="AI9199" s="221"/>
      <c r="AJ9199" s="221"/>
      <c r="AK9199" s="221"/>
      <c r="AL9199" s="221"/>
      <c r="AM9199" s="221"/>
      <c r="AN9199" s="221"/>
      <c r="AO9199" s="221"/>
      <c r="AP9199" s="221"/>
      <c r="AQ9199" s="219"/>
      <c r="AR9199" s="219"/>
      <c r="AS9199" s="221"/>
      <c r="AT9199" s="221"/>
      <c r="AU9199" s="221"/>
      <c r="AV9199" s="221"/>
      <c r="AW9199" s="221"/>
      <c r="AX9199" s="221"/>
      <c r="AY9199" s="221"/>
      <c r="AZ9199" s="221"/>
    </row>
    <row r="9200" spans="1:52" x14ac:dyDescent="0.15">
      <c r="A9200" s="278"/>
      <c r="B9200" s="274"/>
      <c r="C9200" s="340"/>
      <c r="D9200" s="340"/>
      <c r="E9200" s="341"/>
      <c r="F9200" s="341"/>
      <c r="G9200" s="341"/>
      <c r="H9200" s="341"/>
      <c r="I9200" s="341"/>
      <c r="J9200" s="341"/>
      <c r="AH9200" s="221"/>
      <c r="AI9200" s="221"/>
      <c r="AJ9200" s="221"/>
      <c r="AK9200" s="221"/>
      <c r="AL9200" s="221"/>
      <c r="AM9200" s="221"/>
      <c r="AN9200" s="221"/>
      <c r="AO9200" s="221"/>
      <c r="AP9200" s="221"/>
      <c r="AQ9200" s="219"/>
      <c r="AR9200" s="219"/>
      <c r="AS9200" s="221"/>
      <c r="AT9200" s="221"/>
      <c r="AU9200" s="221"/>
      <c r="AV9200" s="221"/>
      <c r="AW9200" s="221"/>
      <c r="AX9200" s="221"/>
      <c r="AY9200" s="221"/>
      <c r="AZ9200" s="221"/>
    </row>
    <row r="9201" spans="1:52" x14ac:dyDescent="0.15">
      <c r="A9201" s="278"/>
      <c r="B9201" s="274"/>
      <c r="C9201" s="340"/>
      <c r="D9201" s="340"/>
      <c r="E9201" s="341"/>
      <c r="F9201" s="341"/>
      <c r="G9201" s="341"/>
      <c r="H9201" s="341"/>
      <c r="I9201" s="341"/>
      <c r="J9201" s="341"/>
      <c r="AH9201" s="221"/>
      <c r="AI9201" s="221"/>
      <c r="AJ9201" s="221"/>
      <c r="AK9201" s="221"/>
      <c r="AL9201" s="221"/>
      <c r="AM9201" s="221"/>
      <c r="AN9201" s="221"/>
      <c r="AO9201" s="221"/>
      <c r="AP9201" s="221"/>
      <c r="AQ9201" s="219"/>
      <c r="AR9201" s="219"/>
      <c r="AS9201" s="221"/>
      <c r="AT9201" s="221"/>
      <c r="AU9201" s="221"/>
      <c r="AV9201" s="221"/>
      <c r="AW9201" s="221"/>
      <c r="AX9201" s="221"/>
      <c r="AY9201" s="221"/>
      <c r="AZ9201" s="221"/>
    </row>
    <row r="9202" spans="1:52" x14ac:dyDescent="0.15">
      <c r="A9202" s="278"/>
      <c r="B9202" s="274"/>
      <c r="C9202" s="340"/>
      <c r="D9202" s="340"/>
      <c r="E9202" s="341"/>
      <c r="F9202" s="341"/>
      <c r="G9202" s="341"/>
      <c r="H9202" s="341"/>
      <c r="I9202" s="341"/>
      <c r="J9202" s="341"/>
      <c r="AH9202" s="221"/>
      <c r="AI9202" s="221"/>
      <c r="AJ9202" s="221"/>
      <c r="AK9202" s="221"/>
      <c r="AL9202" s="221"/>
      <c r="AM9202" s="221"/>
      <c r="AN9202" s="221"/>
      <c r="AO9202" s="221"/>
      <c r="AP9202" s="221"/>
      <c r="AQ9202" s="219"/>
      <c r="AR9202" s="219"/>
      <c r="AS9202" s="221"/>
      <c r="AT9202" s="221"/>
      <c r="AU9202" s="221"/>
      <c r="AV9202" s="221"/>
      <c r="AW9202" s="221"/>
      <c r="AX9202" s="221"/>
      <c r="AY9202" s="221"/>
      <c r="AZ9202" s="221"/>
    </row>
    <row r="9203" spans="1:52" x14ac:dyDescent="0.15">
      <c r="A9203" s="278"/>
      <c r="B9203" s="274"/>
      <c r="C9203" s="340"/>
      <c r="D9203" s="340"/>
      <c r="E9203" s="341"/>
      <c r="F9203" s="341"/>
      <c r="G9203" s="341"/>
      <c r="H9203" s="341"/>
      <c r="I9203" s="341"/>
      <c r="J9203" s="341"/>
      <c r="AH9203" s="221"/>
      <c r="AI9203" s="221"/>
      <c r="AJ9203" s="221"/>
      <c r="AK9203" s="221"/>
      <c r="AL9203" s="221"/>
      <c r="AM9203" s="221"/>
      <c r="AN9203" s="221"/>
      <c r="AO9203" s="221"/>
      <c r="AP9203" s="221"/>
      <c r="AQ9203" s="219"/>
      <c r="AR9203" s="219"/>
      <c r="AS9203" s="221"/>
      <c r="AT9203" s="221"/>
      <c r="AU9203" s="221"/>
      <c r="AV9203" s="221"/>
      <c r="AW9203" s="221"/>
      <c r="AX9203" s="221"/>
      <c r="AY9203" s="221"/>
      <c r="AZ9203" s="221"/>
    </row>
    <row r="9204" spans="1:52" x14ac:dyDescent="0.15">
      <c r="A9204" s="278"/>
      <c r="B9204" s="274"/>
      <c r="C9204" s="340"/>
      <c r="D9204" s="340"/>
      <c r="E9204" s="341"/>
      <c r="F9204" s="341"/>
      <c r="G9204" s="341"/>
      <c r="H9204" s="341"/>
      <c r="I9204" s="341"/>
      <c r="J9204" s="341"/>
      <c r="AH9204" s="221"/>
      <c r="AI9204" s="221"/>
      <c r="AJ9204" s="221"/>
      <c r="AK9204" s="221"/>
      <c r="AL9204" s="221"/>
      <c r="AM9204" s="221"/>
      <c r="AN9204" s="221"/>
      <c r="AO9204" s="221"/>
      <c r="AP9204" s="221"/>
      <c r="AQ9204" s="219"/>
      <c r="AR9204" s="219"/>
      <c r="AS9204" s="221"/>
      <c r="AT9204" s="221"/>
      <c r="AU9204" s="221"/>
      <c r="AV9204" s="221"/>
      <c r="AW9204" s="221"/>
      <c r="AX9204" s="221"/>
      <c r="AY9204" s="221"/>
      <c r="AZ9204" s="221"/>
    </row>
    <row r="9205" spans="1:52" x14ac:dyDescent="0.15">
      <c r="A9205" s="278"/>
      <c r="B9205" s="274"/>
      <c r="C9205" s="340"/>
      <c r="D9205" s="340"/>
      <c r="E9205" s="341"/>
      <c r="F9205" s="341"/>
      <c r="G9205" s="341"/>
      <c r="H9205" s="341"/>
      <c r="I9205" s="341"/>
      <c r="J9205" s="341"/>
      <c r="AH9205" s="221"/>
      <c r="AI9205" s="221"/>
      <c r="AJ9205" s="221"/>
      <c r="AK9205" s="221"/>
      <c r="AL9205" s="221"/>
      <c r="AM9205" s="221"/>
      <c r="AN9205" s="221"/>
      <c r="AO9205" s="221"/>
      <c r="AP9205" s="221"/>
      <c r="AQ9205" s="219"/>
      <c r="AR9205" s="219"/>
      <c r="AS9205" s="221"/>
      <c r="AT9205" s="221"/>
      <c r="AU9205" s="221"/>
      <c r="AV9205" s="221"/>
      <c r="AW9205" s="221"/>
      <c r="AX9205" s="221"/>
      <c r="AY9205" s="221"/>
      <c r="AZ9205" s="221"/>
    </row>
    <row r="9206" spans="1:52" x14ac:dyDescent="0.15">
      <c r="A9206" s="278"/>
      <c r="B9206" s="274"/>
      <c r="C9206" s="340"/>
      <c r="D9206" s="340"/>
      <c r="E9206" s="341"/>
      <c r="F9206" s="341"/>
      <c r="G9206" s="341"/>
      <c r="H9206" s="341"/>
      <c r="I9206" s="341"/>
      <c r="J9206" s="341"/>
      <c r="AH9206" s="221"/>
      <c r="AI9206" s="221"/>
      <c r="AJ9206" s="221"/>
      <c r="AK9206" s="221"/>
      <c r="AL9206" s="221"/>
      <c r="AM9206" s="221"/>
      <c r="AN9206" s="221"/>
      <c r="AO9206" s="221"/>
      <c r="AP9206" s="221"/>
      <c r="AQ9206" s="219"/>
      <c r="AR9206" s="219"/>
      <c r="AS9206" s="221"/>
      <c r="AT9206" s="221"/>
      <c r="AU9206" s="221"/>
      <c r="AV9206" s="221"/>
      <c r="AW9206" s="221"/>
      <c r="AX9206" s="221"/>
      <c r="AY9206" s="221"/>
      <c r="AZ9206" s="221"/>
    </row>
    <row r="9207" spans="1:52" x14ac:dyDescent="0.15">
      <c r="A9207" s="278"/>
      <c r="B9207" s="274"/>
      <c r="C9207" s="340"/>
      <c r="D9207" s="340"/>
      <c r="E9207" s="341"/>
      <c r="F9207" s="341"/>
      <c r="G9207" s="341"/>
      <c r="H9207" s="341"/>
      <c r="I9207" s="341"/>
      <c r="J9207" s="341"/>
      <c r="AH9207" s="221"/>
      <c r="AI9207" s="221"/>
      <c r="AJ9207" s="221"/>
      <c r="AK9207" s="221"/>
      <c r="AL9207" s="221"/>
      <c r="AM9207" s="221"/>
      <c r="AN9207" s="221"/>
      <c r="AO9207" s="221"/>
      <c r="AP9207" s="221"/>
      <c r="AQ9207" s="219"/>
      <c r="AR9207" s="219"/>
      <c r="AS9207" s="221"/>
      <c r="AT9207" s="221"/>
      <c r="AU9207" s="221"/>
      <c r="AV9207" s="221"/>
      <c r="AW9207" s="221"/>
      <c r="AX9207" s="221"/>
      <c r="AY9207" s="221"/>
      <c r="AZ9207" s="221"/>
    </row>
    <row r="9208" spans="1:52" x14ac:dyDescent="0.15">
      <c r="A9208" s="278"/>
      <c r="B9208" s="274"/>
      <c r="C9208" s="340"/>
      <c r="D9208" s="340"/>
      <c r="E9208" s="341"/>
      <c r="F9208" s="341"/>
      <c r="G9208" s="341"/>
      <c r="H9208" s="341"/>
      <c r="I9208" s="341"/>
      <c r="J9208" s="341"/>
      <c r="AH9208" s="221"/>
      <c r="AI9208" s="221"/>
      <c r="AJ9208" s="221"/>
      <c r="AK9208" s="221"/>
      <c r="AL9208" s="221"/>
      <c r="AM9208" s="221"/>
      <c r="AN9208" s="221"/>
      <c r="AO9208" s="221"/>
      <c r="AP9208" s="221"/>
      <c r="AQ9208" s="219"/>
      <c r="AR9208" s="219"/>
      <c r="AS9208" s="221"/>
      <c r="AT9208" s="221"/>
      <c r="AU9208" s="221"/>
      <c r="AV9208" s="221"/>
      <c r="AW9208" s="221"/>
      <c r="AX9208" s="221"/>
      <c r="AY9208" s="221"/>
      <c r="AZ9208" s="221"/>
    </row>
    <row r="9209" spans="1:52" x14ac:dyDescent="0.15">
      <c r="A9209" s="278"/>
      <c r="B9209" s="274"/>
      <c r="C9209" s="340"/>
      <c r="D9209" s="340"/>
      <c r="E9209" s="341"/>
      <c r="F9209" s="341"/>
      <c r="G9209" s="341"/>
      <c r="H9209" s="341"/>
      <c r="I9209" s="341"/>
      <c r="J9209" s="341"/>
      <c r="AH9209" s="221"/>
      <c r="AI9209" s="221"/>
      <c r="AJ9209" s="221"/>
      <c r="AK9209" s="221"/>
      <c r="AL9209" s="221"/>
      <c r="AM9209" s="221"/>
      <c r="AN9209" s="221"/>
      <c r="AO9209" s="221"/>
      <c r="AP9209" s="221"/>
      <c r="AQ9209" s="219"/>
      <c r="AR9209" s="219"/>
      <c r="AS9209" s="221"/>
      <c r="AT9209" s="221"/>
      <c r="AU9209" s="221"/>
      <c r="AV9209" s="221"/>
      <c r="AW9209" s="221"/>
      <c r="AX9209" s="221"/>
      <c r="AY9209" s="221"/>
      <c r="AZ9209" s="221"/>
    </row>
    <row r="9210" spans="1:52" x14ac:dyDescent="0.15">
      <c r="A9210" s="278"/>
      <c r="B9210" s="274"/>
      <c r="C9210" s="340"/>
      <c r="D9210" s="340"/>
      <c r="E9210" s="341"/>
      <c r="F9210" s="341"/>
      <c r="G9210" s="341"/>
      <c r="H9210" s="341"/>
      <c r="I9210" s="341"/>
      <c r="J9210" s="341"/>
      <c r="AH9210" s="221"/>
      <c r="AI9210" s="221"/>
      <c r="AJ9210" s="221"/>
      <c r="AK9210" s="221"/>
      <c r="AL9210" s="221"/>
      <c r="AM9210" s="221"/>
      <c r="AN9210" s="221"/>
      <c r="AO9210" s="221"/>
      <c r="AP9210" s="221"/>
      <c r="AQ9210" s="219"/>
      <c r="AR9210" s="219"/>
      <c r="AS9210" s="221"/>
      <c r="AT9210" s="221"/>
      <c r="AU9210" s="221"/>
      <c r="AV9210" s="221"/>
      <c r="AW9210" s="221"/>
      <c r="AX9210" s="221"/>
      <c r="AY9210" s="221"/>
      <c r="AZ9210" s="221"/>
    </row>
    <row r="9211" spans="1:52" x14ac:dyDescent="0.15">
      <c r="A9211" s="278"/>
      <c r="B9211" s="274"/>
      <c r="C9211" s="340"/>
      <c r="D9211" s="340"/>
      <c r="E9211" s="341"/>
      <c r="F9211" s="341"/>
      <c r="G9211" s="341"/>
      <c r="H9211" s="341"/>
      <c r="I9211" s="341"/>
      <c r="J9211" s="341"/>
      <c r="AH9211" s="221"/>
      <c r="AI9211" s="221"/>
      <c r="AJ9211" s="221"/>
      <c r="AK9211" s="221"/>
      <c r="AL9211" s="221"/>
      <c r="AM9211" s="221"/>
      <c r="AN9211" s="221"/>
      <c r="AO9211" s="221"/>
      <c r="AP9211" s="221"/>
      <c r="AQ9211" s="219"/>
      <c r="AR9211" s="219"/>
      <c r="AS9211" s="221"/>
      <c r="AT9211" s="221"/>
      <c r="AU9211" s="221"/>
      <c r="AV9211" s="221"/>
      <c r="AW9211" s="221"/>
      <c r="AX9211" s="221"/>
      <c r="AY9211" s="221"/>
      <c r="AZ9211" s="221"/>
    </row>
    <row r="9212" spans="1:52" x14ac:dyDescent="0.15">
      <c r="A9212" s="278"/>
      <c r="B9212" s="274"/>
      <c r="C9212" s="340"/>
      <c r="D9212" s="340"/>
      <c r="E9212" s="341"/>
      <c r="F9212" s="341"/>
      <c r="G9212" s="341"/>
      <c r="H9212" s="341"/>
      <c r="I9212" s="341"/>
      <c r="J9212" s="341"/>
      <c r="AH9212" s="221"/>
      <c r="AI9212" s="221"/>
      <c r="AJ9212" s="221"/>
      <c r="AK9212" s="221"/>
      <c r="AL9212" s="221"/>
      <c r="AM9212" s="221"/>
      <c r="AN9212" s="221"/>
      <c r="AO9212" s="221"/>
      <c r="AP9212" s="221"/>
      <c r="AQ9212" s="219"/>
      <c r="AR9212" s="219"/>
      <c r="AS9212" s="221"/>
      <c r="AT9212" s="221"/>
      <c r="AU9212" s="221"/>
      <c r="AV9212" s="221"/>
      <c r="AW9212" s="221"/>
      <c r="AX9212" s="221"/>
      <c r="AY9212" s="221"/>
      <c r="AZ9212" s="221"/>
    </row>
    <row r="9213" spans="1:52" x14ac:dyDescent="0.15">
      <c r="A9213" s="278"/>
      <c r="B9213" s="274"/>
      <c r="C9213" s="340"/>
      <c r="D9213" s="340"/>
      <c r="E9213" s="341"/>
      <c r="F9213" s="341"/>
      <c r="G9213" s="341"/>
      <c r="H9213" s="341"/>
      <c r="I9213" s="341"/>
      <c r="J9213" s="341"/>
      <c r="AH9213" s="221"/>
      <c r="AI9213" s="221"/>
      <c r="AJ9213" s="221"/>
      <c r="AK9213" s="221"/>
      <c r="AL9213" s="221"/>
      <c r="AM9213" s="221"/>
      <c r="AN9213" s="221"/>
      <c r="AO9213" s="221"/>
      <c r="AP9213" s="221"/>
      <c r="AQ9213" s="219"/>
      <c r="AR9213" s="219"/>
      <c r="AS9213" s="221"/>
      <c r="AT9213" s="221"/>
      <c r="AU9213" s="221"/>
      <c r="AV9213" s="221"/>
      <c r="AW9213" s="221"/>
      <c r="AX9213" s="221"/>
      <c r="AY9213" s="221"/>
      <c r="AZ9213" s="221"/>
    </row>
    <row r="9214" spans="1:52" x14ac:dyDescent="0.15">
      <c r="A9214" s="278"/>
      <c r="B9214" s="274"/>
      <c r="C9214" s="340"/>
      <c r="D9214" s="340"/>
      <c r="E9214" s="341"/>
      <c r="F9214" s="341"/>
      <c r="G9214" s="341"/>
      <c r="H9214" s="341"/>
      <c r="I9214" s="341"/>
      <c r="J9214" s="341"/>
      <c r="AH9214" s="221"/>
      <c r="AI9214" s="221"/>
      <c r="AJ9214" s="221"/>
      <c r="AK9214" s="221"/>
      <c r="AL9214" s="221"/>
      <c r="AM9214" s="221"/>
      <c r="AN9214" s="221"/>
      <c r="AO9214" s="221"/>
      <c r="AP9214" s="221"/>
      <c r="AQ9214" s="219"/>
      <c r="AR9214" s="219"/>
      <c r="AS9214" s="221"/>
      <c r="AT9214" s="221"/>
      <c r="AU9214" s="221"/>
      <c r="AV9214" s="221"/>
      <c r="AW9214" s="221"/>
      <c r="AX9214" s="221"/>
      <c r="AY9214" s="221"/>
      <c r="AZ9214" s="221"/>
    </row>
    <row r="9215" spans="1:52" x14ac:dyDescent="0.15">
      <c r="A9215" s="278"/>
      <c r="B9215" s="274"/>
      <c r="C9215" s="340"/>
      <c r="D9215" s="340"/>
      <c r="E9215" s="341"/>
      <c r="F9215" s="341"/>
      <c r="G9215" s="341"/>
      <c r="H9215" s="341"/>
      <c r="I9215" s="341"/>
      <c r="J9215" s="341"/>
      <c r="AH9215" s="221"/>
      <c r="AI9215" s="221"/>
      <c r="AJ9215" s="221"/>
      <c r="AK9215" s="221"/>
      <c r="AL9215" s="221"/>
      <c r="AM9215" s="221"/>
      <c r="AN9215" s="221"/>
      <c r="AO9215" s="221"/>
      <c r="AP9215" s="221"/>
      <c r="AQ9215" s="219"/>
      <c r="AR9215" s="219"/>
      <c r="AS9215" s="221"/>
      <c r="AT9215" s="221"/>
      <c r="AU9215" s="221"/>
      <c r="AV9215" s="221"/>
      <c r="AW9215" s="221"/>
      <c r="AX9215" s="221"/>
      <c r="AY9215" s="221"/>
      <c r="AZ9215" s="221"/>
    </row>
    <row r="9216" spans="1:52" x14ac:dyDescent="0.15">
      <c r="A9216" s="278"/>
      <c r="B9216" s="274"/>
      <c r="C9216" s="340"/>
      <c r="D9216" s="340"/>
      <c r="E9216" s="341"/>
      <c r="F9216" s="341"/>
      <c r="G9216" s="341"/>
      <c r="H9216" s="341"/>
      <c r="I9216" s="341"/>
      <c r="J9216" s="341"/>
      <c r="AH9216" s="221"/>
      <c r="AI9216" s="221"/>
      <c r="AJ9216" s="221"/>
      <c r="AK9216" s="221"/>
      <c r="AL9216" s="221"/>
      <c r="AM9216" s="221"/>
      <c r="AN9216" s="221"/>
      <c r="AO9216" s="221"/>
      <c r="AP9216" s="221"/>
      <c r="AQ9216" s="219"/>
      <c r="AR9216" s="219"/>
      <c r="AS9216" s="221"/>
      <c r="AT9216" s="221"/>
      <c r="AU9216" s="221"/>
      <c r="AV9216" s="221"/>
      <c r="AW9216" s="221"/>
      <c r="AX9216" s="221"/>
      <c r="AY9216" s="221"/>
      <c r="AZ9216" s="221"/>
    </row>
    <row r="9217" spans="1:52" x14ac:dyDescent="0.15">
      <c r="A9217" s="278"/>
      <c r="B9217" s="274"/>
      <c r="C9217" s="340"/>
      <c r="D9217" s="340"/>
      <c r="E9217" s="341"/>
      <c r="F9217" s="341"/>
      <c r="G9217" s="341"/>
      <c r="H9217" s="341"/>
      <c r="I9217" s="341"/>
      <c r="J9217" s="341"/>
      <c r="AH9217" s="221"/>
      <c r="AI9217" s="221"/>
      <c r="AJ9217" s="221"/>
      <c r="AK9217" s="221"/>
      <c r="AL9217" s="221"/>
      <c r="AM9217" s="221"/>
      <c r="AN9217" s="221"/>
      <c r="AO9217" s="221"/>
      <c r="AP9217" s="221"/>
      <c r="AQ9217" s="219"/>
      <c r="AR9217" s="219"/>
      <c r="AS9217" s="221"/>
      <c r="AT9217" s="221"/>
      <c r="AU9217" s="221"/>
      <c r="AV9217" s="221"/>
      <c r="AW9217" s="221"/>
      <c r="AX9217" s="221"/>
      <c r="AY9217" s="221"/>
      <c r="AZ9217" s="221"/>
    </row>
    <row r="9218" spans="1:52" x14ac:dyDescent="0.15">
      <c r="A9218" s="278"/>
      <c r="B9218" s="274"/>
      <c r="C9218" s="340"/>
      <c r="D9218" s="340"/>
      <c r="E9218" s="341"/>
      <c r="F9218" s="341"/>
      <c r="G9218" s="341"/>
      <c r="H9218" s="341"/>
      <c r="I9218" s="341"/>
      <c r="J9218" s="341"/>
      <c r="AH9218" s="221"/>
      <c r="AI9218" s="221"/>
      <c r="AJ9218" s="221"/>
      <c r="AK9218" s="221"/>
      <c r="AL9218" s="221"/>
      <c r="AM9218" s="221"/>
      <c r="AN9218" s="221"/>
      <c r="AO9218" s="221"/>
      <c r="AP9218" s="221"/>
      <c r="AQ9218" s="219"/>
      <c r="AR9218" s="219"/>
      <c r="AS9218" s="221"/>
      <c r="AT9218" s="221"/>
      <c r="AU9218" s="221"/>
      <c r="AV9218" s="221"/>
      <c r="AW9218" s="221"/>
      <c r="AX9218" s="221"/>
      <c r="AY9218" s="221"/>
      <c r="AZ9218" s="221"/>
    </row>
    <row r="9219" spans="1:52" x14ac:dyDescent="0.15">
      <c r="A9219" s="278"/>
      <c r="B9219" s="274"/>
      <c r="C9219" s="340"/>
      <c r="D9219" s="340"/>
      <c r="E9219" s="341"/>
      <c r="F9219" s="341"/>
      <c r="G9219" s="341"/>
      <c r="H9219" s="341"/>
      <c r="I9219" s="341"/>
      <c r="J9219" s="341"/>
      <c r="AH9219" s="221"/>
      <c r="AI9219" s="221"/>
      <c r="AJ9219" s="221"/>
      <c r="AK9219" s="221"/>
      <c r="AL9219" s="221"/>
      <c r="AM9219" s="221"/>
      <c r="AN9219" s="221"/>
      <c r="AO9219" s="221"/>
      <c r="AP9219" s="221"/>
      <c r="AQ9219" s="219"/>
      <c r="AR9219" s="219"/>
      <c r="AS9219" s="221"/>
      <c r="AT9219" s="221"/>
      <c r="AU9219" s="221"/>
      <c r="AV9219" s="221"/>
      <c r="AW9219" s="221"/>
      <c r="AX9219" s="221"/>
      <c r="AY9219" s="221"/>
      <c r="AZ9219" s="221"/>
    </row>
    <row r="9220" spans="1:52" x14ac:dyDescent="0.15">
      <c r="A9220" s="278"/>
      <c r="B9220" s="274"/>
      <c r="C9220" s="340"/>
      <c r="D9220" s="340"/>
      <c r="E9220" s="341"/>
      <c r="F9220" s="341"/>
      <c r="G9220" s="341"/>
      <c r="H9220" s="341"/>
      <c r="I9220" s="341"/>
      <c r="J9220" s="341"/>
      <c r="AH9220" s="221"/>
      <c r="AI9220" s="221"/>
      <c r="AJ9220" s="221"/>
      <c r="AK9220" s="221"/>
      <c r="AL9220" s="221"/>
      <c r="AM9220" s="221"/>
      <c r="AN9220" s="221"/>
      <c r="AO9220" s="221"/>
      <c r="AP9220" s="221"/>
      <c r="AQ9220" s="219"/>
      <c r="AR9220" s="219"/>
      <c r="AS9220" s="221"/>
      <c r="AT9220" s="221"/>
      <c r="AU9220" s="221"/>
      <c r="AV9220" s="221"/>
      <c r="AW9220" s="221"/>
      <c r="AX9220" s="221"/>
      <c r="AY9220" s="221"/>
      <c r="AZ9220" s="221"/>
    </row>
    <row r="9221" spans="1:52" x14ac:dyDescent="0.15">
      <c r="A9221" s="278"/>
      <c r="B9221" s="274"/>
      <c r="C9221" s="340"/>
      <c r="D9221" s="340"/>
      <c r="E9221" s="341"/>
      <c r="F9221" s="341"/>
      <c r="G9221" s="341"/>
      <c r="H9221" s="341"/>
      <c r="I9221" s="341"/>
      <c r="J9221" s="341"/>
      <c r="AH9221" s="221"/>
      <c r="AI9221" s="221"/>
      <c r="AJ9221" s="221"/>
      <c r="AK9221" s="221"/>
      <c r="AL9221" s="221"/>
      <c r="AM9221" s="221"/>
      <c r="AN9221" s="221"/>
      <c r="AO9221" s="221"/>
      <c r="AP9221" s="221"/>
      <c r="AQ9221" s="219"/>
      <c r="AR9221" s="219"/>
      <c r="AS9221" s="221"/>
      <c r="AT9221" s="221"/>
      <c r="AU9221" s="221"/>
      <c r="AV9221" s="221"/>
      <c r="AW9221" s="221"/>
      <c r="AX9221" s="221"/>
      <c r="AY9221" s="221"/>
      <c r="AZ9221" s="221"/>
    </row>
    <row r="9222" spans="1:52" x14ac:dyDescent="0.15">
      <c r="A9222" s="278"/>
      <c r="B9222" s="274"/>
      <c r="C9222" s="340"/>
      <c r="D9222" s="340"/>
      <c r="E9222" s="341"/>
      <c r="F9222" s="341"/>
      <c r="G9222" s="341"/>
      <c r="H9222" s="341"/>
      <c r="I9222" s="341"/>
      <c r="J9222" s="341"/>
      <c r="AH9222" s="221"/>
      <c r="AI9222" s="221"/>
      <c r="AJ9222" s="221"/>
      <c r="AK9222" s="221"/>
      <c r="AL9222" s="221"/>
      <c r="AM9222" s="221"/>
      <c r="AN9222" s="221"/>
      <c r="AO9222" s="221"/>
      <c r="AP9222" s="221"/>
      <c r="AQ9222" s="219"/>
      <c r="AR9222" s="219"/>
      <c r="AS9222" s="221"/>
      <c r="AT9222" s="221"/>
      <c r="AU9222" s="221"/>
      <c r="AV9222" s="221"/>
      <c r="AW9222" s="221"/>
      <c r="AX9222" s="221"/>
      <c r="AY9222" s="221"/>
      <c r="AZ9222" s="221"/>
    </row>
    <row r="9223" spans="1:52" x14ac:dyDescent="0.15">
      <c r="A9223" s="278"/>
      <c r="B9223" s="274"/>
      <c r="C9223" s="340"/>
      <c r="D9223" s="340"/>
      <c r="E9223" s="341"/>
      <c r="F9223" s="341"/>
      <c r="G9223" s="341"/>
      <c r="H9223" s="341"/>
      <c r="I9223" s="341"/>
      <c r="J9223" s="341"/>
      <c r="AH9223" s="221"/>
      <c r="AI9223" s="221"/>
      <c r="AJ9223" s="221"/>
      <c r="AK9223" s="221"/>
      <c r="AL9223" s="221"/>
      <c r="AM9223" s="221"/>
      <c r="AN9223" s="221"/>
      <c r="AO9223" s="221"/>
      <c r="AP9223" s="221"/>
      <c r="AQ9223" s="219"/>
      <c r="AR9223" s="219"/>
      <c r="AS9223" s="221"/>
      <c r="AT9223" s="221"/>
      <c r="AU9223" s="221"/>
      <c r="AV9223" s="221"/>
      <c r="AW9223" s="221"/>
      <c r="AX9223" s="221"/>
      <c r="AY9223" s="221"/>
      <c r="AZ9223" s="221"/>
    </row>
    <row r="9224" spans="1:52" x14ac:dyDescent="0.15">
      <c r="A9224" s="278"/>
      <c r="B9224" s="274"/>
      <c r="C9224" s="340"/>
      <c r="D9224" s="340"/>
      <c r="E9224" s="341"/>
      <c r="F9224" s="341"/>
      <c r="G9224" s="341"/>
      <c r="H9224" s="341"/>
      <c r="I9224" s="341"/>
      <c r="J9224" s="341"/>
      <c r="AH9224" s="221"/>
      <c r="AI9224" s="221"/>
      <c r="AJ9224" s="221"/>
      <c r="AK9224" s="221"/>
      <c r="AL9224" s="221"/>
      <c r="AM9224" s="221"/>
      <c r="AN9224" s="221"/>
      <c r="AO9224" s="221"/>
      <c r="AP9224" s="221"/>
      <c r="AQ9224" s="219"/>
      <c r="AR9224" s="219"/>
      <c r="AS9224" s="221"/>
      <c r="AT9224" s="221"/>
      <c r="AU9224" s="221"/>
      <c r="AV9224" s="221"/>
      <c r="AW9224" s="221"/>
      <c r="AX9224" s="221"/>
      <c r="AY9224" s="221"/>
      <c r="AZ9224" s="221"/>
    </row>
    <row r="9225" spans="1:52" x14ac:dyDescent="0.15">
      <c r="A9225" s="278"/>
      <c r="B9225" s="274"/>
      <c r="C9225" s="340"/>
      <c r="D9225" s="340"/>
      <c r="E9225" s="341"/>
      <c r="F9225" s="341"/>
      <c r="G9225" s="341"/>
      <c r="H9225" s="341"/>
      <c r="I9225" s="341"/>
      <c r="J9225" s="341"/>
      <c r="AH9225" s="221"/>
      <c r="AI9225" s="221"/>
      <c r="AJ9225" s="221"/>
      <c r="AK9225" s="221"/>
      <c r="AL9225" s="221"/>
      <c r="AM9225" s="221"/>
      <c r="AN9225" s="221"/>
      <c r="AO9225" s="221"/>
      <c r="AP9225" s="221"/>
      <c r="AQ9225" s="219"/>
      <c r="AR9225" s="219"/>
      <c r="AS9225" s="221"/>
      <c r="AT9225" s="221"/>
      <c r="AU9225" s="221"/>
      <c r="AV9225" s="221"/>
      <c r="AW9225" s="221"/>
      <c r="AX9225" s="221"/>
      <c r="AY9225" s="221"/>
      <c r="AZ9225" s="221"/>
    </row>
    <row r="9226" spans="1:52" x14ac:dyDescent="0.15">
      <c r="A9226" s="278"/>
      <c r="B9226" s="274"/>
      <c r="C9226" s="340"/>
      <c r="D9226" s="340"/>
      <c r="E9226" s="341"/>
      <c r="F9226" s="341"/>
      <c r="G9226" s="341"/>
      <c r="H9226" s="341"/>
      <c r="I9226" s="341"/>
      <c r="J9226" s="341"/>
      <c r="AH9226" s="221"/>
      <c r="AI9226" s="221"/>
      <c r="AJ9226" s="221"/>
      <c r="AK9226" s="221"/>
      <c r="AL9226" s="221"/>
      <c r="AM9226" s="221"/>
      <c r="AN9226" s="221"/>
      <c r="AO9226" s="221"/>
      <c r="AP9226" s="221"/>
      <c r="AQ9226" s="219"/>
      <c r="AR9226" s="219"/>
      <c r="AS9226" s="221"/>
      <c r="AT9226" s="221"/>
      <c r="AU9226" s="221"/>
      <c r="AV9226" s="221"/>
      <c r="AW9226" s="221"/>
      <c r="AX9226" s="221"/>
      <c r="AY9226" s="221"/>
      <c r="AZ9226" s="221"/>
    </row>
    <row r="9227" spans="1:52" x14ac:dyDescent="0.15">
      <c r="A9227" s="278"/>
      <c r="B9227" s="274"/>
      <c r="C9227" s="340"/>
      <c r="D9227" s="340"/>
      <c r="E9227" s="341"/>
      <c r="F9227" s="341"/>
      <c r="G9227" s="341"/>
      <c r="H9227" s="341"/>
      <c r="I9227" s="341"/>
      <c r="J9227" s="341"/>
      <c r="AH9227" s="221"/>
      <c r="AI9227" s="221"/>
      <c r="AJ9227" s="221"/>
      <c r="AK9227" s="221"/>
      <c r="AL9227" s="221"/>
      <c r="AM9227" s="221"/>
      <c r="AN9227" s="221"/>
      <c r="AO9227" s="221"/>
      <c r="AP9227" s="221"/>
      <c r="AQ9227" s="219"/>
      <c r="AR9227" s="219"/>
      <c r="AS9227" s="221"/>
      <c r="AT9227" s="221"/>
      <c r="AU9227" s="221"/>
      <c r="AV9227" s="221"/>
      <c r="AW9227" s="221"/>
      <c r="AX9227" s="221"/>
      <c r="AY9227" s="221"/>
      <c r="AZ9227" s="221"/>
    </row>
    <row r="9228" spans="1:52" x14ac:dyDescent="0.15">
      <c r="A9228" s="278"/>
      <c r="B9228" s="274"/>
      <c r="C9228" s="340"/>
      <c r="D9228" s="340"/>
      <c r="E9228" s="341"/>
      <c r="F9228" s="341"/>
      <c r="G9228" s="341"/>
      <c r="H9228" s="341"/>
      <c r="I9228" s="341"/>
      <c r="J9228" s="341"/>
      <c r="AH9228" s="221"/>
      <c r="AI9228" s="221"/>
      <c r="AJ9228" s="221"/>
      <c r="AK9228" s="221"/>
      <c r="AL9228" s="221"/>
      <c r="AM9228" s="221"/>
      <c r="AN9228" s="221"/>
      <c r="AO9228" s="221"/>
      <c r="AP9228" s="221"/>
      <c r="AQ9228" s="219"/>
      <c r="AR9228" s="219"/>
      <c r="AS9228" s="221"/>
      <c r="AT9228" s="221"/>
      <c r="AU9228" s="221"/>
      <c r="AV9228" s="221"/>
      <c r="AW9228" s="221"/>
      <c r="AX9228" s="221"/>
      <c r="AY9228" s="221"/>
      <c r="AZ9228" s="221"/>
    </row>
    <row r="9229" spans="1:52" x14ac:dyDescent="0.15">
      <c r="A9229" s="278"/>
      <c r="B9229" s="274"/>
      <c r="C9229" s="340"/>
      <c r="D9229" s="340"/>
      <c r="E9229" s="341"/>
      <c r="F9229" s="341"/>
      <c r="G9229" s="341"/>
      <c r="H9229" s="341"/>
      <c r="I9229" s="341"/>
      <c r="J9229" s="341"/>
      <c r="AH9229" s="221"/>
      <c r="AI9229" s="221"/>
      <c r="AJ9229" s="221"/>
      <c r="AK9229" s="221"/>
      <c r="AL9229" s="221"/>
      <c r="AM9229" s="221"/>
      <c r="AN9229" s="221"/>
      <c r="AO9229" s="221"/>
      <c r="AP9229" s="221"/>
      <c r="AQ9229" s="219"/>
      <c r="AR9229" s="219"/>
      <c r="AS9229" s="221"/>
      <c r="AT9229" s="221"/>
      <c r="AU9229" s="221"/>
      <c r="AV9229" s="221"/>
      <c r="AW9229" s="221"/>
      <c r="AX9229" s="221"/>
      <c r="AY9229" s="221"/>
      <c r="AZ9229" s="221"/>
    </row>
    <row r="9230" spans="1:52" x14ac:dyDescent="0.15">
      <c r="A9230" s="278"/>
      <c r="B9230" s="274"/>
      <c r="C9230" s="340"/>
      <c r="D9230" s="340"/>
      <c r="E9230" s="341"/>
      <c r="F9230" s="341"/>
      <c r="G9230" s="341"/>
      <c r="H9230" s="341"/>
      <c r="I9230" s="341"/>
      <c r="J9230" s="341"/>
      <c r="AH9230" s="221"/>
      <c r="AI9230" s="221"/>
      <c r="AJ9230" s="221"/>
      <c r="AK9230" s="221"/>
      <c r="AL9230" s="221"/>
      <c r="AM9230" s="221"/>
      <c r="AN9230" s="221"/>
      <c r="AO9230" s="221"/>
      <c r="AP9230" s="221"/>
      <c r="AQ9230" s="219"/>
      <c r="AR9230" s="219"/>
      <c r="AS9230" s="221"/>
      <c r="AT9230" s="221"/>
      <c r="AU9230" s="221"/>
      <c r="AV9230" s="221"/>
      <c r="AW9230" s="221"/>
      <c r="AX9230" s="221"/>
      <c r="AY9230" s="221"/>
      <c r="AZ9230" s="221"/>
    </row>
    <row r="9231" spans="1:52" x14ac:dyDescent="0.15">
      <c r="A9231" s="278"/>
      <c r="B9231" s="274"/>
      <c r="C9231" s="340"/>
      <c r="D9231" s="340"/>
      <c r="E9231" s="341"/>
      <c r="F9231" s="341"/>
      <c r="G9231" s="341"/>
      <c r="H9231" s="341"/>
      <c r="I9231" s="341"/>
      <c r="J9231" s="341"/>
      <c r="AH9231" s="221"/>
      <c r="AI9231" s="221"/>
      <c r="AJ9231" s="221"/>
      <c r="AK9231" s="221"/>
      <c r="AL9231" s="221"/>
      <c r="AM9231" s="221"/>
      <c r="AN9231" s="221"/>
      <c r="AO9231" s="221"/>
      <c r="AP9231" s="221"/>
      <c r="AQ9231" s="219"/>
      <c r="AR9231" s="219"/>
      <c r="AS9231" s="221"/>
      <c r="AT9231" s="221"/>
      <c r="AU9231" s="221"/>
      <c r="AV9231" s="221"/>
      <c r="AW9231" s="221"/>
      <c r="AX9231" s="221"/>
      <c r="AY9231" s="221"/>
      <c r="AZ9231" s="221"/>
    </row>
    <row r="9232" spans="1:52" x14ac:dyDescent="0.15">
      <c r="A9232" s="278"/>
      <c r="B9232" s="274"/>
      <c r="C9232" s="340"/>
      <c r="D9232" s="340"/>
      <c r="E9232" s="341"/>
      <c r="F9232" s="341"/>
      <c r="G9232" s="341"/>
      <c r="H9232" s="341"/>
      <c r="I9232" s="341"/>
      <c r="J9232" s="341"/>
      <c r="AH9232" s="221"/>
      <c r="AI9232" s="221"/>
      <c r="AJ9232" s="221"/>
      <c r="AK9232" s="221"/>
      <c r="AL9232" s="221"/>
      <c r="AM9232" s="221"/>
      <c r="AN9232" s="221"/>
      <c r="AO9232" s="221"/>
      <c r="AP9232" s="221"/>
      <c r="AQ9232" s="219"/>
      <c r="AR9232" s="219"/>
      <c r="AS9232" s="221"/>
      <c r="AT9232" s="221"/>
      <c r="AU9232" s="221"/>
      <c r="AV9232" s="221"/>
      <c r="AW9232" s="221"/>
      <c r="AX9232" s="221"/>
      <c r="AY9232" s="221"/>
      <c r="AZ9232" s="221"/>
    </row>
    <row r="9233" spans="1:52" x14ac:dyDescent="0.15">
      <c r="A9233" s="278"/>
      <c r="B9233" s="274"/>
      <c r="C9233" s="340"/>
      <c r="D9233" s="340"/>
      <c r="E9233" s="341"/>
      <c r="F9233" s="341"/>
      <c r="G9233" s="341"/>
      <c r="H9233" s="341"/>
      <c r="I9233" s="341"/>
      <c r="J9233" s="341"/>
      <c r="AH9233" s="221"/>
      <c r="AI9233" s="221"/>
      <c r="AJ9233" s="221"/>
      <c r="AK9233" s="221"/>
      <c r="AL9233" s="221"/>
      <c r="AM9233" s="221"/>
      <c r="AN9233" s="221"/>
      <c r="AO9233" s="221"/>
      <c r="AP9233" s="221"/>
      <c r="AQ9233" s="219"/>
      <c r="AR9233" s="219"/>
      <c r="AS9233" s="221"/>
      <c r="AT9233" s="221"/>
      <c r="AU9233" s="221"/>
      <c r="AV9233" s="221"/>
      <c r="AW9233" s="221"/>
      <c r="AX9233" s="221"/>
      <c r="AY9233" s="221"/>
      <c r="AZ9233" s="221"/>
    </row>
    <row r="9234" spans="1:52" x14ac:dyDescent="0.15">
      <c r="A9234" s="278"/>
      <c r="B9234" s="274"/>
      <c r="C9234" s="340"/>
      <c r="D9234" s="340"/>
      <c r="E9234" s="341"/>
      <c r="F9234" s="341"/>
      <c r="G9234" s="341"/>
      <c r="H9234" s="341"/>
      <c r="I9234" s="341"/>
      <c r="J9234" s="341"/>
      <c r="AH9234" s="221"/>
      <c r="AI9234" s="221"/>
      <c r="AJ9234" s="221"/>
      <c r="AK9234" s="221"/>
      <c r="AL9234" s="221"/>
      <c r="AM9234" s="221"/>
      <c r="AN9234" s="221"/>
      <c r="AO9234" s="221"/>
      <c r="AP9234" s="221"/>
      <c r="AQ9234" s="219"/>
      <c r="AR9234" s="219"/>
      <c r="AS9234" s="221"/>
      <c r="AT9234" s="221"/>
      <c r="AU9234" s="221"/>
      <c r="AV9234" s="221"/>
      <c r="AW9234" s="221"/>
      <c r="AX9234" s="221"/>
      <c r="AY9234" s="221"/>
      <c r="AZ9234" s="221"/>
    </row>
    <row r="9235" spans="1:52" x14ac:dyDescent="0.15">
      <c r="A9235" s="278"/>
      <c r="B9235" s="274"/>
      <c r="C9235" s="340"/>
      <c r="D9235" s="340"/>
      <c r="E9235" s="341"/>
      <c r="F9235" s="341"/>
      <c r="G9235" s="341"/>
      <c r="H9235" s="341"/>
      <c r="I9235" s="341"/>
      <c r="J9235" s="341"/>
      <c r="AH9235" s="221"/>
      <c r="AI9235" s="221"/>
      <c r="AJ9235" s="221"/>
      <c r="AK9235" s="221"/>
      <c r="AL9235" s="221"/>
      <c r="AM9235" s="221"/>
      <c r="AN9235" s="221"/>
      <c r="AO9235" s="221"/>
      <c r="AP9235" s="221"/>
      <c r="AQ9235" s="219"/>
      <c r="AR9235" s="219"/>
      <c r="AS9235" s="221"/>
      <c r="AT9235" s="221"/>
      <c r="AU9235" s="221"/>
      <c r="AV9235" s="221"/>
      <c r="AW9235" s="221"/>
      <c r="AX9235" s="221"/>
      <c r="AY9235" s="221"/>
      <c r="AZ9235" s="221"/>
    </row>
    <row r="9236" spans="1:52" x14ac:dyDescent="0.15">
      <c r="A9236" s="278"/>
      <c r="B9236" s="274"/>
      <c r="C9236" s="340"/>
      <c r="D9236" s="340"/>
      <c r="E9236" s="341"/>
      <c r="F9236" s="341"/>
      <c r="G9236" s="341"/>
      <c r="H9236" s="341"/>
      <c r="I9236" s="341"/>
      <c r="J9236" s="341"/>
      <c r="AH9236" s="221"/>
      <c r="AI9236" s="221"/>
      <c r="AJ9236" s="221"/>
      <c r="AK9236" s="221"/>
      <c r="AL9236" s="221"/>
      <c r="AM9236" s="221"/>
      <c r="AN9236" s="221"/>
      <c r="AO9236" s="221"/>
      <c r="AP9236" s="221"/>
      <c r="AQ9236" s="219"/>
      <c r="AR9236" s="219"/>
      <c r="AS9236" s="221"/>
      <c r="AT9236" s="221"/>
      <c r="AU9236" s="221"/>
      <c r="AV9236" s="221"/>
      <c r="AW9236" s="221"/>
      <c r="AX9236" s="221"/>
      <c r="AY9236" s="221"/>
      <c r="AZ9236" s="221"/>
    </row>
    <row r="9237" spans="1:52" x14ac:dyDescent="0.15">
      <c r="A9237" s="278"/>
      <c r="B9237" s="274"/>
      <c r="C9237" s="340"/>
      <c r="D9237" s="340"/>
      <c r="E9237" s="341"/>
      <c r="F9237" s="341"/>
      <c r="G9237" s="341"/>
      <c r="H9237" s="341"/>
      <c r="I9237" s="341"/>
      <c r="J9237" s="341"/>
      <c r="AH9237" s="221"/>
      <c r="AI9237" s="221"/>
      <c r="AJ9237" s="221"/>
      <c r="AK9237" s="221"/>
      <c r="AL9237" s="221"/>
      <c r="AM9237" s="221"/>
      <c r="AN9237" s="221"/>
      <c r="AO9237" s="221"/>
      <c r="AP9237" s="221"/>
      <c r="AQ9237" s="219"/>
      <c r="AR9237" s="219"/>
      <c r="AS9237" s="221"/>
      <c r="AT9237" s="221"/>
      <c r="AU9237" s="221"/>
      <c r="AV9237" s="221"/>
      <c r="AW9237" s="221"/>
      <c r="AX9237" s="221"/>
      <c r="AY9237" s="221"/>
      <c r="AZ9237" s="221"/>
    </row>
    <row r="9238" spans="1:52" x14ac:dyDescent="0.15">
      <c r="A9238" s="278"/>
      <c r="B9238" s="274"/>
      <c r="C9238" s="340"/>
      <c r="D9238" s="340"/>
      <c r="E9238" s="341"/>
      <c r="F9238" s="341"/>
      <c r="G9238" s="341"/>
      <c r="H9238" s="341"/>
      <c r="I9238" s="341"/>
      <c r="J9238" s="341"/>
      <c r="AH9238" s="221"/>
      <c r="AI9238" s="221"/>
      <c r="AJ9238" s="221"/>
      <c r="AK9238" s="221"/>
      <c r="AL9238" s="221"/>
      <c r="AM9238" s="221"/>
      <c r="AN9238" s="221"/>
      <c r="AO9238" s="221"/>
      <c r="AP9238" s="221"/>
      <c r="AQ9238" s="219"/>
      <c r="AR9238" s="219"/>
      <c r="AS9238" s="221"/>
      <c r="AT9238" s="221"/>
      <c r="AU9238" s="221"/>
      <c r="AV9238" s="221"/>
      <c r="AW9238" s="221"/>
      <c r="AX9238" s="221"/>
      <c r="AY9238" s="221"/>
      <c r="AZ9238" s="221"/>
    </row>
    <row r="9239" spans="1:52" x14ac:dyDescent="0.15">
      <c r="A9239" s="278"/>
      <c r="B9239" s="274"/>
      <c r="C9239" s="340"/>
      <c r="D9239" s="340"/>
      <c r="E9239" s="341"/>
      <c r="F9239" s="341"/>
      <c r="G9239" s="341"/>
      <c r="H9239" s="341"/>
      <c r="I9239" s="341"/>
      <c r="J9239" s="341"/>
      <c r="AH9239" s="221"/>
      <c r="AI9239" s="221"/>
      <c r="AJ9239" s="221"/>
      <c r="AK9239" s="221"/>
      <c r="AL9239" s="221"/>
      <c r="AM9239" s="221"/>
      <c r="AN9239" s="221"/>
      <c r="AO9239" s="221"/>
      <c r="AP9239" s="221"/>
      <c r="AQ9239" s="219"/>
      <c r="AR9239" s="219"/>
      <c r="AS9239" s="221"/>
      <c r="AT9239" s="221"/>
      <c r="AU9239" s="221"/>
      <c r="AV9239" s="221"/>
      <c r="AW9239" s="221"/>
      <c r="AX9239" s="221"/>
      <c r="AY9239" s="221"/>
      <c r="AZ9239" s="221"/>
    </row>
    <row r="9240" spans="1:52" x14ac:dyDescent="0.15">
      <c r="A9240" s="278"/>
      <c r="B9240" s="274"/>
      <c r="C9240" s="340"/>
      <c r="D9240" s="340"/>
      <c r="E9240" s="341"/>
      <c r="F9240" s="341"/>
      <c r="G9240" s="341"/>
      <c r="H9240" s="341"/>
      <c r="I9240" s="341"/>
      <c r="J9240" s="341"/>
      <c r="AH9240" s="221"/>
      <c r="AI9240" s="221"/>
      <c r="AJ9240" s="221"/>
      <c r="AK9240" s="221"/>
      <c r="AL9240" s="221"/>
      <c r="AM9240" s="221"/>
      <c r="AN9240" s="221"/>
      <c r="AO9240" s="221"/>
      <c r="AP9240" s="221"/>
      <c r="AQ9240" s="219"/>
      <c r="AR9240" s="219"/>
      <c r="AS9240" s="221"/>
      <c r="AT9240" s="221"/>
      <c r="AU9240" s="221"/>
      <c r="AV9240" s="221"/>
      <c r="AW9240" s="221"/>
      <c r="AX9240" s="221"/>
      <c r="AY9240" s="221"/>
      <c r="AZ9240" s="221"/>
    </row>
    <row r="9241" spans="1:52" x14ac:dyDescent="0.15">
      <c r="A9241" s="278"/>
      <c r="B9241" s="274"/>
      <c r="C9241" s="340"/>
      <c r="D9241" s="340"/>
      <c r="E9241" s="341"/>
      <c r="F9241" s="341"/>
      <c r="G9241" s="341"/>
      <c r="H9241" s="341"/>
      <c r="I9241" s="341"/>
      <c r="J9241" s="341"/>
      <c r="AH9241" s="221"/>
      <c r="AI9241" s="221"/>
      <c r="AJ9241" s="221"/>
      <c r="AK9241" s="221"/>
      <c r="AL9241" s="221"/>
      <c r="AM9241" s="221"/>
      <c r="AN9241" s="221"/>
      <c r="AO9241" s="221"/>
      <c r="AP9241" s="221"/>
      <c r="AQ9241" s="219"/>
      <c r="AR9241" s="219"/>
      <c r="AS9241" s="221"/>
      <c r="AT9241" s="221"/>
      <c r="AU9241" s="221"/>
      <c r="AV9241" s="221"/>
      <c r="AW9241" s="221"/>
      <c r="AX9241" s="221"/>
      <c r="AY9241" s="221"/>
      <c r="AZ9241" s="221"/>
    </row>
    <row r="9242" spans="1:52" x14ac:dyDescent="0.15">
      <c r="A9242" s="278"/>
      <c r="B9242" s="274"/>
      <c r="C9242" s="340"/>
      <c r="D9242" s="340"/>
      <c r="E9242" s="341"/>
      <c r="F9242" s="341"/>
      <c r="G9242" s="341"/>
      <c r="H9242" s="341"/>
      <c r="I9242" s="341"/>
      <c r="J9242" s="341"/>
      <c r="AH9242" s="221"/>
      <c r="AI9242" s="221"/>
      <c r="AJ9242" s="221"/>
      <c r="AK9242" s="221"/>
      <c r="AL9242" s="221"/>
      <c r="AM9242" s="221"/>
      <c r="AN9242" s="221"/>
      <c r="AO9242" s="221"/>
      <c r="AP9242" s="221"/>
      <c r="AQ9242" s="219"/>
      <c r="AR9242" s="219"/>
      <c r="AS9242" s="221"/>
      <c r="AT9242" s="221"/>
      <c r="AU9242" s="221"/>
      <c r="AV9242" s="221"/>
      <c r="AW9242" s="221"/>
      <c r="AX9242" s="221"/>
      <c r="AY9242" s="221"/>
      <c r="AZ9242" s="221"/>
    </row>
    <row r="9243" spans="1:52" x14ac:dyDescent="0.15">
      <c r="A9243" s="278"/>
      <c r="B9243" s="274"/>
      <c r="C9243" s="340"/>
      <c r="D9243" s="340"/>
      <c r="E9243" s="341"/>
      <c r="F9243" s="341"/>
      <c r="G9243" s="341"/>
      <c r="H9243" s="341"/>
      <c r="I9243" s="341"/>
      <c r="J9243" s="341"/>
      <c r="AH9243" s="221"/>
      <c r="AI9243" s="221"/>
      <c r="AJ9243" s="221"/>
      <c r="AK9243" s="221"/>
      <c r="AL9243" s="221"/>
      <c r="AM9243" s="221"/>
      <c r="AN9243" s="221"/>
      <c r="AO9243" s="221"/>
      <c r="AP9243" s="221"/>
      <c r="AQ9243" s="219"/>
      <c r="AR9243" s="219"/>
      <c r="AS9243" s="221"/>
      <c r="AT9243" s="221"/>
      <c r="AU9243" s="221"/>
      <c r="AV9243" s="221"/>
      <c r="AW9243" s="221"/>
      <c r="AX9243" s="221"/>
      <c r="AY9243" s="221"/>
      <c r="AZ9243" s="221"/>
    </row>
    <row r="9244" spans="1:52" x14ac:dyDescent="0.15">
      <c r="A9244" s="278"/>
      <c r="B9244" s="274"/>
      <c r="C9244" s="340"/>
      <c r="D9244" s="340"/>
      <c r="E9244" s="341"/>
      <c r="F9244" s="341"/>
      <c r="G9244" s="341"/>
      <c r="H9244" s="341"/>
      <c r="I9244" s="341"/>
      <c r="J9244" s="341"/>
      <c r="AH9244" s="221"/>
      <c r="AI9244" s="221"/>
      <c r="AJ9244" s="221"/>
      <c r="AK9244" s="221"/>
      <c r="AL9244" s="221"/>
      <c r="AM9244" s="221"/>
      <c r="AN9244" s="221"/>
      <c r="AO9244" s="221"/>
      <c r="AP9244" s="221"/>
      <c r="AQ9244" s="219"/>
      <c r="AR9244" s="219"/>
      <c r="AS9244" s="221"/>
      <c r="AT9244" s="221"/>
      <c r="AU9244" s="221"/>
      <c r="AV9244" s="221"/>
      <c r="AW9244" s="221"/>
      <c r="AX9244" s="221"/>
      <c r="AY9244" s="221"/>
      <c r="AZ9244" s="221"/>
    </row>
    <row r="9245" spans="1:52" x14ac:dyDescent="0.15">
      <c r="A9245" s="278"/>
      <c r="B9245" s="274"/>
      <c r="C9245" s="340"/>
      <c r="D9245" s="340"/>
      <c r="E9245" s="341"/>
      <c r="F9245" s="341"/>
      <c r="G9245" s="341"/>
      <c r="H9245" s="341"/>
      <c r="I9245" s="341"/>
      <c r="J9245" s="341"/>
      <c r="AH9245" s="221"/>
      <c r="AI9245" s="221"/>
      <c r="AJ9245" s="221"/>
      <c r="AK9245" s="221"/>
      <c r="AL9245" s="221"/>
      <c r="AM9245" s="221"/>
      <c r="AN9245" s="221"/>
      <c r="AO9245" s="221"/>
      <c r="AP9245" s="221"/>
      <c r="AQ9245" s="219"/>
      <c r="AR9245" s="219"/>
      <c r="AS9245" s="221"/>
      <c r="AT9245" s="221"/>
      <c r="AU9245" s="221"/>
      <c r="AV9245" s="221"/>
      <c r="AW9245" s="221"/>
      <c r="AX9245" s="221"/>
      <c r="AY9245" s="221"/>
      <c r="AZ9245" s="221"/>
    </row>
    <row r="9246" spans="1:52" x14ac:dyDescent="0.15">
      <c r="A9246" s="278"/>
      <c r="B9246" s="274"/>
      <c r="C9246" s="340"/>
      <c r="D9246" s="340"/>
      <c r="E9246" s="341"/>
      <c r="F9246" s="341"/>
      <c r="G9246" s="341"/>
      <c r="H9246" s="341"/>
      <c r="I9246" s="341"/>
      <c r="J9246" s="341"/>
      <c r="AH9246" s="221"/>
      <c r="AI9246" s="221"/>
      <c r="AJ9246" s="221"/>
      <c r="AK9246" s="221"/>
      <c r="AL9246" s="221"/>
      <c r="AM9246" s="221"/>
      <c r="AN9246" s="221"/>
      <c r="AO9246" s="221"/>
      <c r="AP9246" s="221"/>
      <c r="AQ9246" s="219"/>
      <c r="AR9246" s="219"/>
      <c r="AS9246" s="221"/>
      <c r="AT9246" s="221"/>
      <c r="AU9246" s="221"/>
      <c r="AV9246" s="221"/>
      <c r="AW9246" s="221"/>
      <c r="AX9246" s="221"/>
      <c r="AY9246" s="221"/>
      <c r="AZ9246" s="221"/>
    </row>
    <row r="9247" spans="1:52" x14ac:dyDescent="0.15">
      <c r="A9247" s="278"/>
      <c r="B9247" s="274"/>
      <c r="C9247" s="340"/>
      <c r="D9247" s="340"/>
      <c r="E9247" s="341"/>
      <c r="F9247" s="341"/>
      <c r="G9247" s="341"/>
      <c r="H9247" s="341"/>
      <c r="I9247" s="341"/>
      <c r="J9247" s="341"/>
      <c r="AH9247" s="221"/>
      <c r="AI9247" s="221"/>
      <c r="AJ9247" s="221"/>
      <c r="AK9247" s="221"/>
      <c r="AL9247" s="221"/>
      <c r="AM9247" s="221"/>
      <c r="AN9247" s="221"/>
      <c r="AO9247" s="221"/>
      <c r="AP9247" s="221"/>
      <c r="AQ9247" s="219"/>
      <c r="AR9247" s="219"/>
      <c r="AS9247" s="221"/>
      <c r="AT9247" s="221"/>
      <c r="AU9247" s="221"/>
      <c r="AV9247" s="221"/>
      <c r="AW9247" s="221"/>
      <c r="AX9247" s="221"/>
      <c r="AY9247" s="221"/>
      <c r="AZ9247" s="221"/>
    </row>
    <row r="9248" spans="1:52" x14ac:dyDescent="0.15">
      <c r="A9248" s="278"/>
      <c r="B9248" s="274"/>
      <c r="C9248" s="340"/>
      <c r="D9248" s="340"/>
      <c r="E9248" s="341"/>
      <c r="F9248" s="341"/>
      <c r="G9248" s="341"/>
      <c r="H9248" s="341"/>
      <c r="I9248" s="341"/>
      <c r="J9248" s="341"/>
      <c r="AH9248" s="221"/>
      <c r="AI9248" s="221"/>
      <c r="AJ9248" s="221"/>
      <c r="AK9248" s="221"/>
      <c r="AL9248" s="221"/>
      <c r="AM9248" s="221"/>
      <c r="AN9248" s="221"/>
      <c r="AO9248" s="221"/>
      <c r="AP9248" s="221"/>
      <c r="AQ9248" s="219"/>
      <c r="AR9248" s="219"/>
      <c r="AS9248" s="221"/>
      <c r="AT9248" s="221"/>
      <c r="AU9248" s="221"/>
      <c r="AV9248" s="221"/>
      <c r="AW9248" s="221"/>
      <c r="AX9248" s="221"/>
      <c r="AY9248" s="221"/>
      <c r="AZ9248" s="221"/>
    </row>
    <row r="9249" spans="1:52" x14ac:dyDescent="0.15">
      <c r="A9249" s="278"/>
      <c r="B9249" s="274"/>
      <c r="C9249" s="340"/>
      <c r="D9249" s="340"/>
      <c r="E9249" s="341"/>
      <c r="F9249" s="341"/>
      <c r="G9249" s="341"/>
      <c r="H9249" s="341"/>
      <c r="I9249" s="341"/>
      <c r="J9249" s="341"/>
      <c r="AH9249" s="221"/>
      <c r="AI9249" s="221"/>
      <c r="AJ9249" s="221"/>
      <c r="AK9249" s="221"/>
      <c r="AL9249" s="221"/>
      <c r="AM9249" s="221"/>
      <c r="AN9249" s="221"/>
      <c r="AO9249" s="221"/>
      <c r="AP9249" s="221"/>
      <c r="AQ9249" s="219"/>
      <c r="AR9249" s="219"/>
      <c r="AS9249" s="221"/>
      <c r="AT9249" s="221"/>
      <c r="AU9249" s="221"/>
      <c r="AV9249" s="221"/>
      <c r="AW9249" s="221"/>
      <c r="AX9249" s="221"/>
      <c r="AY9249" s="221"/>
      <c r="AZ9249" s="221"/>
    </row>
    <row r="9250" spans="1:52" x14ac:dyDescent="0.15">
      <c r="A9250" s="278"/>
      <c r="B9250" s="274"/>
      <c r="C9250" s="340"/>
      <c r="D9250" s="340"/>
      <c r="E9250" s="341"/>
      <c r="F9250" s="341"/>
      <c r="G9250" s="341"/>
      <c r="H9250" s="341"/>
      <c r="I9250" s="341"/>
      <c r="J9250" s="341"/>
      <c r="AH9250" s="221"/>
      <c r="AI9250" s="221"/>
      <c r="AJ9250" s="221"/>
      <c r="AK9250" s="221"/>
      <c r="AL9250" s="221"/>
      <c r="AM9250" s="221"/>
      <c r="AN9250" s="221"/>
      <c r="AO9250" s="221"/>
      <c r="AP9250" s="221"/>
      <c r="AQ9250" s="219"/>
      <c r="AR9250" s="219"/>
      <c r="AS9250" s="221"/>
      <c r="AT9250" s="221"/>
      <c r="AU9250" s="221"/>
      <c r="AV9250" s="221"/>
      <c r="AW9250" s="221"/>
      <c r="AX9250" s="221"/>
      <c r="AY9250" s="221"/>
      <c r="AZ9250" s="221"/>
    </row>
    <row r="9251" spans="1:52" x14ac:dyDescent="0.15">
      <c r="A9251" s="278"/>
      <c r="B9251" s="274"/>
      <c r="C9251" s="340"/>
      <c r="D9251" s="340"/>
      <c r="E9251" s="341"/>
      <c r="F9251" s="341"/>
      <c r="G9251" s="341"/>
      <c r="H9251" s="341"/>
      <c r="I9251" s="341"/>
      <c r="J9251" s="341"/>
      <c r="AH9251" s="221"/>
      <c r="AI9251" s="221"/>
      <c r="AJ9251" s="221"/>
      <c r="AK9251" s="221"/>
      <c r="AL9251" s="221"/>
      <c r="AM9251" s="221"/>
      <c r="AN9251" s="221"/>
      <c r="AO9251" s="221"/>
      <c r="AP9251" s="221"/>
      <c r="AQ9251" s="219"/>
      <c r="AR9251" s="219"/>
      <c r="AS9251" s="221"/>
      <c r="AT9251" s="221"/>
      <c r="AU9251" s="221"/>
      <c r="AV9251" s="221"/>
      <c r="AW9251" s="221"/>
      <c r="AX9251" s="221"/>
      <c r="AY9251" s="221"/>
      <c r="AZ9251" s="221"/>
    </row>
    <row r="9252" spans="1:52" x14ac:dyDescent="0.15">
      <c r="A9252" s="278"/>
      <c r="B9252" s="274"/>
      <c r="C9252" s="340"/>
      <c r="D9252" s="340"/>
      <c r="E9252" s="341"/>
      <c r="F9252" s="341"/>
      <c r="G9252" s="341"/>
      <c r="H9252" s="341"/>
      <c r="I9252" s="341"/>
      <c r="J9252" s="341"/>
      <c r="AH9252" s="221"/>
      <c r="AI9252" s="221"/>
      <c r="AJ9252" s="221"/>
      <c r="AK9252" s="221"/>
      <c r="AL9252" s="221"/>
      <c r="AM9252" s="221"/>
      <c r="AN9252" s="221"/>
      <c r="AO9252" s="221"/>
      <c r="AP9252" s="221"/>
      <c r="AQ9252" s="219"/>
      <c r="AR9252" s="219"/>
      <c r="AS9252" s="221"/>
      <c r="AT9252" s="221"/>
      <c r="AU9252" s="221"/>
      <c r="AV9252" s="221"/>
      <c r="AW9252" s="221"/>
      <c r="AX9252" s="221"/>
      <c r="AY9252" s="221"/>
      <c r="AZ9252" s="221"/>
    </row>
    <row r="9253" spans="1:52" x14ac:dyDescent="0.15">
      <c r="A9253" s="278"/>
      <c r="B9253" s="274"/>
      <c r="C9253" s="340"/>
      <c r="D9253" s="340"/>
      <c r="E9253" s="341"/>
      <c r="F9253" s="341"/>
      <c r="G9253" s="341"/>
      <c r="H9253" s="341"/>
      <c r="I9253" s="341"/>
      <c r="J9253" s="341"/>
      <c r="AH9253" s="221"/>
      <c r="AI9253" s="221"/>
      <c r="AJ9253" s="221"/>
      <c r="AK9253" s="221"/>
      <c r="AL9253" s="221"/>
      <c r="AM9253" s="221"/>
      <c r="AN9253" s="221"/>
      <c r="AO9253" s="221"/>
      <c r="AP9253" s="221"/>
      <c r="AQ9253" s="219"/>
      <c r="AR9253" s="219"/>
      <c r="AS9253" s="221"/>
      <c r="AT9253" s="221"/>
      <c r="AU9253" s="221"/>
      <c r="AV9253" s="221"/>
      <c r="AW9253" s="221"/>
      <c r="AX9253" s="221"/>
      <c r="AY9253" s="221"/>
      <c r="AZ9253" s="221"/>
    </row>
    <row r="9254" spans="1:52" x14ac:dyDescent="0.15">
      <c r="A9254" s="278"/>
      <c r="B9254" s="274"/>
      <c r="C9254" s="340"/>
      <c r="D9254" s="340"/>
      <c r="E9254" s="341"/>
      <c r="F9254" s="341"/>
      <c r="G9254" s="341"/>
      <c r="H9254" s="341"/>
      <c r="I9254" s="341"/>
      <c r="J9254" s="341"/>
      <c r="AH9254" s="221"/>
      <c r="AI9254" s="221"/>
      <c r="AJ9254" s="221"/>
      <c r="AK9254" s="221"/>
      <c r="AL9254" s="221"/>
      <c r="AM9254" s="221"/>
      <c r="AN9254" s="221"/>
      <c r="AO9254" s="221"/>
      <c r="AP9254" s="221"/>
      <c r="AQ9254" s="219"/>
      <c r="AR9254" s="219"/>
      <c r="AS9254" s="221"/>
      <c r="AT9254" s="221"/>
      <c r="AU9254" s="221"/>
      <c r="AV9254" s="221"/>
      <c r="AW9254" s="221"/>
      <c r="AX9254" s="221"/>
      <c r="AY9254" s="221"/>
      <c r="AZ9254" s="221"/>
    </row>
    <row r="9255" spans="1:52" x14ac:dyDescent="0.15">
      <c r="A9255" s="278"/>
      <c r="B9255" s="274"/>
      <c r="C9255" s="340"/>
      <c r="D9255" s="340"/>
      <c r="E9255" s="341"/>
      <c r="F9255" s="341"/>
      <c r="G9255" s="341"/>
      <c r="H9255" s="341"/>
      <c r="I9255" s="341"/>
      <c r="J9255" s="341"/>
      <c r="AH9255" s="221"/>
      <c r="AI9255" s="221"/>
      <c r="AJ9255" s="221"/>
      <c r="AK9255" s="221"/>
      <c r="AL9255" s="221"/>
      <c r="AM9255" s="221"/>
      <c r="AN9255" s="221"/>
      <c r="AO9255" s="221"/>
      <c r="AP9255" s="221"/>
      <c r="AQ9255" s="219"/>
      <c r="AR9255" s="219"/>
      <c r="AS9255" s="221"/>
      <c r="AT9255" s="221"/>
      <c r="AU9255" s="221"/>
      <c r="AV9255" s="221"/>
      <c r="AW9255" s="221"/>
      <c r="AX9255" s="221"/>
      <c r="AY9255" s="221"/>
      <c r="AZ9255" s="221"/>
    </row>
    <row r="9256" spans="1:52" x14ac:dyDescent="0.15">
      <c r="A9256" s="278"/>
      <c r="B9256" s="274"/>
      <c r="C9256" s="340"/>
      <c r="D9256" s="340"/>
      <c r="E9256" s="341"/>
      <c r="F9256" s="341"/>
      <c r="G9256" s="341"/>
      <c r="H9256" s="341"/>
      <c r="I9256" s="341"/>
      <c r="J9256" s="341"/>
      <c r="AH9256" s="221"/>
      <c r="AI9256" s="221"/>
      <c r="AJ9256" s="221"/>
      <c r="AK9256" s="221"/>
      <c r="AL9256" s="221"/>
      <c r="AM9256" s="221"/>
      <c r="AN9256" s="221"/>
      <c r="AO9256" s="221"/>
      <c r="AP9256" s="221"/>
      <c r="AQ9256" s="219"/>
      <c r="AR9256" s="219"/>
      <c r="AS9256" s="221"/>
      <c r="AT9256" s="221"/>
      <c r="AU9256" s="221"/>
      <c r="AV9256" s="221"/>
      <c r="AW9256" s="221"/>
      <c r="AX9256" s="221"/>
      <c r="AY9256" s="221"/>
      <c r="AZ9256" s="221"/>
    </row>
    <row r="9257" spans="1:52" x14ac:dyDescent="0.15">
      <c r="A9257" s="278"/>
      <c r="B9257" s="274"/>
      <c r="C9257" s="340"/>
      <c r="D9257" s="340"/>
      <c r="E9257" s="341"/>
      <c r="F9257" s="341"/>
      <c r="G9257" s="341"/>
      <c r="H9257" s="341"/>
      <c r="I9257" s="341"/>
      <c r="J9257" s="341"/>
      <c r="AH9257" s="221"/>
      <c r="AI9257" s="221"/>
      <c r="AJ9257" s="221"/>
      <c r="AK9257" s="221"/>
      <c r="AL9257" s="221"/>
      <c r="AM9257" s="221"/>
      <c r="AN9257" s="221"/>
      <c r="AO9257" s="221"/>
      <c r="AP9257" s="221"/>
      <c r="AQ9257" s="219"/>
      <c r="AR9257" s="219"/>
      <c r="AS9257" s="221"/>
      <c r="AT9257" s="221"/>
      <c r="AU9257" s="221"/>
      <c r="AV9257" s="221"/>
      <c r="AW9257" s="221"/>
      <c r="AX9257" s="221"/>
      <c r="AY9257" s="221"/>
      <c r="AZ9257" s="221"/>
    </row>
    <row r="9258" spans="1:52" x14ac:dyDescent="0.15">
      <c r="A9258" s="278"/>
      <c r="B9258" s="274"/>
      <c r="C9258" s="340"/>
      <c r="D9258" s="340"/>
      <c r="E9258" s="341"/>
      <c r="F9258" s="341"/>
      <c r="G9258" s="341"/>
      <c r="H9258" s="341"/>
      <c r="I9258" s="341"/>
      <c r="J9258" s="341"/>
      <c r="AH9258" s="221"/>
      <c r="AI9258" s="221"/>
      <c r="AJ9258" s="221"/>
      <c r="AK9258" s="221"/>
      <c r="AL9258" s="221"/>
      <c r="AM9258" s="221"/>
      <c r="AN9258" s="221"/>
      <c r="AO9258" s="221"/>
      <c r="AP9258" s="221"/>
      <c r="AQ9258" s="219"/>
      <c r="AR9258" s="219"/>
      <c r="AS9258" s="221"/>
      <c r="AT9258" s="221"/>
      <c r="AU9258" s="221"/>
      <c r="AV9258" s="221"/>
      <c r="AW9258" s="221"/>
      <c r="AX9258" s="221"/>
      <c r="AY9258" s="221"/>
      <c r="AZ9258" s="221"/>
    </row>
    <row r="9259" spans="1:52" x14ac:dyDescent="0.15">
      <c r="A9259" s="278"/>
      <c r="B9259" s="274"/>
      <c r="C9259" s="340"/>
      <c r="D9259" s="340"/>
      <c r="E9259" s="341"/>
      <c r="F9259" s="341"/>
      <c r="G9259" s="341"/>
      <c r="H9259" s="341"/>
      <c r="I9259" s="341"/>
      <c r="J9259" s="341"/>
      <c r="AH9259" s="221"/>
      <c r="AI9259" s="221"/>
      <c r="AJ9259" s="221"/>
      <c r="AK9259" s="221"/>
      <c r="AL9259" s="221"/>
      <c r="AM9259" s="221"/>
      <c r="AN9259" s="221"/>
      <c r="AO9259" s="221"/>
      <c r="AP9259" s="221"/>
      <c r="AQ9259" s="219"/>
      <c r="AR9259" s="219"/>
      <c r="AS9259" s="221"/>
      <c r="AT9259" s="221"/>
      <c r="AU9259" s="221"/>
      <c r="AV9259" s="221"/>
      <c r="AW9259" s="221"/>
      <c r="AX9259" s="221"/>
      <c r="AY9259" s="221"/>
      <c r="AZ9259" s="221"/>
    </row>
    <row r="9260" spans="1:52" x14ac:dyDescent="0.15">
      <c r="A9260" s="278"/>
      <c r="B9260" s="274"/>
      <c r="C9260" s="340"/>
      <c r="D9260" s="340"/>
      <c r="E9260" s="341"/>
      <c r="F9260" s="341"/>
      <c r="G9260" s="341"/>
      <c r="H9260" s="341"/>
      <c r="I9260" s="341"/>
      <c r="J9260" s="341"/>
      <c r="AH9260" s="221"/>
      <c r="AI9260" s="221"/>
      <c r="AJ9260" s="221"/>
      <c r="AK9260" s="221"/>
      <c r="AL9260" s="221"/>
      <c r="AM9260" s="221"/>
      <c r="AN9260" s="221"/>
      <c r="AO9260" s="221"/>
      <c r="AP9260" s="221"/>
      <c r="AQ9260" s="219"/>
      <c r="AR9260" s="219"/>
      <c r="AS9260" s="221"/>
      <c r="AT9260" s="221"/>
      <c r="AU9260" s="221"/>
      <c r="AV9260" s="221"/>
      <c r="AW9260" s="221"/>
      <c r="AX9260" s="221"/>
      <c r="AY9260" s="221"/>
      <c r="AZ9260" s="221"/>
    </row>
    <row r="9261" spans="1:52" x14ac:dyDescent="0.15">
      <c r="A9261" s="278"/>
      <c r="B9261" s="274"/>
      <c r="C9261" s="340"/>
      <c r="D9261" s="340"/>
      <c r="E9261" s="341"/>
      <c r="F9261" s="341"/>
      <c r="G9261" s="341"/>
      <c r="H9261" s="341"/>
      <c r="I9261" s="341"/>
      <c r="J9261" s="341"/>
      <c r="AH9261" s="221"/>
      <c r="AI9261" s="221"/>
      <c r="AJ9261" s="221"/>
      <c r="AK9261" s="221"/>
      <c r="AL9261" s="221"/>
      <c r="AM9261" s="221"/>
      <c r="AN9261" s="221"/>
      <c r="AO9261" s="221"/>
      <c r="AP9261" s="221"/>
      <c r="AQ9261" s="219"/>
      <c r="AR9261" s="219"/>
      <c r="AS9261" s="221"/>
      <c r="AT9261" s="221"/>
      <c r="AU9261" s="221"/>
      <c r="AV9261" s="221"/>
      <c r="AW9261" s="221"/>
      <c r="AX9261" s="221"/>
      <c r="AY9261" s="221"/>
      <c r="AZ9261" s="221"/>
    </row>
    <row r="9262" spans="1:52" x14ac:dyDescent="0.15">
      <c r="A9262" s="278"/>
      <c r="B9262" s="274"/>
      <c r="C9262" s="340"/>
      <c r="D9262" s="340"/>
      <c r="E9262" s="341"/>
      <c r="F9262" s="341"/>
      <c r="G9262" s="341"/>
      <c r="H9262" s="341"/>
      <c r="I9262" s="341"/>
      <c r="J9262" s="341"/>
      <c r="AH9262" s="221"/>
      <c r="AI9262" s="221"/>
      <c r="AJ9262" s="221"/>
      <c r="AK9262" s="221"/>
      <c r="AL9262" s="221"/>
      <c r="AM9262" s="221"/>
      <c r="AN9262" s="221"/>
      <c r="AO9262" s="221"/>
      <c r="AP9262" s="221"/>
      <c r="AQ9262" s="219"/>
      <c r="AR9262" s="219"/>
      <c r="AS9262" s="221"/>
      <c r="AT9262" s="221"/>
      <c r="AU9262" s="221"/>
      <c r="AV9262" s="221"/>
      <c r="AW9262" s="221"/>
      <c r="AX9262" s="221"/>
      <c r="AY9262" s="221"/>
      <c r="AZ9262" s="221"/>
    </row>
    <row r="9263" spans="1:52" x14ac:dyDescent="0.15">
      <c r="A9263" s="278"/>
      <c r="B9263" s="274"/>
      <c r="C9263" s="340"/>
      <c r="D9263" s="340"/>
      <c r="E9263" s="341"/>
      <c r="F9263" s="341"/>
      <c r="G9263" s="341"/>
      <c r="H9263" s="341"/>
      <c r="I9263" s="341"/>
      <c r="J9263" s="341"/>
      <c r="AH9263" s="221"/>
      <c r="AI9263" s="221"/>
      <c r="AJ9263" s="221"/>
      <c r="AK9263" s="221"/>
      <c r="AL9263" s="221"/>
      <c r="AM9263" s="221"/>
      <c r="AN9263" s="221"/>
      <c r="AO9263" s="221"/>
      <c r="AP9263" s="221"/>
      <c r="AQ9263" s="219"/>
      <c r="AR9263" s="219"/>
      <c r="AS9263" s="221"/>
      <c r="AT9263" s="221"/>
      <c r="AU9263" s="221"/>
      <c r="AV9263" s="221"/>
      <c r="AW9263" s="221"/>
      <c r="AX9263" s="221"/>
      <c r="AY9263" s="221"/>
      <c r="AZ9263" s="221"/>
    </row>
    <row r="9264" spans="1:52" x14ac:dyDescent="0.15">
      <c r="A9264" s="278"/>
      <c r="B9264" s="274"/>
      <c r="C9264" s="340"/>
      <c r="D9264" s="340"/>
      <c r="E9264" s="341"/>
      <c r="F9264" s="341"/>
      <c r="G9264" s="341"/>
      <c r="H9264" s="341"/>
      <c r="I9264" s="341"/>
      <c r="J9264" s="341"/>
      <c r="AH9264" s="221"/>
      <c r="AI9264" s="221"/>
      <c r="AJ9264" s="221"/>
      <c r="AK9264" s="221"/>
      <c r="AL9264" s="221"/>
      <c r="AM9264" s="221"/>
      <c r="AN9264" s="221"/>
      <c r="AO9264" s="221"/>
      <c r="AP9264" s="221"/>
      <c r="AQ9264" s="219"/>
      <c r="AR9264" s="219"/>
      <c r="AS9264" s="221"/>
      <c r="AT9264" s="221"/>
      <c r="AU9264" s="221"/>
      <c r="AV9264" s="221"/>
      <c r="AW9264" s="221"/>
      <c r="AX9264" s="221"/>
      <c r="AY9264" s="221"/>
      <c r="AZ9264" s="221"/>
    </row>
    <row r="9265" spans="1:52" x14ac:dyDescent="0.15">
      <c r="A9265" s="278"/>
      <c r="B9265" s="274"/>
      <c r="C9265" s="340"/>
      <c r="D9265" s="340"/>
      <c r="E9265" s="341"/>
      <c r="F9265" s="341"/>
      <c r="G9265" s="341"/>
      <c r="H9265" s="341"/>
      <c r="I9265" s="341"/>
      <c r="J9265" s="341"/>
      <c r="AH9265" s="221"/>
      <c r="AI9265" s="221"/>
      <c r="AJ9265" s="221"/>
      <c r="AK9265" s="221"/>
      <c r="AL9265" s="221"/>
      <c r="AM9265" s="221"/>
      <c r="AN9265" s="221"/>
      <c r="AO9265" s="221"/>
      <c r="AP9265" s="221"/>
      <c r="AQ9265" s="219"/>
      <c r="AR9265" s="219"/>
      <c r="AS9265" s="221"/>
      <c r="AT9265" s="221"/>
      <c r="AU9265" s="221"/>
      <c r="AV9265" s="221"/>
      <c r="AW9265" s="221"/>
      <c r="AX9265" s="221"/>
      <c r="AY9265" s="221"/>
      <c r="AZ9265" s="221"/>
    </row>
    <row r="9266" spans="1:52" x14ac:dyDescent="0.15">
      <c r="A9266" s="278"/>
      <c r="B9266" s="274"/>
      <c r="C9266" s="340"/>
      <c r="D9266" s="340"/>
      <c r="E9266" s="341"/>
      <c r="F9266" s="341"/>
      <c r="G9266" s="341"/>
      <c r="H9266" s="341"/>
      <c r="I9266" s="341"/>
      <c r="J9266" s="341"/>
      <c r="AH9266" s="221"/>
      <c r="AI9266" s="221"/>
      <c r="AJ9266" s="221"/>
      <c r="AK9266" s="221"/>
      <c r="AL9266" s="221"/>
      <c r="AM9266" s="221"/>
      <c r="AN9266" s="221"/>
      <c r="AO9266" s="221"/>
      <c r="AP9266" s="221"/>
      <c r="AQ9266" s="219"/>
      <c r="AR9266" s="219"/>
      <c r="AS9266" s="221"/>
      <c r="AT9266" s="221"/>
      <c r="AU9266" s="221"/>
      <c r="AV9266" s="221"/>
      <c r="AW9266" s="221"/>
      <c r="AX9266" s="221"/>
      <c r="AY9266" s="221"/>
      <c r="AZ9266" s="221"/>
    </row>
    <row r="9267" spans="1:52" x14ac:dyDescent="0.15">
      <c r="A9267" s="278"/>
      <c r="B9267" s="274"/>
      <c r="C9267" s="340"/>
      <c r="D9267" s="340"/>
      <c r="E9267" s="341"/>
      <c r="F9267" s="341"/>
      <c r="G9267" s="341"/>
      <c r="H9267" s="341"/>
      <c r="I9267" s="341"/>
      <c r="J9267" s="341"/>
      <c r="AH9267" s="221"/>
      <c r="AI9267" s="221"/>
      <c r="AJ9267" s="221"/>
      <c r="AK9267" s="221"/>
      <c r="AL9267" s="221"/>
      <c r="AM9267" s="221"/>
      <c r="AN9267" s="221"/>
      <c r="AO9267" s="221"/>
      <c r="AP9267" s="221"/>
      <c r="AQ9267" s="219"/>
      <c r="AR9267" s="219"/>
      <c r="AS9267" s="221"/>
      <c r="AT9267" s="221"/>
      <c r="AU9267" s="221"/>
      <c r="AV9267" s="221"/>
      <c r="AW9267" s="221"/>
      <c r="AX9267" s="221"/>
      <c r="AY9267" s="221"/>
      <c r="AZ9267" s="221"/>
    </row>
    <row r="9268" spans="1:52" x14ac:dyDescent="0.15">
      <c r="A9268" s="278"/>
      <c r="B9268" s="274"/>
      <c r="C9268" s="340"/>
      <c r="D9268" s="340"/>
      <c r="E9268" s="341"/>
      <c r="F9268" s="341"/>
      <c r="G9268" s="341"/>
      <c r="H9268" s="341"/>
      <c r="I9268" s="341"/>
      <c r="J9268" s="341"/>
      <c r="AH9268" s="221"/>
      <c r="AI9268" s="221"/>
      <c r="AJ9268" s="221"/>
      <c r="AK9268" s="221"/>
      <c r="AL9268" s="221"/>
      <c r="AM9268" s="221"/>
      <c r="AN9268" s="221"/>
      <c r="AO9268" s="221"/>
      <c r="AP9268" s="221"/>
      <c r="AQ9268" s="219"/>
      <c r="AR9268" s="219"/>
      <c r="AS9268" s="221"/>
      <c r="AT9268" s="221"/>
      <c r="AU9268" s="221"/>
      <c r="AV9268" s="221"/>
      <c r="AW9268" s="221"/>
      <c r="AX9268" s="221"/>
      <c r="AY9268" s="221"/>
      <c r="AZ9268" s="221"/>
    </row>
    <row r="9269" spans="1:52" x14ac:dyDescent="0.15">
      <c r="A9269" s="278"/>
      <c r="B9269" s="274"/>
      <c r="C9269" s="340"/>
      <c r="D9269" s="340"/>
      <c r="E9269" s="341"/>
      <c r="F9269" s="341"/>
      <c r="G9269" s="341"/>
      <c r="H9269" s="341"/>
      <c r="I9269" s="341"/>
      <c r="J9269" s="341"/>
      <c r="AH9269" s="221"/>
      <c r="AI9269" s="221"/>
      <c r="AJ9269" s="221"/>
      <c r="AK9269" s="221"/>
      <c r="AL9269" s="221"/>
      <c r="AM9269" s="221"/>
      <c r="AN9269" s="221"/>
      <c r="AO9269" s="221"/>
      <c r="AP9269" s="221"/>
      <c r="AQ9269" s="219"/>
      <c r="AR9269" s="219"/>
      <c r="AS9269" s="221"/>
      <c r="AT9269" s="221"/>
      <c r="AU9269" s="221"/>
      <c r="AV9269" s="221"/>
      <c r="AW9269" s="221"/>
      <c r="AX9269" s="221"/>
      <c r="AY9269" s="221"/>
      <c r="AZ9269" s="221"/>
    </row>
    <row r="9270" spans="1:52" x14ac:dyDescent="0.15">
      <c r="A9270" s="278"/>
      <c r="B9270" s="274"/>
      <c r="C9270" s="340"/>
      <c r="D9270" s="340"/>
      <c r="E9270" s="341"/>
      <c r="F9270" s="341"/>
      <c r="G9270" s="341"/>
      <c r="H9270" s="341"/>
      <c r="I9270" s="341"/>
      <c r="J9270" s="341"/>
      <c r="AH9270" s="221"/>
      <c r="AI9270" s="221"/>
      <c r="AJ9270" s="221"/>
      <c r="AK9270" s="221"/>
      <c r="AL9270" s="221"/>
      <c r="AM9270" s="221"/>
      <c r="AN9270" s="221"/>
      <c r="AO9270" s="221"/>
      <c r="AP9270" s="221"/>
      <c r="AQ9270" s="219"/>
      <c r="AR9270" s="219"/>
      <c r="AS9270" s="221"/>
      <c r="AT9270" s="221"/>
      <c r="AU9270" s="221"/>
      <c r="AV9270" s="221"/>
      <c r="AW9270" s="221"/>
      <c r="AX9270" s="221"/>
      <c r="AY9270" s="221"/>
      <c r="AZ9270" s="221"/>
    </row>
    <row r="9271" spans="1:52" x14ac:dyDescent="0.15">
      <c r="A9271" s="278"/>
      <c r="B9271" s="274"/>
      <c r="C9271" s="340"/>
      <c r="D9271" s="340"/>
      <c r="E9271" s="341"/>
      <c r="F9271" s="341"/>
      <c r="G9271" s="341"/>
      <c r="H9271" s="341"/>
      <c r="I9271" s="341"/>
      <c r="J9271" s="341"/>
      <c r="AH9271" s="221"/>
      <c r="AI9271" s="221"/>
      <c r="AJ9271" s="221"/>
      <c r="AK9271" s="221"/>
      <c r="AL9271" s="221"/>
      <c r="AM9271" s="221"/>
      <c r="AN9271" s="221"/>
      <c r="AO9271" s="221"/>
      <c r="AP9271" s="221"/>
      <c r="AQ9271" s="219"/>
      <c r="AR9271" s="219"/>
      <c r="AS9271" s="221"/>
      <c r="AT9271" s="221"/>
      <c r="AU9271" s="221"/>
      <c r="AV9271" s="221"/>
      <c r="AW9271" s="221"/>
      <c r="AX9271" s="221"/>
      <c r="AY9271" s="221"/>
      <c r="AZ9271" s="221"/>
    </row>
    <row r="9272" spans="1:52" x14ac:dyDescent="0.15">
      <c r="A9272" s="278"/>
      <c r="B9272" s="274"/>
      <c r="C9272" s="340"/>
      <c r="D9272" s="340"/>
      <c r="E9272" s="341"/>
      <c r="F9272" s="341"/>
      <c r="G9272" s="341"/>
      <c r="H9272" s="341"/>
      <c r="I9272" s="341"/>
      <c r="J9272" s="341"/>
      <c r="AH9272" s="221"/>
      <c r="AI9272" s="221"/>
      <c r="AJ9272" s="221"/>
      <c r="AK9272" s="221"/>
      <c r="AL9272" s="221"/>
      <c r="AM9272" s="221"/>
      <c r="AN9272" s="221"/>
      <c r="AO9272" s="221"/>
      <c r="AP9272" s="221"/>
      <c r="AQ9272" s="219"/>
      <c r="AR9272" s="219"/>
      <c r="AS9272" s="221"/>
      <c r="AT9272" s="221"/>
      <c r="AU9272" s="221"/>
      <c r="AV9272" s="221"/>
      <c r="AW9272" s="221"/>
      <c r="AX9272" s="221"/>
      <c r="AY9272" s="221"/>
      <c r="AZ9272" s="221"/>
    </row>
    <row r="9273" spans="1:52" x14ac:dyDescent="0.15">
      <c r="A9273" s="278"/>
      <c r="B9273" s="274"/>
      <c r="C9273" s="340"/>
      <c r="D9273" s="340"/>
      <c r="E9273" s="341"/>
      <c r="F9273" s="341"/>
      <c r="G9273" s="341"/>
      <c r="H9273" s="341"/>
      <c r="I9273" s="341"/>
      <c r="J9273" s="341"/>
      <c r="AH9273" s="221"/>
      <c r="AI9273" s="221"/>
      <c r="AJ9273" s="221"/>
      <c r="AK9273" s="221"/>
      <c r="AL9273" s="221"/>
      <c r="AM9273" s="221"/>
      <c r="AN9273" s="221"/>
      <c r="AO9273" s="221"/>
      <c r="AP9273" s="221"/>
      <c r="AQ9273" s="219"/>
      <c r="AR9273" s="219"/>
      <c r="AS9273" s="221"/>
      <c r="AT9273" s="221"/>
      <c r="AU9273" s="221"/>
      <c r="AV9273" s="221"/>
      <c r="AW9273" s="221"/>
      <c r="AX9273" s="221"/>
      <c r="AY9273" s="221"/>
      <c r="AZ9273" s="221"/>
    </row>
    <row r="9274" spans="1:52" x14ac:dyDescent="0.15">
      <c r="A9274" s="278"/>
      <c r="B9274" s="274"/>
      <c r="C9274" s="340"/>
      <c r="D9274" s="340"/>
      <c r="E9274" s="341"/>
      <c r="F9274" s="341"/>
      <c r="G9274" s="341"/>
      <c r="H9274" s="341"/>
      <c r="I9274" s="341"/>
      <c r="J9274" s="341"/>
      <c r="AH9274" s="221"/>
      <c r="AI9274" s="221"/>
      <c r="AJ9274" s="221"/>
      <c r="AK9274" s="221"/>
      <c r="AL9274" s="221"/>
      <c r="AM9274" s="221"/>
      <c r="AN9274" s="221"/>
      <c r="AO9274" s="221"/>
      <c r="AP9274" s="221"/>
      <c r="AQ9274" s="219"/>
      <c r="AR9274" s="219"/>
      <c r="AS9274" s="221"/>
      <c r="AT9274" s="221"/>
      <c r="AU9274" s="221"/>
      <c r="AV9274" s="221"/>
      <c r="AW9274" s="221"/>
      <c r="AX9274" s="221"/>
      <c r="AY9274" s="221"/>
      <c r="AZ9274" s="221"/>
    </row>
    <row r="9275" spans="1:52" x14ac:dyDescent="0.15">
      <c r="A9275" s="278"/>
      <c r="B9275" s="274"/>
      <c r="C9275" s="340"/>
      <c r="D9275" s="340"/>
      <c r="E9275" s="341"/>
      <c r="F9275" s="341"/>
      <c r="G9275" s="341"/>
      <c r="H9275" s="341"/>
      <c r="I9275" s="341"/>
      <c r="J9275" s="341"/>
      <c r="AH9275" s="221"/>
      <c r="AI9275" s="221"/>
      <c r="AJ9275" s="221"/>
      <c r="AK9275" s="221"/>
      <c r="AL9275" s="221"/>
      <c r="AM9275" s="221"/>
      <c r="AN9275" s="221"/>
      <c r="AO9275" s="221"/>
      <c r="AP9275" s="221"/>
      <c r="AQ9275" s="219"/>
      <c r="AR9275" s="219"/>
      <c r="AS9275" s="221"/>
      <c r="AT9275" s="221"/>
      <c r="AU9275" s="221"/>
      <c r="AV9275" s="221"/>
      <c r="AW9275" s="221"/>
      <c r="AX9275" s="221"/>
      <c r="AY9275" s="221"/>
      <c r="AZ9275" s="221"/>
    </row>
    <row r="9276" spans="1:52" x14ac:dyDescent="0.15">
      <c r="A9276" s="278"/>
      <c r="B9276" s="274"/>
      <c r="C9276" s="340"/>
      <c r="D9276" s="340"/>
      <c r="E9276" s="341"/>
      <c r="F9276" s="341"/>
      <c r="G9276" s="341"/>
      <c r="H9276" s="341"/>
      <c r="I9276" s="341"/>
      <c r="J9276" s="341"/>
      <c r="AH9276" s="221"/>
      <c r="AI9276" s="221"/>
      <c r="AJ9276" s="221"/>
      <c r="AK9276" s="221"/>
      <c r="AL9276" s="221"/>
      <c r="AM9276" s="221"/>
      <c r="AN9276" s="221"/>
      <c r="AO9276" s="221"/>
      <c r="AP9276" s="221"/>
      <c r="AQ9276" s="219"/>
      <c r="AR9276" s="219"/>
      <c r="AS9276" s="221"/>
      <c r="AT9276" s="221"/>
      <c r="AU9276" s="221"/>
      <c r="AV9276" s="221"/>
      <c r="AW9276" s="221"/>
      <c r="AX9276" s="221"/>
      <c r="AY9276" s="221"/>
      <c r="AZ9276" s="221"/>
    </row>
    <row r="9277" spans="1:52" x14ac:dyDescent="0.15">
      <c r="A9277" s="278"/>
      <c r="B9277" s="274"/>
      <c r="C9277" s="340"/>
      <c r="D9277" s="340"/>
      <c r="E9277" s="341"/>
      <c r="F9277" s="341"/>
      <c r="G9277" s="341"/>
      <c r="H9277" s="341"/>
      <c r="I9277" s="341"/>
      <c r="J9277" s="341"/>
      <c r="AH9277" s="221"/>
      <c r="AI9277" s="221"/>
      <c r="AJ9277" s="221"/>
      <c r="AK9277" s="221"/>
      <c r="AL9277" s="221"/>
      <c r="AM9277" s="221"/>
      <c r="AN9277" s="221"/>
      <c r="AO9277" s="221"/>
      <c r="AP9277" s="221"/>
      <c r="AQ9277" s="219"/>
      <c r="AR9277" s="219"/>
      <c r="AS9277" s="221"/>
      <c r="AT9277" s="221"/>
      <c r="AU9277" s="221"/>
      <c r="AV9277" s="221"/>
      <c r="AW9277" s="221"/>
      <c r="AX9277" s="221"/>
      <c r="AY9277" s="221"/>
      <c r="AZ9277" s="221"/>
    </row>
    <row r="9278" spans="1:52" x14ac:dyDescent="0.15">
      <c r="A9278" s="278"/>
      <c r="B9278" s="274"/>
      <c r="C9278" s="340"/>
      <c r="D9278" s="340"/>
      <c r="E9278" s="341"/>
      <c r="F9278" s="341"/>
      <c r="G9278" s="341"/>
      <c r="H9278" s="341"/>
      <c r="I9278" s="341"/>
      <c r="J9278" s="341"/>
      <c r="AH9278" s="221"/>
      <c r="AI9278" s="221"/>
      <c r="AJ9278" s="221"/>
      <c r="AK9278" s="221"/>
      <c r="AL9278" s="221"/>
      <c r="AM9278" s="221"/>
      <c r="AN9278" s="221"/>
      <c r="AO9278" s="221"/>
      <c r="AP9278" s="221"/>
      <c r="AQ9278" s="219"/>
      <c r="AR9278" s="219"/>
      <c r="AS9278" s="221"/>
      <c r="AT9278" s="221"/>
      <c r="AU9278" s="221"/>
      <c r="AV9278" s="221"/>
      <c r="AW9278" s="221"/>
      <c r="AX9278" s="221"/>
      <c r="AY9278" s="221"/>
      <c r="AZ9278" s="221"/>
    </row>
    <row r="9279" spans="1:52" x14ac:dyDescent="0.15">
      <c r="A9279" s="278"/>
      <c r="B9279" s="274"/>
      <c r="C9279" s="340"/>
      <c r="D9279" s="340"/>
      <c r="E9279" s="341"/>
      <c r="F9279" s="341"/>
      <c r="G9279" s="341"/>
      <c r="H9279" s="341"/>
      <c r="I9279" s="341"/>
      <c r="J9279" s="341"/>
      <c r="AH9279" s="221"/>
      <c r="AI9279" s="221"/>
      <c r="AJ9279" s="221"/>
      <c r="AK9279" s="221"/>
      <c r="AL9279" s="221"/>
      <c r="AM9279" s="221"/>
      <c r="AN9279" s="221"/>
      <c r="AO9279" s="221"/>
      <c r="AP9279" s="221"/>
      <c r="AQ9279" s="219"/>
      <c r="AR9279" s="219"/>
      <c r="AS9279" s="221"/>
      <c r="AT9279" s="221"/>
      <c r="AU9279" s="221"/>
      <c r="AV9279" s="221"/>
      <c r="AW9279" s="221"/>
      <c r="AX9279" s="221"/>
      <c r="AY9279" s="221"/>
      <c r="AZ9279" s="221"/>
    </row>
    <row r="9280" spans="1:52" x14ac:dyDescent="0.15">
      <c r="A9280" s="278"/>
      <c r="B9280" s="274"/>
      <c r="C9280" s="340"/>
      <c r="D9280" s="340"/>
      <c r="E9280" s="341"/>
      <c r="F9280" s="341"/>
      <c r="G9280" s="341"/>
      <c r="H9280" s="341"/>
      <c r="I9280" s="341"/>
      <c r="J9280" s="341"/>
      <c r="AH9280" s="221"/>
      <c r="AI9280" s="221"/>
      <c r="AJ9280" s="221"/>
      <c r="AK9280" s="221"/>
      <c r="AL9280" s="221"/>
      <c r="AM9280" s="221"/>
      <c r="AN9280" s="221"/>
      <c r="AO9280" s="221"/>
      <c r="AP9280" s="221"/>
      <c r="AQ9280" s="219"/>
      <c r="AR9280" s="219"/>
      <c r="AS9280" s="221"/>
      <c r="AT9280" s="221"/>
      <c r="AU9280" s="221"/>
      <c r="AV9280" s="221"/>
      <c r="AW9280" s="221"/>
      <c r="AX9280" s="221"/>
      <c r="AY9280" s="221"/>
      <c r="AZ9280" s="221"/>
    </row>
    <row r="9281" spans="1:52" x14ac:dyDescent="0.15">
      <c r="A9281" s="278"/>
      <c r="B9281" s="274"/>
      <c r="C9281" s="340"/>
      <c r="D9281" s="340"/>
      <c r="E9281" s="341"/>
      <c r="F9281" s="341"/>
      <c r="G9281" s="341"/>
      <c r="H9281" s="341"/>
      <c r="I9281" s="341"/>
      <c r="J9281" s="341"/>
      <c r="AH9281" s="221"/>
      <c r="AI9281" s="221"/>
      <c r="AJ9281" s="221"/>
      <c r="AK9281" s="221"/>
      <c r="AL9281" s="221"/>
      <c r="AM9281" s="221"/>
      <c r="AN9281" s="221"/>
      <c r="AO9281" s="221"/>
      <c r="AP9281" s="221"/>
      <c r="AQ9281" s="219"/>
      <c r="AR9281" s="219"/>
      <c r="AS9281" s="221"/>
      <c r="AT9281" s="221"/>
      <c r="AU9281" s="221"/>
      <c r="AV9281" s="221"/>
      <c r="AW9281" s="221"/>
      <c r="AX9281" s="221"/>
      <c r="AY9281" s="221"/>
      <c r="AZ9281" s="221"/>
    </row>
    <row r="9282" spans="1:52" x14ac:dyDescent="0.15">
      <c r="A9282" s="278"/>
      <c r="B9282" s="274"/>
      <c r="C9282" s="340"/>
      <c r="D9282" s="340"/>
      <c r="E9282" s="341"/>
      <c r="F9282" s="341"/>
      <c r="G9282" s="341"/>
      <c r="H9282" s="341"/>
      <c r="I9282" s="341"/>
      <c r="J9282" s="341"/>
      <c r="AH9282" s="221"/>
      <c r="AI9282" s="221"/>
      <c r="AJ9282" s="221"/>
      <c r="AK9282" s="221"/>
      <c r="AL9282" s="221"/>
      <c r="AM9282" s="221"/>
      <c r="AN9282" s="221"/>
      <c r="AO9282" s="221"/>
      <c r="AP9282" s="221"/>
      <c r="AQ9282" s="219"/>
      <c r="AR9282" s="219"/>
      <c r="AS9282" s="221"/>
      <c r="AT9282" s="221"/>
      <c r="AU9282" s="221"/>
      <c r="AV9282" s="221"/>
      <c r="AW9282" s="221"/>
      <c r="AX9282" s="221"/>
      <c r="AY9282" s="221"/>
      <c r="AZ9282" s="221"/>
    </row>
    <row r="9283" spans="1:52" x14ac:dyDescent="0.15">
      <c r="A9283" s="278"/>
      <c r="B9283" s="274"/>
      <c r="C9283" s="340"/>
      <c r="D9283" s="340"/>
      <c r="E9283" s="341"/>
      <c r="F9283" s="341"/>
      <c r="G9283" s="341"/>
      <c r="H9283" s="341"/>
      <c r="I9283" s="341"/>
      <c r="J9283" s="341"/>
      <c r="AH9283" s="221"/>
      <c r="AI9283" s="221"/>
      <c r="AJ9283" s="221"/>
      <c r="AK9283" s="221"/>
      <c r="AL9283" s="221"/>
      <c r="AM9283" s="221"/>
      <c r="AN9283" s="221"/>
      <c r="AO9283" s="221"/>
      <c r="AP9283" s="221"/>
      <c r="AQ9283" s="219"/>
      <c r="AR9283" s="219"/>
      <c r="AS9283" s="221"/>
      <c r="AT9283" s="221"/>
      <c r="AU9283" s="221"/>
      <c r="AV9283" s="221"/>
      <c r="AW9283" s="221"/>
      <c r="AX9283" s="221"/>
      <c r="AY9283" s="221"/>
      <c r="AZ9283" s="221"/>
    </row>
    <row r="9284" spans="1:52" x14ac:dyDescent="0.15">
      <c r="A9284" s="278"/>
      <c r="B9284" s="274"/>
      <c r="C9284" s="340"/>
      <c r="D9284" s="340"/>
      <c r="E9284" s="341"/>
      <c r="F9284" s="341"/>
      <c r="G9284" s="341"/>
      <c r="H9284" s="341"/>
      <c r="I9284" s="341"/>
      <c r="J9284" s="341"/>
      <c r="AH9284" s="221"/>
      <c r="AI9284" s="221"/>
      <c r="AJ9284" s="221"/>
      <c r="AK9284" s="221"/>
      <c r="AL9284" s="221"/>
      <c r="AM9284" s="221"/>
      <c r="AN9284" s="221"/>
      <c r="AO9284" s="221"/>
      <c r="AP9284" s="221"/>
      <c r="AQ9284" s="219"/>
      <c r="AR9284" s="219"/>
      <c r="AS9284" s="221"/>
      <c r="AT9284" s="221"/>
      <c r="AU9284" s="221"/>
      <c r="AV9284" s="221"/>
      <c r="AW9284" s="221"/>
      <c r="AX9284" s="221"/>
      <c r="AY9284" s="221"/>
      <c r="AZ9284" s="221"/>
    </row>
    <row r="9285" spans="1:52" x14ac:dyDescent="0.15">
      <c r="A9285" s="278"/>
      <c r="B9285" s="274"/>
      <c r="C9285" s="340"/>
      <c r="D9285" s="340"/>
      <c r="E9285" s="341"/>
      <c r="F9285" s="341"/>
      <c r="G9285" s="341"/>
      <c r="H9285" s="341"/>
      <c r="I9285" s="341"/>
      <c r="J9285" s="341"/>
      <c r="AH9285" s="221"/>
      <c r="AI9285" s="221"/>
      <c r="AJ9285" s="221"/>
      <c r="AK9285" s="221"/>
      <c r="AL9285" s="221"/>
      <c r="AM9285" s="221"/>
      <c r="AN9285" s="221"/>
      <c r="AO9285" s="221"/>
      <c r="AP9285" s="221"/>
      <c r="AQ9285" s="219"/>
      <c r="AR9285" s="219"/>
      <c r="AS9285" s="221"/>
      <c r="AT9285" s="221"/>
      <c r="AU9285" s="221"/>
      <c r="AV9285" s="221"/>
      <c r="AW9285" s="221"/>
      <c r="AX9285" s="221"/>
      <c r="AY9285" s="221"/>
      <c r="AZ9285" s="221"/>
    </row>
    <row r="9286" spans="1:52" x14ac:dyDescent="0.15">
      <c r="A9286" s="278"/>
      <c r="B9286" s="274"/>
      <c r="C9286" s="340"/>
      <c r="D9286" s="340"/>
      <c r="E9286" s="341"/>
      <c r="F9286" s="341"/>
      <c r="G9286" s="341"/>
      <c r="H9286" s="341"/>
      <c r="I9286" s="341"/>
      <c r="J9286" s="341"/>
      <c r="AH9286" s="221"/>
      <c r="AI9286" s="221"/>
      <c r="AJ9286" s="221"/>
      <c r="AK9286" s="221"/>
      <c r="AL9286" s="221"/>
      <c r="AM9286" s="221"/>
      <c r="AN9286" s="221"/>
      <c r="AO9286" s="221"/>
      <c r="AP9286" s="221"/>
      <c r="AQ9286" s="219"/>
      <c r="AR9286" s="219"/>
      <c r="AS9286" s="221"/>
      <c r="AT9286" s="221"/>
      <c r="AU9286" s="221"/>
      <c r="AV9286" s="221"/>
      <c r="AW9286" s="221"/>
      <c r="AX9286" s="221"/>
      <c r="AY9286" s="221"/>
      <c r="AZ9286" s="221"/>
    </row>
    <row r="9287" spans="1:52" x14ac:dyDescent="0.15">
      <c r="A9287" s="278"/>
      <c r="B9287" s="274"/>
      <c r="C9287" s="340"/>
      <c r="D9287" s="340"/>
      <c r="E9287" s="341"/>
      <c r="F9287" s="341"/>
      <c r="G9287" s="341"/>
      <c r="H9287" s="341"/>
      <c r="I9287" s="341"/>
      <c r="J9287" s="341"/>
      <c r="AH9287" s="221"/>
      <c r="AI9287" s="221"/>
      <c r="AJ9287" s="221"/>
      <c r="AK9287" s="221"/>
      <c r="AL9287" s="221"/>
      <c r="AM9287" s="221"/>
      <c r="AN9287" s="221"/>
      <c r="AO9287" s="221"/>
      <c r="AP9287" s="221"/>
      <c r="AQ9287" s="219"/>
      <c r="AR9287" s="219"/>
      <c r="AS9287" s="221"/>
      <c r="AT9287" s="221"/>
      <c r="AU9287" s="221"/>
      <c r="AV9287" s="221"/>
      <c r="AW9287" s="221"/>
      <c r="AX9287" s="221"/>
      <c r="AY9287" s="221"/>
      <c r="AZ9287" s="221"/>
    </row>
    <row r="9288" spans="1:52" x14ac:dyDescent="0.15">
      <c r="A9288" s="278"/>
      <c r="B9288" s="274"/>
      <c r="C9288" s="340"/>
      <c r="D9288" s="340"/>
      <c r="E9288" s="341"/>
      <c r="F9288" s="341"/>
      <c r="G9288" s="341"/>
      <c r="H9288" s="341"/>
      <c r="I9288" s="341"/>
      <c r="J9288" s="341"/>
      <c r="AH9288" s="221"/>
      <c r="AI9288" s="221"/>
      <c r="AJ9288" s="221"/>
      <c r="AK9288" s="221"/>
      <c r="AL9288" s="221"/>
      <c r="AM9288" s="221"/>
      <c r="AN9288" s="221"/>
      <c r="AO9288" s="221"/>
      <c r="AP9288" s="221"/>
      <c r="AQ9288" s="219"/>
      <c r="AR9288" s="219"/>
      <c r="AS9288" s="221"/>
      <c r="AT9288" s="221"/>
      <c r="AU9288" s="221"/>
      <c r="AV9288" s="221"/>
      <c r="AW9288" s="221"/>
      <c r="AX9288" s="221"/>
      <c r="AY9288" s="221"/>
      <c r="AZ9288" s="221"/>
    </row>
    <row r="9289" spans="1:52" x14ac:dyDescent="0.15">
      <c r="A9289" s="278"/>
      <c r="B9289" s="274"/>
      <c r="C9289" s="340"/>
      <c r="D9289" s="340"/>
      <c r="E9289" s="341"/>
      <c r="F9289" s="341"/>
      <c r="G9289" s="341"/>
      <c r="H9289" s="341"/>
      <c r="I9289" s="341"/>
      <c r="J9289" s="341"/>
      <c r="AH9289" s="221"/>
      <c r="AI9289" s="221"/>
      <c r="AJ9289" s="221"/>
      <c r="AK9289" s="221"/>
      <c r="AL9289" s="221"/>
      <c r="AM9289" s="221"/>
      <c r="AN9289" s="221"/>
      <c r="AO9289" s="221"/>
      <c r="AP9289" s="221"/>
      <c r="AQ9289" s="219"/>
      <c r="AR9289" s="219"/>
      <c r="AS9289" s="221"/>
      <c r="AT9289" s="221"/>
      <c r="AU9289" s="221"/>
      <c r="AV9289" s="221"/>
      <c r="AW9289" s="221"/>
      <c r="AX9289" s="221"/>
      <c r="AY9289" s="221"/>
      <c r="AZ9289" s="221"/>
    </row>
    <row r="9290" spans="1:52" x14ac:dyDescent="0.15">
      <c r="A9290" s="278"/>
      <c r="B9290" s="274"/>
      <c r="C9290" s="340"/>
      <c r="D9290" s="340"/>
      <c r="E9290" s="341"/>
      <c r="F9290" s="341"/>
      <c r="G9290" s="341"/>
      <c r="H9290" s="341"/>
      <c r="I9290" s="341"/>
      <c r="J9290" s="341"/>
      <c r="AH9290" s="221"/>
      <c r="AI9290" s="221"/>
      <c r="AJ9290" s="221"/>
      <c r="AK9290" s="221"/>
      <c r="AL9290" s="221"/>
      <c r="AM9290" s="221"/>
      <c r="AN9290" s="221"/>
      <c r="AO9290" s="221"/>
      <c r="AP9290" s="221"/>
      <c r="AQ9290" s="219"/>
      <c r="AR9290" s="219"/>
      <c r="AS9290" s="221"/>
      <c r="AT9290" s="221"/>
      <c r="AU9290" s="221"/>
      <c r="AV9290" s="221"/>
      <c r="AW9290" s="221"/>
      <c r="AX9290" s="221"/>
      <c r="AY9290" s="221"/>
      <c r="AZ9290" s="221"/>
    </row>
    <row r="9291" spans="1:52" x14ac:dyDescent="0.15">
      <c r="A9291" s="278"/>
      <c r="B9291" s="274"/>
      <c r="C9291" s="340"/>
      <c r="D9291" s="340"/>
      <c r="E9291" s="341"/>
      <c r="F9291" s="341"/>
      <c r="G9291" s="341"/>
      <c r="H9291" s="341"/>
      <c r="I9291" s="341"/>
      <c r="J9291" s="341"/>
      <c r="AH9291" s="221"/>
      <c r="AI9291" s="221"/>
      <c r="AJ9291" s="221"/>
      <c r="AK9291" s="221"/>
      <c r="AL9291" s="221"/>
      <c r="AM9291" s="221"/>
      <c r="AN9291" s="221"/>
      <c r="AO9291" s="221"/>
      <c r="AP9291" s="221"/>
      <c r="AQ9291" s="219"/>
      <c r="AR9291" s="219"/>
      <c r="AS9291" s="221"/>
      <c r="AT9291" s="221"/>
      <c r="AU9291" s="221"/>
      <c r="AV9291" s="221"/>
      <c r="AW9291" s="221"/>
      <c r="AX9291" s="221"/>
      <c r="AY9291" s="221"/>
      <c r="AZ9291" s="221"/>
    </row>
    <row r="9292" spans="1:52" x14ac:dyDescent="0.15">
      <c r="A9292" s="278"/>
      <c r="B9292" s="274"/>
      <c r="C9292" s="340"/>
      <c r="D9292" s="340"/>
      <c r="E9292" s="341"/>
      <c r="F9292" s="341"/>
      <c r="G9292" s="341"/>
      <c r="H9292" s="341"/>
      <c r="I9292" s="341"/>
      <c r="J9292" s="341"/>
      <c r="AH9292" s="221"/>
      <c r="AI9292" s="221"/>
      <c r="AJ9292" s="221"/>
      <c r="AK9292" s="221"/>
      <c r="AL9292" s="221"/>
      <c r="AM9292" s="221"/>
      <c r="AN9292" s="221"/>
      <c r="AO9292" s="221"/>
      <c r="AP9292" s="221"/>
      <c r="AQ9292" s="219"/>
      <c r="AR9292" s="219"/>
      <c r="AS9292" s="221"/>
      <c r="AT9292" s="221"/>
      <c r="AU9292" s="221"/>
      <c r="AV9292" s="221"/>
      <c r="AW9292" s="221"/>
      <c r="AX9292" s="221"/>
      <c r="AY9292" s="221"/>
      <c r="AZ9292" s="221"/>
    </row>
    <row r="9293" spans="1:52" x14ac:dyDescent="0.15">
      <c r="A9293" s="278"/>
      <c r="B9293" s="274"/>
      <c r="C9293" s="340"/>
      <c r="D9293" s="340"/>
      <c r="E9293" s="341"/>
      <c r="F9293" s="341"/>
      <c r="G9293" s="341"/>
      <c r="H9293" s="341"/>
      <c r="I9293" s="341"/>
      <c r="J9293" s="341"/>
      <c r="AH9293" s="221"/>
      <c r="AI9293" s="221"/>
      <c r="AJ9293" s="221"/>
      <c r="AK9293" s="221"/>
      <c r="AL9293" s="221"/>
      <c r="AM9293" s="221"/>
      <c r="AN9293" s="221"/>
      <c r="AO9293" s="221"/>
      <c r="AP9293" s="221"/>
      <c r="AQ9293" s="219"/>
      <c r="AR9293" s="219"/>
      <c r="AS9293" s="221"/>
      <c r="AT9293" s="221"/>
      <c r="AU9293" s="221"/>
      <c r="AV9293" s="221"/>
      <c r="AW9293" s="221"/>
      <c r="AX9293" s="221"/>
      <c r="AY9293" s="221"/>
      <c r="AZ9293" s="221"/>
    </row>
    <row r="9294" spans="1:52" x14ac:dyDescent="0.15">
      <c r="A9294" s="278"/>
      <c r="B9294" s="274"/>
      <c r="C9294" s="340"/>
      <c r="D9294" s="340"/>
      <c r="E9294" s="341"/>
      <c r="F9294" s="341"/>
      <c r="G9294" s="341"/>
      <c r="H9294" s="341"/>
      <c r="I9294" s="341"/>
      <c r="J9294" s="341"/>
      <c r="AH9294" s="221"/>
      <c r="AI9294" s="221"/>
      <c r="AJ9294" s="221"/>
      <c r="AK9294" s="221"/>
      <c r="AL9294" s="221"/>
      <c r="AM9294" s="221"/>
      <c r="AN9294" s="221"/>
      <c r="AO9294" s="221"/>
      <c r="AP9294" s="221"/>
      <c r="AQ9294" s="219"/>
      <c r="AR9294" s="219"/>
      <c r="AS9294" s="221"/>
      <c r="AT9294" s="221"/>
      <c r="AU9294" s="221"/>
      <c r="AV9294" s="221"/>
      <c r="AW9294" s="221"/>
      <c r="AX9294" s="221"/>
      <c r="AY9294" s="221"/>
      <c r="AZ9294" s="221"/>
    </row>
    <row r="9295" spans="1:52" x14ac:dyDescent="0.15">
      <c r="A9295" s="278"/>
      <c r="B9295" s="274"/>
      <c r="C9295" s="340"/>
      <c r="D9295" s="340"/>
      <c r="E9295" s="341"/>
      <c r="F9295" s="341"/>
      <c r="G9295" s="341"/>
      <c r="H9295" s="341"/>
      <c r="I9295" s="341"/>
      <c r="J9295" s="341"/>
      <c r="AH9295" s="221"/>
      <c r="AI9295" s="221"/>
      <c r="AJ9295" s="221"/>
      <c r="AK9295" s="221"/>
      <c r="AL9295" s="221"/>
      <c r="AM9295" s="221"/>
      <c r="AN9295" s="221"/>
      <c r="AO9295" s="221"/>
      <c r="AP9295" s="221"/>
      <c r="AQ9295" s="219"/>
      <c r="AR9295" s="219"/>
      <c r="AS9295" s="221"/>
      <c r="AT9295" s="221"/>
      <c r="AU9295" s="221"/>
      <c r="AV9295" s="221"/>
      <c r="AW9295" s="221"/>
      <c r="AX9295" s="221"/>
      <c r="AY9295" s="221"/>
      <c r="AZ9295" s="221"/>
    </row>
    <row r="9296" spans="1:52" x14ac:dyDescent="0.15">
      <c r="A9296" s="278"/>
      <c r="B9296" s="274"/>
      <c r="C9296" s="340"/>
      <c r="D9296" s="340"/>
      <c r="E9296" s="341"/>
      <c r="F9296" s="341"/>
      <c r="G9296" s="341"/>
      <c r="H9296" s="341"/>
      <c r="I9296" s="341"/>
      <c r="J9296" s="341"/>
      <c r="AH9296" s="221"/>
      <c r="AI9296" s="221"/>
      <c r="AJ9296" s="221"/>
      <c r="AK9296" s="221"/>
      <c r="AL9296" s="221"/>
      <c r="AM9296" s="221"/>
      <c r="AN9296" s="221"/>
      <c r="AO9296" s="221"/>
      <c r="AP9296" s="221"/>
      <c r="AQ9296" s="219"/>
      <c r="AR9296" s="219"/>
      <c r="AS9296" s="221"/>
      <c r="AT9296" s="221"/>
      <c r="AU9296" s="221"/>
      <c r="AV9296" s="221"/>
      <c r="AW9296" s="221"/>
      <c r="AX9296" s="221"/>
      <c r="AY9296" s="221"/>
      <c r="AZ9296" s="221"/>
    </row>
    <row r="9297" spans="1:52" x14ac:dyDescent="0.15">
      <c r="A9297" s="278"/>
      <c r="B9297" s="274"/>
      <c r="C9297" s="340"/>
      <c r="D9297" s="340"/>
      <c r="E9297" s="341"/>
      <c r="F9297" s="341"/>
      <c r="G9297" s="341"/>
      <c r="H9297" s="341"/>
      <c r="I9297" s="341"/>
      <c r="J9297" s="341"/>
      <c r="AH9297" s="221"/>
      <c r="AI9297" s="221"/>
      <c r="AJ9297" s="221"/>
      <c r="AK9297" s="221"/>
      <c r="AL9297" s="221"/>
      <c r="AM9297" s="221"/>
      <c r="AN9297" s="221"/>
      <c r="AO9297" s="221"/>
      <c r="AP9297" s="221"/>
      <c r="AQ9297" s="219"/>
      <c r="AR9297" s="219"/>
      <c r="AS9297" s="221"/>
      <c r="AT9297" s="221"/>
      <c r="AU9297" s="221"/>
      <c r="AV9297" s="221"/>
      <c r="AW9297" s="221"/>
      <c r="AX9297" s="221"/>
      <c r="AY9297" s="221"/>
      <c r="AZ9297" s="221"/>
    </row>
    <row r="9298" spans="1:52" x14ac:dyDescent="0.15">
      <c r="A9298" s="278"/>
      <c r="B9298" s="274"/>
      <c r="C9298" s="340"/>
      <c r="D9298" s="340"/>
      <c r="E9298" s="341"/>
      <c r="F9298" s="341"/>
      <c r="G9298" s="341"/>
      <c r="H9298" s="341"/>
      <c r="I9298" s="341"/>
      <c r="J9298" s="341"/>
      <c r="AH9298" s="221"/>
      <c r="AI9298" s="221"/>
      <c r="AJ9298" s="221"/>
      <c r="AK9298" s="221"/>
      <c r="AL9298" s="221"/>
      <c r="AM9298" s="221"/>
      <c r="AN9298" s="221"/>
      <c r="AO9298" s="221"/>
      <c r="AP9298" s="221"/>
      <c r="AQ9298" s="219"/>
      <c r="AR9298" s="219"/>
      <c r="AS9298" s="221"/>
      <c r="AT9298" s="221"/>
      <c r="AU9298" s="221"/>
      <c r="AV9298" s="221"/>
      <c r="AW9298" s="221"/>
      <c r="AX9298" s="221"/>
      <c r="AY9298" s="221"/>
      <c r="AZ9298" s="221"/>
    </row>
    <row r="9299" spans="1:52" x14ac:dyDescent="0.15">
      <c r="A9299" s="278"/>
      <c r="B9299" s="274"/>
      <c r="C9299" s="340"/>
      <c r="D9299" s="340"/>
      <c r="E9299" s="341"/>
      <c r="F9299" s="341"/>
      <c r="G9299" s="341"/>
      <c r="H9299" s="341"/>
      <c r="I9299" s="341"/>
      <c r="J9299" s="341"/>
      <c r="AH9299" s="221"/>
      <c r="AI9299" s="221"/>
      <c r="AJ9299" s="221"/>
      <c r="AK9299" s="221"/>
      <c r="AL9299" s="221"/>
      <c r="AM9299" s="221"/>
      <c r="AN9299" s="221"/>
      <c r="AO9299" s="221"/>
      <c r="AP9299" s="221"/>
      <c r="AQ9299" s="219"/>
      <c r="AR9299" s="219"/>
      <c r="AS9299" s="221"/>
      <c r="AT9299" s="221"/>
      <c r="AU9299" s="221"/>
      <c r="AV9299" s="221"/>
      <c r="AW9299" s="221"/>
      <c r="AX9299" s="221"/>
      <c r="AY9299" s="221"/>
      <c r="AZ9299" s="221"/>
    </row>
    <row r="9300" spans="1:52" x14ac:dyDescent="0.15">
      <c r="A9300" s="278"/>
      <c r="B9300" s="274"/>
      <c r="C9300" s="340"/>
      <c r="D9300" s="340"/>
      <c r="E9300" s="341"/>
      <c r="F9300" s="341"/>
      <c r="G9300" s="341"/>
      <c r="H9300" s="341"/>
      <c r="I9300" s="341"/>
      <c r="J9300" s="341"/>
      <c r="AH9300" s="221"/>
      <c r="AI9300" s="221"/>
      <c r="AJ9300" s="221"/>
      <c r="AK9300" s="221"/>
      <c r="AL9300" s="221"/>
      <c r="AM9300" s="221"/>
      <c r="AN9300" s="221"/>
      <c r="AO9300" s="221"/>
      <c r="AP9300" s="221"/>
      <c r="AQ9300" s="219"/>
      <c r="AR9300" s="219"/>
      <c r="AS9300" s="221"/>
      <c r="AT9300" s="221"/>
      <c r="AU9300" s="221"/>
      <c r="AV9300" s="221"/>
      <c r="AW9300" s="221"/>
      <c r="AX9300" s="221"/>
      <c r="AY9300" s="221"/>
      <c r="AZ9300" s="221"/>
    </row>
    <row r="9301" spans="1:52" x14ac:dyDescent="0.15">
      <c r="A9301" s="278"/>
      <c r="B9301" s="274"/>
      <c r="C9301" s="340"/>
      <c r="D9301" s="340"/>
      <c r="E9301" s="341"/>
      <c r="F9301" s="341"/>
      <c r="G9301" s="341"/>
      <c r="H9301" s="341"/>
      <c r="I9301" s="341"/>
      <c r="J9301" s="341"/>
      <c r="AH9301" s="221"/>
      <c r="AI9301" s="221"/>
      <c r="AJ9301" s="221"/>
      <c r="AK9301" s="221"/>
      <c r="AL9301" s="221"/>
      <c r="AM9301" s="221"/>
      <c r="AN9301" s="221"/>
      <c r="AO9301" s="221"/>
      <c r="AP9301" s="221"/>
      <c r="AQ9301" s="219"/>
      <c r="AR9301" s="219"/>
      <c r="AS9301" s="221"/>
      <c r="AT9301" s="221"/>
      <c r="AU9301" s="221"/>
      <c r="AV9301" s="221"/>
      <c r="AW9301" s="221"/>
      <c r="AX9301" s="221"/>
      <c r="AY9301" s="221"/>
      <c r="AZ9301" s="221"/>
    </row>
    <row r="9302" spans="1:52" x14ac:dyDescent="0.15">
      <c r="A9302" s="278"/>
      <c r="B9302" s="274"/>
      <c r="C9302" s="340"/>
      <c r="D9302" s="340"/>
      <c r="E9302" s="341"/>
      <c r="F9302" s="341"/>
      <c r="G9302" s="341"/>
      <c r="H9302" s="341"/>
      <c r="I9302" s="341"/>
      <c r="J9302" s="341"/>
      <c r="AH9302" s="221"/>
      <c r="AI9302" s="221"/>
      <c r="AJ9302" s="221"/>
      <c r="AK9302" s="221"/>
      <c r="AL9302" s="221"/>
      <c r="AM9302" s="221"/>
      <c r="AN9302" s="221"/>
      <c r="AO9302" s="221"/>
      <c r="AP9302" s="221"/>
      <c r="AQ9302" s="219"/>
      <c r="AR9302" s="219"/>
      <c r="AS9302" s="221"/>
      <c r="AT9302" s="221"/>
      <c r="AU9302" s="221"/>
      <c r="AV9302" s="221"/>
      <c r="AW9302" s="221"/>
      <c r="AX9302" s="221"/>
      <c r="AY9302" s="221"/>
      <c r="AZ9302" s="221"/>
    </row>
    <row r="9303" spans="1:52" x14ac:dyDescent="0.15">
      <c r="A9303" s="278"/>
      <c r="B9303" s="274"/>
      <c r="C9303" s="340"/>
      <c r="D9303" s="340"/>
      <c r="E9303" s="341"/>
      <c r="F9303" s="341"/>
      <c r="G9303" s="341"/>
      <c r="H9303" s="341"/>
      <c r="I9303" s="341"/>
      <c r="J9303" s="341"/>
      <c r="AH9303" s="221"/>
      <c r="AI9303" s="221"/>
      <c r="AJ9303" s="221"/>
      <c r="AK9303" s="221"/>
      <c r="AL9303" s="221"/>
      <c r="AM9303" s="221"/>
      <c r="AN9303" s="221"/>
      <c r="AO9303" s="221"/>
      <c r="AP9303" s="221"/>
      <c r="AQ9303" s="219"/>
      <c r="AR9303" s="219"/>
      <c r="AS9303" s="221"/>
      <c r="AT9303" s="221"/>
      <c r="AU9303" s="221"/>
      <c r="AV9303" s="221"/>
      <c r="AW9303" s="221"/>
      <c r="AX9303" s="221"/>
      <c r="AY9303" s="221"/>
      <c r="AZ9303" s="221"/>
    </row>
    <row r="9304" spans="1:52" x14ac:dyDescent="0.15">
      <c r="A9304" s="278"/>
      <c r="B9304" s="274"/>
      <c r="C9304" s="340"/>
      <c r="D9304" s="340"/>
      <c r="E9304" s="341"/>
      <c r="F9304" s="341"/>
      <c r="G9304" s="341"/>
      <c r="H9304" s="341"/>
      <c r="I9304" s="341"/>
      <c r="J9304" s="341"/>
      <c r="AH9304" s="221"/>
      <c r="AI9304" s="221"/>
      <c r="AJ9304" s="221"/>
      <c r="AK9304" s="221"/>
      <c r="AL9304" s="221"/>
      <c r="AM9304" s="221"/>
      <c r="AN9304" s="221"/>
      <c r="AO9304" s="221"/>
      <c r="AP9304" s="221"/>
      <c r="AQ9304" s="219"/>
      <c r="AR9304" s="219"/>
      <c r="AS9304" s="221"/>
      <c r="AT9304" s="221"/>
      <c r="AU9304" s="221"/>
      <c r="AV9304" s="221"/>
      <c r="AW9304" s="221"/>
      <c r="AX9304" s="221"/>
      <c r="AY9304" s="221"/>
      <c r="AZ9304" s="221"/>
    </row>
    <row r="9305" spans="1:52" x14ac:dyDescent="0.15">
      <c r="A9305" s="278"/>
      <c r="B9305" s="274"/>
      <c r="C9305" s="340"/>
      <c r="D9305" s="340"/>
      <c r="E9305" s="341"/>
      <c r="F9305" s="341"/>
      <c r="G9305" s="341"/>
      <c r="H9305" s="341"/>
      <c r="I9305" s="341"/>
      <c r="J9305" s="341"/>
      <c r="AH9305" s="221"/>
      <c r="AI9305" s="221"/>
      <c r="AJ9305" s="221"/>
      <c r="AK9305" s="221"/>
      <c r="AL9305" s="221"/>
      <c r="AM9305" s="221"/>
      <c r="AN9305" s="221"/>
      <c r="AO9305" s="221"/>
      <c r="AP9305" s="221"/>
      <c r="AQ9305" s="219"/>
      <c r="AR9305" s="219"/>
      <c r="AS9305" s="221"/>
      <c r="AT9305" s="221"/>
      <c r="AU9305" s="221"/>
      <c r="AV9305" s="221"/>
      <c r="AW9305" s="221"/>
      <c r="AX9305" s="221"/>
      <c r="AY9305" s="221"/>
      <c r="AZ9305" s="221"/>
    </row>
    <row r="9306" spans="1:52" x14ac:dyDescent="0.15">
      <c r="A9306" s="278"/>
      <c r="B9306" s="274"/>
      <c r="C9306" s="340"/>
      <c r="D9306" s="340"/>
      <c r="E9306" s="341"/>
      <c r="F9306" s="341"/>
      <c r="G9306" s="341"/>
      <c r="H9306" s="341"/>
      <c r="I9306" s="341"/>
      <c r="J9306" s="341"/>
      <c r="AH9306" s="221"/>
      <c r="AI9306" s="221"/>
      <c r="AJ9306" s="221"/>
      <c r="AK9306" s="221"/>
      <c r="AL9306" s="221"/>
      <c r="AM9306" s="221"/>
      <c r="AN9306" s="221"/>
      <c r="AO9306" s="221"/>
      <c r="AP9306" s="221"/>
      <c r="AQ9306" s="219"/>
      <c r="AR9306" s="219"/>
      <c r="AS9306" s="221"/>
      <c r="AT9306" s="221"/>
      <c r="AU9306" s="221"/>
      <c r="AV9306" s="221"/>
      <c r="AW9306" s="221"/>
      <c r="AX9306" s="221"/>
      <c r="AY9306" s="221"/>
      <c r="AZ9306" s="221"/>
    </row>
    <row r="9307" spans="1:52" x14ac:dyDescent="0.15">
      <c r="A9307" s="278"/>
      <c r="B9307" s="274"/>
      <c r="C9307" s="340"/>
      <c r="D9307" s="340"/>
      <c r="E9307" s="341"/>
      <c r="F9307" s="341"/>
      <c r="G9307" s="341"/>
      <c r="H9307" s="341"/>
      <c r="I9307" s="341"/>
      <c r="J9307" s="341"/>
      <c r="AH9307" s="221"/>
      <c r="AI9307" s="221"/>
      <c r="AJ9307" s="221"/>
      <c r="AK9307" s="221"/>
      <c r="AL9307" s="221"/>
      <c r="AM9307" s="221"/>
      <c r="AN9307" s="221"/>
      <c r="AO9307" s="221"/>
      <c r="AP9307" s="221"/>
      <c r="AQ9307" s="219"/>
      <c r="AR9307" s="219"/>
      <c r="AS9307" s="221"/>
      <c r="AT9307" s="221"/>
      <c r="AU9307" s="221"/>
      <c r="AV9307" s="221"/>
      <c r="AW9307" s="221"/>
      <c r="AX9307" s="221"/>
      <c r="AY9307" s="221"/>
      <c r="AZ9307" s="221"/>
    </row>
    <row r="9308" spans="1:52" x14ac:dyDescent="0.15">
      <c r="A9308" s="278"/>
      <c r="B9308" s="274"/>
      <c r="C9308" s="340"/>
      <c r="D9308" s="340"/>
      <c r="E9308" s="341"/>
      <c r="F9308" s="341"/>
      <c r="G9308" s="341"/>
      <c r="H9308" s="341"/>
      <c r="I9308" s="341"/>
      <c r="J9308" s="341"/>
      <c r="AH9308" s="221"/>
      <c r="AI9308" s="221"/>
      <c r="AJ9308" s="221"/>
      <c r="AK9308" s="221"/>
      <c r="AL9308" s="221"/>
      <c r="AM9308" s="221"/>
      <c r="AN9308" s="221"/>
      <c r="AO9308" s="221"/>
      <c r="AP9308" s="221"/>
      <c r="AQ9308" s="219"/>
      <c r="AR9308" s="219"/>
      <c r="AS9308" s="221"/>
      <c r="AT9308" s="221"/>
      <c r="AU9308" s="221"/>
      <c r="AV9308" s="221"/>
      <c r="AW9308" s="221"/>
      <c r="AX9308" s="221"/>
      <c r="AY9308" s="221"/>
      <c r="AZ9308" s="221"/>
    </row>
    <row r="9309" spans="1:52" x14ac:dyDescent="0.15">
      <c r="A9309" s="278"/>
      <c r="B9309" s="274"/>
      <c r="C9309" s="340"/>
      <c r="D9309" s="340"/>
      <c r="E9309" s="341"/>
      <c r="F9309" s="341"/>
      <c r="G9309" s="341"/>
      <c r="H9309" s="341"/>
      <c r="I9309" s="341"/>
      <c r="J9309" s="341"/>
      <c r="AH9309" s="221"/>
      <c r="AI9309" s="221"/>
      <c r="AJ9309" s="221"/>
      <c r="AK9309" s="221"/>
      <c r="AL9309" s="221"/>
      <c r="AM9309" s="221"/>
      <c r="AN9309" s="221"/>
      <c r="AO9309" s="221"/>
      <c r="AP9309" s="221"/>
      <c r="AQ9309" s="219"/>
      <c r="AR9309" s="219"/>
      <c r="AS9309" s="221"/>
      <c r="AT9309" s="221"/>
      <c r="AU9309" s="221"/>
      <c r="AV9309" s="221"/>
      <c r="AW9309" s="221"/>
      <c r="AX9309" s="221"/>
      <c r="AY9309" s="221"/>
      <c r="AZ9309" s="221"/>
    </row>
    <row r="9310" spans="1:52" x14ac:dyDescent="0.15">
      <c r="A9310" s="278"/>
      <c r="B9310" s="274"/>
      <c r="C9310" s="340"/>
      <c r="D9310" s="340"/>
      <c r="E9310" s="341"/>
      <c r="F9310" s="341"/>
      <c r="G9310" s="341"/>
      <c r="H9310" s="341"/>
      <c r="I9310" s="341"/>
      <c r="J9310" s="341"/>
      <c r="AH9310" s="221"/>
      <c r="AI9310" s="221"/>
      <c r="AJ9310" s="221"/>
      <c r="AK9310" s="221"/>
      <c r="AL9310" s="221"/>
      <c r="AM9310" s="221"/>
      <c r="AN9310" s="221"/>
      <c r="AO9310" s="221"/>
      <c r="AP9310" s="221"/>
      <c r="AQ9310" s="219"/>
      <c r="AR9310" s="219"/>
      <c r="AS9310" s="221"/>
      <c r="AT9310" s="221"/>
      <c r="AU9310" s="221"/>
      <c r="AV9310" s="221"/>
      <c r="AW9310" s="221"/>
      <c r="AX9310" s="221"/>
      <c r="AY9310" s="221"/>
      <c r="AZ9310" s="221"/>
    </row>
    <row r="9311" spans="1:52" x14ac:dyDescent="0.15">
      <c r="A9311" s="278"/>
      <c r="B9311" s="274"/>
      <c r="C9311" s="340"/>
      <c r="D9311" s="340"/>
      <c r="E9311" s="341"/>
      <c r="F9311" s="341"/>
      <c r="G9311" s="341"/>
      <c r="H9311" s="341"/>
      <c r="I9311" s="341"/>
      <c r="J9311" s="341"/>
      <c r="AH9311" s="221"/>
      <c r="AI9311" s="221"/>
      <c r="AJ9311" s="221"/>
      <c r="AK9311" s="221"/>
      <c r="AL9311" s="221"/>
      <c r="AM9311" s="221"/>
      <c r="AN9311" s="221"/>
      <c r="AO9311" s="221"/>
      <c r="AP9311" s="221"/>
      <c r="AQ9311" s="219"/>
      <c r="AR9311" s="219"/>
      <c r="AS9311" s="221"/>
      <c r="AT9311" s="221"/>
      <c r="AU9311" s="221"/>
      <c r="AV9311" s="221"/>
      <c r="AW9311" s="221"/>
      <c r="AX9311" s="221"/>
      <c r="AY9311" s="221"/>
      <c r="AZ9311" s="221"/>
    </row>
    <row r="9312" spans="1:52" x14ac:dyDescent="0.15">
      <c r="A9312" s="278"/>
      <c r="B9312" s="274"/>
      <c r="C9312" s="340"/>
      <c r="D9312" s="340"/>
      <c r="E9312" s="341"/>
      <c r="F9312" s="341"/>
      <c r="G9312" s="341"/>
      <c r="H9312" s="341"/>
      <c r="I9312" s="341"/>
      <c r="J9312" s="341"/>
      <c r="AH9312" s="221"/>
      <c r="AI9312" s="221"/>
      <c r="AJ9312" s="221"/>
      <c r="AK9312" s="221"/>
      <c r="AL9312" s="221"/>
      <c r="AM9312" s="221"/>
      <c r="AN9312" s="221"/>
      <c r="AO9312" s="221"/>
      <c r="AP9312" s="221"/>
      <c r="AQ9312" s="219"/>
      <c r="AR9312" s="219"/>
      <c r="AS9312" s="221"/>
      <c r="AT9312" s="221"/>
      <c r="AU9312" s="221"/>
      <c r="AV9312" s="221"/>
      <c r="AW9312" s="221"/>
      <c r="AX9312" s="221"/>
      <c r="AY9312" s="221"/>
      <c r="AZ9312" s="221"/>
    </row>
    <row r="9313" spans="1:52" x14ac:dyDescent="0.15">
      <c r="A9313" s="278"/>
      <c r="B9313" s="274"/>
      <c r="C9313" s="340"/>
      <c r="D9313" s="340"/>
      <c r="E9313" s="341"/>
      <c r="F9313" s="341"/>
      <c r="G9313" s="341"/>
      <c r="H9313" s="341"/>
      <c r="I9313" s="341"/>
      <c r="J9313" s="341"/>
      <c r="AH9313" s="221"/>
      <c r="AI9313" s="221"/>
      <c r="AJ9313" s="221"/>
      <c r="AK9313" s="221"/>
      <c r="AL9313" s="221"/>
      <c r="AM9313" s="221"/>
      <c r="AN9313" s="221"/>
      <c r="AO9313" s="221"/>
      <c r="AP9313" s="221"/>
      <c r="AQ9313" s="219"/>
      <c r="AR9313" s="219"/>
      <c r="AS9313" s="221"/>
      <c r="AT9313" s="221"/>
      <c r="AU9313" s="221"/>
      <c r="AV9313" s="221"/>
      <c r="AW9313" s="221"/>
      <c r="AX9313" s="221"/>
      <c r="AY9313" s="221"/>
      <c r="AZ9313" s="221"/>
    </row>
    <row r="9314" spans="1:52" x14ac:dyDescent="0.15">
      <c r="A9314" s="278"/>
      <c r="B9314" s="274"/>
      <c r="C9314" s="340"/>
      <c r="D9314" s="340"/>
      <c r="E9314" s="341"/>
      <c r="F9314" s="341"/>
      <c r="G9314" s="341"/>
      <c r="H9314" s="341"/>
      <c r="I9314" s="341"/>
      <c r="J9314" s="341"/>
      <c r="AH9314" s="221"/>
      <c r="AI9314" s="221"/>
      <c r="AJ9314" s="221"/>
      <c r="AK9314" s="221"/>
      <c r="AL9314" s="221"/>
      <c r="AM9314" s="221"/>
      <c r="AN9314" s="221"/>
      <c r="AO9314" s="221"/>
      <c r="AP9314" s="221"/>
      <c r="AQ9314" s="219"/>
      <c r="AR9314" s="219"/>
      <c r="AS9314" s="221"/>
      <c r="AT9314" s="221"/>
      <c r="AU9314" s="221"/>
      <c r="AV9314" s="221"/>
      <c r="AW9314" s="221"/>
      <c r="AX9314" s="221"/>
      <c r="AY9314" s="221"/>
      <c r="AZ9314" s="221"/>
    </row>
    <row r="9315" spans="1:52" x14ac:dyDescent="0.15">
      <c r="A9315" s="278"/>
      <c r="B9315" s="274"/>
      <c r="C9315" s="340"/>
      <c r="D9315" s="340"/>
      <c r="E9315" s="341"/>
      <c r="F9315" s="341"/>
      <c r="G9315" s="341"/>
      <c r="H9315" s="341"/>
      <c r="I9315" s="341"/>
      <c r="J9315" s="341"/>
      <c r="AH9315" s="221"/>
      <c r="AI9315" s="221"/>
      <c r="AJ9315" s="221"/>
      <c r="AK9315" s="221"/>
      <c r="AL9315" s="221"/>
      <c r="AM9315" s="221"/>
      <c r="AN9315" s="221"/>
      <c r="AO9315" s="221"/>
      <c r="AP9315" s="221"/>
      <c r="AQ9315" s="219"/>
      <c r="AR9315" s="219"/>
      <c r="AS9315" s="221"/>
      <c r="AT9315" s="221"/>
      <c r="AU9315" s="221"/>
      <c r="AV9315" s="221"/>
      <c r="AW9315" s="221"/>
      <c r="AX9315" s="221"/>
      <c r="AY9315" s="221"/>
      <c r="AZ9315" s="221"/>
    </row>
    <row r="9316" spans="1:52" x14ac:dyDescent="0.15">
      <c r="A9316" s="278"/>
      <c r="B9316" s="274"/>
      <c r="C9316" s="340"/>
      <c r="D9316" s="340"/>
      <c r="E9316" s="341"/>
      <c r="F9316" s="341"/>
      <c r="G9316" s="341"/>
      <c r="H9316" s="341"/>
      <c r="I9316" s="341"/>
      <c r="J9316" s="341"/>
      <c r="AH9316" s="221"/>
      <c r="AI9316" s="221"/>
      <c r="AJ9316" s="221"/>
      <c r="AK9316" s="221"/>
      <c r="AL9316" s="221"/>
      <c r="AM9316" s="221"/>
      <c r="AN9316" s="221"/>
      <c r="AO9316" s="221"/>
      <c r="AP9316" s="221"/>
      <c r="AQ9316" s="219"/>
      <c r="AR9316" s="219"/>
      <c r="AS9316" s="221"/>
      <c r="AT9316" s="221"/>
      <c r="AU9316" s="221"/>
      <c r="AV9316" s="221"/>
      <c r="AW9316" s="221"/>
      <c r="AX9316" s="221"/>
      <c r="AY9316" s="221"/>
      <c r="AZ9316" s="221"/>
    </row>
    <row r="9317" spans="1:52" x14ac:dyDescent="0.15">
      <c r="A9317" s="278"/>
      <c r="B9317" s="274"/>
      <c r="C9317" s="340"/>
      <c r="D9317" s="340"/>
      <c r="E9317" s="341"/>
      <c r="F9317" s="341"/>
      <c r="G9317" s="341"/>
      <c r="H9317" s="341"/>
      <c r="I9317" s="341"/>
      <c r="J9317" s="341"/>
      <c r="AH9317" s="221"/>
      <c r="AI9317" s="221"/>
      <c r="AJ9317" s="221"/>
      <c r="AK9317" s="221"/>
      <c r="AL9317" s="221"/>
      <c r="AM9317" s="221"/>
      <c r="AN9317" s="221"/>
      <c r="AO9317" s="221"/>
      <c r="AP9317" s="221"/>
      <c r="AQ9317" s="219"/>
      <c r="AR9317" s="219"/>
      <c r="AS9317" s="221"/>
      <c r="AT9317" s="221"/>
      <c r="AU9317" s="221"/>
      <c r="AV9317" s="221"/>
      <c r="AW9317" s="221"/>
      <c r="AX9317" s="221"/>
      <c r="AY9317" s="221"/>
      <c r="AZ9317" s="221"/>
    </row>
    <row r="9318" spans="1:52" x14ac:dyDescent="0.15">
      <c r="A9318" s="278"/>
      <c r="B9318" s="274"/>
      <c r="C9318" s="340"/>
      <c r="D9318" s="340"/>
      <c r="E9318" s="341"/>
      <c r="F9318" s="341"/>
      <c r="G9318" s="341"/>
      <c r="H9318" s="341"/>
      <c r="I9318" s="341"/>
      <c r="J9318" s="341"/>
      <c r="AH9318" s="221"/>
      <c r="AI9318" s="221"/>
      <c r="AJ9318" s="221"/>
      <c r="AK9318" s="221"/>
      <c r="AL9318" s="221"/>
      <c r="AM9318" s="221"/>
      <c r="AN9318" s="221"/>
      <c r="AO9318" s="221"/>
      <c r="AP9318" s="221"/>
      <c r="AQ9318" s="219"/>
      <c r="AR9318" s="219"/>
      <c r="AS9318" s="221"/>
      <c r="AT9318" s="221"/>
      <c r="AU9318" s="221"/>
      <c r="AV9318" s="221"/>
      <c r="AW9318" s="221"/>
      <c r="AX9318" s="221"/>
      <c r="AY9318" s="221"/>
      <c r="AZ9318" s="221"/>
    </row>
    <row r="9319" spans="1:52" x14ac:dyDescent="0.15">
      <c r="A9319" s="278"/>
      <c r="B9319" s="274"/>
      <c r="C9319" s="340"/>
      <c r="D9319" s="340"/>
      <c r="E9319" s="341"/>
      <c r="F9319" s="341"/>
      <c r="G9319" s="341"/>
      <c r="H9319" s="341"/>
      <c r="I9319" s="341"/>
      <c r="J9319" s="341"/>
      <c r="AH9319" s="221"/>
      <c r="AI9319" s="221"/>
      <c r="AJ9319" s="221"/>
      <c r="AK9319" s="221"/>
      <c r="AL9319" s="221"/>
      <c r="AM9319" s="221"/>
      <c r="AN9319" s="221"/>
      <c r="AO9319" s="221"/>
      <c r="AP9319" s="221"/>
      <c r="AQ9319" s="219"/>
      <c r="AR9319" s="219"/>
      <c r="AS9319" s="221"/>
      <c r="AT9319" s="221"/>
      <c r="AU9319" s="221"/>
      <c r="AV9319" s="221"/>
      <c r="AW9319" s="221"/>
      <c r="AX9319" s="221"/>
      <c r="AY9319" s="221"/>
      <c r="AZ9319" s="221"/>
    </row>
    <row r="9320" spans="1:52" x14ac:dyDescent="0.15">
      <c r="A9320" s="278"/>
      <c r="B9320" s="274"/>
      <c r="C9320" s="340"/>
      <c r="D9320" s="340"/>
      <c r="E9320" s="341"/>
      <c r="F9320" s="341"/>
      <c r="G9320" s="341"/>
      <c r="H9320" s="341"/>
      <c r="I9320" s="341"/>
      <c r="J9320" s="341"/>
      <c r="AH9320" s="221"/>
      <c r="AI9320" s="221"/>
      <c r="AJ9320" s="221"/>
      <c r="AK9320" s="221"/>
      <c r="AL9320" s="221"/>
      <c r="AM9320" s="221"/>
      <c r="AN9320" s="221"/>
      <c r="AO9320" s="221"/>
      <c r="AP9320" s="221"/>
      <c r="AQ9320" s="219"/>
      <c r="AR9320" s="219"/>
      <c r="AS9320" s="221"/>
      <c r="AT9320" s="221"/>
      <c r="AU9320" s="221"/>
      <c r="AV9320" s="221"/>
      <c r="AW9320" s="221"/>
      <c r="AX9320" s="221"/>
      <c r="AY9320" s="221"/>
      <c r="AZ9320" s="221"/>
    </row>
    <row r="9321" spans="1:52" x14ac:dyDescent="0.15">
      <c r="A9321" s="278"/>
      <c r="B9321" s="274"/>
      <c r="C9321" s="340"/>
      <c r="D9321" s="340"/>
      <c r="E9321" s="341"/>
      <c r="F9321" s="341"/>
      <c r="G9321" s="341"/>
      <c r="H9321" s="341"/>
      <c r="I9321" s="341"/>
      <c r="J9321" s="341"/>
      <c r="AH9321" s="221"/>
      <c r="AI9321" s="221"/>
      <c r="AJ9321" s="221"/>
      <c r="AK9321" s="221"/>
      <c r="AL9321" s="221"/>
      <c r="AM9321" s="221"/>
      <c r="AN9321" s="221"/>
      <c r="AO9321" s="221"/>
      <c r="AP9321" s="221"/>
      <c r="AQ9321" s="219"/>
      <c r="AR9321" s="219"/>
      <c r="AS9321" s="221"/>
      <c r="AT9321" s="221"/>
      <c r="AU9321" s="221"/>
      <c r="AV9321" s="221"/>
      <c r="AW9321" s="221"/>
      <c r="AX9321" s="221"/>
      <c r="AY9321" s="221"/>
      <c r="AZ9321" s="221"/>
    </row>
    <row r="9322" spans="1:52" x14ac:dyDescent="0.15">
      <c r="A9322" s="278"/>
      <c r="B9322" s="274"/>
      <c r="C9322" s="340"/>
      <c r="D9322" s="340"/>
      <c r="E9322" s="341"/>
      <c r="F9322" s="341"/>
      <c r="G9322" s="341"/>
      <c r="H9322" s="341"/>
      <c r="I9322" s="341"/>
      <c r="J9322" s="341"/>
      <c r="AH9322" s="221"/>
      <c r="AI9322" s="221"/>
      <c r="AJ9322" s="221"/>
      <c r="AK9322" s="221"/>
      <c r="AL9322" s="221"/>
      <c r="AM9322" s="221"/>
      <c r="AN9322" s="221"/>
      <c r="AO9322" s="221"/>
      <c r="AP9322" s="221"/>
      <c r="AQ9322" s="219"/>
      <c r="AR9322" s="219"/>
      <c r="AS9322" s="221"/>
      <c r="AT9322" s="221"/>
      <c r="AU9322" s="221"/>
      <c r="AV9322" s="221"/>
      <c r="AW9322" s="221"/>
      <c r="AX9322" s="221"/>
      <c r="AY9322" s="221"/>
      <c r="AZ9322" s="221"/>
    </row>
    <row r="9323" spans="1:52" x14ac:dyDescent="0.15">
      <c r="A9323" s="278"/>
      <c r="B9323" s="274"/>
      <c r="C9323" s="340"/>
      <c r="D9323" s="340"/>
      <c r="E9323" s="341"/>
      <c r="F9323" s="341"/>
      <c r="G9323" s="341"/>
      <c r="H9323" s="341"/>
      <c r="I9323" s="341"/>
      <c r="J9323" s="341"/>
      <c r="AH9323" s="221"/>
      <c r="AI9323" s="221"/>
      <c r="AJ9323" s="221"/>
      <c r="AK9323" s="221"/>
      <c r="AL9323" s="221"/>
      <c r="AM9323" s="221"/>
      <c r="AN9323" s="221"/>
      <c r="AO9323" s="221"/>
      <c r="AP9323" s="221"/>
      <c r="AQ9323" s="219"/>
      <c r="AR9323" s="219"/>
      <c r="AS9323" s="221"/>
      <c r="AT9323" s="221"/>
      <c r="AU9323" s="221"/>
      <c r="AV9323" s="221"/>
      <c r="AW9323" s="221"/>
      <c r="AX9323" s="221"/>
      <c r="AY9323" s="221"/>
      <c r="AZ9323" s="221"/>
    </row>
    <row r="9324" spans="1:52" x14ac:dyDescent="0.15">
      <c r="A9324" s="278"/>
      <c r="B9324" s="274"/>
      <c r="C9324" s="340"/>
      <c r="D9324" s="340"/>
      <c r="E9324" s="341"/>
      <c r="F9324" s="341"/>
      <c r="G9324" s="341"/>
      <c r="H9324" s="341"/>
      <c r="I9324" s="341"/>
      <c r="J9324" s="341"/>
      <c r="AH9324" s="221"/>
      <c r="AI9324" s="221"/>
      <c r="AJ9324" s="221"/>
      <c r="AK9324" s="221"/>
      <c r="AL9324" s="221"/>
      <c r="AM9324" s="221"/>
      <c r="AN9324" s="221"/>
      <c r="AO9324" s="221"/>
      <c r="AP9324" s="221"/>
      <c r="AQ9324" s="219"/>
      <c r="AR9324" s="219"/>
      <c r="AS9324" s="221"/>
      <c r="AT9324" s="221"/>
      <c r="AU9324" s="221"/>
      <c r="AV9324" s="221"/>
      <c r="AW9324" s="221"/>
      <c r="AX9324" s="221"/>
      <c r="AY9324" s="221"/>
      <c r="AZ9324" s="221"/>
    </row>
    <row r="9325" spans="1:52" x14ac:dyDescent="0.15">
      <c r="A9325" s="278"/>
      <c r="B9325" s="274"/>
      <c r="C9325" s="340"/>
      <c r="D9325" s="340"/>
      <c r="E9325" s="341"/>
      <c r="F9325" s="341"/>
      <c r="G9325" s="341"/>
      <c r="H9325" s="341"/>
      <c r="I9325" s="341"/>
      <c r="J9325" s="341"/>
      <c r="AH9325" s="221"/>
      <c r="AI9325" s="221"/>
      <c r="AJ9325" s="221"/>
      <c r="AK9325" s="221"/>
      <c r="AL9325" s="221"/>
      <c r="AM9325" s="221"/>
      <c r="AN9325" s="221"/>
      <c r="AO9325" s="221"/>
      <c r="AP9325" s="221"/>
      <c r="AQ9325" s="219"/>
      <c r="AR9325" s="219"/>
      <c r="AS9325" s="221"/>
      <c r="AT9325" s="221"/>
      <c r="AU9325" s="221"/>
      <c r="AV9325" s="221"/>
      <c r="AW9325" s="221"/>
      <c r="AX9325" s="221"/>
      <c r="AY9325" s="221"/>
      <c r="AZ9325" s="221"/>
    </row>
    <row r="9326" spans="1:52" x14ac:dyDescent="0.15">
      <c r="A9326" s="278"/>
      <c r="B9326" s="274"/>
      <c r="C9326" s="340"/>
      <c r="D9326" s="340"/>
      <c r="E9326" s="341"/>
      <c r="F9326" s="341"/>
      <c r="G9326" s="341"/>
      <c r="H9326" s="341"/>
      <c r="I9326" s="341"/>
      <c r="J9326" s="341"/>
      <c r="AH9326" s="221"/>
      <c r="AI9326" s="221"/>
      <c r="AJ9326" s="221"/>
      <c r="AK9326" s="221"/>
      <c r="AL9326" s="221"/>
      <c r="AM9326" s="221"/>
      <c r="AN9326" s="221"/>
      <c r="AO9326" s="221"/>
      <c r="AP9326" s="221"/>
      <c r="AQ9326" s="219"/>
      <c r="AR9326" s="219"/>
      <c r="AS9326" s="221"/>
      <c r="AT9326" s="221"/>
      <c r="AU9326" s="221"/>
      <c r="AV9326" s="221"/>
      <c r="AW9326" s="221"/>
      <c r="AX9326" s="221"/>
      <c r="AY9326" s="221"/>
      <c r="AZ9326" s="221"/>
    </row>
    <row r="9327" spans="1:52" x14ac:dyDescent="0.15">
      <c r="A9327" s="278"/>
      <c r="B9327" s="274"/>
      <c r="C9327" s="340"/>
      <c r="D9327" s="340"/>
      <c r="E9327" s="341"/>
      <c r="F9327" s="341"/>
      <c r="G9327" s="341"/>
      <c r="H9327" s="341"/>
      <c r="I9327" s="341"/>
      <c r="J9327" s="341"/>
      <c r="AH9327" s="221"/>
      <c r="AI9327" s="221"/>
      <c r="AJ9327" s="221"/>
      <c r="AK9327" s="221"/>
      <c r="AL9327" s="221"/>
      <c r="AM9327" s="221"/>
      <c r="AN9327" s="221"/>
      <c r="AO9327" s="221"/>
      <c r="AP9327" s="221"/>
      <c r="AQ9327" s="219"/>
      <c r="AR9327" s="219"/>
      <c r="AS9327" s="221"/>
      <c r="AT9327" s="221"/>
      <c r="AU9327" s="221"/>
      <c r="AV9327" s="221"/>
      <c r="AW9327" s="221"/>
      <c r="AX9327" s="221"/>
      <c r="AY9327" s="221"/>
      <c r="AZ9327" s="221"/>
    </row>
    <row r="9328" spans="1:52" x14ac:dyDescent="0.15">
      <c r="A9328" s="278"/>
      <c r="B9328" s="274"/>
      <c r="C9328" s="340"/>
      <c r="D9328" s="340"/>
      <c r="E9328" s="341"/>
      <c r="F9328" s="341"/>
      <c r="G9328" s="341"/>
      <c r="H9328" s="341"/>
      <c r="I9328" s="341"/>
      <c r="J9328" s="341"/>
      <c r="AH9328" s="221"/>
      <c r="AI9328" s="221"/>
      <c r="AJ9328" s="221"/>
      <c r="AK9328" s="221"/>
      <c r="AL9328" s="221"/>
      <c r="AM9328" s="221"/>
      <c r="AN9328" s="221"/>
      <c r="AO9328" s="221"/>
      <c r="AP9328" s="221"/>
      <c r="AQ9328" s="219"/>
      <c r="AR9328" s="219"/>
      <c r="AS9328" s="221"/>
      <c r="AT9328" s="221"/>
      <c r="AU9328" s="221"/>
      <c r="AV9328" s="221"/>
      <c r="AW9328" s="221"/>
      <c r="AX9328" s="221"/>
      <c r="AY9328" s="221"/>
      <c r="AZ9328" s="221"/>
    </row>
    <row r="9329" spans="1:52" x14ac:dyDescent="0.15">
      <c r="A9329" s="278"/>
      <c r="B9329" s="274"/>
      <c r="C9329" s="340"/>
      <c r="D9329" s="340"/>
      <c r="E9329" s="341"/>
      <c r="F9329" s="341"/>
      <c r="G9329" s="341"/>
      <c r="H9329" s="341"/>
      <c r="I9329" s="341"/>
      <c r="J9329" s="341"/>
      <c r="AH9329" s="221"/>
      <c r="AI9329" s="221"/>
      <c r="AJ9329" s="221"/>
      <c r="AK9329" s="221"/>
      <c r="AL9329" s="221"/>
      <c r="AM9329" s="221"/>
      <c r="AN9329" s="221"/>
      <c r="AO9329" s="221"/>
      <c r="AP9329" s="221"/>
      <c r="AQ9329" s="219"/>
      <c r="AR9329" s="219"/>
      <c r="AS9329" s="221"/>
      <c r="AT9329" s="221"/>
      <c r="AU9329" s="221"/>
      <c r="AV9329" s="221"/>
      <c r="AW9329" s="221"/>
      <c r="AX9329" s="221"/>
      <c r="AY9329" s="221"/>
      <c r="AZ9329" s="221"/>
    </row>
    <row r="9330" spans="1:52" x14ac:dyDescent="0.15">
      <c r="A9330" s="278"/>
      <c r="B9330" s="274"/>
      <c r="C9330" s="340"/>
      <c r="D9330" s="340"/>
      <c r="E9330" s="341"/>
      <c r="F9330" s="341"/>
      <c r="G9330" s="341"/>
      <c r="H9330" s="341"/>
      <c r="I9330" s="341"/>
      <c r="J9330" s="341"/>
      <c r="AH9330" s="221"/>
      <c r="AI9330" s="221"/>
      <c r="AJ9330" s="221"/>
      <c r="AK9330" s="221"/>
      <c r="AL9330" s="221"/>
      <c r="AM9330" s="221"/>
      <c r="AN9330" s="221"/>
      <c r="AO9330" s="221"/>
      <c r="AP9330" s="221"/>
      <c r="AQ9330" s="219"/>
      <c r="AR9330" s="219"/>
      <c r="AS9330" s="221"/>
      <c r="AT9330" s="221"/>
      <c r="AU9330" s="221"/>
      <c r="AV9330" s="221"/>
      <c r="AW9330" s="221"/>
      <c r="AX9330" s="221"/>
      <c r="AY9330" s="221"/>
      <c r="AZ9330" s="221"/>
    </row>
    <row r="9331" spans="1:52" x14ac:dyDescent="0.15">
      <c r="A9331" s="278"/>
      <c r="B9331" s="274"/>
      <c r="C9331" s="340"/>
      <c r="D9331" s="340"/>
      <c r="E9331" s="341"/>
      <c r="F9331" s="341"/>
      <c r="G9331" s="341"/>
      <c r="H9331" s="341"/>
      <c r="I9331" s="341"/>
      <c r="J9331" s="341"/>
      <c r="AH9331" s="221"/>
      <c r="AI9331" s="221"/>
      <c r="AJ9331" s="221"/>
      <c r="AK9331" s="221"/>
      <c r="AL9331" s="221"/>
      <c r="AM9331" s="221"/>
      <c r="AN9331" s="221"/>
      <c r="AO9331" s="221"/>
      <c r="AP9331" s="221"/>
      <c r="AQ9331" s="219"/>
      <c r="AR9331" s="219"/>
      <c r="AS9331" s="221"/>
      <c r="AT9331" s="221"/>
      <c r="AU9331" s="221"/>
      <c r="AV9331" s="221"/>
      <c r="AW9331" s="221"/>
      <c r="AX9331" s="221"/>
      <c r="AY9331" s="221"/>
      <c r="AZ9331" s="221"/>
    </row>
    <row r="9332" spans="1:52" x14ac:dyDescent="0.15">
      <c r="A9332" s="278"/>
      <c r="B9332" s="274"/>
      <c r="C9332" s="340"/>
      <c r="D9332" s="340"/>
      <c r="E9332" s="341"/>
      <c r="F9332" s="341"/>
      <c r="G9332" s="341"/>
      <c r="H9332" s="341"/>
      <c r="I9332" s="341"/>
      <c r="J9332" s="341"/>
      <c r="AH9332" s="221"/>
      <c r="AI9332" s="221"/>
      <c r="AJ9332" s="221"/>
      <c r="AK9332" s="221"/>
      <c r="AL9332" s="221"/>
      <c r="AM9332" s="221"/>
      <c r="AN9332" s="221"/>
      <c r="AO9332" s="221"/>
      <c r="AP9332" s="221"/>
      <c r="AQ9332" s="219"/>
      <c r="AR9332" s="219"/>
      <c r="AS9332" s="221"/>
      <c r="AT9332" s="221"/>
      <c r="AU9332" s="221"/>
      <c r="AV9332" s="221"/>
      <c r="AW9332" s="221"/>
      <c r="AX9332" s="221"/>
      <c r="AY9332" s="221"/>
      <c r="AZ9332" s="221"/>
    </row>
    <row r="9333" spans="1:52" x14ac:dyDescent="0.15">
      <c r="A9333" s="278"/>
      <c r="B9333" s="274"/>
      <c r="C9333" s="340"/>
      <c r="D9333" s="340"/>
      <c r="E9333" s="341"/>
      <c r="F9333" s="341"/>
      <c r="G9333" s="341"/>
      <c r="H9333" s="341"/>
      <c r="I9333" s="341"/>
      <c r="J9333" s="341"/>
      <c r="AH9333" s="221"/>
      <c r="AI9333" s="221"/>
      <c r="AJ9333" s="221"/>
      <c r="AK9333" s="221"/>
      <c r="AL9333" s="221"/>
      <c r="AM9333" s="221"/>
      <c r="AN9333" s="221"/>
      <c r="AO9333" s="221"/>
      <c r="AP9333" s="221"/>
      <c r="AQ9333" s="219"/>
      <c r="AR9333" s="219"/>
      <c r="AS9333" s="221"/>
      <c r="AT9333" s="221"/>
      <c r="AU9333" s="221"/>
      <c r="AV9333" s="221"/>
      <c r="AW9333" s="221"/>
      <c r="AX9333" s="221"/>
      <c r="AY9333" s="221"/>
      <c r="AZ9333" s="221"/>
    </row>
    <row r="9334" spans="1:52" x14ac:dyDescent="0.15">
      <c r="A9334" s="278"/>
      <c r="B9334" s="274"/>
      <c r="C9334" s="340"/>
      <c r="D9334" s="340"/>
      <c r="E9334" s="341"/>
      <c r="F9334" s="341"/>
      <c r="G9334" s="341"/>
      <c r="H9334" s="341"/>
      <c r="I9334" s="341"/>
      <c r="J9334" s="341"/>
      <c r="AH9334" s="221"/>
      <c r="AI9334" s="221"/>
      <c r="AJ9334" s="221"/>
      <c r="AK9334" s="221"/>
      <c r="AL9334" s="221"/>
      <c r="AM9334" s="221"/>
      <c r="AN9334" s="221"/>
      <c r="AO9334" s="221"/>
      <c r="AP9334" s="221"/>
      <c r="AQ9334" s="219"/>
      <c r="AR9334" s="219"/>
      <c r="AS9334" s="221"/>
      <c r="AT9334" s="221"/>
      <c r="AU9334" s="221"/>
      <c r="AV9334" s="221"/>
      <c r="AW9334" s="221"/>
      <c r="AX9334" s="221"/>
      <c r="AY9334" s="221"/>
      <c r="AZ9334" s="221"/>
    </row>
    <row r="9335" spans="1:52" x14ac:dyDescent="0.15">
      <c r="A9335" s="278"/>
      <c r="B9335" s="274"/>
      <c r="C9335" s="340"/>
      <c r="D9335" s="340"/>
      <c r="E9335" s="341"/>
      <c r="F9335" s="341"/>
      <c r="G9335" s="341"/>
      <c r="H9335" s="341"/>
      <c r="I9335" s="341"/>
      <c r="J9335" s="341"/>
      <c r="AH9335" s="221"/>
      <c r="AI9335" s="221"/>
      <c r="AJ9335" s="221"/>
      <c r="AK9335" s="221"/>
      <c r="AL9335" s="221"/>
      <c r="AM9335" s="221"/>
      <c r="AN9335" s="221"/>
      <c r="AO9335" s="221"/>
      <c r="AP9335" s="221"/>
      <c r="AQ9335" s="219"/>
      <c r="AR9335" s="219"/>
      <c r="AS9335" s="221"/>
      <c r="AT9335" s="221"/>
      <c r="AU9335" s="221"/>
      <c r="AV9335" s="221"/>
      <c r="AW9335" s="221"/>
      <c r="AX9335" s="221"/>
      <c r="AY9335" s="221"/>
      <c r="AZ9335" s="221"/>
    </row>
    <row r="9336" spans="1:52" x14ac:dyDescent="0.15">
      <c r="A9336" s="278"/>
      <c r="B9336" s="274"/>
      <c r="C9336" s="340"/>
      <c r="D9336" s="340"/>
      <c r="E9336" s="341"/>
      <c r="F9336" s="341"/>
      <c r="G9336" s="341"/>
      <c r="H9336" s="341"/>
      <c r="I9336" s="341"/>
      <c r="J9336" s="341"/>
      <c r="AH9336" s="221"/>
      <c r="AI9336" s="221"/>
      <c r="AJ9336" s="221"/>
      <c r="AK9336" s="221"/>
      <c r="AL9336" s="221"/>
      <c r="AM9336" s="221"/>
      <c r="AN9336" s="221"/>
      <c r="AO9336" s="221"/>
      <c r="AP9336" s="221"/>
      <c r="AQ9336" s="219"/>
      <c r="AR9336" s="219"/>
      <c r="AS9336" s="221"/>
      <c r="AT9336" s="221"/>
      <c r="AU9336" s="221"/>
      <c r="AV9336" s="221"/>
      <c r="AW9336" s="221"/>
      <c r="AX9336" s="221"/>
      <c r="AY9336" s="221"/>
      <c r="AZ9336" s="221"/>
    </row>
    <row r="9337" spans="1:52" x14ac:dyDescent="0.15">
      <c r="A9337" s="278"/>
      <c r="B9337" s="274"/>
      <c r="C9337" s="340"/>
      <c r="D9337" s="340"/>
      <c r="E9337" s="341"/>
      <c r="F9337" s="341"/>
      <c r="G9337" s="341"/>
      <c r="H9337" s="341"/>
      <c r="I9337" s="341"/>
      <c r="J9337" s="341"/>
      <c r="AH9337" s="221"/>
      <c r="AI9337" s="221"/>
      <c r="AJ9337" s="221"/>
      <c r="AK9337" s="221"/>
      <c r="AL9337" s="221"/>
      <c r="AM9337" s="221"/>
      <c r="AN9337" s="221"/>
      <c r="AO9337" s="221"/>
      <c r="AP9337" s="221"/>
      <c r="AQ9337" s="219"/>
      <c r="AR9337" s="219"/>
      <c r="AS9337" s="221"/>
      <c r="AT9337" s="221"/>
      <c r="AU9337" s="221"/>
      <c r="AV9337" s="221"/>
      <c r="AW9337" s="221"/>
      <c r="AX9337" s="221"/>
      <c r="AY9337" s="221"/>
      <c r="AZ9337" s="221"/>
    </row>
    <row r="9338" spans="1:52" x14ac:dyDescent="0.15">
      <c r="A9338" s="278"/>
      <c r="B9338" s="274"/>
      <c r="C9338" s="340"/>
      <c r="D9338" s="340"/>
      <c r="E9338" s="341"/>
      <c r="F9338" s="341"/>
      <c r="G9338" s="341"/>
      <c r="H9338" s="341"/>
      <c r="I9338" s="341"/>
      <c r="J9338" s="341"/>
      <c r="AH9338" s="221"/>
      <c r="AI9338" s="221"/>
      <c r="AJ9338" s="221"/>
      <c r="AK9338" s="221"/>
      <c r="AL9338" s="221"/>
      <c r="AM9338" s="221"/>
      <c r="AN9338" s="221"/>
      <c r="AO9338" s="221"/>
      <c r="AP9338" s="221"/>
      <c r="AQ9338" s="219"/>
      <c r="AR9338" s="219"/>
      <c r="AS9338" s="221"/>
      <c r="AT9338" s="221"/>
      <c r="AU9338" s="221"/>
      <c r="AV9338" s="221"/>
      <c r="AW9338" s="221"/>
      <c r="AX9338" s="221"/>
      <c r="AY9338" s="221"/>
      <c r="AZ9338" s="221"/>
    </row>
    <row r="9339" spans="1:52" x14ac:dyDescent="0.15">
      <c r="A9339" s="278"/>
      <c r="B9339" s="274"/>
      <c r="C9339" s="340"/>
      <c r="D9339" s="340"/>
      <c r="E9339" s="341"/>
      <c r="F9339" s="341"/>
      <c r="G9339" s="341"/>
      <c r="H9339" s="341"/>
      <c r="I9339" s="341"/>
      <c r="J9339" s="341"/>
      <c r="AH9339" s="221"/>
      <c r="AI9339" s="221"/>
      <c r="AJ9339" s="221"/>
      <c r="AK9339" s="221"/>
      <c r="AL9339" s="221"/>
      <c r="AM9339" s="221"/>
      <c r="AN9339" s="221"/>
      <c r="AO9339" s="221"/>
      <c r="AP9339" s="221"/>
      <c r="AQ9339" s="219"/>
      <c r="AR9339" s="219"/>
      <c r="AS9339" s="221"/>
      <c r="AT9339" s="221"/>
      <c r="AU9339" s="221"/>
      <c r="AV9339" s="221"/>
      <c r="AW9339" s="221"/>
      <c r="AX9339" s="221"/>
      <c r="AY9339" s="221"/>
      <c r="AZ9339" s="221"/>
    </row>
    <row r="9340" spans="1:52" x14ac:dyDescent="0.15">
      <c r="A9340" s="278"/>
      <c r="B9340" s="274"/>
      <c r="C9340" s="340"/>
      <c r="D9340" s="340"/>
      <c r="E9340" s="341"/>
      <c r="F9340" s="341"/>
      <c r="G9340" s="341"/>
      <c r="H9340" s="341"/>
      <c r="I9340" s="341"/>
      <c r="J9340" s="341"/>
      <c r="AH9340" s="221"/>
      <c r="AI9340" s="221"/>
      <c r="AJ9340" s="221"/>
      <c r="AK9340" s="221"/>
      <c r="AL9340" s="221"/>
      <c r="AM9340" s="221"/>
      <c r="AN9340" s="221"/>
      <c r="AO9340" s="221"/>
      <c r="AP9340" s="221"/>
      <c r="AQ9340" s="219"/>
      <c r="AR9340" s="219"/>
      <c r="AS9340" s="221"/>
      <c r="AT9340" s="221"/>
      <c r="AU9340" s="221"/>
      <c r="AV9340" s="221"/>
      <c r="AW9340" s="221"/>
      <c r="AX9340" s="221"/>
      <c r="AY9340" s="221"/>
      <c r="AZ9340" s="221"/>
    </row>
    <row r="9341" spans="1:52" x14ac:dyDescent="0.15">
      <c r="A9341" s="278"/>
      <c r="B9341" s="274"/>
      <c r="C9341" s="340"/>
      <c r="D9341" s="340"/>
      <c r="E9341" s="341"/>
      <c r="F9341" s="341"/>
      <c r="G9341" s="341"/>
      <c r="H9341" s="341"/>
      <c r="I9341" s="341"/>
      <c r="J9341" s="341"/>
      <c r="AH9341" s="221"/>
      <c r="AI9341" s="221"/>
      <c r="AJ9341" s="221"/>
      <c r="AK9341" s="221"/>
      <c r="AL9341" s="221"/>
      <c r="AM9341" s="221"/>
      <c r="AN9341" s="221"/>
      <c r="AO9341" s="221"/>
      <c r="AP9341" s="221"/>
      <c r="AQ9341" s="219"/>
      <c r="AR9341" s="219"/>
      <c r="AS9341" s="221"/>
      <c r="AT9341" s="221"/>
      <c r="AU9341" s="221"/>
      <c r="AV9341" s="221"/>
      <c r="AW9341" s="221"/>
      <c r="AX9341" s="221"/>
      <c r="AY9341" s="221"/>
      <c r="AZ9341" s="221"/>
    </row>
    <row r="9342" spans="1:52" x14ac:dyDescent="0.15">
      <c r="A9342" s="278"/>
      <c r="B9342" s="274"/>
      <c r="C9342" s="340"/>
      <c r="D9342" s="340"/>
      <c r="E9342" s="341"/>
      <c r="F9342" s="341"/>
      <c r="G9342" s="341"/>
      <c r="H9342" s="341"/>
      <c r="I9342" s="341"/>
      <c r="J9342" s="341"/>
      <c r="AH9342" s="221"/>
      <c r="AI9342" s="221"/>
      <c r="AJ9342" s="221"/>
      <c r="AK9342" s="221"/>
      <c r="AL9342" s="221"/>
      <c r="AM9342" s="221"/>
      <c r="AN9342" s="221"/>
      <c r="AO9342" s="221"/>
      <c r="AP9342" s="221"/>
      <c r="AQ9342" s="219"/>
      <c r="AR9342" s="219"/>
      <c r="AS9342" s="221"/>
      <c r="AT9342" s="221"/>
      <c r="AU9342" s="221"/>
      <c r="AV9342" s="221"/>
      <c r="AW9342" s="221"/>
      <c r="AX9342" s="221"/>
      <c r="AY9342" s="221"/>
      <c r="AZ9342" s="221"/>
    </row>
    <row r="9343" spans="1:52" x14ac:dyDescent="0.15">
      <c r="A9343" s="278"/>
      <c r="B9343" s="274"/>
      <c r="C9343" s="340"/>
      <c r="D9343" s="340"/>
      <c r="E9343" s="341"/>
      <c r="F9343" s="341"/>
      <c r="G9343" s="341"/>
      <c r="H9343" s="341"/>
      <c r="I9343" s="341"/>
      <c r="J9343" s="341"/>
      <c r="AH9343" s="221"/>
      <c r="AI9343" s="221"/>
      <c r="AJ9343" s="221"/>
      <c r="AK9343" s="221"/>
      <c r="AL9343" s="221"/>
      <c r="AM9343" s="221"/>
      <c r="AN9343" s="221"/>
      <c r="AO9343" s="221"/>
      <c r="AP9343" s="221"/>
      <c r="AQ9343" s="219"/>
      <c r="AR9343" s="219"/>
      <c r="AS9343" s="221"/>
      <c r="AT9343" s="221"/>
      <c r="AU9343" s="221"/>
      <c r="AV9343" s="221"/>
      <c r="AW9343" s="221"/>
      <c r="AX9343" s="221"/>
      <c r="AY9343" s="221"/>
      <c r="AZ9343" s="221"/>
    </row>
    <row r="9344" spans="1:52" x14ac:dyDescent="0.15">
      <c r="A9344" s="278"/>
      <c r="B9344" s="274"/>
      <c r="C9344" s="340"/>
      <c r="D9344" s="340"/>
      <c r="E9344" s="341"/>
      <c r="F9344" s="341"/>
      <c r="G9344" s="341"/>
      <c r="H9344" s="341"/>
      <c r="I9344" s="341"/>
      <c r="J9344" s="341"/>
      <c r="AH9344" s="221"/>
      <c r="AI9344" s="221"/>
      <c r="AJ9344" s="221"/>
      <c r="AK9344" s="221"/>
      <c r="AL9344" s="221"/>
      <c r="AM9344" s="221"/>
      <c r="AN9344" s="221"/>
      <c r="AO9344" s="221"/>
      <c r="AP9344" s="221"/>
      <c r="AQ9344" s="219"/>
      <c r="AR9344" s="219"/>
      <c r="AS9344" s="221"/>
      <c r="AT9344" s="221"/>
      <c r="AU9344" s="221"/>
      <c r="AV9344" s="221"/>
      <c r="AW9344" s="221"/>
      <c r="AX9344" s="221"/>
      <c r="AY9344" s="221"/>
      <c r="AZ9344" s="221"/>
    </row>
    <row r="9345" spans="1:52" x14ac:dyDescent="0.15">
      <c r="A9345" s="278"/>
      <c r="B9345" s="274"/>
      <c r="C9345" s="340"/>
      <c r="D9345" s="340"/>
      <c r="E9345" s="341"/>
      <c r="F9345" s="341"/>
      <c r="G9345" s="341"/>
      <c r="H9345" s="341"/>
      <c r="I9345" s="341"/>
      <c r="J9345" s="341"/>
      <c r="AH9345" s="221"/>
      <c r="AI9345" s="221"/>
      <c r="AJ9345" s="221"/>
      <c r="AK9345" s="221"/>
      <c r="AL9345" s="221"/>
      <c r="AM9345" s="221"/>
      <c r="AN9345" s="221"/>
      <c r="AO9345" s="221"/>
      <c r="AP9345" s="221"/>
      <c r="AQ9345" s="219"/>
      <c r="AR9345" s="219"/>
      <c r="AS9345" s="221"/>
      <c r="AT9345" s="221"/>
      <c r="AU9345" s="221"/>
      <c r="AV9345" s="221"/>
      <c r="AW9345" s="221"/>
      <c r="AX9345" s="221"/>
      <c r="AY9345" s="221"/>
      <c r="AZ9345" s="221"/>
    </row>
    <row r="9346" spans="1:52" x14ac:dyDescent="0.15">
      <c r="A9346" s="278"/>
      <c r="B9346" s="274"/>
      <c r="C9346" s="340"/>
      <c r="D9346" s="340"/>
      <c r="E9346" s="341"/>
      <c r="F9346" s="341"/>
      <c r="G9346" s="341"/>
      <c r="H9346" s="341"/>
      <c r="I9346" s="341"/>
      <c r="J9346" s="341"/>
      <c r="AH9346" s="221"/>
      <c r="AI9346" s="221"/>
      <c r="AJ9346" s="221"/>
      <c r="AK9346" s="221"/>
      <c r="AL9346" s="221"/>
      <c r="AM9346" s="221"/>
      <c r="AN9346" s="221"/>
      <c r="AO9346" s="221"/>
      <c r="AP9346" s="221"/>
      <c r="AQ9346" s="219"/>
      <c r="AR9346" s="219"/>
      <c r="AS9346" s="221"/>
      <c r="AT9346" s="221"/>
      <c r="AU9346" s="221"/>
      <c r="AV9346" s="221"/>
      <c r="AW9346" s="221"/>
      <c r="AX9346" s="221"/>
      <c r="AY9346" s="221"/>
      <c r="AZ9346" s="221"/>
    </row>
    <row r="9347" spans="1:52" x14ac:dyDescent="0.15">
      <c r="A9347" s="278"/>
      <c r="B9347" s="274"/>
      <c r="C9347" s="340"/>
      <c r="D9347" s="340"/>
      <c r="E9347" s="341"/>
      <c r="F9347" s="341"/>
      <c r="G9347" s="341"/>
      <c r="H9347" s="341"/>
      <c r="I9347" s="341"/>
      <c r="J9347" s="341"/>
      <c r="AH9347" s="221"/>
      <c r="AI9347" s="221"/>
      <c r="AJ9347" s="221"/>
      <c r="AK9347" s="221"/>
      <c r="AL9347" s="221"/>
      <c r="AM9347" s="221"/>
      <c r="AN9347" s="221"/>
      <c r="AO9347" s="221"/>
      <c r="AP9347" s="221"/>
      <c r="AQ9347" s="219"/>
      <c r="AR9347" s="219"/>
      <c r="AS9347" s="221"/>
      <c r="AT9347" s="221"/>
      <c r="AU9347" s="221"/>
      <c r="AV9347" s="221"/>
      <c r="AW9347" s="221"/>
      <c r="AX9347" s="221"/>
      <c r="AY9347" s="221"/>
      <c r="AZ9347" s="221"/>
    </row>
    <row r="9348" spans="1:52" x14ac:dyDescent="0.15">
      <c r="A9348" s="278"/>
      <c r="B9348" s="274"/>
      <c r="C9348" s="340"/>
      <c r="D9348" s="340"/>
      <c r="E9348" s="341"/>
      <c r="F9348" s="341"/>
      <c r="G9348" s="341"/>
      <c r="H9348" s="341"/>
      <c r="I9348" s="341"/>
      <c r="J9348" s="341"/>
      <c r="AH9348" s="221"/>
      <c r="AI9348" s="221"/>
      <c r="AJ9348" s="221"/>
      <c r="AK9348" s="221"/>
      <c r="AL9348" s="221"/>
      <c r="AM9348" s="221"/>
      <c r="AN9348" s="221"/>
      <c r="AO9348" s="221"/>
      <c r="AP9348" s="221"/>
      <c r="AQ9348" s="219"/>
      <c r="AR9348" s="219"/>
      <c r="AS9348" s="221"/>
      <c r="AT9348" s="221"/>
      <c r="AU9348" s="221"/>
      <c r="AV9348" s="221"/>
      <c r="AW9348" s="221"/>
      <c r="AX9348" s="221"/>
      <c r="AY9348" s="221"/>
      <c r="AZ9348" s="221"/>
    </row>
    <row r="9349" spans="1:52" x14ac:dyDescent="0.15">
      <c r="A9349" s="278"/>
      <c r="B9349" s="274"/>
      <c r="C9349" s="340"/>
      <c r="D9349" s="340"/>
      <c r="E9349" s="341"/>
      <c r="F9349" s="341"/>
      <c r="G9349" s="341"/>
      <c r="H9349" s="341"/>
      <c r="I9349" s="341"/>
      <c r="J9349" s="341"/>
      <c r="AH9349" s="221"/>
      <c r="AI9349" s="221"/>
      <c r="AJ9349" s="221"/>
      <c r="AK9349" s="221"/>
      <c r="AL9349" s="221"/>
      <c r="AM9349" s="221"/>
      <c r="AN9349" s="221"/>
      <c r="AO9349" s="221"/>
      <c r="AP9349" s="221"/>
      <c r="AQ9349" s="219"/>
      <c r="AR9349" s="219"/>
      <c r="AS9349" s="221"/>
      <c r="AT9349" s="221"/>
      <c r="AU9349" s="221"/>
      <c r="AV9349" s="221"/>
      <c r="AW9349" s="221"/>
      <c r="AX9349" s="221"/>
      <c r="AY9349" s="221"/>
      <c r="AZ9349" s="221"/>
    </row>
    <row r="9350" spans="1:52" x14ac:dyDescent="0.15">
      <c r="A9350" s="278"/>
      <c r="B9350" s="274"/>
      <c r="C9350" s="340"/>
      <c r="D9350" s="340"/>
      <c r="E9350" s="341"/>
      <c r="F9350" s="341"/>
      <c r="G9350" s="341"/>
      <c r="H9350" s="341"/>
      <c r="I9350" s="341"/>
      <c r="J9350" s="341"/>
      <c r="AH9350" s="221"/>
      <c r="AI9350" s="221"/>
      <c r="AJ9350" s="221"/>
      <c r="AK9350" s="221"/>
      <c r="AL9350" s="221"/>
      <c r="AM9350" s="221"/>
      <c r="AN9350" s="221"/>
      <c r="AO9350" s="221"/>
      <c r="AP9350" s="221"/>
      <c r="AQ9350" s="219"/>
      <c r="AR9350" s="219"/>
      <c r="AS9350" s="221"/>
      <c r="AT9350" s="221"/>
      <c r="AU9350" s="221"/>
      <c r="AV9350" s="221"/>
      <c r="AW9350" s="221"/>
      <c r="AX9350" s="221"/>
      <c r="AY9350" s="221"/>
      <c r="AZ9350" s="221"/>
    </row>
    <row r="9351" spans="1:52" x14ac:dyDescent="0.15">
      <c r="A9351" s="278"/>
      <c r="B9351" s="274"/>
      <c r="C9351" s="340"/>
      <c r="D9351" s="340"/>
      <c r="E9351" s="341"/>
      <c r="F9351" s="341"/>
      <c r="G9351" s="341"/>
      <c r="H9351" s="341"/>
      <c r="I9351" s="341"/>
      <c r="J9351" s="341"/>
      <c r="AH9351" s="221"/>
      <c r="AI9351" s="221"/>
      <c r="AJ9351" s="221"/>
      <c r="AK9351" s="221"/>
      <c r="AL9351" s="221"/>
      <c r="AM9351" s="221"/>
      <c r="AN9351" s="221"/>
      <c r="AO9351" s="221"/>
      <c r="AP9351" s="221"/>
      <c r="AQ9351" s="219"/>
      <c r="AR9351" s="219"/>
      <c r="AS9351" s="221"/>
      <c r="AT9351" s="221"/>
      <c r="AU9351" s="221"/>
      <c r="AV9351" s="221"/>
      <c r="AW9351" s="221"/>
      <c r="AX9351" s="221"/>
      <c r="AY9351" s="221"/>
      <c r="AZ9351" s="221"/>
    </row>
    <row r="9352" spans="1:52" x14ac:dyDescent="0.15">
      <c r="A9352" s="278"/>
      <c r="B9352" s="274"/>
      <c r="C9352" s="340"/>
      <c r="D9352" s="340"/>
      <c r="E9352" s="341"/>
      <c r="F9352" s="341"/>
      <c r="G9352" s="341"/>
      <c r="H9352" s="341"/>
      <c r="I9352" s="341"/>
      <c r="J9352" s="341"/>
      <c r="AH9352" s="221"/>
      <c r="AI9352" s="221"/>
      <c r="AJ9352" s="221"/>
      <c r="AK9352" s="221"/>
      <c r="AL9352" s="221"/>
      <c r="AM9352" s="221"/>
      <c r="AN9352" s="221"/>
      <c r="AO9352" s="221"/>
      <c r="AP9352" s="221"/>
      <c r="AQ9352" s="219"/>
      <c r="AR9352" s="219"/>
      <c r="AS9352" s="221"/>
      <c r="AT9352" s="221"/>
      <c r="AU9352" s="221"/>
      <c r="AV9352" s="221"/>
      <c r="AW9352" s="221"/>
      <c r="AX9352" s="221"/>
      <c r="AY9352" s="221"/>
      <c r="AZ9352" s="221"/>
    </row>
    <row r="9353" spans="1:52" x14ac:dyDescent="0.15">
      <c r="A9353" s="278"/>
      <c r="B9353" s="274"/>
      <c r="C9353" s="340"/>
      <c r="D9353" s="340"/>
      <c r="E9353" s="341"/>
      <c r="F9353" s="341"/>
      <c r="G9353" s="341"/>
      <c r="H9353" s="341"/>
      <c r="I9353" s="341"/>
      <c r="J9353" s="341"/>
      <c r="AH9353" s="221"/>
      <c r="AI9353" s="221"/>
      <c r="AJ9353" s="221"/>
      <c r="AK9353" s="221"/>
      <c r="AL9353" s="221"/>
      <c r="AM9353" s="221"/>
      <c r="AN9353" s="221"/>
      <c r="AO9353" s="221"/>
      <c r="AP9353" s="221"/>
      <c r="AQ9353" s="219"/>
      <c r="AR9353" s="219"/>
      <c r="AS9353" s="221"/>
      <c r="AT9353" s="221"/>
      <c r="AU9353" s="221"/>
      <c r="AV9353" s="221"/>
      <c r="AW9353" s="221"/>
      <c r="AX9353" s="221"/>
      <c r="AY9353" s="221"/>
      <c r="AZ9353" s="221"/>
    </row>
    <row r="9354" spans="1:52" x14ac:dyDescent="0.15">
      <c r="A9354" s="278"/>
      <c r="B9354" s="274"/>
      <c r="C9354" s="340"/>
      <c r="D9354" s="340"/>
      <c r="E9354" s="341"/>
      <c r="F9354" s="341"/>
      <c r="G9354" s="341"/>
      <c r="H9354" s="341"/>
      <c r="I9354" s="341"/>
      <c r="J9354" s="341"/>
      <c r="AH9354" s="221"/>
      <c r="AI9354" s="221"/>
      <c r="AJ9354" s="221"/>
      <c r="AK9354" s="221"/>
      <c r="AL9354" s="221"/>
      <c r="AM9354" s="221"/>
      <c r="AN9354" s="221"/>
      <c r="AO9354" s="221"/>
      <c r="AP9354" s="221"/>
      <c r="AQ9354" s="219"/>
      <c r="AR9354" s="219"/>
      <c r="AS9354" s="221"/>
      <c r="AT9354" s="221"/>
      <c r="AU9354" s="221"/>
      <c r="AV9354" s="221"/>
      <c r="AW9354" s="221"/>
      <c r="AX9354" s="221"/>
      <c r="AY9354" s="221"/>
      <c r="AZ9354" s="221"/>
    </row>
    <row r="9355" spans="1:52" x14ac:dyDescent="0.15">
      <c r="A9355" s="278"/>
      <c r="B9355" s="274"/>
      <c r="C9355" s="340"/>
      <c r="D9355" s="340"/>
      <c r="E9355" s="341"/>
      <c r="F9355" s="341"/>
      <c r="G9355" s="341"/>
      <c r="H9355" s="341"/>
      <c r="I9355" s="341"/>
      <c r="J9355" s="341"/>
      <c r="AH9355" s="221"/>
      <c r="AI9355" s="221"/>
      <c r="AJ9355" s="221"/>
      <c r="AK9355" s="221"/>
      <c r="AL9355" s="221"/>
      <c r="AM9355" s="221"/>
      <c r="AN9355" s="221"/>
      <c r="AO9355" s="221"/>
      <c r="AP9355" s="221"/>
      <c r="AQ9355" s="219"/>
      <c r="AR9355" s="219"/>
      <c r="AS9355" s="221"/>
      <c r="AT9355" s="221"/>
      <c r="AU9355" s="221"/>
      <c r="AV9355" s="221"/>
      <c r="AW9355" s="221"/>
      <c r="AX9355" s="221"/>
      <c r="AY9355" s="221"/>
      <c r="AZ9355" s="221"/>
    </row>
    <row r="9356" spans="1:52" x14ac:dyDescent="0.15">
      <c r="A9356" s="278"/>
      <c r="B9356" s="274"/>
      <c r="C9356" s="340"/>
      <c r="D9356" s="340"/>
      <c r="E9356" s="341"/>
      <c r="F9356" s="341"/>
      <c r="G9356" s="341"/>
      <c r="H9356" s="341"/>
      <c r="I9356" s="341"/>
      <c r="J9356" s="341"/>
      <c r="AH9356" s="221"/>
      <c r="AI9356" s="221"/>
      <c r="AJ9356" s="221"/>
      <c r="AK9356" s="221"/>
      <c r="AL9356" s="221"/>
      <c r="AM9356" s="221"/>
      <c r="AN9356" s="221"/>
      <c r="AO9356" s="221"/>
      <c r="AP9356" s="221"/>
      <c r="AQ9356" s="219"/>
      <c r="AR9356" s="219"/>
      <c r="AS9356" s="221"/>
      <c r="AT9356" s="221"/>
      <c r="AU9356" s="221"/>
      <c r="AV9356" s="221"/>
      <c r="AW9356" s="221"/>
      <c r="AX9356" s="221"/>
      <c r="AY9356" s="221"/>
      <c r="AZ9356" s="221"/>
    </row>
    <row r="9357" spans="1:52" x14ac:dyDescent="0.15">
      <c r="A9357" s="278"/>
      <c r="B9357" s="274"/>
      <c r="C9357" s="340"/>
      <c r="D9357" s="340"/>
      <c r="E9357" s="341"/>
      <c r="F9357" s="341"/>
      <c r="G9357" s="341"/>
      <c r="H9357" s="341"/>
      <c r="I9357" s="341"/>
      <c r="J9357" s="341"/>
      <c r="AH9357" s="221"/>
      <c r="AI9357" s="221"/>
      <c r="AJ9357" s="221"/>
      <c r="AK9357" s="221"/>
      <c r="AL9357" s="221"/>
      <c r="AM9357" s="221"/>
      <c r="AN9357" s="221"/>
      <c r="AO9357" s="221"/>
      <c r="AP9357" s="221"/>
      <c r="AQ9357" s="219"/>
      <c r="AR9357" s="219"/>
      <c r="AS9357" s="221"/>
      <c r="AT9357" s="221"/>
      <c r="AU9357" s="221"/>
      <c r="AV9357" s="221"/>
      <c r="AW9357" s="221"/>
      <c r="AX9357" s="221"/>
      <c r="AY9357" s="221"/>
      <c r="AZ9357" s="221"/>
    </row>
    <row r="9358" spans="1:52" x14ac:dyDescent="0.15">
      <c r="A9358" s="278"/>
      <c r="B9358" s="274"/>
      <c r="C9358" s="340"/>
      <c r="D9358" s="340"/>
      <c r="E9358" s="341"/>
      <c r="F9358" s="341"/>
      <c r="G9358" s="341"/>
      <c r="H9358" s="341"/>
      <c r="I9358" s="341"/>
      <c r="J9358" s="341"/>
      <c r="AH9358" s="221"/>
      <c r="AI9358" s="221"/>
      <c r="AJ9358" s="221"/>
      <c r="AK9358" s="221"/>
      <c r="AL9358" s="221"/>
      <c r="AM9358" s="221"/>
      <c r="AN9358" s="221"/>
      <c r="AO9358" s="221"/>
      <c r="AP9358" s="221"/>
      <c r="AQ9358" s="219"/>
      <c r="AR9358" s="219"/>
      <c r="AS9358" s="221"/>
      <c r="AT9358" s="221"/>
      <c r="AU9358" s="221"/>
      <c r="AV9358" s="221"/>
      <c r="AW9358" s="221"/>
      <c r="AX9358" s="221"/>
      <c r="AY9358" s="221"/>
      <c r="AZ9358" s="221"/>
    </row>
    <row r="9359" spans="1:52" x14ac:dyDescent="0.15">
      <c r="A9359" s="278"/>
      <c r="B9359" s="274"/>
      <c r="C9359" s="340"/>
      <c r="D9359" s="340"/>
      <c r="E9359" s="341"/>
      <c r="F9359" s="341"/>
      <c r="G9359" s="341"/>
      <c r="H9359" s="341"/>
      <c r="I9359" s="341"/>
      <c r="J9359" s="341"/>
      <c r="AH9359" s="221"/>
      <c r="AI9359" s="221"/>
      <c r="AJ9359" s="221"/>
      <c r="AK9359" s="221"/>
      <c r="AL9359" s="221"/>
      <c r="AM9359" s="221"/>
      <c r="AN9359" s="221"/>
      <c r="AO9359" s="221"/>
      <c r="AP9359" s="221"/>
      <c r="AQ9359" s="219"/>
      <c r="AR9359" s="219"/>
      <c r="AS9359" s="221"/>
      <c r="AT9359" s="221"/>
      <c r="AU9359" s="221"/>
      <c r="AV9359" s="221"/>
      <c r="AW9359" s="221"/>
      <c r="AX9359" s="221"/>
      <c r="AY9359" s="221"/>
      <c r="AZ9359" s="221"/>
    </row>
    <row r="9360" spans="1:52" x14ac:dyDescent="0.15">
      <c r="A9360" s="278"/>
      <c r="B9360" s="274"/>
      <c r="C9360" s="340"/>
      <c r="D9360" s="340"/>
      <c r="E9360" s="341"/>
      <c r="F9360" s="341"/>
      <c r="G9360" s="341"/>
      <c r="H9360" s="341"/>
      <c r="I9360" s="341"/>
      <c r="J9360" s="341"/>
      <c r="AH9360" s="221"/>
      <c r="AI9360" s="221"/>
      <c r="AJ9360" s="221"/>
      <c r="AK9360" s="221"/>
      <c r="AL9360" s="221"/>
      <c r="AM9360" s="221"/>
      <c r="AN9360" s="221"/>
      <c r="AO9360" s="221"/>
      <c r="AP9360" s="221"/>
      <c r="AQ9360" s="219"/>
      <c r="AR9360" s="219"/>
      <c r="AS9360" s="221"/>
      <c r="AT9360" s="221"/>
      <c r="AU9360" s="221"/>
      <c r="AV9360" s="221"/>
      <c r="AW9360" s="221"/>
      <c r="AX9360" s="221"/>
      <c r="AY9360" s="221"/>
      <c r="AZ9360" s="221"/>
    </row>
    <row r="9361" spans="1:52" x14ac:dyDescent="0.15">
      <c r="A9361" s="278"/>
      <c r="B9361" s="274"/>
      <c r="C9361" s="340"/>
      <c r="D9361" s="340"/>
      <c r="E9361" s="341"/>
      <c r="F9361" s="341"/>
      <c r="G9361" s="341"/>
      <c r="H9361" s="341"/>
      <c r="I9361" s="341"/>
      <c r="J9361" s="341"/>
      <c r="AH9361" s="221"/>
      <c r="AI9361" s="221"/>
      <c r="AJ9361" s="221"/>
      <c r="AK9361" s="221"/>
      <c r="AL9361" s="221"/>
      <c r="AM9361" s="221"/>
      <c r="AN9361" s="221"/>
      <c r="AO9361" s="221"/>
      <c r="AP9361" s="221"/>
      <c r="AQ9361" s="219"/>
      <c r="AR9361" s="219"/>
      <c r="AS9361" s="221"/>
      <c r="AT9361" s="221"/>
      <c r="AU9361" s="221"/>
      <c r="AV9361" s="221"/>
      <c r="AW9361" s="221"/>
      <c r="AX9361" s="221"/>
      <c r="AY9361" s="221"/>
      <c r="AZ9361" s="221"/>
    </row>
    <row r="9362" spans="1:52" x14ac:dyDescent="0.15">
      <c r="A9362" s="278"/>
      <c r="B9362" s="274"/>
      <c r="C9362" s="340"/>
      <c r="D9362" s="340"/>
      <c r="E9362" s="341"/>
      <c r="F9362" s="341"/>
      <c r="G9362" s="341"/>
      <c r="H9362" s="341"/>
      <c r="I9362" s="341"/>
      <c r="J9362" s="341"/>
      <c r="AH9362" s="221"/>
      <c r="AI9362" s="221"/>
      <c r="AJ9362" s="221"/>
      <c r="AK9362" s="221"/>
      <c r="AL9362" s="221"/>
      <c r="AM9362" s="221"/>
      <c r="AN9362" s="221"/>
      <c r="AO9362" s="221"/>
      <c r="AP9362" s="221"/>
      <c r="AQ9362" s="219"/>
      <c r="AR9362" s="219"/>
      <c r="AS9362" s="221"/>
      <c r="AT9362" s="221"/>
      <c r="AU9362" s="221"/>
      <c r="AV9362" s="221"/>
      <c r="AW9362" s="221"/>
      <c r="AX9362" s="221"/>
      <c r="AY9362" s="221"/>
      <c r="AZ9362" s="221"/>
    </row>
    <row r="9363" spans="1:52" x14ac:dyDescent="0.15">
      <c r="A9363" s="278"/>
      <c r="B9363" s="274"/>
      <c r="C9363" s="340"/>
      <c r="D9363" s="340"/>
      <c r="E9363" s="341"/>
      <c r="F9363" s="341"/>
      <c r="G9363" s="341"/>
      <c r="H9363" s="341"/>
      <c r="I9363" s="341"/>
      <c r="J9363" s="341"/>
      <c r="AH9363" s="221"/>
      <c r="AI9363" s="221"/>
      <c r="AJ9363" s="221"/>
      <c r="AK9363" s="221"/>
      <c r="AL9363" s="221"/>
      <c r="AM9363" s="221"/>
      <c r="AN9363" s="221"/>
      <c r="AO9363" s="221"/>
      <c r="AP9363" s="221"/>
      <c r="AQ9363" s="219"/>
      <c r="AR9363" s="219"/>
      <c r="AS9363" s="221"/>
      <c r="AT9363" s="221"/>
      <c r="AU9363" s="221"/>
      <c r="AV9363" s="221"/>
      <c r="AW9363" s="221"/>
      <c r="AX9363" s="221"/>
      <c r="AY9363" s="221"/>
      <c r="AZ9363" s="221"/>
    </row>
    <row r="9364" spans="1:52" x14ac:dyDescent="0.15">
      <c r="A9364" s="278"/>
      <c r="B9364" s="274"/>
      <c r="C9364" s="340"/>
      <c r="D9364" s="340"/>
      <c r="E9364" s="341"/>
      <c r="F9364" s="341"/>
      <c r="G9364" s="341"/>
      <c r="H9364" s="341"/>
      <c r="I9364" s="341"/>
      <c r="J9364" s="341"/>
      <c r="AH9364" s="221"/>
      <c r="AI9364" s="221"/>
      <c r="AJ9364" s="221"/>
      <c r="AK9364" s="221"/>
      <c r="AL9364" s="221"/>
      <c r="AM9364" s="221"/>
      <c r="AN9364" s="221"/>
      <c r="AO9364" s="221"/>
      <c r="AP9364" s="221"/>
      <c r="AQ9364" s="219"/>
      <c r="AR9364" s="219"/>
      <c r="AS9364" s="221"/>
      <c r="AT9364" s="221"/>
      <c r="AU9364" s="221"/>
      <c r="AV9364" s="221"/>
      <c r="AW9364" s="221"/>
      <c r="AX9364" s="221"/>
      <c r="AY9364" s="221"/>
      <c r="AZ9364" s="221"/>
    </row>
    <row r="9365" spans="1:52" x14ac:dyDescent="0.15">
      <c r="A9365" s="278"/>
      <c r="B9365" s="274"/>
      <c r="C9365" s="340"/>
      <c r="D9365" s="340"/>
      <c r="E9365" s="341"/>
      <c r="F9365" s="341"/>
      <c r="G9365" s="341"/>
      <c r="H9365" s="341"/>
      <c r="I9365" s="341"/>
      <c r="J9365" s="341"/>
      <c r="AH9365" s="221"/>
      <c r="AI9365" s="221"/>
      <c r="AJ9365" s="221"/>
      <c r="AK9365" s="221"/>
      <c r="AL9365" s="221"/>
      <c r="AM9365" s="221"/>
      <c r="AN9365" s="221"/>
      <c r="AO9365" s="221"/>
      <c r="AP9365" s="221"/>
      <c r="AQ9365" s="219"/>
      <c r="AR9365" s="219"/>
      <c r="AS9365" s="221"/>
      <c r="AT9365" s="221"/>
      <c r="AU9365" s="221"/>
      <c r="AV9365" s="221"/>
      <c r="AW9365" s="221"/>
      <c r="AX9365" s="221"/>
      <c r="AY9365" s="221"/>
      <c r="AZ9365" s="221"/>
    </row>
    <row r="9366" spans="1:52" x14ac:dyDescent="0.15">
      <c r="A9366" s="278"/>
      <c r="B9366" s="274"/>
      <c r="C9366" s="340"/>
      <c r="D9366" s="340"/>
      <c r="E9366" s="341"/>
      <c r="F9366" s="341"/>
      <c r="G9366" s="341"/>
      <c r="H9366" s="341"/>
      <c r="I9366" s="341"/>
      <c r="J9366" s="341"/>
      <c r="AH9366" s="221"/>
      <c r="AI9366" s="221"/>
      <c r="AJ9366" s="221"/>
      <c r="AK9366" s="221"/>
      <c r="AL9366" s="221"/>
      <c r="AM9366" s="221"/>
      <c r="AN9366" s="221"/>
      <c r="AO9366" s="221"/>
      <c r="AP9366" s="221"/>
      <c r="AQ9366" s="219"/>
      <c r="AR9366" s="219"/>
      <c r="AS9366" s="221"/>
      <c r="AT9366" s="221"/>
      <c r="AU9366" s="221"/>
      <c r="AV9366" s="221"/>
      <c r="AW9366" s="221"/>
      <c r="AX9366" s="221"/>
      <c r="AY9366" s="221"/>
      <c r="AZ9366" s="221"/>
    </row>
    <row r="9367" spans="1:52" x14ac:dyDescent="0.15">
      <c r="A9367" s="278"/>
      <c r="B9367" s="274"/>
      <c r="C9367" s="340"/>
      <c r="D9367" s="340"/>
      <c r="E9367" s="341"/>
      <c r="F9367" s="341"/>
      <c r="G9367" s="341"/>
      <c r="H9367" s="341"/>
      <c r="I9367" s="341"/>
      <c r="J9367" s="341"/>
      <c r="AH9367" s="221"/>
      <c r="AI9367" s="221"/>
      <c r="AJ9367" s="221"/>
      <c r="AK9367" s="221"/>
      <c r="AL9367" s="221"/>
      <c r="AM9367" s="221"/>
      <c r="AN9367" s="221"/>
      <c r="AO9367" s="221"/>
      <c r="AP9367" s="221"/>
      <c r="AQ9367" s="219"/>
      <c r="AR9367" s="219"/>
      <c r="AS9367" s="221"/>
      <c r="AT9367" s="221"/>
      <c r="AU9367" s="221"/>
      <c r="AV9367" s="221"/>
      <c r="AW9367" s="221"/>
      <c r="AX9367" s="221"/>
      <c r="AY9367" s="221"/>
      <c r="AZ9367" s="221"/>
    </row>
    <row r="9368" spans="1:52" x14ac:dyDescent="0.15">
      <c r="A9368" s="278"/>
      <c r="B9368" s="274"/>
      <c r="C9368" s="340"/>
      <c r="D9368" s="340"/>
      <c r="E9368" s="341"/>
      <c r="F9368" s="341"/>
      <c r="G9368" s="341"/>
      <c r="H9368" s="341"/>
      <c r="I9368" s="341"/>
      <c r="J9368" s="341"/>
      <c r="AH9368" s="221"/>
      <c r="AI9368" s="221"/>
      <c r="AJ9368" s="221"/>
      <c r="AK9368" s="221"/>
      <c r="AL9368" s="221"/>
      <c r="AM9368" s="221"/>
      <c r="AN9368" s="221"/>
      <c r="AO9368" s="221"/>
      <c r="AP9368" s="221"/>
      <c r="AQ9368" s="219"/>
      <c r="AR9368" s="219"/>
      <c r="AS9368" s="221"/>
      <c r="AT9368" s="221"/>
      <c r="AU9368" s="221"/>
      <c r="AV9368" s="221"/>
      <c r="AW9368" s="221"/>
      <c r="AX9368" s="221"/>
      <c r="AY9368" s="221"/>
      <c r="AZ9368" s="221"/>
    </row>
    <row r="9369" spans="1:52" x14ac:dyDescent="0.15">
      <c r="A9369" s="278"/>
      <c r="B9369" s="274"/>
      <c r="C9369" s="340"/>
      <c r="D9369" s="340"/>
      <c r="E9369" s="341"/>
      <c r="F9369" s="341"/>
      <c r="G9369" s="341"/>
      <c r="H9369" s="341"/>
      <c r="I9369" s="341"/>
      <c r="J9369" s="341"/>
      <c r="AH9369" s="221"/>
      <c r="AI9369" s="221"/>
      <c r="AJ9369" s="221"/>
      <c r="AK9369" s="221"/>
      <c r="AL9369" s="221"/>
      <c r="AM9369" s="221"/>
      <c r="AN9369" s="221"/>
      <c r="AO9369" s="221"/>
      <c r="AP9369" s="221"/>
      <c r="AQ9369" s="219"/>
      <c r="AR9369" s="219"/>
      <c r="AS9369" s="221"/>
      <c r="AT9369" s="221"/>
      <c r="AU9369" s="221"/>
      <c r="AV9369" s="221"/>
      <c r="AW9369" s="221"/>
      <c r="AX9369" s="221"/>
      <c r="AY9369" s="221"/>
      <c r="AZ9369" s="221"/>
    </row>
    <row r="9370" spans="1:52" x14ac:dyDescent="0.15">
      <c r="A9370" s="278"/>
      <c r="B9370" s="274"/>
      <c r="C9370" s="340"/>
      <c r="D9370" s="340"/>
      <c r="E9370" s="341"/>
      <c r="F9370" s="341"/>
      <c r="G9370" s="341"/>
      <c r="H9370" s="341"/>
      <c r="I9370" s="341"/>
      <c r="J9370" s="341"/>
      <c r="AH9370" s="221"/>
      <c r="AI9370" s="221"/>
      <c r="AJ9370" s="221"/>
      <c r="AK9370" s="221"/>
      <c r="AL9370" s="221"/>
      <c r="AM9370" s="221"/>
      <c r="AN9370" s="221"/>
      <c r="AO9370" s="221"/>
      <c r="AP9370" s="221"/>
      <c r="AQ9370" s="219"/>
      <c r="AR9370" s="219"/>
      <c r="AS9370" s="221"/>
      <c r="AT9370" s="221"/>
      <c r="AU9370" s="221"/>
      <c r="AV9370" s="221"/>
      <c r="AW9370" s="221"/>
      <c r="AX9370" s="221"/>
      <c r="AY9370" s="221"/>
      <c r="AZ9370" s="221"/>
    </row>
    <row r="9371" spans="1:52" x14ac:dyDescent="0.15">
      <c r="A9371" s="278"/>
      <c r="B9371" s="274"/>
      <c r="C9371" s="340"/>
      <c r="D9371" s="340"/>
      <c r="E9371" s="341"/>
      <c r="F9371" s="341"/>
      <c r="G9371" s="341"/>
      <c r="H9371" s="341"/>
      <c r="I9371" s="341"/>
      <c r="J9371" s="341"/>
      <c r="AH9371" s="221"/>
      <c r="AI9371" s="221"/>
      <c r="AJ9371" s="221"/>
      <c r="AK9371" s="221"/>
      <c r="AL9371" s="221"/>
      <c r="AM9371" s="221"/>
      <c r="AN9371" s="221"/>
      <c r="AO9371" s="221"/>
      <c r="AP9371" s="221"/>
      <c r="AQ9371" s="219"/>
      <c r="AR9371" s="219"/>
      <c r="AS9371" s="221"/>
      <c r="AT9371" s="221"/>
      <c r="AU9371" s="221"/>
      <c r="AV9371" s="221"/>
      <c r="AW9371" s="221"/>
      <c r="AX9371" s="221"/>
      <c r="AY9371" s="221"/>
      <c r="AZ9371" s="221"/>
    </row>
    <row r="9372" spans="1:52" x14ac:dyDescent="0.15">
      <c r="A9372" s="278"/>
      <c r="B9372" s="274"/>
      <c r="C9372" s="340"/>
      <c r="D9372" s="340"/>
      <c r="E9372" s="341"/>
      <c r="F9372" s="341"/>
      <c r="G9372" s="341"/>
      <c r="H9372" s="341"/>
      <c r="I9372" s="341"/>
      <c r="J9372" s="341"/>
      <c r="AH9372" s="221"/>
      <c r="AI9372" s="221"/>
      <c r="AJ9372" s="221"/>
      <c r="AK9372" s="221"/>
      <c r="AL9372" s="221"/>
      <c r="AM9372" s="221"/>
      <c r="AN9372" s="221"/>
      <c r="AO9372" s="221"/>
      <c r="AP9372" s="221"/>
      <c r="AQ9372" s="219"/>
      <c r="AR9372" s="219"/>
      <c r="AS9372" s="221"/>
      <c r="AT9372" s="221"/>
      <c r="AU9372" s="221"/>
      <c r="AV9372" s="221"/>
      <c r="AW9372" s="221"/>
      <c r="AX9372" s="221"/>
      <c r="AY9372" s="221"/>
      <c r="AZ9372" s="221"/>
    </row>
    <row r="9373" spans="1:52" x14ac:dyDescent="0.15">
      <c r="A9373" s="278"/>
      <c r="B9373" s="274"/>
      <c r="C9373" s="340"/>
      <c r="D9373" s="340"/>
      <c r="E9373" s="341"/>
      <c r="F9373" s="341"/>
      <c r="G9373" s="341"/>
      <c r="H9373" s="341"/>
      <c r="I9373" s="341"/>
      <c r="J9373" s="341"/>
      <c r="AH9373" s="221"/>
      <c r="AI9373" s="221"/>
      <c r="AJ9373" s="221"/>
      <c r="AK9373" s="221"/>
      <c r="AL9373" s="221"/>
      <c r="AM9373" s="221"/>
      <c r="AN9373" s="221"/>
      <c r="AO9373" s="221"/>
      <c r="AP9373" s="221"/>
      <c r="AQ9373" s="219"/>
      <c r="AR9373" s="219"/>
      <c r="AS9373" s="221"/>
      <c r="AT9373" s="221"/>
      <c r="AU9373" s="221"/>
      <c r="AV9373" s="221"/>
      <c r="AW9373" s="221"/>
      <c r="AX9373" s="221"/>
      <c r="AY9373" s="221"/>
      <c r="AZ9373" s="221"/>
    </row>
    <row r="9374" spans="1:52" x14ac:dyDescent="0.15">
      <c r="A9374" s="278"/>
      <c r="B9374" s="274"/>
      <c r="C9374" s="340"/>
      <c r="D9374" s="340"/>
      <c r="E9374" s="341"/>
      <c r="F9374" s="341"/>
      <c r="G9374" s="341"/>
      <c r="H9374" s="341"/>
      <c r="I9374" s="341"/>
      <c r="J9374" s="341"/>
      <c r="AH9374" s="221"/>
      <c r="AI9374" s="221"/>
      <c r="AJ9374" s="221"/>
      <c r="AK9374" s="221"/>
      <c r="AL9374" s="221"/>
      <c r="AM9374" s="221"/>
      <c r="AN9374" s="221"/>
      <c r="AO9374" s="221"/>
      <c r="AP9374" s="221"/>
      <c r="AQ9374" s="219"/>
      <c r="AR9374" s="219"/>
      <c r="AS9374" s="221"/>
      <c r="AT9374" s="221"/>
      <c r="AU9374" s="221"/>
      <c r="AV9374" s="221"/>
      <c r="AW9374" s="221"/>
      <c r="AX9374" s="221"/>
      <c r="AY9374" s="221"/>
      <c r="AZ9374" s="221"/>
    </row>
    <row r="9375" spans="1:52" x14ac:dyDescent="0.15">
      <c r="A9375" s="278"/>
      <c r="B9375" s="274"/>
      <c r="C9375" s="340"/>
      <c r="D9375" s="340"/>
      <c r="E9375" s="341"/>
      <c r="F9375" s="341"/>
      <c r="G9375" s="341"/>
      <c r="H9375" s="341"/>
      <c r="I9375" s="341"/>
      <c r="J9375" s="341"/>
      <c r="AH9375" s="221"/>
      <c r="AI9375" s="221"/>
      <c r="AJ9375" s="221"/>
      <c r="AK9375" s="221"/>
      <c r="AL9375" s="221"/>
      <c r="AM9375" s="221"/>
      <c r="AN9375" s="221"/>
      <c r="AO9375" s="221"/>
      <c r="AP9375" s="221"/>
      <c r="AQ9375" s="219"/>
      <c r="AR9375" s="219"/>
      <c r="AS9375" s="221"/>
      <c r="AT9375" s="221"/>
      <c r="AU9375" s="221"/>
      <c r="AV9375" s="221"/>
      <c r="AW9375" s="221"/>
      <c r="AX9375" s="221"/>
      <c r="AY9375" s="221"/>
      <c r="AZ9375" s="221"/>
    </row>
    <row r="9376" spans="1:52" x14ac:dyDescent="0.15">
      <c r="A9376" s="278"/>
      <c r="B9376" s="274"/>
      <c r="C9376" s="340"/>
      <c r="D9376" s="340"/>
      <c r="E9376" s="341"/>
      <c r="F9376" s="341"/>
      <c r="G9376" s="341"/>
      <c r="H9376" s="341"/>
      <c r="I9376" s="341"/>
      <c r="J9376" s="341"/>
      <c r="AH9376" s="221"/>
      <c r="AI9376" s="221"/>
      <c r="AJ9376" s="221"/>
      <c r="AK9376" s="221"/>
      <c r="AL9376" s="221"/>
      <c r="AM9376" s="221"/>
      <c r="AN9376" s="221"/>
      <c r="AO9376" s="221"/>
      <c r="AP9376" s="221"/>
      <c r="AQ9376" s="219"/>
      <c r="AR9376" s="219"/>
      <c r="AS9376" s="221"/>
      <c r="AT9376" s="221"/>
      <c r="AU9376" s="221"/>
      <c r="AV9376" s="221"/>
      <c r="AW9376" s="221"/>
      <c r="AX9376" s="221"/>
      <c r="AY9376" s="221"/>
      <c r="AZ9376" s="221"/>
    </row>
    <row r="9377" spans="1:52" x14ac:dyDescent="0.15">
      <c r="A9377" s="278"/>
      <c r="B9377" s="274"/>
      <c r="C9377" s="340"/>
      <c r="D9377" s="340"/>
      <c r="E9377" s="341"/>
      <c r="F9377" s="341"/>
      <c r="G9377" s="341"/>
      <c r="H9377" s="341"/>
      <c r="I9377" s="341"/>
      <c r="J9377" s="341"/>
      <c r="AH9377" s="221"/>
      <c r="AI9377" s="221"/>
      <c r="AJ9377" s="221"/>
      <c r="AK9377" s="221"/>
      <c r="AL9377" s="221"/>
      <c r="AM9377" s="221"/>
      <c r="AN9377" s="221"/>
      <c r="AO9377" s="221"/>
      <c r="AP9377" s="221"/>
      <c r="AQ9377" s="219"/>
      <c r="AR9377" s="219"/>
      <c r="AS9377" s="221"/>
      <c r="AT9377" s="221"/>
      <c r="AU9377" s="221"/>
      <c r="AV9377" s="221"/>
      <c r="AW9377" s="221"/>
      <c r="AX9377" s="221"/>
      <c r="AY9377" s="221"/>
      <c r="AZ9377" s="221"/>
    </row>
    <row r="9378" spans="1:52" x14ac:dyDescent="0.15">
      <c r="A9378" s="278"/>
      <c r="B9378" s="274"/>
      <c r="C9378" s="340"/>
      <c r="D9378" s="340"/>
      <c r="E9378" s="341"/>
      <c r="F9378" s="341"/>
      <c r="G9378" s="341"/>
      <c r="H9378" s="341"/>
      <c r="I9378" s="341"/>
      <c r="J9378" s="341"/>
      <c r="AH9378" s="221"/>
      <c r="AI9378" s="221"/>
      <c r="AJ9378" s="221"/>
      <c r="AK9378" s="221"/>
      <c r="AL9378" s="221"/>
      <c r="AM9378" s="221"/>
      <c r="AN9378" s="221"/>
      <c r="AO9378" s="221"/>
      <c r="AP9378" s="221"/>
      <c r="AQ9378" s="219"/>
      <c r="AR9378" s="219"/>
      <c r="AS9378" s="221"/>
      <c r="AT9378" s="221"/>
      <c r="AU9378" s="221"/>
      <c r="AV9378" s="221"/>
      <c r="AW9378" s="221"/>
      <c r="AX9378" s="221"/>
      <c r="AY9378" s="221"/>
      <c r="AZ9378" s="221"/>
    </row>
    <row r="9379" spans="1:52" x14ac:dyDescent="0.15">
      <c r="A9379" s="278"/>
      <c r="B9379" s="274"/>
      <c r="C9379" s="340"/>
      <c r="D9379" s="340"/>
      <c r="E9379" s="341"/>
      <c r="F9379" s="341"/>
      <c r="G9379" s="341"/>
      <c r="H9379" s="341"/>
      <c r="I9379" s="341"/>
      <c r="J9379" s="341"/>
      <c r="AH9379" s="221"/>
      <c r="AI9379" s="221"/>
      <c r="AJ9379" s="221"/>
      <c r="AK9379" s="221"/>
      <c r="AL9379" s="221"/>
      <c r="AM9379" s="221"/>
      <c r="AN9379" s="221"/>
      <c r="AO9379" s="221"/>
      <c r="AP9379" s="221"/>
      <c r="AQ9379" s="219"/>
      <c r="AR9379" s="219"/>
      <c r="AS9379" s="221"/>
      <c r="AT9379" s="221"/>
      <c r="AU9379" s="221"/>
      <c r="AV9379" s="221"/>
      <c r="AW9379" s="221"/>
      <c r="AX9379" s="221"/>
      <c r="AY9379" s="221"/>
      <c r="AZ9379" s="221"/>
    </row>
    <row r="9380" spans="1:52" x14ac:dyDescent="0.15">
      <c r="A9380" s="278"/>
      <c r="B9380" s="274"/>
      <c r="C9380" s="340"/>
      <c r="D9380" s="340"/>
      <c r="E9380" s="341"/>
      <c r="F9380" s="341"/>
      <c r="G9380" s="341"/>
      <c r="H9380" s="341"/>
      <c r="I9380" s="341"/>
      <c r="J9380" s="341"/>
      <c r="AH9380" s="221"/>
      <c r="AI9380" s="221"/>
      <c r="AJ9380" s="221"/>
      <c r="AK9380" s="221"/>
      <c r="AL9380" s="221"/>
      <c r="AM9380" s="221"/>
      <c r="AN9380" s="221"/>
      <c r="AO9380" s="221"/>
      <c r="AP9380" s="221"/>
      <c r="AQ9380" s="219"/>
      <c r="AR9380" s="219"/>
      <c r="AS9380" s="221"/>
      <c r="AT9380" s="221"/>
      <c r="AU9380" s="221"/>
      <c r="AV9380" s="221"/>
      <c r="AW9380" s="221"/>
      <c r="AX9380" s="221"/>
      <c r="AY9380" s="221"/>
      <c r="AZ9380" s="221"/>
    </row>
    <row r="9381" spans="1:52" x14ac:dyDescent="0.15">
      <c r="A9381" s="278"/>
      <c r="B9381" s="274"/>
      <c r="C9381" s="340"/>
      <c r="D9381" s="340"/>
      <c r="E9381" s="341"/>
      <c r="F9381" s="341"/>
      <c r="G9381" s="341"/>
      <c r="H9381" s="341"/>
      <c r="I9381" s="341"/>
      <c r="J9381" s="341"/>
      <c r="AH9381" s="221"/>
      <c r="AI9381" s="221"/>
      <c r="AJ9381" s="221"/>
      <c r="AK9381" s="221"/>
      <c r="AL9381" s="221"/>
      <c r="AM9381" s="221"/>
      <c r="AN9381" s="221"/>
      <c r="AO9381" s="221"/>
      <c r="AP9381" s="221"/>
      <c r="AQ9381" s="219"/>
      <c r="AR9381" s="219"/>
      <c r="AS9381" s="221"/>
      <c r="AT9381" s="221"/>
      <c r="AU9381" s="221"/>
      <c r="AV9381" s="221"/>
      <c r="AW9381" s="221"/>
      <c r="AX9381" s="221"/>
      <c r="AY9381" s="221"/>
      <c r="AZ9381" s="221"/>
    </row>
    <row r="9382" spans="1:52" x14ac:dyDescent="0.15">
      <c r="A9382" s="278"/>
      <c r="B9382" s="274"/>
      <c r="C9382" s="340"/>
      <c r="D9382" s="340"/>
      <c r="E9382" s="341"/>
      <c r="F9382" s="341"/>
      <c r="G9382" s="341"/>
      <c r="H9382" s="341"/>
      <c r="I9382" s="341"/>
      <c r="J9382" s="341"/>
      <c r="AH9382" s="221"/>
      <c r="AI9382" s="221"/>
      <c r="AJ9382" s="221"/>
      <c r="AK9382" s="221"/>
      <c r="AL9382" s="221"/>
      <c r="AM9382" s="221"/>
      <c r="AN9382" s="221"/>
      <c r="AO9382" s="221"/>
      <c r="AP9382" s="221"/>
      <c r="AQ9382" s="219"/>
      <c r="AR9382" s="219"/>
      <c r="AS9382" s="221"/>
      <c r="AT9382" s="221"/>
      <c r="AU9382" s="221"/>
      <c r="AV9382" s="221"/>
      <c r="AW9382" s="221"/>
      <c r="AX9382" s="221"/>
      <c r="AY9382" s="221"/>
      <c r="AZ9382" s="221"/>
    </row>
    <row r="9383" spans="1:52" x14ac:dyDescent="0.15">
      <c r="A9383" s="278"/>
      <c r="B9383" s="274"/>
      <c r="C9383" s="340"/>
      <c r="D9383" s="340"/>
      <c r="E9383" s="341"/>
      <c r="F9383" s="341"/>
      <c r="G9383" s="341"/>
      <c r="H9383" s="341"/>
      <c r="I9383" s="341"/>
      <c r="J9383" s="341"/>
      <c r="AH9383" s="221"/>
      <c r="AI9383" s="221"/>
      <c r="AJ9383" s="221"/>
      <c r="AK9383" s="221"/>
      <c r="AL9383" s="221"/>
      <c r="AM9383" s="221"/>
      <c r="AN9383" s="221"/>
      <c r="AO9383" s="221"/>
      <c r="AP9383" s="221"/>
      <c r="AQ9383" s="219"/>
      <c r="AR9383" s="219"/>
      <c r="AS9383" s="221"/>
      <c r="AT9383" s="221"/>
      <c r="AU9383" s="221"/>
      <c r="AV9383" s="221"/>
      <c r="AW9383" s="221"/>
      <c r="AX9383" s="221"/>
      <c r="AY9383" s="221"/>
      <c r="AZ9383" s="221"/>
    </row>
    <row r="9384" spans="1:52" x14ac:dyDescent="0.15">
      <c r="A9384" s="278"/>
      <c r="B9384" s="274"/>
      <c r="C9384" s="340"/>
      <c r="D9384" s="340"/>
      <c r="E9384" s="341"/>
      <c r="F9384" s="341"/>
      <c r="G9384" s="341"/>
      <c r="H9384" s="341"/>
      <c r="I9384" s="341"/>
      <c r="J9384" s="341"/>
      <c r="AH9384" s="221"/>
      <c r="AI9384" s="221"/>
      <c r="AJ9384" s="221"/>
      <c r="AK9384" s="221"/>
      <c r="AL9384" s="221"/>
      <c r="AM9384" s="221"/>
      <c r="AN9384" s="221"/>
      <c r="AO9384" s="221"/>
      <c r="AP9384" s="221"/>
      <c r="AQ9384" s="219"/>
      <c r="AR9384" s="219"/>
      <c r="AS9384" s="221"/>
      <c r="AT9384" s="221"/>
      <c r="AU9384" s="221"/>
      <c r="AV9384" s="221"/>
      <c r="AW9384" s="221"/>
      <c r="AX9384" s="221"/>
      <c r="AY9384" s="221"/>
      <c r="AZ9384" s="221"/>
    </row>
    <row r="9385" spans="1:52" x14ac:dyDescent="0.15">
      <c r="A9385" s="278"/>
      <c r="B9385" s="274"/>
      <c r="C9385" s="340"/>
      <c r="D9385" s="340"/>
      <c r="E9385" s="341"/>
      <c r="F9385" s="341"/>
      <c r="G9385" s="341"/>
      <c r="H9385" s="341"/>
      <c r="I9385" s="341"/>
      <c r="J9385" s="341"/>
      <c r="AH9385" s="221"/>
      <c r="AI9385" s="221"/>
      <c r="AJ9385" s="221"/>
      <c r="AK9385" s="221"/>
      <c r="AL9385" s="221"/>
      <c r="AM9385" s="221"/>
      <c r="AN9385" s="221"/>
      <c r="AO9385" s="221"/>
      <c r="AP9385" s="221"/>
      <c r="AQ9385" s="219"/>
      <c r="AR9385" s="219"/>
      <c r="AS9385" s="221"/>
      <c r="AT9385" s="221"/>
      <c r="AU9385" s="221"/>
      <c r="AV9385" s="221"/>
      <c r="AW9385" s="221"/>
      <c r="AX9385" s="221"/>
      <c r="AY9385" s="221"/>
      <c r="AZ9385" s="221"/>
    </row>
    <row r="9386" spans="1:52" x14ac:dyDescent="0.15">
      <c r="A9386" s="278"/>
      <c r="B9386" s="274"/>
      <c r="C9386" s="340"/>
      <c r="D9386" s="340"/>
      <c r="E9386" s="341"/>
      <c r="F9386" s="341"/>
      <c r="G9386" s="341"/>
      <c r="H9386" s="341"/>
      <c r="I9386" s="341"/>
      <c r="J9386" s="341"/>
      <c r="AH9386" s="221"/>
      <c r="AI9386" s="221"/>
      <c r="AJ9386" s="221"/>
      <c r="AK9386" s="221"/>
      <c r="AL9386" s="221"/>
      <c r="AM9386" s="221"/>
      <c r="AN9386" s="221"/>
      <c r="AO9386" s="221"/>
      <c r="AP9386" s="221"/>
      <c r="AQ9386" s="219"/>
      <c r="AR9386" s="219"/>
      <c r="AS9386" s="221"/>
      <c r="AT9386" s="221"/>
      <c r="AU9386" s="221"/>
      <c r="AV9386" s="221"/>
      <c r="AW9386" s="221"/>
      <c r="AX9386" s="221"/>
      <c r="AY9386" s="221"/>
      <c r="AZ9386" s="221"/>
    </row>
    <row r="9387" spans="1:52" x14ac:dyDescent="0.15">
      <c r="A9387" s="278"/>
      <c r="B9387" s="274"/>
      <c r="C9387" s="340"/>
      <c r="D9387" s="340"/>
      <c r="E9387" s="341"/>
      <c r="F9387" s="341"/>
      <c r="G9387" s="341"/>
      <c r="H9387" s="341"/>
      <c r="I9387" s="341"/>
      <c r="J9387" s="341"/>
      <c r="AH9387" s="221"/>
      <c r="AI9387" s="221"/>
      <c r="AJ9387" s="221"/>
      <c r="AK9387" s="221"/>
      <c r="AL9387" s="221"/>
      <c r="AM9387" s="221"/>
      <c r="AN9387" s="221"/>
      <c r="AO9387" s="221"/>
      <c r="AP9387" s="221"/>
      <c r="AQ9387" s="219"/>
      <c r="AR9387" s="219"/>
      <c r="AS9387" s="221"/>
      <c r="AT9387" s="221"/>
      <c r="AU9387" s="221"/>
      <c r="AV9387" s="221"/>
      <c r="AW9387" s="221"/>
      <c r="AX9387" s="221"/>
      <c r="AY9387" s="221"/>
      <c r="AZ9387" s="221"/>
    </row>
    <row r="9388" spans="1:52" x14ac:dyDescent="0.15">
      <c r="A9388" s="278"/>
      <c r="B9388" s="274"/>
      <c r="C9388" s="340"/>
      <c r="D9388" s="340"/>
      <c r="E9388" s="341"/>
      <c r="F9388" s="341"/>
      <c r="G9388" s="341"/>
      <c r="H9388" s="341"/>
      <c r="I9388" s="341"/>
      <c r="J9388" s="341"/>
      <c r="AH9388" s="221"/>
      <c r="AI9388" s="221"/>
      <c r="AJ9388" s="221"/>
      <c r="AK9388" s="221"/>
      <c r="AL9388" s="221"/>
      <c r="AM9388" s="221"/>
      <c r="AN9388" s="221"/>
      <c r="AO9388" s="221"/>
      <c r="AP9388" s="221"/>
      <c r="AQ9388" s="219"/>
      <c r="AR9388" s="219"/>
      <c r="AS9388" s="221"/>
      <c r="AT9388" s="221"/>
      <c r="AU9388" s="221"/>
      <c r="AV9388" s="221"/>
      <c r="AW9388" s="221"/>
      <c r="AX9388" s="221"/>
      <c r="AY9388" s="221"/>
      <c r="AZ9388" s="221"/>
    </row>
    <row r="9389" spans="1:52" x14ac:dyDescent="0.15">
      <c r="A9389" s="278"/>
      <c r="B9389" s="274"/>
      <c r="C9389" s="340"/>
      <c r="D9389" s="340"/>
      <c r="E9389" s="341"/>
      <c r="F9389" s="341"/>
      <c r="G9389" s="341"/>
      <c r="H9389" s="341"/>
      <c r="I9389" s="341"/>
      <c r="J9389" s="341"/>
      <c r="AH9389" s="221"/>
      <c r="AI9389" s="221"/>
      <c r="AJ9389" s="221"/>
      <c r="AK9389" s="221"/>
      <c r="AL9389" s="221"/>
      <c r="AM9389" s="221"/>
      <c r="AN9389" s="221"/>
      <c r="AO9389" s="221"/>
      <c r="AP9389" s="221"/>
      <c r="AQ9389" s="219"/>
      <c r="AR9389" s="219"/>
      <c r="AS9389" s="221"/>
      <c r="AT9389" s="221"/>
      <c r="AU9389" s="221"/>
      <c r="AV9389" s="221"/>
      <c r="AW9389" s="221"/>
      <c r="AX9389" s="221"/>
      <c r="AY9389" s="221"/>
      <c r="AZ9389" s="221"/>
    </row>
    <row r="9390" spans="1:52" x14ac:dyDescent="0.15">
      <c r="A9390" s="278"/>
      <c r="B9390" s="274"/>
      <c r="C9390" s="340"/>
      <c r="D9390" s="340"/>
      <c r="E9390" s="341"/>
      <c r="F9390" s="341"/>
      <c r="G9390" s="341"/>
      <c r="H9390" s="341"/>
      <c r="I9390" s="341"/>
      <c r="J9390" s="341"/>
      <c r="AH9390" s="221"/>
      <c r="AI9390" s="221"/>
      <c r="AJ9390" s="221"/>
      <c r="AK9390" s="221"/>
      <c r="AL9390" s="221"/>
      <c r="AM9390" s="221"/>
      <c r="AN9390" s="221"/>
      <c r="AO9390" s="221"/>
      <c r="AP9390" s="221"/>
      <c r="AQ9390" s="219"/>
      <c r="AR9390" s="219"/>
      <c r="AS9390" s="221"/>
      <c r="AT9390" s="221"/>
      <c r="AU9390" s="221"/>
      <c r="AV9390" s="221"/>
      <c r="AW9390" s="221"/>
      <c r="AX9390" s="221"/>
      <c r="AY9390" s="221"/>
      <c r="AZ9390" s="221"/>
    </row>
    <row r="9391" spans="1:52" x14ac:dyDescent="0.15">
      <c r="A9391" s="278"/>
      <c r="B9391" s="274"/>
      <c r="C9391" s="340"/>
      <c r="D9391" s="340"/>
      <c r="E9391" s="341"/>
      <c r="F9391" s="341"/>
      <c r="G9391" s="341"/>
      <c r="H9391" s="341"/>
      <c r="I9391" s="341"/>
      <c r="J9391" s="341"/>
      <c r="AH9391" s="221"/>
      <c r="AI9391" s="221"/>
      <c r="AJ9391" s="221"/>
      <c r="AK9391" s="221"/>
      <c r="AL9391" s="221"/>
      <c r="AM9391" s="221"/>
      <c r="AN9391" s="221"/>
      <c r="AO9391" s="221"/>
      <c r="AP9391" s="221"/>
      <c r="AQ9391" s="219"/>
      <c r="AR9391" s="219"/>
      <c r="AS9391" s="221"/>
      <c r="AT9391" s="221"/>
      <c r="AU9391" s="221"/>
      <c r="AV9391" s="221"/>
      <c r="AW9391" s="221"/>
      <c r="AX9391" s="221"/>
      <c r="AY9391" s="221"/>
      <c r="AZ9391" s="221"/>
    </row>
    <row r="9392" spans="1:52" x14ac:dyDescent="0.15">
      <c r="A9392" s="278"/>
      <c r="B9392" s="274"/>
      <c r="C9392" s="340"/>
      <c r="D9392" s="340"/>
      <c r="E9392" s="341"/>
      <c r="F9392" s="341"/>
      <c r="G9392" s="341"/>
      <c r="H9392" s="341"/>
      <c r="I9392" s="341"/>
      <c r="J9392" s="341"/>
      <c r="AH9392" s="221"/>
      <c r="AI9392" s="221"/>
      <c r="AJ9392" s="221"/>
      <c r="AK9392" s="221"/>
      <c r="AL9392" s="221"/>
      <c r="AM9392" s="221"/>
      <c r="AN9392" s="221"/>
      <c r="AO9392" s="221"/>
      <c r="AP9392" s="221"/>
      <c r="AQ9392" s="219"/>
      <c r="AR9392" s="219"/>
      <c r="AS9392" s="221"/>
      <c r="AT9392" s="221"/>
      <c r="AU9392" s="221"/>
      <c r="AV9392" s="221"/>
      <c r="AW9392" s="221"/>
      <c r="AX9392" s="221"/>
      <c r="AY9392" s="221"/>
      <c r="AZ9392" s="221"/>
    </row>
    <row r="9393" spans="1:52" x14ac:dyDescent="0.15">
      <c r="A9393" s="278"/>
      <c r="B9393" s="274"/>
      <c r="C9393" s="340"/>
      <c r="D9393" s="340"/>
      <c r="E9393" s="341"/>
      <c r="F9393" s="341"/>
      <c r="G9393" s="341"/>
      <c r="H9393" s="341"/>
      <c r="I9393" s="341"/>
      <c r="J9393" s="341"/>
      <c r="AH9393" s="221"/>
      <c r="AI9393" s="221"/>
      <c r="AJ9393" s="221"/>
      <c r="AK9393" s="221"/>
      <c r="AL9393" s="221"/>
      <c r="AM9393" s="221"/>
      <c r="AN9393" s="221"/>
      <c r="AO9393" s="221"/>
      <c r="AP9393" s="221"/>
      <c r="AQ9393" s="219"/>
      <c r="AR9393" s="219"/>
      <c r="AS9393" s="221"/>
      <c r="AT9393" s="221"/>
      <c r="AU9393" s="221"/>
      <c r="AV9393" s="221"/>
      <c r="AW9393" s="221"/>
      <c r="AX9393" s="221"/>
      <c r="AY9393" s="221"/>
      <c r="AZ9393" s="221"/>
    </row>
    <row r="9394" spans="1:52" x14ac:dyDescent="0.15">
      <c r="A9394" s="278"/>
      <c r="B9394" s="274"/>
      <c r="C9394" s="340"/>
      <c r="D9394" s="340"/>
      <c r="E9394" s="341"/>
      <c r="F9394" s="341"/>
      <c r="G9394" s="341"/>
      <c r="H9394" s="341"/>
      <c r="I9394" s="341"/>
      <c r="J9394" s="341"/>
      <c r="AH9394" s="221"/>
      <c r="AI9394" s="221"/>
      <c r="AJ9394" s="221"/>
      <c r="AK9394" s="221"/>
      <c r="AL9394" s="221"/>
      <c r="AM9394" s="221"/>
      <c r="AN9394" s="221"/>
      <c r="AO9394" s="221"/>
      <c r="AP9394" s="221"/>
      <c r="AQ9394" s="219"/>
      <c r="AR9394" s="219"/>
      <c r="AS9394" s="221"/>
      <c r="AT9394" s="221"/>
      <c r="AU9394" s="221"/>
      <c r="AV9394" s="221"/>
      <c r="AW9394" s="221"/>
      <c r="AX9394" s="221"/>
      <c r="AY9394" s="221"/>
      <c r="AZ9394" s="221"/>
    </row>
    <row r="9395" spans="1:52" x14ac:dyDescent="0.15">
      <c r="A9395" s="278"/>
      <c r="B9395" s="274"/>
      <c r="C9395" s="340"/>
      <c r="D9395" s="340"/>
      <c r="E9395" s="341"/>
      <c r="F9395" s="341"/>
      <c r="G9395" s="341"/>
      <c r="H9395" s="341"/>
      <c r="I9395" s="341"/>
      <c r="J9395" s="341"/>
      <c r="AH9395" s="221"/>
      <c r="AI9395" s="221"/>
      <c r="AJ9395" s="221"/>
      <c r="AK9395" s="221"/>
      <c r="AL9395" s="221"/>
      <c r="AM9395" s="221"/>
      <c r="AN9395" s="221"/>
      <c r="AO9395" s="221"/>
      <c r="AP9395" s="221"/>
      <c r="AQ9395" s="219"/>
      <c r="AR9395" s="219"/>
      <c r="AS9395" s="221"/>
      <c r="AT9395" s="221"/>
      <c r="AU9395" s="221"/>
      <c r="AV9395" s="221"/>
      <c r="AW9395" s="221"/>
      <c r="AX9395" s="221"/>
      <c r="AY9395" s="221"/>
      <c r="AZ9395" s="221"/>
    </row>
    <row r="9396" spans="1:52" x14ac:dyDescent="0.15">
      <c r="A9396" s="278"/>
      <c r="B9396" s="274"/>
      <c r="C9396" s="340"/>
      <c r="D9396" s="340"/>
      <c r="E9396" s="341"/>
      <c r="F9396" s="341"/>
      <c r="G9396" s="341"/>
      <c r="H9396" s="341"/>
      <c r="I9396" s="341"/>
      <c r="J9396" s="341"/>
      <c r="AH9396" s="221"/>
      <c r="AI9396" s="221"/>
      <c r="AJ9396" s="221"/>
      <c r="AK9396" s="221"/>
      <c r="AL9396" s="221"/>
      <c r="AM9396" s="221"/>
      <c r="AN9396" s="221"/>
      <c r="AO9396" s="221"/>
      <c r="AP9396" s="221"/>
      <c r="AQ9396" s="219"/>
      <c r="AR9396" s="219"/>
      <c r="AS9396" s="221"/>
      <c r="AT9396" s="221"/>
      <c r="AU9396" s="221"/>
      <c r="AV9396" s="221"/>
      <c r="AW9396" s="221"/>
      <c r="AX9396" s="221"/>
      <c r="AY9396" s="221"/>
      <c r="AZ9396" s="221"/>
    </row>
    <row r="9397" spans="1:52" x14ac:dyDescent="0.15">
      <c r="A9397" s="278"/>
      <c r="B9397" s="274"/>
      <c r="C9397" s="340"/>
      <c r="D9397" s="340"/>
      <c r="E9397" s="341"/>
      <c r="F9397" s="341"/>
      <c r="G9397" s="341"/>
      <c r="H9397" s="341"/>
      <c r="I9397" s="341"/>
      <c r="J9397" s="341"/>
      <c r="AH9397" s="221"/>
      <c r="AI9397" s="221"/>
      <c r="AJ9397" s="221"/>
      <c r="AK9397" s="221"/>
      <c r="AL9397" s="221"/>
      <c r="AM9397" s="221"/>
      <c r="AN9397" s="221"/>
      <c r="AO9397" s="221"/>
      <c r="AP9397" s="221"/>
      <c r="AQ9397" s="219"/>
      <c r="AR9397" s="219"/>
      <c r="AS9397" s="221"/>
      <c r="AT9397" s="221"/>
      <c r="AU9397" s="221"/>
      <c r="AV9397" s="221"/>
      <c r="AW9397" s="221"/>
      <c r="AX9397" s="221"/>
      <c r="AY9397" s="221"/>
      <c r="AZ9397" s="221"/>
    </row>
    <row r="9398" spans="1:52" x14ac:dyDescent="0.15">
      <c r="A9398" s="278"/>
      <c r="B9398" s="274"/>
      <c r="C9398" s="340"/>
      <c r="D9398" s="340"/>
      <c r="E9398" s="341"/>
      <c r="F9398" s="341"/>
      <c r="G9398" s="341"/>
      <c r="H9398" s="341"/>
      <c r="I9398" s="341"/>
      <c r="J9398" s="341"/>
      <c r="AH9398" s="221"/>
      <c r="AI9398" s="221"/>
      <c r="AJ9398" s="221"/>
      <c r="AK9398" s="221"/>
      <c r="AL9398" s="221"/>
      <c r="AM9398" s="221"/>
      <c r="AN9398" s="221"/>
      <c r="AO9398" s="221"/>
      <c r="AP9398" s="221"/>
      <c r="AQ9398" s="219"/>
      <c r="AR9398" s="219"/>
      <c r="AS9398" s="221"/>
      <c r="AT9398" s="221"/>
      <c r="AU9398" s="221"/>
      <c r="AV9398" s="221"/>
      <c r="AW9398" s="221"/>
      <c r="AX9398" s="221"/>
      <c r="AY9398" s="221"/>
      <c r="AZ9398" s="221"/>
    </row>
    <row r="9399" spans="1:52" x14ac:dyDescent="0.15">
      <c r="A9399" s="278"/>
      <c r="B9399" s="274"/>
      <c r="C9399" s="340"/>
      <c r="D9399" s="340"/>
      <c r="E9399" s="341"/>
      <c r="F9399" s="341"/>
      <c r="G9399" s="341"/>
      <c r="H9399" s="341"/>
      <c r="I9399" s="341"/>
      <c r="J9399" s="341"/>
      <c r="AH9399" s="221"/>
      <c r="AI9399" s="221"/>
      <c r="AJ9399" s="221"/>
      <c r="AK9399" s="221"/>
      <c r="AL9399" s="221"/>
      <c r="AM9399" s="221"/>
      <c r="AN9399" s="221"/>
      <c r="AO9399" s="221"/>
      <c r="AP9399" s="221"/>
      <c r="AQ9399" s="219"/>
      <c r="AR9399" s="219"/>
      <c r="AS9399" s="221"/>
      <c r="AT9399" s="221"/>
      <c r="AU9399" s="221"/>
      <c r="AV9399" s="221"/>
      <c r="AW9399" s="221"/>
      <c r="AX9399" s="221"/>
      <c r="AY9399" s="221"/>
      <c r="AZ9399" s="221"/>
    </row>
    <row r="9400" spans="1:52" x14ac:dyDescent="0.15">
      <c r="A9400" s="278"/>
      <c r="B9400" s="274"/>
      <c r="C9400" s="340"/>
      <c r="D9400" s="340"/>
      <c r="E9400" s="341"/>
      <c r="F9400" s="341"/>
      <c r="G9400" s="341"/>
      <c r="H9400" s="341"/>
      <c r="I9400" s="341"/>
      <c r="J9400" s="341"/>
      <c r="AH9400" s="221"/>
      <c r="AI9400" s="221"/>
      <c r="AJ9400" s="221"/>
      <c r="AK9400" s="221"/>
      <c r="AL9400" s="221"/>
      <c r="AM9400" s="221"/>
      <c r="AN9400" s="221"/>
      <c r="AO9400" s="221"/>
      <c r="AP9400" s="221"/>
      <c r="AQ9400" s="219"/>
      <c r="AR9400" s="219"/>
      <c r="AS9400" s="221"/>
      <c r="AT9400" s="221"/>
      <c r="AU9400" s="221"/>
      <c r="AV9400" s="221"/>
      <c r="AW9400" s="221"/>
      <c r="AX9400" s="221"/>
      <c r="AY9400" s="221"/>
      <c r="AZ9400" s="221"/>
    </row>
    <row r="9401" spans="1:52" x14ac:dyDescent="0.15">
      <c r="A9401" s="278"/>
      <c r="B9401" s="274"/>
      <c r="C9401" s="340"/>
      <c r="D9401" s="340"/>
      <c r="E9401" s="341"/>
      <c r="F9401" s="341"/>
      <c r="G9401" s="341"/>
      <c r="H9401" s="341"/>
      <c r="I9401" s="341"/>
      <c r="J9401" s="341"/>
      <c r="AH9401" s="221"/>
      <c r="AI9401" s="221"/>
      <c r="AJ9401" s="221"/>
      <c r="AK9401" s="221"/>
      <c r="AL9401" s="221"/>
      <c r="AM9401" s="221"/>
      <c r="AN9401" s="221"/>
      <c r="AO9401" s="221"/>
      <c r="AP9401" s="221"/>
      <c r="AQ9401" s="219"/>
      <c r="AR9401" s="219"/>
      <c r="AS9401" s="221"/>
      <c r="AT9401" s="221"/>
      <c r="AU9401" s="221"/>
      <c r="AV9401" s="221"/>
      <c r="AW9401" s="221"/>
      <c r="AX9401" s="221"/>
      <c r="AY9401" s="221"/>
      <c r="AZ9401" s="221"/>
    </row>
    <row r="9402" spans="1:52" x14ac:dyDescent="0.15">
      <c r="A9402" s="278"/>
      <c r="B9402" s="274"/>
      <c r="C9402" s="340"/>
      <c r="D9402" s="340"/>
      <c r="E9402" s="341"/>
      <c r="F9402" s="341"/>
      <c r="G9402" s="341"/>
      <c r="H9402" s="341"/>
      <c r="I9402" s="341"/>
      <c r="J9402" s="341"/>
      <c r="AH9402" s="221"/>
      <c r="AI9402" s="221"/>
      <c r="AJ9402" s="221"/>
      <c r="AK9402" s="221"/>
      <c r="AL9402" s="221"/>
      <c r="AM9402" s="221"/>
      <c r="AN9402" s="221"/>
      <c r="AO9402" s="221"/>
      <c r="AP9402" s="221"/>
      <c r="AQ9402" s="219"/>
      <c r="AR9402" s="219"/>
      <c r="AS9402" s="221"/>
      <c r="AT9402" s="221"/>
      <c r="AU9402" s="221"/>
      <c r="AV9402" s="221"/>
      <c r="AW9402" s="221"/>
      <c r="AX9402" s="221"/>
      <c r="AY9402" s="221"/>
      <c r="AZ9402" s="221"/>
    </row>
    <row r="9403" spans="1:52" x14ac:dyDescent="0.15">
      <c r="A9403" s="278"/>
      <c r="B9403" s="274"/>
      <c r="C9403" s="340"/>
      <c r="D9403" s="340"/>
      <c r="E9403" s="341"/>
      <c r="F9403" s="341"/>
      <c r="G9403" s="341"/>
      <c r="H9403" s="341"/>
      <c r="I9403" s="341"/>
      <c r="J9403" s="341"/>
      <c r="AH9403" s="221"/>
      <c r="AI9403" s="221"/>
      <c r="AJ9403" s="221"/>
      <c r="AK9403" s="221"/>
      <c r="AL9403" s="221"/>
      <c r="AM9403" s="221"/>
      <c r="AN9403" s="221"/>
      <c r="AO9403" s="221"/>
      <c r="AP9403" s="221"/>
      <c r="AQ9403" s="219"/>
      <c r="AR9403" s="219"/>
      <c r="AS9403" s="221"/>
      <c r="AT9403" s="221"/>
      <c r="AU9403" s="221"/>
      <c r="AV9403" s="221"/>
      <c r="AW9403" s="221"/>
      <c r="AX9403" s="221"/>
      <c r="AY9403" s="221"/>
      <c r="AZ9403" s="221"/>
    </row>
    <row r="9404" spans="1:52" x14ac:dyDescent="0.15">
      <c r="A9404" s="278"/>
      <c r="B9404" s="274"/>
      <c r="C9404" s="340"/>
      <c r="D9404" s="340"/>
      <c r="E9404" s="341"/>
      <c r="F9404" s="341"/>
      <c r="G9404" s="341"/>
      <c r="H9404" s="341"/>
      <c r="I9404" s="341"/>
      <c r="J9404" s="341"/>
      <c r="AH9404" s="221"/>
      <c r="AI9404" s="221"/>
      <c r="AJ9404" s="221"/>
      <c r="AK9404" s="221"/>
      <c r="AL9404" s="221"/>
      <c r="AM9404" s="221"/>
      <c r="AN9404" s="221"/>
      <c r="AO9404" s="221"/>
      <c r="AP9404" s="221"/>
      <c r="AQ9404" s="219"/>
      <c r="AR9404" s="219"/>
      <c r="AS9404" s="221"/>
      <c r="AT9404" s="221"/>
      <c r="AU9404" s="221"/>
      <c r="AV9404" s="221"/>
      <c r="AW9404" s="221"/>
      <c r="AX9404" s="221"/>
      <c r="AY9404" s="221"/>
      <c r="AZ9404" s="221"/>
    </row>
    <row r="9405" spans="1:52" x14ac:dyDescent="0.15">
      <c r="A9405" s="278"/>
      <c r="B9405" s="274"/>
      <c r="C9405" s="340"/>
      <c r="D9405" s="340"/>
      <c r="E9405" s="341"/>
      <c r="F9405" s="341"/>
      <c r="G9405" s="341"/>
      <c r="H9405" s="341"/>
      <c r="I9405" s="341"/>
      <c r="J9405" s="341"/>
      <c r="AH9405" s="221"/>
      <c r="AI9405" s="221"/>
      <c r="AJ9405" s="221"/>
      <c r="AK9405" s="221"/>
      <c r="AL9405" s="221"/>
      <c r="AM9405" s="221"/>
      <c r="AN9405" s="221"/>
      <c r="AO9405" s="221"/>
      <c r="AP9405" s="221"/>
      <c r="AQ9405" s="219"/>
      <c r="AR9405" s="219"/>
      <c r="AS9405" s="221"/>
      <c r="AT9405" s="221"/>
      <c r="AU9405" s="221"/>
      <c r="AV9405" s="221"/>
      <c r="AW9405" s="221"/>
      <c r="AX9405" s="221"/>
      <c r="AY9405" s="221"/>
      <c r="AZ9405" s="221"/>
    </row>
    <row r="9406" spans="1:52" x14ac:dyDescent="0.15">
      <c r="A9406" s="278"/>
      <c r="B9406" s="274"/>
      <c r="C9406" s="340"/>
      <c r="D9406" s="340"/>
      <c r="E9406" s="341"/>
      <c r="F9406" s="341"/>
      <c r="G9406" s="341"/>
      <c r="H9406" s="341"/>
      <c r="I9406" s="341"/>
      <c r="J9406" s="341"/>
      <c r="AH9406" s="221"/>
      <c r="AI9406" s="221"/>
      <c r="AJ9406" s="221"/>
      <c r="AK9406" s="221"/>
      <c r="AL9406" s="221"/>
      <c r="AM9406" s="221"/>
      <c r="AN9406" s="221"/>
      <c r="AO9406" s="221"/>
      <c r="AP9406" s="221"/>
      <c r="AQ9406" s="219"/>
      <c r="AR9406" s="219"/>
      <c r="AS9406" s="221"/>
      <c r="AT9406" s="221"/>
      <c r="AU9406" s="221"/>
      <c r="AV9406" s="221"/>
      <c r="AW9406" s="221"/>
      <c r="AX9406" s="221"/>
      <c r="AY9406" s="221"/>
      <c r="AZ9406" s="221"/>
    </row>
    <row r="9407" spans="1:52" x14ac:dyDescent="0.15">
      <c r="A9407" s="278"/>
      <c r="B9407" s="274"/>
      <c r="C9407" s="340"/>
      <c r="D9407" s="340"/>
      <c r="E9407" s="341"/>
      <c r="F9407" s="341"/>
      <c r="G9407" s="341"/>
      <c r="H9407" s="341"/>
      <c r="I9407" s="341"/>
      <c r="J9407" s="341"/>
      <c r="AH9407" s="221"/>
      <c r="AI9407" s="221"/>
      <c r="AJ9407" s="221"/>
      <c r="AK9407" s="221"/>
      <c r="AL9407" s="221"/>
      <c r="AM9407" s="221"/>
      <c r="AN9407" s="221"/>
      <c r="AO9407" s="221"/>
      <c r="AP9407" s="221"/>
      <c r="AQ9407" s="219"/>
      <c r="AR9407" s="219"/>
      <c r="AS9407" s="221"/>
      <c r="AT9407" s="221"/>
      <c r="AU9407" s="221"/>
      <c r="AV9407" s="221"/>
      <c r="AW9407" s="221"/>
      <c r="AX9407" s="221"/>
      <c r="AY9407" s="221"/>
      <c r="AZ9407" s="221"/>
    </row>
    <row r="9408" spans="1:52" x14ac:dyDescent="0.15">
      <c r="A9408" s="278"/>
      <c r="B9408" s="274"/>
      <c r="C9408" s="340"/>
      <c r="D9408" s="340"/>
      <c r="E9408" s="341"/>
      <c r="F9408" s="341"/>
      <c r="G9408" s="341"/>
      <c r="H9408" s="341"/>
      <c r="I9408" s="341"/>
      <c r="J9408" s="341"/>
      <c r="AH9408" s="221"/>
      <c r="AI9408" s="221"/>
      <c r="AJ9408" s="221"/>
      <c r="AK9408" s="221"/>
      <c r="AL9408" s="221"/>
      <c r="AM9408" s="221"/>
      <c r="AN9408" s="221"/>
      <c r="AO9408" s="221"/>
      <c r="AP9408" s="221"/>
      <c r="AQ9408" s="219"/>
      <c r="AR9408" s="219"/>
      <c r="AS9408" s="221"/>
      <c r="AT9408" s="221"/>
      <c r="AU9408" s="221"/>
      <c r="AV9408" s="221"/>
      <c r="AW9408" s="221"/>
      <c r="AX9408" s="221"/>
      <c r="AY9408" s="221"/>
      <c r="AZ9408" s="221"/>
    </row>
    <row r="9409" spans="1:52" x14ac:dyDescent="0.15">
      <c r="A9409" s="278"/>
      <c r="B9409" s="274"/>
      <c r="C9409" s="340"/>
      <c r="D9409" s="340"/>
      <c r="E9409" s="341"/>
      <c r="F9409" s="341"/>
      <c r="G9409" s="341"/>
      <c r="H9409" s="341"/>
      <c r="I9409" s="341"/>
      <c r="J9409" s="341"/>
      <c r="AH9409" s="221"/>
      <c r="AI9409" s="221"/>
      <c r="AJ9409" s="221"/>
      <c r="AK9409" s="221"/>
      <c r="AL9409" s="221"/>
      <c r="AM9409" s="221"/>
      <c r="AN9409" s="221"/>
      <c r="AO9409" s="221"/>
      <c r="AP9409" s="221"/>
      <c r="AQ9409" s="219"/>
      <c r="AR9409" s="219"/>
      <c r="AS9409" s="221"/>
      <c r="AT9409" s="221"/>
      <c r="AU9409" s="221"/>
      <c r="AV9409" s="221"/>
      <c r="AW9409" s="221"/>
      <c r="AX9409" s="221"/>
      <c r="AY9409" s="221"/>
      <c r="AZ9409" s="221"/>
    </row>
    <row r="9410" spans="1:52" x14ac:dyDescent="0.15">
      <c r="A9410" s="278"/>
      <c r="B9410" s="274"/>
      <c r="C9410" s="340"/>
      <c r="D9410" s="340"/>
      <c r="E9410" s="341"/>
      <c r="F9410" s="341"/>
      <c r="G9410" s="341"/>
      <c r="H9410" s="341"/>
      <c r="I9410" s="341"/>
      <c r="J9410" s="341"/>
      <c r="AH9410" s="221"/>
      <c r="AI9410" s="221"/>
      <c r="AJ9410" s="221"/>
      <c r="AK9410" s="221"/>
      <c r="AL9410" s="221"/>
      <c r="AM9410" s="221"/>
      <c r="AN9410" s="221"/>
      <c r="AO9410" s="221"/>
      <c r="AP9410" s="221"/>
      <c r="AQ9410" s="219"/>
      <c r="AR9410" s="219"/>
      <c r="AS9410" s="221"/>
      <c r="AT9410" s="221"/>
      <c r="AU9410" s="221"/>
      <c r="AV9410" s="221"/>
      <c r="AW9410" s="221"/>
      <c r="AX9410" s="221"/>
      <c r="AY9410" s="221"/>
      <c r="AZ9410" s="221"/>
    </row>
    <row r="9411" spans="1:52" x14ac:dyDescent="0.15">
      <c r="A9411" s="278"/>
      <c r="B9411" s="274"/>
      <c r="C9411" s="340"/>
      <c r="D9411" s="340"/>
      <c r="E9411" s="341"/>
      <c r="F9411" s="341"/>
      <c r="G9411" s="341"/>
      <c r="H9411" s="341"/>
      <c r="I9411" s="341"/>
      <c r="J9411" s="341"/>
      <c r="AH9411" s="221"/>
      <c r="AI9411" s="221"/>
      <c r="AJ9411" s="221"/>
      <c r="AK9411" s="221"/>
      <c r="AL9411" s="221"/>
      <c r="AM9411" s="221"/>
      <c r="AN9411" s="221"/>
      <c r="AO9411" s="221"/>
      <c r="AP9411" s="221"/>
      <c r="AQ9411" s="219"/>
      <c r="AR9411" s="219"/>
      <c r="AS9411" s="221"/>
      <c r="AT9411" s="221"/>
      <c r="AU9411" s="221"/>
      <c r="AV9411" s="221"/>
      <c r="AW9411" s="221"/>
      <c r="AX9411" s="221"/>
      <c r="AY9411" s="221"/>
      <c r="AZ9411" s="221"/>
    </row>
    <row r="9412" spans="1:52" x14ac:dyDescent="0.15">
      <c r="A9412" s="278"/>
      <c r="B9412" s="274"/>
      <c r="C9412" s="340"/>
      <c r="D9412" s="340"/>
      <c r="E9412" s="341"/>
      <c r="F9412" s="341"/>
      <c r="G9412" s="341"/>
      <c r="H9412" s="341"/>
      <c r="I9412" s="341"/>
      <c r="J9412" s="341"/>
      <c r="AH9412" s="221"/>
      <c r="AI9412" s="221"/>
      <c r="AJ9412" s="221"/>
      <c r="AK9412" s="221"/>
      <c r="AL9412" s="221"/>
      <c r="AM9412" s="221"/>
      <c r="AN9412" s="221"/>
      <c r="AO9412" s="221"/>
      <c r="AP9412" s="221"/>
      <c r="AQ9412" s="219"/>
      <c r="AR9412" s="219"/>
      <c r="AS9412" s="221"/>
      <c r="AT9412" s="221"/>
      <c r="AU9412" s="221"/>
      <c r="AV9412" s="221"/>
      <c r="AW9412" s="221"/>
      <c r="AX9412" s="221"/>
      <c r="AY9412" s="221"/>
      <c r="AZ9412" s="221"/>
    </row>
    <row r="9413" spans="1:52" x14ac:dyDescent="0.15">
      <c r="A9413" s="278"/>
      <c r="B9413" s="274"/>
      <c r="C9413" s="340"/>
      <c r="D9413" s="340"/>
      <c r="E9413" s="341"/>
      <c r="F9413" s="341"/>
      <c r="G9413" s="341"/>
      <c r="H9413" s="341"/>
      <c r="I9413" s="341"/>
      <c r="J9413" s="341"/>
      <c r="AH9413" s="221"/>
      <c r="AI9413" s="221"/>
      <c r="AJ9413" s="221"/>
      <c r="AK9413" s="221"/>
      <c r="AL9413" s="221"/>
      <c r="AM9413" s="221"/>
      <c r="AN9413" s="221"/>
      <c r="AO9413" s="221"/>
      <c r="AP9413" s="221"/>
      <c r="AQ9413" s="219"/>
      <c r="AR9413" s="219"/>
      <c r="AS9413" s="221"/>
      <c r="AT9413" s="221"/>
      <c r="AU9413" s="221"/>
      <c r="AV9413" s="221"/>
      <c r="AW9413" s="221"/>
      <c r="AX9413" s="221"/>
      <c r="AY9413" s="221"/>
      <c r="AZ9413" s="221"/>
    </row>
    <row r="9414" spans="1:52" x14ac:dyDescent="0.15">
      <c r="A9414" s="278"/>
      <c r="B9414" s="274"/>
      <c r="C9414" s="340"/>
      <c r="D9414" s="340"/>
      <c r="E9414" s="341"/>
      <c r="F9414" s="341"/>
      <c r="G9414" s="341"/>
      <c r="H9414" s="341"/>
      <c r="I9414" s="341"/>
      <c r="J9414" s="341"/>
      <c r="AH9414" s="221"/>
      <c r="AI9414" s="221"/>
      <c r="AJ9414" s="221"/>
      <c r="AK9414" s="221"/>
      <c r="AL9414" s="221"/>
      <c r="AM9414" s="221"/>
      <c r="AN9414" s="221"/>
      <c r="AO9414" s="221"/>
      <c r="AP9414" s="221"/>
      <c r="AQ9414" s="219"/>
      <c r="AR9414" s="219"/>
      <c r="AS9414" s="221"/>
      <c r="AT9414" s="221"/>
      <c r="AU9414" s="221"/>
      <c r="AV9414" s="221"/>
      <c r="AW9414" s="221"/>
      <c r="AX9414" s="221"/>
      <c r="AY9414" s="221"/>
      <c r="AZ9414" s="221"/>
    </row>
    <row r="9415" spans="1:52" x14ac:dyDescent="0.15">
      <c r="A9415" s="278"/>
      <c r="B9415" s="274"/>
      <c r="C9415" s="340"/>
      <c r="D9415" s="340"/>
      <c r="E9415" s="341"/>
      <c r="F9415" s="341"/>
      <c r="G9415" s="341"/>
      <c r="H9415" s="341"/>
      <c r="I9415" s="341"/>
      <c r="J9415" s="341"/>
      <c r="AH9415" s="221"/>
      <c r="AI9415" s="221"/>
      <c r="AJ9415" s="221"/>
      <c r="AK9415" s="221"/>
      <c r="AL9415" s="221"/>
      <c r="AM9415" s="221"/>
      <c r="AN9415" s="221"/>
      <c r="AO9415" s="221"/>
      <c r="AP9415" s="221"/>
      <c r="AQ9415" s="219"/>
      <c r="AR9415" s="219"/>
      <c r="AS9415" s="221"/>
      <c r="AT9415" s="221"/>
      <c r="AU9415" s="221"/>
      <c r="AV9415" s="221"/>
      <c r="AW9415" s="221"/>
      <c r="AX9415" s="221"/>
      <c r="AY9415" s="221"/>
      <c r="AZ9415" s="221"/>
    </row>
    <row r="9416" spans="1:52" x14ac:dyDescent="0.15">
      <c r="A9416" s="278"/>
      <c r="B9416" s="274"/>
      <c r="C9416" s="340"/>
      <c r="D9416" s="340"/>
      <c r="E9416" s="341"/>
      <c r="F9416" s="341"/>
      <c r="G9416" s="341"/>
      <c r="H9416" s="341"/>
      <c r="I9416" s="341"/>
      <c r="J9416" s="341"/>
      <c r="AH9416" s="221"/>
      <c r="AI9416" s="221"/>
      <c r="AJ9416" s="221"/>
      <c r="AK9416" s="221"/>
      <c r="AL9416" s="221"/>
      <c r="AM9416" s="221"/>
      <c r="AN9416" s="221"/>
      <c r="AO9416" s="221"/>
      <c r="AP9416" s="221"/>
      <c r="AQ9416" s="219"/>
      <c r="AR9416" s="219"/>
      <c r="AS9416" s="221"/>
      <c r="AT9416" s="221"/>
      <c r="AU9416" s="221"/>
      <c r="AV9416" s="221"/>
      <c r="AW9416" s="221"/>
      <c r="AX9416" s="221"/>
      <c r="AY9416" s="221"/>
      <c r="AZ9416" s="221"/>
    </row>
    <row r="9417" spans="1:52" x14ac:dyDescent="0.15">
      <c r="A9417" s="278"/>
      <c r="B9417" s="274"/>
      <c r="C9417" s="340"/>
      <c r="D9417" s="340"/>
      <c r="E9417" s="341"/>
      <c r="F9417" s="341"/>
      <c r="G9417" s="341"/>
      <c r="H9417" s="341"/>
      <c r="I9417" s="341"/>
      <c r="J9417" s="341"/>
      <c r="AH9417" s="221"/>
      <c r="AI9417" s="221"/>
      <c r="AJ9417" s="221"/>
      <c r="AK9417" s="221"/>
      <c r="AL9417" s="221"/>
      <c r="AM9417" s="221"/>
      <c r="AN9417" s="221"/>
      <c r="AO9417" s="221"/>
      <c r="AP9417" s="221"/>
      <c r="AQ9417" s="219"/>
      <c r="AR9417" s="219"/>
      <c r="AS9417" s="221"/>
      <c r="AT9417" s="221"/>
      <c r="AU9417" s="221"/>
      <c r="AV9417" s="221"/>
      <c r="AW9417" s="221"/>
      <c r="AX9417" s="221"/>
      <c r="AY9417" s="221"/>
      <c r="AZ9417" s="221"/>
    </row>
    <row r="9418" spans="1:52" x14ac:dyDescent="0.15">
      <c r="A9418" s="278"/>
      <c r="B9418" s="274"/>
      <c r="C9418" s="340"/>
      <c r="D9418" s="340"/>
      <c r="E9418" s="341"/>
      <c r="F9418" s="341"/>
      <c r="G9418" s="341"/>
      <c r="H9418" s="341"/>
      <c r="I9418" s="341"/>
      <c r="J9418" s="341"/>
      <c r="AH9418" s="221"/>
      <c r="AI9418" s="221"/>
      <c r="AJ9418" s="221"/>
      <c r="AK9418" s="221"/>
      <c r="AL9418" s="221"/>
      <c r="AM9418" s="221"/>
      <c r="AN9418" s="221"/>
      <c r="AO9418" s="221"/>
      <c r="AP9418" s="221"/>
      <c r="AQ9418" s="219"/>
      <c r="AR9418" s="219"/>
      <c r="AS9418" s="221"/>
      <c r="AT9418" s="221"/>
      <c r="AU9418" s="221"/>
      <c r="AV9418" s="221"/>
      <c r="AW9418" s="221"/>
      <c r="AX9418" s="221"/>
      <c r="AY9418" s="221"/>
      <c r="AZ9418" s="221"/>
    </row>
    <row r="9419" spans="1:52" x14ac:dyDescent="0.15">
      <c r="A9419" s="278"/>
      <c r="B9419" s="274"/>
      <c r="C9419" s="340"/>
      <c r="D9419" s="340"/>
      <c r="E9419" s="341"/>
      <c r="F9419" s="341"/>
      <c r="G9419" s="341"/>
      <c r="H9419" s="341"/>
      <c r="I9419" s="341"/>
      <c r="J9419" s="341"/>
      <c r="AH9419" s="221"/>
      <c r="AI9419" s="221"/>
      <c r="AJ9419" s="221"/>
      <c r="AK9419" s="221"/>
      <c r="AL9419" s="221"/>
      <c r="AM9419" s="221"/>
      <c r="AN9419" s="221"/>
      <c r="AO9419" s="221"/>
      <c r="AP9419" s="221"/>
      <c r="AQ9419" s="219"/>
      <c r="AR9419" s="219"/>
      <c r="AS9419" s="221"/>
      <c r="AT9419" s="221"/>
      <c r="AU9419" s="221"/>
      <c r="AV9419" s="221"/>
      <c r="AW9419" s="221"/>
      <c r="AX9419" s="221"/>
      <c r="AY9419" s="221"/>
      <c r="AZ9419" s="221"/>
    </row>
    <row r="9420" spans="1:52" x14ac:dyDescent="0.15">
      <c r="A9420" s="278"/>
      <c r="B9420" s="274"/>
      <c r="C9420" s="340"/>
      <c r="D9420" s="340"/>
      <c r="E9420" s="341"/>
      <c r="F9420" s="341"/>
      <c r="G9420" s="341"/>
      <c r="H9420" s="341"/>
      <c r="I9420" s="341"/>
      <c r="J9420" s="341"/>
      <c r="AH9420" s="221"/>
      <c r="AI9420" s="221"/>
      <c r="AJ9420" s="221"/>
      <c r="AK9420" s="221"/>
      <c r="AL9420" s="221"/>
      <c r="AM9420" s="221"/>
      <c r="AN9420" s="221"/>
      <c r="AO9420" s="221"/>
      <c r="AP9420" s="221"/>
      <c r="AQ9420" s="219"/>
      <c r="AR9420" s="219"/>
      <c r="AS9420" s="221"/>
      <c r="AT9420" s="221"/>
      <c r="AU9420" s="221"/>
      <c r="AV9420" s="221"/>
      <c r="AW9420" s="221"/>
      <c r="AX9420" s="221"/>
      <c r="AY9420" s="221"/>
      <c r="AZ9420" s="221"/>
    </row>
    <row r="9421" spans="1:52" x14ac:dyDescent="0.15">
      <c r="A9421" s="278"/>
      <c r="B9421" s="274"/>
      <c r="C9421" s="340"/>
      <c r="D9421" s="340"/>
      <c r="E9421" s="341"/>
      <c r="F9421" s="341"/>
      <c r="G9421" s="341"/>
      <c r="H9421" s="341"/>
      <c r="I9421" s="341"/>
      <c r="J9421" s="341"/>
      <c r="AH9421" s="221"/>
      <c r="AI9421" s="221"/>
      <c r="AJ9421" s="221"/>
      <c r="AK9421" s="221"/>
      <c r="AL9421" s="221"/>
      <c r="AM9421" s="221"/>
      <c r="AN9421" s="221"/>
      <c r="AO9421" s="221"/>
      <c r="AP9421" s="221"/>
      <c r="AQ9421" s="219"/>
      <c r="AR9421" s="219"/>
      <c r="AS9421" s="221"/>
      <c r="AT9421" s="221"/>
      <c r="AU9421" s="221"/>
      <c r="AV9421" s="221"/>
      <c r="AW9421" s="221"/>
      <c r="AX9421" s="221"/>
      <c r="AY9421" s="221"/>
      <c r="AZ9421" s="221"/>
    </row>
    <row r="9422" spans="1:52" x14ac:dyDescent="0.15">
      <c r="A9422" s="278"/>
      <c r="B9422" s="274"/>
      <c r="C9422" s="340"/>
      <c r="D9422" s="340"/>
      <c r="E9422" s="341"/>
      <c r="F9422" s="341"/>
      <c r="G9422" s="341"/>
      <c r="H9422" s="341"/>
      <c r="I9422" s="341"/>
      <c r="J9422" s="341"/>
      <c r="AH9422" s="221"/>
      <c r="AI9422" s="221"/>
      <c r="AJ9422" s="221"/>
      <c r="AK9422" s="221"/>
      <c r="AL9422" s="221"/>
      <c r="AM9422" s="221"/>
      <c r="AN9422" s="221"/>
      <c r="AO9422" s="221"/>
      <c r="AP9422" s="221"/>
      <c r="AQ9422" s="219"/>
      <c r="AR9422" s="219"/>
      <c r="AS9422" s="221"/>
      <c r="AT9422" s="221"/>
      <c r="AU9422" s="221"/>
      <c r="AV9422" s="221"/>
      <c r="AW9422" s="221"/>
      <c r="AX9422" s="221"/>
      <c r="AY9422" s="221"/>
      <c r="AZ9422" s="221"/>
    </row>
    <row r="9423" spans="1:52" x14ac:dyDescent="0.15">
      <c r="A9423" s="278"/>
      <c r="B9423" s="274"/>
      <c r="C9423" s="340"/>
      <c r="D9423" s="340"/>
      <c r="E9423" s="341"/>
      <c r="F9423" s="341"/>
      <c r="G9423" s="341"/>
      <c r="H9423" s="341"/>
      <c r="I9423" s="341"/>
      <c r="J9423" s="341"/>
      <c r="AH9423" s="221"/>
      <c r="AI9423" s="221"/>
      <c r="AJ9423" s="221"/>
      <c r="AK9423" s="221"/>
      <c r="AL9423" s="221"/>
      <c r="AM9423" s="221"/>
      <c r="AN9423" s="221"/>
      <c r="AO9423" s="221"/>
      <c r="AP9423" s="221"/>
      <c r="AQ9423" s="219"/>
      <c r="AR9423" s="219"/>
      <c r="AS9423" s="221"/>
      <c r="AT9423" s="221"/>
      <c r="AU9423" s="221"/>
      <c r="AV9423" s="221"/>
      <c r="AW9423" s="221"/>
      <c r="AX9423" s="221"/>
      <c r="AY9423" s="221"/>
      <c r="AZ9423" s="221"/>
    </row>
    <row r="9424" spans="1:52" x14ac:dyDescent="0.15">
      <c r="A9424" s="278"/>
      <c r="B9424" s="274"/>
      <c r="C9424" s="340"/>
      <c r="D9424" s="340"/>
      <c r="E9424" s="341"/>
      <c r="F9424" s="341"/>
      <c r="G9424" s="341"/>
      <c r="H9424" s="341"/>
      <c r="I9424" s="341"/>
      <c r="J9424" s="341"/>
      <c r="AH9424" s="221"/>
      <c r="AI9424" s="221"/>
      <c r="AJ9424" s="221"/>
      <c r="AK9424" s="221"/>
      <c r="AL9424" s="221"/>
      <c r="AM9424" s="221"/>
      <c r="AN9424" s="221"/>
      <c r="AO9424" s="221"/>
      <c r="AP9424" s="221"/>
      <c r="AQ9424" s="219"/>
      <c r="AR9424" s="219"/>
      <c r="AS9424" s="221"/>
      <c r="AT9424" s="221"/>
      <c r="AU9424" s="221"/>
      <c r="AV9424" s="221"/>
      <c r="AW9424" s="221"/>
      <c r="AX9424" s="221"/>
      <c r="AY9424" s="221"/>
      <c r="AZ9424" s="221"/>
    </row>
    <row r="9425" spans="1:52" x14ac:dyDescent="0.15">
      <c r="A9425" s="278"/>
      <c r="B9425" s="274"/>
      <c r="C9425" s="340"/>
      <c r="D9425" s="340"/>
      <c r="E9425" s="341"/>
      <c r="F9425" s="341"/>
      <c r="G9425" s="341"/>
      <c r="H9425" s="341"/>
      <c r="I9425" s="341"/>
      <c r="J9425" s="341"/>
      <c r="AH9425" s="221"/>
      <c r="AI9425" s="221"/>
      <c r="AJ9425" s="221"/>
      <c r="AK9425" s="221"/>
      <c r="AL9425" s="221"/>
      <c r="AM9425" s="221"/>
      <c r="AN9425" s="221"/>
      <c r="AO9425" s="221"/>
      <c r="AP9425" s="221"/>
      <c r="AQ9425" s="219"/>
      <c r="AR9425" s="219"/>
      <c r="AS9425" s="221"/>
      <c r="AT9425" s="221"/>
      <c r="AU9425" s="221"/>
      <c r="AV9425" s="221"/>
      <c r="AW9425" s="221"/>
      <c r="AX9425" s="221"/>
      <c r="AY9425" s="221"/>
      <c r="AZ9425" s="221"/>
    </row>
    <row r="9426" spans="1:52" x14ac:dyDescent="0.15">
      <c r="A9426" s="278"/>
      <c r="B9426" s="274"/>
      <c r="C9426" s="340"/>
      <c r="D9426" s="340"/>
      <c r="E9426" s="341"/>
      <c r="F9426" s="341"/>
      <c r="G9426" s="341"/>
      <c r="H9426" s="341"/>
      <c r="I9426" s="341"/>
      <c r="J9426" s="341"/>
      <c r="AH9426" s="221"/>
      <c r="AI9426" s="221"/>
      <c r="AJ9426" s="221"/>
      <c r="AK9426" s="221"/>
      <c r="AL9426" s="221"/>
      <c r="AM9426" s="221"/>
      <c r="AN9426" s="221"/>
      <c r="AO9426" s="221"/>
      <c r="AP9426" s="221"/>
      <c r="AQ9426" s="219"/>
      <c r="AR9426" s="219"/>
      <c r="AS9426" s="221"/>
      <c r="AT9426" s="221"/>
      <c r="AU9426" s="221"/>
      <c r="AV9426" s="221"/>
      <c r="AW9426" s="221"/>
      <c r="AX9426" s="221"/>
      <c r="AY9426" s="221"/>
      <c r="AZ9426" s="221"/>
    </row>
    <row r="9427" spans="1:52" x14ac:dyDescent="0.15">
      <c r="A9427" s="278"/>
      <c r="B9427" s="274"/>
      <c r="C9427" s="340"/>
      <c r="D9427" s="340"/>
      <c r="E9427" s="341"/>
      <c r="F9427" s="341"/>
      <c r="G9427" s="341"/>
      <c r="H9427" s="341"/>
      <c r="I9427" s="341"/>
      <c r="J9427" s="341"/>
      <c r="AH9427" s="221"/>
      <c r="AI9427" s="221"/>
      <c r="AJ9427" s="221"/>
      <c r="AK9427" s="221"/>
      <c r="AL9427" s="221"/>
      <c r="AM9427" s="221"/>
      <c r="AN9427" s="221"/>
      <c r="AO9427" s="221"/>
      <c r="AP9427" s="221"/>
      <c r="AQ9427" s="219"/>
      <c r="AR9427" s="219"/>
      <c r="AS9427" s="221"/>
      <c r="AT9427" s="221"/>
      <c r="AU9427" s="221"/>
      <c r="AV9427" s="221"/>
      <c r="AW9427" s="221"/>
      <c r="AX9427" s="221"/>
      <c r="AY9427" s="221"/>
      <c r="AZ9427" s="221"/>
    </row>
    <row r="9428" spans="1:52" x14ac:dyDescent="0.15">
      <c r="A9428" s="278"/>
      <c r="B9428" s="274"/>
      <c r="C9428" s="340"/>
      <c r="D9428" s="340"/>
      <c r="E9428" s="341"/>
      <c r="F9428" s="341"/>
      <c r="G9428" s="341"/>
      <c r="H9428" s="341"/>
      <c r="I9428" s="341"/>
      <c r="J9428" s="341"/>
      <c r="AH9428" s="221"/>
      <c r="AI9428" s="221"/>
      <c r="AJ9428" s="221"/>
      <c r="AK9428" s="221"/>
      <c r="AL9428" s="221"/>
      <c r="AM9428" s="221"/>
      <c r="AN9428" s="221"/>
      <c r="AO9428" s="221"/>
      <c r="AP9428" s="221"/>
      <c r="AQ9428" s="219"/>
      <c r="AR9428" s="219"/>
      <c r="AS9428" s="221"/>
      <c r="AT9428" s="221"/>
      <c r="AU9428" s="221"/>
      <c r="AV9428" s="221"/>
      <c r="AW9428" s="221"/>
      <c r="AX9428" s="221"/>
      <c r="AY9428" s="221"/>
      <c r="AZ9428" s="221"/>
    </row>
    <row r="9429" spans="1:52" x14ac:dyDescent="0.15">
      <c r="A9429" s="278"/>
      <c r="B9429" s="274"/>
      <c r="C9429" s="340"/>
      <c r="D9429" s="340"/>
      <c r="E9429" s="341"/>
      <c r="F9429" s="341"/>
      <c r="G9429" s="341"/>
      <c r="H9429" s="341"/>
      <c r="I9429" s="341"/>
      <c r="J9429" s="341"/>
      <c r="AH9429" s="221"/>
      <c r="AI9429" s="221"/>
      <c r="AJ9429" s="221"/>
      <c r="AK9429" s="221"/>
      <c r="AL9429" s="221"/>
      <c r="AM9429" s="221"/>
      <c r="AN9429" s="221"/>
      <c r="AO9429" s="221"/>
      <c r="AP9429" s="221"/>
      <c r="AQ9429" s="219"/>
      <c r="AR9429" s="219"/>
      <c r="AS9429" s="221"/>
      <c r="AT9429" s="221"/>
      <c r="AU9429" s="221"/>
      <c r="AV9429" s="221"/>
      <c r="AW9429" s="221"/>
      <c r="AX9429" s="221"/>
      <c r="AY9429" s="221"/>
      <c r="AZ9429" s="221"/>
    </row>
    <row r="9430" spans="1:52" x14ac:dyDescent="0.15">
      <c r="A9430" s="278"/>
      <c r="B9430" s="274"/>
      <c r="C9430" s="340"/>
      <c r="D9430" s="340"/>
      <c r="E9430" s="341"/>
      <c r="F9430" s="341"/>
      <c r="G9430" s="341"/>
      <c r="H9430" s="341"/>
      <c r="I9430" s="341"/>
      <c r="J9430" s="341"/>
      <c r="AH9430" s="221"/>
      <c r="AI9430" s="221"/>
      <c r="AJ9430" s="221"/>
      <c r="AK9430" s="221"/>
      <c r="AL9430" s="221"/>
      <c r="AM9430" s="221"/>
      <c r="AN9430" s="221"/>
      <c r="AO9430" s="221"/>
      <c r="AP9430" s="221"/>
      <c r="AQ9430" s="219"/>
      <c r="AR9430" s="219"/>
      <c r="AS9430" s="221"/>
      <c r="AT9430" s="221"/>
      <c r="AU9430" s="221"/>
      <c r="AV9430" s="221"/>
      <c r="AW9430" s="221"/>
      <c r="AX9430" s="221"/>
      <c r="AY9430" s="221"/>
      <c r="AZ9430" s="221"/>
    </row>
    <row r="9431" spans="1:52" x14ac:dyDescent="0.15">
      <c r="A9431" s="278"/>
      <c r="B9431" s="274"/>
      <c r="C9431" s="340"/>
      <c r="D9431" s="340"/>
      <c r="E9431" s="341"/>
      <c r="F9431" s="341"/>
      <c r="G9431" s="341"/>
      <c r="H9431" s="341"/>
      <c r="I9431" s="341"/>
      <c r="J9431" s="341"/>
      <c r="AH9431" s="221"/>
      <c r="AI9431" s="221"/>
      <c r="AJ9431" s="221"/>
      <c r="AK9431" s="221"/>
      <c r="AL9431" s="221"/>
      <c r="AM9431" s="221"/>
      <c r="AN9431" s="221"/>
      <c r="AO9431" s="221"/>
      <c r="AP9431" s="221"/>
      <c r="AQ9431" s="219"/>
      <c r="AR9431" s="219"/>
      <c r="AS9431" s="221"/>
      <c r="AT9431" s="221"/>
      <c r="AU9431" s="221"/>
      <c r="AV9431" s="221"/>
      <c r="AW9431" s="221"/>
      <c r="AX9431" s="221"/>
      <c r="AY9431" s="221"/>
      <c r="AZ9431" s="221"/>
    </row>
    <row r="9432" spans="1:52" x14ac:dyDescent="0.15">
      <c r="A9432" s="278"/>
      <c r="B9432" s="274"/>
      <c r="C9432" s="340"/>
      <c r="D9432" s="340"/>
      <c r="E9432" s="341"/>
      <c r="F9432" s="341"/>
      <c r="G9432" s="341"/>
      <c r="H9432" s="341"/>
      <c r="I9432" s="341"/>
      <c r="J9432" s="341"/>
      <c r="AH9432" s="221"/>
      <c r="AI9432" s="221"/>
      <c r="AJ9432" s="221"/>
      <c r="AK9432" s="221"/>
      <c r="AL9432" s="221"/>
      <c r="AM9432" s="221"/>
      <c r="AN9432" s="221"/>
      <c r="AO9432" s="221"/>
      <c r="AP9432" s="221"/>
      <c r="AQ9432" s="219"/>
      <c r="AR9432" s="219"/>
      <c r="AS9432" s="221"/>
      <c r="AT9432" s="221"/>
      <c r="AU9432" s="221"/>
      <c r="AV9432" s="221"/>
      <c r="AW9432" s="221"/>
      <c r="AX9432" s="221"/>
      <c r="AY9432" s="221"/>
      <c r="AZ9432" s="221"/>
    </row>
    <row r="9433" spans="1:52" x14ac:dyDescent="0.15">
      <c r="A9433" s="278"/>
      <c r="B9433" s="274"/>
      <c r="C9433" s="340"/>
      <c r="D9433" s="340"/>
      <c r="E9433" s="341"/>
      <c r="F9433" s="341"/>
      <c r="G9433" s="341"/>
      <c r="H9433" s="341"/>
      <c r="I9433" s="341"/>
      <c r="J9433" s="341"/>
      <c r="AH9433" s="221"/>
      <c r="AI9433" s="221"/>
      <c r="AJ9433" s="221"/>
      <c r="AK9433" s="221"/>
      <c r="AL9433" s="221"/>
      <c r="AM9433" s="221"/>
      <c r="AN9433" s="221"/>
      <c r="AO9433" s="221"/>
      <c r="AP9433" s="221"/>
      <c r="AQ9433" s="219"/>
      <c r="AR9433" s="219"/>
      <c r="AS9433" s="221"/>
      <c r="AT9433" s="221"/>
      <c r="AU9433" s="221"/>
      <c r="AV9433" s="221"/>
      <c r="AW9433" s="221"/>
      <c r="AX9433" s="221"/>
      <c r="AY9433" s="221"/>
      <c r="AZ9433" s="221"/>
    </row>
    <row r="9434" spans="1:52" x14ac:dyDescent="0.15">
      <c r="A9434" s="278"/>
      <c r="B9434" s="274"/>
      <c r="C9434" s="340"/>
      <c r="D9434" s="340"/>
      <c r="E9434" s="341"/>
      <c r="F9434" s="341"/>
      <c r="G9434" s="341"/>
      <c r="H9434" s="341"/>
      <c r="I9434" s="341"/>
      <c r="J9434" s="341"/>
      <c r="AH9434" s="221"/>
      <c r="AI9434" s="221"/>
      <c r="AJ9434" s="221"/>
      <c r="AK9434" s="221"/>
      <c r="AL9434" s="221"/>
      <c r="AM9434" s="221"/>
      <c r="AN9434" s="221"/>
      <c r="AO9434" s="221"/>
      <c r="AP9434" s="221"/>
      <c r="AQ9434" s="219"/>
      <c r="AR9434" s="219"/>
      <c r="AS9434" s="221"/>
      <c r="AT9434" s="221"/>
      <c r="AU9434" s="221"/>
      <c r="AV9434" s="221"/>
      <c r="AW9434" s="221"/>
      <c r="AX9434" s="221"/>
      <c r="AY9434" s="221"/>
      <c r="AZ9434" s="221"/>
    </row>
    <row r="9435" spans="1:52" x14ac:dyDescent="0.15">
      <c r="A9435" s="278"/>
      <c r="B9435" s="274"/>
      <c r="C9435" s="340"/>
      <c r="D9435" s="340"/>
      <c r="E9435" s="341"/>
      <c r="F9435" s="341"/>
      <c r="G9435" s="341"/>
      <c r="H9435" s="341"/>
      <c r="I9435" s="341"/>
      <c r="J9435" s="341"/>
      <c r="AH9435" s="221"/>
      <c r="AI9435" s="221"/>
      <c r="AJ9435" s="221"/>
      <c r="AK9435" s="221"/>
      <c r="AL9435" s="221"/>
      <c r="AM9435" s="221"/>
      <c r="AN9435" s="221"/>
      <c r="AO9435" s="221"/>
      <c r="AP9435" s="221"/>
      <c r="AQ9435" s="219"/>
      <c r="AR9435" s="219"/>
      <c r="AS9435" s="221"/>
      <c r="AT9435" s="221"/>
      <c r="AU9435" s="221"/>
      <c r="AV9435" s="221"/>
      <c r="AW9435" s="221"/>
      <c r="AX9435" s="221"/>
      <c r="AY9435" s="221"/>
      <c r="AZ9435" s="221"/>
    </row>
    <row r="9436" spans="1:52" x14ac:dyDescent="0.15">
      <c r="A9436" s="278"/>
      <c r="B9436" s="274"/>
      <c r="C9436" s="340"/>
      <c r="D9436" s="340"/>
      <c r="E9436" s="341"/>
      <c r="F9436" s="341"/>
      <c r="G9436" s="341"/>
      <c r="H9436" s="341"/>
      <c r="I9436" s="341"/>
      <c r="J9436" s="341"/>
      <c r="AH9436" s="221"/>
      <c r="AI9436" s="221"/>
      <c r="AJ9436" s="221"/>
      <c r="AK9436" s="221"/>
      <c r="AL9436" s="221"/>
      <c r="AM9436" s="221"/>
      <c r="AN9436" s="221"/>
      <c r="AO9436" s="221"/>
      <c r="AP9436" s="221"/>
      <c r="AQ9436" s="219"/>
      <c r="AR9436" s="219"/>
      <c r="AS9436" s="221"/>
      <c r="AT9436" s="221"/>
      <c r="AU9436" s="221"/>
      <c r="AV9436" s="221"/>
      <c r="AW9436" s="221"/>
      <c r="AX9436" s="221"/>
      <c r="AY9436" s="221"/>
      <c r="AZ9436" s="221"/>
    </row>
    <row r="9437" spans="1:52" x14ac:dyDescent="0.15">
      <c r="A9437" s="278"/>
      <c r="B9437" s="274"/>
      <c r="C9437" s="340"/>
      <c r="D9437" s="340"/>
      <c r="E9437" s="341"/>
      <c r="F9437" s="341"/>
      <c r="G9437" s="341"/>
      <c r="H9437" s="341"/>
      <c r="I9437" s="341"/>
      <c r="J9437" s="341"/>
      <c r="AH9437" s="221"/>
      <c r="AI9437" s="221"/>
      <c r="AJ9437" s="221"/>
      <c r="AK9437" s="221"/>
      <c r="AL9437" s="221"/>
      <c r="AM9437" s="221"/>
      <c r="AN9437" s="221"/>
      <c r="AO9437" s="221"/>
      <c r="AP9437" s="221"/>
      <c r="AQ9437" s="219"/>
      <c r="AR9437" s="219"/>
      <c r="AS9437" s="221"/>
      <c r="AT9437" s="221"/>
      <c r="AU9437" s="221"/>
      <c r="AV9437" s="221"/>
      <c r="AW9437" s="221"/>
      <c r="AX9437" s="221"/>
      <c r="AY9437" s="221"/>
      <c r="AZ9437" s="221"/>
    </row>
    <row r="9438" spans="1:52" x14ac:dyDescent="0.15">
      <c r="A9438" s="278"/>
      <c r="B9438" s="274"/>
      <c r="C9438" s="340"/>
      <c r="D9438" s="340"/>
      <c r="E9438" s="341"/>
      <c r="F9438" s="341"/>
      <c r="G9438" s="341"/>
      <c r="H9438" s="341"/>
      <c r="I9438" s="341"/>
      <c r="J9438" s="341"/>
      <c r="AH9438" s="221"/>
      <c r="AI9438" s="221"/>
      <c r="AJ9438" s="221"/>
      <c r="AK9438" s="221"/>
      <c r="AL9438" s="221"/>
      <c r="AM9438" s="221"/>
      <c r="AN9438" s="221"/>
      <c r="AO9438" s="221"/>
      <c r="AP9438" s="221"/>
      <c r="AQ9438" s="219"/>
      <c r="AR9438" s="219"/>
      <c r="AS9438" s="221"/>
      <c r="AT9438" s="221"/>
      <c r="AU9438" s="221"/>
      <c r="AV9438" s="221"/>
      <c r="AW9438" s="221"/>
      <c r="AX9438" s="221"/>
      <c r="AY9438" s="221"/>
      <c r="AZ9438" s="221"/>
    </row>
    <row r="9439" spans="1:52" x14ac:dyDescent="0.15">
      <c r="A9439" s="278"/>
      <c r="B9439" s="274"/>
      <c r="C9439" s="340"/>
      <c r="D9439" s="340"/>
      <c r="E9439" s="341"/>
      <c r="F9439" s="341"/>
      <c r="G9439" s="341"/>
      <c r="H9439" s="341"/>
      <c r="I9439" s="341"/>
      <c r="J9439" s="341"/>
      <c r="AH9439" s="221"/>
      <c r="AI9439" s="221"/>
      <c r="AJ9439" s="221"/>
      <c r="AK9439" s="221"/>
      <c r="AL9439" s="221"/>
      <c r="AM9439" s="221"/>
      <c r="AN9439" s="221"/>
      <c r="AO9439" s="221"/>
      <c r="AP9439" s="221"/>
      <c r="AQ9439" s="219"/>
      <c r="AR9439" s="219"/>
      <c r="AS9439" s="221"/>
      <c r="AT9439" s="221"/>
      <c r="AU9439" s="221"/>
      <c r="AV9439" s="221"/>
      <c r="AW9439" s="221"/>
      <c r="AX9439" s="221"/>
      <c r="AY9439" s="221"/>
      <c r="AZ9439" s="221"/>
    </row>
    <row r="9440" spans="1:52" x14ac:dyDescent="0.15">
      <c r="A9440" s="278"/>
      <c r="B9440" s="274"/>
      <c r="C9440" s="340"/>
      <c r="D9440" s="340"/>
      <c r="E9440" s="341"/>
      <c r="F9440" s="341"/>
      <c r="G9440" s="341"/>
      <c r="H9440" s="341"/>
      <c r="I9440" s="341"/>
      <c r="J9440" s="341"/>
      <c r="AH9440" s="221"/>
      <c r="AI9440" s="221"/>
      <c r="AJ9440" s="221"/>
      <c r="AK9440" s="221"/>
      <c r="AL9440" s="221"/>
      <c r="AM9440" s="221"/>
      <c r="AN9440" s="221"/>
      <c r="AO9440" s="221"/>
      <c r="AP9440" s="221"/>
      <c r="AQ9440" s="219"/>
      <c r="AR9440" s="219"/>
      <c r="AS9440" s="221"/>
      <c r="AT9440" s="221"/>
      <c r="AU9440" s="221"/>
      <c r="AV9440" s="221"/>
      <c r="AW9440" s="221"/>
      <c r="AX9440" s="221"/>
      <c r="AY9440" s="221"/>
      <c r="AZ9440" s="221"/>
    </row>
    <row r="9441" spans="1:52" x14ac:dyDescent="0.15">
      <c r="A9441" s="278"/>
      <c r="B9441" s="274"/>
      <c r="C9441" s="340"/>
      <c r="D9441" s="340"/>
      <c r="E9441" s="341"/>
      <c r="F9441" s="341"/>
      <c r="G9441" s="341"/>
      <c r="H9441" s="341"/>
      <c r="I9441" s="341"/>
      <c r="J9441" s="341"/>
      <c r="AH9441" s="221"/>
      <c r="AI9441" s="221"/>
      <c r="AJ9441" s="221"/>
      <c r="AK9441" s="221"/>
      <c r="AL9441" s="221"/>
      <c r="AM9441" s="221"/>
      <c r="AN9441" s="221"/>
      <c r="AO9441" s="221"/>
      <c r="AP9441" s="221"/>
      <c r="AQ9441" s="219"/>
      <c r="AR9441" s="219"/>
      <c r="AS9441" s="221"/>
      <c r="AT9441" s="221"/>
      <c r="AU9441" s="221"/>
      <c r="AV9441" s="221"/>
      <c r="AW9441" s="221"/>
      <c r="AX9441" s="221"/>
      <c r="AY9441" s="221"/>
      <c r="AZ9441" s="221"/>
    </row>
    <row r="9442" spans="1:52" x14ac:dyDescent="0.15">
      <c r="A9442" s="278"/>
      <c r="B9442" s="274"/>
      <c r="C9442" s="340"/>
      <c r="D9442" s="340"/>
      <c r="E9442" s="341"/>
      <c r="F9442" s="341"/>
      <c r="G9442" s="341"/>
      <c r="H9442" s="341"/>
      <c r="I9442" s="341"/>
      <c r="J9442" s="341"/>
      <c r="AH9442" s="221"/>
      <c r="AI9442" s="221"/>
      <c r="AJ9442" s="221"/>
      <c r="AK9442" s="221"/>
      <c r="AL9442" s="221"/>
      <c r="AM9442" s="221"/>
      <c r="AN9442" s="221"/>
      <c r="AO9442" s="221"/>
      <c r="AP9442" s="221"/>
      <c r="AQ9442" s="219"/>
      <c r="AR9442" s="219"/>
      <c r="AS9442" s="221"/>
      <c r="AT9442" s="221"/>
      <c r="AU9442" s="221"/>
      <c r="AV9442" s="221"/>
      <c r="AW9442" s="221"/>
      <c r="AX9442" s="221"/>
      <c r="AY9442" s="221"/>
      <c r="AZ9442" s="221"/>
    </row>
    <row r="9443" spans="1:52" x14ac:dyDescent="0.15">
      <c r="A9443" s="278"/>
      <c r="B9443" s="274"/>
      <c r="C9443" s="340"/>
      <c r="D9443" s="340"/>
      <c r="E9443" s="341"/>
      <c r="F9443" s="341"/>
      <c r="G9443" s="341"/>
      <c r="H9443" s="341"/>
      <c r="I9443" s="341"/>
      <c r="J9443" s="341"/>
      <c r="AH9443" s="221"/>
      <c r="AI9443" s="221"/>
      <c r="AJ9443" s="221"/>
      <c r="AK9443" s="221"/>
      <c r="AL9443" s="221"/>
      <c r="AM9443" s="221"/>
      <c r="AN9443" s="221"/>
      <c r="AO9443" s="221"/>
      <c r="AP9443" s="221"/>
      <c r="AQ9443" s="219"/>
      <c r="AR9443" s="219"/>
      <c r="AS9443" s="221"/>
      <c r="AT9443" s="221"/>
      <c r="AU9443" s="221"/>
      <c r="AV9443" s="221"/>
      <c r="AW9443" s="221"/>
      <c r="AX9443" s="221"/>
      <c r="AY9443" s="221"/>
      <c r="AZ9443" s="221"/>
    </row>
    <row r="9444" spans="1:52" x14ac:dyDescent="0.15">
      <c r="A9444" s="278"/>
      <c r="B9444" s="274"/>
      <c r="C9444" s="340"/>
      <c r="D9444" s="340"/>
      <c r="E9444" s="341"/>
      <c r="F9444" s="341"/>
      <c r="G9444" s="341"/>
      <c r="H9444" s="341"/>
      <c r="I9444" s="341"/>
      <c r="J9444" s="341"/>
      <c r="AH9444" s="221"/>
      <c r="AI9444" s="221"/>
      <c r="AJ9444" s="221"/>
      <c r="AK9444" s="221"/>
      <c r="AL9444" s="221"/>
      <c r="AM9444" s="221"/>
      <c r="AN9444" s="221"/>
      <c r="AO9444" s="221"/>
      <c r="AP9444" s="221"/>
      <c r="AQ9444" s="219"/>
      <c r="AR9444" s="219"/>
      <c r="AS9444" s="221"/>
      <c r="AT9444" s="221"/>
      <c r="AU9444" s="221"/>
      <c r="AV9444" s="221"/>
      <c r="AW9444" s="221"/>
      <c r="AX9444" s="221"/>
      <c r="AY9444" s="221"/>
      <c r="AZ9444" s="221"/>
    </row>
    <row r="9445" spans="1:52" x14ac:dyDescent="0.15">
      <c r="A9445" s="278"/>
      <c r="B9445" s="274"/>
      <c r="C9445" s="340"/>
      <c r="D9445" s="340"/>
      <c r="E9445" s="341"/>
      <c r="F9445" s="341"/>
      <c r="G9445" s="341"/>
      <c r="H9445" s="341"/>
      <c r="I9445" s="341"/>
      <c r="J9445" s="341"/>
      <c r="AH9445" s="221"/>
      <c r="AI9445" s="221"/>
      <c r="AJ9445" s="221"/>
      <c r="AK9445" s="221"/>
      <c r="AL9445" s="221"/>
      <c r="AM9445" s="221"/>
      <c r="AN9445" s="221"/>
      <c r="AO9445" s="221"/>
      <c r="AP9445" s="221"/>
      <c r="AQ9445" s="219"/>
      <c r="AR9445" s="219"/>
      <c r="AS9445" s="221"/>
      <c r="AT9445" s="221"/>
      <c r="AU9445" s="221"/>
      <c r="AV9445" s="221"/>
      <c r="AW9445" s="221"/>
      <c r="AX9445" s="221"/>
      <c r="AY9445" s="221"/>
      <c r="AZ9445" s="221"/>
    </row>
    <row r="9446" spans="1:52" x14ac:dyDescent="0.15">
      <c r="A9446" s="278"/>
      <c r="B9446" s="274"/>
      <c r="C9446" s="340"/>
      <c r="D9446" s="340"/>
      <c r="E9446" s="341"/>
      <c r="F9446" s="341"/>
      <c r="G9446" s="341"/>
      <c r="H9446" s="341"/>
      <c r="I9446" s="341"/>
      <c r="J9446" s="341"/>
      <c r="AH9446" s="221"/>
      <c r="AI9446" s="221"/>
      <c r="AJ9446" s="221"/>
      <c r="AK9446" s="221"/>
      <c r="AL9446" s="221"/>
      <c r="AM9446" s="221"/>
      <c r="AN9446" s="221"/>
      <c r="AO9446" s="221"/>
      <c r="AP9446" s="221"/>
      <c r="AQ9446" s="219"/>
      <c r="AR9446" s="219"/>
      <c r="AS9446" s="221"/>
      <c r="AT9446" s="221"/>
      <c r="AU9446" s="221"/>
      <c r="AV9446" s="221"/>
      <c r="AW9446" s="221"/>
      <c r="AX9446" s="221"/>
      <c r="AY9446" s="221"/>
      <c r="AZ9446" s="221"/>
    </row>
    <row r="9447" spans="1:52" x14ac:dyDescent="0.15">
      <c r="A9447" s="278"/>
      <c r="B9447" s="274"/>
      <c r="C9447" s="340"/>
      <c r="D9447" s="340"/>
      <c r="E9447" s="341"/>
      <c r="F9447" s="341"/>
      <c r="G9447" s="341"/>
      <c r="H9447" s="341"/>
      <c r="I9447" s="341"/>
      <c r="J9447" s="341"/>
      <c r="AH9447" s="221"/>
      <c r="AI9447" s="221"/>
      <c r="AJ9447" s="221"/>
      <c r="AK9447" s="221"/>
      <c r="AL9447" s="221"/>
      <c r="AM9447" s="221"/>
      <c r="AN9447" s="221"/>
      <c r="AO9447" s="221"/>
      <c r="AP9447" s="221"/>
      <c r="AQ9447" s="219"/>
      <c r="AR9447" s="219"/>
      <c r="AS9447" s="221"/>
      <c r="AT9447" s="221"/>
      <c r="AU9447" s="221"/>
      <c r="AV9447" s="221"/>
      <c r="AW9447" s="221"/>
      <c r="AX9447" s="221"/>
      <c r="AY9447" s="221"/>
      <c r="AZ9447" s="221"/>
    </row>
    <row r="9448" spans="1:52" x14ac:dyDescent="0.15">
      <c r="A9448" s="278"/>
      <c r="B9448" s="274"/>
      <c r="C9448" s="340"/>
      <c r="D9448" s="340"/>
      <c r="E9448" s="341"/>
      <c r="F9448" s="341"/>
      <c r="G9448" s="341"/>
      <c r="H9448" s="341"/>
      <c r="I9448" s="341"/>
      <c r="J9448" s="341"/>
      <c r="AH9448" s="221"/>
      <c r="AI9448" s="221"/>
      <c r="AJ9448" s="221"/>
      <c r="AK9448" s="221"/>
      <c r="AL9448" s="221"/>
      <c r="AM9448" s="221"/>
      <c r="AN9448" s="221"/>
      <c r="AO9448" s="221"/>
      <c r="AP9448" s="221"/>
      <c r="AQ9448" s="219"/>
      <c r="AR9448" s="219"/>
      <c r="AS9448" s="221"/>
      <c r="AT9448" s="221"/>
      <c r="AU9448" s="221"/>
      <c r="AV9448" s="221"/>
      <c r="AW9448" s="221"/>
      <c r="AX9448" s="221"/>
      <c r="AY9448" s="221"/>
      <c r="AZ9448" s="221"/>
    </row>
    <row r="9449" spans="1:52" x14ac:dyDescent="0.15">
      <c r="A9449" s="278"/>
      <c r="B9449" s="274"/>
      <c r="C9449" s="340"/>
      <c r="D9449" s="340"/>
      <c r="E9449" s="341"/>
      <c r="F9449" s="341"/>
      <c r="G9449" s="341"/>
      <c r="H9449" s="341"/>
      <c r="I9449" s="341"/>
      <c r="J9449" s="341"/>
      <c r="AH9449" s="221"/>
      <c r="AI9449" s="221"/>
      <c r="AJ9449" s="221"/>
      <c r="AK9449" s="221"/>
      <c r="AL9449" s="221"/>
      <c r="AM9449" s="221"/>
      <c r="AN9449" s="221"/>
      <c r="AO9449" s="221"/>
      <c r="AP9449" s="221"/>
      <c r="AQ9449" s="219"/>
      <c r="AR9449" s="219"/>
      <c r="AS9449" s="221"/>
      <c r="AT9449" s="221"/>
      <c r="AU9449" s="221"/>
      <c r="AV9449" s="221"/>
      <c r="AW9449" s="221"/>
      <c r="AX9449" s="221"/>
      <c r="AY9449" s="221"/>
      <c r="AZ9449" s="221"/>
    </row>
    <row r="9450" spans="1:52" x14ac:dyDescent="0.15">
      <c r="A9450" s="278"/>
      <c r="B9450" s="274"/>
      <c r="C9450" s="340"/>
      <c r="D9450" s="340"/>
      <c r="E9450" s="341"/>
      <c r="F9450" s="341"/>
      <c r="G9450" s="341"/>
      <c r="H9450" s="341"/>
      <c r="I9450" s="341"/>
      <c r="J9450" s="341"/>
      <c r="AH9450" s="221"/>
      <c r="AI9450" s="221"/>
      <c r="AJ9450" s="221"/>
      <c r="AK9450" s="221"/>
      <c r="AL9450" s="221"/>
      <c r="AM9450" s="221"/>
      <c r="AN9450" s="221"/>
      <c r="AO9450" s="221"/>
      <c r="AP9450" s="221"/>
      <c r="AQ9450" s="219"/>
      <c r="AR9450" s="219"/>
      <c r="AS9450" s="221"/>
      <c r="AT9450" s="221"/>
      <c r="AU9450" s="221"/>
      <c r="AV9450" s="221"/>
      <c r="AW9450" s="221"/>
      <c r="AX9450" s="221"/>
      <c r="AY9450" s="221"/>
      <c r="AZ9450" s="221"/>
    </row>
    <row r="9451" spans="1:52" x14ac:dyDescent="0.15">
      <c r="A9451" s="278"/>
      <c r="B9451" s="274"/>
      <c r="C9451" s="340"/>
      <c r="D9451" s="340"/>
      <c r="E9451" s="341"/>
      <c r="F9451" s="341"/>
      <c r="G9451" s="341"/>
      <c r="H9451" s="341"/>
      <c r="I9451" s="341"/>
      <c r="J9451" s="341"/>
      <c r="AH9451" s="221"/>
      <c r="AI9451" s="221"/>
      <c r="AJ9451" s="221"/>
      <c r="AK9451" s="221"/>
      <c r="AL9451" s="221"/>
      <c r="AM9451" s="221"/>
      <c r="AN9451" s="221"/>
      <c r="AO9451" s="221"/>
      <c r="AP9451" s="221"/>
      <c r="AQ9451" s="219"/>
      <c r="AR9451" s="219"/>
      <c r="AS9451" s="221"/>
      <c r="AT9451" s="221"/>
      <c r="AU9451" s="221"/>
      <c r="AV9451" s="221"/>
      <c r="AW9451" s="221"/>
      <c r="AX9451" s="221"/>
      <c r="AY9451" s="221"/>
      <c r="AZ9451" s="221"/>
    </row>
    <row r="9452" spans="1:52" x14ac:dyDescent="0.15">
      <c r="A9452" s="278"/>
      <c r="B9452" s="274"/>
      <c r="C9452" s="340"/>
      <c r="D9452" s="340"/>
      <c r="E9452" s="341"/>
      <c r="F9452" s="341"/>
      <c r="G9452" s="341"/>
      <c r="H9452" s="341"/>
      <c r="I9452" s="341"/>
      <c r="J9452" s="341"/>
      <c r="AH9452" s="221"/>
      <c r="AI9452" s="221"/>
      <c r="AJ9452" s="221"/>
      <c r="AK9452" s="221"/>
      <c r="AL9452" s="221"/>
      <c r="AM9452" s="221"/>
      <c r="AN9452" s="221"/>
      <c r="AO9452" s="221"/>
      <c r="AP9452" s="221"/>
      <c r="AQ9452" s="219"/>
      <c r="AR9452" s="219"/>
      <c r="AS9452" s="221"/>
      <c r="AT9452" s="221"/>
      <c r="AU9452" s="221"/>
      <c r="AV9452" s="221"/>
      <c r="AW9452" s="221"/>
      <c r="AX9452" s="221"/>
      <c r="AY9452" s="221"/>
      <c r="AZ9452" s="221"/>
    </row>
    <row r="9453" spans="1:52" x14ac:dyDescent="0.15">
      <c r="A9453" s="278"/>
      <c r="B9453" s="274"/>
      <c r="C9453" s="340"/>
      <c r="D9453" s="340"/>
      <c r="E9453" s="341"/>
      <c r="F9453" s="341"/>
      <c r="G9453" s="341"/>
      <c r="H9453" s="341"/>
      <c r="I9453" s="341"/>
      <c r="J9453" s="341"/>
      <c r="AH9453" s="221"/>
      <c r="AI9453" s="221"/>
      <c r="AJ9453" s="221"/>
      <c r="AK9453" s="221"/>
      <c r="AL9453" s="221"/>
      <c r="AM9453" s="221"/>
      <c r="AN9453" s="221"/>
      <c r="AO9453" s="221"/>
      <c r="AP9453" s="221"/>
      <c r="AQ9453" s="219"/>
      <c r="AR9453" s="219"/>
      <c r="AS9453" s="221"/>
      <c r="AT9453" s="221"/>
      <c r="AU9453" s="221"/>
      <c r="AV9453" s="221"/>
      <c r="AW9453" s="221"/>
      <c r="AX9453" s="221"/>
      <c r="AY9453" s="221"/>
      <c r="AZ9453" s="221"/>
    </row>
    <row r="9454" spans="1:52" x14ac:dyDescent="0.15">
      <c r="A9454" s="278"/>
      <c r="B9454" s="274"/>
      <c r="C9454" s="340"/>
      <c r="D9454" s="340"/>
      <c r="E9454" s="341"/>
      <c r="F9454" s="341"/>
      <c r="G9454" s="341"/>
      <c r="H9454" s="341"/>
      <c r="I9454" s="341"/>
      <c r="J9454" s="341"/>
      <c r="AH9454" s="221"/>
      <c r="AI9454" s="221"/>
      <c r="AJ9454" s="221"/>
      <c r="AK9454" s="221"/>
      <c r="AL9454" s="221"/>
      <c r="AM9454" s="221"/>
      <c r="AN9454" s="221"/>
      <c r="AO9454" s="221"/>
      <c r="AP9454" s="221"/>
      <c r="AQ9454" s="219"/>
      <c r="AR9454" s="219"/>
      <c r="AS9454" s="221"/>
      <c r="AT9454" s="221"/>
      <c r="AU9454" s="221"/>
      <c r="AV9454" s="221"/>
      <c r="AW9454" s="221"/>
      <c r="AX9454" s="221"/>
      <c r="AY9454" s="221"/>
      <c r="AZ9454" s="221"/>
    </row>
    <row r="9455" spans="1:52" x14ac:dyDescent="0.15">
      <c r="A9455" s="278"/>
      <c r="B9455" s="274"/>
      <c r="C9455" s="340"/>
      <c r="D9455" s="340"/>
      <c r="E9455" s="341"/>
      <c r="F9455" s="341"/>
      <c r="G9455" s="341"/>
      <c r="H9455" s="341"/>
      <c r="I9455" s="341"/>
      <c r="J9455" s="341"/>
      <c r="AH9455" s="221"/>
      <c r="AI9455" s="221"/>
      <c r="AJ9455" s="221"/>
      <c r="AK9455" s="221"/>
      <c r="AL9455" s="221"/>
      <c r="AM9455" s="221"/>
      <c r="AN9455" s="221"/>
      <c r="AO9455" s="221"/>
      <c r="AP9455" s="221"/>
      <c r="AQ9455" s="219"/>
      <c r="AR9455" s="219"/>
      <c r="AS9455" s="221"/>
      <c r="AT9455" s="221"/>
      <c r="AU9455" s="221"/>
      <c r="AV9455" s="221"/>
      <c r="AW9455" s="221"/>
      <c r="AX9455" s="221"/>
      <c r="AY9455" s="221"/>
      <c r="AZ9455" s="221"/>
    </row>
    <row r="9456" spans="1:52" x14ac:dyDescent="0.15">
      <c r="A9456" s="278"/>
      <c r="B9456" s="274"/>
      <c r="C9456" s="340"/>
      <c r="D9456" s="340"/>
      <c r="E9456" s="341"/>
      <c r="F9456" s="341"/>
      <c r="G9456" s="341"/>
      <c r="H9456" s="341"/>
      <c r="I9456" s="341"/>
      <c r="J9456" s="341"/>
      <c r="AH9456" s="221"/>
      <c r="AI9456" s="221"/>
      <c r="AJ9456" s="221"/>
      <c r="AK9456" s="221"/>
      <c r="AL9456" s="221"/>
      <c r="AM9456" s="221"/>
      <c r="AN9456" s="221"/>
      <c r="AO9456" s="221"/>
      <c r="AP9456" s="221"/>
      <c r="AQ9456" s="219"/>
      <c r="AR9456" s="219"/>
      <c r="AS9456" s="221"/>
      <c r="AT9456" s="221"/>
      <c r="AU9456" s="221"/>
      <c r="AV9456" s="221"/>
      <c r="AW9456" s="221"/>
      <c r="AX9456" s="221"/>
      <c r="AY9456" s="221"/>
      <c r="AZ9456" s="221"/>
    </row>
    <row r="9457" spans="1:52" x14ac:dyDescent="0.15">
      <c r="A9457" s="278"/>
      <c r="B9457" s="274"/>
      <c r="C9457" s="340"/>
      <c r="D9457" s="340"/>
      <c r="E9457" s="341"/>
      <c r="F9457" s="341"/>
      <c r="G9457" s="341"/>
      <c r="H9457" s="341"/>
      <c r="I9457" s="341"/>
      <c r="J9457" s="341"/>
      <c r="AH9457" s="221"/>
      <c r="AI9457" s="221"/>
      <c r="AJ9457" s="221"/>
      <c r="AK9457" s="221"/>
      <c r="AL9457" s="221"/>
      <c r="AM9457" s="221"/>
      <c r="AN9457" s="221"/>
      <c r="AO9457" s="221"/>
      <c r="AP9457" s="221"/>
      <c r="AQ9457" s="219"/>
      <c r="AR9457" s="219"/>
      <c r="AS9457" s="221"/>
      <c r="AT9457" s="221"/>
      <c r="AU9457" s="221"/>
      <c r="AV9457" s="221"/>
      <c r="AW9457" s="221"/>
      <c r="AX9457" s="221"/>
      <c r="AY9457" s="221"/>
      <c r="AZ9457" s="221"/>
    </row>
    <row r="9458" spans="1:52" x14ac:dyDescent="0.15">
      <c r="A9458" s="278"/>
      <c r="B9458" s="274"/>
      <c r="C9458" s="340"/>
      <c r="D9458" s="340"/>
      <c r="E9458" s="341"/>
      <c r="F9458" s="341"/>
      <c r="G9458" s="341"/>
      <c r="H9458" s="341"/>
      <c r="I9458" s="341"/>
      <c r="J9458" s="341"/>
      <c r="AH9458" s="221"/>
      <c r="AI9458" s="221"/>
      <c r="AJ9458" s="221"/>
      <c r="AK9458" s="221"/>
      <c r="AL9458" s="221"/>
      <c r="AM9458" s="221"/>
      <c r="AN9458" s="221"/>
      <c r="AO9458" s="221"/>
      <c r="AP9458" s="221"/>
      <c r="AQ9458" s="219"/>
      <c r="AR9458" s="219"/>
      <c r="AS9458" s="221"/>
      <c r="AT9458" s="221"/>
      <c r="AU9458" s="221"/>
      <c r="AV9458" s="221"/>
      <c r="AW9458" s="221"/>
      <c r="AX9458" s="221"/>
      <c r="AY9458" s="221"/>
      <c r="AZ9458" s="221"/>
    </row>
    <row r="9459" spans="1:52" x14ac:dyDescent="0.15">
      <c r="A9459" s="278"/>
      <c r="B9459" s="274"/>
      <c r="C9459" s="340"/>
      <c r="D9459" s="340"/>
      <c r="E9459" s="341"/>
      <c r="F9459" s="341"/>
      <c r="G9459" s="341"/>
      <c r="H9459" s="341"/>
      <c r="I9459" s="341"/>
      <c r="J9459" s="341"/>
      <c r="AH9459" s="221"/>
      <c r="AI9459" s="221"/>
      <c r="AJ9459" s="221"/>
      <c r="AK9459" s="221"/>
      <c r="AL9459" s="221"/>
      <c r="AM9459" s="221"/>
      <c r="AN9459" s="221"/>
      <c r="AO9459" s="221"/>
      <c r="AP9459" s="221"/>
      <c r="AQ9459" s="219"/>
      <c r="AR9459" s="219"/>
      <c r="AS9459" s="221"/>
      <c r="AT9459" s="221"/>
      <c r="AU9459" s="221"/>
      <c r="AV9459" s="221"/>
      <c r="AW9459" s="221"/>
      <c r="AX9459" s="221"/>
      <c r="AY9459" s="221"/>
      <c r="AZ9459" s="221"/>
    </row>
    <row r="9460" spans="1:52" x14ac:dyDescent="0.15">
      <c r="A9460" s="278"/>
      <c r="B9460" s="274"/>
      <c r="C9460" s="340"/>
      <c r="D9460" s="340"/>
      <c r="E9460" s="341"/>
      <c r="F9460" s="341"/>
      <c r="G9460" s="341"/>
      <c r="H9460" s="341"/>
      <c r="I9460" s="341"/>
      <c r="J9460" s="341"/>
      <c r="AH9460" s="221"/>
      <c r="AI9460" s="221"/>
      <c r="AJ9460" s="221"/>
      <c r="AK9460" s="221"/>
      <c r="AL9460" s="221"/>
      <c r="AM9460" s="221"/>
      <c r="AN9460" s="221"/>
      <c r="AO9460" s="221"/>
      <c r="AP9460" s="221"/>
      <c r="AQ9460" s="219"/>
      <c r="AR9460" s="219"/>
      <c r="AS9460" s="221"/>
      <c r="AT9460" s="221"/>
      <c r="AU9460" s="221"/>
      <c r="AV9460" s="221"/>
      <c r="AW9460" s="221"/>
      <c r="AX9460" s="221"/>
      <c r="AY9460" s="221"/>
      <c r="AZ9460" s="221"/>
    </row>
    <row r="9461" spans="1:52" x14ac:dyDescent="0.15">
      <c r="A9461" s="278"/>
      <c r="B9461" s="274"/>
      <c r="C9461" s="340"/>
      <c r="D9461" s="340"/>
      <c r="E9461" s="341"/>
      <c r="F9461" s="341"/>
      <c r="G9461" s="341"/>
      <c r="H9461" s="341"/>
      <c r="I9461" s="341"/>
      <c r="J9461" s="341"/>
      <c r="AH9461" s="221"/>
      <c r="AI9461" s="221"/>
      <c r="AJ9461" s="221"/>
      <c r="AK9461" s="221"/>
      <c r="AL9461" s="221"/>
      <c r="AM9461" s="221"/>
      <c r="AN9461" s="221"/>
      <c r="AO9461" s="221"/>
      <c r="AP9461" s="221"/>
      <c r="AQ9461" s="219"/>
      <c r="AR9461" s="219"/>
      <c r="AS9461" s="221"/>
      <c r="AT9461" s="221"/>
      <c r="AU9461" s="221"/>
      <c r="AV9461" s="221"/>
      <c r="AW9461" s="221"/>
      <c r="AX9461" s="221"/>
      <c r="AY9461" s="221"/>
      <c r="AZ9461" s="221"/>
    </row>
    <row r="9462" spans="1:52" x14ac:dyDescent="0.15">
      <c r="A9462" s="278"/>
      <c r="B9462" s="274"/>
      <c r="C9462" s="340"/>
      <c r="D9462" s="340"/>
      <c r="E9462" s="341"/>
      <c r="F9462" s="341"/>
      <c r="G9462" s="341"/>
      <c r="H9462" s="341"/>
      <c r="I9462" s="341"/>
      <c r="J9462" s="341"/>
      <c r="AH9462" s="221"/>
      <c r="AI9462" s="221"/>
      <c r="AJ9462" s="221"/>
      <c r="AK9462" s="221"/>
      <c r="AL9462" s="221"/>
      <c r="AM9462" s="221"/>
      <c r="AN9462" s="221"/>
      <c r="AO9462" s="221"/>
      <c r="AP9462" s="221"/>
      <c r="AQ9462" s="219"/>
      <c r="AR9462" s="219"/>
      <c r="AS9462" s="221"/>
      <c r="AT9462" s="221"/>
      <c r="AU9462" s="221"/>
      <c r="AV9462" s="221"/>
      <c r="AW9462" s="221"/>
      <c r="AX9462" s="221"/>
      <c r="AY9462" s="221"/>
      <c r="AZ9462" s="221"/>
    </row>
    <row r="9463" spans="1:52" x14ac:dyDescent="0.15">
      <c r="A9463" s="278"/>
      <c r="B9463" s="274"/>
      <c r="C9463" s="340"/>
      <c r="D9463" s="340"/>
      <c r="E9463" s="341"/>
      <c r="F9463" s="341"/>
      <c r="G9463" s="341"/>
      <c r="H9463" s="341"/>
      <c r="I9463" s="341"/>
      <c r="J9463" s="341"/>
      <c r="AH9463" s="221"/>
      <c r="AI9463" s="221"/>
      <c r="AJ9463" s="221"/>
      <c r="AK9463" s="221"/>
      <c r="AL9463" s="221"/>
      <c r="AM9463" s="221"/>
      <c r="AN9463" s="221"/>
      <c r="AO9463" s="221"/>
      <c r="AP9463" s="221"/>
      <c r="AQ9463" s="219"/>
      <c r="AR9463" s="219"/>
      <c r="AS9463" s="221"/>
      <c r="AT9463" s="221"/>
      <c r="AU9463" s="221"/>
      <c r="AV9463" s="221"/>
      <c r="AW9463" s="221"/>
      <c r="AX9463" s="221"/>
      <c r="AY9463" s="221"/>
      <c r="AZ9463" s="221"/>
    </row>
    <row r="9464" spans="1:52" x14ac:dyDescent="0.15">
      <c r="A9464" s="278"/>
      <c r="B9464" s="274"/>
      <c r="C9464" s="340"/>
      <c r="D9464" s="340"/>
      <c r="E9464" s="341"/>
      <c r="F9464" s="341"/>
      <c r="G9464" s="341"/>
      <c r="H9464" s="341"/>
      <c r="I9464" s="341"/>
      <c r="J9464" s="341"/>
      <c r="AH9464" s="221"/>
      <c r="AI9464" s="221"/>
      <c r="AJ9464" s="221"/>
      <c r="AK9464" s="221"/>
      <c r="AL9464" s="221"/>
      <c r="AM9464" s="221"/>
      <c r="AN9464" s="221"/>
      <c r="AO9464" s="221"/>
      <c r="AP9464" s="221"/>
      <c r="AQ9464" s="219"/>
      <c r="AR9464" s="219"/>
      <c r="AS9464" s="221"/>
      <c r="AT9464" s="221"/>
      <c r="AU9464" s="221"/>
      <c r="AV9464" s="221"/>
      <c r="AW9464" s="221"/>
      <c r="AX9464" s="221"/>
      <c r="AY9464" s="221"/>
      <c r="AZ9464" s="221"/>
    </row>
    <row r="9465" spans="1:52" x14ac:dyDescent="0.15">
      <c r="A9465" s="278"/>
      <c r="B9465" s="274"/>
      <c r="C9465" s="340"/>
      <c r="D9465" s="340"/>
      <c r="E9465" s="341"/>
      <c r="F9465" s="341"/>
      <c r="G9465" s="341"/>
      <c r="H9465" s="341"/>
      <c r="I9465" s="341"/>
      <c r="J9465" s="341"/>
      <c r="AH9465" s="221"/>
      <c r="AI9465" s="221"/>
      <c r="AJ9465" s="221"/>
      <c r="AK9465" s="221"/>
      <c r="AL9465" s="221"/>
      <c r="AM9465" s="221"/>
      <c r="AN9465" s="221"/>
      <c r="AO9465" s="221"/>
      <c r="AP9465" s="221"/>
      <c r="AQ9465" s="219"/>
      <c r="AR9465" s="219"/>
      <c r="AS9465" s="221"/>
      <c r="AT9465" s="221"/>
      <c r="AU9465" s="221"/>
      <c r="AV9465" s="221"/>
      <c r="AW9465" s="221"/>
      <c r="AX9465" s="221"/>
      <c r="AY9465" s="221"/>
      <c r="AZ9465" s="221"/>
    </row>
    <row r="9466" spans="1:52" x14ac:dyDescent="0.15">
      <c r="A9466" s="278"/>
      <c r="B9466" s="274"/>
      <c r="C9466" s="340"/>
      <c r="D9466" s="340"/>
      <c r="E9466" s="341"/>
      <c r="F9466" s="341"/>
      <c r="G9466" s="341"/>
      <c r="H9466" s="341"/>
      <c r="I9466" s="341"/>
      <c r="J9466" s="341"/>
      <c r="AH9466" s="221"/>
      <c r="AI9466" s="221"/>
      <c r="AJ9466" s="221"/>
      <c r="AK9466" s="221"/>
      <c r="AL9466" s="221"/>
      <c r="AM9466" s="221"/>
      <c r="AN9466" s="221"/>
      <c r="AO9466" s="221"/>
      <c r="AP9466" s="221"/>
      <c r="AQ9466" s="219"/>
      <c r="AR9466" s="219"/>
      <c r="AS9466" s="221"/>
      <c r="AT9466" s="221"/>
      <c r="AU9466" s="221"/>
      <c r="AV9466" s="221"/>
      <c r="AW9466" s="221"/>
      <c r="AX9466" s="221"/>
      <c r="AY9466" s="221"/>
      <c r="AZ9466" s="221"/>
    </row>
    <row r="9467" spans="1:52" x14ac:dyDescent="0.15">
      <c r="A9467" s="278"/>
      <c r="B9467" s="274"/>
      <c r="C9467" s="340"/>
      <c r="D9467" s="340"/>
      <c r="E9467" s="341"/>
      <c r="F9467" s="341"/>
      <c r="G9467" s="341"/>
      <c r="H9467" s="341"/>
      <c r="I9467" s="341"/>
      <c r="J9467" s="341"/>
      <c r="AH9467" s="221"/>
      <c r="AI9467" s="221"/>
      <c r="AJ9467" s="221"/>
      <c r="AK9467" s="221"/>
      <c r="AL9467" s="221"/>
      <c r="AM9467" s="221"/>
      <c r="AN9467" s="221"/>
      <c r="AO9467" s="221"/>
      <c r="AP9467" s="221"/>
      <c r="AQ9467" s="219"/>
      <c r="AR9467" s="219"/>
      <c r="AS9467" s="221"/>
      <c r="AT9467" s="221"/>
      <c r="AU9467" s="221"/>
      <c r="AV9467" s="221"/>
      <c r="AW9467" s="221"/>
      <c r="AX9467" s="221"/>
      <c r="AY9467" s="221"/>
      <c r="AZ9467" s="221"/>
    </row>
    <row r="9468" spans="1:52" x14ac:dyDescent="0.15">
      <c r="A9468" s="278"/>
      <c r="B9468" s="274"/>
      <c r="C9468" s="340"/>
      <c r="D9468" s="340"/>
      <c r="E9468" s="341"/>
      <c r="F9468" s="341"/>
      <c r="G9468" s="341"/>
      <c r="H9468" s="341"/>
      <c r="I9468" s="341"/>
      <c r="J9468" s="341"/>
      <c r="AH9468" s="221"/>
      <c r="AI9468" s="221"/>
      <c r="AJ9468" s="221"/>
      <c r="AK9468" s="221"/>
      <c r="AL9468" s="221"/>
      <c r="AM9468" s="221"/>
      <c r="AN9468" s="221"/>
      <c r="AO9468" s="221"/>
      <c r="AP9468" s="221"/>
      <c r="AQ9468" s="219"/>
      <c r="AR9468" s="219"/>
      <c r="AS9468" s="221"/>
      <c r="AT9468" s="221"/>
      <c r="AU9468" s="221"/>
      <c r="AV9468" s="221"/>
      <c r="AW9468" s="221"/>
      <c r="AX9468" s="221"/>
      <c r="AY9468" s="221"/>
      <c r="AZ9468" s="221"/>
    </row>
    <row r="9469" spans="1:52" x14ac:dyDescent="0.15">
      <c r="A9469" s="278"/>
      <c r="B9469" s="274"/>
      <c r="C9469" s="340"/>
      <c r="D9469" s="340"/>
      <c r="E9469" s="341"/>
      <c r="F9469" s="341"/>
      <c r="G9469" s="341"/>
      <c r="H9469" s="341"/>
      <c r="I9469" s="341"/>
      <c r="J9469" s="341"/>
      <c r="AH9469" s="221"/>
      <c r="AI9469" s="221"/>
      <c r="AJ9469" s="221"/>
      <c r="AK9469" s="221"/>
      <c r="AL9469" s="221"/>
      <c r="AM9469" s="221"/>
      <c r="AN9469" s="221"/>
      <c r="AO9469" s="221"/>
      <c r="AP9469" s="221"/>
      <c r="AQ9469" s="219"/>
      <c r="AR9469" s="219"/>
      <c r="AS9469" s="221"/>
      <c r="AT9469" s="221"/>
      <c r="AU9469" s="221"/>
      <c r="AV9469" s="221"/>
      <c r="AW9469" s="221"/>
      <c r="AX9469" s="221"/>
      <c r="AY9469" s="221"/>
      <c r="AZ9469" s="221"/>
    </row>
    <row r="9470" spans="1:52" x14ac:dyDescent="0.15">
      <c r="A9470" s="278"/>
      <c r="B9470" s="274"/>
      <c r="C9470" s="340"/>
      <c r="D9470" s="340"/>
      <c r="E9470" s="341"/>
      <c r="F9470" s="341"/>
      <c r="G9470" s="341"/>
      <c r="H9470" s="341"/>
      <c r="I9470" s="341"/>
      <c r="J9470" s="341"/>
      <c r="AH9470" s="221"/>
      <c r="AI9470" s="221"/>
      <c r="AJ9470" s="221"/>
      <c r="AK9470" s="221"/>
      <c r="AL9470" s="221"/>
      <c r="AM9470" s="221"/>
      <c r="AN9470" s="221"/>
      <c r="AO9470" s="221"/>
      <c r="AP9470" s="221"/>
      <c r="AQ9470" s="219"/>
      <c r="AR9470" s="219"/>
      <c r="AS9470" s="221"/>
      <c r="AT9470" s="221"/>
      <c r="AU9470" s="221"/>
      <c r="AV9470" s="221"/>
      <c r="AW9470" s="221"/>
      <c r="AX9470" s="221"/>
      <c r="AY9470" s="221"/>
      <c r="AZ9470" s="221"/>
    </row>
    <row r="9471" spans="1:52" x14ac:dyDescent="0.15">
      <c r="A9471" s="278"/>
      <c r="B9471" s="274"/>
      <c r="C9471" s="340"/>
      <c r="D9471" s="340"/>
      <c r="E9471" s="341"/>
      <c r="F9471" s="341"/>
      <c r="G9471" s="341"/>
      <c r="H9471" s="341"/>
      <c r="I9471" s="341"/>
      <c r="J9471" s="341"/>
      <c r="AH9471" s="221"/>
      <c r="AI9471" s="221"/>
      <c r="AJ9471" s="221"/>
      <c r="AK9471" s="221"/>
      <c r="AL9471" s="221"/>
      <c r="AM9471" s="221"/>
      <c r="AN9471" s="221"/>
      <c r="AO9471" s="221"/>
      <c r="AP9471" s="221"/>
      <c r="AQ9471" s="219"/>
      <c r="AR9471" s="219"/>
      <c r="AS9471" s="221"/>
      <c r="AT9471" s="221"/>
      <c r="AU9471" s="221"/>
      <c r="AV9471" s="221"/>
      <c r="AW9471" s="221"/>
      <c r="AX9471" s="221"/>
      <c r="AY9471" s="221"/>
      <c r="AZ9471" s="221"/>
    </row>
    <row r="9472" spans="1:52" x14ac:dyDescent="0.15">
      <c r="A9472" s="278"/>
      <c r="B9472" s="274"/>
      <c r="C9472" s="340"/>
      <c r="D9472" s="340"/>
      <c r="E9472" s="341"/>
      <c r="F9472" s="341"/>
      <c r="G9472" s="341"/>
      <c r="H9472" s="341"/>
      <c r="I9472" s="341"/>
      <c r="J9472" s="341"/>
      <c r="AH9472" s="221"/>
      <c r="AI9472" s="221"/>
      <c r="AJ9472" s="221"/>
      <c r="AK9472" s="221"/>
      <c r="AL9472" s="221"/>
      <c r="AM9472" s="221"/>
      <c r="AN9472" s="221"/>
      <c r="AO9472" s="221"/>
      <c r="AP9472" s="221"/>
      <c r="AQ9472" s="219"/>
      <c r="AR9472" s="219"/>
      <c r="AS9472" s="221"/>
      <c r="AT9472" s="221"/>
      <c r="AU9472" s="221"/>
      <c r="AV9472" s="221"/>
      <c r="AW9472" s="221"/>
      <c r="AX9472" s="221"/>
      <c r="AY9472" s="221"/>
      <c r="AZ9472" s="221"/>
    </row>
    <row r="9473" spans="1:52" x14ac:dyDescent="0.15">
      <c r="A9473" s="278"/>
      <c r="B9473" s="274"/>
      <c r="C9473" s="340"/>
      <c r="D9473" s="340"/>
      <c r="E9473" s="341"/>
      <c r="F9473" s="341"/>
      <c r="G9473" s="341"/>
      <c r="H9473" s="341"/>
      <c r="I9473" s="341"/>
      <c r="J9473" s="341"/>
      <c r="AH9473" s="221"/>
      <c r="AI9473" s="221"/>
      <c r="AJ9473" s="221"/>
      <c r="AK9473" s="221"/>
      <c r="AL9473" s="221"/>
      <c r="AM9473" s="221"/>
      <c r="AN9473" s="221"/>
      <c r="AO9473" s="221"/>
      <c r="AP9473" s="221"/>
      <c r="AQ9473" s="219"/>
      <c r="AR9473" s="219"/>
      <c r="AS9473" s="221"/>
      <c r="AT9473" s="221"/>
      <c r="AU9473" s="221"/>
      <c r="AV9473" s="221"/>
      <c r="AW9473" s="221"/>
      <c r="AX9473" s="221"/>
      <c r="AY9473" s="221"/>
      <c r="AZ9473" s="221"/>
    </row>
    <row r="9474" spans="1:52" x14ac:dyDescent="0.15">
      <c r="A9474" s="278"/>
      <c r="B9474" s="274"/>
      <c r="C9474" s="340"/>
      <c r="D9474" s="340"/>
      <c r="E9474" s="341"/>
      <c r="F9474" s="341"/>
      <c r="G9474" s="341"/>
      <c r="H9474" s="341"/>
      <c r="I9474" s="341"/>
      <c r="J9474" s="341"/>
      <c r="AH9474" s="221"/>
      <c r="AI9474" s="221"/>
      <c r="AJ9474" s="221"/>
      <c r="AK9474" s="221"/>
      <c r="AL9474" s="221"/>
      <c r="AM9474" s="221"/>
      <c r="AN9474" s="221"/>
      <c r="AO9474" s="221"/>
      <c r="AP9474" s="221"/>
      <c r="AQ9474" s="219"/>
      <c r="AR9474" s="219"/>
      <c r="AS9474" s="221"/>
      <c r="AT9474" s="221"/>
      <c r="AU9474" s="221"/>
      <c r="AV9474" s="221"/>
      <c r="AW9474" s="221"/>
      <c r="AX9474" s="221"/>
      <c r="AY9474" s="221"/>
      <c r="AZ9474" s="221"/>
    </row>
    <row r="9475" spans="1:52" x14ac:dyDescent="0.15">
      <c r="A9475" s="278"/>
      <c r="B9475" s="274"/>
      <c r="C9475" s="340"/>
      <c r="D9475" s="340"/>
      <c r="E9475" s="341"/>
      <c r="F9475" s="341"/>
      <c r="G9475" s="341"/>
      <c r="H9475" s="341"/>
      <c r="I9475" s="341"/>
      <c r="J9475" s="341"/>
      <c r="AH9475" s="221"/>
      <c r="AI9475" s="221"/>
      <c r="AJ9475" s="221"/>
      <c r="AK9475" s="221"/>
      <c r="AL9475" s="221"/>
      <c r="AM9475" s="221"/>
      <c r="AN9475" s="221"/>
      <c r="AO9475" s="221"/>
      <c r="AP9475" s="221"/>
      <c r="AQ9475" s="219"/>
      <c r="AR9475" s="219"/>
      <c r="AS9475" s="221"/>
      <c r="AT9475" s="221"/>
      <c r="AU9475" s="221"/>
      <c r="AV9475" s="221"/>
      <c r="AW9475" s="221"/>
      <c r="AX9475" s="221"/>
      <c r="AY9475" s="221"/>
      <c r="AZ9475" s="221"/>
    </row>
    <row r="9476" spans="1:52" x14ac:dyDescent="0.15">
      <c r="A9476" s="278"/>
      <c r="B9476" s="274"/>
      <c r="C9476" s="340"/>
      <c r="D9476" s="340"/>
      <c r="E9476" s="341"/>
      <c r="F9476" s="341"/>
      <c r="G9476" s="341"/>
      <c r="H9476" s="341"/>
      <c r="I9476" s="341"/>
      <c r="J9476" s="341"/>
      <c r="AH9476" s="221"/>
      <c r="AI9476" s="221"/>
      <c r="AJ9476" s="221"/>
      <c r="AK9476" s="221"/>
      <c r="AL9476" s="221"/>
      <c r="AM9476" s="221"/>
      <c r="AN9476" s="221"/>
      <c r="AO9476" s="221"/>
      <c r="AP9476" s="221"/>
      <c r="AQ9476" s="219"/>
      <c r="AR9476" s="219"/>
      <c r="AS9476" s="221"/>
      <c r="AT9476" s="221"/>
      <c r="AU9476" s="221"/>
      <c r="AV9476" s="221"/>
      <c r="AW9476" s="221"/>
      <c r="AX9476" s="221"/>
      <c r="AY9476" s="221"/>
      <c r="AZ9476" s="221"/>
    </row>
    <row r="9477" spans="1:52" x14ac:dyDescent="0.15">
      <c r="A9477" s="278"/>
      <c r="B9477" s="274"/>
      <c r="C9477" s="340"/>
      <c r="D9477" s="340"/>
      <c r="E9477" s="341"/>
      <c r="F9477" s="341"/>
      <c r="G9477" s="341"/>
      <c r="H9477" s="341"/>
      <c r="I9477" s="341"/>
      <c r="J9477" s="341"/>
      <c r="AH9477" s="221"/>
      <c r="AI9477" s="221"/>
      <c r="AJ9477" s="221"/>
      <c r="AK9477" s="221"/>
      <c r="AL9477" s="221"/>
      <c r="AM9477" s="221"/>
      <c r="AN9477" s="221"/>
      <c r="AO9477" s="221"/>
      <c r="AP9477" s="221"/>
      <c r="AQ9477" s="219"/>
      <c r="AR9477" s="219"/>
      <c r="AS9477" s="221"/>
      <c r="AT9477" s="221"/>
      <c r="AU9477" s="221"/>
      <c r="AV9477" s="221"/>
      <c r="AW9477" s="221"/>
      <c r="AX9477" s="221"/>
      <c r="AY9477" s="221"/>
      <c r="AZ9477" s="221"/>
    </row>
    <row r="9478" spans="1:52" x14ac:dyDescent="0.15">
      <c r="A9478" s="278"/>
      <c r="B9478" s="274"/>
      <c r="C9478" s="340"/>
      <c r="D9478" s="340"/>
      <c r="E9478" s="341"/>
      <c r="F9478" s="341"/>
      <c r="G9478" s="341"/>
      <c r="H9478" s="341"/>
      <c r="I9478" s="341"/>
      <c r="J9478" s="341"/>
      <c r="AH9478" s="221"/>
      <c r="AI9478" s="221"/>
      <c r="AJ9478" s="221"/>
      <c r="AK9478" s="221"/>
      <c r="AL9478" s="221"/>
      <c r="AM9478" s="221"/>
      <c r="AN9478" s="221"/>
      <c r="AO9478" s="221"/>
      <c r="AP9478" s="221"/>
      <c r="AQ9478" s="219"/>
      <c r="AR9478" s="219"/>
      <c r="AS9478" s="221"/>
      <c r="AT9478" s="221"/>
      <c r="AU9478" s="221"/>
      <c r="AV9478" s="221"/>
      <c r="AW9478" s="221"/>
      <c r="AX9478" s="221"/>
      <c r="AY9478" s="221"/>
      <c r="AZ9478" s="221"/>
    </row>
    <row r="9479" spans="1:52" x14ac:dyDescent="0.15">
      <c r="A9479" s="278"/>
      <c r="B9479" s="274"/>
      <c r="C9479" s="340"/>
      <c r="D9479" s="340"/>
      <c r="E9479" s="341"/>
      <c r="F9479" s="341"/>
      <c r="G9479" s="341"/>
      <c r="H9479" s="341"/>
      <c r="I9479" s="341"/>
      <c r="J9479" s="341"/>
      <c r="AH9479" s="221"/>
      <c r="AI9479" s="221"/>
      <c r="AJ9479" s="221"/>
      <c r="AK9479" s="221"/>
      <c r="AL9479" s="221"/>
      <c r="AM9479" s="221"/>
      <c r="AN9479" s="221"/>
      <c r="AO9479" s="221"/>
      <c r="AP9479" s="221"/>
      <c r="AQ9479" s="219"/>
      <c r="AR9479" s="219"/>
      <c r="AS9479" s="221"/>
      <c r="AT9479" s="221"/>
      <c r="AU9479" s="221"/>
      <c r="AV9479" s="221"/>
      <c r="AW9479" s="221"/>
      <c r="AX9479" s="221"/>
      <c r="AY9479" s="221"/>
      <c r="AZ9479" s="221"/>
    </row>
    <row r="9480" spans="1:52" x14ac:dyDescent="0.15">
      <c r="A9480" s="278"/>
      <c r="B9480" s="274"/>
      <c r="C9480" s="340"/>
      <c r="D9480" s="340"/>
      <c r="E9480" s="341"/>
      <c r="F9480" s="341"/>
      <c r="G9480" s="341"/>
      <c r="H9480" s="341"/>
      <c r="I9480" s="341"/>
      <c r="J9480" s="341"/>
      <c r="AH9480" s="221"/>
      <c r="AI9480" s="221"/>
      <c r="AJ9480" s="221"/>
      <c r="AK9480" s="221"/>
      <c r="AL9480" s="221"/>
      <c r="AM9480" s="221"/>
      <c r="AN9480" s="221"/>
      <c r="AO9480" s="221"/>
      <c r="AP9480" s="221"/>
      <c r="AQ9480" s="219"/>
      <c r="AR9480" s="219"/>
      <c r="AS9480" s="221"/>
      <c r="AT9480" s="221"/>
      <c r="AU9480" s="221"/>
      <c r="AV9480" s="221"/>
      <c r="AW9480" s="221"/>
      <c r="AX9480" s="221"/>
      <c r="AY9480" s="221"/>
      <c r="AZ9480" s="221"/>
    </row>
    <row r="9481" spans="1:52" x14ac:dyDescent="0.15">
      <c r="A9481" s="278"/>
      <c r="B9481" s="274"/>
      <c r="C9481" s="340"/>
      <c r="D9481" s="340"/>
      <c r="E9481" s="341"/>
      <c r="F9481" s="341"/>
      <c r="G9481" s="341"/>
      <c r="H9481" s="341"/>
      <c r="I9481" s="341"/>
      <c r="J9481" s="341"/>
      <c r="AH9481" s="221"/>
      <c r="AI9481" s="221"/>
      <c r="AJ9481" s="221"/>
      <c r="AK9481" s="221"/>
      <c r="AL9481" s="221"/>
      <c r="AM9481" s="221"/>
      <c r="AN9481" s="221"/>
      <c r="AO9481" s="221"/>
      <c r="AP9481" s="221"/>
      <c r="AQ9481" s="219"/>
      <c r="AR9481" s="219"/>
      <c r="AS9481" s="221"/>
      <c r="AT9481" s="221"/>
      <c r="AU9481" s="221"/>
      <c r="AV9481" s="221"/>
      <c r="AW9481" s="221"/>
      <c r="AX9481" s="221"/>
      <c r="AY9481" s="221"/>
      <c r="AZ9481" s="221"/>
    </row>
    <row r="9482" spans="1:52" x14ac:dyDescent="0.15">
      <c r="A9482" s="278"/>
      <c r="B9482" s="274"/>
      <c r="C9482" s="340"/>
      <c r="D9482" s="340"/>
      <c r="E9482" s="341"/>
      <c r="F9482" s="341"/>
      <c r="G9482" s="341"/>
      <c r="H9482" s="341"/>
      <c r="I9482" s="341"/>
      <c r="J9482" s="341"/>
      <c r="AH9482" s="221"/>
      <c r="AI9482" s="221"/>
      <c r="AJ9482" s="221"/>
      <c r="AK9482" s="221"/>
      <c r="AL9482" s="221"/>
      <c r="AM9482" s="221"/>
      <c r="AN9482" s="221"/>
      <c r="AO9482" s="221"/>
      <c r="AP9482" s="221"/>
      <c r="AQ9482" s="219"/>
      <c r="AR9482" s="219"/>
      <c r="AS9482" s="221"/>
      <c r="AT9482" s="221"/>
      <c r="AU9482" s="221"/>
      <c r="AV9482" s="221"/>
      <c r="AW9482" s="221"/>
      <c r="AX9482" s="221"/>
      <c r="AY9482" s="221"/>
      <c r="AZ9482" s="221"/>
    </row>
    <row r="9483" spans="1:52" x14ac:dyDescent="0.15">
      <c r="A9483" s="278"/>
      <c r="B9483" s="274"/>
      <c r="C9483" s="340"/>
      <c r="D9483" s="340"/>
      <c r="E9483" s="341"/>
      <c r="F9483" s="341"/>
      <c r="G9483" s="341"/>
      <c r="H9483" s="341"/>
      <c r="I9483" s="341"/>
      <c r="J9483" s="341"/>
      <c r="AH9483" s="221"/>
      <c r="AI9483" s="221"/>
      <c r="AJ9483" s="221"/>
      <c r="AK9483" s="221"/>
      <c r="AL9483" s="221"/>
      <c r="AM9483" s="221"/>
      <c r="AN9483" s="221"/>
      <c r="AO9483" s="221"/>
      <c r="AP9483" s="221"/>
      <c r="AQ9483" s="219"/>
      <c r="AR9483" s="219"/>
      <c r="AS9483" s="221"/>
      <c r="AT9483" s="221"/>
      <c r="AU9483" s="221"/>
      <c r="AV9483" s="221"/>
      <c r="AW9483" s="221"/>
      <c r="AX9483" s="221"/>
      <c r="AY9483" s="221"/>
      <c r="AZ9483" s="221"/>
    </row>
    <row r="9484" spans="1:52" x14ac:dyDescent="0.15">
      <c r="A9484" s="278"/>
      <c r="B9484" s="274"/>
      <c r="C9484" s="340"/>
      <c r="D9484" s="340"/>
      <c r="E9484" s="341"/>
      <c r="F9484" s="341"/>
      <c r="G9484" s="341"/>
      <c r="H9484" s="341"/>
      <c r="I9484" s="341"/>
      <c r="J9484" s="341"/>
      <c r="AH9484" s="221"/>
      <c r="AI9484" s="221"/>
      <c r="AJ9484" s="221"/>
      <c r="AK9484" s="221"/>
      <c r="AL9484" s="221"/>
      <c r="AM9484" s="221"/>
      <c r="AN9484" s="221"/>
      <c r="AO9484" s="221"/>
      <c r="AP9484" s="221"/>
      <c r="AQ9484" s="219"/>
      <c r="AR9484" s="219"/>
      <c r="AS9484" s="221"/>
      <c r="AT9484" s="221"/>
      <c r="AU9484" s="221"/>
      <c r="AV9484" s="221"/>
      <c r="AW9484" s="221"/>
      <c r="AX9484" s="221"/>
      <c r="AY9484" s="221"/>
      <c r="AZ9484" s="221"/>
    </row>
    <row r="9485" spans="1:52" x14ac:dyDescent="0.15">
      <c r="A9485" s="278"/>
      <c r="B9485" s="274"/>
      <c r="C9485" s="340"/>
      <c r="D9485" s="340"/>
      <c r="E9485" s="341"/>
      <c r="F9485" s="341"/>
      <c r="G9485" s="341"/>
      <c r="H9485" s="341"/>
      <c r="I9485" s="341"/>
      <c r="J9485" s="341"/>
      <c r="AH9485" s="221"/>
      <c r="AI9485" s="221"/>
      <c r="AJ9485" s="221"/>
      <c r="AK9485" s="221"/>
      <c r="AL9485" s="221"/>
      <c r="AM9485" s="221"/>
      <c r="AN9485" s="221"/>
      <c r="AO9485" s="221"/>
      <c r="AP9485" s="221"/>
      <c r="AQ9485" s="219"/>
      <c r="AR9485" s="219"/>
      <c r="AS9485" s="221"/>
      <c r="AT9485" s="221"/>
      <c r="AU9485" s="221"/>
      <c r="AV9485" s="221"/>
      <c r="AW9485" s="221"/>
      <c r="AX9485" s="221"/>
      <c r="AY9485" s="221"/>
      <c r="AZ9485" s="221"/>
    </row>
    <row r="9486" spans="1:52" x14ac:dyDescent="0.15">
      <c r="A9486" s="278"/>
      <c r="B9486" s="274"/>
      <c r="C9486" s="340"/>
      <c r="D9486" s="340"/>
      <c r="E9486" s="341"/>
      <c r="F9486" s="341"/>
      <c r="G9486" s="341"/>
      <c r="H9486" s="341"/>
      <c r="I9486" s="341"/>
      <c r="J9486" s="341"/>
      <c r="AH9486" s="221"/>
      <c r="AI9486" s="221"/>
      <c r="AJ9486" s="221"/>
      <c r="AK9486" s="221"/>
      <c r="AL9486" s="221"/>
      <c r="AM9486" s="221"/>
      <c r="AN9486" s="221"/>
      <c r="AO9486" s="221"/>
      <c r="AP9486" s="221"/>
      <c r="AQ9486" s="219"/>
      <c r="AR9486" s="219"/>
      <c r="AS9486" s="221"/>
      <c r="AT9486" s="221"/>
      <c r="AU9486" s="221"/>
      <c r="AV9486" s="221"/>
      <c r="AW9486" s="221"/>
      <c r="AX9486" s="221"/>
      <c r="AY9486" s="221"/>
      <c r="AZ9486" s="221"/>
    </row>
    <row r="9487" spans="1:52" x14ac:dyDescent="0.15">
      <c r="A9487" s="278"/>
      <c r="B9487" s="274"/>
      <c r="C9487" s="340"/>
      <c r="D9487" s="340"/>
      <c r="E9487" s="341"/>
      <c r="F9487" s="341"/>
      <c r="G9487" s="341"/>
      <c r="H9487" s="341"/>
      <c r="I9487" s="341"/>
      <c r="J9487" s="341"/>
      <c r="AH9487" s="221"/>
      <c r="AI9487" s="221"/>
      <c r="AJ9487" s="221"/>
      <c r="AK9487" s="221"/>
      <c r="AL9487" s="221"/>
      <c r="AM9487" s="221"/>
      <c r="AN9487" s="221"/>
      <c r="AO9487" s="221"/>
      <c r="AP9487" s="221"/>
      <c r="AQ9487" s="219"/>
      <c r="AR9487" s="219"/>
      <c r="AS9487" s="221"/>
      <c r="AT9487" s="221"/>
      <c r="AU9487" s="221"/>
      <c r="AV9487" s="221"/>
      <c r="AW9487" s="221"/>
      <c r="AX9487" s="221"/>
      <c r="AY9487" s="221"/>
      <c r="AZ9487" s="221"/>
    </row>
    <row r="9488" spans="1:52" x14ac:dyDescent="0.15">
      <c r="A9488" s="278"/>
      <c r="B9488" s="274"/>
      <c r="C9488" s="340"/>
      <c r="D9488" s="340"/>
      <c r="E9488" s="341"/>
      <c r="F9488" s="341"/>
      <c r="G9488" s="341"/>
      <c r="H9488" s="341"/>
      <c r="I9488" s="341"/>
      <c r="J9488" s="341"/>
      <c r="AH9488" s="221"/>
      <c r="AI9488" s="221"/>
      <c r="AJ9488" s="221"/>
      <c r="AK9488" s="221"/>
      <c r="AL9488" s="221"/>
      <c r="AM9488" s="221"/>
      <c r="AN9488" s="221"/>
      <c r="AO9488" s="221"/>
      <c r="AP9488" s="221"/>
      <c r="AQ9488" s="219"/>
      <c r="AR9488" s="219"/>
      <c r="AS9488" s="221"/>
      <c r="AT9488" s="221"/>
      <c r="AU9488" s="221"/>
      <c r="AV9488" s="221"/>
      <c r="AW9488" s="221"/>
      <c r="AX9488" s="221"/>
      <c r="AY9488" s="221"/>
      <c r="AZ9488" s="221"/>
    </row>
    <row r="9489" spans="1:52" x14ac:dyDescent="0.15">
      <c r="A9489" s="278"/>
      <c r="B9489" s="274"/>
      <c r="C9489" s="340"/>
      <c r="D9489" s="340"/>
      <c r="E9489" s="341"/>
      <c r="F9489" s="341"/>
      <c r="G9489" s="341"/>
      <c r="H9489" s="341"/>
      <c r="I9489" s="341"/>
      <c r="J9489" s="341"/>
      <c r="AH9489" s="221"/>
      <c r="AI9489" s="221"/>
      <c r="AJ9489" s="221"/>
      <c r="AK9489" s="221"/>
      <c r="AL9489" s="221"/>
      <c r="AM9489" s="221"/>
      <c r="AN9489" s="221"/>
      <c r="AO9489" s="221"/>
      <c r="AP9489" s="221"/>
      <c r="AQ9489" s="219"/>
      <c r="AR9489" s="219"/>
      <c r="AS9489" s="221"/>
      <c r="AT9489" s="221"/>
      <c r="AU9489" s="221"/>
      <c r="AV9489" s="221"/>
      <c r="AW9489" s="221"/>
      <c r="AX9489" s="221"/>
      <c r="AY9489" s="221"/>
      <c r="AZ9489" s="221"/>
    </row>
    <row r="9490" spans="1:52" x14ac:dyDescent="0.15">
      <c r="A9490" s="278"/>
      <c r="B9490" s="274"/>
      <c r="C9490" s="340"/>
      <c r="D9490" s="340"/>
      <c r="E9490" s="341"/>
      <c r="F9490" s="341"/>
      <c r="G9490" s="341"/>
      <c r="H9490" s="341"/>
      <c r="I9490" s="341"/>
      <c r="J9490" s="341"/>
      <c r="AH9490" s="221"/>
      <c r="AI9490" s="221"/>
      <c r="AJ9490" s="221"/>
      <c r="AK9490" s="221"/>
      <c r="AL9490" s="221"/>
      <c r="AM9490" s="221"/>
      <c r="AN9490" s="221"/>
      <c r="AO9490" s="221"/>
      <c r="AP9490" s="221"/>
      <c r="AQ9490" s="219"/>
      <c r="AR9490" s="219"/>
      <c r="AS9490" s="221"/>
      <c r="AT9490" s="221"/>
      <c r="AU9490" s="221"/>
      <c r="AV9490" s="221"/>
      <c r="AW9490" s="221"/>
      <c r="AX9490" s="221"/>
      <c r="AY9490" s="221"/>
      <c r="AZ9490" s="221"/>
    </row>
    <row r="9491" spans="1:52" x14ac:dyDescent="0.15">
      <c r="A9491" s="278"/>
      <c r="B9491" s="274"/>
      <c r="C9491" s="340"/>
      <c r="D9491" s="340"/>
      <c r="E9491" s="341"/>
      <c r="F9491" s="341"/>
      <c r="G9491" s="341"/>
      <c r="H9491" s="341"/>
      <c r="I9491" s="341"/>
      <c r="J9491" s="341"/>
      <c r="AH9491" s="221"/>
      <c r="AI9491" s="221"/>
      <c r="AJ9491" s="221"/>
      <c r="AK9491" s="221"/>
      <c r="AL9491" s="221"/>
      <c r="AM9491" s="221"/>
      <c r="AN9491" s="221"/>
      <c r="AO9491" s="221"/>
      <c r="AP9491" s="221"/>
      <c r="AQ9491" s="219"/>
      <c r="AR9491" s="219"/>
      <c r="AS9491" s="221"/>
      <c r="AT9491" s="221"/>
      <c r="AU9491" s="221"/>
      <c r="AV9491" s="221"/>
      <c r="AW9491" s="221"/>
      <c r="AX9491" s="221"/>
      <c r="AY9491" s="221"/>
      <c r="AZ9491" s="221"/>
    </row>
    <row r="9492" spans="1:52" x14ac:dyDescent="0.15">
      <c r="A9492" s="278"/>
      <c r="B9492" s="274"/>
      <c r="C9492" s="340"/>
      <c r="D9492" s="340"/>
      <c r="E9492" s="341"/>
      <c r="F9492" s="341"/>
      <c r="G9492" s="341"/>
      <c r="H9492" s="341"/>
      <c r="I9492" s="341"/>
      <c r="J9492" s="341"/>
      <c r="AH9492" s="221"/>
      <c r="AI9492" s="221"/>
      <c r="AJ9492" s="221"/>
      <c r="AK9492" s="221"/>
      <c r="AL9492" s="221"/>
      <c r="AM9492" s="221"/>
      <c r="AN9492" s="221"/>
      <c r="AO9492" s="221"/>
      <c r="AP9492" s="221"/>
      <c r="AQ9492" s="219"/>
      <c r="AR9492" s="219"/>
      <c r="AS9492" s="221"/>
      <c r="AT9492" s="221"/>
      <c r="AU9492" s="221"/>
      <c r="AV9492" s="221"/>
      <c r="AW9492" s="221"/>
      <c r="AX9492" s="221"/>
      <c r="AY9492" s="221"/>
      <c r="AZ9492" s="221"/>
    </row>
    <row r="9493" spans="1:52" x14ac:dyDescent="0.15">
      <c r="A9493" s="278"/>
      <c r="B9493" s="274"/>
      <c r="C9493" s="340"/>
      <c r="D9493" s="340"/>
      <c r="E9493" s="341"/>
      <c r="F9493" s="341"/>
      <c r="G9493" s="341"/>
      <c r="H9493" s="341"/>
      <c r="I9493" s="341"/>
      <c r="J9493" s="341"/>
      <c r="AH9493" s="221"/>
      <c r="AI9493" s="221"/>
      <c r="AJ9493" s="221"/>
      <c r="AK9493" s="221"/>
      <c r="AL9493" s="221"/>
      <c r="AM9493" s="221"/>
      <c r="AN9493" s="221"/>
      <c r="AO9493" s="221"/>
      <c r="AP9493" s="221"/>
      <c r="AQ9493" s="219"/>
      <c r="AR9493" s="219"/>
      <c r="AS9493" s="221"/>
      <c r="AT9493" s="221"/>
      <c r="AU9493" s="221"/>
      <c r="AV9493" s="221"/>
      <c r="AW9493" s="221"/>
      <c r="AX9493" s="221"/>
      <c r="AY9493" s="221"/>
      <c r="AZ9493" s="221"/>
    </row>
    <row r="9494" spans="1:52" x14ac:dyDescent="0.15">
      <c r="A9494" s="278"/>
      <c r="B9494" s="274"/>
      <c r="C9494" s="340"/>
      <c r="D9494" s="340"/>
      <c r="E9494" s="341"/>
      <c r="F9494" s="341"/>
      <c r="G9494" s="341"/>
      <c r="H9494" s="341"/>
      <c r="I9494" s="341"/>
      <c r="J9494" s="341"/>
      <c r="AH9494" s="221"/>
      <c r="AI9494" s="221"/>
      <c r="AJ9494" s="221"/>
      <c r="AK9494" s="221"/>
      <c r="AL9494" s="221"/>
      <c r="AM9494" s="221"/>
      <c r="AN9494" s="221"/>
      <c r="AO9494" s="221"/>
      <c r="AP9494" s="221"/>
      <c r="AQ9494" s="219"/>
      <c r="AR9494" s="219"/>
      <c r="AS9494" s="221"/>
      <c r="AT9494" s="221"/>
      <c r="AU9494" s="221"/>
      <c r="AV9494" s="221"/>
      <c r="AW9494" s="221"/>
      <c r="AX9494" s="221"/>
      <c r="AY9494" s="221"/>
      <c r="AZ9494" s="221"/>
    </row>
    <row r="9495" spans="1:52" x14ac:dyDescent="0.15">
      <c r="A9495" s="278"/>
      <c r="B9495" s="274"/>
      <c r="C9495" s="340"/>
      <c r="D9495" s="340"/>
      <c r="E9495" s="341"/>
      <c r="F9495" s="341"/>
      <c r="G9495" s="341"/>
      <c r="H9495" s="341"/>
      <c r="I9495" s="341"/>
      <c r="J9495" s="341"/>
      <c r="AH9495" s="221"/>
      <c r="AI9495" s="221"/>
      <c r="AJ9495" s="221"/>
      <c r="AK9495" s="221"/>
      <c r="AL9495" s="221"/>
      <c r="AM9495" s="221"/>
      <c r="AN9495" s="221"/>
      <c r="AO9495" s="221"/>
      <c r="AP9495" s="221"/>
      <c r="AQ9495" s="219"/>
      <c r="AR9495" s="219"/>
      <c r="AS9495" s="221"/>
      <c r="AT9495" s="221"/>
      <c r="AU9495" s="221"/>
      <c r="AV9495" s="221"/>
      <c r="AW9495" s="221"/>
      <c r="AX9495" s="221"/>
      <c r="AY9495" s="221"/>
      <c r="AZ9495" s="221"/>
    </row>
    <row r="9496" spans="1:52" x14ac:dyDescent="0.15">
      <c r="A9496" s="278"/>
      <c r="B9496" s="274"/>
      <c r="C9496" s="340"/>
      <c r="D9496" s="340"/>
      <c r="E9496" s="341"/>
      <c r="F9496" s="341"/>
      <c r="G9496" s="341"/>
      <c r="H9496" s="341"/>
      <c r="I9496" s="341"/>
      <c r="J9496" s="341"/>
      <c r="AH9496" s="221"/>
      <c r="AI9496" s="221"/>
      <c r="AJ9496" s="221"/>
      <c r="AK9496" s="221"/>
      <c r="AL9496" s="221"/>
      <c r="AM9496" s="221"/>
      <c r="AN9496" s="221"/>
      <c r="AO9496" s="221"/>
      <c r="AP9496" s="221"/>
      <c r="AQ9496" s="219"/>
      <c r="AR9496" s="219"/>
      <c r="AS9496" s="221"/>
      <c r="AT9496" s="221"/>
      <c r="AU9496" s="221"/>
      <c r="AV9496" s="221"/>
      <c r="AW9496" s="221"/>
      <c r="AX9496" s="221"/>
      <c r="AY9496" s="221"/>
      <c r="AZ9496" s="221"/>
    </row>
    <row r="9497" spans="1:52" x14ac:dyDescent="0.15">
      <c r="A9497" s="278"/>
      <c r="B9497" s="274"/>
      <c r="C9497" s="340"/>
      <c r="D9497" s="340"/>
      <c r="E9497" s="341"/>
      <c r="F9497" s="341"/>
      <c r="G9497" s="341"/>
      <c r="H9497" s="341"/>
      <c r="I9497" s="341"/>
      <c r="J9497" s="341"/>
      <c r="AH9497" s="221"/>
      <c r="AI9497" s="221"/>
      <c r="AJ9497" s="221"/>
      <c r="AK9497" s="221"/>
      <c r="AL9497" s="221"/>
      <c r="AM9497" s="221"/>
      <c r="AN9497" s="221"/>
      <c r="AO9497" s="221"/>
      <c r="AP9497" s="221"/>
      <c r="AQ9497" s="219"/>
      <c r="AR9497" s="219"/>
      <c r="AS9497" s="221"/>
      <c r="AT9497" s="221"/>
      <c r="AU9497" s="221"/>
      <c r="AV9497" s="221"/>
      <c r="AW9497" s="221"/>
      <c r="AX9497" s="221"/>
      <c r="AY9497" s="221"/>
      <c r="AZ9497" s="221"/>
    </row>
    <row r="9498" spans="1:52" x14ac:dyDescent="0.15">
      <c r="A9498" s="278"/>
      <c r="B9498" s="274"/>
      <c r="C9498" s="340"/>
      <c r="D9498" s="340"/>
      <c r="E9498" s="341"/>
      <c r="F9498" s="341"/>
      <c r="G9498" s="341"/>
      <c r="H9498" s="341"/>
      <c r="I9498" s="341"/>
      <c r="J9498" s="341"/>
      <c r="AH9498" s="221"/>
      <c r="AI9498" s="221"/>
      <c r="AJ9498" s="221"/>
      <c r="AK9498" s="221"/>
      <c r="AL9498" s="221"/>
      <c r="AM9498" s="221"/>
      <c r="AN9498" s="221"/>
      <c r="AO9498" s="221"/>
      <c r="AP9498" s="221"/>
      <c r="AQ9498" s="219"/>
      <c r="AR9498" s="219"/>
      <c r="AS9498" s="221"/>
      <c r="AT9498" s="221"/>
      <c r="AU9498" s="221"/>
      <c r="AV9498" s="221"/>
      <c r="AW9498" s="221"/>
      <c r="AX9498" s="221"/>
      <c r="AY9498" s="221"/>
      <c r="AZ9498" s="221"/>
    </row>
    <row r="9499" spans="1:52" x14ac:dyDescent="0.15">
      <c r="A9499" s="278"/>
      <c r="B9499" s="274"/>
      <c r="C9499" s="340"/>
      <c r="D9499" s="340"/>
      <c r="E9499" s="341"/>
      <c r="F9499" s="341"/>
      <c r="G9499" s="341"/>
      <c r="H9499" s="341"/>
      <c r="I9499" s="341"/>
      <c r="J9499" s="341"/>
      <c r="AH9499" s="221"/>
      <c r="AI9499" s="221"/>
      <c r="AJ9499" s="221"/>
      <c r="AK9499" s="221"/>
      <c r="AL9499" s="221"/>
      <c r="AM9499" s="221"/>
      <c r="AN9499" s="221"/>
      <c r="AO9499" s="221"/>
      <c r="AP9499" s="221"/>
      <c r="AQ9499" s="219"/>
      <c r="AR9499" s="219"/>
      <c r="AS9499" s="221"/>
      <c r="AT9499" s="221"/>
      <c r="AU9499" s="221"/>
      <c r="AV9499" s="221"/>
      <c r="AW9499" s="221"/>
      <c r="AX9499" s="221"/>
      <c r="AY9499" s="221"/>
      <c r="AZ9499" s="221"/>
    </row>
    <row r="9500" spans="1:52" x14ac:dyDescent="0.15">
      <c r="A9500" s="278"/>
      <c r="B9500" s="274"/>
      <c r="C9500" s="340"/>
      <c r="D9500" s="340"/>
      <c r="E9500" s="341"/>
      <c r="F9500" s="341"/>
      <c r="G9500" s="341"/>
      <c r="H9500" s="341"/>
      <c r="I9500" s="341"/>
      <c r="J9500" s="341"/>
      <c r="AH9500" s="221"/>
      <c r="AI9500" s="221"/>
      <c r="AJ9500" s="221"/>
      <c r="AK9500" s="221"/>
      <c r="AL9500" s="221"/>
      <c r="AM9500" s="221"/>
      <c r="AN9500" s="221"/>
      <c r="AO9500" s="221"/>
      <c r="AP9500" s="221"/>
      <c r="AQ9500" s="219"/>
      <c r="AR9500" s="219"/>
      <c r="AS9500" s="221"/>
      <c r="AT9500" s="221"/>
      <c r="AU9500" s="221"/>
      <c r="AV9500" s="221"/>
      <c r="AW9500" s="221"/>
      <c r="AX9500" s="221"/>
      <c r="AY9500" s="221"/>
      <c r="AZ9500" s="221"/>
    </row>
    <row r="9501" spans="1:52" x14ac:dyDescent="0.15">
      <c r="A9501" s="278"/>
      <c r="B9501" s="274"/>
      <c r="C9501" s="340"/>
      <c r="D9501" s="340"/>
      <c r="E9501" s="341"/>
      <c r="F9501" s="341"/>
      <c r="G9501" s="341"/>
      <c r="H9501" s="341"/>
      <c r="I9501" s="341"/>
      <c r="J9501" s="341"/>
      <c r="AH9501" s="221"/>
      <c r="AI9501" s="221"/>
      <c r="AJ9501" s="221"/>
      <c r="AK9501" s="221"/>
      <c r="AL9501" s="221"/>
      <c r="AM9501" s="221"/>
      <c r="AN9501" s="221"/>
      <c r="AO9501" s="221"/>
      <c r="AP9501" s="221"/>
      <c r="AQ9501" s="219"/>
      <c r="AR9501" s="219"/>
      <c r="AS9501" s="221"/>
      <c r="AT9501" s="221"/>
      <c r="AU9501" s="221"/>
      <c r="AV9501" s="221"/>
      <c r="AW9501" s="221"/>
      <c r="AX9501" s="221"/>
      <c r="AY9501" s="221"/>
      <c r="AZ9501" s="221"/>
    </row>
    <row r="9502" spans="1:52" x14ac:dyDescent="0.15">
      <c r="A9502" s="278"/>
      <c r="B9502" s="274"/>
      <c r="C9502" s="340"/>
      <c r="D9502" s="340"/>
      <c r="E9502" s="341"/>
      <c r="F9502" s="341"/>
      <c r="G9502" s="341"/>
      <c r="H9502" s="341"/>
      <c r="I9502" s="341"/>
      <c r="J9502" s="341"/>
      <c r="AH9502" s="221"/>
      <c r="AI9502" s="221"/>
      <c r="AJ9502" s="221"/>
      <c r="AK9502" s="221"/>
      <c r="AL9502" s="221"/>
      <c r="AM9502" s="221"/>
      <c r="AN9502" s="221"/>
      <c r="AO9502" s="221"/>
      <c r="AP9502" s="221"/>
      <c r="AQ9502" s="219"/>
      <c r="AR9502" s="219"/>
      <c r="AS9502" s="221"/>
      <c r="AT9502" s="221"/>
      <c r="AU9502" s="221"/>
      <c r="AV9502" s="221"/>
      <c r="AW9502" s="221"/>
      <c r="AX9502" s="221"/>
      <c r="AY9502" s="221"/>
      <c r="AZ9502" s="221"/>
    </row>
    <row r="9503" spans="1:52" x14ac:dyDescent="0.15">
      <c r="A9503" s="278"/>
      <c r="B9503" s="274"/>
      <c r="C9503" s="340"/>
      <c r="D9503" s="340"/>
      <c r="E9503" s="341"/>
      <c r="F9503" s="341"/>
      <c r="G9503" s="341"/>
      <c r="H9503" s="341"/>
      <c r="I9503" s="341"/>
      <c r="J9503" s="341"/>
      <c r="AH9503" s="221"/>
      <c r="AI9503" s="221"/>
      <c r="AJ9503" s="221"/>
      <c r="AK9503" s="221"/>
      <c r="AL9503" s="221"/>
      <c r="AM9503" s="221"/>
      <c r="AN9503" s="221"/>
      <c r="AO9503" s="221"/>
      <c r="AP9503" s="221"/>
      <c r="AQ9503" s="219"/>
      <c r="AR9503" s="219"/>
      <c r="AS9503" s="221"/>
      <c r="AT9503" s="221"/>
      <c r="AU9503" s="221"/>
      <c r="AV9503" s="221"/>
      <c r="AW9503" s="221"/>
      <c r="AX9503" s="221"/>
      <c r="AY9503" s="221"/>
      <c r="AZ9503" s="221"/>
    </row>
    <row r="9504" spans="1:52" x14ac:dyDescent="0.15">
      <c r="A9504" s="278"/>
      <c r="B9504" s="274"/>
      <c r="C9504" s="340"/>
      <c r="D9504" s="340"/>
      <c r="E9504" s="341"/>
      <c r="F9504" s="341"/>
      <c r="G9504" s="341"/>
      <c r="H9504" s="341"/>
      <c r="I9504" s="341"/>
      <c r="J9504" s="341"/>
      <c r="AH9504" s="221"/>
      <c r="AI9504" s="221"/>
      <c r="AJ9504" s="221"/>
      <c r="AK9504" s="221"/>
      <c r="AL9504" s="221"/>
      <c r="AM9504" s="221"/>
      <c r="AN9504" s="221"/>
      <c r="AO9504" s="221"/>
      <c r="AP9504" s="221"/>
      <c r="AQ9504" s="219"/>
      <c r="AR9504" s="219"/>
      <c r="AS9504" s="221"/>
      <c r="AT9504" s="221"/>
      <c r="AU9504" s="221"/>
      <c r="AV9504" s="221"/>
      <c r="AW9504" s="221"/>
      <c r="AX9504" s="221"/>
      <c r="AY9504" s="221"/>
      <c r="AZ9504" s="221"/>
    </row>
    <row r="9505" spans="1:52" x14ac:dyDescent="0.15">
      <c r="A9505" s="278"/>
      <c r="B9505" s="274"/>
      <c r="C9505" s="340"/>
      <c r="D9505" s="340"/>
      <c r="E9505" s="341"/>
      <c r="F9505" s="341"/>
      <c r="G9505" s="341"/>
      <c r="H9505" s="341"/>
      <c r="I9505" s="341"/>
      <c r="J9505" s="341"/>
      <c r="AH9505" s="221"/>
      <c r="AI9505" s="221"/>
      <c r="AJ9505" s="221"/>
      <c r="AK9505" s="221"/>
      <c r="AL9505" s="221"/>
      <c r="AM9505" s="221"/>
      <c r="AN9505" s="221"/>
      <c r="AO9505" s="221"/>
      <c r="AP9505" s="221"/>
      <c r="AQ9505" s="219"/>
      <c r="AR9505" s="219"/>
      <c r="AS9505" s="221"/>
      <c r="AT9505" s="221"/>
      <c r="AU9505" s="221"/>
      <c r="AV9505" s="221"/>
      <c r="AW9505" s="221"/>
      <c r="AX9505" s="221"/>
      <c r="AY9505" s="221"/>
      <c r="AZ9505" s="221"/>
    </row>
    <row r="9506" spans="1:52" x14ac:dyDescent="0.15">
      <c r="A9506" s="278"/>
      <c r="B9506" s="274"/>
      <c r="C9506" s="340"/>
      <c r="D9506" s="340"/>
      <c r="E9506" s="341"/>
      <c r="F9506" s="341"/>
      <c r="G9506" s="341"/>
      <c r="H9506" s="341"/>
      <c r="I9506" s="341"/>
      <c r="J9506" s="341"/>
      <c r="AH9506" s="221"/>
      <c r="AI9506" s="221"/>
      <c r="AJ9506" s="221"/>
      <c r="AK9506" s="221"/>
      <c r="AL9506" s="221"/>
      <c r="AM9506" s="221"/>
      <c r="AN9506" s="221"/>
      <c r="AO9506" s="221"/>
      <c r="AP9506" s="221"/>
      <c r="AQ9506" s="219"/>
      <c r="AR9506" s="219"/>
      <c r="AS9506" s="221"/>
      <c r="AT9506" s="221"/>
      <c r="AU9506" s="221"/>
      <c r="AV9506" s="221"/>
      <c r="AW9506" s="221"/>
      <c r="AX9506" s="221"/>
      <c r="AY9506" s="221"/>
      <c r="AZ9506" s="221"/>
    </row>
    <row r="9507" spans="1:52" x14ac:dyDescent="0.15">
      <c r="A9507" s="278"/>
      <c r="B9507" s="274"/>
      <c r="C9507" s="340"/>
      <c r="D9507" s="340"/>
      <c r="E9507" s="341"/>
      <c r="F9507" s="341"/>
      <c r="G9507" s="341"/>
      <c r="H9507" s="341"/>
      <c r="I9507" s="341"/>
      <c r="J9507" s="341"/>
      <c r="AH9507" s="221"/>
      <c r="AI9507" s="221"/>
      <c r="AJ9507" s="221"/>
      <c r="AK9507" s="221"/>
      <c r="AL9507" s="221"/>
      <c r="AM9507" s="221"/>
      <c r="AN9507" s="221"/>
      <c r="AO9507" s="221"/>
      <c r="AP9507" s="221"/>
      <c r="AQ9507" s="219"/>
      <c r="AR9507" s="219"/>
      <c r="AS9507" s="221"/>
      <c r="AT9507" s="221"/>
      <c r="AU9507" s="221"/>
      <c r="AV9507" s="221"/>
      <c r="AW9507" s="221"/>
      <c r="AX9507" s="221"/>
      <c r="AY9507" s="221"/>
      <c r="AZ9507" s="221"/>
    </row>
    <row r="9508" spans="1:52" x14ac:dyDescent="0.15">
      <c r="A9508" s="278"/>
      <c r="B9508" s="274"/>
      <c r="C9508" s="340"/>
      <c r="D9508" s="340"/>
      <c r="E9508" s="341"/>
      <c r="F9508" s="341"/>
      <c r="G9508" s="341"/>
      <c r="H9508" s="341"/>
      <c r="I9508" s="341"/>
      <c r="J9508" s="341"/>
      <c r="AH9508" s="221"/>
      <c r="AI9508" s="221"/>
      <c r="AJ9508" s="221"/>
      <c r="AK9508" s="221"/>
      <c r="AL9508" s="221"/>
      <c r="AM9508" s="221"/>
      <c r="AN9508" s="221"/>
      <c r="AO9508" s="221"/>
      <c r="AP9508" s="221"/>
      <c r="AQ9508" s="219"/>
      <c r="AR9508" s="219"/>
      <c r="AS9508" s="221"/>
      <c r="AT9508" s="221"/>
      <c r="AU9508" s="221"/>
      <c r="AV9508" s="221"/>
      <c r="AW9508" s="221"/>
      <c r="AX9508" s="221"/>
      <c r="AY9508" s="221"/>
      <c r="AZ9508" s="221"/>
    </row>
    <row r="9509" spans="1:52" x14ac:dyDescent="0.15">
      <c r="A9509" s="278"/>
      <c r="B9509" s="274"/>
      <c r="C9509" s="340"/>
      <c r="D9509" s="340"/>
      <c r="E9509" s="341"/>
      <c r="F9509" s="341"/>
      <c r="G9509" s="341"/>
      <c r="H9509" s="341"/>
      <c r="I9509" s="341"/>
      <c r="J9509" s="341"/>
      <c r="AH9509" s="221"/>
      <c r="AI9509" s="221"/>
      <c r="AJ9509" s="221"/>
      <c r="AK9509" s="221"/>
      <c r="AL9509" s="221"/>
      <c r="AM9509" s="221"/>
      <c r="AN9509" s="221"/>
      <c r="AO9509" s="221"/>
      <c r="AP9509" s="221"/>
      <c r="AQ9509" s="219"/>
      <c r="AR9509" s="219"/>
      <c r="AS9509" s="221"/>
      <c r="AT9509" s="221"/>
      <c r="AU9509" s="221"/>
      <c r="AV9509" s="221"/>
      <c r="AW9509" s="221"/>
      <c r="AX9509" s="221"/>
      <c r="AY9509" s="221"/>
      <c r="AZ9509" s="221"/>
    </row>
    <row r="9510" spans="1:52" x14ac:dyDescent="0.15">
      <c r="A9510" s="278"/>
      <c r="B9510" s="274"/>
      <c r="C9510" s="340"/>
      <c r="D9510" s="340"/>
      <c r="E9510" s="341"/>
      <c r="F9510" s="341"/>
      <c r="G9510" s="341"/>
      <c r="H9510" s="341"/>
      <c r="I9510" s="341"/>
      <c r="J9510" s="341"/>
      <c r="AH9510" s="221"/>
      <c r="AI9510" s="221"/>
      <c r="AJ9510" s="221"/>
      <c r="AK9510" s="221"/>
      <c r="AL9510" s="221"/>
      <c r="AM9510" s="221"/>
      <c r="AN9510" s="221"/>
      <c r="AO9510" s="221"/>
      <c r="AP9510" s="221"/>
      <c r="AQ9510" s="219"/>
      <c r="AR9510" s="219"/>
      <c r="AS9510" s="221"/>
      <c r="AT9510" s="221"/>
      <c r="AU9510" s="221"/>
      <c r="AV9510" s="221"/>
      <c r="AW9510" s="221"/>
      <c r="AX9510" s="221"/>
      <c r="AY9510" s="221"/>
      <c r="AZ9510" s="221"/>
    </row>
    <row r="9511" spans="1:52" x14ac:dyDescent="0.15">
      <c r="A9511" s="278"/>
      <c r="B9511" s="274"/>
      <c r="C9511" s="340"/>
      <c r="D9511" s="340"/>
      <c r="E9511" s="341"/>
      <c r="F9511" s="341"/>
      <c r="G9511" s="341"/>
      <c r="H9511" s="341"/>
      <c r="I9511" s="341"/>
      <c r="J9511" s="341"/>
      <c r="AH9511" s="221"/>
      <c r="AI9511" s="221"/>
      <c r="AJ9511" s="221"/>
      <c r="AK9511" s="221"/>
      <c r="AL9511" s="221"/>
      <c r="AM9511" s="221"/>
      <c r="AN9511" s="221"/>
      <c r="AO9511" s="221"/>
      <c r="AP9511" s="221"/>
      <c r="AQ9511" s="219"/>
      <c r="AR9511" s="219"/>
      <c r="AS9511" s="221"/>
      <c r="AT9511" s="221"/>
      <c r="AU9511" s="221"/>
      <c r="AV9511" s="221"/>
      <c r="AW9511" s="221"/>
      <c r="AX9511" s="221"/>
      <c r="AY9511" s="221"/>
      <c r="AZ9511" s="221"/>
    </row>
    <row r="9512" spans="1:52" x14ac:dyDescent="0.15">
      <c r="A9512" s="278"/>
      <c r="B9512" s="274"/>
      <c r="C9512" s="340"/>
      <c r="D9512" s="340"/>
      <c r="E9512" s="341"/>
      <c r="F9512" s="341"/>
      <c r="G9512" s="341"/>
      <c r="H9512" s="341"/>
      <c r="I9512" s="341"/>
      <c r="J9512" s="341"/>
      <c r="AH9512" s="221"/>
      <c r="AI9512" s="221"/>
      <c r="AJ9512" s="221"/>
      <c r="AK9512" s="221"/>
      <c r="AL9512" s="221"/>
      <c r="AM9512" s="221"/>
      <c r="AN9512" s="221"/>
      <c r="AO9512" s="221"/>
      <c r="AP9512" s="221"/>
      <c r="AQ9512" s="219"/>
      <c r="AR9512" s="219"/>
      <c r="AS9512" s="221"/>
      <c r="AT9512" s="221"/>
      <c r="AU9512" s="221"/>
      <c r="AV9512" s="221"/>
      <c r="AW9512" s="221"/>
      <c r="AX9512" s="221"/>
      <c r="AY9512" s="221"/>
      <c r="AZ9512" s="221"/>
    </row>
    <row r="9513" spans="1:52" x14ac:dyDescent="0.15">
      <c r="A9513" s="278"/>
      <c r="B9513" s="274"/>
      <c r="C9513" s="340"/>
      <c r="D9513" s="340"/>
      <c r="E9513" s="341"/>
      <c r="F9513" s="341"/>
      <c r="G9513" s="341"/>
      <c r="H9513" s="341"/>
      <c r="I9513" s="341"/>
      <c r="J9513" s="341"/>
      <c r="AH9513" s="221"/>
      <c r="AI9513" s="221"/>
      <c r="AJ9513" s="221"/>
      <c r="AK9513" s="221"/>
      <c r="AL9513" s="221"/>
      <c r="AM9513" s="221"/>
      <c r="AN9513" s="221"/>
      <c r="AO9513" s="221"/>
      <c r="AP9513" s="221"/>
      <c r="AQ9513" s="219"/>
      <c r="AR9513" s="219"/>
      <c r="AS9513" s="221"/>
      <c r="AT9513" s="221"/>
      <c r="AU9513" s="221"/>
      <c r="AV9513" s="221"/>
      <c r="AW9513" s="221"/>
      <c r="AX9513" s="221"/>
      <c r="AY9513" s="221"/>
      <c r="AZ9513" s="221"/>
    </row>
    <row r="9514" spans="1:52" x14ac:dyDescent="0.15">
      <c r="A9514" s="278"/>
      <c r="B9514" s="274"/>
      <c r="C9514" s="340"/>
      <c r="D9514" s="340"/>
      <c r="E9514" s="341"/>
      <c r="F9514" s="341"/>
      <c r="G9514" s="341"/>
      <c r="H9514" s="341"/>
      <c r="I9514" s="341"/>
      <c r="J9514" s="341"/>
      <c r="AH9514" s="221"/>
      <c r="AI9514" s="221"/>
      <c r="AJ9514" s="221"/>
      <c r="AK9514" s="221"/>
      <c r="AL9514" s="221"/>
      <c r="AM9514" s="221"/>
      <c r="AN9514" s="221"/>
      <c r="AO9514" s="221"/>
      <c r="AP9514" s="221"/>
      <c r="AQ9514" s="219"/>
      <c r="AR9514" s="219"/>
      <c r="AS9514" s="221"/>
      <c r="AT9514" s="221"/>
      <c r="AU9514" s="221"/>
      <c r="AV9514" s="221"/>
      <c r="AW9514" s="221"/>
      <c r="AX9514" s="221"/>
      <c r="AY9514" s="221"/>
      <c r="AZ9514" s="221"/>
    </row>
    <row r="9515" spans="1:52" x14ac:dyDescent="0.15">
      <c r="A9515" s="278"/>
      <c r="B9515" s="274"/>
      <c r="C9515" s="340"/>
      <c r="D9515" s="340"/>
      <c r="E9515" s="341"/>
      <c r="F9515" s="341"/>
      <c r="G9515" s="341"/>
      <c r="H9515" s="341"/>
      <c r="I9515" s="341"/>
      <c r="J9515" s="341"/>
      <c r="AH9515" s="221"/>
      <c r="AI9515" s="221"/>
      <c r="AJ9515" s="221"/>
      <c r="AK9515" s="221"/>
      <c r="AL9515" s="221"/>
      <c r="AM9515" s="221"/>
      <c r="AN9515" s="221"/>
      <c r="AO9515" s="221"/>
      <c r="AP9515" s="221"/>
      <c r="AQ9515" s="219"/>
      <c r="AR9515" s="219"/>
      <c r="AS9515" s="221"/>
      <c r="AT9515" s="221"/>
      <c r="AU9515" s="221"/>
      <c r="AV9515" s="221"/>
      <c r="AW9515" s="221"/>
      <c r="AX9515" s="221"/>
      <c r="AY9515" s="221"/>
      <c r="AZ9515" s="221"/>
    </row>
    <row r="9516" spans="1:52" x14ac:dyDescent="0.15">
      <c r="A9516" s="278"/>
      <c r="B9516" s="274"/>
      <c r="C9516" s="340"/>
      <c r="D9516" s="340"/>
      <c r="E9516" s="341"/>
      <c r="F9516" s="341"/>
      <c r="G9516" s="341"/>
      <c r="H9516" s="341"/>
      <c r="I9516" s="341"/>
      <c r="J9516" s="341"/>
      <c r="AH9516" s="221"/>
      <c r="AI9516" s="221"/>
      <c r="AJ9516" s="221"/>
      <c r="AK9516" s="221"/>
      <c r="AL9516" s="221"/>
      <c r="AM9516" s="221"/>
      <c r="AN9516" s="221"/>
      <c r="AO9516" s="221"/>
      <c r="AP9516" s="221"/>
      <c r="AQ9516" s="219"/>
      <c r="AR9516" s="219"/>
      <c r="AS9516" s="221"/>
      <c r="AT9516" s="221"/>
      <c r="AU9516" s="221"/>
      <c r="AV9516" s="221"/>
      <c r="AW9516" s="221"/>
      <c r="AX9516" s="221"/>
      <c r="AY9516" s="221"/>
      <c r="AZ9516" s="221"/>
    </row>
    <row r="9517" spans="1:52" x14ac:dyDescent="0.15">
      <c r="A9517" s="278"/>
      <c r="B9517" s="274"/>
      <c r="C9517" s="340"/>
      <c r="D9517" s="340"/>
      <c r="E9517" s="341"/>
      <c r="F9517" s="341"/>
      <c r="G9517" s="341"/>
      <c r="H9517" s="341"/>
      <c r="I9517" s="341"/>
      <c r="J9517" s="341"/>
      <c r="AH9517" s="221"/>
      <c r="AI9517" s="221"/>
      <c r="AJ9517" s="221"/>
      <c r="AK9517" s="221"/>
      <c r="AL9517" s="221"/>
      <c r="AM9517" s="221"/>
      <c r="AN9517" s="221"/>
      <c r="AO9517" s="221"/>
      <c r="AP9517" s="221"/>
      <c r="AQ9517" s="219"/>
      <c r="AR9517" s="219"/>
      <c r="AS9517" s="221"/>
      <c r="AT9517" s="221"/>
      <c r="AU9517" s="221"/>
      <c r="AV9517" s="221"/>
      <c r="AW9517" s="221"/>
      <c r="AX9517" s="221"/>
      <c r="AY9517" s="221"/>
      <c r="AZ9517" s="221"/>
    </row>
    <row r="9518" spans="1:52" x14ac:dyDescent="0.15">
      <c r="A9518" s="278"/>
      <c r="B9518" s="274"/>
      <c r="C9518" s="340"/>
      <c r="D9518" s="340"/>
      <c r="E9518" s="341"/>
      <c r="F9518" s="341"/>
      <c r="G9518" s="341"/>
      <c r="H9518" s="341"/>
      <c r="I9518" s="341"/>
      <c r="J9518" s="341"/>
      <c r="AH9518" s="221"/>
      <c r="AI9518" s="221"/>
      <c r="AJ9518" s="221"/>
      <c r="AK9518" s="221"/>
      <c r="AL9518" s="221"/>
      <c r="AM9518" s="221"/>
      <c r="AN9518" s="221"/>
      <c r="AO9518" s="221"/>
      <c r="AP9518" s="221"/>
      <c r="AQ9518" s="219"/>
      <c r="AR9518" s="219"/>
      <c r="AS9518" s="221"/>
      <c r="AT9518" s="221"/>
      <c r="AU9518" s="221"/>
      <c r="AV9518" s="221"/>
      <c r="AW9518" s="221"/>
      <c r="AX9518" s="221"/>
      <c r="AY9518" s="221"/>
      <c r="AZ9518" s="221"/>
    </row>
    <row r="9519" spans="1:52" x14ac:dyDescent="0.15">
      <c r="A9519" s="278"/>
      <c r="B9519" s="274"/>
      <c r="C9519" s="340"/>
      <c r="D9519" s="340"/>
      <c r="E9519" s="341"/>
      <c r="F9519" s="341"/>
      <c r="G9519" s="341"/>
      <c r="H9519" s="341"/>
      <c r="I9519" s="341"/>
      <c r="J9519" s="341"/>
      <c r="AH9519" s="221"/>
      <c r="AI9519" s="221"/>
      <c r="AJ9519" s="221"/>
      <c r="AK9519" s="221"/>
      <c r="AL9519" s="221"/>
      <c r="AM9519" s="221"/>
      <c r="AN9519" s="221"/>
      <c r="AO9519" s="221"/>
      <c r="AP9519" s="221"/>
      <c r="AQ9519" s="219"/>
      <c r="AR9519" s="219"/>
      <c r="AS9519" s="221"/>
      <c r="AT9519" s="221"/>
      <c r="AU9519" s="221"/>
      <c r="AV9519" s="221"/>
      <c r="AW9519" s="221"/>
      <c r="AX9519" s="221"/>
      <c r="AY9519" s="221"/>
      <c r="AZ9519" s="221"/>
    </row>
    <row r="9520" spans="1:52" x14ac:dyDescent="0.15">
      <c r="A9520" s="278"/>
      <c r="B9520" s="274"/>
      <c r="C9520" s="340"/>
      <c r="D9520" s="340"/>
      <c r="E9520" s="341"/>
      <c r="F9520" s="341"/>
      <c r="G9520" s="341"/>
      <c r="H9520" s="341"/>
      <c r="I9520" s="341"/>
      <c r="J9520" s="341"/>
      <c r="AH9520" s="221"/>
      <c r="AI9520" s="221"/>
      <c r="AJ9520" s="221"/>
      <c r="AK9520" s="221"/>
      <c r="AL9520" s="221"/>
      <c r="AM9520" s="221"/>
      <c r="AN9520" s="221"/>
      <c r="AO9520" s="221"/>
      <c r="AP9520" s="221"/>
      <c r="AQ9520" s="219"/>
      <c r="AR9520" s="219"/>
      <c r="AS9520" s="221"/>
      <c r="AT9520" s="221"/>
      <c r="AU9520" s="221"/>
      <c r="AV9520" s="221"/>
      <c r="AW9520" s="221"/>
      <c r="AX9520" s="221"/>
      <c r="AY9520" s="221"/>
      <c r="AZ9520" s="221"/>
    </row>
    <row r="9521" spans="1:52" x14ac:dyDescent="0.15">
      <c r="A9521" s="278"/>
      <c r="B9521" s="274"/>
      <c r="C9521" s="340"/>
      <c r="D9521" s="340"/>
      <c r="E9521" s="341"/>
      <c r="F9521" s="341"/>
      <c r="G9521" s="341"/>
      <c r="H9521" s="341"/>
      <c r="I9521" s="341"/>
      <c r="J9521" s="341"/>
      <c r="AH9521" s="221"/>
      <c r="AI9521" s="221"/>
      <c r="AJ9521" s="221"/>
      <c r="AK9521" s="221"/>
      <c r="AL9521" s="221"/>
      <c r="AM9521" s="221"/>
      <c r="AN9521" s="221"/>
      <c r="AO9521" s="221"/>
      <c r="AP9521" s="221"/>
      <c r="AQ9521" s="219"/>
      <c r="AR9521" s="219"/>
      <c r="AS9521" s="221"/>
      <c r="AT9521" s="221"/>
      <c r="AU9521" s="221"/>
      <c r="AV9521" s="221"/>
      <c r="AW9521" s="221"/>
      <c r="AX9521" s="221"/>
      <c r="AY9521" s="221"/>
      <c r="AZ9521" s="221"/>
    </row>
    <row r="9522" spans="1:52" x14ac:dyDescent="0.15">
      <c r="A9522" s="278"/>
      <c r="B9522" s="274"/>
      <c r="C9522" s="340"/>
      <c r="D9522" s="340"/>
      <c r="E9522" s="341"/>
      <c r="F9522" s="341"/>
      <c r="G9522" s="341"/>
      <c r="H9522" s="341"/>
      <c r="I9522" s="341"/>
      <c r="J9522" s="341"/>
      <c r="AH9522" s="221"/>
      <c r="AI9522" s="221"/>
      <c r="AJ9522" s="221"/>
      <c r="AK9522" s="221"/>
      <c r="AL9522" s="221"/>
      <c r="AM9522" s="221"/>
      <c r="AN9522" s="221"/>
      <c r="AO9522" s="221"/>
      <c r="AP9522" s="221"/>
      <c r="AQ9522" s="219"/>
      <c r="AR9522" s="219"/>
      <c r="AS9522" s="221"/>
      <c r="AT9522" s="221"/>
      <c r="AU9522" s="221"/>
      <c r="AV9522" s="221"/>
      <c r="AW9522" s="221"/>
      <c r="AX9522" s="221"/>
      <c r="AY9522" s="221"/>
      <c r="AZ9522" s="221"/>
    </row>
    <row r="9523" spans="1:52" x14ac:dyDescent="0.15">
      <c r="A9523" s="278"/>
      <c r="B9523" s="274"/>
      <c r="C9523" s="340"/>
      <c r="D9523" s="340"/>
      <c r="E9523" s="341"/>
      <c r="F9523" s="341"/>
      <c r="G9523" s="341"/>
      <c r="H9523" s="341"/>
      <c r="I9523" s="341"/>
      <c r="J9523" s="341"/>
      <c r="AH9523" s="221"/>
      <c r="AI9523" s="221"/>
      <c r="AJ9523" s="221"/>
      <c r="AK9523" s="221"/>
      <c r="AL9523" s="221"/>
      <c r="AM9523" s="221"/>
      <c r="AN9523" s="221"/>
      <c r="AO9523" s="221"/>
      <c r="AP9523" s="221"/>
      <c r="AQ9523" s="219"/>
      <c r="AR9523" s="219"/>
      <c r="AS9523" s="221"/>
      <c r="AT9523" s="221"/>
      <c r="AU9523" s="221"/>
      <c r="AV9523" s="221"/>
      <c r="AW9523" s="221"/>
      <c r="AX9523" s="221"/>
      <c r="AY9523" s="221"/>
      <c r="AZ9523" s="221"/>
    </row>
    <row r="9524" spans="1:52" x14ac:dyDescent="0.15">
      <c r="A9524" s="278"/>
      <c r="B9524" s="274"/>
      <c r="C9524" s="340"/>
      <c r="D9524" s="340"/>
      <c r="E9524" s="341"/>
      <c r="F9524" s="341"/>
      <c r="G9524" s="341"/>
      <c r="H9524" s="341"/>
      <c r="I9524" s="341"/>
      <c r="J9524" s="341"/>
      <c r="AH9524" s="221"/>
      <c r="AI9524" s="221"/>
      <c r="AJ9524" s="221"/>
      <c r="AK9524" s="221"/>
      <c r="AL9524" s="221"/>
      <c r="AM9524" s="221"/>
      <c r="AN9524" s="221"/>
      <c r="AO9524" s="221"/>
      <c r="AP9524" s="221"/>
      <c r="AQ9524" s="219"/>
      <c r="AR9524" s="219"/>
      <c r="AS9524" s="221"/>
      <c r="AT9524" s="221"/>
      <c r="AU9524" s="221"/>
      <c r="AV9524" s="221"/>
      <c r="AW9524" s="221"/>
      <c r="AX9524" s="221"/>
      <c r="AY9524" s="221"/>
      <c r="AZ9524" s="221"/>
    </row>
    <row r="9525" spans="1:52" x14ac:dyDescent="0.15">
      <c r="A9525" s="278"/>
      <c r="B9525" s="274"/>
      <c r="C9525" s="340"/>
      <c r="D9525" s="340"/>
      <c r="E9525" s="341"/>
      <c r="F9525" s="341"/>
      <c r="G9525" s="341"/>
      <c r="H9525" s="341"/>
      <c r="I9525" s="341"/>
      <c r="J9525" s="341"/>
      <c r="AH9525" s="221"/>
      <c r="AI9525" s="221"/>
      <c r="AJ9525" s="221"/>
      <c r="AK9525" s="221"/>
      <c r="AL9525" s="221"/>
      <c r="AM9525" s="221"/>
      <c r="AN9525" s="221"/>
      <c r="AO9525" s="221"/>
      <c r="AP9525" s="221"/>
      <c r="AQ9525" s="219"/>
      <c r="AR9525" s="219"/>
      <c r="AS9525" s="221"/>
      <c r="AT9525" s="221"/>
      <c r="AU9525" s="221"/>
      <c r="AV9525" s="221"/>
      <c r="AW9525" s="221"/>
      <c r="AX9525" s="221"/>
      <c r="AY9525" s="221"/>
      <c r="AZ9525" s="221"/>
    </row>
    <row r="9526" spans="1:52" x14ac:dyDescent="0.15">
      <c r="A9526" s="278"/>
      <c r="B9526" s="274"/>
      <c r="C9526" s="340"/>
      <c r="D9526" s="340"/>
      <c r="E9526" s="341"/>
      <c r="F9526" s="341"/>
      <c r="G9526" s="341"/>
      <c r="H9526" s="341"/>
      <c r="I9526" s="341"/>
      <c r="J9526" s="341"/>
      <c r="AH9526" s="221"/>
      <c r="AI9526" s="221"/>
      <c r="AJ9526" s="221"/>
      <c r="AK9526" s="221"/>
      <c r="AL9526" s="221"/>
      <c r="AM9526" s="221"/>
      <c r="AN9526" s="221"/>
      <c r="AO9526" s="221"/>
      <c r="AP9526" s="221"/>
      <c r="AQ9526" s="219"/>
      <c r="AR9526" s="219"/>
      <c r="AS9526" s="221"/>
      <c r="AT9526" s="221"/>
      <c r="AU9526" s="221"/>
      <c r="AV9526" s="221"/>
      <c r="AW9526" s="221"/>
      <c r="AX9526" s="221"/>
      <c r="AY9526" s="221"/>
      <c r="AZ9526" s="221"/>
    </row>
    <row r="9527" spans="1:52" x14ac:dyDescent="0.15">
      <c r="A9527" s="278"/>
      <c r="B9527" s="274"/>
      <c r="C9527" s="340"/>
      <c r="D9527" s="340"/>
      <c r="E9527" s="341"/>
      <c r="F9527" s="341"/>
      <c r="G9527" s="341"/>
      <c r="H9527" s="341"/>
      <c r="I9527" s="341"/>
      <c r="J9527" s="341"/>
      <c r="AH9527" s="221"/>
      <c r="AI9527" s="221"/>
      <c r="AJ9527" s="221"/>
      <c r="AK9527" s="221"/>
      <c r="AL9527" s="221"/>
      <c r="AM9527" s="221"/>
      <c r="AN9527" s="221"/>
      <c r="AO9527" s="221"/>
      <c r="AP9527" s="221"/>
      <c r="AQ9527" s="219"/>
      <c r="AR9527" s="219"/>
      <c r="AS9527" s="221"/>
      <c r="AT9527" s="221"/>
      <c r="AU9527" s="221"/>
      <c r="AV9527" s="221"/>
      <c r="AW9527" s="221"/>
      <c r="AX9527" s="221"/>
      <c r="AY9527" s="221"/>
      <c r="AZ9527" s="221"/>
    </row>
    <row r="9528" spans="1:52" x14ac:dyDescent="0.15">
      <c r="A9528" s="278"/>
      <c r="B9528" s="274"/>
      <c r="C9528" s="340"/>
      <c r="D9528" s="340"/>
      <c r="E9528" s="341"/>
      <c r="F9528" s="341"/>
      <c r="G9528" s="341"/>
      <c r="H9528" s="341"/>
      <c r="I9528" s="341"/>
      <c r="J9528" s="341"/>
      <c r="AH9528" s="221"/>
      <c r="AI9528" s="221"/>
      <c r="AJ9528" s="221"/>
      <c r="AK9528" s="221"/>
      <c r="AL9528" s="221"/>
      <c r="AM9528" s="221"/>
      <c r="AN9528" s="221"/>
      <c r="AO9528" s="221"/>
      <c r="AP9528" s="221"/>
      <c r="AQ9528" s="219"/>
      <c r="AR9528" s="219"/>
      <c r="AS9528" s="221"/>
      <c r="AT9528" s="221"/>
      <c r="AU9528" s="221"/>
      <c r="AV9528" s="221"/>
      <c r="AW9528" s="221"/>
      <c r="AX9528" s="221"/>
      <c r="AY9528" s="221"/>
      <c r="AZ9528" s="221"/>
    </row>
    <row r="9529" spans="1:52" x14ac:dyDescent="0.15">
      <c r="A9529" s="278"/>
      <c r="B9529" s="274"/>
      <c r="C9529" s="340"/>
      <c r="D9529" s="340"/>
      <c r="E9529" s="341"/>
      <c r="F9529" s="341"/>
      <c r="G9529" s="341"/>
      <c r="H9529" s="341"/>
      <c r="I9529" s="341"/>
      <c r="J9529" s="341"/>
      <c r="AH9529" s="221"/>
      <c r="AI9529" s="221"/>
      <c r="AJ9529" s="221"/>
      <c r="AK9529" s="221"/>
      <c r="AL9529" s="221"/>
      <c r="AM9529" s="221"/>
      <c r="AN9529" s="221"/>
      <c r="AO9529" s="221"/>
      <c r="AP9529" s="221"/>
      <c r="AQ9529" s="219"/>
      <c r="AR9529" s="219"/>
      <c r="AS9529" s="221"/>
      <c r="AT9529" s="221"/>
      <c r="AU9529" s="221"/>
      <c r="AV9529" s="221"/>
      <c r="AW9529" s="221"/>
      <c r="AX9529" s="221"/>
      <c r="AY9529" s="221"/>
      <c r="AZ9529" s="221"/>
    </row>
    <row r="9530" spans="1:52" x14ac:dyDescent="0.15">
      <c r="A9530" s="278"/>
      <c r="B9530" s="274"/>
      <c r="C9530" s="340"/>
      <c r="D9530" s="340"/>
      <c r="E9530" s="341"/>
      <c r="F9530" s="341"/>
      <c r="G9530" s="341"/>
      <c r="H9530" s="341"/>
      <c r="I9530" s="341"/>
      <c r="J9530" s="341"/>
      <c r="AH9530" s="221"/>
      <c r="AI9530" s="221"/>
      <c r="AJ9530" s="221"/>
      <c r="AK9530" s="221"/>
      <c r="AL9530" s="221"/>
      <c r="AM9530" s="221"/>
      <c r="AN9530" s="221"/>
      <c r="AO9530" s="221"/>
      <c r="AP9530" s="221"/>
      <c r="AQ9530" s="219"/>
      <c r="AR9530" s="219"/>
      <c r="AS9530" s="221"/>
      <c r="AT9530" s="221"/>
      <c r="AU9530" s="221"/>
      <c r="AV9530" s="221"/>
      <c r="AW9530" s="221"/>
      <c r="AX9530" s="221"/>
      <c r="AY9530" s="221"/>
      <c r="AZ9530" s="221"/>
    </row>
    <row r="9531" spans="1:52" x14ac:dyDescent="0.15">
      <c r="A9531" s="278"/>
      <c r="B9531" s="274"/>
      <c r="C9531" s="340"/>
      <c r="D9531" s="340"/>
      <c r="E9531" s="341"/>
      <c r="F9531" s="341"/>
      <c r="G9531" s="341"/>
      <c r="H9531" s="341"/>
      <c r="I9531" s="341"/>
      <c r="J9531" s="341"/>
      <c r="AH9531" s="221"/>
      <c r="AI9531" s="221"/>
      <c r="AJ9531" s="221"/>
      <c r="AK9531" s="221"/>
      <c r="AL9531" s="221"/>
      <c r="AM9531" s="221"/>
      <c r="AN9531" s="221"/>
      <c r="AO9531" s="221"/>
      <c r="AP9531" s="221"/>
      <c r="AQ9531" s="219"/>
      <c r="AR9531" s="219"/>
      <c r="AS9531" s="221"/>
      <c r="AT9531" s="221"/>
      <c r="AU9531" s="221"/>
      <c r="AV9531" s="221"/>
      <c r="AW9531" s="221"/>
      <c r="AX9531" s="221"/>
      <c r="AY9531" s="221"/>
      <c r="AZ9531" s="221"/>
    </row>
    <row r="9532" spans="1:52" x14ac:dyDescent="0.15">
      <c r="A9532" s="278"/>
      <c r="B9532" s="274"/>
      <c r="C9532" s="340"/>
      <c r="D9532" s="340"/>
      <c r="E9532" s="341"/>
      <c r="F9532" s="341"/>
      <c r="G9532" s="341"/>
      <c r="H9532" s="341"/>
      <c r="I9532" s="341"/>
      <c r="J9532" s="341"/>
      <c r="AH9532" s="221"/>
      <c r="AI9532" s="221"/>
      <c r="AJ9532" s="221"/>
      <c r="AK9532" s="221"/>
      <c r="AL9532" s="221"/>
      <c r="AM9532" s="221"/>
      <c r="AN9532" s="221"/>
      <c r="AO9532" s="221"/>
      <c r="AP9532" s="221"/>
      <c r="AQ9532" s="219"/>
      <c r="AR9532" s="219"/>
      <c r="AS9532" s="221"/>
      <c r="AT9532" s="221"/>
      <c r="AU9532" s="221"/>
      <c r="AV9532" s="221"/>
      <c r="AW9532" s="221"/>
      <c r="AX9532" s="221"/>
      <c r="AY9532" s="221"/>
      <c r="AZ9532" s="221"/>
    </row>
    <row r="9533" spans="1:52" x14ac:dyDescent="0.15">
      <c r="A9533" s="278"/>
      <c r="B9533" s="274"/>
      <c r="C9533" s="340"/>
      <c r="D9533" s="340"/>
      <c r="E9533" s="341"/>
      <c r="F9533" s="341"/>
      <c r="G9533" s="341"/>
      <c r="H9533" s="341"/>
      <c r="I9533" s="341"/>
      <c r="J9533" s="341"/>
      <c r="AH9533" s="221"/>
      <c r="AI9533" s="221"/>
      <c r="AJ9533" s="221"/>
      <c r="AK9533" s="221"/>
      <c r="AL9533" s="221"/>
      <c r="AM9533" s="221"/>
      <c r="AN9533" s="221"/>
      <c r="AO9533" s="221"/>
      <c r="AP9533" s="221"/>
      <c r="AQ9533" s="219"/>
      <c r="AR9533" s="219"/>
      <c r="AS9533" s="221"/>
      <c r="AT9533" s="221"/>
      <c r="AU9533" s="221"/>
      <c r="AV9533" s="221"/>
      <c r="AW9533" s="221"/>
      <c r="AX9533" s="221"/>
      <c r="AY9533" s="221"/>
      <c r="AZ9533" s="221"/>
    </row>
    <row r="9534" spans="1:52" x14ac:dyDescent="0.15">
      <c r="A9534" s="278"/>
      <c r="B9534" s="274"/>
      <c r="C9534" s="340"/>
      <c r="D9534" s="340"/>
      <c r="E9534" s="341"/>
      <c r="F9534" s="341"/>
      <c r="G9534" s="341"/>
      <c r="H9534" s="341"/>
      <c r="I9534" s="341"/>
      <c r="J9534" s="341"/>
      <c r="AH9534" s="221"/>
      <c r="AI9534" s="221"/>
      <c r="AJ9534" s="221"/>
      <c r="AK9534" s="221"/>
      <c r="AL9534" s="221"/>
      <c r="AM9534" s="221"/>
      <c r="AN9534" s="221"/>
      <c r="AO9534" s="221"/>
      <c r="AP9534" s="221"/>
      <c r="AQ9534" s="219"/>
      <c r="AR9534" s="219"/>
      <c r="AS9534" s="221"/>
      <c r="AT9534" s="221"/>
      <c r="AU9534" s="221"/>
      <c r="AV9534" s="221"/>
      <c r="AW9534" s="221"/>
      <c r="AX9534" s="221"/>
      <c r="AY9534" s="221"/>
      <c r="AZ9534" s="221"/>
    </row>
    <row r="9535" spans="1:52" x14ac:dyDescent="0.15">
      <c r="A9535" s="278"/>
      <c r="B9535" s="274"/>
      <c r="C9535" s="340"/>
      <c r="D9535" s="340"/>
      <c r="E9535" s="341"/>
      <c r="F9535" s="341"/>
      <c r="G9535" s="341"/>
      <c r="H9535" s="341"/>
      <c r="I9535" s="341"/>
      <c r="J9535" s="341"/>
      <c r="AH9535" s="221"/>
      <c r="AI9535" s="221"/>
      <c r="AJ9535" s="221"/>
      <c r="AK9535" s="221"/>
      <c r="AL9535" s="221"/>
      <c r="AM9535" s="221"/>
      <c r="AN9535" s="221"/>
      <c r="AO9535" s="221"/>
      <c r="AP9535" s="221"/>
      <c r="AQ9535" s="219"/>
      <c r="AR9535" s="219"/>
      <c r="AS9535" s="221"/>
      <c r="AT9535" s="221"/>
      <c r="AU9535" s="221"/>
      <c r="AV9535" s="221"/>
      <c r="AW9535" s="221"/>
      <c r="AX9535" s="221"/>
      <c r="AY9535" s="221"/>
      <c r="AZ9535" s="221"/>
    </row>
    <row r="9536" spans="1:52" x14ac:dyDescent="0.15">
      <c r="A9536" s="278"/>
      <c r="B9536" s="274"/>
      <c r="C9536" s="340"/>
      <c r="D9536" s="340"/>
      <c r="E9536" s="341"/>
      <c r="F9536" s="341"/>
      <c r="G9536" s="341"/>
      <c r="H9536" s="341"/>
      <c r="I9536" s="341"/>
      <c r="J9536" s="341"/>
      <c r="AH9536" s="221"/>
      <c r="AI9536" s="221"/>
      <c r="AJ9536" s="221"/>
      <c r="AK9536" s="221"/>
      <c r="AL9536" s="221"/>
      <c r="AM9536" s="221"/>
      <c r="AN9536" s="221"/>
      <c r="AO9536" s="221"/>
      <c r="AP9536" s="221"/>
      <c r="AQ9536" s="219"/>
      <c r="AR9536" s="219"/>
      <c r="AS9536" s="221"/>
      <c r="AT9536" s="221"/>
      <c r="AU9536" s="221"/>
      <c r="AV9536" s="221"/>
      <c r="AW9536" s="221"/>
      <c r="AX9536" s="221"/>
      <c r="AY9536" s="221"/>
      <c r="AZ9536" s="221"/>
    </row>
    <row r="9537" spans="1:52" x14ac:dyDescent="0.15">
      <c r="A9537" s="278"/>
      <c r="B9537" s="274"/>
      <c r="C9537" s="340"/>
      <c r="D9537" s="340"/>
      <c r="E9537" s="341"/>
      <c r="F9537" s="341"/>
      <c r="G9537" s="341"/>
      <c r="H9537" s="341"/>
      <c r="I9537" s="341"/>
      <c r="J9537" s="341"/>
      <c r="AH9537" s="221"/>
      <c r="AI9537" s="221"/>
      <c r="AJ9537" s="221"/>
      <c r="AK9537" s="221"/>
      <c r="AL9537" s="221"/>
      <c r="AM9537" s="221"/>
      <c r="AN9537" s="221"/>
      <c r="AO9537" s="221"/>
      <c r="AP9537" s="221"/>
      <c r="AQ9537" s="219"/>
      <c r="AR9537" s="219"/>
      <c r="AS9537" s="221"/>
      <c r="AT9537" s="221"/>
      <c r="AU9537" s="221"/>
      <c r="AV9537" s="221"/>
      <c r="AW9537" s="221"/>
      <c r="AX9537" s="221"/>
      <c r="AY9537" s="221"/>
      <c r="AZ9537" s="221"/>
    </row>
    <row r="9538" spans="1:52" x14ac:dyDescent="0.15">
      <c r="A9538" s="278"/>
      <c r="B9538" s="274"/>
      <c r="C9538" s="340"/>
      <c r="D9538" s="340"/>
      <c r="E9538" s="341"/>
      <c r="F9538" s="341"/>
      <c r="G9538" s="341"/>
      <c r="H9538" s="341"/>
      <c r="I9538" s="341"/>
      <c r="J9538" s="341"/>
      <c r="AH9538" s="221"/>
      <c r="AI9538" s="221"/>
      <c r="AJ9538" s="221"/>
      <c r="AK9538" s="221"/>
      <c r="AL9538" s="221"/>
      <c r="AM9538" s="221"/>
      <c r="AN9538" s="221"/>
      <c r="AO9538" s="221"/>
      <c r="AP9538" s="221"/>
      <c r="AQ9538" s="219"/>
      <c r="AR9538" s="219"/>
      <c r="AS9538" s="221"/>
      <c r="AT9538" s="221"/>
      <c r="AU9538" s="221"/>
      <c r="AV9538" s="221"/>
      <c r="AW9538" s="221"/>
      <c r="AX9538" s="221"/>
      <c r="AY9538" s="221"/>
      <c r="AZ9538" s="221"/>
    </row>
    <row r="9539" spans="1:52" x14ac:dyDescent="0.15">
      <c r="A9539" s="278"/>
      <c r="B9539" s="274"/>
      <c r="C9539" s="340"/>
      <c r="D9539" s="340"/>
      <c r="E9539" s="341"/>
      <c r="F9539" s="341"/>
      <c r="G9539" s="341"/>
      <c r="H9539" s="341"/>
      <c r="I9539" s="341"/>
      <c r="J9539" s="341"/>
      <c r="AH9539" s="221"/>
      <c r="AI9539" s="221"/>
      <c r="AJ9539" s="221"/>
      <c r="AK9539" s="221"/>
      <c r="AL9539" s="221"/>
      <c r="AM9539" s="221"/>
      <c r="AN9539" s="221"/>
      <c r="AO9539" s="221"/>
      <c r="AP9539" s="221"/>
      <c r="AQ9539" s="219"/>
      <c r="AR9539" s="219"/>
      <c r="AS9539" s="221"/>
      <c r="AT9539" s="221"/>
      <c r="AU9539" s="221"/>
      <c r="AV9539" s="221"/>
      <c r="AW9539" s="221"/>
      <c r="AX9539" s="221"/>
      <c r="AY9539" s="221"/>
      <c r="AZ9539" s="221"/>
    </row>
    <row r="9540" spans="1:52" x14ac:dyDescent="0.15">
      <c r="A9540" s="278"/>
      <c r="B9540" s="274"/>
      <c r="C9540" s="340"/>
      <c r="D9540" s="340"/>
      <c r="E9540" s="341"/>
      <c r="F9540" s="341"/>
      <c r="G9540" s="341"/>
      <c r="H9540" s="341"/>
      <c r="I9540" s="341"/>
      <c r="J9540" s="341"/>
      <c r="AH9540" s="221"/>
      <c r="AI9540" s="221"/>
      <c r="AJ9540" s="221"/>
      <c r="AK9540" s="221"/>
      <c r="AL9540" s="221"/>
      <c r="AM9540" s="221"/>
      <c r="AN9540" s="221"/>
      <c r="AO9540" s="221"/>
      <c r="AP9540" s="221"/>
      <c r="AQ9540" s="219"/>
      <c r="AR9540" s="219"/>
      <c r="AS9540" s="221"/>
      <c r="AT9540" s="221"/>
      <c r="AU9540" s="221"/>
      <c r="AV9540" s="221"/>
      <c r="AW9540" s="221"/>
      <c r="AX9540" s="221"/>
      <c r="AY9540" s="221"/>
      <c r="AZ9540" s="221"/>
    </row>
    <row r="9541" spans="1:52" x14ac:dyDescent="0.15">
      <c r="A9541" s="278"/>
      <c r="B9541" s="274"/>
      <c r="C9541" s="340"/>
      <c r="D9541" s="340"/>
      <c r="E9541" s="341"/>
      <c r="F9541" s="341"/>
      <c r="G9541" s="341"/>
      <c r="H9541" s="341"/>
      <c r="I9541" s="341"/>
      <c r="J9541" s="341"/>
      <c r="AH9541" s="221"/>
      <c r="AI9541" s="221"/>
      <c r="AJ9541" s="221"/>
      <c r="AK9541" s="221"/>
      <c r="AL9541" s="221"/>
      <c r="AM9541" s="221"/>
      <c r="AN9541" s="221"/>
      <c r="AO9541" s="221"/>
      <c r="AP9541" s="221"/>
      <c r="AQ9541" s="219"/>
      <c r="AR9541" s="219"/>
      <c r="AS9541" s="221"/>
      <c r="AT9541" s="221"/>
      <c r="AU9541" s="221"/>
      <c r="AV9541" s="221"/>
      <c r="AW9541" s="221"/>
      <c r="AX9541" s="221"/>
      <c r="AY9541" s="221"/>
      <c r="AZ9541" s="221"/>
    </row>
    <row r="9542" spans="1:52" x14ac:dyDescent="0.15">
      <c r="A9542" s="278"/>
      <c r="B9542" s="274"/>
      <c r="C9542" s="340"/>
      <c r="D9542" s="340"/>
      <c r="E9542" s="341"/>
      <c r="F9542" s="341"/>
      <c r="G9542" s="341"/>
      <c r="H9542" s="341"/>
      <c r="I9542" s="341"/>
      <c r="J9542" s="341"/>
      <c r="AH9542" s="221"/>
      <c r="AI9542" s="221"/>
      <c r="AJ9542" s="221"/>
      <c r="AK9542" s="221"/>
      <c r="AL9542" s="221"/>
      <c r="AM9542" s="221"/>
      <c r="AN9542" s="221"/>
      <c r="AO9542" s="221"/>
      <c r="AP9542" s="221"/>
      <c r="AQ9542" s="219"/>
      <c r="AR9542" s="219"/>
      <c r="AS9542" s="221"/>
      <c r="AT9542" s="221"/>
      <c r="AU9542" s="221"/>
      <c r="AV9542" s="221"/>
      <c r="AW9542" s="221"/>
      <c r="AX9542" s="221"/>
      <c r="AY9542" s="221"/>
      <c r="AZ9542" s="221"/>
    </row>
    <row r="9543" spans="1:52" x14ac:dyDescent="0.15">
      <c r="A9543" s="278"/>
      <c r="B9543" s="274"/>
      <c r="C9543" s="340"/>
      <c r="D9543" s="340"/>
      <c r="E9543" s="341"/>
      <c r="F9543" s="341"/>
      <c r="G9543" s="341"/>
      <c r="H9543" s="341"/>
      <c r="I9543" s="341"/>
      <c r="J9543" s="341"/>
      <c r="AH9543" s="221"/>
      <c r="AI9543" s="221"/>
      <c r="AJ9543" s="221"/>
      <c r="AK9543" s="221"/>
      <c r="AL9543" s="221"/>
      <c r="AM9543" s="221"/>
      <c r="AN9543" s="221"/>
      <c r="AO9543" s="221"/>
      <c r="AP9543" s="221"/>
      <c r="AQ9543" s="219"/>
      <c r="AR9543" s="219"/>
      <c r="AS9543" s="221"/>
      <c r="AT9543" s="221"/>
      <c r="AU9543" s="221"/>
      <c r="AV9543" s="221"/>
      <c r="AW9543" s="221"/>
      <c r="AX9543" s="221"/>
      <c r="AY9543" s="221"/>
      <c r="AZ9543" s="221"/>
    </row>
    <row r="9544" spans="1:52" x14ac:dyDescent="0.15">
      <c r="A9544" s="278"/>
      <c r="B9544" s="274"/>
      <c r="C9544" s="340"/>
      <c r="D9544" s="340"/>
      <c r="E9544" s="341"/>
      <c r="F9544" s="341"/>
      <c r="G9544" s="341"/>
      <c r="H9544" s="341"/>
      <c r="I9544" s="341"/>
      <c r="J9544" s="341"/>
      <c r="AH9544" s="221"/>
      <c r="AI9544" s="221"/>
      <c r="AJ9544" s="221"/>
      <c r="AK9544" s="221"/>
      <c r="AL9544" s="221"/>
      <c r="AM9544" s="221"/>
      <c r="AN9544" s="221"/>
      <c r="AO9544" s="221"/>
      <c r="AP9544" s="221"/>
      <c r="AQ9544" s="219"/>
      <c r="AR9544" s="219"/>
      <c r="AS9544" s="221"/>
      <c r="AT9544" s="221"/>
      <c r="AU9544" s="221"/>
      <c r="AV9544" s="221"/>
      <c r="AW9544" s="221"/>
      <c r="AX9544" s="221"/>
      <c r="AY9544" s="221"/>
      <c r="AZ9544" s="221"/>
    </row>
    <row r="9545" spans="1:52" x14ac:dyDescent="0.15">
      <c r="A9545" s="278"/>
      <c r="B9545" s="274"/>
      <c r="C9545" s="340"/>
      <c r="D9545" s="340"/>
      <c r="E9545" s="341"/>
      <c r="F9545" s="341"/>
      <c r="G9545" s="341"/>
      <c r="H9545" s="341"/>
      <c r="I9545" s="341"/>
      <c r="J9545" s="341"/>
      <c r="AH9545" s="221"/>
      <c r="AI9545" s="221"/>
      <c r="AJ9545" s="221"/>
      <c r="AK9545" s="221"/>
      <c r="AL9545" s="221"/>
      <c r="AM9545" s="221"/>
      <c r="AN9545" s="221"/>
      <c r="AO9545" s="221"/>
      <c r="AP9545" s="221"/>
      <c r="AQ9545" s="219"/>
      <c r="AR9545" s="219"/>
      <c r="AS9545" s="221"/>
      <c r="AT9545" s="221"/>
      <c r="AU9545" s="221"/>
      <c r="AV9545" s="221"/>
      <c r="AW9545" s="221"/>
      <c r="AX9545" s="221"/>
      <c r="AY9545" s="221"/>
      <c r="AZ9545" s="221"/>
    </row>
    <row r="9546" spans="1:52" x14ac:dyDescent="0.15">
      <c r="A9546" s="278"/>
      <c r="B9546" s="274"/>
      <c r="C9546" s="340"/>
      <c r="D9546" s="340"/>
      <c r="E9546" s="341"/>
      <c r="F9546" s="341"/>
      <c r="G9546" s="341"/>
      <c r="H9546" s="341"/>
      <c r="I9546" s="341"/>
      <c r="J9546" s="341"/>
      <c r="AH9546" s="221"/>
      <c r="AI9546" s="221"/>
      <c r="AJ9546" s="221"/>
      <c r="AK9546" s="221"/>
      <c r="AL9546" s="221"/>
      <c r="AM9546" s="221"/>
      <c r="AN9546" s="221"/>
      <c r="AO9546" s="221"/>
      <c r="AP9546" s="221"/>
      <c r="AQ9546" s="219"/>
      <c r="AR9546" s="219"/>
      <c r="AS9546" s="221"/>
      <c r="AT9546" s="221"/>
      <c r="AU9546" s="221"/>
      <c r="AV9546" s="221"/>
      <c r="AW9546" s="221"/>
      <c r="AX9546" s="221"/>
      <c r="AY9546" s="221"/>
      <c r="AZ9546" s="221"/>
    </row>
    <row r="9547" spans="1:52" x14ac:dyDescent="0.15">
      <c r="A9547" s="278"/>
      <c r="B9547" s="274"/>
      <c r="C9547" s="340"/>
      <c r="D9547" s="340"/>
      <c r="E9547" s="341"/>
      <c r="F9547" s="341"/>
      <c r="G9547" s="341"/>
      <c r="H9547" s="341"/>
      <c r="I9547" s="341"/>
      <c r="J9547" s="341"/>
      <c r="AH9547" s="221"/>
      <c r="AI9547" s="221"/>
      <c r="AJ9547" s="221"/>
      <c r="AK9547" s="221"/>
      <c r="AL9547" s="221"/>
      <c r="AM9547" s="221"/>
      <c r="AN9547" s="221"/>
      <c r="AO9547" s="221"/>
      <c r="AP9547" s="221"/>
      <c r="AQ9547" s="219"/>
      <c r="AR9547" s="219"/>
      <c r="AS9547" s="221"/>
      <c r="AT9547" s="221"/>
      <c r="AU9547" s="221"/>
      <c r="AV9547" s="221"/>
      <c r="AW9547" s="221"/>
      <c r="AX9547" s="221"/>
      <c r="AY9547" s="221"/>
      <c r="AZ9547" s="221"/>
    </row>
    <row r="9548" spans="1:52" x14ac:dyDescent="0.15">
      <c r="A9548" s="278"/>
      <c r="B9548" s="274"/>
      <c r="C9548" s="340"/>
      <c r="D9548" s="340"/>
      <c r="E9548" s="341"/>
      <c r="F9548" s="341"/>
      <c r="G9548" s="341"/>
      <c r="H9548" s="341"/>
      <c r="I9548" s="341"/>
      <c r="J9548" s="341"/>
      <c r="AH9548" s="221"/>
      <c r="AI9548" s="221"/>
      <c r="AJ9548" s="221"/>
      <c r="AK9548" s="221"/>
      <c r="AL9548" s="221"/>
      <c r="AM9548" s="221"/>
      <c r="AN9548" s="221"/>
      <c r="AO9548" s="221"/>
      <c r="AP9548" s="221"/>
      <c r="AQ9548" s="219"/>
      <c r="AR9548" s="219"/>
      <c r="AS9548" s="221"/>
      <c r="AT9548" s="221"/>
      <c r="AU9548" s="221"/>
      <c r="AV9548" s="221"/>
      <c r="AW9548" s="221"/>
      <c r="AX9548" s="221"/>
      <c r="AY9548" s="221"/>
      <c r="AZ9548" s="221"/>
    </row>
    <row r="9549" spans="1:52" x14ac:dyDescent="0.15">
      <c r="A9549" s="278"/>
      <c r="B9549" s="274"/>
      <c r="C9549" s="340"/>
      <c r="D9549" s="340"/>
      <c r="E9549" s="341"/>
      <c r="F9549" s="341"/>
      <c r="G9549" s="341"/>
      <c r="H9549" s="341"/>
      <c r="I9549" s="341"/>
      <c r="J9549" s="341"/>
      <c r="AH9549" s="221"/>
      <c r="AI9549" s="221"/>
      <c r="AJ9549" s="221"/>
      <c r="AK9549" s="221"/>
      <c r="AL9549" s="221"/>
      <c r="AM9549" s="221"/>
      <c r="AN9549" s="221"/>
      <c r="AO9549" s="221"/>
      <c r="AP9549" s="221"/>
      <c r="AQ9549" s="219"/>
      <c r="AR9549" s="219"/>
      <c r="AS9549" s="221"/>
      <c r="AT9549" s="221"/>
      <c r="AU9549" s="221"/>
      <c r="AV9549" s="221"/>
      <c r="AW9549" s="221"/>
      <c r="AX9549" s="221"/>
      <c r="AY9549" s="221"/>
      <c r="AZ9549" s="221"/>
    </row>
    <row r="9550" spans="1:52" x14ac:dyDescent="0.15">
      <c r="A9550" s="278"/>
      <c r="B9550" s="274"/>
      <c r="C9550" s="340"/>
      <c r="D9550" s="340"/>
      <c r="E9550" s="341"/>
      <c r="F9550" s="341"/>
      <c r="G9550" s="341"/>
      <c r="H9550" s="341"/>
      <c r="I9550" s="341"/>
      <c r="J9550" s="341"/>
      <c r="AH9550" s="221"/>
      <c r="AI9550" s="221"/>
      <c r="AJ9550" s="221"/>
      <c r="AK9550" s="221"/>
      <c r="AL9550" s="221"/>
      <c r="AM9550" s="221"/>
      <c r="AN9550" s="221"/>
      <c r="AO9550" s="221"/>
      <c r="AP9550" s="221"/>
      <c r="AQ9550" s="219"/>
      <c r="AR9550" s="219"/>
      <c r="AS9550" s="221"/>
      <c r="AT9550" s="221"/>
      <c r="AU9550" s="221"/>
      <c r="AV9550" s="221"/>
      <c r="AW9550" s="221"/>
      <c r="AX9550" s="221"/>
      <c r="AY9550" s="221"/>
      <c r="AZ9550" s="221"/>
    </row>
    <row r="9551" spans="1:52" x14ac:dyDescent="0.15">
      <c r="A9551" s="278"/>
      <c r="B9551" s="274"/>
      <c r="C9551" s="340"/>
      <c r="D9551" s="340"/>
      <c r="E9551" s="341"/>
      <c r="F9551" s="341"/>
      <c r="G9551" s="341"/>
      <c r="H9551" s="341"/>
      <c r="I9551" s="341"/>
      <c r="J9551" s="341"/>
      <c r="AH9551" s="221"/>
      <c r="AI9551" s="221"/>
      <c r="AJ9551" s="221"/>
      <c r="AK9551" s="221"/>
      <c r="AL9551" s="221"/>
      <c r="AM9551" s="221"/>
      <c r="AN9551" s="221"/>
      <c r="AO9551" s="221"/>
      <c r="AP9551" s="221"/>
      <c r="AQ9551" s="219"/>
      <c r="AR9551" s="219"/>
      <c r="AS9551" s="221"/>
      <c r="AT9551" s="221"/>
      <c r="AU9551" s="221"/>
      <c r="AV9551" s="221"/>
      <c r="AW9551" s="221"/>
      <c r="AX9551" s="221"/>
      <c r="AY9551" s="221"/>
      <c r="AZ9551" s="221"/>
    </row>
    <row r="9552" spans="1:52" x14ac:dyDescent="0.15">
      <c r="A9552" s="278"/>
      <c r="B9552" s="274"/>
      <c r="C9552" s="340"/>
      <c r="D9552" s="340"/>
      <c r="E9552" s="341"/>
      <c r="F9552" s="341"/>
      <c r="G9552" s="341"/>
      <c r="H9552" s="341"/>
      <c r="I9552" s="341"/>
      <c r="J9552" s="341"/>
      <c r="AH9552" s="221"/>
      <c r="AI9552" s="221"/>
      <c r="AJ9552" s="221"/>
      <c r="AK9552" s="221"/>
      <c r="AL9552" s="221"/>
      <c r="AM9552" s="221"/>
      <c r="AN9552" s="221"/>
      <c r="AO9552" s="221"/>
      <c r="AP9552" s="221"/>
      <c r="AQ9552" s="219"/>
      <c r="AR9552" s="219"/>
      <c r="AS9552" s="221"/>
      <c r="AT9552" s="221"/>
      <c r="AU9552" s="221"/>
      <c r="AV9552" s="221"/>
      <c r="AW9552" s="221"/>
      <c r="AX9552" s="221"/>
      <c r="AY9552" s="221"/>
      <c r="AZ9552" s="221"/>
    </row>
    <row r="9553" spans="1:52" x14ac:dyDescent="0.15">
      <c r="A9553" s="278"/>
      <c r="B9553" s="274"/>
      <c r="C9553" s="340"/>
      <c r="D9553" s="340"/>
      <c r="E9553" s="341"/>
      <c r="F9553" s="341"/>
      <c r="G9553" s="341"/>
      <c r="H9553" s="341"/>
      <c r="I9553" s="341"/>
      <c r="J9553" s="341"/>
      <c r="AH9553" s="221"/>
      <c r="AI9553" s="221"/>
      <c r="AJ9553" s="221"/>
      <c r="AK9553" s="221"/>
      <c r="AL9553" s="221"/>
      <c r="AM9553" s="221"/>
      <c r="AN9553" s="221"/>
      <c r="AO9553" s="221"/>
      <c r="AP9553" s="221"/>
      <c r="AQ9553" s="219"/>
      <c r="AR9553" s="219"/>
      <c r="AS9553" s="221"/>
      <c r="AT9553" s="221"/>
      <c r="AU9553" s="221"/>
      <c r="AV9553" s="221"/>
      <c r="AW9553" s="221"/>
      <c r="AX9553" s="221"/>
      <c r="AY9553" s="221"/>
      <c r="AZ9553" s="221"/>
    </row>
    <row r="9554" spans="1:52" x14ac:dyDescent="0.15">
      <c r="A9554" s="278"/>
      <c r="B9554" s="274"/>
      <c r="C9554" s="340"/>
      <c r="D9554" s="340"/>
      <c r="E9554" s="341"/>
      <c r="F9554" s="341"/>
      <c r="G9554" s="341"/>
      <c r="H9554" s="341"/>
      <c r="I9554" s="341"/>
      <c r="J9554" s="341"/>
      <c r="AH9554" s="221"/>
      <c r="AI9554" s="221"/>
      <c r="AJ9554" s="221"/>
      <c r="AK9554" s="221"/>
      <c r="AL9554" s="221"/>
      <c r="AM9554" s="221"/>
      <c r="AN9554" s="221"/>
      <c r="AO9554" s="221"/>
      <c r="AP9554" s="221"/>
      <c r="AQ9554" s="219"/>
      <c r="AR9554" s="219"/>
      <c r="AS9554" s="221"/>
      <c r="AT9554" s="221"/>
      <c r="AU9554" s="221"/>
      <c r="AV9554" s="221"/>
      <c r="AW9554" s="221"/>
      <c r="AX9554" s="221"/>
      <c r="AY9554" s="221"/>
      <c r="AZ9554" s="221"/>
    </row>
    <row r="9555" spans="1:52" x14ac:dyDescent="0.15">
      <c r="A9555" s="278"/>
      <c r="B9555" s="274"/>
      <c r="C9555" s="340"/>
      <c r="D9555" s="340"/>
      <c r="E9555" s="341"/>
      <c r="F9555" s="341"/>
      <c r="G9555" s="341"/>
      <c r="H9555" s="341"/>
      <c r="I9555" s="341"/>
      <c r="J9555" s="341"/>
      <c r="AH9555" s="221"/>
      <c r="AI9555" s="221"/>
      <c r="AJ9555" s="221"/>
      <c r="AK9555" s="221"/>
      <c r="AL9555" s="221"/>
      <c r="AM9555" s="221"/>
      <c r="AN9555" s="221"/>
      <c r="AO9555" s="221"/>
      <c r="AP9555" s="221"/>
      <c r="AQ9555" s="219"/>
      <c r="AR9555" s="219"/>
      <c r="AS9555" s="221"/>
      <c r="AT9555" s="221"/>
      <c r="AU9555" s="221"/>
      <c r="AV9555" s="221"/>
      <c r="AW9555" s="221"/>
      <c r="AX9555" s="221"/>
      <c r="AY9555" s="221"/>
      <c r="AZ9555" s="221"/>
    </row>
    <row r="9556" spans="1:52" x14ac:dyDescent="0.15">
      <c r="A9556" s="278"/>
      <c r="B9556" s="274"/>
      <c r="C9556" s="340"/>
      <c r="D9556" s="340"/>
      <c r="E9556" s="341"/>
      <c r="F9556" s="341"/>
      <c r="G9556" s="341"/>
      <c r="H9556" s="341"/>
      <c r="I9556" s="341"/>
      <c r="J9556" s="341"/>
      <c r="AH9556" s="221"/>
      <c r="AI9556" s="221"/>
      <c r="AJ9556" s="221"/>
      <c r="AK9556" s="221"/>
      <c r="AL9556" s="221"/>
      <c r="AM9556" s="221"/>
      <c r="AN9556" s="221"/>
      <c r="AO9556" s="221"/>
      <c r="AP9556" s="221"/>
      <c r="AQ9556" s="219"/>
      <c r="AR9556" s="219"/>
      <c r="AS9556" s="221"/>
      <c r="AT9556" s="221"/>
      <c r="AU9556" s="221"/>
      <c r="AV9556" s="221"/>
      <c r="AW9556" s="221"/>
      <c r="AX9556" s="221"/>
      <c r="AY9556" s="221"/>
      <c r="AZ9556" s="221"/>
    </row>
    <row r="9557" spans="1:52" x14ac:dyDescent="0.15">
      <c r="A9557" s="278"/>
      <c r="B9557" s="274"/>
      <c r="C9557" s="340"/>
      <c r="D9557" s="340"/>
      <c r="E9557" s="341"/>
      <c r="F9557" s="341"/>
      <c r="G9557" s="341"/>
      <c r="H9557" s="341"/>
      <c r="I9557" s="341"/>
      <c r="J9557" s="341"/>
      <c r="AH9557" s="221"/>
      <c r="AI9557" s="221"/>
      <c r="AJ9557" s="221"/>
      <c r="AK9557" s="221"/>
      <c r="AL9557" s="221"/>
      <c r="AM9557" s="221"/>
      <c r="AN9557" s="221"/>
      <c r="AO9557" s="221"/>
      <c r="AP9557" s="221"/>
      <c r="AQ9557" s="219"/>
      <c r="AR9557" s="219"/>
      <c r="AS9557" s="221"/>
      <c r="AT9557" s="221"/>
      <c r="AU9557" s="221"/>
      <c r="AV9557" s="221"/>
      <c r="AW9557" s="221"/>
      <c r="AX9557" s="221"/>
      <c r="AY9557" s="221"/>
      <c r="AZ9557" s="221"/>
    </row>
    <row r="9558" spans="1:52" x14ac:dyDescent="0.15">
      <c r="A9558" s="278"/>
      <c r="B9558" s="274"/>
      <c r="C9558" s="340"/>
      <c r="D9558" s="340"/>
      <c r="E9558" s="341"/>
      <c r="F9558" s="341"/>
      <c r="G9558" s="341"/>
      <c r="H9558" s="341"/>
      <c r="I9558" s="341"/>
      <c r="J9558" s="341"/>
      <c r="AH9558" s="221"/>
      <c r="AI9558" s="221"/>
      <c r="AJ9558" s="221"/>
      <c r="AK9558" s="221"/>
      <c r="AL9558" s="221"/>
      <c r="AM9558" s="221"/>
      <c r="AN9558" s="221"/>
      <c r="AO9558" s="221"/>
      <c r="AP9558" s="221"/>
      <c r="AQ9558" s="219"/>
      <c r="AR9558" s="219"/>
      <c r="AS9558" s="221"/>
      <c r="AT9558" s="221"/>
      <c r="AU9558" s="221"/>
      <c r="AV9558" s="221"/>
      <c r="AW9558" s="221"/>
      <c r="AX9558" s="221"/>
      <c r="AY9558" s="221"/>
      <c r="AZ9558" s="221"/>
    </row>
    <row r="9559" spans="1:52" x14ac:dyDescent="0.15">
      <c r="A9559" s="278"/>
      <c r="B9559" s="274"/>
      <c r="C9559" s="340"/>
      <c r="D9559" s="340"/>
      <c r="E9559" s="341"/>
      <c r="F9559" s="341"/>
      <c r="G9559" s="341"/>
      <c r="H9559" s="341"/>
      <c r="I9559" s="341"/>
      <c r="J9559" s="341"/>
      <c r="AH9559" s="221"/>
      <c r="AI9559" s="221"/>
      <c r="AJ9559" s="221"/>
      <c r="AK9559" s="221"/>
      <c r="AL9559" s="221"/>
      <c r="AM9559" s="221"/>
      <c r="AN9559" s="221"/>
      <c r="AO9559" s="221"/>
      <c r="AP9559" s="221"/>
      <c r="AQ9559" s="219"/>
      <c r="AR9559" s="219"/>
      <c r="AS9559" s="221"/>
      <c r="AT9559" s="221"/>
      <c r="AU9559" s="221"/>
      <c r="AV9559" s="221"/>
      <c r="AW9559" s="221"/>
      <c r="AX9559" s="221"/>
      <c r="AY9559" s="221"/>
      <c r="AZ9559" s="221"/>
    </row>
    <row r="9560" spans="1:52" x14ac:dyDescent="0.15">
      <c r="A9560" s="278"/>
      <c r="B9560" s="274"/>
      <c r="C9560" s="340"/>
      <c r="D9560" s="340"/>
      <c r="E9560" s="341"/>
      <c r="F9560" s="341"/>
      <c r="G9560" s="341"/>
      <c r="H9560" s="341"/>
      <c r="I9560" s="341"/>
      <c r="J9560" s="341"/>
      <c r="AH9560" s="221"/>
      <c r="AI9560" s="221"/>
      <c r="AJ9560" s="221"/>
      <c r="AK9560" s="221"/>
      <c r="AL9560" s="221"/>
      <c r="AM9560" s="221"/>
      <c r="AN9560" s="221"/>
      <c r="AO9560" s="221"/>
      <c r="AP9560" s="221"/>
      <c r="AQ9560" s="219"/>
      <c r="AR9560" s="219"/>
      <c r="AS9560" s="221"/>
      <c r="AT9560" s="221"/>
      <c r="AU9560" s="221"/>
      <c r="AV9560" s="221"/>
      <c r="AW9560" s="221"/>
      <c r="AX9560" s="221"/>
      <c r="AY9560" s="221"/>
      <c r="AZ9560" s="221"/>
    </row>
    <row r="9561" spans="1:52" x14ac:dyDescent="0.15">
      <c r="A9561" s="278"/>
      <c r="B9561" s="274"/>
      <c r="C9561" s="340"/>
      <c r="D9561" s="340"/>
      <c r="E9561" s="341"/>
      <c r="F9561" s="341"/>
      <c r="G9561" s="341"/>
      <c r="H9561" s="341"/>
      <c r="I9561" s="341"/>
      <c r="J9561" s="341"/>
      <c r="AH9561" s="221"/>
      <c r="AI9561" s="221"/>
      <c r="AJ9561" s="221"/>
      <c r="AK9561" s="221"/>
      <c r="AL9561" s="221"/>
      <c r="AM9561" s="221"/>
      <c r="AN9561" s="221"/>
      <c r="AO9561" s="221"/>
      <c r="AP9561" s="221"/>
      <c r="AQ9561" s="219"/>
      <c r="AR9561" s="219"/>
      <c r="AS9561" s="221"/>
      <c r="AT9561" s="221"/>
      <c r="AU9561" s="221"/>
      <c r="AV9561" s="221"/>
      <c r="AW9561" s="221"/>
      <c r="AX9561" s="221"/>
      <c r="AY9561" s="221"/>
      <c r="AZ9561" s="221"/>
    </row>
    <row r="9562" spans="1:52" x14ac:dyDescent="0.15">
      <c r="A9562" s="278"/>
      <c r="B9562" s="274"/>
      <c r="C9562" s="340"/>
      <c r="D9562" s="340"/>
      <c r="E9562" s="341"/>
      <c r="F9562" s="341"/>
      <c r="G9562" s="341"/>
      <c r="H9562" s="341"/>
      <c r="I9562" s="341"/>
      <c r="J9562" s="341"/>
      <c r="AH9562" s="221"/>
      <c r="AI9562" s="221"/>
      <c r="AJ9562" s="221"/>
      <c r="AK9562" s="221"/>
      <c r="AL9562" s="221"/>
      <c r="AM9562" s="221"/>
      <c r="AN9562" s="221"/>
      <c r="AO9562" s="221"/>
      <c r="AP9562" s="221"/>
      <c r="AQ9562" s="219"/>
      <c r="AR9562" s="219"/>
      <c r="AS9562" s="221"/>
      <c r="AT9562" s="221"/>
      <c r="AU9562" s="221"/>
      <c r="AV9562" s="221"/>
      <c r="AW9562" s="221"/>
      <c r="AX9562" s="221"/>
      <c r="AY9562" s="221"/>
      <c r="AZ9562" s="221"/>
    </row>
    <row r="9563" spans="1:52" x14ac:dyDescent="0.15">
      <c r="A9563" s="278"/>
      <c r="B9563" s="274"/>
      <c r="C9563" s="340"/>
      <c r="D9563" s="340"/>
      <c r="E9563" s="341"/>
      <c r="F9563" s="341"/>
      <c r="G9563" s="341"/>
      <c r="H9563" s="341"/>
      <c r="I9563" s="341"/>
      <c r="J9563" s="341"/>
      <c r="AH9563" s="221"/>
      <c r="AI9563" s="221"/>
      <c r="AJ9563" s="221"/>
      <c r="AK9563" s="221"/>
      <c r="AL9563" s="221"/>
      <c r="AM9563" s="221"/>
      <c r="AN9563" s="221"/>
      <c r="AO9563" s="221"/>
      <c r="AP9563" s="221"/>
      <c r="AQ9563" s="219"/>
      <c r="AR9563" s="219"/>
      <c r="AS9563" s="221"/>
      <c r="AT9563" s="221"/>
      <c r="AU9563" s="221"/>
      <c r="AV9563" s="221"/>
      <c r="AW9563" s="221"/>
      <c r="AX9563" s="221"/>
      <c r="AY9563" s="221"/>
      <c r="AZ9563" s="221"/>
    </row>
    <row r="9564" spans="1:52" x14ac:dyDescent="0.15">
      <c r="A9564" s="278"/>
      <c r="B9564" s="274"/>
      <c r="C9564" s="340"/>
      <c r="D9564" s="340"/>
      <c r="E9564" s="341"/>
      <c r="F9564" s="341"/>
      <c r="G9564" s="341"/>
      <c r="H9564" s="341"/>
      <c r="I9564" s="341"/>
      <c r="J9564" s="341"/>
      <c r="AH9564" s="221"/>
      <c r="AI9564" s="221"/>
      <c r="AJ9564" s="221"/>
      <c r="AK9564" s="221"/>
      <c r="AL9564" s="221"/>
      <c r="AM9564" s="221"/>
      <c r="AN9564" s="221"/>
      <c r="AO9564" s="221"/>
      <c r="AP9564" s="221"/>
      <c r="AQ9564" s="219"/>
      <c r="AR9564" s="219"/>
      <c r="AS9564" s="221"/>
      <c r="AT9564" s="221"/>
      <c r="AU9564" s="221"/>
      <c r="AV9564" s="221"/>
      <c r="AW9564" s="221"/>
      <c r="AX9564" s="221"/>
      <c r="AY9564" s="221"/>
      <c r="AZ9564" s="221"/>
    </row>
    <row r="9565" spans="1:52" x14ac:dyDescent="0.15">
      <c r="A9565" s="278"/>
      <c r="B9565" s="274"/>
      <c r="C9565" s="340"/>
      <c r="D9565" s="340"/>
      <c r="E9565" s="341"/>
      <c r="F9565" s="341"/>
      <c r="G9565" s="341"/>
      <c r="H9565" s="341"/>
      <c r="I9565" s="341"/>
      <c r="J9565" s="341"/>
      <c r="AH9565" s="221"/>
      <c r="AI9565" s="221"/>
      <c r="AJ9565" s="221"/>
      <c r="AK9565" s="221"/>
      <c r="AL9565" s="221"/>
      <c r="AM9565" s="221"/>
      <c r="AN9565" s="221"/>
      <c r="AO9565" s="221"/>
      <c r="AP9565" s="221"/>
      <c r="AQ9565" s="219"/>
      <c r="AR9565" s="219"/>
      <c r="AS9565" s="221"/>
      <c r="AT9565" s="221"/>
      <c r="AU9565" s="221"/>
      <c r="AV9565" s="221"/>
      <c r="AW9565" s="221"/>
      <c r="AX9565" s="221"/>
      <c r="AY9565" s="221"/>
      <c r="AZ9565" s="221"/>
    </row>
    <row r="9566" spans="1:52" x14ac:dyDescent="0.15">
      <c r="A9566" s="278"/>
      <c r="B9566" s="274"/>
      <c r="C9566" s="340"/>
      <c r="D9566" s="340"/>
      <c r="E9566" s="341"/>
      <c r="F9566" s="341"/>
      <c r="G9566" s="341"/>
      <c r="H9566" s="341"/>
      <c r="I9566" s="341"/>
      <c r="J9566" s="341"/>
      <c r="AH9566" s="221"/>
      <c r="AI9566" s="221"/>
      <c r="AJ9566" s="221"/>
      <c r="AK9566" s="221"/>
      <c r="AL9566" s="221"/>
      <c r="AM9566" s="221"/>
      <c r="AN9566" s="221"/>
      <c r="AO9566" s="221"/>
      <c r="AP9566" s="221"/>
      <c r="AQ9566" s="219"/>
      <c r="AR9566" s="219"/>
      <c r="AS9566" s="221"/>
      <c r="AT9566" s="221"/>
      <c r="AU9566" s="221"/>
      <c r="AV9566" s="221"/>
      <c r="AW9566" s="221"/>
      <c r="AX9566" s="221"/>
      <c r="AY9566" s="221"/>
      <c r="AZ9566" s="221"/>
    </row>
    <row r="9567" spans="1:52" x14ac:dyDescent="0.15">
      <c r="A9567" s="278"/>
      <c r="B9567" s="274"/>
      <c r="C9567" s="340"/>
      <c r="D9567" s="340"/>
      <c r="E9567" s="341"/>
      <c r="F9567" s="341"/>
      <c r="G9567" s="341"/>
      <c r="H9567" s="341"/>
      <c r="I9567" s="341"/>
      <c r="J9567" s="341"/>
      <c r="AH9567" s="221"/>
      <c r="AI9567" s="221"/>
      <c r="AJ9567" s="221"/>
      <c r="AK9567" s="221"/>
      <c r="AL9567" s="221"/>
      <c r="AM9567" s="221"/>
      <c r="AN9567" s="221"/>
      <c r="AO9567" s="221"/>
      <c r="AP9567" s="221"/>
      <c r="AQ9567" s="219"/>
      <c r="AR9567" s="219"/>
      <c r="AS9567" s="221"/>
      <c r="AT9567" s="221"/>
      <c r="AU9567" s="221"/>
      <c r="AV9567" s="221"/>
      <c r="AW9567" s="221"/>
      <c r="AX9567" s="221"/>
      <c r="AY9567" s="221"/>
      <c r="AZ9567" s="221"/>
    </row>
    <row r="9568" spans="1:52" x14ac:dyDescent="0.15">
      <c r="A9568" s="278"/>
      <c r="B9568" s="274"/>
      <c r="C9568" s="340"/>
      <c r="D9568" s="340"/>
      <c r="E9568" s="341"/>
      <c r="F9568" s="341"/>
      <c r="G9568" s="341"/>
      <c r="H9568" s="341"/>
      <c r="I9568" s="341"/>
      <c r="J9568" s="341"/>
      <c r="AH9568" s="221"/>
      <c r="AI9568" s="221"/>
      <c r="AJ9568" s="221"/>
      <c r="AK9568" s="221"/>
      <c r="AL9568" s="221"/>
      <c r="AM9568" s="221"/>
      <c r="AN9568" s="221"/>
      <c r="AO9568" s="221"/>
      <c r="AP9568" s="221"/>
      <c r="AQ9568" s="219"/>
      <c r="AR9568" s="219"/>
      <c r="AS9568" s="221"/>
      <c r="AT9568" s="221"/>
      <c r="AU9568" s="221"/>
      <c r="AV9568" s="221"/>
      <c r="AW9568" s="221"/>
      <c r="AX9568" s="221"/>
      <c r="AY9568" s="221"/>
      <c r="AZ9568" s="221"/>
    </row>
    <row r="9569" spans="1:52" x14ac:dyDescent="0.15">
      <c r="A9569" s="278"/>
      <c r="B9569" s="274"/>
      <c r="C9569" s="340"/>
      <c r="D9569" s="340"/>
      <c r="E9569" s="341"/>
      <c r="F9569" s="341"/>
      <c r="G9569" s="341"/>
      <c r="H9569" s="341"/>
      <c r="I9569" s="341"/>
      <c r="J9569" s="341"/>
      <c r="AH9569" s="221"/>
      <c r="AI9569" s="221"/>
      <c r="AJ9569" s="221"/>
      <c r="AK9569" s="221"/>
      <c r="AL9569" s="221"/>
      <c r="AM9569" s="221"/>
      <c r="AN9569" s="221"/>
      <c r="AO9569" s="221"/>
      <c r="AP9569" s="221"/>
      <c r="AQ9569" s="219"/>
      <c r="AR9569" s="219"/>
      <c r="AS9569" s="221"/>
      <c r="AT9569" s="221"/>
      <c r="AU9569" s="221"/>
      <c r="AV9569" s="221"/>
      <c r="AW9569" s="221"/>
      <c r="AX9569" s="221"/>
      <c r="AY9569" s="221"/>
      <c r="AZ9569" s="221"/>
    </row>
    <row r="9570" spans="1:52" x14ac:dyDescent="0.15">
      <c r="A9570" s="278"/>
      <c r="B9570" s="274"/>
      <c r="C9570" s="340"/>
      <c r="D9570" s="340"/>
      <c r="E9570" s="341"/>
      <c r="F9570" s="341"/>
      <c r="G9570" s="341"/>
      <c r="H9570" s="341"/>
      <c r="I9570" s="341"/>
      <c r="J9570" s="341"/>
      <c r="AH9570" s="221"/>
      <c r="AI9570" s="221"/>
      <c r="AJ9570" s="221"/>
      <c r="AK9570" s="221"/>
      <c r="AL9570" s="221"/>
      <c r="AM9570" s="221"/>
      <c r="AN9570" s="221"/>
      <c r="AO9570" s="221"/>
      <c r="AP9570" s="221"/>
      <c r="AQ9570" s="219"/>
      <c r="AR9570" s="219"/>
      <c r="AS9570" s="221"/>
      <c r="AT9570" s="221"/>
      <c r="AU9570" s="221"/>
      <c r="AV9570" s="221"/>
      <c r="AW9570" s="221"/>
      <c r="AX9570" s="221"/>
      <c r="AY9570" s="221"/>
      <c r="AZ9570" s="221"/>
    </row>
    <row r="9571" spans="1:52" x14ac:dyDescent="0.15">
      <c r="A9571" s="278"/>
      <c r="B9571" s="274"/>
      <c r="C9571" s="340"/>
      <c r="D9571" s="340"/>
      <c r="E9571" s="341"/>
      <c r="F9571" s="341"/>
      <c r="G9571" s="341"/>
      <c r="H9571" s="341"/>
      <c r="I9571" s="341"/>
      <c r="J9571" s="341"/>
      <c r="AH9571" s="221"/>
      <c r="AI9571" s="221"/>
      <c r="AJ9571" s="221"/>
      <c r="AK9571" s="221"/>
      <c r="AL9571" s="221"/>
      <c r="AM9571" s="221"/>
      <c r="AN9571" s="221"/>
      <c r="AO9571" s="221"/>
      <c r="AP9571" s="221"/>
      <c r="AQ9571" s="219"/>
      <c r="AR9571" s="219"/>
      <c r="AS9571" s="221"/>
      <c r="AT9571" s="221"/>
      <c r="AU9571" s="221"/>
      <c r="AV9571" s="221"/>
      <c r="AW9571" s="221"/>
      <c r="AX9571" s="221"/>
      <c r="AY9571" s="221"/>
      <c r="AZ9571" s="221"/>
    </row>
    <row r="9572" spans="1:52" x14ac:dyDescent="0.15">
      <c r="A9572" s="278"/>
      <c r="B9572" s="274"/>
      <c r="C9572" s="340"/>
      <c r="D9572" s="340"/>
      <c r="E9572" s="341"/>
      <c r="F9572" s="341"/>
      <c r="G9572" s="341"/>
      <c r="H9572" s="341"/>
      <c r="I9572" s="341"/>
      <c r="J9572" s="341"/>
      <c r="AH9572" s="221"/>
      <c r="AI9572" s="221"/>
      <c r="AJ9572" s="221"/>
      <c r="AK9572" s="221"/>
      <c r="AL9572" s="221"/>
      <c r="AM9572" s="221"/>
      <c r="AN9572" s="221"/>
      <c r="AO9572" s="221"/>
      <c r="AP9572" s="221"/>
      <c r="AQ9572" s="219"/>
      <c r="AR9572" s="219"/>
      <c r="AS9572" s="221"/>
      <c r="AT9572" s="221"/>
      <c r="AU9572" s="221"/>
      <c r="AV9572" s="221"/>
      <c r="AW9572" s="221"/>
      <c r="AX9572" s="221"/>
      <c r="AY9572" s="221"/>
      <c r="AZ9572" s="221"/>
    </row>
    <row r="9573" spans="1:52" x14ac:dyDescent="0.15">
      <c r="A9573" s="278"/>
      <c r="B9573" s="274"/>
      <c r="C9573" s="340"/>
      <c r="D9573" s="340"/>
      <c r="E9573" s="341"/>
      <c r="F9573" s="341"/>
      <c r="G9573" s="341"/>
      <c r="H9573" s="341"/>
      <c r="I9573" s="341"/>
      <c r="J9573" s="341"/>
      <c r="AH9573" s="221"/>
      <c r="AI9573" s="221"/>
      <c r="AJ9573" s="221"/>
      <c r="AK9573" s="221"/>
      <c r="AL9573" s="221"/>
      <c r="AM9573" s="221"/>
      <c r="AN9573" s="221"/>
      <c r="AO9573" s="221"/>
      <c r="AP9573" s="221"/>
      <c r="AQ9573" s="219"/>
      <c r="AR9573" s="219"/>
      <c r="AS9573" s="221"/>
      <c r="AT9573" s="221"/>
      <c r="AU9573" s="221"/>
      <c r="AV9573" s="221"/>
      <c r="AW9573" s="221"/>
      <c r="AX9573" s="221"/>
      <c r="AY9573" s="221"/>
      <c r="AZ9573" s="221"/>
    </row>
    <row r="9574" spans="1:52" x14ac:dyDescent="0.15">
      <c r="A9574" s="278"/>
      <c r="B9574" s="274"/>
      <c r="C9574" s="340"/>
      <c r="D9574" s="340"/>
      <c r="E9574" s="341"/>
      <c r="F9574" s="341"/>
      <c r="G9574" s="341"/>
      <c r="H9574" s="341"/>
      <c r="I9574" s="341"/>
      <c r="J9574" s="341"/>
      <c r="AH9574" s="221"/>
      <c r="AI9574" s="221"/>
      <c r="AJ9574" s="221"/>
      <c r="AK9574" s="221"/>
      <c r="AL9574" s="221"/>
      <c r="AM9574" s="221"/>
      <c r="AN9574" s="221"/>
      <c r="AO9574" s="221"/>
      <c r="AP9574" s="221"/>
      <c r="AQ9574" s="219"/>
      <c r="AR9574" s="219"/>
      <c r="AS9574" s="221"/>
      <c r="AT9574" s="221"/>
      <c r="AU9574" s="221"/>
      <c r="AV9574" s="221"/>
      <c r="AW9574" s="221"/>
      <c r="AX9574" s="221"/>
      <c r="AY9574" s="221"/>
      <c r="AZ9574" s="221"/>
    </row>
    <row r="9575" spans="1:52" x14ac:dyDescent="0.15">
      <c r="A9575" s="278"/>
      <c r="B9575" s="274"/>
      <c r="C9575" s="340"/>
      <c r="D9575" s="340"/>
      <c r="E9575" s="341"/>
      <c r="F9575" s="341"/>
      <c r="G9575" s="341"/>
      <c r="H9575" s="341"/>
      <c r="I9575" s="341"/>
      <c r="J9575" s="341"/>
      <c r="AH9575" s="221"/>
      <c r="AI9575" s="221"/>
      <c r="AJ9575" s="221"/>
      <c r="AK9575" s="221"/>
      <c r="AL9575" s="221"/>
      <c r="AM9575" s="221"/>
      <c r="AN9575" s="221"/>
      <c r="AO9575" s="221"/>
      <c r="AP9575" s="221"/>
      <c r="AQ9575" s="219"/>
      <c r="AR9575" s="219"/>
      <c r="AS9575" s="221"/>
      <c r="AT9575" s="221"/>
      <c r="AU9575" s="221"/>
      <c r="AV9575" s="221"/>
      <c r="AW9575" s="221"/>
      <c r="AX9575" s="221"/>
      <c r="AY9575" s="221"/>
      <c r="AZ9575" s="221"/>
    </row>
    <row r="9576" spans="1:52" x14ac:dyDescent="0.15">
      <c r="A9576" s="278"/>
      <c r="B9576" s="274"/>
      <c r="C9576" s="340"/>
      <c r="D9576" s="340"/>
      <c r="E9576" s="341"/>
      <c r="F9576" s="341"/>
      <c r="G9576" s="341"/>
      <c r="H9576" s="341"/>
      <c r="I9576" s="341"/>
      <c r="J9576" s="341"/>
      <c r="AH9576" s="221"/>
      <c r="AI9576" s="221"/>
      <c r="AJ9576" s="221"/>
      <c r="AK9576" s="221"/>
      <c r="AL9576" s="221"/>
      <c r="AM9576" s="221"/>
      <c r="AN9576" s="221"/>
      <c r="AO9576" s="221"/>
      <c r="AP9576" s="221"/>
      <c r="AQ9576" s="219"/>
      <c r="AR9576" s="219"/>
      <c r="AS9576" s="221"/>
      <c r="AT9576" s="221"/>
      <c r="AU9576" s="221"/>
      <c r="AV9576" s="221"/>
      <c r="AW9576" s="221"/>
      <c r="AX9576" s="221"/>
      <c r="AY9576" s="221"/>
      <c r="AZ9576" s="221"/>
    </row>
    <row r="9577" spans="1:52" x14ac:dyDescent="0.15">
      <c r="A9577" s="278"/>
      <c r="B9577" s="274"/>
      <c r="C9577" s="340"/>
      <c r="D9577" s="340"/>
      <c r="E9577" s="341"/>
      <c r="F9577" s="341"/>
      <c r="G9577" s="341"/>
      <c r="H9577" s="341"/>
      <c r="I9577" s="341"/>
      <c r="J9577" s="341"/>
      <c r="AH9577" s="221"/>
      <c r="AI9577" s="221"/>
      <c r="AJ9577" s="221"/>
      <c r="AK9577" s="221"/>
      <c r="AL9577" s="221"/>
      <c r="AM9577" s="221"/>
      <c r="AN9577" s="221"/>
      <c r="AO9577" s="221"/>
      <c r="AP9577" s="221"/>
      <c r="AQ9577" s="219"/>
      <c r="AR9577" s="219"/>
      <c r="AS9577" s="221"/>
      <c r="AT9577" s="221"/>
      <c r="AU9577" s="221"/>
      <c r="AV9577" s="221"/>
      <c r="AW9577" s="221"/>
      <c r="AX9577" s="221"/>
      <c r="AY9577" s="221"/>
      <c r="AZ9577" s="221"/>
    </row>
    <row r="9578" spans="1:52" x14ac:dyDescent="0.15">
      <c r="A9578" s="278"/>
      <c r="B9578" s="274"/>
      <c r="C9578" s="340"/>
      <c r="D9578" s="340"/>
      <c r="E9578" s="341"/>
      <c r="F9578" s="341"/>
      <c r="G9578" s="341"/>
      <c r="H9578" s="341"/>
      <c r="I9578" s="341"/>
      <c r="J9578" s="341"/>
      <c r="AH9578" s="221"/>
      <c r="AI9578" s="221"/>
      <c r="AJ9578" s="221"/>
      <c r="AK9578" s="221"/>
      <c r="AL9578" s="221"/>
      <c r="AM9578" s="221"/>
      <c r="AN9578" s="221"/>
      <c r="AO9578" s="221"/>
      <c r="AP9578" s="221"/>
      <c r="AQ9578" s="219"/>
      <c r="AR9578" s="219"/>
      <c r="AS9578" s="221"/>
      <c r="AT9578" s="221"/>
      <c r="AU9578" s="221"/>
      <c r="AV9578" s="221"/>
      <c r="AW9578" s="221"/>
      <c r="AX9578" s="221"/>
      <c r="AY9578" s="221"/>
      <c r="AZ9578" s="221"/>
    </row>
    <row r="9579" spans="1:52" x14ac:dyDescent="0.15">
      <c r="A9579" s="278"/>
      <c r="B9579" s="274"/>
      <c r="C9579" s="340"/>
      <c r="D9579" s="340"/>
      <c r="E9579" s="341"/>
      <c r="F9579" s="341"/>
      <c r="G9579" s="341"/>
      <c r="H9579" s="341"/>
      <c r="I9579" s="341"/>
      <c r="J9579" s="341"/>
      <c r="AH9579" s="221"/>
      <c r="AI9579" s="221"/>
      <c r="AJ9579" s="221"/>
      <c r="AK9579" s="221"/>
      <c r="AL9579" s="221"/>
      <c r="AM9579" s="221"/>
      <c r="AN9579" s="221"/>
      <c r="AO9579" s="221"/>
      <c r="AP9579" s="221"/>
      <c r="AQ9579" s="219"/>
      <c r="AR9579" s="219"/>
      <c r="AS9579" s="221"/>
      <c r="AT9579" s="221"/>
      <c r="AU9579" s="221"/>
      <c r="AV9579" s="221"/>
      <c r="AW9579" s="221"/>
      <c r="AX9579" s="221"/>
      <c r="AY9579" s="221"/>
      <c r="AZ9579" s="221"/>
    </row>
    <row r="9580" spans="1:52" x14ac:dyDescent="0.15">
      <c r="A9580" s="278"/>
      <c r="B9580" s="274"/>
      <c r="C9580" s="340"/>
      <c r="D9580" s="340"/>
      <c r="E9580" s="341"/>
      <c r="F9580" s="341"/>
      <c r="G9580" s="341"/>
      <c r="H9580" s="341"/>
      <c r="I9580" s="341"/>
      <c r="J9580" s="341"/>
      <c r="AH9580" s="221"/>
      <c r="AI9580" s="221"/>
      <c r="AJ9580" s="221"/>
      <c r="AK9580" s="221"/>
      <c r="AL9580" s="221"/>
      <c r="AM9580" s="221"/>
      <c r="AN9580" s="221"/>
      <c r="AO9580" s="221"/>
      <c r="AP9580" s="221"/>
      <c r="AQ9580" s="219"/>
      <c r="AR9580" s="219"/>
      <c r="AS9580" s="221"/>
      <c r="AT9580" s="221"/>
      <c r="AU9580" s="221"/>
      <c r="AV9580" s="221"/>
      <c r="AW9580" s="221"/>
      <c r="AX9580" s="221"/>
      <c r="AY9580" s="221"/>
      <c r="AZ9580" s="221"/>
    </row>
    <row r="9581" spans="1:52" x14ac:dyDescent="0.15">
      <c r="A9581" s="278"/>
      <c r="B9581" s="274"/>
      <c r="C9581" s="340"/>
      <c r="D9581" s="340"/>
      <c r="E9581" s="341"/>
      <c r="F9581" s="341"/>
      <c r="G9581" s="341"/>
      <c r="H9581" s="341"/>
      <c r="I9581" s="341"/>
      <c r="J9581" s="341"/>
      <c r="AH9581" s="221"/>
      <c r="AI9581" s="221"/>
      <c r="AJ9581" s="221"/>
      <c r="AK9581" s="221"/>
      <c r="AL9581" s="221"/>
      <c r="AM9581" s="221"/>
      <c r="AN9581" s="221"/>
      <c r="AO9581" s="221"/>
      <c r="AP9581" s="221"/>
      <c r="AQ9581" s="219"/>
      <c r="AR9581" s="219"/>
      <c r="AS9581" s="221"/>
      <c r="AT9581" s="221"/>
      <c r="AU9581" s="221"/>
      <c r="AV9581" s="221"/>
      <c r="AW9581" s="221"/>
      <c r="AX9581" s="221"/>
      <c r="AY9581" s="221"/>
      <c r="AZ9581" s="221"/>
    </row>
    <row r="9582" spans="1:52" x14ac:dyDescent="0.15">
      <c r="A9582" s="278"/>
      <c r="B9582" s="274"/>
      <c r="C9582" s="340"/>
      <c r="D9582" s="340"/>
      <c r="E9582" s="341"/>
      <c r="F9582" s="341"/>
      <c r="G9582" s="341"/>
      <c r="H9582" s="341"/>
      <c r="I9582" s="341"/>
      <c r="J9582" s="341"/>
      <c r="AH9582" s="221"/>
      <c r="AI9582" s="221"/>
      <c r="AJ9582" s="221"/>
      <c r="AK9582" s="221"/>
      <c r="AL9582" s="221"/>
      <c r="AM9582" s="221"/>
      <c r="AN9582" s="221"/>
      <c r="AO9582" s="221"/>
      <c r="AP9582" s="221"/>
      <c r="AQ9582" s="219"/>
      <c r="AR9582" s="219"/>
      <c r="AS9582" s="221"/>
      <c r="AT9582" s="221"/>
      <c r="AU9582" s="221"/>
      <c r="AV9582" s="221"/>
      <c r="AW9582" s="221"/>
      <c r="AX9582" s="221"/>
      <c r="AY9582" s="221"/>
      <c r="AZ9582" s="221"/>
    </row>
    <row r="9583" spans="1:52" x14ac:dyDescent="0.15">
      <c r="A9583" s="278"/>
      <c r="B9583" s="274"/>
      <c r="C9583" s="340"/>
      <c r="D9583" s="340"/>
      <c r="E9583" s="341"/>
      <c r="F9583" s="341"/>
      <c r="G9583" s="341"/>
      <c r="H9583" s="341"/>
      <c r="I9583" s="341"/>
      <c r="J9583" s="341"/>
      <c r="AH9583" s="221"/>
      <c r="AI9583" s="221"/>
      <c r="AJ9583" s="221"/>
      <c r="AK9583" s="221"/>
      <c r="AL9583" s="221"/>
      <c r="AM9583" s="221"/>
      <c r="AN9583" s="221"/>
      <c r="AO9583" s="221"/>
      <c r="AP9583" s="221"/>
      <c r="AQ9583" s="219"/>
      <c r="AR9583" s="219"/>
      <c r="AS9583" s="221"/>
      <c r="AT9583" s="221"/>
      <c r="AU9583" s="221"/>
      <c r="AV9583" s="221"/>
      <c r="AW9583" s="221"/>
      <c r="AX9583" s="221"/>
      <c r="AY9583" s="221"/>
      <c r="AZ9583" s="221"/>
    </row>
    <row r="9584" spans="1:52" x14ac:dyDescent="0.15">
      <c r="A9584" s="278"/>
      <c r="B9584" s="274"/>
      <c r="C9584" s="340"/>
      <c r="D9584" s="340"/>
      <c r="E9584" s="341"/>
      <c r="F9584" s="341"/>
      <c r="G9584" s="341"/>
      <c r="H9584" s="341"/>
      <c r="I9584" s="341"/>
      <c r="J9584" s="341"/>
      <c r="AH9584" s="221"/>
      <c r="AI9584" s="221"/>
      <c r="AJ9584" s="221"/>
      <c r="AK9584" s="221"/>
      <c r="AL9584" s="221"/>
      <c r="AM9584" s="221"/>
      <c r="AN9584" s="221"/>
      <c r="AO9584" s="221"/>
      <c r="AP9584" s="221"/>
      <c r="AQ9584" s="219"/>
      <c r="AR9584" s="219"/>
      <c r="AS9584" s="221"/>
      <c r="AT9584" s="221"/>
      <c r="AU9584" s="221"/>
      <c r="AV9584" s="221"/>
      <c r="AW9584" s="221"/>
      <c r="AX9584" s="221"/>
      <c r="AY9584" s="221"/>
      <c r="AZ9584" s="221"/>
    </row>
    <row r="9585" spans="1:52" x14ac:dyDescent="0.15">
      <c r="A9585" s="278"/>
      <c r="B9585" s="274"/>
      <c r="C9585" s="340"/>
      <c r="D9585" s="340"/>
      <c r="E9585" s="341"/>
      <c r="F9585" s="341"/>
      <c r="G9585" s="341"/>
      <c r="H9585" s="341"/>
      <c r="I9585" s="341"/>
      <c r="J9585" s="341"/>
      <c r="AH9585" s="221"/>
      <c r="AI9585" s="221"/>
      <c r="AJ9585" s="221"/>
      <c r="AK9585" s="221"/>
      <c r="AL9585" s="221"/>
      <c r="AM9585" s="221"/>
      <c r="AN9585" s="221"/>
      <c r="AO9585" s="221"/>
      <c r="AP9585" s="221"/>
      <c r="AQ9585" s="219"/>
      <c r="AR9585" s="219"/>
      <c r="AS9585" s="221"/>
      <c r="AT9585" s="221"/>
      <c r="AU9585" s="221"/>
      <c r="AV9585" s="221"/>
      <c r="AW9585" s="221"/>
      <c r="AX9585" s="221"/>
      <c r="AY9585" s="221"/>
      <c r="AZ9585" s="221"/>
    </row>
    <row r="9586" spans="1:52" x14ac:dyDescent="0.15">
      <c r="A9586" s="278"/>
      <c r="B9586" s="274"/>
      <c r="C9586" s="340"/>
      <c r="D9586" s="340"/>
      <c r="E9586" s="341"/>
      <c r="F9586" s="341"/>
      <c r="G9586" s="341"/>
      <c r="H9586" s="341"/>
      <c r="I9586" s="341"/>
      <c r="J9586" s="341"/>
      <c r="AH9586" s="221"/>
      <c r="AI9586" s="221"/>
      <c r="AJ9586" s="221"/>
      <c r="AK9586" s="221"/>
      <c r="AL9586" s="221"/>
      <c r="AM9586" s="221"/>
      <c r="AN9586" s="221"/>
      <c r="AO9586" s="221"/>
      <c r="AP9586" s="221"/>
      <c r="AQ9586" s="219"/>
      <c r="AR9586" s="219"/>
      <c r="AS9586" s="221"/>
      <c r="AT9586" s="221"/>
      <c r="AU9586" s="221"/>
      <c r="AV9586" s="221"/>
      <c r="AW9586" s="221"/>
      <c r="AX9586" s="221"/>
      <c r="AY9586" s="221"/>
      <c r="AZ9586" s="221"/>
    </row>
    <row r="9587" spans="1:52" x14ac:dyDescent="0.15">
      <c r="A9587" s="278"/>
      <c r="B9587" s="274"/>
      <c r="C9587" s="340"/>
      <c r="D9587" s="340"/>
      <c r="E9587" s="341"/>
      <c r="F9587" s="341"/>
      <c r="G9587" s="341"/>
      <c r="H9587" s="341"/>
      <c r="I9587" s="341"/>
      <c r="J9587" s="341"/>
      <c r="AH9587" s="221"/>
      <c r="AI9587" s="221"/>
      <c r="AJ9587" s="221"/>
      <c r="AK9587" s="221"/>
      <c r="AL9587" s="221"/>
      <c r="AM9587" s="221"/>
      <c r="AN9587" s="221"/>
      <c r="AO9587" s="221"/>
      <c r="AP9587" s="221"/>
      <c r="AQ9587" s="219"/>
      <c r="AR9587" s="219"/>
      <c r="AS9587" s="221"/>
      <c r="AT9587" s="221"/>
      <c r="AU9587" s="221"/>
      <c r="AV9587" s="221"/>
      <c r="AW9587" s="221"/>
      <c r="AX9587" s="221"/>
      <c r="AY9587" s="221"/>
      <c r="AZ9587" s="221"/>
    </row>
    <row r="9588" spans="1:52" x14ac:dyDescent="0.15">
      <c r="A9588" s="278"/>
      <c r="B9588" s="274"/>
      <c r="C9588" s="340"/>
      <c r="D9588" s="340"/>
      <c r="E9588" s="341"/>
      <c r="F9588" s="341"/>
      <c r="G9588" s="341"/>
      <c r="H9588" s="341"/>
      <c r="I9588" s="341"/>
      <c r="J9588" s="341"/>
      <c r="AH9588" s="221"/>
      <c r="AI9588" s="221"/>
      <c r="AJ9588" s="221"/>
      <c r="AK9588" s="221"/>
      <c r="AL9588" s="221"/>
      <c r="AM9588" s="221"/>
      <c r="AN9588" s="221"/>
      <c r="AO9588" s="221"/>
      <c r="AP9588" s="221"/>
      <c r="AQ9588" s="219"/>
      <c r="AR9588" s="219"/>
      <c r="AS9588" s="221"/>
      <c r="AT9588" s="221"/>
      <c r="AU9588" s="221"/>
      <c r="AV9588" s="221"/>
      <c r="AW9588" s="221"/>
      <c r="AX9588" s="221"/>
      <c r="AY9588" s="221"/>
      <c r="AZ9588" s="221"/>
    </row>
    <row r="9589" spans="1:52" x14ac:dyDescent="0.15">
      <c r="A9589" s="278"/>
      <c r="B9589" s="274"/>
      <c r="C9589" s="340"/>
      <c r="D9589" s="340"/>
      <c r="E9589" s="341"/>
      <c r="F9589" s="341"/>
      <c r="G9589" s="341"/>
      <c r="H9589" s="341"/>
      <c r="I9589" s="341"/>
      <c r="J9589" s="341"/>
      <c r="AH9589" s="221"/>
      <c r="AI9589" s="221"/>
      <c r="AJ9589" s="221"/>
      <c r="AK9589" s="221"/>
      <c r="AL9589" s="221"/>
      <c r="AM9589" s="221"/>
      <c r="AN9589" s="221"/>
      <c r="AO9589" s="221"/>
      <c r="AP9589" s="221"/>
      <c r="AQ9589" s="219"/>
      <c r="AR9589" s="219"/>
      <c r="AS9589" s="221"/>
      <c r="AT9589" s="221"/>
      <c r="AU9589" s="221"/>
      <c r="AV9589" s="221"/>
      <c r="AW9589" s="221"/>
      <c r="AX9589" s="221"/>
      <c r="AY9589" s="221"/>
      <c r="AZ9589" s="221"/>
    </row>
    <row r="9590" spans="1:52" x14ac:dyDescent="0.15">
      <c r="A9590" s="278"/>
      <c r="B9590" s="274"/>
      <c r="C9590" s="340"/>
      <c r="D9590" s="340"/>
      <c r="E9590" s="341"/>
      <c r="F9590" s="341"/>
      <c r="G9590" s="341"/>
      <c r="H9590" s="341"/>
      <c r="I9590" s="341"/>
      <c r="J9590" s="341"/>
      <c r="AH9590" s="221"/>
      <c r="AI9590" s="221"/>
      <c r="AJ9590" s="221"/>
      <c r="AK9590" s="221"/>
      <c r="AL9590" s="221"/>
      <c r="AM9590" s="221"/>
      <c r="AN9590" s="221"/>
      <c r="AO9590" s="221"/>
      <c r="AP9590" s="221"/>
      <c r="AQ9590" s="219"/>
      <c r="AR9590" s="219"/>
      <c r="AS9590" s="221"/>
      <c r="AT9590" s="221"/>
      <c r="AU9590" s="221"/>
      <c r="AV9590" s="221"/>
      <c r="AW9590" s="221"/>
      <c r="AX9590" s="221"/>
      <c r="AY9590" s="221"/>
      <c r="AZ9590" s="221"/>
    </row>
    <row r="9591" spans="1:52" x14ac:dyDescent="0.15">
      <c r="A9591" s="278"/>
      <c r="B9591" s="274"/>
      <c r="C9591" s="340"/>
      <c r="D9591" s="340"/>
      <c r="E9591" s="341"/>
      <c r="F9591" s="341"/>
      <c r="G9591" s="341"/>
      <c r="H9591" s="341"/>
      <c r="I9591" s="341"/>
      <c r="J9591" s="341"/>
      <c r="AH9591" s="221"/>
      <c r="AI9591" s="221"/>
      <c r="AJ9591" s="221"/>
      <c r="AK9591" s="221"/>
      <c r="AL9591" s="221"/>
      <c r="AM9591" s="221"/>
      <c r="AN9591" s="221"/>
      <c r="AO9591" s="221"/>
      <c r="AP9591" s="221"/>
      <c r="AQ9591" s="219"/>
      <c r="AR9591" s="219"/>
      <c r="AS9591" s="221"/>
      <c r="AT9591" s="221"/>
      <c r="AU9591" s="221"/>
      <c r="AV9591" s="221"/>
      <c r="AW9591" s="221"/>
      <c r="AX9591" s="221"/>
      <c r="AY9591" s="221"/>
      <c r="AZ9591" s="221"/>
    </row>
    <row r="9592" spans="1:52" x14ac:dyDescent="0.15">
      <c r="A9592" s="278"/>
      <c r="B9592" s="274"/>
      <c r="C9592" s="340"/>
      <c r="D9592" s="340"/>
      <c r="E9592" s="341"/>
      <c r="F9592" s="341"/>
      <c r="G9592" s="341"/>
      <c r="H9592" s="341"/>
      <c r="I9592" s="341"/>
      <c r="J9592" s="341"/>
      <c r="AH9592" s="221"/>
      <c r="AI9592" s="221"/>
      <c r="AJ9592" s="221"/>
      <c r="AK9592" s="221"/>
      <c r="AL9592" s="221"/>
      <c r="AM9592" s="221"/>
      <c r="AN9592" s="221"/>
      <c r="AO9592" s="221"/>
      <c r="AP9592" s="221"/>
      <c r="AQ9592" s="219"/>
      <c r="AR9592" s="219"/>
      <c r="AS9592" s="221"/>
      <c r="AT9592" s="221"/>
      <c r="AU9592" s="221"/>
      <c r="AV9592" s="221"/>
      <c r="AW9592" s="221"/>
      <c r="AX9592" s="221"/>
      <c r="AY9592" s="221"/>
      <c r="AZ9592" s="221"/>
    </row>
    <row r="9593" spans="1:52" x14ac:dyDescent="0.15">
      <c r="A9593" s="278"/>
      <c r="B9593" s="274"/>
      <c r="C9593" s="340"/>
      <c r="D9593" s="340"/>
      <c r="E9593" s="341"/>
      <c r="F9593" s="341"/>
      <c r="G9593" s="341"/>
      <c r="H9593" s="341"/>
      <c r="I9593" s="341"/>
      <c r="J9593" s="341"/>
      <c r="AH9593" s="221"/>
      <c r="AI9593" s="221"/>
      <c r="AJ9593" s="221"/>
      <c r="AK9593" s="221"/>
      <c r="AL9593" s="221"/>
      <c r="AM9593" s="221"/>
      <c r="AN9593" s="221"/>
      <c r="AO9593" s="221"/>
      <c r="AP9593" s="221"/>
      <c r="AQ9593" s="219"/>
      <c r="AR9593" s="219"/>
      <c r="AS9593" s="221"/>
      <c r="AT9593" s="221"/>
      <c r="AU9593" s="221"/>
      <c r="AV9593" s="221"/>
      <c r="AW9593" s="221"/>
      <c r="AX9593" s="221"/>
      <c r="AY9593" s="221"/>
      <c r="AZ9593" s="221"/>
    </row>
    <row r="9594" spans="1:52" x14ac:dyDescent="0.15">
      <c r="A9594" s="278"/>
      <c r="B9594" s="274"/>
      <c r="C9594" s="340"/>
      <c r="D9594" s="340"/>
      <c r="E9594" s="341"/>
      <c r="F9594" s="341"/>
      <c r="G9594" s="341"/>
      <c r="H9594" s="341"/>
      <c r="I9594" s="341"/>
      <c r="J9594" s="341"/>
      <c r="AH9594" s="221"/>
      <c r="AI9594" s="221"/>
      <c r="AJ9594" s="221"/>
      <c r="AK9594" s="221"/>
      <c r="AL9594" s="221"/>
      <c r="AM9594" s="221"/>
      <c r="AN9594" s="221"/>
      <c r="AO9594" s="221"/>
      <c r="AP9594" s="221"/>
      <c r="AQ9594" s="219"/>
      <c r="AR9594" s="219"/>
      <c r="AS9594" s="221"/>
      <c r="AT9594" s="221"/>
      <c r="AU9594" s="221"/>
      <c r="AV9594" s="221"/>
      <c r="AW9594" s="221"/>
      <c r="AX9594" s="221"/>
      <c r="AY9594" s="221"/>
      <c r="AZ9594" s="221"/>
    </row>
    <row r="9595" spans="1:52" x14ac:dyDescent="0.15">
      <c r="A9595" s="278"/>
      <c r="B9595" s="274"/>
      <c r="C9595" s="340"/>
      <c r="D9595" s="340"/>
      <c r="E9595" s="341"/>
      <c r="F9595" s="341"/>
      <c r="G9595" s="341"/>
      <c r="H9595" s="341"/>
      <c r="I9595" s="341"/>
      <c r="J9595" s="341"/>
      <c r="AH9595" s="221"/>
      <c r="AI9595" s="221"/>
      <c r="AJ9595" s="221"/>
      <c r="AK9595" s="221"/>
      <c r="AL9595" s="221"/>
      <c r="AM9595" s="221"/>
      <c r="AN9595" s="221"/>
      <c r="AO9595" s="221"/>
      <c r="AP9595" s="221"/>
      <c r="AQ9595" s="219"/>
      <c r="AR9595" s="219"/>
      <c r="AS9595" s="221"/>
      <c r="AT9595" s="221"/>
      <c r="AU9595" s="221"/>
      <c r="AV9595" s="221"/>
      <c r="AW9595" s="221"/>
      <c r="AX9595" s="221"/>
      <c r="AY9595" s="221"/>
      <c r="AZ9595" s="221"/>
    </row>
    <row r="9596" spans="1:52" x14ac:dyDescent="0.15">
      <c r="A9596" s="278"/>
      <c r="B9596" s="274"/>
      <c r="C9596" s="340"/>
      <c r="D9596" s="340"/>
      <c r="E9596" s="341"/>
      <c r="F9596" s="341"/>
      <c r="G9596" s="341"/>
      <c r="H9596" s="341"/>
      <c r="I9596" s="341"/>
      <c r="J9596" s="341"/>
      <c r="AH9596" s="221"/>
      <c r="AI9596" s="221"/>
      <c r="AJ9596" s="221"/>
      <c r="AK9596" s="221"/>
      <c r="AL9596" s="221"/>
      <c r="AM9596" s="221"/>
      <c r="AN9596" s="221"/>
      <c r="AO9596" s="221"/>
      <c r="AP9596" s="221"/>
      <c r="AQ9596" s="219"/>
      <c r="AR9596" s="219"/>
      <c r="AS9596" s="221"/>
      <c r="AT9596" s="221"/>
      <c r="AU9596" s="221"/>
      <c r="AV9596" s="221"/>
      <c r="AW9596" s="221"/>
      <c r="AX9596" s="221"/>
      <c r="AY9596" s="221"/>
      <c r="AZ9596" s="221"/>
    </row>
    <row r="9597" spans="1:52" x14ac:dyDescent="0.15">
      <c r="A9597" s="278"/>
      <c r="B9597" s="274"/>
      <c r="C9597" s="340"/>
      <c r="D9597" s="340"/>
      <c r="E9597" s="341"/>
      <c r="F9597" s="341"/>
      <c r="G9597" s="341"/>
      <c r="H9597" s="341"/>
      <c r="I9597" s="341"/>
      <c r="J9597" s="341"/>
      <c r="AH9597" s="221"/>
      <c r="AI9597" s="221"/>
      <c r="AJ9597" s="221"/>
      <c r="AK9597" s="221"/>
      <c r="AL9597" s="221"/>
      <c r="AM9597" s="221"/>
      <c r="AN9597" s="221"/>
      <c r="AO9597" s="221"/>
      <c r="AP9597" s="221"/>
      <c r="AQ9597" s="219"/>
      <c r="AR9597" s="219"/>
      <c r="AS9597" s="221"/>
      <c r="AT9597" s="221"/>
      <c r="AU9597" s="221"/>
      <c r="AV9597" s="221"/>
      <c r="AW9597" s="221"/>
      <c r="AX9597" s="221"/>
      <c r="AY9597" s="221"/>
      <c r="AZ9597" s="221"/>
    </row>
    <row r="9598" spans="1:52" x14ac:dyDescent="0.15">
      <c r="A9598" s="278"/>
      <c r="B9598" s="274"/>
      <c r="C9598" s="340"/>
      <c r="D9598" s="340"/>
      <c r="E9598" s="341"/>
      <c r="F9598" s="341"/>
      <c r="G9598" s="341"/>
      <c r="H9598" s="341"/>
      <c r="I9598" s="341"/>
      <c r="J9598" s="341"/>
      <c r="AH9598" s="221"/>
      <c r="AI9598" s="221"/>
      <c r="AJ9598" s="221"/>
      <c r="AK9598" s="221"/>
      <c r="AL9598" s="221"/>
      <c r="AM9598" s="221"/>
      <c r="AN9598" s="221"/>
      <c r="AO9598" s="221"/>
      <c r="AP9598" s="221"/>
      <c r="AQ9598" s="219"/>
      <c r="AR9598" s="219"/>
      <c r="AS9598" s="221"/>
      <c r="AT9598" s="221"/>
      <c r="AU9598" s="221"/>
      <c r="AV9598" s="221"/>
      <c r="AW9598" s="221"/>
      <c r="AX9598" s="221"/>
      <c r="AY9598" s="221"/>
      <c r="AZ9598" s="221"/>
    </row>
    <row r="9599" spans="1:52" x14ac:dyDescent="0.15">
      <c r="A9599" s="278"/>
      <c r="B9599" s="274"/>
      <c r="C9599" s="340"/>
      <c r="D9599" s="340"/>
      <c r="E9599" s="341"/>
      <c r="F9599" s="341"/>
      <c r="G9599" s="341"/>
      <c r="H9599" s="341"/>
      <c r="I9599" s="341"/>
      <c r="J9599" s="341"/>
      <c r="AH9599" s="221"/>
      <c r="AI9599" s="221"/>
      <c r="AJ9599" s="221"/>
      <c r="AK9599" s="221"/>
      <c r="AL9599" s="221"/>
      <c r="AM9599" s="221"/>
      <c r="AN9599" s="221"/>
      <c r="AO9599" s="221"/>
      <c r="AP9599" s="221"/>
      <c r="AQ9599" s="219"/>
      <c r="AR9599" s="219"/>
      <c r="AS9599" s="221"/>
      <c r="AT9599" s="221"/>
      <c r="AU9599" s="221"/>
      <c r="AV9599" s="221"/>
      <c r="AW9599" s="221"/>
      <c r="AX9599" s="221"/>
      <c r="AY9599" s="221"/>
      <c r="AZ9599" s="221"/>
    </row>
    <row r="9600" spans="1:52" x14ac:dyDescent="0.15">
      <c r="A9600" s="278"/>
      <c r="B9600" s="274"/>
      <c r="C9600" s="340"/>
      <c r="D9600" s="340"/>
      <c r="E9600" s="341"/>
      <c r="F9600" s="341"/>
      <c r="G9600" s="341"/>
      <c r="H9600" s="341"/>
      <c r="I9600" s="341"/>
      <c r="J9600" s="341"/>
      <c r="AH9600" s="221"/>
      <c r="AI9600" s="221"/>
      <c r="AJ9600" s="221"/>
      <c r="AK9600" s="221"/>
      <c r="AL9600" s="221"/>
      <c r="AM9600" s="221"/>
      <c r="AN9600" s="221"/>
      <c r="AO9600" s="221"/>
      <c r="AP9600" s="221"/>
      <c r="AQ9600" s="219"/>
      <c r="AR9600" s="219"/>
      <c r="AS9600" s="221"/>
      <c r="AT9600" s="221"/>
      <c r="AU9600" s="221"/>
      <c r="AV9600" s="221"/>
      <c r="AW9600" s="221"/>
      <c r="AX9600" s="221"/>
      <c r="AY9600" s="221"/>
      <c r="AZ9600" s="221"/>
    </row>
    <row r="9601" spans="1:52" x14ac:dyDescent="0.15">
      <c r="A9601" s="278"/>
      <c r="B9601" s="274"/>
      <c r="C9601" s="340"/>
      <c r="D9601" s="340"/>
      <c r="E9601" s="341"/>
      <c r="F9601" s="341"/>
      <c r="G9601" s="341"/>
      <c r="H9601" s="341"/>
      <c r="I9601" s="341"/>
      <c r="J9601" s="341"/>
      <c r="AH9601" s="221"/>
      <c r="AI9601" s="221"/>
      <c r="AJ9601" s="221"/>
      <c r="AK9601" s="221"/>
      <c r="AL9601" s="221"/>
      <c r="AM9601" s="221"/>
      <c r="AN9601" s="221"/>
      <c r="AO9601" s="221"/>
      <c r="AP9601" s="221"/>
      <c r="AQ9601" s="219"/>
      <c r="AR9601" s="219"/>
      <c r="AS9601" s="221"/>
      <c r="AT9601" s="221"/>
      <c r="AU9601" s="221"/>
      <c r="AV9601" s="221"/>
      <c r="AW9601" s="221"/>
      <c r="AX9601" s="221"/>
      <c r="AY9601" s="221"/>
      <c r="AZ9601" s="221"/>
    </row>
    <row r="9602" spans="1:52" x14ac:dyDescent="0.15">
      <c r="A9602" s="278"/>
      <c r="B9602" s="274"/>
      <c r="C9602" s="340"/>
      <c r="D9602" s="340"/>
      <c r="E9602" s="341"/>
      <c r="F9602" s="341"/>
      <c r="G9602" s="341"/>
      <c r="H9602" s="341"/>
      <c r="I9602" s="341"/>
      <c r="J9602" s="341"/>
      <c r="AH9602" s="221"/>
      <c r="AI9602" s="221"/>
      <c r="AJ9602" s="221"/>
      <c r="AK9602" s="221"/>
      <c r="AL9602" s="221"/>
      <c r="AM9602" s="221"/>
      <c r="AN9602" s="221"/>
      <c r="AO9602" s="221"/>
      <c r="AP9602" s="221"/>
      <c r="AQ9602" s="219"/>
      <c r="AR9602" s="219"/>
      <c r="AS9602" s="221"/>
      <c r="AT9602" s="221"/>
      <c r="AU9602" s="221"/>
      <c r="AV9602" s="221"/>
      <c r="AW9602" s="221"/>
      <c r="AX9602" s="221"/>
      <c r="AY9602" s="221"/>
      <c r="AZ9602" s="221"/>
    </row>
    <row r="9603" spans="1:52" x14ac:dyDescent="0.15">
      <c r="A9603" s="278"/>
      <c r="B9603" s="274"/>
      <c r="C9603" s="340"/>
      <c r="D9603" s="340"/>
      <c r="E9603" s="341"/>
      <c r="F9603" s="341"/>
      <c r="G9603" s="341"/>
      <c r="H9603" s="341"/>
      <c r="I9603" s="341"/>
      <c r="J9603" s="341"/>
      <c r="AH9603" s="221"/>
      <c r="AI9603" s="221"/>
      <c r="AJ9603" s="221"/>
      <c r="AK9603" s="221"/>
      <c r="AL9603" s="221"/>
      <c r="AM9603" s="221"/>
      <c r="AN9603" s="221"/>
      <c r="AO9603" s="221"/>
      <c r="AP9603" s="221"/>
      <c r="AQ9603" s="219"/>
      <c r="AR9603" s="219"/>
      <c r="AS9603" s="221"/>
      <c r="AT9603" s="221"/>
      <c r="AU9603" s="221"/>
      <c r="AV9603" s="221"/>
      <c r="AW9603" s="221"/>
      <c r="AX9603" s="221"/>
      <c r="AY9603" s="221"/>
      <c r="AZ9603" s="221"/>
    </row>
    <row r="9604" spans="1:52" x14ac:dyDescent="0.15">
      <c r="A9604" s="278"/>
      <c r="B9604" s="274"/>
      <c r="C9604" s="340"/>
      <c r="D9604" s="340"/>
      <c r="E9604" s="341"/>
      <c r="F9604" s="341"/>
      <c r="G9604" s="341"/>
      <c r="H9604" s="341"/>
      <c r="I9604" s="341"/>
      <c r="J9604" s="341"/>
      <c r="AH9604" s="221"/>
      <c r="AI9604" s="221"/>
      <c r="AJ9604" s="221"/>
      <c r="AK9604" s="221"/>
      <c r="AL9604" s="221"/>
      <c r="AM9604" s="221"/>
      <c r="AN9604" s="221"/>
      <c r="AO9604" s="221"/>
      <c r="AP9604" s="221"/>
      <c r="AQ9604" s="219"/>
      <c r="AR9604" s="219"/>
      <c r="AS9604" s="221"/>
      <c r="AT9604" s="221"/>
      <c r="AU9604" s="221"/>
      <c r="AV9604" s="221"/>
      <c r="AW9604" s="221"/>
      <c r="AX9604" s="221"/>
      <c r="AY9604" s="221"/>
      <c r="AZ9604" s="221"/>
    </row>
    <row r="9605" spans="1:52" x14ac:dyDescent="0.15">
      <c r="A9605" s="278"/>
      <c r="B9605" s="274"/>
      <c r="C9605" s="340"/>
      <c r="D9605" s="340"/>
      <c r="E9605" s="341"/>
      <c r="F9605" s="341"/>
      <c r="G9605" s="341"/>
      <c r="H9605" s="341"/>
      <c r="I9605" s="341"/>
      <c r="J9605" s="341"/>
      <c r="AH9605" s="221"/>
      <c r="AI9605" s="221"/>
      <c r="AJ9605" s="221"/>
      <c r="AK9605" s="221"/>
      <c r="AL9605" s="221"/>
      <c r="AM9605" s="221"/>
      <c r="AN9605" s="221"/>
      <c r="AO9605" s="221"/>
      <c r="AP9605" s="221"/>
      <c r="AQ9605" s="219"/>
      <c r="AR9605" s="219"/>
      <c r="AS9605" s="221"/>
      <c r="AT9605" s="221"/>
      <c r="AU9605" s="221"/>
      <c r="AV9605" s="221"/>
      <c r="AW9605" s="221"/>
      <c r="AX9605" s="221"/>
      <c r="AY9605" s="221"/>
      <c r="AZ9605" s="221"/>
    </row>
    <row r="9606" spans="1:52" x14ac:dyDescent="0.15">
      <c r="A9606" s="278"/>
      <c r="B9606" s="274"/>
      <c r="C9606" s="340"/>
      <c r="D9606" s="340"/>
      <c r="E9606" s="341"/>
      <c r="F9606" s="341"/>
      <c r="G9606" s="341"/>
      <c r="H9606" s="341"/>
      <c r="I9606" s="341"/>
      <c r="J9606" s="341"/>
      <c r="AH9606" s="221"/>
      <c r="AI9606" s="221"/>
      <c r="AJ9606" s="221"/>
      <c r="AK9606" s="221"/>
      <c r="AL9606" s="221"/>
      <c r="AM9606" s="221"/>
      <c r="AN9606" s="221"/>
      <c r="AO9606" s="221"/>
      <c r="AP9606" s="221"/>
      <c r="AQ9606" s="219"/>
      <c r="AR9606" s="219"/>
      <c r="AS9606" s="221"/>
      <c r="AT9606" s="221"/>
      <c r="AU9606" s="221"/>
      <c r="AV9606" s="221"/>
      <c r="AW9606" s="221"/>
      <c r="AX9606" s="221"/>
      <c r="AY9606" s="221"/>
      <c r="AZ9606" s="221"/>
    </row>
    <row r="9607" spans="1:52" x14ac:dyDescent="0.15">
      <c r="A9607" s="278"/>
      <c r="B9607" s="274"/>
      <c r="C9607" s="340"/>
      <c r="D9607" s="340"/>
      <c r="E9607" s="341"/>
      <c r="F9607" s="341"/>
      <c r="G9607" s="341"/>
      <c r="H9607" s="341"/>
      <c r="I9607" s="341"/>
      <c r="J9607" s="341"/>
      <c r="AH9607" s="221"/>
      <c r="AI9607" s="221"/>
      <c r="AJ9607" s="221"/>
      <c r="AK9607" s="221"/>
      <c r="AL9607" s="221"/>
      <c r="AM9607" s="221"/>
      <c r="AN9607" s="221"/>
      <c r="AO9607" s="221"/>
      <c r="AP9607" s="221"/>
      <c r="AQ9607" s="219"/>
      <c r="AR9607" s="219"/>
      <c r="AS9607" s="221"/>
      <c r="AT9607" s="221"/>
      <c r="AU9607" s="221"/>
      <c r="AV9607" s="221"/>
      <c r="AW9607" s="221"/>
      <c r="AX9607" s="221"/>
      <c r="AY9607" s="221"/>
      <c r="AZ9607" s="221"/>
    </row>
    <row r="9608" spans="1:52" x14ac:dyDescent="0.15">
      <c r="A9608" s="278"/>
      <c r="B9608" s="274"/>
      <c r="C9608" s="340"/>
      <c r="D9608" s="340"/>
      <c r="E9608" s="341"/>
      <c r="F9608" s="341"/>
      <c r="G9608" s="341"/>
      <c r="H9608" s="341"/>
      <c r="I9608" s="341"/>
      <c r="J9608" s="341"/>
      <c r="AH9608" s="221"/>
      <c r="AI9608" s="221"/>
      <c r="AJ9608" s="221"/>
      <c r="AK9608" s="221"/>
      <c r="AL9608" s="221"/>
      <c r="AM9608" s="221"/>
      <c r="AN9608" s="221"/>
      <c r="AO9608" s="221"/>
      <c r="AP9608" s="221"/>
      <c r="AQ9608" s="219"/>
      <c r="AR9608" s="219"/>
      <c r="AS9608" s="221"/>
      <c r="AT9608" s="221"/>
      <c r="AU9608" s="221"/>
      <c r="AV9608" s="221"/>
      <c r="AW9608" s="221"/>
      <c r="AX9608" s="221"/>
      <c r="AY9608" s="221"/>
      <c r="AZ9608" s="221"/>
    </row>
    <row r="9609" spans="1:52" x14ac:dyDescent="0.15">
      <c r="A9609" s="278"/>
      <c r="B9609" s="274"/>
      <c r="C9609" s="340"/>
      <c r="D9609" s="340"/>
      <c r="E9609" s="341"/>
      <c r="F9609" s="341"/>
      <c r="G9609" s="341"/>
      <c r="H9609" s="341"/>
      <c r="I9609" s="341"/>
      <c r="J9609" s="341"/>
      <c r="AH9609" s="221"/>
      <c r="AI9609" s="221"/>
      <c r="AJ9609" s="221"/>
      <c r="AK9609" s="221"/>
      <c r="AL9609" s="221"/>
      <c r="AM9609" s="221"/>
      <c r="AN9609" s="221"/>
      <c r="AO9609" s="221"/>
      <c r="AP9609" s="221"/>
      <c r="AQ9609" s="219"/>
      <c r="AR9609" s="219"/>
      <c r="AS9609" s="221"/>
      <c r="AT9609" s="221"/>
      <c r="AU9609" s="221"/>
      <c r="AV9609" s="221"/>
      <c r="AW9609" s="221"/>
      <c r="AX9609" s="221"/>
      <c r="AY9609" s="221"/>
      <c r="AZ9609" s="221"/>
    </row>
    <row r="9610" spans="1:52" x14ac:dyDescent="0.15">
      <c r="A9610" s="278"/>
      <c r="B9610" s="274"/>
      <c r="C9610" s="340"/>
      <c r="D9610" s="340"/>
      <c r="E9610" s="341"/>
      <c r="F9610" s="341"/>
      <c r="G9610" s="341"/>
      <c r="H9610" s="341"/>
      <c r="I9610" s="341"/>
      <c r="J9610" s="341"/>
      <c r="AH9610" s="221"/>
      <c r="AI9610" s="221"/>
      <c r="AJ9610" s="221"/>
      <c r="AK9610" s="221"/>
      <c r="AL9610" s="221"/>
      <c r="AM9610" s="221"/>
      <c r="AN9610" s="221"/>
      <c r="AO9610" s="221"/>
      <c r="AP9610" s="221"/>
      <c r="AQ9610" s="219"/>
      <c r="AR9610" s="219"/>
      <c r="AS9610" s="221"/>
      <c r="AT9610" s="221"/>
      <c r="AU9610" s="221"/>
      <c r="AV9610" s="221"/>
      <c r="AW9610" s="221"/>
      <c r="AX9610" s="221"/>
      <c r="AY9610" s="221"/>
      <c r="AZ9610" s="221"/>
    </row>
    <row r="9611" spans="1:52" x14ac:dyDescent="0.15">
      <c r="A9611" s="278"/>
      <c r="B9611" s="274"/>
      <c r="C9611" s="340"/>
      <c r="D9611" s="340"/>
      <c r="E9611" s="341"/>
      <c r="F9611" s="341"/>
      <c r="G9611" s="341"/>
      <c r="H9611" s="341"/>
      <c r="I9611" s="341"/>
      <c r="J9611" s="341"/>
      <c r="AH9611" s="221"/>
      <c r="AI9611" s="221"/>
      <c r="AJ9611" s="221"/>
      <c r="AK9611" s="221"/>
      <c r="AL9611" s="221"/>
      <c r="AM9611" s="221"/>
      <c r="AN9611" s="221"/>
      <c r="AO9611" s="221"/>
      <c r="AP9611" s="221"/>
      <c r="AQ9611" s="219"/>
      <c r="AR9611" s="219"/>
      <c r="AS9611" s="221"/>
      <c r="AT9611" s="221"/>
      <c r="AU9611" s="221"/>
      <c r="AV9611" s="221"/>
      <c r="AW9611" s="221"/>
      <c r="AX9611" s="221"/>
      <c r="AY9611" s="221"/>
      <c r="AZ9611" s="221"/>
    </row>
    <row r="9612" spans="1:52" x14ac:dyDescent="0.15">
      <c r="A9612" s="278"/>
      <c r="B9612" s="274"/>
      <c r="C9612" s="340"/>
      <c r="D9612" s="340"/>
      <c r="E9612" s="341"/>
      <c r="F9612" s="341"/>
      <c r="G9612" s="341"/>
      <c r="H9612" s="341"/>
      <c r="I9612" s="341"/>
      <c r="J9612" s="341"/>
      <c r="AH9612" s="221"/>
      <c r="AI9612" s="221"/>
      <c r="AJ9612" s="221"/>
      <c r="AK9612" s="221"/>
      <c r="AL9612" s="221"/>
      <c r="AM9612" s="221"/>
      <c r="AN9612" s="221"/>
      <c r="AO9612" s="221"/>
      <c r="AP9612" s="221"/>
      <c r="AQ9612" s="219"/>
      <c r="AR9612" s="219"/>
      <c r="AS9612" s="221"/>
      <c r="AT9612" s="221"/>
      <c r="AU9612" s="221"/>
      <c r="AV9612" s="221"/>
      <c r="AW9612" s="221"/>
      <c r="AX9612" s="221"/>
      <c r="AY9612" s="221"/>
      <c r="AZ9612" s="221"/>
    </row>
    <row r="9613" spans="1:52" x14ac:dyDescent="0.15">
      <c r="A9613" s="278"/>
      <c r="B9613" s="274"/>
      <c r="C9613" s="340"/>
      <c r="D9613" s="340"/>
      <c r="E9613" s="341"/>
      <c r="F9613" s="341"/>
      <c r="G9613" s="341"/>
      <c r="H9613" s="341"/>
      <c r="I9613" s="341"/>
      <c r="J9613" s="341"/>
      <c r="AH9613" s="221"/>
      <c r="AI9613" s="221"/>
      <c r="AJ9613" s="221"/>
      <c r="AK9613" s="221"/>
      <c r="AL9613" s="221"/>
      <c r="AM9613" s="221"/>
      <c r="AN9613" s="221"/>
      <c r="AO9613" s="221"/>
      <c r="AP9613" s="221"/>
      <c r="AQ9613" s="219"/>
      <c r="AR9613" s="219"/>
      <c r="AS9613" s="221"/>
      <c r="AT9613" s="221"/>
      <c r="AU9613" s="221"/>
      <c r="AV9613" s="221"/>
      <c r="AW9613" s="221"/>
      <c r="AX9613" s="221"/>
      <c r="AY9613" s="221"/>
      <c r="AZ9613" s="221"/>
    </row>
    <row r="9614" spans="1:52" x14ac:dyDescent="0.15">
      <c r="A9614" s="278"/>
      <c r="B9614" s="274"/>
      <c r="C9614" s="340"/>
      <c r="D9614" s="340"/>
      <c r="E9614" s="341"/>
      <c r="F9614" s="341"/>
      <c r="G9614" s="341"/>
      <c r="H9614" s="341"/>
      <c r="I9614" s="341"/>
      <c r="J9614" s="341"/>
      <c r="AH9614" s="221"/>
      <c r="AI9614" s="221"/>
      <c r="AJ9614" s="221"/>
      <c r="AK9614" s="221"/>
      <c r="AL9614" s="221"/>
      <c r="AM9614" s="221"/>
      <c r="AN9614" s="221"/>
      <c r="AO9614" s="221"/>
      <c r="AP9614" s="221"/>
      <c r="AQ9614" s="219"/>
      <c r="AR9614" s="219"/>
      <c r="AS9614" s="221"/>
      <c r="AT9614" s="221"/>
      <c r="AU9614" s="221"/>
      <c r="AV9614" s="221"/>
      <c r="AW9614" s="221"/>
      <c r="AX9614" s="221"/>
      <c r="AY9614" s="221"/>
      <c r="AZ9614" s="221"/>
    </row>
    <row r="9615" spans="1:52" x14ac:dyDescent="0.15">
      <c r="A9615" s="278"/>
      <c r="B9615" s="274"/>
      <c r="C9615" s="340"/>
      <c r="D9615" s="340"/>
      <c r="E9615" s="341"/>
      <c r="F9615" s="341"/>
      <c r="G9615" s="341"/>
      <c r="H9615" s="341"/>
      <c r="I9615" s="341"/>
      <c r="J9615" s="341"/>
      <c r="AH9615" s="221"/>
      <c r="AI9615" s="221"/>
      <c r="AJ9615" s="221"/>
      <c r="AK9615" s="221"/>
      <c r="AL9615" s="221"/>
      <c r="AM9615" s="221"/>
      <c r="AN9615" s="221"/>
      <c r="AO9615" s="221"/>
      <c r="AP9615" s="221"/>
      <c r="AQ9615" s="219"/>
      <c r="AR9615" s="219"/>
      <c r="AS9615" s="221"/>
      <c r="AT9615" s="221"/>
      <c r="AU9615" s="221"/>
      <c r="AV9615" s="221"/>
      <c r="AW9615" s="221"/>
      <c r="AX9615" s="221"/>
      <c r="AY9615" s="221"/>
      <c r="AZ9615" s="221"/>
    </row>
    <row r="9616" spans="1:52" x14ac:dyDescent="0.15">
      <c r="A9616" s="278"/>
      <c r="B9616" s="274"/>
      <c r="C9616" s="340"/>
      <c r="D9616" s="340"/>
      <c r="E9616" s="341"/>
      <c r="F9616" s="341"/>
      <c r="G9616" s="341"/>
      <c r="H9616" s="341"/>
      <c r="I9616" s="341"/>
      <c r="J9616" s="341"/>
      <c r="AH9616" s="221"/>
      <c r="AI9616" s="221"/>
      <c r="AJ9616" s="221"/>
      <c r="AK9616" s="221"/>
      <c r="AL9616" s="221"/>
      <c r="AM9616" s="221"/>
      <c r="AN9616" s="221"/>
      <c r="AO9616" s="221"/>
      <c r="AP9616" s="221"/>
      <c r="AQ9616" s="219"/>
      <c r="AR9616" s="219"/>
      <c r="AS9616" s="221"/>
      <c r="AT9616" s="221"/>
      <c r="AU9616" s="221"/>
      <c r="AV9616" s="221"/>
      <c r="AW9616" s="221"/>
      <c r="AX9616" s="221"/>
      <c r="AY9616" s="221"/>
      <c r="AZ9616" s="221"/>
    </row>
    <row r="9617" spans="1:52" x14ac:dyDescent="0.15">
      <c r="A9617" s="278"/>
      <c r="B9617" s="274"/>
      <c r="C9617" s="340"/>
      <c r="D9617" s="340"/>
      <c r="E9617" s="341"/>
      <c r="F9617" s="341"/>
      <c r="G9617" s="341"/>
      <c r="H9617" s="341"/>
      <c r="I9617" s="341"/>
      <c r="J9617" s="341"/>
      <c r="AH9617" s="221"/>
      <c r="AI9617" s="221"/>
      <c r="AJ9617" s="221"/>
      <c r="AK9617" s="221"/>
      <c r="AL9617" s="221"/>
      <c r="AM9617" s="221"/>
      <c r="AN9617" s="221"/>
      <c r="AO9617" s="221"/>
      <c r="AP9617" s="221"/>
      <c r="AQ9617" s="219"/>
      <c r="AR9617" s="219"/>
      <c r="AS9617" s="221"/>
      <c r="AT9617" s="221"/>
      <c r="AU9617" s="221"/>
      <c r="AV9617" s="221"/>
      <c r="AW9617" s="221"/>
      <c r="AX9617" s="221"/>
      <c r="AY9617" s="221"/>
      <c r="AZ9617" s="221"/>
    </row>
    <row r="9618" spans="1:52" x14ac:dyDescent="0.15">
      <c r="A9618" s="278"/>
      <c r="B9618" s="274"/>
      <c r="C9618" s="340"/>
      <c r="D9618" s="340"/>
      <c r="E9618" s="341"/>
      <c r="F9618" s="341"/>
      <c r="G9618" s="341"/>
      <c r="H9618" s="341"/>
      <c r="I9618" s="341"/>
      <c r="J9618" s="341"/>
      <c r="AH9618" s="221"/>
      <c r="AI9618" s="221"/>
      <c r="AJ9618" s="221"/>
      <c r="AK9618" s="221"/>
      <c r="AL9618" s="221"/>
      <c r="AM9618" s="221"/>
      <c r="AN9618" s="221"/>
      <c r="AO9618" s="221"/>
      <c r="AP9618" s="221"/>
      <c r="AQ9618" s="219"/>
      <c r="AR9618" s="219"/>
      <c r="AS9618" s="221"/>
      <c r="AT9618" s="221"/>
      <c r="AU9618" s="221"/>
      <c r="AV9618" s="221"/>
      <c r="AW9618" s="221"/>
      <c r="AX9618" s="221"/>
      <c r="AY9618" s="221"/>
      <c r="AZ9618" s="221"/>
    </row>
    <row r="9619" spans="1:52" x14ac:dyDescent="0.15">
      <c r="A9619" s="278"/>
      <c r="B9619" s="274"/>
      <c r="C9619" s="340"/>
      <c r="D9619" s="340"/>
      <c r="E9619" s="341"/>
      <c r="F9619" s="341"/>
      <c r="G9619" s="341"/>
      <c r="H9619" s="341"/>
      <c r="I9619" s="341"/>
      <c r="J9619" s="341"/>
      <c r="AH9619" s="221"/>
      <c r="AI9619" s="221"/>
      <c r="AJ9619" s="221"/>
      <c r="AK9619" s="221"/>
      <c r="AL9619" s="221"/>
      <c r="AM9619" s="221"/>
      <c r="AN9619" s="221"/>
      <c r="AO9619" s="221"/>
      <c r="AP9619" s="221"/>
      <c r="AQ9619" s="219"/>
      <c r="AR9619" s="219"/>
      <c r="AS9619" s="221"/>
      <c r="AT9619" s="221"/>
      <c r="AU9619" s="221"/>
      <c r="AV9619" s="221"/>
      <c r="AW9619" s="221"/>
      <c r="AX9619" s="221"/>
      <c r="AY9619" s="221"/>
      <c r="AZ9619" s="221"/>
    </row>
    <row r="9620" spans="1:52" x14ac:dyDescent="0.15">
      <c r="A9620" s="278"/>
      <c r="B9620" s="274"/>
      <c r="C9620" s="340"/>
      <c r="D9620" s="340"/>
      <c r="E9620" s="341"/>
      <c r="F9620" s="341"/>
      <c r="G9620" s="341"/>
      <c r="H9620" s="341"/>
      <c r="I9620" s="341"/>
      <c r="J9620" s="341"/>
      <c r="AH9620" s="221"/>
      <c r="AI9620" s="221"/>
      <c r="AJ9620" s="221"/>
      <c r="AK9620" s="221"/>
      <c r="AL9620" s="221"/>
      <c r="AM9620" s="221"/>
      <c r="AN9620" s="221"/>
      <c r="AO9620" s="221"/>
      <c r="AP9620" s="221"/>
      <c r="AQ9620" s="219"/>
      <c r="AR9620" s="219"/>
      <c r="AS9620" s="221"/>
      <c r="AT9620" s="221"/>
      <c r="AU9620" s="221"/>
      <c r="AV9620" s="221"/>
      <c r="AW9620" s="221"/>
      <c r="AX9620" s="221"/>
      <c r="AY9620" s="221"/>
      <c r="AZ9620" s="221"/>
    </row>
    <row r="9621" spans="1:52" x14ac:dyDescent="0.15">
      <c r="A9621" s="278"/>
      <c r="B9621" s="274"/>
      <c r="C9621" s="340"/>
      <c r="D9621" s="340"/>
      <c r="E9621" s="341"/>
      <c r="F9621" s="341"/>
      <c r="G9621" s="341"/>
      <c r="H9621" s="341"/>
      <c r="I9621" s="341"/>
      <c r="J9621" s="341"/>
      <c r="AH9621" s="221"/>
      <c r="AI9621" s="221"/>
      <c r="AJ9621" s="221"/>
      <c r="AK9621" s="221"/>
      <c r="AL9621" s="221"/>
      <c r="AM9621" s="221"/>
      <c r="AN9621" s="221"/>
      <c r="AO9621" s="221"/>
      <c r="AP9621" s="221"/>
      <c r="AQ9621" s="219"/>
      <c r="AR9621" s="219"/>
      <c r="AS9621" s="221"/>
      <c r="AT9621" s="221"/>
      <c r="AU9621" s="221"/>
      <c r="AV9621" s="221"/>
      <c r="AW9621" s="221"/>
      <c r="AX9621" s="221"/>
      <c r="AY9621" s="221"/>
      <c r="AZ9621" s="221"/>
    </row>
    <row r="9622" spans="1:52" x14ac:dyDescent="0.15">
      <c r="A9622" s="278"/>
      <c r="B9622" s="274"/>
      <c r="C9622" s="340"/>
      <c r="D9622" s="340"/>
      <c r="E9622" s="341"/>
      <c r="F9622" s="341"/>
      <c r="G9622" s="341"/>
      <c r="H9622" s="341"/>
      <c r="I9622" s="341"/>
      <c r="J9622" s="341"/>
      <c r="AH9622" s="221"/>
      <c r="AI9622" s="221"/>
      <c r="AJ9622" s="221"/>
      <c r="AK9622" s="221"/>
      <c r="AL9622" s="221"/>
      <c r="AM9622" s="221"/>
      <c r="AN9622" s="221"/>
      <c r="AO9622" s="221"/>
      <c r="AP9622" s="221"/>
      <c r="AQ9622" s="219"/>
      <c r="AR9622" s="219"/>
      <c r="AS9622" s="221"/>
      <c r="AT9622" s="221"/>
      <c r="AU9622" s="221"/>
      <c r="AV9622" s="221"/>
      <c r="AW9622" s="221"/>
      <c r="AX9622" s="221"/>
      <c r="AY9622" s="221"/>
      <c r="AZ9622" s="221"/>
    </row>
    <row r="9623" spans="1:52" x14ac:dyDescent="0.15">
      <c r="A9623" s="278"/>
      <c r="B9623" s="274"/>
      <c r="C9623" s="340"/>
      <c r="D9623" s="340"/>
      <c r="E9623" s="341"/>
      <c r="F9623" s="341"/>
      <c r="G9623" s="341"/>
      <c r="H9623" s="341"/>
      <c r="I9623" s="341"/>
      <c r="J9623" s="341"/>
      <c r="AH9623" s="221"/>
      <c r="AI9623" s="221"/>
      <c r="AJ9623" s="221"/>
      <c r="AK9623" s="221"/>
      <c r="AL9623" s="221"/>
      <c r="AM9623" s="221"/>
      <c r="AN9623" s="221"/>
      <c r="AO9623" s="221"/>
      <c r="AP9623" s="221"/>
      <c r="AQ9623" s="219"/>
      <c r="AR9623" s="219"/>
      <c r="AS9623" s="221"/>
      <c r="AT9623" s="221"/>
      <c r="AU9623" s="221"/>
      <c r="AV9623" s="221"/>
      <c r="AW9623" s="221"/>
      <c r="AX9623" s="221"/>
      <c r="AY9623" s="221"/>
      <c r="AZ9623" s="221"/>
    </row>
    <row r="9624" spans="1:52" x14ac:dyDescent="0.15">
      <c r="A9624" s="278"/>
      <c r="B9624" s="274"/>
      <c r="C9624" s="340"/>
      <c r="D9624" s="340"/>
      <c r="E9624" s="341"/>
      <c r="F9624" s="341"/>
      <c r="G9624" s="341"/>
      <c r="H9624" s="341"/>
      <c r="I9624" s="341"/>
      <c r="J9624" s="341"/>
      <c r="AH9624" s="221"/>
      <c r="AI9624" s="221"/>
      <c r="AJ9624" s="221"/>
      <c r="AK9624" s="221"/>
      <c r="AL9624" s="221"/>
      <c r="AM9624" s="221"/>
      <c r="AN9624" s="221"/>
      <c r="AO9624" s="221"/>
      <c r="AP9624" s="221"/>
      <c r="AQ9624" s="219"/>
      <c r="AR9624" s="219"/>
      <c r="AS9624" s="221"/>
      <c r="AT9624" s="221"/>
      <c r="AU9624" s="221"/>
      <c r="AV9624" s="221"/>
      <c r="AW9624" s="221"/>
      <c r="AX9624" s="221"/>
      <c r="AY9624" s="221"/>
      <c r="AZ9624" s="221"/>
    </row>
    <row r="9625" spans="1:52" x14ac:dyDescent="0.15">
      <c r="A9625" s="278"/>
      <c r="B9625" s="274"/>
      <c r="C9625" s="340"/>
      <c r="D9625" s="340"/>
      <c r="E9625" s="341"/>
      <c r="F9625" s="341"/>
      <c r="G9625" s="341"/>
      <c r="H9625" s="341"/>
      <c r="I9625" s="341"/>
      <c r="J9625" s="341"/>
      <c r="AH9625" s="221"/>
      <c r="AI9625" s="221"/>
      <c r="AJ9625" s="221"/>
      <c r="AK9625" s="221"/>
      <c r="AL9625" s="221"/>
      <c r="AM9625" s="221"/>
      <c r="AN9625" s="221"/>
      <c r="AO9625" s="221"/>
      <c r="AP9625" s="221"/>
      <c r="AQ9625" s="219"/>
      <c r="AR9625" s="219"/>
      <c r="AS9625" s="221"/>
      <c r="AT9625" s="221"/>
      <c r="AU9625" s="221"/>
      <c r="AV9625" s="221"/>
      <c r="AW9625" s="221"/>
      <c r="AX9625" s="221"/>
      <c r="AY9625" s="221"/>
      <c r="AZ9625" s="221"/>
    </row>
    <row r="9626" spans="1:52" x14ac:dyDescent="0.15">
      <c r="A9626" s="278"/>
      <c r="B9626" s="274"/>
      <c r="C9626" s="340"/>
      <c r="D9626" s="340"/>
      <c r="E9626" s="341"/>
      <c r="F9626" s="341"/>
      <c r="G9626" s="341"/>
      <c r="H9626" s="341"/>
      <c r="I9626" s="341"/>
      <c r="J9626" s="341"/>
      <c r="AH9626" s="221"/>
      <c r="AI9626" s="221"/>
      <c r="AJ9626" s="221"/>
      <c r="AK9626" s="221"/>
      <c r="AL9626" s="221"/>
      <c r="AM9626" s="221"/>
      <c r="AN9626" s="221"/>
      <c r="AO9626" s="221"/>
      <c r="AP9626" s="221"/>
      <c r="AQ9626" s="219"/>
      <c r="AR9626" s="219"/>
      <c r="AS9626" s="221"/>
      <c r="AT9626" s="221"/>
      <c r="AU9626" s="221"/>
      <c r="AV9626" s="221"/>
      <c r="AW9626" s="221"/>
      <c r="AX9626" s="221"/>
      <c r="AY9626" s="221"/>
      <c r="AZ9626" s="221"/>
    </row>
    <row r="9627" spans="1:52" x14ac:dyDescent="0.15">
      <c r="A9627" s="278"/>
      <c r="B9627" s="274"/>
      <c r="C9627" s="340"/>
      <c r="D9627" s="340"/>
      <c r="E9627" s="341"/>
      <c r="F9627" s="341"/>
      <c r="G9627" s="341"/>
      <c r="H9627" s="341"/>
      <c r="I9627" s="341"/>
      <c r="J9627" s="341"/>
      <c r="AH9627" s="221"/>
      <c r="AI9627" s="221"/>
      <c r="AJ9627" s="221"/>
      <c r="AK9627" s="221"/>
      <c r="AL9627" s="221"/>
      <c r="AM9627" s="221"/>
      <c r="AN9627" s="221"/>
      <c r="AO9627" s="221"/>
      <c r="AP9627" s="221"/>
      <c r="AQ9627" s="219"/>
      <c r="AR9627" s="219"/>
      <c r="AS9627" s="221"/>
      <c r="AT9627" s="221"/>
      <c r="AU9627" s="221"/>
      <c r="AV9627" s="221"/>
      <c r="AW9627" s="221"/>
      <c r="AX9627" s="221"/>
      <c r="AY9627" s="221"/>
      <c r="AZ9627" s="221"/>
    </row>
    <row r="9628" spans="1:52" x14ac:dyDescent="0.15">
      <c r="A9628" s="278"/>
      <c r="B9628" s="274"/>
      <c r="C9628" s="340"/>
      <c r="D9628" s="340"/>
      <c r="E9628" s="341"/>
      <c r="F9628" s="341"/>
      <c r="G9628" s="341"/>
      <c r="H9628" s="341"/>
      <c r="I9628" s="341"/>
      <c r="J9628" s="341"/>
      <c r="AH9628" s="221"/>
      <c r="AI9628" s="221"/>
      <c r="AJ9628" s="221"/>
      <c r="AK9628" s="221"/>
      <c r="AL9628" s="221"/>
      <c r="AM9628" s="221"/>
      <c r="AN9628" s="221"/>
      <c r="AO9628" s="221"/>
      <c r="AP9628" s="221"/>
      <c r="AQ9628" s="219"/>
      <c r="AR9628" s="219"/>
      <c r="AS9628" s="221"/>
      <c r="AT9628" s="221"/>
      <c r="AU9628" s="221"/>
      <c r="AV9628" s="221"/>
      <c r="AW9628" s="221"/>
      <c r="AX9628" s="221"/>
      <c r="AY9628" s="221"/>
      <c r="AZ9628" s="221"/>
    </row>
    <row r="9629" spans="1:52" x14ac:dyDescent="0.15">
      <c r="A9629" s="278"/>
      <c r="B9629" s="274"/>
      <c r="C9629" s="340"/>
      <c r="D9629" s="340"/>
      <c r="E9629" s="341"/>
      <c r="F9629" s="341"/>
      <c r="G9629" s="341"/>
      <c r="H9629" s="341"/>
      <c r="I9629" s="341"/>
      <c r="J9629" s="341"/>
      <c r="AH9629" s="221"/>
      <c r="AI9629" s="221"/>
      <c r="AJ9629" s="221"/>
      <c r="AK9629" s="221"/>
      <c r="AL9629" s="221"/>
      <c r="AM9629" s="221"/>
      <c r="AN9629" s="221"/>
      <c r="AO9629" s="221"/>
      <c r="AP9629" s="221"/>
      <c r="AQ9629" s="219"/>
      <c r="AR9629" s="219"/>
      <c r="AS9629" s="221"/>
      <c r="AT9629" s="221"/>
      <c r="AU9629" s="221"/>
      <c r="AV9629" s="221"/>
      <c r="AW9629" s="221"/>
      <c r="AX9629" s="221"/>
      <c r="AY9629" s="221"/>
      <c r="AZ9629" s="221"/>
    </row>
    <row r="9630" spans="1:52" x14ac:dyDescent="0.15">
      <c r="A9630" s="278"/>
      <c r="B9630" s="274"/>
      <c r="C9630" s="340"/>
      <c r="D9630" s="340"/>
      <c r="E9630" s="341"/>
      <c r="F9630" s="341"/>
      <c r="G9630" s="341"/>
      <c r="H9630" s="341"/>
      <c r="I9630" s="341"/>
      <c r="J9630" s="341"/>
      <c r="AH9630" s="221"/>
      <c r="AI9630" s="221"/>
      <c r="AJ9630" s="221"/>
      <c r="AK9630" s="221"/>
      <c r="AL9630" s="221"/>
      <c r="AM9630" s="221"/>
      <c r="AN9630" s="221"/>
      <c r="AO9630" s="221"/>
      <c r="AP9630" s="221"/>
      <c r="AQ9630" s="219"/>
      <c r="AR9630" s="219"/>
      <c r="AS9630" s="221"/>
      <c r="AT9630" s="221"/>
      <c r="AU9630" s="221"/>
      <c r="AV9630" s="221"/>
      <c r="AW9630" s="221"/>
      <c r="AX9630" s="221"/>
      <c r="AY9630" s="221"/>
      <c r="AZ9630" s="221"/>
    </row>
    <row r="9631" spans="1:52" x14ac:dyDescent="0.15">
      <c r="A9631" s="278"/>
      <c r="B9631" s="274"/>
      <c r="C9631" s="340"/>
      <c r="D9631" s="340"/>
      <c r="E9631" s="341"/>
      <c r="F9631" s="341"/>
      <c r="G9631" s="341"/>
      <c r="H9631" s="341"/>
      <c r="I9631" s="341"/>
      <c r="J9631" s="341"/>
      <c r="AH9631" s="221"/>
      <c r="AI9631" s="221"/>
      <c r="AJ9631" s="221"/>
      <c r="AK9631" s="221"/>
      <c r="AL9631" s="221"/>
      <c r="AM9631" s="221"/>
      <c r="AN9631" s="221"/>
      <c r="AO9631" s="221"/>
      <c r="AP9631" s="221"/>
      <c r="AQ9631" s="219"/>
      <c r="AR9631" s="219"/>
      <c r="AS9631" s="221"/>
      <c r="AT9631" s="221"/>
      <c r="AU9631" s="221"/>
      <c r="AV9631" s="221"/>
      <c r="AW9631" s="221"/>
      <c r="AX9631" s="221"/>
      <c r="AY9631" s="221"/>
      <c r="AZ9631" s="221"/>
    </row>
    <row r="9632" spans="1:52" x14ac:dyDescent="0.15">
      <c r="A9632" s="278"/>
      <c r="B9632" s="274"/>
      <c r="C9632" s="340"/>
      <c r="D9632" s="340"/>
      <c r="E9632" s="341"/>
      <c r="F9632" s="341"/>
      <c r="G9632" s="341"/>
      <c r="H9632" s="341"/>
      <c r="I9632" s="341"/>
      <c r="J9632" s="341"/>
      <c r="AH9632" s="221"/>
      <c r="AI9632" s="221"/>
      <c r="AJ9632" s="221"/>
      <c r="AK9632" s="221"/>
      <c r="AL9632" s="221"/>
      <c r="AM9632" s="221"/>
      <c r="AN9632" s="221"/>
      <c r="AO9632" s="221"/>
      <c r="AP9632" s="221"/>
      <c r="AQ9632" s="219"/>
      <c r="AR9632" s="219"/>
      <c r="AS9632" s="221"/>
      <c r="AT9632" s="221"/>
      <c r="AU9632" s="221"/>
      <c r="AV9632" s="221"/>
      <c r="AW9632" s="221"/>
      <c r="AX9632" s="221"/>
      <c r="AY9632" s="221"/>
      <c r="AZ9632" s="221"/>
    </row>
    <row r="9633" spans="1:52" x14ac:dyDescent="0.15">
      <c r="A9633" s="278"/>
      <c r="B9633" s="274"/>
      <c r="C9633" s="340"/>
      <c r="D9633" s="340"/>
      <c r="E9633" s="341"/>
      <c r="F9633" s="341"/>
      <c r="G9633" s="341"/>
      <c r="H9633" s="341"/>
      <c r="I9633" s="341"/>
      <c r="J9633" s="341"/>
      <c r="AH9633" s="221"/>
      <c r="AI9633" s="221"/>
      <c r="AJ9633" s="221"/>
      <c r="AK9633" s="221"/>
      <c r="AL9633" s="221"/>
      <c r="AM9633" s="221"/>
      <c r="AN9633" s="221"/>
      <c r="AO9633" s="221"/>
      <c r="AP9633" s="221"/>
      <c r="AQ9633" s="219"/>
      <c r="AR9633" s="219"/>
      <c r="AS9633" s="221"/>
      <c r="AT9633" s="221"/>
      <c r="AU9633" s="221"/>
      <c r="AV9633" s="221"/>
      <c r="AW9633" s="221"/>
      <c r="AX9633" s="221"/>
      <c r="AY9633" s="221"/>
      <c r="AZ9633" s="221"/>
    </row>
    <row r="9634" spans="1:52" x14ac:dyDescent="0.15">
      <c r="A9634" s="278"/>
      <c r="B9634" s="274"/>
      <c r="C9634" s="340"/>
      <c r="D9634" s="340"/>
      <c r="E9634" s="341"/>
      <c r="F9634" s="341"/>
      <c r="G9634" s="341"/>
      <c r="H9634" s="341"/>
      <c r="I9634" s="341"/>
      <c r="J9634" s="341"/>
      <c r="AH9634" s="221"/>
      <c r="AI9634" s="221"/>
      <c r="AJ9634" s="221"/>
      <c r="AK9634" s="221"/>
      <c r="AL9634" s="221"/>
      <c r="AM9634" s="221"/>
      <c r="AN9634" s="221"/>
      <c r="AO9634" s="221"/>
      <c r="AP9634" s="221"/>
      <c r="AQ9634" s="219"/>
      <c r="AR9634" s="219"/>
      <c r="AS9634" s="221"/>
      <c r="AT9634" s="221"/>
      <c r="AU9634" s="221"/>
      <c r="AV9634" s="221"/>
      <c r="AW9634" s="221"/>
      <c r="AX9634" s="221"/>
      <c r="AY9634" s="221"/>
      <c r="AZ9634" s="221"/>
    </row>
    <row r="9635" spans="1:52" x14ac:dyDescent="0.15">
      <c r="A9635" s="278"/>
      <c r="B9635" s="274"/>
      <c r="C9635" s="340"/>
      <c r="D9635" s="340"/>
      <c r="E9635" s="341"/>
      <c r="F9635" s="341"/>
      <c r="G9635" s="341"/>
      <c r="H9635" s="341"/>
      <c r="I9635" s="341"/>
      <c r="J9635" s="341"/>
      <c r="AH9635" s="221"/>
      <c r="AI9635" s="221"/>
      <c r="AJ9635" s="221"/>
      <c r="AK9635" s="221"/>
      <c r="AL9635" s="221"/>
      <c r="AM9635" s="221"/>
      <c r="AN9635" s="221"/>
      <c r="AO9635" s="221"/>
      <c r="AP9635" s="221"/>
      <c r="AQ9635" s="219"/>
      <c r="AR9635" s="219"/>
      <c r="AS9635" s="221"/>
      <c r="AT9635" s="221"/>
      <c r="AU9635" s="221"/>
      <c r="AV9635" s="221"/>
      <c r="AW9635" s="221"/>
      <c r="AX9635" s="221"/>
      <c r="AY9635" s="221"/>
      <c r="AZ9635" s="221"/>
    </row>
    <row r="9636" spans="1:52" x14ac:dyDescent="0.15">
      <c r="A9636" s="278"/>
      <c r="B9636" s="274"/>
      <c r="C9636" s="340"/>
      <c r="D9636" s="340"/>
      <c r="E9636" s="341"/>
      <c r="F9636" s="341"/>
      <c r="G9636" s="341"/>
      <c r="H9636" s="341"/>
      <c r="I9636" s="341"/>
      <c r="J9636" s="341"/>
      <c r="AH9636" s="221"/>
      <c r="AI9636" s="221"/>
      <c r="AJ9636" s="221"/>
      <c r="AK9636" s="221"/>
      <c r="AL9636" s="221"/>
      <c r="AM9636" s="221"/>
      <c r="AN9636" s="221"/>
      <c r="AO9636" s="221"/>
      <c r="AP9636" s="221"/>
      <c r="AQ9636" s="219"/>
      <c r="AR9636" s="219"/>
      <c r="AS9636" s="221"/>
      <c r="AT9636" s="221"/>
      <c r="AU9636" s="221"/>
      <c r="AV9636" s="221"/>
      <c r="AW9636" s="221"/>
      <c r="AX9636" s="221"/>
      <c r="AY9636" s="221"/>
      <c r="AZ9636" s="221"/>
    </row>
    <row r="9637" spans="1:52" x14ac:dyDescent="0.15">
      <c r="A9637" s="278"/>
      <c r="B9637" s="274"/>
      <c r="C9637" s="340"/>
      <c r="D9637" s="340"/>
      <c r="E9637" s="341"/>
      <c r="F9637" s="341"/>
      <c r="G9637" s="341"/>
      <c r="H9637" s="341"/>
      <c r="I9637" s="341"/>
      <c r="J9637" s="341"/>
      <c r="AH9637" s="221"/>
      <c r="AI9637" s="221"/>
      <c r="AJ9637" s="221"/>
      <c r="AK9637" s="221"/>
      <c r="AL9637" s="221"/>
      <c r="AM9637" s="221"/>
      <c r="AN9637" s="221"/>
      <c r="AO9637" s="221"/>
      <c r="AP9637" s="221"/>
      <c r="AQ9637" s="219"/>
      <c r="AR9637" s="219"/>
      <c r="AS9637" s="221"/>
      <c r="AT9637" s="221"/>
      <c r="AU9637" s="221"/>
      <c r="AV9637" s="221"/>
      <c r="AW9637" s="221"/>
      <c r="AX9637" s="221"/>
      <c r="AY9637" s="221"/>
      <c r="AZ9637" s="221"/>
    </row>
    <row r="9638" spans="1:52" x14ac:dyDescent="0.15">
      <c r="A9638" s="278"/>
      <c r="B9638" s="274"/>
      <c r="C9638" s="340"/>
      <c r="D9638" s="340"/>
      <c r="E9638" s="341"/>
      <c r="F9638" s="341"/>
      <c r="G9638" s="341"/>
      <c r="H9638" s="341"/>
      <c r="I9638" s="341"/>
      <c r="J9638" s="341"/>
      <c r="AH9638" s="221"/>
      <c r="AI9638" s="221"/>
      <c r="AJ9638" s="221"/>
      <c r="AK9638" s="221"/>
      <c r="AL9638" s="221"/>
      <c r="AM9638" s="221"/>
      <c r="AN9638" s="221"/>
      <c r="AO9638" s="221"/>
      <c r="AP9638" s="221"/>
      <c r="AQ9638" s="219"/>
      <c r="AR9638" s="219"/>
      <c r="AS9638" s="221"/>
      <c r="AT9638" s="221"/>
      <c r="AU9638" s="221"/>
      <c r="AV9638" s="221"/>
      <c r="AW9638" s="221"/>
      <c r="AX9638" s="221"/>
      <c r="AY9638" s="221"/>
      <c r="AZ9638" s="221"/>
    </row>
    <row r="9639" spans="1:52" x14ac:dyDescent="0.15">
      <c r="A9639" s="278"/>
      <c r="B9639" s="274"/>
      <c r="C9639" s="340"/>
      <c r="D9639" s="340"/>
      <c r="E9639" s="341"/>
      <c r="F9639" s="341"/>
      <c r="G9639" s="341"/>
      <c r="H9639" s="341"/>
      <c r="I9639" s="341"/>
      <c r="J9639" s="341"/>
      <c r="AH9639" s="221"/>
      <c r="AI9639" s="221"/>
      <c r="AJ9639" s="221"/>
      <c r="AK9639" s="221"/>
      <c r="AL9639" s="221"/>
      <c r="AM9639" s="221"/>
      <c r="AN9639" s="221"/>
      <c r="AO9639" s="221"/>
      <c r="AP9639" s="221"/>
      <c r="AQ9639" s="219"/>
      <c r="AR9639" s="219"/>
      <c r="AS9639" s="221"/>
      <c r="AT9639" s="221"/>
      <c r="AU9639" s="221"/>
      <c r="AV9639" s="221"/>
      <c r="AW9639" s="221"/>
      <c r="AX9639" s="221"/>
      <c r="AY9639" s="221"/>
      <c r="AZ9639" s="221"/>
    </row>
    <row r="9640" spans="1:52" x14ac:dyDescent="0.15">
      <c r="A9640" s="278"/>
      <c r="B9640" s="274"/>
      <c r="C9640" s="340"/>
      <c r="D9640" s="340"/>
      <c r="E9640" s="341"/>
      <c r="F9640" s="341"/>
      <c r="G9640" s="341"/>
      <c r="H9640" s="341"/>
      <c r="I9640" s="341"/>
      <c r="J9640" s="341"/>
      <c r="AH9640" s="221"/>
      <c r="AI9640" s="221"/>
      <c r="AJ9640" s="221"/>
      <c r="AK9640" s="221"/>
      <c r="AL9640" s="221"/>
      <c r="AM9640" s="221"/>
      <c r="AN9640" s="221"/>
      <c r="AO9640" s="221"/>
      <c r="AP9640" s="221"/>
      <c r="AQ9640" s="219"/>
      <c r="AR9640" s="219"/>
      <c r="AS9640" s="221"/>
      <c r="AT9640" s="221"/>
      <c r="AU9640" s="221"/>
      <c r="AV9640" s="221"/>
      <c r="AW9640" s="221"/>
      <c r="AX9640" s="221"/>
      <c r="AY9640" s="221"/>
      <c r="AZ9640" s="221"/>
    </row>
    <row r="9641" spans="1:52" x14ac:dyDescent="0.15">
      <c r="A9641" s="278"/>
      <c r="B9641" s="274"/>
      <c r="C9641" s="340"/>
      <c r="D9641" s="340"/>
      <c r="E9641" s="341"/>
      <c r="F9641" s="341"/>
      <c r="G9641" s="341"/>
      <c r="H9641" s="341"/>
      <c r="I9641" s="341"/>
      <c r="J9641" s="341"/>
      <c r="AH9641" s="221"/>
      <c r="AI9641" s="221"/>
      <c r="AJ9641" s="221"/>
      <c r="AK9641" s="221"/>
      <c r="AL9641" s="221"/>
      <c r="AM9641" s="221"/>
      <c r="AN9641" s="221"/>
      <c r="AO9641" s="221"/>
      <c r="AP9641" s="221"/>
      <c r="AQ9641" s="219"/>
      <c r="AR9641" s="219"/>
      <c r="AS9641" s="221"/>
      <c r="AT9641" s="221"/>
      <c r="AU9641" s="221"/>
      <c r="AV9641" s="221"/>
      <c r="AW9641" s="221"/>
      <c r="AX9641" s="221"/>
      <c r="AY9641" s="221"/>
      <c r="AZ9641" s="221"/>
    </row>
    <row r="9642" spans="1:52" x14ac:dyDescent="0.15">
      <c r="A9642" s="278"/>
      <c r="B9642" s="274"/>
      <c r="C9642" s="340"/>
      <c r="D9642" s="340"/>
      <c r="E9642" s="341"/>
      <c r="F9642" s="341"/>
      <c r="G9642" s="341"/>
      <c r="H9642" s="341"/>
      <c r="I9642" s="341"/>
      <c r="J9642" s="341"/>
      <c r="AH9642" s="221"/>
      <c r="AI9642" s="221"/>
      <c r="AJ9642" s="221"/>
      <c r="AK9642" s="221"/>
      <c r="AL9642" s="221"/>
      <c r="AM9642" s="221"/>
      <c r="AN9642" s="221"/>
      <c r="AO9642" s="221"/>
      <c r="AP9642" s="221"/>
      <c r="AQ9642" s="219"/>
      <c r="AR9642" s="219"/>
      <c r="AS9642" s="221"/>
      <c r="AT9642" s="221"/>
      <c r="AU9642" s="221"/>
      <c r="AV9642" s="221"/>
      <c r="AW9642" s="221"/>
      <c r="AX9642" s="221"/>
      <c r="AY9642" s="221"/>
      <c r="AZ9642" s="221"/>
    </row>
    <row r="9643" spans="1:52" x14ac:dyDescent="0.15">
      <c r="A9643" s="278"/>
      <c r="B9643" s="274"/>
      <c r="C9643" s="340"/>
      <c r="D9643" s="340"/>
      <c r="E9643" s="341"/>
      <c r="F9643" s="341"/>
      <c r="G9643" s="341"/>
      <c r="H9643" s="341"/>
      <c r="I9643" s="341"/>
      <c r="J9643" s="341"/>
      <c r="AH9643" s="221"/>
      <c r="AI9643" s="221"/>
      <c r="AJ9643" s="221"/>
      <c r="AK9643" s="221"/>
      <c r="AL9643" s="221"/>
      <c r="AM9643" s="221"/>
      <c r="AN9643" s="221"/>
      <c r="AO9643" s="221"/>
      <c r="AP9643" s="221"/>
      <c r="AQ9643" s="219"/>
      <c r="AR9643" s="219"/>
      <c r="AS9643" s="221"/>
      <c r="AT9643" s="221"/>
      <c r="AU9643" s="221"/>
      <c r="AV9643" s="221"/>
      <c r="AW9643" s="221"/>
      <c r="AX9643" s="221"/>
      <c r="AY9643" s="221"/>
      <c r="AZ9643" s="221"/>
    </row>
    <row r="9644" spans="1:52" x14ac:dyDescent="0.15">
      <c r="A9644" s="278"/>
      <c r="B9644" s="274"/>
      <c r="C9644" s="340"/>
      <c r="D9644" s="340"/>
      <c r="E9644" s="341"/>
      <c r="F9644" s="341"/>
      <c r="G9644" s="341"/>
      <c r="H9644" s="341"/>
      <c r="I9644" s="341"/>
      <c r="J9644" s="341"/>
      <c r="AH9644" s="221"/>
      <c r="AI9644" s="221"/>
      <c r="AJ9644" s="221"/>
      <c r="AK9644" s="221"/>
      <c r="AL9644" s="221"/>
      <c r="AM9644" s="221"/>
      <c r="AN9644" s="221"/>
      <c r="AO9644" s="221"/>
      <c r="AP9644" s="221"/>
      <c r="AQ9644" s="219"/>
      <c r="AR9644" s="219"/>
      <c r="AS9644" s="221"/>
      <c r="AT9644" s="221"/>
      <c r="AU9644" s="221"/>
      <c r="AV9644" s="221"/>
      <c r="AW9644" s="221"/>
      <c r="AX9644" s="221"/>
      <c r="AY9644" s="221"/>
      <c r="AZ9644" s="221"/>
    </row>
    <row r="9645" spans="1:52" x14ac:dyDescent="0.15">
      <c r="A9645" s="278"/>
      <c r="B9645" s="274"/>
      <c r="C9645" s="340"/>
      <c r="D9645" s="340"/>
      <c r="E9645" s="341"/>
      <c r="F9645" s="341"/>
      <c r="G9645" s="341"/>
      <c r="H9645" s="341"/>
      <c r="I9645" s="341"/>
      <c r="J9645" s="341"/>
      <c r="AH9645" s="221"/>
      <c r="AI9645" s="221"/>
      <c r="AJ9645" s="221"/>
      <c r="AK9645" s="221"/>
      <c r="AL9645" s="221"/>
      <c r="AM9645" s="221"/>
      <c r="AN9645" s="221"/>
      <c r="AO9645" s="221"/>
      <c r="AP9645" s="221"/>
      <c r="AQ9645" s="219"/>
      <c r="AR9645" s="219"/>
      <c r="AS9645" s="221"/>
      <c r="AT9645" s="221"/>
      <c r="AU9645" s="221"/>
      <c r="AV9645" s="221"/>
      <c r="AW9645" s="221"/>
      <c r="AX9645" s="221"/>
      <c r="AY9645" s="221"/>
      <c r="AZ9645" s="221"/>
    </row>
    <row r="9646" spans="1:52" x14ac:dyDescent="0.15">
      <c r="A9646" s="278"/>
      <c r="B9646" s="274"/>
      <c r="C9646" s="340"/>
      <c r="D9646" s="340"/>
      <c r="E9646" s="341"/>
      <c r="F9646" s="341"/>
      <c r="G9646" s="341"/>
      <c r="H9646" s="341"/>
      <c r="I9646" s="341"/>
      <c r="J9646" s="341"/>
      <c r="AH9646" s="221"/>
      <c r="AI9646" s="221"/>
      <c r="AJ9646" s="221"/>
      <c r="AK9646" s="221"/>
      <c r="AL9646" s="221"/>
      <c r="AM9646" s="221"/>
      <c r="AN9646" s="221"/>
      <c r="AO9646" s="221"/>
      <c r="AP9646" s="221"/>
      <c r="AQ9646" s="219"/>
      <c r="AR9646" s="219"/>
      <c r="AS9646" s="221"/>
      <c r="AT9646" s="221"/>
      <c r="AU9646" s="221"/>
      <c r="AV9646" s="221"/>
      <c r="AW9646" s="221"/>
      <c r="AX9646" s="221"/>
      <c r="AY9646" s="221"/>
      <c r="AZ9646" s="221"/>
    </row>
    <row r="9647" spans="1:52" x14ac:dyDescent="0.15">
      <c r="A9647" s="278"/>
      <c r="B9647" s="274"/>
      <c r="C9647" s="340"/>
      <c r="D9647" s="340"/>
      <c r="E9647" s="341"/>
      <c r="F9647" s="341"/>
      <c r="G9647" s="341"/>
      <c r="H9647" s="341"/>
      <c r="I9647" s="341"/>
      <c r="J9647" s="341"/>
      <c r="AH9647" s="221"/>
      <c r="AI9647" s="221"/>
      <c r="AJ9647" s="221"/>
      <c r="AK9647" s="221"/>
      <c r="AL9647" s="221"/>
      <c r="AM9647" s="221"/>
      <c r="AN9647" s="221"/>
      <c r="AO9647" s="221"/>
      <c r="AP9647" s="221"/>
      <c r="AQ9647" s="219"/>
      <c r="AR9647" s="219"/>
      <c r="AS9647" s="221"/>
      <c r="AT9647" s="221"/>
      <c r="AU9647" s="221"/>
      <c r="AV9647" s="221"/>
      <c r="AW9647" s="221"/>
      <c r="AX9647" s="221"/>
      <c r="AY9647" s="221"/>
      <c r="AZ9647" s="221"/>
    </row>
    <row r="9648" spans="1:52" x14ac:dyDescent="0.15">
      <c r="A9648" s="278"/>
      <c r="B9648" s="274"/>
      <c r="C9648" s="340"/>
      <c r="D9648" s="340"/>
      <c r="E9648" s="341"/>
      <c r="F9648" s="341"/>
      <c r="G9648" s="341"/>
      <c r="H9648" s="341"/>
      <c r="I9648" s="341"/>
      <c r="J9648" s="341"/>
      <c r="AH9648" s="221"/>
      <c r="AI9648" s="221"/>
      <c r="AJ9648" s="221"/>
      <c r="AK9648" s="221"/>
      <c r="AL9648" s="221"/>
      <c r="AM9648" s="221"/>
      <c r="AN9648" s="221"/>
      <c r="AO9648" s="221"/>
      <c r="AP9648" s="221"/>
      <c r="AQ9648" s="219"/>
      <c r="AR9648" s="219"/>
      <c r="AS9648" s="221"/>
      <c r="AT9648" s="221"/>
      <c r="AU9648" s="221"/>
      <c r="AV9648" s="221"/>
      <c r="AW9648" s="221"/>
      <c r="AX9648" s="221"/>
      <c r="AY9648" s="221"/>
      <c r="AZ9648" s="221"/>
    </row>
    <row r="9649" spans="1:52" x14ac:dyDescent="0.15">
      <c r="A9649" s="278"/>
      <c r="B9649" s="274"/>
      <c r="C9649" s="340"/>
      <c r="D9649" s="340"/>
      <c r="E9649" s="341"/>
      <c r="F9649" s="341"/>
      <c r="G9649" s="341"/>
      <c r="H9649" s="341"/>
      <c r="I9649" s="341"/>
      <c r="J9649" s="341"/>
      <c r="AH9649" s="221"/>
      <c r="AI9649" s="221"/>
      <c r="AJ9649" s="221"/>
      <c r="AK9649" s="221"/>
      <c r="AL9649" s="221"/>
      <c r="AM9649" s="221"/>
      <c r="AN9649" s="221"/>
      <c r="AO9649" s="221"/>
      <c r="AP9649" s="221"/>
      <c r="AQ9649" s="219"/>
      <c r="AR9649" s="219"/>
      <c r="AS9649" s="221"/>
      <c r="AT9649" s="221"/>
      <c r="AU9649" s="221"/>
      <c r="AV9649" s="221"/>
      <c r="AW9649" s="221"/>
      <c r="AX9649" s="221"/>
      <c r="AY9649" s="221"/>
      <c r="AZ9649" s="221"/>
    </row>
    <row r="9650" spans="1:52" x14ac:dyDescent="0.15">
      <c r="A9650" s="278"/>
      <c r="B9650" s="274"/>
      <c r="C9650" s="340"/>
      <c r="D9650" s="340"/>
      <c r="E9650" s="341"/>
      <c r="F9650" s="341"/>
      <c r="G9650" s="341"/>
      <c r="H9650" s="341"/>
      <c r="I9650" s="341"/>
      <c r="J9650" s="341"/>
      <c r="AH9650" s="221"/>
      <c r="AI9650" s="221"/>
      <c r="AJ9650" s="221"/>
      <c r="AK9650" s="221"/>
      <c r="AL9650" s="221"/>
      <c r="AM9650" s="221"/>
      <c r="AN9650" s="221"/>
      <c r="AO9650" s="221"/>
      <c r="AP9650" s="221"/>
      <c r="AQ9650" s="219"/>
      <c r="AR9650" s="219"/>
      <c r="AS9650" s="221"/>
      <c r="AT9650" s="221"/>
      <c r="AU9650" s="221"/>
      <c r="AV9650" s="221"/>
      <c r="AW9650" s="221"/>
      <c r="AX9650" s="221"/>
      <c r="AY9650" s="221"/>
      <c r="AZ9650" s="221"/>
    </row>
    <row r="9651" spans="1:52" x14ac:dyDescent="0.15">
      <c r="A9651" s="278"/>
      <c r="B9651" s="274"/>
      <c r="C9651" s="340"/>
      <c r="D9651" s="340"/>
      <c r="E9651" s="341"/>
      <c r="F9651" s="341"/>
      <c r="G9651" s="341"/>
      <c r="H9651" s="341"/>
      <c r="I9651" s="341"/>
      <c r="J9651" s="341"/>
      <c r="AH9651" s="221"/>
      <c r="AI9651" s="221"/>
      <c r="AJ9651" s="221"/>
      <c r="AK9651" s="221"/>
      <c r="AL9651" s="221"/>
      <c r="AM9651" s="221"/>
      <c r="AN9651" s="221"/>
      <c r="AO9651" s="221"/>
      <c r="AP9651" s="221"/>
      <c r="AQ9651" s="219"/>
      <c r="AR9651" s="219"/>
      <c r="AS9651" s="221"/>
      <c r="AT9651" s="221"/>
      <c r="AU9651" s="221"/>
      <c r="AV9651" s="221"/>
      <c r="AW9651" s="221"/>
      <c r="AX9651" s="221"/>
      <c r="AY9651" s="221"/>
      <c r="AZ9651" s="221"/>
    </row>
    <row r="9652" spans="1:52" x14ac:dyDescent="0.15">
      <c r="A9652" s="278"/>
      <c r="B9652" s="274"/>
      <c r="C9652" s="340"/>
      <c r="D9652" s="340"/>
      <c r="E9652" s="341"/>
      <c r="F9652" s="341"/>
      <c r="G9652" s="341"/>
      <c r="H9652" s="341"/>
      <c r="I9652" s="341"/>
      <c r="J9652" s="341"/>
      <c r="AH9652" s="221"/>
      <c r="AI9652" s="221"/>
      <c r="AJ9652" s="221"/>
      <c r="AK9652" s="221"/>
      <c r="AL9652" s="221"/>
      <c r="AM9652" s="221"/>
      <c r="AN9652" s="221"/>
      <c r="AO9652" s="221"/>
      <c r="AP9652" s="221"/>
      <c r="AQ9652" s="219"/>
      <c r="AR9652" s="219"/>
      <c r="AS9652" s="221"/>
      <c r="AT9652" s="221"/>
      <c r="AU9652" s="221"/>
      <c r="AV9652" s="221"/>
      <c r="AW9652" s="221"/>
      <c r="AX9652" s="221"/>
      <c r="AY9652" s="221"/>
      <c r="AZ9652" s="221"/>
    </row>
    <row r="9653" spans="1:52" x14ac:dyDescent="0.15">
      <c r="A9653" s="278"/>
      <c r="B9653" s="274"/>
      <c r="C9653" s="340"/>
      <c r="D9653" s="340"/>
      <c r="E9653" s="341"/>
      <c r="F9653" s="341"/>
      <c r="G9653" s="341"/>
      <c r="H9653" s="341"/>
      <c r="I9653" s="341"/>
      <c r="J9653" s="341"/>
      <c r="AH9653" s="221"/>
      <c r="AI9653" s="221"/>
      <c r="AJ9653" s="221"/>
      <c r="AK9653" s="221"/>
      <c r="AL9653" s="221"/>
      <c r="AM9653" s="221"/>
      <c r="AN9653" s="221"/>
      <c r="AO9653" s="221"/>
      <c r="AP9653" s="221"/>
      <c r="AQ9653" s="219"/>
      <c r="AR9653" s="219"/>
      <c r="AS9653" s="221"/>
      <c r="AT9653" s="221"/>
      <c r="AU9653" s="221"/>
      <c r="AV9653" s="221"/>
      <c r="AW9653" s="221"/>
      <c r="AX9653" s="221"/>
      <c r="AY9653" s="221"/>
      <c r="AZ9653" s="221"/>
    </row>
    <row r="9654" spans="1:52" x14ac:dyDescent="0.15">
      <c r="A9654" s="278"/>
      <c r="B9654" s="274"/>
      <c r="C9654" s="340"/>
      <c r="D9654" s="340"/>
      <c r="E9654" s="341"/>
      <c r="F9654" s="341"/>
      <c r="G9654" s="341"/>
      <c r="H9654" s="341"/>
      <c r="I9654" s="341"/>
      <c r="J9654" s="341"/>
      <c r="AH9654" s="221"/>
      <c r="AI9654" s="221"/>
      <c r="AJ9654" s="221"/>
      <c r="AK9654" s="221"/>
      <c r="AL9654" s="221"/>
      <c r="AM9654" s="221"/>
      <c r="AN9654" s="221"/>
      <c r="AO9654" s="221"/>
      <c r="AP9654" s="221"/>
      <c r="AQ9654" s="219"/>
      <c r="AR9654" s="219"/>
      <c r="AS9654" s="221"/>
      <c r="AT9654" s="221"/>
      <c r="AU9654" s="221"/>
      <c r="AV9654" s="221"/>
      <c r="AW9654" s="221"/>
      <c r="AX9654" s="221"/>
      <c r="AY9654" s="221"/>
      <c r="AZ9654" s="221"/>
    </row>
    <row r="9655" spans="1:52" x14ac:dyDescent="0.15">
      <c r="A9655" s="278"/>
      <c r="B9655" s="274"/>
      <c r="C9655" s="340"/>
      <c r="D9655" s="340"/>
      <c r="E9655" s="341"/>
      <c r="F9655" s="341"/>
      <c r="G9655" s="341"/>
      <c r="H9655" s="341"/>
      <c r="I9655" s="341"/>
      <c r="J9655" s="341"/>
      <c r="AH9655" s="221"/>
      <c r="AI9655" s="221"/>
      <c r="AJ9655" s="221"/>
      <c r="AK9655" s="221"/>
      <c r="AL9655" s="221"/>
      <c r="AM9655" s="221"/>
      <c r="AN9655" s="221"/>
      <c r="AO9655" s="221"/>
      <c r="AP9655" s="221"/>
      <c r="AQ9655" s="219"/>
      <c r="AR9655" s="219"/>
      <c r="AS9655" s="221"/>
      <c r="AT9655" s="221"/>
      <c r="AU9655" s="221"/>
      <c r="AV9655" s="221"/>
      <c r="AW9655" s="221"/>
      <c r="AX9655" s="221"/>
      <c r="AY9655" s="221"/>
      <c r="AZ9655" s="221"/>
    </row>
    <row r="9656" spans="1:52" x14ac:dyDescent="0.15">
      <c r="A9656" s="278"/>
      <c r="B9656" s="274"/>
      <c r="C9656" s="340"/>
      <c r="D9656" s="340"/>
      <c r="E9656" s="341"/>
      <c r="F9656" s="341"/>
      <c r="G9656" s="341"/>
      <c r="H9656" s="341"/>
      <c r="I9656" s="341"/>
      <c r="J9656" s="341"/>
      <c r="AH9656" s="221"/>
      <c r="AI9656" s="221"/>
      <c r="AJ9656" s="221"/>
      <c r="AK9656" s="221"/>
      <c r="AL9656" s="221"/>
      <c r="AM9656" s="221"/>
      <c r="AN9656" s="221"/>
      <c r="AO9656" s="221"/>
      <c r="AP9656" s="221"/>
      <c r="AQ9656" s="219"/>
      <c r="AR9656" s="219"/>
      <c r="AS9656" s="221"/>
      <c r="AT9656" s="221"/>
      <c r="AU9656" s="221"/>
      <c r="AV9656" s="221"/>
      <c r="AW9656" s="221"/>
      <c r="AX9656" s="221"/>
      <c r="AY9656" s="221"/>
      <c r="AZ9656" s="221"/>
    </row>
    <row r="9657" spans="1:52" x14ac:dyDescent="0.15">
      <c r="A9657" s="278"/>
      <c r="B9657" s="274"/>
      <c r="C9657" s="340"/>
      <c r="D9657" s="340"/>
      <c r="E9657" s="341"/>
      <c r="F9657" s="341"/>
      <c r="G9657" s="341"/>
      <c r="H9657" s="341"/>
      <c r="I9657" s="341"/>
      <c r="J9657" s="341"/>
      <c r="AH9657" s="221"/>
      <c r="AI9657" s="221"/>
      <c r="AJ9657" s="221"/>
      <c r="AK9657" s="221"/>
      <c r="AL9657" s="221"/>
      <c r="AM9657" s="221"/>
      <c r="AN9657" s="221"/>
      <c r="AO9657" s="221"/>
      <c r="AP9657" s="221"/>
      <c r="AQ9657" s="219"/>
      <c r="AR9657" s="219"/>
      <c r="AS9657" s="221"/>
      <c r="AT9657" s="221"/>
      <c r="AU9657" s="221"/>
      <c r="AV9657" s="221"/>
      <c r="AW9657" s="221"/>
      <c r="AX9657" s="221"/>
      <c r="AY9657" s="221"/>
      <c r="AZ9657" s="221"/>
    </row>
    <row r="9658" spans="1:52" x14ac:dyDescent="0.15">
      <c r="A9658" s="278"/>
      <c r="B9658" s="274"/>
      <c r="C9658" s="340"/>
      <c r="D9658" s="340"/>
      <c r="E9658" s="341"/>
      <c r="F9658" s="341"/>
      <c r="G9658" s="341"/>
      <c r="H9658" s="341"/>
      <c r="I9658" s="341"/>
      <c r="J9658" s="341"/>
      <c r="AH9658" s="221"/>
      <c r="AI9658" s="221"/>
      <c r="AJ9658" s="221"/>
      <c r="AK9658" s="221"/>
      <c r="AL9658" s="221"/>
      <c r="AM9658" s="221"/>
      <c r="AN9658" s="221"/>
      <c r="AO9658" s="221"/>
      <c r="AP9658" s="221"/>
      <c r="AQ9658" s="219"/>
      <c r="AR9658" s="219"/>
      <c r="AS9658" s="221"/>
      <c r="AT9658" s="221"/>
      <c r="AU9658" s="221"/>
      <c r="AV9658" s="221"/>
      <c r="AW9658" s="221"/>
      <c r="AX9658" s="221"/>
      <c r="AY9658" s="221"/>
      <c r="AZ9658" s="221"/>
    </row>
    <row r="9659" spans="1:52" x14ac:dyDescent="0.15">
      <c r="A9659" s="278"/>
      <c r="B9659" s="274"/>
      <c r="C9659" s="340"/>
      <c r="D9659" s="340"/>
      <c r="E9659" s="341"/>
      <c r="F9659" s="341"/>
      <c r="G9659" s="341"/>
      <c r="H9659" s="341"/>
      <c r="I9659" s="341"/>
      <c r="J9659" s="341"/>
      <c r="AH9659" s="221"/>
      <c r="AI9659" s="221"/>
      <c r="AJ9659" s="221"/>
      <c r="AK9659" s="221"/>
      <c r="AL9659" s="221"/>
      <c r="AM9659" s="221"/>
      <c r="AN9659" s="221"/>
      <c r="AO9659" s="221"/>
      <c r="AP9659" s="221"/>
      <c r="AQ9659" s="219"/>
      <c r="AR9659" s="219"/>
      <c r="AS9659" s="221"/>
      <c r="AT9659" s="221"/>
      <c r="AU9659" s="221"/>
      <c r="AV9659" s="221"/>
      <c r="AW9659" s="221"/>
      <c r="AX9659" s="221"/>
      <c r="AY9659" s="221"/>
      <c r="AZ9659" s="221"/>
    </row>
    <row r="9660" spans="1:52" x14ac:dyDescent="0.15">
      <c r="A9660" s="278"/>
      <c r="B9660" s="274"/>
      <c r="C9660" s="340"/>
      <c r="D9660" s="340"/>
      <c r="E9660" s="341"/>
      <c r="F9660" s="341"/>
      <c r="G9660" s="341"/>
      <c r="H9660" s="341"/>
      <c r="I9660" s="341"/>
      <c r="J9660" s="341"/>
      <c r="AH9660" s="221"/>
      <c r="AI9660" s="221"/>
      <c r="AJ9660" s="221"/>
      <c r="AK9660" s="221"/>
      <c r="AL9660" s="221"/>
      <c r="AM9660" s="221"/>
      <c r="AN9660" s="221"/>
      <c r="AO9660" s="221"/>
      <c r="AP9660" s="221"/>
      <c r="AQ9660" s="219"/>
      <c r="AR9660" s="219"/>
      <c r="AS9660" s="221"/>
      <c r="AT9660" s="221"/>
      <c r="AU9660" s="221"/>
      <c r="AV9660" s="221"/>
      <c r="AW9660" s="221"/>
      <c r="AX9660" s="221"/>
      <c r="AY9660" s="221"/>
      <c r="AZ9660" s="221"/>
    </row>
    <row r="9661" spans="1:52" x14ac:dyDescent="0.15">
      <c r="A9661" s="278"/>
      <c r="B9661" s="274"/>
      <c r="C9661" s="340"/>
      <c r="D9661" s="340"/>
      <c r="E9661" s="341"/>
      <c r="F9661" s="341"/>
      <c r="G9661" s="341"/>
      <c r="H9661" s="341"/>
      <c r="I9661" s="341"/>
      <c r="J9661" s="341"/>
      <c r="AH9661" s="221"/>
      <c r="AI9661" s="221"/>
      <c r="AJ9661" s="221"/>
      <c r="AK9661" s="221"/>
      <c r="AL9661" s="221"/>
      <c r="AM9661" s="221"/>
      <c r="AN9661" s="221"/>
      <c r="AO9661" s="221"/>
      <c r="AP9661" s="221"/>
      <c r="AQ9661" s="219"/>
      <c r="AR9661" s="219"/>
      <c r="AS9661" s="221"/>
      <c r="AT9661" s="221"/>
      <c r="AU9661" s="221"/>
      <c r="AV9661" s="221"/>
      <c r="AW9661" s="221"/>
      <c r="AX9661" s="221"/>
      <c r="AY9661" s="221"/>
      <c r="AZ9661" s="221"/>
    </row>
    <row r="9662" spans="1:52" x14ac:dyDescent="0.15">
      <c r="A9662" s="278"/>
      <c r="B9662" s="274"/>
      <c r="C9662" s="340"/>
      <c r="D9662" s="340"/>
      <c r="E9662" s="341"/>
      <c r="F9662" s="341"/>
      <c r="G9662" s="341"/>
      <c r="H9662" s="341"/>
      <c r="I9662" s="341"/>
      <c r="J9662" s="341"/>
      <c r="AH9662" s="221"/>
      <c r="AI9662" s="221"/>
      <c r="AJ9662" s="221"/>
      <c r="AK9662" s="221"/>
      <c r="AL9662" s="221"/>
      <c r="AM9662" s="221"/>
      <c r="AN9662" s="221"/>
      <c r="AO9662" s="221"/>
      <c r="AP9662" s="221"/>
      <c r="AQ9662" s="219"/>
      <c r="AR9662" s="219"/>
      <c r="AS9662" s="221"/>
      <c r="AT9662" s="221"/>
      <c r="AU9662" s="221"/>
      <c r="AV9662" s="221"/>
      <c r="AW9662" s="221"/>
      <c r="AX9662" s="221"/>
      <c r="AY9662" s="221"/>
      <c r="AZ9662" s="221"/>
    </row>
    <row r="9663" spans="1:52" x14ac:dyDescent="0.15">
      <c r="A9663" s="278"/>
      <c r="B9663" s="274"/>
      <c r="C9663" s="340"/>
      <c r="D9663" s="340"/>
      <c r="E9663" s="341"/>
      <c r="F9663" s="341"/>
      <c r="G9663" s="341"/>
      <c r="H9663" s="341"/>
      <c r="I9663" s="341"/>
      <c r="J9663" s="341"/>
      <c r="AH9663" s="221"/>
      <c r="AI9663" s="221"/>
      <c r="AJ9663" s="221"/>
      <c r="AK9663" s="221"/>
      <c r="AL9663" s="221"/>
      <c r="AM9663" s="221"/>
      <c r="AN9663" s="221"/>
      <c r="AO9663" s="221"/>
      <c r="AP9663" s="221"/>
      <c r="AQ9663" s="219"/>
      <c r="AR9663" s="219"/>
      <c r="AS9663" s="221"/>
      <c r="AT9663" s="221"/>
      <c r="AU9663" s="221"/>
      <c r="AV9663" s="221"/>
      <c r="AW9663" s="221"/>
      <c r="AX9663" s="221"/>
      <c r="AY9663" s="221"/>
      <c r="AZ9663" s="221"/>
    </row>
    <row r="9664" spans="1:52" x14ac:dyDescent="0.15">
      <c r="A9664" s="278"/>
      <c r="B9664" s="274"/>
      <c r="C9664" s="340"/>
      <c r="D9664" s="340"/>
      <c r="E9664" s="341"/>
      <c r="F9664" s="341"/>
      <c r="G9664" s="341"/>
      <c r="H9664" s="341"/>
      <c r="I9664" s="341"/>
      <c r="J9664" s="341"/>
      <c r="AH9664" s="221"/>
      <c r="AI9664" s="221"/>
      <c r="AJ9664" s="221"/>
      <c r="AK9664" s="221"/>
      <c r="AL9664" s="221"/>
      <c r="AM9664" s="221"/>
      <c r="AN9664" s="221"/>
      <c r="AO9664" s="221"/>
      <c r="AP9664" s="221"/>
      <c r="AQ9664" s="219"/>
      <c r="AR9664" s="219"/>
      <c r="AS9664" s="221"/>
      <c r="AT9664" s="221"/>
      <c r="AU9664" s="221"/>
      <c r="AV9664" s="221"/>
      <c r="AW9664" s="221"/>
      <c r="AX9664" s="221"/>
      <c r="AY9664" s="221"/>
      <c r="AZ9664" s="221"/>
    </row>
    <row r="9665" spans="1:52" x14ac:dyDescent="0.15">
      <c r="A9665" s="278"/>
      <c r="B9665" s="274"/>
      <c r="C9665" s="340"/>
      <c r="D9665" s="340"/>
      <c r="E9665" s="341"/>
      <c r="F9665" s="341"/>
      <c r="G9665" s="341"/>
      <c r="H9665" s="341"/>
      <c r="I9665" s="341"/>
      <c r="J9665" s="341"/>
      <c r="AH9665" s="221"/>
      <c r="AI9665" s="221"/>
      <c r="AJ9665" s="221"/>
      <c r="AK9665" s="221"/>
      <c r="AL9665" s="221"/>
      <c r="AM9665" s="221"/>
      <c r="AN9665" s="221"/>
      <c r="AO9665" s="221"/>
      <c r="AP9665" s="221"/>
      <c r="AQ9665" s="219"/>
      <c r="AR9665" s="219"/>
      <c r="AS9665" s="221"/>
      <c r="AT9665" s="221"/>
      <c r="AU9665" s="221"/>
      <c r="AV9665" s="221"/>
      <c r="AW9665" s="221"/>
      <c r="AX9665" s="221"/>
      <c r="AY9665" s="221"/>
      <c r="AZ9665" s="221"/>
    </row>
    <row r="9666" spans="1:52" x14ac:dyDescent="0.15">
      <c r="A9666" s="278"/>
      <c r="B9666" s="274"/>
      <c r="C9666" s="340"/>
      <c r="D9666" s="340"/>
      <c r="E9666" s="341"/>
      <c r="F9666" s="341"/>
      <c r="G9666" s="341"/>
      <c r="H9666" s="341"/>
      <c r="I9666" s="341"/>
      <c r="J9666" s="341"/>
      <c r="AH9666" s="221"/>
      <c r="AI9666" s="221"/>
      <c r="AJ9666" s="221"/>
      <c r="AK9666" s="221"/>
      <c r="AL9666" s="221"/>
      <c r="AM9666" s="221"/>
      <c r="AN9666" s="221"/>
      <c r="AO9666" s="221"/>
      <c r="AP9666" s="221"/>
      <c r="AQ9666" s="219"/>
      <c r="AR9666" s="219"/>
      <c r="AS9666" s="221"/>
      <c r="AT9666" s="221"/>
      <c r="AU9666" s="221"/>
      <c r="AV9666" s="221"/>
      <c r="AW9666" s="221"/>
      <c r="AX9666" s="221"/>
      <c r="AY9666" s="221"/>
      <c r="AZ9666" s="221"/>
    </row>
    <row r="9667" spans="1:52" x14ac:dyDescent="0.15">
      <c r="A9667" s="278"/>
      <c r="B9667" s="274"/>
      <c r="C9667" s="340"/>
      <c r="D9667" s="340"/>
      <c r="E9667" s="341"/>
      <c r="F9667" s="341"/>
      <c r="G9667" s="341"/>
      <c r="H9667" s="341"/>
      <c r="I9667" s="341"/>
      <c r="J9667" s="341"/>
      <c r="AH9667" s="221"/>
      <c r="AI9667" s="221"/>
      <c r="AJ9667" s="221"/>
      <c r="AK9667" s="221"/>
      <c r="AL9667" s="221"/>
      <c r="AM9667" s="221"/>
      <c r="AN9667" s="221"/>
      <c r="AO9667" s="221"/>
      <c r="AP9667" s="221"/>
      <c r="AQ9667" s="219"/>
      <c r="AR9667" s="219"/>
      <c r="AS9667" s="221"/>
      <c r="AT9667" s="221"/>
      <c r="AU9667" s="221"/>
      <c r="AV9667" s="221"/>
      <c r="AW9667" s="221"/>
      <c r="AX9667" s="221"/>
      <c r="AY9667" s="221"/>
      <c r="AZ9667" s="221"/>
    </row>
    <row r="9668" spans="1:52" x14ac:dyDescent="0.15">
      <c r="A9668" s="278"/>
      <c r="B9668" s="274"/>
      <c r="C9668" s="340"/>
      <c r="D9668" s="340"/>
      <c r="E9668" s="341"/>
      <c r="F9668" s="341"/>
      <c r="G9668" s="341"/>
      <c r="H9668" s="341"/>
      <c r="I9668" s="341"/>
      <c r="J9668" s="341"/>
      <c r="AH9668" s="221"/>
      <c r="AI9668" s="221"/>
      <c r="AJ9668" s="221"/>
      <c r="AK9668" s="221"/>
      <c r="AL9668" s="221"/>
      <c r="AM9668" s="221"/>
      <c r="AN9668" s="221"/>
      <c r="AO9668" s="221"/>
      <c r="AP9668" s="221"/>
      <c r="AQ9668" s="219"/>
      <c r="AR9668" s="219"/>
      <c r="AS9668" s="221"/>
      <c r="AT9668" s="221"/>
      <c r="AU9668" s="221"/>
      <c r="AV9668" s="221"/>
      <c r="AW9668" s="221"/>
      <c r="AX9668" s="221"/>
      <c r="AY9668" s="221"/>
      <c r="AZ9668" s="221"/>
    </row>
    <row r="9669" spans="1:52" x14ac:dyDescent="0.15">
      <c r="A9669" s="278"/>
      <c r="B9669" s="274"/>
      <c r="C9669" s="340"/>
      <c r="D9669" s="340"/>
      <c r="E9669" s="341"/>
      <c r="F9669" s="341"/>
      <c r="G9669" s="341"/>
      <c r="H9669" s="341"/>
      <c r="I9669" s="341"/>
      <c r="J9669" s="341"/>
      <c r="AH9669" s="221"/>
      <c r="AI9669" s="221"/>
      <c r="AJ9669" s="221"/>
      <c r="AK9669" s="221"/>
      <c r="AL9669" s="221"/>
      <c r="AM9669" s="221"/>
      <c r="AN9669" s="221"/>
      <c r="AO9669" s="221"/>
      <c r="AP9669" s="221"/>
      <c r="AQ9669" s="219"/>
      <c r="AR9669" s="219"/>
      <c r="AS9669" s="221"/>
      <c r="AT9669" s="221"/>
      <c r="AU9669" s="221"/>
      <c r="AV9669" s="221"/>
      <c r="AW9669" s="221"/>
      <c r="AX9669" s="221"/>
      <c r="AY9669" s="221"/>
      <c r="AZ9669" s="221"/>
    </row>
    <row r="9670" spans="1:52" x14ac:dyDescent="0.15">
      <c r="A9670" s="278"/>
      <c r="B9670" s="274"/>
      <c r="C9670" s="340"/>
      <c r="D9670" s="340"/>
      <c r="E9670" s="341"/>
      <c r="F9670" s="341"/>
      <c r="G9670" s="341"/>
      <c r="H9670" s="341"/>
      <c r="I9670" s="341"/>
      <c r="J9670" s="341"/>
      <c r="AH9670" s="221"/>
      <c r="AI9670" s="221"/>
      <c r="AJ9670" s="221"/>
      <c r="AK9670" s="221"/>
      <c r="AL9670" s="221"/>
      <c r="AM9670" s="221"/>
      <c r="AN9670" s="221"/>
      <c r="AO9670" s="221"/>
      <c r="AP9670" s="221"/>
      <c r="AQ9670" s="219"/>
      <c r="AR9670" s="219"/>
      <c r="AS9670" s="221"/>
      <c r="AT9670" s="221"/>
      <c r="AU9670" s="221"/>
      <c r="AV9670" s="221"/>
      <c r="AW9670" s="221"/>
      <c r="AX9670" s="221"/>
      <c r="AY9670" s="221"/>
      <c r="AZ9670" s="221"/>
    </row>
    <row r="9671" spans="1:52" x14ac:dyDescent="0.15">
      <c r="A9671" s="278"/>
      <c r="B9671" s="274"/>
      <c r="C9671" s="340"/>
      <c r="D9671" s="340"/>
      <c r="E9671" s="341"/>
      <c r="F9671" s="341"/>
      <c r="G9671" s="341"/>
      <c r="H9671" s="341"/>
      <c r="I9671" s="341"/>
      <c r="J9671" s="341"/>
      <c r="AH9671" s="221"/>
      <c r="AI9671" s="221"/>
      <c r="AJ9671" s="221"/>
      <c r="AK9671" s="221"/>
      <c r="AL9671" s="221"/>
      <c r="AM9671" s="221"/>
      <c r="AN9671" s="221"/>
      <c r="AO9671" s="221"/>
      <c r="AP9671" s="221"/>
      <c r="AQ9671" s="219"/>
      <c r="AR9671" s="219"/>
      <c r="AS9671" s="221"/>
      <c r="AT9671" s="221"/>
      <c r="AU9671" s="221"/>
      <c r="AV9671" s="221"/>
      <c r="AW9671" s="221"/>
      <c r="AX9671" s="221"/>
      <c r="AY9671" s="221"/>
      <c r="AZ9671" s="221"/>
    </row>
    <row r="9672" spans="1:52" x14ac:dyDescent="0.15">
      <c r="A9672" s="278"/>
      <c r="B9672" s="274"/>
      <c r="C9672" s="340"/>
      <c r="D9672" s="340"/>
      <c r="E9672" s="341"/>
      <c r="F9672" s="341"/>
      <c r="G9672" s="341"/>
      <c r="H9672" s="341"/>
      <c r="I9672" s="341"/>
      <c r="J9672" s="341"/>
      <c r="AH9672" s="221"/>
      <c r="AI9672" s="221"/>
      <c r="AJ9672" s="221"/>
      <c r="AK9672" s="221"/>
      <c r="AL9672" s="221"/>
      <c r="AM9672" s="221"/>
      <c r="AN9672" s="221"/>
      <c r="AO9672" s="221"/>
      <c r="AP9672" s="221"/>
      <c r="AQ9672" s="219"/>
      <c r="AR9672" s="219"/>
      <c r="AS9672" s="221"/>
      <c r="AT9672" s="221"/>
      <c r="AU9672" s="221"/>
      <c r="AV9672" s="221"/>
      <c r="AW9672" s="221"/>
      <c r="AX9672" s="221"/>
      <c r="AY9672" s="221"/>
      <c r="AZ9672" s="221"/>
    </row>
    <row r="9673" spans="1:52" x14ac:dyDescent="0.15">
      <c r="A9673" s="278"/>
      <c r="B9673" s="274"/>
      <c r="C9673" s="340"/>
      <c r="D9673" s="340"/>
      <c r="E9673" s="341"/>
      <c r="F9673" s="341"/>
      <c r="G9673" s="341"/>
      <c r="H9673" s="341"/>
      <c r="I9673" s="341"/>
      <c r="J9673" s="341"/>
      <c r="AH9673" s="221"/>
      <c r="AI9673" s="221"/>
      <c r="AJ9673" s="221"/>
      <c r="AK9673" s="221"/>
      <c r="AL9673" s="221"/>
      <c r="AM9673" s="221"/>
      <c r="AN9673" s="221"/>
      <c r="AO9673" s="221"/>
      <c r="AP9673" s="221"/>
      <c r="AQ9673" s="219"/>
      <c r="AR9673" s="219"/>
      <c r="AS9673" s="221"/>
      <c r="AT9673" s="221"/>
      <c r="AU9673" s="221"/>
      <c r="AV9673" s="221"/>
      <c r="AW9673" s="221"/>
      <c r="AX9673" s="221"/>
      <c r="AY9673" s="221"/>
      <c r="AZ9673" s="221"/>
    </row>
    <row r="9674" spans="1:52" x14ac:dyDescent="0.15">
      <c r="A9674" s="278"/>
      <c r="B9674" s="274"/>
      <c r="C9674" s="340"/>
      <c r="D9674" s="340"/>
      <c r="E9674" s="341"/>
      <c r="F9674" s="341"/>
      <c r="G9674" s="341"/>
      <c r="H9674" s="341"/>
      <c r="I9674" s="341"/>
      <c r="J9674" s="341"/>
      <c r="AH9674" s="221"/>
      <c r="AI9674" s="221"/>
      <c r="AJ9674" s="221"/>
      <c r="AK9674" s="221"/>
      <c r="AL9674" s="221"/>
      <c r="AM9674" s="221"/>
      <c r="AN9674" s="221"/>
      <c r="AO9674" s="221"/>
      <c r="AP9674" s="221"/>
      <c r="AQ9674" s="219"/>
      <c r="AR9674" s="219"/>
      <c r="AS9674" s="221"/>
      <c r="AT9674" s="221"/>
      <c r="AU9674" s="221"/>
      <c r="AV9674" s="221"/>
      <c r="AW9674" s="221"/>
      <c r="AX9674" s="221"/>
      <c r="AY9674" s="221"/>
      <c r="AZ9674" s="221"/>
    </row>
    <row r="9675" spans="1:52" x14ac:dyDescent="0.15">
      <c r="A9675" s="278"/>
      <c r="B9675" s="274"/>
      <c r="C9675" s="340"/>
      <c r="D9675" s="340"/>
      <c r="E9675" s="341"/>
      <c r="F9675" s="341"/>
      <c r="G9675" s="341"/>
      <c r="H9675" s="341"/>
      <c r="I9675" s="341"/>
      <c r="J9675" s="341"/>
      <c r="AH9675" s="221"/>
      <c r="AI9675" s="221"/>
      <c r="AJ9675" s="221"/>
      <c r="AK9675" s="221"/>
      <c r="AL9675" s="221"/>
      <c r="AM9675" s="221"/>
      <c r="AN9675" s="221"/>
      <c r="AO9675" s="221"/>
      <c r="AP9675" s="221"/>
      <c r="AQ9675" s="219"/>
      <c r="AR9675" s="219"/>
      <c r="AS9675" s="221"/>
      <c r="AT9675" s="221"/>
      <c r="AU9675" s="221"/>
      <c r="AV9675" s="221"/>
      <c r="AW9675" s="221"/>
      <c r="AX9675" s="221"/>
      <c r="AY9675" s="221"/>
      <c r="AZ9675" s="221"/>
    </row>
    <row r="9676" spans="1:52" x14ac:dyDescent="0.15">
      <c r="A9676" s="278"/>
      <c r="B9676" s="274"/>
      <c r="C9676" s="340"/>
      <c r="D9676" s="340"/>
      <c r="E9676" s="341"/>
      <c r="F9676" s="341"/>
      <c r="G9676" s="341"/>
      <c r="H9676" s="341"/>
      <c r="I9676" s="341"/>
      <c r="J9676" s="341"/>
      <c r="AH9676" s="221"/>
      <c r="AI9676" s="221"/>
      <c r="AJ9676" s="221"/>
      <c r="AK9676" s="221"/>
      <c r="AL9676" s="221"/>
      <c r="AM9676" s="221"/>
      <c r="AN9676" s="221"/>
      <c r="AO9676" s="221"/>
      <c r="AP9676" s="221"/>
      <c r="AQ9676" s="219"/>
      <c r="AR9676" s="219"/>
      <c r="AS9676" s="221"/>
      <c r="AT9676" s="221"/>
      <c r="AU9676" s="221"/>
      <c r="AV9676" s="221"/>
      <c r="AW9676" s="221"/>
      <c r="AX9676" s="221"/>
      <c r="AY9676" s="221"/>
      <c r="AZ9676" s="221"/>
    </row>
    <row r="9677" spans="1:52" x14ac:dyDescent="0.15">
      <c r="A9677" s="278"/>
      <c r="B9677" s="274"/>
      <c r="C9677" s="340"/>
      <c r="D9677" s="340"/>
      <c r="E9677" s="341"/>
      <c r="F9677" s="341"/>
      <c r="G9677" s="341"/>
      <c r="H9677" s="341"/>
      <c r="I9677" s="341"/>
      <c r="J9677" s="341"/>
      <c r="AH9677" s="221"/>
      <c r="AI9677" s="221"/>
      <c r="AJ9677" s="221"/>
      <c r="AK9677" s="221"/>
      <c r="AL9677" s="221"/>
      <c r="AM9677" s="221"/>
      <c r="AN9677" s="221"/>
      <c r="AO9677" s="221"/>
      <c r="AP9677" s="221"/>
      <c r="AQ9677" s="219"/>
      <c r="AR9677" s="219"/>
      <c r="AS9677" s="221"/>
      <c r="AT9677" s="221"/>
      <c r="AU9677" s="221"/>
      <c r="AV9677" s="221"/>
      <c r="AW9677" s="221"/>
      <c r="AX9677" s="221"/>
      <c r="AY9677" s="221"/>
      <c r="AZ9677" s="221"/>
    </row>
    <row r="9678" spans="1:52" x14ac:dyDescent="0.15">
      <c r="A9678" s="278"/>
      <c r="B9678" s="274"/>
      <c r="C9678" s="340"/>
      <c r="D9678" s="340"/>
      <c r="E9678" s="341"/>
      <c r="F9678" s="341"/>
      <c r="G9678" s="341"/>
      <c r="H9678" s="341"/>
      <c r="I9678" s="341"/>
      <c r="J9678" s="341"/>
      <c r="AH9678" s="221"/>
      <c r="AI9678" s="221"/>
      <c r="AJ9678" s="221"/>
      <c r="AK9678" s="221"/>
      <c r="AL9678" s="221"/>
      <c r="AM9678" s="221"/>
      <c r="AN9678" s="221"/>
      <c r="AO9678" s="221"/>
      <c r="AP9678" s="221"/>
      <c r="AQ9678" s="219"/>
      <c r="AR9678" s="219"/>
      <c r="AS9678" s="221"/>
      <c r="AT9678" s="221"/>
      <c r="AU9678" s="221"/>
      <c r="AV9678" s="221"/>
      <c r="AW9678" s="221"/>
      <c r="AX9678" s="221"/>
      <c r="AY9678" s="221"/>
      <c r="AZ9678" s="221"/>
    </row>
    <row r="9679" spans="1:52" x14ac:dyDescent="0.15">
      <c r="A9679" s="278"/>
      <c r="B9679" s="274"/>
      <c r="C9679" s="340"/>
      <c r="D9679" s="340"/>
      <c r="E9679" s="341"/>
      <c r="F9679" s="341"/>
      <c r="G9679" s="341"/>
      <c r="H9679" s="341"/>
      <c r="I9679" s="341"/>
      <c r="J9679" s="341"/>
      <c r="AH9679" s="221"/>
      <c r="AI9679" s="221"/>
      <c r="AJ9679" s="221"/>
      <c r="AK9679" s="221"/>
      <c r="AL9679" s="221"/>
      <c r="AM9679" s="221"/>
      <c r="AN9679" s="221"/>
      <c r="AO9679" s="221"/>
      <c r="AP9679" s="221"/>
      <c r="AQ9679" s="219"/>
      <c r="AR9679" s="219"/>
      <c r="AS9679" s="221"/>
      <c r="AT9679" s="221"/>
      <c r="AU9679" s="221"/>
      <c r="AV9679" s="221"/>
      <c r="AW9679" s="221"/>
      <c r="AX9679" s="221"/>
      <c r="AY9679" s="221"/>
      <c r="AZ9679" s="221"/>
    </row>
    <row r="9680" spans="1:52" x14ac:dyDescent="0.15">
      <c r="A9680" s="278"/>
      <c r="B9680" s="274"/>
      <c r="C9680" s="340"/>
      <c r="D9680" s="340"/>
      <c r="E9680" s="341"/>
      <c r="F9680" s="341"/>
      <c r="G9680" s="341"/>
      <c r="H9680" s="341"/>
      <c r="I9680" s="341"/>
      <c r="J9680" s="341"/>
      <c r="AH9680" s="221"/>
      <c r="AI9680" s="221"/>
      <c r="AJ9680" s="221"/>
      <c r="AK9680" s="221"/>
      <c r="AL9680" s="221"/>
      <c r="AM9680" s="221"/>
      <c r="AN9680" s="221"/>
      <c r="AO9680" s="221"/>
      <c r="AP9680" s="221"/>
      <c r="AQ9680" s="219"/>
      <c r="AR9680" s="219"/>
      <c r="AS9680" s="221"/>
      <c r="AT9680" s="221"/>
      <c r="AU9680" s="221"/>
      <c r="AV9680" s="221"/>
      <c r="AW9680" s="221"/>
      <c r="AX9680" s="221"/>
      <c r="AY9680" s="221"/>
      <c r="AZ9680" s="221"/>
    </row>
    <row r="9681" spans="1:52" x14ac:dyDescent="0.15">
      <c r="A9681" s="278"/>
      <c r="B9681" s="274"/>
      <c r="C9681" s="340"/>
      <c r="D9681" s="340"/>
      <c r="E9681" s="341"/>
      <c r="F9681" s="341"/>
      <c r="G9681" s="341"/>
      <c r="H9681" s="341"/>
      <c r="I9681" s="341"/>
      <c r="J9681" s="341"/>
      <c r="AH9681" s="221"/>
      <c r="AI9681" s="221"/>
      <c r="AJ9681" s="221"/>
      <c r="AK9681" s="221"/>
      <c r="AL9681" s="221"/>
      <c r="AM9681" s="221"/>
      <c r="AN9681" s="221"/>
      <c r="AO9681" s="221"/>
      <c r="AP9681" s="221"/>
      <c r="AQ9681" s="219"/>
      <c r="AR9681" s="219"/>
      <c r="AS9681" s="221"/>
      <c r="AT9681" s="221"/>
      <c r="AU9681" s="221"/>
      <c r="AV9681" s="221"/>
      <c r="AW9681" s="221"/>
      <c r="AX9681" s="221"/>
      <c r="AY9681" s="221"/>
      <c r="AZ9681" s="221"/>
    </row>
    <row r="9682" spans="1:52" x14ac:dyDescent="0.15">
      <c r="A9682" s="278"/>
      <c r="B9682" s="274"/>
      <c r="C9682" s="340"/>
      <c r="D9682" s="340"/>
      <c r="E9682" s="341"/>
      <c r="F9682" s="341"/>
      <c r="G9682" s="341"/>
      <c r="H9682" s="341"/>
      <c r="I9682" s="341"/>
      <c r="J9682" s="341"/>
      <c r="AH9682" s="221"/>
      <c r="AI9682" s="221"/>
      <c r="AJ9682" s="221"/>
      <c r="AK9682" s="221"/>
      <c r="AL9682" s="221"/>
      <c r="AM9682" s="221"/>
      <c r="AN9682" s="221"/>
      <c r="AO9682" s="221"/>
      <c r="AP9682" s="221"/>
      <c r="AQ9682" s="219"/>
      <c r="AR9682" s="219"/>
      <c r="AS9682" s="221"/>
      <c r="AT9682" s="221"/>
      <c r="AU9682" s="221"/>
      <c r="AV9682" s="221"/>
      <c r="AW9682" s="221"/>
      <c r="AX9682" s="221"/>
      <c r="AY9682" s="221"/>
      <c r="AZ9682" s="221"/>
    </row>
    <row r="9683" spans="1:52" x14ac:dyDescent="0.15">
      <c r="A9683" s="278"/>
      <c r="B9683" s="274"/>
      <c r="C9683" s="340"/>
      <c r="D9683" s="340"/>
      <c r="E9683" s="341"/>
      <c r="F9683" s="341"/>
      <c r="G9683" s="341"/>
      <c r="H9683" s="341"/>
      <c r="I9683" s="341"/>
      <c r="J9683" s="341"/>
      <c r="AH9683" s="221"/>
      <c r="AI9683" s="221"/>
      <c r="AJ9683" s="221"/>
      <c r="AK9683" s="221"/>
      <c r="AL9683" s="221"/>
      <c r="AM9683" s="221"/>
      <c r="AN9683" s="221"/>
      <c r="AO9683" s="221"/>
      <c r="AP9683" s="221"/>
      <c r="AQ9683" s="219"/>
      <c r="AR9683" s="219"/>
      <c r="AS9683" s="221"/>
      <c r="AT9683" s="221"/>
      <c r="AU9683" s="221"/>
      <c r="AV9683" s="221"/>
      <c r="AW9683" s="221"/>
      <c r="AX9683" s="221"/>
      <c r="AY9683" s="221"/>
      <c r="AZ9683" s="221"/>
    </row>
    <row r="9684" spans="1:52" x14ac:dyDescent="0.15">
      <c r="A9684" s="278"/>
      <c r="B9684" s="274"/>
      <c r="C9684" s="340"/>
      <c r="D9684" s="340"/>
      <c r="E9684" s="341"/>
      <c r="F9684" s="341"/>
      <c r="G9684" s="341"/>
      <c r="H9684" s="341"/>
      <c r="I9684" s="341"/>
      <c r="J9684" s="341"/>
      <c r="AH9684" s="221"/>
      <c r="AI9684" s="221"/>
      <c r="AJ9684" s="221"/>
      <c r="AK9684" s="221"/>
      <c r="AL9684" s="221"/>
      <c r="AM9684" s="221"/>
      <c r="AN9684" s="221"/>
      <c r="AO9684" s="221"/>
      <c r="AP9684" s="221"/>
      <c r="AQ9684" s="219"/>
      <c r="AR9684" s="219"/>
      <c r="AS9684" s="221"/>
      <c r="AT9684" s="221"/>
      <c r="AU9684" s="221"/>
      <c r="AV9684" s="221"/>
      <c r="AW9684" s="221"/>
      <c r="AX9684" s="221"/>
      <c r="AY9684" s="221"/>
      <c r="AZ9684" s="221"/>
    </row>
    <row r="9685" spans="1:52" x14ac:dyDescent="0.15">
      <c r="A9685" s="278"/>
      <c r="B9685" s="274"/>
      <c r="C9685" s="340"/>
      <c r="D9685" s="340"/>
      <c r="E9685" s="341"/>
      <c r="F9685" s="341"/>
      <c r="G9685" s="341"/>
      <c r="H9685" s="341"/>
      <c r="I9685" s="341"/>
      <c r="J9685" s="341"/>
      <c r="AH9685" s="221"/>
      <c r="AI9685" s="221"/>
      <c r="AJ9685" s="221"/>
      <c r="AK9685" s="221"/>
      <c r="AL9685" s="221"/>
      <c r="AM9685" s="221"/>
      <c r="AN9685" s="221"/>
      <c r="AO9685" s="221"/>
      <c r="AP9685" s="221"/>
      <c r="AQ9685" s="219"/>
      <c r="AR9685" s="219"/>
      <c r="AS9685" s="221"/>
      <c r="AT9685" s="221"/>
      <c r="AU9685" s="221"/>
      <c r="AV9685" s="221"/>
      <c r="AW9685" s="221"/>
      <c r="AX9685" s="221"/>
      <c r="AY9685" s="221"/>
      <c r="AZ9685" s="221"/>
    </row>
    <row r="9686" spans="1:52" x14ac:dyDescent="0.15">
      <c r="A9686" s="278"/>
      <c r="B9686" s="274"/>
      <c r="C9686" s="340"/>
      <c r="D9686" s="340"/>
      <c r="E9686" s="341"/>
      <c r="F9686" s="341"/>
      <c r="G9686" s="341"/>
      <c r="H9686" s="341"/>
      <c r="I9686" s="341"/>
      <c r="J9686" s="341"/>
      <c r="AH9686" s="221"/>
      <c r="AI9686" s="221"/>
      <c r="AJ9686" s="221"/>
      <c r="AK9686" s="221"/>
      <c r="AL9686" s="221"/>
      <c r="AM9686" s="221"/>
      <c r="AN9686" s="221"/>
      <c r="AO9686" s="221"/>
      <c r="AP9686" s="221"/>
      <c r="AQ9686" s="219"/>
      <c r="AR9686" s="219"/>
      <c r="AS9686" s="221"/>
      <c r="AT9686" s="221"/>
      <c r="AU9686" s="221"/>
      <c r="AV9686" s="221"/>
      <c r="AW9686" s="221"/>
      <c r="AX9686" s="221"/>
      <c r="AY9686" s="221"/>
      <c r="AZ9686" s="221"/>
    </row>
    <row r="9687" spans="1:52" x14ac:dyDescent="0.15">
      <c r="A9687" s="278"/>
      <c r="B9687" s="274"/>
      <c r="C9687" s="340"/>
      <c r="D9687" s="340"/>
      <c r="E9687" s="341"/>
      <c r="F9687" s="341"/>
      <c r="G9687" s="341"/>
      <c r="H9687" s="341"/>
      <c r="I9687" s="341"/>
      <c r="J9687" s="341"/>
      <c r="AH9687" s="221"/>
      <c r="AI9687" s="221"/>
      <c r="AJ9687" s="221"/>
      <c r="AK9687" s="221"/>
      <c r="AL9687" s="221"/>
      <c r="AM9687" s="221"/>
      <c r="AN9687" s="221"/>
      <c r="AO9687" s="221"/>
      <c r="AP9687" s="221"/>
      <c r="AQ9687" s="219"/>
      <c r="AR9687" s="219"/>
      <c r="AS9687" s="221"/>
      <c r="AT9687" s="221"/>
      <c r="AU9687" s="221"/>
      <c r="AV9687" s="221"/>
      <c r="AW9687" s="221"/>
      <c r="AX9687" s="221"/>
      <c r="AY9687" s="221"/>
      <c r="AZ9687" s="221"/>
    </row>
    <row r="9688" spans="1:52" x14ac:dyDescent="0.15">
      <c r="A9688" s="278"/>
      <c r="B9688" s="274"/>
      <c r="C9688" s="340"/>
      <c r="D9688" s="340"/>
      <c r="E9688" s="341"/>
      <c r="F9688" s="341"/>
      <c r="G9688" s="341"/>
      <c r="H9688" s="341"/>
      <c r="I9688" s="341"/>
      <c r="J9688" s="341"/>
      <c r="AH9688" s="221"/>
      <c r="AI9688" s="221"/>
      <c r="AJ9688" s="221"/>
      <c r="AK9688" s="221"/>
      <c r="AL9688" s="221"/>
      <c r="AM9688" s="221"/>
      <c r="AN9688" s="221"/>
      <c r="AO9688" s="221"/>
      <c r="AP9688" s="221"/>
      <c r="AQ9688" s="219"/>
      <c r="AR9688" s="219"/>
      <c r="AS9688" s="221"/>
      <c r="AT9688" s="221"/>
      <c r="AU9688" s="221"/>
      <c r="AV9688" s="221"/>
      <c r="AW9688" s="221"/>
      <c r="AX9688" s="221"/>
      <c r="AY9688" s="221"/>
      <c r="AZ9688" s="221"/>
    </row>
    <row r="9689" spans="1:52" x14ac:dyDescent="0.15">
      <c r="A9689" s="278"/>
      <c r="B9689" s="274"/>
      <c r="C9689" s="340"/>
      <c r="D9689" s="340"/>
      <c r="E9689" s="341"/>
      <c r="F9689" s="341"/>
      <c r="G9689" s="341"/>
      <c r="H9689" s="341"/>
      <c r="I9689" s="341"/>
      <c r="J9689" s="341"/>
      <c r="AH9689" s="221"/>
      <c r="AI9689" s="221"/>
      <c r="AJ9689" s="221"/>
      <c r="AK9689" s="221"/>
      <c r="AL9689" s="221"/>
      <c r="AM9689" s="221"/>
      <c r="AN9689" s="221"/>
      <c r="AO9689" s="221"/>
      <c r="AP9689" s="221"/>
      <c r="AQ9689" s="219"/>
      <c r="AR9689" s="219"/>
      <c r="AS9689" s="221"/>
      <c r="AT9689" s="221"/>
      <c r="AU9689" s="221"/>
      <c r="AV9689" s="221"/>
      <c r="AW9689" s="221"/>
      <c r="AX9689" s="221"/>
      <c r="AY9689" s="221"/>
      <c r="AZ9689" s="221"/>
    </row>
    <row r="9690" spans="1:52" x14ac:dyDescent="0.15">
      <c r="A9690" s="278"/>
      <c r="B9690" s="274"/>
      <c r="C9690" s="340"/>
      <c r="D9690" s="340"/>
      <c r="E9690" s="341"/>
      <c r="F9690" s="341"/>
      <c r="G9690" s="341"/>
      <c r="H9690" s="341"/>
      <c r="I9690" s="341"/>
      <c r="J9690" s="341"/>
      <c r="AH9690" s="221"/>
      <c r="AI9690" s="221"/>
      <c r="AJ9690" s="221"/>
      <c r="AK9690" s="221"/>
      <c r="AL9690" s="221"/>
      <c r="AM9690" s="221"/>
      <c r="AN9690" s="221"/>
      <c r="AO9690" s="221"/>
      <c r="AP9690" s="221"/>
      <c r="AQ9690" s="219"/>
      <c r="AR9690" s="219"/>
      <c r="AS9690" s="221"/>
      <c r="AT9690" s="221"/>
      <c r="AU9690" s="221"/>
      <c r="AV9690" s="221"/>
      <c r="AW9690" s="221"/>
      <c r="AX9690" s="221"/>
      <c r="AY9690" s="221"/>
      <c r="AZ9690" s="221"/>
    </row>
    <row r="9691" spans="1:52" x14ac:dyDescent="0.15">
      <c r="A9691" s="278"/>
      <c r="B9691" s="274"/>
      <c r="C9691" s="340"/>
      <c r="D9691" s="340"/>
      <c r="E9691" s="341"/>
      <c r="F9691" s="341"/>
      <c r="G9691" s="341"/>
      <c r="H9691" s="341"/>
      <c r="I9691" s="341"/>
      <c r="J9691" s="341"/>
      <c r="AH9691" s="221"/>
      <c r="AI9691" s="221"/>
      <c r="AJ9691" s="221"/>
      <c r="AK9691" s="221"/>
      <c r="AL9691" s="221"/>
      <c r="AM9691" s="221"/>
      <c r="AN9691" s="221"/>
      <c r="AO9691" s="221"/>
      <c r="AP9691" s="221"/>
      <c r="AQ9691" s="219"/>
      <c r="AR9691" s="219"/>
      <c r="AS9691" s="221"/>
      <c r="AT9691" s="221"/>
      <c r="AU9691" s="221"/>
      <c r="AV9691" s="221"/>
      <c r="AW9691" s="221"/>
      <c r="AX9691" s="221"/>
      <c r="AY9691" s="221"/>
      <c r="AZ9691" s="221"/>
    </row>
    <row r="9692" spans="1:52" x14ac:dyDescent="0.15">
      <c r="A9692" s="278"/>
      <c r="B9692" s="274"/>
      <c r="C9692" s="340"/>
      <c r="D9692" s="340"/>
      <c r="E9692" s="341"/>
      <c r="F9692" s="341"/>
      <c r="G9692" s="341"/>
      <c r="H9692" s="341"/>
      <c r="I9692" s="341"/>
      <c r="J9692" s="341"/>
      <c r="AH9692" s="221"/>
      <c r="AI9692" s="221"/>
      <c r="AJ9692" s="221"/>
      <c r="AK9692" s="221"/>
      <c r="AL9692" s="221"/>
      <c r="AM9692" s="221"/>
      <c r="AN9692" s="221"/>
      <c r="AO9692" s="221"/>
      <c r="AP9692" s="221"/>
      <c r="AQ9692" s="219"/>
      <c r="AR9692" s="219"/>
      <c r="AS9692" s="221"/>
      <c r="AT9692" s="221"/>
      <c r="AU9692" s="221"/>
      <c r="AV9692" s="221"/>
      <c r="AW9692" s="221"/>
      <c r="AX9692" s="221"/>
      <c r="AY9692" s="221"/>
      <c r="AZ9692" s="221"/>
    </row>
    <row r="9693" spans="1:52" x14ac:dyDescent="0.15">
      <c r="A9693" s="278"/>
      <c r="B9693" s="274"/>
      <c r="C9693" s="340"/>
      <c r="D9693" s="340"/>
      <c r="E9693" s="341"/>
      <c r="F9693" s="341"/>
      <c r="G9693" s="341"/>
      <c r="H9693" s="341"/>
      <c r="I9693" s="341"/>
      <c r="J9693" s="341"/>
      <c r="AH9693" s="221"/>
      <c r="AI9693" s="221"/>
      <c r="AJ9693" s="221"/>
      <c r="AK9693" s="221"/>
      <c r="AL9693" s="221"/>
      <c r="AM9693" s="221"/>
      <c r="AN9693" s="221"/>
      <c r="AO9693" s="221"/>
      <c r="AP9693" s="221"/>
      <c r="AQ9693" s="219"/>
      <c r="AR9693" s="219"/>
      <c r="AS9693" s="221"/>
      <c r="AT9693" s="221"/>
      <c r="AU9693" s="221"/>
      <c r="AV9693" s="221"/>
      <c r="AW9693" s="221"/>
      <c r="AX9693" s="221"/>
      <c r="AY9693" s="221"/>
      <c r="AZ9693" s="221"/>
    </row>
    <row r="9694" spans="1:52" x14ac:dyDescent="0.15">
      <c r="A9694" s="278"/>
      <c r="B9694" s="274"/>
      <c r="C9694" s="340"/>
      <c r="D9694" s="340"/>
      <c r="E9694" s="341"/>
      <c r="F9694" s="341"/>
      <c r="G9694" s="341"/>
      <c r="H9694" s="341"/>
      <c r="I9694" s="341"/>
      <c r="J9694" s="341"/>
      <c r="AH9694" s="221"/>
      <c r="AI9694" s="221"/>
      <c r="AJ9694" s="221"/>
      <c r="AK9694" s="221"/>
      <c r="AL9694" s="221"/>
      <c r="AM9694" s="221"/>
      <c r="AN9694" s="221"/>
      <c r="AO9694" s="221"/>
      <c r="AP9694" s="221"/>
      <c r="AQ9694" s="219"/>
      <c r="AR9694" s="219"/>
      <c r="AS9694" s="221"/>
      <c r="AT9694" s="221"/>
      <c r="AU9694" s="221"/>
      <c r="AV9694" s="221"/>
      <c r="AW9694" s="221"/>
      <c r="AX9694" s="221"/>
      <c r="AY9694" s="221"/>
      <c r="AZ9694" s="221"/>
    </row>
    <row r="9695" spans="1:52" x14ac:dyDescent="0.15">
      <c r="A9695" s="278"/>
      <c r="B9695" s="274"/>
      <c r="C9695" s="340"/>
      <c r="D9695" s="340"/>
      <c r="E9695" s="341"/>
      <c r="F9695" s="341"/>
      <c r="G9695" s="341"/>
      <c r="H9695" s="341"/>
      <c r="I9695" s="341"/>
      <c r="J9695" s="341"/>
      <c r="AH9695" s="221"/>
      <c r="AI9695" s="221"/>
      <c r="AJ9695" s="221"/>
      <c r="AK9695" s="221"/>
      <c r="AL9695" s="221"/>
      <c r="AM9695" s="221"/>
      <c r="AN9695" s="221"/>
      <c r="AO9695" s="221"/>
      <c r="AP9695" s="221"/>
      <c r="AQ9695" s="219"/>
      <c r="AR9695" s="219"/>
      <c r="AS9695" s="221"/>
      <c r="AT9695" s="221"/>
      <c r="AU9695" s="221"/>
      <c r="AV9695" s="221"/>
      <c r="AW9695" s="221"/>
      <c r="AX9695" s="221"/>
      <c r="AY9695" s="221"/>
      <c r="AZ9695" s="221"/>
    </row>
    <row r="9696" spans="1:52" x14ac:dyDescent="0.15">
      <c r="A9696" s="278"/>
      <c r="B9696" s="274"/>
      <c r="C9696" s="340"/>
      <c r="D9696" s="340"/>
      <c r="E9696" s="341"/>
      <c r="F9696" s="341"/>
      <c r="G9696" s="341"/>
      <c r="H9696" s="341"/>
      <c r="I9696" s="341"/>
      <c r="J9696" s="341"/>
      <c r="AH9696" s="221"/>
      <c r="AI9696" s="221"/>
      <c r="AJ9696" s="221"/>
      <c r="AK9696" s="221"/>
      <c r="AL9696" s="221"/>
      <c r="AM9696" s="221"/>
      <c r="AN9696" s="221"/>
      <c r="AO9696" s="221"/>
      <c r="AP9696" s="221"/>
      <c r="AQ9696" s="219"/>
      <c r="AR9696" s="219"/>
      <c r="AS9696" s="221"/>
      <c r="AT9696" s="221"/>
      <c r="AU9696" s="221"/>
      <c r="AV9696" s="221"/>
      <c r="AW9696" s="221"/>
      <c r="AX9696" s="221"/>
      <c r="AY9696" s="221"/>
      <c r="AZ9696" s="221"/>
    </row>
    <row r="9697" spans="1:52" x14ac:dyDescent="0.15">
      <c r="A9697" s="278"/>
      <c r="B9697" s="274"/>
      <c r="C9697" s="340"/>
      <c r="D9697" s="340"/>
      <c r="E9697" s="341"/>
      <c r="F9697" s="341"/>
      <c r="G9697" s="341"/>
      <c r="H9697" s="341"/>
      <c r="I9697" s="341"/>
      <c r="J9697" s="341"/>
      <c r="AH9697" s="221"/>
      <c r="AI9697" s="221"/>
      <c r="AJ9697" s="221"/>
      <c r="AK9697" s="221"/>
      <c r="AL9697" s="221"/>
      <c r="AM9697" s="221"/>
      <c r="AN9697" s="221"/>
      <c r="AO9697" s="221"/>
      <c r="AP9697" s="221"/>
      <c r="AQ9697" s="219"/>
      <c r="AR9697" s="219"/>
      <c r="AS9697" s="221"/>
      <c r="AT9697" s="221"/>
      <c r="AU9697" s="221"/>
      <c r="AV9697" s="221"/>
      <c r="AW9697" s="221"/>
      <c r="AX9697" s="221"/>
      <c r="AY9697" s="221"/>
      <c r="AZ9697" s="221"/>
    </row>
    <row r="9698" spans="1:52" x14ac:dyDescent="0.15">
      <c r="A9698" s="278"/>
      <c r="B9698" s="274"/>
      <c r="C9698" s="340"/>
      <c r="D9698" s="340"/>
      <c r="E9698" s="341"/>
      <c r="F9698" s="341"/>
      <c r="G9698" s="341"/>
      <c r="H9698" s="341"/>
      <c r="I9698" s="341"/>
      <c r="J9698" s="341"/>
      <c r="AH9698" s="221"/>
      <c r="AI9698" s="221"/>
      <c r="AJ9698" s="221"/>
      <c r="AK9698" s="221"/>
      <c r="AL9698" s="221"/>
      <c r="AM9698" s="221"/>
      <c r="AN9698" s="221"/>
      <c r="AO9698" s="221"/>
      <c r="AP9698" s="221"/>
      <c r="AQ9698" s="219"/>
      <c r="AR9698" s="219"/>
      <c r="AS9698" s="221"/>
      <c r="AT9698" s="221"/>
      <c r="AU9698" s="221"/>
      <c r="AV9698" s="221"/>
      <c r="AW9698" s="221"/>
      <c r="AX9698" s="221"/>
      <c r="AY9698" s="221"/>
      <c r="AZ9698" s="221"/>
    </row>
    <row r="9699" spans="1:52" x14ac:dyDescent="0.15">
      <c r="A9699" s="278"/>
      <c r="B9699" s="274"/>
      <c r="C9699" s="340"/>
      <c r="D9699" s="340"/>
      <c r="E9699" s="341"/>
      <c r="F9699" s="341"/>
      <c r="G9699" s="341"/>
      <c r="H9699" s="341"/>
      <c r="I9699" s="341"/>
      <c r="J9699" s="341"/>
      <c r="AH9699" s="221"/>
      <c r="AI9699" s="221"/>
      <c r="AJ9699" s="221"/>
      <c r="AK9699" s="221"/>
      <c r="AL9699" s="221"/>
      <c r="AM9699" s="221"/>
      <c r="AN9699" s="221"/>
      <c r="AO9699" s="221"/>
      <c r="AP9699" s="221"/>
      <c r="AQ9699" s="219"/>
      <c r="AR9699" s="219"/>
      <c r="AS9699" s="221"/>
      <c r="AT9699" s="221"/>
      <c r="AU9699" s="221"/>
      <c r="AV9699" s="221"/>
      <c r="AW9699" s="221"/>
      <c r="AX9699" s="221"/>
      <c r="AY9699" s="221"/>
      <c r="AZ9699" s="221"/>
    </row>
    <row r="9700" spans="1:52" x14ac:dyDescent="0.15">
      <c r="A9700" s="278"/>
      <c r="B9700" s="274"/>
      <c r="C9700" s="340"/>
      <c r="D9700" s="340"/>
      <c r="E9700" s="341"/>
      <c r="F9700" s="341"/>
      <c r="G9700" s="341"/>
      <c r="H9700" s="341"/>
      <c r="I9700" s="341"/>
      <c r="J9700" s="341"/>
      <c r="AH9700" s="221"/>
      <c r="AI9700" s="221"/>
      <c r="AJ9700" s="221"/>
      <c r="AK9700" s="221"/>
      <c r="AL9700" s="221"/>
      <c r="AM9700" s="221"/>
      <c r="AN9700" s="221"/>
      <c r="AO9700" s="221"/>
      <c r="AP9700" s="221"/>
      <c r="AQ9700" s="219"/>
      <c r="AR9700" s="219"/>
      <c r="AS9700" s="221"/>
      <c r="AT9700" s="221"/>
      <c r="AU9700" s="221"/>
      <c r="AV9700" s="221"/>
      <c r="AW9700" s="221"/>
      <c r="AX9700" s="221"/>
      <c r="AY9700" s="221"/>
      <c r="AZ9700" s="221"/>
    </row>
    <row r="9701" spans="1:52" x14ac:dyDescent="0.15">
      <c r="A9701" s="278"/>
      <c r="B9701" s="274"/>
      <c r="C9701" s="340"/>
      <c r="D9701" s="340"/>
      <c r="E9701" s="341"/>
      <c r="F9701" s="341"/>
      <c r="G9701" s="341"/>
      <c r="H9701" s="341"/>
      <c r="I9701" s="341"/>
      <c r="J9701" s="341"/>
      <c r="AH9701" s="221"/>
      <c r="AI9701" s="221"/>
      <c r="AJ9701" s="221"/>
      <c r="AK9701" s="221"/>
      <c r="AL9701" s="221"/>
      <c r="AM9701" s="221"/>
      <c r="AN9701" s="221"/>
      <c r="AO9701" s="221"/>
      <c r="AP9701" s="221"/>
      <c r="AQ9701" s="219"/>
      <c r="AR9701" s="219"/>
      <c r="AS9701" s="221"/>
      <c r="AT9701" s="221"/>
      <c r="AU9701" s="221"/>
      <c r="AV9701" s="221"/>
      <c r="AW9701" s="221"/>
      <c r="AX9701" s="221"/>
      <c r="AY9701" s="221"/>
      <c r="AZ9701" s="221"/>
    </row>
    <row r="9702" spans="1:52" x14ac:dyDescent="0.15">
      <c r="A9702" s="278"/>
      <c r="B9702" s="274"/>
      <c r="C9702" s="340"/>
      <c r="D9702" s="340"/>
      <c r="E9702" s="341"/>
      <c r="F9702" s="341"/>
      <c r="G9702" s="341"/>
      <c r="H9702" s="341"/>
      <c r="I9702" s="341"/>
      <c r="J9702" s="341"/>
      <c r="AH9702" s="221"/>
      <c r="AI9702" s="221"/>
      <c r="AJ9702" s="221"/>
      <c r="AK9702" s="221"/>
      <c r="AL9702" s="221"/>
      <c r="AM9702" s="221"/>
      <c r="AN9702" s="221"/>
      <c r="AO9702" s="221"/>
      <c r="AP9702" s="221"/>
      <c r="AQ9702" s="219"/>
      <c r="AR9702" s="219"/>
      <c r="AS9702" s="221"/>
      <c r="AT9702" s="221"/>
      <c r="AU9702" s="221"/>
      <c r="AV9702" s="221"/>
      <c r="AW9702" s="221"/>
      <c r="AX9702" s="221"/>
      <c r="AY9702" s="221"/>
      <c r="AZ9702" s="221"/>
    </row>
    <row r="9703" spans="1:52" x14ac:dyDescent="0.15">
      <c r="A9703" s="278"/>
      <c r="B9703" s="274"/>
      <c r="C9703" s="340"/>
      <c r="D9703" s="340"/>
      <c r="E9703" s="341"/>
      <c r="F9703" s="341"/>
      <c r="G9703" s="341"/>
      <c r="H9703" s="341"/>
      <c r="I9703" s="341"/>
      <c r="J9703" s="341"/>
      <c r="AH9703" s="221"/>
      <c r="AI9703" s="221"/>
      <c r="AJ9703" s="221"/>
      <c r="AK9703" s="221"/>
      <c r="AL9703" s="221"/>
      <c r="AM9703" s="221"/>
      <c r="AN9703" s="221"/>
      <c r="AO9703" s="221"/>
      <c r="AP9703" s="221"/>
      <c r="AQ9703" s="219"/>
      <c r="AR9703" s="219"/>
      <c r="AS9703" s="221"/>
      <c r="AT9703" s="221"/>
      <c r="AU9703" s="221"/>
      <c r="AV9703" s="221"/>
      <c r="AW9703" s="221"/>
      <c r="AX9703" s="221"/>
      <c r="AY9703" s="221"/>
      <c r="AZ9703" s="221"/>
    </row>
    <row r="9704" spans="1:52" x14ac:dyDescent="0.15">
      <c r="A9704" s="278"/>
      <c r="B9704" s="274"/>
      <c r="C9704" s="340"/>
      <c r="D9704" s="340"/>
      <c r="E9704" s="341"/>
      <c r="F9704" s="341"/>
      <c r="G9704" s="341"/>
      <c r="H9704" s="341"/>
      <c r="I9704" s="341"/>
      <c r="J9704" s="341"/>
      <c r="AH9704" s="221"/>
      <c r="AI9704" s="221"/>
      <c r="AJ9704" s="221"/>
      <c r="AK9704" s="221"/>
      <c r="AL9704" s="221"/>
      <c r="AM9704" s="221"/>
      <c r="AN9704" s="221"/>
      <c r="AO9704" s="221"/>
      <c r="AP9704" s="221"/>
      <c r="AQ9704" s="219"/>
      <c r="AR9704" s="219"/>
      <c r="AS9704" s="221"/>
      <c r="AT9704" s="221"/>
      <c r="AU9704" s="221"/>
      <c r="AV9704" s="221"/>
      <c r="AW9704" s="221"/>
      <c r="AX9704" s="221"/>
      <c r="AY9704" s="221"/>
      <c r="AZ9704" s="221"/>
    </row>
    <row r="9705" spans="1:52" x14ac:dyDescent="0.15">
      <c r="A9705" s="278"/>
      <c r="B9705" s="274"/>
      <c r="C9705" s="340"/>
      <c r="D9705" s="340"/>
      <c r="E9705" s="341"/>
      <c r="F9705" s="341"/>
      <c r="G9705" s="341"/>
      <c r="H9705" s="341"/>
      <c r="I9705" s="341"/>
      <c r="J9705" s="341"/>
      <c r="AH9705" s="221"/>
      <c r="AI9705" s="221"/>
      <c r="AJ9705" s="221"/>
      <c r="AK9705" s="221"/>
      <c r="AL9705" s="221"/>
      <c r="AM9705" s="221"/>
      <c r="AN9705" s="221"/>
      <c r="AO9705" s="221"/>
      <c r="AP9705" s="221"/>
      <c r="AQ9705" s="219"/>
      <c r="AR9705" s="219"/>
      <c r="AS9705" s="221"/>
      <c r="AT9705" s="221"/>
      <c r="AU9705" s="221"/>
      <c r="AV9705" s="221"/>
      <c r="AW9705" s="221"/>
      <c r="AX9705" s="221"/>
      <c r="AY9705" s="221"/>
      <c r="AZ9705" s="221"/>
    </row>
    <row r="9706" spans="1:52" x14ac:dyDescent="0.15">
      <c r="A9706" s="278"/>
      <c r="B9706" s="274"/>
      <c r="C9706" s="340"/>
      <c r="D9706" s="340"/>
      <c r="E9706" s="341"/>
      <c r="F9706" s="341"/>
      <c r="G9706" s="341"/>
      <c r="H9706" s="341"/>
      <c r="I9706" s="341"/>
      <c r="J9706" s="341"/>
      <c r="AH9706" s="221"/>
      <c r="AI9706" s="221"/>
      <c r="AJ9706" s="221"/>
      <c r="AK9706" s="221"/>
      <c r="AL9706" s="221"/>
      <c r="AM9706" s="221"/>
      <c r="AN9706" s="221"/>
      <c r="AO9706" s="221"/>
      <c r="AP9706" s="221"/>
      <c r="AQ9706" s="219"/>
      <c r="AR9706" s="219"/>
      <c r="AS9706" s="221"/>
      <c r="AT9706" s="221"/>
      <c r="AU9706" s="221"/>
      <c r="AV9706" s="221"/>
      <c r="AW9706" s="221"/>
      <c r="AX9706" s="221"/>
      <c r="AY9706" s="221"/>
      <c r="AZ9706" s="221"/>
    </row>
    <row r="9707" spans="1:52" x14ac:dyDescent="0.15">
      <c r="A9707" s="278"/>
      <c r="B9707" s="274"/>
      <c r="C9707" s="340"/>
      <c r="D9707" s="340"/>
      <c r="E9707" s="341"/>
      <c r="F9707" s="341"/>
      <c r="G9707" s="341"/>
      <c r="H9707" s="341"/>
      <c r="I9707" s="341"/>
      <c r="J9707" s="341"/>
      <c r="AH9707" s="221"/>
      <c r="AI9707" s="221"/>
      <c r="AJ9707" s="221"/>
      <c r="AK9707" s="221"/>
      <c r="AL9707" s="221"/>
      <c r="AM9707" s="221"/>
      <c r="AN9707" s="221"/>
      <c r="AO9707" s="221"/>
      <c r="AP9707" s="221"/>
      <c r="AQ9707" s="219"/>
      <c r="AR9707" s="219"/>
      <c r="AS9707" s="221"/>
      <c r="AT9707" s="221"/>
      <c r="AU9707" s="221"/>
      <c r="AV9707" s="221"/>
      <c r="AW9707" s="221"/>
      <c r="AX9707" s="221"/>
      <c r="AY9707" s="221"/>
      <c r="AZ9707" s="221"/>
    </row>
    <row r="9708" spans="1:52" x14ac:dyDescent="0.15">
      <c r="A9708" s="278"/>
      <c r="B9708" s="274"/>
      <c r="C9708" s="340"/>
      <c r="D9708" s="340"/>
      <c r="E9708" s="341"/>
      <c r="F9708" s="341"/>
      <c r="G9708" s="341"/>
      <c r="H9708" s="341"/>
      <c r="I9708" s="341"/>
      <c r="J9708" s="341"/>
      <c r="AH9708" s="221"/>
      <c r="AI9708" s="221"/>
      <c r="AJ9708" s="221"/>
      <c r="AK9708" s="221"/>
      <c r="AL9708" s="221"/>
      <c r="AM9708" s="221"/>
      <c r="AN9708" s="221"/>
      <c r="AO9708" s="221"/>
      <c r="AP9708" s="221"/>
      <c r="AQ9708" s="219"/>
      <c r="AR9708" s="219"/>
      <c r="AS9708" s="221"/>
      <c r="AT9708" s="221"/>
      <c r="AU9708" s="221"/>
      <c r="AV9708" s="221"/>
      <c r="AW9708" s="221"/>
      <c r="AX9708" s="221"/>
      <c r="AY9708" s="221"/>
      <c r="AZ9708" s="221"/>
    </row>
    <row r="9709" spans="1:52" x14ac:dyDescent="0.15">
      <c r="A9709" s="278"/>
      <c r="B9709" s="274"/>
      <c r="C9709" s="340"/>
      <c r="D9709" s="340"/>
      <c r="E9709" s="341"/>
      <c r="F9709" s="341"/>
      <c r="G9709" s="341"/>
      <c r="H9709" s="341"/>
      <c r="I9709" s="341"/>
      <c r="J9709" s="341"/>
      <c r="AH9709" s="221"/>
      <c r="AI9709" s="221"/>
      <c r="AJ9709" s="221"/>
      <c r="AK9709" s="221"/>
      <c r="AL9709" s="221"/>
      <c r="AM9709" s="221"/>
      <c r="AN9709" s="221"/>
      <c r="AO9709" s="221"/>
      <c r="AP9709" s="221"/>
      <c r="AQ9709" s="219"/>
      <c r="AR9709" s="219"/>
      <c r="AS9709" s="221"/>
      <c r="AT9709" s="221"/>
      <c r="AU9709" s="221"/>
      <c r="AV9709" s="221"/>
      <c r="AW9709" s="221"/>
      <c r="AX9709" s="221"/>
      <c r="AY9709" s="221"/>
      <c r="AZ9709" s="221"/>
    </row>
    <row r="9710" spans="1:52" x14ac:dyDescent="0.15">
      <c r="A9710" s="278"/>
      <c r="B9710" s="274"/>
      <c r="C9710" s="340"/>
      <c r="D9710" s="340"/>
      <c r="E9710" s="341"/>
      <c r="F9710" s="341"/>
      <c r="G9710" s="341"/>
      <c r="H9710" s="341"/>
      <c r="I9710" s="341"/>
      <c r="J9710" s="341"/>
      <c r="AH9710" s="221"/>
      <c r="AI9710" s="221"/>
      <c r="AJ9710" s="221"/>
      <c r="AK9710" s="221"/>
      <c r="AL9710" s="221"/>
      <c r="AM9710" s="221"/>
      <c r="AN9710" s="221"/>
      <c r="AO9710" s="221"/>
      <c r="AP9710" s="221"/>
      <c r="AQ9710" s="219"/>
      <c r="AR9710" s="219"/>
      <c r="AS9710" s="221"/>
      <c r="AT9710" s="221"/>
      <c r="AU9710" s="221"/>
      <c r="AV9710" s="221"/>
      <c r="AW9710" s="221"/>
      <c r="AX9710" s="221"/>
      <c r="AY9710" s="221"/>
      <c r="AZ9710" s="221"/>
    </row>
    <row r="9711" spans="1:52" x14ac:dyDescent="0.15">
      <c r="A9711" s="278"/>
      <c r="B9711" s="274"/>
      <c r="C9711" s="340"/>
      <c r="D9711" s="340"/>
      <c r="E9711" s="341"/>
      <c r="F9711" s="341"/>
      <c r="G9711" s="341"/>
      <c r="H9711" s="341"/>
      <c r="I9711" s="341"/>
      <c r="J9711" s="341"/>
      <c r="AH9711" s="221"/>
      <c r="AI9711" s="221"/>
      <c r="AJ9711" s="221"/>
      <c r="AK9711" s="221"/>
      <c r="AL9711" s="221"/>
      <c r="AM9711" s="221"/>
      <c r="AN9711" s="221"/>
      <c r="AO9711" s="221"/>
      <c r="AP9711" s="221"/>
      <c r="AQ9711" s="219"/>
      <c r="AR9711" s="219"/>
      <c r="AS9711" s="221"/>
      <c r="AT9711" s="221"/>
      <c r="AU9711" s="221"/>
      <c r="AV9711" s="221"/>
      <c r="AW9711" s="221"/>
      <c r="AX9711" s="221"/>
      <c r="AY9711" s="221"/>
      <c r="AZ9711" s="221"/>
    </row>
    <row r="9712" spans="1:52" x14ac:dyDescent="0.15">
      <c r="A9712" s="278"/>
      <c r="B9712" s="274"/>
      <c r="C9712" s="340"/>
      <c r="D9712" s="340"/>
      <c r="E9712" s="341"/>
      <c r="F9712" s="341"/>
      <c r="G9712" s="341"/>
      <c r="H9712" s="341"/>
      <c r="I9712" s="341"/>
      <c r="J9712" s="341"/>
      <c r="AH9712" s="221"/>
      <c r="AI9712" s="221"/>
      <c r="AJ9712" s="221"/>
      <c r="AK9712" s="221"/>
      <c r="AL9712" s="221"/>
      <c r="AM9712" s="221"/>
      <c r="AN9712" s="221"/>
      <c r="AO9712" s="221"/>
      <c r="AP9712" s="221"/>
      <c r="AQ9712" s="219"/>
      <c r="AR9712" s="219"/>
      <c r="AS9712" s="221"/>
      <c r="AT9712" s="221"/>
      <c r="AU9712" s="221"/>
      <c r="AV9712" s="221"/>
      <c r="AW9712" s="221"/>
      <c r="AX9712" s="221"/>
      <c r="AY9712" s="221"/>
      <c r="AZ9712" s="221"/>
    </row>
    <row r="9713" spans="1:52" x14ac:dyDescent="0.15">
      <c r="A9713" s="278"/>
      <c r="B9713" s="274"/>
      <c r="C9713" s="340"/>
      <c r="D9713" s="340"/>
      <c r="E9713" s="341"/>
      <c r="F9713" s="341"/>
      <c r="G9713" s="341"/>
      <c r="H9713" s="341"/>
      <c r="I9713" s="341"/>
      <c r="J9713" s="341"/>
      <c r="AH9713" s="221"/>
      <c r="AI9713" s="221"/>
      <c r="AJ9713" s="221"/>
      <c r="AK9713" s="221"/>
      <c r="AL9713" s="221"/>
      <c r="AM9713" s="221"/>
      <c r="AN9713" s="221"/>
      <c r="AO9713" s="221"/>
      <c r="AP9713" s="221"/>
      <c r="AQ9713" s="219"/>
      <c r="AR9713" s="219"/>
      <c r="AS9713" s="221"/>
      <c r="AT9713" s="221"/>
      <c r="AU9713" s="221"/>
      <c r="AV9713" s="221"/>
      <c r="AW9713" s="221"/>
      <c r="AX9713" s="221"/>
      <c r="AY9713" s="221"/>
      <c r="AZ9713" s="221"/>
    </row>
    <row r="9714" spans="1:52" x14ac:dyDescent="0.15">
      <c r="A9714" s="278"/>
      <c r="B9714" s="274"/>
      <c r="C9714" s="340"/>
      <c r="D9714" s="340"/>
      <c r="E9714" s="341"/>
      <c r="F9714" s="341"/>
      <c r="G9714" s="341"/>
      <c r="H9714" s="341"/>
      <c r="I9714" s="341"/>
      <c r="J9714" s="341"/>
      <c r="AH9714" s="221"/>
      <c r="AI9714" s="221"/>
      <c r="AJ9714" s="221"/>
      <c r="AK9714" s="221"/>
      <c r="AL9714" s="221"/>
      <c r="AM9714" s="221"/>
      <c r="AN9714" s="221"/>
      <c r="AO9714" s="221"/>
      <c r="AP9714" s="221"/>
      <c r="AQ9714" s="219"/>
      <c r="AR9714" s="219"/>
      <c r="AS9714" s="221"/>
      <c r="AT9714" s="221"/>
      <c r="AU9714" s="221"/>
      <c r="AV9714" s="221"/>
      <c r="AW9714" s="221"/>
      <c r="AX9714" s="221"/>
      <c r="AY9714" s="221"/>
      <c r="AZ9714" s="221"/>
    </row>
    <row r="9715" spans="1:52" x14ac:dyDescent="0.15">
      <c r="A9715" s="278"/>
      <c r="B9715" s="274"/>
      <c r="C9715" s="340"/>
      <c r="D9715" s="340"/>
      <c r="E9715" s="341"/>
      <c r="F9715" s="341"/>
      <c r="G9715" s="341"/>
      <c r="H9715" s="341"/>
      <c r="I9715" s="341"/>
      <c r="J9715" s="341"/>
      <c r="AH9715" s="221"/>
      <c r="AI9715" s="221"/>
      <c r="AJ9715" s="221"/>
      <c r="AK9715" s="221"/>
      <c r="AL9715" s="221"/>
      <c r="AM9715" s="221"/>
      <c r="AN9715" s="221"/>
      <c r="AO9715" s="221"/>
      <c r="AP9715" s="221"/>
      <c r="AQ9715" s="219"/>
      <c r="AR9715" s="219"/>
      <c r="AS9715" s="221"/>
      <c r="AT9715" s="221"/>
      <c r="AU9715" s="221"/>
      <c r="AV9715" s="221"/>
      <c r="AW9715" s="221"/>
      <c r="AX9715" s="221"/>
      <c r="AY9715" s="221"/>
      <c r="AZ9715" s="221"/>
    </row>
    <row r="9716" spans="1:52" x14ac:dyDescent="0.15">
      <c r="A9716" s="278"/>
      <c r="B9716" s="274"/>
      <c r="C9716" s="340"/>
      <c r="D9716" s="340"/>
      <c r="E9716" s="341"/>
      <c r="F9716" s="341"/>
      <c r="G9716" s="341"/>
      <c r="H9716" s="341"/>
      <c r="I9716" s="341"/>
      <c r="J9716" s="341"/>
      <c r="AH9716" s="221"/>
      <c r="AI9716" s="221"/>
      <c r="AJ9716" s="221"/>
      <c r="AK9716" s="221"/>
      <c r="AL9716" s="221"/>
      <c r="AM9716" s="221"/>
      <c r="AN9716" s="221"/>
      <c r="AO9716" s="221"/>
      <c r="AP9716" s="221"/>
      <c r="AQ9716" s="219"/>
      <c r="AR9716" s="219"/>
      <c r="AS9716" s="221"/>
      <c r="AT9716" s="221"/>
      <c r="AU9716" s="221"/>
      <c r="AV9716" s="221"/>
      <c r="AW9716" s="221"/>
      <c r="AX9716" s="221"/>
      <c r="AY9716" s="221"/>
      <c r="AZ9716" s="221"/>
    </row>
    <row r="9717" spans="1:52" x14ac:dyDescent="0.15">
      <c r="A9717" s="278"/>
      <c r="B9717" s="274"/>
      <c r="C9717" s="340"/>
      <c r="D9717" s="340"/>
      <c r="E9717" s="341"/>
      <c r="F9717" s="341"/>
      <c r="G9717" s="341"/>
      <c r="H9717" s="341"/>
      <c r="I9717" s="341"/>
      <c r="J9717" s="341"/>
      <c r="AH9717" s="221"/>
      <c r="AI9717" s="221"/>
      <c r="AJ9717" s="221"/>
      <c r="AK9717" s="221"/>
      <c r="AL9717" s="221"/>
      <c r="AM9717" s="221"/>
      <c r="AN9717" s="221"/>
      <c r="AO9717" s="221"/>
      <c r="AP9717" s="221"/>
      <c r="AQ9717" s="219"/>
      <c r="AR9717" s="219"/>
      <c r="AS9717" s="221"/>
      <c r="AT9717" s="221"/>
      <c r="AU9717" s="221"/>
      <c r="AV9717" s="221"/>
      <c r="AW9717" s="221"/>
      <c r="AX9717" s="221"/>
      <c r="AY9717" s="221"/>
      <c r="AZ9717" s="221"/>
    </row>
    <row r="9718" spans="1:52" x14ac:dyDescent="0.15">
      <c r="A9718" s="278"/>
      <c r="B9718" s="274"/>
      <c r="C9718" s="340"/>
      <c r="D9718" s="340"/>
      <c r="E9718" s="341"/>
      <c r="F9718" s="341"/>
      <c r="G9718" s="341"/>
      <c r="H9718" s="341"/>
      <c r="I9718" s="341"/>
      <c r="J9718" s="341"/>
      <c r="AH9718" s="221"/>
      <c r="AI9718" s="221"/>
      <c r="AJ9718" s="221"/>
      <c r="AK9718" s="221"/>
      <c r="AL9718" s="221"/>
      <c r="AM9718" s="221"/>
      <c r="AN9718" s="221"/>
      <c r="AO9718" s="221"/>
      <c r="AP9718" s="221"/>
      <c r="AQ9718" s="219"/>
      <c r="AR9718" s="219"/>
      <c r="AS9718" s="221"/>
      <c r="AT9718" s="221"/>
      <c r="AU9718" s="221"/>
      <c r="AV9718" s="221"/>
      <c r="AW9718" s="221"/>
      <c r="AX9718" s="221"/>
      <c r="AY9718" s="221"/>
      <c r="AZ9718" s="221"/>
    </row>
    <row r="9719" spans="1:52" x14ac:dyDescent="0.15">
      <c r="A9719" s="278"/>
      <c r="B9719" s="274"/>
      <c r="C9719" s="340"/>
      <c r="D9719" s="340"/>
      <c r="E9719" s="341"/>
      <c r="F9719" s="341"/>
      <c r="G9719" s="341"/>
      <c r="H9719" s="341"/>
      <c r="I9719" s="341"/>
      <c r="J9719" s="341"/>
      <c r="AH9719" s="221"/>
      <c r="AI9719" s="221"/>
      <c r="AJ9719" s="221"/>
      <c r="AK9719" s="221"/>
      <c r="AL9719" s="221"/>
      <c r="AM9719" s="221"/>
      <c r="AN9719" s="221"/>
      <c r="AO9719" s="221"/>
      <c r="AP9719" s="221"/>
      <c r="AQ9719" s="219"/>
      <c r="AR9719" s="219"/>
      <c r="AS9719" s="221"/>
      <c r="AT9719" s="221"/>
      <c r="AU9719" s="221"/>
      <c r="AV9719" s="221"/>
      <c r="AW9719" s="221"/>
      <c r="AX9719" s="221"/>
      <c r="AY9719" s="221"/>
      <c r="AZ9719" s="221"/>
    </row>
    <row r="9720" spans="1:52" x14ac:dyDescent="0.15">
      <c r="A9720" s="278"/>
      <c r="B9720" s="274"/>
      <c r="C9720" s="340"/>
      <c r="D9720" s="340"/>
      <c r="E9720" s="341"/>
      <c r="F9720" s="341"/>
      <c r="G9720" s="341"/>
      <c r="H9720" s="341"/>
      <c r="I9720" s="341"/>
      <c r="J9720" s="341"/>
      <c r="AH9720" s="221"/>
      <c r="AI9720" s="221"/>
      <c r="AJ9720" s="221"/>
      <c r="AK9720" s="221"/>
      <c r="AL9720" s="221"/>
      <c r="AM9720" s="221"/>
      <c r="AN9720" s="221"/>
      <c r="AO9720" s="221"/>
      <c r="AP9720" s="221"/>
      <c r="AQ9720" s="219"/>
      <c r="AR9720" s="219"/>
      <c r="AS9720" s="221"/>
      <c r="AT9720" s="221"/>
      <c r="AU9720" s="221"/>
      <c r="AV9720" s="221"/>
      <c r="AW9720" s="221"/>
      <c r="AX9720" s="221"/>
      <c r="AY9720" s="221"/>
      <c r="AZ9720" s="221"/>
    </row>
    <row r="9721" spans="1:52" x14ac:dyDescent="0.15">
      <c r="A9721" s="278"/>
      <c r="B9721" s="274"/>
      <c r="C9721" s="340"/>
      <c r="D9721" s="340"/>
      <c r="E9721" s="341"/>
      <c r="F9721" s="341"/>
      <c r="G9721" s="341"/>
      <c r="H9721" s="341"/>
      <c r="I9721" s="341"/>
      <c r="J9721" s="341"/>
      <c r="AH9721" s="221"/>
      <c r="AI9721" s="221"/>
      <c r="AJ9721" s="221"/>
      <c r="AK9721" s="221"/>
      <c r="AL9721" s="221"/>
      <c r="AM9721" s="221"/>
      <c r="AN9721" s="221"/>
      <c r="AO9721" s="221"/>
      <c r="AP9721" s="221"/>
      <c r="AQ9721" s="219"/>
      <c r="AR9721" s="219"/>
      <c r="AS9721" s="221"/>
      <c r="AT9721" s="221"/>
      <c r="AU9721" s="221"/>
      <c r="AV9721" s="221"/>
      <c r="AW9721" s="221"/>
      <c r="AX9721" s="221"/>
      <c r="AY9721" s="221"/>
      <c r="AZ9721" s="221"/>
    </row>
    <row r="9722" spans="1:52" x14ac:dyDescent="0.15">
      <c r="A9722" s="278"/>
      <c r="B9722" s="274"/>
      <c r="C9722" s="340"/>
      <c r="D9722" s="340"/>
      <c r="E9722" s="341"/>
      <c r="F9722" s="341"/>
      <c r="G9722" s="341"/>
      <c r="H9722" s="341"/>
      <c r="I9722" s="341"/>
      <c r="J9722" s="341"/>
      <c r="AH9722" s="221"/>
      <c r="AI9722" s="221"/>
      <c r="AJ9722" s="221"/>
      <c r="AK9722" s="221"/>
      <c r="AL9722" s="221"/>
      <c r="AM9722" s="221"/>
      <c r="AN9722" s="221"/>
      <c r="AO9722" s="221"/>
      <c r="AP9722" s="221"/>
      <c r="AQ9722" s="219"/>
      <c r="AR9722" s="219"/>
      <c r="AS9722" s="221"/>
      <c r="AT9722" s="221"/>
      <c r="AU9722" s="221"/>
      <c r="AV9722" s="221"/>
      <c r="AW9722" s="221"/>
      <c r="AX9722" s="221"/>
      <c r="AY9722" s="221"/>
      <c r="AZ9722" s="221"/>
    </row>
    <row r="9723" spans="1:52" x14ac:dyDescent="0.15">
      <c r="A9723" s="278"/>
      <c r="B9723" s="274"/>
      <c r="C9723" s="340"/>
      <c r="D9723" s="340"/>
      <c r="E9723" s="341"/>
      <c r="F9723" s="341"/>
      <c r="G9723" s="341"/>
      <c r="H9723" s="341"/>
      <c r="I9723" s="341"/>
      <c r="J9723" s="341"/>
      <c r="AH9723" s="221"/>
      <c r="AI9723" s="221"/>
      <c r="AJ9723" s="221"/>
      <c r="AK9723" s="221"/>
      <c r="AL9723" s="221"/>
      <c r="AM9723" s="221"/>
      <c r="AN9723" s="221"/>
      <c r="AO9723" s="221"/>
      <c r="AP9723" s="221"/>
      <c r="AQ9723" s="219"/>
      <c r="AR9723" s="219"/>
      <c r="AS9723" s="221"/>
      <c r="AT9723" s="221"/>
      <c r="AU9723" s="221"/>
      <c r="AV9723" s="221"/>
      <c r="AW9723" s="221"/>
      <c r="AX9723" s="221"/>
      <c r="AY9723" s="221"/>
      <c r="AZ9723" s="221"/>
    </row>
    <row r="9724" spans="1:52" x14ac:dyDescent="0.15">
      <c r="A9724" s="278"/>
      <c r="B9724" s="274"/>
      <c r="C9724" s="340"/>
      <c r="D9724" s="340"/>
      <c r="E9724" s="341"/>
      <c r="F9724" s="341"/>
      <c r="G9724" s="341"/>
      <c r="H9724" s="341"/>
      <c r="I9724" s="341"/>
      <c r="J9724" s="341"/>
      <c r="AH9724" s="221"/>
      <c r="AI9724" s="221"/>
      <c r="AJ9724" s="221"/>
      <c r="AK9724" s="221"/>
      <c r="AL9724" s="221"/>
      <c r="AM9724" s="221"/>
      <c r="AN9724" s="221"/>
      <c r="AO9724" s="221"/>
      <c r="AP9724" s="221"/>
      <c r="AQ9724" s="219"/>
      <c r="AR9724" s="219"/>
      <c r="AS9724" s="221"/>
      <c r="AT9724" s="221"/>
      <c r="AU9724" s="221"/>
      <c r="AV9724" s="221"/>
      <c r="AW9724" s="221"/>
      <c r="AX9724" s="221"/>
      <c r="AY9724" s="221"/>
      <c r="AZ9724" s="221"/>
    </row>
    <row r="9725" spans="1:52" x14ac:dyDescent="0.15">
      <c r="A9725" s="278"/>
      <c r="B9725" s="274"/>
      <c r="C9725" s="340"/>
      <c r="D9725" s="340"/>
      <c r="E9725" s="341"/>
      <c r="F9725" s="341"/>
      <c r="G9725" s="341"/>
      <c r="H9725" s="341"/>
      <c r="I9725" s="341"/>
      <c r="J9725" s="341"/>
      <c r="AH9725" s="221"/>
      <c r="AI9725" s="221"/>
      <c r="AJ9725" s="221"/>
      <c r="AK9725" s="221"/>
      <c r="AL9725" s="221"/>
      <c r="AM9725" s="221"/>
      <c r="AN9725" s="221"/>
      <c r="AO9725" s="221"/>
      <c r="AP9725" s="221"/>
      <c r="AQ9725" s="219"/>
      <c r="AR9725" s="219"/>
      <c r="AS9725" s="221"/>
      <c r="AT9725" s="221"/>
      <c r="AU9725" s="221"/>
      <c r="AV9725" s="221"/>
      <c r="AW9725" s="221"/>
      <c r="AX9725" s="221"/>
      <c r="AY9725" s="221"/>
      <c r="AZ9725" s="221"/>
    </row>
    <row r="9726" spans="1:52" x14ac:dyDescent="0.15">
      <c r="A9726" s="278"/>
      <c r="B9726" s="274"/>
      <c r="C9726" s="340"/>
      <c r="D9726" s="340"/>
      <c r="E9726" s="341"/>
      <c r="F9726" s="341"/>
      <c r="G9726" s="341"/>
      <c r="H9726" s="341"/>
      <c r="I9726" s="341"/>
      <c r="J9726" s="341"/>
      <c r="AH9726" s="221"/>
      <c r="AI9726" s="221"/>
      <c r="AJ9726" s="221"/>
      <c r="AK9726" s="221"/>
      <c r="AL9726" s="221"/>
      <c r="AM9726" s="221"/>
      <c r="AN9726" s="221"/>
      <c r="AO9726" s="221"/>
      <c r="AP9726" s="221"/>
      <c r="AQ9726" s="219"/>
      <c r="AR9726" s="219"/>
      <c r="AS9726" s="221"/>
      <c r="AT9726" s="221"/>
      <c r="AU9726" s="221"/>
      <c r="AV9726" s="221"/>
      <c r="AW9726" s="221"/>
      <c r="AX9726" s="221"/>
      <c r="AY9726" s="221"/>
      <c r="AZ9726" s="221"/>
    </row>
    <row r="9727" spans="1:52" x14ac:dyDescent="0.15">
      <c r="A9727" s="278"/>
      <c r="B9727" s="274"/>
      <c r="C9727" s="340"/>
      <c r="D9727" s="340"/>
      <c r="E9727" s="341"/>
      <c r="F9727" s="341"/>
      <c r="G9727" s="341"/>
      <c r="H9727" s="341"/>
      <c r="I9727" s="341"/>
      <c r="J9727" s="341"/>
      <c r="AH9727" s="221"/>
      <c r="AI9727" s="221"/>
      <c r="AJ9727" s="221"/>
      <c r="AK9727" s="221"/>
      <c r="AL9727" s="221"/>
      <c r="AM9727" s="221"/>
      <c r="AN9727" s="221"/>
      <c r="AO9727" s="221"/>
      <c r="AP9727" s="221"/>
      <c r="AQ9727" s="219"/>
      <c r="AR9727" s="219"/>
      <c r="AS9727" s="221"/>
      <c r="AT9727" s="221"/>
      <c r="AU9727" s="221"/>
      <c r="AV9727" s="221"/>
      <c r="AW9727" s="221"/>
      <c r="AX9727" s="221"/>
      <c r="AY9727" s="221"/>
      <c r="AZ9727" s="221"/>
    </row>
    <row r="9728" spans="1:52" x14ac:dyDescent="0.15">
      <c r="A9728" s="278"/>
      <c r="B9728" s="274"/>
      <c r="C9728" s="340"/>
      <c r="D9728" s="340"/>
      <c r="E9728" s="341"/>
      <c r="F9728" s="341"/>
      <c r="G9728" s="341"/>
      <c r="H9728" s="341"/>
      <c r="I9728" s="341"/>
      <c r="J9728" s="341"/>
      <c r="AH9728" s="221"/>
      <c r="AI9728" s="221"/>
      <c r="AJ9728" s="221"/>
      <c r="AK9728" s="221"/>
      <c r="AL9728" s="221"/>
      <c r="AM9728" s="221"/>
      <c r="AN9728" s="221"/>
      <c r="AO9728" s="221"/>
      <c r="AP9728" s="221"/>
      <c r="AQ9728" s="219"/>
      <c r="AR9728" s="219"/>
      <c r="AS9728" s="221"/>
      <c r="AT9728" s="221"/>
      <c r="AU9728" s="221"/>
      <c r="AV9728" s="221"/>
      <c r="AW9728" s="221"/>
      <c r="AX9728" s="221"/>
      <c r="AY9728" s="221"/>
      <c r="AZ9728" s="221"/>
    </row>
    <row r="9729" spans="1:52" x14ac:dyDescent="0.15">
      <c r="A9729" s="278"/>
      <c r="B9729" s="274"/>
      <c r="C9729" s="340"/>
      <c r="D9729" s="340"/>
      <c r="E9729" s="341"/>
      <c r="F9729" s="341"/>
      <c r="G9729" s="341"/>
      <c r="H9729" s="341"/>
      <c r="I9729" s="341"/>
      <c r="J9729" s="341"/>
      <c r="AH9729" s="221"/>
      <c r="AI9729" s="221"/>
      <c r="AJ9729" s="221"/>
      <c r="AK9729" s="221"/>
      <c r="AL9729" s="221"/>
      <c r="AM9729" s="221"/>
      <c r="AN9729" s="221"/>
      <c r="AO9729" s="221"/>
      <c r="AP9729" s="221"/>
      <c r="AQ9729" s="219"/>
      <c r="AR9729" s="219"/>
      <c r="AS9729" s="221"/>
      <c r="AT9729" s="221"/>
      <c r="AU9729" s="221"/>
      <c r="AV9729" s="221"/>
      <c r="AW9729" s="221"/>
      <c r="AX9729" s="221"/>
      <c r="AY9729" s="221"/>
      <c r="AZ9729" s="221"/>
    </row>
    <row r="9730" spans="1:52" x14ac:dyDescent="0.15">
      <c r="A9730" s="278"/>
      <c r="B9730" s="274"/>
      <c r="C9730" s="340"/>
      <c r="D9730" s="340"/>
      <c r="E9730" s="341"/>
      <c r="F9730" s="341"/>
      <c r="G9730" s="341"/>
      <c r="H9730" s="341"/>
      <c r="I9730" s="341"/>
      <c r="J9730" s="341"/>
      <c r="AH9730" s="221"/>
      <c r="AI9730" s="221"/>
      <c r="AJ9730" s="221"/>
      <c r="AK9730" s="221"/>
      <c r="AL9730" s="221"/>
      <c r="AM9730" s="221"/>
      <c r="AN9730" s="221"/>
      <c r="AO9730" s="221"/>
      <c r="AP9730" s="221"/>
      <c r="AQ9730" s="219"/>
      <c r="AR9730" s="219"/>
      <c r="AS9730" s="221"/>
      <c r="AT9730" s="221"/>
      <c r="AU9730" s="221"/>
      <c r="AV9730" s="221"/>
      <c r="AW9730" s="221"/>
      <c r="AX9730" s="221"/>
      <c r="AY9730" s="221"/>
      <c r="AZ9730" s="221"/>
    </row>
    <row r="9731" spans="1:52" x14ac:dyDescent="0.15">
      <c r="A9731" s="278"/>
      <c r="B9731" s="274"/>
      <c r="C9731" s="340"/>
      <c r="D9731" s="340"/>
      <c r="E9731" s="341"/>
      <c r="F9731" s="341"/>
      <c r="G9731" s="341"/>
      <c r="H9731" s="341"/>
      <c r="I9731" s="341"/>
      <c r="J9731" s="341"/>
      <c r="AH9731" s="221"/>
      <c r="AI9731" s="221"/>
      <c r="AJ9731" s="221"/>
      <c r="AK9731" s="221"/>
      <c r="AL9731" s="221"/>
      <c r="AM9731" s="221"/>
      <c r="AN9731" s="221"/>
      <c r="AO9731" s="221"/>
      <c r="AP9731" s="221"/>
      <c r="AQ9731" s="219"/>
      <c r="AR9731" s="219"/>
      <c r="AS9731" s="221"/>
      <c r="AT9731" s="221"/>
      <c r="AU9731" s="221"/>
      <c r="AV9731" s="221"/>
      <c r="AW9731" s="221"/>
      <c r="AX9731" s="221"/>
      <c r="AY9731" s="221"/>
      <c r="AZ9731" s="221"/>
    </row>
    <row r="9732" spans="1:52" x14ac:dyDescent="0.15">
      <c r="A9732" s="278"/>
      <c r="B9732" s="274"/>
      <c r="C9732" s="340"/>
      <c r="D9732" s="340"/>
      <c r="E9732" s="341"/>
      <c r="F9732" s="341"/>
      <c r="G9732" s="341"/>
      <c r="H9732" s="341"/>
      <c r="I9732" s="341"/>
      <c r="J9732" s="341"/>
      <c r="AH9732" s="221"/>
      <c r="AI9732" s="221"/>
      <c r="AJ9732" s="221"/>
      <c r="AK9732" s="221"/>
      <c r="AL9732" s="221"/>
      <c r="AM9732" s="221"/>
      <c r="AN9732" s="221"/>
      <c r="AO9732" s="221"/>
      <c r="AP9732" s="221"/>
      <c r="AQ9732" s="219"/>
      <c r="AR9732" s="219"/>
      <c r="AS9732" s="221"/>
      <c r="AT9732" s="221"/>
      <c r="AU9732" s="221"/>
      <c r="AV9732" s="221"/>
      <c r="AW9732" s="221"/>
      <c r="AX9732" s="221"/>
      <c r="AY9732" s="221"/>
      <c r="AZ9732" s="221"/>
    </row>
    <row r="9733" spans="1:52" x14ac:dyDescent="0.15">
      <c r="A9733" s="278"/>
      <c r="B9733" s="274"/>
      <c r="C9733" s="340"/>
      <c r="D9733" s="340"/>
      <c r="E9733" s="341"/>
      <c r="F9733" s="341"/>
      <c r="G9733" s="341"/>
      <c r="H9733" s="341"/>
      <c r="I9733" s="341"/>
      <c r="J9733" s="341"/>
      <c r="AH9733" s="221"/>
      <c r="AI9733" s="221"/>
      <c r="AJ9733" s="221"/>
      <c r="AK9733" s="221"/>
      <c r="AL9733" s="221"/>
      <c r="AM9733" s="221"/>
      <c r="AN9733" s="221"/>
      <c r="AO9733" s="221"/>
      <c r="AP9733" s="221"/>
      <c r="AQ9733" s="219"/>
      <c r="AR9733" s="219"/>
      <c r="AS9733" s="221"/>
      <c r="AT9733" s="221"/>
      <c r="AU9733" s="221"/>
      <c r="AV9733" s="221"/>
      <c r="AW9733" s="221"/>
      <c r="AX9733" s="221"/>
      <c r="AY9733" s="221"/>
      <c r="AZ9733" s="221"/>
    </row>
    <row r="9734" spans="1:52" x14ac:dyDescent="0.15">
      <c r="A9734" s="278"/>
      <c r="B9734" s="274"/>
      <c r="C9734" s="340"/>
      <c r="D9734" s="340"/>
      <c r="E9734" s="341"/>
      <c r="F9734" s="341"/>
      <c r="G9734" s="341"/>
      <c r="H9734" s="341"/>
      <c r="I9734" s="341"/>
      <c r="J9734" s="341"/>
      <c r="AH9734" s="221"/>
      <c r="AI9734" s="221"/>
      <c r="AJ9734" s="221"/>
      <c r="AK9734" s="221"/>
      <c r="AL9734" s="221"/>
      <c r="AM9734" s="221"/>
      <c r="AN9734" s="221"/>
      <c r="AO9734" s="221"/>
      <c r="AP9734" s="221"/>
      <c r="AQ9734" s="219"/>
      <c r="AR9734" s="219"/>
      <c r="AS9734" s="221"/>
      <c r="AT9734" s="221"/>
      <c r="AU9734" s="221"/>
      <c r="AV9734" s="221"/>
      <c r="AW9734" s="221"/>
      <c r="AX9734" s="221"/>
      <c r="AY9734" s="221"/>
      <c r="AZ9734" s="221"/>
    </row>
    <row r="9735" spans="1:52" x14ac:dyDescent="0.15">
      <c r="A9735" s="278"/>
      <c r="B9735" s="274"/>
      <c r="C9735" s="340"/>
      <c r="D9735" s="340"/>
      <c r="E9735" s="341"/>
      <c r="F9735" s="341"/>
      <c r="G9735" s="341"/>
      <c r="H9735" s="341"/>
      <c r="I9735" s="341"/>
      <c r="J9735" s="341"/>
      <c r="AH9735" s="221"/>
      <c r="AI9735" s="221"/>
      <c r="AJ9735" s="221"/>
      <c r="AK9735" s="221"/>
      <c r="AL9735" s="221"/>
      <c r="AM9735" s="221"/>
      <c r="AN9735" s="221"/>
      <c r="AO9735" s="221"/>
      <c r="AP9735" s="221"/>
      <c r="AQ9735" s="219"/>
      <c r="AR9735" s="219"/>
      <c r="AS9735" s="221"/>
      <c r="AT9735" s="221"/>
      <c r="AU9735" s="221"/>
      <c r="AV9735" s="221"/>
      <c r="AW9735" s="221"/>
      <c r="AX9735" s="221"/>
      <c r="AY9735" s="221"/>
      <c r="AZ9735" s="221"/>
    </row>
    <row r="9736" spans="1:52" x14ac:dyDescent="0.15">
      <c r="A9736" s="278"/>
      <c r="B9736" s="274"/>
      <c r="C9736" s="340"/>
      <c r="D9736" s="340"/>
      <c r="E9736" s="341"/>
      <c r="F9736" s="341"/>
      <c r="G9736" s="341"/>
      <c r="H9736" s="341"/>
      <c r="I9736" s="341"/>
      <c r="J9736" s="341"/>
      <c r="AH9736" s="221"/>
      <c r="AI9736" s="221"/>
      <c r="AJ9736" s="221"/>
      <c r="AK9736" s="221"/>
      <c r="AL9736" s="221"/>
      <c r="AM9736" s="221"/>
      <c r="AN9736" s="221"/>
      <c r="AO9736" s="221"/>
      <c r="AP9736" s="221"/>
      <c r="AQ9736" s="219"/>
      <c r="AR9736" s="219"/>
      <c r="AS9736" s="221"/>
      <c r="AT9736" s="221"/>
      <c r="AU9736" s="221"/>
      <c r="AV9736" s="221"/>
      <c r="AW9736" s="221"/>
      <c r="AX9736" s="221"/>
      <c r="AY9736" s="221"/>
      <c r="AZ9736" s="221"/>
    </row>
    <row r="9737" spans="1:52" x14ac:dyDescent="0.15">
      <c r="A9737" s="278"/>
      <c r="B9737" s="274"/>
      <c r="C9737" s="340"/>
      <c r="D9737" s="340"/>
      <c r="E9737" s="341"/>
      <c r="F9737" s="341"/>
      <c r="G9737" s="341"/>
      <c r="H9737" s="341"/>
      <c r="I9737" s="341"/>
      <c r="J9737" s="341"/>
      <c r="AH9737" s="221"/>
      <c r="AI9737" s="221"/>
      <c r="AJ9737" s="221"/>
      <c r="AK9737" s="221"/>
      <c r="AL9737" s="221"/>
      <c r="AM9737" s="221"/>
      <c r="AN9737" s="221"/>
      <c r="AO9737" s="221"/>
      <c r="AP9737" s="221"/>
      <c r="AQ9737" s="219"/>
      <c r="AR9737" s="219"/>
      <c r="AS9737" s="221"/>
      <c r="AT9737" s="221"/>
      <c r="AU9737" s="221"/>
      <c r="AV9737" s="221"/>
      <c r="AW9737" s="221"/>
      <c r="AX9737" s="221"/>
      <c r="AY9737" s="221"/>
      <c r="AZ9737" s="221"/>
    </row>
    <row r="9738" spans="1:52" x14ac:dyDescent="0.15">
      <c r="A9738" s="278"/>
      <c r="B9738" s="274"/>
      <c r="C9738" s="340"/>
      <c r="D9738" s="340"/>
      <c r="E9738" s="341"/>
      <c r="F9738" s="341"/>
      <c r="G9738" s="341"/>
      <c r="H9738" s="341"/>
      <c r="I9738" s="341"/>
      <c r="J9738" s="341"/>
      <c r="AH9738" s="221"/>
      <c r="AI9738" s="221"/>
      <c r="AJ9738" s="221"/>
      <c r="AK9738" s="221"/>
      <c r="AL9738" s="221"/>
      <c r="AM9738" s="221"/>
      <c r="AN9738" s="221"/>
      <c r="AO9738" s="221"/>
      <c r="AP9738" s="221"/>
      <c r="AQ9738" s="219"/>
      <c r="AR9738" s="219"/>
      <c r="AS9738" s="221"/>
      <c r="AT9738" s="221"/>
      <c r="AU9738" s="221"/>
      <c r="AV9738" s="221"/>
      <c r="AW9738" s="221"/>
      <c r="AX9738" s="221"/>
      <c r="AY9738" s="221"/>
      <c r="AZ9738" s="221"/>
    </row>
    <row r="9739" spans="1:52" x14ac:dyDescent="0.15">
      <c r="A9739" s="278"/>
      <c r="B9739" s="274"/>
      <c r="C9739" s="340"/>
      <c r="D9739" s="340"/>
      <c r="E9739" s="341"/>
      <c r="F9739" s="341"/>
      <c r="G9739" s="341"/>
      <c r="H9739" s="341"/>
      <c r="I9739" s="341"/>
      <c r="J9739" s="341"/>
      <c r="AH9739" s="221"/>
      <c r="AI9739" s="221"/>
      <c r="AJ9739" s="221"/>
      <c r="AK9739" s="221"/>
      <c r="AL9739" s="221"/>
      <c r="AM9739" s="221"/>
      <c r="AN9739" s="221"/>
      <c r="AO9739" s="221"/>
      <c r="AP9739" s="221"/>
      <c r="AQ9739" s="219"/>
      <c r="AR9739" s="219"/>
      <c r="AS9739" s="221"/>
      <c r="AT9739" s="221"/>
      <c r="AU9739" s="221"/>
      <c r="AV9739" s="221"/>
      <c r="AW9739" s="221"/>
      <c r="AX9739" s="221"/>
      <c r="AY9739" s="221"/>
      <c r="AZ9739" s="221"/>
    </row>
    <row r="9740" spans="1:52" x14ac:dyDescent="0.15">
      <c r="A9740" s="278"/>
      <c r="B9740" s="274"/>
      <c r="C9740" s="340"/>
      <c r="D9740" s="340"/>
      <c r="E9740" s="341"/>
      <c r="F9740" s="341"/>
      <c r="G9740" s="341"/>
      <c r="H9740" s="341"/>
      <c r="I9740" s="341"/>
      <c r="J9740" s="341"/>
      <c r="AH9740" s="221"/>
      <c r="AI9740" s="221"/>
      <c r="AJ9740" s="221"/>
      <c r="AK9740" s="221"/>
      <c r="AL9740" s="221"/>
      <c r="AM9740" s="221"/>
      <c r="AN9740" s="221"/>
      <c r="AO9740" s="221"/>
      <c r="AP9740" s="221"/>
      <c r="AQ9740" s="219"/>
      <c r="AR9740" s="219"/>
      <c r="AS9740" s="221"/>
      <c r="AT9740" s="221"/>
      <c r="AU9740" s="221"/>
      <c r="AV9740" s="221"/>
      <c r="AW9740" s="221"/>
      <c r="AX9740" s="221"/>
      <c r="AY9740" s="221"/>
      <c r="AZ9740" s="221"/>
    </row>
    <row r="9741" spans="1:52" x14ac:dyDescent="0.15">
      <c r="A9741" s="278"/>
      <c r="B9741" s="274"/>
      <c r="C9741" s="340"/>
      <c r="D9741" s="340"/>
      <c r="E9741" s="341"/>
      <c r="F9741" s="341"/>
      <c r="G9741" s="341"/>
      <c r="H9741" s="341"/>
      <c r="I9741" s="341"/>
      <c r="J9741" s="341"/>
      <c r="AH9741" s="221"/>
      <c r="AI9741" s="221"/>
      <c r="AJ9741" s="221"/>
      <c r="AK9741" s="221"/>
      <c r="AL9741" s="221"/>
      <c r="AM9741" s="221"/>
      <c r="AN9741" s="221"/>
      <c r="AO9741" s="221"/>
      <c r="AP9741" s="221"/>
      <c r="AQ9741" s="219"/>
      <c r="AR9741" s="219"/>
      <c r="AS9741" s="221"/>
      <c r="AT9741" s="221"/>
      <c r="AU9741" s="221"/>
      <c r="AV9741" s="221"/>
      <c r="AW9741" s="221"/>
      <c r="AX9741" s="221"/>
      <c r="AY9741" s="221"/>
      <c r="AZ9741" s="221"/>
    </row>
    <row r="9742" spans="1:52" x14ac:dyDescent="0.15">
      <c r="A9742" s="278"/>
      <c r="B9742" s="274"/>
      <c r="C9742" s="340"/>
      <c r="D9742" s="340"/>
      <c r="E9742" s="341"/>
      <c r="F9742" s="341"/>
      <c r="G9742" s="341"/>
      <c r="H9742" s="341"/>
      <c r="I9742" s="341"/>
      <c r="J9742" s="341"/>
      <c r="AH9742" s="221"/>
      <c r="AI9742" s="221"/>
      <c r="AJ9742" s="221"/>
      <c r="AK9742" s="221"/>
      <c r="AL9742" s="221"/>
      <c r="AM9742" s="221"/>
      <c r="AN9742" s="221"/>
      <c r="AO9742" s="221"/>
      <c r="AP9742" s="221"/>
      <c r="AQ9742" s="219"/>
      <c r="AR9742" s="219"/>
      <c r="AS9742" s="221"/>
      <c r="AT9742" s="221"/>
      <c r="AU9742" s="221"/>
      <c r="AV9742" s="221"/>
      <c r="AW9742" s="221"/>
      <c r="AX9742" s="221"/>
      <c r="AY9742" s="221"/>
      <c r="AZ9742" s="221"/>
    </row>
    <row r="9743" spans="1:52" x14ac:dyDescent="0.15">
      <c r="A9743" s="278"/>
      <c r="B9743" s="274"/>
      <c r="C9743" s="340"/>
      <c r="D9743" s="340"/>
      <c r="E9743" s="341"/>
      <c r="F9743" s="341"/>
      <c r="G9743" s="341"/>
      <c r="H9743" s="341"/>
      <c r="I9743" s="341"/>
      <c r="J9743" s="341"/>
      <c r="AH9743" s="221"/>
      <c r="AI9743" s="221"/>
      <c r="AJ9743" s="221"/>
      <c r="AK9743" s="221"/>
      <c r="AL9743" s="221"/>
      <c r="AM9743" s="221"/>
      <c r="AN9743" s="221"/>
      <c r="AO9743" s="221"/>
      <c r="AP9743" s="221"/>
      <c r="AQ9743" s="219"/>
      <c r="AR9743" s="219"/>
      <c r="AS9743" s="221"/>
      <c r="AT9743" s="221"/>
      <c r="AU9743" s="221"/>
      <c r="AV9743" s="221"/>
      <c r="AW9743" s="221"/>
      <c r="AX9743" s="221"/>
      <c r="AY9743" s="221"/>
      <c r="AZ9743" s="221"/>
    </row>
    <row r="9744" spans="1:52" x14ac:dyDescent="0.15">
      <c r="A9744" s="278"/>
      <c r="B9744" s="274"/>
      <c r="C9744" s="340"/>
      <c r="D9744" s="340"/>
      <c r="E9744" s="341"/>
      <c r="F9744" s="341"/>
      <c r="G9744" s="341"/>
      <c r="H9744" s="341"/>
      <c r="I9744" s="341"/>
      <c r="J9744" s="341"/>
      <c r="AH9744" s="221"/>
      <c r="AI9744" s="221"/>
      <c r="AJ9744" s="221"/>
      <c r="AK9744" s="221"/>
      <c r="AL9744" s="221"/>
      <c r="AM9744" s="221"/>
      <c r="AN9744" s="221"/>
      <c r="AO9744" s="221"/>
      <c r="AP9744" s="221"/>
      <c r="AQ9744" s="219"/>
      <c r="AR9744" s="219"/>
      <c r="AS9744" s="221"/>
      <c r="AT9744" s="221"/>
      <c r="AU9744" s="221"/>
      <c r="AV9744" s="221"/>
      <c r="AW9744" s="221"/>
      <c r="AX9744" s="221"/>
      <c r="AY9744" s="221"/>
      <c r="AZ9744" s="221"/>
    </row>
    <row r="9745" spans="1:52" x14ac:dyDescent="0.15">
      <c r="A9745" s="278"/>
      <c r="B9745" s="274"/>
      <c r="C9745" s="340"/>
      <c r="D9745" s="340"/>
      <c r="E9745" s="341"/>
      <c r="F9745" s="341"/>
      <c r="G9745" s="341"/>
      <c r="H9745" s="341"/>
      <c r="I9745" s="341"/>
      <c r="J9745" s="341"/>
      <c r="AH9745" s="221"/>
      <c r="AI9745" s="221"/>
      <c r="AJ9745" s="221"/>
      <c r="AK9745" s="221"/>
      <c r="AL9745" s="221"/>
      <c r="AM9745" s="221"/>
      <c r="AN9745" s="221"/>
      <c r="AO9745" s="221"/>
      <c r="AP9745" s="221"/>
      <c r="AQ9745" s="219"/>
      <c r="AR9745" s="219"/>
      <c r="AS9745" s="221"/>
      <c r="AT9745" s="221"/>
      <c r="AU9745" s="221"/>
      <c r="AV9745" s="221"/>
      <c r="AW9745" s="221"/>
      <c r="AX9745" s="221"/>
      <c r="AY9745" s="221"/>
      <c r="AZ9745" s="221"/>
    </row>
    <row r="9746" spans="1:52" x14ac:dyDescent="0.15">
      <c r="A9746" s="278"/>
      <c r="B9746" s="274"/>
      <c r="C9746" s="340"/>
      <c r="D9746" s="340"/>
      <c r="E9746" s="341"/>
      <c r="F9746" s="341"/>
      <c r="G9746" s="341"/>
      <c r="H9746" s="341"/>
      <c r="I9746" s="341"/>
      <c r="J9746" s="341"/>
      <c r="AH9746" s="221"/>
      <c r="AI9746" s="221"/>
      <c r="AJ9746" s="221"/>
      <c r="AK9746" s="221"/>
      <c r="AL9746" s="221"/>
      <c r="AM9746" s="221"/>
      <c r="AN9746" s="221"/>
      <c r="AO9746" s="221"/>
      <c r="AP9746" s="221"/>
      <c r="AQ9746" s="219"/>
      <c r="AR9746" s="219"/>
      <c r="AS9746" s="221"/>
      <c r="AT9746" s="221"/>
      <c r="AU9746" s="221"/>
      <c r="AV9746" s="221"/>
      <c r="AW9746" s="221"/>
      <c r="AX9746" s="221"/>
      <c r="AY9746" s="221"/>
      <c r="AZ9746" s="221"/>
    </row>
    <row r="9747" spans="1:52" x14ac:dyDescent="0.15">
      <c r="A9747" s="278"/>
      <c r="B9747" s="274"/>
      <c r="C9747" s="340"/>
      <c r="D9747" s="340"/>
      <c r="E9747" s="341"/>
      <c r="F9747" s="341"/>
      <c r="G9747" s="341"/>
      <c r="H9747" s="341"/>
      <c r="I9747" s="341"/>
      <c r="J9747" s="341"/>
      <c r="AH9747" s="221"/>
      <c r="AI9747" s="221"/>
      <c r="AJ9747" s="221"/>
      <c r="AK9747" s="221"/>
      <c r="AL9747" s="221"/>
      <c r="AM9747" s="221"/>
      <c r="AN9747" s="221"/>
      <c r="AO9747" s="221"/>
      <c r="AP9747" s="221"/>
      <c r="AQ9747" s="219"/>
      <c r="AR9747" s="219"/>
      <c r="AS9747" s="221"/>
      <c r="AT9747" s="221"/>
      <c r="AU9747" s="221"/>
      <c r="AV9747" s="221"/>
      <c r="AW9747" s="221"/>
      <c r="AX9747" s="221"/>
      <c r="AY9747" s="221"/>
      <c r="AZ9747" s="221"/>
    </row>
    <row r="9748" spans="1:52" x14ac:dyDescent="0.15">
      <c r="A9748" s="278"/>
      <c r="B9748" s="274"/>
      <c r="C9748" s="340"/>
      <c r="D9748" s="340"/>
      <c r="E9748" s="341"/>
      <c r="F9748" s="341"/>
      <c r="G9748" s="341"/>
      <c r="H9748" s="341"/>
      <c r="I9748" s="341"/>
      <c r="J9748" s="341"/>
      <c r="AH9748" s="221"/>
      <c r="AI9748" s="221"/>
      <c r="AJ9748" s="221"/>
      <c r="AK9748" s="221"/>
      <c r="AL9748" s="221"/>
      <c r="AM9748" s="221"/>
      <c r="AN9748" s="221"/>
      <c r="AO9748" s="221"/>
      <c r="AP9748" s="221"/>
      <c r="AQ9748" s="219"/>
      <c r="AR9748" s="219"/>
      <c r="AS9748" s="221"/>
      <c r="AT9748" s="221"/>
      <c r="AU9748" s="221"/>
      <c r="AV9748" s="221"/>
      <c r="AW9748" s="221"/>
      <c r="AX9748" s="221"/>
      <c r="AY9748" s="221"/>
      <c r="AZ9748" s="221"/>
    </row>
    <row r="9749" spans="1:52" x14ac:dyDescent="0.15">
      <c r="A9749" s="278"/>
      <c r="B9749" s="274"/>
      <c r="C9749" s="340"/>
      <c r="D9749" s="340"/>
      <c r="E9749" s="341"/>
      <c r="F9749" s="341"/>
      <c r="G9749" s="341"/>
      <c r="H9749" s="341"/>
      <c r="I9749" s="341"/>
      <c r="J9749" s="341"/>
      <c r="AH9749" s="221"/>
      <c r="AI9749" s="221"/>
      <c r="AJ9749" s="221"/>
      <c r="AK9749" s="221"/>
      <c r="AL9749" s="221"/>
      <c r="AM9749" s="221"/>
      <c r="AN9749" s="221"/>
      <c r="AO9749" s="221"/>
      <c r="AP9749" s="221"/>
      <c r="AQ9749" s="219"/>
      <c r="AR9749" s="219"/>
      <c r="AS9749" s="221"/>
      <c r="AT9749" s="221"/>
      <c r="AU9749" s="221"/>
      <c r="AV9749" s="221"/>
      <c r="AW9749" s="221"/>
      <c r="AX9749" s="221"/>
      <c r="AY9749" s="221"/>
      <c r="AZ9749" s="221"/>
    </row>
    <row r="9750" spans="1:52" x14ac:dyDescent="0.15">
      <c r="A9750" s="278"/>
      <c r="B9750" s="274"/>
      <c r="C9750" s="340"/>
      <c r="D9750" s="340"/>
      <c r="E9750" s="341"/>
      <c r="F9750" s="341"/>
      <c r="G9750" s="341"/>
      <c r="H9750" s="341"/>
      <c r="I9750" s="341"/>
      <c r="J9750" s="341"/>
      <c r="AH9750" s="221"/>
      <c r="AI9750" s="221"/>
      <c r="AJ9750" s="221"/>
      <c r="AK9750" s="221"/>
      <c r="AL9750" s="221"/>
      <c r="AM9750" s="221"/>
      <c r="AN9750" s="221"/>
      <c r="AO9750" s="221"/>
      <c r="AP9750" s="221"/>
      <c r="AQ9750" s="219"/>
      <c r="AR9750" s="219"/>
      <c r="AS9750" s="221"/>
      <c r="AT9750" s="221"/>
      <c r="AU9750" s="221"/>
      <c r="AV9750" s="221"/>
      <c r="AW9750" s="221"/>
      <c r="AX9750" s="221"/>
      <c r="AY9750" s="221"/>
      <c r="AZ9750" s="221"/>
    </row>
    <row r="9751" spans="1:52" x14ac:dyDescent="0.15">
      <c r="A9751" s="278"/>
      <c r="B9751" s="274"/>
      <c r="C9751" s="340"/>
      <c r="D9751" s="340"/>
      <c r="E9751" s="341"/>
      <c r="F9751" s="341"/>
      <c r="G9751" s="341"/>
      <c r="H9751" s="341"/>
      <c r="I9751" s="341"/>
      <c r="J9751" s="341"/>
      <c r="AH9751" s="221"/>
      <c r="AI9751" s="221"/>
      <c r="AJ9751" s="221"/>
      <c r="AK9751" s="221"/>
      <c r="AL9751" s="221"/>
      <c r="AM9751" s="221"/>
      <c r="AN9751" s="221"/>
      <c r="AO9751" s="221"/>
      <c r="AP9751" s="221"/>
      <c r="AQ9751" s="219"/>
      <c r="AR9751" s="219"/>
      <c r="AS9751" s="221"/>
      <c r="AT9751" s="221"/>
      <c r="AU9751" s="221"/>
      <c r="AV9751" s="221"/>
      <c r="AW9751" s="221"/>
      <c r="AX9751" s="221"/>
      <c r="AY9751" s="221"/>
      <c r="AZ9751" s="221"/>
    </row>
    <row r="9752" spans="1:52" x14ac:dyDescent="0.15">
      <c r="A9752" s="278"/>
      <c r="B9752" s="274"/>
      <c r="C9752" s="340"/>
      <c r="D9752" s="340"/>
      <c r="E9752" s="341"/>
      <c r="F9752" s="341"/>
      <c r="G9752" s="341"/>
      <c r="H9752" s="341"/>
      <c r="I9752" s="341"/>
      <c r="J9752" s="341"/>
      <c r="AH9752" s="221"/>
      <c r="AI9752" s="221"/>
      <c r="AJ9752" s="221"/>
      <c r="AK9752" s="221"/>
      <c r="AL9752" s="221"/>
      <c r="AM9752" s="221"/>
      <c r="AN9752" s="221"/>
      <c r="AO9752" s="221"/>
      <c r="AP9752" s="221"/>
      <c r="AQ9752" s="219"/>
      <c r="AR9752" s="219"/>
      <c r="AS9752" s="221"/>
      <c r="AT9752" s="221"/>
      <c r="AU9752" s="221"/>
      <c r="AV9752" s="221"/>
      <c r="AW9752" s="221"/>
      <c r="AX9752" s="221"/>
      <c r="AY9752" s="221"/>
      <c r="AZ9752" s="221"/>
    </row>
    <row r="9753" spans="1:52" x14ac:dyDescent="0.15">
      <c r="A9753" s="278"/>
      <c r="B9753" s="274"/>
      <c r="C9753" s="340"/>
      <c r="D9753" s="340"/>
      <c r="E9753" s="341"/>
      <c r="F9753" s="341"/>
      <c r="G9753" s="341"/>
      <c r="H9753" s="341"/>
      <c r="I9753" s="341"/>
      <c r="J9753" s="341"/>
      <c r="AH9753" s="221"/>
      <c r="AI9753" s="221"/>
      <c r="AJ9753" s="221"/>
      <c r="AK9753" s="221"/>
      <c r="AL9753" s="221"/>
      <c r="AM9753" s="221"/>
      <c r="AN9753" s="221"/>
      <c r="AO9753" s="221"/>
      <c r="AP9753" s="221"/>
      <c r="AQ9753" s="219"/>
      <c r="AR9753" s="219"/>
      <c r="AS9753" s="221"/>
      <c r="AT9753" s="221"/>
      <c r="AU9753" s="221"/>
      <c r="AV9753" s="221"/>
      <c r="AW9753" s="221"/>
      <c r="AX9753" s="221"/>
      <c r="AY9753" s="221"/>
      <c r="AZ9753" s="221"/>
    </row>
    <row r="9754" spans="1:52" x14ac:dyDescent="0.15">
      <c r="A9754" s="278"/>
      <c r="B9754" s="274"/>
      <c r="C9754" s="340"/>
      <c r="D9754" s="340"/>
      <c r="E9754" s="341"/>
      <c r="F9754" s="341"/>
      <c r="G9754" s="341"/>
      <c r="H9754" s="341"/>
      <c r="I9754" s="341"/>
      <c r="J9754" s="341"/>
      <c r="AH9754" s="221"/>
      <c r="AI9754" s="221"/>
      <c r="AJ9754" s="221"/>
      <c r="AK9754" s="221"/>
      <c r="AL9754" s="221"/>
      <c r="AM9754" s="221"/>
      <c r="AN9754" s="221"/>
      <c r="AO9754" s="221"/>
      <c r="AP9754" s="221"/>
      <c r="AQ9754" s="219"/>
      <c r="AR9754" s="219"/>
      <c r="AS9754" s="221"/>
      <c r="AT9754" s="221"/>
      <c r="AU9754" s="221"/>
      <c r="AV9754" s="221"/>
      <c r="AW9754" s="221"/>
      <c r="AX9754" s="221"/>
      <c r="AY9754" s="221"/>
      <c r="AZ9754" s="221"/>
    </row>
    <row r="9755" spans="1:52" x14ac:dyDescent="0.15">
      <c r="A9755" s="278"/>
      <c r="B9755" s="274"/>
      <c r="C9755" s="340"/>
      <c r="D9755" s="340"/>
      <c r="E9755" s="341"/>
      <c r="F9755" s="341"/>
      <c r="G9755" s="341"/>
      <c r="H9755" s="341"/>
      <c r="I9755" s="341"/>
      <c r="J9755" s="341"/>
      <c r="AH9755" s="221"/>
      <c r="AI9755" s="221"/>
      <c r="AJ9755" s="221"/>
      <c r="AK9755" s="221"/>
      <c r="AL9755" s="221"/>
      <c r="AM9755" s="221"/>
      <c r="AN9755" s="221"/>
      <c r="AO9755" s="221"/>
      <c r="AP9755" s="221"/>
      <c r="AQ9755" s="219"/>
      <c r="AR9755" s="219"/>
      <c r="AS9755" s="221"/>
      <c r="AT9755" s="221"/>
      <c r="AU9755" s="221"/>
      <c r="AV9755" s="221"/>
      <c r="AW9755" s="221"/>
      <c r="AX9755" s="221"/>
      <c r="AY9755" s="221"/>
      <c r="AZ9755" s="221"/>
    </row>
    <row r="9756" spans="1:52" x14ac:dyDescent="0.15">
      <c r="A9756" s="278"/>
      <c r="B9756" s="274"/>
      <c r="C9756" s="340"/>
      <c r="D9756" s="340"/>
      <c r="E9756" s="341"/>
      <c r="F9756" s="341"/>
      <c r="G9756" s="341"/>
      <c r="H9756" s="341"/>
      <c r="I9756" s="341"/>
      <c r="J9756" s="341"/>
      <c r="AH9756" s="221"/>
      <c r="AI9756" s="221"/>
      <c r="AJ9756" s="221"/>
      <c r="AK9756" s="221"/>
      <c r="AL9756" s="221"/>
      <c r="AM9756" s="221"/>
      <c r="AN9756" s="221"/>
      <c r="AO9756" s="221"/>
      <c r="AP9756" s="221"/>
      <c r="AQ9756" s="219"/>
      <c r="AR9756" s="219"/>
      <c r="AS9756" s="221"/>
      <c r="AT9756" s="221"/>
      <c r="AU9756" s="221"/>
      <c r="AV9756" s="221"/>
      <c r="AW9756" s="221"/>
      <c r="AX9756" s="221"/>
      <c r="AY9756" s="221"/>
      <c r="AZ9756" s="221"/>
    </row>
    <row r="9757" spans="1:52" x14ac:dyDescent="0.15">
      <c r="A9757" s="278"/>
      <c r="B9757" s="274"/>
      <c r="C9757" s="340"/>
      <c r="D9757" s="340"/>
      <c r="E9757" s="341"/>
      <c r="F9757" s="341"/>
      <c r="G9757" s="341"/>
      <c r="H9757" s="341"/>
      <c r="I9757" s="341"/>
      <c r="J9757" s="341"/>
      <c r="AH9757" s="221"/>
      <c r="AI9757" s="221"/>
      <c r="AJ9757" s="221"/>
      <c r="AK9757" s="221"/>
      <c r="AL9757" s="221"/>
      <c r="AM9757" s="221"/>
      <c r="AN9757" s="221"/>
      <c r="AO9757" s="221"/>
      <c r="AP9757" s="221"/>
      <c r="AQ9757" s="219"/>
      <c r="AR9757" s="219"/>
      <c r="AS9757" s="221"/>
      <c r="AT9757" s="221"/>
      <c r="AU9757" s="221"/>
      <c r="AV9757" s="221"/>
      <c r="AW9757" s="221"/>
      <c r="AX9757" s="221"/>
      <c r="AY9757" s="221"/>
      <c r="AZ9757" s="221"/>
    </row>
    <row r="9758" spans="1:52" x14ac:dyDescent="0.15">
      <c r="A9758" s="278"/>
      <c r="B9758" s="274"/>
      <c r="C9758" s="340"/>
      <c r="D9758" s="340"/>
      <c r="E9758" s="341"/>
      <c r="F9758" s="341"/>
      <c r="G9758" s="341"/>
      <c r="H9758" s="341"/>
      <c r="I9758" s="341"/>
      <c r="J9758" s="341"/>
      <c r="AH9758" s="221"/>
      <c r="AI9758" s="221"/>
      <c r="AJ9758" s="221"/>
      <c r="AK9758" s="221"/>
      <c r="AL9758" s="221"/>
      <c r="AM9758" s="221"/>
      <c r="AN9758" s="221"/>
      <c r="AO9758" s="221"/>
      <c r="AP9758" s="221"/>
      <c r="AQ9758" s="219"/>
      <c r="AR9758" s="219"/>
      <c r="AS9758" s="221"/>
      <c r="AT9758" s="221"/>
      <c r="AU9758" s="221"/>
      <c r="AV9758" s="221"/>
      <c r="AW9758" s="221"/>
      <c r="AX9758" s="221"/>
      <c r="AY9758" s="221"/>
      <c r="AZ9758" s="221"/>
    </row>
    <row r="9759" spans="1:52" x14ac:dyDescent="0.15">
      <c r="A9759" s="278"/>
      <c r="B9759" s="274"/>
      <c r="C9759" s="340"/>
      <c r="D9759" s="340"/>
      <c r="E9759" s="341"/>
      <c r="F9759" s="341"/>
      <c r="G9759" s="341"/>
      <c r="H9759" s="341"/>
      <c r="I9759" s="341"/>
      <c r="J9759" s="341"/>
      <c r="AH9759" s="221"/>
      <c r="AI9759" s="221"/>
      <c r="AJ9759" s="221"/>
      <c r="AK9759" s="221"/>
      <c r="AL9759" s="221"/>
      <c r="AM9759" s="221"/>
      <c r="AN9759" s="221"/>
      <c r="AO9759" s="221"/>
      <c r="AP9759" s="221"/>
      <c r="AQ9759" s="219"/>
      <c r="AR9759" s="219"/>
      <c r="AS9759" s="221"/>
      <c r="AT9759" s="221"/>
      <c r="AU9759" s="221"/>
      <c r="AV9759" s="221"/>
      <c r="AW9759" s="221"/>
      <c r="AX9759" s="221"/>
      <c r="AY9759" s="221"/>
      <c r="AZ9759" s="221"/>
    </row>
    <row r="9760" spans="1:52" x14ac:dyDescent="0.15">
      <c r="A9760" s="278"/>
      <c r="B9760" s="274"/>
      <c r="C9760" s="340"/>
      <c r="D9760" s="340"/>
      <c r="E9760" s="341"/>
      <c r="F9760" s="341"/>
      <c r="G9760" s="341"/>
      <c r="H9760" s="341"/>
      <c r="I9760" s="341"/>
      <c r="J9760" s="341"/>
      <c r="AH9760" s="221"/>
      <c r="AI9760" s="221"/>
      <c r="AJ9760" s="221"/>
      <c r="AK9760" s="221"/>
      <c r="AL9760" s="221"/>
      <c r="AM9760" s="221"/>
      <c r="AN9760" s="221"/>
      <c r="AO9760" s="221"/>
      <c r="AP9760" s="221"/>
      <c r="AQ9760" s="219"/>
      <c r="AR9760" s="219"/>
      <c r="AS9760" s="221"/>
      <c r="AT9760" s="221"/>
      <c r="AU9760" s="221"/>
      <c r="AV9760" s="221"/>
      <c r="AW9760" s="221"/>
      <c r="AX9760" s="221"/>
      <c r="AY9760" s="221"/>
      <c r="AZ9760" s="221"/>
    </row>
    <row r="9761" spans="1:52" x14ac:dyDescent="0.15">
      <c r="A9761" s="278"/>
      <c r="B9761" s="274"/>
      <c r="C9761" s="340"/>
      <c r="D9761" s="340"/>
      <c r="E9761" s="341"/>
      <c r="F9761" s="341"/>
      <c r="G9761" s="341"/>
      <c r="H9761" s="341"/>
      <c r="I9761" s="341"/>
      <c r="J9761" s="341"/>
      <c r="AH9761" s="221"/>
      <c r="AI9761" s="221"/>
      <c r="AJ9761" s="221"/>
      <c r="AK9761" s="221"/>
      <c r="AL9761" s="221"/>
      <c r="AM9761" s="221"/>
      <c r="AN9761" s="221"/>
      <c r="AO9761" s="221"/>
      <c r="AP9761" s="221"/>
      <c r="AQ9761" s="219"/>
      <c r="AR9761" s="219"/>
      <c r="AS9761" s="221"/>
      <c r="AT9761" s="221"/>
      <c r="AU9761" s="221"/>
      <c r="AV9761" s="221"/>
      <c r="AW9761" s="221"/>
      <c r="AX9761" s="221"/>
      <c r="AY9761" s="221"/>
      <c r="AZ9761" s="221"/>
    </row>
    <row r="9762" spans="1:52" x14ac:dyDescent="0.15">
      <c r="A9762" s="278"/>
      <c r="B9762" s="274"/>
      <c r="C9762" s="340"/>
      <c r="D9762" s="340"/>
      <c r="E9762" s="341"/>
      <c r="F9762" s="341"/>
      <c r="G9762" s="341"/>
      <c r="H9762" s="341"/>
      <c r="I9762" s="341"/>
      <c r="J9762" s="341"/>
      <c r="AH9762" s="221"/>
      <c r="AI9762" s="221"/>
      <c r="AJ9762" s="221"/>
      <c r="AK9762" s="221"/>
      <c r="AL9762" s="221"/>
      <c r="AM9762" s="221"/>
      <c r="AN9762" s="221"/>
      <c r="AO9762" s="221"/>
      <c r="AP9762" s="221"/>
      <c r="AQ9762" s="219"/>
      <c r="AR9762" s="219"/>
      <c r="AS9762" s="221"/>
      <c r="AT9762" s="221"/>
      <c r="AU9762" s="221"/>
      <c r="AV9762" s="221"/>
      <c r="AW9762" s="221"/>
      <c r="AX9762" s="221"/>
      <c r="AY9762" s="221"/>
      <c r="AZ9762" s="221"/>
    </row>
    <row r="9763" spans="1:52" x14ac:dyDescent="0.15">
      <c r="A9763" s="278"/>
      <c r="B9763" s="274"/>
      <c r="C9763" s="340"/>
      <c r="D9763" s="340"/>
      <c r="E9763" s="341"/>
      <c r="F9763" s="341"/>
      <c r="G9763" s="341"/>
      <c r="H9763" s="341"/>
      <c r="I9763" s="341"/>
      <c r="J9763" s="341"/>
      <c r="AH9763" s="221"/>
      <c r="AI9763" s="221"/>
      <c r="AJ9763" s="221"/>
      <c r="AK9763" s="221"/>
      <c r="AL9763" s="221"/>
      <c r="AM9763" s="221"/>
      <c r="AN9763" s="221"/>
      <c r="AO9763" s="221"/>
      <c r="AP9763" s="221"/>
      <c r="AQ9763" s="219"/>
      <c r="AR9763" s="219"/>
      <c r="AS9763" s="221"/>
      <c r="AT9763" s="221"/>
      <c r="AU9763" s="221"/>
      <c r="AV9763" s="221"/>
      <c r="AW9763" s="221"/>
      <c r="AX9763" s="221"/>
      <c r="AY9763" s="221"/>
      <c r="AZ9763" s="221"/>
    </row>
    <row r="9764" spans="1:52" x14ac:dyDescent="0.15">
      <c r="A9764" s="278"/>
      <c r="B9764" s="274"/>
      <c r="C9764" s="340"/>
      <c r="D9764" s="340"/>
      <c r="E9764" s="341"/>
      <c r="F9764" s="341"/>
      <c r="G9764" s="341"/>
      <c r="H9764" s="341"/>
      <c r="I9764" s="341"/>
      <c r="J9764" s="341"/>
      <c r="AH9764" s="221"/>
      <c r="AI9764" s="221"/>
      <c r="AJ9764" s="221"/>
      <c r="AK9764" s="221"/>
      <c r="AL9764" s="221"/>
      <c r="AM9764" s="221"/>
      <c r="AN9764" s="221"/>
      <c r="AO9764" s="221"/>
      <c r="AP9764" s="221"/>
      <c r="AQ9764" s="219"/>
      <c r="AR9764" s="219"/>
      <c r="AS9764" s="221"/>
      <c r="AT9764" s="221"/>
      <c r="AU9764" s="221"/>
      <c r="AV9764" s="221"/>
      <c r="AW9764" s="221"/>
      <c r="AX9764" s="221"/>
      <c r="AY9764" s="221"/>
      <c r="AZ9764" s="221"/>
    </row>
    <row r="9765" spans="1:52" x14ac:dyDescent="0.15">
      <c r="A9765" s="278"/>
      <c r="B9765" s="274"/>
      <c r="C9765" s="340"/>
      <c r="D9765" s="340"/>
      <c r="E9765" s="341"/>
      <c r="F9765" s="341"/>
      <c r="G9765" s="341"/>
      <c r="H9765" s="341"/>
      <c r="I9765" s="341"/>
      <c r="J9765" s="341"/>
      <c r="AH9765" s="221"/>
      <c r="AI9765" s="221"/>
      <c r="AJ9765" s="221"/>
      <c r="AK9765" s="221"/>
      <c r="AL9765" s="221"/>
      <c r="AM9765" s="221"/>
      <c r="AN9765" s="221"/>
      <c r="AO9765" s="221"/>
      <c r="AP9765" s="221"/>
      <c r="AQ9765" s="219"/>
      <c r="AR9765" s="219"/>
      <c r="AS9765" s="221"/>
      <c r="AT9765" s="221"/>
      <c r="AU9765" s="221"/>
      <c r="AV9765" s="221"/>
      <c r="AW9765" s="221"/>
      <c r="AX9765" s="221"/>
      <c r="AY9765" s="221"/>
      <c r="AZ9765" s="221"/>
    </row>
    <row r="9766" spans="1:52" x14ac:dyDescent="0.15">
      <c r="A9766" s="278"/>
      <c r="B9766" s="274"/>
      <c r="C9766" s="340"/>
      <c r="D9766" s="340"/>
      <c r="E9766" s="341"/>
      <c r="F9766" s="341"/>
      <c r="G9766" s="341"/>
      <c r="H9766" s="341"/>
      <c r="I9766" s="341"/>
      <c r="J9766" s="341"/>
      <c r="AH9766" s="221"/>
      <c r="AI9766" s="221"/>
      <c r="AJ9766" s="221"/>
      <c r="AK9766" s="221"/>
      <c r="AL9766" s="221"/>
      <c r="AM9766" s="221"/>
      <c r="AN9766" s="221"/>
      <c r="AO9766" s="221"/>
      <c r="AP9766" s="221"/>
      <c r="AQ9766" s="219"/>
      <c r="AR9766" s="219"/>
      <c r="AS9766" s="221"/>
      <c r="AT9766" s="221"/>
      <c r="AU9766" s="221"/>
      <c r="AV9766" s="221"/>
      <c r="AW9766" s="221"/>
      <c r="AX9766" s="221"/>
      <c r="AY9766" s="221"/>
      <c r="AZ9766" s="221"/>
    </row>
    <row r="9767" spans="1:52" x14ac:dyDescent="0.15">
      <c r="A9767" s="278"/>
      <c r="B9767" s="274"/>
      <c r="C9767" s="340"/>
      <c r="D9767" s="340"/>
      <c r="E9767" s="341"/>
      <c r="F9767" s="341"/>
      <c r="G9767" s="341"/>
      <c r="H9767" s="341"/>
      <c r="I9767" s="341"/>
      <c r="J9767" s="341"/>
      <c r="AH9767" s="221"/>
      <c r="AI9767" s="221"/>
      <c r="AJ9767" s="221"/>
      <c r="AK9767" s="221"/>
      <c r="AL9767" s="221"/>
      <c r="AM9767" s="221"/>
      <c r="AN9767" s="221"/>
      <c r="AO9767" s="221"/>
      <c r="AP9767" s="221"/>
      <c r="AQ9767" s="219"/>
      <c r="AR9767" s="219"/>
      <c r="AS9767" s="221"/>
      <c r="AT9767" s="221"/>
      <c r="AU9767" s="221"/>
      <c r="AV9767" s="221"/>
      <c r="AW9767" s="221"/>
      <c r="AX9767" s="221"/>
      <c r="AY9767" s="221"/>
      <c r="AZ9767" s="221"/>
    </row>
    <row r="9768" spans="1:52" x14ac:dyDescent="0.15">
      <c r="A9768" s="278"/>
      <c r="B9768" s="274"/>
      <c r="C9768" s="340"/>
      <c r="D9768" s="340"/>
      <c r="E9768" s="341"/>
      <c r="F9768" s="341"/>
      <c r="G9768" s="341"/>
      <c r="H9768" s="341"/>
      <c r="I9768" s="341"/>
      <c r="J9768" s="341"/>
      <c r="AH9768" s="221"/>
      <c r="AI9768" s="221"/>
      <c r="AJ9768" s="221"/>
      <c r="AK9768" s="221"/>
      <c r="AL9768" s="221"/>
      <c r="AM9768" s="221"/>
      <c r="AN9768" s="221"/>
      <c r="AO9768" s="221"/>
      <c r="AP9768" s="221"/>
      <c r="AQ9768" s="219"/>
      <c r="AR9768" s="219"/>
      <c r="AS9768" s="221"/>
      <c r="AT9768" s="221"/>
      <c r="AU9768" s="221"/>
      <c r="AV9768" s="221"/>
      <c r="AW9768" s="221"/>
      <c r="AX9768" s="221"/>
      <c r="AY9768" s="221"/>
      <c r="AZ9768" s="221"/>
    </row>
    <row r="9769" spans="1:52" x14ac:dyDescent="0.15">
      <c r="A9769" s="278"/>
      <c r="B9769" s="274"/>
      <c r="C9769" s="340"/>
      <c r="D9769" s="340"/>
      <c r="E9769" s="341"/>
      <c r="F9769" s="341"/>
      <c r="G9769" s="341"/>
      <c r="H9769" s="341"/>
      <c r="I9769" s="341"/>
      <c r="J9769" s="341"/>
      <c r="AH9769" s="221"/>
      <c r="AI9769" s="221"/>
      <c r="AJ9769" s="221"/>
      <c r="AK9769" s="221"/>
      <c r="AL9769" s="221"/>
      <c r="AM9769" s="221"/>
      <c r="AN9769" s="221"/>
      <c r="AO9769" s="221"/>
      <c r="AP9769" s="221"/>
      <c r="AQ9769" s="219"/>
      <c r="AR9769" s="219"/>
      <c r="AS9769" s="221"/>
      <c r="AT9769" s="221"/>
      <c r="AU9769" s="221"/>
      <c r="AV9769" s="221"/>
      <c r="AW9769" s="221"/>
      <c r="AX9769" s="221"/>
      <c r="AY9769" s="221"/>
      <c r="AZ9769" s="221"/>
    </row>
    <row r="9770" spans="1:52" x14ac:dyDescent="0.15">
      <c r="A9770" s="278"/>
      <c r="B9770" s="274"/>
      <c r="C9770" s="340"/>
      <c r="D9770" s="340"/>
      <c r="E9770" s="341"/>
      <c r="F9770" s="341"/>
      <c r="G9770" s="341"/>
      <c r="H9770" s="341"/>
      <c r="I9770" s="341"/>
      <c r="J9770" s="341"/>
      <c r="AH9770" s="221"/>
      <c r="AI9770" s="221"/>
      <c r="AJ9770" s="221"/>
      <c r="AK9770" s="221"/>
      <c r="AL9770" s="221"/>
      <c r="AM9770" s="221"/>
      <c r="AN9770" s="221"/>
      <c r="AO9770" s="221"/>
      <c r="AP9770" s="221"/>
      <c r="AQ9770" s="219"/>
      <c r="AR9770" s="219"/>
      <c r="AS9770" s="221"/>
      <c r="AT9770" s="221"/>
      <c r="AU9770" s="221"/>
      <c r="AV9770" s="221"/>
      <c r="AW9770" s="221"/>
      <c r="AX9770" s="221"/>
      <c r="AY9770" s="221"/>
      <c r="AZ9770" s="221"/>
    </row>
    <row r="9771" spans="1:52" x14ac:dyDescent="0.15">
      <c r="A9771" s="278"/>
      <c r="B9771" s="274"/>
      <c r="C9771" s="340"/>
      <c r="D9771" s="340"/>
      <c r="E9771" s="341"/>
      <c r="F9771" s="341"/>
      <c r="G9771" s="341"/>
      <c r="H9771" s="341"/>
      <c r="I9771" s="341"/>
      <c r="J9771" s="341"/>
      <c r="AH9771" s="221"/>
      <c r="AI9771" s="221"/>
      <c r="AJ9771" s="221"/>
      <c r="AK9771" s="221"/>
      <c r="AL9771" s="221"/>
      <c r="AM9771" s="221"/>
      <c r="AN9771" s="221"/>
      <c r="AO9771" s="221"/>
      <c r="AP9771" s="221"/>
      <c r="AQ9771" s="219"/>
      <c r="AR9771" s="219"/>
      <c r="AS9771" s="221"/>
      <c r="AT9771" s="221"/>
      <c r="AU9771" s="221"/>
      <c r="AV9771" s="221"/>
      <c r="AW9771" s="221"/>
      <c r="AX9771" s="221"/>
      <c r="AY9771" s="221"/>
      <c r="AZ9771" s="221"/>
    </row>
    <row r="9772" spans="1:52" x14ac:dyDescent="0.15">
      <c r="A9772" s="278"/>
      <c r="B9772" s="274"/>
      <c r="C9772" s="340"/>
      <c r="D9772" s="340"/>
      <c r="E9772" s="341"/>
      <c r="F9772" s="341"/>
      <c r="G9772" s="341"/>
      <c r="H9772" s="341"/>
      <c r="I9772" s="341"/>
      <c r="J9772" s="341"/>
      <c r="AH9772" s="221"/>
      <c r="AI9772" s="221"/>
      <c r="AJ9772" s="221"/>
      <c r="AK9772" s="221"/>
      <c r="AL9772" s="221"/>
      <c r="AM9772" s="221"/>
      <c r="AN9772" s="221"/>
      <c r="AO9772" s="221"/>
      <c r="AP9772" s="221"/>
      <c r="AQ9772" s="219"/>
      <c r="AR9772" s="219"/>
      <c r="AS9772" s="221"/>
      <c r="AT9772" s="221"/>
      <c r="AU9772" s="221"/>
      <c r="AV9772" s="221"/>
      <c r="AW9772" s="221"/>
      <c r="AX9772" s="221"/>
      <c r="AY9772" s="221"/>
      <c r="AZ9772" s="221"/>
    </row>
    <row r="9773" spans="1:52" x14ac:dyDescent="0.15">
      <c r="A9773" s="278"/>
      <c r="B9773" s="274"/>
      <c r="C9773" s="340"/>
      <c r="D9773" s="340"/>
      <c r="E9773" s="341"/>
      <c r="F9773" s="341"/>
      <c r="G9773" s="341"/>
      <c r="H9773" s="341"/>
      <c r="I9773" s="341"/>
      <c r="J9773" s="341"/>
      <c r="AH9773" s="221"/>
      <c r="AI9773" s="221"/>
      <c r="AJ9773" s="221"/>
      <c r="AK9773" s="221"/>
      <c r="AL9773" s="221"/>
      <c r="AM9773" s="221"/>
      <c r="AN9773" s="221"/>
      <c r="AO9773" s="221"/>
      <c r="AP9773" s="221"/>
      <c r="AQ9773" s="219"/>
      <c r="AR9773" s="219"/>
      <c r="AS9773" s="221"/>
      <c r="AT9773" s="221"/>
      <c r="AU9773" s="221"/>
      <c r="AV9773" s="221"/>
      <c r="AW9773" s="221"/>
      <c r="AX9773" s="221"/>
      <c r="AY9773" s="221"/>
      <c r="AZ9773" s="221"/>
    </row>
    <row r="9774" spans="1:52" x14ac:dyDescent="0.15">
      <c r="A9774" s="278"/>
      <c r="B9774" s="274"/>
      <c r="C9774" s="340"/>
      <c r="D9774" s="340"/>
      <c r="E9774" s="341"/>
      <c r="F9774" s="341"/>
      <c r="G9774" s="341"/>
      <c r="H9774" s="341"/>
      <c r="I9774" s="341"/>
      <c r="J9774" s="341"/>
      <c r="AH9774" s="221"/>
      <c r="AI9774" s="221"/>
      <c r="AJ9774" s="221"/>
      <c r="AK9774" s="221"/>
      <c r="AL9774" s="221"/>
      <c r="AM9774" s="221"/>
      <c r="AN9774" s="221"/>
      <c r="AO9774" s="221"/>
      <c r="AP9774" s="221"/>
      <c r="AQ9774" s="219"/>
      <c r="AR9774" s="219"/>
      <c r="AS9774" s="221"/>
      <c r="AT9774" s="221"/>
      <c r="AU9774" s="221"/>
      <c r="AV9774" s="221"/>
      <c r="AW9774" s="221"/>
      <c r="AX9774" s="221"/>
      <c r="AY9774" s="221"/>
      <c r="AZ9774" s="221"/>
    </row>
    <row r="9775" spans="1:52" x14ac:dyDescent="0.15">
      <c r="A9775" s="278"/>
      <c r="B9775" s="274"/>
      <c r="C9775" s="340"/>
      <c r="D9775" s="340"/>
      <c r="E9775" s="341"/>
      <c r="F9775" s="341"/>
      <c r="G9775" s="341"/>
      <c r="H9775" s="341"/>
      <c r="I9775" s="341"/>
      <c r="J9775" s="341"/>
      <c r="AH9775" s="221"/>
      <c r="AI9775" s="221"/>
      <c r="AJ9775" s="221"/>
      <c r="AK9775" s="221"/>
      <c r="AL9775" s="221"/>
      <c r="AM9775" s="221"/>
      <c r="AN9775" s="221"/>
      <c r="AO9775" s="221"/>
      <c r="AP9775" s="221"/>
      <c r="AQ9775" s="219"/>
      <c r="AR9775" s="219"/>
      <c r="AS9775" s="221"/>
      <c r="AT9775" s="221"/>
      <c r="AU9775" s="221"/>
      <c r="AV9775" s="221"/>
      <c r="AW9775" s="221"/>
      <c r="AX9775" s="221"/>
      <c r="AY9775" s="221"/>
      <c r="AZ9775" s="221"/>
    </row>
    <row r="9776" spans="1:52" x14ac:dyDescent="0.15">
      <c r="A9776" s="278"/>
      <c r="B9776" s="274"/>
      <c r="C9776" s="340"/>
      <c r="D9776" s="340"/>
      <c r="E9776" s="341"/>
      <c r="F9776" s="341"/>
      <c r="G9776" s="341"/>
      <c r="H9776" s="341"/>
      <c r="I9776" s="341"/>
      <c r="J9776" s="341"/>
      <c r="AH9776" s="221"/>
      <c r="AI9776" s="221"/>
      <c r="AJ9776" s="221"/>
      <c r="AK9776" s="221"/>
      <c r="AL9776" s="221"/>
      <c r="AM9776" s="221"/>
      <c r="AN9776" s="221"/>
      <c r="AO9776" s="221"/>
      <c r="AP9776" s="221"/>
      <c r="AQ9776" s="219"/>
      <c r="AR9776" s="219"/>
      <c r="AS9776" s="221"/>
      <c r="AT9776" s="221"/>
      <c r="AU9776" s="221"/>
      <c r="AV9776" s="221"/>
      <c r="AW9776" s="221"/>
      <c r="AX9776" s="221"/>
      <c r="AY9776" s="221"/>
      <c r="AZ9776" s="221"/>
    </row>
    <row r="9777" spans="1:52" x14ac:dyDescent="0.15">
      <c r="A9777" s="278"/>
      <c r="B9777" s="274"/>
      <c r="C9777" s="340"/>
      <c r="D9777" s="340"/>
      <c r="E9777" s="341"/>
      <c r="F9777" s="341"/>
      <c r="G9777" s="341"/>
      <c r="H9777" s="341"/>
      <c r="I9777" s="341"/>
      <c r="J9777" s="341"/>
      <c r="AH9777" s="221"/>
      <c r="AI9777" s="221"/>
      <c r="AJ9777" s="221"/>
      <c r="AK9777" s="221"/>
      <c r="AL9777" s="221"/>
      <c r="AM9777" s="221"/>
      <c r="AN9777" s="221"/>
      <c r="AO9777" s="221"/>
      <c r="AP9777" s="221"/>
      <c r="AQ9777" s="219"/>
      <c r="AR9777" s="219"/>
      <c r="AS9777" s="221"/>
      <c r="AT9777" s="221"/>
      <c r="AU9777" s="221"/>
      <c r="AV9777" s="221"/>
      <c r="AW9777" s="221"/>
      <c r="AX9777" s="221"/>
      <c r="AY9777" s="221"/>
      <c r="AZ9777" s="221"/>
    </row>
    <row r="9778" spans="1:52" x14ac:dyDescent="0.15">
      <c r="A9778" s="278"/>
      <c r="B9778" s="274"/>
      <c r="C9778" s="340"/>
      <c r="D9778" s="340"/>
      <c r="E9778" s="341"/>
      <c r="F9778" s="341"/>
      <c r="G9778" s="341"/>
      <c r="H9778" s="341"/>
      <c r="I9778" s="341"/>
      <c r="J9778" s="341"/>
      <c r="AH9778" s="221"/>
      <c r="AI9778" s="221"/>
      <c r="AJ9778" s="221"/>
      <c r="AK9778" s="221"/>
      <c r="AL9778" s="221"/>
      <c r="AM9778" s="221"/>
      <c r="AN9778" s="221"/>
      <c r="AO9778" s="221"/>
      <c r="AP9778" s="221"/>
      <c r="AQ9778" s="219"/>
      <c r="AR9778" s="219"/>
      <c r="AS9778" s="221"/>
      <c r="AT9778" s="221"/>
      <c r="AU9778" s="221"/>
      <c r="AV9778" s="221"/>
      <c r="AW9778" s="221"/>
      <c r="AX9778" s="221"/>
      <c r="AY9778" s="221"/>
      <c r="AZ9778" s="221"/>
    </row>
    <row r="9779" spans="1:52" x14ac:dyDescent="0.15">
      <c r="A9779" s="278"/>
      <c r="B9779" s="274"/>
      <c r="C9779" s="340"/>
      <c r="D9779" s="340"/>
      <c r="E9779" s="341"/>
      <c r="F9779" s="341"/>
      <c r="G9779" s="341"/>
      <c r="H9779" s="341"/>
      <c r="I9779" s="341"/>
      <c r="J9779" s="341"/>
      <c r="AH9779" s="221"/>
      <c r="AI9779" s="221"/>
      <c r="AJ9779" s="221"/>
      <c r="AK9779" s="221"/>
      <c r="AL9779" s="221"/>
      <c r="AM9779" s="221"/>
      <c r="AN9779" s="221"/>
      <c r="AO9779" s="221"/>
      <c r="AP9779" s="221"/>
      <c r="AQ9779" s="219"/>
      <c r="AR9779" s="219"/>
      <c r="AS9779" s="221"/>
      <c r="AT9779" s="221"/>
      <c r="AU9779" s="221"/>
      <c r="AV9779" s="221"/>
      <c r="AW9779" s="221"/>
      <c r="AX9779" s="221"/>
      <c r="AY9779" s="221"/>
      <c r="AZ9779" s="221"/>
    </row>
    <row r="9780" spans="1:52" x14ac:dyDescent="0.15">
      <c r="A9780" s="278"/>
      <c r="B9780" s="274"/>
      <c r="C9780" s="340"/>
      <c r="D9780" s="340"/>
      <c r="E9780" s="341"/>
      <c r="F9780" s="341"/>
      <c r="G9780" s="341"/>
      <c r="H9780" s="341"/>
      <c r="I9780" s="341"/>
      <c r="J9780" s="341"/>
      <c r="AH9780" s="221"/>
      <c r="AI9780" s="221"/>
      <c r="AJ9780" s="221"/>
      <c r="AK9780" s="221"/>
      <c r="AL9780" s="221"/>
      <c r="AM9780" s="221"/>
      <c r="AN9780" s="221"/>
      <c r="AO9780" s="221"/>
      <c r="AP9780" s="221"/>
      <c r="AQ9780" s="219"/>
      <c r="AR9780" s="219"/>
      <c r="AS9780" s="221"/>
      <c r="AT9780" s="221"/>
      <c r="AU9780" s="221"/>
      <c r="AV9780" s="221"/>
      <c r="AW9780" s="221"/>
      <c r="AX9780" s="221"/>
      <c r="AY9780" s="221"/>
      <c r="AZ9780" s="221"/>
    </row>
    <row r="9781" spans="1:52" x14ac:dyDescent="0.15">
      <c r="A9781" s="278"/>
      <c r="B9781" s="274"/>
      <c r="C9781" s="340"/>
      <c r="D9781" s="340"/>
      <c r="E9781" s="341"/>
      <c r="F9781" s="341"/>
      <c r="G9781" s="341"/>
      <c r="H9781" s="341"/>
      <c r="I9781" s="341"/>
      <c r="J9781" s="341"/>
      <c r="AH9781" s="221"/>
      <c r="AI9781" s="221"/>
      <c r="AJ9781" s="221"/>
      <c r="AK9781" s="221"/>
      <c r="AL9781" s="221"/>
      <c r="AM9781" s="221"/>
      <c r="AN9781" s="221"/>
      <c r="AO9781" s="221"/>
      <c r="AP9781" s="221"/>
      <c r="AQ9781" s="219"/>
      <c r="AR9781" s="219"/>
      <c r="AS9781" s="221"/>
      <c r="AT9781" s="221"/>
      <c r="AU9781" s="221"/>
      <c r="AV9781" s="221"/>
      <c r="AW9781" s="221"/>
      <c r="AX9781" s="221"/>
      <c r="AY9781" s="221"/>
      <c r="AZ9781" s="221"/>
    </row>
    <row r="9782" spans="1:52" x14ac:dyDescent="0.15">
      <c r="A9782" s="278"/>
      <c r="B9782" s="274"/>
      <c r="C9782" s="340"/>
      <c r="D9782" s="340"/>
      <c r="E9782" s="341"/>
      <c r="F9782" s="341"/>
      <c r="G9782" s="341"/>
      <c r="H9782" s="341"/>
      <c r="I9782" s="341"/>
      <c r="J9782" s="341"/>
      <c r="AH9782" s="221"/>
      <c r="AI9782" s="221"/>
      <c r="AJ9782" s="221"/>
      <c r="AK9782" s="221"/>
      <c r="AL9782" s="221"/>
      <c r="AM9782" s="221"/>
      <c r="AN9782" s="221"/>
      <c r="AO9782" s="221"/>
      <c r="AP9782" s="221"/>
      <c r="AQ9782" s="219"/>
      <c r="AR9782" s="219"/>
      <c r="AS9782" s="221"/>
      <c r="AT9782" s="221"/>
      <c r="AU9782" s="221"/>
      <c r="AV9782" s="221"/>
      <c r="AW9782" s="221"/>
      <c r="AX9782" s="221"/>
      <c r="AY9782" s="221"/>
      <c r="AZ9782" s="221"/>
    </row>
    <row r="9783" spans="1:52" x14ac:dyDescent="0.15">
      <c r="A9783" s="278"/>
      <c r="B9783" s="274"/>
      <c r="C9783" s="340"/>
      <c r="D9783" s="340"/>
      <c r="E9783" s="341"/>
      <c r="F9783" s="341"/>
      <c r="G9783" s="341"/>
      <c r="H9783" s="341"/>
      <c r="I9783" s="341"/>
      <c r="J9783" s="341"/>
      <c r="AH9783" s="221"/>
      <c r="AI9783" s="221"/>
      <c r="AJ9783" s="221"/>
      <c r="AK9783" s="221"/>
      <c r="AL9783" s="221"/>
      <c r="AM9783" s="221"/>
      <c r="AN9783" s="221"/>
      <c r="AO9783" s="221"/>
      <c r="AP9783" s="221"/>
      <c r="AQ9783" s="219"/>
      <c r="AR9783" s="219"/>
      <c r="AS9783" s="221"/>
      <c r="AT9783" s="221"/>
      <c r="AU9783" s="221"/>
      <c r="AV9783" s="221"/>
      <c r="AW9783" s="221"/>
      <c r="AX9783" s="221"/>
      <c r="AY9783" s="221"/>
      <c r="AZ9783" s="221"/>
    </row>
    <row r="9784" spans="1:52" x14ac:dyDescent="0.15">
      <c r="A9784" s="278"/>
      <c r="B9784" s="274"/>
      <c r="C9784" s="340"/>
      <c r="D9784" s="340"/>
      <c r="E9784" s="341"/>
      <c r="F9784" s="341"/>
      <c r="G9784" s="341"/>
      <c r="H9784" s="341"/>
      <c r="I9784" s="341"/>
      <c r="J9784" s="341"/>
      <c r="AH9784" s="221"/>
      <c r="AI9784" s="221"/>
      <c r="AJ9784" s="221"/>
      <c r="AK9784" s="221"/>
      <c r="AL9784" s="221"/>
      <c r="AM9784" s="221"/>
      <c r="AN9784" s="221"/>
      <c r="AO9784" s="221"/>
      <c r="AP9784" s="221"/>
      <c r="AQ9784" s="219"/>
      <c r="AR9784" s="219"/>
      <c r="AS9784" s="221"/>
      <c r="AT9784" s="221"/>
      <c r="AU9784" s="221"/>
      <c r="AV9784" s="221"/>
      <c r="AW9784" s="221"/>
      <c r="AX9784" s="221"/>
      <c r="AY9784" s="221"/>
      <c r="AZ9784" s="221"/>
    </row>
    <row r="9785" spans="1:52" x14ac:dyDescent="0.15">
      <c r="A9785" s="278"/>
      <c r="B9785" s="274"/>
      <c r="C9785" s="340"/>
      <c r="D9785" s="340"/>
      <c r="E9785" s="341"/>
      <c r="F9785" s="341"/>
      <c r="G9785" s="341"/>
      <c r="H9785" s="341"/>
      <c r="I9785" s="341"/>
      <c r="J9785" s="341"/>
      <c r="AH9785" s="221"/>
      <c r="AI9785" s="221"/>
      <c r="AJ9785" s="221"/>
      <c r="AK9785" s="221"/>
      <c r="AL9785" s="221"/>
      <c r="AM9785" s="221"/>
      <c r="AN9785" s="221"/>
      <c r="AO9785" s="221"/>
      <c r="AP9785" s="221"/>
      <c r="AQ9785" s="219"/>
      <c r="AR9785" s="219"/>
      <c r="AS9785" s="221"/>
      <c r="AT9785" s="221"/>
      <c r="AU9785" s="221"/>
      <c r="AV9785" s="221"/>
      <c r="AW9785" s="221"/>
      <c r="AX9785" s="221"/>
      <c r="AY9785" s="221"/>
      <c r="AZ9785" s="221"/>
    </row>
    <row r="9786" spans="1:52" x14ac:dyDescent="0.15">
      <c r="A9786" s="278"/>
      <c r="B9786" s="274"/>
      <c r="C9786" s="340"/>
      <c r="D9786" s="340"/>
      <c r="E9786" s="341"/>
      <c r="F9786" s="341"/>
      <c r="G9786" s="341"/>
      <c r="H9786" s="341"/>
      <c r="I9786" s="341"/>
      <c r="J9786" s="341"/>
      <c r="AH9786" s="221"/>
      <c r="AI9786" s="221"/>
      <c r="AJ9786" s="221"/>
      <c r="AK9786" s="221"/>
      <c r="AL9786" s="221"/>
      <c r="AM9786" s="221"/>
      <c r="AN9786" s="221"/>
      <c r="AO9786" s="221"/>
      <c r="AP9786" s="221"/>
      <c r="AQ9786" s="219"/>
      <c r="AR9786" s="219"/>
      <c r="AS9786" s="221"/>
      <c r="AT9786" s="221"/>
      <c r="AU9786" s="221"/>
      <c r="AV9786" s="221"/>
      <c r="AW9786" s="221"/>
      <c r="AX9786" s="221"/>
      <c r="AY9786" s="221"/>
      <c r="AZ9786" s="221"/>
    </row>
    <row r="9787" spans="1:52" x14ac:dyDescent="0.15">
      <c r="A9787" s="278"/>
      <c r="B9787" s="274"/>
      <c r="C9787" s="340"/>
      <c r="D9787" s="340"/>
      <c r="E9787" s="341"/>
      <c r="F9787" s="341"/>
      <c r="G9787" s="341"/>
      <c r="H9787" s="341"/>
      <c r="I9787" s="341"/>
      <c r="J9787" s="341"/>
      <c r="AH9787" s="221"/>
      <c r="AI9787" s="221"/>
      <c r="AJ9787" s="221"/>
      <c r="AK9787" s="221"/>
      <c r="AL9787" s="221"/>
      <c r="AM9787" s="221"/>
      <c r="AN9787" s="221"/>
      <c r="AO9787" s="221"/>
      <c r="AP9787" s="221"/>
      <c r="AQ9787" s="219"/>
      <c r="AR9787" s="219"/>
      <c r="AS9787" s="221"/>
      <c r="AT9787" s="221"/>
      <c r="AU9787" s="221"/>
      <c r="AV9787" s="221"/>
      <c r="AW9787" s="221"/>
      <c r="AX9787" s="221"/>
      <c r="AY9787" s="221"/>
      <c r="AZ9787" s="221"/>
    </row>
    <row r="9788" spans="1:52" x14ac:dyDescent="0.15">
      <c r="A9788" s="278"/>
      <c r="B9788" s="274"/>
      <c r="C9788" s="340"/>
      <c r="D9788" s="340"/>
      <c r="E9788" s="341"/>
      <c r="F9788" s="341"/>
      <c r="G9788" s="341"/>
      <c r="H9788" s="341"/>
      <c r="I9788" s="341"/>
      <c r="J9788" s="341"/>
      <c r="AH9788" s="221"/>
      <c r="AI9788" s="221"/>
      <c r="AJ9788" s="221"/>
      <c r="AK9788" s="221"/>
      <c r="AL9788" s="221"/>
      <c r="AM9788" s="221"/>
      <c r="AN9788" s="221"/>
      <c r="AO9788" s="221"/>
      <c r="AP9788" s="221"/>
      <c r="AQ9788" s="219"/>
      <c r="AR9788" s="219"/>
      <c r="AS9788" s="221"/>
      <c r="AT9788" s="221"/>
      <c r="AU9788" s="221"/>
      <c r="AV9788" s="221"/>
      <c r="AW9788" s="221"/>
      <c r="AX9788" s="221"/>
      <c r="AY9788" s="221"/>
      <c r="AZ9788" s="221"/>
    </row>
    <row r="9789" spans="1:52" x14ac:dyDescent="0.15">
      <c r="A9789" s="278"/>
      <c r="B9789" s="274"/>
      <c r="C9789" s="340"/>
      <c r="D9789" s="340"/>
      <c r="E9789" s="341"/>
      <c r="F9789" s="341"/>
      <c r="G9789" s="341"/>
      <c r="H9789" s="341"/>
      <c r="I9789" s="341"/>
      <c r="J9789" s="341"/>
      <c r="AH9789" s="221"/>
      <c r="AI9789" s="221"/>
      <c r="AJ9789" s="221"/>
      <c r="AK9789" s="221"/>
      <c r="AL9789" s="221"/>
      <c r="AM9789" s="221"/>
      <c r="AN9789" s="221"/>
      <c r="AO9789" s="221"/>
      <c r="AP9789" s="221"/>
      <c r="AQ9789" s="219"/>
      <c r="AR9789" s="219"/>
      <c r="AS9789" s="221"/>
      <c r="AT9789" s="221"/>
      <c r="AU9789" s="221"/>
      <c r="AV9789" s="221"/>
      <c r="AW9789" s="221"/>
      <c r="AX9789" s="221"/>
      <c r="AY9789" s="221"/>
      <c r="AZ9789" s="221"/>
    </row>
    <row r="9790" spans="1:52" x14ac:dyDescent="0.15">
      <c r="A9790" s="278"/>
      <c r="B9790" s="274"/>
      <c r="C9790" s="340"/>
      <c r="D9790" s="340"/>
      <c r="E9790" s="341"/>
      <c r="F9790" s="341"/>
      <c r="G9790" s="341"/>
      <c r="H9790" s="341"/>
      <c r="I9790" s="341"/>
      <c r="J9790" s="341"/>
      <c r="AH9790" s="221"/>
      <c r="AI9790" s="221"/>
      <c r="AJ9790" s="221"/>
      <c r="AK9790" s="221"/>
      <c r="AL9790" s="221"/>
      <c r="AM9790" s="221"/>
      <c r="AN9790" s="221"/>
      <c r="AO9790" s="221"/>
      <c r="AP9790" s="221"/>
      <c r="AQ9790" s="219"/>
      <c r="AR9790" s="219"/>
      <c r="AS9790" s="221"/>
      <c r="AT9790" s="221"/>
      <c r="AU9790" s="221"/>
      <c r="AV9790" s="221"/>
      <c r="AW9790" s="221"/>
      <c r="AX9790" s="221"/>
      <c r="AY9790" s="221"/>
      <c r="AZ9790" s="221"/>
    </row>
    <row r="9791" spans="1:52" x14ac:dyDescent="0.15">
      <c r="A9791" s="278"/>
      <c r="B9791" s="274"/>
      <c r="C9791" s="340"/>
      <c r="D9791" s="340"/>
      <c r="E9791" s="341"/>
      <c r="F9791" s="341"/>
      <c r="G9791" s="341"/>
      <c r="H9791" s="341"/>
      <c r="I9791" s="341"/>
      <c r="J9791" s="341"/>
      <c r="AH9791" s="221"/>
      <c r="AI9791" s="221"/>
      <c r="AJ9791" s="221"/>
      <c r="AK9791" s="221"/>
      <c r="AL9791" s="221"/>
      <c r="AM9791" s="221"/>
      <c r="AN9791" s="221"/>
      <c r="AO9791" s="221"/>
      <c r="AP9791" s="221"/>
      <c r="AQ9791" s="219"/>
      <c r="AR9791" s="219"/>
      <c r="AS9791" s="221"/>
      <c r="AT9791" s="221"/>
      <c r="AU9791" s="221"/>
      <c r="AV9791" s="221"/>
      <c r="AW9791" s="221"/>
      <c r="AX9791" s="221"/>
      <c r="AY9791" s="221"/>
      <c r="AZ9791" s="221"/>
    </row>
    <row r="9792" spans="1:52" x14ac:dyDescent="0.15">
      <c r="A9792" s="278"/>
      <c r="B9792" s="274"/>
      <c r="C9792" s="340"/>
      <c r="D9792" s="340"/>
      <c r="E9792" s="341"/>
      <c r="F9792" s="341"/>
      <c r="G9792" s="341"/>
      <c r="H9792" s="341"/>
      <c r="I9792" s="341"/>
      <c r="J9792" s="341"/>
      <c r="AH9792" s="221"/>
      <c r="AI9792" s="221"/>
      <c r="AJ9792" s="221"/>
      <c r="AK9792" s="221"/>
      <c r="AL9792" s="221"/>
      <c r="AM9792" s="221"/>
      <c r="AN9792" s="221"/>
      <c r="AO9792" s="221"/>
      <c r="AP9792" s="221"/>
      <c r="AQ9792" s="219"/>
      <c r="AR9792" s="219"/>
      <c r="AS9792" s="221"/>
      <c r="AT9792" s="221"/>
      <c r="AU9792" s="221"/>
      <c r="AV9792" s="221"/>
      <c r="AW9792" s="221"/>
      <c r="AX9792" s="221"/>
      <c r="AY9792" s="221"/>
      <c r="AZ9792" s="221"/>
    </row>
    <row r="9793" spans="1:52" x14ac:dyDescent="0.15">
      <c r="A9793" s="278"/>
      <c r="B9793" s="274"/>
      <c r="C9793" s="340"/>
      <c r="D9793" s="340"/>
      <c r="E9793" s="341"/>
      <c r="F9793" s="341"/>
      <c r="G9793" s="341"/>
      <c r="H9793" s="341"/>
      <c r="I9793" s="341"/>
      <c r="J9793" s="341"/>
      <c r="AH9793" s="221"/>
      <c r="AI9793" s="221"/>
      <c r="AJ9793" s="221"/>
      <c r="AK9793" s="221"/>
      <c r="AL9793" s="221"/>
      <c r="AM9793" s="221"/>
      <c r="AN9793" s="221"/>
      <c r="AO9793" s="221"/>
      <c r="AP9793" s="221"/>
      <c r="AQ9793" s="219"/>
      <c r="AR9793" s="219"/>
      <c r="AS9793" s="221"/>
      <c r="AT9793" s="221"/>
      <c r="AU9793" s="221"/>
      <c r="AV9793" s="221"/>
      <c r="AW9793" s="221"/>
      <c r="AX9793" s="221"/>
      <c r="AY9793" s="221"/>
      <c r="AZ9793" s="221"/>
    </row>
    <row r="9794" spans="1:52" x14ac:dyDescent="0.15">
      <c r="A9794" s="278"/>
      <c r="B9794" s="274"/>
      <c r="C9794" s="340"/>
      <c r="D9794" s="340"/>
      <c r="E9794" s="341"/>
      <c r="F9794" s="341"/>
      <c r="G9794" s="341"/>
      <c r="H9794" s="341"/>
      <c r="I9794" s="341"/>
      <c r="J9794" s="341"/>
      <c r="AH9794" s="221"/>
      <c r="AI9794" s="221"/>
      <c r="AJ9794" s="221"/>
      <c r="AK9794" s="221"/>
      <c r="AL9794" s="221"/>
      <c r="AM9794" s="221"/>
      <c r="AN9794" s="221"/>
      <c r="AO9794" s="221"/>
      <c r="AP9794" s="221"/>
      <c r="AQ9794" s="219"/>
      <c r="AR9794" s="219"/>
      <c r="AS9794" s="221"/>
      <c r="AT9794" s="221"/>
      <c r="AU9794" s="221"/>
      <c r="AV9794" s="221"/>
      <c r="AW9794" s="221"/>
      <c r="AX9794" s="221"/>
      <c r="AY9794" s="221"/>
      <c r="AZ9794" s="221"/>
    </row>
    <row r="9795" spans="1:52" x14ac:dyDescent="0.15">
      <c r="A9795" s="278"/>
      <c r="B9795" s="274"/>
      <c r="C9795" s="340"/>
      <c r="D9795" s="340"/>
      <c r="E9795" s="341"/>
      <c r="F9795" s="341"/>
      <c r="G9795" s="341"/>
      <c r="H9795" s="341"/>
      <c r="I9795" s="341"/>
      <c r="J9795" s="341"/>
      <c r="AH9795" s="221"/>
      <c r="AI9795" s="221"/>
      <c r="AJ9795" s="221"/>
      <c r="AK9795" s="221"/>
      <c r="AL9795" s="221"/>
      <c r="AM9795" s="221"/>
      <c r="AN9795" s="221"/>
      <c r="AO9795" s="221"/>
      <c r="AP9795" s="221"/>
      <c r="AQ9795" s="219"/>
      <c r="AR9795" s="219"/>
      <c r="AS9795" s="221"/>
      <c r="AT9795" s="221"/>
      <c r="AU9795" s="221"/>
      <c r="AV9795" s="221"/>
      <c r="AW9795" s="221"/>
      <c r="AX9795" s="221"/>
      <c r="AY9795" s="221"/>
      <c r="AZ9795" s="221"/>
    </row>
    <row r="9796" spans="1:52" x14ac:dyDescent="0.15">
      <c r="A9796" s="278"/>
      <c r="B9796" s="274"/>
      <c r="C9796" s="340"/>
      <c r="D9796" s="340"/>
      <c r="E9796" s="341"/>
      <c r="F9796" s="341"/>
      <c r="G9796" s="341"/>
      <c r="H9796" s="341"/>
      <c r="I9796" s="341"/>
      <c r="J9796" s="341"/>
      <c r="AH9796" s="221"/>
      <c r="AI9796" s="221"/>
      <c r="AJ9796" s="221"/>
      <c r="AK9796" s="221"/>
      <c r="AL9796" s="221"/>
      <c r="AM9796" s="221"/>
      <c r="AN9796" s="221"/>
      <c r="AO9796" s="221"/>
      <c r="AP9796" s="221"/>
      <c r="AQ9796" s="219"/>
      <c r="AR9796" s="219"/>
      <c r="AS9796" s="221"/>
      <c r="AT9796" s="221"/>
      <c r="AU9796" s="221"/>
      <c r="AV9796" s="221"/>
      <c r="AW9796" s="221"/>
      <c r="AX9796" s="221"/>
      <c r="AY9796" s="221"/>
      <c r="AZ9796" s="221"/>
    </row>
    <row r="9797" spans="1:52" x14ac:dyDescent="0.15">
      <c r="A9797" s="278"/>
      <c r="B9797" s="274"/>
      <c r="C9797" s="340"/>
      <c r="D9797" s="340"/>
      <c r="E9797" s="341"/>
      <c r="F9797" s="341"/>
      <c r="G9797" s="341"/>
      <c r="H9797" s="341"/>
      <c r="I9797" s="341"/>
      <c r="J9797" s="341"/>
      <c r="AH9797" s="221"/>
      <c r="AI9797" s="221"/>
      <c r="AJ9797" s="221"/>
      <c r="AK9797" s="221"/>
      <c r="AL9797" s="221"/>
      <c r="AM9797" s="221"/>
      <c r="AN9797" s="221"/>
      <c r="AO9797" s="221"/>
      <c r="AP9797" s="221"/>
      <c r="AQ9797" s="219"/>
      <c r="AR9797" s="219"/>
      <c r="AS9797" s="221"/>
      <c r="AT9797" s="221"/>
      <c r="AU9797" s="221"/>
      <c r="AV9797" s="221"/>
      <c r="AW9797" s="221"/>
      <c r="AX9797" s="221"/>
      <c r="AY9797" s="221"/>
      <c r="AZ9797" s="221"/>
    </row>
    <row r="9798" spans="1:52" x14ac:dyDescent="0.15">
      <c r="A9798" s="278"/>
      <c r="B9798" s="274"/>
      <c r="C9798" s="340"/>
      <c r="D9798" s="340"/>
      <c r="E9798" s="341"/>
      <c r="F9798" s="341"/>
      <c r="G9798" s="341"/>
      <c r="H9798" s="341"/>
      <c r="I9798" s="341"/>
      <c r="J9798" s="341"/>
      <c r="AH9798" s="221"/>
      <c r="AI9798" s="221"/>
      <c r="AJ9798" s="221"/>
      <c r="AK9798" s="221"/>
      <c r="AL9798" s="221"/>
      <c r="AM9798" s="221"/>
      <c r="AN9798" s="221"/>
      <c r="AO9798" s="221"/>
      <c r="AP9798" s="221"/>
      <c r="AQ9798" s="219"/>
      <c r="AR9798" s="219"/>
      <c r="AS9798" s="221"/>
      <c r="AT9798" s="221"/>
      <c r="AU9798" s="221"/>
      <c r="AV9798" s="221"/>
      <c r="AW9798" s="221"/>
      <c r="AX9798" s="221"/>
      <c r="AY9798" s="221"/>
      <c r="AZ9798" s="221"/>
    </row>
    <row r="9799" spans="1:52" x14ac:dyDescent="0.15">
      <c r="A9799" s="278"/>
      <c r="B9799" s="274"/>
      <c r="C9799" s="340"/>
      <c r="D9799" s="340"/>
      <c r="E9799" s="341"/>
      <c r="F9799" s="341"/>
      <c r="G9799" s="341"/>
      <c r="H9799" s="341"/>
      <c r="I9799" s="341"/>
      <c r="J9799" s="341"/>
      <c r="AH9799" s="221"/>
      <c r="AI9799" s="221"/>
      <c r="AJ9799" s="221"/>
      <c r="AK9799" s="221"/>
      <c r="AL9799" s="221"/>
      <c r="AM9799" s="221"/>
      <c r="AN9799" s="221"/>
      <c r="AO9799" s="221"/>
      <c r="AP9799" s="221"/>
      <c r="AQ9799" s="219"/>
      <c r="AR9799" s="219"/>
      <c r="AS9799" s="221"/>
      <c r="AT9799" s="221"/>
      <c r="AU9799" s="221"/>
      <c r="AV9799" s="221"/>
      <c r="AW9799" s="221"/>
      <c r="AX9799" s="221"/>
      <c r="AY9799" s="221"/>
      <c r="AZ9799" s="221"/>
    </row>
    <row r="9800" spans="1:52" x14ac:dyDescent="0.15">
      <c r="A9800" s="278"/>
      <c r="B9800" s="274"/>
      <c r="C9800" s="340"/>
      <c r="D9800" s="340"/>
      <c r="E9800" s="341"/>
      <c r="F9800" s="341"/>
      <c r="G9800" s="341"/>
      <c r="H9800" s="341"/>
      <c r="I9800" s="341"/>
      <c r="J9800" s="341"/>
      <c r="AH9800" s="221"/>
      <c r="AI9800" s="221"/>
      <c r="AJ9800" s="221"/>
      <c r="AK9800" s="221"/>
      <c r="AL9800" s="221"/>
      <c r="AM9800" s="221"/>
      <c r="AN9800" s="221"/>
      <c r="AO9800" s="221"/>
      <c r="AP9800" s="221"/>
      <c r="AQ9800" s="219"/>
      <c r="AR9800" s="219"/>
      <c r="AS9800" s="221"/>
      <c r="AT9800" s="221"/>
      <c r="AU9800" s="221"/>
      <c r="AV9800" s="221"/>
      <c r="AW9800" s="221"/>
      <c r="AX9800" s="221"/>
      <c r="AY9800" s="221"/>
      <c r="AZ9800" s="221"/>
    </row>
    <row r="9801" spans="1:52" x14ac:dyDescent="0.15">
      <c r="A9801" s="278"/>
      <c r="B9801" s="274"/>
      <c r="C9801" s="340"/>
      <c r="D9801" s="340"/>
      <c r="E9801" s="341"/>
      <c r="F9801" s="341"/>
      <c r="G9801" s="341"/>
      <c r="H9801" s="341"/>
      <c r="I9801" s="341"/>
      <c r="J9801" s="341"/>
      <c r="AH9801" s="221"/>
      <c r="AI9801" s="221"/>
      <c r="AJ9801" s="221"/>
      <c r="AK9801" s="221"/>
      <c r="AL9801" s="221"/>
      <c r="AM9801" s="221"/>
      <c r="AN9801" s="221"/>
      <c r="AO9801" s="221"/>
      <c r="AP9801" s="221"/>
      <c r="AQ9801" s="219"/>
      <c r="AR9801" s="219"/>
      <c r="AS9801" s="221"/>
      <c r="AT9801" s="221"/>
      <c r="AU9801" s="221"/>
      <c r="AV9801" s="221"/>
      <c r="AW9801" s="221"/>
      <c r="AX9801" s="221"/>
      <c r="AY9801" s="221"/>
      <c r="AZ9801" s="221"/>
    </row>
    <row r="9802" spans="1:52" x14ac:dyDescent="0.15">
      <c r="A9802" s="278"/>
      <c r="B9802" s="274"/>
      <c r="C9802" s="340"/>
      <c r="D9802" s="340"/>
      <c r="E9802" s="341"/>
      <c r="F9802" s="341"/>
      <c r="G9802" s="341"/>
      <c r="H9802" s="341"/>
      <c r="I9802" s="341"/>
      <c r="J9802" s="341"/>
      <c r="AH9802" s="221"/>
      <c r="AI9802" s="221"/>
      <c r="AJ9802" s="221"/>
      <c r="AK9802" s="221"/>
      <c r="AL9802" s="221"/>
      <c r="AM9802" s="221"/>
      <c r="AN9802" s="221"/>
      <c r="AO9802" s="221"/>
      <c r="AP9802" s="221"/>
      <c r="AQ9802" s="219"/>
      <c r="AR9802" s="219"/>
      <c r="AS9802" s="221"/>
      <c r="AT9802" s="221"/>
      <c r="AU9802" s="221"/>
      <c r="AV9802" s="221"/>
      <c r="AW9802" s="221"/>
      <c r="AX9802" s="221"/>
      <c r="AY9802" s="221"/>
      <c r="AZ9802" s="221"/>
    </row>
    <row r="9803" spans="1:52" x14ac:dyDescent="0.15">
      <c r="A9803" s="278"/>
      <c r="B9803" s="274"/>
      <c r="C9803" s="340"/>
      <c r="D9803" s="340"/>
      <c r="E9803" s="341"/>
      <c r="F9803" s="341"/>
      <c r="G9803" s="341"/>
      <c r="H9803" s="341"/>
      <c r="I9803" s="341"/>
      <c r="J9803" s="341"/>
      <c r="AH9803" s="221"/>
      <c r="AI9803" s="221"/>
      <c r="AJ9803" s="221"/>
      <c r="AK9803" s="221"/>
      <c r="AL9803" s="221"/>
      <c r="AM9803" s="221"/>
      <c r="AN9803" s="221"/>
      <c r="AO9803" s="221"/>
      <c r="AP9803" s="221"/>
      <c r="AQ9803" s="219"/>
      <c r="AR9803" s="219"/>
      <c r="AS9803" s="221"/>
      <c r="AT9803" s="221"/>
      <c r="AU9803" s="221"/>
      <c r="AV9803" s="221"/>
      <c r="AW9803" s="221"/>
      <c r="AX9803" s="221"/>
      <c r="AY9803" s="221"/>
      <c r="AZ9803" s="221"/>
    </row>
    <row r="9804" spans="1:52" x14ac:dyDescent="0.15">
      <c r="A9804" s="278"/>
      <c r="B9804" s="274"/>
      <c r="C9804" s="340"/>
      <c r="D9804" s="340"/>
      <c r="E9804" s="341"/>
      <c r="F9804" s="341"/>
      <c r="G9804" s="341"/>
      <c r="H9804" s="341"/>
      <c r="I9804" s="341"/>
      <c r="J9804" s="341"/>
      <c r="AH9804" s="221"/>
      <c r="AI9804" s="221"/>
      <c r="AJ9804" s="221"/>
      <c r="AK9804" s="221"/>
      <c r="AL9804" s="221"/>
      <c r="AM9804" s="221"/>
      <c r="AN9804" s="221"/>
      <c r="AO9804" s="221"/>
      <c r="AP9804" s="221"/>
      <c r="AQ9804" s="219"/>
      <c r="AR9804" s="219"/>
      <c r="AS9804" s="221"/>
      <c r="AT9804" s="221"/>
      <c r="AU9804" s="221"/>
      <c r="AV9804" s="221"/>
      <c r="AW9804" s="221"/>
      <c r="AX9804" s="221"/>
      <c r="AY9804" s="221"/>
      <c r="AZ9804" s="221"/>
    </row>
    <row r="9805" spans="1:52" x14ac:dyDescent="0.15">
      <c r="A9805" s="278"/>
      <c r="B9805" s="274"/>
      <c r="C9805" s="340"/>
      <c r="D9805" s="340"/>
      <c r="E9805" s="341"/>
      <c r="F9805" s="341"/>
      <c r="G9805" s="341"/>
      <c r="H9805" s="341"/>
      <c r="I9805" s="341"/>
      <c r="J9805" s="341"/>
      <c r="AH9805" s="221"/>
      <c r="AI9805" s="221"/>
      <c r="AJ9805" s="221"/>
      <c r="AK9805" s="221"/>
      <c r="AL9805" s="221"/>
      <c r="AM9805" s="221"/>
      <c r="AN9805" s="221"/>
      <c r="AO9805" s="221"/>
      <c r="AP9805" s="221"/>
      <c r="AQ9805" s="219"/>
      <c r="AR9805" s="219"/>
      <c r="AS9805" s="221"/>
      <c r="AT9805" s="221"/>
      <c r="AU9805" s="221"/>
      <c r="AV9805" s="221"/>
      <c r="AW9805" s="221"/>
      <c r="AX9805" s="221"/>
      <c r="AY9805" s="221"/>
      <c r="AZ9805" s="221"/>
    </row>
    <row r="9806" spans="1:52" x14ac:dyDescent="0.15">
      <c r="A9806" s="278"/>
      <c r="B9806" s="274"/>
      <c r="C9806" s="340"/>
      <c r="D9806" s="340"/>
      <c r="E9806" s="341"/>
      <c r="F9806" s="341"/>
      <c r="G9806" s="341"/>
      <c r="H9806" s="341"/>
      <c r="I9806" s="341"/>
      <c r="J9806" s="341"/>
      <c r="AH9806" s="221"/>
      <c r="AI9806" s="221"/>
      <c r="AJ9806" s="221"/>
      <c r="AK9806" s="221"/>
      <c r="AL9806" s="221"/>
      <c r="AM9806" s="221"/>
      <c r="AN9806" s="221"/>
      <c r="AO9806" s="221"/>
      <c r="AP9806" s="221"/>
      <c r="AQ9806" s="219"/>
      <c r="AR9806" s="219"/>
      <c r="AS9806" s="221"/>
      <c r="AT9806" s="221"/>
      <c r="AU9806" s="221"/>
      <c r="AV9806" s="221"/>
      <c r="AW9806" s="221"/>
      <c r="AX9806" s="221"/>
      <c r="AY9806" s="221"/>
      <c r="AZ9806" s="221"/>
    </row>
    <row r="9807" spans="1:52" x14ac:dyDescent="0.15">
      <c r="A9807" s="278"/>
      <c r="B9807" s="274"/>
      <c r="C9807" s="340"/>
      <c r="D9807" s="340"/>
      <c r="E9807" s="341"/>
      <c r="F9807" s="341"/>
      <c r="G9807" s="341"/>
      <c r="H9807" s="341"/>
      <c r="I9807" s="341"/>
      <c r="J9807" s="341"/>
      <c r="AH9807" s="221"/>
      <c r="AI9807" s="221"/>
      <c r="AJ9807" s="221"/>
      <c r="AK9807" s="221"/>
      <c r="AL9807" s="221"/>
      <c r="AM9807" s="221"/>
      <c r="AN9807" s="221"/>
      <c r="AO9807" s="221"/>
      <c r="AP9807" s="221"/>
      <c r="AQ9807" s="219"/>
      <c r="AR9807" s="219"/>
      <c r="AS9807" s="221"/>
      <c r="AT9807" s="221"/>
      <c r="AU9807" s="221"/>
      <c r="AV9807" s="221"/>
      <c r="AW9807" s="221"/>
      <c r="AX9807" s="221"/>
      <c r="AY9807" s="221"/>
      <c r="AZ9807" s="221"/>
    </row>
    <row r="9808" spans="1:52" x14ac:dyDescent="0.15">
      <c r="A9808" s="278"/>
      <c r="B9808" s="274"/>
      <c r="C9808" s="340"/>
      <c r="D9808" s="340"/>
      <c r="E9808" s="341"/>
      <c r="F9808" s="341"/>
      <c r="G9808" s="341"/>
      <c r="H9808" s="341"/>
      <c r="I9808" s="341"/>
      <c r="J9808" s="341"/>
      <c r="AH9808" s="221"/>
      <c r="AI9808" s="221"/>
      <c r="AJ9808" s="221"/>
      <c r="AK9808" s="221"/>
      <c r="AL9808" s="221"/>
      <c r="AM9808" s="221"/>
      <c r="AN9808" s="221"/>
      <c r="AO9808" s="221"/>
      <c r="AP9808" s="221"/>
      <c r="AQ9808" s="219"/>
      <c r="AR9808" s="219"/>
      <c r="AS9808" s="221"/>
      <c r="AT9808" s="221"/>
      <c r="AU9808" s="221"/>
      <c r="AV9808" s="221"/>
      <c r="AW9808" s="221"/>
      <c r="AX9808" s="221"/>
      <c r="AY9808" s="221"/>
      <c r="AZ9808" s="221"/>
    </row>
    <row r="9809" spans="1:52" x14ac:dyDescent="0.15">
      <c r="A9809" s="278"/>
      <c r="B9809" s="274"/>
      <c r="C9809" s="340"/>
      <c r="D9809" s="340"/>
      <c r="E9809" s="341"/>
      <c r="F9809" s="341"/>
      <c r="G9809" s="341"/>
      <c r="H9809" s="341"/>
      <c r="I9809" s="341"/>
      <c r="J9809" s="341"/>
      <c r="AH9809" s="221"/>
      <c r="AI9809" s="221"/>
      <c r="AJ9809" s="221"/>
      <c r="AK9809" s="221"/>
      <c r="AL9809" s="221"/>
      <c r="AM9809" s="221"/>
      <c r="AN9809" s="221"/>
      <c r="AO9809" s="221"/>
      <c r="AP9809" s="221"/>
      <c r="AQ9809" s="219"/>
      <c r="AR9809" s="219"/>
      <c r="AS9809" s="221"/>
      <c r="AT9809" s="221"/>
      <c r="AU9809" s="221"/>
      <c r="AV9809" s="221"/>
      <c r="AW9809" s="221"/>
      <c r="AX9809" s="221"/>
      <c r="AY9809" s="221"/>
      <c r="AZ9809" s="221"/>
    </row>
    <row r="9810" spans="1:52" x14ac:dyDescent="0.15">
      <c r="A9810" s="278"/>
      <c r="B9810" s="274"/>
      <c r="C9810" s="340"/>
      <c r="D9810" s="340"/>
      <c r="E9810" s="341"/>
      <c r="F9810" s="341"/>
      <c r="G9810" s="341"/>
      <c r="H9810" s="341"/>
      <c r="I9810" s="341"/>
      <c r="J9810" s="341"/>
      <c r="AH9810" s="221"/>
      <c r="AI9810" s="221"/>
      <c r="AJ9810" s="221"/>
      <c r="AK9810" s="221"/>
      <c r="AL9810" s="221"/>
      <c r="AM9810" s="221"/>
      <c r="AN9810" s="221"/>
      <c r="AO9810" s="221"/>
      <c r="AP9810" s="221"/>
      <c r="AQ9810" s="219"/>
      <c r="AR9810" s="219"/>
      <c r="AS9810" s="221"/>
      <c r="AT9810" s="221"/>
      <c r="AU9810" s="221"/>
      <c r="AV9810" s="221"/>
      <c r="AW9810" s="221"/>
      <c r="AX9810" s="221"/>
      <c r="AY9810" s="221"/>
      <c r="AZ9810" s="221"/>
    </row>
    <row r="9811" spans="1:52" x14ac:dyDescent="0.15">
      <c r="A9811" s="278"/>
      <c r="B9811" s="274"/>
      <c r="C9811" s="340"/>
      <c r="D9811" s="340"/>
      <c r="E9811" s="341"/>
      <c r="F9811" s="341"/>
      <c r="G9811" s="341"/>
      <c r="H9811" s="341"/>
      <c r="I9811" s="341"/>
      <c r="J9811" s="341"/>
      <c r="AH9811" s="221"/>
      <c r="AI9811" s="221"/>
      <c r="AJ9811" s="221"/>
      <c r="AK9811" s="221"/>
      <c r="AL9811" s="221"/>
      <c r="AM9811" s="221"/>
      <c r="AN9811" s="221"/>
      <c r="AO9811" s="221"/>
      <c r="AP9811" s="221"/>
      <c r="AQ9811" s="219"/>
      <c r="AR9811" s="219"/>
      <c r="AS9811" s="221"/>
      <c r="AT9811" s="221"/>
      <c r="AU9811" s="221"/>
      <c r="AV9811" s="221"/>
      <c r="AW9811" s="221"/>
      <c r="AX9811" s="221"/>
      <c r="AY9811" s="221"/>
      <c r="AZ9811" s="221"/>
    </row>
    <row r="9812" spans="1:52" x14ac:dyDescent="0.15">
      <c r="A9812" s="278"/>
      <c r="B9812" s="274"/>
      <c r="C9812" s="340"/>
      <c r="D9812" s="340"/>
      <c r="E9812" s="341"/>
      <c r="F9812" s="341"/>
      <c r="G9812" s="341"/>
      <c r="H9812" s="341"/>
      <c r="I9812" s="341"/>
      <c r="J9812" s="341"/>
      <c r="AH9812" s="221"/>
      <c r="AI9812" s="221"/>
      <c r="AJ9812" s="221"/>
      <c r="AK9812" s="221"/>
      <c r="AL9812" s="221"/>
      <c r="AM9812" s="221"/>
      <c r="AN9812" s="221"/>
      <c r="AO9812" s="221"/>
      <c r="AP9812" s="221"/>
      <c r="AQ9812" s="219"/>
      <c r="AR9812" s="219"/>
      <c r="AS9812" s="221"/>
      <c r="AT9812" s="221"/>
      <c r="AU9812" s="221"/>
      <c r="AV9812" s="221"/>
      <c r="AW9812" s="221"/>
      <c r="AX9812" s="221"/>
      <c r="AY9812" s="221"/>
      <c r="AZ9812" s="221"/>
    </row>
    <row r="9813" spans="1:52" x14ac:dyDescent="0.15">
      <c r="A9813" s="278"/>
      <c r="B9813" s="274"/>
      <c r="C9813" s="340"/>
      <c r="D9813" s="340"/>
      <c r="E9813" s="341"/>
      <c r="F9813" s="341"/>
      <c r="G9813" s="341"/>
      <c r="H9813" s="341"/>
      <c r="I9813" s="341"/>
      <c r="J9813" s="341"/>
      <c r="AH9813" s="221"/>
      <c r="AI9813" s="221"/>
      <c r="AJ9813" s="221"/>
      <c r="AK9813" s="221"/>
      <c r="AL9813" s="221"/>
      <c r="AM9813" s="221"/>
      <c r="AN9813" s="221"/>
      <c r="AO9813" s="221"/>
      <c r="AP9813" s="221"/>
      <c r="AQ9813" s="219"/>
      <c r="AR9813" s="219"/>
      <c r="AS9813" s="221"/>
      <c r="AT9813" s="221"/>
      <c r="AU9813" s="221"/>
      <c r="AV9813" s="221"/>
      <c r="AW9813" s="221"/>
      <c r="AX9813" s="221"/>
      <c r="AY9813" s="221"/>
      <c r="AZ9813" s="221"/>
    </row>
    <row r="9814" spans="1:52" x14ac:dyDescent="0.15">
      <c r="A9814" s="278"/>
      <c r="B9814" s="274"/>
      <c r="C9814" s="340"/>
      <c r="D9814" s="340"/>
      <c r="E9814" s="341"/>
      <c r="F9814" s="341"/>
      <c r="G9814" s="341"/>
      <c r="H9814" s="341"/>
      <c r="I9814" s="341"/>
      <c r="J9814" s="341"/>
      <c r="AH9814" s="221"/>
      <c r="AI9814" s="221"/>
      <c r="AJ9814" s="221"/>
      <c r="AK9814" s="221"/>
      <c r="AL9814" s="221"/>
      <c r="AM9814" s="221"/>
      <c r="AN9814" s="221"/>
      <c r="AO9814" s="221"/>
      <c r="AP9814" s="221"/>
      <c r="AQ9814" s="219"/>
      <c r="AR9814" s="219"/>
      <c r="AS9814" s="221"/>
      <c r="AT9814" s="221"/>
      <c r="AU9814" s="221"/>
      <c r="AV9814" s="221"/>
      <c r="AW9814" s="221"/>
      <c r="AX9814" s="221"/>
      <c r="AY9814" s="221"/>
      <c r="AZ9814" s="221"/>
    </row>
    <row r="9815" spans="1:52" x14ac:dyDescent="0.15">
      <c r="A9815" s="278"/>
      <c r="B9815" s="274"/>
      <c r="C9815" s="340"/>
      <c r="D9815" s="340"/>
      <c r="E9815" s="341"/>
      <c r="F9815" s="341"/>
      <c r="G9815" s="341"/>
      <c r="H9815" s="341"/>
      <c r="I9815" s="341"/>
      <c r="J9815" s="341"/>
      <c r="AH9815" s="221"/>
      <c r="AI9815" s="221"/>
      <c r="AJ9815" s="221"/>
      <c r="AK9815" s="221"/>
      <c r="AL9815" s="221"/>
      <c r="AM9815" s="221"/>
      <c r="AN9815" s="221"/>
      <c r="AO9815" s="221"/>
      <c r="AP9815" s="221"/>
      <c r="AQ9815" s="219"/>
      <c r="AR9815" s="219"/>
      <c r="AS9815" s="221"/>
      <c r="AT9815" s="221"/>
      <c r="AU9815" s="221"/>
      <c r="AV9815" s="221"/>
      <c r="AW9815" s="221"/>
      <c r="AX9815" s="221"/>
      <c r="AY9815" s="221"/>
      <c r="AZ9815" s="221"/>
    </row>
    <row r="9816" spans="1:52" x14ac:dyDescent="0.15">
      <c r="A9816" s="278"/>
      <c r="B9816" s="274"/>
      <c r="C9816" s="340"/>
      <c r="D9816" s="340"/>
      <c r="E9816" s="341"/>
      <c r="F9816" s="341"/>
      <c r="G9816" s="341"/>
      <c r="H9816" s="341"/>
      <c r="I9816" s="341"/>
      <c r="J9816" s="341"/>
      <c r="AH9816" s="221"/>
      <c r="AI9816" s="221"/>
      <c r="AJ9816" s="221"/>
      <c r="AK9816" s="221"/>
      <c r="AL9816" s="221"/>
      <c r="AM9816" s="221"/>
      <c r="AN9816" s="221"/>
      <c r="AO9816" s="221"/>
      <c r="AP9816" s="221"/>
      <c r="AQ9816" s="219"/>
      <c r="AR9816" s="219"/>
      <c r="AS9816" s="221"/>
      <c r="AT9816" s="221"/>
      <c r="AU9816" s="221"/>
      <c r="AV9816" s="221"/>
      <c r="AW9816" s="221"/>
      <c r="AX9816" s="221"/>
      <c r="AY9816" s="221"/>
      <c r="AZ9816" s="221"/>
    </row>
    <row r="9817" spans="1:52" x14ac:dyDescent="0.15">
      <c r="A9817" s="278"/>
      <c r="B9817" s="274"/>
      <c r="C9817" s="340"/>
      <c r="D9817" s="340"/>
      <c r="E9817" s="341"/>
      <c r="F9817" s="341"/>
      <c r="G9817" s="341"/>
      <c r="H9817" s="341"/>
      <c r="I9817" s="341"/>
      <c r="J9817" s="341"/>
      <c r="AH9817" s="221"/>
      <c r="AI9817" s="221"/>
      <c r="AJ9817" s="221"/>
      <c r="AK9817" s="221"/>
      <c r="AL9817" s="221"/>
      <c r="AM9817" s="221"/>
      <c r="AN9817" s="221"/>
      <c r="AO9817" s="221"/>
      <c r="AP9817" s="221"/>
      <c r="AQ9817" s="219"/>
      <c r="AR9817" s="219"/>
      <c r="AS9817" s="221"/>
      <c r="AT9817" s="221"/>
      <c r="AU9817" s="221"/>
      <c r="AV9817" s="221"/>
      <c r="AW9817" s="221"/>
      <c r="AX9817" s="221"/>
      <c r="AY9817" s="221"/>
      <c r="AZ9817" s="221"/>
    </row>
    <row r="9818" spans="1:52" x14ac:dyDescent="0.15">
      <c r="A9818" s="278"/>
      <c r="B9818" s="274"/>
      <c r="C9818" s="340"/>
      <c r="D9818" s="340"/>
      <c r="E9818" s="341"/>
      <c r="F9818" s="341"/>
      <c r="G9818" s="341"/>
      <c r="H9818" s="341"/>
      <c r="I9818" s="341"/>
      <c r="J9818" s="341"/>
      <c r="AH9818" s="221"/>
      <c r="AI9818" s="221"/>
      <c r="AJ9818" s="221"/>
      <c r="AK9818" s="221"/>
      <c r="AL9818" s="221"/>
      <c r="AM9818" s="221"/>
      <c r="AN9818" s="221"/>
      <c r="AO9818" s="221"/>
      <c r="AP9818" s="221"/>
      <c r="AQ9818" s="219"/>
      <c r="AR9818" s="219"/>
      <c r="AS9818" s="221"/>
      <c r="AT9818" s="221"/>
      <c r="AU9818" s="221"/>
      <c r="AV9818" s="221"/>
      <c r="AW9818" s="221"/>
      <c r="AX9818" s="221"/>
      <c r="AY9818" s="221"/>
      <c r="AZ9818" s="221"/>
    </row>
    <row r="9819" spans="1:52" x14ac:dyDescent="0.15">
      <c r="A9819" s="278"/>
      <c r="B9819" s="274"/>
      <c r="C9819" s="340"/>
      <c r="D9819" s="340"/>
      <c r="E9819" s="341"/>
      <c r="F9819" s="341"/>
      <c r="G9819" s="341"/>
      <c r="H9819" s="341"/>
      <c r="I9819" s="341"/>
      <c r="J9819" s="341"/>
      <c r="AH9819" s="221"/>
      <c r="AI9819" s="221"/>
      <c r="AJ9819" s="221"/>
      <c r="AK9819" s="221"/>
      <c r="AL9819" s="221"/>
      <c r="AM9819" s="221"/>
      <c r="AN9819" s="221"/>
      <c r="AO9819" s="221"/>
      <c r="AP9819" s="221"/>
      <c r="AQ9819" s="219"/>
      <c r="AR9819" s="219"/>
      <c r="AS9819" s="221"/>
      <c r="AT9819" s="221"/>
      <c r="AU9819" s="221"/>
      <c r="AV9819" s="221"/>
      <c r="AW9819" s="221"/>
      <c r="AX9819" s="221"/>
      <c r="AY9819" s="221"/>
      <c r="AZ9819" s="221"/>
    </row>
    <row r="9820" spans="1:52" x14ac:dyDescent="0.15">
      <c r="A9820" s="278"/>
      <c r="B9820" s="274"/>
      <c r="C9820" s="340"/>
      <c r="D9820" s="340"/>
      <c r="E9820" s="341"/>
      <c r="F9820" s="341"/>
      <c r="G9820" s="341"/>
      <c r="H9820" s="341"/>
      <c r="I9820" s="341"/>
      <c r="J9820" s="341"/>
      <c r="AH9820" s="221"/>
      <c r="AI9820" s="221"/>
      <c r="AJ9820" s="221"/>
      <c r="AK9820" s="221"/>
      <c r="AL9820" s="221"/>
      <c r="AM9820" s="221"/>
      <c r="AN9820" s="221"/>
      <c r="AO9820" s="221"/>
      <c r="AP9820" s="221"/>
      <c r="AQ9820" s="219"/>
      <c r="AR9820" s="219"/>
      <c r="AS9820" s="221"/>
      <c r="AT9820" s="221"/>
      <c r="AU9820" s="221"/>
      <c r="AV9820" s="221"/>
      <c r="AW9820" s="221"/>
      <c r="AX9820" s="221"/>
      <c r="AY9820" s="221"/>
      <c r="AZ9820" s="221"/>
    </row>
    <row r="9821" spans="1:52" x14ac:dyDescent="0.15">
      <c r="A9821" s="278"/>
      <c r="B9821" s="274"/>
      <c r="C9821" s="340"/>
      <c r="D9821" s="340"/>
      <c r="E9821" s="341"/>
      <c r="F9821" s="341"/>
      <c r="G9821" s="341"/>
      <c r="H9821" s="341"/>
      <c r="I9821" s="341"/>
      <c r="J9821" s="341"/>
      <c r="AH9821" s="221"/>
      <c r="AI9821" s="221"/>
      <c r="AJ9821" s="221"/>
      <c r="AK9821" s="221"/>
      <c r="AL9821" s="221"/>
      <c r="AM9821" s="221"/>
      <c r="AN9821" s="221"/>
      <c r="AO9821" s="221"/>
      <c r="AP9821" s="221"/>
      <c r="AQ9821" s="219"/>
      <c r="AR9821" s="219"/>
      <c r="AS9821" s="221"/>
      <c r="AT9821" s="221"/>
      <c r="AU9821" s="221"/>
      <c r="AV9821" s="221"/>
      <c r="AW9821" s="221"/>
      <c r="AX9821" s="221"/>
      <c r="AY9821" s="221"/>
      <c r="AZ9821" s="221"/>
    </row>
    <row r="9822" spans="1:52" x14ac:dyDescent="0.15">
      <c r="A9822" s="278"/>
      <c r="B9822" s="274"/>
      <c r="C9822" s="340"/>
      <c r="D9822" s="340"/>
      <c r="E9822" s="341"/>
      <c r="F9822" s="341"/>
      <c r="G9822" s="341"/>
      <c r="H9822" s="341"/>
      <c r="I9822" s="341"/>
      <c r="J9822" s="341"/>
      <c r="AH9822" s="221"/>
      <c r="AI9822" s="221"/>
      <c r="AJ9822" s="221"/>
      <c r="AK9822" s="221"/>
      <c r="AL9822" s="221"/>
      <c r="AM9822" s="221"/>
      <c r="AN9822" s="221"/>
      <c r="AO9822" s="221"/>
      <c r="AP9822" s="221"/>
      <c r="AQ9822" s="219"/>
      <c r="AR9822" s="219"/>
      <c r="AS9822" s="221"/>
      <c r="AT9822" s="221"/>
      <c r="AU9822" s="221"/>
      <c r="AV9822" s="221"/>
      <c r="AW9822" s="221"/>
      <c r="AX9822" s="221"/>
      <c r="AY9822" s="221"/>
      <c r="AZ9822" s="221"/>
    </row>
    <row r="9823" spans="1:52" x14ac:dyDescent="0.15">
      <c r="A9823" s="278"/>
      <c r="B9823" s="274"/>
      <c r="C9823" s="340"/>
      <c r="D9823" s="340"/>
      <c r="E9823" s="341"/>
      <c r="F9823" s="341"/>
      <c r="G9823" s="341"/>
      <c r="H9823" s="341"/>
      <c r="I9823" s="341"/>
      <c r="J9823" s="341"/>
      <c r="AH9823" s="221"/>
      <c r="AI9823" s="221"/>
      <c r="AJ9823" s="221"/>
      <c r="AK9823" s="221"/>
      <c r="AL9823" s="221"/>
      <c r="AM9823" s="221"/>
      <c r="AN9823" s="221"/>
      <c r="AO9823" s="221"/>
      <c r="AP9823" s="221"/>
      <c r="AQ9823" s="219"/>
      <c r="AR9823" s="219"/>
      <c r="AS9823" s="221"/>
      <c r="AT9823" s="221"/>
      <c r="AU9823" s="221"/>
      <c r="AV9823" s="221"/>
      <c r="AW9823" s="221"/>
      <c r="AX9823" s="221"/>
      <c r="AY9823" s="221"/>
      <c r="AZ9823" s="221"/>
    </row>
    <row r="9824" spans="1:52" x14ac:dyDescent="0.15">
      <c r="A9824" s="278"/>
      <c r="B9824" s="274"/>
      <c r="C9824" s="340"/>
      <c r="D9824" s="340"/>
      <c r="E9824" s="341"/>
      <c r="F9824" s="341"/>
      <c r="G9824" s="341"/>
      <c r="H9824" s="341"/>
      <c r="I9824" s="341"/>
      <c r="J9824" s="341"/>
      <c r="AH9824" s="221"/>
      <c r="AI9824" s="221"/>
      <c r="AJ9824" s="221"/>
      <c r="AK9824" s="221"/>
      <c r="AL9824" s="221"/>
      <c r="AM9824" s="221"/>
      <c r="AN9824" s="221"/>
      <c r="AO9824" s="221"/>
      <c r="AP9824" s="221"/>
      <c r="AQ9824" s="219"/>
      <c r="AR9824" s="219"/>
      <c r="AS9824" s="221"/>
      <c r="AT9824" s="221"/>
      <c r="AU9824" s="221"/>
      <c r="AV9824" s="221"/>
      <c r="AW9824" s="221"/>
      <c r="AX9824" s="221"/>
      <c r="AY9824" s="221"/>
      <c r="AZ9824" s="221"/>
    </row>
    <row r="9825" spans="1:52" x14ac:dyDescent="0.15">
      <c r="A9825" s="278"/>
      <c r="B9825" s="274"/>
      <c r="C9825" s="340"/>
      <c r="D9825" s="340"/>
      <c r="E9825" s="341"/>
      <c r="F9825" s="341"/>
      <c r="G9825" s="341"/>
      <c r="H9825" s="341"/>
      <c r="I9825" s="341"/>
      <c r="J9825" s="341"/>
      <c r="AH9825" s="221"/>
      <c r="AI9825" s="221"/>
      <c r="AJ9825" s="221"/>
      <c r="AK9825" s="221"/>
      <c r="AL9825" s="221"/>
      <c r="AM9825" s="221"/>
      <c r="AN9825" s="221"/>
      <c r="AO9825" s="221"/>
      <c r="AP9825" s="221"/>
      <c r="AQ9825" s="219"/>
      <c r="AR9825" s="219"/>
      <c r="AS9825" s="221"/>
      <c r="AT9825" s="221"/>
      <c r="AU9825" s="221"/>
      <c r="AV9825" s="221"/>
      <c r="AW9825" s="221"/>
      <c r="AX9825" s="221"/>
      <c r="AY9825" s="221"/>
      <c r="AZ9825" s="221"/>
    </row>
    <row r="9826" spans="1:52" x14ac:dyDescent="0.15">
      <c r="A9826" s="278"/>
      <c r="B9826" s="274"/>
      <c r="C9826" s="340"/>
      <c r="D9826" s="340"/>
      <c r="E9826" s="341"/>
      <c r="F9826" s="341"/>
      <c r="G9826" s="341"/>
      <c r="H9826" s="341"/>
      <c r="I9826" s="341"/>
      <c r="J9826" s="341"/>
      <c r="AH9826" s="221"/>
      <c r="AI9826" s="221"/>
      <c r="AJ9826" s="221"/>
      <c r="AK9826" s="221"/>
      <c r="AL9826" s="221"/>
      <c r="AM9826" s="221"/>
      <c r="AN9826" s="221"/>
      <c r="AO9826" s="221"/>
      <c r="AP9826" s="221"/>
      <c r="AQ9826" s="219"/>
      <c r="AR9826" s="219"/>
      <c r="AS9826" s="221"/>
      <c r="AT9826" s="221"/>
      <c r="AU9826" s="221"/>
      <c r="AV9826" s="221"/>
      <c r="AW9826" s="221"/>
      <c r="AX9826" s="221"/>
      <c r="AY9826" s="221"/>
      <c r="AZ9826" s="221"/>
    </row>
    <row r="9827" spans="1:52" x14ac:dyDescent="0.15">
      <c r="A9827" s="278"/>
      <c r="B9827" s="274"/>
      <c r="C9827" s="340"/>
      <c r="D9827" s="340"/>
      <c r="E9827" s="341"/>
      <c r="F9827" s="341"/>
      <c r="G9827" s="341"/>
      <c r="H9827" s="341"/>
      <c r="I9827" s="341"/>
      <c r="J9827" s="341"/>
      <c r="AH9827" s="221"/>
      <c r="AI9827" s="221"/>
      <c r="AJ9827" s="221"/>
      <c r="AK9827" s="221"/>
      <c r="AL9827" s="221"/>
      <c r="AM9827" s="221"/>
      <c r="AN9827" s="221"/>
      <c r="AO9827" s="221"/>
      <c r="AP9827" s="221"/>
      <c r="AQ9827" s="219"/>
      <c r="AR9827" s="219"/>
      <c r="AS9827" s="221"/>
      <c r="AT9827" s="221"/>
      <c r="AU9827" s="221"/>
      <c r="AV9827" s="221"/>
      <c r="AW9827" s="221"/>
      <c r="AX9827" s="221"/>
      <c r="AY9827" s="221"/>
      <c r="AZ9827" s="221"/>
    </row>
    <row r="9828" spans="1:52" x14ac:dyDescent="0.15">
      <c r="A9828" s="278"/>
      <c r="B9828" s="274"/>
      <c r="C9828" s="340"/>
      <c r="D9828" s="340"/>
      <c r="E9828" s="341"/>
      <c r="F9828" s="341"/>
      <c r="G9828" s="341"/>
      <c r="H9828" s="341"/>
      <c r="I9828" s="341"/>
      <c r="J9828" s="341"/>
      <c r="AH9828" s="221"/>
      <c r="AI9828" s="221"/>
      <c r="AJ9828" s="221"/>
      <c r="AK9828" s="221"/>
      <c r="AL9828" s="221"/>
      <c r="AM9828" s="221"/>
      <c r="AN9828" s="221"/>
      <c r="AO9828" s="221"/>
      <c r="AP9828" s="221"/>
      <c r="AQ9828" s="219"/>
      <c r="AR9828" s="219"/>
      <c r="AS9828" s="221"/>
      <c r="AT9828" s="221"/>
      <c r="AU9828" s="221"/>
      <c r="AV9828" s="221"/>
      <c r="AW9828" s="221"/>
      <c r="AX9828" s="221"/>
      <c r="AY9828" s="221"/>
      <c r="AZ9828" s="221"/>
    </row>
    <row r="9829" spans="1:52" x14ac:dyDescent="0.15">
      <c r="A9829" s="278"/>
      <c r="B9829" s="274"/>
      <c r="C9829" s="340"/>
      <c r="D9829" s="340"/>
      <c r="E9829" s="341"/>
      <c r="F9829" s="341"/>
      <c r="G9829" s="341"/>
      <c r="H9829" s="341"/>
      <c r="I9829" s="341"/>
      <c r="J9829" s="341"/>
      <c r="AH9829" s="221"/>
      <c r="AI9829" s="221"/>
      <c r="AJ9829" s="221"/>
      <c r="AK9829" s="221"/>
      <c r="AL9829" s="221"/>
      <c r="AM9829" s="221"/>
      <c r="AN9829" s="221"/>
      <c r="AO9829" s="221"/>
      <c r="AP9829" s="221"/>
      <c r="AQ9829" s="219"/>
      <c r="AR9829" s="219"/>
      <c r="AS9829" s="221"/>
      <c r="AT9829" s="221"/>
      <c r="AU9829" s="221"/>
      <c r="AV9829" s="221"/>
      <c r="AW9829" s="221"/>
      <c r="AX9829" s="221"/>
      <c r="AY9829" s="221"/>
      <c r="AZ9829" s="221"/>
    </row>
    <row r="9830" spans="1:52" x14ac:dyDescent="0.15">
      <c r="A9830" s="278"/>
      <c r="B9830" s="274"/>
      <c r="C9830" s="340"/>
      <c r="D9830" s="340"/>
      <c r="E9830" s="341"/>
      <c r="F9830" s="341"/>
      <c r="G9830" s="341"/>
      <c r="H9830" s="341"/>
      <c r="I9830" s="341"/>
      <c r="J9830" s="341"/>
      <c r="AH9830" s="221"/>
      <c r="AI9830" s="221"/>
      <c r="AJ9830" s="221"/>
      <c r="AK9830" s="221"/>
      <c r="AL9830" s="221"/>
      <c r="AM9830" s="221"/>
      <c r="AN9830" s="221"/>
      <c r="AO9830" s="221"/>
      <c r="AP9830" s="221"/>
      <c r="AQ9830" s="219"/>
      <c r="AR9830" s="219"/>
      <c r="AS9830" s="221"/>
      <c r="AT9830" s="221"/>
      <c r="AU9830" s="221"/>
      <c r="AV9830" s="221"/>
      <c r="AW9830" s="221"/>
      <c r="AX9830" s="221"/>
      <c r="AY9830" s="221"/>
      <c r="AZ9830" s="221"/>
    </row>
    <row r="9831" spans="1:52" x14ac:dyDescent="0.15">
      <c r="A9831" s="278"/>
      <c r="B9831" s="274"/>
      <c r="C9831" s="340"/>
      <c r="D9831" s="340"/>
      <c r="E9831" s="341"/>
      <c r="F9831" s="341"/>
      <c r="G9831" s="341"/>
      <c r="H9831" s="341"/>
      <c r="I9831" s="341"/>
      <c r="J9831" s="341"/>
      <c r="AH9831" s="221"/>
      <c r="AI9831" s="221"/>
      <c r="AJ9831" s="221"/>
      <c r="AK9831" s="221"/>
      <c r="AL9831" s="221"/>
      <c r="AM9831" s="221"/>
      <c r="AN9831" s="221"/>
      <c r="AO9831" s="221"/>
      <c r="AP9831" s="221"/>
      <c r="AQ9831" s="219"/>
      <c r="AR9831" s="219"/>
      <c r="AS9831" s="221"/>
      <c r="AT9831" s="221"/>
      <c r="AU9831" s="221"/>
      <c r="AV9831" s="221"/>
      <c r="AW9831" s="221"/>
      <c r="AX9831" s="221"/>
      <c r="AY9831" s="221"/>
      <c r="AZ9831" s="221"/>
    </row>
    <row r="9832" spans="1:52" x14ac:dyDescent="0.15">
      <c r="A9832" s="278"/>
      <c r="B9832" s="274"/>
      <c r="C9832" s="340"/>
      <c r="D9832" s="340"/>
      <c r="E9832" s="341"/>
      <c r="F9832" s="341"/>
      <c r="G9832" s="341"/>
      <c r="H9832" s="341"/>
      <c r="I9832" s="341"/>
      <c r="J9832" s="341"/>
      <c r="AH9832" s="221"/>
      <c r="AI9832" s="221"/>
      <c r="AJ9832" s="221"/>
      <c r="AK9832" s="221"/>
      <c r="AL9832" s="221"/>
      <c r="AM9832" s="221"/>
      <c r="AN9832" s="221"/>
      <c r="AO9832" s="221"/>
      <c r="AP9832" s="221"/>
      <c r="AQ9832" s="219"/>
      <c r="AR9832" s="219"/>
      <c r="AS9832" s="221"/>
      <c r="AT9832" s="221"/>
      <c r="AU9832" s="221"/>
      <c r="AV9832" s="221"/>
      <c r="AW9832" s="221"/>
      <c r="AX9832" s="221"/>
      <c r="AY9832" s="221"/>
      <c r="AZ9832" s="221"/>
    </row>
    <row r="9833" spans="1:52" x14ac:dyDescent="0.15">
      <c r="A9833" s="278"/>
      <c r="B9833" s="274"/>
      <c r="C9833" s="340"/>
      <c r="D9833" s="340"/>
      <c r="E9833" s="341"/>
      <c r="F9833" s="341"/>
      <c r="G9833" s="341"/>
      <c r="H9833" s="341"/>
      <c r="I9833" s="341"/>
      <c r="J9833" s="341"/>
      <c r="AH9833" s="221"/>
      <c r="AI9833" s="221"/>
      <c r="AJ9833" s="221"/>
      <c r="AK9833" s="221"/>
      <c r="AL9833" s="221"/>
      <c r="AM9833" s="221"/>
      <c r="AN9833" s="221"/>
      <c r="AO9833" s="221"/>
      <c r="AP9833" s="221"/>
      <c r="AQ9833" s="219"/>
      <c r="AR9833" s="219"/>
      <c r="AS9833" s="221"/>
      <c r="AT9833" s="221"/>
      <c r="AU9833" s="221"/>
      <c r="AV9833" s="221"/>
      <c r="AW9833" s="221"/>
      <c r="AX9833" s="221"/>
      <c r="AY9833" s="221"/>
      <c r="AZ9833" s="221"/>
    </row>
    <row r="9834" spans="1:52" x14ac:dyDescent="0.15">
      <c r="A9834" s="278"/>
      <c r="B9834" s="274"/>
      <c r="C9834" s="340"/>
      <c r="D9834" s="340"/>
      <c r="E9834" s="341"/>
      <c r="F9834" s="341"/>
      <c r="G9834" s="341"/>
      <c r="H9834" s="341"/>
      <c r="I9834" s="341"/>
      <c r="J9834" s="341"/>
      <c r="AH9834" s="221"/>
      <c r="AI9834" s="221"/>
      <c r="AJ9834" s="221"/>
      <c r="AK9834" s="221"/>
      <c r="AL9834" s="221"/>
      <c r="AM9834" s="221"/>
      <c r="AN9834" s="221"/>
      <c r="AO9834" s="221"/>
      <c r="AP9834" s="221"/>
      <c r="AQ9834" s="219"/>
      <c r="AR9834" s="219"/>
      <c r="AS9834" s="221"/>
      <c r="AT9834" s="221"/>
      <c r="AU9834" s="221"/>
      <c r="AV9834" s="221"/>
      <c r="AW9834" s="221"/>
      <c r="AX9834" s="221"/>
      <c r="AY9834" s="221"/>
      <c r="AZ9834" s="221"/>
    </row>
    <row r="9835" spans="1:52" x14ac:dyDescent="0.15">
      <c r="A9835" s="278"/>
      <c r="B9835" s="274"/>
      <c r="C9835" s="340"/>
      <c r="D9835" s="340"/>
      <c r="E9835" s="341"/>
      <c r="F9835" s="341"/>
      <c r="G9835" s="341"/>
      <c r="H9835" s="341"/>
      <c r="I9835" s="341"/>
      <c r="J9835" s="341"/>
      <c r="AH9835" s="221"/>
      <c r="AI9835" s="221"/>
      <c r="AJ9835" s="221"/>
      <c r="AK9835" s="221"/>
      <c r="AL9835" s="221"/>
      <c r="AM9835" s="221"/>
      <c r="AN9835" s="221"/>
      <c r="AO9835" s="221"/>
      <c r="AP9835" s="221"/>
      <c r="AQ9835" s="219"/>
      <c r="AR9835" s="219"/>
      <c r="AS9835" s="221"/>
      <c r="AT9835" s="221"/>
      <c r="AU9835" s="221"/>
      <c r="AV9835" s="221"/>
      <c r="AW9835" s="221"/>
      <c r="AX9835" s="221"/>
      <c r="AY9835" s="221"/>
      <c r="AZ9835" s="221"/>
    </row>
    <row r="9836" spans="1:52" x14ac:dyDescent="0.15">
      <c r="A9836" s="278"/>
      <c r="B9836" s="274"/>
      <c r="C9836" s="340"/>
      <c r="D9836" s="340"/>
      <c r="E9836" s="341"/>
      <c r="F9836" s="341"/>
      <c r="G9836" s="341"/>
      <c r="H9836" s="341"/>
      <c r="I9836" s="341"/>
      <c r="J9836" s="341"/>
      <c r="AH9836" s="221"/>
      <c r="AI9836" s="221"/>
      <c r="AJ9836" s="221"/>
      <c r="AK9836" s="221"/>
      <c r="AL9836" s="221"/>
      <c r="AM9836" s="221"/>
      <c r="AN9836" s="221"/>
      <c r="AO9836" s="221"/>
      <c r="AP9836" s="221"/>
      <c r="AQ9836" s="219"/>
      <c r="AR9836" s="219"/>
      <c r="AS9836" s="221"/>
      <c r="AT9836" s="221"/>
      <c r="AU9836" s="221"/>
      <c r="AV9836" s="221"/>
      <c r="AW9836" s="221"/>
      <c r="AX9836" s="221"/>
      <c r="AY9836" s="221"/>
      <c r="AZ9836" s="221"/>
    </row>
    <row r="9837" spans="1:52" x14ac:dyDescent="0.15">
      <c r="A9837" s="278"/>
      <c r="B9837" s="274"/>
      <c r="C9837" s="340"/>
      <c r="D9837" s="340"/>
      <c r="E9837" s="341"/>
      <c r="F9837" s="341"/>
      <c r="G9837" s="341"/>
      <c r="H9837" s="341"/>
      <c r="I9837" s="341"/>
      <c r="J9837" s="341"/>
      <c r="AH9837" s="221"/>
      <c r="AI9837" s="221"/>
      <c r="AJ9837" s="221"/>
      <c r="AK9837" s="221"/>
      <c r="AL9837" s="221"/>
      <c r="AM9837" s="221"/>
      <c r="AN9837" s="221"/>
      <c r="AO9837" s="221"/>
      <c r="AP9837" s="221"/>
      <c r="AQ9837" s="219"/>
      <c r="AR9837" s="219"/>
      <c r="AS9837" s="221"/>
      <c r="AT9837" s="221"/>
      <c r="AU9837" s="221"/>
      <c r="AV9837" s="221"/>
      <c r="AW9837" s="221"/>
      <c r="AX9837" s="221"/>
      <c r="AY9837" s="221"/>
      <c r="AZ9837" s="221"/>
    </row>
    <row r="9838" spans="1:52" x14ac:dyDescent="0.15">
      <c r="A9838" s="278"/>
      <c r="B9838" s="274"/>
      <c r="C9838" s="340"/>
      <c r="D9838" s="340"/>
      <c r="E9838" s="341"/>
      <c r="F9838" s="341"/>
      <c r="G9838" s="341"/>
      <c r="H9838" s="341"/>
      <c r="I9838" s="341"/>
      <c r="J9838" s="341"/>
      <c r="AH9838" s="221"/>
      <c r="AI9838" s="221"/>
      <c r="AJ9838" s="221"/>
      <c r="AK9838" s="221"/>
      <c r="AL9838" s="221"/>
      <c r="AM9838" s="221"/>
      <c r="AN9838" s="221"/>
      <c r="AO9838" s="221"/>
      <c r="AP9838" s="221"/>
      <c r="AQ9838" s="219"/>
      <c r="AR9838" s="219"/>
      <c r="AS9838" s="221"/>
      <c r="AT9838" s="221"/>
      <c r="AU9838" s="221"/>
      <c r="AV9838" s="221"/>
      <c r="AW9838" s="221"/>
      <c r="AX9838" s="221"/>
      <c r="AY9838" s="221"/>
      <c r="AZ9838" s="221"/>
    </row>
    <row r="9839" spans="1:52" x14ac:dyDescent="0.15">
      <c r="A9839" s="278"/>
      <c r="B9839" s="274"/>
      <c r="C9839" s="340"/>
      <c r="D9839" s="340"/>
      <c r="E9839" s="341"/>
      <c r="F9839" s="341"/>
      <c r="G9839" s="341"/>
      <c r="H9839" s="341"/>
      <c r="I9839" s="341"/>
      <c r="J9839" s="341"/>
      <c r="AH9839" s="221"/>
      <c r="AI9839" s="221"/>
      <c r="AJ9839" s="221"/>
      <c r="AK9839" s="221"/>
      <c r="AL9839" s="221"/>
      <c r="AM9839" s="221"/>
      <c r="AN9839" s="221"/>
      <c r="AO9839" s="221"/>
      <c r="AP9839" s="221"/>
      <c r="AQ9839" s="219"/>
      <c r="AR9839" s="219"/>
      <c r="AS9839" s="221"/>
      <c r="AT9839" s="221"/>
      <c r="AU9839" s="221"/>
      <c r="AV9839" s="221"/>
      <c r="AW9839" s="221"/>
      <c r="AX9839" s="221"/>
      <c r="AY9839" s="221"/>
      <c r="AZ9839" s="221"/>
    </row>
    <row r="9840" spans="1:52" x14ac:dyDescent="0.15">
      <c r="A9840" s="278"/>
      <c r="B9840" s="274"/>
      <c r="C9840" s="340"/>
      <c r="D9840" s="340"/>
      <c r="E9840" s="341"/>
      <c r="F9840" s="341"/>
      <c r="G9840" s="341"/>
      <c r="H9840" s="341"/>
      <c r="I9840" s="341"/>
      <c r="J9840" s="341"/>
      <c r="AH9840" s="221"/>
      <c r="AI9840" s="221"/>
      <c r="AJ9840" s="221"/>
      <c r="AK9840" s="221"/>
      <c r="AL9840" s="221"/>
      <c r="AM9840" s="221"/>
      <c r="AN9840" s="221"/>
      <c r="AO9840" s="221"/>
      <c r="AP9840" s="221"/>
      <c r="AQ9840" s="219"/>
      <c r="AR9840" s="219"/>
      <c r="AS9840" s="221"/>
      <c r="AT9840" s="221"/>
      <c r="AU9840" s="221"/>
      <c r="AV9840" s="221"/>
      <c r="AW9840" s="221"/>
      <c r="AX9840" s="221"/>
      <c r="AY9840" s="221"/>
      <c r="AZ9840" s="221"/>
    </row>
    <row r="9841" spans="1:52" x14ac:dyDescent="0.15">
      <c r="A9841" s="278"/>
      <c r="B9841" s="274"/>
      <c r="C9841" s="340"/>
      <c r="D9841" s="340"/>
      <c r="E9841" s="341"/>
      <c r="F9841" s="341"/>
      <c r="G9841" s="341"/>
      <c r="H9841" s="341"/>
      <c r="I9841" s="341"/>
      <c r="J9841" s="341"/>
      <c r="AH9841" s="221"/>
      <c r="AI9841" s="221"/>
      <c r="AJ9841" s="221"/>
      <c r="AK9841" s="221"/>
      <c r="AL9841" s="221"/>
      <c r="AM9841" s="221"/>
      <c r="AN9841" s="221"/>
      <c r="AO9841" s="221"/>
      <c r="AP9841" s="221"/>
      <c r="AQ9841" s="219"/>
      <c r="AR9841" s="219"/>
      <c r="AS9841" s="221"/>
      <c r="AT9841" s="221"/>
      <c r="AU9841" s="221"/>
      <c r="AV9841" s="221"/>
      <c r="AW9841" s="221"/>
      <c r="AX9841" s="221"/>
      <c r="AY9841" s="221"/>
      <c r="AZ9841" s="221"/>
    </row>
    <row r="9842" spans="1:52" x14ac:dyDescent="0.15">
      <c r="A9842" s="278"/>
      <c r="B9842" s="274"/>
      <c r="C9842" s="340"/>
      <c r="D9842" s="340"/>
      <c r="E9842" s="341"/>
      <c r="F9842" s="341"/>
      <c r="G9842" s="341"/>
      <c r="H9842" s="341"/>
      <c r="I9842" s="341"/>
      <c r="J9842" s="341"/>
      <c r="AH9842" s="221"/>
      <c r="AI9842" s="221"/>
      <c r="AJ9842" s="221"/>
      <c r="AK9842" s="221"/>
      <c r="AL9842" s="221"/>
      <c r="AM9842" s="221"/>
      <c r="AN9842" s="221"/>
      <c r="AO9842" s="221"/>
      <c r="AP9842" s="221"/>
      <c r="AQ9842" s="219"/>
      <c r="AR9842" s="219"/>
      <c r="AS9842" s="221"/>
      <c r="AT9842" s="221"/>
      <c r="AU9842" s="221"/>
      <c r="AV9842" s="221"/>
      <c r="AW9842" s="221"/>
      <c r="AX9842" s="221"/>
      <c r="AY9842" s="221"/>
      <c r="AZ9842" s="221"/>
    </row>
    <row r="9843" spans="1:52" x14ac:dyDescent="0.15">
      <c r="A9843" s="278"/>
      <c r="B9843" s="274"/>
      <c r="C9843" s="340"/>
      <c r="D9843" s="340"/>
      <c r="E9843" s="341"/>
      <c r="F9843" s="341"/>
      <c r="G9843" s="341"/>
      <c r="H9843" s="341"/>
      <c r="I9843" s="341"/>
      <c r="J9843" s="341"/>
      <c r="AH9843" s="221"/>
      <c r="AI9843" s="221"/>
      <c r="AJ9843" s="221"/>
      <c r="AK9843" s="221"/>
      <c r="AL9843" s="221"/>
      <c r="AM9843" s="221"/>
      <c r="AN9843" s="221"/>
      <c r="AO9843" s="221"/>
      <c r="AP9843" s="221"/>
      <c r="AQ9843" s="219"/>
      <c r="AR9843" s="219"/>
      <c r="AS9843" s="221"/>
      <c r="AT9843" s="221"/>
      <c r="AU9843" s="221"/>
      <c r="AV9843" s="221"/>
      <c r="AW9843" s="221"/>
      <c r="AX9843" s="221"/>
      <c r="AY9843" s="221"/>
      <c r="AZ9843" s="221"/>
    </row>
    <row r="9844" spans="1:52" x14ac:dyDescent="0.15">
      <c r="A9844" s="278"/>
      <c r="B9844" s="274"/>
      <c r="C9844" s="340"/>
      <c r="D9844" s="340"/>
      <c r="E9844" s="341"/>
      <c r="F9844" s="341"/>
      <c r="G9844" s="341"/>
      <c r="H9844" s="341"/>
      <c r="I9844" s="341"/>
      <c r="J9844" s="341"/>
      <c r="AH9844" s="221"/>
      <c r="AI9844" s="221"/>
      <c r="AJ9844" s="221"/>
      <c r="AK9844" s="221"/>
      <c r="AL9844" s="221"/>
      <c r="AM9844" s="221"/>
      <c r="AN9844" s="221"/>
      <c r="AO9844" s="221"/>
      <c r="AP9844" s="221"/>
      <c r="AQ9844" s="219"/>
      <c r="AR9844" s="219"/>
      <c r="AS9844" s="221"/>
      <c r="AT9844" s="221"/>
      <c r="AU9844" s="221"/>
      <c r="AV9844" s="221"/>
      <c r="AW9844" s="221"/>
      <c r="AX9844" s="221"/>
      <c r="AY9844" s="221"/>
      <c r="AZ9844" s="221"/>
    </row>
    <row r="9845" spans="1:52" x14ac:dyDescent="0.15">
      <c r="A9845" s="278"/>
      <c r="B9845" s="274"/>
      <c r="C9845" s="340"/>
      <c r="D9845" s="340"/>
      <c r="E9845" s="341"/>
      <c r="F9845" s="341"/>
      <c r="G9845" s="341"/>
      <c r="H9845" s="341"/>
      <c r="I9845" s="341"/>
      <c r="J9845" s="341"/>
      <c r="AH9845" s="221"/>
      <c r="AI9845" s="221"/>
      <c r="AJ9845" s="221"/>
      <c r="AK9845" s="221"/>
      <c r="AL9845" s="221"/>
      <c r="AM9845" s="221"/>
      <c r="AN9845" s="221"/>
      <c r="AO9845" s="221"/>
      <c r="AP9845" s="221"/>
      <c r="AQ9845" s="219"/>
      <c r="AR9845" s="219"/>
      <c r="AS9845" s="221"/>
      <c r="AT9845" s="221"/>
      <c r="AU9845" s="221"/>
      <c r="AV9845" s="221"/>
      <c r="AW9845" s="221"/>
      <c r="AX9845" s="221"/>
      <c r="AY9845" s="221"/>
      <c r="AZ9845" s="221"/>
    </row>
    <row r="9846" spans="1:52" x14ac:dyDescent="0.15">
      <c r="A9846" s="278"/>
      <c r="B9846" s="274"/>
      <c r="C9846" s="340"/>
      <c r="D9846" s="340"/>
      <c r="E9846" s="341"/>
      <c r="F9846" s="341"/>
      <c r="G9846" s="341"/>
      <c r="H9846" s="341"/>
      <c r="I9846" s="341"/>
      <c r="J9846" s="341"/>
      <c r="AH9846" s="221"/>
      <c r="AI9846" s="221"/>
      <c r="AJ9846" s="221"/>
      <c r="AK9846" s="221"/>
      <c r="AL9846" s="221"/>
      <c r="AM9846" s="221"/>
      <c r="AN9846" s="221"/>
      <c r="AO9846" s="221"/>
      <c r="AP9846" s="221"/>
      <c r="AQ9846" s="219"/>
      <c r="AR9846" s="219"/>
      <c r="AS9846" s="221"/>
      <c r="AT9846" s="221"/>
      <c r="AU9846" s="221"/>
      <c r="AV9846" s="221"/>
      <c r="AW9846" s="221"/>
      <c r="AX9846" s="221"/>
      <c r="AY9846" s="221"/>
      <c r="AZ9846" s="221"/>
    </row>
    <row r="9847" spans="1:52" x14ac:dyDescent="0.15">
      <c r="A9847" s="278"/>
      <c r="B9847" s="274"/>
      <c r="C9847" s="340"/>
      <c r="D9847" s="340"/>
      <c r="E9847" s="341"/>
      <c r="F9847" s="341"/>
      <c r="G9847" s="341"/>
      <c r="H9847" s="341"/>
      <c r="I9847" s="341"/>
      <c r="J9847" s="341"/>
      <c r="AH9847" s="221"/>
      <c r="AI9847" s="221"/>
      <c r="AJ9847" s="221"/>
      <c r="AK9847" s="221"/>
      <c r="AL9847" s="221"/>
      <c r="AM9847" s="221"/>
      <c r="AN9847" s="221"/>
      <c r="AO9847" s="221"/>
      <c r="AP9847" s="221"/>
      <c r="AQ9847" s="219"/>
      <c r="AR9847" s="219"/>
      <c r="AS9847" s="221"/>
      <c r="AT9847" s="221"/>
      <c r="AU9847" s="221"/>
      <c r="AV9847" s="221"/>
      <c r="AW9847" s="221"/>
      <c r="AX9847" s="221"/>
      <c r="AY9847" s="221"/>
      <c r="AZ9847" s="221"/>
    </row>
    <row r="9848" spans="1:52" x14ac:dyDescent="0.15">
      <c r="A9848" s="278"/>
      <c r="B9848" s="274"/>
      <c r="C9848" s="340"/>
      <c r="D9848" s="340"/>
      <c r="E9848" s="341"/>
      <c r="F9848" s="341"/>
      <c r="G9848" s="341"/>
      <c r="H9848" s="341"/>
      <c r="I9848" s="341"/>
      <c r="J9848" s="341"/>
      <c r="AH9848" s="221"/>
      <c r="AI9848" s="221"/>
      <c r="AJ9848" s="221"/>
      <c r="AK9848" s="221"/>
      <c r="AL9848" s="221"/>
      <c r="AM9848" s="221"/>
      <c r="AN9848" s="221"/>
      <c r="AO9848" s="221"/>
      <c r="AP9848" s="221"/>
      <c r="AQ9848" s="219"/>
      <c r="AR9848" s="219"/>
      <c r="AS9848" s="221"/>
      <c r="AT9848" s="221"/>
      <c r="AU9848" s="221"/>
      <c r="AV9848" s="221"/>
      <c r="AW9848" s="221"/>
      <c r="AX9848" s="221"/>
      <c r="AY9848" s="221"/>
      <c r="AZ9848" s="221"/>
    </row>
    <row r="9849" spans="1:52" x14ac:dyDescent="0.15">
      <c r="A9849" s="278"/>
      <c r="B9849" s="274"/>
      <c r="C9849" s="340"/>
      <c r="D9849" s="340"/>
      <c r="E9849" s="341"/>
      <c r="F9849" s="341"/>
      <c r="G9849" s="341"/>
      <c r="H9849" s="341"/>
      <c r="I9849" s="341"/>
      <c r="J9849" s="341"/>
      <c r="AH9849" s="221"/>
      <c r="AI9849" s="221"/>
      <c r="AJ9849" s="221"/>
      <c r="AK9849" s="221"/>
      <c r="AL9849" s="221"/>
      <c r="AM9849" s="221"/>
      <c r="AN9849" s="221"/>
      <c r="AO9849" s="221"/>
      <c r="AP9849" s="221"/>
      <c r="AQ9849" s="219"/>
      <c r="AR9849" s="219"/>
      <c r="AS9849" s="221"/>
      <c r="AT9849" s="221"/>
      <c r="AU9849" s="221"/>
      <c r="AV9849" s="221"/>
      <c r="AW9849" s="221"/>
      <c r="AX9849" s="221"/>
      <c r="AY9849" s="221"/>
      <c r="AZ9849" s="221"/>
    </row>
    <row r="9850" spans="1:52" x14ac:dyDescent="0.15">
      <c r="A9850" s="278"/>
      <c r="B9850" s="274"/>
      <c r="C9850" s="340"/>
      <c r="D9850" s="340"/>
      <c r="E9850" s="341"/>
      <c r="F9850" s="341"/>
      <c r="G9850" s="341"/>
      <c r="H9850" s="341"/>
      <c r="I9850" s="341"/>
      <c r="J9850" s="341"/>
      <c r="AH9850" s="221"/>
      <c r="AI9850" s="221"/>
      <c r="AJ9850" s="221"/>
      <c r="AK9850" s="221"/>
      <c r="AL9850" s="221"/>
      <c r="AM9850" s="221"/>
      <c r="AN9850" s="221"/>
      <c r="AO9850" s="221"/>
      <c r="AP9850" s="221"/>
      <c r="AQ9850" s="219"/>
      <c r="AR9850" s="219"/>
      <c r="AS9850" s="221"/>
      <c r="AT9850" s="221"/>
      <c r="AU9850" s="221"/>
      <c r="AV9850" s="221"/>
      <c r="AW9850" s="221"/>
      <c r="AX9850" s="221"/>
      <c r="AY9850" s="221"/>
      <c r="AZ9850" s="221"/>
    </row>
    <row r="9851" spans="1:52" x14ac:dyDescent="0.15">
      <c r="A9851" s="278"/>
      <c r="B9851" s="274"/>
      <c r="C9851" s="340"/>
      <c r="D9851" s="340"/>
      <c r="E9851" s="341"/>
      <c r="F9851" s="341"/>
      <c r="G9851" s="341"/>
      <c r="H9851" s="341"/>
      <c r="I9851" s="341"/>
      <c r="J9851" s="341"/>
      <c r="AH9851" s="221"/>
      <c r="AI9851" s="221"/>
      <c r="AJ9851" s="221"/>
      <c r="AK9851" s="221"/>
      <c r="AL9851" s="221"/>
      <c r="AM9851" s="221"/>
      <c r="AN9851" s="221"/>
      <c r="AO9851" s="221"/>
      <c r="AP9851" s="221"/>
      <c r="AQ9851" s="219"/>
      <c r="AR9851" s="219"/>
      <c r="AS9851" s="221"/>
      <c r="AT9851" s="221"/>
      <c r="AU9851" s="221"/>
      <c r="AV9851" s="221"/>
      <c r="AW9851" s="221"/>
      <c r="AX9851" s="221"/>
      <c r="AY9851" s="221"/>
      <c r="AZ9851" s="221"/>
    </row>
    <row r="9852" spans="1:52" x14ac:dyDescent="0.15">
      <c r="A9852" s="278"/>
      <c r="B9852" s="274"/>
      <c r="C9852" s="340"/>
      <c r="D9852" s="340"/>
      <c r="E9852" s="341"/>
      <c r="F9852" s="341"/>
      <c r="G9852" s="341"/>
      <c r="H9852" s="341"/>
      <c r="I9852" s="341"/>
      <c r="J9852" s="341"/>
      <c r="AH9852" s="221"/>
      <c r="AI9852" s="221"/>
      <c r="AJ9852" s="221"/>
      <c r="AK9852" s="221"/>
      <c r="AL9852" s="221"/>
      <c r="AM9852" s="221"/>
      <c r="AN9852" s="221"/>
      <c r="AO9852" s="221"/>
      <c r="AP9852" s="221"/>
      <c r="AQ9852" s="219"/>
      <c r="AR9852" s="219"/>
      <c r="AS9852" s="221"/>
      <c r="AT9852" s="221"/>
      <c r="AU9852" s="221"/>
      <c r="AV9852" s="221"/>
      <c r="AW9852" s="221"/>
      <c r="AX9852" s="221"/>
      <c r="AY9852" s="221"/>
      <c r="AZ9852" s="221"/>
    </row>
    <row r="9853" spans="1:52" x14ac:dyDescent="0.15">
      <c r="A9853" s="278"/>
      <c r="B9853" s="274"/>
      <c r="C9853" s="340"/>
      <c r="D9853" s="340"/>
      <c r="E9853" s="341"/>
      <c r="F9853" s="341"/>
      <c r="G9853" s="341"/>
      <c r="H9853" s="341"/>
      <c r="I9853" s="341"/>
      <c r="J9853" s="341"/>
      <c r="AH9853" s="221"/>
      <c r="AI9853" s="221"/>
      <c r="AJ9853" s="221"/>
      <c r="AK9853" s="221"/>
      <c r="AL9853" s="221"/>
      <c r="AM9853" s="221"/>
      <c r="AN9853" s="221"/>
      <c r="AO9853" s="221"/>
      <c r="AP9853" s="221"/>
      <c r="AQ9853" s="219"/>
      <c r="AR9853" s="219"/>
      <c r="AS9853" s="221"/>
      <c r="AT9853" s="221"/>
      <c r="AU9853" s="221"/>
      <c r="AV9853" s="221"/>
      <c r="AW9853" s="221"/>
      <c r="AX9853" s="221"/>
      <c r="AY9853" s="221"/>
      <c r="AZ9853" s="221"/>
    </row>
    <row r="9854" spans="1:52" x14ac:dyDescent="0.15">
      <c r="A9854" s="278"/>
      <c r="B9854" s="274"/>
      <c r="C9854" s="340"/>
      <c r="D9854" s="340"/>
      <c r="E9854" s="341"/>
      <c r="F9854" s="341"/>
      <c r="G9854" s="341"/>
      <c r="H9854" s="341"/>
      <c r="I9854" s="341"/>
      <c r="J9854" s="341"/>
      <c r="AH9854" s="221"/>
      <c r="AI9854" s="221"/>
      <c r="AJ9854" s="221"/>
      <c r="AK9854" s="221"/>
      <c r="AL9854" s="221"/>
      <c r="AM9854" s="221"/>
      <c r="AN9854" s="221"/>
      <c r="AO9854" s="221"/>
      <c r="AP9854" s="221"/>
      <c r="AQ9854" s="219"/>
      <c r="AR9854" s="219"/>
      <c r="AS9854" s="221"/>
      <c r="AT9854" s="221"/>
      <c r="AU9854" s="221"/>
      <c r="AV9854" s="221"/>
      <c r="AW9854" s="221"/>
      <c r="AX9854" s="221"/>
      <c r="AY9854" s="221"/>
      <c r="AZ9854" s="221"/>
    </row>
    <row r="9855" spans="1:52" x14ac:dyDescent="0.15">
      <c r="A9855" s="278"/>
      <c r="B9855" s="274"/>
      <c r="C9855" s="340"/>
      <c r="D9855" s="340"/>
      <c r="E9855" s="341"/>
      <c r="F9855" s="341"/>
      <c r="G9855" s="341"/>
      <c r="H9855" s="341"/>
      <c r="I9855" s="341"/>
      <c r="J9855" s="341"/>
      <c r="AH9855" s="221"/>
      <c r="AI9855" s="221"/>
      <c r="AJ9855" s="221"/>
      <c r="AK9855" s="221"/>
      <c r="AL9855" s="221"/>
      <c r="AM9855" s="221"/>
      <c r="AN9855" s="221"/>
      <c r="AO9855" s="221"/>
      <c r="AP9855" s="221"/>
      <c r="AQ9855" s="219"/>
      <c r="AR9855" s="219"/>
      <c r="AS9855" s="221"/>
      <c r="AT9855" s="221"/>
      <c r="AU9855" s="221"/>
      <c r="AV9855" s="221"/>
      <c r="AW9855" s="221"/>
      <c r="AX9855" s="221"/>
      <c r="AY9855" s="221"/>
      <c r="AZ9855" s="221"/>
    </row>
    <row r="9856" spans="1:52" x14ac:dyDescent="0.15">
      <c r="A9856" s="278"/>
      <c r="B9856" s="274"/>
      <c r="C9856" s="340"/>
      <c r="D9856" s="340"/>
      <c r="E9856" s="341"/>
      <c r="F9856" s="341"/>
      <c r="G9856" s="341"/>
      <c r="H9856" s="341"/>
      <c r="I9856" s="341"/>
      <c r="J9856" s="341"/>
      <c r="AH9856" s="221"/>
      <c r="AI9856" s="221"/>
      <c r="AJ9856" s="221"/>
      <c r="AK9856" s="221"/>
      <c r="AL9856" s="221"/>
      <c r="AM9856" s="221"/>
      <c r="AN9856" s="221"/>
      <c r="AO9856" s="221"/>
      <c r="AP9856" s="221"/>
      <c r="AQ9856" s="219"/>
      <c r="AR9856" s="219"/>
      <c r="AS9856" s="221"/>
      <c r="AT9856" s="221"/>
      <c r="AU9856" s="221"/>
      <c r="AV9856" s="221"/>
      <c r="AW9856" s="221"/>
      <c r="AX9856" s="221"/>
      <c r="AY9856" s="221"/>
      <c r="AZ9856" s="221"/>
    </row>
    <row r="9857" spans="1:52" x14ac:dyDescent="0.15">
      <c r="A9857" s="278"/>
      <c r="B9857" s="274"/>
      <c r="C9857" s="340"/>
      <c r="D9857" s="340"/>
      <c r="E9857" s="341"/>
      <c r="F9857" s="341"/>
      <c r="G9857" s="341"/>
      <c r="H9857" s="341"/>
      <c r="I9857" s="341"/>
      <c r="J9857" s="341"/>
      <c r="AH9857" s="221"/>
      <c r="AI9857" s="221"/>
      <c r="AJ9857" s="221"/>
      <c r="AK9857" s="221"/>
      <c r="AL9857" s="221"/>
      <c r="AM9857" s="221"/>
      <c r="AN9857" s="221"/>
      <c r="AO9857" s="221"/>
      <c r="AP9857" s="221"/>
      <c r="AQ9857" s="219"/>
      <c r="AR9857" s="219"/>
      <c r="AS9857" s="221"/>
      <c r="AT9857" s="221"/>
      <c r="AU9857" s="221"/>
      <c r="AV9857" s="221"/>
      <c r="AW9857" s="221"/>
      <c r="AX9857" s="221"/>
      <c r="AY9857" s="221"/>
      <c r="AZ9857" s="221"/>
    </row>
    <row r="9858" spans="1:52" x14ac:dyDescent="0.15">
      <c r="A9858" s="278"/>
      <c r="B9858" s="274"/>
      <c r="C9858" s="340"/>
      <c r="D9858" s="340"/>
      <c r="E9858" s="341"/>
      <c r="F9858" s="341"/>
      <c r="G9858" s="341"/>
      <c r="H9858" s="341"/>
      <c r="I9858" s="341"/>
      <c r="J9858" s="341"/>
      <c r="AH9858" s="221"/>
      <c r="AI9858" s="221"/>
      <c r="AJ9858" s="221"/>
      <c r="AK9858" s="221"/>
      <c r="AL9858" s="221"/>
      <c r="AM9858" s="221"/>
      <c r="AN9858" s="221"/>
      <c r="AO9858" s="221"/>
      <c r="AP9858" s="221"/>
      <c r="AQ9858" s="219"/>
      <c r="AR9858" s="219"/>
      <c r="AS9858" s="221"/>
      <c r="AT9858" s="221"/>
      <c r="AU9858" s="221"/>
      <c r="AV9858" s="221"/>
      <c r="AW9858" s="221"/>
      <c r="AX9858" s="221"/>
      <c r="AY9858" s="221"/>
      <c r="AZ9858" s="221"/>
    </row>
    <row r="9859" spans="1:52" x14ac:dyDescent="0.15">
      <c r="A9859" s="278"/>
      <c r="B9859" s="274"/>
      <c r="C9859" s="340"/>
      <c r="D9859" s="340"/>
      <c r="E9859" s="341"/>
      <c r="F9859" s="341"/>
      <c r="G9859" s="341"/>
      <c r="H9859" s="341"/>
      <c r="I9859" s="341"/>
      <c r="J9859" s="341"/>
      <c r="AH9859" s="221"/>
      <c r="AI9859" s="221"/>
      <c r="AJ9859" s="221"/>
      <c r="AK9859" s="221"/>
      <c r="AL9859" s="221"/>
      <c r="AM9859" s="221"/>
      <c r="AN9859" s="221"/>
      <c r="AO9859" s="221"/>
      <c r="AP9859" s="221"/>
      <c r="AQ9859" s="219"/>
      <c r="AR9859" s="219"/>
      <c r="AS9859" s="221"/>
      <c r="AT9859" s="221"/>
      <c r="AU9859" s="221"/>
      <c r="AV9859" s="221"/>
      <c r="AW9859" s="221"/>
      <c r="AX9859" s="221"/>
      <c r="AY9859" s="221"/>
      <c r="AZ9859" s="221"/>
    </row>
    <row r="9860" spans="1:52" x14ac:dyDescent="0.15">
      <c r="A9860" s="278"/>
      <c r="B9860" s="274"/>
      <c r="C9860" s="340"/>
      <c r="D9860" s="340"/>
      <c r="E9860" s="341"/>
      <c r="F9860" s="341"/>
      <c r="G9860" s="341"/>
      <c r="H9860" s="341"/>
      <c r="I9860" s="341"/>
      <c r="J9860" s="341"/>
      <c r="AH9860" s="221"/>
      <c r="AI9860" s="221"/>
      <c r="AJ9860" s="221"/>
      <c r="AK9860" s="221"/>
      <c r="AL9860" s="221"/>
      <c r="AM9860" s="221"/>
      <c r="AN9860" s="221"/>
      <c r="AO9860" s="221"/>
      <c r="AP9860" s="221"/>
      <c r="AQ9860" s="219"/>
      <c r="AR9860" s="219"/>
      <c r="AS9860" s="221"/>
      <c r="AT9860" s="221"/>
      <c r="AU9860" s="221"/>
      <c r="AV9860" s="221"/>
      <c r="AW9860" s="221"/>
      <c r="AX9860" s="221"/>
      <c r="AY9860" s="221"/>
      <c r="AZ9860" s="221"/>
    </row>
    <row r="9861" spans="1:52" x14ac:dyDescent="0.15">
      <c r="A9861" s="278"/>
      <c r="B9861" s="274"/>
      <c r="C9861" s="340"/>
      <c r="D9861" s="340"/>
      <c r="E9861" s="341"/>
      <c r="F9861" s="341"/>
      <c r="G9861" s="341"/>
      <c r="H9861" s="341"/>
      <c r="I9861" s="341"/>
      <c r="J9861" s="341"/>
      <c r="AH9861" s="221"/>
      <c r="AI9861" s="221"/>
      <c r="AJ9861" s="221"/>
      <c r="AK9861" s="221"/>
      <c r="AL9861" s="221"/>
      <c r="AM9861" s="221"/>
      <c r="AN9861" s="221"/>
      <c r="AO9861" s="221"/>
      <c r="AP9861" s="221"/>
      <c r="AQ9861" s="219"/>
      <c r="AR9861" s="219"/>
      <c r="AS9861" s="221"/>
      <c r="AT9861" s="221"/>
      <c r="AU9861" s="221"/>
      <c r="AV9861" s="221"/>
      <c r="AW9861" s="221"/>
      <c r="AX9861" s="221"/>
      <c r="AY9861" s="221"/>
      <c r="AZ9861" s="221"/>
    </row>
    <row r="9862" spans="1:52" x14ac:dyDescent="0.15">
      <c r="A9862" s="278"/>
      <c r="B9862" s="274"/>
      <c r="C9862" s="340"/>
      <c r="D9862" s="340"/>
      <c r="E9862" s="341"/>
      <c r="F9862" s="341"/>
      <c r="G9862" s="341"/>
      <c r="H9862" s="341"/>
      <c r="I9862" s="341"/>
      <c r="J9862" s="341"/>
      <c r="AH9862" s="221"/>
      <c r="AI9862" s="221"/>
      <c r="AJ9862" s="221"/>
      <c r="AK9862" s="221"/>
      <c r="AL9862" s="221"/>
      <c r="AM9862" s="221"/>
      <c r="AN9862" s="221"/>
      <c r="AO9862" s="221"/>
      <c r="AP9862" s="221"/>
      <c r="AQ9862" s="219"/>
      <c r="AR9862" s="219"/>
      <c r="AS9862" s="221"/>
      <c r="AT9862" s="221"/>
      <c r="AU9862" s="221"/>
      <c r="AV9862" s="221"/>
      <c r="AW9862" s="221"/>
      <c r="AX9862" s="221"/>
      <c r="AY9862" s="221"/>
      <c r="AZ9862" s="221"/>
    </row>
    <row r="9863" spans="1:52" x14ac:dyDescent="0.15">
      <c r="A9863" s="278"/>
      <c r="B9863" s="274"/>
      <c r="C9863" s="340"/>
      <c r="D9863" s="340"/>
      <c r="E9863" s="341"/>
      <c r="F9863" s="341"/>
      <c r="G9863" s="341"/>
      <c r="H9863" s="341"/>
      <c r="I9863" s="341"/>
      <c r="J9863" s="341"/>
      <c r="AH9863" s="221"/>
      <c r="AI9863" s="221"/>
      <c r="AJ9863" s="221"/>
      <c r="AK9863" s="221"/>
      <c r="AL9863" s="221"/>
      <c r="AM9863" s="221"/>
      <c r="AN9863" s="221"/>
      <c r="AO9863" s="221"/>
      <c r="AP9863" s="221"/>
      <c r="AQ9863" s="219"/>
      <c r="AR9863" s="219"/>
      <c r="AS9863" s="221"/>
      <c r="AT9863" s="221"/>
      <c r="AU9863" s="221"/>
      <c r="AV9863" s="221"/>
      <c r="AW9863" s="221"/>
      <c r="AX9863" s="221"/>
      <c r="AY9863" s="221"/>
      <c r="AZ9863" s="221"/>
    </row>
    <row r="9864" spans="1:52" x14ac:dyDescent="0.15">
      <c r="A9864" s="278"/>
      <c r="B9864" s="274"/>
      <c r="C9864" s="340"/>
      <c r="D9864" s="340"/>
      <c r="E9864" s="341"/>
      <c r="F9864" s="341"/>
      <c r="G9864" s="341"/>
      <c r="H9864" s="341"/>
      <c r="I9864" s="341"/>
      <c r="J9864" s="341"/>
      <c r="AH9864" s="221"/>
      <c r="AI9864" s="221"/>
      <c r="AJ9864" s="221"/>
      <c r="AK9864" s="221"/>
      <c r="AL9864" s="221"/>
      <c r="AM9864" s="221"/>
      <c r="AN9864" s="221"/>
      <c r="AO9864" s="221"/>
      <c r="AP9864" s="221"/>
      <c r="AQ9864" s="219"/>
      <c r="AR9864" s="219"/>
      <c r="AS9864" s="221"/>
      <c r="AT9864" s="221"/>
      <c r="AU9864" s="221"/>
      <c r="AV9864" s="221"/>
      <c r="AW9864" s="221"/>
      <c r="AX9864" s="221"/>
      <c r="AY9864" s="221"/>
      <c r="AZ9864" s="221"/>
    </row>
    <row r="9865" spans="1:52" x14ac:dyDescent="0.15">
      <c r="A9865" s="278"/>
      <c r="B9865" s="274"/>
      <c r="C9865" s="340"/>
      <c r="D9865" s="340"/>
      <c r="E9865" s="341"/>
      <c r="F9865" s="341"/>
      <c r="G9865" s="341"/>
      <c r="H9865" s="341"/>
      <c r="I9865" s="341"/>
      <c r="J9865" s="341"/>
      <c r="AH9865" s="221"/>
      <c r="AI9865" s="221"/>
      <c r="AJ9865" s="221"/>
      <c r="AK9865" s="221"/>
      <c r="AL9865" s="221"/>
      <c r="AM9865" s="221"/>
      <c r="AN9865" s="221"/>
      <c r="AO9865" s="221"/>
      <c r="AP9865" s="221"/>
      <c r="AQ9865" s="219"/>
      <c r="AR9865" s="219"/>
      <c r="AS9865" s="221"/>
      <c r="AT9865" s="221"/>
      <c r="AU9865" s="221"/>
      <c r="AV9865" s="221"/>
      <c r="AW9865" s="221"/>
      <c r="AX9865" s="221"/>
      <c r="AY9865" s="221"/>
      <c r="AZ9865" s="221"/>
    </row>
    <row r="9866" spans="1:52" x14ac:dyDescent="0.15">
      <c r="A9866" s="278"/>
      <c r="B9866" s="274"/>
      <c r="C9866" s="340"/>
      <c r="D9866" s="340"/>
      <c r="E9866" s="341"/>
      <c r="F9866" s="341"/>
      <c r="G9866" s="341"/>
      <c r="H9866" s="341"/>
      <c r="I9866" s="341"/>
      <c r="J9866" s="341"/>
      <c r="AH9866" s="221"/>
      <c r="AI9866" s="221"/>
      <c r="AJ9866" s="221"/>
      <c r="AK9866" s="221"/>
      <c r="AL9866" s="221"/>
      <c r="AM9866" s="221"/>
      <c r="AN9866" s="221"/>
      <c r="AO9866" s="221"/>
      <c r="AP9866" s="221"/>
      <c r="AQ9866" s="219"/>
      <c r="AR9866" s="219"/>
      <c r="AS9866" s="221"/>
      <c r="AT9866" s="221"/>
      <c r="AU9866" s="221"/>
      <c r="AV9866" s="221"/>
      <c r="AW9866" s="221"/>
      <c r="AX9866" s="221"/>
      <c r="AY9866" s="221"/>
      <c r="AZ9866" s="221"/>
    </row>
    <row r="9867" spans="1:52" x14ac:dyDescent="0.15">
      <c r="A9867" s="278"/>
      <c r="B9867" s="274"/>
      <c r="C9867" s="340"/>
      <c r="D9867" s="340"/>
      <c r="E9867" s="341"/>
      <c r="F9867" s="341"/>
      <c r="G9867" s="341"/>
      <c r="H9867" s="341"/>
      <c r="I9867" s="341"/>
      <c r="J9867" s="341"/>
      <c r="AH9867" s="221"/>
      <c r="AI9867" s="221"/>
      <c r="AJ9867" s="221"/>
      <c r="AK9867" s="221"/>
      <c r="AL9867" s="221"/>
      <c r="AM9867" s="221"/>
      <c r="AN9867" s="221"/>
      <c r="AO9867" s="221"/>
      <c r="AP9867" s="221"/>
      <c r="AQ9867" s="219"/>
      <c r="AR9867" s="219"/>
      <c r="AS9867" s="221"/>
      <c r="AT9867" s="221"/>
      <c r="AU9867" s="221"/>
      <c r="AV9867" s="221"/>
      <c r="AW9867" s="221"/>
      <c r="AX9867" s="221"/>
      <c r="AY9867" s="221"/>
      <c r="AZ9867" s="221"/>
    </row>
    <row r="9868" spans="1:52" x14ac:dyDescent="0.15">
      <c r="A9868" s="278"/>
      <c r="B9868" s="274"/>
      <c r="C9868" s="340"/>
      <c r="D9868" s="340"/>
      <c r="E9868" s="341"/>
      <c r="F9868" s="341"/>
      <c r="G9868" s="341"/>
      <c r="H9868" s="341"/>
      <c r="I9868" s="341"/>
      <c r="J9868" s="341"/>
      <c r="AH9868" s="221"/>
      <c r="AI9868" s="221"/>
      <c r="AJ9868" s="221"/>
      <c r="AK9868" s="221"/>
      <c r="AL9868" s="221"/>
      <c r="AM9868" s="221"/>
      <c r="AN9868" s="221"/>
      <c r="AO9868" s="221"/>
      <c r="AP9868" s="221"/>
      <c r="AQ9868" s="219"/>
      <c r="AR9868" s="219"/>
      <c r="AS9868" s="221"/>
      <c r="AT9868" s="221"/>
      <c r="AU9868" s="221"/>
      <c r="AV9868" s="221"/>
      <c r="AW9868" s="221"/>
      <c r="AX9868" s="221"/>
      <c r="AY9868" s="221"/>
      <c r="AZ9868" s="221"/>
    </row>
    <row r="9869" spans="1:52" x14ac:dyDescent="0.15">
      <c r="A9869" s="278"/>
      <c r="B9869" s="274"/>
      <c r="C9869" s="340"/>
      <c r="D9869" s="340"/>
      <c r="E9869" s="341"/>
      <c r="F9869" s="341"/>
      <c r="G9869" s="341"/>
      <c r="H9869" s="341"/>
      <c r="I9869" s="341"/>
      <c r="J9869" s="341"/>
      <c r="AH9869" s="221"/>
      <c r="AI9869" s="221"/>
      <c r="AJ9869" s="221"/>
      <c r="AK9869" s="221"/>
      <c r="AL9869" s="221"/>
      <c r="AM9869" s="221"/>
      <c r="AN9869" s="221"/>
      <c r="AO9869" s="221"/>
      <c r="AP9869" s="221"/>
      <c r="AQ9869" s="219"/>
      <c r="AR9869" s="219"/>
      <c r="AS9869" s="221"/>
      <c r="AT9869" s="221"/>
      <c r="AU9869" s="221"/>
      <c r="AV9869" s="221"/>
      <c r="AW9869" s="221"/>
      <c r="AX9869" s="221"/>
      <c r="AY9869" s="221"/>
      <c r="AZ9869" s="221"/>
    </row>
    <row r="9870" spans="1:52" x14ac:dyDescent="0.15">
      <c r="A9870" s="278"/>
      <c r="B9870" s="274"/>
      <c r="C9870" s="340"/>
      <c r="D9870" s="340"/>
      <c r="E9870" s="341"/>
      <c r="F9870" s="341"/>
      <c r="G9870" s="341"/>
      <c r="H9870" s="341"/>
      <c r="I9870" s="341"/>
      <c r="J9870" s="341"/>
      <c r="AH9870" s="221"/>
      <c r="AI9870" s="221"/>
      <c r="AJ9870" s="221"/>
      <c r="AK9870" s="221"/>
      <c r="AL9870" s="221"/>
      <c r="AM9870" s="221"/>
      <c r="AN9870" s="221"/>
      <c r="AO9870" s="221"/>
      <c r="AP9870" s="221"/>
      <c r="AQ9870" s="219"/>
      <c r="AR9870" s="219"/>
      <c r="AS9870" s="221"/>
      <c r="AT9870" s="221"/>
      <c r="AU9870" s="221"/>
      <c r="AV9870" s="221"/>
      <c r="AW9870" s="221"/>
      <c r="AX9870" s="221"/>
      <c r="AY9870" s="221"/>
      <c r="AZ9870" s="221"/>
    </row>
    <row r="9871" spans="1:52" x14ac:dyDescent="0.15">
      <c r="A9871" s="278"/>
      <c r="B9871" s="274"/>
      <c r="C9871" s="340"/>
      <c r="D9871" s="340"/>
      <c r="E9871" s="341"/>
      <c r="F9871" s="341"/>
      <c r="G9871" s="341"/>
      <c r="H9871" s="341"/>
      <c r="I9871" s="341"/>
      <c r="J9871" s="341"/>
      <c r="AH9871" s="221"/>
      <c r="AI9871" s="221"/>
      <c r="AJ9871" s="221"/>
      <c r="AK9871" s="221"/>
      <c r="AL9871" s="221"/>
      <c r="AM9871" s="221"/>
      <c r="AN9871" s="221"/>
      <c r="AO9871" s="221"/>
      <c r="AP9871" s="221"/>
      <c r="AQ9871" s="219"/>
      <c r="AR9871" s="219"/>
      <c r="AS9871" s="221"/>
      <c r="AT9871" s="221"/>
      <c r="AU9871" s="221"/>
      <c r="AV9871" s="221"/>
      <c r="AW9871" s="221"/>
      <c r="AX9871" s="221"/>
      <c r="AY9871" s="221"/>
      <c r="AZ9871" s="221"/>
    </row>
    <row r="9872" spans="1:52" x14ac:dyDescent="0.15">
      <c r="A9872" s="278"/>
      <c r="B9872" s="274"/>
      <c r="C9872" s="340"/>
      <c r="D9872" s="340"/>
      <c r="E9872" s="341"/>
      <c r="F9872" s="341"/>
      <c r="G9872" s="341"/>
      <c r="H9872" s="341"/>
      <c r="I9872" s="341"/>
      <c r="J9872" s="341"/>
      <c r="AH9872" s="221"/>
      <c r="AI9872" s="221"/>
      <c r="AJ9872" s="221"/>
      <c r="AK9872" s="221"/>
      <c r="AL9872" s="221"/>
      <c r="AM9872" s="221"/>
      <c r="AN9872" s="221"/>
      <c r="AO9872" s="221"/>
      <c r="AP9872" s="221"/>
      <c r="AQ9872" s="219"/>
      <c r="AR9872" s="219"/>
      <c r="AS9872" s="221"/>
      <c r="AT9872" s="221"/>
      <c r="AU9872" s="221"/>
      <c r="AV9872" s="221"/>
      <c r="AW9872" s="221"/>
      <c r="AX9872" s="221"/>
      <c r="AY9872" s="221"/>
      <c r="AZ9872" s="221"/>
    </row>
    <row r="9873" spans="1:52" x14ac:dyDescent="0.15">
      <c r="A9873" s="278"/>
      <c r="B9873" s="274"/>
      <c r="C9873" s="340"/>
      <c r="D9873" s="340"/>
      <c r="E9873" s="341"/>
      <c r="F9873" s="341"/>
      <c r="G9873" s="341"/>
      <c r="H9873" s="341"/>
      <c r="I9873" s="341"/>
      <c r="J9873" s="341"/>
      <c r="AH9873" s="221"/>
      <c r="AI9873" s="221"/>
      <c r="AJ9873" s="221"/>
      <c r="AK9873" s="221"/>
      <c r="AL9873" s="221"/>
      <c r="AM9873" s="221"/>
      <c r="AN9873" s="221"/>
      <c r="AO9873" s="221"/>
      <c r="AP9873" s="221"/>
      <c r="AQ9873" s="219"/>
      <c r="AR9873" s="219"/>
      <c r="AS9873" s="221"/>
      <c r="AT9873" s="221"/>
      <c r="AU9873" s="221"/>
      <c r="AV9873" s="221"/>
      <c r="AW9873" s="221"/>
      <c r="AX9873" s="221"/>
      <c r="AY9873" s="221"/>
      <c r="AZ9873" s="221"/>
    </row>
    <row r="9874" spans="1:52" x14ac:dyDescent="0.15">
      <c r="A9874" s="278"/>
      <c r="B9874" s="274"/>
      <c r="C9874" s="340"/>
      <c r="D9874" s="340"/>
      <c r="E9874" s="341"/>
      <c r="F9874" s="341"/>
      <c r="G9874" s="341"/>
      <c r="H9874" s="341"/>
      <c r="I9874" s="341"/>
      <c r="J9874" s="341"/>
      <c r="AH9874" s="221"/>
      <c r="AI9874" s="221"/>
      <c r="AJ9874" s="221"/>
      <c r="AK9874" s="221"/>
      <c r="AL9874" s="221"/>
      <c r="AM9874" s="221"/>
      <c r="AN9874" s="221"/>
      <c r="AO9874" s="221"/>
      <c r="AP9874" s="221"/>
      <c r="AQ9874" s="219"/>
      <c r="AR9874" s="219"/>
      <c r="AS9874" s="221"/>
      <c r="AT9874" s="221"/>
      <c r="AU9874" s="221"/>
      <c r="AV9874" s="221"/>
      <c r="AW9874" s="221"/>
      <c r="AX9874" s="221"/>
      <c r="AY9874" s="221"/>
      <c r="AZ9874" s="221"/>
    </row>
    <row r="9875" spans="1:52" x14ac:dyDescent="0.15">
      <c r="A9875" s="278"/>
      <c r="B9875" s="274"/>
      <c r="C9875" s="340"/>
      <c r="D9875" s="340"/>
      <c r="E9875" s="341"/>
      <c r="F9875" s="341"/>
      <c r="G9875" s="341"/>
      <c r="H9875" s="341"/>
      <c r="I9875" s="341"/>
      <c r="J9875" s="341"/>
      <c r="AH9875" s="221"/>
      <c r="AI9875" s="221"/>
      <c r="AJ9875" s="221"/>
      <c r="AK9875" s="221"/>
      <c r="AL9875" s="221"/>
      <c r="AM9875" s="221"/>
      <c r="AN9875" s="221"/>
      <c r="AO9875" s="221"/>
      <c r="AP9875" s="221"/>
      <c r="AQ9875" s="219"/>
      <c r="AR9875" s="219"/>
      <c r="AS9875" s="221"/>
      <c r="AT9875" s="221"/>
      <c r="AU9875" s="221"/>
      <c r="AV9875" s="221"/>
      <c r="AW9875" s="221"/>
      <c r="AX9875" s="221"/>
      <c r="AY9875" s="221"/>
      <c r="AZ9875" s="221"/>
    </row>
    <row r="9876" spans="1:52" x14ac:dyDescent="0.15">
      <c r="A9876" s="278"/>
      <c r="B9876" s="274"/>
      <c r="C9876" s="340"/>
      <c r="D9876" s="340"/>
      <c r="E9876" s="341"/>
      <c r="F9876" s="341"/>
      <c r="G9876" s="341"/>
      <c r="H9876" s="341"/>
      <c r="I9876" s="341"/>
      <c r="J9876" s="341"/>
      <c r="AH9876" s="221"/>
      <c r="AI9876" s="221"/>
      <c r="AJ9876" s="221"/>
      <c r="AK9876" s="221"/>
      <c r="AL9876" s="221"/>
      <c r="AM9876" s="221"/>
      <c r="AN9876" s="221"/>
      <c r="AO9876" s="221"/>
      <c r="AP9876" s="221"/>
      <c r="AQ9876" s="219"/>
      <c r="AR9876" s="219"/>
      <c r="AS9876" s="221"/>
      <c r="AT9876" s="221"/>
      <c r="AU9876" s="221"/>
      <c r="AV9876" s="221"/>
      <c r="AW9876" s="221"/>
      <c r="AX9876" s="221"/>
      <c r="AY9876" s="221"/>
      <c r="AZ9876" s="221"/>
    </row>
    <row r="9877" spans="1:52" x14ac:dyDescent="0.15">
      <c r="A9877" s="278"/>
      <c r="B9877" s="274"/>
      <c r="C9877" s="340"/>
      <c r="D9877" s="340"/>
      <c r="E9877" s="341"/>
      <c r="F9877" s="341"/>
      <c r="G9877" s="341"/>
      <c r="H9877" s="341"/>
      <c r="I9877" s="341"/>
      <c r="J9877" s="341"/>
      <c r="AH9877" s="221"/>
      <c r="AI9877" s="221"/>
      <c r="AJ9877" s="221"/>
      <c r="AK9877" s="221"/>
      <c r="AL9877" s="221"/>
      <c r="AM9877" s="221"/>
      <c r="AN9877" s="221"/>
      <c r="AO9877" s="221"/>
      <c r="AP9877" s="221"/>
      <c r="AQ9877" s="219"/>
      <c r="AR9877" s="219"/>
      <c r="AS9877" s="221"/>
      <c r="AT9877" s="221"/>
      <c r="AU9877" s="221"/>
      <c r="AV9877" s="221"/>
      <c r="AW9877" s="221"/>
      <c r="AX9877" s="221"/>
      <c r="AY9877" s="221"/>
      <c r="AZ9877" s="221"/>
    </row>
    <row r="9878" spans="1:52" x14ac:dyDescent="0.15">
      <c r="A9878" s="278"/>
      <c r="B9878" s="274"/>
      <c r="C9878" s="340"/>
      <c r="D9878" s="340"/>
      <c r="E9878" s="341"/>
      <c r="F9878" s="341"/>
      <c r="G9878" s="341"/>
      <c r="H9878" s="341"/>
      <c r="I9878" s="341"/>
      <c r="J9878" s="341"/>
      <c r="AH9878" s="221"/>
      <c r="AI9878" s="221"/>
      <c r="AJ9878" s="221"/>
      <c r="AK9878" s="221"/>
      <c r="AL9878" s="221"/>
      <c r="AM9878" s="221"/>
      <c r="AN9878" s="221"/>
      <c r="AO9878" s="221"/>
      <c r="AP9878" s="221"/>
      <c r="AQ9878" s="219"/>
      <c r="AR9878" s="219"/>
      <c r="AS9878" s="221"/>
      <c r="AT9878" s="221"/>
      <c r="AU9878" s="221"/>
      <c r="AV9878" s="221"/>
      <c r="AW9878" s="221"/>
      <c r="AX9878" s="221"/>
      <c r="AY9878" s="221"/>
      <c r="AZ9878" s="221"/>
    </row>
    <row r="9879" spans="1:52" x14ac:dyDescent="0.15">
      <c r="A9879" s="278"/>
      <c r="B9879" s="274"/>
      <c r="C9879" s="340"/>
      <c r="D9879" s="340"/>
      <c r="E9879" s="341"/>
      <c r="F9879" s="341"/>
      <c r="G9879" s="341"/>
      <c r="H9879" s="341"/>
      <c r="I9879" s="341"/>
      <c r="J9879" s="341"/>
      <c r="AH9879" s="221"/>
      <c r="AI9879" s="221"/>
      <c r="AJ9879" s="221"/>
      <c r="AK9879" s="221"/>
      <c r="AL9879" s="221"/>
      <c r="AM9879" s="221"/>
      <c r="AN9879" s="221"/>
      <c r="AO9879" s="221"/>
      <c r="AP9879" s="221"/>
      <c r="AQ9879" s="219"/>
      <c r="AR9879" s="219"/>
      <c r="AS9879" s="221"/>
      <c r="AT9879" s="221"/>
      <c r="AU9879" s="221"/>
      <c r="AV9879" s="221"/>
      <c r="AW9879" s="221"/>
      <c r="AX9879" s="221"/>
      <c r="AY9879" s="221"/>
      <c r="AZ9879" s="221"/>
    </row>
    <row r="9880" spans="1:52" x14ac:dyDescent="0.15">
      <c r="A9880" s="278"/>
      <c r="B9880" s="274"/>
      <c r="C9880" s="340"/>
      <c r="D9880" s="340"/>
      <c r="E9880" s="341"/>
      <c r="F9880" s="341"/>
      <c r="G9880" s="341"/>
      <c r="H9880" s="341"/>
      <c r="I9880" s="341"/>
      <c r="J9880" s="341"/>
      <c r="AH9880" s="221"/>
      <c r="AI9880" s="221"/>
      <c r="AJ9880" s="221"/>
      <c r="AK9880" s="221"/>
      <c r="AL9880" s="221"/>
      <c r="AM9880" s="221"/>
      <c r="AN9880" s="221"/>
      <c r="AO9880" s="221"/>
      <c r="AP9880" s="221"/>
      <c r="AQ9880" s="219"/>
      <c r="AR9880" s="219"/>
      <c r="AS9880" s="221"/>
      <c r="AT9880" s="221"/>
      <c r="AU9880" s="221"/>
      <c r="AV9880" s="221"/>
      <c r="AW9880" s="221"/>
      <c r="AX9880" s="221"/>
      <c r="AY9880" s="221"/>
      <c r="AZ9880" s="221"/>
    </row>
    <row r="9881" spans="1:52" x14ac:dyDescent="0.15">
      <c r="A9881" s="278"/>
      <c r="B9881" s="274"/>
      <c r="C9881" s="340"/>
      <c r="D9881" s="340"/>
      <c r="E9881" s="341"/>
      <c r="F9881" s="341"/>
      <c r="G9881" s="341"/>
      <c r="H9881" s="341"/>
      <c r="I9881" s="341"/>
      <c r="J9881" s="341"/>
      <c r="AH9881" s="221"/>
      <c r="AI9881" s="221"/>
      <c r="AJ9881" s="221"/>
      <c r="AK9881" s="221"/>
      <c r="AL9881" s="221"/>
      <c r="AM9881" s="221"/>
      <c r="AN9881" s="221"/>
      <c r="AO9881" s="221"/>
      <c r="AP9881" s="221"/>
      <c r="AQ9881" s="219"/>
      <c r="AR9881" s="219"/>
      <c r="AS9881" s="221"/>
      <c r="AT9881" s="221"/>
      <c r="AU9881" s="221"/>
      <c r="AV9881" s="221"/>
      <c r="AW9881" s="221"/>
      <c r="AX9881" s="221"/>
      <c r="AY9881" s="221"/>
      <c r="AZ9881" s="221"/>
    </row>
    <row r="9882" spans="1:52" x14ac:dyDescent="0.15">
      <c r="A9882" s="278"/>
      <c r="B9882" s="274"/>
      <c r="C9882" s="340"/>
      <c r="D9882" s="340"/>
      <c r="E9882" s="341"/>
      <c r="F9882" s="341"/>
      <c r="G9882" s="341"/>
      <c r="H9882" s="341"/>
      <c r="I9882" s="341"/>
      <c r="J9882" s="341"/>
      <c r="AH9882" s="221"/>
      <c r="AI9882" s="221"/>
      <c r="AJ9882" s="221"/>
      <c r="AK9882" s="221"/>
      <c r="AL9882" s="221"/>
      <c r="AM9882" s="221"/>
      <c r="AN9882" s="221"/>
      <c r="AO9882" s="221"/>
      <c r="AP9882" s="221"/>
      <c r="AQ9882" s="219"/>
      <c r="AR9882" s="219"/>
      <c r="AS9882" s="221"/>
      <c r="AT9882" s="221"/>
      <c r="AU9882" s="221"/>
      <c r="AV9882" s="221"/>
      <c r="AW9882" s="221"/>
      <c r="AX9882" s="221"/>
      <c r="AY9882" s="221"/>
      <c r="AZ9882" s="221"/>
    </row>
    <row r="9883" spans="1:52" x14ac:dyDescent="0.15">
      <c r="A9883" s="278"/>
      <c r="B9883" s="274"/>
      <c r="C9883" s="340"/>
      <c r="D9883" s="340"/>
      <c r="E9883" s="341"/>
      <c r="F9883" s="341"/>
      <c r="G9883" s="341"/>
      <c r="H9883" s="341"/>
      <c r="I9883" s="341"/>
      <c r="J9883" s="341"/>
      <c r="AH9883" s="221"/>
      <c r="AI9883" s="221"/>
      <c r="AJ9883" s="221"/>
      <c r="AK9883" s="221"/>
      <c r="AL9883" s="221"/>
      <c r="AM9883" s="221"/>
      <c r="AN9883" s="221"/>
      <c r="AO9883" s="221"/>
      <c r="AP9883" s="221"/>
      <c r="AQ9883" s="219"/>
      <c r="AR9883" s="219"/>
      <c r="AS9883" s="221"/>
      <c r="AT9883" s="221"/>
      <c r="AU9883" s="221"/>
      <c r="AV9883" s="221"/>
      <c r="AW9883" s="221"/>
      <c r="AX9883" s="221"/>
      <c r="AY9883" s="221"/>
      <c r="AZ9883" s="221"/>
    </row>
    <row r="9884" spans="1:52" x14ac:dyDescent="0.15">
      <c r="A9884" s="278"/>
      <c r="B9884" s="274"/>
      <c r="C9884" s="340"/>
      <c r="D9884" s="340"/>
      <c r="E9884" s="341"/>
      <c r="F9884" s="341"/>
      <c r="G9884" s="341"/>
      <c r="H9884" s="341"/>
      <c r="I9884" s="341"/>
      <c r="J9884" s="341"/>
      <c r="AH9884" s="221"/>
      <c r="AI9884" s="221"/>
      <c r="AJ9884" s="221"/>
      <c r="AK9884" s="221"/>
      <c r="AL9884" s="221"/>
      <c r="AM9884" s="221"/>
      <c r="AN9884" s="221"/>
      <c r="AO9884" s="221"/>
      <c r="AP9884" s="221"/>
      <c r="AQ9884" s="219"/>
      <c r="AR9884" s="219"/>
      <c r="AS9884" s="221"/>
      <c r="AT9884" s="221"/>
      <c r="AU9884" s="221"/>
      <c r="AV9884" s="221"/>
      <c r="AW9884" s="221"/>
      <c r="AX9884" s="221"/>
      <c r="AY9884" s="221"/>
      <c r="AZ9884" s="221"/>
    </row>
    <row r="9885" spans="1:52" x14ac:dyDescent="0.15">
      <c r="A9885" s="278"/>
      <c r="B9885" s="274"/>
      <c r="C9885" s="340"/>
      <c r="D9885" s="340"/>
      <c r="E9885" s="341"/>
      <c r="F9885" s="341"/>
      <c r="G9885" s="341"/>
      <c r="H9885" s="341"/>
      <c r="I9885" s="341"/>
      <c r="J9885" s="341"/>
      <c r="AH9885" s="221"/>
      <c r="AI9885" s="221"/>
      <c r="AJ9885" s="221"/>
      <c r="AK9885" s="221"/>
      <c r="AL9885" s="221"/>
      <c r="AM9885" s="221"/>
      <c r="AN9885" s="221"/>
      <c r="AO9885" s="221"/>
      <c r="AP9885" s="221"/>
      <c r="AQ9885" s="219"/>
      <c r="AR9885" s="219"/>
      <c r="AS9885" s="221"/>
      <c r="AT9885" s="221"/>
      <c r="AU9885" s="221"/>
      <c r="AV9885" s="221"/>
      <c r="AW9885" s="221"/>
      <c r="AX9885" s="221"/>
      <c r="AY9885" s="221"/>
      <c r="AZ9885" s="221"/>
    </row>
    <row r="9886" spans="1:52" x14ac:dyDescent="0.15">
      <c r="A9886" s="278"/>
      <c r="B9886" s="274"/>
      <c r="C9886" s="340"/>
      <c r="D9886" s="340"/>
      <c r="E9886" s="341"/>
      <c r="F9886" s="341"/>
      <c r="G9886" s="341"/>
      <c r="H9886" s="341"/>
      <c r="I9886" s="341"/>
      <c r="J9886" s="341"/>
      <c r="AH9886" s="221"/>
      <c r="AI9886" s="221"/>
      <c r="AJ9886" s="221"/>
      <c r="AK9886" s="221"/>
      <c r="AL9886" s="221"/>
      <c r="AM9886" s="221"/>
      <c r="AN9886" s="221"/>
      <c r="AO9886" s="221"/>
      <c r="AP9886" s="221"/>
      <c r="AQ9886" s="219"/>
      <c r="AR9886" s="219"/>
      <c r="AS9886" s="221"/>
      <c r="AT9886" s="221"/>
      <c r="AU9886" s="221"/>
      <c r="AV9886" s="221"/>
      <c r="AW9886" s="221"/>
      <c r="AX9886" s="221"/>
      <c r="AY9886" s="221"/>
      <c r="AZ9886" s="221"/>
    </row>
    <row r="9887" spans="1:52" x14ac:dyDescent="0.15">
      <c r="A9887" s="278"/>
      <c r="B9887" s="274"/>
      <c r="C9887" s="340"/>
      <c r="D9887" s="340"/>
      <c r="E9887" s="341"/>
      <c r="F9887" s="341"/>
      <c r="G9887" s="341"/>
      <c r="H9887" s="341"/>
      <c r="I9887" s="341"/>
      <c r="J9887" s="341"/>
      <c r="AH9887" s="221"/>
      <c r="AI9887" s="221"/>
      <c r="AJ9887" s="221"/>
      <c r="AK9887" s="221"/>
      <c r="AL9887" s="221"/>
      <c r="AM9887" s="221"/>
      <c r="AN9887" s="221"/>
      <c r="AO9887" s="221"/>
      <c r="AP9887" s="221"/>
      <c r="AQ9887" s="219"/>
      <c r="AR9887" s="219"/>
      <c r="AS9887" s="221"/>
      <c r="AT9887" s="221"/>
      <c r="AU9887" s="221"/>
      <c r="AV9887" s="221"/>
      <c r="AW9887" s="221"/>
      <c r="AX9887" s="221"/>
      <c r="AY9887" s="221"/>
      <c r="AZ9887" s="221"/>
    </row>
    <row r="9888" spans="1:52" x14ac:dyDescent="0.15">
      <c r="A9888" s="278"/>
      <c r="B9888" s="274"/>
      <c r="C9888" s="340"/>
      <c r="D9888" s="340"/>
      <c r="E9888" s="341"/>
      <c r="F9888" s="341"/>
      <c r="G9888" s="341"/>
      <c r="H9888" s="341"/>
      <c r="I9888" s="341"/>
      <c r="J9888" s="341"/>
      <c r="AH9888" s="221"/>
      <c r="AI9888" s="221"/>
      <c r="AJ9888" s="221"/>
      <c r="AK9888" s="221"/>
      <c r="AL9888" s="221"/>
      <c r="AM9888" s="221"/>
      <c r="AN9888" s="221"/>
      <c r="AO9888" s="221"/>
      <c r="AP9888" s="221"/>
      <c r="AQ9888" s="219"/>
      <c r="AR9888" s="219"/>
      <c r="AS9888" s="221"/>
      <c r="AT9888" s="221"/>
      <c r="AU9888" s="221"/>
      <c r="AV9888" s="221"/>
      <c r="AW9888" s="221"/>
      <c r="AX9888" s="221"/>
      <c r="AY9888" s="221"/>
      <c r="AZ9888" s="221"/>
    </row>
    <row r="9889" spans="1:52" x14ac:dyDescent="0.15">
      <c r="A9889" s="278"/>
      <c r="B9889" s="274"/>
      <c r="C9889" s="340"/>
      <c r="D9889" s="340"/>
      <c r="E9889" s="341"/>
      <c r="F9889" s="341"/>
      <c r="G9889" s="341"/>
      <c r="H9889" s="341"/>
      <c r="I9889" s="341"/>
      <c r="J9889" s="341"/>
      <c r="AH9889" s="221"/>
      <c r="AI9889" s="221"/>
      <c r="AJ9889" s="221"/>
      <c r="AK9889" s="221"/>
      <c r="AL9889" s="221"/>
      <c r="AM9889" s="221"/>
      <c r="AN9889" s="221"/>
      <c r="AO9889" s="221"/>
      <c r="AP9889" s="221"/>
      <c r="AQ9889" s="219"/>
      <c r="AR9889" s="219"/>
      <c r="AS9889" s="221"/>
      <c r="AT9889" s="221"/>
      <c r="AU9889" s="221"/>
      <c r="AV9889" s="221"/>
      <c r="AW9889" s="221"/>
      <c r="AX9889" s="221"/>
      <c r="AY9889" s="221"/>
      <c r="AZ9889" s="221"/>
    </row>
    <row r="9890" spans="1:52" x14ac:dyDescent="0.15">
      <c r="A9890" s="278"/>
      <c r="B9890" s="274"/>
      <c r="C9890" s="340"/>
      <c r="D9890" s="340"/>
      <c r="E9890" s="341"/>
      <c r="F9890" s="341"/>
      <c r="G9890" s="341"/>
      <c r="H9890" s="341"/>
      <c r="I9890" s="341"/>
      <c r="J9890" s="341"/>
      <c r="AH9890" s="221"/>
      <c r="AI9890" s="221"/>
      <c r="AJ9890" s="221"/>
      <c r="AK9890" s="221"/>
      <c r="AL9890" s="221"/>
      <c r="AM9890" s="221"/>
      <c r="AN9890" s="221"/>
      <c r="AO9890" s="221"/>
      <c r="AP9890" s="221"/>
      <c r="AQ9890" s="219"/>
      <c r="AR9890" s="219"/>
      <c r="AS9890" s="221"/>
      <c r="AT9890" s="221"/>
      <c r="AU9890" s="221"/>
      <c r="AV9890" s="221"/>
      <c r="AW9890" s="221"/>
      <c r="AX9890" s="221"/>
      <c r="AY9890" s="221"/>
      <c r="AZ9890" s="221"/>
    </row>
    <row r="9891" spans="1:52" x14ac:dyDescent="0.15">
      <c r="A9891" s="278"/>
      <c r="B9891" s="274"/>
      <c r="C9891" s="340"/>
      <c r="D9891" s="340"/>
      <c r="E9891" s="341"/>
      <c r="F9891" s="341"/>
      <c r="G9891" s="341"/>
      <c r="H9891" s="341"/>
      <c r="I9891" s="341"/>
      <c r="J9891" s="341"/>
      <c r="AH9891" s="221"/>
      <c r="AI9891" s="221"/>
      <c r="AJ9891" s="221"/>
      <c r="AK9891" s="221"/>
      <c r="AL9891" s="221"/>
      <c r="AM9891" s="221"/>
      <c r="AN9891" s="221"/>
      <c r="AO9891" s="221"/>
      <c r="AP9891" s="221"/>
      <c r="AQ9891" s="219"/>
      <c r="AR9891" s="219"/>
      <c r="AS9891" s="221"/>
      <c r="AT9891" s="221"/>
      <c r="AU9891" s="221"/>
      <c r="AV9891" s="221"/>
      <c r="AW9891" s="221"/>
      <c r="AX9891" s="221"/>
      <c r="AY9891" s="221"/>
      <c r="AZ9891" s="221"/>
    </row>
    <row r="9892" spans="1:52" x14ac:dyDescent="0.15">
      <c r="A9892" s="278"/>
      <c r="B9892" s="274"/>
      <c r="C9892" s="340"/>
      <c r="D9892" s="340"/>
      <c r="E9892" s="341"/>
      <c r="F9892" s="341"/>
      <c r="G9892" s="341"/>
      <c r="H9892" s="341"/>
      <c r="I9892" s="341"/>
      <c r="J9892" s="341"/>
      <c r="AH9892" s="221"/>
      <c r="AI9892" s="221"/>
      <c r="AJ9892" s="221"/>
      <c r="AK9892" s="221"/>
      <c r="AL9892" s="221"/>
      <c r="AM9892" s="221"/>
      <c r="AN9892" s="221"/>
      <c r="AO9892" s="221"/>
      <c r="AP9892" s="221"/>
      <c r="AQ9892" s="219"/>
      <c r="AR9892" s="219"/>
      <c r="AS9892" s="221"/>
      <c r="AT9892" s="221"/>
      <c r="AU9892" s="221"/>
      <c r="AV9892" s="221"/>
      <c r="AW9892" s="221"/>
      <c r="AX9892" s="221"/>
      <c r="AY9892" s="221"/>
      <c r="AZ9892" s="221"/>
    </row>
    <row r="9893" spans="1:52" x14ac:dyDescent="0.15">
      <c r="A9893" s="278"/>
      <c r="B9893" s="274"/>
      <c r="C9893" s="340"/>
      <c r="D9893" s="340"/>
      <c r="E9893" s="341"/>
      <c r="F9893" s="341"/>
      <c r="G9893" s="341"/>
      <c r="H9893" s="341"/>
      <c r="I9893" s="341"/>
      <c r="J9893" s="341"/>
      <c r="AH9893" s="221"/>
      <c r="AI9893" s="221"/>
      <c r="AJ9893" s="221"/>
      <c r="AK9893" s="221"/>
      <c r="AL9893" s="221"/>
      <c r="AM9893" s="221"/>
      <c r="AN9893" s="221"/>
      <c r="AO9893" s="221"/>
      <c r="AP9893" s="221"/>
      <c r="AQ9893" s="219"/>
      <c r="AR9893" s="219"/>
      <c r="AS9893" s="221"/>
      <c r="AT9893" s="221"/>
      <c r="AU9893" s="221"/>
      <c r="AV9893" s="221"/>
      <c r="AW9893" s="221"/>
      <c r="AX9893" s="221"/>
      <c r="AY9893" s="221"/>
      <c r="AZ9893" s="221"/>
    </row>
    <row r="9894" spans="1:52" x14ac:dyDescent="0.15">
      <c r="A9894" s="278"/>
      <c r="B9894" s="274"/>
      <c r="C9894" s="340"/>
      <c r="D9894" s="340"/>
      <c r="E9894" s="341"/>
      <c r="F9894" s="341"/>
      <c r="G9894" s="341"/>
      <c r="H9894" s="341"/>
      <c r="I9894" s="341"/>
      <c r="J9894" s="341"/>
      <c r="AH9894" s="221"/>
      <c r="AI9894" s="221"/>
      <c r="AJ9894" s="221"/>
      <c r="AK9894" s="221"/>
      <c r="AL9894" s="221"/>
      <c r="AM9894" s="221"/>
      <c r="AN9894" s="221"/>
      <c r="AO9894" s="221"/>
      <c r="AP9894" s="221"/>
      <c r="AQ9894" s="219"/>
      <c r="AR9894" s="219"/>
      <c r="AS9894" s="221"/>
      <c r="AT9894" s="221"/>
      <c r="AU9894" s="221"/>
      <c r="AV9894" s="221"/>
      <c r="AW9894" s="221"/>
      <c r="AX9894" s="221"/>
      <c r="AY9894" s="221"/>
      <c r="AZ9894" s="221"/>
    </row>
    <row r="9895" spans="1:52" x14ac:dyDescent="0.15">
      <c r="A9895" s="278"/>
      <c r="B9895" s="274"/>
      <c r="C9895" s="340"/>
      <c r="D9895" s="340"/>
      <c r="E9895" s="341"/>
      <c r="F9895" s="341"/>
      <c r="G9895" s="341"/>
      <c r="H9895" s="341"/>
      <c r="I9895" s="341"/>
      <c r="J9895" s="341"/>
      <c r="AH9895" s="221"/>
      <c r="AI9895" s="221"/>
      <c r="AJ9895" s="221"/>
      <c r="AK9895" s="221"/>
      <c r="AL9895" s="221"/>
      <c r="AM9895" s="221"/>
      <c r="AN9895" s="221"/>
      <c r="AO9895" s="221"/>
      <c r="AP9895" s="221"/>
      <c r="AQ9895" s="219"/>
      <c r="AR9895" s="219"/>
      <c r="AS9895" s="221"/>
      <c r="AT9895" s="221"/>
      <c r="AU9895" s="221"/>
      <c r="AV9895" s="221"/>
      <c r="AW9895" s="221"/>
      <c r="AX9895" s="221"/>
      <c r="AY9895" s="221"/>
      <c r="AZ9895" s="221"/>
    </row>
    <row r="9896" spans="1:52" x14ac:dyDescent="0.15">
      <c r="A9896" s="278"/>
      <c r="B9896" s="274"/>
      <c r="C9896" s="340"/>
      <c r="D9896" s="340"/>
      <c r="E9896" s="341"/>
      <c r="F9896" s="341"/>
      <c r="G9896" s="341"/>
      <c r="H9896" s="341"/>
      <c r="I9896" s="341"/>
      <c r="J9896" s="341"/>
      <c r="AH9896" s="221"/>
      <c r="AI9896" s="221"/>
      <c r="AJ9896" s="221"/>
      <c r="AK9896" s="221"/>
      <c r="AL9896" s="221"/>
      <c r="AM9896" s="221"/>
      <c r="AN9896" s="221"/>
      <c r="AO9896" s="221"/>
      <c r="AP9896" s="221"/>
      <c r="AQ9896" s="219"/>
      <c r="AR9896" s="219"/>
      <c r="AS9896" s="221"/>
      <c r="AT9896" s="221"/>
      <c r="AU9896" s="221"/>
      <c r="AV9896" s="221"/>
      <c r="AW9896" s="221"/>
      <c r="AX9896" s="221"/>
      <c r="AY9896" s="221"/>
      <c r="AZ9896" s="221"/>
    </row>
    <row r="9897" spans="1:52" x14ac:dyDescent="0.15">
      <c r="A9897" s="278"/>
      <c r="B9897" s="274"/>
      <c r="C9897" s="340"/>
      <c r="D9897" s="340"/>
      <c r="E9897" s="341"/>
      <c r="F9897" s="341"/>
      <c r="G9897" s="341"/>
      <c r="H9897" s="341"/>
      <c r="I9897" s="341"/>
      <c r="J9897" s="341"/>
      <c r="AH9897" s="221"/>
      <c r="AI9897" s="221"/>
      <c r="AJ9897" s="221"/>
      <c r="AK9897" s="221"/>
      <c r="AL9897" s="221"/>
      <c r="AM9897" s="221"/>
      <c r="AN9897" s="221"/>
      <c r="AO9897" s="221"/>
      <c r="AP9897" s="221"/>
      <c r="AQ9897" s="219"/>
      <c r="AR9897" s="219"/>
      <c r="AS9897" s="221"/>
      <c r="AT9897" s="221"/>
      <c r="AU9897" s="221"/>
      <c r="AV9897" s="221"/>
      <c r="AW9897" s="221"/>
      <c r="AX9897" s="221"/>
      <c r="AY9897" s="221"/>
      <c r="AZ9897" s="221"/>
    </row>
    <row r="9898" spans="1:52" x14ac:dyDescent="0.15">
      <c r="A9898" s="278"/>
      <c r="B9898" s="274"/>
      <c r="C9898" s="340"/>
      <c r="D9898" s="340"/>
      <c r="E9898" s="341"/>
      <c r="F9898" s="341"/>
      <c r="G9898" s="341"/>
      <c r="H9898" s="341"/>
      <c r="I9898" s="341"/>
      <c r="J9898" s="341"/>
      <c r="AH9898" s="221"/>
      <c r="AI9898" s="221"/>
      <c r="AJ9898" s="221"/>
      <c r="AK9898" s="221"/>
      <c r="AL9898" s="221"/>
      <c r="AM9898" s="221"/>
      <c r="AN9898" s="221"/>
      <c r="AO9898" s="221"/>
      <c r="AP9898" s="221"/>
      <c r="AQ9898" s="219"/>
      <c r="AR9898" s="219"/>
      <c r="AS9898" s="221"/>
      <c r="AT9898" s="221"/>
      <c r="AU9898" s="221"/>
      <c r="AV9898" s="221"/>
      <c r="AW9898" s="221"/>
      <c r="AX9898" s="221"/>
      <c r="AY9898" s="221"/>
      <c r="AZ9898" s="221"/>
    </row>
    <row r="9899" spans="1:52" x14ac:dyDescent="0.15">
      <c r="A9899" s="278"/>
      <c r="B9899" s="274"/>
      <c r="C9899" s="340"/>
      <c r="D9899" s="340"/>
      <c r="E9899" s="341"/>
      <c r="F9899" s="341"/>
      <c r="G9899" s="341"/>
      <c r="H9899" s="341"/>
      <c r="I9899" s="341"/>
      <c r="J9899" s="341"/>
      <c r="AH9899" s="221"/>
      <c r="AI9899" s="221"/>
      <c r="AJ9899" s="221"/>
      <c r="AK9899" s="221"/>
      <c r="AL9899" s="221"/>
      <c r="AM9899" s="221"/>
      <c r="AN9899" s="221"/>
      <c r="AO9899" s="221"/>
      <c r="AP9899" s="221"/>
      <c r="AQ9899" s="219"/>
      <c r="AR9899" s="219"/>
      <c r="AS9899" s="221"/>
      <c r="AT9899" s="221"/>
      <c r="AU9899" s="221"/>
      <c r="AV9899" s="221"/>
      <c r="AW9899" s="221"/>
      <c r="AX9899" s="221"/>
      <c r="AY9899" s="221"/>
      <c r="AZ9899" s="221"/>
    </row>
    <row r="9900" spans="1:52" x14ac:dyDescent="0.15">
      <c r="A9900" s="278"/>
      <c r="B9900" s="274"/>
      <c r="C9900" s="340"/>
      <c r="D9900" s="340"/>
      <c r="E9900" s="341"/>
      <c r="F9900" s="341"/>
      <c r="G9900" s="341"/>
      <c r="H9900" s="341"/>
      <c r="I9900" s="341"/>
      <c r="J9900" s="341"/>
      <c r="AH9900" s="221"/>
      <c r="AI9900" s="221"/>
      <c r="AJ9900" s="221"/>
      <c r="AK9900" s="221"/>
      <c r="AL9900" s="221"/>
      <c r="AM9900" s="221"/>
      <c r="AN9900" s="221"/>
      <c r="AO9900" s="221"/>
      <c r="AP9900" s="221"/>
      <c r="AQ9900" s="219"/>
      <c r="AR9900" s="219"/>
      <c r="AS9900" s="221"/>
      <c r="AT9900" s="221"/>
      <c r="AU9900" s="221"/>
      <c r="AV9900" s="221"/>
      <c r="AW9900" s="221"/>
      <c r="AX9900" s="221"/>
      <c r="AY9900" s="221"/>
      <c r="AZ9900" s="221"/>
    </row>
    <row r="9901" spans="1:52" x14ac:dyDescent="0.15">
      <c r="A9901" s="278"/>
      <c r="B9901" s="274"/>
      <c r="C9901" s="340"/>
      <c r="D9901" s="340"/>
      <c r="E9901" s="341"/>
      <c r="F9901" s="341"/>
      <c r="G9901" s="341"/>
      <c r="H9901" s="341"/>
      <c r="I9901" s="341"/>
      <c r="J9901" s="341"/>
      <c r="AH9901" s="221"/>
      <c r="AI9901" s="221"/>
      <c r="AJ9901" s="221"/>
      <c r="AK9901" s="221"/>
      <c r="AL9901" s="221"/>
      <c r="AM9901" s="221"/>
      <c r="AN9901" s="221"/>
      <c r="AO9901" s="221"/>
      <c r="AP9901" s="221"/>
      <c r="AQ9901" s="219"/>
      <c r="AR9901" s="219"/>
      <c r="AS9901" s="221"/>
      <c r="AT9901" s="221"/>
      <c r="AU9901" s="221"/>
      <c r="AV9901" s="221"/>
      <c r="AW9901" s="221"/>
      <c r="AX9901" s="221"/>
      <c r="AY9901" s="221"/>
      <c r="AZ9901" s="221"/>
    </row>
    <row r="9902" spans="1:52" x14ac:dyDescent="0.15">
      <c r="A9902" s="278"/>
      <c r="B9902" s="274"/>
      <c r="C9902" s="340"/>
      <c r="D9902" s="340"/>
      <c r="E9902" s="341"/>
      <c r="F9902" s="341"/>
      <c r="G9902" s="341"/>
      <c r="H9902" s="341"/>
      <c r="I9902" s="341"/>
      <c r="J9902" s="341"/>
      <c r="AH9902" s="221"/>
      <c r="AI9902" s="221"/>
      <c r="AJ9902" s="221"/>
      <c r="AK9902" s="221"/>
      <c r="AL9902" s="221"/>
      <c r="AM9902" s="221"/>
      <c r="AN9902" s="221"/>
      <c r="AO9902" s="221"/>
      <c r="AP9902" s="221"/>
      <c r="AQ9902" s="219"/>
      <c r="AR9902" s="219"/>
      <c r="AS9902" s="221"/>
      <c r="AT9902" s="221"/>
      <c r="AU9902" s="221"/>
      <c r="AV9902" s="221"/>
      <c r="AW9902" s="221"/>
      <c r="AX9902" s="221"/>
      <c r="AY9902" s="221"/>
      <c r="AZ9902" s="221"/>
    </row>
    <row r="9903" spans="1:52" x14ac:dyDescent="0.15">
      <c r="A9903" s="278"/>
      <c r="B9903" s="274"/>
      <c r="C9903" s="340"/>
      <c r="D9903" s="340"/>
      <c r="E9903" s="341"/>
      <c r="F9903" s="341"/>
      <c r="G9903" s="341"/>
      <c r="H9903" s="341"/>
      <c r="I9903" s="341"/>
      <c r="J9903" s="341"/>
      <c r="AH9903" s="221"/>
      <c r="AI9903" s="221"/>
      <c r="AJ9903" s="221"/>
      <c r="AK9903" s="221"/>
      <c r="AL9903" s="221"/>
      <c r="AM9903" s="221"/>
      <c r="AN9903" s="221"/>
      <c r="AO9903" s="221"/>
      <c r="AP9903" s="221"/>
      <c r="AQ9903" s="219"/>
      <c r="AR9903" s="219"/>
      <c r="AS9903" s="221"/>
      <c r="AT9903" s="221"/>
      <c r="AU9903" s="221"/>
      <c r="AV9903" s="221"/>
      <c r="AW9903" s="221"/>
      <c r="AX9903" s="221"/>
      <c r="AY9903" s="221"/>
      <c r="AZ9903" s="221"/>
    </row>
    <row r="9904" spans="1:52" x14ac:dyDescent="0.15">
      <c r="A9904" s="278"/>
      <c r="B9904" s="274"/>
      <c r="C9904" s="340"/>
      <c r="D9904" s="340"/>
      <c r="E9904" s="341"/>
      <c r="F9904" s="341"/>
      <c r="G9904" s="341"/>
      <c r="H9904" s="341"/>
      <c r="I9904" s="341"/>
      <c r="J9904" s="341"/>
      <c r="AH9904" s="221"/>
      <c r="AI9904" s="221"/>
      <c r="AJ9904" s="221"/>
      <c r="AK9904" s="221"/>
      <c r="AL9904" s="221"/>
      <c r="AM9904" s="221"/>
      <c r="AN9904" s="221"/>
      <c r="AO9904" s="221"/>
      <c r="AP9904" s="221"/>
      <c r="AQ9904" s="219"/>
      <c r="AR9904" s="219"/>
      <c r="AS9904" s="221"/>
      <c r="AT9904" s="221"/>
      <c r="AU9904" s="221"/>
      <c r="AV9904" s="221"/>
      <c r="AW9904" s="221"/>
      <c r="AX9904" s="221"/>
      <c r="AY9904" s="221"/>
      <c r="AZ9904" s="221"/>
    </row>
    <row r="9905" spans="1:52" x14ac:dyDescent="0.15">
      <c r="A9905" s="278"/>
      <c r="B9905" s="274"/>
      <c r="C9905" s="340"/>
      <c r="D9905" s="340"/>
      <c r="E9905" s="341"/>
      <c r="F9905" s="341"/>
      <c r="G9905" s="341"/>
      <c r="H9905" s="341"/>
      <c r="I9905" s="341"/>
      <c r="J9905" s="341"/>
      <c r="AH9905" s="221"/>
      <c r="AI9905" s="221"/>
      <c r="AJ9905" s="221"/>
      <c r="AK9905" s="221"/>
      <c r="AL9905" s="221"/>
      <c r="AM9905" s="221"/>
      <c r="AN9905" s="221"/>
      <c r="AO9905" s="221"/>
      <c r="AP9905" s="221"/>
      <c r="AQ9905" s="219"/>
      <c r="AR9905" s="219"/>
      <c r="AS9905" s="221"/>
      <c r="AT9905" s="221"/>
      <c r="AU9905" s="221"/>
      <c r="AV9905" s="221"/>
      <c r="AW9905" s="221"/>
      <c r="AX9905" s="221"/>
      <c r="AY9905" s="221"/>
      <c r="AZ9905" s="221"/>
    </row>
    <row r="9906" spans="1:52" x14ac:dyDescent="0.15">
      <c r="A9906" s="278"/>
      <c r="B9906" s="274"/>
      <c r="C9906" s="340"/>
      <c r="D9906" s="340"/>
      <c r="E9906" s="341"/>
      <c r="F9906" s="341"/>
      <c r="G9906" s="341"/>
      <c r="H9906" s="341"/>
      <c r="I9906" s="341"/>
      <c r="J9906" s="341"/>
      <c r="AH9906" s="221"/>
      <c r="AI9906" s="221"/>
      <c r="AJ9906" s="221"/>
      <c r="AK9906" s="221"/>
      <c r="AL9906" s="221"/>
      <c r="AM9906" s="221"/>
      <c r="AN9906" s="221"/>
      <c r="AO9906" s="221"/>
      <c r="AP9906" s="221"/>
      <c r="AQ9906" s="219"/>
      <c r="AR9906" s="219"/>
      <c r="AS9906" s="221"/>
      <c r="AT9906" s="221"/>
      <c r="AU9906" s="221"/>
      <c r="AV9906" s="221"/>
      <c r="AW9906" s="221"/>
      <c r="AX9906" s="221"/>
      <c r="AY9906" s="221"/>
      <c r="AZ9906" s="221"/>
    </row>
    <row r="9907" spans="1:52" x14ac:dyDescent="0.15">
      <c r="A9907" s="278"/>
      <c r="B9907" s="274"/>
      <c r="C9907" s="340"/>
      <c r="D9907" s="340"/>
      <c r="E9907" s="341"/>
      <c r="F9907" s="341"/>
      <c r="G9907" s="341"/>
      <c r="H9907" s="341"/>
      <c r="I9907" s="341"/>
      <c r="J9907" s="341"/>
      <c r="AH9907" s="221"/>
      <c r="AI9907" s="221"/>
      <c r="AJ9907" s="221"/>
      <c r="AK9907" s="221"/>
      <c r="AL9907" s="221"/>
      <c r="AM9907" s="221"/>
      <c r="AN9907" s="221"/>
      <c r="AO9907" s="221"/>
      <c r="AP9907" s="221"/>
      <c r="AQ9907" s="219"/>
      <c r="AR9907" s="219"/>
      <c r="AS9907" s="221"/>
      <c r="AT9907" s="221"/>
      <c r="AU9907" s="221"/>
      <c r="AV9907" s="221"/>
      <c r="AW9907" s="221"/>
      <c r="AX9907" s="221"/>
      <c r="AY9907" s="221"/>
      <c r="AZ9907" s="221"/>
    </row>
    <row r="9908" spans="1:52" x14ac:dyDescent="0.15">
      <c r="A9908" s="278"/>
      <c r="B9908" s="274"/>
      <c r="C9908" s="340"/>
      <c r="D9908" s="340"/>
      <c r="E9908" s="341"/>
      <c r="F9908" s="341"/>
      <c r="G9908" s="341"/>
      <c r="H9908" s="341"/>
      <c r="I9908" s="341"/>
      <c r="J9908" s="341"/>
      <c r="AH9908" s="221"/>
      <c r="AI9908" s="221"/>
      <c r="AJ9908" s="221"/>
      <c r="AK9908" s="221"/>
      <c r="AL9908" s="221"/>
      <c r="AM9908" s="221"/>
      <c r="AN9908" s="221"/>
      <c r="AO9908" s="221"/>
      <c r="AP9908" s="221"/>
      <c r="AQ9908" s="219"/>
      <c r="AR9908" s="219"/>
      <c r="AS9908" s="221"/>
      <c r="AT9908" s="221"/>
      <c r="AU9908" s="221"/>
      <c r="AV9908" s="221"/>
      <c r="AW9908" s="221"/>
      <c r="AX9908" s="221"/>
      <c r="AY9908" s="221"/>
      <c r="AZ9908" s="221"/>
    </row>
    <row r="9909" spans="1:52" x14ac:dyDescent="0.15">
      <c r="A9909" s="278"/>
      <c r="B9909" s="274"/>
      <c r="C9909" s="340"/>
      <c r="D9909" s="340"/>
      <c r="E9909" s="341"/>
      <c r="F9909" s="341"/>
      <c r="G9909" s="341"/>
      <c r="H9909" s="341"/>
      <c r="I9909" s="341"/>
      <c r="J9909" s="341"/>
      <c r="AH9909" s="221"/>
      <c r="AI9909" s="221"/>
      <c r="AJ9909" s="221"/>
      <c r="AK9909" s="221"/>
      <c r="AL9909" s="221"/>
      <c r="AM9909" s="221"/>
      <c r="AN9909" s="221"/>
      <c r="AO9909" s="221"/>
      <c r="AP9909" s="221"/>
      <c r="AQ9909" s="219"/>
      <c r="AR9909" s="219"/>
      <c r="AS9909" s="221"/>
      <c r="AT9909" s="221"/>
      <c r="AU9909" s="221"/>
      <c r="AV9909" s="221"/>
      <c r="AW9909" s="221"/>
      <c r="AX9909" s="221"/>
      <c r="AY9909" s="221"/>
      <c r="AZ9909" s="221"/>
    </row>
    <row r="9910" spans="1:52" x14ac:dyDescent="0.15">
      <c r="A9910" s="278"/>
      <c r="B9910" s="274"/>
      <c r="C9910" s="340"/>
      <c r="D9910" s="340"/>
      <c r="E9910" s="341"/>
      <c r="F9910" s="341"/>
      <c r="G9910" s="341"/>
      <c r="H9910" s="341"/>
      <c r="I9910" s="341"/>
      <c r="J9910" s="341"/>
      <c r="AH9910" s="221"/>
      <c r="AI9910" s="221"/>
      <c r="AJ9910" s="221"/>
      <c r="AK9910" s="221"/>
      <c r="AL9910" s="221"/>
      <c r="AM9910" s="221"/>
      <c r="AN9910" s="221"/>
      <c r="AO9910" s="221"/>
      <c r="AP9910" s="221"/>
      <c r="AQ9910" s="219"/>
      <c r="AR9910" s="219"/>
      <c r="AS9910" s="221"/>
      <c r="AT9910" s="221"/>
      <c r="AU9910" s="221"/>
      <c r="AV9910" s="221"/>
      <c r="AW9910" s="221"/>
      <c r="AX9910" s="221"/>
      <c r="AY9910" s="221"/>
      <c r="AZ9910" s="221"/>
    </row>
    <row r="9911" spans="1:52" x14ac:dyDescent="0.15">
      <c r="A9911" s="278"/>
      <c r="B9911" s="274"/>
      <c r="C9911" s="340"/>
      <c r="D9911" s="340"/>
      <c r="E9911" s="341"/>
      <c r="F9911" s="341"/>
      <c r="G9911" s="341"/>
      <c r="H9911" s="341"/>
      <c r="I9911" s="341"/>
      <c r="J9911" s="341"/>
      <c r="AH9911" s="221"/>
      <c r="AI9911" s="221"/>
      <c r="AJ9911" s="221"/>
      <c r="AK9911" s="221"/>
      <c r="AL9911" s="221"/>
      <c r="AM9911" s="221"/>
      <c r="AN9911" s="221"/>
      <c r="AO9911" s="221"/>
      <c r="AP9911" s="221"/>
      <c r="AQ9911" s="219"/>
      <c r="AR9911" s="219"/>
      <c r="AS9911" s="221"/>
      <c r="AT9911" s="221"/>
      <c r="AU9911" s="221"/>
      <c r="AV9911" s="221"/>
      <c r="AW9911" s="221"/>
      <c r="AX9911" s="221"/>
      <c r="AY9911" s="221"/>
      <c r="AZ9911" s="221"/>
    </row>
    <row r="9912" spans="1:52" x14ac:dyDescent="0.15">
      <c r="A9912" s="278"/>
      <c r="B9912" s="274"/>
      <c r="C9912" s="340"/>
      <c r="D9912" s="340"/>
      <c r="E9912" s="341"/>
      <c r="F9912" s="341"/>
      <c r="G9912" s="341"/>
      <c r="H9912" s="341"/>
      <c r="I9912" s="341"/>
      <c r="J9912" s="341"/>
      <c r="AH9912" s="221"/>
      <c r="AI9912" s="221"/>
      <c r="AJ9912" s="221"/>
      <c r="AK9912" s="221"/>
      <c r="AL9912" s="221"/>
      <c r="AM9912" s="221"/>
      <c r="AN9912" s="221"/>
      <c r="AO9912" s="221"/>
      <c r="AP9912" s="221"/>
      <c r="AQ9912" s="219"/>
      <c r="AR9912" s="219"/>
      <c r="AS9912" s="221"/>
      <c r="AT9912" s="221"/>
      <c r="AU9912" s="221"/>
      <c r="AV9912" s="221"/>
      <c r="AW9912" s="221"/>
      <c r="AX9912" s="221"/>
      <c r="AY9912" s="221"/>
      <c r="AZ9912" s="221"/>
    </row>
    <row r="9913" spans="1:52" x14ac:dyDescent="0.15">
      <c r="A9913" s="278"/>
      <c r="B9913" s="274"/>
      <c r="C9913" s="340"/>
      <c r="D9913" s="340"/>
      <c r="E9913" s="341"/>
      <c r="F9913" s="341"/>
      <c r="G9913" s="341"/>
      <c r="H9913" s="341"/>
      <c r="I9913" s="341"/>
      <c r="J9913" s="341"/>
      <c r="AH9913" s="221"/>
      <c r="AI9913" s="221"/>
      <c r="AJ9913" s="221"/>
      <c r="AK9913" s="221"/>
      <c r="AL9913" s="221"/>
      <c r="AM9913" s="221"/>
      <c r="AN9913" s="221"/>
      <c r="AO9913" s="221"/>
      <c r="AP9913" s="221"/>
      <c r="AQ9913" s="219"/>
      <c r="AR9913" s="219"/>
      <c r="AS9913" s="221"/>
      <c r="AT9913" s="221"/>
      <c r="AU9913" s="221"/>
      <c r="AV9913" s="221"/>
      <c r="AW9913" s="221"/>
      <c r="AX9913" s="221"/>
      <c r="AY9913" s="221"/>
      <c r="AZ9913" s="221"/>
    </row>
    <row r="9914" spans="1:52" x14ac:dyDescent="0.15">
      <c r="A9914" s="278"/>
      <c r="B9914" s="274"/>
      <c r="C9914" s="340"/>
      <c r="D9914" s="340"/>
      <c r="E9914" s="341"/>
      <c r="F9914" s="341"/>
      <c r="G9914" s="341"/>
      <c r="H9914" s="341"/>
      <c r="I9914" s="341"/>
      <c r="J9914" s="341"/>
      <c r="AH9914" s="221"/>
      <c r="AI9914" s="221"/>
      <c r="AJ9914" s="221"/>
      <c r="AK9914" s="221"/>
      <c r="AL9914" s="221"/>
      <c r="AM9914" s="221"/>
      <c r="AN9914" s="221"/>
      <c r="AO9914" s="221"/>
      <c r="AP9914" s="221"/>
      <c r="AQ9914" s="219"/>
      <c r="AR9914" s="219"/>
      <c r="AS9914" s="221"/>
      <c r="AT9914" s="221"/>
      <c r="AU9914" s="221"/>
      <c r="AV9914" s="221"/>
      <c r="AW9914" s="221"/>
      <c r="AX9914" s="221"/>
      <c r="AY9914" s="221"/>
      <c r="AZ9914" s="221"/>
    </row>
    <row r="9915" spans="1:52" x14ac:dyDescent="0.15">
      <c r="A9915" s="278"/>
      <c r="B9915" s="274"/>
      <c r="C9915" s="340"/>
      <c r="D9915" s="340"/>
      <c r="E9915" s="341"/>
      <c r="F9915" s="341"/>
      <c r="G9915" s="341"/>
      <c r="H9915" s="341"/>
      <c r="I9915" s="341"/>
      <c r="J9915" s="341"/>
      <c r="AH9915" s="221"/>
      <c r="AI9915" s="221"/>
      <c r="AJ9915" s="221"/>
      <c r="AK9915" s="221"/>
      <c r="AL9915" s="221"/>
      <c r="AM9915" s="221"/>
      <c r="AN9915" s="221"/>
      <c r="AO9915" s="221"/>
      <c r="AP9915" s="221"/>
      <c r="AQ9915" s="219"/>
      <c r="AR9915" s="219"/>
      <c r="AS9915" s="221"/>
      <c r="AT9915" s="221"/>
      <c r="AU9915" s="221"/>
      <c r="AV9915" s="221"/>
      <c r="AW9915" s="221"/>
      <c r="AX9915" s="221"/>
      <c r="AY9915" s="221"/>
      <c r="AZ9915" s="221"/>
    </row>
    <row r="9916" spans="1:52" x14ac:dyDescent="0.15">
      <c r="A9916" s="278"/>
      <c r="B9916" s="274"/>
      <c r="C9916" s="340"/>
      <c r="D9916" s="340"/>
      <c r="E9916" s="341"/>
      <c r="F9916" s="341"/>
      <c r="G9916" s="341"/>
      <c r="H9916" s="341"/>
      <c r="I9916" s="341"/>
      <c r="J9916" s="341"/>
      <c r="AH9916" s="221"/>
      <c r="AI9916" s="221"/>
      <c r="AJ9916" s="221"/>
      <c r="AK9916" s="221"/>
      <c r="AL9916" s="221"/>
      <c r="AM9916" s="221"/>
      <c r="AN9916" s="221"/>
      <c r="AO9916" s="221"/>
      <c r="AP9916" s="221"/>
      <c r="AQ9916" s="219"/>
      <c r="AR9916" s="219"/>
      <c r="AS9916" s="221"/>
      <c r="AT9916" s="221"/>
      <c r="AU9916" s="221"/>
      <c r="AV9916" s="221"/>
      <c r="AW9916" s="221"/>
      <c r="AX9916" s="221"/>
      <c r="AY9916" s="221"/>
      <c r="AZ9916" s="221"/>
    </row>
    <row r="9917" spans="1:52" x14ac:dyDescent="0.15">
      <c r="A9917" s="278"/>
      <c r="B9917" s="274"/>
      <c r="C9917" s="340"/>
      <c r="D9917" s="340"/>
      <c r="E9917" s="341"/>
      <c r="F9917" s="341"/>
      <c r="G9917" s="341"/>
      <c r="H9917" s="341"/>
      <c r="I9917" s="341"/>
      <c r="J9917" s="341"/>
      <c r="AH9917" s="221"/>
      <c r="AI9917" s="221"/>
      <c r="AJ9917" s="221"/>
      <c r="AK9917" s="221"/>
      <c r="AL9917" s="221"/>
      <c r="AM9917" s="221"/>
      <c r="AN9917" s="221"/>
      <c r="AO9917" s="221"/>
      <c r="AP9917" s="221"/>
      <c r="AQ9917" s="219"/>
      <c r="AR9917" s="219"/>
      <c r="AS9917" s="221"/>
      <c r="AT9917" s="221"/>
      <c r="AU9917" s="221"/>
      <c r="AV9917" s="221"/>
      <c r="AW9917" s="221"/>
      <c r="AX9917" s="221"/>
      <c r="AY9917" s="221"/>
      <c r="AZ9917" s="221"/>
    </row>
    <row r="9918" spans="1:52" x14ac:dyDescent="0.15">
      <c r="A9918" s="278"/>
      <c r="B9918" s="274"/>
      <c r="C9918" s="340"/>
      <c r="D9918" s="340"/>
      <c r="E9918" s="341"/>
      <c r="F9918" s="341"/>
      <c r="G9918" s="341"/>
      <c r="H9918" s="341"/>
      <c r="I9918" s="341"/>
      <c r="J9918" s="341"/>
      <c r="AH9918" s="221"/>
      <c r="AI9918" s="221"/>
      <c r="AJ9918" s="221"/>
      <c r="AK9918" s="221"/>
      <c r="AL9918" s="221"/>
      <c r="AM9918" s="221"/>
      <c r="AN9918" s="221"/>
      <c r="AO9918" s="221"/>
      <c r="AP9918" s="221"/>
      <c r="AQ9918" s="219"/>
      <c r="AR9918" s="219"/>
      <c r="AS9918" s="221"/>
      <c r="AT9918" s="221"/>
      <c r="AU9918" s="221"/>
      <c r="AV9918" s="221"/>
      <c r="AW9918" s="221"/>
      <c r="AX9918" s="221"/>
      <c r="AY9918" s="221"/>
      <c r="AZ9918" s="221"/>
    </row>
    <row r="9919" spans="1:52" x14ac:dyDescent="0.15">
      <c r="A9919" s="278"/>
      <c r="B9919" s="274"/>
      <c r="C9919" s="340"/>
      <c r="D9919" s="340"/>
      <c r="E9919" s="341"/>
      <c r="F9919" s="341"/>
      <c r="G9919" s="341"/>
      <c r="H9919" s="341"/>
      <c r="I9919" s="341"/>
      <c r="J9919" s="341"/>
      <c r="AH9919" s="221"/>
      <c r="AI9919" s="221"/>
      <c r="AJ9919" s="221"/>
      <c r="AK9919" s="221"/>
      <c r="AL9919" s="221"/>
      <c r="AM9919" s="221"/>
      <c r="AN9919" s="221"/>
      <c r="AO9919" s="221"/>
      <c r="AP9919" s="221"/>
      <c r="AQ9919" s="219"/>
      <c r="AR9919" s="219"/>
      <c r="AS9919" s="221"/>
      <c r="AT9919" s="221"/>
      <c r="AU9919" s="221"/>
      <c r="AV9919" s="221"/>
      <c r="AW9919" s="221"/>
      <c r="AX9919" s="221"/>
      <c r="AY9919" s="221"/>
      <c r="AZ9919" s="221"/>
    </row>
    <row r="9920" spans="1:52" x14ac:dyDescent="0.15">
      <c r="A9920" s="278"/>
      <c r="B9920" s="274"/>
      <c r="C9920" s="340"/>
      <c r="D9920" s="340"/>
      <c r="E9920" s="341"/>
      <c r="F9920" s="341"/>
      <c r="G9920" s="341"/>
      <c r="H9920" s="341"/>
      <c r="I9920" s="341"/>
      <c r="J9920" s="341"/>
      <c r="AH9920" s="221"/>
      <c r="AI9920" s="221"/>
      <c r="AJ9920" s="221"/>
      <c r="AK9920" s="221"/>
      <c r="AL9920" s="221"/>
      <c r="AM9920" s="221"/>
      <c r="AN9920" s="221"/>
      <c r="AO9920" s="221"/>
      <c r="AP9920" s="221"/>
      <c r="AQ9920" s="219"/>
      <c r="AR9920" s="219"/>
      <c r="AS9920" s="221"/>
      <c r="AT9920" s="221"/>
      <c r="AU9920" s="221"/>
      <c r="AV9920" s="221"/>
      <c r="AW9920" s="221"/>
      <c r="AX9920" s="221"/>
      <c r="AY9920" s="221"/>
      <c r="AZ9920" s="221"/>
    </row>
    <row r="9921" spans="1:52" x14ac:dyDescent="0.15">
      <c r="A9921" s="278"/>
      <c r="B9921" s="274"/>
      <c r="C9921" s="340"/>
      <c r="D9921" s="340"/>
      <c r="E9921" s="341"/>
      <c r="F9921" s="341"/>
      <c r="G9921" s="341"/>
      <c r="H9921" s="341"/>
      <c r="I9921" s="341"/>
      <c r="J9921" s="341"/>
      <c r="AH9921" s="221"/>
      <c r="AI9921" s="221"/>
      <c r="AJ9921" s="221"/>
      <c r="AK9921" s="221"/>
      <c r="AL9921" s="221"/>
      <c r="AM9921" s="221"/>
      <c r="AN9921" s="221"/>
      <c r="AO9921" s="221"/>
      <c r="AP9921" s="221"/>
      <c r="AQ9921" s="219"/>
      <c r="AR9921" s="219"/>
      <c r="AS9921" s="221"/>
      <c r="AT9921" s="221"/>
      <c r="AU9921" s="221"/>
      <c r="AV9921" s="221"/>
      <c r="AW9921" s="221"/>
      <c r="AX9921" s="221"/>
      <c r="AY9921" s="221"/>
      <c r="AZ9921" s="221"/>
    </row>
    <row r="9922" spans="1:52" x14ac:dyDescent="0.15">
      <c r="A9922" s="278"/>
      <c r="B9922" s="274"/>
      <c r="C9922" s="340"/>
      <c r="D9922" s="340"/>
      <c r="E9922" s="341"/>
      <c r="F9922" s="341"/>
      <c r="G9922" s="341"/>
      <c r="H9922" s="341"/>
      <c r="I9922" s="341"/>
      <c r="J9922" s="341"/>
      <c r="AH9922" s="221"/>
      <c r="AI9922" s="221"/>
      <c r="AJ9922" s="221"/>
      <c r="AK9922" s="221"/>
      <c r="AL9922" s="221"/>
      <c r="AM9922" s="221"/>
      <c r="AN9922" s="221"/>
      <c r="AO9922" s="221"/>
      <c r="AP9922" s="221"/>
      <c r="AQ9922" s="219"/>
      <c r="AR9922" s="219"/>
      <c r="AS9922" s="221"/>
      <c r="AT9922" s="221"/>
      <c r="AU9922" s="221"/>
      <c r="AV9922" s="221"/>
      <c r="AW9922" s="221"/>
      <c r="AX9922" s="221"/>
      <c r="AY9922" s="221"/>
      <c r="AZ9922" s="221"/>
    </row>
    <row r="9923" spans="1:52" x14ac:dyDescent="0.15">
      <c r="A9923" s="278"/>
      <c r="B9923" s="274"/>
      <c r="C9923" s="340"/>
      <c r="D9923" s="340"/>
      <c r="E9923" s="341"/>
      <c r="F9923" s="341"/>
      <c r="G9923" s="341"/>
      <c r="H9923" s="341"/>
      <c r="I9923" s="341"/>
      <c r="J9923" s="341"/>
      <c r="AH9923" s="221"/>
      <c r="AI9923" s="221"/>
      <c r="AJ9923" s="221"/>
      <c r="AK9923" s="221"/>
      <c r="AL9923" s="221"/>
      <c r="AM9923" s="221"/>
      <c r="AN9923" s="221"/>
      <c r="AO9923" s="221"/>
      <c r="AP9923" s="221"/>
      <c r="AQ9923" s="219"/>
      <c r="AR9923" s="219"/>
      <c r="AS9923" s="221"/>
      <c r="AT9923" s="221"/>
      <c r="AU9923" s="221"/>
      <c r="AV9923" s="221"/>
      <c r="AW9923" s="221"/>
      <c r="AX9923" s="221"/>
      <c r="AY9923" s="221"/>
      <c r="AZ9923" s="221"/>
    </row>
    <row r="9924" spans="1:52" x14ac:dyDescent="0.15">
      <c r="A9924" s="278"/>
      <c r="B9924" s="274"/>
      <c r="C9924" s="340"/>
      <c r="D9924" s="340"/>
      <c r="E9924" s="341"/>
      <c r="F9924" s="341"/>
      <c r="G9924" s="341"/>
      <c r="H9924" s="341"/>
      <c r="I9924" s="341"/>
      <c r="J9924" s="341"/>
      <c r="AH9924" s="221"/>
      <c r="AI9924" s="221"/>
      <c r="AJ9924" s="221"/>
      <c r="AK9924" s="221"/>
      <c r="AL9924" s="221"/>
      <c r="AM9924" s="221"/>
      <c r="AN9924" s="221"/>
      <c r="AO9924" s="221"/>
      <c r="AP9924" s="221"/>
      <c r="AQ9924" s="219"/>
      <c r="AR9924" s="219"/>
      <c r="AS9924" s="221"/>
      <c r="AT9924" s="221"/>
      <c r="AU9924" s="221"/>
      <c r="AV9924" s="221"/>
      <c r="AW9924" s="221"/>
      <c r="AX9924" s="221"/>
      <c r="AY9924" s="221"/>
      <c r="AZ9924" s="221"/>
    </row>
    <row r="9925" spans="1:52" x14ac:dyDescent="0.15">
      <c r="A9925" s="278"/>
      <c r="B9925" s="274"/>
      <c r="C9925" s="340"/>
      <c r="D9925" s="340"/>
      <c r="E9925" s="341"/>
      <c r="F9925" s="341"/>
      <c r="G9925" s="341"/>
      <c r="H9925" s="341"/>
      <c r="I9925" s="341"/>
      <c r="J9925" s="341"/>
      <c r="AH9925" s="221"/>
      <c r="AI9925" s="221"/>
      <c r="AJ9925" s="221"/>
      <c r="AK9925" s="221"/>
      <c r="AL9925" s="221"/>
      <c r="AM9925" s="221"/>
      <c r="AN9925" s="221"/>
      <c r="AO9925" s="221"/>
      <c r="AP9925" s="221"/>
      <c r="AQ9925" s="219"/>
      <c r="AR9925" s="219"/>
      <c r="AS9925" s="221"/>
      <c r="AT9925" s="221"/>
      <c r="AU9925" s="221"/>
      <c r="AV9925" s="221"/>
      <c r="AW9925" s="221"/>
      <c r="AX9925" s="221"/>
      <c r="AY9925" s="221"/>
      <c r="AZ9925" s="221"/>
    </row>
    <row r="9926" spans="1:52" x14ac:dyDescent="0.15">
      <c r="A9926" s="278"/>
      <c r="B9926" s="274"/>
      <c r="C9926" s="340"/>
      <c r="D9926" s="340"/>
      <c r="E9926" s="341"/>
      <c r="F9926" s="341"/>
      <c r="G9926" s="341"/>
      <c r="H9926" s="341"/>
      <c r="I9926" s="341"/>
      <c r="J9926" s="341"/>
      <c r="AH9926" s="221"/>
      <c r="AI9926" s="221"/>
      <c r="AJ9926" s="221"/>
      <c r="AK9926" s="221"/>
      <c r="AL9926" s="221"/>
      <c r="AM9926" s="221"/>
      <c r="AN9926" s="221"/>
      <c r="AO9926" s="221"/>
      <c r="AP9926" s="221"/>
      <c r="AQ9926" s="219"/>
      <c r="AR9926" s="219"/>
      <c r="AS9926" s="221"/>
      <c r="AT9926" s="221"/>
      <c r="AU9926" s="221"/>
      <c r="AV9926" s="221"/>
      <c r="AW9926" s="221"/>
      <c r="AX9926" s="221"/>
      <c r="AY9926" s="221"/>
      <c r="AZ9926" s="221"/>
    </row>
    <row r="9927" spans="1:52" x14ac:dyDescent="0.15">
      <c r="A9927" s="278"/>
      <c r="B9927" s="274"/>
      <c r="C9927" s="340"/>
      <c r="D9927" s="340"/>
      <c r="E9927" s="341"/>
      <c r="F9927" s="341"/>
      <c r="G9927" s="341"/>
      <c r="H9927" s="341"/>
      <c r="I9927" s="341"/>
      <c r="J9927" s="341"/>
      <c r="AH9927" s="221"/>
      <c r="AI9927" s="221"/>
      <c r="AJ9927" s="221"/>
      <c r="AK9927" s="221"/>
      <c r="AL9927" s="221"/>
      <c r="AM9927" s="221"/>
      <c r="AN9927" s="221"/>
      <c r="AO9927" s="221"/>
      <c r="AP9927" s="221"/>
      <c r="AQ9927" s="219"/>
      <c r="AR9927" s="219"/>
      <c r="AS9927" s="221"/>
      <c r="AT9927" s="221"/>
      <c r="AU9927" s="221"/>
      <c r="AV9927" s="221"/>
      <c r="AW9927" s="221"/>
      <c r="AX9927" s="221"/>
      <c r="AY9927" s="221"/>
      <c r="AZ9927" s="221"/>
    </row>
    <row r="9928" spans="1:52" x14ac:dyDescent="0.15">
      <c r="A9928" s="278"/>
      <c r="B9928" s="274"/>
      <c r="C9928" s="340"/>
      <c r="D9928" s="340"/>
      <c r="E9928" s="341"/>
      <c r="F9928" s="341"/>
      <c r="G9928" s="341"/>
      <c r="H9928" s="341"/>
      <c r="I9928" s="341"/>
      <c r="J9928" s="341"/>
      <c r="AH9928" s="221"/>
      <c r="AI9928" s="221"/>
      <c r="AJ9928" s="221"/>
      <c r="AK9928" s="221"/>
      <c r="AL9928" s="221"/>
      <c r="AM9928" s="221"/>
      <c r="AN9928" s="221"/>
      <c r="AO9928" s="221"/>
      <c r="AP9928" s="221"/>
      <c r="AQ9928" s="219"/>
      <c r="AR9928" s="219"/>
      <c r="AS9928" s="221"/>
      <c r="AT9928" s="221"/>
      <c r="AU9928" s="221"/>
      <c r="AV9928" s="221"/>
      <c r="AW9928" s="221"/>
      <c r="AX9928" s="221"/>
      <c r="AY9928" s="221"/>
      <c r="AZ9928" s="221"/>
    </row>
    <row r="9929" spans="1:52" x14ac:dyDescent="0.15">
      <c r="A9929" s="278"/>
      <c r="B9929" s="274"/>
      <c r="C9929" s="340"/>
      <c r="D9929" s="340"/>
      <c r="E9929" s="341"/>
      <c r="F9929" s="341"/>
      <c r="G9929" s="341"/>
      <c r="H9929" s="341"/>
      <c r="I9929" s="341"/>
      <c r="J9929" s="341"/>
      <c r="AH9929" s="221"/>
      <c r="AI9929" s="221"/>
      <c r="AJ9929" s="221"/>
      <c r="AK9929" s="221"/>
      <c r="AL9929" s="221"/>
      <c r="AM9929" s="221"/>
      <c r="AN9929" s="221"/>
      <c r="AO9929" s="221"/>
      <c r="AP9929" s="221"/>
      <c r="AQ9929" s="219"/>
      <c r="AR9929" s="219"/>
      <c r="AS9929" s="221"/>
      <c r="AT9929" s="221"/>
      <c r="AU9929" s="221"/>
      <c r="AV9929" s="221"/>
      <c r="AW9929" s="221"/>
      <c r="AX9929" s="221"/>
      <c r="AY9929" s="221"/>
      <c r="AZ9929" s="221"/>
    </row>
    <row r="9930" spans="1:52" x14ac:dyDescent="0.15">
      <c r="A9930" s="278"/>
      <c r="B9930" s="274"/>
      <c r="C9930" s="340"/>
      <c r="D9930" s="340"/>
      <c r="E9930" s="341"/>
      <c r="F9930" s="341"/>
      <c r="G9930" s="341"/>
      <c r="H9930" s="341"/>
      <c r="I9930" s="341"/>
      <c r="J9930" s="341"/>
      <c r="AH9930" s="221"/>
      <c r="AI9930" s="221"/>
      <c r="AJ9930" s="221"/>
      <c r="AK9930" s="221"/>
      <c r="AL9930" s="221"/>
      <c r="AM9930" s="221"/>
      <c r="AN9930" s="221"/>
      <c r="AO9930" s="221"/>
      <c r="AP9930" s="221"/>
      <c r="AQ9930" s="219"/>
      <c r="AR9930" s="219"/>
      <c r="AS9930" s="221"/>
      <c r="AT9930" s="221"/>
      <c r="AU9930" s="221"/>
      <c r="AV9930" s="221"/>
      <c r="AW9930" s="221"/>
      <c r="AX9930" s="221"/>
      <c r="AY9930" s="221"/>
      <c r="AZ9930" s="221"/>
    </row>
    <row r="9931" spans="1:52" x14ac:dyDescent="0.15">
      <c r="A9931" s="278"/>
      <c r="B9931" s="274"/>
      <c r="C9931" s="340"/>
      <c r="D9931" s="340"/>
      <c r="E9931" s="341"/>
      <c r="F9931" s="341"/>
      <c r="G9931" s="341"/>
      <c r="H9931" s="341"/>
      <c r="I9931" s="341"/>
      <c r="J9931" s="341"/>
      <c r="AH9931" s="221"/>
      <c r="AI9931" s="221"/>
      <c r="AJ9931" s="221"/>
      <c r="AK9931" s="221"/>
      <c r="AL9931" s="221"/>
      <c r="AM9931" s="221"/>
      <c r="AN9931" s="221"/>
      <c r="AO9931" s="221"/>
      <c r="AP9931" s="221"/>
      <c r="AQ9931" s="219"/>
      <c r="AR9931" s="219"/>
      <c r="AS9931" s="221"/>
      <c r="AT9931" s="221"/>
      <c r="AU9931" s="221"/>
      <c r="AV9931" s="221"/>
      <c r="AW9931" s="221"/>
      <c r="AX9931" s="221"/>
      <c r="AY9931" s="221"/>
      <c r="AZ9931" s="221"/>
    </row>
    <row r="9932" spans="1:52" x14ac:dyDescent="0.15">
      <c r="A9932" s="278"/>
      <c r="B9932" s="274"/>
      <c r="C9932" s="340"/>
      <c r="D9932" s="340"/>
      <c r="E9932" s="341"/>
      <c r="F9932" s="341"/>
      <c r="G9932" s="341"/>
      <c r="H9932" s="341"/>
      <c r="I9932" s="341"/>
      <c r="J9932" s="341"/>
      <c r="AH9932" s="221"/>
      <c r="AI9932" s="221"/>
      <c r="AJ9932" s="221"/>
      <c r="AK9932" s="221"/>
      <c r="AL9932" s="221"/>
      <c r="AM9932" s="221"/>
      <c r="AN9932" s="221"/>
      <c r="AO9932" s="221"/>
      <c r="AP9932" s="221"/>
      <c r="AQ9932" s="219"/>
      <c r="AR9932" s="219"/>
      <c r="AS9932" s="221"/>
      <c r="AT9932" s="221"/>
      <c r="AU9932" s="221"/>
      <c r="AV9932" s="221"/>
      <c r="AW9932" s="221"/>
      <c r="AX9932" s="221"/>
      <c r="AY9932" s="221"/>
      <c r="AZ9932" s="221"/>
    </row>
    <row r="9933" spans="1:52" x14ac:dyDescent="0.15">
      <c r="A9933" s="278"/>
      <c r="B9933" s="274"/>
      <c r="C9933" s="340"/>
      <c r="D9933" s="340"/>
      <c r="E9933" s="341"/>
      <c r="F9933" s="341"/>
      <c r="G9933" s="341"/>
      <c r="H9933" s="341"/>
      <c r="I9933" s="341"/>
      <c r="J9933" s="341"/>
      <c r="AH9933" s="221"/>
      <c r="AI9933" s="221"/>
      <c r="AJ9933" s="221"/>
      <c r="AK9933" s="221"/>
      <c r="AL9933" s="221"/>
      <c r="AM9933" s="221"/>
      <c r="AN9933" s="221"/>
      <c r="AO9933" s="221"/>
      <c r="AP9933" s="221"/>
      <c r="AQ9933" s="219"/>
      <c r="AR9933" s="219"/>
      <c r="AS9933" s="221"/>
      <c r="AT9933" s="221"/>
      <c r="AU9933" s="221"/>
      <c r="AV9933" s="221"/>
      <c r="AW9933" s="221"/>
      <c r="AX9933" s="221"/>
      <c r="AY9933" s="221"/>
      <c r="AZ9933" s="221"/>
    </row>
    <row r="9934" spans="1:52" x14ac:dyDescent="0.15">
      <c r="A9934" s="278"/>
      <c r="B9934" s="274"/>
      <c r="C9934" s="340"/>
      <c r="D9934" s="340"/>
      <c r="E9934" s="341"/>
      <c r="F9934" s="341"/>
      <c r="G9934" s="341"/>
      <c r="H9934" s="341"/>
      <c r="I9934" s="341"/>
      <c r="J9934" s="341"/>
      <c r="AH9934" s="221"/>
      <c r="AI9934" s="221"/>
      <c r="AJ9934" s="221"/>
      <c r="AK9934" s="221"/>
      <c r="AL9934" s="221"/>
      <c r="AM9934" s="221"/>
      <c r="AN9934" s="221"/>
      <c r="AO9934" s="221"/>
      <c r="AP9934" s="221"/>
      <c r="AQ9934" s="219"/>
      <c r="AR9934" s="219"/>
      <c r="AS9934" s="221"/>
      <c r="AT9934" s="221"/>
      <c r="AU9934" s="221"/>
      <c r="AV9934" s="221"/>
      <c r="AW9934" s="221"/>
      <c r="AX9934" s="221"/>
      <c r="AY9934" s="221"/>
      <c r="AZ9934" s="221"/>
    </row>
    <row r="9935" spans="1:52" x14ac:dyDescent="0.15">
      <c r="A9935" s="278"/>
      <c r="B9935" s="274"/>
      <c r="C9935" s="340"/>
      <c r="D9935" s="340"/>
      <c r="E9935" s="341"/>
      <c r="F9935" s="341"/>
      <c r="G9935" s="341"/>
      <c r="H9935" s="341"/>
      <c r="I9935" s="341"/>
      <c r="J9935" s="341"/>
      <c r="AH9935" s="221"/>
      <c r="AI9935" s="221"/>
      <c r="AJ9935" s="221"/>
      <c r="AK9935" s="221"/>
      <c r="AL9935" s="221"/>
      <c r="AM9935" s="221"/>
      <c r="AN9935" s="221"/>
      <c r="AO9935" s="221"/>
      <c r="AP9935" s="221"/>
      <c r="AQ9935" s="219"/>
      <c r="AR9935" s="219"/>
      <c r="AS9935" s="221"/>
      <c r="AT9935" s="221"/>
      <c r="AU9935" s="221"/>
      <c r="AV9935" s="221"/>
      <c r="AW9935" s="221"/>
      <c r="AX9935" s="221"/>
      <c r="AY9935" s="221"/>
      <c r="AZ9935" s="221"/>
    </row>
    <row r="9936" spans="1:52" x14ac:dyDescent="0.15">
      <c r="A9936" s="278"/>
      <c r="B9936" s="274"/>
      <c r="C9936" s="340"/>
      <c r="D9936" s="340"/>
      <c r="E9936" s="341"/>
      <c r="F9936" s="341"/>
      <c r="G9936" s="341"/>
      <c r="H9936" s="341"/>
      <c r="I9936" s="341"/>
      <c r="J9936" s="341"/>
      <c r="AH9936" s="221"/>
      <c r="AI9936" s="221"/>
      <c r="AJ9936" s="221"/>
      <c r="AK9936" s="221"/>
      <c r="AL9936" s="221"/>
      <c r="AM9936" s="221"/>
      <c r="AN9936" s="221"/>
      <c r="AO9936" s="221"/>
      <c r="AP9936" s="221"/>
      <c r="AQ9936" s="219"/>
      <c r="AR9936" s="219"/>
      <c r="AS9936" s="221"/>
      <c r="AT9936" s="221"/>
      <c r="AU9936" s="221"/>
      <c r="AV9936" s="221"/>
      <c r="AW9936" s="221"/>
      <c r="AX9936" s="221"/>
      <c r="AY9936" s="221"/>
      <c r="AZ9936" s="221"/>
    </row>
    <row r="9937" spans="1:52" x14ac:dyDescent="0.15">
      <c r="A9937" s="278"/>
      <c r="B9937" s="274"/>
      <c r="C9937" s="340"/>
      <c r="D9937" s="340"/>
      <c r="E9937" s="341"/>
      <c r="F9937" s="341"/>
      <c r="G9937" s="341"/>
      <c r="H9937" s="341"/>
      <c r="I9937" s="341"/>
      <c r="J9937" s="341"/>
      <c r="AH9937" s="221"/>
      <c r="AI9937" s="221"/>
      <c r="AJ9937" s="221"/>
      <c r="AK9937" s="221"/>
      <c r="AL9937" s="221"/>
      <c r="AM9937" s="221"/>
      <c r="AN9937" s="221"/>
      <c r="AO9937" s="221"/>
      <c r="AP9937" s="221"/>
      <c r="AQ9937" s="219"/>
      <c r="AR9937" s="219"/>
      <c r="AS9937" s="221"/>
      <c r="AT9937" s="221"/>
      <c r="AU9937" s="221"/>
      <c r="AV9937" s="221"/>
      <c r="AW9937" s="221"/>
      <c r="AX9937" s="221"/>
      <c r="AY9937" s="221"/>
      <c r="AZ9937" s="221"/>
    </row>
    <row r="9938" spans="1:52" x14ac:dyDescent="0.15">
      <c r="A9938" s="278"/>
      <c r="B9938" s="274"/>
      <c r="C9938" s="340"/>
      <c r="D9938" s="340"/>
      <c r="E9938" s="341"/>
      <c r="F9938" s="341"/>
      <c r="G9938" s="341"/>
      <c r="H9938" s="341"/>
      <c r="I9938" s="341"/>
      <c r="J9938" s="341"/>
      <c r="AH9938" s="221"/>
      <c r="AI9938" s="221"/>
      <c r="AJ9938" s="221"/>
      <c r="AK9938" s="221"/>
      <c r="AL9938" s="221"/>
      <c r="AM9938" s="221"/>
      <c r="AN9938" s="221"/>
      <c r="AO9938" s="221"/>
      <c r="AP9938" s="221"/>
      <c r="AQ9938" s="219"/>
      <c r="AR9938" s="219"/>
      <c r="AS9938" s="221"/>
      <c r="AT9938" s="221"/>
      <c r="AU9938" s="221"/>
      <c r="AV9938" s="221"/>
      <c r="AW9938" s="221"/>
      <c r="AX9938" s="221"/>
      <c r="AY9938" s="221"/>
      <c r="AZ9938" s="221"/>
    </row>
    <row r="9939" spans="1:52" x14ac:dyDescent="0.15">
      <c r="A9939" s="278"/>
      <c r="B9939" s="274"/>
      <c r="C9939" s="340"/>
      <c r="D9939" s="340"/>
      <c r="E9939" s="341"/>
      <c r="F9939" s="341"/>
      <c r="G9939" s="341"/>
      <c r="H9939" s="341"/>
      <c r="I9939" s="341"/>
      <c r="J9939" s="341"/>
      <c r="AH9939" s="221"/>
      <c r="AI9939" s="221"/>
      <c r="AJ9939" s="221"/>
      <c r="AK9939" s="221"/>
      <c r="AL9939" s="221"/>
      <c r="AM9939" s="221"/>
      <c r="AN9939" s="221"/>
      <c r="AO9939" s="221"/>
      <c r="AP9939" s="221"/>
      <c r="AQ9939" s="219"/>
      <c r="AR9939" s="219"/>
      <c r="AS9939" s="221"/>
      <c r="AT9939" s="221"/>
      <c r="AU9939" s="221"/>
      <c r="AV9939" s="221"/>
      <c r="AW9939" s="221"/>
      <c r="AX9939" s="221"/>
      <c r="AY9939" s="221"/>
      <c r="AZ9939" s="221"/>
    </row>
    <row r="9940" spans="1:52" x14ac:dyDescent="0.15">
      <c r="A9940" s="278"/>
      <c r="B9940" s="274"/>
      <c r="C9940" s="340"/>
      <c r="D9940" s="340"/>
      <c r="E9940" s="341"/>
      <c r="F9940" s="341"/>
      <c r="G9940" s="341"/>
      <c r="H9940" s="341"/>
      <c r="I9940" s="341"/>
      <c r="J9940" s="341"/>
      <c r="AH9940" s="221"/>
      <c r="AI9940" s="221"/>
      <c r="AJ9940" s="221"/>
      <c r="AK9940" s="221"/>
      <c r="AL9940" s="221"/>
      <c r="AM9940" s="221"/>
      <c r="AN9940" s="221"/>
      <c r="AO9940" s="221"/>
      <c r="AP9940" s="221"/>
      <c r="AQ9940" s="219"/>
      <c r="AR9940" s="219"/>
      <c r="AS9940" s="221"/>
      <c r="AT9940" s="221"/>
      <c r="AU9940" s="221"/>
      <c r="AV9940" s="221"/>
      <c r="AW9940" s="221"/>
      <c r="AX9940" s="221"/>
      <c r="AY9940" s="221"/>
      <c r="AZ9940" s="221"/>
    </row>
    <row r="9941" spans="1:52" x14ac:dyDescent="0.15">
      <c r="A9941" s="278"/>
      <c r="B9941" s="274"/>
      <c r="C9941" s="340"/>
      <c r="D9941" s="340"/>
      <c r="E9941" s="341"/>
      <c r="F9941" s="341"/>
      <c r="G9941" s="341"/>
      <c r="H9941" s="341"/>
      <c r="I9941" s="341"/>
      <c r="J9941" s="341"/>
      <c r="AH9941" s="221"/>
      <c r="AI9941" s="221"/>
      <c r="AJ9941" s="221"/>
      <c r="AK9941" s="221"/>
      <c r="AL9941" s="221"/>
      <c r="AM9941" s="221"/>
      <c r="AN9941" s="221"/>
      <c r="AO9941" s="221"/>
      <c r="AP9941" s="221"/>
      <c r="AQ9941" s="219"/>
      <c r="AR9941" s="219"/>
      <c r="AS9941" s="221"/>
      <c r="AT9941" s="221"/>
      <c r="AU9941" s="221"/>
      <c r="AV9941" s="221"/>
      <c r="AW9941" s="221"/>
      <c r="AX9941" s="221"/>
      <c r="AY9941" s="221"/>
      <c r="AZ9941" s="221"/>
    </row>
    <row r="9942" spans="1:52" x14ac:dyDescent="0.15">
      <c r="A9942" s="278"/>
      <c r="B9942" s="274"/>
      <c r="C9942" s="340"/>
      <c r="D9942" s="340"/>
      <c r="E9942" s="341"/>
      <c r="F9942" s="341"/>
      <c r="G9942" s="341"/>
      <c r="H9942" s="341"/>
      <c r="I9942" s="341"/>
      <c r="J9942" s="341"/>
      <c r="AH9942" s="221"/>
      <c r="AI9942" s="221"/>
      <c r="AJ9942" s="221"/>
      <c r="AK9942" s="221"/>
      <c r="AL9942" s="221"/>
      <c r="AM9942" s="221"/>
      <c r="AN9942" s="221"/>
      <c r="AO9942" s="221"/>
      <c r="AP9942" s="221"/>
      <c r="AQ9942" s="219"/>
      <c r="AR9942" s="219"/>
      <c r="AS9942" s="221"/>
      <c r="AT9942" s="221"/>
      <c r="AU9942" s="221"/>
      <c r="AV9942" s="221"/>
      <c r="AW9942" s="221"/>
      <c r="AX9942" s="221"/>
      <c r="AY9942" s="221"/>
      <c r="AZ9942" s="221"/>
    </row>
    <row r="9943" spans="1:52" x14ac:dyDescent="0.15">
      <c r="A9943" s="278"/>
      <c r="B9943" s="274"/>
      <c r="C9943" s="340"/>
      <c r="D9943" s="340"/>
      <c r="E9943" s="341"/>
      <c r="F9943" s="341"/>
      <c r="G9943" s="341"/>
      <c r="H9943" s="341"/>
      <c r="I9943" s="341"/>
      <c r="J9943" s="341"/>
      <c r="AH9943" s="221"/>
      <c r="AI9943" s="221"/>
      <c r="AJ9943" s="221"/>
      <c r="AK9943" s="221"/>
      <c r="AL9943" s="221"/>
      <c r="AM9943" s="221"/>
      <c r="AN9943" s="221"/>
      <c r="AO9943" s="221"/>
      <c r="AP9943" s="221"/>
      <c r="AQ9943" s="219"/>
      <c r="AR9943" s="219"/>
      <c r="AS9943" s="221"/>
      <c r="AT9943" s="221"/>
      <c r="AU9943" s="221"/>
      <c r="AV9943" s="221"/>
      <c r="AW9943" s="221"/>
      <c r="AX9943" s="221"/>
      <c r="AY9943" s="221"/>
      <c r="AZ9943" s="221"/>
    </row>
    <row r="9944" spans="1:52" x14ac:dyDescent="0.15">
      <c r="A9944" s="278"/>
      <c r="B9944" s="274"/>
      <c r="C9944" s="340"/>
      <c r="D9944" s="340"/>
      <c r="E9944" s="341"/>
      <c r="F9944" s="341"/>
      <c r="G9944" s="341"/>
      <c r="H9944" s="341"/>
      <c r="I9944" s="341"/>
      <c r="J9944" s="341"/>
      <c r="AH9944" s="221"/>
      <c r="AI9944" s="221"/>
      <c r="AJ9944" s="221"/>
      <c r="AK9944" s="221"/>
      <c r="AL9944" s="221"/>
      <c r="AM9944" s="221"/>
      <c r="AN9944" s="221"/>
      <c r="AO9944" s="221"/>
      <c r="AP9944" s="221"/>
      <c r="AQ9944" s="219"/>
      <c r="AR9944" s="219"/>
      <c r="AS9944" s="221"/>
      <c r="AT9944" s="221"/>
      <c r="AU9944" s="221"/>
      <c r="AV9944" s="221"/>
      <c r="AW9944" s="221"/>
      <c r="AX9944" s="221"/>
      <c r="AY9944" s="221"/>
      <c r="AZ9944" s="221"/>
    </row>
    <row r="9945" spans="1:52" x14ac:dyDescent="0.15">
      <c r="A9945" s="278"/>
      <c r="B9945" s="274"/>
      <c r="C9945" s="340"/>
      <c r="D9945" s="340"/>
      <c r="E9945" s="341"/>
      <c r="F9945" s="341"/>
      <c r="G9945" s="341"/>
      <c r="H9945" s="341"/>
      <c r="I9945" s="341"/>
      <c r="J9945" s="341"/>
      <c r="AH9945" s="221"/>
      <c r="AI9945" s="221"/>
      <c r="AJ9945" s="221"/>
      <c r="AK9945" s="221"/>
      <c r="AL9945" s="221"/>
      <c r="AM9945" s="221"/>
      <c r="AN9945" s="221"/>
      <c r="AO9945" s="221"/>
      <c r="AP9945" s="221"/>
      <c r="AQ9945" s="219"/>
      <c r="AR9945" s="219"/>
      <c r="AS9945" s="221"/>
      <c r="AT9945" s="221"/>
      <c r="AU9945" s="221"/>
      <c r="AV9945" s="221"/>
      <c r="AW9945" s="221"/>
      <c r="AX9945" s="221"/>
      <c r="AY9945" s="221"/>
      <c r="AZ9945" s="221"/>
    </row>
    <row r="9946" spans="1:52" x14ac:dyDescent="0.15">
      <c r="A9946" s="278"/>
      <c r="B9946" s="274"/>
      <c r="C9946" s="340"/>
      <c r="D9946" s="340"/>
      <c r="E9946" s="341"/>
      <c r="F9946" s="341"/>
      <c r="G9946" s="341"/>
      <c r="H9946" s="341"/>
      <c r="I9946" s="341"/>
      <c r="J9946" s="341"/>
      <c r="AH9946" s="221"/>
      <c r="AI9946" s="221"/>
      <c r="AJ9946" s="221"/>
      <c r="AK9946" s="221"/>
      <c r="AL9946" s="221"/>
      <c r="AM9946" s="221"/>
      <c r="AN9946" s="221"/>
      <c r="AO9946" s="221"/>
      <c r="AP9946" s="221"/>
      <c r="AQ9946" s="219"/>
      <c r="AR9946" s="219"/>
      <c r="AS9946" s="221"/>
      <c r="AT9946" s="221"/>
      <c r="AU9946" s="221"/>
      <c r="AV9946" s="221"/>
      <c r="AW9946" s="221"/>
      <c r="AX9946" s="221"/>
      <c r="AY9946" s="221"/>
      <c r="AZ9946" s="221"/>
    </row>
    <row r="9947" spans="1:52" x14ac:dyDescent="0.15">
      <c r="A9947" s="278"/>
      <c r="B9947" s="274"/>
      <c r="C9947" s="340"/>
      <c r="D9947" s="340"/>
      <c r="E9947" s="341"/>
      <c r="F9947" s="341"/>
      <c r="G9947" s="341"/>
      <c r="H9947" s="341"/>
      <c r="I9947" s="341"/>
      <c r="J9947" s="341"/>
      <c r="AH9947" s="221"/>
      <c r="AI9947" s="221"/>
      <c r="AJ9947" s="221"/>
      <c r="AK9947" s="221"/>
      <c r="AL9947" s="221"/>
      <c r="AM9947" s="221"/>
      <c r="AN9947" s="221"/>
      <c r="AO9947" s="221"/>
      <c r="AP9947" s="221"/>
      <c r="AQ9947" s="219"/>
      <c r="AR9947" s="219"/>
      <c r="AS9947" s="221"/>
      <c r="AT9947" s="221"/>
      <c r="AU9947" s="221"/>
      <c r="AV9947" s="221"/>
      <c r="AW9947" s="221"/>
      <c r="AX9947" s="221"/>
      <c r="AY9947" s="221"/>
      <c r="AZ9947" s="221"/>
    </row>
    <row r="9948" spans="1:52" x14ac:dyDescent="0.15">
      <c r="A9948" s="278"/>
      <c r="B9948" s="274"/>
      <c r="C9948" s="340"/>
      <c r="D9948" s="340"/>
      <c r="E9948" s="341"/>
      <c r="F9948" s="341"/>
      <c r="G9948" s="341"/>
      <c r="H9948" s="341"/>
      <c r="I9948" s="341"/>
      <c r="J9948" s="341"/>
      <c r="AH9948" s="221"/>
      <c r="AI9948" s="221"/>
      <c r="AJ9948" s="221"/>
      <c r="AK9948" s="221"/>
      <c r="AL9948" s="221"/>
      <c r="AM9948" s="221"/>
      <c r="AN9948" s="221"/>
      <c r="AO9948" s="221"/>
      <c r="AP9948" s="221"/>
      <c r="AQ9948" s="219"/>
      <c r="AR9948" s="219"/>
      <c r="AS9948" s="221"/>
      <c r="AT9948" s="221"/>
      <c r="AU9948" s="221"/>
      <c r="AV9948" s="221"/>
      <c r="AW9948" s="221"/>
      <c r="AX9948" s="221"/>
      <c r="AY9948" s="221"/>
      <c r="AZ9948" s="221"/>
    </row>
    <row r="9949" spans="1:52" x14ac:dyDescent="0.15">
      <c r="A9949" s="278"/>
      <c r="B9949" s="274"/>
      <c r="C9949" s="340"/>
      <c r="D9949" s="340"/>
      <c r="E9949" s="341"/>
      <c r="F9949" s="341"/>
      <c r="G9949" s="341"/>
      <c r="H9949" s="341"/>
      <c r="I9949" s="341"/>
      <c r="J9949" s="341"/>
      <c r="AH9949" s="221"/>
      <c r="AI9949" s="221"/>
      <c r="AJ9949" s="221"/>
      <c r="AK9949" s="221"/>
      <c r="AL9949" s="221"/>
      <c r="AM9949" s="221"/>
      <c r="AN9949" s="221"/>
      <c r="AO9949" s="221"/>
      <c r="AP9949" s="221"/>
      <c r="AQ9949" s="219"/>
      <c r="AR9949" s="219"/>
      <c r="AS9949" s="221"/>
      <c r="AT9949" s="221"/>
      <c r="AU9949" s="221"/>
      <c r="AV9949" s="221"/>
      <c r="AW9949" s="221"/>
      <c r="AX9949" s="221"/>
      <c r="AY9949" s="221"/>
      <c r="AZ9949" s="221"/>
    </row>
    <row r="9950" spans="1:52" x14ac:dyDescent="0.15">
      <c r="A9950" s="278"/>
      <c r="B9950" s="274"/>
      <c r="C9950" s="340"/>
      <c r="D9950" s="340"/>
      <c r="E9950" s="341"/>
      <c r="F9950" s="341"/>
      <c r="G9950" s="341"/>
      <c r="H9950" s="341"/>
      <c r="I9950" s="341"/>
      <c r="J9950" s="341"/>
      <c r="AH9950" s="221"/>
      <c r="AI9950" s="221"/>
      <c r="AJ9950" s="221"/>
      <c r="AK9950" s="221"/>
      <c r="AL9950" s="221"/>
      <c r="AM9950" s="221"/>
      <c r="AN9950" s="221"/>
      <c r="AO9950" s="221"/>
      <c r="AP9950" s="221"/>
      <c r="AQ9950" s="219"/>
      <c r="AR9950" s="219"/>
      <c r="AS9950" s="221"/>
      <c r="AT9950" s="221"/>
      <c r="AU9950" s="221"/>
      <c r="AV9950" s="221"/>
      <c r="AW9950" s="221"/>
      <c r="AX9950" s="221"/>
      <c r="AY9950" s="221"/>
      <c r="AZ9950" s="221"/>
    </row>
    <row r="9951" spans="1:52" x14ac:dyDescent="0.15">
      <c r="A9951" s="278"/>
      <c r="B9951" s="274"/>
      <c r="C9951" s="340"/>
      <c r="D9951" s="340"/>
      <c r="E9951" s="341"/>
      <c r="F9951" s="341"/>
      <c r="G9951" s="341"/>
      <c r="H9951" s="341"/>
      <c r="I9951" s="341"/>
      <c r="J9951" s="341"/>
      <c r="AH9951" s="221"/>
      <c r="AI9951" s="221"/>
      <c r="AJ9951" s="221"/>
      <c r="AK9951" s="221"/>
      <c r="AL9951" s="221"/>
      <c r="AM9951" s="221"/>
      <c r="AN9951" s="221"/>
      <c r="AO9951" s="221"/>
      <c r="AP9951" s="221"/>
      <c r="AQ9951" s="219"/>
      <c r="AR9951" s="219"/>
      <c r="AS9951" s="221"/>
      <c r="AT9951" s="221"/>
      <c r="AU9951" s="221"/>
      <c r="AV9951" s="221"/>
      <c r="AW9951" s="221"/>
      <c r="AX9951" s="221"/>
      <c r="AY9951" s="221"/>
      <c r="AZ9951" s="221"/>
    </row>
    <row r="9952" spans="1:52" x14ac:dyDescent="0.15">
      <c r="A9952" s="278"/>
      <c r="B9952" s="274"/>
      <c r="C9952" s="340"/>
      <c r="D9952" s="340"/>
      <c r="E9952" s="341"/>
      <c r="F9952" s="341"/>
      <c r="G9952" s="341"/>
      <c r="H9952" s="341"/>
      <c r="I9952" s="341"/>
      <c r="J9952" s="341"/>
      <c r="AH9952" s="221"/>
      <c r="AI9952" s="221"/>
      <c r="AJ9952" s="221"/>
      <c r="AK9952" s="221"/>
      <c r="AL9952" s="221"/>
      <c r="AM9952" s="221"/>
      <c r="AN9952" s="221"/>
      <c r="AO9952" s="221"/>
      <c r="AP9952" s="221"/>
      <c r="AQ9952" s="219"/>
      <c r="AR9952" s="219"/>
      <c r="AS9952" s="221"/>
      <c r="AT9952" s="221"/>
      <c r="AU9952" s="221"/>
      <c r="AV9952" s="221"/>
      <c r="AW9952" s="221"/>
      <c r="AX9952" s="221"/>
      <c r="AY9952" s="221"/>
      <c r="AZ9952" s="221"/>
    </row>
    <row r="9953" spans="1:52" x14ac:dyDescent="0.15">
      <c r="A9953" s="278"/>
      <c r="B9953" s="274"/>
      <c r="C9953" s="340"/>
      <c r="D9953" s="340"/>
      <c r="E9953" s="341"/>
      <c r="F9953" s="341"/>
      <c r="G9953" s="341"/>
      <c r="H9953" s="341"/>
      <c r="I9953" s="341"/>
      <c r="J9953" s="341"/>
      <c r="AH9953" s="221"/>
      <c r="AI9953" s="221"/>
      <c r="AJ9953" s="221"/>
      <c r="AK9953" s="221"/>
      <c r="AL9953" s="221"/>
      <c r="AM9953" s="221"/>
      <c r="AN9953" s="221"/>
      <c r="AO9953" s="221"/>
      <c r="AP9953" s="221"/>
      <c r="AQ9953" s="219"/>
      <c r="AR9953" s="219"/>
      <c r="AS9953" s="221"/>
      <c r="AT9953" s="221"/>
      <c r="AU9953" s="221"/>
      <c r="AV9953" s="221"/>
      <c r="AW9953" s="221"/>
      <c r="AX9953" s="221"/>
      <c r="AY9953" s="221"/>
      <c r="AZ9953" s="221"/>
    </row>
    <row r="9954" spans="1:52" x14ac:dyDescent="0.15">
      <c r="A9954" s="278"/>
      <c r="B9954" s="274"/>
      <c r="C9954" s="340"/>
      <c r="D9954" s="340"/>
      <c r="E9954" s="341"/>
      <c r="F9954" s="341"/>
      <c r="G9954" s="341"/>
      <c r="H9954" s="341"/>
      <c r="I9954" s="341"/>
      <c r="J9954" s="341"/>
      <c r="AH9954" s="221"/>
      <c r="AI9954" s="221"/>
      <c r="AJ9954" s="221"/>
      <c r="AK9954" s="221"/>
      <c r="AL9954" s="221"/>
      <c r="AM9954" s="221"/>
      <c r="AN9954" s="221"/>
      <c r="AO9954" s="221"/>
      <c r="AP9954" s="221"/>
      <c r="AQ9954" s="219"/>
      <c r="AR9954" s="219"/>
      <c r="AS9954" s="221"/>
      <c r="AT9954" s="221"/>
      <c r="AU9954" s="221"/>
      <c r="AV9954" s="221"/>
      <c r="AW9954" s="221"/>
      <c r="AX9954" s="221"/>
      <c r="AY9954" s="221"/>
      <c r="AZ9954" s="221"/>
    </row>
    <row r="9955" spans="1:52" x14ac:dyDescent="0.15">
      <c r="A9955" s="278"/>
      <c r="B9955" s="274"/>
      <c r="C9955" s="340"/>
      <c r="D9955" s="340"/>
      <c r="E9955" s="341"/>
      <c r="F9955" s="341"/>
      <c r="G9955" s="341"/>
      <c r="H9955" s="341"/>
      <c r="I9955" s="341"/>
      <c r="J9955" s="341"/>
      <c r="AH9955" s="221"/>
      <c r="AI9955" s="221"/>
      <c r="AJ9955" s="221"/>
      <c r="AK9955" s="221"/>
      <c r="AL9955" s="221"/>
      <c r="AM9955" s="221"/>
      <c r="AN9955" s="221"/>
      <c r="AO9955" s="221"/>
      <c r="AP9955" s="221"/>
      <c r="AQ9955" s="219"/>
      <c r="AR9955" s="219"/>
      <c r="AS9955" s="221"/>
      <c r="AT9955" s="221"/>
      <c r="AU9955" s="221"/>
      <c r="AV9955" s="221"/>
      <c r="AW9955" s="221"/>
      <c r="AX9955" s="221"/>
      <c r="AY9955" s="221"/>
      <c r="AZ9955" s="221"/>
    </row>
    <row r="9956" spans="1:52" x14ac:dyDescent="0.15">
      <c r="A9956" s="278"/>
      <c r="B9956" s="274"/>
      <c r="C9956" s="340"/>
      <c r="D9956" s="340"/>
      <c r="E9956" s="341"/>
      <c r="F9956" s="341"/>
      <c r="G9956" s="341"/>
      <c r="H9956" s="341"/>
      <c r="I9956" s="341"/>
      <c r="J9956" s="341"/>
      <c r="AH9956" s="221"/>
      <c r="AI9956" s="221"/>
      <c r="AJ9956" s="221"/>
      <c r="AK9956" s="221"/>
      <c r="AL9956" s="221"/>
      <c r="AM9956" s="221"/>
      <c r="AN9956" s="221"/>
      <c r="AO9956" s="221"/>
      <c r="AP9956" s="221"/>
      <c r="AQ9956" s="219"/>
      <c r="AR9956" s="219"/>
      <c r="AS9956" s="221"/>
      <c r="AT9956" s="221"/>
      <c r="AU9956" s="221"/>
      <c r="AV9956" s="221"/>
      <c r="AW9956" s="221"/>
      <c r="AX9956" s="221"/>
      <c r="AY9956" s="221"/>
      <c r="AZ9956" s="221"/>
    </row>
    <row r="9957" spans="1:52" x14ac:dyDescent="0.15">
      <c r="A9957" s="278"/>
      <c r="B9957" s="274"/>
      <c r="C9957" s="340"/>
      <c r="D9957" s="340"/>
      <c r="E9957" s="341"/>
      <c r="F9957" s="341"/>
      <c r="G9957" s="341"/>
      <c r="H9957" s="341"/>
      <c r="I9957" s="341"/>
      <c r="J9957" s="341"/>
      <c r="AH9957" s="221"/>
      <c r="AI9957" s="221"/>
      <c r="AJ9957" s="221"/>
      <c r="AK9957" s="221"/>
      <c r="AL9957" s="221"/>
      <c r="AM9957" s="221"/>
      <c r="AN9957" s="221"/>
      <c r="AO9957" s="221"/>
      <c r="AP9957" s="221"/>
      <c r="AQ9957" s="219"/>
      <c r="AR9957" s="219"/>
      <c r="AS9957" s="221"/>
      <c r="AT9957" s="221"/>
      <c r="AU9957" s="221"/>
      <c r="AV9957" s="221"/>
      <c r="AW9957" s="221"/>
      <c r="AX9957" s="221"/>
      <c r="AY9957" s="221"/>
      <c r="AZ9957" s="221"/>
    </row>
    <row r="9958" spans="1:52" x14ac:dyDescent="0.15">
      <c r="A9958" s="278"/>
      <c r="B9958" s="274"/>
      <c r="C9958" s="340"/>
      <c r="D9958" s="340"/>
      <c r="E9958" s="341"/>
      <c r="F9958" s="341"/>
      <c r="G9958" s="341"/>
      <c r="H9958" s="341"/>
      <c r="I9958" s="341"/>
      <c r="J9958" s="341"/>
      <c r="AH9958" s="221"/>
      <c r="AI9958" s="221"/>
      <c r="AJ9958" s="221"/>
      <c r="AK9958" s="221"/>
      <c r="AL9958" s="221"/>
      <c r="AM9958" s="221"/>
      <c r="AN9958" s="221"/>
      <c r="AO9958" s="221"/>
      <c r="AP9958" s="221"/>
      <c r="AQ9958" s="219"/>
      <c r="AR9958" s="219"/>
      <c r="AS9958" s="221"/>
      <c r="AT9958" s="221"/>
      <c r="AU9958" s="221"/>
      <c r="AV9958" s="221"/>
      <c r="AW9958" s="221"/>
      <c r="AX9958" s="221"/>
      <c r="AY9958" s="221"/>
      <c r="AZ9958" s="221"/>
    </row>
    <row r="9959" spans="1:52" x14ac:dyDescent="0.15">
      <c r="A9959" s="278"/>
      <c r="B9959" s="274"/>
      <c r="C9959" s="340"/>
      <c r="D9959" s="340"/>
      <c r="E9959" s="341"/>
      <c r="F9959" s="341"/>
      <c r="G9959" s="341"/>
      <c r="H9959" s="341"/>
      <c r="I9959" s="341"/>
      <c r="J9959" s="341"/>
      <c r="AH9959" s="221"/>
      <c r="AI9959" s="221"/>
      <c r="AJ9959" s="221"/>
      <c r="AK9959" s="221"/>
      <c r="AL9959" s="221"/>
      <c r="AM9959" s="221"/>
      <c r="AN9959" s="221"/>
      <c r="AO9959" s="221"/>
      <c r="AP9959" s="221"/>
      <c r="AQ9959" s="219"/>
      <c r="AR9959" s="219"/>
      <c r="AS9959" s="221"/>
      <c r="AT9959" s="221"/>
      <c r="AU9959" s="221"/>
      <c r="AV9959" s="221"/>
      <c r="AW9959" s="221"/>
      <c r="AX9959" s="221"/>
      <c r="AY9959" s="221"/>
      <c r="AZ9959" s="221"/>
    </row>
    <row r="9960" spans="1:52" x14ac:dyDescent="0.15">
      <c r="A9960" s="278"/>
      <c r="B9960" s="274"/>
      <c r="C9960" s="340"/>
      <c r="D9960" s="340"/>
      <c r="E9960" s="341"/>
      <c r="F9960" s="341"/>
      <c r="G9960" s="341"/>
      <c r="H9960" s="341"/>
      <c r="I9960" s="341"/>
      <c r="J9960" s="341"/>
      <c r="AH9960" s="221"/>
      <c r="AI9960" s="221"/>
      <c r="AJ9960" s="221"/>
      <c r="AK9960" s="221"/>
      <c r="AL9960" s="221"/>
      <c r="AM9960" s="221"/>
      <c r="AN9960" s="221"/>
      <c r="AO9960" s="221"/>
      <c r="AP9960" s="221"/>
      <c r="AQ9960" s="219"/>
      <c r="AR9960" s="219"/>
      <c r="AS9960" s="221"/>
      <c r="AT9960" s="221"/>
      <c r="AU9960" s="221"/>
      <c r="AV9960" s="221"/>
      <c r="AW9960" s="221"/>
      <c r="AX9960" s="221"/>
      <c r="AY9960" s="221"/>
      <c r="AZ9960" s="221"/>
    </row>
    <row r="9961" spans="1:52" x14ac:dyDescent="0.15">
      <c r="A9961" s="278"/>
      <c r="B9961" s="274"/>
      <c r="C9961" s="340"/>
      <c r="D9961" s="340"/>
      <c r="E9961" s="341"/>
      <c r="F9961" s="341"/>
      <c r="G9961" s="341"/>
      <c r="H9961" s="341"/>
      <c r="I9961" s="341"/>
      <c r="J9961" s="341"/>
      <c r="AH9961" s="221"/>
      <c r="AI9961" s="221"/>
      <c r="AJ9961" s="221"/>
      <c r="AK9961" s="221"/>
      <c r="AL9961" s="221"/>
      <c r="AM9961" s="221"/>
      <c r="AN9961" s="221"/>
      <c r="AO9961" s="221"/>
      <c r="AP9961" s="221"/>
      <c r="AQ9961" s="219"/>
      <c r="AR9961" s="219"/>
      <c r="AS9961" s="221"/>
      <c r="AT9961" s="221"/>
      <c r="AU9961" s="221"/>
      <c r="AV9961" s="221"/>
      <c r="AW9961" s="221"/>
      <c r="AX9961" s="221"/>
      <c r="AY9961" s="221"/>
      <c r="AZ9961" s="221"/>
    </row>
    <row r="9962" spans="1:52" x14ac:dyDescent="0.15">
      <c r="A9962" s="278"/>
      <c r="B9962" s="274"/>
      <c r="C9962" s="340"/>
      <c r="D9962" s="340"/>
      <c r="E9962" s="341"/>
      <c r="F9962" s="341"/>
      <c r="G9962" s="341"/>
      <c r="H9962" s="341"/>
      <c r="I9962" s="341"/>
      <c r="J9962" s="341"/>
      <c r="AH9962" s="221"/>
      <c r="AI9962" s="221"/>
      <c r="AJ9962" s="221"/>
      <c r="AK9962" s="221"/>
      <c r="AL9962" s="221"/>
      <c r="AM9962" s="221"/>
      <c r="AN9962" s="221"/>
      <c r="AO9962" s="221"/>
      <c r="AP9962" s="221"/>
      <c r="AQ9962" s="219"/>
      <c r="AR9962" s="219"/>
      <c r="AS9962" s="221"/>
      <c r="AT9962" s="221"/>
      <c r="AU9962" s="221"/>
      <c r="AV9962" s="221"/>
      <c r="AW9962" s="221"/>
      <c r="AX9962" s="221"/>
      <c r="AY9962" s="221"/>
      <c r="AZ9962" s="221"/>
    </row>
    <row r="9963" spans="1:52" x14ac:dyDescent="0.15">
      <c r="A9963" s="278"/>
      <c r="B9963" s="274"/>
      <c r="C9963" s="340"/>
      <c r="D9963" s="340"/>
      <c r="E9963" s="341"/>
      <c r="F9963" s="341"/>
      <c r="G9963" s="341"/>
      <c r="H9963" s="341"/>
      <c r="I9963" s="341"/>
      <c r="J9963" s="341"/>
      <c r="AH9963" s="221"/>
      <c r="AI9963" s="221"/>
      <c r="AJ9963" s="221"/>
      <c r="AK9963" s="221"/>
      <c r="AL9963" s="221"/>
      <c r="AM9963" s="221"/>
      <c r="AN9963" s="221"/>
      <c r="AO9963" s="221"/>
      <c r="AP9963" s="221"/>
      <c r="AQ9963" s="219"/>
      <c r="AR9963" s="219"/>
      <c r="AS9963" s="221"/>
      <c r="AT9963" s="221"/>
      <c r="AU9963" s="221"/>
      <c r="AV9963" s="221"/>
      <c r="AW9963" s="221"/>
      <c r="AX9963" s="221"/>
      <c r="AY9963" s="221"/>
      <c r="AZ9963" s="221"/>
    </row>
    <row r="9964" spans="1:52" x14ac:dyDescent="0.15">
      <c r="A9964" s="278"/>
      <c r="B9964" s="274"/>
      <c r="C9964" s="340"/>
      <c r="D9964" s="340"/>
      <c r="E9964" s="341"/>
      <c r="F9964" s="341"/>
      <c r="G9964" s="341"/>
      <c r="H9964" s="341"/>
      <c r="I9964" s="341"/>
      <c r="J9964" s="341"/>
      <c r="AH9964" s="221"/>
      <c r="AI9964" s="221"/>
      <c r="AJ9964" s="221"/>
      <c r="AK9964" s="221"/>
      <c r="AL9964" s="221"/>
      <c r="AM9964" s="221"/>
      <c r="AN9964" s="221"/>
      <c r="AO9964" s="221"/>
      <c r="AP9964" s="221"/>
      <c r="AQ9964" s="219"/>
      <c r="AR9964" s="219"/>
      <c r="AS9964" s="221"/>
      <c r="AT9964" s="221"/>
      <c r="AU9964" s="221"/>
      <c r="AV9964" s="221"/>
      <c r="AW9964" s="221"/>
      <c r="AX9964" s="221"/>
      <c r="AY9964" s="221"/>
      <c r="AZ9964" s="221"/>
    </row>
    <row r="9965" spans="1:52" x14ac:dyDescent="0.15">
      <c r="A9965" s="278"/>
      <c r="B9965" s="274"/>
      <c r="C9965" s="340"/>
      <c r="D9965" s="340"/>
      <c r="E9965" s="341"/>
      <c r="F9965" s="341"/>
      <c r="G9965" s="341"/>
      <c r="H9965" s="341"/>
      <c r="I9965" s="341"/>
      <c r="J9965" s="341"/>
      <c r="AH9965" s="221"/>
      <c r="AI9965" s="221"/>
      <c r="AJ9965" s="221"/>
      <c r="AK9965" s="221"/>
      <c r="AL9965" s="221"/>
      <c r="AM9965" s="221"/>
      <c r="AN9965" s="221"/>
      <c r="AO9965" s="221"/>
      <c r="AP9965" s="221"/>
      <c r="AQ9965" s="219"/>
      <c r="AR9965" s="219"/>
      <c r="AS9965" s="221"/>
      <c r="AT9965" s="221"/>
      <c r="AU9965" s="221"/>
      <c r="AV9965" s="221"/>
      <c r="AW9965" s="221"/>
      <c r="AX9965" s="221"/>
      <c r="AY9965" s="221"/>
      <c r="AZ9965" s="221"/>
    </row>
    <row r="9966" spans="1:52" x14ac:dyDescent="0.15">
      <c r="A9966" s="278"/>
      <c r="B9966" s="274"/>
      <c r="C9966" s="340"/>
      <c r="D9966" s="340"/>
      <c r="E9966" s="341"/>
      <c r="F9966" s="341"/>
      <c r="G9966" s="341"/>
      <c r="H9966" s="341"/>
      <c r="I9966" s="341"/>
      <c r="J9966" s="341"/>
      <c r="AH9966" s="221"/>
      <c r="AI9966" s="221"/>
      <c r="AJ9966" s="221"/>
      <c r="AK9966" s="221"/>
      <c r="AL9966" s="221"/>
      <c r="AM9966" s="221"/>
      <c r="AN9966" s="221"/>
      <c r="AO9966" s="221"/>
      <c r="AP9966" s="221"/>
      <c r="AQ9966" s="219"/>
      <c r="AR9966" s="219"/>
      <c r="AS9966" s="221"/>
      <c r="AT9966" s="221"/>
      <c r="AU9966" s="221"/>
      <c r="AV9966" s="221"/>
      <c r="AW9966" s="221"/>
      <c r="AX9966" s="221"/>
      <c r="AY9966" s="221"/>
      <c r="AZ9966" s="221"/>
    </row>
    <row r="9967" spans="1:52" x14ac:dyDescent="0.15">
      <c r="A9967" s="278"/>
      <c r="B9967" s="274"/>
      <c r="C9967" s="340"/>
      <c r="D9967" s="340"/>
      <c r="E9967" s="341"/>
      <c r="F9967" s="341"/>
      <c r="G9967" s="341"/>
      <c r="H9967" s="341"/>
      <c r="I9967" s="341"/>
      <c r="J9967" s="341"/>
      <c r="AH9967" s="221"/>
      <c r="AI9967" s="221"/>
      <c r="AJ9967" s="221"/>
      <c r="AK9967" s="221"/>
      <c r="AL9967" s="221"/>
      <c r="AM9967" s="221"/>
      <c r="AN9967" s="221"/>
      <c r="AO9967" s="221"/>
      <c r="AP9967" s="221"/>
      <c r="AQ9967" s="219"/>
      <c r="AR9967" s="219"/>
      <c r="AS9967" s="221"/>
      <c r="AT9967" s="221"/>
      <c r="AU9967" s="221"/>
      <c r="AV9967" s="221"/>
      <c r="AW9967" s="221"/>
      <c r="AX9967" s="221"/>
      <c r="AY9967" s="221"/>
      <c r="AZ9967" s="221"/>
    </row>
    <row r="9968" spans="1:52" x14ac:dyDescent="0.15">
      <c r="A9968" s="278"/>
      <c r="B9968" s="274"/>
      <c r="C9968" s="340"/>
      <c r="D9968" s="340"/>
      <c r="E9968" s="341"/>
      <c r="F9968" s="341"/>
      <c r="G9968" s="341"/>
      <c r="H9968" s="341"/>
      <c r="I9968" s="341"/>
      <c r="J9968" s="341"/>
      <c r="AH9968" s="221"/>
      <c r="AI9968" s="221"/>
      <c r="AJ9968" s="221"/>
      <c r="AK9968" s="221"/>
      <c r="AL9968" s="221"/>
      <c r="AM9968" s="221"/>
      <c r="AN9968" s="221"/>
      <c r="AO9968" s="221"/>
      <c r="AP9968" s="221"/>
      <c r="AQ9968" s="219"/>
      <c r="AR9968" s="219"/>
      <c r="AS9968" s="221"/>
      <c r="AT9968" s="221"/>
      <c r="AU9968" s="221"/>
      <c r="AV9968" s="221"/>
      <c r="AW9968" s="221"/>
      <c r="AX9968" s="221"/>
      <c r="AY9968" s="221"/>
      <c r="AZ9968" s="221"/>
    </row>
    <row r="9969" spans="1:52" x14ac:dyDescent="0.15">
      <c r="A9969" s="278"/>
      <c r="B9969" s="274"/>
      <c r="C9969" s="340"/>
      <c r="D9969" s="340"/>
      <c r="E9969" s="341"/>
      <c r="F9969" s="341"/>
      <c r="G9969" s="341"/>
      <c r="H9969" s="341"/>
      <c r="I9969" s="341"/>
      <c r="J9969" s="341"/>
      <c r="AH9969" s="221"/>
      <c r="AI9969" s="221"/>
      <c r="AJ9969" s="221"/>
      <c r="AK9969" s="221"/>
      <c r="AL9969" s="221"/>
      <c r="AM9969" s="221"/>
      <c r="AN9969" s="221"/>
      <c r="AO9969" s="221"/>
      <c r="AP9969" s="221"/>
      <c r="AQ9969" s="219"/>
      <c r="AR9969" s="219"/>
      <c r="AS9969" s="221"/>
      <c r="AT9969" s="221"/>
      <c r="AU9969" s="221"/>
      <c r="AV9969" s="221"/>
      <c r="AW9969" s="221"/>
      <c r="AX9969" s="221"/>
      <c r="AY9969" s="221"/>
      <c r="AZ9969" s="221"/>
    </row>
    <row r="9970" spans="1:52" x14ac:dyDescent="0.15">
      <c r="A9970" s="278"/>
      <c r="B9970" s="274"/>
      <c r="C9970" s="340"/>
      <c r="D9970" s="340"/>
      <c r="E9970" s="341"/>
      <c r="F9970" s="341"/>
      <c r="G9970" s="341"/>
      <c r="H9970" s="341"/>
      <c r="I9970" s="341"/>
      <c r="J9970" s="341"/>
      <c r="AH9970" s="221"/>
      <c r="AI9970" s="221"/>
      <c r="AJ9970" s="221"/>
      <c r="AK9970" s="221"/>
      <c r="AL9970" s="221"/>
      <c r="AM9970" s="221"/>
      <c r="AN9970" s="221"/>
      <c r="AO9970" s="221"/>
      <c r="AP9970" s="221"/>
      <c r="AQ9970" s="219"/>
      <c r="AR9970" s="219"/>
      <c r="AS9970" s="221"/>
      <c r="AT9970" s="221"/>
      <c r="AU9970" s="221"/>
      <c r="AV9970" s="221"/>
      <c r="AW9970" s="221"/>
      <c r="AX9970" s="221"/>
      <c r="AY9970" s="221"/>
      <c r="AZ9970" s="221"/>
    </row>
    <row r="9971" spans="1:52" x14ac:dyDescent="0.15">
      <c r="A9971" s="278"/>
      <c r="B9971" s="274"/>
      <c r="C9971" s="340"/>
      <c r="D9971" s="340"/>
      <c r="E9971" s="341"/>
      <c r="F9971" s="341"/>
      <c r="G9971" s="341"/>
      <c r="H9971" s="341"/>
      <c r="I9971" s="341"/>
      <c r="J9971" s="341"/>
      <c r="AH9971" s="221"/>
      <c r="AI9971" s="221"/>
      <c r="AJ9971" s="221"/>
      <c r="AK9971" s="221"/>
      <c r="AL9971" s="221"/>
      <c r="AM9971" s="221"/>
      <c r="AN9971" s="221"/>
      <c r="AO9971" s="221"/>
      <c r="AP9971" s="221"/>
      <c r="AQ9971" s="219"/>
      <c r="AR9971" s="219"/>
      <c r="AS9971" s="221"/>
      <c r="AT9971" s="221"/>
      <c r="AU9971" s="221"/>
      <c r="AV9971" s="221"/>
      <c r="AW9971" s="221"/>
      <c r="AX9971" s="221"/>
      <c r="AY9971" s="221"/>
      <c r="AZ9971" s="221"/>
    </row>
    <row r="9972" spans="1:52" x14ac:dyDescent="0.15">
      <c r="A9972" s="278"/>
      <c r="B9972" s="274"/>
      <c r="C9972" s="340"/>
      <c r="D9972" s="340"/>
      <c r="E9972" s="341"/>
      <c r="F9972" s="341"/>
      <c r="G9972" s="341"/>
      <c r="H9972" s="341"/>
      <c r="I9972" s="341"/>
      <c r="J9972" s="341"/>
      <c r="AH9972" s="221"/>
      <c r="AI9972" s="221"/>
      <c r="AJ9972" s="221"/>
      <c r="AK9972" s="221"/>
      <c r="AL9972" s="221"/>
      <c r="AM9972" s="221"/>
      <c r="AN9972" s="221"/>
      <c r="AO9972" s="221"/>
      <c r="AP9972" s="221"/>
      <c r="AQ9972" s="219"/>
      <c r="AR9972" s="219"/>
      <c r="AS9972" s="221"/>
      <c r="AT9972" s="221"/>
      <c r="AU9972" s="221"/>
      <c r="AV9972" s="221"/>
      <c r="AW9972" s="221"/>
      <c r="AX9972" s="221"/>
      <c r="AY9972" s="221"/>
      <c r="AZ9972" s="221"/>
    </row>
    <row r="9973" spans="1:52" x14ac:dyDescent="0.15">
      <c r="A9973" s="278"/>
      <c r="B9973" s="274"/>
      <c r="C9973" s="340"/>
      <c r="D9973" s="340"/>
      <c r="E9973" s="341"/>
      <c r="F9973" s="341"/>
      <c r="G9973" s="341"/>
      <c r="H9973" s="341"/>
      <c r="I9973" s="341"/>
      <c r="J9973" s="341"/>
      <c r="AH9973" s="221"/>
      <c r="AI9973" s="221"/>
      <c r="AJ9973" s="221"/>
      <c r="AK9973" s="221"/>
      <c r="AL9973" s="221"/>
      <c r="AM9973" s="221"/>
      <c r="AN9973" s="221"/>
      <c r="AO9973" s="221"/>
      <c r="AP9973" s="221"/>
      <c r="AQ9973" s="219"/>
      <c r="AR9973" s="219"/>
      <c r="AS9973" s="221"/>
      <c r="AT9973" s="221"/>
      <c r="AU9973" s="221"/>
      <c r="AV9973" s="221"/>
      <c r="AW9973" s="221"/>
      <c r="AX9973" s="221"/>
      <c r="AY9973" s="221"/>
      <c r="AZ9973" s="221"/>
    </row>
    <row r="9974" spans="1:52" x14ac:dyDescent="0.15">
      <c r="A9974" s="278"/>
      <c r="B9974" s="274"/>
      <c r="C9974" s="340"/>
      <c r="D9974" s="340"/>
      <c r="E9974" s="341"/>
      <c r="F9974" s="341"/>
      <c r="G9974" s="341"/>
      <c r="H9974" s="341"/>
      <c r="I9974" s="341"/>
      <c r="J9974" s="341"/>
      <c r="AH9974" s="221"/>
      <c r="AI9974" s="221"/>
      <c r="AJ9974" s="221"/>
      <c r="AK9974" s="221"/>
      <c r="AL9974" s="221"/>
      <c r="AM9974" s="221"/>
      <c r="AN9974" s="221"/>
      <c r="AO9974" s="221"/>
      <c r="AP9974" s="221"/>
      <c r="AQ9974" s="219"/>
      <c r="AR9974" s="219"/>
      <c r="AS9974" s="221"/>
      <c r="AT9974" s="221"/>
      <c r="AU9974" s="221"/>
      <c r="AV9974" s="221"/>
      <c r="AW9974" s="221"/>
      <c r="AX9974" s="221"/>
      <c r="AY9974" s="221"/>
      <c r="AZ9974" s="221"/>
    </row>
    <row r="9975" spans="1:52" x14ac:dyDescent="0.15">
      <c r="A9975" s="278"/>
      <c r="B9975" s="274"/>
      <c r="C9975" s="340"/>
      <c r="D9975" s="340"/>
      <c r="E9975" s="341"/>
      <c r="F9975" s="341"/>
      <c r="G9975" s="341"/>
      <c r="H9975" s="341"/>
      <c r="I9975" s="341"/>
      <c r="J9975" s="341"/>
      <c r="AH9975" s="221"/>
      <c r="AI9975" s="221"/>
      <c r="AJ9975" s="221"/>
      <c r="AK9975" s="221"/>
      <c r="AL9975" s="221"/>
      <c r="AM9975" s="221"/>
      <c r="AN9975" s="221"/>
      <c r="AO9975" s="221"/>
      <c r="AP9975" s="221"/>
      <c r="AQ9975" s="219"/>
      <c r="AR9975" s="219"/>
      <c r="AS9975" s="221"/>
      <c r="AT9975" s="221"/>
      <c r="AU9975" s="221"/>
      <c r="AV9975" s="221"/>
      <c r="AW9975" s="221"/>
      <c r="AX9975" s="221"/>
      <c r="AY9975" s="221"/>
      <c r="AZ9975" s="221"/>
    </row>
    <row r="9976" spans="1:52" x14ac:dyDescent="0.15">
      <c r="A9976" s="278"/>
      <c r="B9976" s="274"/>
      <c r="C9976" s="340"/>
      <c r="D9976" s="340"/>
      <c r="E9976" s="341"/>
      <c r="F9976" s="341"/>
      <c r="G9976" s="341"/>
      <c r="H9976" s="341"/>
      <c r="I9976" s="341"/>
      <c r="J9976" s="341"/>
      <c r="AH9976" s="221"/>
      <c r="AI9976" s="221"/>
      <c r="AJ9976" s="221"/>
      <c r="AK9976" s="221"/>
      <c r="AL9976" s="221"/>
      <c r="AM9976" s="221"/>
      <c r="AN9976" s="221"/>
      <c r="AO9976" s="221"/>
      <c r="AP9976" s="221"/>
      <c r="AQ9976" s="219"/>
      <c r="AR9976" s="219"/>
      <c r="AS9976" s="221"/>
      <c r="AT9976" s="221"/>
      <c r="AU9976" s="221"/>
      <c r="AV9976" s="221"/>
      <c r="AW9976" s="221"/>
      <c r="AX9976" s="221"/>
      <c r="AY9976" s="221"/>
      <c r="AZ9976" s="221"/>
    </row>
    <row r="9977" spans="1:52" x14ac:dyDescent="0.15">
      <c r="A9977" s="278"/>
      <c r="B9977" s="274"/>
      <c r="C9977" s="340"/>
      <c r="D9977" s="340"/>
      <c r="E9977" s="341"/>
      <c r="F9977" s="341"/>
      <c r="G9977" s="341"/>
      <c r="H9977" s="341"/>
      <c r="I9977" s="341"/>
      <c r="J9977" s="341"/>
      <c r="AH9977" s="221"/>
      <c r="AI9977" s="221"/>
      <c r="AJ9977" s="221"/>
      <c r="AK9977" s="221"/>
      <c r="AL9977" s="221"/>
      <c r="AM9977" s="221"/>
      <c r="AN9977" s="221"/>
      <c r="AO9977" s="221"/>
      <c r="AP9977" s="221"/>
      <c r="AQ9977" s="219"/>
      <c r="AR9977" s="219"/>
      <c r="AS9977" s="221"/>
      <c r="AT9977" s="221"/>
      <c r="AU9977" s="221"/>
      <c r="AV9977" s="221"/>
      <c r="AW9977" s="221"/>
      <c r="AX9977" s="221"/>
      <c r="AY9977" s="221"/>
      <c r="AZ9977" s="221"/>
    </row>
    <row r="9978" spans="1:52" x14ac:dyDescent="0.15">
      <c r="A9978" s="278"/>
      <c r="B9978" s="274"/>
      <c r="C9978" s="340"/>
      <c r="D9978" s="340"/>
      <c r="E9978" s="341"/>
      <c r="F9978" s="341"/>
      <c r="G9978" s="341"/>
      <c r="H9978" s="341"/>
      <c r="I9978" s="341"/>
      <c r="J9978" s="341"/>
      <c r="AH9978" s="221"/>
      <c r="AI9978" s="221"/>
      <c r="AJ9978" s="221"/>
      <c r="AK9978" s="221"/>
      <c r="AL9978" s="221"/>
      <c r="AM9978" s="221"/>
      <c r="AN9978" s="221"/>
      <c r="AO9978" s="221"/>
      <c r="AP9978" s="221"/>
      <c r="AQ9978" s="219"/>
      <c r="AR9978" s="219"/>
      <c r="AS9978" s="221"/>
      <c r="AT9978" s="221"/>
      <c r="AU9978" s="221"/>
      <c r="AV9978" s="221"/>
      <c r="AW9978" s="221"/>
      <c r="AX9978" s="221"/>
      <c r="AY9978" s="221"/>
      <c r="AZ9978" s="221"/>
    </row>
    <row r="9979" spans="1:52" x14ac:dyDescent="0.15">
      <c r="A9979" s="278"/>
      <c r="B9979" s="274"/>
      <c r="C9979" s="340"/>
      <c r="D9979" s="340"/>
      <c r="E9979" s="341"/>
      <c r="F9979" s="341"/>
      <c r="G9979" s="341"/>
      <c r="H9979" s="341"/>
      <c r="I9979" s="341"/>
      <c r="J9979" s="341"/>
      <c r="AH9979" s="221"/>
      <c r="AI9979" s="221"/>
      <c r="AJ9979" s="221"/>
      <c r="AK9979" s="221"/>
      <c r="AL9979" s="221"/>
      <c r="AM9979" s="221"/>
      <c r="AN9979" s="221"/>
      <c r="AO9979" s="221"/>
      <c r="AP9979" s="221"/>
      <c r="AQ9979" s="219"/>
      <c r="AR9979" s="219"/>
      <c r="AS9979" s="221"/>
      <c r="AT9979" s="221"/>
      <c r="AU9979" s="221"/>
      <c r="AV9979" s="221"/>
      <c r="AW9979" s="221"/>
      <c r="AX9979" s="221"/>
      <c r="AY9979" s="221"/>
      <c r="AZ9979" s="221"/>
    </row>
    <row r="9980" spans="1:52" x14ac:dyDescent="0.15">
      <c r="A9980" s="278"/>
      <c r="B9980" s="274"/>
      <c r="C9980" s="340"/>
      <c r="D9980" s="340"/>
      <c r="E9980" s="341"/>
      <c r="F9980" s="341"/>
      <c r="G9980" s="341"/>
      <c r="H9980" s="341"/>
      <c r="I9980" s="341"/>
      <c r="J9980" s="341"/>
      <c r="AH9980" s="221"/>
      <c r="AI9980" s="221"/>
      <c r="AJ9980" s="221"/>
      <c r="AK9980" s="221"/>
      <c r="AL9980" s="221"/>
      <c r="AM9980" s="221"/>
      <c r="AN9980" s="221"/>
      <c r="AO9980" s="221"/>
      <c r="AP9980" s="221"/>
      <c r="AQ9980" s="219"/>
      <c r="AR9980" s="219"/>
      <c r="AS9980" s="221"/>
      <c r="AT9980" s="221"/>
      <c r="AU9980" s="221"/>
      <c r="AV9980" s="221"/>
      <c r="AW9980" s="221"/>
      <c r="AX9980" s="221"/>
      <c r="AY9980" s="221"/>
      <c r="AZ9980" s="221"/>
    </row>
    <row r="9981" spans="1:52" x14ac:dyDescent="0.15">
      <c r="A9981" s="278"/>
      <c r="B9981" s="274"/>
      <c r="C9981" s="340"/>
      <c r="D9981" s="340"/>
      <c r="E9981" s="341"/>
      <c r="F9981" s="341"/>
      <c r="G9981" s="341"/>
      <c r="H9981" s="341"/>
      <c r="I9981" s="341"/>
      <c r="J9981" s="341"/>
      <c r="AH9981" s="221"/>
      <c r="AI9981" s="221"/>
      <c r="AJ9981" s="221"/>
      <c r="AK9981" s="221"/>
      <c r="AL9981" s="221"/>
      <c r="AM9981" s="221"/>
      <c r="AN9981" s="221"/>
      <c r="AO9981" s="221"/>
      <c r="AP9981" s="221"/>
      <c r="AQ9981" s="219"/>
      <c r="AR9981" s="219"/>
      <c r="AS9981" s="221"/>
      <c r="AT9981" s="221"/>
      <c r="AU9981" s="221"/>
      <c r="AV9981" s="221"/>
      <c r="AW9981" s="221"/>
      <c r="AX9981" s="221"/>
      <c r="AY9981" s="221"/>
      <c r="AZ9981" s="221"/>
    </row>
    <row r="9982" spans="1:52" x14ac:dyDescent="0.15">
      <c r="A9982" s="278"/>
      <c r="B9982" s="274"/>
      <c r="C9982" s="340"/>
      <c r="D9982" s="340"/>
      <c r="E9982" s="341"/>
      <c r="F9982" s="341"/>
      <c r="G9982" s="341"/>
      <c r="H9982" s="341"/>
      <c r="I9982" s="341"/>
      <c r="J9982" s="341"/>
      <c r="AH9982" s="221"/>
      <c r="AI9982" s="221"/>
      <c r="AJ9982" s="221"/>
      <c r="AK9982" s="221"/>
      <c r="AL9982" s="221"/>
      <c r="AM9982" s="221"/>
      <c r="AN9982" s="221"/>
      <c r="AO9982" s="221"/>
      <c r="AP9982" s="221"/>
      <c r="AQ9982" s="219"/>
      <c r="AR9982" s="219"/>
      <c r="AS9982" s="221"/>
      <c r="AT9982" s="221"/>
      <c r="AU9982" s="221"/>
      <c r="AV9982" s="221"/>
      <c r="AW9982" s="221"/>
      <c r="AX9982" s="221"/>
      <c r="AY9982" s="221"/>
      <c r="AZ9982" s="221"/>
    </row>
    <row r="9983" spans="1:52" x14ac:dyDescent="0.15">
      <c r="A9983" s="278"/>
      <c r="B9983" s="274"/>
      <c r="C9983" s="340"/>
      <c r="D9983" s="340"/>
      <c r="E9983" s="341"/>
      <c r="F9983" s="341"/>
      <c r="G9983" s="341"/>
      <c r="H9983" s="341"/>
      <c r="I9983" s="341"/>
      <c r="J9983" s="341"/>
      <c r="AH9983" s="221"/>
      <c r="AI9983" s="221"/>
      <c r="AJ9983" s="221"/>
      <c r="AK9983" s="221"/>
      <c r="AL9983" s="221"/>
      <c r="AM9983" s="221"/>
      <c r="AN9983" s="221"/>
      <c r="AO9983" s="221"/>
      <c r="AP9983" s="221"/>
      <c r="AQ9983" s="219"/>
      <c r="AR9983" s="219"/>
      <c r="AS9983" s="221"/>
      <c r="AT9983" s="221"/>
      <c r="AU9983" s="221"/>
      <c r="AV9983" s="221"/>
      <c r="AW9983" s="221"/>
      <c r="AX9983" s="221"/>
      <c r="AY9983" s="221"/>
      <c r="AZ9983" s="221"/>
    </row>
    <row r="9984" spans="1:52" x14ac:dyDescent="0.15">
      <c r="A9984" s="278"/>
      <c r="B9984" s="274"/>
      <c r="C9984" s="340"/>
      <c r="D9984" s="340"/>
      <c r="E9984" s="341"/>
      <c r="F9984" s="341"/>
      <c r="G9984" s="341"/>
      <c r="H9984" s="341"/>
      <c r="I9984" s="341"/>
      <c r="J9984" s="341"/>
      <c r="AH9984" s="221"/>
      <c r="AI9984" s="221"/>
      <c r="AJ9984" s="221"/>
      <c r="AK9984" s="221"/>
      <c r="AL9984" s="221"/>
      <c r="AM9984" s="221"/>
      <c r="AN9984" s="221"/>
      <c r="AO9984" s="221"/>
      <c r="AP9984" s="221"/>
      <c r="AQ9984" s="219"/>
      <c r="AR9984" s="219"/>
      <c r="AS9984" s="221"/>
      <c r="AT9984" s="221"/>
      <c r="AU9984" s="221"/>
      <c r="AV9984" s="221"/>
      <c r="AW9984" s="221"/>
      <c r="AX9984" s="221"/>
      <c r="AY9984" s="221"/>
      <c r="AZ9984" s="221"/>
    </row>
    <row r="9985" spans="1:52" x14ac:dyDescent="0.15">
      <c r="A9985" s="278"/>
      <c r="B9985" s="274"/>
      <c r="C9985" s="340"/>
      <c r="D9985" s="340"/>
      <c r="E9985" s="341"/>
      <c r="F9985" s="341"/>
      <c r="G9985" s="341"/>
      <c r="H9985" s="341"/>
      <c r="I9985" s="341"/>
      <c r="J9985" s="341"/>
      <c r="AH9985" s="221"/>
      <c r="AI9985" s="221"/>
      <c r="AJ9985" s="221"/>
      <c r="AK9985" s="221"/>
      <c r="AL9985" s="221"/>
      <c r="AM9985" s="221"/>
      <c r="AN9985" s="221"/>
      <c r="AO9985" s="221"/>
      <c r="AP9985" s="221"/>
      <c r="AQ9985" s="219"/>
      <c r="AR9985" s="219"/>
      <c r="AS9985" s="221"/>
      <c r="AT9985" s="221"/>
      <c r="AU9985" s="221"/>
      <c r="AV9985" s="221"/>
      <c r="AW9985" s="221"/>
      <c r="AX9985" s="221"/>
      <c r="AY9985" s="221"/>
      <c r="AZ9985" s="221"/>
    </row>
    <row r="9986" spans="1:52" x14ac:dyDescent="0.15">
      <c r="A9986" s="278"/>
      <c r="B9986" s="274"/>
      <c r="C9986" s="340"/>
      <c r="D9986" s="340"/>
      <c r="E9986" s="341"/>
      <c r="F9986" s="341"/>
      <c r="G9986" s="341"/>
      <c r="H9986" s="341"/>
      <c r="I9986" s="341"/>
      <c r="J9986" s="341"/>
      <c r="AH9986" s="221"/>
      <c r="AI9986" s="221"/>
      <c r="AJ9986" s="221"/>
      <c r="AK9986" s="221"/>
      <c r="AL9986" s="221"/>
      <c r="AM9986" s="221"/>
      <c r="AN9986" s="221"/>
      <c r="AO9986" s="221"/>
      <c r="AP9986" s="221"/>
      <c r="AQ9986" s="219"/>
      <c r="AR9986" s="219"/>
      <c r="AS9986" s="221"/>
      <c r="AT9986" s="221"/>
      <c r="AU9986" s="221"/>
      <c r="AV9986" s="221"/>
      <c r="AW9986" s="221"/>
      <c r="AX9986" s="221"/>
      <c r="AY9986" s="221"/>
      <c r="AZ9986" s="221"/>
    </row>
    <row r="9987" spans="1:52" x14ac:dyDescent="0.15">
      <c r="A9987" s="278"/>
      <c r="B9987" s="274"/>
      <c r="C9987" s="340"/>
      <c r="D9987" s="340"/>
      <c r="E9987" s="341"/>
      <c r="F9987" s="341"/>
      <c r="G9987" s="341"/>
      <c r="H9987" s="341"/>
      <c r="I9987" s="341"/>
      <c r="J9987" s="341"/>
      <c r="AH9987" s="221"/>
      <c r="AI9987" s="221"/>
      <c r="AJ9987" s="221"/>
      <c r="AK9987" s="221"/>
      <c r="AL9987" s="221"/>
      <c r="AM9987" s="221"/>
      <c r="AN9987" s="221"/>
      <c r="AO9987" s="221"/>
      <c r="AP9987" s="221"/>
      <c r="AQ9987" s="219"/>
      <c r="AR9987" s="219"/>
      <c r="AS9987" s="221"/>
      <c r="AT9987" s="221"/>
      <c r="AU9987" s="221"/>
      <c r="AV9987" s="221"/>
      <c r="AW9987" s="221"/>
      <c r="AX9987" s="221"/>
      <c r="AY9987" s="221"/>
      <c r="AZ9987" s="221"/>
    </row>
    <row r="9988" spans="1:52" x14ac:dyDescent="0.15">
      <c r="A9988" s="278"/>
      <c r="B9988" s="274"/>
      <c r="C9988" s="340"/>
      <c r="D9988" s="340"/>
      <c r="E9988" s="341"/>
      <c r="F9988" s="341"/>
      <c r="G9988" s="341"/>
      <c r="H9988" s="341"/>
      <c r="I9988" s="341"/>
      <c r="J9988" s="341"/>
      <c r="AH9988" s="221"/>
      <c r="AI9988" s="221"/>
      <c r="AJ9988" s="221"/>
      <c r="AK9988" s="221"/>
      <c r="AL9988" s="221"/>
      <c r="AM9988" s="221"/>
      <c r="AN9988" s="221"/>
      <c r="AO9988" s="221"/>
      <c r="AP9988" s="221"/>
      <c r="AQ9988" s="219"/>
      <c r="AR9988" s="219"/>
      <c r="AS9988" s="221"/>
      <c r="AT9988" s="221"/>
      <c r="AU9988" s="221"/>
      <c r="AV9988" s="221"/>
      <c r="AW9988" s="221"/>
      <c r="AX9988" s="221"/>
      <c r="AY9988" s="221"/>
      <c r="AZ9988" s="221"/>
    </row>
    <row r="9989" spans="1:52" x14ac:dyDescent="0.15">
      <c r="A9989" s="278"/>
      <c r="B9989" s="274"/>
      <c r="C9989" s="340"/>
      <c r="D9989" s="340"/>
      <c r="E9989" s="341"/>
      <c r="F9989" s="341"/>
      <c r="G9989" s="341"/>
      <c r="H9989" s="341"/>
      <c r="I9989" s="341"/>
      <c r="J9989" s="341"/>
      <c r="AH9989" s="221"/>
      <c r="AI9989" s="221"/>
      <c r="AJ9989" s="221"/>
      <c r="AK9989" s="221"/>
      <c r="AL9989" s="221"/>
      <c r="AM9989" s="221"/>
      <c r="AN9989" s="221"/>
      <c r="AO9989" s="221"/>
      <c r="AP9989" s="221"/>
      <c r="AQ9989" s="219"/>
      <c r="AR9989" s="219"/>
      <c r="AS9989" s="221"/>
      <c r="AT9989" s="221"/>
      <c r="AU9989" s="221"/>
      <c r="AV9989" s="221"/>
      <c r="AW9989" s="221"/>
      <c r="AX9989" s="221"/>
      <c r="AY9989" s="221"/>
      <c r="AZ9989" s="221"/>
    </row>
    <row r="9990" spans="1:52" x14ac:dyDescent="0.15">
      <c r="A9990" s="278"/>
      <c r="B9990" s="274"/>
      <c r="C9990" s="340"/>
      <c r="D9990" s="340"/>
      <c r="E9990" s="341"/>
      <c r="F9990" s="341"/>
      <c r="G9990" s="341"/>
      <c r="H9990" s="341"/>
      <c r="I9990" s="341"/>
      <c r="J9990" s="341"/>
      <c r="AH9990" s="221"/>
      <c r="AI9990" s="221"/>
      <c r="AJ9990" s="221"/>
      <c r="AK9990" s="221"/>
      <c r="AL9990" s="221"/>
      <c r="AM9990" s="221"/>
      <c r="AN9990" s="221"/>
      <c r="AO9990" s="221"/>
      <c r="AP9990" s="221"/>
      <c r="AQ9990" s="219"/>
      <c r="AR9990" s="219"/>
      <c r="AS9990" s="221"/>
      <c r="AT9990" s="221"/>
      <c r="AU9990" s="221"/>
      <c r="AV9990" s="221"/>
      <c r="AW9990" s="221"/>
      <c r="AX9990" s="221"/>
      <c r="AY9990" s="221"/>
      <c r="AZ9990" s="221"/>
    </row>
    <row r="9991" spans="1:52" x14ac:dyDescent="0.15">
      <c r="A9991" s="278"/>
      <c r="B9991" s="274"/>
      <c r="C9991" s="340"/>
      <c r="D9991" s="340"/>
      <c r="E9991" s="341"/>
      <c r="F9991" s="341"/>
      <c r="G9991" s="341"/>
      <c r="H9991" s="341"/>
      <c r="I9991" s="341"/>
      <c r="J9991" s="341"/>
      <c r="AH9991" s="221"/>
      <c r="AI9991" s="221"/>
      <c r="AJ9991" s="221"/>
      <c r="AK9991" s="221"/>
      <c r="AL9991" s="221"/>
      <c r="AM9991" s="221"/>
      <c r="AN9991" s="221"/>
      <c r="AO9991" s="221"/>
      <c r="AP9991" s="221"/>
      <c r="AQ9991" s="219"/>
      <c r="AR9991" s="219"/>
      <c r="AS9991" s="221"/>
      <c r="AT9991" s="221"/>
      <c r="AU9991" s="221"/>
      <c r="AV9991" s="221"/>
      <c r="AW9991" s="221"/>
      <c r="AX9991" s="221"/>
      <c r="AY9991" s="221"/>
      <c r="AZ9991" s="221"/>
    </row>
    <row r="9992" spans="1:52" x14ac:dyDescent="0.15">
      <c r="A9992" s="278"/>
      <c r="B9992" s="274"/>
      <c r="C9992" s="340"/>
      <c r="D9992" s="340"/>
      <c r="E9992" s="341"/>
      <c r="F9992" s="341"/>
      <c r="G9992" s="341"/>
      <c r="H9992" s="341"/>
      <c r="I9992" s="341"/>
      <c r="J9992" s="341"/>
      <c r="AH9992" s="221"/>
      <c r="AI9992" s="221"/>
      <c r="AJ9992" s="221"/>
      <c r="AK9992" s="221"/>
      <c r="AL9992" s="221"/>
      <c r="AM9992" s="221"/>
      <c r="AN9992" s="221"/>
      <c r="AO9992" s="221"/>
      <c r="AP9992" s="221"/>
      <c r="AQ9992" s="219"/>
      <c r="AR9992" s="219"/>
      <c r="AS9992" s="221"/>
      <c r="AT9992" s="221"/>
      <c r="AU9992" s="221"/>
      <c r="AV9992" s="221"/>
      <c r="AW9992" s="221"/>
      <c r="AX9992" s="221"/>
      <c r="AY9992" s="221"/>
      <c r="AZ9992" s="221"/>
    </row>
    <row r="9993" spans="1:52" x14ac:dyDescent="0.15">
      <c r="A9993" s="278"/>
      <c r="B9993" s="274"/>
      <c r="C9993" s="340"/>
      <c r="D9993" s="340"/>
      <c r="E9993" s="341"/>
      <c r="F9993" s="341"/>
      <c r="G9993" s="341"/>
      <c r="H9993" s="341"/>
      <c r="I9993" s="341"/>
      <c r="J9993" s="341"/>
      <c r="AH9993" s="221"/>
      <c r="AI9993" s="221"/>
      <c r="AJ9993" s="221"/>
      <c r="AK9993" s="221"/>
      <c r="AL9993" s="221"/>
      <c r="AM9993" s="221"/>
      <c r="AN9993" s="221"/>
      <c r="AO9993" s="221"/>
      <c r="AP9993" s="221"/>
      <c r="AQ9993" s="219"/>
      <c r="AR9993" s="219"/>
      <c r="AS9993" s="221"/>
      <c r="AT9993" s="221"/>
      <c r="AU9993" s="221"/>
      <c r="AV9993" s="221"/>
      <c r="AW9993" s="221"/>
      <c r="AX9993" s="221"/>
      <c r="AY9993" s="221"/>
      <c r="AZ9993" s="221"/>
    </row>
    <row r="9994" spans="1:52" x14ac:dyDescent="0.15">
      <c r="A9994" s="278"/>
      <c r="B9994" s="274"/>
      <c r="C9994" s="340"/>
      <c r="D9994" s="340"/>
      <c r="E9994" s="341"/>
      <c r="F9994" s="341"/>
      <c r="G9994" s="341"/>
      <c r="H9994" s="341"/>
      <c r="I9994" s="341"/>
      <c r="J9994" s="341"/>
      <c r="AH9994" s="221"/>
      <c r="AI9994" s="221"/>
      <c r="AJ9994" s="221"/>
      <c r="AK9994" s="221"/>
      <c r="AL9994" s="221"/>
      <c r="AM9994" s="221"/>
      <c r="AN9994" s="221"/>
      <c r="AO9994" s="221"/>
      <c r="AP9994" s="221"/>
      <c r="AQ9994" s="219"/>
      <c r="AR9994" s="219"/>
      <c r="AS9994" s="221"/>
      <c r="AT9994" s="221"/>
      <c r="AU9994" s="221"/>
      <c r="AV9994" s="221"/>
      <c r="AW9994" s="221"/>
      <c r="AX9994" s="221"/>
      <c r="AY9994" s="221"/>
      <c r="AZ9994" s="221"/>
    </row>
    <row r="9995" spans="1:52" x14ac:dyDescent="0.15">
      <c r="A9995" s="278"/>
      <c r="B9995" s="274"/>
      <c r="C9995" s="340"/>
      <c r="D9995" s="340"/>
      <c r="E9995" s="341"/>
      <c r="F9995" s="341"/>
      <c r="G9995" s="341"/>
      <c r="H9995" s="341"/>
      <c r="I9995" s="341"/>
      <c r="J9995" s="341"/>
      <c r="AH9995" s="221"/>
      <c r="AI9995" s="221"/>
      <c r="AJ9995" s="221"/>
      <c r="AK9995" s="221"/>
      <c r="AL9995" s="221"/>
      <c r="AM9995" s="221"/>
      <c r="AN9995" s="221"/>
      <c r="AO9995" s="221"/>
      <c r="AP9995" s="221"/>
      <c r="AQ9995" s="219"/>
      <c r="AR9995" s="219"/>
      <c r="AS9995" s="221"/>
      <c r="AT9995" s="221"/>
      <c r="AU9995" s="221"/>
      <c r="AV9995" s="221"/>
      <c r="AW9995" s="221"/>
      <c r="AX9995" s="221"/>
      <c r="AY9995" s="221"/>
      <c r="AZ9995" s="221"/>
    </row>
    <row r="9996" spans="1:52" x14ac:dyDescent="0.15">
      <c r="A9996" s="278"/>
      <c r="B9996" s="274"/>
      <c r="C9996" s="340"/>
      <c r="D9996" s="340"/>
      <c r="E9996" s="341"/>
      <c r="F9996" s="341"/>
      <c r="G9996" s="341"/>
      <c r="H9996" s="341"/>
      <c r="I9996" s="341"/>
      <c r="J9996" s="341"/>
      <c r="AH9996" s="221"/>
      <c r="AI9996" s="221"/>
      <c r="AJ9996" s="221"/>
      <c r="AK9996" s="221"/>
      <c r="AL9996" s="221"/>
      <c r="AM9996" s="221"/>
      <c r="AN9996" s="221"/>
      <c r="AO9996" s="221"/>
      <c r="AP9996" s="221"/>
      <c r="AQ9996" s="219"/>
      <c r="AR9996" s="219"/>
      <c r="AS9996" s="221"/>
      <c r="AT9996" s="221"/>
      <c r="AU9996" s="221"/>
      <c r="AV9996" s="221"/>
      <c r="AW9996" s="221"/>
      <c r="AX9996" s="221"/>
      <c r="AY9996" s="221"/>
      <c r="AZ9996" s="221"/>
    </row>
    <row r="9997" spans="1:52" x14ac:dyDescent="0.15">
      <c r="A9997" s="278"/>
      <c r="B9997" s="274"/>
      <c r="C9997" s="340"/>
      <c r="D9997" s="340"/>
      <c r="E9997" s="341"/>
      <c r="F9997" s="341"/>
      <c r="G9997" s="341"/>
      <c r="H9997" s="341"/>
      <c r="I9997" s="341"/>
      <c r="J9997" s="341"/>
      <c r="AH9997" s="221"/>
      <c r="AI9997" s="221"/>
      <c r="AJ9997" s="221"/>
      <c r="AK9997" s="221"/>
      <c r="AL9997" s="221"/>
      <c r="AM9997" s="221"/>
      <c r="AN9997" s="221"/>
      <c r="AO9997" s="221"/>
      <c r="AP9997" s="221"/>
      <c r="AQ9997" s="219"/>
      <c r="AR9997" s="219"/>
      <c r="AS9997" s="221"/>
      <c r="AT9997" s="221"/>
      <c r="AU9997" s="221"/>
      <c r="AV9997" s="221"/>
      <c r="AW9997" s="221"/>
      <c r="AX9997" s="221"/>
      <c r="AY9997" s="221"/>
      <c r="AZ9997" s="221"/>
    </row>
    <row r="9998" spans="1:52" x14ac:dyDescent="0.15">
      <c r="A9998" s="278"/>
      <c r="B9998" s="274"/>
      <c r="C9998" s="340"/>
      <c r="D9998" s="340"/>
      <c r="E9998" s="341"/>
      <c r="F9998" s="341"/>
      <c r="G9998" s="341"/>
      <c r="H9998" s="341"/>
      <c r="I9998" s="341"/>
      <c r="J9998" s="341"/>
      <c r="AH9998" s="221"/>
      <c r="AI9998" s="221"/>
      <c r="AJ9998" s="221"/>
      <c r="AK9998" s="221"/>
      <c r="AL9998" s="221"/>
      <c r="AM9998" s="221"/>
      <c r="AN9998" s="221"/>
      <c r="AO9998" s="221"/>
      <c r="AP9998" s="221"/>
      <c r="AQ9998" s="219"/>
      <c r="AR9998" s="219"/>
      <c r="AS9998" s="221"/>
      <c r="AT9998" s="221"/>
      <c r="AU9998" s="221"/>
      <c r="AV9998" s="221"/>
      <c r="AW9998" s="221"/>
      <c r="AX9998" s="221"/>
      <c r="AY9998" s="221"/>
      <c r="AZ9998" s="221"/>
    </row>
    <row r="9999" spans="1:52" x14ac:dyDescent="0.15">
      <c r="A9999" s="278"/>
      <c r="B9999" s="274"/>
      <c r="C9999" s="340"/>
      <c r="D9999" s="340"/>
      <c r="E9999" s="341"/>
      <c r="F9999" s="341"/>
      <c r="G9999" s="341"/>
      <c r="H9999" s="341"/>
      <c r="I9999" s="341"/>
      <c r="J9999" s="341"/>
      <c r="AH9999" s="221"/>
      <c r="AI9999" s="221"/>
      <c r="AJ9999" s="221"/>
      <c r="AK9999" s="221"/>
      <c r="AL9999" s="221"/>
      <c r="AM9999" s="221"/>
      <c r="AN9999" s="221"/>
      <c r="AO9999" s="221"/>
      <c r="AP9999" s="221"/>
      <c r="AQ9999" s="219"/>
      <c r="AR9999" s="219"/>
      <c r="AS9999" s="221"/>
      <c r="AT9999" s="221"/>
      <c r="AU9999" s="221"/>
      <c r="AV9999" s="221"/>
      <c r="AW9999" s="221"/>
      <c r="AX9999" s="221"/>
      <c r="AY9999" s="221"/>
      <c r="AZ9999" s="221"/>
    </row>
    <row r="10000" spans="1:52" x14ac:dyDescent="0.15">
      <c r="A10000" s="278"/>
      <c r="B10000" s="274"/>
      <c r="C10000" s="340"/>
      <c r="D10000" s="340"/>
      <c r="E10000" s="341"/>
      <c r="F10000" s="341"/>
      <c r="G10000" s="341"/>
      <c r="H10000" s="341"/>
      <c r="I10000" s="341"/>
      <c r="J10000" s="341"/>
      <c r="AH10000" s="221"/>
      <c r="AI10000" s="221"/>
      <c r="AJ10000" s="221"/>
      <c r="AK10000" s="221"/>
      <c r="AL10000" s="221"/>
      <c r="AM10000" s="221"/>
      <c r="AN10000" s="221"/>
      <c r="AO10000" s="221"/>
      <c r="AP10000" s="221"/>
      <c r="AQ10000" s="219"/>
      <c r="AR10000" s="219"/>
      <c r="AS10000" s="221"/>
      <c r="AT10000" s="221"/>
      <c r="AU10000" s="221"/>
      <c r="AV10000" s="221"/>
      <c r="AW10000" s="221"/>
      <c r="AX10000" s="221"/>
      <c r="AY10000" s="221"/>
      <c r="AZ10000" s="221"/>
    </row>
    <row r="10001" spans="1:52" x14ac:dyDescent="0.15">
      <c r="A10001" s="278"/>
      <c r="B10001" s="274"/>
      <c r="C10001" s="340"/>
      <c r="D10001" s="340"/>
      <c r="E10001" s="341"/>
      <c r="F10001" s="341"/>
      <c r="G10001" s="341"/>
      <c r="H10001" s="341"/>
      <c r="I10001" s="341"/>
      <c r="J10001" s="341"/>
      <c r="AH10001" s="221"/>
      <c r="AI10001" s="221"/>
      <c r="AJ10001" s="221"/>
      <c r="AK10001" s="221"/>
      <c r="AL10001" s="221"/>
      <c r="AM10001" s="221"/>
      <c r="AN10001" s="221"/>
      <c r="AO10001" s="221"/>
      <c r="AP10001" s="221"/>
      <c r="AQ10001" s="219"/>
      <c r="AR10001" s="219"/>
      <c r="AS10001" s="221"/>
      <c r="AT10001" s="221"/>
      <c r="AU10001" s="221"/>
      <c r="AV10001" s="221"/>
      <c r="AW10001" s="221"/>
      <c r="AX10001" s="221"/>
      <c r="AY10001" s="221"/>
      <c r="AZ10001" s="221"/>
    </row>
    <row r="10002" spans="1:52" x14ac:dyDescent="0.15">
      <c r="A10002" s="278"/>
      <c r="B10002" s="274"/>
      <c r="C10002" s="340"/>
      <c r="D10002" s="340"/>
      <c r="E10002" s="341"/>
      <c r="F10002" s="341"/>
      <c r="G10002" s="341"/>
      <c r="H10002" s="341"/>
      <c r="I10002" s="341"/>
      <c r="J10002" s="341"/>
      <c r="AH10002" s="221"/>
      <c r="AI10002" s="221"/>
      <c r="AJ10002" s="221"/>
      <c r="AK10002" s="221"/>
      <c r="AL10002" s="221"/>
      <c r="AM10002" s="221"/>
      <c r="AN10002" s="221"/>
      <c r="AO10002" s="221"/>
      <c r="AP10002" s="221"/>
      <c r="AQ10002" s="219"/>
      <c r="AR10002" s="219"/>
      <c r="AS10002" s="221"/>
      <c r="AT10002" s="221"/>
      <c r="AU10002" s="221"/>
      <c r="AV10002" s="221"/>
      <c r="AW10002" s="221"/>
      <c r="AX10002" s="221"/>
      <c r="AY10002" s="221"/>
      <c r="AZ10002" s="221"/>
    </row>
    <row r="10003" spans="1:52" x14ac:dyDescent="0.15">
      <c r="A10003" s="278"/>
      <c r="B10003" s="274"/>
      <c r="C10003" s="340"/>
      <c r="D10003" s="340"/>
      <c r="E10003" s="341"/>
      <c r="F10003" s="341"/>
      <c r="G10003" s="341"/>
      <c r="H10003" s="341"/>
      <c r="I10003" s="341"/>
      <c r="J10003" s="341"/>
      <c r="AH10003" s="221"/>
      <c r="AI10003" s="221"/>
      <c r="AJ10003" s="221"/>
      <c r="AK10003" s="221"/>
      <c r="AL10003" s="221"/>
      <c r="AM10003" s="221"/>
      <c r="AN10003" s="221"/>
      <c r="AO10003" s="221"/>
      <c r="AP10003" s="221"/>
      <c r="AQ10003" s="219"/>
      <c r="AR10003" s="219"/>
      <c r="AS10003" s="221"/>
      <c r="AT10003" s="221"/>
      <c r="AU10003" s="221"/>
      <c r="AV10003" s="221"/>
      <c r="AW10003" s="221"/>
      <c r="AX10003" s="221"/>
      <c r="AY10003" s="221"/>
      <c r="AZ10003" s="221"/>
    </row>
    <row r="10004" spans="1:52" x14ac:dyDescent="0.15">
      <c r="A10004" s="278"/>
      <c r="B10004" s="274"/>
      <c r="C10004" s="340"/>
      <c r="D10004" s="340"/>
      <c r="E10004" s="341"/>
      <c r="F10004" s="341"/>
      <c r="G10004" s="341"/>
      <c r="H10004" s="341"/>
      <c r="I10004" s="341"/>
      <c r="J10004" s="341"/>
      <c r="AH10004" s="221"/>
      <c r="AI10004" s="221"/>
      <c r="AJ10004" s="221"/>
      <c r="AK10004" s="221"/>
      <c r="AL10004" s="221"/>
      <c r="AM10004" s="221"/>
      <c r="AN10004" s="221"/>
      <c r="AO10004" s="221"/>
      <c r="AP10004" s="221"/>
      <c r="AQ10004" s="219"/>
      <c r="AR10004" s="219"/>
      <c r="AS10004" s="221"/>
      <c r="AT10004" s="221"/>
      <c r="AU10004" s="221"/>
      <c r="AV10004" s="221"/>
      <c r="AW10004" s="221"/>
      <c r="AX10004" s="221"/>
      <c r="AY10004" s="221"/>
      <c r="AZ10004" s="221"/>
    </row>
    <row r="10005" spans="1:52" x14ac:dyDescent="0.15">
      <c r="A10005" s="278"/>
      <c r="B10005" s="274"/>
      <c r="C10005" s="340"/>
      <c r="D10005" s="340"/>
      <c r="E10005" s="341"/>
      <c r="F10005" s="341"/>
      <c r="G10005" s="341"/>
      <c r="H10005" s="341"/>
      <c r="I10005" s="341"/>
      <c r="J10005" s="341"/>
      <c r="AH10005" s="221"/>
      <c r="AI10005" s="221"/>
      <c r="AJ10005" s="221"/>
      <c r="AK10005" s="221"/>
      <c r="AL10005" s="221"/>
      <c r="AM10005" s="221"/>
      <c r="AN10005" s="221"/>
      <c r="AO10005" s="221"/>
      <c r="AP10005" s="221"/>
      <c r="AQ10005" s="219"/>
      <c r="AR10005" s="219"/>
      <c r="AS10005" s="221"/>
      <c r="AT10005" s="221"/>
      <c r="AU10005" s="221"/>
      <c r="AV10005" s="221"/>
      <c r="AW10005" s="221"/>
      <c r="AX10005" s="221"/>
      <c r="AY10005" s="221"/>
      <c r="AZ10005" s="221"/>
    </row>
    <row r="10006" spans="1:52" x14ac:dyDescent="0.15">
      <c r="A10006" s="278"/>
      <c r="B10006" s="274"/>
      <c r="C10006" s="340"/>
      <c r="D10006" s="340"/>
      <c r="E10006" s="341"/>
      <c r="F10006" s="341"/>
      <c r="G10006" s="341"/>
      <c r="H10006" s="341"/>
      <c r="I10006" s="341"/>
      <c r="J10006" s="341"/>
      <c r="AH10006" s="221"/>
      <c r="AI10006" s="221"/>
      <c r="AJ10006" s="221"/>
      <c r="AK10006" s="221"/>
      <c r="AL10006" s="221"/>
      <c r="AM10006" s="221"/>
      <c r="AN10006" s="221"/>
      <c r="AO10006" s="221"/>
      <c r="AP10006" s="221"/>
      <c r="AQ10006" s="219"/>
      <c r="AR10006" s="219"/>
      <c r="AS10006" s="221"/>
      <c r="AT10006" s="221"/>
      <c r="AU10006" s="221"/>
      <c r="AV10006" s="221"/>
      <c r="AW10006" s="221"/>
      <c r="AX10006" s="221"/>
      <c r="AY10006" s="221"/>
      <c r="AZ10006" s="221"/>
    </row>
    <row r="10007" spans="1:52" x14ac:dyDescent="0.15">
      <c r="A10007" s="278"/>
      <c r="B10007" s="274"/>
      <c r="C10007" s="340"/>
      <c r="D10007" s="340"/>
      <c r="E10007" s="341"/>
      <c r="F10007" s="341"/>
      <c r="G10007" s="341"/>
      <c r="H10007" s="341"/>
      <c r="I10007" s="341"/>
      <c r="J10007" s="341"/>
      <c r="AH10007" s="221"/>
      <c r="AI10007" s="221"/>
      <c r="AJ10007" s="221"/>
      <c r="AK10007" s="221"/>
      <c r="AL10007" s="221"/>
      <c r="AM10007" s="221"/>
      <c r="AN10007" s="221"/>
      <c r="AO10007" s="221"/>
      <c r="AP10007" s="221"/>
      <c r="AQ10007" s="219"/>
      <c r="AR10007" s="219"/>
      <c r="AS10007" s="221"/>
      <c r="AT10007" s="221"/>
      <c r="AU10007" s="221"/>
      <c r="AV10007" s="221"/>
      <c r="AW10007" s="221"/>
      <c r="AX10007" s="221"/>
      <c r="AY10007" s="221"/>
      <c r="AZ10007" s="221"/>
    </row>
    <row r="10008" spans="1:52" x14ac:dyDescent="0.15">
      <c r="A10008" s="278"/>
      <c r="B10008" s="274"/>
      <c r="C10008" s="340"/>
      <c r="D10008" s="340"/>
      <c r="E10008" s="341"/>
      <c r="F10008" s="341"/>
      <c r="G10008" s="341"/>
      <c r="H10008" s="341"/>
      <c r="I10008" s="341"/>
      <c r="J10008" s="341"/>
      <c r="AH10008" s="221"/>
      <c r="AI10008" s="221"/>
      <c r="AJ10008" s="221"/>
      <c r="AK10008" s="221"/>
      <c r="AL10008" s="221"/>
      <c r="AM10008" s="221"/>
      <c r="AN10008" s="221"/>
      <c r="AO10008" s="221"/>
      <c r="AP10008" s="221"/>
      <c r="AQ10008" s="219"/>
      <c r="AR10008" s="219"/>
      <c r="AS10008" s="221"/>
      <c r="AT10008" s="221"/>
      <c r="AU10008" s="221"/>
      <c r="AV10008" s="221"/>
      <c r="AW10008" s="221"/>
      <c r="AX10008" s="221"/>
      <c r="AY10008" s="221"/>
      <c r="AZ10008" s="221"/>
    </row>
    <row r="10009" spans="1:52" x14ac:dyDescent="0.15">
      <c r="A10009" s="278"/>
      <c r="B10009" s="274"/>
      <c r="C10009" s="340"/>
      <c r="D10009" s="340"/>
      <c r="E10009" s="341"/>
      <c r="F10009" s="341"/>
      <c r="G10009" s="341"/>
      <c r="H10009" s="341"/>
      <c r="I10009" s="341"/>
      <c r="J10009" s="341"/>
      <c r="AH10009" s="221"/>
      <c r="AI10009" s="221"/>
      <c r="AJ10009" s="221"/>
      <c r="AK10009" s="221"/>
      <c r="AL10009" s="221"/>
      <c r="AM10009" s="221"/>
      <c r="AN10009" s="221"/>
      <c r="AO10009" s="221"/>
      <c r="AP10009" s="221"/>
      <c r="AQ10009" s="219"/>
      <c r="AR10009" s="219"/>
      <c r="AS10009" s="221"/>
      <c r="AT10009" s="221"/>
      <c r="AU10009" s="221"/>
      <c r="AV10009" s="221"/>
      <c r="AW10009" s="221"/>
      <c r="AX10009" s="221"/>
      <c r="AY10009" s="221"/>
      <c r="AZ10009" s="221"/>
    </row>
    <row r="10010" spans="1:52" x14ac:dyDescent="0.15">
      <c r="A10010" s="278"/>
      <c r="B10010" s="274"/>
      <c r="C10010" s="340"/>
      <c r="D10010" s="340"/>
      <c r="E10010" s="341"/>
      <c r="F10010" s="341"/>
      <c r="G10010" s="341"/>
      <c r="H10010" s="341"/>
      <c r="I10010" s="341"/>
      <c r="J10010" s="341"/>
      <c r="AH10010" s="221"/>
      <c r="AI10010" s="221"/>
      <c r="AJ10010" s="221"/>
      <c r="AK10010" s="221"/>
      <c r="AL10010" s="221"/>
      <c r="AM10010" s="221"/>
      <c r="AN10010" s="221"/>
      <c r="AO10010" s="221"/>
      <c r="AP10010" s="221"/>
      <c r="AQ10010" s="219"/>
      <c r="AR10010" s="219"/>
      <c r="AS10010" s="221"/>
      <c r="AT10010" s="221"/>
      <c r="AU10010" s="221"/>
      <c r="AV10010" s="221"/>
      <c r="AW10010" s="221"/>
      <c r="AX10010" s="221"/>
      <c r="AY10010" s="221"/>
      <c r="AZ10010" s="221"/>
    </row>
    <row r="10011" spans="1:52" x14ac:dyDescent="0.15">
      <c r="A10011" s="278"/>
      <c r="B10011" s="274"/>
      <c r="C10011" s="340"/>
      <c r="D10011" s="340"/>
      <c r="E10011" s="341"/>
      <c r="F10011" s="341"/>
      <c r="G10011" s="341"/>
      <c r="H10011" s="341"/>
      <c r="I10011" s="341"/>
      <c r="J10011" s="341"/>
      <c r="AH10011" s="221"/>
      <c r="AI10011" s="221"/>
      <c r="AJ10011" s="221"/>
      <c r="AK10011" s="221"/>
      <c r="AL10011" s="221"/>
      <c r="AM10011" s="221"/>
      <c r="AN10011" s="221"/>
      <c r="AO10011" s="221"/>
      <c r="AP10011" s="221"/>
      <c r="AQ10011" s="219"/>
      <c r="AR10011" s="219"/>
      <c r="AS10011" s="221"/>
      <c r="AT10011" s="221"/>
      <c r="AU10011" s="221"/>
      <c r="AV10011" s="221"/>
      <c r="AW10011" s="221"/>
      <c r="AX10011" s="221"/>
      <c r="AY10011" s="221"/>
      <c r="AZ10011" s="221"/>
    </row>
    <row r="10012" spans="1:52" x14ac:dyDescent="0.15">
      <c r="A10012" s="278"/>
      <c r="B10012" s="274"/>
      <c r="C10012" s="340"/>
      <c r="D10012" s="340"/>
      <c r="E10012" s="341"/>
      <c r="F10012" s="341"/>
      <c r="G10012" s="341"/>
      <c r="H10012" s="341"/>
      <c r="I10012" s="341"/>
      <c r="J10012" s="341"/>
      <c r="AH10012" s="221"/>
      <c r="AI10012" s="221"/>
      <c r="AJ10012" s="221"/>
      <c r="AK10012" s="221"/>
      <c r="AL10012" s="221"/>
      <c r="AM10012" s="221"/>
      <c r="AN10012" s="221"/>
      <c r="AO10012" s="221"/>
      <c r="AP10012" s="221"/>
      <c r="AQ10012" s="219"/>
      <c r="AR10012" s="219"/>
      <c r="AS10012" s="221"/>
      <c r="AT10012" s="221"/>
      <c r="AU10012" s="221"/>
      <c r="AV10012" s="221"/>
      <c r="AW10012" s="221"/>
      <c r="AX10012" s="221"/>
      <c r="AY10012" s="221"/>
      <c r="AZ10012" s="221"/>
    </row>
    <row r="10013" spans="1:52" x14ac:dyDescent="0.15">
      <c r="A10013" s="278"/>
      <c r="B10013" s="274"/>
      <c r="C10013" s="340"/>
      <c r="D10013" s="340"/>
      <c r="E10013" s="341"/>
      <c r="F10013" s="341"/>
      <c r="G10013" s="341"/>
      <c r="H10013" s="341"/>
      <c r="I10013" s="341"/>
      <c r="J10013" s="341"/>
      <c r="AH10013" s="221"/>
      <c r="AI10013" s="221"/>
      <c r="AJ10013" s="221"/>
      <c r="AK10013" s="221"/>
      <c r="AL10013" s="221"/>
      <c r="AM10013" s="221"/>
      <c r="AN10013" s="221"/>
      <c r="AO10013" s="221"/>
      <c r="AP10013" s="221"/>
      <c r="AQ10013" s="219"/>
      <c r="AR10013" s="219"/>
      <c r="AS10013" s="221"/>
      <c r="AT10013" s="221"/>
      <c r="AU10013" s="221"/>
      <c r="AV10013" s="221"/>
      <c r="AW10013" s="221"/>
      <c r="AX10013" s="221"/>
      <c r="AY10013" s="221"/>
      <c r="AZ10013" s="221"/>
    </row>
    <row r="10014" spans="1:52" x14ac:dyDescent="0.15">
      <c r="A10014" s="278"/>
      <c r="B10014" s="274"/>
      <c r="C10014" s="340"/>
      <c r="D10014" s="340"/>
      <c r="E10014" s="341"/>
      <c r="F10014" s="341"/>
      <c r="G10014" s="341"/>
      <c r="H10014" s="341"/>
      <c r="I10014" s="341"/>
      <c r="J10014" s="341"/>
      <c r="AH10014" s="221"/>
      <c r="AI10014" s="221"/>
      <c r="AJ10014" s="221"/>
      <c r="AK10014" s="221"/>
      <c r="AL10014" s="221"/>
      <c r="AM10014" s="221"/>
      <c r="AN10014" s="221"/>
      <c r="AO10014" s="221"/>
      <c r="AP10014" s="221"/>
      <c r="AQ10014" s="219"/>
      <c r="AR10014" s="219"/>
      <c r="AS10014" s="221"/>
      <c r="AT10014" s="221"/>
      <c r="AU10014" s="221"/>
      <c r="AV10014" s="221"/>
      <c r="AW10014" s="221"/>
      <c r="AX10014" s="221"/>
      <c r="AY10014" s="221"/>
      <c r="AZ10014" s="221"/>
    </row>
    <row r="10015" spans="1:52" x14ac:dyDescent="0.15">
      <c r="A10015" s="278"/>
      <c r="B10015" s="274"/>
      <c r="C10015" s="340"/>
      <c r="D10015" s="340"/>
      <c r="E10015" s="341"/>
      <c r="F10015" s="341"/>
      <c r="G10015" s="341"/>
      <c r="H10015" s="341"/>
      <c r="I10015" s="341"/>
      <c r="J10015" s="341"/>
      <c r="AH10015" s="221"/>
      <c r="AI10015" s="221"/>
      <c r="AJ10015" s="221"/>
      <c r="AK10015" s="221"/>
      <c r="AL10015" s="221"/>
      <c r="AM10015" s="221"/>
      <c r="AN10015" s="221"/>
      <c r="AO10015" s="221"/>
      <c r="AP10015" s="221"/>
      <c r="AQ10015" s="219"/>
      <c r="AR10015" s="219"/>
      <c r="AS10015" s="221"/>
      <c r="AT10015" s="221"/>
      <c r="AU10015" s="221"/>
      <c r="AV10015" s="221"/>
      <c r="AW10015" s="221"/>
      <c r="AX10015" s="221"/>
      <c r="AY10015" s="221"/>
      <c r="AZ10015" s="221"/>
    </row>
    <row r="10016" spans="1:52" x14ac:dyDescent="0.15">
      <c r="A10016" s="278"/>
      <c r="B10016" s="274"/>
      <c r="C10016" s="340"/>
      <c r="D10016" s="340"/>
      <c r="E10016" s="341"/>
      <c r="F10016" s="341"/>
      <c r="G10016" s="341"/>
      <c r="H10016" s="341"/>
      <c r="I10016" s="341"/>
      <c r="J10016" s="341"/>
      <c r="AH10016" s="221"/>
      <c r="AI10016" s="221"/>
      <c r="AJ10016" s="221"/>
      <c r="AK10016" s="221"/>
      <c r="AL10016" s="221"/>
      <c r="AM10016" s="221"/>
      <c r="AN10016" s="221"/>
      <c r="AO10016" s="221"/>
      <c r="AP10016" s="221"/>
      <c r="AQ10016" s="219"/>
      <c r="AR10016" s="219"/>
      <c r="AS10016" s="221"/>
      <c r="AT10016" s="221"/>
      <c r="AU10016" s="221"/>
      <c r="AV10016" s="221"/>
      <c r="AW10016" s="221"/>
      <c r="AX10016" s="221"/>
      <c r="AY10016" s="221"/>
      <c r="AZ10016" s="221"/>
    </row>
    <row r="10017" spans="1:52" x14ac:dyDescent="0.15">
      <c r="A10017" s="278"/>
      <c r="B10017" s="274"/>
      <c r="C10017" s="340"/>
      <c r="D10017" s="340"/>
      <c r="E10017" s="341"/>
      <c r="F10017" s="341"/>
      <c r="G10017" s="341"/>
      <c r="H10017" s="341"/>
      <c r="I10017" s="341"/>
      <c r="J10017" s="341"/>
      <c r="AH10017" s="221"/>
      <c r="AI10017" s="221"/>
      <c r="AJ10017" s="221"/>
      <c r="AK10017" s="221"/>
      <c r="AL10017" s="221"/>
      <c r="AM10017" s="221"/>
      <c r="AN10017" s="221"/>
      <c r="AO10017" s="221"/>
      <c r="AP10017" s="221"/>
      <c r="AQ10017" s="219"/>
      <c r="AR10017" s="219"/>
      <c r="AS10017" s="221"/>
      <c r="AT10017" s="221"/>
      <c r="AU10017" s="221"/>
      <c r="AV10017" s="221"/>
      <c r="AW10017" s="221"/>
      <c r="AX10017" s="221"/>
      <c r="AY10017" s="221"/>
      <c r="AZ10017" s="221"/>
    </row>
    <row r="10018" spans="1:52" x14ac:dyDescent="0.15">
      <c r="A10018" s="278"/>
      <c r="B10018" s="274"/>
      <c r="C10018" s="340"/>
      <c r="D10018" s="340"/>
      <c r="E10018" s="341"/>
      <c r="F10018" s="341"/>
      <c r="G10018" s="341"/>
      <c r="H10018" s="341"/>
      <c r="I10018" s="341"/>
      <c r="J10018" s="341"/>
      <c r="AH10018" s="221"/>
      <c r="AI10018" s="221"/>
      <c r="AJ10018" s="221"/>
      <c r="AK10018" s="221"/>
      <c r="AL10018" s="221"/>
      <c r="AM10018" s="221"/>
      <c r="AN10018" s="221"/>
      <c r="AO10018" s="221"/>
      <c r="AP10018" s="221"/>
      <c r="AQ10018" s="219"/>
      <c r="AR10018" s="219"/>
      <c r="AS10018" s="221"/>
      <c r="AT10018" s="221"/>
      <c r="AU10018" s="221"/>
      <c r="AV10018" s="221"/>
      <c r="AW10018" s="221"/>
      <c r="AX10018" s="221"/>
      <c r="AY10018" s="221"/>
      <c r="AZ10018" s="221"/>
    </row>
    <row r="10019" spans="1:52" x14ac:dyDescent="0.15">
      <c r="A10019" s="278"/>
      <c r="B10019" s="274"/>
      <c r="C10019" s="340"/>
      <c r="D10019" s="340"/>
      <c r="E10019" s="341"/>
      <c r="F10019" s="341"/>
      <c r="G10019" s="341"/>
      <c r="H10019" s="341"/>
      <c r="I10019" s="341"/>
      <c r="J10019" s="341"/>
      <c r="AH10019" s="221"/>
      <c r="AI10019" s="221"/>
      <c r="AJ10019" s="221"/>
      <c r="AK10019" s="221"/>
      <c r="AL10019" s="221"/>
      <c r="AM10019" s="221"/>
      <c r="AN10019" s="221"/>
      <c r="AO10019" s="221"/>
      <c r="AP10019" s="221"/>
      <c r="AQ10019" s="219"/>
      <c r="AR10019" s="219"/>
      <c r="AS10019" s="221"/>
      <c r="AT10019" s="221"/>
      <c r="AU10019" s="221"/>
      <c r="AV10019" s="221"/>
      <c r="AW10019" s="221"/>
      <c r="AX10019" s="221"/>
      <c r="AY10019" s="221"/>
      <c r="AZ10019" s="221"/>
    </row>
    <row r="10020" spans="1:52" x14ac:dyDescent="0.15">
      <c r="A10020" s="278"/>
      <c r="B10020" s="274"/>
      <c r="C10020" s="340"/>
      <c r="D10020" s="340"/>
      <c r="E10020" s="341"/>
      <c r="F10020" s="341"/>
      <c r="G10020" s="341"/>
      <c r="H10020" s="341"/>
      <c r="I10020" s="341"/>
      <c r="J10020" s="341"/>
      <c r="AH10020" s="221"/>
      <c r="AI10020" s="221"/>
      <c r="AJ10020" s="221"/>
      <c r="AK10020" s="221"/>
      <c r="AL10020" s="221"/>
      <c r="AM10020" s="221"/>
      <c r="AN10020" s="221"/>
      <c r="AO10020" s="221"/>
      <c r="AP10020" s="221"/>
      <c r="AQ10020" s="219"/>
      <c r="AR10020" s="219"/>
      <c r="AS10020" s="221"/>
      <c r="AT10020" s="221"/>
      <c r="AU10020" s="221"/>
      <c r="AV10020" s="221"/>
      <c r="AW10020" s="221"/>
      <c r="AX10020" s="221"/>
      <c r="AY10020" s="221"/>
      <c r="AZ10020" s="221"/>
    </row>
    <row r="10021" spans="1:52" x14ac:dyDescent="0.15">
      <c r="A10021" s="278"/>
      <c r="B10021" s="274"/>
      <c r="C10021" s="340"/>
      <c r="D10021" s="340"/>
      <c r="E10021" s="341"/>
      <c r="F10021" s="341"/>
      <c r="G10021" s="341"/>
      <c r="H10021" s="341"/>
      <c r="I10021" s="341"/>
      <c r="J10021" s="341"/>
      <c r="AH10021" s="221"/>
      <c r="AI10021" s="221"/>
      <c r="AJ10021" s="221"/>
      <c r="AK10021" s="221"/>
      <c r="AL10021" s="221"/>
      <c r="AM10021" s="221"/>
      <c r="AN10021" s="221"/>
      <c r="AO10021" s="221"/>
      <c r="AP10021" s="221"/>
      <c r="AQ10021" s="219"/>
      <c r="AR10021" s="219"/>
      <c r="AS10021" s="221"/>
      <c r="AT10021" s="221"/>
      <c r="AU10021" s="221"/>
      <c r="AV10021" s="221"/>
      <c r="AW10021" s="221"/>
      <c r="AX10021" s="221"/>
      <c r="AY10021" s="221"/>
      <c r="AZ10021" s="221"/>
    </row>
    <row r="10022" spans="1:52" x14ac:dyDescent="0.15">
      <c r="A10022" s="278"/>
      <c r="B10022" s="274"/>
      <c r="C10022" s="340"/>
      <c r="D10022" s="340"/>
      <c r="E10022" s="341"/>
      <c r="F10022" s="341"/>
      <c r="G10022" s="341"/>
      <c r="H10022" s="341"/>
      <c r="I10022" s="341"/>
      <c r="J10022" s="341"/>
      <c r="AH10022" s="221"/>
      <c r="AI10022" s="221"/>
      <c r="AJ10022" s="221"/>
      <c r="AK10022" s="221"/>
      <c r="AL10022" s="221"/>
      <c r="AM10022" s="221"/>
      <c r="AN10022" s="221"/>
      <c r="AO10022" s="221"/>
      <c r="AP10022" s="221"/>
      <c r="AQ10022" s="219"/>
      <c r="AR10022" s="219"/>
      <c r="AS10022" s="221"/>
      <c r="AT10022" s="221"/>
      <c r="AU10022" s="221"/>
      <c r="AV10022" s="221"/>
      <c r="AW10022" s="221"/>
      <c r="AX10022" s="221"/>
      <c r="AY10022" s="221"/>
      <c r="AZ10022" s="221"/>
    </row>
    <row r="10023" spans="1:52" x14ac:dyDescent="0.15">
      <c r="A10023" s="278"/>
      <c r="B10023" s="274"/>
      <c r="C10023" s="340"/>
      <c r="D10023" s="340"/>
      <c r="E10023" s="341"/>
      <c r="F10023" s="341"/>
      <c r="G10023" s="341"/>
      <c r="H10023" s="341"/>
      <c r="I10023" s="341"/>
      <c r="J10023" s="341"/>
      <c r="AH10023" s="221"/>
      <c r="AI10023" s="221"/>
      <c r="AJ10023" s="221"/>
      <c r="AK10023" s="221"/>
      <c r="AL10023" s="221"/>
      <c r="AM10023" s="221"/>
      <c r="AN10023" s="221"/>
      <c r="AO10023" s="221"/>
      <c r="AP10023" s="221"/>
      <c r="AQ10023" s="219"/>
      <c r="AR10023" s="219"/>
      <c r="AS10023" s="221"/>
      <c r="AT10023" s="221"/>
      <c r="AU10023" s="221"/>
      <c r="AV10023" s="221"/>
      <c r="AW10023" s="221"/>
      <c r="AX10023" s="221"/>
      <c r="AY10023" s="221"/>
      <c r="AZ10023" s="221"/>
    </row>
    <row r="10024" spans="1:52" x14ac:dyDescent="0.15">
      <c r="A10024" s="278"/>
      <c r="B10024" s="274"/>
      <c r="C10024" s="340"/>
      <c r="D10024" s="340"/>
      <c r="E10024" s="341"/>
      <c r="F10024" s="341"/>
      <c r="G10024" s="341"/>
      <c r="H10024" s="341"/>
      <c r="I10024" s="341"/>
      <c r="J10024" s="341"/>
      <c r="AH10024" s="221"/>
      <c r="AI10024" s="221"/>
      <c r="AJ10024" s="221"/>
      <c r="AK10024" s="221"/>
      <c r="AL10024" s="221"/>
      <c r="AM10024" s="221"/>
      <c r="AN10024" s="221"/>
      <c r="AO10024" s="221"/>
      <c r="AP10024" s="221"/>
      <c r="AQ10024" s="219"/>
      <c r="AR10024" s="219"/>
      <c r="AS10024" s="221"/>
      <c r="AT10024" s="221"/>
      <c r="AU10024" s="221"/>
      <c r="AV10024" s="221"/>
      <c r="AW10024" s="221"/>
      <c r="AX10024" s="221"/>
      <c r="AY10024" s="221"/>
      <c r="AZ10024" s="221"/>
    </row>
    <row r="10025" spans="1:52" x14ac:dyDescent="0.15">
      <c r="A10025" s="278"/>
      <c r="B10025" s="274"/>
      <c r="C10025" s="340"/>
      <c r="D10025" s="340"/>
      <c r="E10025" s="341"/>
      <c r="F10025" s="341"/>
      <c r="G10025" s="341"/>
      <c r="H10025" s="341"/>
      <c r="I10025" s="341"/>
      <c r="J10025" s="341"/>
      <c r="AH10025" s="221"/>
      <c r="AI10025" s="221"/>
      <c r="AJ10025" s="221"/>
      <c r="AK10025" s="221"/>
      <c r="AL10025" s="221"/>
      <c r="AM10025" s="221"/>
      <c r="AN10025" s="221"/>
      <c r="AO10025" s="221"/>
      <c r="AP10025" s="221"/>
      <c r="AQ10025" s="219"/>
      <c r="AR10025" s="219"/>
      <c r="AS10025" s="221"/>
      <c r="AT10025" s="221"/>
      <c r="AU10025" s="221"/>
      <c r="AV10025" s="221"/>
      <c r="AW10025" s="221"/>
      <c r="AX10025" s="221"/>
      <c r="AY10025" s="221"/>
      <c r="AZ10025" s="221"/>
    </row>
    <row r="10026" spans="1:52" x14ac:dyDescent="0.15">
      <c r="A10026" s="278"/>
      <c r="B10026" s="274"/>
      <c r="C10026" s="340"/>
      <c r="D10026" s="340"/>
      <c r="E10026" s="341"/>
      <c r="F10026" s="341"/>
      <c r="G10026" s="341"/>
      <c r="H10026" s="341"/>
      <c r="I10026" s="341"/>
      <c r="J10026" s="341"/>
      <c r="AH10026" s="221"/>
      <c r="AI10026" s="221"/>
      <c r="AJ10026" s="221"/>
      <c r="AK10026" s="221"/>
      <c r="AL10026" s="221"/>
      <c r="AM10026" s="221"/>
      <c r="AN10026" s="221"/>
      <c r="AO10026" s="221"/>
      <c r="AP10026" s="221"/>
      <c r="AQ10026" s="219"/>
      <c r="AR10026" s="219"/>
      <c r="AS10026" s="221"/>
      <c r="AT10026" s="221"/>
      <c r="AU10026" s="221"/>
      <c r="AV10026" s="221"/>
      <c r="AW10026" s="221"/>
      <c r="AX10026" s="221"/>
      <c r="AY10026" s="221"/>
      <c r="AZ10026" s="221"/>
    </row>
    <row r="10027" spans="1:52" x14ac:dyDescent="0.15">
      <c r="A10027" s="278"/>
      <c r="B10027" s="274"/>
      <c r="C10027" s="340"/>
      <c r="D10027" s="340"/>
      <c r="E10027" s="341"/>
      <c r="F10027" s="341"/>
      <c r="G10027" s="341"/>
      <c r="H10027" s="341"/>
      <c r="I10027" s="341"/>
      <c r="J10027" s="341"/>
      <c r="AH10027" s="221"/>
      <c r="AI10027" s="221"/>
      <c r="AJ10027" s="221"/>
      <c r="AK10027" s="221"/>
      <c r="AL10027" s="221"/>
      <c r="AM10027" s="221"/>
      <c r="AN10027" s="221"/>
      <c r="AO10027" s="221"/>
      <c r="AP10027" s="221"/>
      <c r="AQ10027" s="219"/>
      <c r="AR10027" s="219"/>
      <c r="AS10027" s="221"/>
      <c r="AT10027" s="221"/>
      <c r="AU10027" s="221"/>
      <c r="AV10027" s="221"/>
      <c r="AW10027" s="221"/>
      <c r="AX10027" s="221"/>
      <c r="AY10027" s="221"/>
      <c r="AZ10027" s="221"/>
    </row>
    <row r="10028" spans="1:52" x14ac:dyDescent="0.15">
      <c r="A10028" s="278"/>
      <c r="B10028" s="274"/>
      <c r="C10028" s="340"/>
      <c r="D10028" s="340"/>
      <c r="E10028" s="341"/>
      <c r="F10028" s="341"/>
      <c r="G10028" s="341"/>
      <c r="H10028" s="341"/>
      <c r="I10028" s="341"/>
      <c r="J10028" s="341"/>
      <c r="AH10028" s="221"/>
      <c r="AI10028" s="221"/>
      <c r="AJ10028" s="221"/>
      <c r="AK10028" s="221"/>
      <c r="AL10028" s="221"/>
      <c r="AM10028" s="221"/>
      <c r="AN10028" s="221"/>
      <c r="AO10028" s="221"/>
      <c r="AP10028" s="221"/>
      <c r="AQ10028" s="219"/>
      <c r="AR10028" s="219"/>
      <c r="AS10028" s="221"/>
      <c r="AT10028" s="221"/>
      <c r="AU10028" s="221"/>
      <c r="AV10028" s="221"/>
      <c r="AW10028" s="221"/>
      <c r="AX10028" s="221"/>
      <c r="AY10028" s="221"/>
      <c r="AZ10028" s="221"/>
    </row>
    <row r="10029" spans="1:52" x14ac:dyDescent="0.15">
      <c r="A10029" s="278"/>
      <c r="B10029" s="274"/>
      <c r="C10029" s="340"/>
      <c r="D10029" s="340"/>
      <c r="E10029" s="341"/>
      <c r="F10029" s="341"/>
      <c r="G10029" s="341"/>
      <c r="H10029" s="341"/>
      <c r="I10029" s="341"/>
      <c r="J10029" s="341"/>
      <c r="AH10029" s="221"/>
      <c r="AI10029" s="221"/>
      <c r="AJ10029" s="221"/>
      <c r="AK10029" s="221"/>
      <c r="AL10029" s="221"/>
      <c r="AM10029" s="221"/>
      <c r="AN10029" s="221"/>
      <c r="AO10029" s="221"/>
      <c r="AP10029" s="221"/>
      <c r="AQ10029" s="219"/>
      <c r="AR10029" s="219"/>
      <c r="AS10029" s="221"/>
      <c r="AT10029" s="221"/>
      <c r="AU10029" s="221"/>
      <c r="AV10029" s="221"/>
      <c r="AW10029" s="221"/>
      <c r="AX10029" s="221"/>
      <c r="AY10029" s="221"/>
      <c r="AZ10029" s="221"/>
    </row>
    <row r="10030" spans="1:52" x14ac:dyDescent="0.15">
      <c r="A10030" s="278"/>
      <c r="B10030" s="274"/>
      <c r="C10030" s="340"/>
      <c r="D10030" s="340"/>
      <c r="E10030" s="341"/>
      <c r="F10030" s="341"/>
      <c r="G10030" s="341"/>
      <c r="H10030" s="341"/>
      <c r="I10030" s="341"/>
      <c r="J10030" s="341"/>
      <c r="AH10030" s="221"/>
      <c r="AI10030" s="221"/>
      <c r="AJ10030" s="221"/>
      <c r="AK10030" s="221"/>
      <c r="AL10030" s="221"/>
      <c r="AM10030" s="221"/>
      <c r="AN10030" s="221"/>
      <c r="AO10030" s="221"/>
      <c r="AP10030" s="221"/>
      <c r="AQ10030" s="219"/>
      <c r="AR10030" s="219"/>
      <c r="AS10030" s="221"/>
      <c r="AT10030" s="221"/>
      <c r="AU10030" s="221"/>
      <c r="AV10030" s="221"/>
      <c r="AW10030" s="221"/>
      <c r="AX10030" s="221"/>
      <c r="AY10030" s="221"/>
      <c r="AZ10030" s="221"/>
    </row>
    <row r="10031" spans="1:52" x14ac:dyDescent="0.15">
      <c r="A10031" s="278"/>
      <c r="B10031" s="274"/>
      <c r="C10031" s="340"/>
      <c r="D10031" s="340"/>
      <c r="E10031" s="341"/>
      <c r="F10031" s="341"/>
      <c r="G10031" s="341"/>
      <c r="H10031" s="341"/>
      <c r="I10031" s="341"/>
      <c r="J10031" s="341"/>
      <c r="AH10031" s="221"/>
      <c r="AI10031" s="221"/>
      <c r="AJ10031" s="221"/>
      <c r="AK10031" s="221"/>
      <c r="AL10031" s="221"/>
      <c r="AM10031" s="221"/>
      <c r="AN10031" s="221"/>
      <c r="AO10031" s="221"/>
      <c r="AP10031" s="221"/>
      <c r="AQ10031" s="219"/>
      <c r="AR10031" s="219"/>
      <c r="AS10031" s="221"/>
      <c r="AT10031" s="221"/>
      <c r="AU10031" s="221"/>
      <c r="AV10031" s="221"/>
      <c r="AW10031" s="221"/>
      <c r="AX10031" s="221"/>
      <c r="AY10031" s="221"/>
      <c r="AZ10031" s="221"/>
    </row>
    <row r="10032" spans="1:52" x14ac:dyDescent="0.15">
      <c r="A10032" s="278"/>
      <c r="B10032" s="274"/>
      <c r="C10032" s="340"/>
      <c r="D10032" s="340"/>
      <c r="E10032" s="341"/>
      <c r="F10032" s="341"/>
      <c r="G10032" s="341"/>
      <c r="H10032" s="341"/>
      <c r="I10032" s="341"/>
      <c r="J10032" s="341"/>
      <c r="AH10032" s="221"/>
      <c r="AI10032" s="221"/>
      <c r="AJ10032" s="221"/>
      <c r="AK10032" s="221"/>
      <c r="AL10032" s="221"/>
      <c r="AM10032" s="221"/>
      <c r="AN10032" s="221"/>
      <c r="AO10032" s="221"/>
      <c r="AP10032" s="221"/>
      <c r="AQ10032" s="219"/>
      <c r="AR10032" s="219"/>
      <c r="AS10032" s="221"/>
      <c r="AT10032" s="221"/>
      <c r="AU10032" s="221"/>
      <c r="AV10032" s="221"/>
      <c r="AW10032" s="221"/>
      <c r="AX10032" s="221"/>
      <c r="AY10032" s="221"/>
      <c r="AZ10032" s="221"/>
    </row>
    <row r="10033" spans="1:52" x14ac:dyDescent="0.15">
      <c r="A10033" s="278"/>
      <c r="B10033" s="274"/>
      <c r="C10033" s="340"/>
      <c r="D10033" s="340"/>
      <c r="E10033" s="341"/>
      <c r="F10033" s="341"/>
      <c r="G10033" s="341"/>
      <c r="H10033" s="341"/>
      <c r="I10033" s="341"/>
      <c r="J10033" s="341"/>
      <c r="AH10033" s="221"/>
      <c r="AI10033" s="221"/>
      <c r="AJ10033" s="221"/>
      <c r="AK10033" s="221"/>
      <c r="AL10033" s="221"/>
      <c r="AM10033" s="221"/>
      <c r="AN10033" s="221"/>
      <c r="AO10033" s="221"/>
      <c r="AP10033" s="221"/>
      <c r="AQ10033" s="219"/>
      <c r="AR10033" s="219"/>
      <c r="AS10033" s="221"/>
      <c r="AT10033" s="221"/>
      <c r="AU10033" s="221"/>
      <c r="AV10033" s="221"/>
      <c r="AW10033" s="221"/>
      <c r="AX10033" s="221"/>
      <c r="AY10033" s="221"/>
      <c r="AZ10033" s="221"/>
    </row>
    <row r="10034" spans="1:52" x14ac:dyDescent="0.15">
      <c r="A10034" s="278"/>
      <c r="B10034" s="274"/>
      <c r="C10034" s="340"/>
      <c r="D10034" s="340"/>
      <c r="E10034" s="341"/>
      <c r="F10034" s="341"/>
      <c r="G10034" s="341"/>
      <c r="H10034" s="341"/>
      <c r="I10034" s="341"/>
      <c r="J10034" s="341"/>
      <c r="AH10034" s="221"/>
      <c r="AI10034" s="221"/>
      <c r="AJ10034" s="221"/>
      <c r="AK10034" s="221"/>
      <c r="AL10034" s="221"/>
      <c r="AM10034" s="221"/>
      <c r="AN10034" s="221"/>
      <c r="AO10034" s="221"/>
      <c r="AP10034" s="221"/>
      <c r="AQ10034" s="219"/>
      <c r="AR10034" s="219"/>
      <c r="AS10034" s="221"/>
      <c r="AT10034" s="221"/>
      <c r="AU10034" s="221"/>
      <c r="AV10034" s="221"/>
      <c r="AW10034" s="221"/>
      <c r="AX10034" s="221"/>
      <c r="AY10034" s="221"/>
      <c r="AZ10034" s="221"/>
    </row>
    <row r="10035" spans="1:52" x14ac:dyDescent="0.15">
      <c r="A10035" s="278"/>
      <c r="B10035" s="274"/>
      <c r="C10035" s="340"/>
      <c r="D10035" s="340"/>
      <c r="E10035" s="341"/>
      <c r="F10035" s="341"/>
      <c r="G10035" s="341"/>
      <c r="H10035" s="341"/>
      <c r="I10035" s="341"/>
      <c r="J10035" s="341"/>
      <c r="AH10035" s="221"/>
      <c r="AI10035" s="221"/>
      <c r="AJ10035" s="221"/>
      <c r="AK10035" s="221"/>
      <c r="AL10035" s="221"/>
      <c r="AM10035" s="221"/>
      <c r="AN10035" s="221"/>
      <c r="AO10035" s="221"/>
      <c r="AP10035" s="221"/>
      <c r="AQ10035" s="219"/>
      <c r="AR10035" s="219"/>
      <c r="AS10035" s="221"/>
      <c r="AT10035" s="221"/>
      <c r="AU10035" s="221"/>
      <c r="AV10035" s="221"/>
      <c r="AW10035" s="221"/>
      <c r="AX10035" s="221"/>
      <c r="AY10035" s="221"/>
      <c r="AZ10035" s="221"/>
    </row>
    <row r="10036" spans="1:52" x14ac:dyDescent="0.15">
      <c r="A10036" s="278"/>
      <c r="B10036" s="274"/>
      <c r="C10036" s="340"/>
      <c r="D10036" s="340"/>
      <c r="E10036" s="341"/>
      <c r="F10036" s="341"/>
      <c r="G10036" s="341"/>
      <c r="H10036" s="341"/>
      <c r="I10036" s="341"/>
      <c r="J10036" s="341"/>
      <c r="AH10036" s="221"/>
      <c r="AI10036" s="221"/>
      <c r="AJ10036" s="221"/>
      <c r="AK10036" s="221"/>
      <c r="AL10036" s="221"/>
      <c r="AM10036" s="221"/>
      <c r="AN10036" s="221"/>
      <c r="AO10036" s="221"/>
      <c r="AP10036" s="221"/>
      <c r="AQ10036" s="219"/>
      <c r="AR10036" s="219"/>
      <c r="AS10036" s="221"/>
      <c r="AT10036" s="221"/>
      <c r="AU10036" s="221"/>
      <c r="AV10036" s="221"/>
      <c r="AW10036" s="221"/>
      <c r="AX10036" s="221"/>
      <c r="AY10036" s="221"/>
      <c r="AZ10036" s="221"/>
    </row>
    <row r="10037" spans="1:52" x14ac:dyDescent="0.15">
      <c r="A10037" s="278"/>
      <c r="B10037" s="274"/>
      <c r="C10037" s="340"/>
      <c r="D10037" s="340"/>
      <c r="E10037" s="341"/>
      <c r="F10037" s="341"/>
      <c r="G10037" s="341"/>
      <c r="H10037" s="341"/>
      <c r="I10037" s="341"/>
      <c r="J10037" s="341"/>
      <c r="AH10037" s="221"/>
      <c r="AI10037" s="221"/>
      <c r="AJ10037" s="221"/>
      <c r="AK10037" s="221"/>
      <c r="AL10037" s="221"/>
      <c r="AM10037" s="221"/>
      <c r="AN10037" s="221"/>
      <c r="AO10037" s="221"/>
      <c r="AP10037" s="221"/>
      <c r="AQ10037" s="219"/>
      <c r="AR10037" s="219"/>
      <c r="AS10037" s="221"/>
      <c r="AT10037" s="221"/>
      <c r="AU10037" s="221"/>
      <c r="AV10037" s="221"/>
      <c r="AW10037" s="221"/>
      <c r="AX10037" s="221"/>
      <c r="AY10037" s="221"/>
      <c r="AZ10037" s="221"/>
    </row>
    <row r="10038" spans="1:52" x14ac:dyDescent="0.15">
      <c r="A10038" s="278"/>
      <c r="B10038" s="274"/>
      <c r="C10038" s="340"/>
      <c r="D10038" s="340"/>
      <c r="E10038" s="341"/>
      <c r="F10038" s="341"/>
      <c r="G10038" s="341"/>
      <c r="H10038" s="341"/>
      <c r="I10038" s="341"/>
      <c r="J10038" s="341"/>
      <c r="AH10038" s="221"/>
      <c r="AI10038" s="221"/>
      <c r="AJ10038" s="221"/>
      <c r="AK10038" s="221"/>
      <c r="AL10038" s="221"/>
      <c r="AM10038" s="221"/>
      <c r="AN10038" s="221"/>
      <c r="AO10038" s="221"/>
      <c r="AP10038" s="221"/>
      <c r="AQ10038" s="219"/>
      <c r="AR10038" s="219"/>
      <c r="AS10038" s="221"/>
      <c r="AT10038" s="221"/>
      <c r="AU10038" s="221"/>
      <c r="AV10038" s="221"/>
      <c r="AW10038" s="221"/>
      <c r="AX10038" s="221"/>
      <c r="AY10038" s="221"/>
      <c r="AZ10038" s="221"/>
    </row>
    <row r="10039" spans="1:52" x14ac:dyDescent="0.15">
      <c r="A10039" s="278"/>
      <c r="B10039" s="274"/>
      <c r="C10039" s="340"/>
      <c r="D10039" s="340"/>
      <c r="E10039" s="341"/>
      <c r="F10039" s="341"/>
      <c r="G10039" s="341"/>
      <c r="H10039" s="341"/>
      <c r="I10039" s="341"/>
      <c r="J10039" s="341"/>
      <c r="AH10039" s="221"/>
      <c r="AI10039" s="221"/>
      <c r="AJ10039" s="221"/>
      <c r="AK10039" s="221"/>
      <c r="AL10039" s="221"/>
      <c r="AM10039" s="221"/>
      <c r="AN10039" s="221"/>
      <c r="AO10039" s="221"/>
      <c r="AP10039" s="221"/>
      <c r="AQ10039" s="219"/>
      <c r="AR10039" s="219"/>
      <c r="AS10039" s="221"/>
      <c r="AT10039" s="221"/>
      <c r="AU10039" s="221"/>
      <c r="AV10039" s="221"/>
      <c r="AW10039" s="221"/>
      <c r="AX10039" s="221"/>
      <c r="AY10039" s="221"/>
      <c r="AZ10039" s="221"/>
    </row>
    <row r="10040" spans="1:52" x14ac:dyDescent="0.15">
      <c r="A10040" s="278"/>
      <c r="B10040" s="274"/>
      <c r="C10040" s="340"/>
      <c r="D10040" s="340"/>
      <c r="E10040" s="341"/>
      <c r="F10040" s="341"/>
      <c r="G10040" s="341"/>
      <c r="H10040" s="341"/>
      <c r="I10040" s="341"/>
      <c r="J10040" s="341"/>
      <c r="AH10040" s="221"/>
      <c r="AI10040" s="221"/>
      <c r="AJ10040" s="221"/>
      <c r="AK10040" s="221"/>
      <c r="AL10040" s="221"/>
      <c r="AM10040" s="221"/>
      <c r="AN10040" s="221"/>
      <c r="AO10040" s="221"/>
      <c r="AP10040" s="221"/>
      <c r="AQ10040" s="219"/>
      <c r="AR10040" s="219"/>
      <c r="AS10040" s="221"/>
      <c r="AT10040" s="221"/>
      <c r="AU10040" s="221"/>
      <c r="AV10040" s="221"/>
      <c r="AW10040" s="221"/>
      <c r="AX10040" s="221"/>
      <c r="AY10040" s="221"/>
      <c r="AZ10040" s="221"/>
    </row>
    <row r="10041" spans="1:52" x14ac:dyDescent="0.15">
      <c r="A10041" s="278"/>
      <c r="B10041" s="274"/>
      <c r="C10041" s="340"/>
      <c r="D10041" s="340"/>
      <c r="E10041" s="341"/>
      <c r="F10041" s="341"/>
      <c r="G10041" s="341"/>
      <c r="H10041" s="341"/>
      <c r="I10041" s="341"/>
      <c r="J10041" s="341"/>
      <c r="AH10041" s="221"/>
      <c r="AI10041" s="221"/>
      <c r="AJ10041" s="221"/>
      <c r="AK10041" s="221"/>
      <c r="AL10041" s="221"/>
      <c r="AM10041" s="221"/>
      <c r="AN10041" s="221"/>
      <c r="AO10041" s="221"/>
      <c r="AP10041" s="221"/>
      <c r="AQ10041" s="219"/>
      <c r="AR10041" s="219"/>
      <c r="AS10041" s="221"/>
      <c r="AT10041" s="221"/>
      <c r="AU10041" s="221"/>
      <c r="AV10041" s="221"/>
      <c r="AW10041" s="221"/>
      <c r="AX10041" s="221"/>
      <c r="AY10041" s="221"/>
      <c r="AZ10041" s="221"/>
    </row>
    <row r="10042" spans="1:52" x14ac:dyDescent="0.15">
      <c r="A10042" s="278"/>
      <c r="B10042" s="274"/>
      <c r="C10042" s="340"/>
      <c r="D10042" s="340"/>
      <c r="E10042" s="341"/>
      <c r="F10042" s="341"/>
      <c r="G10042" s="341"/>
      <c r="H10042" s="341"/>
      <c r="I10042" s="341"/>
      <c r="J10042" s="341"/>
      <c r="AH10042" s="221"/>
      <c r="AI10042" s="221"/>
      <c r="AJ10042" s="221"/>
      <c r="AK10042" s="221"/>
      <c r="AL10042" s="221"/>
      <c r="AM10042" s="221"/>
      <c r="AN10042" s="221"/>
      <c r="AO10042" s="221"/>
      <c r="AP10042" s="221"/>
      <c r="AQ10042" s="219"/>
      <c r="AR10042" s="219"/>
      <c r="AS10042" s="221"/>
      <c r="AT10042" s="221"/>
      <c r="AU10042" s="221"/>
      <c r="AV10042" s="221"/>
      <c r="AW10042" s="221"/>
      <c r="AX10042" s="221"/>
      <c r="AY10042" s="221"/>
      <c r="AZ10042" s="221"/>
    </row>
    <row r="10043" spans="1:52" x14ac:dyDescent="0.15">
      <c r="A10043" s="278"/>
      <c r="B10043" s="274"/>
      <c r="C10043" s="340"/>
      <c r="D10043" s="340"/>
      <c r="E10043" s="341"/>
      <c r="F10043" s="341"/>
      <c r="G10043" s="341"/>
      <c r="H10043" s="341"/>
      <c r="I10043" s="341"/>
      <c r="J10043" s="341"/>
      <c r="AH10043" s="221"/>
      <c r="AI10043" s="221"/>
      <c r="AJ10043" s="221"/>
      <c r="AK10043" s="221"/>
      <c r="AL10043" s="221"/>
      <c r="AM10043" s="221"/>
      <c r="AN10043" s="221"/>
      <c r="AO10043" s="221"/>
      <c r="AP10043" s="221"/>
      <c r="AQ10043" s="219"/>
      <c r="AR10043" s="219"/>
      <c r="AS10043" s="221"/>
      <c r="AT10043" s="221"/>
      <c r="AU10043" s="221"/>
      <c r="AV10043" s="221"/>
      <c r="AW10043" s="221"/>
      <c r="AX10043" s="221"/>
      <c r="AY10043" s="221"/>
      <c r="AZ10043" s="221"/>
    </row>
    <row r="10044" spans="1:52" x14ac:dyDescent="0.15">
      <c r="A10044" s="278"/>
      <c r="B10044" s="274"/>
      <c r="C10044" s="340"/>
      <c r="D10044" s="340"/>
      <c r="E10044" s="341"/>
      <c r="F10044" s="341"/>
      <c r="G10044" s="341"/>
      <c r="H10044" s="341"/>
      <c r="I10044" s="341"/>
      <c r="J10044" s="341"/>
      <c r="AH10044" s="221"/>
      <c r="AI10044" s="221"/>
      <c r="AJ10044" s="221"/>
      <c r="AK10044" s="221"/>
      <c r="AL10044" s="221"/>
      <c r="AM10044" s="221"/>
      <c r="AN10044" s="221"/>
      <c r="AO10044" s="221"/>
      <c r="AP10044" s="221"/>
      <c r="AQ10044" s="219"/>
      <c r="AR10044" s="219"/>
      <c r="AS10044" s="221"/>
      <c r="AT10044" s="221"/>
      <c r="AU10044" s="221"/>
      <c r="AV10044" s="221"/>
      <c r="AW10044" s="221"/>
      <c r="AX10044" s="221"/>
      <c r="AY10044" s="221"/>
      <c r="AZ10044" s="221"/>
    </row>
    <row r="10045" spans="1:52" x14ac:dyDescent="0.15">
      <c r="A10045" s="278"/>
      <c r="B10045" s="274"/>
      <c r="C10045" s="340"/>
      <c r="D10045" s="340"/>
      <c r="E10045" s="341"/>
      <c r="F10045" s="341"/>
      <c r="G10045" s="341"/>
      <c r="H10045" s="341"/>
      <c r="I10045" s="341"/>
      <c r="J10045" s="341"/>
      <c r="AH10045" s="221"/>
      <c r="AI10045" s="221"/>
      <c r="AJ10045" s="221"/>
      <c r="AK10045" s="221"/>
      <c r="AL10045" s="221"/>
      <c r="AM10045" s="221"/>
      <c r="AN10045" s="221"/>
      <c r="AO10045" s="221"/>
      <c r="AP10045" s="221"/>
      <c r="AQ10045" s="219"/>
      <c r="AR10045" s="219"/>
      <c r="AS10045" s="221"/>
      <c r="AT10045" s="221"/>
      <c r="AU10045" s="221"/>
      <c r="AV10045" s="221"/>
      <c r="AW10045" s="221"/>
      <c r="AX10045" s="221"/>
      <c r="AY10045" s="221"/>
      <c r="AZ10045" s="221"/>
    </row>
    <row r="10046" spans="1:52" x14ac:dyDescent="0.15">
      <c r="A10046" s="278"/>
      <c r="B10046" s="274"/>
      <c r="C10046" s="340"/>
      <c r="D10046" s="340"/>
      <c r="E10046" s="341"/>
      <c r="F10046" s="341"/>
      <c r="G10046" s="341"/>
      <c r="H10046" s="341"/>
      <c r="I10046" s="341"/>
      <c r="J10046" s="341"/>
      <c r="AH10046" s="221"/>
      <c r="AI10046" s="221"/>
      <c r="AJ10046" s="221"/>
      <c r="AK10046" s="221"/>
      <c r="AL10046" s="221"/>
      <c r="AM10046" s="221"/>
      <c r="AN10046" s="221"/>
      <c r="AO10046" s="221"/>
      <c r="AP10046" s="221"/>
      <c r="AQ10046" s="219"/>
      <c r="AR10046" s="219"/>
      <c r="AS10046" s="221"/>
      <c r="AT10046" s="221"/>
      <c r="AU10046" s="221"/>
      <c r="AV10046" s="221"/>
      <c r="AW10046" s="221"/>
      <c r="AX10046" s="221"/>
      <c r="AY10046" s="221"/>
      <c r="AZ10046" s="221"/>
    </row>
    <row r="10047" spans="1:52" x14ac:dyDescent="0.15">
      <c r="A10047" s="278"/>
      <c r="B10047" s="274"/>
      <c r="C10047" s="340"/>
      <c r="D10047" s="340"/>
      <c r="E10047" s="341"/>
      <c r="F10047" s="341"/>
      <c r="G10047" s="341"/>
      <c r="H10047" s="341"/>
      <c r="I10047" s="341"/>
      <c r="J10047" s="341"/>
      <c r="AH10047" s="221"/>
      <c r="AI10047" s="221"/>
      <c r="AJ10047" s="221"/>
      <c r="AK10047" s="221"/>
      <c r="AL10047" s="221"/>
      <c r="AM10047" s="221"/>
      <c r="AN10047" s="221"/>
      <c r="AO10047" s="221"/>
      <c r="AP10047" s="221"/>
      <c r="AQ10047" s="219"/>
      <c r="AR10047" s="219"/>
      <c r="AS10047" s="221"/>
      <c r="AT10047" s="221"/>
      <c r="AU10047" s="221"/>
      <c r="AV10047" s="221"/>
      <c r="AW10047" s="221"/>
      <c r="AX10047" s="221"/>
      <c r="AY10047" s="221"/>
      <c r="AZ10047" s="221"/>
    </row>
    <row r="10048" spans="1:52" x14ac:dyDescent="0.15">
      <c r="A10048" s="278"/>
      <c r="B10048" s="274"/>
      <c r="C10048" s="340"/>
      <c r="D10048" s="340"/>
      <c r="E10048" s="341"/>
      <c r="F10048" s="341"/>
      <c r="G10048" s="341"/>
      <c r="H10048" s="341"/>
      <c r="I10048" s="341"/>
      <c r="J10048" s="341"/>
      <c r="AH10048" s="221"/>
      <c r="AI10048" s="221"/>
      <c r="AJ10048" s="221"/>
      <c r="AK10048" s="221"/>
      <c r="AL10048" s="221"/>
      <c r="AM10048" s="221"/>
      <c r="AN10048" s="221"/>
      <c r="AO10048" s="221"/>
      <c r="AP10048" s="221"/>
      <c r="AQ10048" s="219"/>
      <c r="AR10048" s="219"/>
      <c r="AS10048" s="221"/>
      <c r="AT10048" s="221"/>
      <c r="AU10048" s="221"/>
      <c r="AV10048" s="221"/>
      <c r="AW10048" s="221"/>
      <c r="AX10048" s="221"/>
      <c r="AY10048" s="221"/>
      <c r="AZ10048" s="221"/>
    </row>
    <row r="10049" spans="1:52" x14ac:dyDescent="0.15">
      <c r="A10049" s="278"/>
      <c r="B10049" s="274"/>
      <c r="C10049" s="340"/>
      <c r="D10049" s="340"/>
      <c r="E10049" s="341"/>
      <c r="F10049" s="341"/>
      <c r="G10049" s="341"/>
      <c r="H10049" s="341"/>
      <c r="I10049" s="341"/>
      <c r="J10049" s="341"/>
      <c r="AH10049" s="221"/>
      <c r="AI10049" s="221"/>
      <c r="AJ10049" s="221"/>
      <c r="AK10049" s="221"/>
      <c r="AL10049" s="221"/>
      <c r="AM10049" s="221"/>
      <c r="AN10049" s="221"/>
      <c r="AO10049" s="221"/>
      <c r="AP10049" s="221"/>
      <c r="AQ10049" s="219"/>
      <c r="AR10049" s="219"/>
      <c r="AS10049" s="221"/>
      <c r="AT10049" s="221"/>
      <c r="AU10049" s="221"/>
      <c r="AV10049" s="221"/>
      <c r="AW10049" s="221"/>
      <c r="AX10049" s="221"/>
      <c r="AY10049" s="221"/>
      <c r="AZ10049" s="221"/>
    </row>
    <row r="10050" spans="1:52" x14ac:dyDescent="0.15">
      <c r="A10050" s="278"/>
      <c r="B10050" s="274"/>
      <c r="C10050" s="340"/>
      <c r="D10050" s="340"/>
      <c r="E10050" s="341"/>
      <c r="F10050" s="341"/>
      <c r="G10050" s="341"/>
      <c r="H10050" s="341"/>
      <c r="I10050" s="341"/>
      <c r="J10050" s="341"/>
      <c r="AH10050" s="221"/>
      <c r="AI10050" s="221"/>
      <c r="AJ10050" s="221"/>
      <c r="AK10050" s="221"/>
      <c r="AL10050" s="221"/>
      <c r="AM10050" s="221"/>
      <c r="AN10050" s="221"/>
      <c r="AO10050" s="221"/>
      <c r="AP10050" s="221"/>
      <c r="AQ10050" s="219"/>
      <c r="AR10050" s="219"/>
      <c r="AS10050" s="221"/>
      <c r="AT10050" s="221"/>
      <c r="AU10050" s="221"/>
      <c r="AV10050" s="221"/>
      <c r="AW10050" s="221"/>
      <c r="AX10050" s="221"/>
      <c r="AY10050" s="221"/>
      <c r="AZ10050" s="221"/>
    </row>
    <row r="10051" spans="1:52" x14ac:dyDescent="0.15">
      <c r="A10051" s="278"/>
      <c r="B10051" s="274"/>
      <c r="C10051" s="340"/>
      <c r="D10051" s="340"/>
      <c r="E10051" s="341"/>
      <c r="F10051" s="341"/>
      <c r="G10051" s="341"/>
      <c r="H10051" s="341"/>
      <c r="I10051" s="341"/>
      <c r="J10051" s="341"/>
      <c r="AH10051" s="221"/>
      <c r="AI10051" s="221"/>
      <c r="AJ10051" s="221"/>
      <c r="AK10051" s="221"/>
      <c r="AL10051" s="221"/>
      <c r="AM10051" s="221"/>
      <c r="AN10051" s="221"/>
      <c r="AO10051" s="221"/>
      <c r="AP10051" s="221"/>
      <c r="AQ10051" s="219"/>
      <c r="AR10051" s="219"/>
      <c r="AS10051" s="221"/>
      <c r="AT10051" s="221"/>
      <c r="AU10051" s="221"/>
      <c r="AV10051" s="221"/>
      <c r="AW10051" s="221"/>
      <c r="AX10051" s="221"/>
      <c r="AY10051" s="221"/>
      <c r="AZ10051" s="221"/>
    </row>
    <row r="10052" spans="1:52" x14ac:dyDescent="0.15">
      <c r="A10052" s="278"/>
      <c r="B10052" s="274"/>
      <c r="C10052" s="340"/>
      <c r="D10052" s="340"/>
      <c r="E10052" s="341"/>
      <c r="F10052" s="341"/>
      <c r="G10052" s="341"/>
      <c r="H10052" s="341"/>
      <c r="I10052" s="341"/>
      <c r="J10052" s="341"/>
      <c r="AH10052" s="221"/>
      <c r="AI10052" s="221"/>
      <c r="AJ10052" s="221"/>
      <c r="AK10052" s="221"/>
      <c r="AL10052" s="221"/>
      <c r="AM10052" s="221"/>
      <c r="AN10052" s="221"/>
      <c r="AO10052" s="221"/>
      <c r="AP10052" s="221"/>
      <c r="AQ10052" s="219"/>
      <c r="AR10052" s="219"/>
      <c r="AS10052" s="221"/>
      <c r="AT10052" s="221"/>
      <c r="AU10052" s="221"/>
      <c r="AV10052" s="221"/>
      <c r="AW10052" s="221"/>
      <c r="AX10052" s="221"/>
      <c r="AY10052" s="221"/>
      <c r="AZ10052" s="221"/>
    </row>
    <row r="10053" spans="1:52" x14ac:dyDescent="0.15">
      <c r="A10053" s="278"/>
      <c r="B10053" s="274"/>
      <c r="C10053" s="340"/>
      <c r="D10053" s="340"/>
      <c r="E10053" s="341"/>
      <c r="F10053" s="341"/>
      <c r="G10053" s="341"/>
      <c r="H10053" s="341"/>
      <c r="I10053" s="341"/>
      <c r="J10053" s="341"/>
      <c r="AH10053" s="221"/>
      <c r="AI10053" s="221"/>
      <c r="AJ10053" s="221"/>
      <c r="AK10053" s="221"/>
      <c r="AL10053" s="221"/>
      <c r="AM10053" s="221"/>
      <c r="AN10053" s="221"/>
      <c r="AO10053" s="221"/>
      <c r="AP10053" s="221"/>
      <c r="AQ10053" s="219"/>
      <c r="AR10053" s="219"/>
      <c r="AS10053" s="221"/>
      <c r="AT10053" s="221"/>
      <c r="AU10053" s="221"/>
      <c r="AV10053" s="221"/>
      <c r="AW10053" s="221"/>
      <c r="AX10053" s="221"/>
      <c r="AY10053" s="221"/>
      <c r="AZ10053" s="221"/>
    </row>
    <row r="10054" spans="1:52" x14ac:dyDescent="0.15">
      <c r="A10054" s="278"/>
      <c r="B10054" s="274"/>
      <c r="C10054" s="340"/>
      <c r="D10054" s="340"/>
      <c r="E10054" s="341"/>
      <c r="F10054" s="341"/>
      <c r="G10054" s="341"/>
      <c r="H10054" s="341"/>
      <c r="I10054" s="341"/>
      <c r="J10054" s="341"/>
      <c r="AH10054" s="221"/>
      <c r="AI10054" s="221"/>
      <c r="AJ10054" s="221"/>
      <c r="AK10054" s="221"/>
      <c r="AL10054" s="221"/>
      <c r="AM10054" s="221"/>
      <c r="AN10054" s="221"/>
      <c r="AO10054" s="221"/>
      <c r="AP10054" s="221"/>
      <c r="AQ10054" s="219"/>
      <c r="AR10054" s="219"/>
      <c r="AS10054" s="221"/>
      <c r="AT10054" s="221"/>
      <c r="AU10054" s="221"/>
      <c r="AV10054" s="221"/>
      <c r="AW10054" s="221"/>
      <c r="AX10054" s="221"/>
      <c r="AY10054" s="221"/>
      <c r="AZ10054" s="221"/>
    </row>
    <row r="10055" spans="1:52" x14ac:dyDescent="0.15">
      <c r="A10055" s="278"/>
      <c r="B10055" s="274"/>
      <c r="C10055" s="340"/>
      <c r="D10055" s="340"/>
      <c r="E10055" s="341"/>
      <c r="F10055" s="341"/>
      <c r="G10055" s="341"/>
      <c r="H10055" s="341"/>
      <c r="I10055" s="341"/>
      <c r="J10055" s="341"/>
      <c r="AH10055" s="221"/>
      <c r="AI10055" s="221"/>
      <c r="AJ10055" s="221"/>
      <c r="AK10055" s="221"/>
      <c r="AL10055" s="221"/>
      <c r="AM10055" s="221"/>
      <c r="AN10055" s="221"/>
      <c r="AO10055" s="221"/>
      <c r="AP10055" s="221"/>
      <c r="AQ10055" s="219"/>
      <c r="AR10055" s="219"/>
      <c r="AS10055" s="221"/>
      <c r="AT10055" s="221"/>
      <c r="AU10055" s="221"/>
      <c r="AV10055" s="221"/>
      <c r="AW10055" s="221"/>
      <c r="AX10055" s="221"/>
      <c r="AY10055" s="221"/>
      <c r="AZ10055" s="221"/>
    </row>
    <row r="10056" spans="1:52" x14ac:dyDescent="0.15">
      <c r="A10056" s="278"/>
      <c r="B10056" s="274"/>
      <c r="C10056" s="340"/>
      <c r="D10056" s="340"/>
      <c r="E10056" s="341"/>
      <c r="F10056" s="341"/>
      <c r="G10056" s="341"/>
      <c r="H10056" s="341"/>
      <c r="I10056" s="341"/>
      <c r="J10056" s="341"/>
      <c r="AH10056" s="221"/>
      <c r="AI10056" s="221"/>
      <c r="AJ10056" s="221"/>
      <c r="AK10056" s="221"/>
      <c r="AL10056" s="221"/>
      <c r="AM10056" s="221"/>
      <c r="AN10056" s="221"/>
      <c r="AO10056" s="221"/>
      <c r="AP10056" s="221"/>
      <c r="AQ10056" s="219"/>
      <c r="AR10056" s="219"/>
      <c r="AS10056" s="221"/>
      <c r="AT10056" s="221"/>
      <c r="AU10056" s="221"/>
      <c r="AV10056" s="221"/>
      <c r="AW10056" s="221"/>
      <c r="AX10056" s="221"/>
      <c r="AY10056" s="221"/>
      <c r="AZ10056" s="221"/>
    </row>
    <row r="10057" spans="1:52" x14ac:dyDescent="0.15">
      <c r="A10057" s="278"/>
      <c r="B10057" s="274"/>
      <c r="C10057" s="340"/>
      <c r="D10057" s="340"/>
      <c r="E10057" s="341"/>
      <c r="F10057" s="341"/>
      <c r="G10057" s="341"/>
      <c r="H10057" s="341"/>
      <c r="I10057" s="341"/>
      <c r="J10057" s="341"/>
      <c r="AH10057" s="221"/>
      <c r="AI10057" s="221"/>
      <c r="AJ10057" s="221"/>
      <c r="AK10057" s="221"/>
      <c r="AL10057" s="221"/>
      <c r="AM10057" s="221"/>
      <c r="AN10057" s="221"/>
      <c r="AO10057" s="221"/>
      <c r="AP10057" s="221"/>
      <c r="AQ10057" s="219"/>
      <c r="AR10057" s="219"/>
      <c r="AS10057" s="221"/>
      <c r="AT10057" s="221"/>
      <c r="AU10057" s="221"/>
      <c r="AV10057" s="221"/>
      <c r="AW10057" s="221"/>
      <c r="AX10057" s="221"/>
      <c r="AY10057" s="221"/>
      <c r="AZ10057" s="221"/>
    </row>
    <row r="10058" spans="1:52" x14ac:dyDescent="0.15">
      <c r="A10058" s="278"/>
      <c r="B10058" s="274"/>
      <c r="C10058" s="340"/>
      <c r="D10058" s="340"/>
      <c r="E10058" s="341"/>
      <c r="F10058" s="341"/>
      <c r="G10058" s="341"/>
      <c r="H10058" s="341"/>
      <c r="I10058" s="341"/>
      <c r="J10058" s="341"/>
      <c r="AH10058" s="221"/>
      <c r="AI10058" s="221"/>
      <c r="AJ10058" s="221"/>
      <c r="AK10058" s="221"/>
      <c r="AL10058" s="221"/>
      <c r="AM10058" s="221"/>
      <c r="AN10058" s="221"/>
      <c r="AO10058" s="221"/>
      <c r="AP10058" s="221"/>
      <c r="AQ10058" s="219"/>
      <c r="AR10058" s="219"/>
      <c r="AS10058" s="221"/>
      <c r="AT10058" s="221"/>
      <c r="AU10058" s="221"/>
      <c r="AV10058" s="221"/>
      <c r="AW10058" s="221"/>
      <c r="AX10058" s="221"/>
      <c r="AY10058" s="221"/>
      <c r="AZ10058" s="221"/>
    </row>
    <row r="10059" spans="1:52" x14ac:dyDescent="0.15">
      <c r="A10059" s="278"/>
      <c r="B10059" s="274"/>
      <c r="C10059" s="340"/>
      <c r="D10059" s="340"/>
      <c r="E10059" s="341"/>
      <c r="F10059" s="341"/>
      <c r="G10059" s="341"/>
      <c r="H10059" s="341"/>
      <c r="I10059" s="341"/>
      <c r="J10059" s="341"/>
      <c r="AH10059" s="221"/>
      <c r="AI10059" s="221"/>
      <c r="AJ10059" s="221"/>
      <c r="AK10059" s="221"/>
      <c r="AL10059" s="221"/>
      <c r="AM10059" s="221"/>
      <c r="AN10059" s="221"/>
      <c r="AO10059" s="221"/>
      <c r="AP10059" s="221"/>
      <c r="AQ10059" s="219"/>
      <c r="AR10059" s="219"/>
      <c r="AS10059" s="221"/>
      <c r="AT10059" s="221"/>
      <c r="AU10059" s="221"/>
      <c r="AV10059" s="221"/>
      <c r="AW10059" s="221"/>
      <c r="AX10059" s="221"/>
      <c r="AY10059" s="221"/>
      <c r="AZ10059" s="221"/>
    </row>
    <row r="10060" spans="1:52" x14ac:dyDescent="0.15">
      <c r="A10060" s="278"/>
      <c r="B10060" s="274"/>
      <c r="C10060" s="340"/>
      <c r="D10060" s="340"/>
      <c r="E10060" s="341"/>
      <c r="F10060" s="341"/>
      <c r="G10060" s="341"/>
      <c r="H10060" s="341"/>
      <c r="I10060" s="341"/>
      <c r="J10060" s="341"/>
      <c r="AH10060" s="221"/>
      <c r="AI10060" s="221"/>
      <c r="AJ10060" s="221"/>
      <c r="AK10060" s="221"/>
      <c r="AL10060" s="221"/>
      <c r="AM10060" s="221"/>
      <c r="AN10060" s="221"/>
      <c r="AO10060" s="221"/>
      <c r="AP10060" s="221"/>
      <c r="AQ10060" s="219"/>
      <c r="AR10060" s="219"/>
      <c r="AS10060" s="221"/>
      <c r="AT10060" s="221"/>
      <c r="AU10060" s="221"/>
      <c r="AV10060" s="221"/>
      <c r="AW10060" s="221"/>
      <c r="AX10060" s="221"/>
      <c r="AY10060" s="221"/>
      <c r="AZ10060" s="221"/>
    </row>
    <row r="10061" spans="1:52" x14ac:dyDescent="0.15">
      <c r="A10061" s="278"/>
      <c r="B10061" s="274"/>
      <c r="C10061" s="340"/>
      <c r="D10061" s="340"/>
      <c r="E10061" s="341"/>
      <c r="F10061" s="341"/>
      <c r="G10061" s="341"/>
      <c r="H10061" s="341"/>
      <c r="I10061" s="341"/>
      <c r="J10061" s="341"/>
      <c r="AH10061" s="221"/>
      <c r="AI10061" s="221"/>
      <c r="AJ10061" s="221"/>
      <c r="AK10061" s="221"/>
      <c r="AL10061" s="221"/>
      <c r="AM10061" s="221"/>
      <c r="AN10061" s="221"/>
      <c r="AO10061" s="221"/>
      <c r="AP10061" s="221"/>
      <c r="AQ10061" s="219"/>
      <c r="AR10061" s="219"/>
      <c r="AS10061" s="221"/>
      <c r="AT10061" s="221"/>
      <c r="AU10061" s="221"/>
      <c r="AV10061" s="221"/>
      <c r="AW10061" s="221"/>
      <c r="AX10061" s="221"/>
      <c r="AY10061" s="221"/>
      <c r="AZ10061" s="221"/>
    </row>
    <row r="10062" spans="1:52" x14ac:dyDescent="0.15">
      <c r="A10062" s="278"/>
      <c r="B10062" s="274"/>
      <c r="C10062" s="340"/>
      <c r="D10062" s="340"/>
      <c r="E10062" s="341"/>
      <c r="F10062" s="341"/>
      <c r="G10062" s="341"/>
      <c r="H10062" s="341"/>
      <c r="I10062" s="341"/>
      <c r="J10062" s="341"/>
      <c r="AH10062" s="221"/>
      <c r="AI10062" s="221"/>
      <c r="AJ10062" s="221"/>
      <c r="AK10062" s="221"/>
      <c r="AL10062" s="221"/>
      <c r="AM10062" s="221"/>
      <c r="AN10062" s="221"/>
      <c r="AO10062" s="221"/>
      <c r="AP10062" s="221"/>
      <c r="AQ10062" s="219"/>
      <c r="AR10062" s="219"/>
      <c r="AS10062" s="221"/>
      <c r="AT10062" s="221"/>
      <c r="AU10062" s="221"/>
      <c r="AV10062" s="221"/>
      <c r="AW10062" s="221"/>
      <c r="AX10062" s="221"/>
      <c r="AY10062" s="221"/>
      <c r="AZ10062" s="221"/>
    </row>
    <row r="10063" spans="1:52" x14ac:dyDescent="0.15">
      <c r="A10063" s="278"/>
      <c r="B10063" s="274"/>
      <c r="C10063" s="340"/>
      <c r="D10063" s="340"/>
      <c r="E10063" s="341"/>
      <c r="F10063" s="341"/>
      <c r="G10063" s="341"/>
      <c r="H10063" s="341"/>
      <c r="I10063" s="341"/>
      <c r="J10063" s="341"/>
      <c r="AH10063" s="221"/>
      <c r="AI10063" s="221"/>
      <c r="AJ10063" s="221"/>
      <c r="AK10063" s="221"/>
      <c r="AL10063" s="221"/>
      <c r="AM10063" s="221"/>
      <c r="AN10063" s="221"/>
      <c r="AO10063" s="221"/>
      <c r="AP10063" s="221"/>
      <c r="AQ10063" s="219"/>
      <c r="AR10063" s="219"/>
      <c r="AS10063" s="221"/>
      <c r="AT10063" s="221"/>
      <c r="AU10063" s="221"/>
      <c r="AV10063" s="221"/>
      <c r="AW10063" s="221"/>
      <c r="AX10063" s="221"/>
      <c r="AY10063" s="221"/>
      <c r="AZ10063" s="221"/>
    </row>
    <row r="10064" spans="1:52" x14ac:dyDescent="0.15">
      <c r="A10064" s="278"/>
      <c r="B10064" s="274"/>
      <c r="C10064" s="340"/>
      <c r="D10064" s="340"/>
      <c r="E10064" s="341"/>
      <c r="F10064" s="341"/>
      <c r="G10064" s="341"/>
      <c r="H10064" s="341"/>
      <c r="I10064" s="341"/>
      <c r="J10064" s="341"/>
      <c r="AH10064" s="221"/>
      <c r="AI10064" s="221"/>
      <c r="AJ10064" s="221"/>
      <c r="AK10064" s="221"/>
      <c r="AL10064" s="221"/>
      <c r="AM10064" s="221"/>
      <c r="AN10064" s="221"/>
      <c r="AO10064" s="221"/>
      <c r="AP10064" s="221"/>
      <c r="AQ10064" s="219"/>
      <c r="AR10064" s="219"/>
      <c r="AS10064" s="221"/>
      <c r="AT10064" s="221"/>
      <c r="AU10064" s="221"/>
      <c r="AV10064" s="221"/>
      <c r="AW10064" s="221"/>
      <c r="AX10064" s="221"/>
      <c r="AY10064" s="221"/>
      <c r="AZ10064" s="221"/>
    </row>
    <row r="10065" spans="1:52" x14ac:dyDescent="0.15">
      <c r="A10065" s="278"/>
      <c r="B10065" s="274"/>
      <c r="C10065" s="340"/>
      <c r="D10065" s="340"/>
      <c r="E10065" s="341"/>
      <c r="F10065" s="341"/>
      <c r="G10065" s="341"/>
      <c r="H10065" s="341"/>
      <c r="I10065" s="341"/>
      <c r="J10065" s="341"/>
      <c r="AH10065" s="221"/>
      <c r="AI10065" s="221"/>
      <c r="AJ10065" s="221"/>
      <c r="AK10065" s="221"/>
      <c r="AL10065" s="221"/>
      <c r="AM10065" s="221"/>
      <c r="AN10065" s="221"/>
      <c r="AO10065" s="221"/>
      <c r="AP10065" s="221"/>
      <c r="AQ10065" s="219"/>
      <c r="AR10065" s="219"/>
      <c r="AS10065" s="221"/>
      <c r="AT10065" s="221"/>
      <c r="AU10065" s="221"/>
      <c r="AV10065" s="221"/>
      <c r="AW10065" s="221"/>
      <c r="AX10065" s="221"/>
      <c r="AY10065" s="221"/>
      <c r="AZ10065" s="221"/>
    </row>
    <row r="10066" spans="1:52" x14ac:dyDescent="0.15">
      <c r="A10066" s="278"/>
      <c r="B10066" s="274"/>
      <c r="C10066" s="340"/>
      <c r="D10066" s="340"/>
      <c r="E10066" s="341"/>
      <c r="F10066" s="341"/>
      <c r="G10066" s="341"/>
      <c r="H10066" s="341"/>
      <c r="I10066" s="341"/>
      <c r="J10066" s="341"/>
      <c r="AH10066" s="221"/>
      <c r="AI10066" s="221"/>
      <c r="AJ10066" s="221"/>
      <c r="AK10066" s="221"/>
      <c r="AL10066" s="221"/>
      <c r="AM10066" s="221"/>
      <c r="AN10066" s="221"/>
      <c r="AO10066" s="221"/>
      <c r="AP10066" s="221"/>
      <c r="AQ10066" s="219"/>
      <c r="AR10066" s="219"/>
      <c r="AS10066" s="221"/>
      <c r="AT10066" s="221"/>
      <c r="AU10066" s="221"/>
      <c r="AV10066" s="221"/>
      <c r="AW10066" s="221"/>
      <c r="AX10066" s="221"/>
      <c r="AY10066" s="221"/>
      <c r="AZ10066" s="221"/>
    </row>
    <row r="10067" spans="1:52" x14ac:dyDescent="0.15">
      <c r="A10067" s="278"/>
      <c r="B10067" s="274"/>
      <c r="C10067" s="340"/>
      <c r="D10067" s="340"/>
      <c r="E10067" s="341"/>
      <c r="F10067" s="341"/>
      <c r="G10067" s="341"/>
      <c r="H10067" s="341"/>
      <c r="I10067" s="341"/>
      <c r="J10067" s="341"/>
      <c r="AH10067" s="221"/>
      <c r="AI10067" s="221"/>
      <c r="AJ10067" s="221"/>
      <c r="AK10067" s="221"/>
      <c r="AL10067" s="221"/>
      <c r="AM10067" s="221"/>
      <c r="AN10067" s="221"/>
      <c r="AO10067" s="221"/>
      <c r="AP10067" s="221"/>
      <c r="AQ10067" s="219"/>
      <c r="AR10067" s="219"/>
      <c r="AS10067" s="221"/>
      <c r="AT10067" s="221"/>
      <c r="AU10067" s="221"/>
      <c r="AV10067" s="221"/>
      <c r="AW10067" s="221"/>
      <c r="AX10067" s="221"/>
      <c r="AY10067" s="221"/>
      <c r="AZ10067" s="221"/>
    </row>
    <row r="10068" spans="1:52" x14ac:dyDescent="0.15">
      <c r="A10068" s="278"/>
      <c r="B10068" s="274"/>
      <c r="C10068" s="340"/>
      <c r="D10068" s="340"/>
      <c r="E10068" s="341"/>
      <c r="F10068" s="341"/>
      <c r="G10068" s="341"/>
      <c r="H10068" s="341"/>
      <c r="I10068" s="341"/>
      <c r="J10068" s="341"/>
      <c r="AH10068" s="221"/>
      <c r="AI10068" s="221"/>
      <c r="AJ10068" s="221"/>
      <c r="AK10068" s="221"/>
      <c r="AL10068" s="221"/>
      <c r="AM10068" s="221"/>
      <c r="AN10068" s="221"/>
      <c r="AO10068" s="221"/>
      <c r="AP10068" s="221"/>
      <c r="AQ10068" s="219"/>
      <c r="AR10068" s="219"/>
      <c r="AS10068" s="221"/>
      <c r="AT10068" s="221"/>
      <c r="AU10068" s="221"/>
      <c r="AV10068" s="221"/>
      <c r="AW10068" s="221"/>
      <c r="AX10068" s="221"/>
      <c r="AY10068" s="221"/>
      <c r="AZ10068" s="221"/>
    </row>
    <row r="10069" spans="1:52" x14ac:dyDescent="0.15">
      <c r="A10069" s="278"/>
      <c r="B10069" s="274"/>
      <c r="C10069" s="340"/>
      <c r="D10069" s="340"/>
      <c r="E10069" s="341"/>
      <c r="F10069" s="341"/>
      <c r="G10069" s="341"/>
      <c r="H10069" s="341"/>
      <c r="I10069" s="341"/>
      <c r="J10069" s="341"/>
      <c r="AH10069" s="221"/>
      <c r="AI10069" s="221"/>
      <c r="AJ10069" s="221"/>
      <c r="AK10069" s="221"/>
      <c r="AL10069" s="221"/>
      <c r="AM10069" s="221"/>
      <c r="AN10069" s="221"/>
      <c r="AO10069" s="221"/>
      <c r="AP10069" s="221"/>
      <c r="AQ10069" s="219"/>
      <c r="AR10069" s="219"/>
      <c r="AS10069" s="221"/>
      <c r="AT10069" s="221"/>
      <c r="AU10069" s="221"/>
      <c r="AV10069" s="221"/>
      <c r="AW10069" s="221"/>
      <c r="AX10069" s="221"/>
      <c r="AY10069" s="221"/>
      <c r="AZ10069" s="221"/>
    </row>
    <row r="10070" spans="1:52" x14ac:dyDescent="0.15">
      <c r="A10070" s="278"/>
      <c r="B10070" s="274"/>
      <c r="C10070" s="340"/>
      <c r="D10070" s="340"/>
      <c r="E10070" s="341"/>
      <c r="F10070" s="341"/>
      <c r="G10070" s="341"/>
      <c r="H10070" s="341"/>
      <c r="I10070" s="341"/>
      <c r="J10070" s="341"/>
      <c r="AH10070" s="221"/>
      <c r="AI10070" s="221"/>
      <c r="AJ10070" s="221"/>
      <c r="AK10070" s="221"/>
      <c r="AL10070" s="221"/>
      <c r="AM10070" s="221"/>
      <c r="AN10070" s="221"/>
      <c r="AO10070" s="221"/>
      <c r="AP10070" s="221"/>
      <c r="AQ10070" s="219"/>
      <c r="AR10070" s="219"/>
      <c r="AS10070" s="221"/>
      <c r="AT10070" s="221"/>
      <c r="AU10070" s="221"/>
      <c r="AV10070" s="221"/>
      <c r="AW10070" s="221"/>
      <c r="AX10070" s="221"/>
      <c r="AY10070" s="221"/>
      <c r="AZ10070" s="221"/>
    </row>
    <row r="10071" spans="1:52" x14ac:dyDescent="0.15">
      <c r="A10071" s="278"/>
      <c r="B10071" s="274"/>
      <c r="C10071" s="340"/>
      <c r="D10071" s="340"/>
      <c r="E10071" s="341"/>
      <c r="F10071" s="341"/>
      <c r="G10071" s="341"/>
      <c r="H10071" s="341"/>
      <c r="I10071" s="341"/>
      <c r="J10071" s="341"/>
      <c r="AH10071" s="221"/>
      <c r="AI10071" s="221"/>
      <c r="AJ10071" s="221"/>
      <c r="AK10071" s="221"/>
      <c r="AL10071" s="221"/>
      <c r="AM10071" s="221"/>
      <c r="AN10071" s="221"/>
      <c r="AO10071" s="221"/>
      <c r="AP10071" s="221"/>
      <c r="AQ10071" s="219"/>
      <c r="AR10071" s="219"/>
      <c r="AS10071" s="221"/>
      <c r="AT10071" s="221"/>
      <c r="AU10071" s="221"/>
      <c r="AV10071" s="221"/>
      <c r="AW10071" s="221"/>
      <c r="AX10071" s="221"/>
      <c r="AY10071" s="221"/>
      <c r="AZ10071" s="221"/>
    </row>
    <row r="10072" spans="1:52" x14ac:dyDescent="0.15">
      <c r="A10072" s="278"/>
      <c r="B10072" s="274"/>
      <c r="C10072" s="340"/>
      <c r="D10072" s="340"/>
      <c r="E10072" s="341"/>
      <c r="F10072" s="341"/>
      <c r="G10072" s="341"/>
      <c r="H10072" s="341"/>
      <c r="I10072" s="341"/>
      <c r="J10072" s="341"/>
      <c r="AH10072" s="221"/>
      <c r="AI10072" s="221"/>
      <c r="AJ10072" s="221"/>
      <c r="AK10072" s="221"/>
      <c r="AL10072" s="221"/>
      <c r="AM10072" s="221"/>
      <c r="AN10072" s="221"/>
      <c r="AO10072" s="221"/>
      <c r="AP10072" s="221"/>
      <c r="AQ10072" s="219"/>
      <c r="AR10072" s="219"/>
      <c r="AS10072" s="221"/>
      <c r="AT10072" s="221"/>
      <c r="AU10072" s="221"/>
      <c r="AV10072" s="221"/>
      <c r="AW10072" s="221"/>
      <c r="AX10072" s="221"/>
      <c r="AY10072" s="221"/>
      <c r="AZ10072" s="221"/>
    </row>
    <row r="10073" spans="1:52" x14ac:dyDescent="0.15">
      <c r="A10073" s="278"/>
      <c r="B10073" s="274"/>
      <c r="C10073" s="340"/>
      <c r="D10073" s="340"/>
      <c r="E10073" s="341"/>
      <c r="F10073" s="341"/>
      <c r="G10073" s="341"/>
      <c r="H10073" s="341"/>
      <c r="I10073" s="341"/>
      <c r="J10073" s="341"/>
      <c r="AH10073" s="221"/>
      <c r="AI10073" s="221"/>
      <c r="AJ10073" s="221"/>
      <c r="AK10073" s="221"/>
      <c r="AL10073" s="221"/>
      <c r="AM10073" s="221"/>
      <c r="AN10073" s="221"/>
      <c r="AO10073" s="221"/>
      <c r="AP10073" s="221"/>
      <c r="AQ10073" s="219"/>
      <c r="AR10073" s="219"/>
      <c r="AS10073" s="221"/>
      <c r="AT10073" s="221"/>
      <c r="AU10073" s="221"/>
      <c r="AV10073" s="221"/>
      <c r="AW10073" s="221"/>
      <c r="AX10073" s="221"/>
      <c r="AY10073" s="221"/>
      <c r="AZ10073" s="221"/>
    </row>
    <row r="10074" spans="1:52" x14ac:dyDescent="0.15">
      <c r="A10074" s="278"/>
      <c r="B10074" s="274"/>
      <c r="C10074" s="340"/>
      <c r="D10074" s="340"/>
      <c r="E10074" s="341"/>
      <c r="F10074" s="341"/>
      <c r="G10074" s="341"/>
      <c r="H10074" s="341"/>
      <c r="I10074" s="341"/>
      <c r="J10074" s="341"/>
      <c r="AH10074" s="221"/>
      <c r="AI10074" s="221"/>
      <c r="AJ10074" s="221"/>
      <c r="AK10074" s="221"/>
      <c r="AL10074" s="221"/>
      <c r="AM10074" s="221"/>
      <c r="AN10074" s="221"/>
      <c r="AO10074" s="221"/>
      <c r="AP10074" s="221"/>
      <c r="AQ10074" s="219"/>
      <c r="AR10074" s="219"/>
      <c r="AS10074" s="221"/>
      <c r="AT10074" s="221"/>
      <c r="AU10074" s="221"/>
      <c r="AV10074" s="221"/>
      <c r="AW10074" s="221"/>
      <c r="AX10074" s="221"/>
      <c r="AY10074" s="221"/>
      <c r="AZ10074" s="221"/>
    </row>
    <row r="10075" spans="1:52" x14ac:dyDescent="0.15">
      <c r="A10075" s="278"/>
      <c r="B10075" s="274"/>
      <c r="C10075" s="340"/>
      <c r="D10075" s="340"/>
      <c r="E10075" s="341"/>
      <c r="F10075" s="341"/>
      <c r="G10075" s="341"/>
      <c r="H10075" s="341"/>
      <c r="I10075" s="341"/>
      <c r="J10075" s="341"/>
      <c r="AH10075" s="221"/>
      <c r="AI10075" s="221"/>
      <c r="AJ10075" s="221"/>
      <c r="AK10075" s="221"/>
      <c r="AL10075" s="221"/>
      <c r="AM10075" s="221"/>
      <c r="AN10075" s="221"/>
      <c r="AO10075" s="221"/>
      <c r="AP10075" s="221"/>
      <c r="AQ10075" s="219"/>
      <c r="AR10075" s="219"/>
      <c r="AS10075" s="221"/>
      <c r="AT10075" s="221"/>
      <c r="AU10075" s="221"/>
      <c r="AV10075" s="221"/>
      <c r="AW10075" s="221"/>
      <c r="AX10075" s="221"/>
      <c r="AY10075" s="221"/>
      <c r="AZ10075" s="221"/>
    </row>
    <row r="10076" spans="1:52" x14ac:dyDescent="0.15">
      <c r="A10076" s="278"/>
      <c r="B10076" s="274"/>
      <c r="C10076" s="340"/>
      <c r="D10076" s="340"/>
      <c r="E10076" s="341"/>
      <c r="F10076" s="341"/>
      <c r="G10076" s="341"/>
      <c r="H10076" s="341"/>
      <c r="I10076" s="341"/>
      <c r="J10076" s="341"/>
      <c r="AH10076" s="221"/>
      <c r="AI10076" s="221"/>
      <c r="AJ10076" s="221"/>
      <c r="AK10076" s="221"/>
      <c r="AL10076" s="221"/>
      <c r="AM10076" s="221"/>
      <c r="AN10076" s="221"/>
      <c r="AO10076" s="221"/>
      <c r="AP10076" s="221"/>
      <c r="AQ10076" s="219"/>
      <c r="AR10076" s="219"/>
      <c r="AS10076" s="221"/>
      <c r="AT10076" s="221"/>
      <c r="AU10076" s="221"/>
      <c r="AV10076" s="221"/>
      <c r="AW10076" s="221"/>
      <c r="AX10076" s="221"/>
      <c r="AY10076" s="221"/>
      <c r="AZ10076" s="221"/>
    </row>
    <row r="10077" spans="1:52" x14ac:dyDescent="0.15">
      <c r="A10077" s="278"/>
      <c r="B10077" s="274"/>
      <c r="C10077" s="340"/>
      <c r="D10077" s="340"/>
      <c r="E10077" s="341"/>
      <c r="F10077" s="341"/>
      <c r="G10077" s="341"/>
      <c r="H10077" s="341"/>
      <c r="I10077" s="341"/>
      <c r="J10077" s="341"/>
      <c r="AH10077" s="221"/>
      <c r="AI10077" s="221"/>
      <c r="AJ10077" s="221"/>
      <c r="AK10077" s="221"/>
      <c r="AL10077" s="221"/>
      <c r="AM10077" s="221"/>
      <c r="AN10077" s="221"/>
      <c r="AO10077" s="221"/>
      <c r="AP10077" s="221"/>
      <c r="AQ10077" s="219"/>
      <c r="AR10077" s="219"/>
      <c r="AS10077" s="221"/>
      <c r="AT10077" s="221"/>
      <c r="AU10077" s="221"/>
      <c r="AV10077" s="221"/>
      <c r="AW10077" s="221"/>
      <c r="AX10077" s="221"/>
      <c r="AY10077" s="221"/>
      <c r="AZ10077" s="221"/>
    </row>
    <row r="10078" spans="1:52" x14ac:dyDescent="0.15">
      <c r="A10078" s="278"/>
      <c r="B10078" s="274"/>
      <c r="C10078" s="340"/>
      <c r="D10078" s="340"/>
      <c r="E10078" s="341"/>
      <c r="F10078" s="341"/>
      <c r="G10078" s="341"/>
      <c r="H10078" s="341"/>
      <c r="I10078" s="341"/>
      <c r="J10078" s="341"/>
      <c r="AH10078" s="221"/>
      <c r="AI10078" s="221"/>
      <c r="AJ10078" s="221"/>
      <c r="AK10078" s="221"/>
      <c r="AL10078" s="221"/>
      <c r="AM10078" s="221"/>
      <c r="AN10078" s="221"/>
      <c r="AO10078" s="221"/>
      <c r="AP10078" s="221"/>
      <c r="AQ10078" s="219"/>
      <c r="AR10078" s="219"/>
      <c r="AS10078" s="221"/>
      <c r="AT10078" s="221"/>
      <c r="AU10078" s="221"/>
      <c r="AV10078" s="221"/>
      <c r="AW10078" s="221"/>
      <c r="AX10078" s="221"/>
      <c r="AY10078" s="221"/>
      <c r="AZ10078" s="221"/>
    </row>
    <row r="10079" spans="1:52" x14ac:dyDescent="0.15">
      <c r="A10079" s="278"/>
      <c r="B10079" s="274"/>
      <c r="C10079" s="340"/>
      <c r="D10079" s="340"/>
      <c r="E10079" s="341"/>
      <c r="F10079" s="341"/>
      <c r="G10079" s="341"/>
      <c r="H10079" s="341"/>
      <c r="I10079" s="341"/>
      <c r="J10079" s="341"/>
      <c r="AH10079" s="221"/>
      <c r="AI10079" s="221"/>
      <c r="AJ10079" s="221"/>
      <c r="AK10079" s="221"/>
      <c r="AL10079" s="221"/>
      <c r="AM10079" s="221"/>
      <c r="AN10079" s="221"/>
      <c r="AO10079" s="221"/>
      <c r="AP10079" s="221"/>
      <c r="AQ10079" s="219"/>
      <c r="AR10079" s="219"/>
      <c r="AS10079" s="221"/>
      <c r="AT10079" s="221"/>
      <c r="AU10079" s="221"/>
      <c r="AV10079" s="221"/>
      <c r="AW10079" s="221"/>
      <c r="AX10079" s="221"/>
      <c r="AY10079" s="221"/>
      <c r="AZ10079" s="221"/>
    </row>
    <row r="10080" spans="1:52" x14ac:dyDescent="0.15">
      <c r="A10080" s="278"/>
      <c r="B10080" s="274"/>
      <c r="C10080" s="340"/>
      <c r="D10080" s="340"/>
      <c r="E10080" s="341"/>
      <c r="F10080" s="341"/>
      <c r="G10080" s="341"/>
      <c r="H10080" s="341"/>
      <c r="I10080" s="341"/>
      <c r="J10080" s="341"/>
      <c r="AH10080" s="221"/>
      <c r="AI10080" s="221"/>
      <c r="AJ10080" s="221"/>
      <c r="AK10080" s="221"/>
      <c r="AL10080" s="221"/>
      <c r="AM10080" s="221"/>
      <c r="AN10080" s="221"/>
      <c r="AO10080" s="221"/>
      <c r="AP10080" s="221"/>
      <c r="AQ10080" s="219"/>
      <c r="AR10080" s="219"/>
      <c r="AS10080" s="221"/>
      <c r="AT10080" s="221"/>
      <c r="AU10080" s="221"/>
      <c r="AV10080" s="221"/>
      <c r="AW10080" s="221"/>
      <c r="AX10080" s="221"/>
      <c r="AY10080" s="221"/>
      <c r="AZ10080" s="221"/>
    </row>
    <row r="10081" spans="1:52" x14ac:dyDescent="0.15">
      <c r="A10081" s="278"/>
      <c r="B10081" s="274"/>
      <c r="C10081" s="340"/>
      <c r="D10081" s="340"/>
      <c r="E10081" s="341"/>
      <c r="F10081" s="341"/>
      <c r="G10081" s="341"/>
      <c r="H10081" s="341"/>
      <c r="I10081" s="341"/>
      <c r="J10081" s="341"/>
      <c r="AH10081" s="221"/>
      <c r="AI10081" s="221"/>
      <c r="AJ10081" s="221"/>
      <c r="AK10081" s="221"/>
      <c r="AL10081" s="221"/>
      <c r="AM10081" s="221"/>
      <c r="AN10081" s="221"/>
      <c r="AO10081" s="221"/>
      <c r="AP10081" s="221"/>
      <c r="AQ10081" s="219"/>
      <c r="AR10081" s="219"/>
      <c r="AS10081" s="221"/>
      <c r="AT10081" s="221"/>
      <c r="AU10081" s="221"/>
      <c r="AV10081" s="221"/>
      <c r="AW10081" s="221"/>
      <c r="AX10081" s="221"/>
      <c r="AY10081" s="221"/>
      <c r="AZ10081" s="221"/>
    </row>
    <row r="10082" spans="1:52" x14ac:dyDescent="0.15">
      <c r="A10082" s="278"/>
      <c r="B10082" s="274"/>
      <c r="C10082" s="340"/>
      <c r="D10082" s="340"/>
      <c r="E10082" s="341"/>
      <c r="F10082" s="341"/>
      <c r="G10082" s="341"/>
      <c r="H10082" s="341"/>
      <c r="I10082" s="341"/>
      <c r="J10082" s="341"/>
      <c r="AH10082" s="221"/>
      <c r="AI10082" s="221"/>
      <c r="AJ10082" s="221"/>
      <c r="AK10082" s="221"/>
      <c r="AL10082" s="221"/>
      <c r="AM10082" s="221"/>
      <c r="AN10082" s="221"/>
      <c r="AO10082" s="221"/>
      <c r="AP10082" s="221"/>
      <c r="AQ10082" s="219"/>
      <c r="AR10082" s="219"/>
      <c r="AS10082" s="221"/>
      <c r="AT10082" s="221"/>
      <c r="AU10082" s="221"/>
      <c r="AV10082" s="221"/>
      <c r="AW10082" s="221"/>
      <c r="AX10082" s="221"/>
      <c r="AY10082" s="221"/>
      <c r="AZ10082" s="221"/>
    </row>
    <row r="10083" spans="1:52" x14ac:dyDescent="0.15">
      <c r="A10083" s="278"/>
      <c r="B10083" s="274"/>
      <c r="C10083" s="340"/>
      <c r="D10083" s="340"/>
      <c r="E10083" s="341"/>
      <c r="F10083" s="341"/>
      <c r="G10083" s="341"/>
      <c r="H10083" s="341"/>
      <c r="I10083" s="341"/>
      <c r="J10083" s="341"/>
      <c r="AH10083" s="221"/>
      <c r="AI10083" s="221"/>
      <c r="AJ10083" s="221"/>
      <c r="AK10083" s="221"/>
      <c r="AL10083" s="221"/>
      <c r="AM10083" s="221"/>
      <c r="AN10083" s="221"/>
      <c r="AO10083" s="221"/>
      <c r="AP10083" s="221"/>
      <c r="AQ10083" s="219"/>
      <c r="AR10083" s="219"/>
      <c r="AS10083" s="221"/>
      <c r="AT10083" s="221"/>
      <c r="AU10083" s="221"/>
      <c r="AV10083" s="221"/>
      <c r="AW10083" s="221"/>
      <c r="AX10083" s="221"/>
      <c r="AY10083" s="221"/>
      <c r="AZ10083" s="221"/>
    </row>
    <row r="10084" spans="1:52" x14ac:dyDescent="0.15">
      <c r="A10084" s="278"/>
      <c r="B10084" s="274"/>
      <c r="C10084" s="340"/>
      <c r="D10084" s="340"/>
      <c r="E10084" s="341"/>
      <c r="F10084" s="341"/>
      <c r="G10084" s="341"/>
      <c r="H10084" s="341"/>
      <c r="I10084" s="341"/>
      <c r="J10084" s="341"/>
      <c r="AH10084" s="221"/>
      <c r="AI10084" s="221"/>
      <c r="AJ10084" s="221"/>
      <c r="AK10084" s="221"/>
      <c r="AL10084" s="221"/>
      <c r="AM10084" s="221"/>
      <c r="AN10084" s="221"/>
      <c r="AO10084" s="221"/>
      <c r="AP10084" s="221"/>
      <c r="AQ10084" s="219"/>
      <c r="AR10084" s="219"/>
      <c r="AS10084" s="221"/>
      <c r="AT10084" s="221"/>
      <c r="AU10084" s="221"/>
      <c r="AV10084" s="221"/>
      <c r="AW10084" s="221"/>
      <c r="AX10084" s="221"/>
      <c r="AY10084" s="221"/>
      <c r="AZ10084" s="221"/>
    </row>
    <row r="10085" spans="1:52" x14ac:dyDescent="0.15">
      <c r="A10085" s="278"/>
      <c r="B10085" s="274"/>
      <c r="C10085" s="340"/>
      <c r="D10085" s="340"/>
      <c r="E10085" s="341"/>
      <c r="F10085" s="341"/>
      <c r="G10085" s="341"/>
      <c r="H10085" s="341"/>
      <c r="I10085" s="341"/>
      <c r="J10085" s="341"/>
      <c r="AH10085" s="221"/>
      <c r="AI10085" s="221"/>
      <c r="AJ10085" s="221"/>
      <c r="AK10085" s="221"/>
      <c r="AL10085" s="221"/>
      <c r="AM10085" s="221"/>
      <c r="AN10085" s="221"/>
      <c r="AO10085" s="221"/>
      <c r="AP10085" s="221"/>
      <c r="AQ10085" s="219"/>
      <c r="AR10085" s="219"/>
      <c r="AS10085" s="221"/>
      <c r="AT10085" s="221"/>
      <c r="AU10085" s="221"/>
      <c r="AV10085" s="221"/>
      <c r="AW10085" s="221"/>
      <c r="AX10085" s="221"/>
      <c r="AY10085" s="221"/>
      <c r="AZ10085" s="221"/>
    </row>
    <row r="10086" spans="1:52" x14ac:dyDescent="0.15">
      <c r="A10086" s="278"/>
      <c r="B10086" s="274"/>
      <c r="C10086" s="340"/>
      <c r="D10086" s="340"/>
      <c r="E10086" s="341"/>
      <c r="F10086" s="341"/>
      <c r="G10086" s="341"/>
      <c r="H10086" s="341"/>
      <c r="I10086" s="341"/>
      <c r="J10086" s="341"/>
      <c r="AH10086" s="221"/>
      <c r="AI10086" s="221"/>
      <c r="AJ10086" s="221"/>
      <c r="AK10086" s="221"/>
      <c r="AL10086" s="221"/>
      <c r="AM10086" s="221"/>
      <c r="AN10086" s="221"/>
      <c r="AO10086" s="221"/>
      <c r="AP10086" s="221"/>
      <c r="AQ10086" s="219"/>
      <c r="AR10086" s="219"/>
      <c r="AS10086" s="221"/>
      <c r="AT10086" s="221"/>
      <c r="AU10086" s="221"/>
      <c r="AV10086" s="221"/>
      <c r="AW10086" s="221"/>
      <c r="AX10086" s="221"/>
      <c r="AY10086" s="221"/>
      <c r="AZ10086" s="221"/>
    </row>
    <row r="10087" spans="1:52" x14ac:dyDescent="0.15">
      <c r="A10087" s="278"/>
      <c r="B10087" s="274"/>
      <c r="C10087" s="340"/>
      <c r="D10087" s="340"/>
      <c r="E10087" s="341"/>
      <c r="F10087" s="341"/>
      <c r="G10087" s="341"/>
      <c r="H10087" s="341"/>
      <c r="I10087" s="341"/>
      <c r="J10087" s="341"/>
      <c r="AH10087" s="221"/>
      <c r="AI10087" s="221"/>
      <c r="AJ10087" s="221"/>
      <c r="AK10087" s="221"/>
      <c r="AL10087" s="221"/>
      <c r="AM10087" s="221"/>
      <c r="AN10087" s="221"/>
      <c r="AO10087" s="221"/>
      <c r="AP10087" s="221"/>
      <c r="AQ10087" s="219"/>
      <c r="AR10087" s="219"/>
      <c r="AS10087" s="221"/>
      <c r="AT10087" s="221"/>
      <c r="AU10087" s="221"/>
      <c r="AV10087" s="221"/>
      <c r="AW10087" s="221"/>
      <c r="AX10087" s="221"/>
      <c r="AY10087" s="221"/>
      <c r="AZ10087" s="221"/>
    </row>
    <row r="10088" spans="1:52" x14ac:dyDescent="0.15">
      <c r="A10088" s="278"/>
      <c r="B10088" s="274"/>
      <c r="C10088" s="340"/>
      <c r="D10088" s="340"/>
      <c r="E10088" s="341"/>
      <c r="F10088" s="341"/>
      <c r="G10088" s="341"/>
      <c r="H10088" s="341"/>
      <c r="I10088" s="341"/>
      <c r="J10088" s="341"/>
      <c r="AH10088" s="221"/>
      <c r="AI10088" s="221"/>
      <c r="AJ10088" s="221"/>
      <c r="AK10088" s="221"/>
      <c r="AL10088" s="221"/>
      <c r="AM10088" s="221"/>
      <c r="AN10088" s="221"/>
      <c r="AO10088" s="221"/>
      <c r="AP10088" s="221"/>
      <c r="AQ10088" s="219"/>
      <c r="AR10088" s="219"/>
      <c r="AS10088" s="221"/>
      <c r="AT10088" s="221"/>
      <c r="AU10088" s="221"/>
      <c r="AV10088" s="221"/>
      <c r="AW10088" s="221"/>
      <c r="AX10088" s="221"/>
      <c r="AY10088" s="221"/>
      <c r="AZ10088" s="221"/>
    </row>
    <row r="10089" spans="1:52" x14ac:dyDescent="0.15">
      <c r="A10089" s="278"/>
      <c r="B10089" s="274"/>
      <c r="C10089" s="340"/>
      <c r="D10089" s="340"/>
      <c r="E10089" s="341"/>
      <c r="F10089" s="341"/>
      <c r="G10089" s="341"/>
      <c r="H10089" s="341"/>
      <c r="I10089" s="341"/>
      <c r="J10089" s="341"/>
      <c r="AH10089" s="221"/>
      <c r="AI10089" s="221"/>
      <c r="AJ10089" s="221"/>
      <c r="AK10089" s="221"/>
      <c r="AL10089" s="221"/>
      <c r="AM10089" s="221"/>
      <c r="AN10089" s="221"/>
      <c r="AO10089" s="221"/>
      <c r="AP10089" s="221"/>
      <c r="AQ10089" s="219"/>
      <c r="AR10089" s="219"/>
      <c r="AS10089" s="221"/>
      <c r="AT10089" s="221"/>
      <c r="AU10089" s="221"/>
      <c r="AV10089" s="221"/>
      <c r="AW10089" s="221"/>
      <c r="AX10089" s="221"/>
      <c r="AY10089" s="221"/>
      <c r="AZ10089" s="221"/>
    </row>
    <row r="10090" spans="1:52" x14ac:dyDescent="0.15">
      <c r="A10090" s="278"/>
      <c r="B10090" s="274"/>
      <c r="C10090" s="340"/>
      <c r="D10090" s="340"/>
      <c r="E10090" s="341"/>
      <c r="F10090" s="341"/>
      <c r="G10090" s="341"/>
      <c r="H10090" s="341"/>
      <c r="I10090" s="341"/>
      <c r="J10090" s="341"/>
      <c r="AH10090" s="221"/>
      <c r="AI10090" s="221"/>
      <c r="AJ10090" s="221"/>
      <c r="AK10090" s="221"/>
      <c r="AL10090" s="221"/>
      <c r="AM10090" s="221"/>
      <c r="AN10090" s="221"/>
      <c r="AO10090" s="221"/>
      <c r="AP10090" s="221"/>
      <c r="AQ10090" s="219"/>
      <c r="AR10090" s="219"/>
      <c r="AS10090" s="221"/>
      <c r="AT10090" s="221"/>
      <c r="AU10090" s="221"/>
      <c r="AV10090" s="221"/>
      <c r="AW10090" s="221"/>
      <c r="AX10090" s="221"/>
      <c r="AY10090" s="221"/>
      <c r="AZ10090" s="221"/>
    </row>
    <row r="10091" spans="1:52" x14ac:dyDescent="0.15">
      <c r="A10091" s="278"/>
      <c r="B10091" s="274"/>
      <c r="C10091" s="340"/>
      <c r="D10091" s="340"/>
      <c r="E10091" s="341"/>
      <c r="F10091" s="341"/>
      <c r="G10091" s="341"/>
      <c r="H10091" s="341"/>
      <c r="I10091" s="341"/>
      <c r="J10091" s="341"/>
      <c r="AH10091" s="221"/>
      <c r="AI10091" s="221"/>
      <c r="AJ10091" s="221"/>
      <c r="AK10091" s="221"/>
      <c r="AL10091" s="221"/>
      <c r="AM10091" s="221"/>
      <c r="AN10091" s="221"/>
      <c r="AO10091" s="221"/>
      <c r="AP10091" s="221"/>
      <c r="AQ10091" s="219"/>
      <c r="AR10091" s="219"/>
      <c r="AS10091" s="221"/>
      <c r="AT10091" s="221"/>
      <c r="AU10091" s="221"/>
      <c r="AV10091" s="221"/>
      <c r="AW10091" s="221"/>
      <c r="AX10091" s="221"/>
      <c r="AY10091" s="221"/>
      <c r="AZ10091" s="221"/>
    </row>
    <row r="10092" spans="1:52" x14ac:dyDescent="0.15">
      <c r="A10092" s="278"/>
      <c r="B10092" s="274"/>
      <c r="C10092" s="340"/>
      <c r="D10092" s="340"/>
      <c r="E10092" s="341"/>
      <c r="F10092" s="341"/>
      <c r="G10092" s="341"/>
      <c r="H10092" s="341"/>
      <c r="I10092" s="341"/>
      <c r="J10092" s="341"/>
      <c r="AH10092" s="221"/>
      <c r="AI10092" s="221"/>
      <c r="AJ10092" s="221"/>
      <c r="AK10092" s="221"/>
      <c r="AL10092" s="221"/>
      <c r="AM10092" s="221"/>
      <c r="AN10092" s="221"/>
      <c r="AO10092" s="221"/>
      <c r="AP10092" s="221"/>
      <c r="AQ10092" s="219"/>
      <c r="AR10092" s="219"/>
      <c r="AS10092" s="221"/>
      <c r="AT10092" s="221"/>
      <c r="AU10092" s="221"/>
      <c r="AV10092" s="221"/>
      <c r="AW10092" s="221"/>
      <c r="AX10092" s="221"/>
      <c r="AY10092" s="221"/>
      <c r="AZ10092" s="221"/>
    </row>
    <row r="10093" spans="1:52" x14ac:dyDescent="0.15">
      <c r="A10093" s="278"/>
      <c r="B10093" s="274"/>
      <c r="C10093" s="340"/>
      <c r="D10093" s="340"/>
      <c r="E10093" s="341"/>
      <c r="F10093" s="341"/>
      <c r="G10093" s="341"/>
      <c r="H10093" s="341"/>
      <c r="I10093" s="341"/>
      <c r="J10093" s="341"/>
      <c r="AH10093" s="221"/>
      <c r="AI10093" s="221"/>
      <c r="AJ10093" s="221"/>
      <c r="AK10093" s="221"/>
      <c r="AL10093" s="221"/>
      <c r="AM10093" s="221"/>
      <c r="AN10093" s="221"/>
      <c r="AO10093" s="221"/>
      <c r="AP10093" s="221"/>
      <c r="AQ10093" s="219"/>
      <c r="AR10093" s="219"/>
      <c r="AS10093" s="221"/>
      <c r="AT10093" s="221"/>
      <c r="AU10093" s="221"/>
      <c r="AV10093" s="221"/>
      <c r="AW10093" s="221"/>
      <c r="AX10093" s="221"/>
      <c r="AY10093" s="221"/>
      <c r="AZ10093" s="221"/>
    </row>
    <row r="10094" spans="1:52" x14ac:dyDescent="0.15">
      <c r="A10094" s="278"/>
      <c r="B10094" s="274"/>
      <c r="C10094" s="340"/>
      <c r="D10094" s="340"/>
      <c r="E10094" s="341"/>
      <c r="F10094" s="341"/>
      <c r="G10094" s="341"/>
      <c r="H10094" s="341"/>
      <c r="I10094" s="341"/>
      <c r="J10094" s="341"/>
      <c r="AH10094" s="221"/>
      <c r="AI10094" s="221"/>
      <c r="AJ10094" s="221"/>
      <c r="AK10094" s="221"/>
      <c r="AL10094" s="221"/>
      <c r="AM10094" s="221"/>
      <c r="AN10094" s="221"/>
      <c r="AO10094" s="221"/>
      <c r="AP10094" s="221"/>
      <c r="AQ10094" s="219"/>
      <c r="AR10094" s="219"/>
      <c r="AS10094" s="221"/>
      <c r="AT10094" s="221"/>
      <c r="AU10094" s="221"/>
      <c r="AV10094" s="221"/>
      <c r="AW10094" s="221"/>
      <c r="AX10094" s="221"/>
      <c r="AY10094" s="221"/>
      <c r="AZ10094" s="221"/>
    </row>
    <row r="10095" spans="1:52" x14ac:dyDescent="0.15">
      <c r="A10095" s="278"/>
      <c r="B10095" s="274"/>
      <c r="C10095" s="340"/>
      <c r="D10095" s="340"/>
      <c r="E10095" s="341"/>
      <c r="F10095" s="341"/>
      <c r="G10095" s="341"/>
      <c r="H10095" s="341"/>
      <c r="I10095" s="341"/>
      <c r="J10095" s="341"/>
      <c r="AH10095" s="221"/>
      <c r="AI10095" s="221"/>
      <c r="AJ10095" s="221"/>
      <c r="AK10095" s="221"/>
      <c r="AL10095" s="221"/>
      <c r="AM10095" s="221"/>
      <c r="AN10095" s="221"/>
      <c r="AO10095" s="221"/>
      <c r="AP10095" s="221"/>
      <c r="AQ10095" s="219"/>
      <c r="AR10095" s="219"/>
      <c r="AS10095" s="221"/>
      <c r="AT10095" s="221"/>
      <c r="AU10095" s="221"/>
      <c r="AV10095" s="221"/>
      <c r="AW10095" s="221"/>
      <c r="AX10095" s="221"/>
      <c r="AY10095" s="221"/>
      <c r="AZ10095" s="221"/>
    </row>
    <row r="10096" spans="1:52" x14ac:dyDescent="0.15">
      <c r="A10096" s="278"/>
      <c r="B10096" s="274"/>
      <c r="C10096" s="340"/>
      <c r="D10096" s="340"/>
      <c r="E10096" s="341"/>
      <c r="F10096" s="341"/>
      <c r="G10096" s="341"/>
      <c r="H10096" s="341"/>
      <c r="I10096" s="341"/>
      <c r="J10096" s="341"/>
      <c r="AH10096" s="221"/>
      <c r="AI10096" s="221"/>
      <c r="AJ10096" s="221"/>
      <c r="AK10096" s="221"/>
      <c r="AL10096" s="221"/>
      <c r="AM10096" s="221"/>
      <c r="AN10096" s="221"/>
      <c r="AO10096" s="221"/>
      <c r="AP10096" s="221"/>
      <c r="AQ10096" s="219"/>
      <c r="AR10096" s="219"/>
      <c r="AS10096" s="221"/>
      <c r="AT10096" s="221"/>
      <c r="AU10096" s="221"/>
      <c r="AV10096" s="221"/>
      <c r="AW10096" s="221"/>
      <c r="AX10096" s="221"/>
      <c r="AY10096" s="221"/>
      <c r="AZ10096" s="221"/>
    </row>
    <row r="10097" spans="1:52" x14ac:dyDescent="0.15">
      <c r="A10097" s="278"/>
      <c r="B10097" s="274"/>
      <c r="C10097" s="340"/>
      <c r="D10097" s="340"/>
      <c r="E10097" s="341"/>
      <c r="F10097" s="341"/>
      <c r="G10097" s="341"/>
      <c r="H10097" s="341"/>
      <c r="I10097" s="341"/>
      <c r="J10097" s="341"/>
      <c r="AH10097" s="221"/>
      <c r="AI10097" s="221"/>
      <c r="AJ10097" s="221"/>
      <c r="AK10097" s="221"/>
      <c r="AL10097" s="221"/>
      <c r="AM10097" s="221"/>
      <c r="AN10097" s="221"/>
      <c r="AO10097" s="221"/>
      <c r="AP10097" s="221"/>
      <c r="AQ10097" s="219"/>
      <c r="AR10097" s="219"/>
      <c r="AS10097" s="221"/>
      <c r="AT10097" s="221"/>
      <c r="AU10097" s="221"/>
      <c r="AV10097" s="221"/>
      <c r="AW10097" s="221"/>
      <c r="AX10097" s="221"/>
      <c r="AY10097" s="221"/>
      <c r="AZ10097" s="221"/>
    </row>
    <row r="10098" spans="1:52" x14ac:dyDescent="0.15">
      <c r="A10098" s="278"/>
      <c r="B10098" s="274"/>
      <c r="C10098" s="340"/>
      <c r="D10098" s="340"/>
      <c r="E10098" s="341"/>
      <c r="F10098" s="341"/>
      <c r="G10098" s="341"/>
      <c r="H10098" s="341"/>
      <c r="I10098" s="341"/>
      <c r="J10098" s="341"/>
      <c r="AH10098" s="221"/>
      <c r="AI10098" s="221"/>
      <c r="AJ10098" s="221"/>
      <c r="AK10098" s="221"/>
      <c r="AL10098" s="221"/>
      <c r="AM10098" s="221"/>
      <c r="AN10098" s="221"/>
      <c r="AO10098" s="221"/>
      <c r="AP10098" s="221"/>
      <c r="AQ10098" s="219"/>
      <c r="AR10098" s="219"/>
      <c r="AS10098" s="221"/>
      <c r="AT10098" s="221"/>
      <c r="AU10098" s="221"/>
      <c r="AV10098" s="221"/>
      <c r="AW10098" s="221"/>
      <c r="AX10098" s="221"/>
      <c r="AY10098" s="221"/>
      <c r="AZ10098" s="221"/>
    </row>
    <row r="10099" spans="1:52" x14ac:dyDescent="0.15">
      <c r="A10099" s="278"/>
      <c r="B10099" s="274"/>
      <c r="C10099" s="340"/>
      <c r="D10099" s="340"/>
      <c r="E10099" s="341"/>
      <c r="F10099" s="341"/>
      <c r="G10099" s="341"/>
      <c r="H10099" s="341"/>
      <c r="I10099" s="341"/>
      <c r="J10099" s="341"/>
      <c r="AH10099" s="221"/>
      <c r="AI10099" s="221"/>
      <c r="AJ10099" s="221"/>
      <c r="AK10099" s="221"/>
      <c r="AL10099" s="221"/>
      <c r="AM10099" s="221"/>
      <c r="AN10099" s="221"/>
      <c r="AO10099" s="221"/>
      <c r="AP10099" s="221"/>
      <c r="AQ10099" s="219"/>
      <c r="AR10099" s="219"/>
      <c r="AS10099" s="221"/>
      <c r="AT10099" s="221"/>
      <c r="AU10099" s="221"/>
      <c r="AV10099" s="221"/>
      <c r="AW10099" s="221"/>
      <c r="AX10099" s="221"/>
      <c r="AY10099" s="221"/>
      <c r="AZ10099" s="221"/>
    </row>
    <row r="10100" spans="1:52" x14ac:dyDescent="0.15">
      <c r="A10100" s="278"/>
      <c r="B10100" s="274"/>
      <c r="C10100" s="340"/>
      <c r="D10100" s="340"/>
      <c r="E10100" s="341"/>
      <c r="F10100" s="341"/>
      <c r="G10100" s="341"/>
      <c r="H10100" s="341"/>
      <c r="I10100" s="341"/>
      <c r="J10100" s="341"/>
      <c r="AH10100" s="221"/>
      <c r="AI10100" s="221"/>
      <c r="AJ10100" s="221"/>
      <c r="AK10100" s="221"/>
      <c r="AL10100" s="221"/>
      <c r="AM10100" s="221"/>
      <c r="AN10100" s="221"/>
      <c r="AO10100" s="221"/>
      <c r="AP10100" s="221"/>
      <c r="AQ10100" s="219"/>
      <c r="AR10100" s="219"/>
      <c r="AS10100" s="221"/>
      <c r="AT10100" s="221"/>
      <c r="AU10100" s="221"/>
      <c r="AV10100" s="221"/>
      <c r="AW10100" s="221"/>
      <c r="AX10100" s="221"/>
      <c r="AY10100" s="221"/>
      <c r="AZ10100" s="221"/>
    </row>
    <row r="10101" spans="1:52" x14ac:dyDescent="0.15">
      <c r="A10101" s="278"/>
      <c r="B10101" s="274"/>
      <c r="C10101" s="340"/>
      <c r="D10101" s="340"/>
      <c r="E10101" s="341"/>
      <c r="F10101" s="341"/>
      <c r="G10101" s="341"/>
      <c r="H10101" s="341"/>
      <c r="I10101" s="341"/>
      <c r="J10101" s="341"/>
      <c r="AH10101" s="221"/>
      <c r="AI10101" s="221"/>
      <c r="AJ10101" s="221"/>
      <c r="AK10101" s="221"/>
      <c r="AL10101" s="221"/>
      <c r="AM10101" s="221"/>
      <c r="AN10101" s="221"/>
      <c r="AO10101" s="221"/>
      <c r="AP10101" s="221"/>
      <c r="AQ10101" s="219"/>
      <c r="AR10101" s="219"/>
      <c r="AS10101" s="221"/>
      <c r="AT10101" s="221"/>
      <c r="AU10101" s="221"/>
      <c r="AV10101" s="221"/>
      <c r="AW10101" s="221"/>
      <c r="AX10101" s="221"/>
      <c r="AY10101" s="221"/>
      <c r="AZ10101" s="221"/>
    </row>
    <row r="10102" spans="1:52" x14ac:dyDescent="0.15">
      <c r="A10102" s="278"/>
      <c r="B10102" s="274"/>
      <c r="C10102" s="340"/>
      <c r="D10102" s="340"/>
      <c r="E10102" s="341"/>
      <c r="F10102" s="341"/>
      <c r="G10102" s="341"/>
      <c r="H10102" s="341"/>
      <c r="I10102" s="341"/>
      <c r="J10102" s="341"/>
      <c r="AH10102" s="221"/>
      <c r="AI10102" s="221"/>
      <c r="AJ10102" s="221"/>
      <c r="AK10102" s="221"/>
      <c r="AL10102" s="221"/>
      <c r="AM10102" s="221"/>
      <c r="AN10102" s="221"/>
      <c r="AO10102" s="221"/>
      <c r="AP10102" s="221"/>
      <c r="AQ10102" s="219"/>
      <c r="AR10102" s="219"/>
      <c r="AS10102" s="221"/>
      <c r="AT10102" s="221"/>
      <c r="AU10102" s="221"/>
      <c r="AV10102" s="221"/>
      <c r="AW10102" s="221"/>
      <c r="AX10102" s="221"/>
      <c r="AY10102" s="221"/>
      <c r="AZ10102" s="221"/>
    </row>
    <row r="10103" spans="1:52" x14ac:dyDescent="0.15">
      <c r="A10103" s="278"/>
      <c r="B10103" s="274"/>
      <c r="C10103" s="340"/>
      <c r="D10103" s="340"/>
      <c r="E10103" s="341"/>
      <c r="F10103" s="341"/>
      <c r="G10103" s="341"/>
      <c r="H10103" s="341"/>
      <c r="I10103" s="341"/>
      <c r="J10103" s="341"/>
      <c r="AH10103" s="221"/>
      <c r="AI10103" s="221"/>
      <c r="AJ10103" s="221"/>
      <c r="AK10103" s="221"/>
      <c r="AL10103" s="221"/>
      <c r="AM10103" s="221"/>
      <c r="AN10103" s="221"/>
      <c r="AO10103" s="221"/>
      <c r="AP10103" s="221"/>
      <c r="AQ10103" s="219"/>
      <c r="AR10103" s="219"/>
      <c r="AS10103" s="221"/>
      <c r="AT10103" s="221"/>
      <c r="AU10103" s="221"/>
      <c r="AV10103" s="221"/>
      <c r="AW10103" s="221"/>
      <c r="AX10103" s="221"/>
      <c r="AY10103" s="221"/>
      <c r="AZ10103" s="221"/>
    </row>
    <row r="10104" spans="1:52" x14ac:dyDescent="0.15">
      <c r="A10104" s="278"/>
      <c r="B10104" s="274"/>
      <c r="C10104" s="340"/>
      <c r="D10104" s="340"/>
      <c r="E10104" s="341"/>
      <c r="F10104" s="341"/>
      <c r="G10104" s="341"/>
      <c r="H10104" s="341"/>
      <c r="I10104" s="341"/>
      <c r="J10104" s="341"/>
      <c r="AH10104" s="221"/>
      <c r="AI10104" s="221"/>
      <c r="AJ10104" s="221"/>
      <c r="AK10104" s="221"/>
      <c r="AL10104" s="221"/>
      <c r="AM10104" s="221"/>
      <c r="AN10104" s="221"/>
      <c r="AO10104" s="221"/>
      <c r="AP10104" s="221"/>
      <c r="AQ10104" s="219"/>
      <c r="AR10104" s="219"/>
      <c r="AS10104" s="221"/>
      <c r="AT10104" s="221"/>
      <c r="AU10104" s="221"/>
      <c r="AV10104" s="221"/>
      <c r="AW10104" s="221"/>
      <c r="AX10104" s="221"/>
      <c r="AY10104" s="221"/>
      <c r="AZ10104" s="221"/>
    </row>
    <row r="10105" spans="1:52" x14ac:dyDescent="0.15">
      <c r="A10105" s="278"/>
      <c r="B10105" s="274"/>
      <c r="C10105" s="340"/>
      <c r="D10105" s="340"/>
      <c r="E10105" s="341"/>
      <c r="F10105" s="341"/>
      <c r="G10105" s="341"/>
      <c r="H10105" s="341"/>
      <c r="I10105" s="341"/>
      <c r="J10105" s="341"/>
      <c r="AH10105" s="221"/>
      <c r="AI10105" s="221"/>
      <c r="AJ10105" s="221"/>
      <c r="AK10105" s="221"/>
      <c r="AL10105" s="221"/>
      <c r="AM10105" s="221"/>
      <c r="AN10105" s="221"/>
      <c r="AO10105" s="221"/>
      <c r="AP10105" s="221"/>
      <c r="AQ10105" s="219"/>
      <c r="AR10105" s="219"/>
      <c r="AS10105" s="221"/>
      <c r="AT10105" s="221"/>
      <c r="AU10105" s="221"/>
      <c r="AV10105" s="221"/>
      <c r="AW10105" s="221"/>
      <c r="AX10105" s="221"/>
      <c r="AY10105" s="221"/>
      <c r="AZ10105" s="221"/>
    </row>
    <row r="10106" spans="1:52" x14ac:dyDescent="0.15">
      <c r="A10106" s="278"/>
      <c r="B10106" s="274"/>
      <c r="C10106" s="340"/>
      <c r="D10106" s="340"/>
      <c r="E10106" s="341"/>
      <c r="F10106" s="341"/>
      <c r="G10106" s="341"/>
      <c r="H10106" s="341"/>
      <c r="I10106" s="341"/>
      <c r="J10106" s="341"/>
      <c r="AH10106" s="221"/>
      <c r="AI10106" s="221"/>
      <c r="AJ10106" s="221"/>
      <c r="AK10106" s="221"/>
      <c r="AL10106" s="221"/>
      <c r="AM10106" s="221"/>
      <c r="AN10106" s="221"/>
      <c r="AO10106" s="221"/>
      <c r="AP10106" s="221"/>
      <c r="AQ10106" s="219"/>
      <c r="AR10106" s="219"/>
      <c r="AS10106" s="221"/>
      <c r="AT10106" s="221"/>
      <c r="AU10106" s="221"/>
      <c r="AV10106" s="221"/>
      <c r="AW10106" s="221"/>
      <c r="AX10106" s="221"/>
      <c r="AY10106" s="221"/>
      <c r="AZ10106" s="221"/>
    </row>
    <row r="10107" spans="1:52" x14ac:dyDescent="0.15">
      <c r="A10107" s="278"/>
      <c r="B10107" s="274"/>
      <c r="C10107" s="340"/>
      <c r="D10107" s="340"/>
      <c r="E10107" s="341"/>
      <c r="F10107" s="341"/>
      <c r="G10107" s="341"/>
      <c r="H10107" s="341"/>
      <c r="I10107" s="341"/>
      <c r="J10107" s="341"/>
      <c r="AH10107" s="221"/>
      <c r="AI10107" s="221"/>
      <c r="AJ10107" s="221"/>
      <c r="AK10107" s="221"/>
      <c r="AL10107" s="221"/>
      <c r="AM10107" s="221"/>
      <c r="AN10107" s="221"/>
      <c r="AO10107" s="221"/>
      <c r="AP10107" s="221"/>
      <c r="AQ10107" s="219"/>
      <c r="AR10107" s="219"/>
      <c r="AS10107" s="221"/>
      <c r="AT10107" s="221"/>
      <c r="AU10107" s="221"/>
      <c r="AV10107" s="221"/>
      <c r="AW10107" s="221"/>
      <c r="AX10107" s="221"/>
      <c r="AY10107" s="221"/>
      <c r="AZ10107" s="221"/>
    </row>
    <row r="10108" spans="1:52" x14ac:dyDescent="0.15">
      <c r="A10108" s="278"/>
      <c r="B10108" s="274"/>
      <c r="C10108" s="340"/>
      <c r="D10108" s="340"/>
      <c r="E10108" s="341"/>
      <c r="F10108" s="341"/>
      <c r="G10108" s="341"/>
      <c r="H10108" s="341"/>
      <c r="I10108" s="341"/>
      <c r="J10108" s="341"/>
      <c r="AH10108" s="221"/>
      <c r="AI10108" s="221"/>
      <c r="AJ10108" s="221"/>
      <c r="AK10108" s="221"/>
      <c r="AL10108" s="221"/>
      <c r="AM10108" s="221"/>
      <c r="AN10108" s="221"/>
      <c r="AO10108" s="221"/>
      <c r="AP10108" s="221"/>
      <c r="AQ10108" s="219"/>
      <c r="AR10108" s="219"/>
      <c r="AS10108" s="221"/>
      <c r="AT10108" s="221"/>
      <c r="AU10108" s="221"/>
      <c r="AV10108" s="221"/>
      <c r="AW10108" s="221"/>
      <c r="AX10108" s="221"/>
      <c r="AY10108" s="221"/>
      <c r="AZ10108" s="221"/>
    </row>
    <row r="10109" spans="1:52" x14ac:dyDescent="0.15">
      <c r="A10109" s="278"/>
      <c r="B10109" s="274"/>
      <c r="C10109" s="340"/>
      <c r="D10109" s="340"/>
      <c r="E10109" s="341"/>
      <c r="F10109" s="341"/>
      <c r="G10109" s="341"/>
      <c r="H10109" s="341"/>
      <c r="I10109" s="341"/>
      <c r="J10109" s="341"/>
      <c r="AH10109" s="221"/>
      <c r="AI10109" s="221"/>
      <c r="AJ10109" s="221"/>
      <c r="AK10109" s="221"/>
      <c r="AL10109" s="221"/>
      <c r="AM10109" s="221"/>
      <c r="AN10109" s="221"/>
      <c r="AO10109" s="221"/>
      <c r="AP10109" s="221"/>
      <c r="AQ10109" s="219"/>
      <c r="AR10109" s="219"/>
      <c r="AS10109" s="221"/>
      <c r="AT10109" s="221"/>
      <c r="AU10109" s="221"/>
      <c r="AV10109" s="221"/>
      <c r="AW10109" s="221"/>
      <c r="AX10109" s="221"/>
      <c r="AY10109" s="221"/>
      <c r="AZ10109" s="221"/>
    </row>
    <row r="10110" spans="1:52" x14ac:dyDescent="0.15">
      <c r="A10110" s="278"/>
      <c r="B10110" s="274"/>
      <c r="C10110" s="340"/>
      <c r="D10110" s="340"/>
      <c r="E10110" s="341"/>
      <c r="F10110" s="341"/>
      <c r="G10110" s="341"/>
      <c r="H10110" s="341"/>
      <c r="I10110" s="341"/>
      <c r="J10110" s="341"/>
      <c r="AH10110" s="221"/>
      <c r="AI10110" s="221"/>
      <c r="AJ10110" s="221"/>
      <c r="AK10110" s="221"/>
      <c r="AL10110" s="221"/>
      <c r="AM10110" s="221"/>
      <c r="AN10110" s="221"/>
      <c r="AO10110" s="221"/>
      <c r="AP10110" s="221"/>
      <c r="AQ10110" s="219"/>
      <c r="AR10110" s="219"/>
      <c r="AS10110" s="221"/>
      <c r="AT10110" s="221"/>
      <c r="AU10110" s="221"/>
      <c r="AV10110" s="221"/>
      <c r="AW10110" s="221"/>
      <c r="AX10110" s="221"/>
      <c r="AY10110" s="221"/>
      <c r="AZ10110" s="221"/>
    </row>
    <row r="10111" spans="1:52" x14ac:dyDescent="0.15">
      <c r="A10111" s="278"/>
      <c r="B10111" s="274"/>
      <c r="C10111" s="340"/>
      <c r="D10111" s="340"/>
      <c r="E10111" s="341"/>
      <c r="F10111" s="341"/>
      <c r="G10111" s="341"/>
      <c r="H10111" s="341"/>
      <c r="I10111" s="341"/>
      <c r="J10111" s="341"/>
      <c r="AH10111" s="221"/>
      <c r="AI10111" s="221"/>
      <c r="AJ10111" s="221"/>
      <c r="AK10111" s="221"/>
      <c r="AL10111" s="221"/>
      <c r="AM10111" s="221"/>
      <c r="AN10111" s="221"/>
      <c r="AO10111" s="221"/>
      <c r="AP10111" s="221"/>
      <c r="AQ10111" s="219"/>
      <c r="AR10111" s="219"/>
      <c r="AS10111" s="221"/>
      <c r="AT10111" s="221"/>
      <c r="AU10111" s="221"/>
      <c r="AV10111" s="221"/>
      <c r="AW10111" s="221"/>
      <c r="AX10111" s="221"/>
      <c r="AY10111" s="221"/>
      <c r="AZ10111" s="221"/>
    </row>
    <row r="10112" spans="1:52" x14ac:dyDescent="0.15">
      <c r="A10112" s="278"/>
      <c r="B10112" s="274"/>
      <c r="C10112" s="340"/>
      <c r="D10112" s="340"/>
      <c r="E10112" s="341"/>
      <c r="F10112" s="341"/>
      <c r="G10112" s="341"/>
      <c r="H10112" s="341"/>
      <c r="I10112" s="341"/>
      <c r="J10112" s="341"/>
      <c r="AH10112" s="221"/>
      <c r="AI10112" s="221"/>
      <c r="AJ10112" s="221"/>
      <c r="AK10112" s="221"/>
      <c r="AL10112" s="221"/>
      <c r="AM10112" s="221"/>
      <c r="AN10112" s="221"/>
      <c r="AO10112" s="221"/>
      <c r="AP10112" s="221"/>
      <c r="AQ10112" s="219"/>
      <c r="AR10112" s="219"/>
      <c r="AS10112" s="221"/>
      <c r="AT10112" s="221"/>
      <c r="AU10112" s="221"/>
      <c r="AV10112" s="221"/>
      <c r="AW10112" s="221"/>
      <c r="AX10112" s="221"/>
      <c r="AY10112" s="221"/>
      <c r="AZ10112" s="221"/>
    </row>
    <row r="10113" spans="1:52" x14ac:dyDescent="0.15">
      <c r="A10113" s="278"/>
      <c r="B10113" s="274"/>
      <c r="C10113" s="340"/>
      <c r="D10113" s="340"/>
      <c r="E10113" s="341"/>
      <c r="F10113" s="341"/>
      <c r="G10113" s="341"/>
      <c r="H10113" s="341"/>
      <c r="I10113" s="341"/>
      <c r="J10113" s="341"/>
      <c r="AH10113" s="221"/>
      <c r="AI10113" s="221"/>
      <c r="AJ10113" s="221"/>
      <c r="AK10113" s="221"/>
      <c r="AL10113" s="221"/>
      <c r="AM10113" s="221"/>
      <c r="AN10113" s="221"/>
      <c r="AO10113" s="221"/>
      <c r="AP10113" s="221"/>
      <c r="AQ10113" s="219"/>
      <c r="AR10113" s="219"/>
      <c r="AS10113" s="221"/>
      <c r="AT10113" s="221"/>
      <c r="AU10113" s="221"/>
      <c r="AV10113" s="221"/>
      <c r="AW10113" s="221"/>
      <c r="AX10113" s="221"/>
      <c r="AY10113" s="221"/>
      <c r="AZ10113" s="221"/>
    </row>
    <row r="10114" spans="1:52" x14ac:dyDescent="0.15">
      <c r="A10114" s="278"/>
      <c r="B10114" s="274"/>
      <c r="C10114" s="340"/>
      <c r="D10114" s="340"/>
      <c r="E10114" s="341"/>
      <c r="F10114" s="341"/>
      <c r="G10114" s="341"/>
      <c r="H10114" s="341"/>
      <c r="I10114" s="341"/>
      <c r="J10114" s="341"/>
      <c r="AH10114" s="221"/>
      <c r="AI10114" s="221"/>
      <c r="AJ10114" s="221"/>
      <c r="AK10114" s="221"/>
      <c r="AL10114" s="221"/>
      <c r="AM10114" s="221"/>
      <c r="AN10114" s="221"/>
      <c r="AO10114" s="221"/>
      <c r="AP10114" s="221"/>
      <c r="AQ10114" s="219"/>
      <c r="AR10114" s="219"/>
      <c r="AS10114" s="221"/>
      <c r="AT10114" s="221"/>
      <c r="AU10114" s="221"/>
      <c r="AV10114" s="221"/>
      <c r="AW10114" s="221"/>
      <c r="AX10114" s="221"/>
      <c r="AY10114" s="221"/>
      <c r="AZ10114" s="221"/>
    </row>
    <row r="10115" spans="1:52" x14ac:dyDescent="0.15">
      <c r="A10115" s="278"/>
      <c r="B10115" s="274"/>
      <c r="C10115" s="340"/>
      <c r="D10115" s="340"/>
      <c r="E10115" s="341"/>
      <c r="F10115" s="341"/>
      <c r="G10115" s="341"/>
      <c r="H10115" s="341"/>
      <c r="I10115" s="341"/>
      <c r="J10115" s="341"/>
      <c r="AH10115" s="221"/>
      <c r="AI10115" s="221"/>
      <c r="AJ10115" s="221"/>
      <c r="AK10115" s="221"/>
      <c r="AL10115" s="221"/>
      <c r="AM10115" s="221"/>
      <c r="AN10115" s="221"/>
      <c r="AO10115" s="221"/>
      <c r="AP10115" s="221"/>
      <c r="AQ10115" s="219"/>
      <c r="AR10115" s="219"/>
      <c r="AS10115" s="221"/>
      <c r="AT10115" s="221"/>
      <c r="AU10115" s="221"/>
      <c r="AV10115" s="221"/>
      <c r="AW10115" s="221"/>
      <c r="AX10115" s="221"/>
      <c r="AY10115" s="221"/>
      <c r="AZ10115" s="221"/>
    </row>
    <row r="10116" spans="1:52" x14ac:dyDescent="0.15">
      <c r="A10116" s="278"/>
      <c r="B10116" s="274"/>
      <c r="C10116" s="340"/>
      <c r="D10116" s="340"/>
      <c r="E10116" s="341"/>
      <c r="F10116" s="341"/>
      <c r="G10116" s="341"/>
      <c r="H10116" s="341"/>
      <c r="I10116" s="341"/>
      <c r="J10116" s="341"/>
      <c r="AH10116" s="221"/>
      <c r="AI10116" s="221"/>
      <c r="AJ10116" s="221"/>
      <c r="AK10116" s="221"/>
      <c r="AL10116" s="221"/>
      <c r="AM10116" s="221"/>
      <c r="AN10116" s="221"/>
      <c r="AO10116" s="221"/>
      <c r="AP10116" s="221"/>
      <c r="AQ10116" s="219"/>
      <c r="AR10116" s="219"/>
      <c r="AS10116" s="221"/>
      <c r="AT10116" s="221"/>
      <c r="AU10116" s="221"/>
      <c r="AV10116" s="221"/>
      <c r="AW10116" s="221"/>
      <c r="AX10116" s="221"/>
      <c r="AY10116" s="221"/>
      <c r="AZ10116" s="221"/>
    </row>
    <row r="10117" spans="1:52" x14ac:dyDescent="0.15">
      <c r="A10117" s="278"/>
      <c r="B10117" s="274"/>
      <c r="C10117" s="340"/>
      <c r="D10117" s="340"/>
      <c r="E10117" s="341"/>
      <c r="F10117" s="341"/>
      <c r="G10117" s="341"/>
      <c r="H10117" s="341"/>
      <c r="I10117" s="341"/>
      <c r="J10117" s="341"/>
      <c r="AH10117" s="221"/>
      <c r="AI10117" s="221"/>
      <c r="AJ10117" s="221"/>
      <c r="AK10117" s="221"/>
      <c r="AL10117" s="221"/>
      <c r="AM10117" s="221"/>
      <c r="AN10117" s="221"/>
      <c r="AO10117" s="221"/>
      <c r="AP10117" s="221"/>
      <c r="AQ10117" s="219"/>
      <c r="AR10117" s="219"/>
      <c r="AS10117" s="221"/>
      <c r="AT10117" s="221"/>
      <c r="AU10117" s="221"/>
      <c r="AV10117" s="221"/>
      <c r="AW10117" s="221"/>
      <c r="AX10117" s="221"/>
      <c r="AY10117" s="221"/>
      <c r="AZ10117" s="221"/>
    </row>
    <row r="10118" spans="1:52" x14ac:dyDescent="0.15">
      <c r="A10118" s="278"/>
      <c r="B10118" s="274"/>
      <c r="C10118" s="340"/>
      <c r="D10118" s="340"/>
      <c r="E10118" s="341"/>
      <c r="F10118" s="341"/>
      <c r="G10118" s="341"/>
      <c r="H10118" s="341"/>
      <c r="I10118" s="341"/>
      <c r="J10118" s="341"/>
      <c r="AH10118" s="221"/>
      <c r="AI10118" s="221"/>
      <c r="AJ10118" s="221"/>
      <c r="AK10118" s="221"/>
      <c r="AL10118" s="221"/>
      <c r="AM10118" s="221"/>
      <c r="AN10118" s="221"/>
      <c r="AO10118" s="221"/>
      <c r="AP10118" s="221"/>
      <c r="AQ10118" s="219"/>
      <c r="AR10118" s="219"/>
      <c r="AS10118" s="221"/>
      <c r="AT10118" s="221"/>
      <c r="AU10118" s="221"/>
      <c r="AV10118" s="221"/>
      <c r="AW10118" s="221"/>
      <c r="AX10118" s="221"/>
      <c r="AY10118" s="221"/>
      <c r="AZ10118" s="221"/>
    </row>
    <row r="10119" spans="1:52" x14ac:dyDescent="0.15">
      <c r="A10119" s="278"/>
      <c r="B10119" s="274"/>
      <c r="C10119" s="340"/>
      <c r="D10119" s="340"/>
      <c r="E10119" s="341"/>
      <c r="F10119" s="341"/>
      <c r="G10119" s="341"/>
      <c r="H10119" s="341"/>
      <c r="I10119" s="341"/>
      <c r="J10119" s="341"/>
      <c r="AH10119" s="221"/>
      <c r="AI10119" s="221"/>
      <c r="AJ10119" s="221"/>
      <c r="AK10119" s="221"/>
      <c r="AL10119" s="221"/>
      <c r="AM10119" s="221"/>
      <c r="AN10119" s="221"/>
      <c r="AO10119" s="221"/>
      <c r="AP10119" s="221"/>
      <c r="AQ10119" s="219"/>
      <c r="AR10119" s="219"/>
      <c r="AS10119" s="221"/>
      <c r="AT10119" s="221"/>
      <c r="AU10119" s="221"/>
      <c r="AV10119" s="221"/>
      <c r="AW10119" s="221"/>
      <c r="AX10119" s="221"/>
      <c r="AY10119" s="221"/>
      <c r="AZ10119" s="221"/>
    </row>
    <row r="10120" spans="1:52" x14ac:dyDescent="0.15">
      <c r="A10120" s="278"/>
      <c r="B10120" s="274"/>
      <c r="C10120" s="340"/>
      <c r="D10120" s="340"/>
      <c r="E10120" s="341"/>
      <c r="F10120" s="341"/>
      <c r="G10120" s="341"/>
      <c r="H10120" s="341"/>
      <c r="I10120" s="341"/>
      <c r="J10120" s="341"/>
      <c r="AH10120" s="221"/>
      <c r="AI10120" s="221"/>
      <c r="AJ10120" s="221"/>
      <c r="AK10120" s="221"/>
      <c r="AL10120" s="221"/>
      <c r="AM10120" s="221"/>
      <c r="AN10120" s="221"/>
      <c r="AO10120" s="221"/>
      <c r="AP10120" s="221"/>
      <c r="AQ10120" s="219"/>
      <c r="AR10120" s="219"/>
      <c r="AS10120" s="221"/>
      <c r="AT10120" s="221"/>
      <c r="AU10120" s="221"/>
      <c r="AV10120" s="221"/>
      <c r="AW10120" s="221"/>
      <c r="AX10120" s="221"/>
      <c r="AY10120" s="221"/>
      <c r="AZ10120" s="221"/>
    </row>
    <row r="10121" spans="1:52" x14ac:dyDescent="0.15">
      <c r="A10121" s="278"/>
      <c r="B10121" s="274"/>
      <c r="C10121" s="340"/>
      <c r="D10121" s="340"/>
      <c r="E10121" s="341"/>
      <c r="F10121" s="341"/>
      <c r="G10121" s="341"/>
      <c r="H10121" s="341"/>
      <c r="I10121" s="341"/>
      <c r="J10121" s="341"/>
      <c r="AH10121" s="221"/>
      <c r="AI10121" s="221"/>
      <c r="AJ10121" s="221"/>
      <c r="AK10121" s="221"/>
      <c r="AL10121" s="221"/>
      <c r="AM10121" s="221"/>
      <c r="AN10121" s="221"/>
      <c r="AO10121" s="221"/>
      <c r="AP10121" s="221"/>
      <c r="AQ10121" s="219"/>
      <c r="AR10121" s="219"/>
      <c r="AS10121" s="221"/>
      <c r="AT10121" s="221"/>
      <c r="AU10121" s="221"/>
      <c r="AV10121" s="221"/>
      <c r="AW10121" s="221"/>
      <c r="AX10121" s="221"/>
      <c r="AY10121" s="221"/>
      <c r="AZ10121" s="221"/>
    </row>
    <row r="10122" spans="1:52" x14ac:dyDescent="0.15">
      <c r="A10122" s="278"/>
      <c r="B10122" s="274"/>
      <c r="C10122" s="340"/>
      <c r="D10122" s="340"/>
      <c r="E10122" s="341"/>
      <c r="F10122" s="341"/>
      <c r="G10122" s="341"/>
      <c r="H10122" s="341"/>
      <c r="I10122" s="341"/>
      <c r="J10122" s="341"/>
      <c r="AH10122" s="221"/>
      <c r="AI10122" s="221"/>
      <c r="AJ10122" s="221"/>
      <c r="AK10122" s="221"/>
      <c r="AL10122" s="221"/>
      <c r="AM10122" s="221"/>
      <c r="AN10122" s="221"/>
      <c r="AO10122" s="221"/>
      <c r="AP10122" s="221"/>
      <c r="AQ10122" s="219"/>
      <c r="AR10122" s="219"/>
      <c r="AS10122" s="221"/>
      <c r="AT10122" s="221"/>
      <c r="AU10122" s="221"/>
      <c r="AV10122" s="221"/>
      <c r="AW10122" s="221"/>
      <c r="AX10122" s="221"/>
      <c r="AY10122" s="221"/>
      <c r="AZ10122" s="221"/>
    </row>
    <row r="10123" spans="1:52" x14ac:dyDescent="0.15">
      <c r="A10123" s="278"/>
      <c r="B10123" s="274"/>
      <c r="C10123" s="340"/>
      <c r="D10123" s="340"/>
      <c r="E10123" s="341"/>
      <c r="F10123" s="341"/>
      <c r="G10123" s="341"/>
      <c r="H10123" s="341"/>
      <c r="I10123" s="341"/>
      <c r="J10123" s="341"/>
      <c r="AH10123" s="221"/>
      <c r="AI10123" s="221"/>
      <c r="AJ10123" s="221"/>
      <c r="AK10123" s="221"/>
      <c r="AL10123" s="221"/>
      <c r="AM10123" s="221"/>
      <c r="AN10123" s="221"/>
      <c r="AO10123" s="221"/>
      <c r="AP10123" s="221"/>
      <c r="AQ10123" s="219"/>
      <c r="AR10123" s="219"/>
      <c r="AS10123" s="221"/>
      <c r="AT10123" s="221"/>
      <c r="AU10123" s="221"/>
      <c r="AV10123" s="221"/>
      <c r="AW10123" s="221"/>
      <c r="AX10123" s="221"/>
      <c r="AY10123" s="221"/>
      <c r="AZ10123" s="221"/>
    </row>
    <row r="10124" spans="1:52" x14ac:dyDescent="0.15">
      <c r="A10124" s="278"/>
      <c r="B10124" s="274"/>
      <c r="C10124" s="340"/>
      <c r="D10124" s="340"/>
      <c r="E10124" s="341"/>
      <c r="F10124" s="341"/>
      <c r="G10124" s="341"/>
      <c r="H10124" s="341"/>
      <c r="I10124" s="341"/>
      <c r="J10124" s="341"/>
      <c r="AH10124" s="221"/>
      <c r="AI10124" s="221"/>
      <c r="AJ10124" s="221"/>
      <c r="AK10124" s="221"/>
      <c r="AL10124" s="221"/>
      <c r="AM10124" s="221"/>
      <c r="AN10124" s="221"/>
      <c r="AO10124" s="221"/>
      <c r="AP10124" s="221"/>
      <c r="AQ10124" s="219"/>
      <c r="AR10124" s="219"/>
      <c r="AS10124" s="221"/>
      <c r="AT10124" s="221"/>
      <c r="AU10124" s="221"/>
      <c r="AV10124" s="221"/>
      <c r="AW10124" s="221"/>
      <c r="AX10124" s="221"/>
      <c r="AY10124" s="221"/>
      <c r="AZ10124" s="221"/>
    </row>
    <row r="10125" spans="1:52" x14ac:dyDescent="0.15">
      <c r="A10125" s="278"/>
      <c r="B10125" s="274"/>
      <c r="C10125" s="340"/>
      <c r="D10125" s="340"/>
      <c r="E10125" s="341"/>
      <c r="F10125" s="341"/>
      <c r="G10125" s="341"/>
      <c r="H10125" s="341"/>
      <c r="I10125" s="341"/>
      <c r="J10125" s="341"/>
      <c r="AH10125" s="221"/>
      <c r="AI10125" s="221"/>
      <c r="AJ10125" s="221"/>
      <c r="AK10125" s="221"/>
      <c r="AL10125" s="221"/>
      <c r="AM10125" s="221"/>
      <c r="AN10125" s="221"/>
      <c r="AO10125" s="221"/>
      <c r="AP10125" s="221"/>
      <c r="AQ10125" s="219"/>
      <c r="AR10125" s="219"/>
      <c r="AS10125" s="221"/>
      <c r="AT10125" s="221"/>
      <c r="AU10125" s="221"/>
      <c r="AV10125" s="221"/>
      <c r="AW10125" s="221"/>
      <c r="AX10125" s="221"/>
      <c r="AY10125" s="221"/>
      <c r="AZ10125" s="221"/>
    </row>
    <row r="10126" spans="1:52" x14ac:dyDescent="0.15">
      <c r="A10126" s="278"/>
      <c r="B10126" s="274"/>
      <c r="C10126" s="340"/>
      <c r="D10126" s="340"/>
      <c r="E10126" s="341"/>
      <c r="F10126" s="341"/>
      <c r="G10126" s="341"/>
      <c r="H10126" s="341"/>
      <c r="I10126" s="341"/>
      <c r="J10126" s="341"/>
      <c r="AH10126" s="221"/>
      <c r="AI10126" s="221"/>
      <c r="AJ10126" s="221"/>
      <c r="AK10126" s="221"/>
      <c r="AL10126" s="221"/>
      <c r="AM10126" s="221"/>
      <c r="AN10126" s="221"/>
      <c r="AO10126" s="221"/>
      <c r="AP10126" s="221"/>
      <c r="AQ10126" s="219"/>
      <c r="AR10126" s="219"/>
      <c r="AS10126" s="221"/>
      <c r="AT10126" s="221"/>
      <c r="AU10126" s="221"/>
      <c r="AV10126" s="221"/>
      <c r="AW10126" s="221"/>
      <c r="AX10126" s="221"/>
      <c r="AY10126" s="221"/>
      <c r="AZ10126" s="221"/>
    </row>
    <row r="10127" spans="1:52" x14ac:dyDescent="0.15">
      <c r="A10127" s="278"/>
      <c r="B10127" s="274"/>
      <c r="C10127" s="340"/>
      <c r="D10127" s="340"/>
      <c r="E10127" s="341"/>
      <c r="F10127" s="341"/>
      <c r="G10127" s="341"/>
      <c r="H10127" s="341"/>
      <c r="I10127" s="341"/>
      <c r="J10127" s="341"/>
      <c r="AH10127" s="221"/>
      <c r="AI10127" s="221"/>
      <c r="AJ10127" s="221"/>
      <c r="AK10127" s="221"/>
      <c r="AL10127" s="221"/>
      <c r="AM10127" s="221"/>
      <c r="AN10127" s="221"/>
      <c r="AO10127" s="221"/>
      <c r="AP10127" s="221"/>
      <c r="AQ10127" s="219"/>
      <c r="AR10127" s="219"/>
      <c r="AS10127" s="221"/>
      <c r="AT10127" s="221"/>
      <c r="AU10127" s="221"/>
      <c r="AV10127" s="221"/>
      <c r="AW10127" s="221"/>
      <c r="AX10127" s="221"/>
      <c r="AY10127" s="221"/>
      <c r="AZ10127" s="221"/>
    </row>
    <row r="10128" spans="1:52" x14ac:dyDescent="0.15">
      <c r="A10128" s="278"/>
      <c r="B10128" s="274"/>
      <c r="C10128" s="340"/>
      <c r="D10128" s="340"/>
      <c r="E10128" s="341"/>
      <c r="F10128" s="341"/>
      <c r="G10128" s="341"/>
      <c r="H10128" s="341"/>
      <c r="I10128" s="341"/>
      <c r="J10128" s="341"/>
      <c r="AH10128" s="221"/>
      <c r="AI10128" s="221"/>
      <c r="AJ10128" s="221"/>
      <c r="AK10128" s="221"/>
      <c r="AL10128" s="221"/>
      <c r="AM10128" s="221"/>
      <c r="AN10128" s="221"/>
      <c r="AO10128" s="221"/>
      <c r="AP10128" s="221"/>
      <c r="AQ10128" s="219"/>
      <c r="AR10128" s="219"/>
      <c r="AS10128" s="221"/>
      <c r="AT10128" s="221"/>
      <c r="AU10128" s="221"/>
      <c r="AV10128" s="221"/>
      <c r="AW10128" s="221"/>
      <c r="AX10128" s="221"/>
      <c r="AY10128" s="221"/>
      <c r="AZ10128" s="221"/>
    </row>
    <row r="10129" spans="1:52" x14ac:dyDescent="0.15">
      <c r="A10129" s="278"/>
      <c r="B10129" s="274"/>
      <c r="C10129" s="340"/>
      <c r="D10129" s="340"/>
      <c r="E10129" s="341"/>
      <c r="F10129" s="341"/>
      <c r="G10129" s="341"/>
      <c r="H10129" s="341"/>
      <c r="I10129" s="341"/>
      <c r="J10129" s="341"/>
      <c r="AH10129" s="221"/>
      <c r="AI10129" s="221"/>
      <c r="AJ10129" s="221"/>
      <c r="AK10129" s="221"/>
      <c r="AL10129" s="221"/>
      <c r="AM10129" s="221"/>
      <c r="AN10129" s="221"/>
      <c r="AO10129" s="221"/>
      <c r="AP10129" s="221"/>
      <c r="AQ10129" s="219"/>
      <c r="AR10129" s="219"/>
      <c r="AS10129" s="221"/>
      <c r="AT10129" s="221"/>
      <c r="AU10129" s="221"/>
      <c r="AV10129" s="221"/>
      <c r="AW10129" s="221"/>
      <c r="AX10129" s="221"/>
      <c r="AY10129" s="221"/>
      <c r="AZ10129" s="221"/>
    </row>
    <row r="10130" spans="1:52" x14ac:dyDescent="0.15">
      <c r="A10130" s="278"/>
      <c r="B10130" s="274"/>
      <c r="C10130" s="340"/>
      <c r="D10130" s="340"/>
      <c r="E10130" s="341"/>
      <c r="F10130" s="341"/>
      <c r="G10130" s="341"/>
      <c r="H10130" s="341"/>
      <c r="I10130" s="341"/>
      <c r="J10130" s="341"/>
      <c r="AH10130" s="221"/>
      <c r="AI10130" s="221"/>
      <c r="AJ10130" s="221"/>
      <c r="AK10130" s="221"/>
      <c r="AL10130" s="221"/>
      <c r="AM10130" s="221"/>
      <c r="AN10130" s="221"/>
      <c r="AO10130" s="221"/>
      <c r="AP10130" s="221"/>
      <c r="AQ10130" s="219"/>
      <c r="AR10130" s="219"/>
      <c r="AS10130" s="221"/>
      <c r="AT10130" s="221"/>
      <c r="AU10130" s="221"/>
      <c r="AV10130" s="221"/>
      <c r="AW10130" s="221"/>
      <c r="AX10130" s="221"/>
      <c r="AY10130" s="221"/>
      <c r="AZ10130" s="221"/>
    </row>
    <row r="10131" spans="1:52" x14ac:dyDescent="0.15">
      <c r="A10131" s="278"/>
      <c r="B10131" s="274"/>
      <c r="C10131" s="340"/>
      <c r="D10131" s="340"/>
      <c r="E10131" s="341"/>
      <c r="F10131" s="341"/>
      <c r="G10131" s="341"/>
      <c r="H10131" s="341"/>
      <c r="I10131" s="341"/>
      <c r="J10131" s="341"/>
      <c r="AH10131" s="221"/>
      <c r="AI10131" s="221"/>
      <c r="AJ10131" s="221"/>
      <c r="AK10131" s="221"/>
      <c r="AL10131" s="221"/>
      <c r="AM10131" s="221"/>
      <c r="AN10131" s="221"/>
      <c r="AO10131" s="221"/>
      <c r="AP10131" s="221"/>
      <c r="AQ10131" s="219"/>
      <c r="AR10131" s="219"/>
      <c r="AS10131" s="221"/>
      <c r="AT10131" s="221"/>
      <c r="AU10131" s="221"/>
      <c r="AV10131" s="221"/>
      <c r="AW10131" s="221"/>
      <c r="AX10131" s="221"/>
      <c r="AY10131" s="221"/>
      <c r="AZ10131" s="221"/>
    </row>
    <row r="10132" spans="1:52" x14ac:dyDescent="0.15">
      <c r="A10132" s="278"/>
      <c r="B10132" s="274"/>
      <c r="C10132" s="340"/>
      <c r="D10132" s="340"/>
      <c r="E10132" s="341"/>
      <c r="F10132" s="341"/>
      <c r="G10132" s="341"/>
      <c r="H10132" s="341"/>
      <c r="I10132" s="341"/>
      <c r="J10132" s="341"/>
      <c r="AH10132" s="221"/>
      <c r="AI10132" s="221"/>
      <c r="AJ10132" s="221"/>
      <c r="AK10132" s="221"/>
      <c r="AL10132" s="221"/>
      <c r="AM10132" s="221"/>
      <c r="AN10132" s="221"/>
      <c r="AO10132" s="221"/>
      <c r="AP10132" s="221"/>
      <c r="AQ10132" s="219"/>
      <c r="AR10132" s="219"/>
      <c r="AS10132" s="221"/>
      <c r="AT10132" s="221"/>
      <c r="AU10132" s="221"/>
      <c r="AV10132" s="221"/>
      <c r="AW10132" s="221"/>
      <c r="AX10132" s="221"/>
      <c r="AY10132" s="221"/>
      <c r="AZ10132" s="221"/>
    </row>
    <row r="10133" spans="1:52" x14ac:dyDescent="0.15">
      <c r="A10133" s="278"/>
      <c r="B10133" s="274"/>
      <c r="C10133" s="340"/>
      <c r="D10133" s="340"/>
      <c r="E10133" s="341"/>
      <c r="F10133" s="341"/>
      <c r="G10133" s="341"/>
      <c r="H10133" s="341"/>
      <c r="I10133" s="341"/>
      <c r="J10133" s="341"/>
      <c r="AH10133" s="221"/>
      <c r="AI10133" s="221"/>
      <c r="AJ10133" s="221"/>
      <c r="AK10133" s="221"/>
      <c r="AL10133" s="221"/>
      <c r="AM10133" s="221"/>
      <c r="AN10133" s="221"/>
      <c r="AO10133" s="221"/>
      <c r="AP10133" s="221"/>
      <c r="AQ10133" s="219"/>
      <c r="AR10133" s="219"/>
      <c r="AS10133" s="221"/>
      <c r="AT10133" s="221"/>
      <c r="AU10133" s="221"/>
      <c r="AV10133" s="221"/>
      <c r="AW10133" s="221"/>
      <c r="AX10133" s="221"/>
      <c r="AY10133" s="221"/>
      <c r="AZ10133" s="221"/>
    </row>
    <row r="10134" spans="1:52" x14ac:dyDescent="0.15">
      <c r="A10134" s="278"/>
      <c r="B10134" s="274"/>
      <c r="C10134" s="340"/>
      <c r="D10134" s="340"/>
      <c r="E10134" s="341"/>
      <c r="F10134" s="341"/>
      <c r="G10134" s="341"/>
      <c r="H10134" s="341"/>
      <c r="I10134" s="341"/>
      <c r="J10134" s="341"/>
      <c r="AH10134" s="221"/>
      <c r="AI10134" s="221"/>
      <c r="AJ10134" s="221"/>
      <c r="AK10134" s="221"/>
      <c r="AL10134" s="221"/>
      <c r="AM10134" s="221"/>
      <c r="AN10134" s="221"/>
      <c r="AO10134" s="221"/>
      <c r="AP10134" s="221"/>
      <c r="AQ10134" s="219"/>
      <c r="AR10134" s="219"/>
      <c r="AS10134" s="221"/>
      <c r="AT10134" s="221"/>
      <c r="AU10134" s="221"/>
      <c r="AV10134" s="221"/>
      <c r="AW10134" s="221"/>
      <c r="AX10134" s="221"/>
      <c r="AY10134" s="221"/>
      <c r="AZ10134" s="221"/>
    </row>
    <row r="10135" spans="1:52" x14ac:dyDescent="0.15">
      <c r="A10135" s="278"/>
      <c r="B10135" s="274"/>
      <c r="C10135" s="340"/>
      <c r="D10135" s="340"/>
      <c r="E10135" s="341"/>
      <c r="F10135" s="341"/>
      <c r="G10135" s="341"/>
      <c r="H10135" s="341"/>
      <c r="I10135" s="341"/>
      <c r="J10135" s="341"/>
      <c r="AH10135" s="221"/>
      <c r="AI10135" s="221"/>
      <c r="AJ10135" s="221"/>
      <c r="AK10135" s="221"/>
      <c r="AL10135" s="221"/>
      <c r="AM10135" s="221"/>
      <c r="AN10135" s="221"/>
      <c r="AO10135" s="221"/>
      <c r="AP10135" s="221"/>
      <c r="AQ10135" s="219"/>
      <c r="AR10135" s="219"/>
      <c r="AS10135" s="221"/>
      <c r="AT10135" s="221"/>
      <c r="AU10135" s="221"/>
      <c r="AV10135" s="221"/>
      <c r="AW10135" s="221"/>
      <c r="AX10135" s="221"/>
      <c r="AY10135" s="221"/>
      <c r="AZ10135" s="221"/>
    </row>
    <row r="10136" spans="1:52" x14ac:dyDescent="0.15">
      <c r="A10136" s="278"/>
      <c r="B10136" s="274"/>
      <c r="C10136" s="340"/>
      <c r="D10136" s="340"/>
      <c r="E10136" s="341"/>
      <c r="F10136" s="341"/>
      <c r="G10136" s="341"/>
      <c r="H10136" s="341"/>
      <c r="I10136" s="341"/>
      <c r="J10136" s="341"/>
      <c r="AH10136" s="221"/>
      <c r="AI10136" s="221"/>
      <c r="AJ10136" s="221"/>
      <c r="AK10136" s="221"/>
      <c r="AL10136" s="221"/>
      <c r="AM10136" s="221"/>
      <c r="AN10136" s="221"/>
      <c r="AO10136" s="221"/>
      <c r="AP10136" s="221"/>
      <c r="AQ10136" s="219"/>
      <c r="AR10136" s="219"/>
      <c r="AS10136" s="221"/>
      <c r="AT10136" s="221"/>
      <c r="AU10136" s="221"/>
      <c r="AV10136" s="221"/>
      <c r="AW10136" s="221"/>
      <c r="AX10136" s="221"/>
      <c r="AY10136" s="221"/>
      <c r="AZ10136" s="221"/>
    </row>
    <row r="10137" spans="1:52" x14ac:dyDescent="0.15">
      <c r="A10137" s="278"/>
      <c r="AH10137" s="221"/>
      <c r="AI10137" s="221"/>
      <c r="AJ10137" s="221"/>
      <c r="AK10137" s="221"/>
      <c r="AL10137" s="221"/>
      <c r="AM10137" s="221"/>
      <c r="AN10137" s="221"/>
      <c r="AO10137" s="221"/>
      <c r="AP10137" s="221"/>
      <c r="AQ10137" s="219"/>
      <c r="AR10137" s="219"/>
      <c r="AS10137" s="221"/>
      <c r="AT10137" s="221"/>
      <c r="AU10137" s="221"/>
      <c r="AV10137" s="221"/>
      <c r="AW10137" s="221"/>
      <c r="AX10137" s="221"/>
      <c r="AY10137" s="221"/>
      <c r="AZ10137" s="221"/>
    </row>
    <row r="10138" spans="1:52" x14ac:dyDescent="0.15">
      <c r="AH10138" s="221"/>
      <c r="AI10138" s="221"/>
      <c r="AJ10138" s="221"/>
      <c r="AK10138" s="221"/>
      <c r="AL10138" s="221"/>
      <c r="AM10138" s="221"/>
      <c r="AN10138" s="221"/>
      <c r="AO10138" s="221"/>
      <c r="AP10138" s="221"/>
      <c r="AQ10138" s="219"/>
      <c r="AR10138" s="219"/>
      <c r="AS10138" s="221"/>
      <c r="AT10138" s="221"/>
      <c r="AU10138" s="221"/>
      <c r="AV10138" s="221"/>
      <c r="AW10138" s="221"/>
      <c r="AX10138" s="221"/>
      <c r="AY10138" s="221"/>
      <c r="AZ10138" s="221"/>
    </row>
    <row r="10139" spans="1:52" x14ac:dyDescent="0.15">
      <c r="AH10139" s="221"/>
      <c r="AI10139" s="221"/>
      <c r="AJ10139" s="221"/>
      <c r="AK10139" s="221"/>
      <c r="AL10139" s="221"/>
      <c r="AM10139" s="221"/>
      <c r="AN10139" s="221"/>
      <c r="AO10139" s="221"/>
      <c r="AP10139" s="221"/>
      <c r="AQ10139" s="219"/>
      <c r="AR10139" s="219"/>
      <c r="AS10139" s="221"/>
      <c r="AT10139" s="221"/>
      <c r="AU10139" s="221"/>
      <c r="AV10139" s="221"/>
      <c r="AW10139" s="221"/>
      <c r="AX10139" s="221"/>
      <c r="AY10139" s="221"/>
      <c r="AZ10139" s="221"/>
    </row>
    <row r="10140" spans="1:52" x14ac:dyDescent="0.15">
      <c r="AH10140" s="221"/>
      <c r="AI10140" s="221"/>
      <c r="AJ10140" s="221"/>
      <c r="AK10140" s="221"/>
      <c r="AL10140" s="221"/>
      <c r="AM10140" s="221"/>
      <c r="AN10140" s="221"/>
      <c r="AO10140" s="221"/>
      <c r="AP10140" s="221"/>
      <c r="AQ10140" s="219"/>
      <c r="AR10140" s="219"/>
      <c r="AS10140" s="221"/>
      <c r="AT10140" s="221"/>
      <c r="AU10140" s="221"/>
      <c r="AV10140" s="221"/>
      <c r="AW10140" s="221"/>
      <c r="AX10140" s="221"/>
      <c r="AY10140" s="221"/>
      <c r="AZ10140" s="221"/>
    </row>
    <row r="10141" spans="1:52" x14ac:dyDescent="0.15">
      <c r="AH10141" s="221"/>
      <c r="AI10141" s="221"/>
      <c r="AJ10141" s="221"/>
      <c r="AK10141" s="221"/>
      <c r="AL10141" s="221"/>
      <c r="AM10141" s="221"/>
      <c r="AN10141" s="221"/>
      <c r="AO10141" s="221"/>
      <c r="AP10141" s="221"/>
      <c r="AQ10141" s="219"/>
      <c r="AR10141" s="219"/>
      <c r="AS10141" s="221"/>
      <c r="AT10141" s="221"/>
      <c r="AU10141" s="221"/>
      <c r="AV10141" s="221"/>
      <c r="AW10141" s="221"/>
      <c r="AX10141" s="221"/>
      <c r="AY10141" s="221"/>
      <c r="AZ10141" s="221"/>
    </row>
    <row r="10142" spans="1:52" x14ac:dyDescent="0.15">
      <c r="AH10142" s="221"/>
      <c r="AI10142" s="221"/>
      <c r="AJ10142" s="221"/>
      <c r="AK10142" s="221"/>
      <c r="AL10142" s="221"/>
      <c r="AM10142" s="221"/>
      <c r="AN10142" s="221"/>
      <c r="AO10142" s="221"/>
      <c r="AP10142" s="221"/>
      <c r="AQ10142" s="219"/>
      <c r="AR10142" s="219"/>
      <c r="AS10142" s="221"/>
      <c r="AT10142" s="221"/>
      <c r="AU10142" s="221"/>
      <c r="AV10142" s="221"/>
      <c r="AW10142" s="221"/>
      <c r="AX10142" s="221"/>
      <c r="AY10142" s="221"/>
      <c r="AZ10142" s="221"/>
    </row>
    <row r="10143" spans="1:52" x14ac:dyDescent="0.15">
      <c r="AH10143" s="221"/>
      <c r="AI10143" s="221"/>
      <c r="AJ10143" s="221"/>
      <c r="AK10143" s="221"/>
      <c r="AL10143" s="221"/>
      <c r="AM10143" s="221"/>
      <c r="AN10143" s="221"/>
      <c r="AO10143" s="221"/>
      <c r="AP10143" s="221"/>
      <c r="AQ10143" s="219"/>
      <c r="AR10143" s="219"/>
      <c r="AS10143" s="221"/>
      <c r="AT10143" s="221"/>
      <c r="AU10143" s="221"/>
      <c r="AV10143" s="221"/>
      <c r="AW10143" s="221"/>
      <c r="AX10143" s="221"/>
      <c r="AY10143" s="221"/>
      <c r="AZ10143" s="221"/>
    </row>
    <row r="10144" spans="1:52" x14ac:dyDescent="0.15">
      <c r="AH10144" s="221"/>
      <c r="AI10144" s="221"/>
      <c r="AJ10144" s="221"/>
      <c r="AK10144" s="221"/>
      <c r="AL10144" s="221"/>
      <c r="AM10144" s="221"/>
      <c r="AN10144" s="221"/>
      <c r="AO10144" s="221"/>
      <c r="AP10144" s="221"/>
      <c r="AQ10144" s="219"/>
      <c r="AR10144" s="219"/>
      <c r="AS10144" s="221"/>
      <c r="AT10144" s="221"/>
      <c r="AU10144" s="221"/>
      <c r="AV10144" s="221"/>
      <c r="AW10144" s="221"/>
      <c r="AX10144" s="221"/>
      <c r="AY10144" s="221"/>
      <c r="AZ10144" s="221"/>
    </row>
    <row r="10145" spans="34:52" x14ac:dyDescent="0.15">
      <c r="AH10145" s="221"/>
      <c r="AI10145" s="221"/>
      <c r="AJ10145" s="221"/>
      <c r="AK10145" s="221"/>
      <c r="AL10145" s="221"/>
      <c r="AM10145" s="221"/>
      <c r="AN10145" s="221"/>
      <c r="AO10145" s="221"/>
      <c r="AP10145" s="221"/>
      <c r="AQ10145" s="219"/>
      <c r="AR10145" s="219"/>
      <c r="AS10145" s="221"/>
      <c r="AT10145" s="221"/>
      <c r="AU10145" s="221"/>
      <c r="AV10145" s="221"/>
      <c r="AW10145" s="221"/>
      <c r="AX10145" s="221"/>
      <c r="AY10145" s="221"/>
      <c r="AZ10145" s="221"/>
    </row>
    <row r="10146" spans="34:52" x14ac:dyDescent="0.15">
      <c r="AH10146" s="221"/>
      <c r="AI10146" s="221"/>
      <c r="AJ10146" s="221"/>
      <c r="AK10146" s="221"/>
      <c r="AL10146" s="221"/>
      <c r="AM10146" s="221"/>
      <c r="AN10146" s="221"/>
      <c r="AO10146" s="221"/>
      <c r="AP10146" s="221"/>
      <c r="AQ10146" s="219"/>
      <c r="AR10146" s="219"/>
      <c r="AS10146" s="221"/>
      <c r="AT10146" s="221"/>
      <c r="AU10146" s="221"/>
      <c r="AV10146" s="221"/>
      <c r="AW10146" s="221"/>
      <c r="AX10146" s="221"/>
      <c r="AY10146" s="221"/>
      <c r="AZ10146" s="221"/>
    </row>
    <row r="10147" spans="34:52" x14ac:dyDescent="0.15">
      <c r="AH10147" s="221"/>
      <c r="AI10147" s="221"/>
      <c r="AJ10147" s="221"/>
      <c r="AK10147" s="221"/>
      <c r="AL10147" s="221"/>
      <c r="AM10147" s="221"/>
      <c r="AN10147" s="221"/>
      <c r="AO10147" s="221"/>
      <c r="AP10147" s="221"/>
      <c r="AQ10147" s="219"/>
      <c r="AR10147" s="219"/>
      <c r="AS10147" s="221"/>
      <c r="AT10147" s="221"/>
      <c r="AU10147" s="221"/>
      <c r="AV10147" s="221"/>
      <c r="AW10147" s="221"/>
      <c r="AX10147" s="221"/>
      <c r="AY10147" s="221"/>
      <c r="AZ10147" s="221"/>
    </row>
    <row r="10148" spans="34:52" x14ac:dyDescent="0.15">
      <c r="AH10148" s="221"/>
      <c r="AI10148" s="221"/>
      <c r="AJ10148" s="221"/>
      <c r="AK10148" s="221"/>
      <c r="AL10148" s="221"/>
      <c r="AM10148" s="221"/>
      <c r="AN10148" s="221"/>
      <c r="AO10148" s="221"/>
      <c r="AP10148" s="221"/>
      <c r="AQ10148" s="219"/>
      <c r="AR10148" s="219"/>
      <c r="AS10148" s="221"/>
      <c r="AT10148" s="221"/>
      <c r="AU10148" s="221"/>
      <c r="AV10148" s="221"/>
      <c r="AW10148" s="221"/>
      <c r="AX10148" s="221"/>
      <c r="AY10148" s="221"/>
      <c r="AZ10148" s="221"/>
    </row>
    <row r="10149" spans="34:52" x14ac:dyDescent="0.15">
      <c r="AH10149" s="221"/>
      <c r="AI10149" s="221"/>
      <c r="AJ10149" s="221"/>
      <c r="AK10149" s="221"/>
      <c r="AL10149" s="221"/>
      <c r="AM10149" s="221"/>
      <c r="AN10149" s="221"/>
      <c r="AO10149" s="221"/>
      <c r="AP10149" s="221"/>
      <c r="AQ10149" s="219"/>
      <c r="AR10149" s="219"/>
      <c r="AS10149" s="221"/>
      <c r="AT10149" s="221"/>
      <c r="AU10149" s="221"/>
      <c r="AV10149" s="221"/>
      <c r="AW10149" s="221"/>
      <c r="AX10149" s="221"/>
      <c r="AY10149" s="221"/>
      <c r="AZ10149" s="221"/>
    </row>
    <row r="10150" spans="34:52" x14ac:dyDescent="0.15">
      <c r="AH10150" s="221"/>
      <c r="AI10150" s="221"/>
      <c r="AJ10150" s="221"/>
      <c r="AK10150" s="221"/>
      <c r="AL10150" s="221"/>
      <c r="AM10150" s="221"/>
      <c r="AN10150" s="221"/>
      <c r="AO10150" s="221"/>
      <c r="AP10150" s="221"/>
      <c r="AQ10150" s="219"/>
      <c r="AR10150" s="219"/>
      <c r="AS10150" s="221"/>
      <c r="AT10150" s="221"/>
      <c r="AU10150" s="221"/>
      <c r="AV10150" s="221"/>
      <c r="AW10150" s="221"/>
      <c r="AX10150" s="221"/>
      <c r="AY10150" s="221"/>
      <c r="AZ10150" s="221"/>
    </row>
    <row r="10151" spans="34:52" x14ac:dyDescent="0.15">
      <c r="AH10151" s="221"/>
      <c r="AI10151" s="221"/>
      <c r="AJ10151" s="221"/>
      <c r="AK10151" s="221"/>
      <c r="AL10151" s="221"/>
      <c r="AM10151" s="221"/>
      <c r="AN10151" s="221"/>
      <c r="AO10151" s="221"/>
      <c r="AP10151" s="221"/>
      <c r="AQ10151" s="219"/>
      <c r="AR10151" s="219"/>
      <c r="AS10151" s="221"/>
      <c r="AT10151" s="221"/>
      <c r="AU10151" s="221"/>
      <c r="AV10151" s="221"/>
      <c r="AW10151" s="221"/>
      <c r="AX10151" s="221"/>
      <c r="AY10151" s="221"/>
      <c r="AZ10151" s="221"/>
    </row>
    <row r="10152" spans="34:52" x14ac:dyDescent="0.15">
      <c r="AH10152" s="221"/>
      <c r="AI10152" s="221"/>
      <c r="AJ10152" s="221"/>
      <c r="AK10152" s="221"/>
      <c r="AL10152" s="221"/>
      <c r="AM10152" s="221"/>
      <c r="AN10152" s="221"/>
      <c r="AO10152" s="221"/>
      <c r="AP10152" s="221"/>
      <c r="AQ10152" s="219"/>
      <c r="AR10152" s="219"/>
      <c r="AS10152" s="221"/>
      <c r="AT10152" s="221"/>
      <c r="AU10152" s="221"/>
      <c r="AV10152" s="221"/>
      <c r="AW10152" s="221"/>
      <c r="AX10152" s="221"/>
      <c r="AY10152" s="221"/>
      <c r="AZ10152" s="221"/>
    </row>
    <row r="10153" spans="34:52" x14ac:dyDescent="0.15">
      <c r="AH10153" s="221"/>
      <c r="AI10153" s="221"/>
      <c r="AJ10153" s="221"/>
      <c r="AK10153" s="221"/>
      <c r="AL10153" s="221"/>
      <c r="AM10153" s="221"/>
      <c r="AN10153" s="221"/>
      <c r="AO10153" s="221"/>
      <c r="AP10153" s="221"/>
      <c r="AQ10153" s="219"/>
      <c r="AR10153" s="219"/>
      <c r="AS10153" s="221"/>
      <c r="AT10153" s="221"/>
      <c r="AU10153" s="221"/>
      <c r="AV10153" s="221"/>
      <c r="AW10153" s="221"/>
      <c r="AX10153" s="221"/>
      <c r="AY10153" s="221"/>
      <c r="AZ10153" s="221"/>
    </row>
    <row r="10154" spans="34:52" x14ac:dyDescent="0.15">
      <c r="AH10154" s="221"/>
      <c r="AI10154" s="221"/>
      <c r="AJ10154" s="221"/>
      <c r="AK10154" s="221"/>
      <c r="AL10154" s="221"/>
      <c r="AM10154" s="221"/>
      <c r="AN10154" s="221"/>
      <c r="AO10154" s="221"/>
      <c r="AP10154" s="221"/>
      <c r="AQ10154" s="219"/>
      <c r="AR10154" s="219"/>
      <c r="AS10154" s="221"/>
      <c r="AT10154" s="221"/>
      <c r="AU10154" s="221"/>
      <c r="AV10154" s="221"/>
      <c r="AW10154" s="221"/>
      <c r="AX10154" s="221"/>
      <c r="AY10154" s="221"/>
      <c r="AZ10154" s="221"/>
    </row>
    <row r="10155" spans="34:52" x14ac:dyDescent="0.15">
      <c r="AH10155" s="221"/>
      <c r="AI10155" s="221"/>
      <c r="AJ10155" s="221"/>
      <c r="AK10155" s="221"/>
      <c r="AL10155" s="221"/>
      <c r="AM10155" s="221"/>
      <c r="AN10155" s="221"/>
      <c r="AO10155" s="221"/>
      <c r="AP10155" s="221"/>
      <c r="AQ10155" s="219"/>
      <c r="AR10155" s="219"/>
      <c r="AS10155" s="221"/>
      <c r="AT10155" s="221"/>
      <c r="AU10155" s="221"/>
      <c r="AV10155" s="221"/>
      <c r="AW10155" s="221"/>
      <c r="AX10155" s="221"/>
      <c r="AY10155" s="221"/>
      <c r="AZ10155" s="221"/>
    </row>
    <row r="10156" spans="34:52" x14ac:dyDescent="0.15">
      <c r="AH10156" s="221"/>
      <c r="AI10156" s="221"/>
      <c r="AJ10156" s="221"/>
      <c r="AK10156" s="221"/>
      <c r="AL10156" s="221"/>
      <c r="AM10156" s="221"/>
      <c r="AN10156" s="221"/>
      <c r="AO10156" s="221"/>
      <c r="AP10156" s="221"/>
      <c r="AQ10156" s="219"/>
      <c r="AR10156" s="219"/>
      <c r="AS10156" s="221"/>
      <c r="AT10156" s="221"/>
      <c r="AU10156" s="221"/>
      <c r="AV10156" s="221"/>
      <c r="AW10156" s="221"/>
      <c r="AX10156" s="221"/>
      <c r="AY10156" s="221"/>
      <c r="AZ10156" s="221"/>
    </row>
    <row r="10157" spans="34:52" x14ac:dyDescent="0.15">
      <c r="AH10157" s="221"/>
      <c r="AI10157" s="221"/>
      <c r="AJ10157" s="221"/>
      <c r="AK10157" s="221"/>
      <c r="AL10157" s="221"/>
      <c r="AM10157" s="221"/>
      <c r="AN10157" s="221"/>
      <c r="AO10157" s="221"/>
      <c r="AP10157" s="221"/>
      <c r="AQ10157" s="219"/>
      <c r="AR10157" s="219"/>
      <c r="AS10157" s="221"/>
      <c r="AT10157" s="221"/>
      <c r="AU10157" s="221"/>
      <c r="AV10157" s="221"/>
      <c r="AW10157" s="221"/>
      <c r="AX10157" s="221"/>
      <c r="AY10157" s="221"/>
      <c r="AZ10157" s="221"/>
    </row>
    <row r="10158" spans="34:52" x14ac:dyDescent="0.15">
      <c r="AH10158" s="221"/>
      <c r="AI10158" s="221"/>
      <c r="AJ10158" s="221"/>
      <c r="AK10158" s="221"/>
      <c r="AL10158" s="221"/>
      <c r="AM10158" s="221"/>
      <c r="AN10158" s="221"/>
      <c r="AO10158" s="221"/>
      <c r="AP10158" s="221"/>
      <c r="AQ10158" s="219"/>
      <c r="AR10158" s="219"/>
      <c r="AS10158" s="221"/>
      <c r="AT10158" s="221"/>
      <c r="AU10158" s="221"/>
      <c r="AV10158" s="221"/>
      <c r="AW10158" s="221"/>
      <c r="AX10158" s="221"/>
      <c r="AY10158" s="221"/>
      <c r="AZ10158" s="221"/>
    </row>
    <row r="10159" spans="34:52" x14ac:dyDescent="0.15">
      <c r="AH10159" s="221"/>
      <c r="AI10159" s="221"/>
      <c r="AJ10159" s="221"/>
      <c r="AK10159" s="221"/>
      <c r="AL10159" s="221"/>
      <c r="AM10159" s="221"/>
      <c r="AN10159" s="221"/>
      <c r="AO10159" s="221"/>
      <c r="AP10159" s="221"/>
      <c r="AQ10159" s="219"/>
      <c r="AR10159" s="219"/>
      <c r="AS10159" s="221"/>
      <c r="AT10159" s="221"/>
      <c r="AU10159" s="221"/>
      <c r="AV10159" s="221"/>
      <c r="AW10159" s="221"/>
      <c r="AX10159" s="221"/>
      <c r="AY10159" s="221"/>
      <c r="AZ10159" s="221"/>
    </row>
    <row r="10160" spans="34:52" x14ac:dyDescent="0.15">
      <c r="AH10160" s="221"/>
      <c r="AI10160" s="221"/>
      <c r="AJ10160" s="221"/>
      <c r="AK10160" s="221"/>
      <c r="AL10160" s="221"/>
      <c r="AM10160" s="221"/>
      <c r="AN10160" s="221"/>
      <c r="AO10160" s="221"/>
      <c r="AP10160" s="221"/>
      <c r="AQ10160" s="219"/>
      <c r="AR10160" s="219"/>
      <c r="AS10160" s="221"/>
      <c r="AT10160" s="221"/>
      <c r="AU10160" s="221"/>
      <c r="AV10160" s="221"/>
      <c r="AW10160" s="221"/>
      <c r="AX10160" s="221"/>
      <c r="AY10160" s="221"/>
      <c r="AZ10160" s="221"/>
    </row>
    <row r="10161" spans="34:52" x14ac:dyDescent="0.15">
      <c r="AH10161" s="221"/>
      <c r="AI10161" s="221"/>
      <c r="AJ10161" s="221"/>
      <c r="AK10161" s="221"/>
      <c r="AL10161" s="221"/>
      <c r="AM10161" s="221"/>
      <c r="AN10161" s="221"/>
      <c r="AO10161" s="221"/>
      <c r="AP10161" s="221"/>
      <c r="AQ10161" s="219"/>
      <c r="AR10161" s="219"/>
      <c r="AS10161" s="221"/>
      <c r="AT10161" s="221"/>
      <c r="AU10161" s="221"/>
      <c r="AV10161" s="221"/>
      <c r="AW10161" s="221"/>
      <c r="AX10161" s="221"/>
      <c r="AY10161" s="221"/>
      <c r="AZ10161" s="221"/>
    </row>
    <row r="10162" spans="34:52" x14ac:dyDescent="0.15">
      <c r="AH10162" s="221"/>
      <c r="AI10162" s="221"/>
      <c r="AJ10162" s="221"/>
      <c r="AK10162" s="221"/>
      <c r="AL10162" s="221"/>
      <c r="AM10162" s="221"/>
      <c r="AN10162" s="221"/>
      <c r="AO10162" s="221"/>
      <c r="AP10162" s="221"/>
      <c r="AQ10162" s="219"/>
      <c r="AR10162" s="219"/>
      <c r="AS10162" s="221"/>
      <c r="AT10162" s="221"/>
      <c r="AU10162" s="221"/>
      <c r="AV10162" s="221"/>
      <c r="AW10162" s="221"/>
      <c r="AX10162" s="221"/>
      <c r="AY10162" s="221"/>
      <c r="AZ10162" s="221"/>
    </row>
    <row r="10163" spans="34:52" x14ac:dyDescent="0.15">
      <c r="AH10163" s="221"/>
      <c r="AI10163" s="221"/>
      <c r="AJ10163" s="221"/>
      <c r="AK10163" s="221"/>
      <c r="AL10163" s="221"/>
      <c r="AM10163" s="221"/>
      <c r="AN10163" s="221"/>
      <c r="AO10163" s="221"/>
      <c r="AP10163" s="221"/>
      <c r="AQ10163" s="219"/>
      <c r="AR10163" s="219"/>
      <c r="AS10163" s="221"/>
      <c r="AT10163" s="221"/>
      <c r="AU10163" s="221"/>
      <c r="AV10163" s="221"/>
      <c r="AW10163" s="221"/>
      <c r="AX10163" s="221"/>
      <c r="AY10163" s="221"/>
      <c r="AZ10163" s="221"/>
    </row>
    <row r="10164" spans="34:52" x14ac:dyDescent="0.15">
      <c r="AH10164" s="221"/>
      <c r="AI10164" s="221"/>
      <c r="AJ10164" s="221"/>
      <c r="AK10164" s="221"/>
      <c r="AL10164" s="221"/>
      <c r="AM10164" s="221"/>
      <c r="AN10164" s="221"/>
      <c r="AO10164" s="221"/>
      <c r="AP10164" s="221"/>
      <c r="AQ10164" s="219"/>
      <c r="AR10164" s="219"/>
      <c r="AS10164" s="221"/>
      <c r="AT10164" s="221"/>
      <c r="AU10164" s="221"/>
      <c r="AV10164" s="221"/>
      <c r="AW10164" s="221"/>
      <c r="AX10164" s="221"/>
      <c r="AY10164" s="221"/>
      <c r="AZ10164" s="221"/>
    </row>
    <row r="10165" spans="34:52" x14ac:dyDescent="0.15">
      <c r="AH10165" s="221"/>
      <c r="AI10165" s="221"/>
      <c r="AJ10165" s="221"/>
      <c r="AK10165" s="221"/>
      <c r="AL10165" s="221"/>
      <c r="AM10165" s="221"/>
      <c r="AN10165" s="221"/>
      <c r="AO10165" s="221"/>
      <c r="AP10165" s="221"/>
      <c r="AQ10165" s="219"/>
      <c r="AR10165" s="219"/>
      <c r="AS10165" s="221"/>
      <c r="AT10165" s="221"/>
      <c r="AU10165" s="221"/>
      <c r="AV10165" s="221"/>
      <c r="AW10165" s="221"/>
      <c r="AX10165" s="221"/>
      <c r="AY10165" s="221"/>
      <c r="AZ10165" s="221"/>
    </row>
    <row r="10166" spans="34:52" x14ac:dyDescent="0.15">
      <c r="AH10166" s="221"/>
      <c r="AI10166" s="221"/>
      <c r="AJ10166" s="221"/>
      <c r="AK10166" s="221"/>
      <c r="AL10166" s="221"/>
      <c r="AM10166" s="221"/>
      <c r="AN10166" s="221"/>
      <c r="AO10166" s="221"/>
      <c r="AP10166" s="221"/>
      <c r="AQ10166" s="219"/>
      <c r="AR10166" s="219"/>
      <c r="AS10166" s="221"/>
      <c r="AT10166" s="221"/>
      <c r="AU10166" s="221"/>
      <c r="AV10166" s="221"/>
      <c r="AW10166" s="221"/>
      <c r="AX10166" s="221"/>
      <c r="AY10166" s="221"/>
      <c r="AZ10166" s="221"/>
    </row>
    <row r="10167" spans="34:52" x14ac:dyDescent="0.15">
      <c r="AH10167" s="221"/>
      <c r="AI10167" s="221"/>
      <c r="AJ10167" s="221"/>
      <c r="AK10167" s="221"/>
      <c r="AL10167" s="221"/>
      <c r="AM10167" s="221"/>
      <c r="AN10167" s="221"/>
      <c r="AO10167" s="221"/>
      <c r="AP10167" s="221"/>
      <c r="AQ10167" s="219"/>
      <c r="AR10167" s="219"/>
      <c r="AS10167" s="221"/>
      <c r="AT10167" s="221"/>
      <c r="AU10167" s="221"/>
      <c r="AV10167" s="221"/>
      <c r="AW10167" s="221"/>
      <c r="AX10167" s="221"/>
      <c r="AY10167" s="221"/>
      <c r="AZ10167" s="221"/>
    </row>
    <row r="10168" spans="34:52" x14ac:dyDescent="0.15">
      <c r="AH10168" s="221"/>
      <c r="AI10168" s="221"/>
      <c r="AJ10168" s="221"/>
      <c r="AK10168" s="221"/>
      <c r="AL10168" s="221"/>
      <c r="AM10168" s="221"/>
      <c r="AN10168" s="221"/>
      <c r="AO10168" s="221"/>
      <c r="AP10168" s="221"/>
      <c r="AQ10168" s="219"/>
      <c r="AR10168" s="219"/>
      <c r="AS10168" s="221"/>
      <c r="AT10168" s="221"/>
      <c r="AU10168" s="221"/>
      <c r="AV10168" s="221"/>
      <c r="AW10168" s="221"/>
      <c r="AX10168" s="221"/>
      <c r="AY10168" s="221"/>
      <c r="AZ10168" s="221"/>
    </row>
    <row r="10169" spans="34:52" x14ac:dyDescent="0.15">
      <c r="AH10169" s="221"/>
      <c r="AI10169" s="221"/>
      <c r="AJ10169" s="221"/>
      <c r="AK10169" s="221"/>
      <c r="AL10169" s="221"/>
      <c r="AM10169" s="221"/>
      <c r="AN10169" s="221"/>
      <c r="AO10169" s="221"/>
      <c r="AP10169" s="221"/>
      <c r="AQ10169" s="219"/>
      <c r="AR10169" s="219"/>
      <c r="AS10169" s="221"/>
      <c r="AT10169" s="221"/>
      <c r="AU10169" s="221"/>
      <c r="AV10169" s="221"/>
      <c r="AW10169" s="221"/>
      <c r="AX10169" s="221"/>
      <c r="AY10169" s="221"/>
      <c r="AZ10169" s="221"/>
    </row>
    <row r="10170" spans="34:52" x14ac:dyDescent="0.15">
      <c r="AH10170" s="221"/>
      <c r="AI10170" s="221"/>
      <c r="AJ10170" s="221"/>
      <c r="AK10170" s="221"/>
      <c r="AL10170" s="221"/>
      <c r="AM10170" s="221"/>
      <c r="AN10170" s="221"/>
      <c r="AO10170" s="221"/>
      <c r="AP10170" s="221"/>
      <c r="AQ10170" s="219"/>
      <c r="AR10170" s="219"/>
      <c r="AS10170" s="221"/>
      <c r="AT10170" s="221"/>
      <c r="AU10170" s="221"/>
      <c r="AV10170" s="221"/>
      <c r="AW10170" s="221"/>
      <c r="AX10170" s="221"/>
      <c r="AY10170" s="221"/>
      <c r="AZ10170" s="221"/>
    </row>
    <row r="10171" spans="34:52" x14ac:dyDescent="0.15">
      <c r="AH10171" s="221"/>
      <c r="AI10171" s="221"/>
      <c r="AJ10171" s="221"/>
      <c r="AK10171" s="221"/>
      <c r="AL10171" s="221"/>
      <c r="AM10171" s="221"/>
      <c r="AN10171" s="221"/>
      <c r="AO10171" s="221"/>
      <c r="AP10171" s="221"/>
      <c r="AQ10171" s="219"/>
      <c r="AR10171" s="219"/>
      <c r="AS10171" s="221"/>
      <c r="AT10171" s="221"/>
      <c r="AU10171" s="221"/>
      <c r="AV10171" s="221"/>
      <c r="AW10171" s="221"/>
      <c r="AX10171" s="221"/>
      <c r="AY10171" s="221"/>
      <c r="AZ10171" s="221"/>
    </row>
    <row r="10172" spans="34:52" x14ac:dyDescent="0.15">
      <c r="AH10172" s="221"/>
      <c r="AI10172" s="221"/>
      <c r="AJ10172" s="221"/>
      <c r="AK10172" s="221"/>
      <c r="AL10172" s="221"/>
      <c r="AM10172" s="221"/>
      <c r="AN10172" s="221"/>
      <c r="AO10172" s="221"/>
      <c r="AP10172" s="221"/>
      <c r="AQ10172" s="219"/>
      <c r="AR10172" s="219"/>
      <c r="AS10172" s="221"/>
      <c r="AT10172" s="221"/>
      <c r="AU10172" s="221"/>
      <c r="AV10172" s="221"/>
      <c r="AW10172" s="221"/>
      <c r="AX10172" s="221"/>
      <c r="AY10172" s="221"/>
      <c r="AZ10172" s="221"/>
    </row>
    <row r="10173" spans="34:52" x14ac:dyDescent="0.15">
      <c r="AH10173" s="221"/>
      <c r="AI10173" s="221"/>
      <c r="AJ10173" s="221"/>
      <c r="AK10173" s="221"/>
      <c r="AL10173" s="221"/>
      <c r="AM10173" s="221"/>
      <c r="AN10173" s="221"/>
      <c r="AO10173" s="221"/>
      <c r="AP10173" s="221"/>
      <c r="AQ10173" s="219"/>
      <c r="AR10173" s="219"/>
      <c r="AS10173" s="221"/>
      <c r="AT10173" s="221"/>
      <c r="AU10173" s="221"/>
      <c r="AV10173" s="221"/>
      <c r="AW10173" s="221"/>
      <c r="AX10173" s="221"/>
      <c r="AY10173" s="221"/>
      <c r="AZ10173" s="221"/>
    </row>
    <row r="10174" spans="34:52" x14ac:dyDescent="0.15">
      <c r="AH10174" s="221"/>
      <c r="AI10174" s="221"/>
      <c r="AJ10174" s="221"/>
      <c r="AK10174" s="221"/>
      <c r="AL10174" s="221"/>
      <c r="AM10174" s="221"/>
      <c r="AN10174" s="221"/>
      <c r="AO10174" s="221"/>
      <c r="AP10174" s="221"/>
      <c r="AQ10174" s="219"/>
      <c r="AR10174" s="219"/>
      <c r="AS10174" s="221"/>
      <c r="AT10174" s="221"/>
      <c r="AU10174" s="221"/>
      <c r="AV10174" s="221"/>
      <c r="AW10174" s="221"/>
      <c r="AX10174" s="221"/>
      <c r="AY10174" s="221"/>
      <c r="AZ10174" s="221"/>
    </row>
    <row r="10175" spans="34:52" x14ac:dyDescent="0.15">
      <c r="AH10175" s="221"/>
      <c r="AI10175" s="221"/>
      <c r="AJ10175" s="221"/>
      <c r="AK10175" s="221"/>
      <c r="AL10175" s="221"/>
      <c r="AM10175" s="221"/>
      <c r="AN10175" s="221"/>
      <c r="AO10175" s="221"/>
      <c r="AP10175" s="221"/>
      <c r="AQ10175" s="219"/>
      <c r="AR10175" s="219"/>
      <c r="AS10175" s="221"/>
      <c r="AT10175" s="221"/>
      <c r="AU10175" s="221"/>
      <c r="AV10175" s="221"/>
      <c r="AW10175" s="221"/>
      <c r="AX10175" s="221"/>
      <c r="AY10175" s="221"/>
      <c r="AZ10175" s="221"/>
    </row>
    <row r="10176" spans="34:52" x14ac:dyDescent="0.15">
      <c r="AH10176" s="221"/>
      <c r="AI10176" s="221"/>
      <c r="AJ10176" s="221"/>
      <c r="AK10176" s="221"/>
      <c r="AL10176" s="221"/>
      <c r="AM10176" s="221"/>
      <c r="AN10176" s="221"/>
      <c r="AO10176" s="221"/>
      <c r="AP10176" s="221"/>
      <c r="AQ10176" s="219"/>
      <c r="AR10176" s="219"/>
      <c r="AS10176" s="221"/>
      <c r="AT10176" s="221"/>
      <c r="AU10176" s="221"/>
      <c r="AV10176" s="221"/>
      <c r="AW10176" s="221"/>
      <c r="AX10176" s="221"/>
      <c r="AY10176" s="221"/>
      <c r="AZ10176" s="221"/>
    </row>
    <row r="10177" spans="34:52" x14ac:dyDescent="0.15">
      <c r="AH10177" s="221"/>
      <c r="AI10177" s="221"/>
      <c r="AJ10177" s="221"/>
      <c r="AK10177" s="221"/>
      <c r="AL10177" s="221"/>
      <c r="AM10177" s="221"/>
      <c r="AN10177" s="221"/>
      <c r="AO10177" s="221"/>
      <c r="AP10177" s="221"/>
      <c r="AQ10177" s="219"/>
      <c r="AR10177" s="219"/>
      <c r="AS10177" s="221"/>
      <c r="AT10177" s="221"/>
      <c r="AU10177" s="221"/>
      <c r="AV10177" s="221"/>
      <c r="AW10177" s="221"/>
      <c r="AX10177" s="221"/>
      <c r="AY10177" s="221"/>
      <c r="AZ10177" s="221"/>
    </row>
    <row r="10178" spans="34:52" x14ac:dyDescent="0.15">
      <c r="AH10178" s="221"/>
      <c r="AI10178" s="221"/>
      <c r="AJ10178" s="221"/>
      <c r="AK10178" s="221"/>
      <c r="AL10178" s="221"/>
      <c r="AM10178" s="221"/>
      <c r="AN10178" s="221"/>
      <c r="AO10178" s="221"/>
      <c r="AP10178" s="221"/>
      <c r="AQ10178" s="219"/>
      <c r="AR10178" s="219"/>
      <c r="AS10178" s="221"/>
      <c r="AT10178" s="221"/>
      <c r="AU10178" s="221"/>
      <c r="AV10178" s="221"/>
      <c r="AW10178" s="221"/>
      <c r="AX10178" s="221"/>
      <c r="AY10178" s="221"/>
      <c r="AZ10178" s="221"/>
    </row>
    <row r="10179" spans="34:52" x14ac:dyDescent="0.15">
      <c r="AH10179" s="221"/>
      <c r="AI10179" s="221"/>
      <c r="AJ10179" s="221"/>
      <c r="AK10179" s="221"/>
      <c r="AL10179" s="221"/>
      <c r="AM10179" s="221"/>
      <c r="AN10179" s="221"/>
      <c r="AO10179" s="221"/>
      <c r="AP10179" s="221"/>
      <c r="AQ10179" s="219"/>
      <c r="AR10179" s="219"/>
      <c r="AS10179" s="221"/>
      <c r="AT10179" s="221"/>
      <c r="AU10179" s="221"/>
      <c r="AV10179" s="221"/>
      <c r="AW10179" s="221"/>
      <c r="AX10179" s="221"/>
      <c r="AY10179" s="221"/>
      <c r="AZ10179" s="221"/>
    </row>
    <row r="10180" spans="34:52" x14ac:dyDescent="0.15">
      <c r="AH10180" s="221"/>
      <c r="AI10180" s="221"/>
      <c r="AJ10180" s="221"/>
      <c r="AK10180" s="221"/>
      <c r="AL10180" s="221"/>
      <c r="AM10180" s="221"/>
      <c r="AN10180" s="221"/>
      <c r="AO10180" s="221"/>
      <c r="AP10180" s="221"/>
      <c r="AQ10180" s="219"/>
      <c r="AR10180" s="219"/>
      <c r="AS10180" s="221"/>
      <c r="AT10180" s="221"/>
      <c r="AU10180" s="221"/>
      <c r="AV10180" s="221"/>
      <c r="AW10180" s="221"/>
      <c r="AX10180" s="221"/>
      <c r="AY10180" s="221"/>
      <c r="AZ10180" s="221"/>
    </row>
    <row r="10181" spans="34:52" x14ac:dyDescent="0.15">
      <c r="AH10181" s="221"/>
      <c r="AI10181" s="221"/>
      <c r="AJ10181" s="221"/>
      <c r="AK10181" s="221"/>
      <c r="AL10181" s="221"/>
      <c r="AM10181" s="221"/>
      <c r="AN10181" s="221"/>
      <c r="AO10181" s="221"/>
      <c r="AP10181" s="221"/>
      <c r="AQ10181" s="219"/>
      <c r="AR10181" s="219"/>
      <c r="AS10181" s="221"/>
      <c r="AT10181" s="221"/>
      <c r="AU10181" s="221"/>
      <c r="AV10181" s="221"/>
      <c r="AW10181" s="221"/>
      <c r="AX10181" s="221"/>
      <c r="AY10181" s="221"/>
      <c r="AZ10181" s="221"/>
    </row>
    <row r="10182" spans="34:52" x14ac:dyDescent="0.15">
      <c r="AH10182" s="221"/>
      <c r="AI10182" s="221"/>
      <c r="AJ10182" s="221"/>
      <c r="AK10182" s="221"/>
      <c r="AL10182" s="221"/>
      <c r="AM10182" s="221"/>
      <c r="AN10182" s="221"/>
      <c r="AO10182" s="221"/>
      <c r="AP10182" s="221"/>
      <c r="AQ10182" s="219"/>
      <c r="AR10182" s="219"/>
      <c r="AS10182" s="221"/>
      <c r="AT10182" s="221"/>
      <c r="AU10182" s="221"/>
      <c r="AV10182" s="221"/>
      <c r="AW10182" s="221"/>
      <c r="AX10182" s="221"/>
      <c r="AY10182" s="221"/>
      <c r="AZ10182" s="221"/>
    </row>
    <row r="10183" spans="34:52" x14ac:dyDescent="0.15">
      <c r="AH10183" s="221"/>
      <c r="AI10183" s="221"/>
      <c r="AJ10183" s="221"/>
      <c r="AK10183" s="221"/>
      <c r="AL10183" s="221"/>
      <c r="AM10183" s="221"/>
      <c r="AN10183" s="221"/>
      <c r="AO10183" s="221"/>
      <c r="AP10183" s="221"/>
      <c r="AQ10183" s="219"/>
      <c r="AR10183" s="219"/>
      <c r="AS10183" s="221"/>
      <c r="AT10183" s="221"/>
      <c r="AU10183" s="221"/>
      <c r="AV10183" s="221"/>
      <c r="AW10183" s="221"/>
      <c r="AX10183" s="221"/>
      <c r="AY10183" s="221"/>
      <c r="AZ10183" s="221"/>
    </row>
    <row r="10184" spans="34:52" x14ac:dyDescent="0.15">
      <c r="AH10184" s="221"/>
      <c r="AI10184" s="221"/>
      <c r="AJ10184" s="221"/>
      <c r="AK10184" s="221"/>
      <c r="AL10184" s="221"/>
      <c r="AM10184" s="221"/>
      <c r="AN10184" s="221"/>
      <c r="AO10184" s="221"/>
      <c r="AP10184" s="221"/>
      <c r="AQ10184" s="219"/>
      <c r="AR10184" s="219"/>
      <c r="AS10184" s="221"/>
      <c r="AT10184" s="221"/>
      <c r="AU10184" s="221"/>
      <c r="AV10184" s="221"/>
      <c r="AW10184" s="221"/>
      <c r="AX10184" s="221"/>
      <c r="AY10184" s="221"/>
      <c r="AZ10184" s="221"/>
    </row>
    <row r="10185" spans="34:52" x14ac:dyDescent="0.15">
      <c r="AH10185" s="221"/>
      <c r="AI10185" s="221"/>
      <c r="AJ10185" s="221"/>
      <c r="AK10185" s="221"/>
      <c r="AL10185" s="221"/>
      <c r="AM10185" s="221"/>
      <c r="AN10185" s="221"/>
      <c r="AO10185" s="221"/>
      <c r="AP10185" s="221"/>
      <c r="AQ10185" s="219"/>
      <c r="AR10185" s="219"/>
      <c r="AS10185" s="221"/>
      <c r="AT10185" s="221"/>
      <c r="AU10185" s="221"/>
      <c r="AV10185" s="221"/>
      <c r="AW10185" s="221"/>
      <c r="AX10185" s="221"/>
      <c r="AY10185" s="221"/>
      <c r="AZ10185" s="221"/>
    </row>
    <row r="10186" spans="34:52" x14ac:dyDescent="0.15">
      <c r="AH10186" s="221"/>
      <c r="AI10186" s="221"/>
      <c r="AJ10186" s="221"/>
      <c r="AK10186" s="221"/>
      <c r="AL10186" s="221"/>
      <c r="AM10186" s="221"/>
      <c r="AN10186" s="221"/>
      <c r="AO10186" s="221"/>
      <c r="AP10186" s="221"/>
      <c r="AQ10186" s="219"/>
      <c r="AR10186" s="219"/>
      <c r="AS10186" s="221"/>
      <c r="AT10186" s="221"/>
      <c r="AU10186" s="221"/>
      <c r="AV10186" s="221"/>
      <c r="AW10186" s="221"/>
      <c r="AX10186" s="221"/>
      <c r="AY10186" s="221"/>
      <c r="AZ10186" s="221"/>
    </row>
    <row r="10187" spans="34:52" x14ac:dyDescent="0.15">
      <c r="AH10187" s="221"/>
      <c r="AI10187" s="221"/>
      <c r="AJ10187" s="221"/>
      <c r="AK10187" s="221"/>
      <c r="AL10187" s="221"/>
      <c r="AM10187" s="221"/>
      <c r="AN10187" s="221"/>
      <c r="AO10187" s="221"/>
      <c r="AP10187" s="221"/>
      <c r="AQ10187" s="219"/>
      <c r="AR10187" s="219"/>
      <c r="AS10187" s="221"/>
      <c r="AT10187" s="221"/>
      <c r="AU10187" s="221"/>
      <c r="AV10187" s="221"/>
      <c r="AW10187" s="221"/>
      <c r="AX10187" s="221"/>
      <c r="AY10187" s="221"/>
      <c r="AZ10187" s="221"/>
    </row>
    <row r="10188" spans="34:52" x14ac:dyDescent="0.15">
      <c r="AH10188" s="221"/>
      <c r="AI10188" s="221"/>
      <c r="AJ10188" s="221"/>
      <c r="AK10188" s="221"/>
      <c r="AL10188" s="221"/>
      <c r="AM10188" s="221"/>
      <c r="AN10188" s="221"/>
      <c r="AO10188" s="221"/>
      <c r="AP10188" s="221"/>
      <c r="AQ10188" s="219"/>
      <c r="AR10188" s="219"/>
      <c r="AS10188" s="221"/>
      <c r="AT10188" s="221"/>
      <c r="AU10188" s="221"/>
      <c r="AV10188" s="221"/>
      <c r="AW10188" s="221"/>
      <c r="AX10188" s="221"/>
      <c r="AY10188" s="221"/>
      <c r="AZ10188" s="221"/>
    </row>
    <row r="10189" spans="34:52" x14ac:dyDescent="0.15">
      <c r="AH10189" s="221"/>
      <c r="AI10189" s="221"/>
      <c r="AJ10189" s="221"/>
      <c r="AK10189" s="221"/>
      <c r="AL10189" s="221"/>
      <c r="AM10189" s="221"/>
      <c r="AN10189" s="221"/>
      <c r="AO10189" s="221"/>
      <c r="AP10189" s="221"/>
      <c r="AQ10189" s="219"/>
      <c r="AR10189" s="219"/>
      <c r="AS10189" s="221"/>
      <c r="AT10189" s="221"/>
      <c r="AU10189" s="221"/>
      <c r="AV10189" s="221"/>
      <c r="AW10189" s="221"/>
      <c r="AX10189" s="221"/>
      <c r="AY10189" s="221"/>
      <c r="AZ10189" s="221"/>
    </row>
    <row r="10190" spans="34:52" x14ac:dyDescent="0.15">
      <c r="AH10190" s="221"/>
      <c r="AI10190" s="221"/>
      <c r="AJ10190" s="221"/>
      <c r="AK10190" s="221"/>
      <c r="AL10190" s="221"/>
      <c r="AM10190" s="221"/>
      <c r="AN10190" s="221"/>
      <c r="AO10190" s="221"/>
      <c r="AP10190" s="221"/>
      <c r="AQ10190" s="219"/>
      <c r="AR10190" s="219"/>
      <c r="AS10190" s="221"/>
      <c r="AT10190" s="221"/>
      <c r="AU10190" s="221"/>
      <c r="AV10190" s="221"/>
      <c r="AW10190" s="221"/>
      <c r="AX10190" s="221"/>
      <c r="AY10190" s="221"/>
      <c r="AZ10190" s="221"/>
    </row>
    <row r="10191" spans="34:52" x14ac:dyDescent="0.15">
      <c r="AH10191" s="221"/>
      <c r="AI10191" s="221"/>
      <c r="AJ10191" s="221"/>
      <c r="AK10191" s="221"/>
      <c r="AL10191" s="221"/>
      <c r="AM10191" s="221"/>
      <c r="AN10191" s="221"/>
      <c r="AO10191" s="221"/>
      <c r="AP10191" s="221"/>
      <c r="AQ10191" s="219"/>
      <c r="AR10191" s="219"/>
      <c r="AS10191" s="221"/>
      <c r="AT10191" s="221"/>
      <c r="AU10191" s="221"/>
      <c r="AV10191" s="221"/>
      <c r="AW10191" s="221"/>
      <c r="AX10191" s="221"/>
      <c r="AY10191" s="221"/>
      <c r="AZ10191" s="221"/>
    </row>
    <row r="10192" spans="34:52" x14ac:dyDescent="0.15">
      <c r="AH10192" s="221"/>
      <c r="AI10192" s="221"/>
      <c r="AJ10192" s="221"/>
      <c r="AK10192" s="221"/>
      <c r="AL10192" s="221"/>
      <c r="AM10192" s="221"/>
      <c r="AN10192" s="221"/>
      <c r="AO10192" s="221"/>
      <c r="AP10192" s="221"/>
      <c r="AQ10192" s="219"/>
      <c r="AR10192" s="219"/>
      <c r="AS10192" s="221"/>
      <c r="AT10192" s="221"/>
      <c r="AU10192" s="221"/>
      <c r="AV10192" s="221"/>
      <c r="AW10192" s="221"/>
      <c r="AX10192" s="221"/>
      <c r="AY10192" s="221"/>
      <c r="AZ10192" s="221"/>
    </row>
    <row r="10193" spans="34:52" x14ac:dyDescent="0.15">
      <c r="AH10193" s="221"/>
      <c r="AI10193" s="221"/>
      <c r="AJ10193" s="221"/>
      <c r="AK10193" s="221"/>
      <c r="AL10193" s="221"/>
      <c r="AM10193" s="221"/>
      <c r="AN10193" s="221"/>
      <c r="AO10193" s="221"/>
      <c r="AP10193" s="221"/>
      <c r="AQ10193" s="219"/>
      <c r="AR10193" s="219"/>
      <c r="AS10193" s="221"/>
      <c r="AT10193" s="221"/>
      <c r="AU10193" s="221"/>
      <c r="AV10193" s="221"/>
      <c r="AW10193" s="221"/>
      <c r="AX10193" s="221"/>
      <c r="AY10193" s="221"/>
      <c r="AZ10193" s="221"/>
    </row>
    <row r="10194" spans="34:52" x14ac:dyDescent="0.15">
      <c r="AH10194" s="221"/>
      <c r="AI10194" s="221"/>
      <c r="AJ10194" s="221"/>
      <c r="AK10194" s="221"/>
      <c r="AL10194" s="221"/>
      <c r="AM10194" s="221"/>
      <c r="AN10194" s="221"/>
      <c r="AO10194" s="221"/>
      <c r="AP10194" s="221"/>
      <c r="AQ10194" s="219"/>
      <c r="AR10194" s="219"/>
      <c r="AS10194" s="221"/>
      <c r="AT10194" s="221"/>
      <c r="AU10194" s="221"/>
      <c r="AV10194" s="221"/>
      <c r="AW10194" s="221"/>
      <c r="AX10194" s="221"/>
      <c r="AY10194" s="221"/>
      <c r="AZ10194" s="221"/>
    </row>
    <row r="10195" spans="34:52" x14ac:dyDescent="0.15">
      <c r="AH10195" s="221"/>
      <c r="AI10195" s="221"/>
      <c r="AJ10195" s="221"/>
      <c r="AK10195" s="221"/>
      <c r="AL10195" s="221"/>
      <c r="AM10195" s="221"/>
      <c r="AN10195" s="221"/>
      <c r="AO10195" s="221"/>
      <c r="AP10195" s="221"/>
      <c r="AQ10195" s="219"/>
      <c r="AR10195" s="219"/>
      <c r="AS10195" s="221"/>
      <c r="AT10195" s="221"/>
      <c r="AU10195" s="221"/>
      <c r="AV10195" s="221"/>
      <c r="AW10195" s="221"/>
      <c r="AX10195" s="221"/>
      <c r="AY10195" s="221"/>
      <c r="AZ10195" s="221"/>
    </row>
    <row r="10196" spans="34:52" x14ac:dyDescent="0.15">
      <c r="AH10196" s="221"/>
      <c r="AI10196" s="221"/>
      <c r="AJ10196" s="221"/>
      <c r="AK10196" s="221"/>
      <c r="AL10196" s="221"/>
      <c r="AM10196" s="221"/>
      <c r="AN10196" s="221"/>
      <c r="AO10196" s="221"/>
      <c r="AP10196" s="221"/>
      <c r="AQ10196" s="219"/>
      <c r="AR10196" s="219"/>
      <c r="AS10196" s="221"/>
      <c r="AT10196" s="221"/>
      <c r="AU10196" s="221"/>
      <c r="AV10196" s="221"/>
      <c r="AW10196" s="221"/>
      <c r="AX10196" s="221"/>
      <c r="AY10196" s="221"/>
      <c r="AZ10196" s="221"/>
    </row>
    <row r="10197" spans="34:52" x14ac:dyDescent="0.15">
      <c r="AH10197" s="221"/>
      <c r="AI10197" s="221"/>
      <c r="AJ10197" s="221"/>
      <c r="AK10197" s="221"/>
      <c r="AL10197" s="221"/>
      <c r="AM10197" s="221"/>
      <c r="AN10197" s="221"/>
      <c r="AO10197" s="221"/>
      <c r="AP10197" s="221"/>
      <c r="AQ10197" s="219"/>
      <c r="AR10197" s="219"/>
      <c r="AS10197" s="221"/>
      <c r="AT10197" s="221"/>
      <c r="AU10197" s="221"/>
      <c r="AV10197" s="221"/>
      <c r="AW10197" s="221"/>
      <c r="AX10197" s="221"/>
      <c r="AY10197" s="221"/>
      <c r="AZ10197" s="221"/>
    </row>
    <row r="10198" spans="34:52" x14ac:dyDescent="0.15">
      <c r="AH10198" s="221"/>
      <c r="AI10198" s="221"/>
      <c r="AJ10198" s="221"/>
      <c r="AK10198" s="221"/>
      <c r="AL10198" s="221"/>
      <c r="AM10198" s="221"/>
      <c r="AN10198" s="221"/>
      <c r="AO10198" s="221"/>
      <c r="AP10198" s="221"/>
      <c r="AQ10198" s="219"/>
      <c r="AR10198" s="219"/>
      <c r="AS10198" s="221"/>
      <c r="AT10198" s="221"/>
      <c r="AU10198" s="221"/>
      <c r="AV10198" s="221"/>
      <c r="AW10198" s="221"/>
      <c r="AX10198" s="221"/>
      <c r="AY10198" s="221"/>
      <c r="AZ10198" s="221"/>
    </row>
    <row r="10199" spans="34:52" x14ac:dyDescent="0.15">
      <c r="AH10199" s="221"/>
      <c r="AI10199" s="221"/>
      <c r="AJ10199" s="221"/>
      <c r="AK10199" s="221"/>
      <c r="AL10199" s="221"/>
      <c r="AM10199" s="221"/>
      <c r="AN10199" s="221"/>
      <c r="AO10199" s="221"/>
      <c r="AP10199" s="221"/>
      <c r="AQ10199" s="219"/>
      <c r="AR10199" s="219"/>
      <c r="AS10199" s="221"/>
      <c r="AT10199" s="221"/>
      <c r="AU10199" s="221"/>
      <c r="AV10199" s="221"/>
      <c r="AW10199" s="221"/>
      <c r="AX10199" s="221"/>
      <c r="AY10199" s="221"/>
      <c r="AZ10199" s="221"/>
    </row>
    <row r="10200" spans="34:52" x14ac:dyDescent="0.15">
      <c r="AH10200" s="221"/>
      <c r="AI10200" s="221"/>
      <c r="AJ10200" s="221"/>
      <c r="AK10200" s="221"/>
      <c r="AL10200" s="221"/>
      <c r="AM10200" s="221"/>
      <c r="AN10200" s="221"/>
      <c r="AO10200" s="221"/>
      <c r="AP10200" s="221"/>
      <c r="AQ10200" s="219"/>
      <c r="AR10200" s="219"/>
      <c r="AS10200" s="221"/>
      <c r="AT10200" s="221"/>
      <c r="AU10200" s="221"/>
      <c r="AV10200" s="221"/>
      <c r="AW10200" s="221"/>
      <c r="AX10200" s="221"/>
      <c r="AY10200" s="221"/>
      <c r="AZ10200" s="221"/>
    </row>
    <row r="10201" spans="34:52" x14ac:dyDescent="0.15">
      <c r="AH10201" s="221"/>
      <c r="AI10201" s="221"/>
      <c r="AJ10201" s="221"/>
      <c r="AK10201" s="221"/>
      <c r="AL10201" s="221"/>
      <c r="AM10201" s="221"/>
      <c r="AN10201" s="221"/>
      <c r="AO10201" s="221"/>
      <c r="AP10201" s="221"/>
      <c r="AQ10201" s="219"/>
      <c r="AR10201" s="219"/>
      <c r="AS10201" s="221"/>
      <c r="AT10201" s="221"/>
      <c r="AU10201" s="221"/>
      <c r="AV10201" s="221"/>
      <c r="AW10201" s="221"/>
      <c r="AX10201" s="221"/>
      <c r="AY10201" s="221"/>
      <c r="AZ10201" s="221"/>
    </row>
    <row r="10202" spans="34:52" x14ac:dyDescent="0.15">
      <c r="AH10202" s="221"/>
      <c r="AI10202" s="221"/>
      <c r="AJ10202" s="221"/>
      <c r="AK10202" s="221"/>
      <c r="AL10202" s="221"/>
      <c r="AM10202" s="221"/>
      <c r="AN10202" s="221"/>
      <c r="AO10202" s="221"/>
      <c r="AP10202" s="221"/>
      <c r="AQ10202" s="219"/>
      <c r="AR10202" s="219"/>
      <c r="AS10202" s="221"/>
      <c r="AT10202" s="221"/>
      <c r="AU10202" s="221"/>
      <c r="AV10202" s="221"/>
      <c r="AW10202" s="221"/>
      <c r="AX10202" s="221"/>
      <c r="AY10202" s="221"/>
      <c r="AZ10202" s="221"/>
    </row>
    <row r="10203" spans="34:52" x14ac:dyDescent="0.15">
      <c r="AH10203" s="221"/>
      <c r="AI10203" s="221"/>
      <c r="AJ10203" s="221"/>
      <c r="AK10203" s="221"/>
      <c r="AL10203" s="221"/>
      <c r="AM10203" s="221"/>
      <c r="AN10203" s="221"/>
      <c r="AO10203" s="221"/>
      <c r="AP10203" s="221"/>
      <c r="AQ10203" s="219"/>
      <c r="AR10203" s="219"/>
      <c r="AS10203" s="221"/>
      <c r="AT10203" s="221"/>
      <c r="AU10203" s="221"/>
      <c r="AV10203" s="221"/>
      <c r="AW10203" s="221"/>
      <c r="AX10203" s="221"/>
      <c r="AY10203" s="221"/>
      <c r="AZ10203" s="221"/>
    </row>
    <row r="10204" spans="34:52" x14ac:dyDescent="0.15">
      <c r="AH10204" s="221"/>
      <c r="AI10204" s="221"/>
      <c r="AJ10204" s="221"/>
      <c r="AK10204" s="221"/>
      <c r="AL10204" s="221"/>
      <c r="AM10204" s="221"/>
      <c r="AN10204" s="221"/>
      <c r="AO10204" s="221"/>
      <c r="AP10204" s="221"/>
      <c r="AQ10204" s="219"/>
      <c r="AR10204" s="219"/>
      <c r="AS10204" s="221"/>
      <c r="AT10204" s="221"/>
      <c r="AU10204" s="221"/>
      <c r="AV10204" s="221"/>
      <c r="AW10204" s="221"/>
      <c r="AX10204" s="221"/>
      <c r="AY10204" s="221"/>
      <c r="AZ10204" s="221"/>
    </row>
    <row r="10205" spans="34:52" x14ac:dyDescent="0.15">
      <c r="AH10205" s="221"/>
      <c r="AI10205" s="221"/>
      <c r="AJ10205" s="221"/>
      <c r="AK10205" s="221"/>
      <c r="AL10205" s="221"/>
      <c r="AM10205" s="221"/>
      <c r="AN10205" s="221"/>
      <c r="AO10205" s="221"/>
      <c r="AP10205" s="221"/>
      <c r="AQ10205" s="219"/>
      <c r="AR10205" s="219"/>
      <c r="AS10205" s="221"/>
      <c r="AT10205" s="221"/>
      <c r="AU10205" s="221"/>
      <c r="AV10205" s="221"/>
      <c r="AW10205" s="221"/>
      <c r="AX10205" s="221"/>
      <c r="AY10205" s="221"/>
      <c r="AZ10205" s="221"/>
    </row>
    <row r="10206" spans="34:52" x14ac:dyDescent="0.15">
      <c r="AH10206" s="221"/>
      <c r="AI10206" s="221"/>
      <c r="AJ10206" s="221"/>
      <c r="AK10206" s="221"/>
      <c r="AL10206" s="221"/>
      <c r="AM10206" s="221"/>
      <c r="AN10206" s="221"/>
      <c r="AO10206" s="221"/>
      <c r="AP10206" s="221"/>
      <c r="AQ10206" s="219"/>
      <c r="AR10206" s="219"/>
      <c r="AS10206" s="221"/>
      <c r="AT10206" s="221"/>
      <c r="AU10206" s="221"/>
      <c r="AV10206" s="221"/>
      <c r="AW10206" s="221"/>
      <c r="AX10206" s="221"/>
      <c r="AY10206" s="221"/>
      <c r="AZ10206" s="221"/>
    </row>
    <row r="10207" spans="34:52" x14ac:dyDescent="0.15">
      <c r="AH10207" s="221"/>
      <c r="AI10207" s="221"/>
      <c r="AJ10207" s="221"/>
      <c r="AK10207" s="221"/>
      <c r="AL10207" s="221"/>
      <c r="AM10207" s="221"/>
      <c r="AN10207" s="221"/>
      <c r="AO10207" s="221"/>
      <c r="AP10207" s="221"/>
      <c r="AQ10207" s="219"/>
      <c r="AR10207" s="219"/>
      <c r="AS10207" s="221"/>
      <c r="AT10207" s="221"/>
      <c r="AU10207" s="221"/>
      <c r="AV10207" s="221"/>
      <c r="AW10207" s="221"/>
      <c r="AX10207" s="221"/>
      <c r="AY10207" s="221"/>
      <c r="AZ10207" s="221"/>
    </row>
    <row r="10208" spans="34:52" x14ac:dyDescent="0.15">
      <c r="AH10208" s="221"/>
      <c r="AI10208" s="221"/>
      <c r="AJ10208" s="221"/>
      <c r="AK10208" s="221"/>
      <c r="AL10208" s="221"/>
      <c r="AM10208" s="221"/>
      <c r="AN10208" s="221"/>
      <c r="AO10208" s="221"/>
      <c r="AP10208" s="221"/>
      <c r="AQ10208" s="219"/>
      <c r="AR10208" s="219"/>
      <c r="AS10208" s="221"/>
      <c r="AT10208" s="221"/>
      <c r="AU10208" s="221"/>
      <c r="AV10208" s="221"/>
      <c r="AW10208" s="221"/>
      <c r="AX10208" s="221"/>
      <c r="AY10208" s="221"/>
      <c r="AZ10208" s="221"/>
    </row>
    <row r="10209" spans="34:52" x14ac:dyDescent="0.15">
      <c r="AH10209" s="221"/>
      <c r="AI10209" s="221"/>
      <c r="AJ10209" s="221"/>
      <c r="AK10209" s="221"/>
      <c r="AL10209" s="221"/>
      <c r="AM10209" s="221"/>
      <c r="AN10209" s="221"/>
      <c r="AO10209" s="221"/>
      <c r="AP10209" s="221"/>
      <c r="AQ10209" s="219"/>
      <c r="AR10209" s="219"/>
      <c r="AS10209" s="221"/>
      <c r="AT10209" s="221"/>
      <c r="AU10209" s="221"/>
      <c r="AV10209" s="221"/>
      <c r="AW10209" s="221"/>
      <c r="AX10209" s="221"/>
      <c r="AY10209" s="221"/>
      <c r="AZ10209" s="221"/>
    </row>
    <row r="10210" spans="34:52" x14ac:dyDescent="0.15">
      <c r="AH10210" s="221"/>
      <c r="AI10210" s="221"/>
      <c r="AJ10210" s="221"/>
      <c r="AK10210" s="221"/>
      <c r="AL10210" s="221"/>
      <c r="AM10210" s="221"/>
      <c r="AN10210" s="221"/>
      <c r="AO10210" s="221"/>
      <c r="AP10210" s="221"/>
      <c r="AQ10210" s="219"/>
      <c r="AR10210" s="219"/>
      <c r="AS10210" s="221"/>
      <c r="AT10210" s="221"/>
      <c r="AU10210" s="221"/>
      <c r="AV10210" s="221"/>
      <c r="AW10210" s="221"/>
      <c r="AX10210" s="221"/>
      <c r="AY10210" s="221"/>
      <c r="AZ10210" s="221"/>
    </row>
    <row r="10211" spans="34:52" x14ac:dyDescent="0.15">
      <c r="AH10211" s="221"/>
      <c r="AI10211" s="221"/>
      <c r="AJ10211" s="221"/>
      <c r="AK10211" s="221"/>
      <c r="AL10211" s="221"/>
      <c r="AM10211" s="221"/>
      <c r="AN10211" s="221"/>
      <c r="AO10211" s="221"/>
      <c r="AP10211" s="221"/>
      <c r="AQ10211" s="219"/>
      <c r="AR10211" s="219"/>
      <c r="AS10211" s="221"/>
      <c r="AT10211" s="221"/>
      <c r="AU10211" s="221"/>
      <c r="AV10211" s="221"/>
      <c r="AW10211" s="221"/>
      <c r="AX10211" s="221"/>
      <c r="AY10211" s="221"/>
      <c r="AZ10211" s="221"/>
    </row>
    <row r="10212" spans="34:52" x14ac:dyDescent="0.15">
      <c r="AH10212" s="221"/>
      <c r="AI10212" s="221"/>
      <c r="AJ10212" s="221"/>
      <c r="AK10212" s="221"/>
      <c r="AL10212" s="221"/>
      <c r="AM10212" s="221"/>
      <c r="AN10212" s="221"/>
      <c r="AO10212" s="221"/>
      <c r="AP10212" s="221"/>
      <c r="AQ10212" s="219"/>
      <c r="AR10212" s="219"/>
      <c r="AS10212" s="221"/>
      <c r="AT10212" s="221"/>
      <c r="AU10212" s="221"/>
      <c r="AV10212" s="221"/>
      <c r="AW10212" s="221"/>
      <c r="AX10212" s="221"/>
      <c r="AY10212" s="221"/>
      <c r="AZ10212" s="221"/>
    </row>
    <row r="10213" spans="34:52" x14ac:dyDescent="0.15">
      <c r="AH10213" s="221"/>
      <c r="AI10213" s="221"/>
      <c r="AJ10213" s="221"/>
      <c r="AK10213" s="221"/>
      <c r="AL10213" s="221"/>
      <c r="AM10213" s="221"/>
      <c r="AN10213" s="221"/>
      <c r="AO10213" s="221"/>
      <c r="AP10213" s="221"/>
      <c r="AQ10213" s="219"/>
      <c r="AR10213" s="219"/>
      <c r="AS10213" s="221"/>
      <c r="AT10213" s="221"/>
      <c r="AU10213" s="221"/>
      <c r="AV10213" s="221"/>
      <c r="AW10213" s="221"/>
      <c r="AX10213" s="221"/>
      <c r="AY10213" s="221"/>
      <c r="AZ10213" s="221"/>
    </row>
    <row r="10214" spans="34:52" x14ac:dyDescent="0.15">
      <c r="AH10214" s="221"/>
      <c r="AI10214" s="221"/>
      <c r="AJ10214" s="221"/>
      <c r="AK10214" s="221"/>
      <c r="AL10214" s="221"/>
      <c r="AM10214" s="221"/>
      <c r="AN10214" s="221"/>
      <c r="AO10214" s="221"/>
      <c r="AP10214" s="221"/>
      <c r="AQ10214" s="219"/>
      <c r="AR10214" s="219"/>
      <c r="AS10214" s="221"/>
      <c r="AT10214" s="221"/>
      <c r="AU10214" s="221"/>
      <c r="AV10214" s="221"/>
      <c r="AW10214" s="221"/>
      <c r="AX10214" s="221"/>
      <c r="AY10214" s="221"/>
      <c r="AZ10214" s="221"/>
    </row>
    <row r="10215" spans="34:52" x14ac:dyDescent="0.15">
      <c r="AH10215" s="221"/>
      <c r="AI10215" s="221"/>
      <c r="AJ10215" s="221"/>
      <c r="AK10215" s="221"/>
      <c r="AL10215" s="221"/>
      <c r="AM10215" s="221"/>
      <c r="AN10215" s="221"/>
      <c r="AO10215" s="221"/>
      <c r="AP10215" s="221"/>
      <c r="AQ10215" s="219"/>
      <c r="AR10215" s="219"/>
      <c r="AS10215" s="221"/>
      <c r="AT10215" s="221"/>
      <c r="AU10215" s="221"/>
      <c r="AV10215" s="221"/>
      <c r="AW10215" s="221"/>
      <c r="AX10215" s="221"/>
      <c r="AY10215" s="221"/>
      <c r="AZ10215" s="221"/>
    </row>
    <row r="10216" spans="34:52" x14ac:dyDescent="0.15">
      <c r="AH10216" s="221"/>
      <c r="AI10216" s="221"/>
      <c r="AJ10216" s="221"/>
      <c r="AK10216" s="221"/>
      <c r="AL10216" s="221"/>
      <c r="AM10216" s="221"/>
      <c r="AN10216" s="221"/>
      <c r="AO10216" s="221"/>
      <c r="AP10216" s="221"/>
      <c r="AQ10216" s="219"/>
      <c r="AR10216" s="219"/>
      <c r="AS10216" s="221"/>
      <c r="AT10216" s="221"/>
      <c r="AU10216" s="221"/>
      <c r="AV10216" s="221"/>
      <c r="AW10216" s="221"/>
      <c r="AX10216" s="221"/>
      <c r="AY10216" s="221"/>
      <c r="AZ10216" s="221"/>
    </row>
    <row r="10217" spans="34:52" x14ac:dyDescent="0.15">
      <c r="AH10217" s="221"/>
      <c r="AI10217" s="221"/>
      <c r="AJ10217" s="221"/>
      <c r="AK10217" s="221"/>
      <c r="AL10217" s="221"/>
      <c r="AM10217" s="221"/>
      <c r="AN10217" s="221"/>
      <c r="AO10217" s="221"/>
      <c r="AP10217" s="221"/>
      <c r="AQ10217" s="219"/>
      <c r="AR10217" s="219"/>
      <c r="AS10217" s="221"/>
      <c r="AT10217" s="221"/>
      <c r="AU10217" s="221"/>
      <c r="AV10217" s="221"/>
      <c r="AW10217" s="221"/>
      <c r="AX10217" s="221"/>
      <c r="AY10217" s="221"/>
      <c r="AZ10217" s="221"/>
    </row>
    <row r="10218" spans="34:52" x14ac:dyDescent="0.15">
      <c r="AH10218" s="221"/>
      <c r="AI10218" s="221"/>
      <c r="AJ10218" s="221"/>
      <c r="AK10218" s="221"/>
      <c r="AL10218" s="221"/>
      <c r="AM10218" s="221"/>
      <c r="AN10218" s="221"/>
      <c r="AO10218" s="221"/>
      <c r="AP10218" s="221"/>
      <c r="AQ10218" s="219"/>
      <c r="AR10218" s="219"/>
      <c r="AS10218" s="221"/>
      <c r="AT10218" s="221"/>
      <c r="AU10218" s="221"/>
      <c r="AV10218" s="221"/>
      <c r="AW10218" s="221"/>
      <c r="AX10218" s="221"/>
      <c r="AY10218" s="221"/>
      <c r="AZ10218" s="221"/>
    </row>
    <row r="10219" spans="34:52" x14ac:dyDescent="0.15">
      <c r="AH10219" s="221"/>
      <c r="AI10219" s="221"/>
      <c r="AJ10219" s="221"/>
      <c r="AK10219" s="221"/>
      <c r="AL10219" s="221"/>
      <c r="AM10219" s="221"/>
      <c r="AN10219" s="221"/>
      <c r="AO10219" s="221"/>
      <c r="AP10219" s="221"/>
      <c r="AQ10219" s="219"/>
      <c r="AR10219" s="219"/>
      <c r="AS10219" s="221"/>
      <c r="AT10219" s="221"/>
      <c r="AU10219" s="221"/>
      <c r="AV10219" s="221"/>
      <c r="AW10219" s="221"/>
      <c r="AX10219" s="221"/>
      <c r="AY10219" s="221"/>
      <c r="AZ10219" s="221"/>
    </row>
    <row r="10220" spans="34:52" x14ac:dyDescent="0.15">
      <c r="AH10220" s="221"/>
      <c r="AI10220" s="221"/>
      <c r="AJ10220" s="221"/>
      <c r="AK10220" s="221"/>
      <c r="AL10220" s="221"/>
      <c r="AM10220" s="221"/>
      <c r="AN10220" s="221"/>
      <c r="AO10220" s="221"/>
      <c r="AP10220" s="221"/>
      <c r="AQ10220" s="219"/>
      <c r="AR10220" s="219"/>
      <c r="AS10220" s="221"/>
      <c r="AT10220" s="221"/>
      <c r="AU10220" s="221"/>
      <c r="AV10220" s="221"/>
      <c r="AW10220" s="221"/>
      <c r="AX10220" s="221"/>
      <c r="AY10220" s="221"/>
      <c r="AZ10220" s="221"/>
    </row>
    <row r="10221" spans="34:52" x14ac:dyDescent="0.15">
      <c r="AH10221" s="221"/>
      <c r="AI10221" s="221"/>
      <c r="AJ10221" s="221"/>
      <c r="AK10221" s="221"/>
      <c r="AL10221" s="221"/>
      <c r="AM10221" s="221"/>
      <c r="AN10221" s="221"/>
      <c r="AO10221" s="221"/>
      <c r="AP10221" s="221"/>
      <c r="AQ10221" s="219"/>
      <c r="AR10221" s="219"/>
      <c r="AS10221" s="221"/>
      <c r="AT10221" s="221"/>
      <c r="AU10221" s="221"/>
      <c r="AV10221" s="221"/>
      <c r="AW10221" s="221"/>
      <c r="AX10221" s="221"/>
      <c r="AY10221" s="221"/>
      <c r="AZ10221" s="221"/>
    </row>
    <row r="10222" spans="34:52" x14ac:dyDescent="0.15">
      <c r="AH10222" s="221"/>
      <c r="AI10222" s="221"/>
      <c r="AJ10222" s="221"/>
      <c r="AK10222" s="221"/>
      <c r="AL10222" s="221"/>
      <c r="AM10222" s="221"/>
      <c r="AN10222" s="221"/>
      <c r="AO10222" s="221"/>
      <c r="AP10222" s="221"/>
      <c r="AQ10222" s="219"/>
      <c r="AR10222" s="219"/>
      <c r="AS10222" s="221"/>
      <c r="AT10222" s="221"/>
      <c r="AU10222" s="221"/>
      <c r="AV10222" s="221"/>
      <c r="AW10222" s="221"/>
      <c r="AX10222" s="221"/>
      <c r="AY10222" s="221"/>
      <c r="AZ10222" s="221"/>
    </row>
    <row r="10223" spans="34:52" x14ac:dyDescent="0.15">
      <c r="AH10223" s="221"/>
      <c r="AI10223" s="221"/>
      <c r="AJ10223" s="221"/>
      <c r="AK10223" s="221"/>
      <c r="AL10223" s="221"/>
      <c r="AM10223" s="221"/>
      <c r="AN10223" s="221"/>
      <c r="AO10223" s="221"/>
      <c r="AP10223" s="221"/>
      <c r="AQ10223" s="219"/>
      <c r="AR10223" s="219"/>
      <c r="AS10223" s="221"/>
      <c r="AT10223" s="221"/>
      <c r="AU10223" s="221"/>
      <c r="AV10223" s="221"/>
      <c r="AW10223" s="221"/>
      <c r="AX10223" s="221"/>
      <c r="AY10223" s="221"/>
      <c r="AZ10223" s="221"/>
    </row>
    <row r="10224" spans="34:52" x14ac:dyDescent="0.15">
      <c r="AH10224" s="221"/>
      <c r="AI10224" s="221"/>
      <c r="AJ10224" s="221"/>
      <c r="AK10224" s="221"/>
      <c r="AL10224" s="221"/>
      <c r="AM10224" s="221"/>
      <c r="AN10224" s="221"/>
      <c r="AO10224" s="221"/>
      <c r="AP10224" s="221"/>
      <c r="AQ10224" s="219"/>
      <c r="AR10224" s="219"/>
      <c r="AS10224" s="221"/>
      <c r="AT10224" s="221"/>
      <c r="AU10224" s="221"/>
      <c r="AV10224" s="221"/>
      <c r="AW10224" s="221"/>
      <c r="AX10224" s="221"/>
      <c r="AY10224" s="221"/>
      <c r="AZ10224" s="221"/>
    </row>
    <row r="10225" spans="34:52" x14ac:dyDescent="0.15">
      <c r="AH10225" s="221"/>
      <c r="AI10225" s="221"/>
      <c r="AJ10225" s="221"/>
      <c r="AK10225" s="221"/>
      <c r="AL10225" s="221"/>
      <c r="AM10225" s="221"/>
      <c r="AN10225" s="221"/>
      <c r="AO10225" s="221"/>
      <c r="AP10225" s="221"/>
      <c r="AQ10225" s="219"/>
      <c r="AR10225" s="219"/>
      <c r="AS10225" s="221"/>
      <c r="AT10225" s="221"/>
      <c r="AU10225" s="221"/>
      <c r="AV10225" s="221"/>
      <c r="AW10225" s="221"/>
      <c r="AX10225" s="221"/>
      <c r="AY10225" s="221"/>
      <c r="AZ10225" s="221"/>
    </row>
    <row r="10226" spans="34:52" x14ac:dyDescent="0.15">
      <c r="AH10226" s="221"/>
      <c r="AI10226" s="221"/>
      <c r="AJ10226" s="221"/>
      <c r="AK10226" s="221"/>
      <c r="AL10226" s="221"/>
      <c r="AM10226" s="221"/>
      <c r="AN10226" s="221"/>
      <c r="AO10226" s="221"/>
      <c r="AP10226" s="221"/>
      <c r="AQ10226" s="219"/>
      <c r="AR10226" s="219"/>
      <c r="AS10226" s="221"/>
      <c r="AT10226" s="221"/>
      <c r="AU10226" s="221"/>
      <c r="AV10226" s="221"/>
      <c r="AW10226" s="221"/>
      <c r="AX10226" s="221"/>
      <c r="AY10226" s="221"/>
      <c r="AZ10226" s="221"/>
    </row>
    <row r="10227" spans="34:52" x14ac:dyDescent="0.15">
      <c r="AH10227" s="221"/>
      <c r="AI10227" s="221"/>
      <c r="AJ10227" s="221"/>
      <c r="AK10227" s="221"/>
      <c r="AL10227" s="221"/>
      <c r="AM10227" s="221"/>
      <c r="AN10227" s="221"/>
      <c r="AO10227" s="221"/>
      <c r="AP10227" s="221"/>
      <c r="AQ10227" s="219"/>
      <c r="AR10227" s="219"/>
      <c r="AS10227" s="221"/>
      <c r="AT10227" s="221"/>
      <c r="AU10227" s="221"/>
      <c r="AV10227" s="221"/>
      <c r="AW10227" s="221"/>
      <c r="AX10227" s="221"/>
      <c r="AY10227" s="221"/>
      <c r="AZ10227" s="221"/>
    </row>
    <row r="10228" spans="34:52" x14ac:dyDescent="0.15">
      <c r="AH10228" s="221"/>
      <c r="AI10228" s="221"/>
      <c r="AJ10228" s="221"/>
      <c r="AK10228" s="221"/>
      <c r="AL10228" s="221"/>
      <c r="AM10228" s="221"/>
      <c r="AN10228" s="221"/>
      <c r="AO10228" s="221"/>
      <c r="AP10228" s="221"/>
      <c r="AQ10228" s="219"/>
      <c r="AR10228" s="219"/>
      <c r="AS10228" s="221"/>
      <c r="AT10228" s="221"/>
      <c r="AU10228" s="221"/>
      <c r="AV10228" s="221"/>
      <c r="AW10228" s="221"/>
      <c r="AX10228" s="221"/>
      <c r="AY10228" s="221"/>
      <c r="AZ10228" s="221"/>
    </row>
    <row r="10229" spans="34:52" x14ac:dyDescent="0.15">
      <c r="AH10229" s="221"/>
      <c r="AI10229" s="221"/>
      <c r="AJ10229" s="221"/>
      <c r="AK10229" s="221"/>
      <c r="AL10229" s="221"/>
      <c r="AM10229" s="221"/>
      <c r="AN10229" s="221"/>
      <c r="AO10229" s="221"/>
      <c r="AP10229" s="221"/>
      <c r="AQ10229" s="219"/>
      <c r="AR10229" s="219"/>
      <c r="AS10229" s="221"/>
      <c r="AT10229" s="221"/>
      <c r="AU10229" s="221"/>
      <c r="AV10229" s="221"/>
      <c r="AW10229" s="221"/>
      <c r="AX10229" s="221"/>
      <c r="AY10229" s="221"/>
      <c r="AZ10229" s="221"/>
    </row>
    <row r="10230" spans="34:52" x14ac:dyDescent="0.15">
      <c r="AH10230" s="221"/>
      <c r="AI10230" s="221"/>
      <c r="AJ10230" s="221"/>
      <c r="AK10230" s="221"/>
      <c r="AL10230" s="221"/>
      <c r="AM10230" s="221"/>
      <c r="AN10230" s="221"/>
      <c r="AO10230" s="221"/>
      <c r="AP10230" s="221"/>
      <c r="AQ10230" s="219"/>
      <c r="AR10230" s="219"/>
      <c r="AS10230" s="221"/>
      <c r="AT10230" s="221"/>
      <c r="AU10230" s="221"/>
      <c r="AV10230" s="221"/>
      <c r="AW10230" s="221"/>
      <c r="AX10230" s="221"/>
      <c r="AY10230" s="221"/>
      <c r="AZ10230" s="221"/>
    </row>
    <row r="10231" spans="34:52" x14ac:dyDescent="0.15">
      <c r="AH10231" s="221"/>
      <c r="AI10231" s="221"/>
      <c r="AJ10231" s="221"/>
      <c r="AK10231" s="221"/>
      <c r="AL10231" s="221"/>
      <c r="AM10231" s="221"/>
      <c r="AN10231" s="221"/>
      <c r="AO10231" s="221"/>
      <c r="AP10231" s="221"/>
      <c r="AQ10231" s="219"/>
      <c r="AR10231" s="219"/>
      <c r="AS10231" s="221"/>
      <c r="AT10231" s="221"/>
      <c r="AU10231" s="221"/>
      <c r="AV10231" s="221"/>
      <c r="AW10231" s="221"/>
      <c r="AX10231" s="221"/>
      <c r="AY10231" s="221"/>
      <c r="AZ10231" s="221"/>
    </row>
    <row r="10232" spans="34:52" x14ac:dyDescent="0.15">
      <c r="AH10232" s="221"/>
      <c r="AI10232" s="221"/>
      <c r="AJ10232" s="221"/>
      <c r="AK10232" s="221"/>
      <c r="AL10232" s="221"/>
      <c r="AM10232" s="221"/>
      <c r="AN10232" s="221"/>
      <c r="AO10232" s="221"/>
      <c r="AP10232" s="221"/>
      <c r="AQ10232" s="219"/>
      <c r="AR10232" s="219"/>
      <c r="AS10232" s="221"/>
      <c r="AT10232" s="221"/>
      <c r="AU10232" s="221"/>
      <c r="AV10232" s="221"/>
      <c r="AW10232" s="221"/>
      <c r="AX10232" s="221"/>
      <c r="AY10232" s="221"/>
      <c r="AZ10232" s="221"/>
    </row>
    <row r="10233" spans="34:52" x14ac:dyDescent="0.15">
      <c r="AH10233" s="221"/>
      <c r="AI10233" s="221"/>
      <c r="AJ10233" s="221"/>
      <c r="AK10233" s="221"/>
      <c r="AL10233" s="221"/>
      <c r="AM10233" s="221"/>
      <c r="AN10233" s="221"/>
      <c r="AO10233" s="221"/>
      <c r="AP10233" s="221"/>
      <c r="AQ10233" s="219"/>
      <c r="AR10233" s="219"/>
      <c r="AS10233" s="221"/>
      <c r="AT10233" s="221"/>
      <c r="AU10233" s="221"/>
      <c r="AV10233" s="221"/>
      <c r="AW10233" s="221"/>
      <c r="AX10233" s="221"/>
      <c r="AY10233" s="221"/>
      <c r="AZ10233" s="221"/>
    </row>
    <row r="10234" spans="34:52" x14ac:dyDescent="0.15">
      <c r="AH10234" s="221"/>
      <c r="AI10234" s="221"/>
      <c r="AJ10234" s="221"/>
      <c r="AK10234" s="221"/>
      <c r="AL10234" s="221"/>
      <c r="AM10234" s="221"/>
      <c r="AN10234" s="221"/>
      <c r="AO10234" s="221"/>
      <c r="AP10234" s="221"/>
      <c r="AQ10234" s="219"/>
      <c r="AR10234" s="219"/>
      <c r="AS10234" s="221"/>
      <c r="AT10234" s="221"/>
      <c r="AU10234" s="221"/>
      <c r="AV10234" s="221"/>
      <c r="AW10234" s="221"/>
      <c r="AX10234" s="221"/>
      <c r="AY10234" s="221"/>
      <c r="AZ10234" s="221"/>
    </row>
    <row r="10235" spans="34:52" x14ac:dyDescent="0.15">
      <c r="AH10235" s="221"/>
      <c r="AI10235" s="221"/>
      <c r="AJ10235" s="221"/>
      <c r="AK10235" s="221"/>
      <c r="AL10235" s="221"/>
      <c r="AM10235" s="221"/>
      <c r="AN10235" s="221"/>
      <c r="AO10235" s="221"/>
      <c r="AP10235" s="221"/>
      <c r="AQ10235" s="219"/>
      <c r="AR10235" s="219"/>
      <c r="AS10235" s="221"/>
      <c r="AT10235" s="221"/>
      <c r="AU10235" s="221"/>
      <c r="AV10235" s="221"/>
      <c r="AW10235" s="221"/>
      <c r="AX10235" s="221"/>
      <c r="AY10235" s="221"/>
      <c r="AZ10235" s="221"/>
    </row>
    <row r="10236" spans="34:52" x14ac:dyDescent="0.15">
      <c r="AH10236" s="221"/>
      <c r="AI10236" s="221"/>
      <c r="AJ10236" s="221"/>
      <c r="AK10236" s="221"/>
      <c r="AL10236" s="221"/>
      <c r="AM10236" s="221"/>
      <c r="AN10236" s="221"/>
      <c r="AO10236" s="221"/>
      <c r="AP10236" s="221"/>
      <c r="AQ10236" s="219"/>
      <c r="AR10236" s="219"/>
      <c r="AS10236" s="221"/>
      <c r="AT10236" s="221"/>
      <c r="AU10236" s="221"/>
      <c r="AV10236" s="221"/>
      <c r="AW10236" s="221"/>
      <c r="AX10236" s="221"/>
      <c r="AY10236" s="221"/>
      <c r="AZ10236" s="221"/>
    </row>
    <row r="10237" spans="34:52" x14ac:dyDescent="0.15">
      <c r="AH10237" s="221"/>
      <c r="AI10237" s="221"/>
      <c r="AJ10237" s="221"/>
      <c r="AK10237" s="221"/>
      <c r="AL10237" s="221"/>
      <c r="AM10237" s="221"/>
      <c r="AN10237" s="221"/>
      <c r="AO10237" s="221"/>
      <c r="AP10237" s="221"/>
      <c r="AQ10237" s="219"/>
      <c r="AR10237" s="219"/>
      <c r="AS10237" s="221"/>
      <c r="AT10237" s="221"/>
      <c r="AU10237" s="221"/>
      <c r="AV10237" s="221"/>
      <c r="AW10237" s="221"/>
      <c r="AX10237" s="221"/>
      <c r="AY10237" s="221"/>
      <c r="AZ10237" s="221"/>
    </row>
    <row r="10238" spans="34:52" x14ac:dyDescent="0.15">
      <c r="AH10238" s="221"/>
      <c r="AI10238" s="221"/>
      <c r="AJ10238" s="221"/>
      <c r="AK10238" s="221"/>
      <c r="AL10238" s="221"/>
      <c r="AM10238" s="221"/>
      <c r="AN10238" s="221"/>
      <c r="AO10238" s="221"/>
      <c r="AP10238" s="221"/>
      <c r="AQ10238" s="219"/>
      <c r="AR10238" s="219"/>
      <c r="AS10238" s="221"/>
      <c r="AT10238" s="221"/>
      <c r="AU10238" s="221"/>
      <c r="AV10238" s="221"/>
      <c r="AW10238" s="221"/>
      <c r="AX10238" s="221"/>
      <c r="AY10238" s="221"/>
      <c r="AZ10238" s="221"/>
    </row>
    <row r="10239" spans="34:52" x14ac:dyDescent="0.15">
      <c r="AH10239" s="221"/>
      <c r="AI10239" s="221"/>
      <c r="AJ10239" s="221"/>
      <c r="AK10239" s="221"/>
      <c r="AL10239" s="221"/>
      <c r="AM10239" s="221"/>
      <c r="AN10239" s="221"/>
      <c r="AO10239" s="221"/>
      <c r="AP10239" s="221"/>
      <c r="AQ10239" s="219"/>
      <c r="AR10239" s="219"/>
      <c r="AS10239" s="221"/>
      <c r="AT10239" s="221"/>
      <c r="AU10239" s="221"/>
      <c r="AV10239" s="221"/>
      <c r="AW10239" s="221"/>
      <c r="AX10239" s="221"/>
      <c r="AY10239" s="221"/>
      <c r="AZ10239" s="221"/>
    </row>
    <row r="10240" spans="34:52" x14ac:dyDescent="0.15">
      <c r="AH10240" s="221"/>
      <c r="AI10240" s="221"/>
      <c r="AJ10240" s="221"/>
      <c r="AK10240" s="221"/>
      <c r="AL10240" s="221"/>
      <c r="AM10240" s="221"/>
      <c r="AN10240" s="221"/>
      <c r="AO10240" s="221"/>
      <c r="AP10240" s="221"/>
      <c r="AQ10240" s="219"/>
      <c r="AR10240" s="219"/>
      <c r="AS10240" s="221"/>
      <c r="AT10240" s="221"/>
      <c r="AU10240" s="221"/>
      <c r="AV10240" s="221"/>
      <c r="AW10240" s="221"/>
      <c r="AX10240" s="221"/>
      <c r="AY10240" s="221"/>
      <c r="AZ10240" s="221"/>
    </row>
    <row r="10241" spans="34:52" x14ac:dyDescent="0.15">
      <c r="AH10241" s="221"/>
      <c r="AI10241" s="221"/>
      <c r="AJ10241" s="221"/>
      <c r="AK10241" s="221"/>
      <c r="AL10241" s="221"/>
      <c r="AM10241" s="221"/>
      <c r="AN10241" s="221"/>
      <c r="AO10241" s="221"/>
      <c r="AP10241" s="221"/>
      <c r="AQ10241" s="219"/>
      <c r="AR10241" s="219"/>
      <c r="AS10241" s="221"/>
      <c r="AT10241" s="221"/>
      <c r="AU10241" s="221"/>
      <c r="AV10241" s="221"/>
      <c r="AW10241" s="221"/>
      <c r="AX10241" s="221"/>
      <c r="AY10241" s="221"/>
      <c r="AZ10241" s="221"/>
    </row>
    <row r="10242" spans="34:52" x14ac:dyDescent="0.15">
      <c r="AH10242" s="221"/>
      <c r="AI10242" s="221"/>
      <c r="AJ10242" s="221"/>
      <c r="AK10242" s="221"/>
      <c r="AL10242" s="221"/>
      <c r="AM10242" s="221"/>
      <c r="AN10242" s="221"/>
      <c r="AO10242" s="221"/>
      <c r="AP10242" s="221"/>
      <c r="AQ10242" s="219"/>
      <c r="AR10242" s="219"/>
      <c r="AS10242" s="221"/>
      <c r="AT10242" s="221"/>
      <c r="AU10242" s="221"/>
      <c r="AV10242" s="221"/>
      <c r="AW10242" s="221"/>
      <c r="AX10242" s="221"/>
      <c r="AY10242" s="221"/>
      <c r="AZ10242" s="221"/>
    </row>
    <row r="10243" spans="34:52" x14ac:dyDescent="0.15">
      <c r="AH10243" s="221"/>
      <c r="AI10243" s="221"/>
      <c r="AJ10243" s="221"/>
      <c r="AK10243" s="221"/>
      <c r="AL10243" s="221"/>
      <c r="AM10243" s="221"/>
      <c r="AN10243" s="221"/>
      <c r="AO10243" s="221"/>
      <c r="AP10243" s="221"/>
      <c r="AQ10243" s="219"/>
      <c r="AR10243" s="219"/>
      <c r="AS10243" s="221"/>
      <c r="AT10243" s="221"/>
      <c r="AU10243" s="221"/>
      <c r="AV10243" s="221"/>
      <c r="AW10243" s="221"/>
      <c r="AX10243" s="221"/>
      <c r="AY10243" s="221"/>
      <c r="AZ10243" s="221"/>
    </row>
    <row r="10244" spans="34:52" x14ac:dyDescent="0.15">
      <c r="AH10244" s="221"/>
      <c r="AI10244" s="221"/>
      <c r="AJ10244" s="221"/>
      <c r="AK10244" s="221"/>
      <c r="AL10244" s="221"/>
      <c r="AM10244" s="221"/>
      <c r="AN10244" s="221"/>
      <c r="AO10244" s="221"/>
      <c r="AP10244" s="221"/>
      <c r="AQ10244" s="219"/>
      <c r="AR10244" s="219"/>
      <c r="AS10244" s="221"/>
      <c r="AT10244" s="221"/>
      <c r="AU10244" s="221"/>
      <c r="AV10244" s="221"/>
      <c r="AW10244" s="221"/>
      <c r="AX10244" s="221"/>
      <c r="AY10244" s="221"/>
      <c r="AZ10244" s="221"/>
    </row>
    <row r="10245" spans="34:52" x14ac:dyDescent="0.15">
      <c r="AH10245" s="221"/>
      <c r="AI10245" s="221"/>
      <c r="AJ10245" s="221"/>
      <c r="AK10245" s="221"/>
      <c r="AL10245" s="221"/>
      <c r="AM10245" s="221"/>
      <c r="AN10245" s="221"/>
      <c r="AO10245" s="221"/>
      <c r="AP10245" s="221"/>
      <c r="AQ10245" s="219"/>
      <c r="AR10245" s="219"/>
      <c r="AS10245" s="221"/>
      <c r="AT10245" s="221"/>
      <c r="AU10245" s="221"/>
      <c r="AV10245" s="221"/>
      <c r="AW10245" s="221"/>
      <c r="AX10245" s="221"/>
      <c r="AY10245" s="221"/>
      <c r="AZ10245" s="221"/>
    </row>
    <row r="10246" spans="34:52" x14ac:dyDescent="0.15">
      <c r="AH10246" s="221"/>
      <c r="AI10246" s="221"/>
      <c r="AJ10246" s="221"/>
      <c r="AK10246" s="221"/>
      <c r="AL10246" s="221"/>
      <c r="AM10246" s="221"/>
      <c r="AN10246" s="221"/>
      <c r="AO10246" s="221"/>
      <c r="AP10246" s="221"/>
      <c r="AQ10246" s="219"/>
      <c r="AR10246" s="219"/>
      <c r="AS10246" s="221"/>
      <c r="AT10246" s="221"/>
      <c r="AU10246" s="221"/>
      <c r="AV10246" s="221"/>
      <c r="AW10246" s="221"/>
      <c r="AX10246" s="221"/>
      <c r="AY10246" s="221"/>
      <c r="AZ10246" s="221"/>
    </row>
    <row r="10247" spans="34:52" x14ac:dyDescent="0.15">
      <c r="AH10247" s="221"/>
      <c r="AI10247" s="221"/>
      <c r="AJ10247" s="221"/>
      <c r="AK10247" s="221"/>
      <c r="AL10247" s="221"/>
      <c r="AM10247" s="221"/>
      <c r="AN10247" s="221"/>
      <c r="AO10247" s="221"/>
      <c r="AP10247" s="221"/>
      <c r="AQ10247" s="219"/>
      <c r="AR10247" s="219"/>
      <c r="AS10247" s="221"/>
      <c r="AT10247" s="221"/>
      <c r="AU10247" s="221"/>
      <c r="AV10247" s="221"/>
      <c r="AW10247" s="221"/>
      <c r="AX10247" s="221"/>
      <c r="AY10247" s="221"/>
      <c r="AZ10247" s="221"/>
    </row>
    <row r="10248" spans="34:52" x14ac:dyDescent="0.15">
      <c r="AH10248" s="221"/>
      <c r="AI10248" s="221"/>
      <c r="AJ10248" s="221"/>
      <c r="AK10248" s="221"/>
      <c r="AL10248" s="221"/>
      <c r="AM10248" s="221"/>
      <c r="AN10248" s="221"/>
      <c r="AO10248" s="221"/>
      <c r="AP10248" s="221"/>
      <c r="AQ10248" s="219"/>
      <c r="AR10248" s="219"/>
      <c r="AS10248" s="221"/>
      <c r="AT10248" s="221"/>
      <c r="AU10248" s="221"/>
      <c r="AV10248" s="221"/>
      <c r="AW10248" s="221"/>
      <c r="AX10248" s="221"/>
      <c r="AY10248" s="221"/>
      <c r="AZ10248" s="221"/>
    </row>
    <row r="10249" spans="34:52" x14ac:dyDescent="0.15">
      <c r="AH10249" s="221"/>
      <c r="AI10249" s="221"/>
      <c r="AJ10249" s="221"/>
      <c r="AK10249" s="221"/>
      <c r="AL10249" s="221"/>
      <c r="AM10249" s="221"/>
      <c r="AN10249" s="221"/>
      <c r="AO10249" s="221"/>
      <c r="AP10249" s="221"/>
      <c r="AQ10249" s="219"/>
      <c r="AR10249" s="219"/>
      <c r="AS10249" s="221"/>
      <c r="AT10249" s="221"/>
      <c r="AU10249" s="221"/>
      <c r="AV10249" s="221"/>
      <c r="AW10249" s="221"/>
      <c r="AX10249" s="221"/>
      <c r="AY10249" s="221"/>
      <c r="AZ10249" s="221"/>
    </row>
    <row r="10250" spans="34:52" x14ac:dyDescent="0.15">
      <c r="AH10250" s="221"/>
      <c r="AI10250" s="221"/>
      <c r="AJ10250" s="221"/>
      <c r="AK10250" s="221"/>
      <c r="AL10250" s="221"/>
      <c r="AM10250" s="221"/>
      <c r="AN10250" s="221"/>
      <c r="AO10250" s="221"/>
      <c r="AP10250" s="221"/>
      <c r="AQ10250" s="219"/>
      <c r="AR10250" s="219"/>
      <c r="AS10250" s="221"/>
      <c r="AT10250" s="221"/>
      <c r="AU10250" s="221"/>
      <c r="AV10250" s="221"/>
      <c r="AW10250" s="221"/>
      <c r="AX10250" s="221"/>
      <c r="AY10250" s="221"/>
      <c r="AZ10250" s="221"/>
    </row>
    <row r="10251" spans="34:52" x14ac:dyDescent="0.15">
      <c r="AH10251" s="221"/>
      <c r="AI10251" s="221"/>
      <c r="AJ10251" s="221"/>
      <c r="AK10251" s="221"/>
      <c r="AL10251" s="221"/>
      <c r="AM10251" s="221"/>
      <c r="AN10251" s="221"/>
      <c r="AO10251" s="221"/>
      <c r="AP10251" s="221"/>
      <c r="AQ10251" s="219"/>
      <c r="AR10251" s="219"/>
      <c r="AS10251" s="221"/>
      <c r="AT10251" s="221"/>
      <c r="AU10251" s="221"/>
      <c r="AV10251" s="221"/>
      <c r="AW10251" s="221"/>
      <c r="AX10251" s="221"/>
      <c r="AY10251" s="221"/>
      <c r="AZ10251" s="221"/>
    </row>
    <row r="10252" spans="34:52" x14ac:dyDescent="0.15">
      <c r="AH10252" s="221"/>
      <c r="AI10252" s="221"/>
      <c r="AJ10252" s="221"/>
      <c r="AK10252" s="221"/>
      <c r="AL10252" s="221"/>
      <c r="AM10252" s="221"/>
      <c r="AN10252" s="221"/>
      <c r="AO10252" s="221"/>
      <c r="AP10252" s="221"/>
      <c r="AQ10252" s="219"/>
      <c r="AR10252" s="219"/>
      <c r="AS10252" s="221"/>
      <c r="AT10252" s="221"/>
      <c r="AU10252" s="221"/>
      <c r="AV10252" s="221"/>
      <c r="AW10252" s="221"/>
      <c r="AX10252" s="221"/>
      <c r="AY10252" s="221"/>
      <c r="AZ10252" s="221"/>
    </row>
    <row r="10253" spans="34:52" x14ac:dyDescent="0.15">
      <c r="AH10253" s="221"/>
      <c r="AI10253" s="221"/>
      <c r="AJ10253" s="221"/>
      <c r="AK10253" s="221"/>
      <c r="AL10253" s="221"/>
      <c r="AM10253" s="221"/>
      <c r="AN10253" s="221"/>
      <c r="AO10253" s="221"/>
      <c r="AP10253" s="221"/>
      <c r="AQ10253" s="219"/>
      <c r="AR10253" s="219"/>
      <c r="AS10253" s="221"/>
      <c r="AT10253" s="221"/>
      <c r="AU10253" s="221"/>
      <c r="AV10253" s="221"/>
      <c r="AW10253" s="221"/>
      <c r="AX10253" s="221"/>
      <c r="AY10253" s="221"/>
      <c r="AZ10253" s="221"/>
    </row>
    <row r="10254" spans="34:52" x14ac:dyDescent="0.15">
      <c r="AH10254" s="221"/>
      <c r="AI10254" s="221"/>
      <c r="AJ10254" s="221"/>
      <c r="AK10254" s="221"/>
      <c r="AL10254" s="221"/>
      <c r="AM10254" s="221"/>
      <c r="AN10254" s="221"/>
      <c r="AO10254" s="221"/>
      <c r="AP10254" s="221"/>
      <c r="AQ10254" s="219"/>
      <c r="AR10254" s="219"/>
      <c r="AS10254" s="221"/>
      <c r="AT10254" s="221"/>
      <c r="AU10254" s="221"/>
      <c r="AV10254" s="221"/>
      <c r="AW10254" s="221"/>
      <c r="AX10254" s="221"/>
      <c r="AY10254" s="221"/>
      <c r="AZ10254" s="221"/>
    </row>
    <row r="10255" spans="34:52" x14ac:dyDescent="0.15">
      <c r="AH10255" s="221"/>
      <c r="AI10255" s="221"/>
      <c r="AJ10255" s="221"/>
      <c r="AK10255" s="221"/>
      <c r="AL10255" s="221"/>
      <c r="AM10255" s="221"/>
      <c r="AN10255" s="221"/>
      <c r="AO10255" s="221"/>
      <c r="AP10255" s="221"/>
      <c r="AQ10255" s="219"/>
      <c r="AR10255" s="219"/>
      <c r="AS10255" s="221"/>
      <c r="AT10255" s="221"/>
      <c r="AU10255" s="221"/>
      <c r="AV10255" s="221"/>
      <c r="AW10255" s="221"/>
      <c r="AX10255" s="221"/>
      <c r="AY10255" s="221"/>
      <c r="AZ10255" s="221"/>
    </row>
    <row r="10256" spans="34:52" x14ac:dyDescent="0.15">
      <c r="AH10256" s="221"/>
      <c r="AI10256" s="221"/>
      <c r="AJ10256" s="221"/>
      <c r="AK10256" s="221"/>
      <c r="AL10256" s="221"/>
      <c r="AM10256" s="221"/>
      <c r="AN10256" s="221"/>
      <c r="AO10256" s="221"/>
      <c r="AP10256" s="221"/>
      <c r="AQ10256" s="219"/>
      <c r="AR10256" s="219"/>
      <c r="AS10256" s="221"/>
      <c r="AT10256" s="221"/>
      <c r="AU10256" s="221"/>
      <c r="AV10256" s="221"/>
      <c r="AW10256" s="221"/>
      <c r="AX10256" s="221"/>
      <c r="AY10256" s="221"/>
      <c r="AZ10256" s="221"/>
    </row>
    <row r="10257" spans="34:52" x14ac:dyDescent="0.15">
      <c r="AH10257" s="221"/>
      <c r="AI10257" s="221"/>
      <c r="AJ10257" s="221"/>
      <c r="AK10257" s="221"/>
      <c r="AL10257" s="221"/>
      <c r="AM10257" s="221"/>
      <c r="AN10257" s="221"/>
      <c r="AO10257" s="221"/>
      <c r="AP10257" s="221"/>
      <c r="AQ10257" s="219"/>
      <c r="AR10257" s="219"/>
      <c r="AS10257" s="221"/>
      <c r="AT10257" s="221"/>
      <c r="AU10257" s="221"/>
      <c r="AV10257" s="221"/>
      <c r="AW10257" s="221"/>
      <c r="AX10257" s="221"/>
      <c r="AY10257" s="221"/>
      <c r="AZ10257" s="221"/>
    </row>
    <row r="10258" spans="34:52" x14ac:dyDescent="0.15">
      <c r="AH10258" s="221"/>
      <c r="AI10258" s="221"/>
      <c r="AJ10258" s="221"/>
      <c r="AK10258" s="221"/>
      <c r="AL10258" s="221"/>
      <c r="AM10258" s="221"/>
      <c r="AN10258" s="221"/>
      <c r="AO10258" s="221"/>
      <c r="AP10258" s="221"/>
      <c r="AQ10258" s="219"/>
      <c r="AR10258" s="219"/>
      <c r="AS10258" s="221"/>
      <c r="AT10258" s="221"/>
      <c r="AU10258" s="221"/>
      <c r="AV10258" s="221"/>
      <c r="AW10258" s="221"/>
      <c r="AX10258" s="221"/>
      <c r="AY10258" s="221"/>
      <c r="AZ10258" s="221"/>
    </row>
    <row r="10259" spans="34:52" x14ac:dyDescent="0.15">
      <c r="AH10259" s="221"/>
      <c r="AI10259" s="221"/>
      <c r="AJ10259" s="221"/>
      <c r="AK10259" s="221"/>
      <c r="AL10259" s="221"/>
      <c r="AM10259" s="221"/>
      <c r="AN10259" s="221"/>
      <c r="AO10259" s="221"/>
      <c r="AP10259" s="221"/>
      <c r="AQ10259" s="219"/>
      <c r="AR10259" s="219"/>
      <c r="AS10259" s="221"/>
      <c r="AT10259" s="221"/>
      <c r="AU10259" s="221"/>
      <c r="AV10259" s="221"/>
      <c r="AW10259" s="221"/>
      <c r="AX10259" s="221"/>
      <c r="AY10259" s="221"/>
      <c r="AZ10259" s="221"/>
    </row>
    <row r="10260" spans="34:52" x14ac:dyDescent="0.15">
      <c r="AH10260" s="221"/>
      <c r="AI10260" s="221"/>
      <c r="AJ10260" s="221"/>
      <c r="AK10260" s="221"/>
      <c r="AL10260" s="221"/>
      <c r="AM10260" s="221"/>
      <c r="AN10260" s="221"/>
      <c r="AO10260" s="221"/>
      <c r="AP10260" s="221"/>
      <c r="AQ10260" s="219"/>
      <c r="AR10260" s="219"/>
      <c r="AS10260" s="221"/>
      <c r="AT10260" s="221"/>
      <c r="AU10260" s="221"/>
      <c r="AV10260" s="221"/>
      <c r="AW10260" s="221"/>
      <c r="AX10260" s="221"/>
      <c r="AY10260" s="221"/>
      <c r="AZ10260" s="221"/>
    </row>
    <row r="10261" spans="34:52" x14ac:dyDescent="0.15">
      <c r="AH10261" s="221"/>
      <c r="AI10261" s="221"/>
      <c r="AJ10261" s="221"/>
      <c r="AK10261" s="221"/>
      <c r="AL10261" s="221"/>
      <c r="AM10261" s="221"/>
      <c r="AN10261" s="221"/>
      <c r="AO10261" s="221"/>
      <c r="AP10261" s="221"/>
      <c r="AQ10261" s="219"/>
      <c r="AR10261" s="219"/>
      <c r="AS10261" s="221"/>
      <c r="AT10261" s="221"/>
      <c r="AU10261" s="221"/>
      <c r="AV10261" s="221"/>
      <c r="AW10261" s="221"/>
      <c r="AX10261" s="221"/>
      <c r="AY10261" s="221"/>
      <c r="AZ10261" s="221"/>
    </row>
    <row r="10262" spans="34:52" x14ac:dyDescent="0.15">
      <c r="AH10262" s="221"/>
      <c r="AI10262" s="221"/>
      <c r="AJ10262" s="221"/>
      <c r="AK10262" s="221"/>
      <c r="AL10262" s="221"/>
      <c r="AM10262" s="221"/>
      <c r="AN10262" s="221"/>
      <c r="AO10262" s="221"/>
      <c r="AP10262" s="221"/>
      <c r="AQ10262" s="219"/>
      <c r="AR10262" s="219"/>
      <c r="AS10262" s="221"/>
      <c r="AT10262" s="221"/>
      <c r="AU10262" s="221"/>
      <c r="AV10262" s="221"/>
      <c r="AW10262" s="221"/>
      <c r="AX10262" s="221"/>
      <c r="AY10262" s="221"/>
      <c r="AZ10262" s="221"/>
    </row>
    <row r="10263" spans="34:52" x14ac:dyDescent="0.15">
      <c r="AH10263" s="221"/>
      <c r="AI10263" s="221"/>
      <c r="AJ10263" s="221"/>
      <c r="AK10263" s="221"/>
      <c r="AL10263" s="221"/>
      <c r="AM10263" s="221"/>
      <c r="AN10263" s="221"/>
      <c r="AO10263" s="221"/>
      <c r="AP10263" s="221"/>
      <c r="AQ10263" s="219"/>
      <c r="AR10263" s="219"/>
      <c r="AS10263" s="221"/>
      <c r="AT10263" s="221"/>
      <c r="AU10263" s="221"/>
      <c r="AV10263" s="221"/>
      <c r="AW10263" s="221"/>
      <c r="AX10263" s="221"/>
      <c r="AY10263" s="221"/>
      <c r="AZ10263" s="221"/>
    </row>
    <row r="10264" spans="34:52" x14ac:dyDescent="0.15">
      <c r="AH10264" s="221"/>
      <c r="AI10264" s="221"/>
      <c r="AJ10264" s="221"/>
      <c r="AK10264" s="221"/>
      <c r="AL10264" s="221"/>
      <c r="AM10264" s="221"/>
      <c r="AN10264" s="221"/>
      <c r="AO10264" s="221"/>
      <c r="AP10264" s="221"/>
      <c r="AQ10264" s="219"/>
      <c r="AR10264" s="219"/>
      <c r="AS10264" s="221"/>
      <c r="AT10264" s="221"/>
      <c r="AU10264" s="221"/>
      <c r="AV10264" s="221"/>
      <c r="AW10264" s="221"/>
      <c r="AX10264" s="221"/>
      <c r="AY10264" s="221"/>
      <c r="AZ10264" s="221"/>
    </row>
    <row r="10265" spans="34:52" x14ac:dyDescent="0.15">
      <c r="AH10265" s="221"/>
      <c r="AI10265" s="221"/>
      <c r="AJ10265" s="221"/>
      <c r="AK10265" s="221"/>
      <c r="AL10265" s="221"/>
      <c r="AM10265" s="221"/>
      <c r="AN10265" s="221"/>
      <c r="AO10265" s="221"/>
      <c r="AP10265" s="221"/>
      <c r="AQ10265" s="219"/>
      <c r="AR10265" s="219"/>
      <c r="AS10265" s="221"/>
      <c r="AT10265" s="221"/>
      <c r="AU10265" s="221"/>
      <c r="AV10265" s="221"/>
      <c r="AW10265" s="221"/>
      <c r="AX10265" s="221"/>
      <c r="AY10265" s="221"/>
      <c r="AZ10265" s="221"/>
    </row>
    <row r="10266" spans="34:52" x14ac:dyDescent="0.15">
      <c r="AH10266" s="221"/>
      <c r="AI10266" s="221"/>
      <c r="AJ10266" s="221"/>
      <c r="AK10266" s="221"/>
      <c r="AL10266" s="221"/>
      <c r="AM10266" s="221"/>
      <c r="AN10266" s="221"/>
      <c r="AO10266" s="221"/>
      <c r="AP10266" s="221"/>
      <c r="AQ10266" s="219"/>
      <c r="AR10266" s="219"/>
      <c r="AS10266" s="221"/>
      <c r="AT10266" s="221"/>
      <c r="AU10266" s="221"/>
      <c r="AV10266" s="221"/>
      <c r="AW10266" s="221"/>
      <c r="AX10266" s="221"/>
      <c r="AY10266" s="221"/>
      <c r="AZ10266" s="221"/>
    </row>
    <row r="10267" spans="34:52" x14ac:dyDescent="0.15">
      <c r="AH10267" s="221"/>
      <c r="AI10267" s="221"/>
      <c r="AJ10267" s="221"/>
      <c r="AK10267" s="221"/>
      <c r="AL10267" s="221"/>
      <c r="AM10267" s="221"/>
      <c r="AN10267" s="221"/>
      <c r="AO10267" s="221"/>
      <c r="AP10267" s="221"/>
      <c r="AQ10267" s="219"/>
      <c r="AR10267" s="219"/>
      <c r="AS10267" s="221"/>
      <c r="AT10267" s="221"/>
      <c r="AU10267" s="221"/>
      <c r="AV10267" s="221"/>
      <c r="AW10267" s="221"/>
      <c r="AX10267" s="221"/>
      <c r="AY10267" s="221"/>
      <c r="AZ10267" s="221"/>
    </row>
    <row r="10268" spans="34:52" x14ac:dyDescent="0.15">
      <c r="AH10268" s="221"/>
      <c r="AI10268" s="221"/>
      <c r="AJ10268" s="221"/>
      <c r="AK10268" s="221"/>
      <c r="AL10268" s="221"/>
      <c r="AM10268" s="221"/>
      <c r="AN10268" s="221"/>
      <c r="AO10268" s="221"/>
      <c r="AP10268" s="221"/>
      <c r="AQ10268" s="219"/>
      <c r="AR10268" s="219"/>
      <c r="AS10268" s="221"/>
      <c r="AT10268" s="221"/>
      <c r="AU10268" s="221"/>
      <c r="AV10268" s="221"/>
      <c r="AW10268" s="221"/>
      <c r="AX10268" s="221"/>
      <c r="AY10268" s="221"/>
      <c r="AZ10268" s="221"/>
    </row>
    <row r="10269" spans="34:52" x14ac:dyDescent="0.15">
      <c r="AH10269" s="221"/>
      <c r="AI10269" s="221"/>
      <c r="AJ10269" s="221"/>
      <c r="AK10269" s="221"/>
      <c r="AL10269" s="221"/>
      <c r="AM10269" s="221"/>
      <c r="AN10269" s="221"/>
      <c r="AO10269" s="221"/>
      <c r="AP10269" s="221"/>
      <c r="AQ10269" s="219"/>
      <c r="AR10269" s="219"/>
      <c r="AS10269" s="221"/>
      <c r="AT10269" s="221"/>
      <c r="AU10269" s="221"/>
      <c r="AV10269" s="221"/>
      <c r="AW10269" s="221"/>
      <c r="AX10269" s="221"/>
      <c r="AY10269" s="221"/>
      <c r="AZ10269" s="221"/>
    </row>
    <row r="10270" spans="34:52" x14ac:dyDescent="0.15">
      <c r="AH10270" s="221"/>
      <c r="AI10270" s="221"/>
      <c r="AJ10270" s="221"/>
      <c r="AK10270" s="221"/>
      <c r="AL10270" s="221"/>
      <c r="AM10270" s="221"/>
      <c r="AN10270" s="221"/>
      <c r="AO10270" s="221"/>
      <c r="AP10270" s="221"/>
      <c r="AQ10270" s="219"/>
      <c r="AR10270" s="219"/>
      <c r="AS10270" s="221"/>
      <c r="AT10270" s="221"/>
      <c r="AU10270" s="221"/>
      <c r="AV10270" s="221"/>
      <c r="AW10270" s="221"/>
      <c r="AX10270" s="221"/>
      <c r="AY10270" s="221"/>
      <c r="AZ10270" s="221"/>
    </row>
    <row r="10271" spans="34:52" x14ac:dyDescent="0.15">
      <c r="AH10271" s="221"/>
      <c r="AI10271" s="221"/>
      <c r="AJ10271" s="221"/>
      <c r="AK10271" s="221"/>
      <c r="AL10271" s="221"/>
      <c r="AM10271" s="221"/>
      <c r="AN10271" s="221"/>
      <c r="AO10271" s="221"/>
      <c r="AP10271" s="221"/>
      <c r="AQ10271" s="219"/>
      <c r="AR10271" s="219"/>
      <c r="AS10271" s="221"/>
      <c r="AT10271" s="221"/>
      <c r="AU10271" s="221"/>
      <c r="AV10271" s="221"/>
      <c r="AW10271" s="221"/>
      <c r="AX10271" s="221"/>
      <c r="AY10271" s="221"/>
      <c r="AZ10271" s="221"/>
    </row>
    <row r="10272" spans="34:52" x14ac:dyDescent="0.15">
      <c r="AH10272" s="221"/>
      <c r="AI10272" s="221"/>
      <c r="AJ10272" s="221"/>
      <c r="AK10272" s="221"/>
      <c r="AL10272" s="221"/>
      <c r="AM10272" s="221"/>
      <c r="AN10272" s="221"/>
      <c r="AO10272" s="221"/>
      <c r="AP10272" s="221"/>
      <c r="AQ10272" s="219"/>
      <c r="AR10272" s="219"/>
      <c r="AS10272" s="221"/>
      <c r="AT10272" s="221"/>
      <c r="AU10272" s="221"/>
      <c r="AV10272" s="221"/>
      <c r="AW10272" s="221"/>
      <c r="AX10272" s="221"/>
      <c r="AY10272" s="221"/>
      <c r="AZ10272" s="221"/>
    </row>
    <row r="10273" spans="34:52" x14ac:dyDescent="0.15">
      <c r="AH10273" s="221"/>
      <c r="AI10273" s="221"/>
      <c r="AJ10273" s="221"/>
      <c r="AK10273" s="221"/>
      <c r="AL10273" s="221"/>
      <c r="AM10273" s="221"/>
      <c r="AN10273" s="221"/>
      <c r="AO10273" s="221"/>
      <c r="AP10273" s="221"/>
      <c r="AQ10273" s="219"/>
      <c r="AR10273" s="219"/>
      <c r="AS10273" s="221"/>
      <c r="AT10273" s="221"/>
      <c r="AU10273" s="221"/>
      <c r="AV10273" s="221"/>
      <c r="AW10273" s="221"/>
      <c r="AX10273" s="221"/>
      <c r="AY10273" s="221"/>
      <c r="AZ10273" s="221"/>
    </row>
    <row r="10274" spans="34:52" x14ac:dyDescent="0.15">
      <c r="AH10274" s="221"/>
      <c r="AI10274" s="221"/>
      <c r="AJ10274" s="221"/>
      <c r="AK10274" s="221"/>
      <c r="AL10274" s="221"/>
      <c r="AM10274" s="221"/>
      <c r="AN10274" s="221"/>
      <c r="AO10274" s="221"/>
      <c r="AP10274" s="221"/>
      <c r="AQ10274" s="219"/>
      <c r="AR10274" s="219"/>
      <c r="AS10274" s="221"/>
      <c r="AT10274" s="221"/>
      <c r="AU10274" s="221"/>
      <c r="AV10274" s="221"/>
      <c r="AW10274" s="221"/>
      <c r="AX10274" s="221"/>
      <c r="AY10274" s="221"/>
      <c r="AZ10274" s="221"/>
    </row>
    <row r="10275" spans="34:52" x14ac:dyDescent="0.15">
      <c r="AH10275" s="221"/>
      <c r="AI10275" s="221"/>
      <c r="AJ10275" s="221"/>
      <c r="AK10275" s="221"/>
      <c r="AL10275" s="221"/>
      <c r="AM10275" s="221"/>
      <c r="AN10275" s="221"/>
      <c r="AO10275" s="221"/>
      <c r="AP10275" s="221"/>
      <c r="AQ10275" s="219"/>
      <c r="AR10275" s="219"/>
      <c r="AS10275" s="221"/>
      <c r="AT10275" s="221"/>
      <c r="AU10275" s="221"/>
      <c r="AV10275" s="221"/>
      <c r="AW10275" s="221"/>
      <c r="AX10275" s="221"/>
      <c r="AY10275" s="221"/>
      <c r="AZ10275" s="221"/>
    </row>
    <row r="10276" spans="34:52" x14ac:dyDescent="0.15">
      <c r="AH10276" s="221"/>
      <c r="AI10276" s="221"/>
      <c r="AJ10276" s="221"/>
      <c r="AK10276" s="221"/>
      <c r="AL10276" s="221"/>
      <c r="AM10276" s="221"/>
      <c r="AN10276" s="221"/>
      <c r="AO10276" s="221"/>
      <c r="AP10276" s="221"/>
      <c r="AQ10276" s="219"/>
      <c r="AR10276" s="219"/>
      <c r="AS10276" s="221"/>
      <c r="AT10276" s="221"/>
      <c r="AU10276" s="221"/>
      <c r="AV10276" s="221"/>
      <c r="AW10276" s="221"/>
      <c r="AX10276" s="221"/>
      <c r="AY10276" s="221"/>
      <c r="AZ10276" s="221"/>
    </row>
    <row r="10277" spans="34:52" x14ac:dyDescent="0.15">
      <c r="AH10277" s="221"/>
      <c r="AI10277" s="221"/>
      <c r="AJ10277" s="221"/>
      <c r="AK10277" s="221"/>
      <c r="AL10277" s="221"/>
      <c r="AM10277" s="221"/>
      <c r="AN10277" s="221"/>
      <c r="AO10277" s="221"/>
      <c r="AP10277" s="221"/>
      <c r="AQ10277" s="219"/>
      <c r="AR10277" s="219"/>
      <c r="AS10277" s="221"/>
      <c r="AT10277" s="221"/>
      <c r="AU10277" s="221"/>
      <c r="AV10277" s="221"/>
      <c r="AW10277" s="221"/>
      <c r="AX10277" s="221"/>
      <c r="AY10277" s="221"/>
      <c r="AZ10277" s="221"/>
    </row>
    <row r="10278" spans="34:52" x14ac:dyDescent="0.15">
      <c r="AH10278" s="221"/>
      <c r="AI10278" s="221"/>
      <c r="AJ10278" s="221"/>
      <c r="AK10278" s="221"/>
      <c r="AL10278" s="221"/>
      <c r="AM10278" s="221"/>
      <c r="AN10278" s="221"/>
      <c r="AO10278" s="221"/>
      <c r="AP10278" s="221"/>
      <c r="AQ10278" s="219"/>
      <c r="AR10278" s="219"/>
      <c r="AS10278" s="221"/>
      <c r="AT10278" s="221"/>
      <c r="AU10278" s="221"/>
      <c r="AV10278" s="221"/>
      <c r="AW10278" s="221"/>
      <c r="AX10278" s="221"/>
      <c r="AY10278" s="221"/>
      <c r="AZ10278" s="221"/>
    </row>
    <row r="10279" spans="34:52" x14ac:dyDescent="0.15">
      <c r="AH10279" s="221"/>
      <c r="AI10279" s="221"/>
      <c r="AJ10279" s="221"/>
      <c r="AK10279" s="221"/>
      <c r="AL10279" s="221"/>
      <c r="AM10279" s="221"/>
      <c r="AN10279" s="221"/>
      <c r="AO10279" s="221"/>
      <c r="AP10279" s="221"/>
      <c r="AQ10279" s="219"/>
      <c r="AR10279" s="219"/>
      <c r="AS10279" s="221"/>
      <c r="AT10279" s="221"/>
      <c r="AU10279" s="221"/>
      <c r="AV10279" s="221"/>
      <c r="AW10279" s="221"/>
      <c r="AX10279" s="221"/>
      <c r="AY10279" s="221"/>
      <c r="AZ10279" s="221"/>
    </row>
    <row r="10280" spans="34:52" x14ac:dyDescent="0.15">
      <c r="AH10280" s="221"/>
      <c r="AI10280" s="221"/>
      <c r="AJ10280" s="221"/>
      <c r="AK10280" s="221"/>
      <c r="AL10280" s="221"/>
      <c r="AM10280" s="221"/>
      <c r="AN10280" s="221"/>
      <c r="AO10280" s="221"/>
      <c r="AP10280" s="221"/>
      <c r="AQ10280" s="219"/>
      <c r="AR10280" s="219"/>
      <c r="AS10280" s="221"/>
      <c r="AT10280" s="221"/>
      <c r="AU10280" s="221"/>
      <c r="AV10280" s="221"/>
      <c r="AW10280" s="221"/>
      <c r="AX10280" s="221"/>
      <c r="AY10280" s="221"/>
      <c r="AZ10280" s="221"/>
    </row>
    <row r="10281" spans="34:52" x14ac:dyDescent="0.15">
      <c r="AH10281" s="221"/>
      <c r="AI10281" s="221"/>
      <c r="AJ10281" s="221"/>
      <c r="AK10281" s="221"/>
      <c r="AL10281" s="221"/>
      <c r="AM10281" s="221"/>
      <c r="AN10281" s="221"/>
      <c r="AO10281" s="221"/>
      <c r="AP10281" s="221"/>
      <c r="AQ10281" s="219"/>
      <c r="AR10281" s="219"/>
      <c r="AS10281" s="221"/>
      <c r="AT10281" s="221"/>
      <c r="AU10281" s="221"/>
      <c r="AV10281" s="221"/>
      <c r="AW10281" s="221"/>
      <c r="AX10281" s="221"/>
      <c r="AY10281" s="221"/>
      <c r="AZ10281" s="221"/>
    </row>
    <row r="10282" spans="34:52" x14ac:dyDescent="0.15">
      <c r="AH10282" s="221"/>
      <c r="AI10282" s="221"/>
      <c r="AJ10282" s="221"/>
      <c r="AK10282" s="221"/>
      <c r="AL10282" s="221"/>
      <c r="AM10282" s="221"/>
      <c r="AN10282" s="221"/>
      <c r="AO10282" s="221"/>
      <c r="AP10282" s="221"/>
      <c r="AQ10282" s="219"/>
      <c r="AR10282" s="219"/>
      <c r="AS10282" s="221"/>
      <c r="AT10282" s="221"/>
      <c r="AU10282" s="221"/>
      <c r="AV10282" s="221"/>
      <c r="AW10282" s="221"/>
      <c r="AX10282" s="221"/>
      <c r="AY10282" s="221"/>
      <c r="AZ10282" s="221"/>
    </row>
    <row r="10283" spans="34:52" x14ac:dyDescent="0.15">
      <c r="AH10283" s="221"/>
      <c r="AI10283" s="221"/>
      <c r="AJ10283" s="221"/>
      <c r="AK10283" s="221"/>
      <c r="AL10283" s="221"/>
      <c r="AM10283" s="221"/>
      <c r="AN10283" s="221"/>
      <c r="AO10283" s="221"/>
      <c r="AP10283" s="221"/>
      <c r="AQ10283" s="219"/>
      <c r="AR10283" s="219"/>
      <c r="AS10283" s="221"/>
      <c r="AT10283" s="221"/>
      <c r="AU10283" s="221"/>
      <c r="AV10283" s="221"/>
      <c r="AW10283" s="221"/>
      <c r="AX10283" s="221"/>
      <c r="AY10283" s="221"/>
      <c r="AZ10283" s="221"/>
    </row>
    <row r="10284" spans="34:52" x14ac:dyDescent="0.15">
      <c r="AH10284" s="221"/>
      <c r="AI10284" s="221"/>
      <c r="AJ10284" s="221"/>
      <c r="AK10284" s="221"/>
      <c r="AL10284" s="221"/>
      <c r="AM10284" s="221"/>
      <c r="AN10284" s="221"/>
      <c r="AO10284" s="221"/>
      <c r="AP10284" s="221"/>
      <c r="AQ10284" s="219"/>
      <c r="AR10284" s="219"/>
      <c r="AS10284" s="221"/>
      <c r="AT10284" s="221"/>
      <c r="AU10284" s="221"/>
      <c r="AV10284" s="221"/>
      <c r="AW10284" s="221"/>
      <c r="AX10284" s="221"/>
      <c r="AY10284" s="221"/>
      <c r="AZ10284" s="221"/>
    </row>
    <row r="10285" spans="34:52" x14ac:dyDescent="0.15">
      <c r="AH10285" s="221"/>
      <c r="AI10285" s="221"/>
      <c r="AJ10285" s="221"/>
      <c r="AK10285" s="221"/>
      <c r="AL10285" s="221"/>
      <c r="AM10285" s="221"/>
      <c r="AN10285" s="221"/>
      <c r="AO10285" s="221"/>
      <c r="AP10285" s="221"/>
      <c r="AQ10285" s="219"/>
      <c r="AR10285" s="219"/>
      <c r="AS10285" s="221"/>
      <c r="AT10285" s="221"/>
      <c r="AU10285" s="221"/>
      <c r="AV10285" s="221"/>
      <c r="AW10285" s="221"/>
      <c r="AX10285" s="221"/>
      <c r="AY10285" s="221"/>
      <c r="AZ10285" s="221"/>
    </row>
    <row r="10286" spans="34:52" x14ac:dyDescent="0.15">
      <c r="AH10286" s="221"/>
      <c r="AI10286" s="221"/>
      <c r="AJ10286" s="221"/>
      <c r="AK10286" s="221"/>
      <c r="AL10286" s="221"/>
      <c r="AM10286" s="221"/>
      <c r="AN10286" s="221"/>
      <c r="AO10286" s="221"/>
      <c r="AP10286" s="221"/>
      <c r="AQ10286" s="219"/>
      <c r="AR10286" s="219"/>
      <c r="AS10286" s="221"/>
      <c r="AT10286" s="221"/>
      <c r="AU10286" s="221"/>
      <c r="AV10286" s="221"/>
      <c r="AW10286" s="221"/>
      <c r="AX10286" s="221"/>
      <c r="AY10286" s="221"/>
      <c r="AZ10286" s="221"/>
    </row>
    <row r="10287" spans="34:52" x14ac:dyDescent="0.15">
      <c r="AH10287" s="221"/>
      <c r="AI10287" s="221"/>
      <c r="AJ10287" s="221"/>
      <c r="AK10287" s="221"/>
      <c r="AL10287" s="221"/>
      <c r="AM10287" s="221"/>
      <c r="AN10287" s="221"/>
      <c r="AO10287" s="221"/>
      <c r="AP10287" s="221"/>
      <c r="AQ10287" s="219"/>
      <c r="AR10287" s="219"/>
      <c r="AS10287" s="221"/>
      <c r="AT10287" s="221"/>
      <c r="AU10287" s="221"/>
      <c r="AV10287" s="221"/>
      <c r="AW10287" s="221"/>
      <c r="AX10287" s="221"/>
      <c r="AY10287" s="221"/>
      <c r="AZ10287" s="221"/>
    </row>
    <row r="10288" spans="34:52" x14ac:dyDescent="0.15">
      <c r="AH10288" s="221"/>
      <c r="AI10288" s="221"/>
      <c r="AJ10288" s="221"/>
      <c r="AK10288" s="221"/>
      <c r="AL10288" s="221"/>
      <c r="AM10288" s="221"/>
      <c r="AN10288" s="221"/>
      <c r="AO10288" s="221"/>
      <c r="AP10288" s="221"/>
      <c r="AQ10288" s="219"/>
      <c r="AR10288" s="219"/>
      <c r="AS10288" s="221"/>
      <c r="AT10288" s="221"/>
      <c r="AU10288" s="221"/>
      <c r="AV10288" s="221"/>
      <c r="AW10288" s="221"/>
      <c r="AX10288" s="221"/>
      <c r="AY10288" s="221"/>
      <c r="AZ10288" s="221"/>
    </row>
    <row r="10289" spans="34:52" x14ac:dyDescent="0.15">
      <c r="AH10289" s="221"/>
      <c r="AI10289" s="221"/>
      <c r="AJ10289" s="221"/>
      <c r="AK10289" s="221"/>
      <c r="AL10289" s="221"/>
      <c r="AM10289" s="221"/>
      <c r="AN10289" s="221"/>
      <c r="AO10289" s="221"/>
      <c r="AP10289" s="221"/>
      <c r="AQ10289" s="219"/>
      <c r="AR10289" s="219"/>
      <c r="AS10289" s="221"/>
      <c r="AT10289" s="221"/>
      <c r="AU10289" s="221"/>
      <c r="AV10289" s="221"/>
      <c r="AW10289" s="221"/>
      <c r="AX10289" s="221"/>
      <c r="AY10289" s="221"/>
      <c r="AZ10289" s="221"/>
    </row>
    <row r="10290" spans="34:52" x14ac:dyDescent="0.15">
      <c r="AH10290" s="221"/>
      <c r="AI10290" s="221"/>
      <c r="AJ10290" s="221"/>
      <c r="AK10290" s="221"/>
      <c r="AL10290" s="221"/>
      <c r="AM10290" s="221"/>
      <c r="AN10290" s="221"/>
      <c r="AO10290" s="221"/>
      <c r="AP10290" s="221"/>
      <c r="AQ10290" s="219"/>
      <c r="AR10290" s="219"/>
      <c r="AS10290" s="221"/>
      <c r="AT10290" s="221"/>
      <c r="AU10290" s="221"/>
      <c r="AV10290" s="221"/>
      <c r="AW10290" s="221"/>
      <c r="AX10290" s="221"/>
      <c r="AY10290" s="221"/>
      <c r="AZ10290" s="221"/>
    </row>
    <row r="10291" spans="34:52" x14ac:dyDescent="0.15">
      <c r="AH10291" s="221"/>
      <c r="AI10291" s="221"/>
      <c r="AJ10291" s="221"/>
      <c r="AK10291" s="221"/>
      <c r="AL10291" s="221"/>
      <c r="AM10291" s="221"/>
      <c r="AN10291" s="221"/>
      <c r="AO10291" s="221"/>
      <c r="AP10291" s="221"/>
      <c r="AQ10291" s="219"/>
      <c r="AR10291" s="219"/>
      <c r="AS10291" s="221"/>
      <c r="AT10291" s="221"/>
      <c r="AU10291" s="221"/>
      <c r="AV10291" s="221"/>
      <c r="AW10291" s="221"/>
      <c r="AX10291" s="221"/>
      <c r="AY10291" s="221"/>
      <c r="AZ10291" s="221"/>
    </row>
    <row r="10292" spans="34:52" x14ac:dyDescent="0.15">
      <c r="AH10292" s="221"/>
      <c r="AI10292" s="221"/>
      <c r="AJ10292" s="221"/>
      <c r="AK10292" s="221"/>
      <c r="AL10292" s="221"/>
      <c r="AM10292" s="221"/>
      <c r="AN10292" s="221"/>
      <c r="AO10292" s="221"/>
      <c r="AP10292" s="221"/>
      <c r="AQ10292" s="219"/>
      <c r="AR10292" s="219"/>
      <c r="AS10292" s="221"/>
      <c r="AT10292" s="221"/>
      <c r="AU10292" s="221"/>
      <c r="AV10292" s="221"/>
      <c r="AW10292" s="221"/>
      <c r="AX10292" s="221"/>
      <c r="AY10292" s="221"/>
      <c r="AZ10292" s="221"/>
    </row>
    <row r="10293" spans="34:52" x14ac:dyDescent="0.15">
      <c r="AH10293" s="221"/>
      <c r="AI10293" s="221"/>
      <c r="AJ10293" s="221"/>
      <c r="AK10293" s="221"/>
      <c r="AL10293" s="221"/>
      <c r="AM10293" s="221"/>
      <c r="AN10293" s="221"/>
      <c r="AO10293" s="221"/>
      <c r="AP10293" s="221"/>
      <c r="AQ10293" s="219"/>
      <c r="AR10293" s="219"/>
      <c r="AS10293" s="221"/>
      <c r="AT10293" s="221"/>
      <c r="AU10293" s="221"/>
      <c r="AV10293" s="221"/>
      <c r="AW10293" s="221"/>
      <c r="AX10293" s="221"/>
      <c r="AY10293" s="221"/>
      <c r="AZ10293" s="221"/>
    </row>
    <row r="10294" spans="34:52" x14ac:dyDescent="0.15">
      <c r="AH10294" s="221"/>
      <c r="AI10294" s="221"/>
      <c r="AJ10294" s="221"/>
      <c r="AK10294" s="221"/>
      <c r="AL10294" s="221"/>
      <c r="AM10294" s="221"/>
      <c r="AN10294" s="221"/>
      <c r="AO10294" s="221"/>
      <c r="AP10294" s="221"/>
      <c r="AQ10294" s="219"/>
      <c r="AR10294" s="219"/>
      <c r="AS10294" s="221"/>
      <c r="AT10294" s="221"/>
      <c r="AU10294" s="221"/>
      <c r="AV10294" s="221"/>
      <c r="AW10294" s="221"/>
      <c r="AX10294" s="221"/>
      <c r="AY10294" s="221"/>
      <c r="AZ10294" s="221"/>
    </row>
    <row r="10295" spans="34:52" x14ac:dyDescent="0.15">
      <c r="AH10295" s="221"/>
      <c r="AI10295" s="221"/>
      <c r="AJ10295" s="221"/>
      <c r="AK10295" s="221"/>
      <c r="AL10295" s="221"/>
      <c r="AM10295" s="221"/>
      <c r="AN10295" s="221"/>
      <c r="AO10295" s="221"/>
      <c r="AP10295" s="221"/>
      <c r="AQ10295" s="219"/>
      <c r="AR10295" s="219"/>
      <c r="AS10295" s="221"/>
      <c r="AT10295" s="221"/>
      <c r="AU10295" s="221"/>
      <c r="AV10295" s="221"/>
      <c r="AW10295" s="221"/>
      <c r="AX10295" s="221"/>
      <c r="AY10295" s="221"/>
      <c r="AZ10295" s="221"/>
    </row>
    <row r="10296" spans="34:52" x14ac:dyDescent="0.15">
      <c r="AH10296" s="221"/>
      <c r="AI10296" s="221"/>
      <c r="AJ10296" s="221"/>
      <c r="AK10296" s="221"/>
      <c r="AL10296" s="221"/>
      <c r="AM10296" s="221"/>
      <c r="AN10296" s="221"/>
      <c r="AO10296" s="221"/>
      <c r="AP10296" s="221"/>
      <c r="AQ10296" s="219"/>
      <c r="AR10296" s="219"/>
      <c r="AS10296" s="221"/>
      <c r="AT10296" s="221"/>
      <c r="AU10296" s="221"/>
      <c r="AV10296" s="221"/>
      <c r="AW10296" s="221"/>
      <c r="AX10296" s="221"/>
      <c r="AY10296" s="221"/>
      <c r="AZ10296" s="221"/>
    </row>
    <row r="10297" spans="34:52" x14ac:dyDescent="0.15">
      <c r="AH10297" s="221"/>
      <c r="AI10297" s="221"/>
      <c r="AJ10297" s="221"/>
      <c r="AK10297" s="221"/>
      <c r="AL10297" s="221"/>
      <c r="AM10297" s="221"/>
      <c r="AN10297" s="221"/>
      <c r="AO10297" s="221"/>
      <c r="AP10297" s="221"/>
      <c r="AQ10297" s="219"/>
      <c r="AR10297" s="219"/>
      <c r="AS10297" s="221"/>
      <c r="AT10297" s="221"/>
      <c r="AU10297" s="221"/>
      <c r="AV10297" s="221"/>
      <c r="AW10297" s="221"/>
      <c r="AX10297" s="221"/>
      <c r="AY10297" s="221"/>
      <c r="AZ10297" s="221"/>
    </row>
    <row r="10298" spans="34:52" x14ac:dyDescent="0.15">
      <c r="AH10298" s="221"/>
      <c r="AI10298" s="221"/>
      <c r="AJ10298" s="221"/>
      <c r="AK10298" s="221"/>
      <c r="AL10298" s="221"/>
      <c r="AM10298" s="221"/>
      <c r="AN10298" s="221"/>
      <c r="AO10298" s="221"/>
      <c r="AP10298" s="221"/>
      <c r="AQ10298" s="219"/>
      <c r="AR10298" s="219"/>
      <c r="AS10298" s="221"/>
      <c r="AT10298" s="221"/>
      <c r="AU10298" s="221"/>
      <c r="AV10298" s="221"/>
      <c r="AW10298" s="221"/>
      <c r="AX10298" s="221"/>
      <c r="AY10298" s="221"/>
      <c r="AZ10298" s="221"/>
    </row>
    <row r="10299" spans="34:52" x14ac:dyDescent="0.15">
      <c r="AH10299" s="221"/>
      <c r="AI10299" s="221"/>
      <c r="AJ10299" s="221"/>
      <c r="AK10299" s="221"/>
      <c r="AL10299" s="221"/>
      <c r="AM10299" s="221"/>
      <c r="AN10299" s="221"/>
      <c r="AO10299" s="221"/>
      <c r="AP10299" s="221"/>
      <c r="AQ10299" s="219"/>
      <c r="AR10299" s="219"/>
      <c r="AS10299" s="221"/>
      <c r="AT10299" s="221"/>
      <c r="AU10299" s="221"/>
      <c r="AV10299" s="221"/>
      <c r="AW10299" s="221"/>
      <c r="AX10299" s="221"/>
      <c r="AY10299" s="221"/>
      <c r="AZ10299" s="221"/>
    </row>
    <row r="10300" spans="34:52" x14ac:dyDescent="0.15">
      <c r="AH10300" s="221"/>
      <c r="AI10300" s="221"/>
      <c r="AJ10300" s="221"/>
      <c r="AK10300" s="221"/>
      <c r="AL10300" s="221"/>
      <c r="AM10300" s="221"/>
      <c r="AN10300" s="221"/>
      <c r="AO10300" s="221"/>
      <c r="AP10300" s="221"/>
      <c r="AQ10300" s="219"/>
      <c r="AR10300" s="219"/>
      <c r="AS10300" s="221"/>
      <c r="AT10300" s="221"/>
      <c r="AU10300" s="221"/>
      <c r="AV10300" s="221"/>
      <c r="AW10300" s="221"/>
      <c r="AX10300" s="221"/>
      <c r="AY10300" s="221"/>
      <c r="AZ10300" s="221"/>
    </row>
    <row r="10301" spans="34:52" x14ac:dyDescent="0.15">
      <c r="AH10301" s="221"/>
      <c r="AI10301" s="221"/>
      <c r="AJ10301" s="221"/>
      <c r="AK10301" s="221"/>
      <c r="AL10301" s="221"/>
      <c r="AM10301" s="221"/>
      <c r="AN10301" s="221"/>
      <c r="AO10301" s="221"/>
      <c r="AP10301" s="221"/>
      <c r="AQ10301" s="219"/>
      <c r="AR10301" s="219"/>
      <c r="AS10301" s="221"/>
      <c r="AT10301" s="221"/>
      <c r="AU10301" s="221"/>
      <c r="AV10301" s="221"/>
      <c r="AW10301" s="221"/>
      <c r="AX10301" s="221"/>
      <c r="AY10301" s="221"/>
      <c r="AZ10301" s="221"/>
    </row>
    <row r="10302" spans="34:52" x14ac:dyDescent="0.15">
      <c r="AH10302" s="221"/>
      <c r="AI10302" s="221"/>
      <c r="AJ10302" s="221"/>
      <c r="AK10302" s="221"/>
      <c r="AL10302" s="221"/>
      <c r="AM10302" s="221"/>
      <c r="AN10302" s="221"/>
      <c r="AO10302" s="221"/>
      <c r="AP10302" s="221"/>
      <c r="AQ10302" s="219"/>
      <c r="AR10302" s="219"/>
      <c r="AS10302" s="221"/>
      <c r="AT10302" s="221"/>
      <c r="AU10302" s="221"/>
      <c r="AV10302" s="221"/>
      <c r="AW10302" s="221"/>
      <c r="AX10302" s="221"/>
      <c r="AY10302" s="221"/>
      <c r="AZ10302" s="221"/>
    </row>
    <row r="10303" spans="34:52" x14ac:dyDescent="0.15">
      <c r="AH10303" s="221"/>
      <c r="AI10303" s="221"/>
      <c r="AJ10303" s="221"/>
      <c r="AK10303" s="221"/>
      <c r="AL10303" s="221"/>
      <c r="AM10303" s="221"/>
      <c r="AN10303" s="221"/>
      <c r="AO10303" s="221"/>
      <c r="AP10303" s="221"/>
      <c r="AQ10303" s="219"/>
      <c r="AR10303" s="219"/>
      <c r="AS10303" s="221"/>
      <c r="AT10303" s="221"/>
      <c r="AU10303" s="221"/>
      <c r="AV10303" s="221"/>
      <c r="AW10303" s="221"/>
      <c r="AX10303" s="221"/>
      <c r="AY10303" s="221"/>
      <c r="AZ10303" s="221"/>
    </row>
    <row r="10304" spans="34:52" x14ac:dyDescent="0.15">
      <c r="AH10304" s="221"/>
      <c r="AI10304" s="221"/>
      <c r="AJ10304" s="221"/>
      <c r="AK10304" s="221"/>
      <c r="AL10304" s="221"/>
      <c r="AM10304" s="221"/>
      <c r="AN10304" s="221"/>
      <c r="AO10304" s="221"/>
      <c r="AP10304" s="221"/>
      <c r="AQ10304" s="219"/>
      <c r="AR10304" s="219"/>
      <c r="AS10304" s="221"/>
      <c r="AT10304" s="221"/>
      <c r="AU10304" s="221"/>
      <c r="AV10304" s="221"/>
      <c r="AW10304" s="221"/>
      <c r="AX10304" s="221"/>
      <c r="AY10304" s="221"/>
      <c r="AZ10304" s="221"/>
    </row>
    <row r="10305" spans="34:52" x14ac:dyDescent="0.15">
      <c r="AH10305" s="221"/>
      <c r="AI10305" s="221"/>
      <c r="AJ10305" s="221"/>
      <c r="AK10305" s="221"/>
      <c r="AL10305" s="221"/>
      <c r="AM10305" s="221"/>
      <c r="AN10305" s="221"/>
      <c r="AO10305" s="221"/>
      <c r="AP10305" s="221"/>
      <c r="AQ10305" s="219"/>
      <c r="AR10305" s="219"/>
      <c r="AS10305" s="221"/>
      <c r="AT10305" s="221"/>
      <c r="AU10305" s="221"/>
      <c r="AV10305" s="221"/>
      <c r="AW10305" s="221"/>
      <c r="AX10305" s="221"/>
      <c r="AY10305" s="221"/>
      <c r="AZ10305" s="221"/>
    </row>
    <row r="10306" spans="34:52" x14ac:dyDescent="0.15">
      <c r="AH10306" s="221"/>
      <c r="AI10306" s="221"/>
      <c r="AJ10306" s="221"/>
      <c r="AK10306" s="221"/>
      <c r="AL10306" s="221"/>
      <c r="AM10306" s="221"/>
      <c r="AN10306" s="221"/>
      <c r="AO10306" s="221"/>
      <c r="AP10306" s="221"/>
      <c r="AQ10306" s="219"/>
      <c r="AR10306" s="219"/>
      <c r="AS10306" s="221"/>
      <c r="AT10306" s="221"/>
      <c r="AU10306" s="221"/>
      <c r="AV10306" s="221"/>
      <c r="AW10306" s="221"/>
      <c r="AX10306" s="221"/>
      <c r="AY10306" s="221"/>
      <c r="AZ10306" s="221"/>
    </row>
    <row r="10307" spans="34:52" x14ac:dyDescent="0.15">
      <c r="AH10307" s="221"/>
      <c r="AI10307" s="221"/>
      <c r="AJ10307" s="221"/>
      <c r="AK10307" s="221"/>
      <c r="AL10307" s="221"/>
      <c r="AM10307" s="221"/>
      <c r="AN10307" s="221"/>
      <c r="AO10307" s="221"/>
      <c r="AP10307" s="221"/>
      <c r="AQ10307" s="219"/>
      <c r="AR10307" s="219"/>
      <c r="AS10307" s="221"/>
      <c r="AT10307" s="221"/>
      <c r="AU10307" s="221"/>
      <c r="AV10307" s="221"/>
      <c r="AW10307" s="221"/>
      <c r="AX10307" s="221"/>
      <c r="AY10307" s="221"/>
      <c r="AZ10307" s="221"/>
    </row>
    <row r="10308" spans="34:52" x14ac:dyDescent="0.15">
      <c r="AH10308" s="221"/>
      <c r="AI10308" s="221"/>
      <c r="AJ10308" s="221"/>
      <c r="AK10308" s="221"/>
      <c r="AL10308" s="221"/>
      <c r="AM10308" s="221"/>
      <c r="AN10308" s="221"/>
      <c r="AO10308" s="221"/>
      <c r="AP10308" s="221"/>
      <c r="AQ10308" s="219"/>
      <c r="AR10308" s="219"/>
      <c r="AS10308" s="221"/>
      <c r="AT10308" s="221"/>
      <c r="AU10308" s="221"/>
      <c r="AV10308" s="221"/>
      <c r="AW10308" s="221"/>
      <c r="AX10308" s="221"/>
      <c r="AY10308" s="221"/>
      <c r="AZ10308" s="221"/>
    </row>
    <row r="10309" spans="34:52" x14ac:dyDescent="0.15">
      <c r="AH10309" s="221"/>
      <c r="AI10309" s="221"/>
      <c r="AJ10309" s="221"/>
      <c r="AK10309" s="221"/>
      <c r="AL10309" s="221"/>
      <c r="AM10309" s="221"/>
      <c r="AN10309" s="221"/>
      <c r="AO10309" s="221"/>
      <c r="AP10309" s="221"/>
      <c r="AQ10309" s="219"/>
      <c r="AR10309" s="219"/>
      <c r="AS10309" s="221"/>
      <c r="AT10309" s="221"/>
      <c r="AU10309" s="221"/>
      <c r="AV10309" s="221"/>
      <c r="AW10309" s="221"/>
      <c r="AX10309" s="221"/>
      <c r="AY10309" s="221"/>
      <c r="AZ10309" s="221"/>
    </row>
    <row r="10310" spans="34:52" x14ac:dyDescent="0.15">
      <c r="AH10310" s="221"/>
      <c r="AI10310" s="221"/>
      <c r="AJ10310" s="221"/>
      <c r="AK10310" s="221"/>
      <c r="AL10310" s="221"/>
      <c r="AM10310" s="221"/>
      <c r="AN10310" s="221"/>
      <c r="AO10310" s="221"/>
      <c r="AP10310" s="221"/>
      <c r="AQ10310" s="219"/>
      <c r="AR10310" s="219"/>
      <c r="AS10310" s="221"/>
      <c r="AT10310" s="221"/>
      <c r="AU10310" s="221"/>
      <c r="AV10310" s="221"/>
      <c r="AW10310" s="221"/>
      <c r="AX10310" s="221"/>
      <c r="AY10310" s="221"/>
      <c r="AZ10310" s="221"/>
    </row>
    <row r="10311" spans="34:52" x14ac:dyDescent="0.15">
      <c r="AH10311" s="221"/>
      <c r="AI10311" s="221"/>
      <c r="AJ10311" s="221"/>
      <c r="AK10311" s="221"/>
      <c r="AL10311" s="221"/>
      <c r="AM10311" s="221"/>
      <c r="AN10311" s="221"/>
      <c r="AO10311" s="221"/>
      <c r="AP10311" s="221"/>
      <c r="AQ10311" s="219"/>
      <c r="AR10311" s="219"/>
      <c r="AS10311" s="221"/>
      <c r="AT10311" s="221"/>
      <c r="AU10311" s="221"/>
      <c r="AV10311" s="221"/>
      <c r="AW10311" s="221"/>
      <c r="AX10311" s="221"/>
      <c r="AY10311" s="221"/>
      <c r="AZ10311" s="221"/>
    </row>
    <row r="10312" spans="34:52" x14ac:dyDescent="0.15">
      <c r="AH10312" s="221"/>
      <c r="AI10312" s="221"/>
      <c r="AJ10312" s="221"/>
      <c r="AK10312" s="221"/>
      <c r="AL10312" s="221"/>
      <c r="AM10312" s="221"/>
      <c r="AN10312" s="221"/>
      <c r="AO10312" s="221"/>
      <c r="AP10312" s="221"/>
      <c r="AQ10312" s="219"/>
      <c r="AR10312" s="219"/>
      <c r="AS10312" s="221"/>
      <c r="AT10312" s="221"/>
      <c r="AU10312" s="221"/>
      <c r="AV10312" s="221"/>
      <c r="AW10312" s="221"/>
      <c r="AX10312" s="221"/>
      <c r="AY10312" s="221"/>
      <c r="AZ10312" s="221"/>
    </row>
    <row r="10313" spans="34:52" x14ac:dyDescent="0.15">
      <c r="AH10313" s="221"/>
      <c r="AI10313" s="221"/>
      <c r="AJ10313" s="221"/>
      <c r="AK10313" s="221"/>
      <c r="AL10313" s="221"/>
      <c r="AM10313" s="221"/>
      <c r="AN10313" s="221"/>
      <c r="AO10313" s="221"/>
      <c r="AP10313" s="221"/>
      <c r="AQ10313" s="219"/>
      <c r="AR10313" s="219"/>
      <c r="AS10313" s="221"/>
      <c r="AT10313" s="221"/>
      <c r="AU10313" s="221"/>
      <c r="AV10313" s="221"/>
      <c r="AW10313" s="221"/>
      <c r="AX10313" s="221"/>
      <c r="AY10313" s="221"/>
      <c r="AZ10313" s="221"/>
    </row>
    <row r="10314" spans="34:52" x14ac:dyDescent="0.15">
      <c r="AH10314" s="221"/>
      <c r="AI10314" s="221"/>
      <c r="AJ10314" s="221"/>
      <c r="AK10314" s="221"/>
      <c r="AL10314" s="221"/>
      <c r="AM10314" s="221"/>
      <c r="AN10314" s="221"/>
      <c r="AO10314" s="221"/>
      <c r="AP10314" s="221"/>
      <c r="AQ10314" s="219"/>
      <c r="AR10314" s="219"/>
      <c r="AS10314" s="221"/>
      <c r="AT10314" s="221"/>
      <c r="AU10314" s="221"/>
      <c r="AV10314" s="221"/>
      <c r="AW10314" s="221"/>
      <c r="AX10314" s="221"/>
      <c r="AY10314" s="221"/>
      <c r="AZ10314" s="221"/>
    </row>
    <row r="10315" spans="34:52" x14ac:dyDescent="0.15">
      <c r="AH10315" s="221"/>
      <c r="AI10315" s="221"/>
      <c r="AJ10315" s="221"/>
      <c r="AK10315" s="221"/>
      <c r="AL10315" s="221"/>
      <c r="AM10315" s="221"/>
      <c r="AN10315" s="221"/>
      <c r="AO10315" s="221"/>
      <c r="AP10315" s="221"/>
      <c r="AQ10315" s="219"/>
      <c r="AR10315" s="219"/>
      <c r="AS10315" s="221"/>
      <c r="AT10315" s="221"/>
      <c r="AU10315" s="221"/>
      <c r="AV10315" s="221"/>
      <c r="AW10315" s="221"/>
      <c r="AX10315" s="221"/>
      <c r="AY10315" s="221"/>
      <c r="AZ10315" s="221"/>
    </row>
    <row r="10316" spans="34:52" x14ac:dyDescent="0.15">
      <c r="AH10316" s="221"/>
      <c r="AI10316" s="221"/>
      <c r="AJ10316" s="221"/>
      <c r="AK10316" s="221"/>
      <c r="AL10316" s="221"/>
      <c r="AM10316" s="221"/>
      <c r="AN10316" s="221"/>
      <c r="AO10316" s="221"/>
      <c r="AP10316" s="221"/>
      <c r="AQ10316" s="219"/>
      <c r="AR10316" s="219"/>
      <c r="AS10316" s="221"/>
      <c r="AT10316" s="221"/>
      <c r="AU10316" s="221"/>
      <c r="AV10316" s="221"/>
      <c r="AW10316" s="221"/>
      <c r="AX10316" s="221"/>
      <c r="AY10316" s="221"/>
      <c r="AZ10316" s="221"/>
    </row>
    <row r="10317" spans="34:52" x14ac:dyDescent="0.15">
      <c r="AH10317" s="221"/>
      <c r="AI10317" s="221"/>
      <c r="AJ10317" s="221"/>
      <c r="AK10317" s="221"/>
      <c r="AL10317" s="221"/>
      <c r="AM10317" s="221"/>
      <c r="AN10317" s="221"/>
      <c r="AO10317" s="221"/>
      <c r="AP10317" s="221"/>
      <c r="AQ10317" s="219"/>
      <c r="AR10317" s="219"/>
      <c r="AS10317" s="221"/>
      <c r="AT10317" s="221"/>
      <c r="AU10317" s="221"/>
      <c r="AV10317" s="221"/>
      <c r="AW10317" s="221"/>
      <c r="AX10317" s="221"/>
      <c r="AY10317" s="221"/>
      <c r="AZ10317" s="221"/>
    </row>
    <row r="10318" spans="34:52" x14ac:dyDescent="0.15">
      <c r="AH10318" s="221"/>
      <c r="AI10318" s="221"/>
      <c r="AJ10318" s="221"/>
      <c r="AK10318" s="221"/>
      <c r="AL10318" s="221"/>
      <c r="AM10318" s="221"/>
      <c r="AN10318" s="221"/>
      <c r="AO10318" s="221"/>
      <c r="AP10318" s="221"/>
      <c r="AQ10318" s="219"/>
      <c r="AR10318" s="219"/>
      <c r="AS10318" s="221"/>
      <c r="AT10318" s="221"/>
      <c r="AU10318" s="221"/>
      <c r="AV10318" s="221"/>
      <c r="AW10318" s="221"/>
      <c r="AX10318" s="221"/>
      <c r="AY10318" s="221"/>
      <c r="AZ10318" s="221"/>
    </row>
    <row r="10319" spans="34:52" x14ac:dyDescent="0.15">
      <c r="AH10319" s="221"/>
      <c r="AI10319" s="221"/>
      <c r="AJ10319" s="221"/>
      <c r="AK10319" s="221"/>
      <c r="AL10319" s="221"/>
      <c r="AM10319" s="221"/>
      <c r="AN10319" s="221"/>
      <c r="AO10319" s="221"/>
      <c r="AP10319" s="221"/>
      <c r="AQ10319" s="219"/>
      <c r="AR10319" s="219"/>
      <c r="AS10319" s="221"/>
      <c r="AT10319" s="221"/>
      <c r="AU10319" s="221"/>
      <c r="AV10319" s="221"/>
      <c r="AW10319" s="221"/>
      <c r="AX10319" s="221"/>
      <c r="AY10319" s="221"/>
      <c r="AZ10319" s="221"/>
    </row>
    <row r="10320" spans="34:52" x14ac:dyDescent="0.15">
      <c r="AH10320" s="221"/>
      <c r="AI10320" s="221"/>
      <c r="AJ10320" s="221"/>
      <c r="AK10320" s="221"/>
      <c r="AL10320" s="221"/>
      <c r="AM10320" s="221"/>
      <c r="AN10320" s="221"/>
      <c r="AO10320" s="221"/>
      <c r="AP10320" s="221"/>
      <c r="AQ10320" s="219"/>
      <c r="AR10320" s="219"/>
      <c r="AS10320" s="221"/>
      <c r="AT10320" s="221"/>
      <c r="AU10320" s="221"/>
      <c r="AV10320" s="221"/>
      <c r="AW10320" s="221"/>
      <c r="AX10320" s="221"/>
      <c r="AY10320" s="221"/>
      <c r="AZ10320" s="221"/>
    </row>
    <row r="10321" spans="34:52" x14ac:dyDescent="0.15">
      <c r="AH10321" s="221"/>
      <c r="AI10321" s="221"/>
      <c r="AJ10321" s="221"/>
      <c r="AK10321" s="221"/>
      <c r="AL10321" s="221"/>
      <c r="AM10321" s="221"/>
      <c r="AN10321" s="221"/>
      <c r="AO10321" s="221"/>
      <c r="AP10321" s="221"/>
      <c r="AQ10321" s="219"/>
      <c r="AR10321" s="219"/>
      <c r="AS10321" s="221"/>
      <c r="AT10321" s="221"/>
      <c r="AU10321" s="221"/>
      <c r="AV10321" s="221"/>
      <c r="AW10321" s="221"/>
      <c r="AX10321" s="221"/>
      <c r="AY10321" s="221"/>
      <c r="AZ10321" s="221"/>
    </row>
    <row r="10322" spans="34:52" x14ac:dyDescent="0.15">
      <c r="AH10322" s="221"/>
      <c r="AI10322" s="221"/>
      <c r="AJ10322" s="221"/>
      <c r="AK10322" s="221"/>
      <c r="AL10322" s="221"/>
      <c r="AM10322" s="221"/>
      <c r="AN10322" s="221"/>
      <c r="AO10322" s="221"/>
      <c r="AP10322" s="221"/>
      <c r="AQ10322" s="219"/>
      <c r="AR10322" s="219"/>
      <c r="AS10322" s="221"/>
      <c r="AT10322" s="221"/>
      <c r="AU10322" s="221"/>
      <c r="AV10322" s="221"/>
      <c r="AW10322" s="221"/>
      <c r="AX10322" s="221"/>
      <c r="AY10322" s="221"/>
      <c r="AZ10322" s="221"/>
    </row>
    <row r="10323" spans="34:52" x14ac:dyDescent="0.15">
      <c r="AH10323" s="221"/>
      <c r="AI10323" s="221"/>
      <c r="AJ10323" s="221"/>
      <c r="AK10323" s="221"/>
      <c r="AL10323" s="221"/>
      <c r="AM10323" s="221"/>
      <c r="AN10323" s="221"/>
      <c r="AO10323" s="221"/>
      <c r="AP10323" s="221"/>
      <c r="AQ10323" s="219"/>
      <c r="AR10323" s="219"/>
      <c r="AS10323" s="221"/>
      <c r="AT10323" s="221"/>
      <c r="AU10323" s="221"/>
      <c r="AV10323" s="221"/>
      <c r="AW10323" s="221"/>
      <c r="AX10323" s="221"/>
      <c r="AY10323" s="221"/>
      <c r="AZ10323" s="221"/>
    </row>
    <row r="10324" spans="34:52" x14ac:dyDescent="0.15">
      <c r="AH10324" s="221"/>
      <c r="AI10324" s="221"/>
      <c r="AJ10324" s="221"/>
      <c r="AK10324" s="221"/>
      <c r="AL10324" s="221"/>
      <c r="AM10324" s="221"/>
      <c r="AN10324" s="221"/>
      <c r="AO10324" s="221"/>
      <c r="AP10324" s="221"/>
      <c r="AQ10324" s="219"/>
      <c r="AR10324" s="219"/>
      <c r="AS10324" s="221"/>
      <c r="AT10324" s="221"/>
      <c r="AU10324" s="221"/>
      <c r="AV10324" s="221"/>
      <c r="AW10324" s="221"/>
      <c r="AX10324" s="221"/>
      <c r="AY10324" s="221"/>
      <c r="AZ10324" s="221"/>
    </row>
    <row r="10325" spans="34:52" x14ac:dyDescent="0.15">
      <c r="AH10325" s="221"/>
      <c r="AI10325" s="221"/>
      <c r="AJ10325" s="221"/>
      <c r="AK10325" s="221"/>
      <c r="AL10325" s="221"/>
      <c r="AM10325" s="221"/>
      <c r="AN10325" s="221"/>
      <c r="AO10325" s="221"/>
      <c r="AP10325" s="221"/>
      <c r="AQ10325" s="219"/>
      <c r="AR10325" s="219"/>
      <c r="AS10325" s="221"/>
      <c r="AT10325" s="221"/>
      <c r="AU10325" s="221"/>
      <c r="AV10325" s="221"/>
      <c r="AW10325" s="221"/>
      <c r="AX10325" s="221"/>
      <c r="AY10325" s="221"/>
      <c r="AZ10325" s="221"/>
    </row>
    <row r="10326" spans="34:52" x14ac:dyDescent="0.15">
      <c r="AH10326" s="221"/>
      <c r="AI10326" s="221"/>
      <c r="AJ10326" s="221"/>
      <c r="AK10326" s="221"/>
      <c r="AL10326" s="221"/>
      <c r="AM10326" s="221"/>
      <c r="AN10326" s="221"/>
      <c r="AO10326" s="221"/>
      <c r="AP10326" s="221"/>
      <c r="AQ10326" s="219"/>
      <c r="AR10326" s="219"/>
      <c r="AS10326" s="221"/>
      <c r="AT10326" s="221"/>
      <c r="AU10326" s="221"/>
      <c r="AV10326" s="221"/>
      <c r="AW10326" s="221"/>
      <c r="AX10326" s="221"/>
      <c r="AY10326" s="221"/>
      <c r="AZ10326" s="221"/>
    </row>
    <row r="10327" spans="34:52" x14ac:dyDescent="0.15">
      <c r="AH10327" s="221"/>
      <c r="AI10327" s="221"/>
      <c r="AJ10327" s="221"/>
      <c r="AK10327" s="221"/>
      <c r="AL10327" s="221"/>
      <c r="AM10327" s="221"/>
      <c r="AN10327" s="221"/>
      <c r="AO10327" s="221"/>
      <c r="AP10327" s="221"/>
      <c r="AQ10327" s="219"/>
      <c r="AR10327" s="219"/>
      <c r="AS10327" s="221"/>
      <c r="AT10327" s="221"/>
      <c r="AU10327" s="221"/>
      <c r="AV10327" s="221"/>
      <c r="AW10327" s="221"/>
      <c r="AX10327" s="221"/>
      <c r="AY10327" s="221"/>
      <c r="AZ10327" s="221"/>
    </row>
    <row r="10328" spans="34:52" x14ac:dyDescent="0.15">
      <c r="AH10328" s="221"/>
      <c r="AI10328" s="221"/>
      <c r="AJ10328" s="221"/>
      <c r="AK10328" s="221"/>
      <c r="AL10328" s="221"/>
      <c r="AM10328" s="221"/>
      <c r="AN10328" s="221"/>
      <c r="AO10328" s="221"/>
      <c r="AP10328" s="221"/>
      <c r="AQ10328" s="219"/>
      <c r="AR10328" s="219"/>
      <c r="AS10328" s="221"/>
      <c r="AT10328" s="221"/>
      <c r="AU10328" s="221"/>
      <c r="AV10328" s="221"/>
      <c r="AW10328" s="221"/>
      <c r="AX10328" s="221"/>
      <c r="AY10328" s="221"/>
      <c r="AZ10328" s="221"/>
    </row>
    <row r="10329" spans="34:52" x14ac:dyDescent="0.15">
      <c r="AH10329" s="221"/>
      <c r="AI10329" s="221"/>
      <c r="AJ10329" s="221"/>
      <c r="AK10329" s="221"/>
      <c r="AL10329" s="221"/>
      <c r="AM10329" s="221"/>
      <c r="AN10329" s="221"/>
      <c r="AO10329" s="221"/>
      <c r="AP10329" s="221"/>
      <c r="AQ10329" s="219"/>
      <c r="AR10329" s="219"/>
      <c r="AS10329" s="221"/>
      <c r="AT10329" s="221"/>
      <c r="AU10329" s="221"/>
      <c r="AV10329" s="221"/>
      <c r="AW10329" s="221"/>
      <c r="AX10329" s="221"/>
      <c r="AY10329" s="221"/>
      <c r="AZ10329" s="221"/>
    </row>
    <row r="10330" spans="34:52" x14ac:dyDescent="0.15">
      <c r="AH10330" s="221"/>
      <c r="AI10330" s="221"/>
      <c r="AJ10330" s="221"/>
      <c r="AK10330" s="221"/>
      <c r="AL10330" s="221"/>
      <c r="AM10330" s="221"/>
      <c r="AN10330" s="221"/>
      <c r="AO10330" s="221"/>
      <c r="AP10330" s="221"/>
      <c r="AQ10330" s="219"/>
      <c r="AR10330" s="219"/>
      <c r="AS10330" s="221"/>
      <c r="AT10330" s="221"/>
      <c r="AU10330" s="221"/>
      <c r="AV10330" s="221"/>
      <c r="AW10330" s="221"/>
      <c r="AX10330" s="221"/>
      <c r="AY10330" s="221"/>
      <c r="AZ10330" s="221"/>
    </row>
    <row r="10331" spans="34:52" x14ac:dyDescent="0.15">
      <c r="AH10331" s="221"/>
      <c r="AI10331" s="221"/>
      <c r="AJ10331" s="221"/>
      <c r="AK10331" s="221"/>
      <c r="AL10331" s="221"/>
      <c r="AM10331" s="221"/>
      <c r="AN10331" s="221"/>
      <c r="AO10331" s="221"/>
      <c r="AP10331" s="221"/>
      <c r="AQ10331" s="219"/>
      <c r="AR10331" s="219"/>
      <c r="AS10331" s="221"/>
      <c r="AT10331" s="221"/>
      <c r="AU10331" s="221"/>
      <c r="AV10331" s="221"/>
      <c r="AW10331" s="221"/>
      <c r="AX10331" s="221"/>
      <c r="AY10331" s="221"/>
      <c r="AZ10331" s="221"/>
    </row>
    <row r="10332" spans="34:52" x14ac:dyDescent="0.15">
      <c r="AH10332" s="221"/>
      <c r="AI10332" s="221"/>
      <c r="AJ10332" s="221"/>
      <c r="AK10332" s="221"/>
      <c r="AL10332" s="221"/>
      <c r="AM10332" s="221"/>
      <c r="AN10332" s="221"/>
      <c r="AO10332" s="221"/>
      <c r="AP10332" s="221"/>
      <c r="AQ10332" s="219"/>
      <c r="AR10332" s="219"/>
      <c r="AS10332" s="221"/>
      <c r="AT10332" s="221"/>
      <c r="AU10332" s="221"/>
      <c r="AV10332" s="221"/>
      <c r="AW10332" s="221"/>
      <c r="AX10332" s="221"/>
      <c r="AY10332" s="221"/>
      <c r="AZ10332" s="221"/>
    </row>
    <row r="10333" spans="34:52" x14ac:dyDescent="0.15">
      <c r="AH10333" s="221"/>
      <c r="AI10333" s="221"/>
      <c r="AJ10333" s="221"/>
      <c r="AK10333" s="221"/>
      <c r="AL10333" s="221"/>
      <c r="AM10333" s="221"/>
      <c r="AN10333" s="221"/>
      <c r="AO10333" s="221"/>
      <c r="AP10333" s="221"/>
      <c r="AQ10333" s="219"/>
      <c r="AR10333" s="219"/>
      <c r="AS10333" s="221"/>
      <c r="AT10333" s="221"/>
      <c r="AU10333" s="221"/>
      <c r="AV10333" s="221"/>
      <c r="AW10333" s="221"/>
      <c r="AX10333" s="221"/>
      <c r="AY10333" s="221"/>
      <c r="AZ10333" s="221"/>
    </row>
    <row r="10334" spans="34:52" x14ac:dyDescent="0.15">
      <c r="AH10334" s="221"/>
      <c r="AI10334" s="221"/>
      <c r="AJ10334" s="221"/>
      <c r="AK10334" s="221"/>
      <c r="AL10334" s="221"/>
      <c r="AM10334" s="221"/>
      <c r="AN10334" s="221"/>
      <c r="AO10334" s="221"/>
      <c r="AP10334" s="221"/>
      <c r="AQ10334" s="219"/>
      <c r="AR10334" s="219"/>
      <c r="AS10334" s="221"/>
      <c r="AT10334" s="221"/>
      <c r="AU10334" s="221"/>
      <c r="AV10334" s="221"/>
      <c r="AW10334" s="221"/>
      <c r="AX10334" s="221"/>
      <c r="AY10334" s="221"/>
      <c r="AZ10334" s="221"/>
    </row>
    <row r="10335" spans="34:52" x14ac:dyDescent="0.15">
      <c r="AH10335" s="221"/>
      <c r="AI10335" s="221"/>
      <c r="AJ10335" s="221"/>
      <c r="AK10335" s="221"/>
      <c r="AL10335" s="221"/>
      <c r="AM10335" s="221"/>
      <c r="AN10335" s="221"/>
      <c r="AO10335" s="221"/>
      <c r="AP10335" s="221"/>
      <c r="AQ10335" s="219"/>
      <c r="AR10335" s="219"/>
      <c r="AS10335" s="221"/>
      <c r="AT10335" s="221"/>
      <c r="AU10335" s="221"/>
      <c r="AV10335" s="221"/>
      <c r="AW10335" s="221"/>
      <c r="AX10335" s="221"/>
      <c r="AY10335" s="221"/>
      <c r="AZ10335" s="221"/>
    </row>
    <row r="10336" spans="34:52" x14ac:dyDescent="0.15">
      <c r="AH10336" s="221"/>
      <c r="AI10336" s="221"/>
      <c r="AJ10336" s="221"/>
      <c r="AK10336" s="221"/>
      <c r="AL10336" s="221"/>
      <c r="AM10336" s="221"/>
      <c r="AN10336" s="221"/>
      <c r="AO10336" s="221"/>
      <c r="AP10336" s="221"/>
      <c r="AQ10336" s="219"/>
      <c r="AR10336" s="219"/>
      <c r="AS10336" s="221"/>
      <c r="AT10336" s="221"/>
      <c r="AU10336" s="221"/>
      <c r="AV10336" s="221"/>
      <c r="AW10336" s="221"/>
      <c r="AX10336" s="221"/>
      <c r="AY10336" s="221"/>
      <c r="AZ10336" s="221"/>
    </row>
    <row r="10337" spans="34:52" x14ac:dyDescent="0.15">
      <c r="AH10337" s="221"/>
      <c r="AI10337" s="221"/>
      <c r="AJ10337" s="221"/>
      <c r="AK10337" s="221"/>
      <c r="AL10337" s="221"/>
      <c r="AM10337" s="221"/>
      <c r="AN10337" s="221"/>
      <c r="AO10337" s="221"/>
      <c r="AP10337" s="221"/>
      <c r="AQ10337" s="219"/>
      <c r="AR10337" s="219"/>
      <c r="AS10337" s="221"/>
      <c r="AT10337" s="221"/>
      <c r="AU10337" s="221"/>
      <c r="AV10337" s="221"/>
      <c r="AW10337" s="221"/>
      <c r="AX10337" s="221"/>
      <c r="AY10337" s="221"/>
      <c r="AZ10337" s="221"/>
    </row>
    <row r="10338" spans="34:52" x14ac:dyDescent="0.15">
      <c r="AH10338" s="221"/>
      <c r="AI10338" s="221"/>
      <c r="AJ10338" s="221"/>
      <c r="AK10338" s="221"/>
      <c r="AL10338" s="221"/>
      <c r="AM10338" s="221"/>
      <c r="AN10338" s="221"/>
      <c r="AO10338" s="221"/>
      <c r="AP10338" s="221"/>
      <c r="AQ10338" s="219"/>
      <c r="AR10338" s="219"/>
      <c r="AS10338" s="221"/>
      <c r="AT10338" s="221"/>
      <c r="AU10338" s="221"/>
      <c r="AV10338" s="221"/>
      <c r="AW10338" s="221"/>
      <c r="AX10338" s="221"/>
      <c r="AY10338" s="221"/>
      <c r="AZ10338" s="221"/>
    </row>
    <row r="10339" spans="34:52" x14ac:dyDescent="0.15">
      <c r="AH10339" s="221"/>
      <c r="AI10339" s="221"/>
      <c r="AJ10339" s="221"/>
      <c r="AK10339" s="221"/>
      <c r="AL10339" s="221"/>
      <c r="AM10339" s="221"/>
      <c r="AN10339" s="221"/>
      <c r="AO10339" s="221"/>
      <c r="AP10339" s="221"/>
      <c r="AQ10339" s="219"/>
      <c r="AR10339" s="219"/>
      <c r="AS10339" s="221"/>
      <c r="AT10339" s="221"/>
      <c r="AU10339" s="221"/>
      <c r="AV10339" s="221"/>
      <c r="AW10339" s="221"/>
      <c r="AX10339" s="221"/>
      <c r="AY10339" s="221"/>
      <c r="AZ10339" s="221"/>
    </row>
    <row r="10340" spans="34:52" x14ac:dyDescent="0.15">
      <c r="AH10340" s="221"/>
      <c r="AI10340" s="221"/>
      <c r="AJ10340" s="221"/>
      <c r="AK10340" s="221"/>
      <c r="AL10340" s="221"/>
      <c r="AM10340" s="221"/>
      <c r="AN10340" s="221"/>
      <c r="AO10340" s="221"/>
      <c r="AP10340" s="221"/>
      <c r="AQ10340" s="219"/>
      <c r="AR10340" s="219"/>
      <c r="AS10340" s="221"/>
      <c r="AT10340" s="221"/>
      <c r="AU10340" s="221"/>
      <c r="AV10340" s="221"/>
      <c r="AW10340" s="221"/>
      <c r="AX10340" s="221"/>
      <c r="AY10340" s="221"/>
      <c r="AZ10340" s="221"/>
    </row>
    <row r="10341" spans="34:52" x14ac:dyDescent="0.15">
      <c r="AH10341" s="221"/>
      <c r="AI10341" s="221"/>
      <c r="AJ10341" s="221"/>
      <c r="AK10341" s="221"/>
      <c r="AL10341" s="221"/>
      <c r="AM10341" s="221"/>
      <c r="AN10341" s="221"/>
      <c r="AO10341" s="221"/>
      <c r="AP10341" s="221"/>
      <c r="AQ10341" s="219"/>
      <c r="AR10341" s="219"/>
      <c r="AS10341" s="221"/>
      <c r="AT10341" s="221"/>
      <c r="AU10341" s="221"/>
      <c r="AV10341" s="221"/>
      <c r="AW10341" s="221"/>
      <c r="AX10341" s="221"/>
      <c r="AY10341" s="221"/>
      <c r="AZ10341" s="221"/>
    </row>
    <row r="10342" spans="34:52" x14ac:dyDescent="0.15">
      <c r="AH10342" s="221"/>
      <c r="AI10342" s="221"/>
      <c r="AJ10342" s="221"/>
      <c r="AK10342" s="221"/>
      <c r="AL10342" s="221"/>
      <c r="AM10342" s="221"/>
      <c r="AN10342" s="221"/>
      <c r="AO10342" s="221"/>
      <c r="AP10342" s="221"/>
      <c r="AQ10342" s="219"/>
      <c r="AR10342" s="219"/>
      <c r="AS10342" s="221"/>
      <c r="AT10342" s="221"/>
      <c r="AU10342" s="221"/>
      <c r="AV10342" s="221"/>
      <c r="AW10342" s="221"/>
      <c r="AX10342" s="221"/>
      <c r="AY10342" s="221"/>
      <c r="AZ10342" s="221"/>
    </row>
    <row r="10343" spans="34:52" x14ac:dyDescent="0.15">
      <c r="AH10343" s="221"/>
      <c r="AI10343" s="221"/>
      <c r="AJ10343" s="221"/>
      <c r="AK10343" s="221"/>
      <c r="AL10343" s="221"/>
      <c r="AM10343" s="221"/>
      <c r="AN10343" s="221"/>
      <c r="AO10343" s="221"/>
      <c r="AP10343" s="221"/>
      <c r="AQ10343" s="219"/>
      <c r="AR10343" s="219"/>
      <c r="AS10343" s="221"/>
      <c r="AT10343" s="221"/>
      <c r="AU10343" s="221"/>
      <c r="AV10343" s="221"/>
      <c r="AW10343" s="221"/>
      <c r="AX10343" s="221"/>
      <c r="AY10343" s="221"/>
      <c r="AZ10343" s="221"/>
    </row>
    <row r="10344" spans="34:52" x14ac:dyDescent="0.15">
      <c r="AH10344" s="221"/>
      <c r="AI10344" s="221"/>
      <c r="AJ10344" s="221"/>
      <c r="AK10344" s="221"/>
      <c r="AL10344" s="221"/>
      <c r="AM10344" s="221"/>
      <c r="AN10344" s="221"/>
      <c r="AO10344" s="221"/>
      <c r="AP10344" s="221"/>
      <c r="AQ10344" s="219"/>
      <c r="AR10344" s="219"/>
      <c r="AS10344" s="221"/>
      <c r="AT10344" s="221"/>
      <c r="AU10344" s="221"/>
      <c r="AV10344" s="221"/>
      <c r="AW10344" s="221"/>
      <c r="AX10344" s="221"/>
      <c r="AY10344" s="221"/>
      <c r="AZ10344" s="221"/>
    </row>
    <row r="10345" spans="34:52" x14ac:dyDescent="0.15">
      <c r="AH10345" s="221"/>
      <c r="AI10345" s="221"/>
      <c r="AJ10345" s="221"/>
      <c r="AK10345" s="221"/>
      <c r="AL10345" s="221"/>
      <c r="AM10345" s="221"/>
      <c r="AN10345" s="221"/>
      <c r="AO10345" s="221"/>
      <c r="AP10345" s="221"/>
      <c r="AQ10345" s="219"/>
      <c r="AR10345" s="219"/>
      <c r="AS10345" s="221"/>
      <c r="AT10345" s="221"/>
      <c r="AU10345" s="221"/>
      <c r="AV10345" s="221"/>
      <c r="AW10345" s="221"/>
      <c r="AX10345" s="221"/>
      <c r="AY10345" s="221"/>
      <c r="AZ10345" s="221"/>
    </row>
    <row r="10346" spans="34:52" x14ac:dyDescent="0.15">
      <c r="AH10346" s="221"/>
      <c r="AI10346" s="221"/>
      <c r="AJ10346" s="221"/>
      <c r="AK10346" s="221"/>
      <c r="AL10346" s="221"/>
      <c r="AM10346" s="221"/>
      <c r="AN10346" s="221"/>
      <c r="AO10346" s="221"/>
      <c r="AP10346" s="221"/>
      <c r="AQ10346" s="219"/>
      <c r="AR10346" s="219"/>
      <c r="AS10346" s="221"/>
      <c r="AT10346" s="221"/>
      <c r="AU10346" s="221"/>
      <c r="AV10346" s="221"/>
      <c r="AW10346" s="221"/>
      <c r="AX10346" s="221"/>
      <c r="AY10346" s="221"/>
      <c r="AZ10346" s="221"/>
    </row>
    <row r="10347" spans="34:52" x14ac:dyDescent="0.15">
      <c r="AH10347" s="221"/>
      <c r="AI10347" s="221"/>
      <c r="AJ10347" s="221"/>
      <c r="AK10347" s="221"/>
      <c r="AL10347" s="221"/>
      <c r="AM10347" s="221"/>
      <c r="AN10347" s="221"/>
      <c r="AO10347" s="221"/>
      <c r="AP10347" s="221"/>
      <c r="AQ10347" s="219"/>
      <c r="AR10347" s="219"/>
      <c r="AS10347" s="221"/>
      <c r="AT10347" s="221"/>
      <c r="AU10347" s="221"/>
      <c r="AV10347" s="221"/>
      <c r="AW10347" s="221"/>
      <c r="AX10347" s="221"/>
      <c r="AY10347" s="221"/>
      <c r="AZ10347" s="221"/>
    </row>
    <row r="10348" spans="34:52" x14ac:dyDescent="0.15">
      <c r="AH10348" s="221"/>
      <c r="AI10348" s="221"/>
      <c r="AJ10348" s="221"/>
      <c r="AK10348" s="221"/>
      <c r="AL10348" s="221"/>
      <c r="AM10348" s="221"/>
      <c r="AN10348" s="221"/>
      <c r="AO10348" s="221"/>
      <c r="AP10348" s="221"/>
      <c r="AQ10348" s="219"/>
      <c r="AR10348" s="219"/>
      <c r="AS10348" s="221"/>
      <c r="AT10348" s="221"/>
      <c r="AU10348" s="221"/>
      <c r="AV10348" s="221"/>
      <c r="AW10348" s="221"/>
      <c r="AX10348" s="221"/>
      <c r="AY10348" s="221"/>
      <c r="AZ10348" s="221"/>
    </row>
    <row r="10349" spans="34:52" x14ac:dyDescent="0.15">
      <c r="AH10349" s="221"/>
      <c r="AI10349" s="221"/>
      <c r="AJ10349" s="221"/>
      <c r="AK10349" s="221"/>
      <c r="AL10349" s="221"/>
      <c r="AM10349" s="221"/>
      <c r="AN10349" s="221"/>
      <c r="AO10349" s="221"/>
      <c r="AP10349" s="221"/>
      <c r="AQ10349" s="219"/>
      <c r="AR10349" s="219"/>
      <c r="AS10349" s="221"/>
      <c r="AT10349" s="221"/>
      <c r="AU10349" s="221"/>
      <c r="AV10349" s="221"/>
      <c r="AW10349" s="221"/>
      <c r="AX10349" s="221"/>
      <c r="AY10349" s="221"/>
      <c r="AZ10349" s="221"/>
    </row>
    <row r="10350" spans="34:52" x14ac:dyDescent="0.15">
      <c r="AH10350" s="221"/>
      <c r="AI10350" s="221"/>
      <c r="AJ10350" s="221"/>
      <c r="AK10350" s="221"/>
      <c r="AL10350" s="221"/>
      <c r="AM10350" s="221"/>
      <c r="AN10350" s="221"/>
      <c r="AO10350" s="221"/>
      <c r="AP10350" s="221"/>
      <c r="AQ10350" s="219"/>
      <c r="AR10350" s="219"/>
      <c r="AS10350" s="221"/>
      <c r="AT10350" s="221"/>
      <c r="AU10350" s="221"/>
      <c r="AV10350" s="221"/>
      <c r="AW10350" s="221"/>
      <c r="AX10350" s="221"/>
      <c r="AY10350" s="221"/>
      <c r="AZ10350" s="221"/>
    </row>
    <row r="10351" spans="34:52" x14ac:dyDescent="0.15">
      <c r="AH10351" s="221"/>
      <c r="AI10351" s="221"/>
      <c r="AJ10351" s="221"/>
      <c r="AK10351" s="221"/>
      <c r="AL10351" s="221"/>
      <c r="AM10351" s="221"/>
      <c r="AN10351" s="221"/>
      <c r="AO10351" s="221"/>
      <c r="AP10351" s="221"/>
      <c r="AQ10351" s="219"/>
      <c r="AR10351" s="219"/>
      <c r="AS10351" s="221"/>
      <c r="AT10351" s="221"/>
      <c r="AU10351" s="221"/>
      <c r="AV10351" s="221"/>
      <c r="AW10351" s="221"/>
      <c r="AX10351" s="221"/>
      <c r="AY10351" s="221"/>
      <c r="AZ10351" s="221"/>
    </row>
    <row r="10352" spans="34:52" x14ac:dyDescent="0.15">
      <c r="AH10352" s="221"/>
      <c r="AI10352" s="221"/>
      <c r="AJ10352" s="221"/>
      <c r="AK10352" s="221"/>
      <c r="AL10352" s="221"/>
      <c r="AM10352" s="221"/>
      <c r="AN10352" s="221"/>
      <c r="AO10352" s="221"/>
      <c r="AP10352" s="221"/>
      <c r="AQ10352" s="219"/>
      <c r="AR10352" s="219"/>
      <c r="AS10352" s="221"/>
      <c r="AT10352" s="221"/>
      <c r="AU10352" s="221"/>
      <c r="AV10352" s="221"/>
      <c r="AW10352" s="221"/>
      <c r="AX10352" s="221"/>
      <c r="AY10352" s="221"/>
      <c r="AZ10352" s="221"/>
    </row>
    <row r="10353" spans="34:52" x14ac:dyDescent="0.15">
      <c r="AH10353" s="221"/>
      <c r="AI10353" s="221"/>
      <c r="AJ10353" s="221"/>
      <c r="AK10353" s="221"/>
      <c r="AL10353" s="221"/>
      <c r="AM10353" s="221"/>
      <c r="AN10353" s="221"/>
      <c r="AO10353" s="221"/>
      <c r="AP10353" s="221"/>
      <c r="AQ10353" s="219"/>
      <c r="AR10353" s="219"/>
      <c r="AS10353" s="221"/>
      <c r="AT10353" s="221"/>
      <c r="AU10353" s="221"/>
      <c r="AV10353" s="221"/>
      <c r="AW10353" s="221"/>
      <c r="AX10353" s="221"/>
      <c r="AY10353" s="221"/>
      <c r="AZ10353" s="221"/>
    </row>
    <row r="10354" spans="34:52" x14ac:dyDescent="0.15">
      <c r="AH10354" s="221"/>
      <c r="AI10354" s="221"/>
      <c r="AJ10354" s="221"/>
      <c r="AK10354" s="221"/>
      <c r="AL10354" s="221"/>
      <c r="AM10354" s="221"/>
      <c r="AN10354" s="221"/>
      <c r="AO10354" s="221"/>
      <c r="AP10354" s="221"/>
      <c r="AQ10354" s="219"/>
      <c r="AR10354" s="219"/>
      <c r="AS10354" s="221"/>
      <c r="AT10354" s="221"/>
      <c r="AU10354" s="221"/>
      <c r="AV10354" s="221"/>
      <c r="AW10354" s="221"/>
      <c r="AX10354" s="221"/>
      <c r="AY10354" s="221"/>
      <c r="AZ10354" s="221"/>
    </row>
    <row r="10355" spans="34:52" x14ac:dyDescent="0.15">
      <c r="AH10355" s="221"/>
      <c r="AI10355" s="221"/>
      <c r="AJ10355" s="221"/>
      <c r="AK10355" s="221"/>
      <c r="AL10355" s="221"/>
      <c r="AM10355" s="221"/>
      <c r="AN10355" s="221"/>
      <c r="AO10355" s="221"/>
      <c r="AP10355" s="221"/>
      <c r="AQ10355" s="219"/>
      <c r="AR10355" s="219"/>
      <c r="AS10355" s="221"/>
      <c r="AT10355" s="221"/>
      <c r="AU10355" s="221"/>
      <c r="AV10355" s="221"/>
      <c r="AW10355" s="221"/>
      <c r="AX10355" s="221"/>
      <c r="AY10355" s="221"/>
      <c r="AZ10355" s="221"/>
    </row>
    <row r="10356" spans="34:52" x14ac:dyDescent="0.15">
      <c r="AH10356" s="221"/>
      <c r="AI10356" s="221"/>
      <c r="AJ10356" s="221"/>
      <c r="AK10356" s="221"/>
      <c r="AL10356" s="221"/>
      <c r="AM10356" s="221"/>
      <c r="AN10356" s="221"/>
      <c r="AO10356" s="221"/>
      <c r="AP10356" s="221"/>
      <c r="AQ10356" s="219"/>
      <c r="AR10356" s="219"/>
      <c r="AS10356" s="221"/>
      <c r="AT10356" s="221"/>
      <c r="AU10356" s="221"/>
      <c r="AV10356" s="221"/>
      <c r="AW10356" s="221"/>
      <c r="AX10356" s="221"/>
      <c r="AY10356" s="221"/>
      <c r="AZ10356" s="221"/>
    </row>
    <row r="10357" spans="34:52" x14ac:dyDescent="0.15">
      <c r="AH10357" s="221"/>
      <c r="AI10357" s="221"/>
      <c r="AJ10357" s="221"/>
      <c r="AK10357" s="221"/>
      <c r="AL10357" s="221"/>
      <c r="AM10357" s="221"/>
      <c r="AN10357" s="221"/>
      <c r="AO10357" s="221"/>
      <c r="AP10357" s="221"/>
      <c r="AQ10357" s="219"/>
      <c r="AR10357" s="219"/>
      <c r="AS10357" s="221"/>
      <c r="AT10357" s="221"/>
      <c r="AU10357" s="221"/>
      <c r="AV10357" s="221"/>
      <c r="AW10357" s="221"/>
      <c r="AX10357" s="221"/>
      <c r="AY10357" s="221"/>
      <c r="AZ10357" s="221"/>
    </row>
    <row r="10358" spans="34:52" x14ac:dyDescent="0.15">
      <c r="AH10358" s="221"/>
      <c r="AI10358" s="221"/>
      <c r="AJ10358" s="221"/>
      <c r="AK10358" s="221"/>
      <c r="AL10358" s="221"/>
      <c r="AM10358" s="221"/>
      <c r="AN10358" s="221"/>
      <c r="AO10358" s="221"/>
      <c r="AP10358" s="221"/>
      <c r="AQ10358" s="219"/>
      <c r="AR10358" s="219"/>
      <c r="AS10358" s="221"/>
      <c r="AT10358" s="221"/>
      <c r="AU10358" s="221"/>
      <c r="AV10358" s="221"/>
      <c r="AW10358" s="221"/>
      <c r="AX10358" s="221"/>
      <c r="AY10358" s="221"/>
      <c r="AZ10358" s="221"/>
    </row>
    <row r="10359" spans="34:52" x14ac:dyDescent="0.15">
      <c r="AH10359" s="221"/>
      <c r="AI10359" s="221"/>
      <c r="AJ10359" s="221"/>
      <c r="AK10359" s="221"/>
      <c r="AL10359" s="221"/>
      <c r="AM10359" s="221"/>
      <c r="AN10359" s="221"/>
      <c r="AO10359" s="221"/>
      <c r="AP10359" s="221"/>
      <c r="AQ10359" s="219"/>
      <c r="AR10359" s="219"/>
      <c r="AS10359" s="221"/>
      <c r="AT10359" s="221"/>
      <c r="AU10359" s="221"/>
      <c r="AV10359" s="221"/>
      <c r="AW10359" s="221"/>
      <c r="AX10359" s="221"/>
      <c r="AY10359" s="221"/>
      <c r="AZ10359" s="221"/>
    </row>
    <row r="10360" spans="34:52" x14ac:dyDescent="0.15">
      <c r="AH10360" s="221"/>
      <c r="AI10360" s="221"/>
      <c r="AJ10360" s="221"/>
      <c r="AK10360" s="221"/>
      <c r="AL10360" s="221"/>
      <c r="AM10360" s="221"/>
      <c r="AN10360" s="221"/>
      <c r="AO10360" s="221"/>
      <c r="AP10360" s="221"/>
      <c r="AQ10360" s="219"/>
      <c r="AR10360" s="219"/>
      <c r="AS10360" s="221"/>
      <c r="AT10360" s="221"/>
      <c r="AU10360" s="221"/>
      <c r="AV10360" s="221"/>
      <c r="AW10360" s="221"/>
      <c r="AX10360" s="221"/>
      <c r="AY10360" s="221"/>
      <c r="AZ10360" s="221"/>
    </row>
    <row r="10361" spans="34:52" x14ac:dyDescent="0.15">
      <c r="AH10361" s="221"/>
      <c r="AI10361" s="221"/>
      <c r="AJ10361" s="221"/>
      <c r="AK10361" s="221"/>
      <c r="AL10361" s="221"/>
      <c r="AM10361" s="221"/>
      <c r="AN10361" s="221"/>
      <c r="AO10361" s="221"/>
      <c r="AP10361" s="221"/>
      <c r="AQ10361" s="219"/>
      <c r="AR10361" s="219"/>
      <c r="AS10361" s="221"/>
      <c r="AT10361" s="221"/>
      <c r="AU10361" s="221"/>
      <c r="AV10361" s="221"/>
      <c r="AW10361" s="221"/>
      <c r="AX10361" s="221"/>
      <c r="AY10361" s="221"/>
      <c r="AZ10361" s="221"/>
    </row>
    <row r="10362" spans="34:52" x14ac:dyDescent="0.15">
      <c r="AH10362" s="221"/>
      <c r="AI10362" s="221"/>
      <c r="AJ10362" s="221"/>
      <c r="AK10362" s="221"/>
      <c r="AL10362" s="221"/>
      <c r="AM10362" s="221"/>
      <c r="AN10362" s="221"/>
      <c r="AO10362" s="221"/>
      <c r="AP10362" s="221"/>
      <c r="AQ10362" s="219"/>
      <c r="AR10362" s="219"/>
      <c r="AS10362" s="221"/>
      <c r="AT10362" s="221"/>
      <c r="AU10362" s="221"/>
      <c r="AV10362" s="221"/>
      <c r="AW10362" s="221"/>
      <c r="AX10362" s="221"/>
      <c r="AY10362" s="221"/>
      <c r="AZ10362" s="221"/>
    </row>
    <row r="10363" spans="34:52" x14ac:dyDescent="0.15">
      <c r="AH10363" s="221"/>
      <c r="AI10363" s="221"/>
      <c r="AJ10363" s="221"/>
      <c r="AK10363" s="221"/>
      <c r="AL10363" s="221"/>
      <c r="AM10363" s="221"/>
      <c r="AN10363" s="221"/>
      <c r="AO10363" s="221"/>
      <c r="AP10363" s="221"/>
      <c r="AQ10363" s="219"/>
      <c r="AR10363" s="219"/>
      <c r="AS10363" s="221"/>
      <c r="AT10363" s="221"/>
      <c r="AU10363" s="221"/>
      <c r="AV10363" s="221"/>
      <c r="AW10363" s="221"/>
      <c r="AX10363" s="221"/>
      <c r="AY10363" s="221"/>
      <c r="AZ10363" s="221"/>
    </row>
    <row r="10364" spans="34:52" x14ac:dyDescent="0.15">
      <c r="AH10364" s="221"/>
      <c r="AI10364" s="221"/>
      <c r="AJ10364" s="221"/>
      <c r="AK10364" s="221"/>
      <c r="AL10364" s="221"/>
      <c r="AM10364" s="221"/>
      <c r="AN10364" s="221"/>
      <c r="AO10364" s="221"/>
      <c r="AP10364" s="221"/>
      <c r="AQ10364" s="219"/>
      <c r="AR10364" s="219"/>
      <c r="AS10364" s="221"/>
      <c r="AT10364" s="221"/>
      <c r="AU10364" s="221"/>
      <c r="AV10364" s="221"/>
      <c r="AW10364" s="221"/>
      <c r="AX10364" s="221"/>
      <c r="AY10364" s="221"/>
      <c r="AZ10364" s="221"/>
    </row>
    <row r="10365" spans="34:52" x14ac:dyDescent="0.15">
      <c r="AH10365" s="221"/>
      <c r="AI10365" s="221"/>
      <c r="AJ10365" s="221"/>
      <c r="AK10365" s="221"/>
      <c r="AL10365" s="221"/>
      <c r="AM10365" s="221"/>
      <c r="AN10365" s="221"/>
      <c r="AO10365" s="221"/>
      <c r="AP10365" s="221"/>
      <c r="AQ10365" s="219"/>
      <c r="AR10365" s="219"/>
      <c r="AS10365" s="221"/>
      <c r="AT10365" s="221"/>
      <c r="AU10365" s="221"/>
      <c r="AV10365" s="221"/>
      <c r="AW10365" s="221"/>
      <c r="AX10365" s="221"/>
      <c r="AY10365" s="221"/>
      <c r="AZ10365" s="221"/>
    </row>
    <row r="10366" spans="34:52" x14ac:dyDescent="0.15">
      <c r="AH10366" s="221"/>
      <c r="AI10366" s="221"/>
      <c r="AJ10366" s="221"/>
      <c r="AK10366" s="221"/>
      <c r="AL10366" s="221"/>
      <c r="AM10366" s="221"/>
      <c r="AN10366" s="221"/>
      <c r="AO10366" s="221"/>
      <c r="AP10366" s="221"/>
      <c r="AQ10366" s="219"/>
      <c r="AR10366" s="219"/>
      <c r="AS10366" s="221"/>
      <c r="AT10366" s="221"/>
      <c r="AU10366" s="221"/>
      <c r="AV10366" s="221"/>
      <c r="AW10366" s="221"/>
      <c r="AX10366" s="221"/>
      <c r="AY10366" s="221"/>
      <c r="AZ10366" s="221"/>
    </row>
    <row r="10367" spans="34:52" x14ac:dyDescent="0.15">
      <c r="AH10367" s="221"/>
      <c r="AI10367" s="221"/>
      <c r="AJ10367" s="221"/>
      <c r="AK10367" s="221"/>
      <c r="AL10367" s="221"/>
      <c r="AM10367" s="221"/>
      <c r="AN10367" s="221"/>
      <c r="AO10367" s="221"/>
      <c r="AP10367" s="221"/>
      <c r="AQ10367" s="219"/>
      <c r="AR10367" s="219"/>
      <c r="AS10367" s="221"/>
      <c r="AT10367" s="221"/>
      <c r="AU10367" s="221"/>
      <c r="AV10367" s="221"/>
      <c r="AW10367" s="221"/>
      <c r="AX10367" s="221"/>
      <c r="AY10367" s="221"/>
      <c r="AZ10367" s="221"/>
    </row>
    <row r="10368" spans="34:52" x14ac:dyDescent="0.15">
      <c r="AH10368" s="221"/>
      <c r="AI10368" s="221"/>
      <c r="AJ10368" s="221"/>
      <c r="AK10368" s="221"/>
      <c r="AL10368" s="221"/>
      <c r="AM10368" s="221"/>
      <c r="AN10368" s="221"/>
      <c r="AO10368" s="221"/>
      <c r="AP10368" s="221"/>
      <c r="AQ10368" s="219"/>
      <c r="AR10368" s="219"/>
      <c r="AS10368" s="221"/>
      <c r="AT10368" s="221"/>
      <c r="AU10368" s="221"/>
      <c r="AV10368" s="221"/>
      <c r="AW10368" s="221"/>
      <c r="AX10368" s="221"/>
      <c r="AY10368" s="221"/>
      <c r="AZ10368" s="221"/>
    </row>
    <row r="10369" spans="34:52" x14ac:dyDescent="0.15">
      <c r="AH10369" s="221"/>
      <c r="AI10369" s="221"/>
      <c r="AJ10369" s="221"/>
      <c r="AK10369" s="221"/>
      <c r="AL10369" s="221"/>
      <c r="AM10369" s="221"/>
      <c r="AN10369" s="221"/>
      <c r="AO10369" s="221"/>
      <c r="AP10369" s="221"/>
      <c r="AQ10369" s="219"/>
      <c r="AR10369" s="219"/>
      <c r="AS10369" s="221"/>
      <c r="AT10369" s="221"/>
      <c r="AU10369" s="221"/>
      <c r="AV10369" s="221"/>
      <c r="AW10369" s="221"/>
      <c r="AX10369" s="221"/>
      <c r="AY10369" s="221"/>
      <c r="AZ10369" s="221"/>
    </row>
    <row r="10370" spans="34:52" x14ac:dyDescent="0.15">
      <c r="AH10370" s="221"/>
      <c r="AI10370" s="221"/>
      <c r="AJ10370" s="221"/>
      <c r="AK10370" s="221"/>
      <c r="AL10370" s="221"/>
      <c r="AM10370" s="221"/>
      <c r="AN10370" s="221"/>
      <c r="AO10370" s="221"/>
      <c r="AP10370" s="221"/>
      <c r="AQ10370" s="219"/>
      <c r="AR10370" s="219"/>
      <c r="AS10370" s="221"/>
      <c r="AT10370" s="221"/>
      <c r="AU10370" s="221"/>
      <c r="AV10370" s="221"/>
      <c r="AW10370" s="221"/>
      <c r="AX10370" s="221"/>
      <c r="AY10370" s="221"/>
      <c r="AZ10370" s="221"/>
    </row>
    <row r="10371" spans="34:52" x14ac:dyDescent="0.15">
      <c r="AH10371" s="221"/>
      <c r="AI10371" s="221"/>
      <c r="AJ10371" s="221"/>
      <c r="AK10371" s="221"/>
      <c r="AL10371" s="221"/>
      <c r="AM10371" s="221"/>
      <c r="AN10371" s="221"/>
      <c r="AO10371" s="221"/>
      <c r="AP10371" s="221"/>
      <c r="AQ10371" s="219"/>
      <c r="AR10371" s="219"/>
      <c r="AS10371" s="221"/>
      <c r="AT10371" s="221"/>
      <c r="AU10371" s="221"/>
      <c r="AV10371" s="221"/>
      <c r="AW10371" s="221"/>
      <c r="AX10371" s="221"/>
      <c r="AY10371" s="221"/>
      <c r="AZ10371" s="221"/>
    </row>
    <row r="10372" spans="34:52" x14ac:dyDescent="0.15">
      <c r="AH10372" s="221"/>
      <c r="AI10372" s="221"/>
      <c r="AJ10372" s="221"/>
      <c r="AK10372" s="221"/>
      <c r="AL10372" s="221"/>
      <c r="AM10372" s="221"/>
      <c r="AN10372" s="221"/>
      <c r="AO10372" s="221"/>
      <c r="AP10372" s="221"/>
      <c r="AQ10372" s="219"/>
      <c r="AR10372" s="219"/>
      <c r="AS10372" s="221"/>
      <c r="AT10372" s="221"/>
      <c r="AU10372" s="221"/>
      <c r="AV10372" s="221"/>
      <c r="AW10372" s="221"/>
      <c r="AX10372" s="221"/>
      <c r="AY10372" s="221"/>
      <c r="AZ10372" s="221"/>
    </row>
    <row r="10373" spans="34:52" x14ac:dyDescent="0.15">
      <c r="AH10373" s="221"/>
      <c r="AI10373" s="221"/>
      <c r="AJ10373" s="221"/>
      <c r="AK10373" s="221"/>
      <c r="AL10373" s="221"/>
      <c r="AM10373" s="221"/>
      <c r="AN10373" s="221"/>
      <c r="AO10373" s="221"/>
      <c r="AP10373" s="221"/>
      <c r="AQ10373" s="219"/>
      <c r="AR10373" s="219"/>
      <c r="AS10373" s="221"/>
      <c r="AT10373" s="221"/>
      <c r="AU10373" s="221"/>
      <c r="AV10373" s="221"/>
      <c r="AW10373" s="221"/>
      <c r="AX10373" s="221"/>
      <c r="AY10373" s="221"/>
      <c r="AZ10373" s="221"/>
    </row>
    <row r="10374" spans="34:52" x14ac:dyDescent="0.15">
      <c r="AH10374" s="221"/>
      <c r="AI10374" s="221"/>
      <c r="AJ10374" s="221"/>
      <c r="AK10374" s="221"/>
      <c r="AL10374" s="221"/>
      <c r="AM10374" s="221"/>
      <c r="AN10374" s="221"/>
      <c r="AO10374" s="221"/>
      <c r="AP10374" s="221"/>
      <c r="AQ10374" s="219"/>
      <c r="AR10374" s="219"/>
      <c r="AS10374" s="221"/>
      <c r="AT10374" s="221"/>
      <c r="AU10374" s="221"/>
      <c r="AV10374" s="221"/>
      <c r="AW10374" s="221"/>
      <c r="AX10374" s="221"/>
      <c r="AY10374" s="221"/>
      <c r="AZ10374" s="221"/>
    </row>
    <row r="10375" spans="34:52" x14ac:dyDescent="0.15">
      <c r="AH10375" s="221"/>
      <c r="AI10375" s="221"/>
      <c r="AJ10375" s="221"/>
      <c r="AK10375" s="221"/>
      <c r="AL10375" s="221"/>
      <c r="AM10375" s="221"/>
      <c r="AN10375" s="221"/>
      <c r="AO10375" s="221"/>
      <c r="AP10375" s="221"/>
      <c r="AQ10375" s="219"/>
      <c r="AR10375" s="219"/>
      <c r="AS10375" s="221"/>
      <c r="AT10375" s="221"/>
      <c r="AU10375" s="221"/>
      <c r="AV10375" s="221"/>
      <c r="AW10375" s="221"/>
      <c r="AX10375" s="221"/>
      <c r="AY10375" s="221"/>
      <c r="AZ10375" s="221"/>
    </row>
    <row r="10376" spans="34:52" x14ac:dyDescent="0.15">
      <c r="AH10376" s="221"/>
      <c r="AI10376" s="221"/>
      <c r="AJ10376" s="221"/>
      <c r="AK10376" s="221"/>
      <c r="AL10376" s="221"/>
      <c r="AM10376" s="221"/>
      <c r="AN10376" s="221"/>
      <c r="AO10376" s="221"/>
      <c r="AP10376" s="221"/>
      <c r="AQ10376" s="219"/>
      <c r="AR10376" s="219"/>
      <c r="AS10376" s="221"/>
      <c r="AT10376" s="221"/>
      <c r="AU10376" s="221"/>
      <c r="AV10376" s="221"/>
      <c r="AW10376" s="221"/>
      <c r="AX10376" s="221"/>
      <c r="AY10376" s="221"/>
      <c r="AZ10376" s="221"/>
    </row>
    <row r="10377" spans="34:52" x14ac:dyDescent="0.15">
      <c r="AH10377" s="221"/>
      <c r="AI10377" s="221"/>
      <c r="AJ10377" s="221"/>
      <c r="AK10377" s="221"/>
      <c r="AL10377" s="221"/>
      <c r="AM10377" s="221"/>
      <c r="AN10377" s="221"/>
      <c r="AO10377" s="221"/>
      <c r="AP10377" s="221"/>
      <c r="AQ10377" s="219"/>
      <c r="AR10377" s="219"/>
      <c r="AS10377" s="221"/>
      <c r="AT10377" s="221"/>
      <c r="AU10377" s="221"/>
      <c r="AV10377" s="221"/>
      <c r="AW10377" s="221"/>
      <c r="AX10377" s="221"/>
      <c r="AY10377" s="221"/>
      <c r="AZ10377" s="221"/>
    </row>
    <row r="10378" spans="34:52" x14ac:dyDescent="0.15">
      <c r="AH10378" s="221"/>
      <c r="AI10378" s="221"/>
      <c r="AJ10378" s="221"/>
      <c r="AK10378" s="221"/>
      <c r="AL10378" s="221"/>
      <c r="AM10378" s="221"/>
      <c r="AN10378" s="221"/>
      <c r="AO10378" s="221"/>
      <c r="AP10378" s="221"/>
      <c r="AQ10378" s="219"/>
      <c r="AR10378" s="219"/>
      <c r="AS10378" s="221"/>
      <c r="AT10378" s="221"/>
      <c r="AU10378" s="221"/>
      <c r="AV10378" s="221"/>
      <c r="AW10378" s="221"/>
      <c r="AX10378" s="221"/>
      <c r="AY10378" s="221"/>
      <c r="AZ10378" s="221"/>
    </row>
    <row r="10379" spans="34:52" x14ac:dyDescent="0.15">
      <c r="AH10379" s="221"/>
      <c r="AI10379" s="221"/>
      <c r="AJ10379" s="221"/>
      <c r="AK10379" s="221"/>
      <c r="AL10379" s="221"/>
      <c r="AM10379" s="221"/>
      <c r="AN10379" s="221"/>
      <c r="AO10379" s="221"/>
      <c r="AP10379" s="221"/>
      <c r="AQ10379" s="219"/>
      <c r="AR10379" s="219"/>
      <c r="AS10379" s="221"/>
      <c r="AT10379" s="221"/>
      <c r="AU10379" s="221"/>
      <c r="AV10379" s="221"/>
      <c r="AW10379" s="221"/>
      <c r="AX10379" s="221"/>
      <c r="AY10379" s="221"/>
      <c r="AZ10379" s="221"/>
    </row>
    <row r="10380" spans="34:52" x14ac:dyDescent="0.15">
      <c r="AH10380" s="221"/>
      <c r="AI10380" s="221"/>
      <c r="AJ10380" s="221"/>
      <c r="AK10380" s="221"/>
      <c r="AL10380" s="221"/>
      <c r="AM10380" s="221"/>
      <c r="AN10380" s="221"/>
      <c r="AO10380" s="221"/>
      <c r="AP10380" s="221"/>
      <c r="AQ10380" s="219"/>
      <c r="AR10380" s="219"/>
      <c r="AS10380" s="221"/>
      <c r="AT10380" s="221"/>
      <c r="AU10380" s="221"/>
      <c r="AV10380" s="221"/>
      <c r="AW10380" s="221"/>
      <c r="AX10380" s="221"/>
      <c r="AY10380" s="221"/>
      <c r="AZ10380" s="221"/>
    </row>
    <row r="10381" spans="34:52" x14ac:dyDescent="0.15">
      <c r="AH10381" s="221"/>
      <c r="AI10381" s="221"/>
      <c r="AJ10381" s="221"/>
      <c r="AK10381" s="221"/>
      <c r="AL10381" s="221"/>
      <c r="AM10381" s="221"/>
      <c r="AN10381" s="221"/>
      <c r="AO10381" s="221"/>
      <c r="AP10381" s="221"/>
      <c r="AQ10381" s="219"/>
      <c r="AR10381" s="219"/>
      <c r="AS10381" s="221"/>
      <c r="AT10381" s="221"/>
      <c r="AU10381" s="221"/>
      <c r="AV10381" s="221"/>
      <c r="AW10381" s="221"/>
      <c r="AX10381" s="221"/>
      <c r="AY10381" s="221"/>
      <c r="AZ10381" s="221"/>
    </row>
    <row r="10382" spans="34:52" x14ac:dyDescent="0.15">
      <c r="AH10382" s="221"/>
      <c r="AI10382" s="221"/>
      <c r="AJ10382" s="221"/>
      <c r="AK10382" s="221"/>
      <c r="AL10382" s="221"/>
      <c r="AM10382" s="221"/>
      <c r="AN10382" s="221"/>
      <c r="AO10382" s="221"/>
      <c r="AP10382" s="221"/>
      <c r="AQ10382" s="219"/>
      <c r="AR10382" s="219"/>
      <c r="AS10382" s="221"/>
      <c r="AT10382" s="221"/>
      <c r="AU10382" s="221"/>
      <c r="AV10382" s="221"/>
      <c r="AW10382" s="221"/>
      <c r="AX10382" s="221"/>
      <c r="AY10382" s="221"/>
      <c r="AZ10382" s="221"/>
    </row>
    <row r="10383" spans="34:52" x14ac:dyDescent="0.15">
      <c r="AH10383" s="221"/>
      <c r="AI10383" s="221"/>
      <c r="AJ10383" s="221"/>
      <c r="AK10383" s="221"/>
      <c r="AL10383" s="221"/>
      <c r="AM10383" s="221"/>
      <c r="AN10383" s="221"/>
      <c r="AO10383" s="221"/>
      <c r="AP10383" s="221"/>
      <c r="AQ10383" s="219"/>
      <c r="AR10383" s="219"/>
      <c r="AS10383" s="221"/>
      <c r="AT10383" s="221"/>
      <c r="AU10383" s="221"/>
      <c r="AV10383" s="221"/>
      <c r="AW10383" s="221"/>
      <c r="AX10383" s="221"/>
      <c r="AY10383" s="221"/>
      <c r="AZ10383" s="221"/>
    </row>
    <row r="10384" spans="34:52" x14ac:dyDescent="0.15">
      <c r="AH10384" s="221"/>
      <c r="AI10384" s="221"/>
      <c r="AJ10384" s="221"/>
      <c r="AK10384" s="221"/>
      <c r="AL10384" s="221"/>
      <c r="AM10384" s="221"/>
      <c r="AN10384" s="221"/>
      <c r="AO10384" s="221"/>
      <c r="AP10384" s="221"/>
      <c r="AQ10384" s="219"/>
      <c r="AR10384" s="219"/>
      <c r="AS10384" s="221"/>
      <c r="AT10384" s="221"/>
      <c r="AU10384" s="221"/>
      <c r="AV10384" s="221"/>
      <c r="AW10384" s="221"/>
      <c r="AX10384" s="221"/>
      <c r="AY10384" s="221"/>
      <c r="AZ10384" s="221"/>
    </row>
    <row r="10385" spans="34:52" x14ac:dyDescent="0.15">
      <c r="AH10385" s="221"/>
      <c r="AI10385" s="221"/>
      <c r="AJ10385" s="221"/>
      <c r="AK10385" s="221"/>
      <c r="AL10385" s="221"/>
      <c r="AM10385" s="221"/>
      <c r="AN10385" s="221"/>
      <c r="AO10385" s="221"/>
      <c r="AP10385" s="221"/>
      <c r="AQ10385" s="219"/>
      <c r="AR10385" s="219"/>
      <c r="AS10385" s="221"/>
      <c r="AT10385" s="221"/>
      <c r="AU10385" s="221"/>
      <c r="AV10385" s="221"/>
      <c r="AW10385" s="221"/>
      <c r="AX10385" s="221"/>
      <c r="AY10385" s="221"/>
      <c r="AZ10385" s="221"/>
    </row>
    <row r="10386" spans="34:52" x14ac:dyDescent="0.15">
      <c r="AH10386" s="221"/>
      <c r="AI10386" s="221"/>
      <c r="AJ10386" s="221"/>
      <c r="AK10386" s="221"/>
      <c r="AL10386" s="221"/>
      <c r="AM10386" s="221"/>
      <c r="AN10386" s="221"/>
      <c r="AO10386" s="221"/>
      <c r="AP10386" s="221"/>
      <c r="AQ10386" s="219"/>
      <c r="AR10386" s="219"/>
      <c r="AS10386" s="221"/>
      <c r="AT10386" s="221"/>
      <c r="AU10386" s="221"/>
      <c r="AV10386" s="221"/>
      <c r="AW10386" s="221"/>
      <c r="AX10386" s="221"/>
      <c r="AY10386" s="221"/>
      <c r="AZ10386" s="221"/>
    </row>
    <row r="10387" spans="34:52" x14ac:dyDescent="0.15">
      <c r="AH10387" s="221"/>
      <c r="AI10387" s="221"/>
      <c r="AJ10387" s="221"/>
      <c r="AK10387" s="221"/>
      <c r="AL10387" s="221"/>
      <c r="AM10387" s="221"/>
      <c r="AN10387" s="221"/>
      <c r="AO10387" s="221"/>
      <c r="AP10387" s="221"/>
      <c r="AQ10387" s="219"/>
      <c r="AR10387" s="219"/>
      <c r="AS10387" s="221"/>
      <c r="AT10387" s="221"/>
      <c r="AU10387" s="221"/>
      <c r="AV10387" s="221"/>
      <c r="AW10387" s="221"/>
      <c r="AX10387" s="221"/>
      <c r="AY10387" s="221"/>
      <c r="AZ10387" s="221"/>
    </row>
    <row r="10388" spans="34:52" x14ac:dyDescent="0.15">
      <c r="AH10388" s="221"/>
      <c r="AI10388" s="221"/>
      <c r="AJ10388" s="221"/>
      <c r="AK10388" s="221"/>
      <c r="AL10388" s="221"/>
      <c r="AM10388" s="221"/>
      <c r="AN10388" s="221"/>
      <c r="AO10388" s="221"/>
      <c r="AP10388" s="221"/>
      <c r="AQ10388" s="219"/>
      <c r="AR10388" s="219"/>
      <c r="AS10388" s="221"/>
      <c r="AT10388" s="221"/>
      <c r="AU10388" s="221"/>
      <c r="AV10388" s="221"/>
      <c r="AW10388" s="221"/>
      <c r="AX10388" s="221"/>
      <c r="AY10388" s="221"/>
      <c r="AZ10388" s="221"/>
    </row>
    <row r="10389" spans="34:52" x14ac:dyDescent="0.15">
      <c r="AH10389" s="221"/>
      <c r="AI10389" s="221"/>
      <c r="AJ10389" s="221"/>
      <c r="AK10389" s="221"/>
      <c r="AL10389" s="221"/>
      <c r="AM10389" s="221"/>
      <c r="AN10389" s="221"/>
      <c r="AO10389" s="221"/>
      <c r="AP10389" s="221"/>
      <c r="AQ10389" s="219"/>
      <c r="AR10389" s="219"/>
      <c r="AS10389" s="221"/>
      <c r="AT10389" s="221"/>
      <c r="AU10389" s="221"/>
      <c r="AV10389" s="221"/>
      <c r="AW10389" s="221"/>
      <c r="AX10389" s="221"/>
      <c r="AY10389" s="221"/>
      <c r="AZ10389" s="221"/>
    </row>
    <row r="10390" spans="34:52" x14ac:dyDescent="0.15">
      <c r="AH10390" s="221"/>
      <c r="AI10390" s="221"/>
      <c r="AJ10390" s="221"/>
      <c r="AK10390" s="221"/>
      <c r="AL10390" s="221"/>
      <c r="AM10390" s="221"/>
      <c r="AN10390" s="221"/>
      <c r="AO10390" s="221"/>
      <c r="AP10390" s="221"/>
      <c r="AQ10390" s="219"/>
      <c r="AR10390" s="219"/>
      <c r="AS10390" s="221"/>
      <c r="AT10390" s="221"/>
      <c r="AU10390" s="221"/>
      <c r="AV10390" s="221"/>
      <c r="AW10390" s="221"/>
      <c r="AX10390" s="221"/>
      <c r="AY10390" s="221"/>
      <c r="AZ10390" s="221"/>
    </row>
    <row r="10391" spans="34:52" x14ac:dyDescent="0.15">
      <c r="AH10391" s="221"/>
      <c r="AI10391" s="221"/>
      <c r="AJ10391" s="221"/>
      <c r="AK10391" s="221"/>
      <c r="AL10391" s="221"/>
      <c r="AM10391" s="221"/>
      <c r="AN10391" s="221"/>
      <c r="AO10391" s="221"/>
      <c r="AP10391" s="221"/>
      <c r="AQ10391" s="219"/>
      <c r="AR10391" s="219"/>
      <c r="AS10391" s="221"/>
      <c r="AT10391" s="221"/>
      <c r="AU10391" s="221"/>
      <c r="AV10391" s="221"/>
      <c r="AW10391" s="221"/>
      <c r="AX10391" s="221"/>
      <c r="AY10391" s="221"/>
      <c r="AZ10391" s="221"/>
    </row>
    <row r="10392" spans="34:52" x14ac:dyDescent="0.15">
      <c r="AH10392" s="221"/>
      <c r="AI10392" s="221"/>
      <c r="AJ10392" s="221"/>
      <c r="AK10392" s="221"/>
      <c r="AL10392" s="221"/>
      <c r="AM10392" s="221"/>
      <c r="AN10392" s="221"/>
      <c r="AO10392" s="221"/>
      <c r="AP10392" s="221"/>
      <c r="AQ10392" s="219"/>
      <c r="AR10392" s="219"/>
      <c r="AS10392" s="221"/>
      <c r="AT10392" s="221"/>
      <c r="AU10392" s="221"/>
      <c r="AV10392" s="221"/>
      <c r="AW10392" s="221"/>
      <c r="AX10392" s="221"/>
      <c r="AY10392" s="221"/>
      <c r="AZ10392" s="221"/>
    </row>
    <row r="10393" spans="34:52" x14ac:dyDescent="0.15">
      <c r="AH10393" s="221"/>
      <c r="AI10393" s="221"/>
      <c r="AJ10393" s="221"/>
      <c r="AK10393" s="221"/>
      <c r="AL10393" s="221"/>
      <c r="AM10393" s="221"/>
      <c r="AN10393" s="221"/>
      <c r="AO10393" s="221"/>
      <c r="AP10393" s="221"/>
      <c r="AQ10393" s="219"/>
      <c r="AR10393" s="219"/>
      <c r="AS10393" s="221"/>
      <c r="AT10393" s="221"/>
      <c r="AU10393" s="221"/>
      <c r="AV10393" s="221"/>
      <c r="AW10393" s="221"/>
      <c r="AX10393" s="221"/>
      <c r="AY10393" s="221"/>
      <c r="AZ10393" s="221"/>
    </row>
    <row r="10394" spans="34:52" x14ac:dyDescent="0.15">
      <c r="AH10394" s="221"/>
      <c r="AI10394" s="221"/>
      <c r="AJ10394" s="221"/>
      <c r="AK10394" s="221"/>
      <c r="AL10394" s="221"/>
      <c r="AM10394" s="221"/>
      <c r="AN10394" s="221"/>
      <c r="AO10394" s="221"/>
      <c r="AP10394" s="221"/>
      <c r="AQ10394" s="219"/>
      <c r="AR10394" s="219"/>
      <c r="AS10394" s="221"/>
      <c r="AT10394" s="221"/>
      <c r="AU10394" s="221"/>
      <c r="AV10394" s="221"/>
      <c r="AW10394" s="221"/>
      <c r="AX10394" s="221"/>
      <c r="AY10394" s="221"/>
      <c r="AZ10394" s="221"/>
    </row>
    <row r="10395" spans="34:52" x14ac:dyDescent="0.15">
      <c r="AH10395" s="221"/>
      <c r="AI10395" s="221"/>
      <c r="AJ10395" s="221"/>
      <c r="AK10395" s="221"/>
      <c r="AL10395" s="221"/>
      <c r="AM10395" s="221"/>
      <c r="AN10395" s="221"/>
      <c r="AO10395" s="221"/>
      <c r="AP10395" s="221"/>
      <c r="AQ10395" s="219"/>
      <c r="AR10395" s="219"/>
      <c r="AS10395" s="221"/>
      <c r="AT10395" s="221"/>
      <c r="AU10395" s="221"/>
      <c r="AV10395" s="221"/>
      <c r="AW10395" s="221"/>
      <c r="AX10395" s="221"/>
      <c r="AY10395" s="221"/>
      <c r="AZ10395" s="221"/>
    </row>
    <row r="10396" spans="34:52" x14ac:dyDescent="0.15">
      <c r="AH10396" s="221"/>
      <c r="AI10396" s="221"/>
      <c r="AJ10396" s="221"/>
      <c r="AK10396" s="221"/>
      <c r="AL10396" s="221"/>
      <c r="AM10396" s="221"/>
      <c r="AN10396" s="221"/>
      <c r="AO10396" s="221"/>
      <c r="AP10396" s="221"/>
      <c r="AQ10396" s="219"/>
      <c r="AR10396" s="219"/>
      <c r="AS10396" s="221"/>
      <c r="AT10396" s="221"/>
      <c r="AU10396" s="221"/>
      <c r="AV10396" s="221"/>
      <c r="AW10396" s="221"/>
      <c r="AX10396" s="221"/>
      <c r="AY10396" s="221"/>
      <c r="AZ10396" s="221"/>
    </row>
    <row r="10397" spans="34:52" x14ac:dyDescent="0.15">
      <c r="AH10397" s="221"/>
      <c r="AI10397" s="221"/>
      <c r="AJ10397" s="221"/>
      <c r="AK10397" s="221"/>
      <c r="AL10397" s="221"/>
      <c r="AM10397" s="221"/>
      <c r="AN10397" s="221"/>
      <c r="AO10397" s="221"/>
      <c r="AP10397" s="221"/>
      <c r="AQ10397" s="219"/>
      <c r="AR10397" s="219"/>
      <c r="AS10397" s="221"/>
      <c r="AT10397" s="221"/>
      <c r="AU10397" s="221"/>
      <c r="AV10397" s="221"/>
      <c r="AW10397" s="221"/>
      <c r="AX10397" s="221"/>
      <c r="AY10397" s="221"/>
      <c r="AZ10397" s="221"/>
    </row>
    <row r="10398" spans="34:52" x14ac:dyDescent="0.15">
      <c r="AH10398" s="221"/>
      <c r="AI10398" s="221"/>
      <c r="AJ10398" s="221"/>
      <c r="AK10398" s="221"/>
      <c r="AL10398" s="221"/>
      <c r="AM10398" s="221"/>
      <c r="AN10398" s="221"/>
      <c r="AO10398" s="221"/>
      <c r="AP10398" s="221"/>
      <c r="AQ10398" s="219"/>
      <c r="AR10398" s="219"/>
      <c r="AS10398" s="221"/>
      <c r="AT10398" s="221"/>
      <c r="AU10398" s="221"/>
      <c r="AV10398" s="221"/>
      <c r="AW10398" s="221"/>
      <c r="AX10398" s="221"/>
      <c r="AY10398" s="221"/>
      <c r="AZ10398" s="221"/>
    </row>
    <row r="10399" spans="34:52" x14ac:dyDescent="0.15">
      <c r="AH10399" s="221"/>
      <c r="AI10399" s="221"/>
      <c r="AJ10399" s="221"/>
      <c r="AK10399" s="221"/>
      <c r="AL10399" s="221"/>
      <c r="AM10399" s="221"/>
      <c r="AN10399" s="221"/>
      <c r="AO10399" s="221"/>
      <c r="AP10399" s="221"/>
      <c r="AQ10399" s="219"/>
      <c r="AR10399" s="219"/>
      <c r="AS10399" s="221"/>
      <c r="AT10399" s="221"/>
      <c r="AU10399" s="221"/>
      <c r="AV10399" s="221"/>
      <c r="AW10399" s="221"/>
      <c r="AX10399" s="221"/>
      <c r="AY10399" s="221"/>
      <c r="AZ10399" s="221"/>
    </row>
    <row r="10400" spans="34:52" x14ac:dyDescent="0.15">
      <c r="AH10400" s="221"/>
      <c r="AI10400" s="221"/>
      <c r="AJ10400" s="221"/>
      <c r="AK10400" s="221"/>
      <c r="AL10400" s="221"/>
      <c r="AM10400" s="221"/>
      <c r="AN10400" s="221"/>
      <c r="AO10400" s="221"/>
      <c r="AP10400" s="221"/>
      <c r="AQ10400" s="219"/>
      <c r="AR10400" s="219"/>
      <c r="AS10400" s="221"/>
      <c r="AT10400" s="221"/>
      <c r="AU10400" s="221"/>
      <c r="AV10400" s="221"/>
      <c r="AW10400" s="221"/>
      <c r="AX10400" s="221"/>
      <c r="AY10400" s="221"/>
      <c r="AZ10400" s="221"/>
    </row>
    <row r="10401" spans="34:52" x14ac:dyDescent="0.15">
      <c r="AH10401" s="221"/>
      <c r="AI10401" s="221"/>
      <c r="AJ10401" s="221"/>
      <c r="AK10401" s="221"/>
      <c r="AL10401" s="221"/>
      <c r="AM10401" s="221"/>
      <c r="AN10401" s="221"/>
      <c r="AO10401" s="221"/>
      <c r="AP10401" s="221"/>
      <c r="AQ10401" s="219"/>
      <c r="AR10401" s="219"/>
      <c r="AS10401" s="221"/>
      <c r="AT10401" s="221"/>
      <c r="AU10401" s="221"/>
      <c r="AV10401" s="221"/>
      <c r="AW10401" s="221"/>
      <c r="AX10401" s="221"/>
      <c r="AY10401" s="221"/>
      <c r="AZ10401" s="221"/>
    </row>
    <row r="10402" spans="34:52" x14ac:dyDescent="0.15">
      <c r="AH10402" s="221"/>
      <c r="AI10402" s="221"/>
      <c r="AJ10402" s="221"/>
      <c r="AK10402" s="221"/>
      <c r="AL10402" s="221"/>
      <c r="AM10402" s="221"/>
      <c r="AN10402" s="221"/>
      <c r="AO10402" s="221"/>
      <c r="AP10402" s="221"/>
      <c r="AQ10402" s="219"/>
      <c r="AR10402" s="219"/>
      <c r="AS10402" s="221"/>
      <c r="AT10402" s="221"/>
      <c r="AU10402" s="221"/>
      <c r="AV10402" s="221"/>
      <c r="AW10402" s="221"/>
      <c r="AX10402" s="221"/>
      <c r="AY10402" s="221"/>
      <c r="AZ10402" s="221"/>
    </row>
    <row r="10403" spans="34:52" x14ac:dyDescent="0.15">
      <c r="AH10403" s="221"/>
      <c r="AI10403" s="221"/>
      <c r="AJ10403" s="221"/>
      <c r="AK10403" s="221"/>
      <c r="AL10403" s="221"/>
      <c r="AM10403" s="221"/>
      <c r="AN10403" s="221"/>
      <c r="AO10403" s="221"/>
      <c r="AP10403" s="221"/>
      <c r="AQ10403" s="219"/>
      <c r="AR10403" s="219"/>
      <c r="AS10403" s="221"/>
      <c r="AT10403" s="221"/>
      <c r="AU10403" s="221"/>
      <c r="AV10403" s="221"/>
      <c r="AW10403" s="221"/>
      <c r="AX10403" s="221"/>
      <c r="AY10403" s="221"/>
      <c r="AZ10403" s="221"/>
    </row>
    <row r="10404" spans="34:52" x14ac:dyDescent="0.15">
      <c r="AH10404" s="221"/>
      <c r="AI10404" s="221"/>
      <c r="AJ10404" s="221"/>
      <c r="AK10404" s="221"/>
      <c r="AL10404" s="221"/>
      <c r="AM10404" s="221"/>
      <c r="AN10404" s="221"/>
      <c r="AO10404" s="221"/>
      <c r="AP10404" s="221"/>
      <c r="AQ10404" s="219"/>
      <c r="AR10404" s="219"/>
      <c r="AS10404" s="221"/>
      <c r="AT10404" s="221"/>
      <c r="AU10404" s="221"/>
      <c r="AV10404" s="221"/>
      <c r="AW10404" s="221"/>
      <c r="AX10404" s="221"/>
      <c r="AY10404" s="221"/>
      <c r="AZ10404" s="221"/>
    </row>
    <row r="10405" spans="34:52" x14ac:dyDescent="0.15">
      <c r="AH10405" s="221"/>
      <c r="AI10405" s="221"/>
      <c r="AJ10405" s="221"/>
      <c r="AK10405" s="221"/>
      <c r="AL10405" s="221"/>
      <c r="AM10405" s="221"/>
      <c r="AN10405" s="221"/>
      <c r="AO10405" s="221"/>
      <c r="AP10405" s="221"/>
      <c r="AQ10405" s="219"/>
      <c r="AR10405" s="219"/>
      <c r="AS10405" s="221"/>
      <c r="AT10405" s="221"/>
      <c r="AU10405" s="221"/>
      <c r="AV10405" s="221"/>
      <c r="AW10405" s="221"/>
      <c r="AX10405" s="221"/>
      <c r="AY10405" s="221"/>
      <c r="AZ10405" s="221"/>
    </row>
    <row r="10406" spans="34:52" x14ac:dyDescent="0.15">
      <c r="AH10406" s="221"/>
      <c r="AI10406" s="221"/>
      <c r="AJ10406" s="221"/>
      <c r="AK10406" s="221"/>
      <c r="AL10406" s="221"/>
      <c r="AM10406" s="221"/>
      <c r="AN10406" s="221"/>
      <c r="AO10406" s="221"/>
      <c r="AP10406" s="221"/>
      <c r="AQ10406" s="219"/>
      <c r="AR10406" s="219"/>
      <c r="AS10406" s="221"/>
      <c r="AT10406" s="221"/>
      <c r="AU10406" s="221"/>
      <c r="AV10406" s="221"/>
      <c r="AW10406" s="221"/>
      <c r="AX10406" s="221"/>
      <c r="AY10406" s="221"/>
      <c r="AZ10406" s="221"/>
    </row>
    <row r="10407" spans="34:52" x14ac:dyDescent="0.15">
      <c r="AH10407" s="221"/>
      <c r="AI10407" s="221"/>
      <c r="AJ10407" s="221"/>
      <c r="AK10407" s="221"/>
      <c r="AL10407" s="221"/>
      <c r="AM10407" s="221"/>
      <c r="AN10407" s="221"/>
      <c r="AO10407" s="221"/>
      <c r="AP10407" s="221"/>
      <c r="AQ10407" s="219"/>
      <c r="AR10407" s="219"/>
      <c r="AS10407" s="221"/>
      <c r="AT10407" s="221"/>
      <c r="AU10407" s="221"/>
      <c r="AV10407" s="221"/>
      <c r="AW10407" s="221"/>
      <c r="AX10407" s="221"/>
      <c r="AY10407" s="221"/>
      <c r="AZ10407" s="221"/>
    </row>
    <row r="10408" spans="34:52" x14ac:dyDescent="0.15">
      <c r="AH10408" s="221"/>
      <c r="AI10408" s="221"/>
      <c r="AJ10408" s="221"/>
      <c r="AK10408" s="221"/>
      <c r="AL10408" s="221"/>
      <c r="AM10408" s="221"/>
      <c r="AN10408" s="221"/>
      <c r="AO10408" s="221"/>
      <c r="AP10408" s="221"/>
      <c r="AQ10408" s="219"/>
      <c r="AR10408" s="219"/>
      <c r="AS10408" s="221"/>
      <c r="AT10408" s="221"/>
      <c r="AU10408" s="221"/>
      <c r="AV10408" s="221"/>
      <c r="AW10408" s="221"/>
      <c r="AX10408" s="221"/>
      <c r="AY10408" s="221"/>
      <c r="AZ10408" s="221"/>
    </row>
    <row r="10409" spans="34:52" x14ac:dyDescent="0.15">
      <c r="AH10409" s="221"/>
      <c r="AI10409" s="221"/>
      <c r="AJ10409" s="221"/>
      <c r="AK10409" s="221"/>
      <c r="AL10409" s="221"/>
      <c r="AM10409" s="221"/>
      <c r="AN10409" s="221"/>
      <c r="AO10409" s="221"/>
      <c r="AP10409" s="221"/>
      <c r="AQ10409" s="219"/>
      <c r="AR10409" s="219"/>
      <c r="AS10409" s="221"/>
      <c r="AT10409" s="221"/>
      <c r="AU10409" s="221"/>
      <c r="AV10409" s="221"/>
      <c r="AW10409" s="221"/>
      <c r="AX10409" s="221"/>
      <c r="AY10409" s="221"/>
      <c r="AZ10409" s="221"/>
    </row>
    <row r="10410" spans="34:52" x14ac:dyDescent="0.15">
      <c r="AH10410" s="221"/>
      <c r="AI10410" s="221"/>
      <c r="AJ10410" s="221"/>
      <c r="AK10410" s="221"/>
      <c r="AL10410" s="221"/>
      <c r="AM10410" s="221"/>
      <c r="AN10410" s="221"/>
      <c r="AO10410" s="221"/>
      <c r="AP10410" s="221"/>
      <c r="AQ10410" s="219"/>
      <c r="AR10410" s="219"/>
      <c r="AS10410" s="221"/>
      <c r="AT10410" s="221"/>
      <c r="AU10410" s="221"/>
      <c r="AV10410" s="221"/>
      <c r="AW10410" s="221"/>
      <c r="AX10410" s="221"/>
      <c r="AY10410" s="221"/>
      <c r="AZ10410" s="221"/>
    </row>
    <row r="10411" spans="34:52" x14ac:dyDescent="0.15">
      <c r="AH10411" s="221"/>
      <c r="AI10411" s="221"/>
      <c r="AJ10411" s="221"/>
      <c r="AK10411" s="221"/>
      <c r="AL10411" s="221"/>
      <c r="AM10411" s="221"/>
      <c r="AN10411" s="221"/>
      <c r="AO10411" s="221"/>
      <c r="AP10411" s="221"/>
      <c r="AQ10411" s="219"/>
      <c r="AR10411" s="219"/>
      <c r="AS10411" s="221"/>
      <c r="AT10411" s="221"/>
      <c r="AU10411" s="221"/>
      <c r="AV10411" s="221"/>
      <c r="AW10411" s="221"/>
      <c r="AX10411" s="221"/>
      <c r="AY10411" s="221"/>
      <c r="AZ10411" s="221"/>
    </row>
    <row r="10412" spans="34:52" x14ac:dyDescent="0.15">
      <c r="AH10412" s="221"/>
      <c r="AI10412" s="221"/>
      <c r="AJ10412" s="221"/>
      <c r="AK10412" s="221"/>
      <c r="AL10412" s="221"/>
      <c r="AM10412" s="221"/>
      <c r="AN10412" s="221"/>
      <c r="AO10412" s="221"/>
      <c r="AP10412" s="221"/>
      <c r="AQ10412" s="219"/>
      <c r="AR10412" s="219"/>
      <c r="AS10412" s="221"/>
      <c r="AT10412" s="221"/>
      <c r="AU10412" s="221"/>
      <c r="AV10412" s="221"/>
      <c r="AW10412" s="221"/>
      <c r="AX10412" s="221"/>
      <c r="AY10412" s="221"/>
      <c r="AZ10412" s="221"/>
    </row>
    <row r="10413" spans="34:52" x14ac:dyDescent="0.15">
      <c r="AH10413" s="221"/>
      <c r="AI10413" s="221"/>
      <c r="AJ10413" s="221"/>
      <c r="AK10413" s="221"/>
      <c r="AL10413" s="221"/>
      <c r="AM10413" s="221"/>
      <c r="AN10413" s="221"/>
      <c r="AO10413" s="221"/>
      <c r="AP10413" s="221"/>
      <c r="AQ10413" s="219"/>
      <c r="AR10413" s="219"/>
      <c r="AS10413" s="221"/>
      <c r="AT10413" s="221"/>
      <c r="AU10413" s="221"/>
      <c r="AV10413" s="221"/>
      <c r="AW10413" s="221"/>
      <c r="AX10413" s="221"/>
      <c r="AY10413" s="221"/>
      <c r="AZ10413" s="221"/>
    </row>
    <row r="10414" spans="34:52" x14ac:dyDescent="0.15">
      <c r="AH10414" s="221"/>
      <c r="AI10414" s="221"/>
      <c r="AJ10414" s="221"/>
      <c r="AK10414" s="221"/>
      <c r="AL10414" s="221"/>
      <c r="AM10414" s="221"/>
      <c r="AN10414" s="221"/>
      <c r="AO10414" s="221"/>
      <c r="AP10414" s="221"/>
      <c r="AQ10414" s="219"/>
      <c r="AR10414" s="219"/>
      <c r="AS10414" s="221"/>
      <c r="AT10414" s="221"/>
      <c r="AU10414" s="221"/>
      <c r="AV10414" s="221"/>
      <c r="AW10414" s="221"/>
      <c r="AX10414" s="221"/>
      <c r="AY10414" s="221"/>
      <c r="AZ10414" s="221"/>
    </row>
    <row r="10415" spans="34:52" x14ac:dyDescent="0.15">
      <c r="AH10415" s="221"/>
      <c r="AI10415" s="221"/>
      <c r="AJ10415" s="221"/>
      <c r="AK10415" s="221"/>
      <c r="AL10415" s="221"/>
      <c r="AM10415" s="221"/>
      <c r="AN10415" s="221"/>
      <c r="AO10415" s="221"/>
      <c r="AP10415" s="221"/>
      <c r="AQ10415" s="219"/>
      <c r="AR10415" s="219"/>
      <c r="AS10415" s="221"/>
      <c r="AT10415" s="221"/>
      <c r="AU10415" s="221"/>
      <c r="AV10415" s="221"/>
      <c r="AW10415" s="221"/>
      <c r="AX10415" s="221"/>
      <c r="AY10415" s="221"/>
      <c r="AZ10415" s="221"/>
    </row>
    <row r="10416" spans="34:52" x14ac:dyDescent="0.15">
      <c r="AH10416" s="221"/>
      <c r="AI10416" s="221"/>
      <c r="AJ10416" s="221"/>
      <c r="AK10416" s="221"/>
      <c r="AL10416" s="221"/>
      <c r="AM10416" s="221"/>
      <c r="AN10416" s="221"/>
      <c r="AO10416" s="221"/>
      <c r="AP10416" s="221"/>
      <c r="AQ10416" s="219"/>
      <c r="AR10416" s="219"/>
      <c r="AS10416" s="221"/>
      <c r="AT10416" s="221"/>
      <c r="AU10416" s="221"/>
      <c r="AV10416" s="221"/>
      <c r="AW10416" s="221"/>
      <c r="AX10416" s="221"/>
      <c r="AY10416" s="221"/>
      <c r="AZ10416" s="221"/>
    </row>
    <row r="10417" spans="34:52" x14ac:dyDescent="0.15">
      <c r="AH10417" s="221"/>
      <c r="AI10417" s="221"/>
      <c r="AJ10417" s="221"/>
      <c r="AK10417" s="221"/>
      <c r="AL10417" s="221"/>
      <c r="AM10417" s="221"/>
      <c r="AN10417" s="221"/>
      <c r="AO10417" s="221"/>
      <c r="AP10417" s="221"/>
      <c r="AQ10417" s="219"/>
      <c r="AR10417" s="219"/>
      <c r="AS10417" s="221"/>
      <c r="AT10417" s="221"/>
      <c r="AU10417" s="221"/>
      <c r="AV10417" s="221"/>
      <c r="AW10417" s="221"/>
      <c r="AX10417" s="221"/>
      <c r="AY10417" s="221"/>
      <c r="AZ10417" s="221"/>
    </row>
    <row r="10418" spans="34:52" x14ac:dyDescent="0.15">
      <c r="AH10418" s="221"/>
      <c r="AI10418" s="221"/>
      <c r="AJ10418" s="221"/>
      <c r="AK10418" s="221"/>
      <c r="AL10418" s="221"/>
      <c r="AM10418" s="221"/>
      <c r="AN10418" s="221"/>
      <c r="AO10418" s="221"/>
      <c r="AP10418" s="221"/>
      <c r="AQ10418" s="219"/>
      <c r="AR10418" s="219"/>
      <c r="AS10418" s="221"/>
      <c r="AT10418" s="221"/>
      <c r="AU10418" s="221"/>
      <c r="AV10418" s="221"/>
      <c r="AW10418" s="221"/>
      <c r="AX10418" s="221"/>
      <c r="AY10418" s="221"/>
      <c r="AZ10418" s="221"/>
    </row>
    <row r="10419" spans="34:52" x14ac:dyDescent="0.15">
      <c r="AH10419" s="221"/>
      <c r="AI10419" s="221"/>
      <c r="AJ10419" s="221"/>
      <c r="AK10419" s="221"/>
      <c r="AL10419" s="221"/>
      <c r="AM10419" s="221"/>
      <c r="AN10419" s="221"/>
      <c r="AO10419" s="221"/>
      <c r="AP10419" s="221"/>
      <c r="AQ10419" s="219"/>
      <c r="AR10419" s="219"/>
      <c r="AS10419" s="221"/>
      <c r="AT10419" s="221"/>
      <c r="AU10419" s="221"/>
      <c r="AV10419" s="221"/>
      <c r="AW10419" s="221"/>
      <c r="AX10419" s="221"/>
      <c r="AY10419" s="221"/>
      <c r="AZ10419" s="221"/>
    </row>
    <row r="10420" spans="34:52" x14ac:dyDescent="0.15">
      <c r="AH10420" s="221"/>
      <c r="AI10420" s="221"/>
      <c r="AJ10420" s="221"/>
      <c r="AK10420" s="221"/>
      <c r="AL10420" s="221"/>
      <c r="AM10420" s="221"/>
      <c r="AN10420" s="221"/>
      <c r="AO10420" s="221"/>
      <c r="AP10420" s="221"/>
      <c r="AQ10420" s="219"/>
      <c r="AR10420" s="219"/>
      <c r="AS10420" s="221"/>
      <c r="AT10420" s="221"/>
      <c r="AU10420" s="221"/>
      <c r="AV10420" s="221"/>
      <c r="AW10420" s="221"/>
      <c r="AX10420" s="221"/>
      <c r="AY10420" s="221"/>
      <c r="AZ10420" s="221"/>
    </row>
    <row r="10421" spans="34:52" x14ac:dyDescent="0.15">
      <c r="AH10421" s="221"/>
      <c r="AI10421" s="221"/>
      <c r="AJ10421" s="221"/>
      <c r="AK10421" s="221"/>
      <c r="AL10421" s="221"/>
      <c r="AM10421" s="221"/>
      <c r="AN10421" s="221"/>
      <c r="AO10421" s="221"/>
      <c r="AP10421" s="221"/>
      <c r="AQ10421" s="219"/>
      <c r="AR10421" s="219"/>
      <c r="AS10421" s="221"/>
      <c r="AT10421" s="221"/>
      <c r="AU10421" s="221"/>
      <c r="AV10421" s="221"/>
      <c r="AW10421" s="221"/>
      <c r="AX10421" s="221"/>
      <c r="AY10421" s="221"/>
      <c r="AZ10421" s="221"/>
    </row>
    <row r="10422" spans="34:52" x14ac:dyDescent="0.15">
      <c r="AH10422" s="221"/>
      <c r="AI10422" s="221"/>
      <c r="AJ10422" s="221"/>
      <c r="AK10422" s="221"/>
      <c r="AL10422" s="221"/>
      <c r="AM10422" s="221"/>
      <c r="AN10422" s="221"/>
      <c r="AO10422" s="221"/>
      <c r="AP10422" s="221"/>
      <c r="AQ10422" s="219"/>
      <c r="AR10422" s="219"/>
      <c r="AS10422" s="221"/>
      <c r="AT10422" s="221"/>
      <c r="AU10422" s="221"/>
      <c r="AV10422" s="221"/>
      <c r="AW10422" s="221"/>
      <c r="AX10422" s="221"/>
      <c r="AY10422" s="221"/>
      <c r="AZ10422" s="221"/>
    </row>
    <row r="10423" spans="34:52" x14ac:dyDescent="0.15">
      <c r="AH10423" s="221"/>
      <c r="AI10423" s="221"/>
      <c r="AJ10423" s="221"/>
      <c r="AK10423" s="221"/>
      <c r="AL10423" s="221"/>
      <c r="AM10423" s="221"/>
      <c r="AN10423" s="221"/>
      <c r="AO10423" s="221"/>
      <c r="AP10423" s="221"/>
      <c r="AQ10423" s="219"/>
      <c r="AR10423" s="219"/>
      <c r="AS10423" s="221"/>
      <c r="AT10423" s="221"/>
      <c r="AU10423" s="221"/>
      <c r="AV10423" s="221"/>
      <c r="AW10423" s="221"/>
      <c r="AX10423" s="221"/>
      <c r="AY10423" s="221"/>
      <c r="AZ10423" s="221"/>
    </row>
    <row r="10424" spans="34:52" x14ac:dyDescent="0.15">
      <c r="AH10424" s="221"/>
      <c r="AI10424" s="221"/>
      <c r="AJ10424" s="221"/>
      <c r="AK10424" s="221"/>
      <c r="AL10424" s="221"/>
      <c r="AM10424" s="221"/>
      <c r="AN10424" s="221"/>
      <c r="AO10424" s="221"/>
      <c r="AP10424" s="221"/>
      <c r="AQ10424" s="219"/>
      <c r="AR10424" s="219"/>
      <c r="AS10424" s="221"/>
      <c r="AT10424" s="221"/>
      <c r="AU10424" s="221"/>
      <c r="AV10424" s="221"/>
      <c r="AW10424" s="221"/>
      <c r="AX10424" s="221"/>
      <c r="AY10424" s="221"/>
      <c r="AZ10424" s="221"/>
    </row>
    <row r="10425" spans="34:52" x14ac:dyDescent="0.15">
      <c r="AH10425" s="221"/>
      <c r="AI10425" s="221"/>
      <c r="AJ10425" s="221"/>
      <c r="AK10425" s="221"/>
      <c r="AL10425" s="221"/>
      <c r="AM10425" s="221"/>
      <c r="AN10425" s="221"/>
      <c r="AO10425" s="221"/>
      <c r="AP10425" s="221"/>
      <c r="AQ10425" s="219"/>
      <c r="AR10425" s="219"/>
      <c r="AS10425" s="221"/>
      <c r="AT10425" s="221"/>
      <c r="AU10425" s="221"/>
      <c r="AV10425" s="221"/>
      <c r="AW10425" s="221"/>
      <c r="AX10425" s="221"/>
      <c r="AY10425" s="221"/>
      <c r="AZ10425" s="221"/>
    </row>
    <row r="10426" spans="34:52" x14ac:dyDescent="0.15">
      <c r="AH10426" s="221"/>
      <c r="AI10426" s="221"/>
      <c r="AJ10426" s="221"/>
      <c r="AK10426" s="221"/>
      <c r="AL10426" s="221"/>
      <c r="AM10426" s="221"/>
      <c r="AN10426" s="221"/>
      <c r="AO10426" s="221"/>
      <c r="AP10426" s="221"/>
      <c r="AQ10426" s="219"/>
      <c r="AR10426" s="219"/>
      <c r="AS10426" s="221"/>
      <c r="AT10426" s="221"/>
      <c r="AU10426" s="221"/>
      <c r="AV10426" s="221"/>
      <c r="AW10426" s="221"/>
      <c r="AX10426" s="221"/>
      <c r="AY10426" s="221"/>
      <c r="AZ10426" s="221"/>
    </row>
    <row r="10427" spans="34:52" x14ac:dyDescent="0.15">
      <c r="AH10427" s="221"/>
      <c r="AI10427" s="221"/>
      <c r="AJ10427" s="221"/>
      <c r="AK10427" s="221"/>
      <c r="AL10427" s="221"/>
      <c r="AM10427" s="221"/>
      <c r="AN10427" s="221"/>
      <c r="AO10427" s="221"/>
      <c r="AP10427" s="221"/>
      <c r="AQ10427" s="219"/>
      <c r="AR10427" s="219"/>
      <c r="AS10427" s="221"/>
      <c r="AT10427" s="221"/>
      <c r="AU10427" s="221"/>
      <c r="AV10427" s="221"/>
      <c r="AW10427" s="221"/>
      <c r="AX10427" s="221"/>
      <c r="AY10427" s="221"/>
      <c r="AZ10427" s="221"/>
    </row>
    <row r="10428" spans="34:52" x14ac:dyDescent="0.15">
      <c r="AH10428" s="221"/>
      <c r="AI10428" s="221"/>
      <c r="AJ10428" s="221"/>
      <c r="AK10428" s="221"/>
      <c r="AL10428" s="221"/>
      <c r="AM10428" s="221"/>
      <c r="AN10428" s="221"/>
      <c r="AO10428" s="221"/>
      <c r="AP10428" s="221"/>
      <c r="AQ10428" s="219"/>
      <c r="AR10428" s="219"/>
      <c r="AS10428" s="221"/>
      <c r="AT10428" s="221"/>
      <c r="AU10428" s="221"/>
      <c r="AV10428" s="221"/>
      <c r="AW10428" s="221"/>
      <c r="AX10428" s="221"/>
      <c r="AY10428" s="221"/>
      <c r="AZ10428" s="221"/>
    </row>
    <row r="10429" spans="34:52" x14ac:dyDescent="0.15">
      <c r="AH10429" s="221"/>
      <c r="AI10429" s="221"/>
      <c r="AJ10429" s="221"/>
      <c r="AK10429" s="221"/>
      <c r="AL10429" s="221"/>
      <c r="AM10429" s="221"/>
      <c r="AN10429" s="221"/>
      <c r="AO10429" s="221"/>
      <c r="AP10429" s="221"/>
      <c r="AQ10429" s="219"/>
      <c r="AR10429" s="219"/>
      <c r="AS10429" s="221"/>
      <c r="AT10429" s="221"/>
      <c r="AU10429" s="221"/>
      <c r="AV10429" s="221"/>
      <c r="AW10429" s="221"/>
      <c r="AX10429" s="221"/>
      <c r="AY10429" s="221"/>
      <c r="AZ10429" s="221"/>
    </row>
    <row r="10430" spans="34:52" x14ac:dyDescent="0.15">
      <c r="AH10430" s="221"/>
      <c r="AI10430" s="221"/>
      <c r="AJ10430" s="221"/>
      <c r="AK10430" s="221"/>
      <c r="AL10430" s="221"/>
      <c r="AM10430" s="221"/>
      <c r="AN10430" s="221"/>
      <c r="AO10430" s="221"/>
      <c r="AP10430" s="221"/>
      <c r="AQ10430" s="219"/>
      <c r="AR10430" s="219"/>
      <c r="AS10430" s="221"/>
      <c r="AT10430" s="221"/>
      <c r="AU10430" s="221"/>
      <c r="AV10430" s="221"/>
      <c r="AW10430" s="221"/>
      <c r="AX10430" s="221"/>
      <c r="AY10430" s="221"/>
      <c r="AZ10430" s="221"/>
    </row>
    <row r="10431" spans="34:52" x14ac:dyDescent="0.15">
      <c r="AH10431" s="221"/>
      <c r="AI10431" s="221"/>
      <c r="AJ10431" s="221"/>
      <c r="AK10431" s="221"/>
      <c r="AL10431" s="221"/>
      <c r="AM10431" s="221"/>
      <c r="AN10431" s="221"/>
      <c r="AO10431" s="221"/>
      <c r="AP10431" s="221"/>
      <c r="AQ10431" s="219"/>
      <c r="AR10431" s="219"/>
      <c r="AS10431" s="221"/>
      <c r="AT10431" s="221"/>
      <c r="AU10431" s="221"/>
      <c r="AV10431" s="221"/>
      <c r="AW10431" s="221"/>
      <c r="AX10431" s="221"/>
      <c r="AY10431" s="221"/>
      <c r="AZ10431" s="221"/>
    </row>
    <row r="10432" spans="34:52" x14ac:dyDescent="0.15">
      <c r="AH10432" s="221"/>
      <c r="AI10432" s="221"/>
      <c r="AJ10432" s="221"/>
      <c r="AK10432" s="221"/>
      <c r="AL10432" s="221"/>
      <c r="AM10432" s="221"/>
      <c r="AN10432" s="221"/>
      <c r="AO10432" s="221"/>
      <c r="AP10432" s="221"/>
      <c r="AQ10432" s="219"/>
      <c r="AR10432" s="219"/>
      <c r="AS10432" s="221"/>
      <c r="AT10432" s="221"/>
      <c r="AU10432" s="221"/>
      <c r="AV10432" s="221"/>
      <c r="AW10432" s="221"/>
      <c r="AX10432" s="221"/>
      <c r="AY10432" s="221"/>
      <c r="AZ10432" s="221"/>
    </row>
    <row r="10433" spans="34:52" x14ac:dyDescent="0.15">
      <c r="AH10433" s="221"/>
      <c r="AI10433" s="221"/>
      <c r="AJ10433" s="221"/>
      <c r="AK10433" s="221"/>
      <c r="AL10433" s="221"/>
      <c r="AM10433" s="221"/>
      <c r="AN10433" s="221"/>
      <c r="AO10433" s="221"/>
      <c r="AP10433" s="221"/>
      <c r="AQ10433" s="219"/>
      <c r="AR10433" s="219"/>
      <c r="AS10433" s="221"/>
      <c r="AT10433" s="221"/>
      <c r="AU10433" s="221"/>
      <c r="AV10433" s="221"/>
      <c r="AW10433" s="221"/>
      <c r="AX10433" s="221"/>
      <c r="AY10433" s="221"/>
      <c r="AZ10433" s="221"/>
    </row>
    <row r="10434" spans="34:52" x14ac:dyDescent="0.15">
      <c r="AH10434" s="221"/>
      <c r="AI10434" s="221"/>
      <c r="AJ10434" s="221"/>
      <c r="AK10434" s="221"/>
      <c r="AL10434" s="221"/>
      <c r="AM10434" s="221"/>
      <c r="AN10434" s="221"/>
      <c r="AO10434" s="221"/>
      <c r="AP10434" s="221"/>
      <c r="AQ10434" s="219"/>
      <c r="AR10434" s="219"/>
      <c r="AS10434" s="221"/>
      <c r="AT10434" s="221"/>
      <c r="AU10434" s="221"/>
      <c r="AV10434" s="221"/>
      <c r="AW10434" s="221"/>
      <c r="AX10434" s="221"/>
      <c r="AY10434" s="221"/>
      <c r="AZ10434" s="221"/>
    </row>
    <row r="10435" spans="34:52" x14ac:dyDescent="0.15">
      <c r="AH10435" s="221"/>
      <c r="AI10435" s="221"/>
      <c r="AJ10435" s="221"/>
      <c r="AK10435" s="221"/>
      <c r="AL10435" s="221"/>
      <c r="AM10435" s="221"/>
      <c r="AN10435" s="221"/>
      <c r="AO10435" s="221"/>
      <c r="AP10435" s="221"/>
      <c r="AQ10435" s="219"/>
      <c r="AR10435" s="219"/>
      <c r="AS10435" s="221"/>
      <c r="AT10435" s="221"/>
      <c r="AU10435" s="221"/>
      <c r="AV10435" s="221"/>
      <c r="AW10435" s="221"/>
      <c r="AX10435" s="221"/>
      <c r="AY10435" s="221"/>
      <c r="AZ10435" s="221"/>
    </row>
    <row r="10436" spans="34:52" x14ac:dyDescent="0.15">
      <c r="AH10436" s="221"/>
      <c r="AI10436" s="221"/>
      <c r="AJ10436" s="221"/>
      <c r="AK10436" s="221"/>
      <c r="AL10436" s="221"/>
      <c r="AM10436" s="221"/>
      <c r="AN10436" s="221"/>
      <c r="AO10436" s="221"/>
      <c r="AP10436" s="221"/>
      <c r="AQ10436" s="219"/>
      <c r="AR10436" s="219"/>
      <c r="AS10436" s="221"/>
      <c r="AT10436" s="221"/>
      <c r="AU10436" s="221"/>
      <c r="AV10436" s="221"/>
      <c r="AW10436" s="221"/>
      <c r="AX10436" s="221"/>
      <c r="AY10436" s="221"/>
      <c r="AZ10436" s="221"/>
    </row>
    <row r="10437" spans="34:52" x14ac:dyDescent="0.15">
      <c r="AH10437" s="221"/>
      <c r="AI10437" s="221"/>
      <c r="AJ10437" s="221"/>
      <c r="AK10437" s="221"/>
      <c r="AL10437" s="221"/>
      <c r="AM10437" s="221"/>
      <c r="AN10437" s="221"/>
      <c r="AO10437" s="221"/>
      <c r="AP10437" s="221"/>
      <c r="AQ10437" s="219"/>
      <c r="AR10437" s="219"/>
      <c r="AS10437" s="221"/>
      <c r="AT10437" s="221"/>
      <c r="AU10437" s="221"/>
      <c r="AV10437" s="221"/>
      <c r="AW10437" s="221"/>
      <c r="AX10437" s="221"/>
      <c r="AY10437" s="221"/>
      <c r="AZ10437" s="221"/>
    </row>
    <row r="10438" spans="34:52" x14ac:dyDescent="0.15">
      <c r="AH10438" s="221"/>
      <c r="AI10438" s="221"/>
      <c r="AJ10438" s="221"/>
      <c r="AK10438" s="221"/>
      <c r="AL10438" s="221"/>
      <c r="AM10438" s="221"/>
      <c r="AN10438" s="221"/>
      <c r="AO10438" s="221"/>
      <c r="AP10438" s="221"/>
      <c r="AQ10438" s="219"/>
      <c r="AR10438" s="219"/>
      <c r="AS10438" s="221"/>
      <c r="AT10438" s="221"/>
      <c r="AU10438" s="221"/>
      <c r="AV10438" s="221"/>
      <c r="AW10438" s="221"/>
      <c r="AX10438" s="221"/>
      <c r="AY10438" s="221"/>
      <c r="AZ10438" s="221"/>
    </row>
    <row r="10439" spans="34:52" x14ac:dyDescent="0.15">
      <c r="AH10439" s="221"/>
      <c r="AI10439" s="221"/>
      <c r="AJ10439" s="221"/>
      <c r="AK10439" s="221"/>
      <c r="AL10439" s="221"/>
      <c r="AM10439" s="221"/>
      <c r="AN10439" s="221"/>
      <c r="AO10439" s="221"/>
      <c r="AP10439" s="221"/>
      <c r="AQ10439" s="219"/>
      <c r="AR10439" s="219"/>
      <c r="AS10439" s="221"/>
      <c r="AT10439" s="221"/>
      <c r="AU10439" s="221"/>
      <c r="AV10439" s="221"/>
      <c r="AW10439" s="221"/>
      <c r="AX10439" s="221"/>
      <c r="AY10439" s="221"/>
      <c r="AZ10439" s="221"/>
    </row>
    <row r="10440" spans="34:52" x14ac:dyDescent="0.15">
      <c r="AH10440" s="221"/>
      <c r="AI10440" s="221"/>
      <c r="AJ10440" s="221"/>
      <c r="AK10440" s="221"/>
      <c r="AL10440" s="221"/>
      <c r="AM10440" s="221"/>
      <c r="AN10440" s="221"/>
      <c r="AO10440" s="221"/>
      <c r="AP10440" s="221"/>
      <c r="AQ10440" s="219"/>
      <c r="AR10440" s="219"/>
      <c r="AS10440" s="221"/>
      <c r="AT10440" s="221"/>
      <c r="AU10440" s="221"/>
      <c r="AV10440" s="221"/>
      <c r="AW10440" s="221"/>
      <c r="AX10440" s="221"/>
      <c r="AY10440" s="221"/>
      <c r="AZ10440" s="221"/>
    </row>
    <row r="10441" spans="34:52" x14ac:dyDescent="0.15">
      <c r="AH10441" s="221"/>
      <c r="AI10441" s="221"/>
      <c r="AJ10441" s="221"/>
      <c r="AK10441" s="221"/>
      <c r="AL10441" s="221"/>
      <c r="AM10441" s="221"/>
      <c r="AN10441" s="221"/>
      <c r="AO10441" s="221"/>
      <c r="AP10441" s="221"/>
      <c r="AQ10441" s="219"/>
      <c r="AR10441" s="219"/>
      <c r="AS10441" s="221"/>
      <c r="AT10441" s="221"/>
      <c r="AU10441" s="221"/>
      <c r="AV10441" s="221"/>
      <c r="AW10441" s="221"/>
      <c r="AX10441" s="221"/>
      <c r="AY10441" s="221"/>
      <c r="AZ10441" s="221"/>
    </row>
    <row r="10442" spans="34:52" x14ac:dyDescent="0.15">
      <c r="AH10442" s="221"/>
      <c r="AI10442" s="221"/>
      <c r="AJ10442" s="221"/>
      <c r="AK10442" s="221"/>
      <c r="AL10442" s="221"/>
      <c r="AM10442" s="221"/>
      <c r="AN10442" s="221"/>
      <c r="AO10442" s="221"/>
      <c r="AP10442" s="221"/>
      <c r="AQ10442" s="219"/>
      <c r="AR10442" s="219"/>
      <c r="AS10442" s="221"/>
      <c r="AT10442" s="221"/>
      <c r="AU10442" s="221"/>
      <c r="AV10442" s="221"/>
      <c r="AW10442" s="221"/>
      <c r="AX10442" s="221"/>
      <c r="AY10442" s="221"/>
      <c r="AZ10442" s="221"/>
    </row>
    <row r="10443" spans="34:52" x14ac:dyDescent="0.15">
      <c r="AH10443" s="221"/>
      <c r="AI10443" s="221"/>
      <c r="AJ10443" s="221"/>
      <c r="AK10443" s="221"/>
      <c r="AL10443" s="221"/>
      <c r="AM10443" s="221"/>
      <c r="AN10443" s="221"/>
      <c r="AO10443" s="221"/>
      <c r="AP10443" s="221"/>
      <c r="AQ10443" s="219"/>
      <c r="AR10443" s="219"/>
      <c r="AS10443" s="221"/>
      <c r="AT10443" s="221"/>
      <c r="AU10443" s="221"/>
      <c r="AV10443" s="221"/>
      <c r="AW10443" s="221"/>
      <c r="AX10443" s="221"/>
      <c r="AY10443" s="221"/>
      <c r="AZ10443" s="221"/>
    </row>
    <row r="10444" spans="34:52" x14ac:dyDescent="0.15">
      <c r="AH10444" s="221"/>
      <c r="AI10444" s="221"/>
      <c r="AJ10444" s="221"/>
      <c r="AK10444" s="221"/>
      <c r="AL10444" s="221"/>
      <c r="AM10444" s="221"/>
      <c r="AN10444" s="221"/>
      <c r="AO10444" s="221"/>
      <c r="AP10444" s="221"/>
      <c r="AQ10444" s="219"/>
      <c r="AR10444" s="219"/>
      <c r="AS10444" s="221"/>
      <c r="AT10444" s="221"/>
      <c r="AU10444" s="221"/>
      <c r="AV10444" s="221"/>
      <c r="AW10444" s="221"/>
      <c r="AX10444" s="221"/>
      <c r="AY10444" s="221"/>
      <c r="AZ10444" s="221"/>
    </row>
    <row r="10445" spans="34:52" x14ac:dyDescent="0.15">
      <c r="AH10445" s="221"/>
      <c r="AI10445" s="221"/>
      <c r="AJ10445" s="221"/>
      <c r="AK10445" s="221"/>
      <c r="AL10445" s="221"/>
      <c r="AM10445" s="221"/>
      <c r="AN10445" s="221"/>
      <c r="AO10445" s="221"/>
      <c r="AP10445" s="221"/>
      <c r="AQ10445" s="219"/>
      <c r="AR10445" s="219"/>
      <c r="AS10445" s="221"/>
      <c r="AT10445" s="221"/>
      <c r="AU10445" s="221"/>
      <c r="AV10445" s="221"/>
      <c r="AW10445" s="221"/>
      <c r="AX10445" s="221"/>
      <c r="AY10445" s="221"/>
      <c r="AZ10445" s="221"/>
    </row>
    <row r="10446" spans="34:52" x14ac:dyDescent="0.15">
      <c r="AH10446" s="221"/>
      <c r="AI10446" s="221"/>
      <c r="AJ10446" s="221"/>
      <c r="AK10446" s="221"/>
      <c r="AL10446" s="221"/>
      <c r="AM10446" s="221"/>
      <c r="AN10446" s="221"/>
      <c r="AO10446" s="221"/>
      <c r="AP10446" s="221"/>
      <c r="AQ10446" s="219"/>
      <c r="AR10446" s="219"/>
      <c r="AS10446" s="221"/>
      <c r="AT10446" s="221"/>
      <c r="AU10446" s="221"/>
      <c r="AV10446" s="221"/>
      <c r="AW10446" s="221"/>
      <c r="AX10446" s="221"/>
      <c r="AY10446" s="221"/>
      <c r="AZ10446" s="221"/>
    </row>
    <row r="10447" spans="34:52" x14ac:dyDescent="0.15">
      <c r="AH10447" s="221"/>
      <c r="AI10447" s="221"/>
      <c r="AJ10447" s="221"/>
      <c r="AK10447" s="221"/>
      <c r="AL10447" s="221"/>
      <c r="AM10447" s="221"/>
      <c r="AN10447" s="221"/>
      <c r="AO10447" s="221"/>
      <c r="AP10447" s="221"/>
      <c r="AQ10447" s="219"/>
      <c r="AR10447" s="219"/>
      <c r="AS10447" s="221"/>
      <c r="AT10447" s="221"/>
      <c r="AU10447" s="221"/>
      <c r="AV10447" s="221"/>
      <c r="AW10447" s="221"/>
      <c r="AX10447" s="221"/>
      <c r="AY10447" s="221"/>
      <c r="AZ10447" s="221"/>
    </row>
    <row r="10448" spans="34:52" x14ac:dyDescent="0.15">
      <c r="AH10448" s="221"/>
      <c r="AI10448" s="221"/>
      <c r="AJ10448" s="221"/>
      <c r="AK10448" s="221"/>
      <c r="AL10448" s="221"/>
      <c r="AM10448" s="221"/>
      <c r="AN10448" s="221"/>
      <c r="AO10448" s="221"/>
      <c r="AP10448" s="221"/>
      <c r="AQ10448" s="219"/>
      <c r="AR10448" s="219"/>
      <c r="AS10448" s="221"/>
      <c r="AT10448" s="221"/>
      <c r="AU10448" s="221"/>
      <c r="AV10448" s="221"/>
      <c r="AW10448" s="221"/>
      <c r="AX10448" s="221"/>
      <c r="AY10448" s="221"/>
      <c r="AZ10448" s="221"/>
    </row>
    <row r="10449" spans="34:52" x14ac:dyDescent="0.15">
      <c r="AH10449" s="221"/>
      <c r="AI10449" s="221"/>
      <c r="AJ10449" s="221"/>
      <c r="AK10449" s="221"/>
      <c r="AL10449" s="221"/>
      <c r="AM10449" s="221"/>
      <c r="AN10449" s="221"/>
      <c r="AO10449" s="221"/>
      <c r="AP10449" s="221"/>
      <c r="AQ10449" s="219"/>
      <c r="AR10449" s="219"/>
      <c r="AS10449" s="221"/>
      <c r="AT10449" s="221"/>
      <c r="AU10449" s="221"/>
      <c r="AV10449" s="221"/>
      <c r="AW10449" s="221"/>
      <c r="AX10449" s="221"/>
      <c r="AY10449" s="221"/>
      <c r="AZ10449" s="221"/>
    </row>
    <row r="10450" spans="34:52" x14ac:dyDescent="0.15">
      <c r="AH10450" s="221"/>
      <c r="AI10450" s="221"/>
      <c r="AJ10450" s="221"/>
      <c r="AK10450" s="221"/>
      <c r="AL10450" s="221"/>
      <c r="AM10450" s="221"/>
      <c r="AN10450" s="221"/>
      <c r="AO10450" s="221"/>
      <c r="AP10450" s="221"/>
      <c r="AQ10450" s="219"/>
      <c r="AR10450" s="219"/>
      <c r="AS10450" s="221"/>
      <c r="AT10450" s="221"/>
      <c r="AU10450" s="221"/>
      <c r="AV10450" s="221"/>
      <c r="AW10450" s="221"/>
      <c r="AX10450" s="221"/>
      <c r="AY10450" s="221"/>
      <c r="AZ10450" s="221"/>
    </row>
    <row r="10451" spans="34:52" x14ac:dyDescent="0.15">
      <c r="AH10451" s="221"/>
      <c r="AI10451" s="221"/>
      <c r="AJ10451" s="221"/>
      <c r="AK10451" s="221"/>
      <c r="AL10451" s="221"/>
      <c r="AM10451" s="221"/>
      <c r="AN10451" s="221"/>
      <c r="AO10451" s="221"/>
      <c r="AP10451" s="221"/>
      <c r="AQ10451" s="219"/>
      <c r="AR10451" s="219"/>
      <c r="AS10451" s="221"/>
      <c r="AT10451" s="221"/>
      <c r="AU10451" s="221"/>
      <c r="AV10451" s="221"/>
      <c r="AW10451" s="221"/>
      <c r="AX10451" s="221"/>
      <c r="AY10451" s="221"/>
      <c r="AZ10451" s="221"/>
    </row>
    <row r="10452" spans="34:52" x14ac:dyDescent="0.15">
      <c r="AH10452" s="221"/>
      <c r="AI10452" s="221"/>
      <c r="AJ10452" s="221"/>
      <c r="AK10452" s="221"/>
      <c r="AL10452" s="221"/>
      <c r="AM10452" s="221"/>
      <c r="AN10452" s="221"/>
      <c r="AO10452" s="221"/>
      <c r="AP10452" s="221"/>
      <c r="AQ10452" s="219"/>
      <c r="AR10452" s="219"/>
      <c r="AS10452" s="221"/>
      <c r="AT10452" s="221"/>
      <c r="AU10452" s="221"/>
      <c r="AV10452" s="221"/>
      <c r="AW10452" s="221"/>
      <c r="AX10452" s="221"/>
      <c r="AY10452" s="221"/>
      <c r="AZ10452" s="221"/>
    </row>
    <row r="10453" spans="34:52" x14ac:dyDescent="0.15">
      <c r="AH10453" s="221"/>
      <c r="AI10453" s="221"/>
      <c r="AJ10453" s="221"/>
      <c r="AK10453" s="221"/>
      <c r="AL10453" s="221"/>
      <c r="AM10453" s="221"/>
      <c r="AN10453" s="221"/>
      <c r="AO10453" s="221"/>
      <c r="AP10453" s="221"/>
      <c r="AQ10453" s="219"/>
      <c r="AR10453" s="219"/>
      <c r="AS10453" s="221"/>
      <c r="AT10453" s="221"/>
      <c r="AU10453" s="221"/>
      <c r="AV10453" s="221"/>
      <c r="AW10453" s="221"/>
      <c r="AX10453" s="221"/>
      <c r="AY10453" s="221"/>
      <c r="AZ10453" s="221"/>
    </row>
    <row r="10454" spans="34:52" x14ac:dyDescent="0.15">
      <c r="AH10454" s="221"/>
      <c r="AI10454" s="221"/>
      <c r="AJ10454" s="221"/>
      <c r="AK10454" s="221"/>
      <c r="AL10454" s="221"/>
      <c r="AM10454" s="221"/>
      <c r="AN10454" s="221"/>
      <c r="AO10454" s="221"/>
      <c r="AP10454" s="221"/>
      <c r="AQ10454" s="219"/>
      <c r="AR10454" s="219"/>
      <c r="AS10454" s="221"/>
      <c r="AT10454" s="221"/>
      <c r="AU10454" s="221"/>
      <c r="AV10454" s="221"/>
      <c r="AW10454" s="221"/>
      <c r="AX10454" s="221"/>
      <c r="AY10454" s="221"/>
      <c r="AZ10454" s="221"/>
    </row>
    <row r="10455" spans="34:52" x14ac:dyDescent="0.15">
      <c r="AH10455" s="221"/>
      <c r="AI10455" s="221"/>
      <c r="AJ10455" s="221"/>
      <c r="AK10455" s="221"/>
      <c r="AL10455" s="221"/>
      <c r="AM10455" s="221"/>
      <c r="AN10455" s="221"/>
      <c r="AO10455" s="221"/>
      <c r="AP10455" s="221"/>
      <c r="AQ10455" s="219"/>
      <c r="AR10455" s="219"/>
      <c r="AS10455" s="221"/>
      <c r="AT10455" s="221"/>
      <c r="AU10455" s="221"/>
      <c r="AV10455" s="221"/>
      <c r="AW10455" s="221"/>
      <c r="AX10455" s="221"/>
      <c r="AY10455" s="221"/>
      <c r="AZ10455" s="221"/>
    </row>
    <row r="10456" spans="34:52" x14ac:dyDescent="0.15">
      <c r="AH10456" s="221"/>
      <c r="AI10456" s="221"/>
      <c r="AJ10456" s="221"/>
      <c r="AK10456" s="221"/>
      <c r="AL10456" s="221"/>
      <c r="AM10456" s="221"/>
      <c r="AN10456" s="221"/>
      <c r="AO10456" s="221"/>
      <c r="AP10456" s="221"/>
      <c r="AQ10456" s="219"/>
      <c r="AR10456" s="219"/>
      <c r="AS10456" s="221"/>
      <c r="AT10456" s="221"/>
      <c r="AU10456" s="221"/>
      <c r="AV10456" s="221"/>
      <c r="AW10456" s="221"/>
      <c r="AX10456" s="221"/>
      <c r="AY10456" s="221"/>
      <c r="AZ10456" s="221"/>
    </row>
    <row r="10457" spans="34:52" x14ac:dyDescent="0.15">
      <c r="AH10457" s="221"/>
      <c r="AI10457" s="221"/>
      <c r="AJ10457" s="221"/>
      <c r="AK10457" s="221"/>
      <c r="AL10457" s="221"/>
      <c r="AM10457" s="221"/>
      <c r="AN10457" s="221"/>
      <c r="AO10457" s="221"/>
      <c r="AP10457" s="221"/>
      <c r="AQ10457" s="219"/>
      <c r="AR10457" s="219"/>
      <c r="AS10457" s="221"/>
      <c r="AT10457" s="221"/>
      <c r="AU10457" s="221"/>
      <c r="AV10457" s="221"/>
      <c r="AW10457" s="221"/>
      <c r="AX10457" s="221"/>
      <c r="AY10457" s="221"/>
      <c r="AZ10457" s="221"/>
    </row>
    <row r="10458" spans="34:52" x14ac:dyDescent="0.15">
      <c r="AH10458" s="221"/>
      <c r="AI10458" s="221"/>
      <c r="AJ10458" s="221"/>
      <c r="AK10458" s="221"/>
      <c r="AL10458" s="221"/>
      <c r="AM10458" s="221"/>
      <c r="AN10458" s="221"/>
      <c r="AO10458" s="221"/>
      <c r="AP10458" s="221"/>
      <c r="AQ10458" s="219"/>
      <c r="AR10458" s="219"/>
      <c r="AS10458" s="221"/>
      <c r="AT10458" s="221"/>
      <c r="AU10458" s="221"/>
      <c r="AV10458" s="221"/>
      <c r="AW10458" s="221"/>
      <c r="AX10458" s="221"/>
      <c r="AY10458" s="221"/>
      <c r="AZ10458" s="221"/>
    </row>
    <row r="10459" spans="34:52" x14ac:dyDescent="0.15">
      <c r="AH10459" s="221"/>
      <c r="AI10459" s="221"/>
      <c r="AJ10459" s="221"/>
      <c r="AK10459" s="221"/>
      <c r="AL10459" s="221"/>
      <c r="AM10459" s="221"/>
      <c r="AN10459" s="221"/>
      <c r="AO10459" s="221"/>
      <c r="AP10459" s="221"/>
      <c r="AQ10459" s="219"/>
      <c r="AR10459" s="219"/>
      <c r="AS10459" s="221"/>
      <c r="AT10459" s="221"/>
      <c r="AU10459" s="221"/>
      <c r="AV10459" s="221"/>
      <c r="AW10459" s="221"/>
      <c r="AX10459" s="221"/>
      <c r="AY10459" s="221"/>
      <c r="AZ10459" s="221"/>
    </row>
    <row r="10460" spans="34:52" x14ac:dyDescent="0.15">
      <c r="AH10460" s="221"/>
      <c r="AI10460" s="221"/>
      <c r="AJ10460" s="221"/>
      <c r="AK10460" s="221"/>
      <c r="AL10460" s="221"/>
      <c r="AM10460" s="221"/>
      <c r="AN10460" s="221"/>
      <c r="AO10460" s="221"/>
      <c r="AP10460" s="221"/>
      <c r="AQ10460" s="219"/>
      <c r="AR10460" s="219"/>
      <c r="AS10460" s="221"/>
      <c r="AT10460" s="221"/>
      <c r="AU10460" s="221"/>
      <c r="AV10460" s="221"/>
      <c r="AW10460" s="221"/>
      <c r="AX10460" s="221"/>
      <c r="AY10460" s="221"/>
      <c r="AZ10460" s="221"/>
    </row>
    <row r="10461" spans="34:52" x14ac:dyDescent="0.15">
      <c r="AH10461" s="221"/>
      <c r="AI10461" s="221"/>
      <c r="AJ10461" s="221"/>
      <c r="AK10461" s="221"/>
      <c r="AL10461" s="221"/>
      <c r="AM10461" s="221"/>
      <c r="AN10461" s="221"/>
      <c r="AO10461" s="221"/>
      <c r="AP10461" s="221"/>
      <c r="AQ10461" s="219"/>
      <c r="AR10461" s="219"/>
      <c r="AS10461" s="221"/>
      <c r="AT10461" s="221"/>
      <c r="AU10461" s="221"/>
      <c r="AV10461" s="221"/>
      <c r="AW10461" s="221"/>
      <c r="AX10461" s="221"/>
      <c r="AY10461" s="221"/>
      <c r="AZ10461" s="221"/>
    </row>
    <row r="10462" spans="34:52" x14ac:dyDescent="0.15">
      <c r="AH10462" s="221"/>
      <c r="AI10462" s="221"/>
      <c r="AJ10462" s="221"/>
      <c r="AK10462" s="221"/>
      <c r="AL10462" s="221"/>
      <c r="AM10462" s="221"/>
      <c r="AN10462" s="221"/>
      <c r="AO10462" s="221"/>
      <c r="AP10462" s="221"/>
      <c r="AQ10462" s="219"/>
      <c r="AR10462" s="219"/>
      <c r="AS10462" s="221"/>
      <c r="AT10462" s="221"/>
      <c r="AU10462" s="221"/>
      <c r="AV10462" s="221"/>
      <c r="AW10462" s="221"/>
      <c r="AX10462" s="221"/>
      <c r="AY10462" s="221"/>
      <c r="AZ10462" s="221"/>
    </row>
    <row r="10463" spans="34:52" x14ac:dyDescent="0.15">
      <c r="AH10463" s="221"/>
      <c r="AI10463" s="221"/>
      <c r="AJ10463" s="221"/>
      <c r="AK10463" s="221"/>
      <c r="AL10463" s="221"/>
      <c r="AM10463" s="221"/>
      <c r="AN10463" s="221"/>
      <c r="AO10463" s="221"/>
      <c r="AP10463" s="221"/>
      <c r="AQ10463" s="219"/>
      <c r="AR10463" s="219"/>
      <c r="AS10463" s="221"/>
      <c r="AT10463" s="221"/>
      <c r="AU10463" s="221"/>
      <c r="AV10463" s="221"/>
      <c r="AW10463" s="221"/>
      <c r="AX10463" s="221"/>
      <c r="AY10463" s="221"/>
      <c r="AZ10463" s="221"/>
    </row>
    <row r="10464" spans="34:52" x14ac:dyDescent="0.15">
      <c r="AH10464" s="221"/>
      <c r="AI10464" s="221"/>
      <c r="AJ10464" s="221"/>
      <c r="AK10464" s="221"/>
      <c r="AL10464" s="221"/>
      <c r="AM10464" s="221"/>
      <c r="AN10464" s="221"/>
      <c r="AO10464" s="221"/>
      <c r="AP10464" s="221"/>
      <c r="AQ10464" s="219"/>
      <c r="AR10464" s="219"/>
      <c r="AS10464" s="221"/>
      <c r="AT10464" s="221"/>
      <c r="AU10464" s="221"/>
      <c r="AV10464" s="221"/>
      <c r="AW10464" s="221"/>
      <c r="AX10464" s="221"/>
      <c r="AY10464" s="221"/>
      <c r="AZ10464" s="221"/>
    </row>
    <row r="10465" spans="34:52" x14ac:dyDescent="0.15">
      <c r="AH10465" s="221"/>
      <c r="AI10465" s="221"/>
      <c r="AJ10465" s="221"/>
      <c r="AK10465" s="221"/>
      <c r="AL10465" s="221"/>
      <c r="AM10465" s="221"/>
      <c r="AN10465" s="221"/>
      <c r="AO10465" s="221"/>
      <c r="AP10465" s="221"/>
      <c r="AQ10465" s="219"/>
      <c r="AR10465" s="219"/>
      <c r="AS10465" s="221"/>
      <c r="AT10465" s="221"/>
      <c r="AU10465" s="221"/>
      <c r="AV10465" s="221"/>
      <c r="AW10465" s="221"/>
      <c r="AX10465" s="221"/>
      <c r="AY10465" s="221"/>
      <c r="AZ10465" s="221"/>
    </row>
    <row r="10466" spans="34:52" x14ac:dyDescent="0.15">
      <c r="AH10466" s="221"/>
      <c r="AI10466" s="221"/>
      <c r="AJ10466" s="221"/>
      <c r="AK10466" s="221"/>
      <c r="AL10466" s="221"/>
      <c r="AM10466" s="221"/>
      <c r="AN10466" s="221"/>
      <c r="AO10466" s="221"/>
      <c r="AP10466" s="221"/>
      <c r="AQ10466" s="219"/>
      <c r="AR10466" s="219"/>
      <c r="AS10466" s="221"/>
      <c r="AT10466" s="221"/>
      <c r="AU10466" s="221"/>
      <c r="AV10466" s="221"/>
      <c r="AW10466" s="221"/>
      <c r="AX10466" s="221"/>
      <c r="AY10466" s="221"/>
      <c r="AZ10466" s="221"/>
    </row>
    <row r="10467" spans="34:52" x14ac:dyDescent="0.15">
      <c r="AH10467" s="221"/>
      <c r="AI10467" s="221"/>
      <c r="AJ10467" s="221"/>
      <c r="AK10467" s="221"/>
      <c r="AL10467" s="221"/>
      <c r="AM10467" s="221"/>
      <c r="AN10467" s="221"/>
      <c r="AO10467" s="221"/>
      <c r="AP10467" s="221"/>
      <c r="AQ10467" s="219"/>
      <c r="AR10467" s="219"/>
      <c r="AS10467" s="221"/>
      <c r="AT10467" s="221"/>
      <c r="AU10467" s="221"/>
      <c r="AV10467" s="221"/>
      <c r="AW10467" s="221"/>
      <c r="AX10467" s="221"/>
      <c r="AY10467" s="221"/>
      <c r="AZ10467" s="221"/>
    </row>
    <row r="10468" spans="34:52" x14ac:dyDescent="0.15">
      <c r="AH10468" s="221"/>
      <c r="AI10468" s="221"/>
      <c r="AJ10468" s="221"/>
      <c r="AK10468" s="221"/>
      <c r="AL10468" s="221"/>
      <c r="AM10468" s="221"/>
      <c r="AN10468" s="221"/>
      <c r="AO10468" s="221"/>
      <c r="AP10468" s="221"/>
      <c r="AQ10468" s="219"/>
      <c r="AR10468" s="219"/>
      <c r="AS10468" s="221"/>
      <c r="AT10468" s="221"/>
      <c r="AU10468" s="221"/>
      <c r="AV10468" s="221"/>
      <c r="AW10468" s="221"/>
      <c r="AX10468" s="221"/>
      <c r="AY10468" s="221"/>
      <c r="AZ10468" s="221"/>
    </row>
    <row r="10469" spans="34:52" x14ac:dyDescent="0.15">
      <c r="AH10469" s="221"/>
      <c r="AI10469" s="221"/>
      <c r="AJ10469" s="221"/>
      <c r="AK10469" s="221"/>
      <c r="AL10469" s="221"/>
      <c r="AM10469" s="221"/>
      <c r="AN10469" s="221"/>
      <c r="AO10469" s="221"/>
      <c r="AP10469" s="221"/>
      <c r="AQ10469" s="219"/>
      <c r="AR10469" s="219"/>
      <c r="AS10469" s="221"/>
      <c r="AT10469" s="221"/>
      <c r="AU10469" s="221"/>
      <c r="AV10469" s="221"/>
      <c r="AW10469" s="221"/>
      <c r="AX10469" s="221"/>
      <c r="AY10469" s="221"/>
      <c r="AZ10469" s="221"/>
    </row>
    <row r="10470" spans="34:52" x14ac:dyDescent="0.15">
      <c r="AH10470" s="221"/>
      <c r="AI10470" s="221"/>
      <c r="AJ10470" s="221"/>
      <c r="AK10470" s="221"/>
      <c r="AL10470" s="221"/>
      <c r="AM10470" s="221"/>
      <c r="AN10470" s="221"/>
      <c r="AO10470" s="221"/>
      <c r="AP10470" s="221"/>
      <c r="AQ10470" s="219"/>
      <c r="AR10470" s="219"/>
      <c r="AS10470" s="221"/>
      <c r="AT10470" s="221"/>
      <c r="AU10470" s="221"/>
      <c r="AV10470" s="221"/>
      <c r="AW10470" s="221"/>
      <c r="AX10470" s="221"/>
      <c r="AY10470" s="221"/>
      <c r="AZ10470" s="221"/>
    </row>
    <row r="10471" spans="34:52" x14ac:dyDescent="0.15">
      <c r="AH10471" s="221"/>
      <c r="AI10471" s="221"/>
      <c r="AJ10471" s="221"/>
      <c r="AK10471" s="221"/>
      <c r="AL10471" s="221"/>
      <c r="AM10471" s="221"/>
      <c r="AN10471" s="221"/>
      <c r="AO10471" s="221"/>
      <c r="AP10471" s="221"/>
      <c r="AQ10471" s="219"/>
      <c r="AR10471" s="219"/>
      <c r="AS10471" s="221"/>
      <c r="AT10471" s="221"/>
      <c r="AU10471" s="221"/>
      <c r="AV10471" s="221"/>
      <c r="AW10471" s="221"/>
      <c r="AX10471" s="221"/>
      <c r="AY10471" s="221"/>
      <c r="AZ10471" s="221"/>
    </row>
    <row r="10472" spans="34:52" x14ac:dyDescent="0.15">
      <c r="AH10472" s="221"/>
      <c r="AI10472" s="221"/>
      <c r="AJ10472" s="221"/>
      <c r="AK10472" s="221"/>
      <c r="AL10472" s="221"/>
      <c r="AM10472" s="221"/>
      <c r="AN10472" s="221"/>
      <c r="AO10472" s="221"/>
      <c r="AP10472" s="221"/>
      <c r="AQ10472" s="219"/>
      <c r="AR10472" s="219"/>
      <c r="AS10472" s="221"/>
      <c r="AT10472" s="221"/>
      <c r="AU10472" s="221"/>
      <c r="AV10472" s="221"/>
      <c r="AW10472" s="221"/>
      <c r="AX10472" s="221"/>
      <c r="AY10472" s="221"/>
      <c r="AZ10472" s="221"/>
    </row>
    <row r="10473" spans="34:52" x14ac:dyDescent="0.15">
      <c r="AH10473" s="221"/>
      <c r="AI10473" s="221"/>
      <c r="AJ10473" s="221"/>
      <c r="AK10473" s="221"/>
      <c r="AL10473" s="221"/>
      <c r="AM10473" s="221"/>
      <c r="AN10473" s="221"/>
      <c r="AO10473" s="221"/>
      <c r="AP10473" s="221"/>
      <c r="AQ10473" s="219"/>
      <c r="AR10473" s="219"/>
      <c r="AS10473" s="221"/>
      <c r="AT10473" s="221"/>
      <c r="AU10473" s="221"/>
      <c r="AV10473" s="221"/>
      <c r="AW10473" s="221"/>
      <c r="AX10473" s="221"/>
      <c r="AY10473" s="221"/>
      <c r="AZ10473" s="221"/>
    </row>
    <row r="10474" spans="34:52" x14ac:dyDescent="0.15">
      <c r="AH10474" s="221"/>
      <c r="AI10474" s="221"/>
      <c r="AJ10474" s="221"/>
      <c r="AK10474" s="221"/>
      <c r="AL10474" s="221"/>
      <c r="AM10474" s="221"/>
      <c r="AN10474" s="221"/>
      <c r="AO10474" s="221"/>
      <c r="AP10474" s="221"/>
      <c r="AQ10474" s="219"/>
      <c r="AR10474" s="219"/>
      <c r="AS10474" s="221"/>
      <c r="AT10474" s="221"/>
      <c r="AU10474" s="221"/>
      <c r="AV10474" s="221"/>
      <c r="AW10474" s="221"/>
      <c r="AX10474" s="221"/>
      <c r="AY10474" s="221"/>
      <c r="AZ10474" s="221"/>
    </row>
    <row r="10475" spans="34:52" x14ac:dyDescent="0.15">
      <c r="AH10475" s="221"/>
      <c r="AI10475" s="221"/>
      <c r="AJ10475" s="221"/>
      <c r="AK10475" s="221"/>
      <c r="AL10475" s="221"/>
      <c r="AM10475" s="221"/>
      <c r="AN10475" s="221"/>
      <c r="AO10475" s="221"/>
      <c r="AP10475" s="221"/>
      <c r="AQ10475" s="219"/>
      <c r="AR10475" s="219"/>
      <c r="AS10475" s="221"/>
      <c r="AT10475" s="221"/>
      <c r="AU10475" s="221"/>
      <c r="AV10475" s="221"/>
      <c r="AW10475" s="221"/>
      <c r="AX10475" s="221"/>
      <c r="AY10475" s="221"/>
      <c r="AZ10475" s="221"/>
    </row>
    <row r="10476" spans="34:52" x14ac:dyDescent="0.15">
      <c r="AH10476" s="221"/>
      <c r="AI10476" s="221"/>
      <c r="AJ10476" s="221"/>
      <c r="AK10476" s="221"/>
      <c r="AL10476" s="221"/>
      <c r="AM10476" s="221"/>
      <c r="AN10476" s="221"/>
      <c r="AO10476" s="221"/>
      <c r="AP10476" s="221"/>
      <c r="AQ10476" s="219"/>
      <c r="AR10476" s="219"/>
      <c r="AS10476" s="221"/>
      <c r="AT10476" s="221"/>
      <c r="AU10476" s="221"/>
      <c r="AV10476" s="221"/>
      <c r="AW10476" s="221"/>
      <c r="AX10476" s="221"/>
      <c r="AY10476" s="221"/>
      <c r="AZ10476" s="221"/>
    </row>
    <row r="10477" spans="34:52" x14ac:dyDescent="0.15">
      <c r="AH10477" s="221"/>
      <c r="AI10477" s="221"/>
      <c r="AJ10477" s="221"/>
      <c r="AK10477" s="221"/>
      <c r="AL10477" s="221"/>
      <c r="AM10477" s="221"/>
      <c r="AN10477" s="221"/>
      <c r="AO10477" s="221"/>
      <c r="AP10477" s="221"/>
      <c r="AQ10477" s="219"/>
      <c r="AR10477" s="219"/>
      <c r="AS10477" s="221"/>
      <c r="AT10477" s="221"/>
      <c r="AU10477" s="221"/>
      <c r="AV10477" s="221"/>
      <c r="AW10477" s="221"/>
      <c r="AX10477" s="221"/>
      <c r="AY10477" s="221"/>
      <c r="AZ10477" s="221"/>
    </row>
    <row r="10478" spans="34:52" x14ac:dyDescent="0.15">
      <c r="AH10478" s="221"/>
      <c r="AI10478" s="221"/>
      <c r="AJ10478" s="221"/>
      <c r="AK10478" s="221"/>
      <c r="AL10478" s="221"/>
      <c r="AM10478" s="221"/>
      <c r="AN10478" s="221"/>
      <c r="AO10478" s="221"/>
      <c r="AP10478" s="221"/>
      <c r="AQ10478" s="219"/>
      <c r="AR10478" s="219"/>
      <c r="AS10478" s="221"/>
      <c r="AT10478" s="221"/>
      <c r="AU10478" s="221"/>
      <c r="AV10478" s="221"/>
      <c r="AW10478" s="221"/>
      <c r="AX10478" s="221"/>
      <c r="AY10478" s="221"/>
      <c r="AZ10478" s="221"/>
    </row>
    <row r="10479" spans="34:52" x14ac:dyDescent="0.15">
      <c r="AH10479" s="221"/>
      <c r="AI10479" s="221"/>
      <c r="AJ10479" s="221"/>
      <c r="AK10479" s="221"/>
      <c r="AL10479" s="221"/>
      <c r="AM10479" s="221"/>
      <c r="AN10479" s="221"/>
      <c r="AO10479" s="221"/>
      <c r="AP10479" s="221"/>
      <c r="AQ10479" s="219"/>
      <c r="AR10479" s="219"/>
      <c r="AS10479" s="221"/>
      <c r="AT10479" s="221"/>
      <c r="AU10479" s="221"/>
      <c r="AV10479" s="221"/>
      <c r="AW10479" s="221"/>
      <c r="AX10479" s="221"/>
      <c r="AY10479" s="221"/>
      <c r="AZ10479" s="221"/>
    </row>
    <row r="10480" spans="34:52" x14ac:dyDescent="0.15">
      <c r="AH10480" s="221"/>
      <c r="AI10480" s="221"/>
      <c r="AJ10480" s="221"/>
      <c r="AK10480" s="221"/>
      <c r="AL10480" s="221"/>
      <c r="AM10480" s="221"/>
      <c r="AN10480" s="221"/>
      <c r="AO10480" s="221"/>
      <c r="AP10480" s="221"/>
      <c r="AQ10480" s="219"/>
      <c r="AR10480" s="219"/>
      <c r="AS10480" s="221"/>
      <c r="AT10480" s="221"/>
      <c r="AU10480" s="221"/>
      <c r="AV10480" s="221"/>
      <c r="AW10480" s="221"/>
      <c r="AX10480" s="221"/>
      <c r="AY10480" s="221"/>
      <c r="AZ10480" s="221"/>
    </row>
    <row r="10481" spans="34:52" x14ac:dyDescent="0.15">
      <c r="AH10481" s="221"/>
      <c r="AI10481" s="221"/>
      <c r="AJ10481" s="221"/>
      <c r="AK10481" s="221"/>
      <c r="AL10481" s="221"/>
      <c r="AM10481" s="221"/>
      <c r="AN10481" s="221"/>
      <c r="AO10481" s="221"/>
      <c r="AP10481" s="221"/>
      <c r="AQ10481" s="219"/>
      <c r="AR10481" s="219"/>
      <c r="AS10481" s="221"/>
      <c r="AT10481" s="221"/>
      <c r="AU10481" s="221"/>
      <c r="AV10481" s="221"/>
      <c r="AW10481" s="221"/>
      <c r="AX10481" s="221"/>
      <c r="AY10481" s="221"/>
      <c r="AZ10481" s="221"/>
    </row>
    <row r="10482" spans="34:52" x14ac:dyDescent="0.15">
      <c r="AH10482" s="221"/>
      <c r="AI10482" s="221"/>
      <c r="AJ10482" s="221"/>
      <c r="AK10482" s="221"/>
      <c r="AL10482" s="221"/>
      <c r="AM10482" s="221"/>
      <c r="AN10482" s="221"/>
      <c r="AO10482" s="221"/>
      <c r="AP10482" s="221"/>
      <c r="AQ10482" s="219"/>
      <c r="AR10482" s="219"/>
      <c r="AS10482" s="221"/>
      <c r="AT10482" s="221"/>
      <c r="AU10482" s="221"/>
      <c r="AV10482" s="221"/>
      <c r="AW10482" s="221"/>
      <c r="AX10482" s="221"/>
      <c r="AY10482" s="221"/>
      <c r="AZ10482" s="221"/>
    </row>
    <row r="10483" spans="34:52" x14ac:dyDescent="0.15">
      <c r="AH10483" s="221"/>
      <c r="AI10483" s="221"/>
      <c r="AJ10483" s="221"/>
      <c r="AK10483" s="221"/>
      <c r="AL10483" s="221"/>
      <c r="AM10483" s="221"/>
      <c r="AN10483" s="221"/>
      <c r="AO10483" s="221"/>
      <c r="AP10483" s="221"/>
      <c r="AQ10483" s="219"/>
      <c r="AR10483" s="219"/>
      <c r="AS10483" s="221"/>
      <c r="AT10483" s="221"/>
      <c r="AU10483" s="221"/>
      <c r="AV10483" s="221"/>
      <c r="AW10483" s="221"/>
      <c r="AX10483" s="221"/>
      <c r="AY10483" s="221"/>
      <c r="AZ10483" s="221"/>
    </row>
    <row r="10484" spans="34:52" x14ac:dyDescent="0.15">
      <c r="AH10484" s="221"/>
      <c r="AI10484" s="221"/>
      <c r="AJ10484" s="221"/>
      <c r="AK10484" s="221"/>
      <c r="AL10484" s="221"/>
      <c r="AM10484" s="221"/>
      <c r="AN10484" s="221"/>
      <c r="AO10484" s="221"/>
      <c r="AP10484" s="221"/>
      <c r="AQ10484" s="219"/>
      <c r="AR10484" s="219"/>
      <c r="AS10484" s="221"/>
      <c r="AT10484" s="221"/>
      <c r="AU10484" s="221"/>
      <c r="AV10484" s="221"/>
      <c r="AW10484" s="221"/>
      <c r="AX10484" s="221"/>
      <c r="AY10484" s="221"/>
      <c r="AZ10484" s="221"/>
    </row>
    <row r="10485" spans="34:52" x14ac:dyDescent="0.15">
      <c r="AH10485" s="221"/>
      <c r="AI10485" s="221"/>
      <c r="AJ10485" s="221"/>
      <c r="AK10485" s="221"/>
      <c r="AL10485" s="221"/>
      <c r="AM10485" s="221"/>
      <c r="AN10485" s="221"/>
      <c r="AO10485" s="221"/>
      <c r="AP10485" s="221"/>
      <c r="AQ10485" s="219"/>
      <c r="AR10485" s="219"/>
      <c r="AS10485" s="221"/>
      <c r="AT10485" s="221"/>
      <c r="AU10485" s="221"/>
      <c r="AV10485" s="221"/>
      <c r="AW10485" s="221"/>
      <c r="AX10485" s="221"/>
      <c r="AY10485" s="221"/>
      <c r="AZ10485" s="221"/>
    </row>
    <row r="10486" spans="34:52" x14ac:dyDescent="0.15">
      <c r="AH10486" s="221"/>
      <c r="AI10486" s="221"/>
      <c r="AJ10486" s="221"/>
      <c r="AK10486" s="221"/>
      <c r="AL10486" s="221"/>
      <c r="AM10486" s="221"/>
      <c r="AN10486" s="221"/>
      <c r="AO10486" s="221"/>
      <c r="AP10486" s="221"/>
      <c r="AQ10486" s="219"/>
      <c r="AR10486" s="219"/>
      <c r="AS10486" s="221"/>
      <c r="AT10486" s="221"/>
      <c r="AU10486" s="221"/>
      <c r="AV10486" s="221"/>
      <c r="AW10486" s="221"/>
      <c r="AX10486" s="221"/>
      <c r="AY10486" s="221"/>
      <c r="AZ10486" s="221"/>
    </row>
    <row r="10487" spans="34:52" x14ac:dyDescent="0.15">
      <c r="AH10487" s="221"/>
      <c r="AI10487" s="221"/>
      <c r="AJ10487" s="221"/>
      <c r="AK10487" s="221"/>
      <c r="AL10487" s="221"/>
      <c r="AM10487" s="221"/>
      <c r="AN10487" s="221"/>
      <c r="AO10487" s="221"/>
      <c r="AP10487" s="221"/>
      <c r="AQ10487" s="219"/>
      <c r="AR10487" s="219"/>
      <c r="AS10487" s="221"/>
      <c r="AT10487" s="221"/>
      <c r="AU10487" s="221"/>
      <c r="AV10487" s="221"/>
      <c r="AW10487" s="221"/>
      <c r="AX10487" s="221"/>
      <c r="AY10487" s="221"/>
      <c r="AZ10487" s="221"/>
    </row>
    <row r="10488" spans="34:52" x14ac:dyDescent="0.15">
      <c r="AH10488" s="221"/>
      <c r="AI10488" s="221"/>
      <c r="AJ10488" s="221"/>
      <c r="AK10488" s="221"/>
      <c r="AL10488" s="221"/>
      <c r="AM10488" s="221"/>
      <c r="AN10488" s="221"/>
      <c r="AO10488" s="221"/>
      <c r="AP10488" s="221"/>
      <c r="AQ10488" s="219"/>
      <c r="AR10488" s="219"/>
      <c r="AS10488" s="221"/>
      <c r="AT10488" s="221"/>
      <c r="AU10488" s="221"/>
      <c r="AV10488" s="221"/>
      <c r="AW10488" s="221"/>
      <c r="AX10488" s="221"/>
      <c r="AY10488" s="221"/>
      <c r="AZ10488" s="221"/>
    </row>
    <row r="10489" spans="34:52" x14ac:dyDescent="0.15">
      <c r="AH10489" s="221"/>
      <c r="AI10489" s="221"/>
      <c r="AJ10489" s="221"/>
      <c r="AK10489" s="221"/>
      <c r="AL10489" s="221"/>
      <c r="AM10489" s="221"/>
      <c r="AN10489" s="221"/>
      <c r="AO10489" s="221"/>
      <c r="AP10489" s="221"/>
      <c r="AQ10489" s="219"/>
      <c r="AR10489" s="219"/>
      <c r="AS10489" s="221"/>
      <c r="AT10489" s="221"/>
      <c r="AU10489" s="221"/>
      <c r="AV10489" s="221"/>
      <c r="AW10489" s="221"/>
      <c r="AX10489" s="221"/>
      <c r="AY10489" s="221"/>
      <c r="AZ10489" s="221"/>
    </row>
    <row r="10490" spans="34:52" x14ac:dyDescent="0.15">
      <c r="AH10490" s="221"/>
      <c r="AI10490" s="221"/>
      <c r="AJ10490" s="221"/>
      <c r="AK10490" s="221"/>
      <c r="AL10490" s="221"/>
      <c r="AM10490" s="221"/>
      <c r="AN10490" s="221"/>
      <c r="AO10490" s="221"/>
      <c r="AP10490" s="221"/>
      <c r="AQ10490" s="219"/>
      <c r="AR10490" s="219"/>
      <c r="AS10490" s="221"/>
      <c r="AT10490" s="221"/>
      <c r="AU10490" s="221"/>
      <c r="AV10490" s="221"/>
      <c r="AW10490" s="221"/>
      <c r="AX10490" s="221"/>
      <c r="AY10490" s="221"/>
      <c r="AZ10490" s="221"/>
    </row>
    <row r="10491" spans="34:52" x14ac:dyDescent="0.15">
      <c r="AH10491" s="221"/>
      <c r="AI10491" s="221"/>
      <c r="AJ10491" s="221"/>
      <c r="AK10491" s="221"/>
      <c r="AL10491" s="221"/>
      <c r="AM10491" s="221"/>
      <c r="AN10491" s="221"/>
      <c r="AO10491" s="221"/>
      <c r="AP10491" s="221"/>
      <c r="AQ10491" s="219"/>
      <c r="AR10491" s="219"/>
      <c r="AS10491" s="221"/>
      <c r="AT10491" s="221"/>
      <c r="AU10491" s="221"/>
      <c r="AV10491" s="221"/>
      <c r="AW10491" s="221"/>
      <c r="AX10491" s="221"/>
      <c r="AY10491" s="221"/>
      <c r="AZ10491" s="221"/>
    </row>
    <row r="10492" spans="34:52" x14ac:dyDescent="0.15">
      <c r="AH10492" s="221"/>
      <c r="AI10492" s="221"/>
      <c r="AJ10492" s="221"/>
      <c r="AK10492" s="221"/>
      <c r="AL10492" s="221"/>
      <c r="AM10492" s="221"/>
      <c r="AN10492" s="221"/>
      <c r="AO10492" s="221"/>
      <c r="AP10492" s="221"/>
      <c r="AQ10492" s="219"/>
      <c r="AR10492" s="219"/>
      <c r="AS10492" s="221"/>
      <c r="AT10492" s="221"/>
      <c r="AU10492" s="221"/>
      <c r="AV10492" s="221"/>
      <c r="AW10492" s="221"/>
      <c r="AX10492" s="221"/>
      <c r="AY10492" s="221"/>
      <c r="AZ10492" s="221"/>
    </row>
    <row r="10493" spans="34:52" x14ac:dyDescent="0.15">
      <c r="AH10493" s="221"/>
      <c r="AI10493" s="221"/>
      <c r="AJ10493" s="221"/>
      <c r="AK10493" s="221"/>
      <c r="AL10493" s="221"/>
      <c r="AM10493" s="221"/>
      <c r="AN10493" s="221"/>
      <c r="AO10493" s="221"/>
      <c r="AP10493" s="221"/>
      <c r="AQ10493" s="219"/>
      <c r="AR10493" s="219"/>
      <c r="AS10493" s="221"/>
      <c r="AT10493" s="221"/>
      <c r="AU10493" s="221"/>
      <c r="AV10493" s="221"/>
      <c r="AW10493" s="221"/>
      <c r="AX10493" s="221"/>
      <c r="AY10493" s="221"/>
      <c r="AZ10493" s="221"/>
    </row>
    <row r="10494" spans="34:52" x14ac:dyDescent="0.15">
      <c r="AH10494" s="221"/>
      <c r="AI10494" s="221"/>
      <c r="AJ10494" s="221"/>
      <c r="AK10494" s="221"/>
      <c r="AL10494" s="221"/>
      <c r="AM10494" s="221"/>
      <c r="AN10494" s="221"/>
      <c r="AO10494" s="221"/>
      <c r="AP10494" s="221"/>
      <c r="AQ10494" s="219"/>
      <c r="AR10494" s="219"/>
      <c r="AS10494" s="221"/>
      <c r="AT10494" s="221"/>
      <c r="AU10494" s="221"/>
      <c r="AV10494" s="221"/>
      <c r="AW10494" s="221"/>
      <c r="AX10494" s="221"/>
      <c r="AY10494" s="221"/>
      <c r="AZ10494" s="221"/>
    </row>
    <row r="10495" spans="34:52" x14ac:dyDescent="0.15">
      <c r="AH10495" s="221"/>
      <c r="AI10495" s="221"/>
      <c r="AJ10495" s="221"/>
      <c r="AK10495" s="221"/>
      <c r="AL10495" s="221"/>
      <c r="AM10495" s="221"/>
      <c r="AN10495" s="221"/>
      <c r="AO10495" s="221"/>
      <c r="AP10495" s="221"/>
      <c r="AQ10495" s="219"/>
      <c r="AR10495" s="219"/>
      <c r="AS10495" s="221"/>
      <c r="AT10495" s="221"/>
      <c r="AU10495" s="221"/>
      <c r="AV10495" s="221"/>
      <c r="AW10495" s="221"/>
      <c r="AX10495" s="221"/>
      <c r="AY10495" s="221"/>
      <c r="AZ10495" s="221"/>
    </row>
    <row r="10496" spans="34:52" x14ac:dyDescent="0.15">
      <c r="AH10496" s="221"/>
      <c r="AI10496" s="221"/>
      <c r="AJ10496" s="221"/>
      <c r="AK10496" s="221"/>
      <c r="AL10496" s="221"/>
      <c r="AM10496" s="221"/>
      <c r="AN10496" s="221"/>
      <c r="AO10496" s="221"/>
      <c r="AP10496" s="221"/>
      <c r="AQ10496" s="219"/>
      <c r="AR10496" s="219"/>
      <c r="AS10496" s="221"/>
      <c r="AT10496" s="221"/>
      <c r="AU10496" s="221"/>
      <c r="AV10496" s="221"/>
      <c r="AW10496" s="221"/>
      <c r="AX10496" s="221"/>
      <c r="AY10496" s="221"/>
      <c r="AZ10496" s="221"/>
    </row>
    <row r="10497" spans="34:52" x14ac:dyDescent="0.15">
      <c r="AH10497" s="221"/>
      <c r="AI10497" s="221"/>
      <c r="AJ10497" s="221"/>
      <c r="AK10497" s="221"/>
      <c r="AL10497" s="221"/>
      <c r="AM10497" s="221"/>
      <c r="AN10497" s="221"/>
      <c r="AO10497" s="221"/>
      <c r="AP10497" s="221"/>
      <c r="AQ10497" s="219"/>
      <c r="AR10497" s="219"/>
      <c r="AS10497" s="221"/>
      <c r="AT10497" s="221"/>
      <c r="AU10497" s="221"/>
      <c r="AV10497" s="221"/>
      <c r="AW10497" s="221"/>
      <c r="AX10497" s="221"/>
      <c r="AY10497" s="221"/>
      <c r="AZ10497" s="221"/>
    </row>
    <row r="10498" spans="34:52" x14ac:dyDescent="0.15">
      <c r="AH10498" s="221"/>
      <c r="AI10498" s="221"/>
      <c r="AJ10498" s="221"/>
      <c r="AK10498" s="221"/>
      <c r="AL10498" s="221"/>
      <c r="AM10498" s="221"/>
      <c r="AN10498" s="221"/>
      <c r="AO10498" s="221"/>
      <c r="AP10498" s="221"/>
      <c r="AQ10498" s="219"/>
      <c r="AR10498" s="219"/>
      <c r="AS10498" s="221"/>
      <c r="AT10498" s="221"/>
      <c r="AU10498" s="221"/>
      <c r="AV10498" s="221"/>
      <c r="AW10498" s="221"/>
      <c r="AX10498" s="221"/>
      <c r="AY10498" s="221"/>
      <c r="AZ10498" s="221"/>
    </row>
    <row r="10499" spans="34:52" x14ac:dyDescent="0.15">
      <c r="AH10499" s="221"/>
      <c r="AI10499" s="221"/>
      <c r="AJ10499" s="221"/>
      <c r="AK10499" s="221"/>
      <c r="AL10499" s="221"/>
      <c r="AM10499" s="221"/>
      <c r="AN10499" s="221"/>
      <c r="AO10499" s="221"/>
      <c r="AP10499" s="221"/>
      <c r="AQ10499" s="219"/>
      <c r="AR10499" s="219"/>
      <c r="AS10499" s="221"/>
      <c r="AT10499" s="221"/>
      <c r="AU10499" s="221"/>
      <c r="AV10499" s="221"/>
      <c r="AW10499" s="221"/>
      <c r="AX10499" s="221"/>
      <c r="AY10499" s="221"/>
      <c r="AZ10499" s="221"/>
    </row>
    <row r="10500" spans="34:52" x14ac:dyDescent="0.15">
      <c r="AH10500" s="221"/>
      <c r="AI10500" s="221"/>
      <c r="AJ10500" s="221"/>
      <c r="AK10500" s="221"/>
      <c r="AL10500" s="221"/>
      <c r="AM10500" s="221"/>
      <c r="AN10500" s="221"/>
      <c r="AO10500" s="221"/>
      <c r="AP10500" s="221"/>
      <c r="AQ10500" s="219"/>
      <c r="AR10500" s="219"/>
      <c r="AS10500" s="221"/>
      <c r="AT10500" s="221"/>
      <c r="AU10500" s="221"/>
      <c r="AV10500" s="221"/>
      <c r="AW10500" s="221"/>
      <c r="AX10500" s="221"/>
      <c r="AY10500" s="221"/>
      <c r="AZ10500" s="221"/>
    </row>
    <row r="10501" spans="34:52" x14ac:dyDescent="0.15">
      <c r="AH10501" s="221"/>
      <c r="AI10501" s="221"/>
      <c r="AJ10501" s="221"/>
      <c r="AK10501" s="221"/>
      <c r="AL10501" s="221"/>
      <c r="AM10501" s="221"/>
      <c r="AN10501" s="221"/>
      <c r="AO10501" s="221"/>
      <c r="AP10501" s="221"/>
      <c r="AQ10501" s="219"/>
      <c r="AR10501" s="219"/>
      <c r="AS10501" s="221"/>
      <c r="AT10501" s="221"/>
      <c r="AU10501" s="221"/>
      <c r="AV10501" s="221"/>
      <c r="AW10501" s="221"/>
      <c r="AX10501" s="221"/>
      <c r="AY10501" s="221"/>
      <c r="AZ10501" s="221"/>
    </row>
    <row r="10502" spans="34:52" x14ac:dyDescent="0.15">
      <c r="AH10502" s="221"/>
      <c r="AI10502" s="221"/>
      <c r="AJ10502" s="221"/>
      <c r="AK10502" s="221"/>
      <c r="AL10502" s="221"/>
      <c r="AM10502" s="221"/>
      <c r="AN10502" s="221"/>
      <c r="AO10502" s="221"/>
      <c r="AP10502" s="221"/>
      <c r="AQ10502" s="219"/>
      <c r="AR10502" s="219"/>
      <c r="AS10502" s="221"/>
      <c r="AT10502" s="221"/>
      <c r="AU10502" s="221"/>
      <c r="AV10502" s="221"/>
      <c r="AW10502" s="221"/>
      <c r="AX10502" s="221"/>
      <c r="AY10502" s="221"/>
      <c r="AZ10502" s="221"/>
    </row>
    <row r="10503" spans="34:52" x14ac:dyDescent="0.15">
      <c r="AH10503" s="221"/>
      <c r="AI10503" s="221"/>
      <c r="AJ10503" s="221"/>
      <c r="AK10503" s="221"/>
      <c r="AL10503" s="221"/>
      <c r="AM10503" s="221"/>
      <c r="AN10503" s="221"/>
      <c r="AO10503" s="221"/>
      <c r="AP10503" s="221"/>
      <c r="AQ10503" s="219"/>
      <c r="AR10503" s="219"/>
      <c r="AS10503" s="221"/>
      <c r="AT10503" s="221"/>
      <c r="AU10503" s="221"/>
      <c r="AV10503" s="221"/>
      <c r="AW10503" s="221"/>
      <c r="AX10503" s="221"/>
      <c r="AY10503" s="221"/>
      <c r="AZ10503" s="221"/>
    </row>
    <row r="10504" spans="34:52" x14ac:dyDescent="0.15">
      <c r="AH10504" s="221"/>
      <c r="AI10504" s="221"/>
      <c r="AJ10504" s="221"/>
      <c r="AK10504" s="221"/>
      <c r="AL10504" s="221"/>
      <c r="AM10504" s="221"/>
      <c r="AN10504" s="221"/>
      <c r="AO10504" s="221"/>
      <c r="AP10504" s="221"/>
      <c r="AQ10504" s="219"/>
      <c r="AR10504" s="219"/>
      <c r="AS10504" s="221"/>
      <c r="AT10504" s="221"/>
      <c r="AU10504" s="221"/>
      <c r="AV10504" s="221"/>
      <c r="AW10504" s="221"/>
      <c r="AX10504" s="221"/>
      <c r="AY10504" s="221"/>
      <c r="AZ10504" s="221"/>
    </row>
    <row r="10505" spans="34:52" x14ac:dyDescent="0.15">
      <c r="AH10505" s="221"/>
      <c r="AI10505" s="221"/>
      <c r="AJ10505" s="221"/>
      <c r="AK10505" s="221"/>
      <c r="AL10505" s="221"/>
      <c r="AM10505" s="221"/>
      <c r="AN10505" s="221"/>
      <c r="AO10505" s="221"/>
      <c r="AP10505" s="221"/>
      <c r="AQ10505" s="219"/>
      <c r="AR10505" s="219"/>
      <c r="AS10505" s="221"/>
      <c r="AT10505" s="221"/>
      <c r="AU10505" s="221"/>
      <c r="AV10505" s="221"/>
      <c r="AW10505" s="221"/>
      <c r="AX10505" s="221"/>
      <c r="AY10505" s="221"/>
      <c r="AZ10505" s="221"/>
    </row>
    <row r="10506" spans="34:52" x14ac:dyDescent="0.15">
      <c r="AH10506" s="221"/>
      <c r="AI10506" s="221"/>
      <c r="AJ10506" s="221"/>
      <c r="AK10506" s="221"/>
      <c r="AL10506" s="221"/>
      <c r="AM10506" s="221"/>
      <c r="AN10506" s="221"/>
      <c r="AO10506" s="221"/>
      <c r="AP10506" s="221"/>
      <c r="AQ10506" s="219"/>
      <c r="AR10506" s="219"/>
      <c r="AS10506" s="221"/>
      <c r="AT10506" s="221"/>
      <c r="AU10506" s="221"/>
      <c r="AV10506" s="221"/>
      <c r="AW10506" s="221"/>
      <c r="AX10506" s="221"/>
      <c r="AY10506" s="221"/>
      <c r="AZ10506" s="221"/>
    </row>
    <row r="10507" spans="34:52" x14ac:dyDescent="0.15">
      <c r="AH10507" s="221"/>
      <c r="AI10507" s="221"/>
      <c r="AJ10507" s="221"/>
      <c r="AK10507" s="221"/>
      <c r="AL10507" s="221"/>
      <c r="AM10507" s="221"/>
      <c r="AN10507" s="221"/>
      <c r="AO10507" s="221"/>
      <c r="AP10507" s="221"/>
      <c r="AQ10507" s="219"/>
      <c r="AR10507" s="219"/>
      <c r="AS10507" s="221"/>
      <c r="AT10507" s="221"/>
      <c r="AU10507" s="221"/>
      <c r="AV10507" s="221"/>
      <c r="AW10507" s="221"/>
      <c r="AX10507" s="221"/>
      <c r="AY10507" s="221"/>
      <c r="AZ10507" s="221"/>
    </row>
    <row r="10508" spans="34:52" x14ac:dyDescent="0.15">
      <c r="AH10508" s="221"/>
      <c r="AI10508" s="221"/>
      <c r="AJ10508" s="221"/>
      <c r="AK10508" s="221"/>
      <c r="AL10508" s="221"/>
      <c r="AM10508" s="221"/>
      <c r="AN10508" s="221"/>
      <c r="AO10508" s="221"/>
      <c r="AP10508" s="221"/>
      <c r="AQ10508" s="219"/>
      <c r="AR10508" s="219"/>
      <c r="AS10508" s="221"/>
      <c r="AT10508" s="221"/>
      <c r="AU10508" s="221"/>
      <c r="AV10508" s="221"/>
      <c r="AW10508" s="221"/>
      <c r="AX10508" s="221"/>
      <c r="AY10508" s="221"/>
      <c r="AZ10508" s="221"/>
    </row>
    <row r="10509" spans="34:52" x14ac:dyDescent="0.15">
      <c r="AH10509" s="221"/>
      <c r="AI10509" s="221"/>
      <c r="AJ10509" s="221"/>
      <c r="AK10509" s="221"/>
      <c r="AL10509" s="221"/>
      <c r="AM10509" s="221"/>
      <c r="AN10509" s="221"/>
      <c r="AO10509" s="221"/>
      <c r="AP10509" s="221"/>
      <c r="AQ10509" s="219"/>
      <c r="AR10509" s="219"/>
      <c r="AS10509" s="221"/>
      <c r="AT10509" s="221"/>
      <c r="AU10509" s="221"/>
      <c r="AV10509" s="221"/>
      <c r="AW10509" s="221"/>
      <c r="AX10509" s="221"/>
      <c r="AY10509" s="221"/>
      <c r="AZ10509" s="221"/>
    </row>
    <row r="10510" spans="34:52" x14ac:dyDescent="0.15">
      <c r="AH10510" s="221"/>
      <c r="AI10510" s="221"/>
      <c r="AJ10510" s="221"/>
      <c r="AK10510" s="221"/>
      <c r="AL10510" s="221"/>
      <c r="AM10510" s="221"/>
      <c r="AN10510" s="221"/>
      <c r="AO10510" s="221"/>
      <c r="AP10510" s="221"/>
      <c r="AQ10510" s="219"/>
      <c r="AR10510" s="219"/>
      <c r="AS10510" s="221"/>
      <c r="AT10510" s="221"/>
      <c r="AU10510" s="221"/>
      <c r="AV10510" s="221"/>
      <c r="AW10510" s="221"/>
      <c r="AX10510" s="221"/>
      <c r="AY10510" s="221"/>
      <c r="AZ10510" s="221"/>
    </row>
    <row r="10511" spans="34:52" x14ac:dyDescent="0.15">
      <c r="AH10511" s="221"/>
      <c r="AI10511" s="221"/>
      <c r="AJ10511" s="221"/>
      <c r="AK10511" s="221"/>
      <c r="AL10511" s="221"/>
      <c r="AM10511" s="221"/>
      <c r="AN10511" s="221"/>
      <c r="AO10511" s="221"/>
      <c r="AP10511" s="221"/>
      <c r="AQ10511" s="219"/>
      <c r="AR10511" s="219"/>
      <c r="AS10511" s="221"/>
      <c r="AT10511" s="221"/>
      <c r="AU10511" s="221"/>
      <c r="AV10511" s="221"/>
      <c r="AW10511" s="221"/>
      <c r="AX10511" s="221"/>
      <c r="AY10511" s="221"/>
      <c r="AZ10511" s="221"/>
    </row>
    <row r="10512" spans="34:52" x14ac:dyDescent="0.15">
      <c r="AH10512" s="221"/>
      <c r="AI10512" s="221"/>
      <c r="AJ10512" s="221"/>
      <c r="AK10512" s="221"/>
      <c r="AL10512" s="221"/>
      <c r="AM10512" s="221"/>
      <c r="AN10512" s="221"/>
      <c r="AO10512" s="221"/>
      <c r="AP10512" s="221"/>
      <c r="AQ10512" s="219"/>
      <c r="AR10512" s="219"/>
      <c r="AS10512" s="221"/>
      <c r="AT10512" s="221"/>
      <c r="AU10512" s="221"/>
      <c r="AV10512" s="221"/>
      <c r="AW10512" s="221"/>
      <c r="AX10512" s="221"/>
      <c r="AY10512" s="221"/>
      <c r="AZ10512" s="221"/>
    </row>
    <row r="10513" spans="34:52" x14ac:dyDescent="0.15">
      <c r="AH10513" s="221"/>
      <c r="AI10513" s="221"/>
      <c r="AJ10513" s="221"/>
      <c r="AK10513" s="221"/>
      <c r="AL10513" s="221"/>
      <c r="AM10513" s="221"/>
      <c r="AN10513" s="221"/>
      <c r="AO10513" s="221"/>
      <c r="AP10513" s="221"/>
      <c r="AQ10513" s="219"/>
      <c r="AR10513" s="219"/>
      <c r="AS10513" s="221"/>
      <c r="AT10513" s="221"/>
      <c r="AU10513" s="221"/>
      <c r="AV10513" s="221"/>
      <c r="AW10513" s="221"/>
      <c r="AX10513" s="221"/>
      <c r="AY10513" s="221"/>
      <c r="AZ10513" s="221"/>
    </row>
    <row r="10514" spans="34:52" x14ac:dyDescent="0.15">
      <c r="AH10514" s="221"/>
      <c r="AI10514" s="221"/>
      <c r="AJ10514" s="221"/>
      <c r="AK10514" s="221"/>
      <c r="AL10514" s="221"/>
      <c r="AM10514" s="221"/>
      <c r="AN10514" s="221"/>
      <c r="AO10514" s="221"/>
      <c r="AP10514" s="221"/>
      <c r="AQ10514" s="219"/>
      <c r="AR10514" s="219"/>
      <c r="AS10514" s="221"/>
      <c r="AT10514" s="221"/>
      <c r="AU10514" s="221"/>
      <c r="AV10514" s="221"/>
      <c r="AW10514" s="221"/>
      <c r="AX10514" s="221"/>
      <c r="AY10514" s="221"/>
      <c r="AZ10514" s="221"/>
    </row>
    <row r="10515" spans="34:52" x14ac:dyDescent="0.15">
      <c r="AH10515" s="221"/>
      <c r="AI10515" s="221"/>
      <c r="AJ10515" s="221"/>
      <c r="AK10515" s="221"/>
      <c r="AL10515" s="221"/>
      <c r="AM10515" s="221"/>
      <c r="AN10515" s="221"/>
      <c r="AO10515" s="221"/>
      <c r="AP10515" s="221"/>
      <c r="AQ10515" s="219"/>
      <c r="AR10515" s="219"/>
      <c r="AS10515" s="221"/>
      <c r="AT10515" s="221"/>
      <c r="AU10515" s="221"/>
      <c r="AV10515" s="221"/>
      <c r="AW10515" s="221"/>
      <c r="AX10515" s="221"/>
      <c r="AY10515" s="221"/>
      <c r="AZ10515" s="221"/>
    </row>
    <row r="10516" spans="34:52" x14ac:dyDescent="0.15">
      <c r="AH10516" s="221"/>
      <c r="AI10516" s="221"/>
      <c r="AJ10516" s="221"/>
      <c r="AK10516" s="221"/>
      <c r="AL10516" s="221"/>
      <c r="AM10516" s="221"/>
      <c r="AN10516" s="221"/>
      <c r="AO10516" s="221"/>
      <c r="AP10516" s="221"/>
      <c r="AQ10516" s="219"/>
      <c r="AR10516" s="219"/>
      <c r="AS10516" s="221"/>
      <c r="AT10516" s="221"/>
      <c r="AU10516" s="221"/>
      <c r="AV10516" s="221"/>
      <c r="AW10516" s="221"/>
      <c r="AX10516" s="221"/>
      <c r="AY10516" s="221"/>
      <c r="AZ10516" s="221"/>
    </row>
    <row r="10517" spans="34:52" x14ac:dyDescent="0.15">
      <c r="AH10517" s="221"/>
      <c r="AI10517" s="221"/>
      <c r="AJ10517" s="221"/>
      <c r="AK10517" s="221"/>
      <c r="AL10517" s="221"/>
      <c r="AM10517" s="221"/>
      <c r="AN10517" s="221"/>
      <c r="AO10517" s="221"/>
      <c r="AP10517" s="221"/>
      <c r="AQ10517" s="219"/>
      <c r="AR10517" s="219"/>
      <c r="AS10517" s="221"/>
      <c r="AT10517" s="221"/>
      <c r="AU10517" s="221"/>
      <c r="AV10517" s="221"/>
      <c r="AW10517" s="221"/>
      <c r="AX10517" s="221"/>
      <c r="AY10517" s="221"/>
      <c r="AZ10517" s="221"/>
    </row>
    <row r="10518" spans="34:52" x14ac:dyDescent="0.15">
      <c r="AH10518" s="221"/>
      <c r="AI10518" s="221"/>
      <c r="AJ10518" s="221"/>
      <c r="AK10518" s="221"/>
      <c r="AL10518" s="221"/>
      <c r="AM10518" s="221"/>
      <c r="AN10518" s="221"/>
      <c r="AO10518" s="221"/>
      <c r="AP10518" s="221"/>
      <c r="AQ10518" s="219"/>
      <c r="AR10518" s="219"/>
      <c r="AS10518" s="221"/>
      <c r="AT10518" s="221"/>
      <c r="AU10518" s="221"/>
      <c r="AV10518" s="221"/>
      <c r="AW10518" s="221"/>
      <c r="AX10518" s="221"/>
      <c r="AY10518" s="221"/>
      <c r="AZ10518" s="221"/>
    </row>
    <row r="10519" spans="34:52" x14ac:dyDescent="0.15">
      <c r="AH10519" s="221"/>
      <c r="AI10519" s="221"/>
      <c r="AJ10519" s="221"/>
      <c r="AK10519" s="221"/>
      <c r="AL10519" s="221"/>
      <c r="AM10519" s="221"/>
      <c r="AN10519" s="221"/>
      <c r="AO10519" s="221"/>
      <c r="AP10519" s="221"/>
      <c r="AQ10519" s="219"/>
      <c r="AR10519" s="219"/>
      <c r="AS10519" s="221"/>
      <c r="AT10519" s="221"/>
      <c r="AU10519" s="221"/>
      <c r="AV10519" s="221"/>
      <c r="AW10519" s="221"/>
      <c r="AX10519" s="221"/>
      <c r="AY10519" s="221"/>
      <c r="AZ10519" s="221"/>
    </row>
    <row r="10520" spans="34:52" x14ac:dyDescent="0.15">
      <c r="AH10520" s="221"/>
      <c r="AI10520" s="221"/>
      <c r="AJ10520" s="221"/>
      <c r="AK10520" s="221"/>
      <c r="AL10520" s="221"/>
      <c r="AM10520" s="221"/>
      <c r="AN10520" s="221"/>
      <c r="AO10520" s="221"/>
      <c r="AP10520" s="221"/>
      <c r="AQ10520" s="219"/>
      <c r="AR10520" s="219"/>
      <c r="AS10520" s="221"/>
      <c r="AT10520" s="221"/>
      <c r="AU10520" s="221"/>
      <c r="AV10520" s="221"/>
      <c r="AW10520" s="221"/>
      <c r="AX10520" s="221"/>
      <c r="AY10520" s="221"/>
      <c r="AZ10520" s="221"/>
    </row>
    <row r="10521" spans="34:52" x14ac:dyDescent="0.15">
      <c r="AH10521" s="221"/>
      <c r="AI10521" s="221"/>
      <c r="AJ10521" s="221"/>
      <c r="AK10521" s="221"/>
      <c r="AL10521" s="221"/>
      <c r="AM10521" s="221"/>
      <c r="AN10521" s="221"/>
      <c r="AO10521" s="221"/>
      <c r="AP10521" s="221"/>
      <c r="AQ10521" s="219"/>
      <c r="AR10521" s="219"/>
      <c r="AS10521" s="221"/>
      <c r="AT10521" s="221"/>
      <c r="AU10521" s="221"/>
      <c r="AV10521" s="221"/>
      <c r="AW10521" s="221"/>
      <c r="AX10521" s="221"/>
      <c r="AY10521" s="221"/>
      <c r="AZ10521" s="221"/>
    </row>
    <row r="10522" spans="34:52" x14ac:dyDescent="0.15">
      <c r="AH10522" s="221"/>
      <c r="AI10522" s="221"/>
      <c r="AJ10522" s="221"/>
      <c r="AK10522" s="221"/>
      <c r="AL10522" s="221"/>
      <c r="AM10522" s="221"/>
      <c r="AN10522" s="221"/>
      <c r="AO10522" s="221"/>
      <c r="AP10522" s="221"/>
      <c r="AQ10522" s="219"/>
      <c r="AR10522" s="219"/>
      <c r="AS10522" s="221"/>
      <c r="AT10522" s="221"/>
      <c r="AU10522" s="221"/>
      <c r="AV10522" s="221"/>
      <c r="AW10522" s="221"/>
      <c r="AX10522" s="221"/>
      <c r="AY10522" s="221"/>
      <c r="AZ10522" s="221"/>
    </row>
    <row r="10523" spans="34:52" x14ac:dyDescent="0.15">
      <c r="AH10523" s="221"/>
      <c r="AI10523" s="221"/>
      <c r="AJ10523" s="221"/>
      <c r="AK10523" s="221"/>
      <c r="AL10523" s="221"/>
      <c r="AM10523" s="221"/>
      <c r="AN10523" s="221"/>
      <c r="AO10523" s="221"/>
      <c r="AP10523" s="221"/>
      <c r="AQ10523" s="219"/>
      <c r="AR10523" s="219"/>
      <c r="AS10523" s="221"/>
      <c r="AT10523" s="221"/>
      <c r="AU10523" s="221"/>
      <c r="AV10523" s="221"/>
      <c r="AW10523" s="221"/>
      <c r="AX10523" s="221"/>
      <c r="AY10523" s="221"/>
      <c r="AZ10523" s="221"/>
    </row>
    <row r="10524" spans="34:52" x14ac:dyDescent="0.15">
      <c r="AH10524" s="221"/>
      <c r="AI10524" s="221"/>
      <c r="AJ10524" s="221"/>
      <c r="AK10524" s="221"/>
      <c r="AL10524" s="221"/>
      <c r="AM10524" s="221"/>
      <c r="AN10524" s="221"/>
      <c r="AO10524" s="221"/>
      <c r="AP10524" s="221"/>
      <c r="AQ10524" s="219"/>
      <c r="AR10524" s="219"/>
      <c r="AS10524" s="221"/>
      <c r="AT10524" s="221"/>
      <c r="AU10524" s="221"/>
      <c r="AV10524" s="221"/>
      <c r="AW10524" s="221"/>
      <c r="AX10524" s="221"/>
      <c r="AY10524" s="221"/>
      <c r="AZ10524" s="221"/>
    </row>
    <row r="10525" spans="34:52" x14ac:dyDescent="0.15">
      <c r="AH10525" s="221"/>
      <c r="AI10525" s="221"/>
      <c r="AJ10525" s="221"/>
      <c r="AK10525" s="221"/>
      <c r="AL10525" s="221"/>
      <c r="AM10525" s="221"/>
      <c r="AN10525" s="221"/>
      <c r="AO10525" s="221"/>
      <c r="AP10525" s="221"/>
      <c r="AQ10525" s="219"/>
      <c r="AR10525" s="219"/>
      <c r="AS10525" s="221"/>
      <c r="AT10525" s="221"/>
      <c r="AU10525" s="221"/>
      <c r="AV10525" s="221"/>
      <c r="AW10525" s="221"/>
      <c r="AX10525" s="221"/>
      <c r="AY10525" s="221"/>
      <c r="AZ10525" s="221"/>
    </row>
    <row r="10526" spans="34:52" x14ac:dyDescent="0.15">
      <c r="AH10526" s="221"/>
      <c r="AI10526" s="221"/>
      <c r="AJ10526" s="221"/>
      <c r="AK10526" s="221"/>
      <c r="AL10526" s="221"/>
      <c r="AM10526" s="221"/>
      <c r="AN10526" s="221"/>
      <c r="AO10526" s="221"/>
      <c r="AP10526" s="221"/>
      <c r="AQ10526" s="219"/>
      <c r="AR10526" s="219"/>
      <c r="AS10526" s="221"/>
      <c r="AT10526" s="221"/>
      <c r="AU10526" s="221"/>
      <c r="AV10526" s="221"/>
      <c r="AW10526" s="221"/>
      <c r="AX10526" s="221"/>
      <c r="AY10526" s="221"/>
      <c r="AZ10526" s="221"/>
    </row>
    <row r="10527" spans="34:52" x14ac:dyDescent="0.15">
      <c r="AH10527" s="221"/>
      <c r="AI10527" s="221"/>
      <c r="AJ10527" s="221"/>
      <c r="AK10527" s="221"/>
      <c r="AL10527" s="221"/>
      <c r="AM10527" s="221"/>
      <c r="AN10527" s="221"/>
      <c r="AO10527" s="221"/>
      <c r="AP10527" s="221"/>
      <c r="AQ10527" s="219"/>
      <c r="AR10527" s="219"/>
      <c r="AS10527" s="221"/>
      <c r="AT10527" s="221"/>
      <c r="AU10527" s="221"/>
      <c r="AV10527" s="221"/>
      <c r="AW10527" s="221"/>
      <c r="AX10527" s="221"/>
      <c r="AY10527" s="221"/>
      <c r="AZ10527" s="221"/>
    </row>
    <row r="10528" spans="34:52" x14ac:dyDescent="0.15">
      <c r="AH10528" s="221"/>
      <c r="AI10528" s="221"/>
      <c r="AJ10528" s="221"/>
      <c r="AK10528" s="221"/>
      <c r="AL10528" s="221"/>
      <c r="AM10528" s="221"/>
      <c r="AN10528" s="221"/>
      <c r="AO10528" s="221"/>
      <c r="AP10528" s="221"/>
      <c r="AQ10528" s="219"/>
      <c r="AR10528" s="219"/>
      <c r="AS10528" s="221"/>
      <c r="AT10528" s="221"/>
      <c r="AU10528" s="221"/>
      <c r="AV10528" s="221"/>
      <c r="AW10528" s="221"/>
      <c r="AX10528" s="221"/>
      <c r="AY10528" s="221"/>
      <c r="AZ10528" s="221"/>
    </row>
    <row r="10529" spans="34:52" x14ac:dyDescent="0.15">
      <c r="AH10529" s="221"/>
      <c r="AI10529" s="221"/>
      <c r="AJ10529" s="221"/>
      <c r="AK10529" s="221"/>
      <c r="AL10529" s="221"/>
      <c r="AM10529" s="221"/>
      <c r="AN10529" s="221"/>
      <c r="AO10529" s="221"/>
      <c r="AP10529" s="221"/>
      <c r="AQ10529" s="219"/>
      <c r="AR10529" s="219"/>
      <c r="AS10529" s="221"/>
      <c r="AT10529" s="221"/>
      <c r="AU10529" s="221"/>
      <c r="AV10529" s="221"/>
      <c r="AW10529" s="221"/>
      <c r="AX10529" s="221"/>
      <c r="AY10529" s="221"/>
      <c r="AZ10529" s="221"/>
    </row>
    <row r="10530" spans="34:52" x14ac:dyDescent="0.15">
      <c r="AH10530" s="221"/>
      <c r="AI10530" s="221"/>
      <c r="AJ10530" s="221"/>
      <c r="AK10530" s="221"/>
      <c r="AL10530" s="221"/>
      <c r="AM10530" s="221"/>
      <c r="AN10530" s="221"/>
      <c r="AO10530" s="221"/>
      <c r="AP10530" s="221"/>
      <c r="AQ10530" s="219"/>
      <c r="AR10530" s="219"/>
      <c r="AS10530" s="221"/>
      <c r="AT10530" s="221"/>
      <c r="AU10530" s="221"/>
      <c r="AV10530" s="221"/>
      <c r="AW10530" s="221"/>
      <c r="AX10530" s="221"/>
      <c r="AY10530" s="221"/>
      <c r="AZ10530" s="221"/>
    </row>
    <row r="10531" spans="34:52" x14ac:dyDescent="0.15">
      <c r="AH10531" s="221"/>
      <c r="AI10531" s="221"/>
      <c r="AJ10531" s="221"/>
      <c r="AK10531" s="221"/>
      <c r="AL10531" s="221"/>
      <c r="AM10531" s="221"/>
      <c r="AN10531" s="221"/>
      <c r="AO10531" s="221"/>
      <c r="AP10531" s="221"/>
      <c r="AQ10531" s="219"/>
      <c r="AR10531" s="219"/>
      <c r="AS10531" s="221"/>
      <c r="AT10531" s="221"/>
      <c r="AU10531" s="221"/>
      <c r="AV10531" s="221"/>
      <c r="AW10531" s="221"/>
      <c r="AX10531" s="221"/>
      <c r="AY10531" s="221"/>
      <c r="AZ10531" s="221"/>
    </row>
    <row r="10532" spans="34:52" x14ac:dyDescent="0.15">
      <c r="AH10532" s="221"/>
      <c r="AI10532" s="221"/>
      <c r="AJ10532" s="221"/>
      <c r="AK10532" s="221"/>
      <c r="AL10532" s="221"/>
      <c r="AM10532" s="221"/>
      <c r="AN10532" s="221"/>
      <c r="AO10532" s="221"/>
      <c r="AP10532" s="221"/>
      <c r="AQ10532" s="219"/>
      <c r="AR10532" s="219"/>
      <c r="AS10532" s="221"/>
      <c r="AT10532" s="221"/>
      <c r="AU10532" s="221"/>
      <c r="AV10532" s="221"/>
      <c r="AW10532" s="221"/>
      <c r="AX10532" s="221"/>
      <c r="AY10532" s="221"/>
      <c r="AZ10532" s="221"/>
    </row>
    <row r="10533" spans="34:52" x14ac:dyDescent="0.15">
      <c r="AH10533" s="221"/>
      <c r="AI10533" s="221"/>
      <c r="AJ10533" s="221"/>
      <c r="AK10533" s="221"/>
      <c r="AL10533" s="221"/>
      <c r="AM10533" s="221"/>
      <c r="AN10533" s="221"/>
      <c r="AO10533" s="221"/>
      <c r="AP10533" s="221"/>
      <c r="AQ10533" s="219"/>
      <c r="AR10533" s="219"/>
      <c r="AS10533" s="221"/>
      <c r="AT10533" s="221"/>
      <c r="AU10533" s="221"/>
      <c r="AV10533" s="221"/>
      <c r="AW10533" s="221"/>
      <c r="AX10533" s="221"/>
      <c r="AY10533" s="221"/>
      <c r="AZ10533" s="221"/>
    </row>
    <row r="10534" spans="34:52" x14ac:dyDescent="0.15">
      <c r="AH10534" s="221"/>
      <c r="AI10534" s="221"/>
      <c r="AJ10534" s="221"/>
      <c r="AK10534" s="221"/>
      <c r="AL10534" s="221"/>
      <c r="AM10534" s="221"/>
      <c r="AN10534" s="221"/>
      <c r="AO10534" s="221"/>
      <c r="AP10534" s="221"/>
      <c r="AQ10534" s="219"/>
      <c r="AR10534" s="219"/>
      <c r="AS10534" s="221"/>
      <c r="AT10534" s="221"/>
      <c r="AU10534" s="221"/>
      <c r="AV10534" s="221"/>
      <c r="AW10534" s="221"/>
      <c r="AX10534" s="221"/>
      <c r="AY10534" s="221"/>
      <c r="AZ10534" s="221"/>
    </row>
    <row r="10535" spans="34:52" x14ac:dyDescent="0.15">
      <c r="AH10535" s="221"/>
      <c r="AI10535" s="221"/>
      <c r="AJ10535" s="221"/>
      <c r="AK10535" s="221"/>
      <c r="AL10535" s="221"/>
      <c r="AM10535" s="221"/>
      <c r="AN10535" s="221"/>
      <c r="AO10535" s="221"/>
      <c r="AP10535" s="221"/>
      <c r="AQ10535" s="219"/>
      <c r="AR10535" s="219"/>
      <c r="AS10535" s="221"/>
      <c r="AT10535" s="221"/>
      <c r="AU10535" s="221"/>
      <c r="AV10535" s="221"/>
      <c r="AW10535" s="221"/>
      <c r="AX10535" s="221"/>
      <c r="AY10535" s="221"/>
      <c r="AZ10535" s="221"/>
    </row>
    <row r="10536" spans="34:52" x14ac:dyDescent="0.15">
      <c r="AH10536" s="221"/>
      <c r="AI10536" s="221"/>
      <c r="AJ10536" s="221"/>
      <c r="AK10536" s="221"/>
      <c r="AL10536" s="221"/>
      <c r="AM10536" s="221"/>
      <c r="AN10536" s="221"/>
      <c r="AO10536" s="221"/>
      <c r="AP10536" s="221"/>
      <c r="AQ10536" s="219"/>
      <c r="AR10536" s="219"/>
      <c r="AS10536" s="221"/>
      <c r="AT10536" s="221"/>
      <c r="AU10536" s="221"/>
      <c r="AV10536" s="221"/>
      <c r="AW10536" s="221"/>
      <c r="AX10536" s="221"/>
      <c r="AY10536" s="221"/>
      <c r="AZ10536" s="221"/>
    </row>
    <row r="10537" spans="34:52" x14ac:dyDescent="0.15">
      <c r="AH10537" s="221"/>
      <c r="AI10537" s="221"/>
      <c r="AJ10537" s="221"/>
      <c r="AK10537" s="221"/>
      <c r="AL10537" s="221"/>
      <c r="AM10537" s="221"/>
      <c r="AN10537" s="221"/>
      <c r="AO10537" s="221"/>
      <c r="AP10537" s="221"/>
      <c r="AQ10537" s="219"/>
      <c r="AR10537" s="219"/>
      <c r="AS10537" s="221"/>
      <c r="AT10537" s="221"/>
      <c r="AU10537" s="221"/>
      <c r="AV10537" s="221"/>
      <c r="AW10537" s="221"/>
      <c r="AX10537" s="221"/>
      <c r="AY10537" s="221"/>
      <c r="AZ10537" s="221"/>
    </row>
    <row r="10538" spans="34:52" x14ac:dyDescent="0.15">
      <c r="AH10538" s="221"/>
      <c r="AI10538" s="221"/>
      <c r="AJ10538" s="221"/>
      <c r="AK10538" s="221"/>
      <c r="AL10538" s="221"/>
      <c r="AM10538" s="221"/>
      <c r="AN10538" s="221"/>
      <c r="AO10538" s="221"/>
      <c r="AP10538" s="221"/>
      <c r="AQ10538" s="219"/>
      <c r="AR10538" s="219"/>
      <c r="AS10538" s="221"/>
      <c r="AT10538" s="221"/>
      <c r="AU10538" s="221"/>
      <c r="AV10538" s="221"/>
      <c r="AW10538" s="221"/>
      <c r="AX10538" s="221"/>
      <c r="AY10538" s="221"/>
      <c r="AZ10538" s="221"/>
    </row>
    <row r="10539" spans="34:52" x14ac:dyDescent="0.15">
      <c r="AH10539" s="221"/>
      <c r="AI10539" s="221"/>
      <c r="AJ10539" s="221"/>
      <c r="AK10539" s="221"/>
      <c r="AL10539" s="221"/>
      <c r="AM10539" s="221"/>
      <c r="AN10539" s="221"/>
      <c r="AO10539" s="221"/>
      <c r="AP10539" s="221"/>
      <c r="AQ10539" s="219"/>
      <c r="AR10539" s="219"/>
      <c r="AS10539" s="221"/>
      <c r="AT10539" s="221"/>
      <c r="AU10539" s="221"/>
      <c r="AV10539" s="221"/>
      <c r="AW10539" s="221"/>
      <c r="AX10539" s="221"/>
      <c r="AY10539" s="221"/>
      <c r="AZ10539" s="221"/>
    </row>
    <row r="10540" spans="34:52" x14ac:dyDescent="0.15">
      <c r="AH10540" s="221"/>
      <c r="AI10540" s="221"/>
      <c r="AJ10540" s="221"/>
      <c r="AK10540" s="221"/>
      <c r="AL10540" s="221"/>
      <c r="AM10540" s="221"/>
      <c r="AN10540" s="221"/>
      <c r="AO10540" s="221"/>
      <c r="AP10540" s="221"/>
      <c r="AQ10540" s="219"/>
      <c r="AR10540" s="219"/>
      <c r="AS10540" s="221"/>
      <c r="AT10540" s="221"/>
      <c r="AU10540" s="221"/>
      <c r="AV10540" s="221"/>
      <c r="AW10540" s="221"/>
      <c r="AX10540" s="221"/>
      <c r="AY10540" s="221"/>
      <c r="AZ10540" s="221"/>
    </row>
    <row r="10541" spans="34:52" x14ac:dyDescent="0.15">
      <c r="AH10541" s="221"/>
      <c r="AI10541" s="221"/>
      <c r="AJ10541" s="221"/>
      <c r="AK10541" s="221"/>
      <c r="AL10541" s="221"/>
      <c r="AM10541" s="221"/>
      <c r="AN10541" s="221"/>
      <c r="AO10541" s="221"/>
      <c r="AP10541" s="221"/>
      <c r="AQ10541" s="219"/>
      <c r="AR10541" s="219"/>
      <c r="AS10541" s="221"/>
      <c r="AT10541" s="221"/>
      <c r="AU10541" s="221"/>
      <c r="AV10541" s="221"/>
      <c r="AW10541" s="221"/>
      <c r="AX10541" s="221"/>
      <c r="AY10541" s="221"/>
      <c r="AZ10541" s="221"/>
    </row>
    <row r="10542" spans="34:52" x14ac:dyDescent="0.15">
      <c r="AH10542" s="221"/>
      <c r="AI10542" s="221"/>
      <c r="AJ10542" s="221"/>
      <c r="AK10542" s="221"/>
      <c r="AL10542" s="221"/>
      <c r="AM10542" s="221"/>
      <c r="AN10542" s="221"/>
      <c r="AO10542" s="221"/>
      <c r="AP10542" s="221"/>
      <c r="AQ10542" s="219"/>
      <c r="AR10542" s="219"/>
      <c r="AS10542" s="221"/>
      <c r="AT10542" s="221"/>
      <c r="AU10542" s="221"/>
      <c r="AV10542" s="221"/>
      <c r="AW10542" s="221"/>
      <c r="AX10542" s="221"/>
      <c r="AY10542" s="221"/>
      <c r="AZ10542" s="221"/>
    </row>
    <row r="10543" spans="34:52" x14ac:dyDescent="0.15">
      <c r="AH10543" s="221"/>
      <c r="AI10543" s="221"/>
      <c r="AJ10543" s="221"/>
      <c r="AK10543" s="221"/>
      <c r="AL10543" s="221"/>
      <c r="AM10543" s="221"/>
      <c r="AN10543" s="221"/>
      <c r="AO10543" s="221"/>
      <c r="AP10543" s="221"/>
      <c r="AQ10543" s="219"/>
      <c r="AR10543" s="219"/>
      <c r="AS10543" s="221"/>
      <c r="AT10543" s="221"/>
      <c r="AU10543" s="221"/>
      <c r="AV10543" s="221"/>
      <c r="AW10543" s="221"/>
      <c r="AX10543" s="221"/>
      <c r="AY10543" s="221"/>
      <c r="AZ10543" s="221"/>
    </row>
    <row r="10544" spans="34:52" x14ac:dyDescent="0.15">
      <c r="AH10544" s="221"/>
      <c r="AI10544" s="221"/>
      <c r="AJ10544" s="221"/>
      <c r="AK10544" s="221"/>
      <c r="AL10544" s="221"/>
      <c r="AM10544" s="221"/>
      <c r="AN10544" s="221"/>
      <c r="AO10544" s="221"/>
      <c r="AP10544" s="221"/>
      <c r="AQ10544" s="219"/>
      <c r="AR10544" s="219"/>
      <c r="AS10544" s="221"/>
      <c r="AT10544" s="221"/>
      <c r="AU10544" s="221"/>
      <c r="AV10544" s="221"/>
      <c r="AW10544" s="221"/>
      <c r="AX10544" s="221"/>
      <c r="AY10544" s="221"/>
      <c r="AZ10544" s="221"/>
    </row>
    <row r="10545" spans="34:52" x14ac:dyDescent="0.15">
      <c r="AH10545" s="221"/>
      <c r="AI10545" s="221"/>
      <c r="AJ10545" s="221"/>
      <c r="AK10545" s="221"/>
      <c r="AL10545" s="221"/>
      <c r="AM10545" s="221"/>
      <c r="AN10545" s="221"/>
      <c r="AO10545" s="221"/>
      <c r="AP10545" s="221"/>
      <c r="AQ10545" s="219"/>
      <c r="AR10545" s="219"/>
      <c r="AS10545" s="221"/>
      <c r="AT10545" s="221"/>
      <c r="AU10545" s="221"/>
      <c r="AV10545" s="221"/>
      <c r="AW10545" s="221"/>
      <c r="AX10545" s="221"/>
      <c r="AY10545" s="221"/>
      <c r="AZ10545" s="221"/>
    </row>
    <row r="10546" spans="34:52" x14ac:dyDescent="0.15">
      <c r="AH10546" s="221"/>
      <c r="AI10546" s="221"/>
      <c r="AJ10546" s="221"/>
      <c r="AK10546" s="221"/>
      <c r="AL10546" s="221"/>
      <c r="AM10546" s="221"/>
      <c r="AN10546" s="221"/>
      <c r="AO10546" s="221"/>
      <c r="AP10546" s="221"/>
      <c r="AQ10546" s="219"/>
      <c r="AR10546" s="219"/>
      <c r="AS10546" s="221"/>
      <c r="AT10546" s="221"/>
      <c r="AU10546" s="221"/>
      <c r="AV10546" s="221"/>
      <c r="AW10546" s="221"/>
      <c r="AX10546" s="221"/>
      <c r="AY10546" s="221"/>
      <c r="AZ10546" s="221"/>
    </row>
    <row r="10547" spans="34:52" x14ac:dyDescent="0.15">
      <c r="AH10547" s="221"/>
      <c r="AI10547" s="221"/>
      <c r="AJ10547" s="221"/>
      <c r="AK10547" s="221"/>
      <c r="AL10547" s="221"/>
      <c r="AM10547" s="221"/>
      <c r="AN10547" s="221"/>
      <c r="AO10547" s="221"/>
      <c r="AP10547" s="221"/>
      <c r="AQ10547" s="219"/>
      <c r="AR10547" s="219"/>
      <c r="AS10547" s="221"/>
      <c r="AT10547" s="221"/>
      <c r="AU10547" s="221"/>
      <c r="AV10547" s="221"/>
      <c r="AW10547" s="221"/>
      <c r="AX10547" s="221"/>
      <c r="AY10547" s="221"/>
      <c r="AZ10547" s="221"/>
    </row>
    <row r="10548" spans="34:52" x14ac:dyDescent="0.15">
      <c r="AH10548" s="221"/>
      <c r="AI10548" s="221"/>
      <c r="AJ10548" s="221"/>
      <c r="AK10548" s="221"/>
      <c r="AL10548" s="221"/>
      <c r="AM10548" s="221"/>
      <c r="AN10548" s="221"/>
      <c r="AO10548" s="221"/>
      <c r="AP10548" s="221"/>
      <c r="AQ10548" s="219"/>
      <c r="AR10548" s="219"/>
      <c r="AS10548" s="221"/>
      <c r="AT10548" s="221"/>
      <c r="AU10548" s="221"/>
      <c r="AV10548" s="221"/>
      <c r="AW10548" s="221"/>
      <c r="AX10548" s="221"/>
      <c r="AY10548" s="221"/>
      <c r="AZ10548" s="221"/>
    </row>
    <row r="10549" spans="34:52" x14ac:dyDescent="0.15">
      <c r="AH10549" s="221"/>
      <c r="AI10549" s="221"/>
      <c r="AJ10549" s="221"/>
      <c r="AK10549" s="221"/>
      <c r="AL10549" s="221"/>
      <c r="AM10549" s="221"/>
      <c r="AN10549" s="221"/>
      <c r="AO10549" s="221"/>
      <c r="AP10549" s="221"/>
      <c r="AQ10549" s="219"/>
      <c r="AR10549" s="219"/>
      <c r="AS10549" s="221"/>
      <c r="AT10549" s="221"/>
      <c r="AU10549" s="221"/>
      <c r="AV10549" s="221"/>
      <c r="AW10549" s="221"/>
      <c r="AX10549" s="221"/>
      <c r="AY10549" s="221"/>
      <c r="AZ10549" s="221"/>
    </row>
    <row r="10550" spans="34:52" x14ac:dyDescent="0.15">
      <c r="AH10550" s="221"/>
      <c r="AI10550" s="221"/>
      <c r="AJ10550" s="221"/>
      <c r="AK10550" s="221"/>
      <c r="AL10550" s="221"/>
      <c r="AM10550" s="221"/>
      <c r="AN10550" s="221"/>
      <c r="AO10550" s="221"/>
      <c r="AP10550" s="221"/>
      <c r="AQ10550" s="219"/>
      <c r="AR10550" s="219"/>
      <c r="AS10550" s="221"/>
      <c r="AT10550" s="221"/>
      <c r="AU10550" s="221"/>
      <c r="AV10550" s="221"/>
      <c r="AW10550" s="221"/>
      <c r="AX10550" s="221"/>
      <c r="AY10550" s="221"/>
      <c r="AZ10550" s="221"/>
    </row>
    <row r="10551" spans="34:52" x14ac:dyDescent="0.15">
      <c r="AH10551" s="221"/>
      <c r="AI10551" s="221"/>
      <c r="AJ10551" s="221"/>
      <c r="AK10551" s="221"/>
      <c r="AL10551" s="221"/>
      <c r="AM10551" s="221"/>
      <c r="AN10551" s="221"/>
      <c r="AO10551" s="221"/>
      <c r="AP10551" s="221"/>
      <c r="AQ10551" s="219"/>
      <c r="AR10551" s="219"/>
      <c r="AS10551" s="221"/>
      <c r="AT10551" s="221"/>
      <c r="AU10551" s="221"/>
      <c r="AV10551" s="221"/>
      <c r="AW10551" s="221"/>
      <c r="AX10551" s="221"/>
      <c r="AY10551" s="221"/>
      <c r="AZ10551" s="221"/>
    </row>
    <row r="10552" spans="34:52" x14ac:dyDescent="0.15">
      <c r="AH10552" s="221"/>
      <c r="AI10552" s="221"/>
      <c r="AJ10552" s="221"/>
      <c r="AK10552" s="221"/>
      <c r="AL10552" s="221"/>
      <c r="AM10552" s="221"/>
      <c r="AN10552" s="221"/>
      <c r="AO10552" s="221"/>
      <c r="AP10552" s="221"/>
      <c r="AQ10552" s="219"/>
      <c r="AR10552" s="219"/>
      <c r="AS10552" s="221"/>
      <c r="AT10552" s="221"/>
      <c r="AU10552" s="221"/>
      <c r="AV10552" s="221"/>
      <c r="AW10552" s="221"/>
      <c r="AX10552" s="221"/>
      <c r="AY10552" s="221"/>
      <c r="AZ10552" s="221"/>
    </row>
    <row r="10553" spans="34:52" x14ac:dyDescent="0.15">
      <c r="AH10553" s="221"/>
      <c r="AI10553" s="221"/>
      <c r="AJ10553" s="221"/>
      <c r="AK10553" s="221"/>
      <c r="AL10553" s="221"/>
      <c r="AM10553" s="221"/>
      <c r="AN10553" s="221"/>
      <c r="AO10553" s="221"/>
      <c r="AP10553" s="221"/>
      <c r="AQ10553" s="219"/>
      <c r="AR10553" s="219"/>
      <c r="AS10553" s="221"/>
      <c r="AT10553" s="221"/>
      <c r="AU10553" s="221"/>
      <c r="AV10553" s="221"/>
      <c r="AW10553" s="221"/>
      <c r="AX10553" s="221"/>
      <c r="AY10553" s="221"/>
      <c r="AZ10553" s="221"/>
    </row>
    <row r="10554" spans="34:52" x14ac:dyDescent="0.15">
      <c r="AH10554" s="221"/>
      <c r="AI10554" s="221"/>
      <c r="AJ10554" s="221"/>
      <c r="AK10554" s="221"/>
      <c r="AL10554" s="221"/>
      <c r="AM10554" s="221"/>
      <c r="AN10554" s="221"/>
      <c r="AO10554" s="221"/>
      <c r="AP10554" s="221"/>
      <c r="AQ10554" s="219"/>
      <c r="AR10554" s="219"/>
      <c r="AS10554" s="221"/>
      <c r="AT10554" s="221"/>
      <c r="AU10554" s="221"/>
      <c r="AV10554" s="221"/>
      <c r="AW10554" s="221"/>
      <c r="AX10554" s="221"/>
      <c r="AY10554" s="221"/>
      <c r="AZ10554" s="221"/>
    </row>
    <row r="10555" spans="34:52" x14ac:dyDescent="0.15">
      <c r="AH10555" s="221"/>
      <c r="AI10555" s="221"/>
      <c r="AJ10555" s="221"/>
      <c r="AK10555" s="221"/>
      <c r="AL10555" s="221"/>
      <c r="AM10555" s="221"/>
      <c r="AN10555" s="221"/>
      <c r="AO10555" s="221"/>
      <c r="AP10555" s="221"/>
      <c r="AQ10555" s="219"/>
      <c r="AR10555" s="219"/>
      <c r="AS10555" s="221"/>
      <c r="AT10555" s="221"/>
      <c r="AU10555" s="221"/>
      <c r="AV10555" s="221"/>
      <c r="AW10555" s="221"/>
      <c r="AX10555" s="221"/>
      <c r="AY10555" s="221"/>
      <c r="AZ10555" s="221"/>
    </row>
    <row r="10556" spans="34:52" x14ac:dyDescent="0.15">
      <c r="AH10556" s="221"/>
      <c r="AI10556" s="221"/>
      <c r="AJ10556" s="221"/>
      <c r="AK10556" s="221"/>
      <c r="AL10556" s="221"/>
      <c r="AM10556" s="221"/>
      <c r="AN10556" s="221"/>
      <c r="AO10556" s="221"/>
      <c r="AP10556" s="221"/>
      <c r="AQ10556" s="219"/>
      <c r="AR10556" s="219"/>
      <c r="AS10556" s="221"/>
      <c r="AT10556" s="221"/>
      <c r="AU10556" s="221"/>
      <c r="AV10556" s="221"/>
      <c r="AW10556" s="221"/>
      <c r="AX10556" s="221"/>
      <c r="AY10556" s="221"/>
      <c r="AZ10556" s="221"/>
    </row>
    <row r="10557" spans="34:52" x14ac:dyDescent="0.15">
      <c r="AH10557" s="221"/>
      <c r="AI10557" s="221"/>
      <c r="AJ10557" s="221"/>
      <c r="AK10557" s="221"/>
      <c r="AL10557" s="221"/>
      <c r="AM10557" s="221"/>
      <c r="AN10557" s="221"/>
      <c r="AO10557" s="221"/>
      <c r="AP10557" s="221"/>
      <c r="AQ10557" s="219"/>
      <c r="AR10557" s="219"/>
      <c r="AS10557" s="221"/>
      <c r="AT10557" s="221"/>
      <c r="AU10557" s="221"/>
      <c r="AV10557" s="221"/>
      <c r="AW10557" s="221"/>
      <c r="AX10557" s="221"/>
      <c r="AY10557" s="221"/>
      <c r="AZ10557" s="221"/>
    </row>
    <row r="10558" spans="34:52" x14ac:dyDescent="0.15">
      <c r="AH10558" s="221"/>
      <c r="AI10558" s="221"/>
      <c r="AJ10558" s="221"/>
      <c r="AK10558" s="221"/>
      <c r="AL10558" s="221"/>
      <c r="AM10558" s="221"/>
      <c r="AN10558" s="221"/>
      <c r="AO10558" s="221"/>
      <c r="AP10558" s="221"/>
      <c r="AQ10558" s="219"/>
      <c r="AR10558" s="219"/>
      <c r="AS10558" s="221"/>
      <c r="AT10558" s="221"/>
      <c r="AU10558" s="221"/>
      <c r="AV10558" s="221"/>
      <c r="AW10558" s="221"/>
      <c r="AX10558" s="221"/>
      <c r="AY10558" s="221"/>
      <c r="AZ10558" s="221"/>
    </row>
    <row r="10559" spans="34:52" x14ac:dyDescent="0.15">
      <c r="AH10559" s="221"/>
      <c r="AI10559" s="221"/>
      <c r="AJ10559" s="221"/>
      <c r="AK10559" s="221"/>
      <c r="AL10559" s="221"/>
      <c r="AM10559" s="221"/>
      <c r="AN10559" s="221"/>
      <c r="AO10559" s="221"/>
      <c r="AP10559" s="221"/>
      <c r="AQ10559" s="219"/>
      <c r="AR10559" s="219"/>
      <c r="AS10559" s="221"/>
      <c r="AT10559" s="221"/>
      <c r="AU10559" s="221"/>
      <c r="AV10559" s="221"/>
      <c r="AW10559" s="221"/>
      <c r="AX10559" s="221"/>
      <c r="AY10559" s="221"/>
      <c r="AZ10559" s="221"/>
    </row>
    <row r="10560" spans="34:52" x14ac:dyDescent="0.15">
      <c r="AH10560" s="221"/>
      <c r="AI10560" s="221"/>
      <c r="AJ10560" s="221"/>
      <c r="AK10560" s="221"/>
      <c r="AL10560" s="221"/>
      <c r="AM10560" s="221"/>
      <c r="AN10560" s="221"/>
      <c r="AO10560" s="221"/>
      <c r="AP10560" s="221"/>
      <c r="AQ10560" s="219"/>
      <c r="AR10560" s="219"/>
      <c r="AS10560" s="221"/>
      <c r="AT10560" s="221"/>
      <c r="AU10560" s="221"/>
      <c r="AV10560" s="221"/>
      <c r="AW10560" s="221"/>
      <c r="AX10560" s="221"/>
      <c r="AY10560" s="221"/>
      <c r="AZ10560" s="221"/>
    </row>
    <row r="10561" spans="34:52" x14ac:dyDescent="0.15">
      <c r="AH10561" s="221"/>
      <c r="AI10561" s="221"/>
      <c r="AJ10561" s="221"/>
      <c r="AK10561" s="221"/>
      <c r="AL10561" s="221"/>
      <c r="AM10561" s="221"/>
      <c r="AN10561" s="221"/>
      <c r="AO10561" s="221"/>
      <c r="AP10561" s="221"/>
      <c r="AQ10561" s="219"/>
      <c r="AR10561" s="219"/>
      <c r="AS10561" s="221"/>
      <c r="AT10561" s="221"/>
      <c r="AU10561" s="221"/>
      <c r="AV10561" s="221"/>
      <c r="AW10561" s="221"/>
      <c r="AX10561" s="221"/>
      <c r="AY10561" s="221"/>
      <c r="AZ10561" s="221"/>
    </row>
    <row r="10562" spans="34:52" x14ac:dyDescent="0.15">
      <c r="AH10562" s="221"/>
      <c r="AI10562" s="221"/>
      <c r="AJ10562" s="221"/>
      <c r="AK10562" s="221"/>
      <c r="AL10562" s="221"/>
      <c r="AM10562" s="221"/>
      <c r="AN10562" s="221"/>
      <c r="AO10562" s="221"/>
      <c r="AP10562" s="221"/>
      <c r="AQ10562" s="219"/>
      <c r="AR10562" s="219"/>
      <c r="AS10562" s="221"/>
      <c r="AT10562" s="221"/>
      <c r="AU10562" s="221"/>
      <c r="AV10562" s="221"/>
      <c r="AW10562" s="221"/>
      <c r="AX10562" s="221"/>
      <c r="AY10562" s="221"/>
      <c r="AZ10562" s="221"/>
    </row>
    <row r="10563" spans="34:52" x14ac:dyDescent="0.15">
      <c r="AH10563" s="221"/>
      <c r="AI10563" s="221"/>
      <c r="AJ10563" s="221"/>
      <c r="AK10563" s="221"/>
      <c r="AL10563" s="221"/>
      <c r="AM10563" s="221"/>
      <c r="AN10563" s="221"/>
      <c r="AO10563" s="221"/>
      <c r="AP10563" s="221"/>
      <c r="AQ10563" s="219"/>
      <c r="AR10563" s="219"/>
      <c r="AS10563" s="221"/>
      <c r="AT10563" s="221"/>
      <c r="AU10563" s="221"/>
      <c r="AV10563" s="221"/>
      <c r="AW10563" s="221"/>
      <c r="AX10563" s="221"/>
      <c r="AY10563" s="221"/>
      <c r="AZ10563" s="221"/>
    </row>
    <row r="10564" spans="34:52" x14ac:dyDescent="0.15">
      <c r="AH10564" s="221"/>
      <c r="AI10564" s="221"/>
      <c r="AJ10564" s="221"/>
      <c r="AK10564" s="221"/>
      <c r="AL10564" s="221"/>
      <c r="AM10564" s="221"/>
      <c r="AN10564" s="221"/>
      <c r="AO10564" s="221"/>
      <c r="AP10564" s="221"/>
      <c r="AQ10564" s="219"/>
      <c r="AR10564" s="219"/>
      <c r="AS10564" s="221"/>
      <c r="AT10564" s="221"/>
      <c r="AU10564" s="221"/>
      <c r="AV10564" s="221"/>
      <c r="AW10564" s="221"/>
      <c r="AX10564" s="221"/>
      <c r="AY10564" s="221"/>
      <c r="AZ10564" s="221"/>
    </row>
    <row r="10565" spans="34:52" x14ac:dyDescent="0.15">
      <c r="AH10565" s="221"/>
      <c r="AI10565" s="221"/>
      <c r="AJ10565" s="221"/>
      <c r="AK10565" s="221"/>
      <c r="AL10565" s="221"/>
      <c r="AM10565" s="221"/>
      <c r="AN10565" s="221"/>
      <c r="AO10565" s="221"/>
      <c r="AP10565" s="221"/>
      <c r="AQ10565" s="219"/>
      <c r="AR10565" s="219"/>
      <c r="AS10565" s="221"/>
      <c r="AT10565" s="221"/>
      <c r="AU10565" s="221"/>
      <c r="AV10565" s="221"/>
      <c r="AW10565" s="221"/>
      <c r="AX10565" s="221"/>
      <c r="AY10565" s="221"/>
      <c r="AZ10565" s="221"/>
    </row>
    <row r="10566" spans="34:52" x14ac:dyDescent="0.15">
      <c r="AH10566" s="221"/>
      <c r="AI10566" s="221"/>
      <c r="AJ10566" s="221"/>
      <c r="AK10566" s="221"/>
      <c r="AL10566" s="221"/>
      <c r="AM10566" s="221"/>
      <c r="AN10566" s="221"/>
      <c r="AO10566" s="221"/>
      <c r="AP10566" s="221"/>
      <c r="AQ10566" s="219"/>
      <c r="AR10566" s="219"/>
      <c r="AS10566" s="221"/>
      <c r="AT10566" s="221"/>
      <c r="AU10566" s="221"/>
      <c r="AV10566" s="221"/>
      <c r="AW10566" s="221"/>
      <c r="AX10566" s="221"/>
      <c r="AY10566" s="221"/>
      <c r="AZ10566" s="221"/>
    </row>
    <row r="10567" spans="34:52" x14ac:dyDescent="0.15">
      <c r="AH10567" s="221"/>
      <c r="AI10567" s="221"/>
      <c r="AJ10567" s="221"/>
      <c r="AK10567" s="221"/>
      <c r="AL10567" s="221"/>
      <c r="AM10567" s="221"/>
      <c r="AN10567" s="221"/>
      <c r="AO10567" s="221"/>
      <c r="AP10567" s="221"/>
      <c r="AQ10567" s="219"/>
      <c r="AR10567" s="219"/>
      <c r="AS10567" s="221"/>
      <c r="AT10567" s="221"/>
      <c r="AU10567" s="221"/>
      <c r="AV10567" s="221"/>
      <c r="AW10567" s="221"/>
      <c r="AX10567" s="221"/>
      <c r="AY10567" s="221"/>
      <c r="AZ10567" s="221"/>
    </row>
    <row r="10568" spans="34:52" x14ac:dyDescent="0.15">
      <c r="AH10568" s="221"/>
      <c r="AI10568" s="221"/>
      <c r="AJ10568" s="221"/>
      <c r="AK10568" s="221"/>
      <c r="AL10568" s="221"/>
      <c r="AM10568" s="221"/>
      <c r="AN10568" s="221"/>
      <c r="AO10568" s="221"/>
      <c r="AP10568" s="221"/>
      <c r="AQ10568" s="219"/>
      <c r="AR10568" s="219"/>
      <c r="AS10568" s="221"/>
      <c r="AT10568" s="221"/>
      <c r="AU10568" s="221"/>
      <c r="AV10568" s="221"/>
      <c r="AW10568" s="221"/>
      <c r="AX10568" s="221"/>
      <c r="AY10568" s="221"/>
      <c r="AZ10568" s="221"/>
    </row>
    <row r="10569" spans="34:52" x14ac:dyDescent="0.15">
      <c r="AH10569" s="221"/>
      <c r="AI10569" s="221"/>
      <c r="AJ10569" s="221"/>
      <c r="AK10569" s="221"/>
      <c r="AL10569" s="221"/>
      <c r="AM10569" s="221"/>
      <c r="AN10569" s="221"/>
      <c r="AO10569" s="221"/>
      <c r="AP10569" s="221"/>
      <c r="AQ10569" s="219"/>
      <c r="AR10569" s="219"/>
      <c r="AS10569" s="221"/>
      <c r="AT10569" s="221"/>
      <c r="AU10569" s="221"/>
      <c r="AV10569" s="221"/>
      <c r="AW10569" s="221"/>
      <c r="AX10569" s="221"/>
      <c r="AY10569" s="221"/>
      <c r="AZ10569" s="221"/>
    </row>
    <row r="10570" spans="34:52" x14ac:dyDescent="0.15">
      <c r="AH10570" s="221"/>
      <c r="AI10570" s="221"/>
      <c r="AJ10570" s="221"/>
      <c r="AK10570" s="221"/>
      <c r="AL10570" s="221"/>
      <c r="AM10570" s="221"/>
      <c r="AN10570" s="221"/>
      <c r="AO10570" s="221"/>
      <c r="AP10570" s="221"/>
      <c r="AQ10570" s="219"/>
      <c r="AR10570" s="219"/>
      <c r="AS10570" s="221"/>
      <c r="AT10570" s="221"/>
      <c r="AU10570" s="221"/>
      <c r="AV10570" s="221"/>
      <c r="AW10570" s="221"/>
      <c r="AX10570" s="221"/>
      <c r="AY10570" s="221"/>
      <c r="AZ10570" s="221"/>
    </row>
    <row r="10571" spans="34:52" x14ac:dyDescent="0.15">
      <c r="AH10571" s="221"/>
      <c r="AI10571" s="221"/>
      <c r="AJ10571" s="221"/>
      <c r="AK10571" s="221"/>
      <c r="AL10571" s="221"/>
      <c r="AM10571" s="221"/>
      <c r="AN10571" s="221"/>
      <c r="AO10571" s="221"/>
      <c r="AP10571" s="221"/>
      <c r="AQ10571" s="219"/>
      <c r="AR10571" s="219"/>
      <c r="AS10571" s="221"/>
      <c r="AT10571" s="221"/>
      <c r="AU10571" s="221"/>
      <c r="AV10571" s="221"/>
      <c r="AW10571" s="221"/>
      <c r="AX10571" s="221"/>
      <c r="AY10571" s="221"/>
      <c r="AZ10571" s="221"/>
    </row>
    <row r="10572" spans="34:52" x14ac:dyDescent="0.15">
      <c r="AH10572" s="221"/>
      <c r="AI10572" s="221"/>
      <c r="AJ10572" s="221"/>
      <c r="AK10572" s="221"/>
      <c r="AL10572" s="221"/>
      <c r="AM10572" s="221"/>
      <c r="AN10572" s="221"/>
      <c r="AO10572" s="221"/>
      <c r="AP10572" s="221"/>
      <c r="AQ10572" s="219"/>
      <c r="AR10572" s="219"/>
      <c r="AS10572" s="221"/>
      <c r="AT10572" s="221"/>
      <c r="AU10572" s="221"/>
      <c r="AV10572" s="221"/>
      <c r="AW10572" s="221"/>
      <c r="AX10572" s="221"/>
      <c r="AY10572" s="221"/>
      <c r="AZ10572" s="221"/>
    </row>
    <row r="10573" spans="34:52" x14ac:dyDescent="0.15">
      <c r="AH10573" s="221"/>
      <c r="AI10573" s="221"/>
      <c r="AJ10573" s="221"/>
      <c r="AK10573" s="221"/>
      <c r="AL10573" s="221"/>
      <c r="AM10573" s="221"/>
      <c r="AN10573" s="221"/>
      <c r="AO10573" s="221"/>
      <c r="AP10573" s="221"/>
      <c r="AQ10573" s="219"/>
      <c r="AR10573" s="219"/>
      <c r="AS10573" s="221"/>
      <c r="AT10573" s="221"/>
      <c r="AU10573" s="221"/>
      <c r="AV10573" s="221"/>
      <c r="AW10573" s="221"/>
      <c r="AX10573" s="221"/>
      <c r="AY10573" s="221"/>
      <c r="AZ10573" s="221"/>
    </row>
    <row r="10574" spans="34:52" x14ac:dyDescent="0.15">
      <c r="AH10574" s="221"/>
      <c r="AI10574" s="221"/>
      <c r="AJ10574" s="221"/>
      <c r="AK10574" s="221"/>
      <c r="AL10574" s="221"/>
      <c r="AM10574" s="221"/>
      <c r="AN10574" s="221"/>
      <c r="AO10574" s="221"/>
      <c r="AP10574" s="221"/>
      <c r="AQ10574" s="219"/>
      <c r="AR10574" s="219"/>
      <c r="AS10574" s="221"/>
      <c r="AT10574" s="221"/>
      <c r="AU10574" s="221"/>
      <c r="AV10574" s="221"/>
      <c r="AW10574" s="221"/>
      <c r="AX10574" s="221"/>
      <c r="AY10574" s="221"/>
      <c r="AZ10574" s="221"/>
    </row>
    <row r="10575" spans="34:52" x14ac:dyDescent="0.15">
      <c r="AH10575" s="221"/>
      <c r="AI10575" s="221"/>
      <c r="AJ10575" s="221"/>
      <c r="AK10575" s="221"/>
      <c r="AL10575" s="221"/>
      <c r="AM10575" s="221"/>
      <c r="AN10575" s="221"/>
      <c r="AO10575" s="221"/>
      <c r="AP10575" s="221"/>
      <c r="AQ10575" s="219"/>
      <c r="AR10575" s="219"/>
      <c r="AS10575" s="221"/>
      <c r="AT10575" s="221"/>
      <c r="AU10575" s="221"/>
      <c r="AV10575" s="221"/>
      <c r="AW10575" s="221"/>
      <c r="AX10575" s="221"/>
      <c r="AY10575" s="221"/>
      <c r="AZ10575" s="221"/>
    </row>
    <row r="10576" spans="34:52" x14ac:dyDescent="0.15">
      <c r="AH10576" s="221"/>
      <c r="AI10576" s="221"/>
      <c r="AJ10576" s="221"/>
      <c r="AK10576" s="221"/>
      <c r="AL10576" s="221"/>
      <c r="AM10576" s="221"/>
      <c r="AN10576" s="221"/>
      <c r="AO10576" s="221"/>
      <c r="AP10576" s="221"/>
      <c r="AQ10576" s="219"/>
      <c r="AR10576" s="219"/>
      <c r="AS10576" s="221"/>
      <c r="AT10576" s="221"/>
      <c r="AU10576" s="221"/>
      <c r="AV10576" s="221"/>
      <c r="AW10576" s="221"/>
      <c r="AX10576" s="221"/>
      <c r="AY10576" s="221"/>
      <c r="AZ10576" s="221"/>
    </row>
    <row r="10577" spans="34:52" x14ac:dyDescent="0.15">
      <c r="AH10577" s="221"/>
      <c r="AI10577" s="221"/>
      <c r="AJ10577" s="221"/>
      <c r="AK10577" s="221"/>
      <c r="AL10577" s="221"/>
      <c r="AM10577" s="221"/>
      <c r="AN10577" s="221"/>
      <c r="AO10577" s="221"/>
      <c r="AP10577" s="221"/>
      <c r="AQ10577" s="219"/>
      <c r="AR10577" s="219"/>
      <c r="AS10577" s="221"/>
      <c r="AT10577" s="221"/>
      <c r="AU10577" s="221"/>
      <c r="AV10577" s="221"/>
      <c r="AW10577" s="221"/>
      <c r="AX10577" s="221"/>
      <c r="AY10577" s="221"/>
      <c r="AZ10577" s="221"/>
    </row>
    <row r="10578" spans="34:52" x14ac:dyDescent="0.15">
      <c r="AH10578" s="221"/>
      <c r="AI10578" s="221"/>
      <c r="AJ10578" s="221"/>
      <c r="AK10578" s="221"/>
      <c r="AL10578" s="221"/>
      <c r="AM10578" s="221"/>
      <c r="AN10578" s="221"/>
      <c r="AO10578" s="221"/>
      <c r="AP10578" s="221"/>
      <c r="AQ10578" s="219"/>
      <c r="AR10578" s="219"/>
      <c r="AS10578" s="221"/>
      <c r="AT10578" s="221"/>
      <c r="AU10578" s="221"/>
      <c r="AV10578" s="221"/>
      <c r="AW10578" s="221"/>
      <c r="AX10578" s="221"/>
      <c r="AY10578" s="221"/>
      <c r="AZ10578" s="221"/>
    </row>
    <row r="10579" spans="34:52" x14ac:dyDescent="0.15">
      <c r="AH10579" s="221"/>
      <c r="AI10579" s="221"/>
      <c r="AJ10579" s="221"/>
      <c r="AK10579" s="221"/>
      <c r="AL10579" s="221"/>
      <c r="AM10579" s="221"/>
      <c r="AN10579" s="221"/>
      <c r="AO10579" s="221"/>
      <c r="AP10579" s="221"/>
      <c r="AQ10579" s="219"/>
      <c r="AR10579" s="219"/>
      <c r="AS10579" s="221"/>
      <c r="AT10579" s="221"/>
      <c r="AU10579" s="221"/>
      <c r="AV10579" s="221"/>
      <c r="AW10579" s="221"/>
      <c r="AX10579" s="221"/>
      <c r="AY10579" s="221"/>
      <c r="AZ10579" s="221"/>
    </row>
    <row r="10580" spans="34:52" x14ac:dyDescent="0.15">
      <c r="AH10580" s="221"/>
      <c r="AI10580" s="221"/>
      <c r="AJ10580" s="221"/>
      <c r="AK10580" s="221"/>
      <c r="AL10580" s="221"/>
      <c r="AM10580" s="221"/>
      <c r="AN10580" s="221"/>
      <c r="AO10580" s="221"/>
      <c r="AP10580" s="221"/>
      <c r="AQ10580" s="219"/>
      <c r="AR10580" s="219"/>
      <c r="AS10580" s="221"/>
      <c r="AT10580" s="221"/>
      <c r="AU10580" s="221"/>
      <c r="AV10580" s="221"/>
      <c r="AW10580" s="221"/>
      <c r="AX10580" s="221"/>
      <c r="AY10580" s="221"/>
      <c r="AZ10580" s="221"/>
    </row>
    <row r="10581" spans="34:52" x14ac:dyDescent="0.15">
      <c r="AH10581" s="221"/>
      <c r="AI10581" s="221"/>
      <c r="AJ10581" s="221"/>
      <c r="AK10581" s="221"/>
      <c r="AL10581" s="221"/>
      <c r="AM10581" s="221"/>
      <c r="AN10581" s="221"/>
      <c r="AO10581" s="221"/>
      <c r="AP10581" s="221"/>
      <c r="AQ10581" s="219"/>
      <c r="AR10581" s="219"/>
      <c r="AS10581" s="221"/>
      <c r="AT10581" s="221"/>
      <c r="AU10581" s="221"/>
      <c r="AV10581" s="221"/>
      <c r="AW10581" s="221"/>
      <c r="AX10581" s="221"/>
      <c r="AY10581" s="221"/>
      <c r="AZ10581" s="221"/>
    </row>
    <row r="10582" spans="34:52" x14ac:dyDescent="0.15">
      <c r="AH10582" s="221"/>
      <c r="AI10582" s="221"/>
      <c r="AJ10582" s="221"/>
      <c r="AK10582" s="221"/>
      <c r="AL10582" s="221"/>
      <c r="AM10582" s="221"/>
      <c r="AN10582" s="221"/>
      <c r="AO10582" s="221"/>
      <c r="AP10582" s="221"/>
      <c r="AQ10582" s="219"/>
      <c r="AR10582" s="219"/>
      <c r="AS10582" s="221"/>
      <c r="AT10582" s="221"/>
      <c r="AU10582" s="221"/>
      <c r="AV10582" s="221"/>
      <c r="AW10582" s="221"/>
      <c r="AX10582" s="221"/>
      <c r="AY10582" s="221"/>
      <c r="AZ10582" s="221"/>
    </row>
    <row r="10583" spans="34:52" x14ac:dyDescent="0.15">
      <c r="AH10583" s="221"/>
      <c r="AI10583" s="221"/>
      <c r="AJ10583" s="221"/>
      <c r="AK10583" s="221"/>
      <c r="AL10583" s="221"/>
      <c r="AM10583" s="221"/>
      <c r="AN10583" s="221"/>
      <c r="AO10583" s="221"/>
      <c r="AP10583" s="221"/>
      <c r="AQ10583" s="219"/>
      <c r="AR10583" s="219"/>
      <c r="AS10583" s="221"/>
      <c r="AT10583" s="221"/>
      <c r="AU10583" s="221"/>
      <c r="AV10583" s="221"/>
      <c r="AW10583" s="221"/>
      <c r="AX10583" s="221"/>
      <c r="AY10583" s="221"/>
      <c r="AZ10583" s="221"/>
    </row>
    <row r="10584" spans="34:52" x14ac:dyDescent="0.15">
      <c r="AH10584" s="221"/>
      <c r="AI10584" s="221"/>
      <c r="AJ10584" s="221"/>
      <c r="AK10584" s="221"/>
      <c r="AL10584" s="221"/>
      <c r="AM10584" s="221"/>
      <c r="AN10584" s="221"/>
      <c r="AO10584" s="221"/>
      <c r="AP10584" s="221"/>
      <c r="AQ10584" s="219"/>
      <c r="AR10584" s="219"/>
      <c r="AS10584" s="221"/>
      <c r="AT10584" s="221"/>
      <c r="AU10584" s="221"/>
      <c r="AV10584" s="221"/>
      <c r="AW10584" s="221"/>
      <c r="AX10584" s="221"/>
      <c r="AY10584" s="221"/>
      <c r="AZ10584" s="221"/>
    </row>
    <row r="10585" spans="34:52" x14ac:dyDescent="0.15">
      <c r="AH10585" s="221"/>
      <c r="AI10585" s="221"/>
      <c r="AJ10585" s="221"/>
      <c r="AK10585" s="221"/>
      <c r="AL10585" s="221"/>
      <c r="AM10585" s="221"/>
      <c r="AN10585" s="221"/>
      <c r="AO10585" s="221"/>
      <c r="AP10585" s="221"/>
      <c r="AQ10585" s="219"/>
      <c r="AR10585" s="219"/>
      <c r="AS10585" s="221"/>
      <c r="AT10585" s="221"/>
      <c r="AU10585" s="221"/>
      <c r="AV10585" s="221"/>
      <c r="AW10585" s="221"/>
      <c r="AX10585" s="221"/>
      <c r="AY10585" s="221"/>
      <c r="AZ10585" s="221"/>
    </row>
    <row r="10586" spans="34:52" x14ac:dyDescent="0.15">
      <c r="AH10586" s="221"/>
      <c r="AI10586" s="221"/>
      <c r="AJ10586" s="221"/>
      <c r="AK10586" s="221"/>
      <c r="AL10586" s="221"/>
      <c r="AM10586" s="221"/>
      <c r="AN10586" s="221"/>
      <c r="AO10586" s="221"/>
      <c r="AP10586" s="221"/>
      <c r="AQ10586" s="219"/>
      <c r="AR10586" s="219"/>
      <c r="AS10586" s="221"/>
      <c r="AT10586" s="221"/>
      <c r="AU10586" s="221"/>
      <c r="AV10586" s="221"/>
      <c r="AW10586" s="221"/>
      <c r="AX10586" s="221"/>
      <c r="AY10586" s="221"/>
      <c r="AZ10586" s="221"/>
    </row>
    <row r="10587" spans="34:52" x14ac:dyDescent="0.15">
      <c r="AH10587" s="221"/>
      <c r="AI10587" s="221"/>
      <c r="AJ10587" s="221"/>
      <c r="AK10587" s="221"/>
      <c r="AL10587" s="221"/>
      <c r="AM10587" s="221"/>
      <c r="AN10587" s="221"/>
      <c r="AO10587" s="221"/>
      <c r="AP10587" s="221"/>
      <c r="AQ10587" s="219"/>
      <c r="AR10587" s="219"/>
      <c r="AS10587" s="221"/>
      <c r="AT10587" s="221"/>
      <c r="AU10587" s="221"/>
      <c r="AV10587" s="221"/>
      <c r="AW10587" s="221"/>
      <c r="AX10587" s="221"/>
      <c r="AY10587" s="221"/>
      <c r="AZ10587" s="221"/>
    </row>
    <row r="10588" spans="34:52" x14ac:dyDescent="0.15">
      <c r="AH10588" s="221"/>
      <c r="AI10588" s="221"/>
      <c r="AJ10588" s="221"/>
      <c r="AK10588" s="221"/>
      <c r="AL10588" s="221"/>
      <c r="AM10588" s="221"/>
      <c r="AN10588" s="221"/>
      <c r="AO10588" s="221"/>
      <c r="AP10588" s="221"/>
      <c r="AQ10588" s="219"/>
      <c r="AR10588" s="219"/>
      <c r="AS10588" s="221"/>
      <c r="AT10588" s="221"/>
      <c r="AU10588" s="221"/>
      <c r="AV10588" s="221"/>
      <c r="AW10588" s="221"/>
      <c r="AX10588" s="221"/>
      <c r="AY10588" s="221"/>
      <c r="AZ10588" s="221"/>
    </row>
    <row r="10589" spans="34:52" x14ac:dyDescent="0.15">
      <c r="AH10589" s="221"/>
      <c r="AI10589" s="221"/>
      <c r="AJ10589" s="221"/>
      <c r="AK10589" s="221"/>
      <c r="AL10589" s="221"/>
      <c r="AM10589" s="221"/>
      <c r="AN10589" s="221"/>
      <c r="AO10589" s="221"/>
      <c r="AP10589" s="221"/>
      <c r="AQ10589" s="219"/>
      <c r="AR10589" s="219"/>
      <c r="AS10589" s="221"/>
      <c r="AT10589" s="221"/>
      <c r="AU10589" s="221"/>
      <c r="AV10589" s="221"/>
      <c r="AW10589" s="221"/>
      <c r="AX10589" s="221"/>
      <c r="AY10589" s="221"/>
      <c r="AZ10589" s="221"/>
    </row>
    <row r="10590" spans="34:52" x14ac:dyDescent="0.15">
      <c r="AH10590" s="221"/>
      <c r="AI10590" s="221"/>
      <c r="AJ10590" s="221"/>
      <c r="AK10590" s="221"/>
      <c r="AL10590" s="221"/>
      <c r="AM10590" s="221"/>
      <c r="AN10590" s="221"/>
      <c r="AO10590" s="221"/>
      <c r="AP10590" s="221"/>
      <c r="AQ10590" s="219"/>
      <c r="AR10590" s="219"/>
      <c r="AS10590" s="221"/>
      <c r="AT10590" s="221"/>
      <c r="AU10590" s="221"/>
      <c r="AV10590" s="221"/>
      <c r="AW10590" s="221"/>
      <c r="AX10590" s="221"/>
      <c r="AY10590" s="221"/>
      <c r="AZ10590" s="221"/>
    </row>
    <row r="10591" spans="34:52" x14ac:dyDescent="0.15">
      <c r="AH10591" s="221"/>
      <c r="AI10591" s="221"/>
      <c r="AJ10591" s="221"/>
      <c r="AK10591" s="221"/>
      <c r="AL10591" s="221"/>
      <c r="AM10591" s="221"/>
      <c r="AN10591" s="221"/>
      <c r="AO10591" s="221"/>
      <c r="AP10591" s="221"/>
      <c r="AQ10591" s="219"/>
      <c r="AR10591" s="219"/>
      <c r="AS10591" s="221"/>
      <c r="AT10591" s="221"/>
      <c r="AU10591" s="221"/>
      <c r="AV10591" s="221"/>
      <c r="AW10591" s="221"/>
      <c r="AX10591" s="221"/>
      <c r="AY10591" s="221"/>
      <c r="AZ10591" s="221"/>
    </row>
    <row r="10592" spans="34:52" x14ac:dyDescent="0.15">
      <c r="AH10592" s="221"/>
      <c r="AI10592" s="221"/>
      <c r="AJ10592" s="221"/>
      <c r="AK10592" s="221"/>
      <c r="AL10592" s="221"/>
      <c r="AM10592" s="221"/>
      <c r="AN10592" s="221"/>
      <c r="AO10592" s="221"/>
      <c r="AP10592" s="221"/>
      <c r="AQ10592" s="219"/>
      <c r="AR10592" s="219"/>
      <c r="AS10592" s="221"/>
      <c r="AT10592" s="221"/>
      <c r="AU10592" s="221"/>
      <c r="AV10592" s="221"/>
      <c r="AW10592" s="221"/>
      <c r="AX10592" s="221"/>
      <c r="AY10592" s="221"/>
      <c r="AZ10592" s="221"/>
    </row>
    <row r="10593" spans="34:52" x14ac:dyDescent="0.15">
      <c r="AH10593" s="221"/>
      <c r="AI10593" s="221"/>
      <c r="AJ10593" s="221"/>
      <c r="AK10593" s="221"/>
      <c r="AL10593" s="221"/>
      <c r="AM10593" s="221"/>
      <c r="AN10593" s="221"/>
      <c r="AO10593" s="221"/>
      <c r="AP10593" s="221"/>
      <c r="AQ10593" s="219"/>
      <c r="AR10593" s="219"/>
      <c r="AS10593" s="221"/>
      <c r="AT10593" s="221"/>
      <c r="AU10593" s="221"/>
      <c r="AV10593" s="221"/>
      <c r="AW10593" s="221"/>
      <c r="AX10593" s="221"/>
      <c r="AY10593" s="221"/>
      <c r="AZ10593" s="221"/>
    </row>
    <row r="10594" spans="34:52" x14ac:dyDescent="0.15">
      <c r="AH10594" s="221"/>
      <c r="AI10594" s="221"/>
      <c r="AJ10594" s="221"/>
      <c r="AK10594" s="221"/>
      <c r="AL10594" s="221"/>
      <c r="AM10594" s="221"/>
      <c r="AN10594" s="221"/>
      <c r="AO10594" s="221"/>
      <c r="AP10594" s="221"/>
      <c r="AQ10594" s="219"/>
      <c r="AR10594" s="219"/>
      <c r="AS10594" s="221"/>
      <c r="AT10594" s="221"/>
      <c r="AU10594" s="221"/>
      <c r="AV10594" s="221"/>
      <c r="AW10594" s="221"/>
      <c r="AX10594" s="221"/>
      <c r="AY10594" s="221"/>
      <c r="AZ10594" s="221"/>
    </row>
    <row r="10595" spans="34:52" x14ac:dyDescent="0.15">
      <c r="AH10595" s="221"/>
      <c r="AI10595" s="221"/>
      <c r="AJ10595" s="221"/>
      <c r="AK10595" s="221"/>
      <c r="AL10595" s="221"/>
      <c r="AM10595" s="221"/>
      <c r="AN10595" s="221"/>
      <c r="AO10595" s="221"/>
      <c r="AP10595" s="221"/>
      <c r="AQ10595" s="219"/>
      <c r="AR10595" s="219"/>
      <c r="AS10595" s="221"/>
      <c r="AT10595" s="221"/>
      <c r="AU10595" s="221"/>
      <c r="AV10595" s="221"/>
      <c r="AW10595" s="221"/>
      <c r="AX10595" s="221"/>
      <c r="AY10595" s="221"/>
      <c r="AZ10595" s="221"/>
    </row>
    <row r="10596" spans="34:52" x14ac:dyDescent="0.15">
      <c r="AH10596" s="221"/>
      <c r="AI10596" s="221"/>
      <c r="AJ10596" s="221"/>
      <c r="AK10596" s="221"/>
      <c r="AL10596" s="221"/>
      <c r="AM10596" s="221"/>
      <c r="AN10596" s="221"/>
      <c r="AO10596" s="221"/>
      <c r="AP10596" s="221"/>
      <c r="AQ10596" s="219"/>
      <c r="AR10596" s="219"/>
      <c r="AS10596" s="221"/>
      <c r="AT10596" s="221"/>
      <c r="AU10596" s="221"/>
      <c r="AV10596" s="221"/>
      <c r="AW10596" s="221"/>
      <c r="AX10596" s="221"/>
      <c r="AY10596" s="221"/>
      <c r="AZ10596" s="221"/>
    </row>
    <row r="10597" spans="34:52" x14ac:dyDescent="0.15">
      <c r="AH10597" s="221"/>
      <c r="AI10597" s="221"/>
      <c r="AJ10597" s="221"/>
      <c r="AK10597" s="221"/>
      <c r="AL10597" s="221"/>
      <c r="AM10597" s="221"/>
      <c r="AN10597" s="221"/>
      <c r="AO10597" s="221"/>
      <c r="AP10597" s="221"/>
      <c r="AQ10597" s="219"/>
      <c r="AR10597" s="219"/>
      <c r="AS10597" s="221"/>
      <c r="AT10597" s="221"/>
      <c r="AU10597" s="221"/>
      <c r="AV10597" s="221"/>
      <c r="AW10597" s="221"/>
      <c r="AX10597" s="221"/>
      <c r="AY10597" s="221"/>
      <c r="AZ10597" s="221"/>
    </row>
    <row r="10598" spans="34:52" x14ac:dyDescent="0.15">
      <c r="AH10598" s="221"/>
      <c r="AI10598" s="221"/>
      <c r="AJ10598" s="221"/>
      <c r="AK10598" s="221"/>
      <c r="AL10598" s="221"/>
      <c r="AM10598" s="221"/>
      <c r="AN10598" s="221"/>
      <c r="AO10598" s="221"/>
      <c r="AP10598" s="221"/>
      <c r="AQ10598" s="219"/>
      <c r="AR10598" s="219"/>
      <c r="AS10598" s="221"/>
      <c r="AT10598" s="221"/>
      <c r="AU10598" s="221"/>
      <c r="AV10598" s="221"/>
      <c r="AW10598" s="221"/>
      <c r="AX10598" s="221"/>
      <c r="AY10598" s="221"/>
      <c r="AZ10598" s="221"/>
    </row>
    <row r="10599" spans="34:52" x14ac:dyDescent="0.15">
      <c r="AH10599" s="221"/>
      <c r="AI10599" s="221"/>
      <c r="AJ10599" s="221"/>
      <c r="AK10599" s="221"/>
      <c r="AL10599" s="221"/>
      <c r="AM10599" s="221"/>
      <c r="AN10599" s="221"/>
      <c r="AO10599" s="221"/>
      <c r="AP10599" s="221"/>
      <c r="AQ10599" s="219"/>
      <c r="AR10599" s="219"/>
      <c r="AS10599" s="221"/>
      <c r="AT10599" s="221"/>
      <c r="AU10599" s="221"/>
      <c r="AV10599" s="221"/>
      <c r="AW10599" s="221"/>
      <c r="AX10599" s="221"/>
      <c r="AY10599" s="221"/>
      <c r="AZ10599" s="221"/>
    </row>
    <row r="10600" spans="34:52" x14ac:dyDescent="0.15">
      <c r="AH10600" s="221"/>
      <c r="AI10600" s="221"/>
      <c r="AJ10600" s="221"/>
      <c r="AK10600" s="221"/>
      <c r="AL10600" s="221"/>
      <c r="AM10600" s="221"/>
      <c r="AN10600" s="221"/>
      <c r="AO10600" s="221"/>
      <c r="AP10600" s="221"/>
      <c r="AQ10600" s="219"/>
      <c r="AR10600" s="219"/>
      <c r="AS10600" s="221"/>
      <c r="AT10600" s="221"/>
      <c r="AU10600" s="221"/>
      <c r="AV10600" s="221"/>
      <c r="AW10600" s="221"/>
      <c r="AX10600" s="221"/>
      <c r="AY10600" s="221"/>
      <c r="AZ10600" s="221"/>
    </row>
    <row r="10601" spans="34:52" x14ac:dyDescent="0.15">
      <c r="AH10601" s="221"/>
      <c r="AI10601" s="221"/>
      <c r="AJ10601" s="221"/>
      <c r="AK10601" s="221"/>
      <c r="AL10601" s="221"/>
      <c r="AM10601" s="221"/>
      <c r="AN10601" s="221"/>
      <c r="AO10601" s="221"/>
      <c r="AP10601" s="221"/>
      <c r="AQ10601" s="219"/>
      <c r="AR10601" s="219"/>
      <c r="AS10601" s="221"/>
      <c r="AT10601" s="221"/>
      <c r="AU10601" s="221"/>
      <c r="AV10601" s="221"/>
      <c r="AW10601" s="221"/>
      <c r="AX10601" s="221"/>
      <c r="AY10601" s="221"/>
      <c r="AZ10601" s="221"/>
    </row>
    <row r="10602" spans="34:52" x14ac:dyDescent="0.15">
      <c r="AH10602" s="221"/>
      <c r="AI10602" s="221"/>
      <c r="AJ10602" s="221"/>
      <c r="AK10602" s="221"/>
      <c r="AL10602" s="221"/>
      <c r="AM10602" s="221"/>
      <c r="AN10602" s="221"/>
      <c r="AO10602" s="221"/>
      <c r="AP10602" s="221"/>
      <c r="AQ10602" s="219"/>
      <c r="AR10602" s="219"/>
      <c r="AS10602" s="221"/>
      <c r="AT10602" s="221"/>
      <c r="AU10602" s="221"/>
      <c r="AV10602" s="221"/>
      <c r="AW10602" s="221"/>
      <c r="AX10602" s="221"/>
      <c r="AY10602" s="221"/>
      <c r="AZ10602" s="221"/>
    </row>
    <row r="10603" spans="34:52" x14ac:dyDescent="0.15">
      <c r="AH10603" s="221"/>
      <c r="AI10603" s="221"/>
      <c r="AJ10603" s="221"/>
      <c r="AK10603" s="221"/>
      <c r="AL10603" s="221"/>
      <c r="AM10603" s="221"/>
      <c r="AN10603" s="221"/>
      <c r="AO10603" s="221"/>
      <c r="AP10603" s="221"/>
      <c r="AQ10603" s="219"/>
      <c r="AR10603" s="219"/>
      <c r="AS10603" s="221"/>
      <c r="AT10603" s="221"/>
      <c r="AU10603" s="221"/>
      <c r="AV10603" s="221"/>
      <c r="AW10603" s="221"/>
      <c r="AX10603" s="221"/>
      <c r="AY10603" s="221"/>
      <c r="AZ10603" s="221"/>
    </row>
    <row r="10604" spans="34:52" x14ac:dyDescent="0.15">
      <c r="AH10604" s="221"/>
      <c r="AI10604" s="221"/>
      <c r="AJ10604" s="221"/>
      <c r="AK10604" s="221"/>
      <c r="AL10604" s="221"/>
      <c r="AM10604" s="221"/>
      <c r="AN10604" s="221"/>
      <c r="AO10604" s="221"/>
      <c r="AP10604" s="221"/>
      <c r="AQ10604" s="219"/>
      <c r="AR10604" s="219"/>
      <c r="AS10604" s="221"/>
      <c r="AT10604" s="221"/>
      <c r="AU10604" s="221"/>
      <c r="AV10604" s="221"/>
      <c r="AW10604" s="221"/>
      <c r="AX10604" s="221"/>
      <c r="AY10604" s="221"/>
      <c r="AZ10604" s="221"/>
    </row>
    <row r="10605" spans="34:52" x14ac:dyDescent="0.15">
      <c r="AH10605" s="221"/>
      <c r="AI10605" s="221"/>
      <c r="AJ10605" s="221"/>
      <c r="AK10605" s="221"/>
      <c r="AL10605" s="221"/>
      <c r="AM10605" s="221"/>
      <c r="AN10605" s="221"/>
      <c r="AO10605" s="221"/>
      <c r="AP10605" s="221"/>
      <c r="AQ10605" s="219"/>
      <c r="AR10605" s="219"/>
      <c r="AS10605" s="221"/>
      <c r="AT10605" s="221"/>
      <c r="AU10605" s="221"/>
      <c r="AV10605" s="221"/>
      <c r="AW10605" s="221"/>
      <c r="AX10605" s="221"/>
      <c r="AY10605" s="221"/>
      <c r="AZ10605" s="221"/>
    </row>
    <row r="10606" spans="34:52" x14ac:dyDescent="0.15">
      <c r="AH10606" s="221"/>
      <c r="AI10606" s="221"/>
      <c r="AJ10606" s="221"/>
      <c r="AK10606" s="221"/>
      <c r="AL10606" s="221"/>
      <c r="AM10606" s="221"/>
      <c r="AN10606" s="221"/>
      <c r="AO10606" s="221"/>
      <c r="AP10606" s="221"/>
      <c r="AQ10606" s="219"/>
      <c r="AR10606" s="219"/>
      <c r="AS10606" s="221"/>
      <c r="AT10606" s="221"/>
      <c r="AU10606" s="221"/>
      <c r="AV10606" s="221"/>
      <c r="AW10606" s="221"/>
      <c r="AX10606" s="221"/>
      <c r="AY10606" s="221"/>
      <c r="AZ10606" s="221"/>
    </row>
    <row r="10607" spans="34:52" x14ac:dyDescent="0.15">
      <c r="AH10607" s="221"/>
      <c r="AI10607" s="221"/>
      <c r="AJ10607" s="221"/>
      <c r="AK10607" s="221"/>
      <c r="AL10607" s="221"/>
      <c r="AM10607" s="221"/>
      <c r="AN10607" s="221"/>
      <c r="AO10607" s="221"/>
      <c r="AP10607" s="221"/>
      <c r="AQ10607" s="219"/>
      <c r="AR10607" s="219"/>
      <c r="AS10607" s="221"/>
      <c r="AT10607" s="221"/>
      <c r="AU10607" s="221"/>
      <c r="AV10607" s="221"/>
      <c r="AW10607" s="221"/>
      <c r="AX10607" s="221"/>
      <c r="AY10607" s="221"/>
      <c r="AZ10607" s="221"/>
    </row>
    <row r="10608" spans="34:52" x14ac:dyDescent="0.15">
      <c r="AH10608" s="221"/>
      <c r="AI10608" s="221"/>
      <c r="AJ10608" s="221"/>
      <c r="AK10608" s="221"/>
      <c r="AL10608" s="221"/>
      <c r="AM10608" s="221"/>
      <c r="AN10608" s="221"/>
      <c r="AO10608" s="221"/>
      <c r="AP10608" s="221"/>
      <c r="AQ10608" s="219"/>
      <c r="AR10608" s="219"/>
      <c r="AS10608" s="221"/>
      <c r="AT10608" s="221"/>
      <c r="AU10608" s="221"/>
      <c r="AV10608" s="221"/>
      <c r="AW10608" s="221"/>
      <c r="AX10608" s="221"/>
      <c r="AY10608" s="221"/>
      <c r="AZ10608" s="221"/>
    </row>
    <row r="10609" spans="34:52" x14ac:dyDescent="0.15">
      <c r="AH10609" s="221"/>
      <c r="AI10609" s="221"/>
      <c r="AJ10609" s="221"/>
      <c r="AK10609" s="221"/>
      <c r="AL10609" s="221"/>
      <c r="AM10609" s="221"/>
      <c r="AN10609" s="221"/>
      <c r="AO10609" s="221"/>
      <c r="AP10609" s="221"/>
      <c r="AQ10609" s="219"/>
      <c r="AR10609" s="219"/>
      <c r="AS10609" s="221"/>
      <c r="AT10609" s="221"/>
      <c r="AU10609" s="221"/>
      <c r="AV10609" s="221"/>
      <c r="AW10609" s="221"/>
      <c r="AX10609" s="221"/>
      <c r="AY10609" s="221"/>
      <c r="AZ10609" s="221"/>
    </row>
    <row r="10610" spans="34:52" x14ac:dyDescent="0.15">
      <c r="AH10610" s="221"/>
      <c r="AI10610" s="221"/>
      <c r="AJ10610" s="221"/>
      <c r="AK10610" s="221"/>
      <c r="AL10610" s="221"/>
      <c r="AM10610" s="221"/>
      <c r="AN10610" s="221"/>
      <c r="AO10610" s="221"/>
      <c r="AP10610" s="221"/>
      <c r="AQ10610" s="219"/>
      <c r="AR10610" s="219"/>
      <c r="AS10610" s="221"/>
      <c r="AT10610" s="221"/>
      <c r="AU10610" s="221"/>
      <c r="AV10610" s="221"/>
      <c r="AW10610" s="221"/>
      <c r="AX10610" s="221"/>
      <c r="AY10610" s="221"/>
      <c r="AZ10610" s="221"/>
    </row>
    <row r="10611" spans="34:52" x14ac:dyDescent="0.15">
      <c r="AH10611" s="221"/>
      <c r="AI10611" s="221"/>
      <c r="AJ10611" s="221"/>
      <c r="AK10611" s="221"/>
      <c r="AL10611" s="221"/>
      <c r="AM10611" s="221"/>
      <c r="AN10611" s="221"/>
      <c r="AO10611" s="221"/>
      <c r="AP10611" s="221"/>
      <c r="AQ10611" s="219"/>
      <c r="AR10611" s="219"/>
      <c r="AS10611" s="221"/>
      <c r="AT10611" s="221"/>
      <c r="AU10611" s="221"/>
      <c r="AV10611" s="221"/>
      <c r="AW10611" s="221"/>
      <c r="AX10611" s="221"/>
      <c r="AY10611" s="221"/>
      <c r="AZ10611" s="221"/>
    </row>
    <row r="10612" spans="34:52" x14ac:dyDescent="0.15">
      <c r="AH10612" s="221"/>
      <c r="AI10612" s="221"/>
      <c r="AJ10612" s="221"/>
      <c r="AK10612" s="221"/>
      <c r="AL10612" s="221"/>
      <c r="AM10612" s="221"/>
      <c r="AN10612" s="221"/>
      <c r="AO10612" s="221"/>
      <c r="AP10612" s="221"/>
      <c r="AQ10612" s="219"/>
      <c r="AR10612" s="219"/>
      <c r="AS10612" s="221"/>
      <c r="AT10612" s="221"/>
      <c r="AU10612" s="221"/>
      <c r="AV10612" s="221"/>
      <c r="AW10612" s="221"/>
      <c r="AX10612" s="221"/>
      <c r="AY10612" s="221"/>
      <c r="AZ10612" s="221"/>
    </row>
    <row r="10613" spans="34:52" x14ac:dyDescent="0.15">
      <c r="AH10613" s="221"/>
      <c r="AI10613" s="221"/>
      <c r="AJ10613" s="221"/>
      <c r="AK10613" s="221"/>
      <c r="AL10613" s="221"/>
      <c r="AM10613" s="221"/>
      <c r="AN10613" s="221"/>
      <c r="AO10613" s="221"/>
      <c r="AP10613" s="221"/>
      <c r="AQ10613" s="219"/>
      <c r="AR10613" s="219"/>
      <c r="AS10613" s="221"/>
      <c r="AT10613" s="221"/>
      <c r="AU10613" s="221"/>
      <c r="AV10613" s="221"/>
      <c r="AW10613" s="221"/>
      <c r="AX10613" s="221"/>
      <c r="AY10613" s="221"/>
      <c r="AZ10613" s="221"/>
    </row>
    <row r="10614" spans="34:52" x14ac:dyDescent="0.15">
      <c r="AH10614" s="221"/>
      <c r="AI10614" s="221"/>
      <c r="AJ10614" s="221"/>
      <c r="AK10614" s="221"/>
      <c r="AL10614" s="221"/>
      <c r="AM10614" s="221"/>
      <c r="AN10614" s="221"/>
      <c r="AO10614" s="221"/>
      <c r="AP10614" s="221"/>
      <c r="AQ10614" s="219"/>
      <c r="AR10614" s="219"/>
      <c r="AS10614" s="221"/>
      <c r="AT10614" s="221"/>
      <c r="AU10614" s="221"/>
      <c r="AV10614" s="221"/>
      <c r="AW10614" s="221"/>
      <c r="AX10614" s="221"/>
      <c r="AY10614" s="221"/>
      <c r="AZ10614" s="221"/>
    </row>
    <row r="10615" spans="34:52" x14ac:dyDescent="0.15">
      <c r="AH10615" s="221"/>
      <c r="AI10615" s="221"/>
      <c r="AJ10615" s="221"/>
      <c r="AK10615" s="221"/>
      <c r="AL10615" s="221"/>
      <c r="AM10615" s="221"/>
      <c r="AN10615" s="221"/>
      <c r="AO10615" s="221"/>
      <c r="AP10615" s="221"/>
      <c r="AQ10615" s="219"/>
      <c r="AR10615" s="219"/>
      <c r="AS10615" s="221"/>
      <c r="AT10615" s="221"/>
      <c r="AU10615" s="221"/>
      <c r="AV10615" s="221"/>
      <c r="AW10615" s="221"/>
      <c r="AX10615" s="221"/>
      <c r="AY10615" s="221"/>
      <c r="AZ10615" s="221"/>
    </row>
    <row r="10616" spans="34:52" x14ac:dyDescent="0.15">
      <c r="AH10616" s="221"/>
      <c r="AI10616" s="221"/>
      <c r="AJ10616" s="221"/>
      <c r="AK10616" s="221"/>
      <c r="AL10616" s="221"/>
      <c r="AM10616" s="221"/>
      <c r="AN10616" s="221"/>
      <c r="AO10616" s="221"/>
      <c r="AP10616" s="221"/>
      <c r="AQ10616" s="219"/>
      <c r="AR10616" s="219"/>
      <c r="AS10616" s="221"/>
      <c r="AT10616" s="221"/>
      <c r="AU10616" s="221"/>
      <c r="AV10616" s="221"/>
      <c r="AW10616" s="221"/>
      <c r="AX10616" s="221"/>
      <c r="AY10616" s="221"/>
      <c r="AZ10616" s="221"/>
    </row>
    <row r="10617" spans="34:52" x14ac:dyDescent="0.15">
      <c r="AH10617" s="221"/>
      <c r="AI10617" s="221"/>
      <c r="AJ10617" s="221"/>
      <c r="AK10617" s="221"/>
      <c r="AL10617" s="221"/>
      <c r="AM10617" s="221"/>
      <c r="AN10617" s="221"/>
      <c r="AO10617" s="221"/>
      <c r="AP10617" s="221"/>
      <c r="AQ10617" s="219"/>
      <c r="AR10617" s="219"/>
      <c r="AS10617" s="221"/>
      <c r="AT10617" s="221"/>
      <c r="AU10617" s="221"/>
      <c r="AV10617" s="221"/>
      <c r="AW10617" s="221"/>
      <c r="AX10617" s="221"/>
      <c r="AY10617" s="221"/>
      <c r="AZ10617" s="221"/>
    </row>
    <row r="10618" spans="34:52" x14ac:dyDescent="0.15">
      <c r="AH10618" s="221"/>
      <c r="AI10618" s="221"/>
      <c r="AJ10618" s="221"/>
      <c r="AK10618" s="221"/>
      <c r="AL10618" s="221"/>
      <c r="AM10618" s="221"/>
      <c r="AN10618" s="221"/>
      <c r="AO10618" s="221"/>
      <c r="AP10618" s="221"/>
      <c r="AQ10618" s="219"/>
      <c r="AR10618" s="219"/>
      <c r="AS10618" s="221"/>
      <c r="AT10618" s="221"/>
      <c r="AU10618" s="221"/>
      <c r="AV10618" s="221"/>
      <c r="AW10618" s="221"/>
      <c r="AX10618" s="221"/>
      <c r="AY10618" s="221"/>
      <c r="AZ10618" s="221"/>
    </row>
    <row r="10619" spans="34:52" x14ac:dyDescent="0.15">
      <c r="AH10619" s="221"/>
      <c r="AI10619" s="221"/>
      <c r="AJ10619" s="221"/>
      <c r="AK10619" s="221"/>
      <c r="AL10619" s="221"/>
      <c r="AM10619" s="221"/>
      <c r="AN10619" s="221"/>
      <c r="AO10619" s="221"/>
      <c r="AP10619" s="221"/>
      <c r="AQ10619" s="219"/>
      <c r="AR10619" s="219"/>
      <c r="AS10619" s="221"/>
      <c r="AT10619" s="221"/>
      <c r="AU10619" s="221"/>
      <c r="AV10619" s="221"/>
      <c r="AW10619" s="221"/>
      <c r="AX10619" s="221"/>
      <c r="AY10619" s="221"/>
      <c r="AZ10619" s="221"/>
    </row>
    <row r="10620" spans="34:52" x14ac:dyDescent="0.15">
      <c r="AH10620" s="221"/>
      <c r="AI10620" s="221"/>
      <c r="AJ10620" s="221"/>
      <c r="AK10620" s="221"/>
      <c r="AL10620" s="221"/>
      <c r="AM10620" s="221"/>
      <c r="AN10620" s="221"/>
      <c r="AO10620" s="221"/>
      <c r="AP10620" s="221"/>
      <c r="AQ10620" s="219"/>
      <c r="AR10620" s="219"/>
      <c r="AS10620" s="221"/>
      <c r="AT10620" s="221"/>
      <c r="AU10620" s="221"/>
      <c r="AV10620" s="221"/>
      <c r="AW10620" s="221"/>
      <c r="AX10620" s="221"/>
      <c r="AY10620" s="221"/>
      <c r="AZ10620" s="221"/>
    </row>
    <row r="10621" spans="34:52" x14ac:dyDescent="0.15">
      <c r="AH10621" s="221"/>
      <c r="AI10621" s="221"/>
      <c r="AJ10621" s="221"/>
      <c r="AK10621" s="221"/>
      <c r="AL10621" s="221"/>
      <c r="AM10621" s="221"/>
      <c r="AN10621" s="221"/>
      <c r="AO10621" s="221"/>
      <c r="AP10621" s="221"/>
      <c r="AQ10621" s="219"/>
      <c r="AR10621" s="219"/>
      <c r="AS10621" s="221"/>
      <c r="AT10621" s="221"/>
      <c r="AU10621" s="221"/>
      <c r="AV10621" s="221"/>
      <c r="AW10621" s="221"/>
      <c r="AX10621" s="221"/>
      <c r="AY10621" s="221"/>
      <c r="AZ10621" s="221"/>
    </row>
    <row r="10622" spans="34:52" x14ac:dyDescent="0.15">
      <c r="AH10622" s="221"/>
      <c r="AI10622" s="221"/>
      <c r="AJ10622" s="221"/>
      <c r="AK10622" s="221"/>
      <c r="AL10622" s="221"/>
      <c r="AM10622" s="221"/>
      <c r="AN10622" s="221"/>
      <c r="AO10622" s="221"/>
      <c r="AP10622" s="221"/>
      <c r="AQ10622" s="219"/>
      <c r="AR10622" s="219"/>
      <c r="AS10622" s="221"/>
      <c r="AT10622" s="221"/>
      <c r="AU10622" s="221"/>
      <c r="AV10622" s="221"/>
      <c r="AW10622" s="221"/>
      <c r="AX10622" s="221"/>
      <c r="AY10622" s="221"/>
      <c r="AZ10622" s="221"/>
    </row>
    <row r="10623" spans="34:52" x14ac:dyDescent="0.15">
      <c r="AH10623" s="221"/>
      <c r="AI10623" s="221"/>
      <c r="AJ10623" s="221"/>
      <c r="AK10623" s="221"/>
      <c r="AL10623" s="221"/>
      <c r="AM10623" s="221"/>
      <c r="AN10623" s="221"/>
      <c r="AO10623" s="221"/>
      <c r="AP10623" s="221"/>
      <c r="AQ10623" s="219"/>
      <c r="AR10623" s="219"/>
      <c r="AS10623" s="221"/>
      <c r="AT10623" s="221"/>
      <c r="AU10623" s="221"/>
      <c r="AV10623" s="221"/>
      <c r="AW10623" s="221"/>
      <c r="AX10623" s="221"/>
      <c r="AY10623" s="221"/>
      <c r="AZ10623" s="221"/>
    </row>
    <row r="10624" spans="34:52" x14ac:dyDescent="0.15">
      <c r="AH10624" s="221"/>
      <c r="AI10624" s="221"/>
      <c r="AJ10624" s="221"/>
      <c r="AK10624" s="221"/>
      <c r="AL10624" s="221"/>
      <c r="AM10624" s="221"/>
      <c r="AN10624" s="221"/>
      <c r="AO10624" s="221"/>
      <c r="AP10624" s="221"/>
      <c r="AQ10624" s="219"/>
      <c r="AR10624" s="219"/>
      <c r="AS10624" s="221"/>
      <c r="AT10624" s="221"/>
      <c r="AU10624" s="221"/>
      <c r="AV10624" s="221"/>
      <c r="AW10624" s="221"/>
      <c r="AX10624" s="221"/>
      <c r="AY10624" s="221"/>
      <c r="AZ10624" s="221"/>
    </row>
    <row r="10625" spans="34:52" x14ac:dyDescent="0.15">
      <c r="AH10625" s="221"/>
      <c r="AI10625" s="221"/>
      <c r="AJ10625" s="221"/>
      <c r="AK10625" s="221"/>
      <c r="AL10625" s="221"/>
      <c r="AM10625" s="221"/>
      <c r="AN10625" s="221"/>
      <c r="AO10625" s="221"/>
      <c r="AP10625" s="221"/>
      <c r="AQ10625" s="219"/>
      <c r="AR10625" s="219"/>
      <c r="AS10625" s="221"/>
      <c r="AT10625" s="221"/>
      <c r="AU10625" s="221"/>
      <c r="AV10625" s="221"/>
      <c r="AW10625" s="221"/>
      <c r="AX10625" s="221"/>
      <c r="AY10625" s="221"/>
      <c r="AZ10625" s="221"/>
    </row>
    <row r="10626" spans="34:52" x14ac:dyDescent="0.15">
      <c r="AH10626" s="221"/>
      <c r="AI10626" s="221"/>
      <c r="AJ10626" s="221"/>
      <c r="AK10626" s="221"/>
      <c r="AL10626" s="221"/>
      <c r="AM10626" s="221"/>
      <c r="AN10626" s="221"/>
      <c r="AO10626" s="221"/>
      <c r="AP10626" s="221"/>
      <c r="AQ10626" s="219"/>
      <c r="AR10626" s="219"/>
      <c r="AS10626" s="221"/>
      <c r="AT10626" s="221"/>
      <c r="AU10626" s="221"/>
      <c r="AV10626" s="221"/>
      <c r="AW10626" s="221"/>
      <c r="AX10626" s="221"/>
      <c r="AY10626" s="221"/>
      <c r="AZ10626" s="221"/>
    </row>
    <row r="10627" spans="34:52" x14ac:dyDescent="0.15">
      <c r="AH10627" s="221"/>
      <c r="AI10627" s="221"/>
      <c r="AJ10627" s="221"/>
      <c r="AK10627" s="221"/>
      <c r="AL10627" s="221"/>
      <c r="AM10627" s="221"/>
      <c r="AN10627" s="221"/>
      <c r="AO10627" s="221"/>
      <c r="AP10627" s="221"/>
      <c r="AQ10627" s="219"/>
      <c r="AR10627" s="219"/>
      <c r="AS10627" s="221"/>
      <c r="AT10627" s="221"/>
      <c r="AU10627" s="221"/>
      <c r="AV10627" s="221"/>
      <c r="AW10627" s="221"/>
      <c r="AX10627" s="221"/>
      <c r="AY10627" s="221"/>
      <c r="AZ10627" s="221"/>
    </row>
    <row r="10628" spans="34:52" x14ac:dyDescent="0.15">
      <c r="AH10628" s="221"/>
      <c r="AI10628" s="221"/>
      <c r="AJ10628" s="221"/>
      <c r="AK10628" s="221"/>
      <c r="AL10628" s="221"/>
      <c r="AM10628" s="221"/>
      <c r="AN10628" s="221"/>
      <c r="AO10628" s="221"/>
      <c r="AP10628" s="221"/>
      <c r="AQ10628" s="219"/>
      <c r="AR10628" s="219"/>
      <c r="AS10628" s="221"/>
      <c r="AT10628" s="221"/>
      <c r="AU10628" s="221"/>
      <c r="AV10628" s="221"/>
      <c r="AW10628" s="221"/>
      <c r="AX10628" s="221"/>
      <c r="AY10628" s="221"/>
      <c r="AZ10628" s="221"/>
    </row>
    <row r="10629" spans="34:52" x14ac:dyDescent="0.15">
      <c r="AH10629" s="221"/>
      <c r="AI10629" s="221"/>
      <c r="AJ10629" s="221"/>
      <c r="AK10629" s="221"/>
      <c r="AL10629" s="221"/>
      <c r="AM10629" s="221"/>
      <c r="AN10629" s="221"/>
      <c r="AO10629" s="221"/>
      <c r="AP10629" s="221"/>
      <c r="AQ10629" s="219"/>
      <c r="AR10629" s="219"/>
      <c r="AS10629" s="221"/>
      <c r="AT10629" s="221"/>
      <c r="AU10629" s="221"/>
      <c r="AV10629" s="221"/>
      <c r="AW10629" s="221"/>
      <c r="AX10629" s="221"/>
      <c r="AY10629" s="221"/>
      <c r="AZ10629" s="221"/>
    </row>
    <row r="10630" spans="34:52" x14ac:dyDescent="0.15">
      <c r="AH10630" s="221"/>
      <c r="AI10630" s="221"/>
      <c r="AJ10630" s="221"/>
      <c r="AK10630" s="221"/>
      <c r="AL10630" s="221"/>
      <c r="AM10630" s="221"/>
      <c r="AN10630" s="221"/>
      <c r="AO10630" s="221"/>
      <c r="AP10630" s="221"/>
      <c r="AQ10630" s="219"/>
      <c r="AR10630" s="219"/>
      <c r="AS10630" s="221"/>
      <c r="AT10630" s="221"/>
      <c r="AU10630" s="221"/>
      <c r="AV10630" s="221"/>
      <c r="AW10630" s="221"/>
      <c r="AX10630" s="221"/>
      <c r="AY10630" s="221"/>
      <c r="AZ10630" s="221"/>
    </row>
    <row r="10631" spans="34:52" x14ac:dyDescent="0.15">
      <c r="AH10631" s="221"/>
      <c r="AI10631" s="221"/>
      <c r="AJ10631" s="221"/>
      <c r="AK10631" s="221"/>
      <c r="AL10631" s="221"/>
      <c r="AM10631" s="221"/>
      <c r="AN10631" s="221"/>
      <c r="AO10631" s="221"/>
      <c r="AP10631" s="221"/>
      <c r="AQ10631" s="219"/>
      <c r="AR10631" s="219"/>
      <c r="AS10631" s="221"/>
      <c r="AT10631" s="221"/>
      <c r="AU10631" s="221"/>
      <c r="AV10631" s="221"/>
      <c r="AW10631" s="221"/>
      <c r="AX10631" s="221"/>
      <c r="AY10631" s="221"/>
      <c r="AZ10631" s="221"/>
    </row>
    <row r="10632" spans="34:52" x14ac:dyDescent="0.15">
      <c r="AH10632" s="221"/>
      <c r="AI10632" s="221"/>
      <c r="AJ10632" s="221"/>
      <c r="AK10632" s="221"/>
      <c r="AL10632" s="221"/>
      <c r="AM10632" s="221"/>
      <c r="AN10632" s="221"/>
      <c r="AO10632" s="221"/>
      <c r="AP10632" s="221"/>
      <c r="AQ10632" s="219"/>
      <c r="AR10632" s="219"/>
      <c r="AS10632" s="221"/>
      <c r="AT10632" s="221"/>
      <c r="AU10632" s="221"/>
      <c r="AV10632" s="221"/>
      <c r="AW10632" s="221"/>
      <c r="AX10632" s="221"/>
      <c r="AY10632" s="221"/>
      <c r="AZ10632" s="221"/>
    </row>
    <row r="10633" spans="34:52" x14ac:dyDescent="0.15">
      <c r="AH10633" s="221"/>
      <c r="AI10633" s="221"/>
      <c r="AJ10633" s="221"/>
      <c r="AK10633" s="221"/>
      <c r="AL10633" s="221"/>
      <c r="AM10633" s="221"/>
      <c r="AN10633" s="221"/>
      <c r="AO10633" s="221"/>
      <c r="AP10633" s="221"/>
      <c r="AQ10633" s="219"/>
      <c r="AR10633" s="219"/>
      <c r="AS10633" s="221"/>
      <c r="AT10633" s="221"/>
      <c r="AU10633" s="221"/>
      <c r="AV10633" s="221"/>
      <c r="AW10633" s="221"/>
      <c r="AX10633" s="221"/>
      <c r="AY10633" s="221"/>
      <c r="AZ10633" s="221"/>
    </row>
    <row r="10634" spans="34:52" x14ac:dyDescent="0.15">
      <c r="AH10634" s="221"/>
      <c r="AI10634" s="221"/>
      <c r="AJ10634" s="221"/>
      <c r="AK10634" s="221"/>
      <c r="AL10634" s="221"/>
      <c r="AM10634" s="221"/>
      <c r="AN10634" s="221"/>
      <c r="AO10634" s="221"/>
      <c r="AP10634" s="221"/>
      <c r="AQ10634" s="219"/>
      <c r="AR10634" s="219"/>
      <c r="AS10634" s="221"/>
      <c r="AT10634" s="221"/>
      <c r="AU10634" s="221"/>
      <c r="AV10634" s="221"/>
      <c r="AW10634" s="221"/>
      <c r="AX10634" s="221"/>
      <c r="AY10634" s="221"/>
      <c r="AZ10634" s="221"/>
    </row>
    <row r="10635" spans="34:52" x14ac:dyDescent="0.15">
      <c r="AH10635" s="221"/>
      <c r="AI10635" s="221"/>
      <c r="AJ10635" s="221"/>
      <c r="AK10635" s="221"/>
      <c r="AL10635" s="221"/>
      <c r="AM10635" s="221"/>
      <c r="AN10635" s="221"/>
      <c r="AO10635" s="221"/>
      <c r="AP10635" s="221"/>
      <c r="AQ10635" s="219"/>
      <c r="AR10635" s="219"/>
      <c r="AS10635" s="221"/>
      <c r="AT10635" s="221"/>
      <c r="AU10635" s="221"/>
      <c r="AV10635" s="221"/>
      <c r="AW10635" s="221"/>
      <c r="AX10635" s="221"/>
      <c r="AY10635" s="221"/>
      <c r="AZ10635" s="221"/>
    </row>
    <row r="10636" spans="34:52" x14ac:dyDescent="0.15">
      <c r="AH10636" s="221"/>
      <c r="AI10636" s="221"/>
      <c r="AJ10636" s="221"/>
      <c r="AK10636" s="221"/>
      <c r="AL10636" s="221"/>
      <c r="AM10636" s="221"/>
      <c r="AN10636" s="221"/>
      <c r="AO10636" s="221"/>
      <c r="AP10636" s="221"/>
      <c r="AQ10636" s="219"/>
      <c r="AR10636" s="219"/>
      <c r="AS10636" s="221"/>
      <c r="AT10636" s="221"/>
      <c r="AU10636" s="221"/>
      <c r="AV10636" s="221"/>
      <c r="AW10636" s="221"/>
      <c r="AX10636" s="221"/>
      <c r="AY10636" s="221"/>
      <c r="AZ10636" s="221"/>
    </row>
    <row r="10637" spans="34:52" x14ac:dyDescent="0.15">
      <c r="AH10637" s="221"/>
      <c r="AI10637" s="221"/>
      <c r="AJ10637" s="221"/>
      <c r="AK10637" s="221"/>
      <c r="AL10637" s="221"/>
      <c r="AM10637" s="221"/>
      <c r="AN10637" s="221"/>
      <c r="AO10637" s="221"/>
      <c r="AP10637" s="221"/>
      <c r="AQ10637" s="219"/>
      <c r="AR10637" s="219"/>
      <c r="AS10637" s="221"/>
      <c r="AT10637" s="221"/>
      <c r="AU10637" s="221"/>
      <c r="AV10637" s="221"/>
      <c r="AW10637" s="221"/>
      <c r="AX10637" s="221"/>
      <c r="AY10637" s="221"/>
      <c r="AZ10637" s="221"/>
    </row>
    <row r="10638" spans="34:52" x14ac:dyDescent="0.15">
      <c r="AH10638" s="221"/>
      <c r="AI10638" s="221"/>
      <c r="AJ10638" s="221"/>
      <c r="AK10638" s="221"/>
      <c r="AL10638" s="221"/>
      <c r="AM10638" s="221"/>
      <c r="AN10638" s="221"/>
      <c r="AO10638" s="221"/>
      <c r="AP10638" s="221"/>
      <c r="AQ10638" s="219"/>
      <c r="AR10638" s="219"/>
      <c r="AS10638" s="221"/>
      <c r="AT10638" s="221"/>
      <c r="AU10638" s="221"/>
      <c r="AV10638" s="221"/>
      <c r="AW10638" s="221"/>
      <c r="AX10638" s="221"/>
      <c r="AY10638" s="221"/>
      <c r="AZ10638" s="221"/>
    </row>
    <row r="10639" spans="34:52" x14ac:dyDescent="0.15">
      <c r="AH10639" s="221"/>
      <c r="AI10639" s="221"/>
      <c r="AJ10639" s="221"/>
      <c r="AK10639" s="221"/>
      <c r="AL10639" s="221"/>
      <c r="AM10639" s="221"/>
      <c r="AN10639" s="221"/>
      <c r="AO10639" s="221"/>
      <c r="AP10639" s="221"/>
      <c r="AQ10639" s="219"/>
      <c r="AR10639" s="219"/>
      <c r="AS10639" s="221"/>
      <c r="AT10639" s="221"/>
      <c r="AU10639" s="221"/>
      <c r="AV10639" s="221"/>
      <c r="AW10639" s="221"/>
      <c r="AX10639" s="221"/>
      <c r="AY10639" s="221"/>
      <c r="AZ10639" s="221"/>
    </row>
    <row r="10640" spans="34:52" x14ac:dyDescent="0.15">
      <c r="AH10640" s="221"/>
      <c r="AI10640" s="221"/>
      <c r="AJ10640" s="221"/>
      <c r="AK10640" s="221"/>
      <c r="AL10640" s="221"/>
      <c r="AM10640" s="221"/>
      <c r="AN10640" s="221"/>
      <c r="AO10640" s="221"/>
      <c r="AP10640" s="221"/>
      <c r="AQ10640" s="219"/>
      <c r="AR10640" s="219"/>
      <c r="AS10640" s="221"/>
      <c r="AT10640" s="221"/>
      <c r="AU10640" s="221"/>
      <c r="AV10640" s="221"/>
      <c r="AW10640" s="221"/>
      <c r="AX10640" s="221"/>
      <c r="AY10640" s="221"/>
      <c r="AZ10640" s="221"/>
    </row>
    <row r="10641" spans="34:52" x14ac:dyDescent="0.15">
      <c r="AH10641" s="221"/>
      <c r="AI10641" s="221"/>
      <c r="AJ10641" s="221"/>
      <c r="AK10641" s="221"/>
      <c r="AL10641" s="221"/>
      <c r="AM10641" s="221"/>
      <c r="AN10641" s="221"/>
      <c r="AO10641" s="221"/>
      <c r="AP10641" s="221"/>
      <c r="AQ10641" s="219"/>
      <c r="AR10641" s="219"/>
      <c r="AS10641" s="221"/>
      <c r="AT10641" s="221"/>
      <c r="AU10641" s="221"/>
      <c r="AV10641" s="221"/>
      <c r="AW10641" s="221"/>
      <c r="AX10641" s="221"/>
      <c r="AY10641" s="221"/>
      <c r="AZ10641" s="221"/>
    </row>
    <row r="10642" spans="34:52" x14ac:dyDescent="0.15">
      <c r="AH10642" s="221"/>
      <c r="AI10642" s="221"/>
      <c r="AJ10642" s="221"/>
      <c r="AK10642" s="221"/>
      <c r="AL10642" s="221"/>
      <c r="AM10642" s="221"/>
      <c r="AN10642" s="221"/>
      <c r="AO10642" s="221"/>
      <c r="AP10642" s="221"/>
      <c r="AQ10642" s="219"/>
      <c r="AR10642" s="219"/>
      <c r="AS10642" s="221"/>
      <c r="AT10642" s="221"/>
      <c r="AU10642" s="221"/>
      <c r="AV10642" s="221"/>
      <c r="AW10642" s="221"/>
      <c r="AX10642" s="221"/>
      <c r="AY10642" s="221"/>
      <c r="AZ10642" s="221"/>
    </row>
    <row r="10643" spans="34:52" x14ac:dyDescent="0.15">
      <c r="AH10643" s="221"/>
      <c r="AI10643" s="221"/>
      <c r="AJ10643" s="221"/>
      <c r="AK10643" s="221"/>
      <c r="AL10643" s="221"/>
      <c r="AM10643" s="221"/>
      <c r="AN10643" s="221"/>
      <c r="AO10643" s="221"/>
      <c r="AP10643" s="221"/>
      <c r="AQ10643" s="219"/>
      <c r="AR10643" s="219"/>
      <c r="AS10643" s="221"/>
      <c r="AT10643" s="221"/>
      <c r="AU10643" s="221"/>
      <c r="AV10643" s="221"/>
      <c r="AW10643" s="221"/>
      <c r="AX10643" s="221"/>
      <c r="AY10643" s="221"/>
      <c r="AZ10643" s="221"/>
    </row>
    <row r="10644" spans="34:52" x14ac:dyDescent="0.15">
      <c r="AH10644" s="221"/>
      <c r="AI10644" s="221"/>
      <c r="AJ10644" s="221"/>
      <c r="AK10644" s="221"/>
      <c r="AL10644" s="221"/>
      <c r="AM10644" s="221"/>
      <c r="AN10644" s="221"/>
      <c r="AO10644" s="221"/>
      <c r="AP10644" s="221"/>
      <c r="AQ10644" s="219"/>
      <c r="AR10644" s="219"/>
      <c r="AS10644" s="221"/>
      <c r="AT10644" s="221"/>
      <c r="AU10644" s="221"/>
      <c r="AV10644" s="221"/>
      <c r="AW10644" s="221"/>
      <c r="AX10644" s="221"/>
      <c r="AY10644" s="221"/>
      <c r="AZ10644" s="221"/>
    </row>
    <row r="10645" spans="34:52" x14ac:dyDescent="0.15">
      <c r="AH10645" s="221"/>
      <c r="AI10645" s="221"/>
      <c r="AJ10645" s="221"/>
      <c r="AK10645" s="221"/>
      <c r="AL10645" s="221"/>
      <c r="AM10645" s="221"/>
      <c r="AN10645" s="221"/>
      <c r="AO10645" s="221"/>
      <c r="AP10645" s="221"/>
      <c r="AQ10645" s="219"/>
      <c r="AR10645" s="219"/>
      <c r="AS10645" s="221"/>
      <c r="AT10645" s="221"/>
      <c r="AU10645" s="221"/>
      <c r="AV10645" s="221"/>
      <c r="AW10645" s="221"/>
      <c r="AX10645" s="221"/>
      <c r="AY10645" s="221"/>
      <c r="AZ10645" s="221"/>
    </row>
    <row r="10646" spans="34:52" x14ac:dyDescent="0.15">
      <c r="AH10646" s="221"/>
      <c r="AI10646" s="221"/>
      <c r="AJ10646" s="221"/>
      <c r="AK10646" s="221"/>
      <c r="AL10646" s="221"/>
      <c r="AM10646" s="221"/>
      <c r="AN10646" s="221"/>
      <c r="AO10646" s="221"/>
      <c r="AP10646" s="221"/>
      <c r="AQ10646" s="219"/>
      <c r="AR10646" s="219"/>
      <c r="AS10646" s="221"/>
      <c r="AT10646" s="221"/>
      <c r="AU10646" s="221"/>
      <c r="AV10646" s="221"/>
      <c r="AW10646" s="221"/>
      <c r="AX10646" s="221"/>
      <c r="AY10646" s="221"/>
      <c r="AZ10646" s="221"/>
    </row>
    <row r="10647" spans="34:52" x14ac:dyDescent="0.15">
      <c r="AH10647" s="221"/>
      <c r="AI10647" s="221"/>
      <c r="AJ10647" s="221"/>
      <c r="AK10647" s="221"/>
      <c r="AL10647" s="221"/>
      <c r="AM10647" s="221"/>
      <c r="AN10647" s="221"/>
      <c r="AO10647" s="221"/>
      <c r="AP10647" s="221"/>
      <c r="AQ10647" s="219"/>
      <c r="AR10647" s="219"/>
      <c r="AS10647" s="221"/>
      <c r="AT10647" s="221"/>
      <c r="AU10647" s="221"/>
      <c r="AV10647" s="221"/>
      <c r="AW10647" s="221"/>
      <c r="AX10647" s="221"/>
      <c r="AY10647" s="221"/>
      <c r="AZ10647" s="221"/>
    </row>
    <row r="10648" spans="34:52" x14ac:dyDescent="0.15">
      <c r="AH10648" s="221"/>
      <c r="AI10648" s="221"/>
      <c r="AJ10648" s="221"/>
      <c r="AK10648" s="221"/>
      <c r="AL10648" s="221"/>
      <c r="AM10648" s="221"/>
      <c r="AN10648" s="221"/>
      <c r="AO10648" s="221"/>
      <c r="AP10648" s="221"/>
      <c r="AQ10648" s="219"/>
      <c r="AR10648" s="219"/>
      <c r="AS10648" s="221"/>
      <c r="AT10648" s="221"/>
      <c r="AU10648" s="221"/>
      <c r="AV10648" s="221"/>
      <c r="AW10648" s="221"/>
      <c r="AX10648" s="221"/>
      <c r="AY10648" s="221"/>
      <c r="AZ10648" s="221"/>
    </row>
    <row r="10649" spans="34:52" x14ac:dyDescent="0.15">
      <c r="AH10649" s="221"/>
      <c r="AI10649" s="221"/>
      <c r="AJ10649" s="221"/>
      <c r="AK10649" s="221"/>
      <c r="AL10649" s="221"/>
      <c r="AM10649" s="221"/>
      <c r="AN10649" s="221"/>
      <c r="AO10649" s="221"/>
      <c r="AP10649" s="221"/>
      <c r="AQ10649" s="219"/>
      <c r="AR10649" s="219"/>
      <c r="AS10649" s="221"/>
      <c r="AT10649" s="221"/>
      <c r="AU10649" s="221"/>
      <c r="AV10649" s="221"/>
      <c r="AW10649" s="221"/>
      <c r="AX10649" s="221"/>
      <c r="AY10649" s="221"/>
      <c r="AZ10649" s="221"/>
    </row>
    <row r="10650" spans="34:52" x14ac:dyDescent="0.15">
      <c r="AH10650" s="221"/>
      <c r="AI10650" s="221"/>
      <c r="AJ10650" s="221"/>
      <c r="AK10650" s="221"/>
      <c r="AL10650" s="221"/>
      <c r="AM10650" s="221"/>
      <c r="AN10650" s="221"/>
      <c r="AO10650" s="221"/>
      <c r="AP10650" s="221"/>
      <c r="AQ10650" s="219"/>
      <c r="AR10650" s="219"/>
      <c r="AS10650" s="221"/>
      <c r="AT10650" s="221"/>
      <c r="AU10650" s="221"/>
      <c r="AV10650" s="221"/>
      <c r="AW10650" s="221"/>
      <c r="AX10650" s="221"/>
      <c r="AY10650" s="221"/>
      <c r="AZ10650" s="221"/>
    </row>
    <row r="10651" spans="34:52" x14ac:dyDescent="0.15">
      <c r="AH10651" s="221"/>
      <c r="AI10651" s="221"/>
      <c r="AJ10651" s="221"/>
      <c r="AK10651" s="221"/>
      <c r="AL10651" s="221"/>
      <c r="AM10651" s="221"/>
      <c r="AN10651" s="221"/>
      <c r="AO10651" s="221"/>
      <c r="AP10651" s="221"/>
      <c r="AQ10651" s="219"/>
      <c r="AR10651" s="219"/>
      <c r="AS10651" s="221"/>
      <c r="AT10651" s="221"/>
      <c r="AU10651" s="221"/>
      <c r="AV10651" s="221"/>
      <c r="AW10651" s="221"/>
      <c r="AX10651" s="221"/>
      <c r="AY10651" s="221"/>
      <c r="AZ10651" s="221"/>
    </row>
    <row r="10652" spans="34:52" x14ac:dyDescent="0.15">
      <c r="AH10652" s="221"/>
      <c r="AI10652" s="221"/>
      <c r="AJ10652" s="221"/>
      <c r="AK10652" s="221"/>
      <c r="AL10652" s="221"/>
      <c r="AM10652" s="221"/>
      <c r="AN10652" s="221"/>
      <c r="AO10652" s="221"/>
      <c r="AP10652" s="221"/>
      <c r="AQ10652" s="219"/>
      <c r="AR10652" s="219"/>
      <c r="AS10652" s="221"/>
      <c r="AT10652" s="221"/>
      <c r="AU10652" s="221"/>
      <c r="AV10652" s="221"/>
      <c r="AW10652" s="221"/>
      <c r="AX10652" s="221"/>
      <c r="AY10652" s="221"/>
      <c r="AZ10652" s="221"/>
    </row>
    <row r="10653" spans="34:52" x14ac:dyDescent="0.15">
      <c r="AH10653" s="221"/>
      <c r="AI10653" s="221"/>
      <c r="AJ10653" s="221"/>
      <c r="AK10653" s="221"/>
      <c r="AL10653" s="221"/>
      <c r="AM10653" s="221"/>
      <c r="AN10653" s="221"/>
      <c r="AO10653" s="221"/>
      <c r="AP10653" s="221"/>
      <c r="AQ10653" s="219"/>
      <c r="AR10653" s="219"/>
      <c r="AS10653" s="221"/>
      <c r="AT10653" s="221"/>
      <c r="AU10653" s="221"/>
      <c r="AV10653" s="221"/>
      <c r="AW10653" s="221"/>
      <c r="AX10653" s="221"/>
      <c r="AY10653" s="221"/>
      <c r="AZ10653" s="221"/>
    </row>
    <row r="10654" spans="34:52" x14ac:dyDescent="0.15">
      <c r="AH10654" s="221"/>
      <c r="AI10654" s="221"/>
      <c r="AJ10654" s="221"/>
      <c r="AK10654" s="221"/>
      <c r="AL10654" s="221"/>
      <c r="AM10654" s="221"/>
      <c r="AN10654" s="221"/>
      <c r="AO10654" s="221"/>
      <c r="AP10654" s="221"/>
      <c r="AQ10654" s="219"/>
      <c r="AR10654" s="219"/>
      <c r="AS10654" s="221"/>
      <c r="AT10654" s="221"/>
      <c r="AU10654" s="221"/>
      <c r="AV10654" s="221"/>
      <c r="AW10654" s="221"/>
      <c r="AX10654" s="221"/>
      <c r="AY10654" s="221"/>
      <c r="AZ10654" s="221"/>
    </row>
    <row r="10655" spans="34:52" x14ac:dyDescent="0.15">
      <c r="AH10655" s="221"/>
      <c r="AI10655" s="221"/>
      <c r="AJ10655" s="221"/>
      <c r="AK10655" s="221"/>
      <c r="AL10655" s="221"/>
      <c r="AM10655" s="221"/>
      <c r="AN10655" s="221"/>
      <c r="AO10655" s="221"/>
      <c r="AP10655" s="221"/>
      <c r="AQ10655" s="219"/>
      <c r="AR10655" s="219"/>
      <c r="AS10655" s="221"/>
      <c r="AT10655" s="221"/>
      <c r="AU10655" s="221"/>
      <c r="AV10655" s="221"/>
      <c r="AW10655" s="221"/>
      <c r="AX10655" s="221"/>
      <c r="AY10655" s="221"/>
      <c r="AZ10655" s="221"/>
    </row>
    <row r="10656" spans="34:52" x14ac:dyDescent="0.15">
      <c r="AH10656" s="221"/>
      <c r="AI10656" s="221"/>
      <c r="AJ10656" s="221"/>
      <c r="AK10656" s="221"/>
      <c r="AL10656" s="221"/>
      <c r="AM10656" s="221"/>
      <c r="AN10656" s="221"/>
      <c r="AO10656" s="221"/>
      <c r="AP10656" s="221"/>
      <c r="AQ10656" s="219"/>
      <c r="AR10656" s="219"/>
      <c r="AS10656" s="221"/>
      <c r="AT10656" s="221"/>
      <c r="AU10656" s="221"/>
      <c r="AV10656" s="221"/>
      <c r="AW10656" s="221"/>
      <c r="AX10656" s="221"/>
      <c r="AY10656" s="221"/>
      <c r="AZ10656" s="221"/>
    </row>
    <row r="10657" spans="34:52" x14ac:dyDescent="0.15">
      <c r="AH10657" s="221"/>
      <c r="AI10657" s="221"/>
      <c r="AJ10657" s="221"/>
      <c r="AK10657" s="221"/>
      <c r="AL10657" s="221"/>
      <c r="AM10657" s="221"/>
      <c r="AN10657" s="221"/>
      <c r="AO10657" s="221"/>
      <c r="AP10657" s="221"/>
      <c r="AQ10657" s="219"/>
      <c r="AR10657" s="219"/>
      <c r="AS10657" s="221"/>
      <c r="AT10657" s="221"/>
      <c r="AU10657" s="221"/>
      <c r="AV10657" s="221"/>
      <c r="AW10657" s="221"/>
      <c r="AX10657" s="221"/>
      <c r="AY10657" s="221"/>
      <c r="AZ10657" s="221"/>
    </row>
    <row r="10658" spans="34:52" x14ac:dyDescent="0.15">
      <c r="AH10658" s="221"/>
      <c r="AI10658" s="221"/>
      <c r="AJ10658" s="221"/>
      <c r="AK10658" s="221"/>
      <c r="AL10658" s="221"/>
      <c r="AM10658" s="221"/>
      <c r="AN10658" s="221"/>
      <c r="AO10658" s="221"/>
      <c r="AP10658" s="221"/>
      <c r="AQ10658" s="219"/>
      <c r="AR10658" s="219"/>
      <c r="AS10658" s="221"/>
      <c r="AT10658" s="221"/>
      <c r="AU10658" s="221"/>
      <c r="AV10658" s="221"/>
      <c r="AW10658" s="221"/>
      <c r="AX10658" s="221"/>
      <c r="AY10658" s="221"/>
      <c r="AZ10658" s="221"/>
    </row>
    <row r="10659" spans="34:52" x14ac:dyDescent="0.15">
      <c r="AH10659" s="221"/>
      <c r="AI10659" s="221"/>
      <c r="AJ10659" s="221"/>
      <c r="AK10659" s="221"/>
      <c r="AL10659" s="221"/>
      <c r="AM10659" s="221"/>
      <c r="AN10659" s="221"/>
      <c r="AO10659" s="221"/>
      <c r="AP10659" s="221"/>
      <c r="AQ10659" s="219"/>
      <c r="AR10659" s="219"/>
      <c r="AS10659" s="221"/>
      <c r="AT10659" s="221"/>
      <c r="AU10659" s="221"/>
      <c r="AV10659" s="221"/>
      <c r="AW10659" s="221"/>
      <c r="AX10659" s="221"/>
      <c r="AY10659" s="221"/>
      <c r="AZ10659" s="221"/>
    </row>
    <row r="10660" spans="34:52" x14ac:dyDescent="0.15">
      <c r="AH10660" s="221"/>
      <c r="AI10660" s="221"/>
      <c r="AJ10660" s="221"/>
      <c r="AK10660" s="221"/>
      <c r="AL10660" s="221"/>
      <c r="AM10660" s="221"/>
      <c r="AN10660" s="221"/>
      <c r="AO10660" s="221"/>
      <c r="AP10660" s="221"/>
      <c r="AQ10660" s="219"/>
      <c r="AR10660" s="219"/>
      <c r="AS10660" s="221"/>
      <c r="AT10660" s="221"/>
      <c r="AU10660" s="221"/>
      <c r="AV10660" s="221"/>
      <c r="AW10660" s="221"/>
      <c r="AX10660" s="221"/>
      <c r="AY10660" s="221"/>
      <c r="AZ10660" s="221"/>
    </row>
    <row r="10661" spans="34:52" x14ac:dyDescent="0.15">
      <c r="AH10661" s="221"/>
      <c r="AI10661" s="221"/>
      <c r="AJ10661" s="221"/>
      <c r="AK10661" s="221"/>
      <c r="AL10661" s="221"/>
      <c r="AM10661" s="221"/>
      <c r="AN10661" s="221"/>
      <c r="AO10661" s="221"/>
      <c r="AP10661" s="221"/>
      <c r="AQ10661" s="219"/>
      <c r="AR10661" s="219"/>
      <c r="AS10661" s="221"/>
      <c r="AT10661" s="221"/>
      <c r="AU10661" s="221"/>
      <c r="AV10661" s="221"/>
      <c r="AW10661" s="221"/>
      <c r="AX10661" s="221"/>
      <c r="AY10661" s="221"/>
      <c r="AZ10661" s="221"/>
    </row>
    <row r="10662" spans="34:52" x14ac:dyDescent="0.15">
      <c r="AH10662" s="221"/>
      <c r="AI10662" s="221"/>
      <c r="AJ10662" s="221"/>
      <c r="AK10662" s="221"/>
      <c r="AL10662" s="221"/>
      <c r="AM10662" s="221"/>
      <c r="AN10662" s="221"/>
      <c r="AO10662" s="221"/>
      <c r="AP10662" s="221"/>
      <c r="AQ10662" s="219"/>
      <c r="AR10662" s="219"/>
      <c r="AS10662" s="221"/>
      <c r="AT10662" s="221"/>
      <c r="AU10662" s="221"/>
      <c r="AV10662" s="221"/>
      <c r="AW10662" s="221"/>
      <c r="AX10662" s="221"/>
      <c r="AY10662" s="221"/>
      <c r="AZ10662" s="221"/>
    </row>
    <row r="10663" spans="34:52" x14ac:dyDescent="0.15">
      <c r="AH10663" s="221"/>
      <c r="AI10663" s="221"/>
      <c r="AJ10663" s="221"/>
      <c r="AK10663" s="221"/>
      <c r="AL10663" s="221"/>
      <c r="AM10663" s="221"/>
      <c r="AN10663" s="221"/>
      <c r="AO10663" s="221"/>
      <c r="AP10663" s="221"/>
      <c r="AQ10663" s="219"/>
      <c r="AR10663" s="219"/>
      <c r="AS10663" s="221"/>
      <c r="AT10663" s="221"/>
      <c r="AU10663" s="221"/>
      <c r="AV10663" s="221"/>
      <c r="AW10663" s="221"/>
      <c r="AX10663" s="221"/>
      <c r="AY10663" s="221"/>
      <c r="AZ10663" s="221"/>
    </row>
    <row r="10664" spans="34:52" x14ac:dyDescent="0.15">
      <c r="AH10664" s="221"/>
      <c r="AI10664" s="221"/>
      <c r="AJ10664" s="221"/>
      <c r="AK10664" s="221"/>
      <c r="AL10664" s="221"/>
      <c r="AM10664" s="221"/>
      <c r="AN10664" s="221"/>
      <c r="AO10664" s="221"/>
      <c r="AP10664" s="221"/>
      <c r="AQ10664" s="219"/>
      <c r="AR10664" s="219"/>
      <c r="AS10664" s="221"/>
      <c r="AT10664" s="221"/>
      <c r="AU10664" s="221"/>
      <c r="AV10664" s="221"/>
      <c r="AW10664" s="221"/>
      <c r="AX10664" s="221"/>
      <c r="AY10664" s="221"/>
      <c r="AZ10664" s="221"/>
    </row>
    <row r="10665" spans="34:52" x14ac:dyDescent="0.15">
      <c r="AH10665" s="221"/>
      <c r="AI10665" s="221"/>
      <c r="AJ10665" s="221"/>
      <c r="AK10665" s="221"/>
      <c r="AL10665" s="221"/>
      <c r="AM10665" s="221"/>
      <c r="AN10665" s="221"/>
      <c r="AO10665" s="221"/>
      <c r="AP10665" s="221"/>
      <c r="AQ10665" s="219"/>
      <c r="AR10665" s="219"/>
      <c r="AS10665" s="221"/>
      <c r="AT10665" s="221"/>
      <c r="AU10665" s="221"/>
      <c r="AV10665" s="221"/>
      <c r="AW10665" s="221"/>
      <c r="AX10665" s="221"/>
      <c r="AY10665" s="221"/>
      <c r="AZ10665" s="221"/>
    </row>
    <row r="10666" spans="34:52" x14ac:dyDescent="0.15">
      <c r="AH10666" s="221"/>
      <c r="AI10666" s="221"/>
      <c r="AJ10666" s="221"/>
      <c r="AK10666" s="221"/>
      <c r="AL10666" s="221"/>
      <c r="AM10666" s="221"/>
      <c r="AN10666" s="221"/>
      <c r="AO10666" s="221"/>
      <c r="AP10666" s="221"/>
      <c r="AQ10666" s="219"/>
      <c r="AR10666" s="219"/>
      <c r="AS10666" s="221"/>
      <c r="AT10666" s="221"/>
      <c r="AU10666" s="221"/>
      <c r="AV10666" s="221"/>
      <c r="AW10666" s="221"/>
      <c r="AX10666" s="221"/>
      <c r="AY10666" s="221"/>
      <c r="AZ10666" s="221"/>
    </row>
    <row r="10667" spans="34:52" x14ac:dyDescent="0.15">
      <c r="AH10667" s="221"/>
      <c r="AI10667" s="221"/>
      <c r="AJ10667" s="221"/>
      <c r="AK10667" s="221"/>
      <c r="AL10667" s="221"/>
      <c r="AM10667" s="221"/>
      <c r="AN10667" s="221"/>
      <c r="AO10667" s="221"/>
      <c r="AP10667" s="221"/>
      <c r="AQ10667" s="219"/>
      <c r="AR10667" s="219"/>
      <c r="AS10667" s="221"/>
      <c r="AT10667" s="221"/>
      <c r="AU10667" s="221"/>
      <c r="AV10667" s="221"/>
      <c r="AW10667" s="221"/>
      <c r="AX10667" s="221"/>
      <c r="AY10667" s="221"/>
      <c r="AZ10667" s="221"/>
    </row>
    <row r="10668" spans="34:52" x14ac:dyDescent="0.15">
      <c r="AH10668" s="221"/>
      <c r="AI10668" s="221"/>
      <c r="AJ10668" s="221"/>
      <c r="AK10668" s="221"/>
      <c r="AL10668" s="221"/>
      <c r="AM10668" s="221"/>
      <c r="AN10668" s="221"/>
      <c r="AO10668" s="221"/>
      <c r="AP10668" s="221"/>
      <c r="AQ10668" s="219"/>
      <c r="AR10668" s="219"/>
      <c r="AS10668" s="221"/>
      <c r="AT10668" s="221"/>
      <c r="AU10668" s="221"/>
      <c r="AV10668" s="221"/>
      <c r="AW10668" s="221"/>
      <c r="AX10668" s="221"/>
      <c r="AY10668" s="221"/>
      <c r="AZ10668" s="221"/>
    </row>
    <row r="10669" spans="34:52" x14ac:dyDescent="0.15">
      <c r="AH10669" s="221"/>
      <c r="AI10669" s="221"/>
      <c r="AJ10669" s="221"/>
      <c r="AK10669" s="221"/>
      <c r="AL10669" s="221"/>
      <c r="AM10669" s="221"/>
      <c r="AN10669" s="221"/>
      <c r="AO10669" s="221"/>
      <c r="AP10669" s="221"/>
      <c r="AQ10669" s="219"/>
      <c r="AR10669" s="219"/>
      <c r="AS10669" s="221"/>
      <c r="AT10669" s="221"/>
      <c r="AU10669" s="221"/>
      <c r="AV10669" s="221"/>
      <c r="AW10669" s="221"/>
      <c r="AX10669" s="221"/>
      <c r="AY10669" s="221"/>
      <c r="AZ10669" s="221"/>
    </row>
    <row r="10670" spans="34:52" x14ac:dyDescent="0.15">
      <c r="AH10670" s="221"/>
      <c r="AI10670" s="221"/>
      <c r="AJ10670" s="221"/>
      <c r="AK10670" s="221"/>
      <c r="AL10670" s="221"/>
      <c r="AM10670" s="221"/>
      <c r="AN10670" s="221"/>
      <c r="AO10670" s="221"/>
      <c r="AP10670" s="221"/>
      <c r="AQ10670" s="219"/>
      <c r="AR10670" s="219"/>
      <c r="AS10670" s="221"/>
      <c r="AT10670" s="221"/>
      <c r="AU10670" s="221"/>
      <c r="AV10670" s="221"/>
      <c r="AW10670" s="221"/>
      <c r="AX10670" s="221"/>
      <c r="AY10670" s="221"/>
      <c r="AZ10670" s="221"/>
    </row>
    <row r="10671" spans="34:52" x14ac:dyDescent="0.15">
      <c r="AH10671" s="221"/>
      <c r="AI10671" s="221"/>
      <c r="AJ10671" s="221"/>
      <c r="AK10671" s="221"/>
      <c r="AL10671" s="221"/>
      <c r="AM10671" s="221"/>
      <c r="AN10671" s="221"/>
      <c r="AO10671" s="221"/>
      <c r="AP10671" s="221"/>
      <c r="AQ10671" s="219"/>
      <c r="AR10671" s="219"/>
      <c r="AS10671" s="221"/>
      <c r="AT10671" s="221"/>
      <c r="AU10671" s="221"/>
      <c r="AV10671" s="221"/>
      <c r="AW10671" s="221"/>
      <c r="AX10671" s="221"/>
      <c r="AY10671" s="221"/>
      <c r="AZ10671" s="221"/>
    </row>
    <row r="10672" spans="34:52" x14ac:dyDescent="0.15">
      <c r="AH10672" s="221"/>
      <c r="AI10672" s="221"/>
      <c r="AJ10672" s="221"/>
      <c r="AK10672" s="221"/>
      <c r="AL10672" s="221"/>
      <c r="AM10672" s="221"/>
      <c r="AN10672" s="221"/>
      <c r="AO10672" s="221"/>
      <c r="AP10672" s="221"/>
      <c r="AQ10672" s="219"/>
      <c r="AR10672" s="219"/>
      <c r="AS10672" s="221"/>
      <c r="AT10672" s="221"/>
      <c r="AU10672" s="221"/>
      <c r="AV10672" s="221"/>
      <c r="AW10672" s="221"/>
      <c r="AX10672" s="221"/>
      <c r="AY10672" s="221"/>
      <c r="AZ10672" s="221"/>
    </row>
    <row r="10673" spans="34:52" x14ac:dyDescent="0.15">
      <c r="AH10673" s="221"/>
      <c r="AI10673" s="221"/>
      <c r="AJ10673" s="221"/>
      <c r="AK10673" s="221"/>
      <c r="AL10673" s="221"/>
      <c r="AM10673" s="221"/>
      <c r="AN10673" s="221"/>
      <c r="AO10673" s="221"/>
      <c r="AP10673" s="221"/>
      <c r="AQ10673" s="219"/>
      <c r="AR10673" s="219"/>
      <c r="AS10673" s="221"/>
      <c r="AT10673" s="221"/>
      <c r="AU10673" s="221"/>
      <c r="AV10673" s="221"/>
      <c r="AW10673" s="221"/>
      <c r="AX10673" s="221"/>
      <c r="AY10673" s="221"/>
      <c r="AZ10673" s="221"/>
    </row>
    <row r="10674" spans="34:52" x14ac:dyDescent="0.15">
      <c r="AH10674" s="221"/>
      <c r="AI10674" s="221"/>
      <c r="AJ10674" s="221"/>
      <c r="AK10674" s="221"/>
      <c r="AL10674" s="221"/>
      <c r="AM10674" s="221"/>
      <c r="AN10674" s="221"/>
      <c r="AO10674" s="221"/>
      <c r="AP10674" s="221"/>
      <c r="AQ10674" s="219"/>
      <c r="AR10674" s="219"/>
      <c r="AS10674" s="221"/>
      <c r="AT10674" s="221"/>
      <c r="AU10674" s="221"/>
      <c r="AV10674" s="221"/>
      <c r="AW10674" s="221"/>
      <c r="AX10674" s="221"/>
      <c r="AY10674" s="221"/>
      <c r="AZ10674" s="221"/>
    </row>
    <row r="10675" spans="34:52" x14ac:dyDescent="0.15">
      <c r="AH10675" s="221"/>
      <c r="AI10675" s="221"/>
      <c r="AJ10675" s="221"/>
      <c r="AK10675" s="221"/>
      <c r="AL10675" s="221"/>
      <c r="AM10675" s="221"/>
      <c r="AN10675" s="221"/>
      <c r="AO10675" s="221"/>
      <c r="AP10675" s="221"/>
      <c r="AQ10675" s="219"/>
      <c r="AR10675" s="219"/>
      <c r="AS10675" s="221"/>
      <c r="AT10675" s="221"/>
      <c r="AU10675" s="221"/>
      <c r="AV10675" s="221"/>
      <c r="AW10675" s="221"/>
      <c r="AX10675" s="221"/>
      <c r="AY10675" s="221"/>
      <c r="AZ10675" s="221"/>
    </row>
    <row r="10676" spans="34:52" x14ac:dyDescent="0.15">
      <c r="AH10676" s="221"/>
      <c r="AI10676" s="221"/>
      <c r="AJ10676" s="221"/>
      <c r="AK10676" s="221"/>
      <c r="AL10676" s="221"/>
      <c r="AM10676" s="221"/>
      <c r="AN10676" s="221"/>
      <c r="AO10676" s="221"/>
      <c r="AP10676" s="221"/>
      <c r="AQ10676" s="219"/>
      <c r="AR10676" s="219"/>
      <c r="AS10676" s="221"/>
      <c r="AT10676" s="221"/>
      <c r="AU10676" s="221"/>
      <c r="AV10676" s="221"/>
      <c r="AW10676" s="221"/>
      <c r="AX10676" s="221"/>
      <c r="AY10676" s="221"/>
      <c r="AZ10676" s="221"/>
    </row>
    <row r="10677" spans="34:52" x14ac:dyDescent="0.15">
      <c r="AH10677" s="221"/>
      <c r="AI10677" s="221"/>
      <c r="AJ10677" s="221"/>
      <c r="AK10677" s="221"/>
      <c r="AL10677" s="221"/>
      <c r="AM10677" s="221"/>
      <c r="AN10677" s="221"/>
      <c r="AO10677" s="221"/>
      <c r="AP10677" s="221"/>
      <c r="AQ10677" s="219"/>
      <c r="AR10677" s="219"/>
      <c r="AS10677" s="221"/>
      <c r="AT10677" s="221"/>
      <c r="AU10677" s="221"/>
      <c r="AV10677" s="221"/>
      <c r="AW10677" s="221"/>
      <c r="AX10677" s="221"/>
      <c r="AY10677" s="221"/>
      <c r="AZ10677" s="221"/>
    </row>
    <row r="10678" spans="34:52" x14ac:dyDescent="0.15">
      <c r="AH10678" s="221"/>
      <c r="AI10678" s="221"/>
      <c r="AJ10678" s="221"/>
      <c r="AK10678" s="221"/>
      <c r="AL10678" s="221"/>
      <c r="AM10678" s="221"/>
      <c r="AN10678" s="221"/>
      <c r="AO10678" s="221"/>
      <c r="AP10678" s="221"/>
      <c r="AQ10678" s="219"/>
      <c r="AR10678" s="219"/>
      <c r="AS10678" s="221"/>
      <c r="AT10678" s="221"/>
      <c r="AU10678" s="221"/>
      <c r="AV10678" s="221"/>
      <c r="AW10678" s="221"/>
      <c r="AX10678" s="221"/>
      <c r="AY10678" s="221"/>
      <c r="AZ10678" s="221"/>
    </row>
    <row r="10679" spans="34:52" x14ac:dyDescent="0.15">
      <c r="AH10679" s="221"/>
      <c r="AI10679" s="221"/>
      <c r="AJ10679" s="221"/>
      <c r="AK10679" s="221"/>
      <c r="AL10679" s="221"/>
      <c r="AM10679" s="221"/>
      <c r="AN10679" s="221"/>
      <c r="AO10679" s="221"/>
      <c r="AP10679" s="221"/>
      <c r="AQ10679" s="219"/>
      <c r="AR10679" s="219"/>
      <c r="AS10679" s="221"/>
      <c r="AT10679" s="221"/>
      <c r="AU10679" s="221"/>
      <c r="AV10679" s="221"/>
      <c r="AW10679" s="221"/>
      <c r="AX10679" s="221"/>
      <c r="AY10679" s="221"/>
      <c r="AZ10679" s="221"/>
    </row>
    <row r="10680" spans="34:52" x14ac:dyDescent="0.15">
      <c r="AH10680" s="221"/>
      <c r="AI10680" s="221"/>
      <c r="AJ10680" s="221"/>
      <c r="AK10680" s="221"/>
      <c r="AL10680" s="221"/>
      <c r="AM10680" s="221"/>
      <c r="AN10680" s="221"/>
      <c r="AO10680" s="221"/>
      <c r="AP10680" s="221"/>
      <c r="AQ10680" s="219"/>
      <c r="AR10680" s="219"/>
      <c r="AS10680" s="221"/>
      <c r="AT10680" s="221"/>
      <c r="AU10680" s="221"/>
      <c r="AV10680" s="221"/>
      <c r="AW10680" s="221"/>
      <c r="AX10680" s="221"/>
      <c r="AY10680" s="221"/>
      <c r="AZ10680" s="221"/>
    </row>
    <row r="10681" spans="34:52" x14ac:dyDescent="0.15">
      <c r="AH10681" s="221"/>
      <c r="AI10681" s="221"/>
      <c r="AJ10681" s="221"/>
      <c r="AK10681" s="221"/>
      <c r="AL10681" s="221"/>
      <c r="AM10681" s="221"/>
      <c r="AN10681" s="221"/>
      <c r="AO10681" s="221"/>
      <c r="AP10681" s="221"/>
      <c r="AQ10681" s="219"/>
      <c r="AR10681" s="219"/>
      <c r="AS10681" s="221"/>
      <c r="AT10681" s="221"/>
      <c r="AU10681" s="221"/>
      <c r="AV10681" s="221"/>
      <c r="AW10681" s="221"/>
      <c r="AX10681" s="221"/>
      <c r="AY10681" s="221"/>
      <c r="AZ10681" s="221"/>
    </row>
    <row r="10682" spans="34:52" x14ac:dyDescent="0.15">
      <c r="AH10682" s="221"/>
      <c r="AI10682" s="221"/>
      <c r="AJ10682" s="221"/>
      <c r="AK10682" s="221"/>
      <c r="AL10682" s="221"/>
      <c r="AM10682" s="221"/>
      <c r="AN10682" s="221"/>
      <c r="AO10682" s="221"/>
      <c r="AP10682" s="221"/>
      <c r="AQ10682" s="219"/>
      <c r="AR10682" s="219"/>
      <c r="AS10682" s="221"/>
      <c r="AT10682" s="221"/>
      <c r="AU10682" s="221"/>
      <c r="AV10682" s="221"/>
      <c r="AW10682" s="221"/>
      <c r="AX10682" s="221"/>
      <c r="AY10682" s="221"/>
      <c r="AZ10682" s="221"/>
    </row>
    <row r="10683" spans="34:52" x14ac:dyDescent="0.15">
      <c r="AH10683" s="221"/>
      <c r="AI10683" s="221"/>
      <c r="AJ10683" s="221"/>
      <c r="AK10683" s="221"/>
      <c r="AL10683" s="221"/>
      <c r="AM10683" s="221"/>
      <c r="AN10683" s="221"/>
      <c r="AO10683" s="221"/>
      <c r="AP10683" s="221"/>
      <c r="AQ10683" s="219"/>
      <c r="AR10683" s="219"/>
      <c r="AS10683" s="221"/>
      <c r="AT10683" s="221"/>
      <c r="AU10683" s="221"/>
      <c r="AV10683" s="221"/>
      <c r="AW10683" s="221"/>
      <c r="AX10683" s="221"/>
      <c r="AY10683" s="221"/>
      <c r="AZ10683" s="221"/>
    </row>
    <row r="10684" spans="34:52" x14ac:dyDescent="0.15">
      <c r="AH10684" s="221"/>
      <c r="AI10684" s="221"/>
      <c r="AJ10684" s="221"/>
      <c r="AK10684" s="221"/>
      <c r="AL10684" s="221"/>
      <c r="AM10684" s="221"/>
      <c r="AN10684" s="221"/>
      <c r="AO10684" s="221"/>
      <c r="AP10684" s="221"/>
      <c r="AQ10684" s="219"/>
      <c r="AR10684" s="219"/>
      <c r="AS10684" s="221"/>
      <c r="AT10684" s="221"/>
      <c r="AU10684" s="221"/>
      <c r="AV10684" s="221"/>
      <c r="AW10684" s="221"/>
      <c r="AX10684" s="221"/>
      <c r="AY10684" s="221"/>
      <c r="AZ10684" s="221"/>
    </row>
    <row r="10685" spans="34:52" x14ac:dyDescent="0.15">
      <c r="AH10685" s="221"/>
      <c r="AI10685" s="221"/>
      <c r="AJ10685" s="221"/>
      <c r="AK10685" s="221"/>
      <c r="AL10685" s="221"/>
      <c r="AM10685" s="221"/>
      <c r="AN10685" s="221"/>
      <c r="AO10685" s="221"/>
      <c r="AP10685" s="221"/>
      <c r="AQ10685" s="219"/>
      <c r="AR10685" s="219"/>
      <c r="AS10685" s="221"/>
      <c r="AT10685" s="221"/>
      <c r="AU10685" s="221"/>
      <c r="AV10685" s="221"/>
      <c r="AW10685" s="221"/>
      <c r="AX10685" s="221"/>
      <c r="AY10685" s="221"/>
      <c r="AZ10685" s="221"/>
    </row>
    <row r="10686" spans="34:52" x14ac:dyDescent="0.15">
      <c r="AH10686" s="221"/>
      <c r="AI10686" s="221"/>
      <c r="AJ10686" s="221"/>
      <c r="AK10686" s="221"/>
      <c r="AL10686" s="221"/>
      <c r="AM10686" s="221"/>
      <c r="AN10686" s="221"/>
      <c r="AO10686" s="221"/>
      <c r="AP10686" s="221"/>
      <c r="AQ10686" s="219"/>
      <c r="AR10686" s="219"/>
      <c r="AS10686" s="221"/>
      <c r="AT10686" s="221"/>
      <c r="AU10686" s="221"/>
      <c r="AV10686" s="221"/>
      <c r="AW10686" s="221"/>
      <c r="AX10686" s="221"/>
      <c r="AY10686" s="221"/>
      <c r="AZ10686" s="221"/>
    </row>
    <row r="10687" spans="34:52" x14ac:dyDescent="0.15">
      <c r="AH10687" s="221"/>
      <c r="AI10687" s="221"/>
      <c r="AJ10687" s="221"/>
      <c r="AK10687" s="221"/>
      <c r="AL10687" s="221"/>
      <c r="AM10687" s="221"/>
      <c r="AN10687" s="221"/>
      <c r="AO10687" s="221"/>
      <c r="AP10687" s="221"/>
      <c r="AQ10687" s="219"/>
      <c r="AR10687" s="219"/>
      <c r="AS10687" s="221"/>
      <c r="AT10687" s="221"/>
      <c r="AU10687" s="221"/>
      <c r="AV10687" s="221"/>
      <c r="AW10687" s="221"/>
      <c r="AX10687" s="221"/>
      <c r="AY10687" s="221"/>
      <c r="AZ10687" s="221"/>
    </row>
    <row r="10688" spans="34:52" x14ac:dyDescent="0.15">
      <c r="AH10688" s="221"/>
      <c r="AI10688" s="221"/>
      <c r="AJ10688" s="221"/>
      <c r="AK10688" s="221"/>
      <c r="AL10688" s="221"/>
      <c r="AM10688" s="221"/>
      <c r="AN10688" s="221"/>
      <c r="AO10688" s="221"/>
      <c r="AP10688" s="221"/>
      <c r="AQ10688" s="219"/>
      <c r="AR10688" s="219"/>
      <c r="AS10688" s="221"/>
      <c r="AT10688" s="221"/>
      <c r="AU10688" s="221"/>
      <c r="AV10688" s="221"/>
      <c r="AW10688" s="221"/>
      <c r="AX10688" s="221"/>
      <c r="AY10688" s="221"/>
      <c r="AZ10688" s="221"/>
    </row>
    <row r="10689" spans="34:52" x14ac:dyDescent="0.15">
      <c r="AH10689" s="221"/>
      <c r="AI10689" s="221"/>
      <c r="AJ10689" s="221"/>
      <c r="AK10689" s="221"/>
      <c r="AL10689" s="221"/>
      <c r="AM10689" s="221"/>
      <c r="AN10689" s="221"/>
      <c r="AO10689" s="221"/>
      <c r="AP10689" s="221"/>
      <c r="AQ10689" s="219"/>
      <c r="AR10689" s="219"/>
      <c r="AS10689" s="221"/>
      <c r="AT10689" s="221"/>
      <c r="AU10689" s="221"/>
      <c r="AV10689" s="221"/>
      <c r="AW10689" s="221"/>
      <c r="AX10689" s="221"/>
      <c r="AY10689" s="221"/>
      <c r="AZ10689" s="221"/>
    </row>
    <row r="10690" spans="34:52" x14ac:dyDescent="0.15">
      <c r="AH10690" s="221"/>
      <c r="AI10690" s="221"/>
      <c r="AJ10690" s="221"/>
      <c r="AK10690" s="221"/>
      <c r="AL10690" s="221"/>
      <c r="AM10690" s="221"/>
      <c r="AN10690" s="221"/>
      <c r="AO10690" s="221"/>
      <c r="AP10690" s="221"/>
      <c r="AQ10690" s="219"/>
      <c r="AR10690" s="219"/>
      <c r="AS10690" s="221"/>
      <c r="AT10690" s="221"/>
      <c r="AU10690" s="221"/>
      <c r="AV10690" s="221"/>
      <c r="AW10690" s="221"/>
      <c r="AX10690" s="221"/>
      <c r="AY10690" s="221"/>
      <c r="AZ10690" s="221"/>
    </row>
    <row r="10691" spans="34:52" x14ac:dyDescent="0.15">
      <c r="AH10691" s="221"/>
      <c r="AI10691" s="221"/>
      <c r="AJ10691" s="221"/>
      <c r="AK10691" s="221"/>
      <c r="AL10691" s="221"/>
      <c r="AM10691" s="221"/>
      <c r="AN10691" s="221"/>
      <c r="AO10691" s="221"/>
      <c r="AP10691" s="221"/>
      <c r="AQ10691" s="219"/>
      <c r="AR10691" s="219"/>
      <c r="AS10691" s="221"/>
      <c r="AT10691" s="221"/>
      <c r="AU10691" s="221"/>
      <c r="AV10691" s="221"/>
      <c r="AW10691" s="221"/>
      <c r="AX10691" s="221"/>
      <c r="AY10691" s="221"/>
      <c r="AZ10691" s="221"/>
    </row>
    <row r="10692" spans="34:52" x14ac:dyDescent="0.15">
      <c r="AH10692" s="221"/>
      <c r="AI10692" s="221"/>
      <c r="AJ10692" s="221"/>
      <c r="AK10692" s="221"/>
      <c r="AL10692" s="221"/>
      <c r="AM10692" s="221"/>
      <c r="AN10692" s="221"/>
      <c r="AO10692" s="221"/>
      <c r="AP10692" s="221"/>
      <c r="AQ10692" s="219"/>
      <c r="AR10692" s="219"/>
      <c r="AS10692" s="221"/>
      <c r="AT10692" s="221"/>
      <c r="AU10692" s="221"/>
      <c r="AV10692" s="221"/>
      <c r="AW10692" s="221"/>
      <c r="AX10692" s="221"/>
      <c r="AY10692" s="221"/>
      <c r="AZ10692" s="221"/>
    </row>
    <row r="10693" spans="34:52" x14ac:dyDescent="0.15">
      <c r="AH10693" s="221"/>
      <c r="AI10693" s="221"/>
      <c r="AJ10693" s="221"/>
      <c r="AK10693" s="221"/>
      <c r="AL10693" s="221"/>
      <c r="AM10693" s="221"/>
      <c r="AN10693" s="221"/>
      <c r="AO10693" s="221"/>
      <c r="AP10693" s="221"/>
      <c r="AQ10693" s="219"/>
      <c r="AR10693" s="219"/>
      <c r="AS10693" s="221"/>
      <c r="AT10693" s="221"/>
      <c r="AU10693" s="221"/>
      <c r="AV10693" s="221"/>
      <c r="AW10693" s="221"/>
      <c r="AX10693" s="221"/>
      <c r="AY10693" s="221"/>
      <c r="AZ10693" s="221"/>
    </row>
    <row r="10694" spans="34:52" x14ac:dyDescent="0.15">
      <c r="AH10694" s="221"/>
      <c r="AI10694" s="221"/>
      <c r="AJ10694" s="221"/>
      <c r="AK10694" s="221"/>
      <c r="AL10694" s="221"/>
      <c r="AM10694" s="221"/>
      <c r="AN10694" s="221"/>
      <c r="AO10694" s="221"/>
      <c r="AP10694" s="221"/>
      <c r="AQ10694" s="219"/>
      <c r="AR10694" s="219"/>
      <c r="AS10694" s="221"/>
      <c r="AT10694" s="221"/>
      <c r="AU10694" s="221"/>
      <c r="AV10694" s="221"/>
      <c r="AW10694" s="221"/>
      <c r="AX10694" s="221"/>
      <c r="AY10694" s="221"/>
      <c r="AZ10694" s="221"/>
    </row>
    <row r="10695" spans="34:52" x14ac:dyDescent="0.15">
      <c r="AH10695" s="221"/>
      <c r="AI10695" s="221"/>
      <c r="AJ10695" s="221"/>
      <c r="AK10695" s="221"/>
      <c r="AL10695" s="221"/>
      <c r="AM10695" s="221"/>
      <c r="AN10695" s="221"/>
      <c r="AO10695" s="221"/>
      <c r="AP10695" s="221"/>
      <c r="AQ10695" s="219"/>
      <c r="AR10695" s="219"/>
      <c r="AS10695" s="221"/>
      <c r="AT10695" s="221"/>
      <c r="AU10695" s="221"/>
      <c r="AV10695" s="221"/>
      <c r="AW10695" s="221"/>
      <c r="AX10695" s="221"/>
      <c r="AY10695" s="221"/>
      <c r="AZ10695" s="221"/>
    </row>
    <row r="10696" spans="34:52" x14ac:dyDescent="0.15">
      <c r="AH10696" s="221"/>
      <c r="AI10696" s="221"/>
      <c r="AJ10696" s="221"/>
      <c r="AK10696" s="221"/>
      <c r="AL10696" s="221"/>
      <c r="AM10696" s="221"/>
      <c r="AN10696" s="221"/>
      <c r="AO10696" s="221"/>
      <c r="AP10696" s="221"/>
      <c r="AQ10696" s="219"/>
      <c r="AR10696" s="219"/>
      <c r="AS10696" s="221"/>
      <c r="AT10696" s="221"/>
      <c r="AU10696" s="221"/>
      <c r="AV10696" s="221"/>
      <c r="AW10696" s="221"/>
      <c r="AX10696" s="221"/>
      <c r="AY10696" s="221"/>
      <c r="AZ10696" s="221"/>
    </row>
    <row r="10697" spans="34:52" x14ac:dyDescent="0.15">
      <c r="AH10697" s="221"/>
      <c r="AI10697" s="221"/>
      <c r="AJ10697" s="221"/>
      <c r="AK10697" s="221"/>
      <c r="AL10697" s="221"/>
      <c r="AM10697" s="221"/>
      <c r="AN10697" s="221"/>
      <c r="AO10697" s="221"/>
      <c r="AP10697" s="221"/>
      <c r="AQ10697" s="219"/>
      <c r="AR10697" s="219"/>
      <c r="AS10697" s="221"/>
      <c r="AT10697" s="221"/>
      <c r="AU10697" s="221"/>
      <c r="AV10697" s="221"/>
      <c r="AW10697" s="221"/>
      <c r="AX10697" s="221"/>
      <c r="AY10697" s="221"/>
      <c r="AZ10697" s="221"/>
    </row>
    <row r="10698" spans="34:52" x14ac:dyDescent="0.15">
      <c r="AH10698" s="221"/>
      <c r="AI10698" s="221"/>
      <c r="AJ10698" s="221"/>
      <c r="AK10698" s="221"/>
      <c r="AL10698" s="221"/>
      <c r="AM10698" s="221"/>
      <c r="AN10698" s="221"/>
      <c r="AO10698" s="221"/>
      <c r="AP10698" s="221"/>
      <c r="AQ10698" s="219"/>
      <c r="AR10698" s="219"/>
      <c r="AS10698" s="221"/>
      <c r="AT10698" s="221"/>
      <c r="AU10698" s="221"/>
      <c r="AV10698" s="221"/>
      <c r="AW10698" s="221"/>
      <c r="AX10698" s="221"/>
      <c r="AY10698" s="221"/>
      <c r="AZ10698" s="221"/>
    </row>
    <row r="10699" spans="34:52" x14ac:dyDescent="0.15">
      <c r="AH10699" s="221"/>
      <c r="AI10699" s="221"/>
      <c r="AJ10699" s="221"/>
      <c r="AK10699" s="221"/>
      <c r="AL10699" s="221"/>
      <c r="AM10699" s="221"/>
      <c r="AN10699" s="221"/>
      <c r="AO10699" s="221"/>
      <c r="AP10699" s="221"/>
      <c r="AQ10699" s="219"/>
      <c r="AR10699" s="219"/>
      <c r="AS10699" s="221"/>
      <c r="AT10699" s="221"/>
      <c r="AU10699" s="221"/>
      <c r="AV10699" s="221"/>
      <c r="AW10699" s="221"/>
      <c r="AX10699" s="221"/>
      <c r="AY10699" s="221"/>
      <c r="AZ10699" s="221"/>
    </row>
    <row r="10700" spans="34:52" x14ac:dyDescent="0.15">
      <c r="AH10700" s="221"/>
      <c r="AI10700" s="221"/>
      <c r="AJ10700" s="221"/>
      <c r="AK10700" s="221"/>
      <c r="AL10700" s="221"/>
      <c r="AM10700" s="221"/>
      <c r="AN10700" s="221"/>
      <c r="AO10700" s="221"/>
      <c r="AP10700" s="221"/>
      <c r="AQ10700" s="219"/>
      <c r="AR10700" s="219"/>
      <c r="AS10700" s="221"/>
      <c r="AT10700" s="221"/>
      <c r="AU10700" s="221"/>
      <c r="AV10700" s="221"/>
      <c r="AW10700" s="221"/>
      <c r="AX10700" s="221"/>
      <c r="AY10700" s="221"/>
      <c r="AZ10700" s="221"/>
    </row>
    <row r="10701" spans="34:52" x14ac:dyDescent="0.15">
      <c r="AH10701" s="221"/>
      <c r="AI10701" s="221"/>
      <c r="AJ10701" s="221"/>
      <c r="AK10701" s="221"/>
      <c r="AL10701" s="221"/>
      <c r="AM10701" s="221"/>
      <c r="AN10701" s="221"/>
      <c r="AO10701" s="221"/>
      <c r="AP10701" s="221"/>
      <c r="AQ10701" s="219"/>
      <c r="AR10701" s="219"/>
      <c r="AS10701" s="221"/>
      <c r="AT10701" s="221"/>
      <c r="AU10701" s="221"/>
      <c r="AV10701" s="221"/>
      <c r="AW10701" s="221"/>
      <c r="AX10701" s="221"/>
      <c r="AY10701" s="221"/>
      <c r="AZ10701" s="221"/>
    </row>
    <row r="10702" spans="34:52" x14ac:dyDescent="0.15">
      <c r="AH10702" s="221"/>
      <c r="AI10702" s="221"/>
      <c r="AJ10702" s="221"/>
      <c r="AK10702" s="221"/>
      <c r="AL10702" s="221"/>
      <c r="AM10702" s="221"/>
      <c r="AN10702" s="221"/>
      <c r="AO10702" s="221"/>
      <c r="AP10702" s="221"/>
      <c r="AQ10702" s="219"/>
      <c r="AR10702" s="219"/>
      <c r="AS10702" s="221"/>
      <c r="AT10702" s="221"/>
      <c r="AU10702" s="221"/>
      <c r="AV10702" s="221"/>
      <c r="AW10702" s="221"/>
      <c r="AX10702" s="221"/>
      <c r="AY10702" s="221"/>
      <c r="AZ10702" s="221"/>
    </row>
    <row r="10703" spans="34:52" x14ac:dyDescent="0.15">
      <c r="AH10703" s="221"/>
      <c r="AI10703" s="221"/>
      <c r="AJ10703" s="221"/>
      <c r="AK10703" s="221"/>
      <c r="AL10703" s="221"/>
      <c r="AM10703" s="221"/>
      <c r="AN10703" s="221"/>
      <c r="AO10703" s="221"/>
      <c r="AP10703" s="221"/>
      <c r="AQ10703" s="219"/>
      <c r="AR10703" s="219"/>
      <c r="AS10703" s="221"/>
      <c r="AT10703" s="221"/>
      <c r="AU10703" s="221"/>
      <c r="AV10703" s="221"/>
      <c r="AW10703" s="221"/>
      <c r="AX10703" s="221"/>
      <c r="AY10703" s="221"/>
      <c r="AZ10703" s="221"/>
    </row>
    <row r="10704" spans="34:52" x14ac:dyDescent="0.15">
      <c r="AH10704" s="221"/>
      <c r="AI10704" s="221"/>
      <c r="AJ10704" s="221"/>
      <c r="AK10704" s="221"/>
      <c r="AL10704" s="221"/>
      <c r="AM10704" s="221"/>
      <c r="AN10704" s="221"/>
      <c r="AO10704" s="221"/>
      <c r="AP10704" s="221"/>
      <c r="AQ10704" s="219"/>
      <c r="AR10704" s="219"/>
      <c r="AS10704" s="221"/>
      <c r="AT10704" s="221"/>
      <c r="AU10704" s="221"/>
      <c r="AV10704" s="221"/>
      <c r="AW10704" s="221"/>
      <c r="AX10704" s="221"/>
      <c r="AY10704" s="221"/>
      <c r="AZ10704" s="221"/>
    </row>
    <row r="10705" spans="34:52" x14ac:dyDescent="0.15">
      <c r="AH10705" s="221"/>
      <c r="AI10705" s="221"/>
      <c r="AJ10705" s="221"/>
      <c r="AK10705" s="221"/>
      <c r="AL10705" s="221"/>
      <c r="AM10705" s="221"/>
      <c r="AN10705" s="221"/>
      <c r="AO10705" s="221"/>
      <c r="AP10705" s="221"/>
      <c r="AQ10705" s="219"/>
      <c r="AR10705" s="219"/>
      <c r="AS10705" s="221"/>
      <c r="AT10705" s="221"/>
      <c r="AU10705" s="221"/>
      <c r="AV10705" s="221"/>
      <c r="AW10705" s="221"/>
      <c r="AX10705" s="221"/>
      <c r="AY10705" s="221"/>
      <c r="AZ10705" s="221"/>
    </row>
    <row r="10706" spans="34:52" x14ac:dyDescent="0.15">
      <c r="AH10706" s="221"/>
      <c r="AI10706" s="221"/>
      <c r="AJ10706" s="221"/>
      <c r="AK10706" s="221"/>
      <c r="AL10706" s="221"/>
      <c r="AM10706" s="221"/>
      <c r="AN10706" s="221"/>
      <c r="AO10706" s="221"/>
      <c r="AP10706" s="221"/>
      <c r="AQ10706" s="219"/>
      <c r="AR10706" s="219"/>
      <c r="AS10706" s="221"/>
      <c r="AT10706" s="221"/>
      <c r="AU10706" s="221"/>
      <c r="AV10706" s="221"/>
      <c r="AW10706" s="221"/>
      <c r="AX10706" s="221"/>
      <c r="AY10706" s="221"/>
      <c r="AZ10706" s="221"/>
    </row>
    <row r="10707" spans="34:52" x14ac:dyDescent="0.15">
      <c r="AH10707" s="221"/>
      <c r="AI10707" s="221"/>
      <c r="AJ10707" s="221"/>
      <c r="AK10707" s="221"/>
      <c r="AL10707" s="221"/>
      <c r="AM10707" s="221"/>
      <c r="AN10707" s="221"/>
      <c r="AO10707" s="221"/>
      <c r="AP10707" s="221"/>
      <c r="AQ10707" s="219"/>
      <c r="AR10707" s="219"/>
      <c r="AS10707" s="221"/>
      <c r="AT10707" s="221"/>
      <c r="AU10707" s="221"/>
      <c r="AV10707" s="221"/>
      <c r="AW10707" s="221"/>
      <c r="AX10707" s="221"/>
      <c r="AY10707" s="221"/>
      <c r="AZ10707" s="221"/>
    </row>
    <row r="10708" spans="34:52" x14ac:dyDescent="0.15">
      <c r="AH10708" s="221"/>
      <c r="AI10708" s="221"/>
      <c r="AJ10708" s="221"/>
      <c r="AK10708" s="221"/>
      <c r="AL10708" s="221"/>
      <c r="AM10708" s="221"/>
      <c r="AN10708" s="221"/>
      <c r="AO10708" s="221"/>
      <c r="AP10708" s="221"/>
      <c r="AQ10708" s="219"/>
      <c r="AR10708" s="219"/>
      <c r="AS10708" s="221"/>
      <c r="AT10708" s="221"/>
      <c r="AU10708" s="221"/>
      <c r="AV10708" s="221"/>
      <c r="AW10708" s="221"/>
      <c r="AX10708" s="221"/>
      <c r="AY10708" s="221"/>
      <c r="AZ10708" s="221"/>
    </row>
    <row r="10709" spans="34:52" x14ac:dyDescent="0.15">
      <c r="AH10709" s="221"/>
      <c r="AI10709" s="221"/>
      <c r="AJ10709" s="221"/>
      <c r="AK10709" s="221"/>
      <c r="AL10709" s="221"/>
      <c r="AM10709" s="221"/>
      <c r="AN10709" s="221"/>
      <c r="AO10709" s="221"/>
      <c r="AP10709" s="221"/>
      <c r="AQ10709" s="219"/>
      <c r="AR10709" s="219"/>
      <c r="AS10709" s="221"/>
      <c r="AT10709" s="221"/>
      <c r="AU10709" s="221"/>
      <c r="AV10709" s="221"/>
      <c r="AW10709" s="221"/>
      <c r="AX10709" s="221"/>
      <c r="AY10709" s="221"/>
      <c r="AZ10709" s="221"/>
    </row>
    <row r="10710" spans="34:52" x14ac:dyDescent="0.15">
      <c r="AH10710" s="221"/>
      <c r="AI10710" s="221"/>
      <c r="AJ10710" s="221"/>
      <c r="AK10710" s="221"/>
      <c r="AL10710" s="221"/>
      <c r="AM10710" s="221"/>
      <c r="AN10710" s="221"/>
      <c r="AO10710" s="221"/>
      <c r="AP10710" s="221"/>
      <c r="AQ10710" s="219"/>
      <c r="AR10710" s="219"/>
      <c r="AS10710" s="221"/>
      <c r="AT10710" s="221"/>
      <c r="AU10710" s="221"/>
      <c r="AV10710" s="221"/>
      <c r="AW10710" s="221"/>
      <c r="AX10710" s="221"/>
      <c r="AY10710" s="221"/>
      <c r="AZ10710" s="221"/>
    </row>
    <row r="10711" spans="34:52" x14ac:dyDescent="0.15">
      <c r="AH10711" s="221"/>
      <c r="AI10711" s="221"/>
      <c r="AJ10711" s="221"/>
      <c r="AK10711" s="221"/>
      <c r="AL10711" s="221"/>
      <c r="AM10711" s="221"/>
      <c r="AN10711" s="221"/>
      <c r="AO10711" s="221"/>
      <c r="AP10711" s="221"/>
      <c r="AQ10711" s="219"/>
      <c r="AR10711" s="219"/>
      <c r="AS10711" s="221"/>
      <c r="AT10711" s="221"/>
      <c r="AU10711" s="221"/>
      <c r="AV10711" s="221"/>
      <c r="AW10711" s="221"/>
      <c r="AX10711" s="221"/>
      <c r="AY10711" s="221"/>
      <c r="AZ10711" s="221"/>
    </row>
    <row r="10712" spans="34:52" x14ac:dyDescent="0.15">
      <c r="AH10712" s="221"/>
      <c r="AI10712" s="221"/>
      <c r="AJ10712" s="221"/>
      <c r="AK10712" s="221"/>
      <c r="AL10712" s="221"/>
      <c r="AM10712" s="221"/>
      <c r="AN10712" s="221"/>
      <c r="AO10712" s="221"/>
      <c r="AP10712" s="221"/>
      <c r="AQ10712" s="219"/>
      <c r="AR10712" s="219"/>
      <c r="AS10712" s="221"/>
      <c r="AT10712" s="221"/>
      <c r="AU10712" s="221"/>
      <c r="AV10712" s="221"/>
      <c r="AW10712" s="221"/>
      <c r="AX10712" s="221"/>
      <c r="AY10712" s="221"/>
      <c r="AZ10712" s="221"/>
    </row>
    <row r="10713" spans="34:52" x14ac:dyDescent="0.15">
      <c r="AH10713" s="221"/>
      <c r="AI10713" s="221"/>
      <c r="AJ10713" s="221"/>
      <c r="AK10713" s="221"/>
      <c r="AL10713" s="221"/>
      <c r="AM10713" s="221"/>
      <c r="AN10713" s="221"/>
      <c r="AO10713" s="221"/>
      <c r="AP10713" s="221"/>
      <c r="AQ10713" s="219"/>
      <c r="AR10713" s="219"/>
      <c r="AS10713" s="221"/>
      <c r="AT10713" s="221"/>
      <c r="AU10713" s="221"/>
      <c r="AV10713" s="221"/>
      <c r="AW10713" s="221"/>
      <c r="AX10713" s="221"/>
      <c r="AY10713" s="221"/>
      <c r="AZ10713" s="221"/>
    </row>
    <row r="10714" spans="34:52" x14ac:dyDescent="0.15">
      <c r="AH10714" s="221"/>
      <c r="AI10714" s="221"/>
      <c r="AJ10714" s="221"/>
      <c r="AK10714" s="221"/>
      <c r="AL10714" s="221"/>
      <c r="AM10714" s="221"/>
      <c r="AN10714" s="221"/>
      <c r="AO10714" s="221"/>
      <c r="AP10714" s="221"/>
      <c r="AQ10714" s="219"/>
      <c r="AR10714" s="219"/>
      <c r="AS10714" s="221"/>
      <c r="AT10714" s="221"/>
      <c r="AU10714" s="221"/>
      <c r="AV10714" s="221"/>
      <c r="AW10714" s="221"/>
      <c r="AX10714" s="221"/>
      <c r="AY10714" s="221"/>
      <c r="AZ10714" s="221"/>
    </row>
    <row r="10715" spans="34:52" x14ac:dyDescent="0.15">
      <c r="AH10715" s="221"/>
      <c r="AI10715" s="221"/>
      <c r="AJ10715" s="221"/>
      <c r="AK10715" s="221"/>
      <c r="AL10715" s="221"/>
      <c r="AM10715" s="221"/>
      <c r="AN10715" s="221"/>
      <c r="AO10715" s="221"/>
      <c r="AP10715" s="221"/>
      <c r="AQ10715" s="219"/>
      <c r="AR10715" s="219"/>
      <c r="AS10715" s="221"/>
      <c r="AT10715" s="221"/>
      <c r="AU10715" s="221"/>
      <c r="AV10715" s="221"/>
      <c r="AW10715" s="221"/>
      <c r="AX10715" s="221"/>
      <c r="AY10715" s="221"/>
      <c r="AZ10715" s="221"/>
    </row>
    <row r="10716" spans="34:52" x14ac:dyDescent="0.15">
      <c r="AH10716" s="221"/>
      <c r="AI10716" s="221"/>
      <c r="AJ10716" s="221"/>
      <c r="AK10716" s="221"/>
      <c r="AL10716" s="221"/>
      <c r="AM10716" s="221"/>
      <c r="AN10716" s="221"/>
      <c r="AO10716" s="221"/>
      <c r="AP10716" s="221"/>
      <c r="AQ10716" s="219"/>
      <c r="AR10716" s="219"/>
      <c r="AS10716" s="221"/>
      <c r="AT10716" s="221"/>
      <c r="AU10716" s="221"/>
      <c r="AV10716" s="221"/>
      <c r="AW10716" s="221"/>
      <c r="AX10716" s="221"/>
      <c r="AY10716" s="221"/>
      <c r="AZ10716" s="221"/>
    </row>
    <row r="10717" spans="34:52" x14ac:dyDescent="0.15">
      <c r="AH10717" s="221"/>
      <c r="AI10717" s="221"/>
      <c r="AJ10717" s="221"/>
      <c r="AK10717" s="221"/>
      <c r="AL10717" s="221"/>
      <c r="AM10717" s="221"/>
      <c r="AN10717" s="221"/>
      <c r="AO10717" s="221"/>
      <c r="AP10717" s="221"/>
      <c r="AQ10717" s="219"/>
      <c r="AR10717" s="219"/>
      <c r="AS10717" s="221"/>
      <c r="AT10717" s="221"/>
      <c r="AU10717" s="221"/>
      <c r="AV10717" s="221"/>
      <c r="AW10717" s="221"/>
      <c r="AX10717" s="221"/>
      <c r="AY10717" s="221"/>
      <c r="AZ10717" s="221"/>
    </row>
    <row r="10718" spans="34:52" x14ac:dyDescent="0.15">
      <c r="AH10718" s="221"/>
      <c r="AI10718" s="221"/>
      <c r="AJ10718" s="221"/>
      <c r="AK10718" s="221"/>
      <c r="AL10718" s="221"/>
      <c r="AM10718" s="221"/>
      <c r="AN10718" s="221"/>
      <c r="AO10718" s="221"/>
      <c r="AP10718" s="221"/>
      <c r="AQ10718" s="219"/>
      <c r="AR10718" s="219"/>
      <c r="AS10718" s="221"/>
      <c r="AT10718" s="221"/>
      <c r="AU10718" s="221"/>
      <c r="AV10718" s="221"/>
      <c r="AW10718" s="221"/>
      <c r="AX10718" s="221"/>
      <c r="AY10718" s="221"/>
      <c r="AZ10718" s="221"/>
    </row>
    <row r="10719" spans="34:52" x14ac:dyDescent="0.15">
      <c r="AH10719" s="221"/>
      <c r="AI10719" s="221"/>
      <c r="AJ10719" s="221"/>
      <c r="AK10719" s="221"/>
      <c r="AL10719" s="221"/>
      <c r="AM10719" s="221"/>
      <c r="AN10719" s="221"/>
      <c r="AO10719" s="221"/>
      <c r="AP10719" s="221"/>
      <c r="AQ10719" s="219"/>
      <c r="AR10719" s="219"/>
      <c r="AS10719" s="221"/>
      <c r="AT10719" s="221"/>
      <c r="AU10719" s="221"/>
      <c r="AV10719" s="221"/>
      <c r="AW10719" s="221"/>
      <c r="AX10719" s="221"/>
      <c r="AY10719" s="221"/>
      <c r="AZ10719" s="221"/>
    </row>
    <row r="10720" spans="34:52" x14ac:dyDescent="0.15">
      <c r="AH10720" s="221"/>
      <c r="AI10720" s="221"/>
      <c r="AJ10720" s="221"/>
      <c r="AK10720" s="221"/>
      <c r="AL10720" s="221"/>
      <c r="AM10720" s="221"/>
      <c r="AN10720" s="221"/>
      <c r="AO10720" s="221"/>
      <c r="AP10720" s="221"/>
      <c r="AQ10720" s="219"/>
      <c r="AR10720" s="219"/>
      <c r="AS10720" s="221"/>
      <c r="AT10720" s="221"/>
      <c r="AU10720" s="221"/>
      <c r="AV10720" s="221"/>
      <c r="AW10720" s="221"/>
      <c r="AX10720" s="221"/>
      <c r="AY10720" s="221"/>
      <c r="AZ10720" s="221"/>
    </row>
    <row r="10721" spans="34:52" x14ac:dyDescent="0.15">
      <c r="AH10721" s="221"/>
      <c r="AI10721" s="221"/>
      <c r="AJ10721" s="221"/>
      <c r="AK10721" s="221"/>
      <c r="AL10721" s="221"/>
      <c r="AM10721" s="221"/>
      <c r="AN10721" s="221"/>
      <c r="AO10721" s="221"/>
      <c r="AP10721" s="221"/>
      <c r="AQ10721" s="219"/>
      <c r="AR10721" s="219"/>
      <c r="AS10721" s="221"/>
      <c r="AT10721" s="221"/>
      <c r="AU10721" s="221"/>
      <c r="AV10721" s="221"/>
      <c r="AW10721" s="221"/>
      <c r="AX10721" s="221"/>
      <c r="AY10721" s="221"/>
      <c r="AZ10721" s="221"/>
    </row>
    <row r="10722" spans="34:52" x14ac:dyDescent="0.15">
      <c r="AH10722" s="221"/>
      <c r="AI10722" s="221"/>
      <c r="AJ10722" s="221"/>
      <c r="AK10722" s="221"/>
      <c r="AL10722" s="221"/>
      <c r="AM10722" s="221"/>
      <c r="AN10722" s="221"/>
      <c r="AO10722" s="221"/>
      <c r="AP10722" s="221"/>
      <c r="AQ10722" s="219"/>
      <c r="AR10722" s="219"/>
      <c r="AS10722" s="221"/>
      <c r="AT10722" s="221"/>
      <c r="AU10722" s="221"/>
      <c r="AV10722" s="221"/>
      <c r="AW10722" s="221"/>
      <c r="AX10722" s="221"/>
      <c r="AY10722" s="221"/>
      <c r="AZ10722" s="221"/>
    </row>
    <row r="10723" spans="34:52" x14ac:dyDescent="0.15">
      <c r="AH10723" s="221"/>
      <c r="AI10723" s="221"/>
      <c r="AJ10723" s="221"/>
      <c r="AK10723" s="221"/>
      <c r="AL10723" s="221"/>
      <c r="AM10723" s="221"/>
      <c r="AN10723" s="221"/>
      <c r="AO10723" s="221"/>
      <c r="AP10723" s="221"/>
      <c r="AQ10723" s="219"/>
      <c r="AR10723" s="219"/>
      <c r="AS10723" s="221"/>
      <c r="AT10723" s="221"/>
      <c r="AU10723" s="221"/>
      <c r="AV10723" s="221"/>
      <c r="AW10723" s="221"/>
      <c r="AX10723" s="221"/>
      <c r="AY10723" s="221"/>
      <c r="AZ10723" s="221"/>
    </row>
    <row r="10724" spans="34:52" x14ac:dyDescent="0.15">
      <c r="AH10724" s="221"/>
      <c r="AI10724" s="221"/>
      <c r="AJ10724" s="221"/>
      <c r="AK10724" s="221"/>
      <c r="AL10724" s="221"/>
      <c r="AM10724" s="221"/>
      <c r="AN10724" s="221"/>
      <c r="AO10724" s="221"/>
      <c r="AP10724" s="221"/>
      <c r="AQ10724" s="219"/>
      <c r="AR10724" s="219"/>
      <c r="AS10724" s="221"/>
      <c r="AT10724" s="221"/>
      <c r="AU10724" s="221"/>
      <c r="AV10724" s="221"/>
      <c r="AW10724" s="221"/>
      <c r="AX10724" s="221"/>
      <c r="AY10724" s="221"/>
      <c r="AZ10724" s="221"/>
    </row>
    <row r="10725" spans="34:52" x14ac:dyDescent="0.15">
      <c r="AH10725" s="221"/>
      <c r="AI10725" s="221"/>
      <c r="AJ10725" s="221"/>
      <c r="AK10725" s="221"/>
      <c r="AL10725" s="221"/>
      <c r="AM10725" s="221"/>
      <c r="AN10725" s="221"/>
      <c r="AO10725" s="221"/>
      <c r="AP10725" s="221"/>
      <c r="AQ10725" s="219"/>
      <c r="AR10725" s="219"/>
      <c r="AS10725" s="221"/>
      <c r="AT10725" s="221"/>
      <c r="AU10725" s="221"/>
      <c r="AV10725" s="221"/>
      <c r="AW10725" s="221"/>
      <c r="AX10725" s="221"/>
      <c r="AY10725" s="221"/>
      <c r="AZ10725" s="221"/>
    </row>
    <row r="10726" spans="34:52" x14ac:dyDescent="0.15">
      <c r="AH10726" s="221"/>
      <c r="AI10726" s="221"/>
      <c r="AJ10726" s="221"/>
      <c r="AK10726" s="221"/>
      <c r="AL10726" s="221"/>
      <c r="AM10726" s="221"/>
      <c r="AN10726" s="221"/>
      <c r="AO10726" s="221"/>
      <c r="AP10726" s="221"/>
      <c r="AQ10726" s="219"/>
      <c r="AR10726" s="219"/>
      <c r="AS10726" s="221"/>
      <c r="AT10726" s="221"/>
      <c r="AU10726" s="221"/>
      <c r="AV10726" s="221"/>
      <c r="AW10726" s="221"/>
      <c r="AX10726" s="221"/>
      <c r="AY10726" s="221"/>
      <c r="AZ10726" s="221"/>
    </row>
    <row r="10727" spans="34:52" x14ac:dyDescent="0.15">
      <c r="AH10727" s="221"/>
      <c r="AI10727" s="221"/>
      <c r="AJ10727" s="221"/>
      <c r="AK10727" s="221"/>
      <c r="AL10727" s="221"/>
      <c r="AM10727" s="221"/>
      <c r="AN10727" s="221"/>
      <c r="AO10727" s="221"/>
      <c r="AP10727" s="221"/>
      <c r="AQ10727" s="219"/>
      <c r="AR10727" s="219"/>
      <c r="AS10727" s="221"/>
      <c r="AT10727" s="221"/>
      <c r="AU10727" s="221"/>
      <c r="AV10727" s="221"/>
      <c r="AW10727" s="221"/>
      <c r="AX10727" s="221"/>
      <c r="AY10727" s="221"/>
      <c r="AZ10727" s="221"/>
    </row>
    <row r="10728" spans="34:52" x14ac:dyDescent="0.15">
      <c r="AH10728" s="221"/>
      <c r="AI10728" s="221"/>
      <c r="AJ10728" s="221"/>
      <c r="AK10728" s="221"/>
      <c r="AL10728" s="221"/>
      <c r="AM10728" s="221"/>
      <c r="AN10728" s="221"/>
      <c r="AO10728" s="221"/>
      <c r="AP10728" s="221"/>
      <c r="AQ10728" s="219"/>
      <c r="AR10728" s="219"/>
      <c r="AS10728" s="221"/>
      <c r="AT10728" s="221"/>
      <c r="AU10728" s="221"/>
      <c r="AV10728" s="221"/>
      <c r="AW10728" s="221"/>
      <c r="AX10728" s="221"/>
      <c r="AY10728" s="221"/>
      <c r="AZ10728" s="221"/>
    </row>
    <row r="10729" spans="34:52" x14ac:dyDescent="0.15">
      <c r="AH10729" s="221"/>
      <c r="AI10729" s="221"/>
      <c r="AJ10729" s="221"/>
      <c r="AK10729" s="221"/>
      <c r="AL10729" s="221"/>
      <c r="AM10729" s="221"/>
      <c r="AN10729" s="221"/>
      <c r="AO10729" s="221"/>
      <c r="AP10729" s="221"/>
      <c r="AQ10729" s="219"/>
      <c r="AR10729" s="219"/>
      <c r="AS10729" s="221"/>
      <c r="AT10729" s="221"/>
      <c r="AU10729" s="221"/>
      <c r="AV10729" s="221"/>
      <c r="AW10729" s="221"/>
      <c r="AX10729" s="221"/>
      <c r="AY10729" s="221"/>
      <c r="AZ10729" s="221"/>
    </row>
    <row r="10730" spans="34:52" x14ac:dyDescent="0.15">
      <c r="AH10730" s="221"/>
      <c r="AI10730" s="221"/>
      <c r="AJ10730" s="221"/>
      <c r="AK10730" s="221"/>
      <c r="AL10730" s="221"/>
      <c r="AM10730" s="221"/>
      <c r="AN10730" s="221"/>
      <c r="AO10730" s="221"/>
      <c r="AP10730" s="221"/>
      <c r="AQ10730" s="219"/>
      <c r="AR10730" s="219"/>
      <c r="AS10730" s="221"/>
      <c r="AT10730" s="221"/>
      <c r="AU10730" s="221"/>
      <c r="AV10730" s="221"/>
      <c r="AW10730" s="221"/>
      <c r="AX10730" s="221"/>
      <c r="AY10730" s="221"/>
      <c r="AZ10730" s="221"/>
    </row>
    <row r="10731" spans="34:52" x14ac:dyDescent="0.15">
      <c r="AH10731" s="221"/>
      <c r="AI10731" s="221"/>
      <c r="AJ10731" s="221"/>
      <c r="AK10731" s="221"/>
      <c r="AL10731" s="221"/>
      <c r="AM10731" s="221"/>
      <c r="AN10731" s="221"/>
      <c r="AO10731" s="221"/>
      <c r="AP10731" s="221"/>
      <c r="AQ10731" s="219"/>
      <c r="AR10731" s="219"/>
      <c r="AS10731" s="221"/>
      <c r="AT10731" s="221"/>
      <c r="AU10731" s="221"/>
      <c r="AV10731" s="221"/>
      <c r="AW10731" s="221"/>
      <c r="AX10731" s="221"/>
      <c r="AY10731" s="221"/>
      <c r="AZ10731" s="221"/>
    </row>
    <row r="10732" spans="34:52" x14ac:dyDescent="0.15">
      <c r="AH10732" s="221"/>
      <c r="AI10732" s="221"/>
      <c r="AJ10732" s="221"/>
      <c r="AK10732" s="221"/>
      <c r="AL10732" s="221"/>
      <c r="AM10732" s="221"/>
      <c r="AN10732" s="221"/>
      <c r="AO10732" s="221"/>
      <c r="AP10732" s="221"/>
      <c r="AQ10732" s="219"/>
      <c r="AR10732" s="219"/>
      <c r="AS10732" s="221"/>
      <c r="AT10732" s="221"/>
      <c r="AU10732" s="221"/>
      <c r="AV10732" s="221"/>
      <c r="AW10732" s="221"/>
      <c r="AX10732" s="221"/>
      <c r="AY10732" s="221"/>
      <c r="AZ10732" s="221"/>
    </row>
    <row r="10733" spans="34:52" x14ac:dyDescent="0.15">
      <c r="AH10733" s="221"/>
      <c r="AI10733" s="221"/>
      <c r="AJ10733" s="221"/>
      <c r="AK10733" s="221"/>
      <c r="AL10733" s="221"/>
      <c r="AM10733" s="221"/>
      <c r="AN10733" s="221"/>
      <c r="AO10733" s="221"/>
      <c r="AP10733" s="221"/>
      <c r="AQ10733" s="219"/>
      <c r="AR10733" s="219"/>
      <c r="AS10733" s="221"/>
      <c r="AT10733" s="221"/>
      <c r="AU10733" s="221"/>
      <c r="AV10733" s="221"/>
      <c r="AW10733" s="221"/>
      <c r="AX10733" s="221"/>
      <c r="AY10733" s="221"/>
      <c r="AZ10733" s="221"/>
    </row>
    <row r="10734" spans="34:52" x14ac:dyDescent="0.15">
      <c r="AH10734" s="221"/>
      <c r="AI10734" s="221"/>
      <c r="AJ10734" s="221"/>
      <c r="AK10734" s="221"/>
      <c r="AL10734" s="221"/>
      <c r="AM10734" s="221"/>
      <c r="AN10734" s="221"/>
      <c r="AO10734" s="221"/>
      <c r="AP10734" s="221"/>
      <c r="AQ10734" s="219"/>
      <c r="AR10734" s="219"/>
      <c r="AS10734" s="221"/>
      <c r="AT10734" s="221"/>
      <c r="AU10734" s="221"/>
      <c r="AV10734" s="221"/>
      <c r="AW10734" s="221"/>
      <c r="AX10734" s="221"/>
      <c r="AY10734" s="221"/>
      <c r="AZ10734" s="221"/>
    </row>
    <row r="10735" spans="34:52" x14ac:dyDescent="0.15">
      <c r="AH10735" s="221"/>
      <c r="AI10735" s="221"/>
      <c r="AJ10735" s="221"/>
      <c r="AK10735" s="221"/>
      <c r="AL10735" s="221"/>
      <c r="AM10735" s="221"/>
      <c r="AN10735" s="221"/>
      <c r="AO10735" s="221"/>
      <c r="AP10735" s="221"/>
      <c r="AQ10735" s="219"/>
      <c r="AR10735" s="219"/>
      <c r="AS10735" s="221"/>
      <c r="AT10735" s="221"/>
      <c r="AU10735" s="221"/>
      <c r="AV10735" s="221"/>
      <c r="AW10735" s="221"/>
      <c r="AX10735" s="221"/>
      <c r="AY10735" s="221"/>
      <c r="AZ10735" s="221"/>
    </row>
    <row r="10736" spans="34:52" x14ac:dyDescent="0.15">
      <c r="AH10736" s="221"/>
      <c r="AI10736" s="221"/>
      <c r="AJ10736" s="221"/>
      <c r="AK10736" s="221"/>
      <c r="AL10736" s="221"/>
      <c r="AM10736" s="221"/>
      <c r="AN10736" s="221"/>
      <c r="AO10736" s="221"/>
      <c r="AP10736" s="221"/>
      <c r="AQ10736" s="219"/>
      <c r="AR10736" s="219"/>
      <c r="AS10736" s="221"/>
      <c r="AT10736" s="221"/>
      <c r="AU10736" s="221"/>
      <c r="AV10736" s="221"/>
      <c r="AW10736" s="221"/>
      <c r="AX10736" s="221"/>
      <c r="AY10736" s="221"/>
      <c r="AZ10736" s="221"/>
    </row>
    <row r="10737" spans="34:52" x14ac:dyDescent="0.15">
      <c r="AH10737" s="221"/>
      <c r="AI10737" s="221"/>
      <c r="AJ10737" s="221"/>
      <c r="AK10737" s="221"/>
      <c r="AL10737" s="221"/>
      <c r="AM10737" s="221"/>
      <c r="AN10737" s="221"/>
      <c r="AO10737" s="221"/>
      <c r="AP10737" s="221"/>
      <c r="AQ10737" s="219"/>
      <c r="AR10737" s="219"/>
      <c r="AS10737" s="221"/>
      <c r="AT10737" s="221"/>
      <c r="AU10737" s="221"/>
      <c r="AV10737" s="221"/>
      <c r="AW10737" s="221"/>
      <c r="AX10737" s="221"/>
      <c r="AY10737" s="221"/>
      <c r="AZ10737" s="221"/>
    </row>
    <row r="10738" spans="34:52" x14ac:dyDescent="0.15">
      <c r="AH10738" s="221"/>
      <c r="AI10738" s="221"/>
      <c r="AJ10738" s="221"/>
      <c r="AK10738" s="221"/>
      <c r="AL10738" s="221"/>
      <c r="AM10738" s="221"/>
      <c r="AN10738" s="221"/>
      <c r="AO10738" s="221"/>
      <c r="AP10738" s="221"/>
      <c r="AQ10738" s="219"/>
      <c r="AR10738" s="219"/>
      <c r="AS10738" s="221"/>
      <c r="AT10738" s="221"/>
      <c r="AU10738" s="221"/>
      <c r="AV10738" s="221"/>
      <c r="AW10738" s="221"/>
      <c r="AX10738" s="221"/>
      <c r="AY10738" s="221"/>
      <c r="AZ10738" s="221"/>
    </row>
    <row r="10739" spans="34:52" x14ac:dyDescent="0.15">
      <c r="AH10739" s="221"/>
      <c r="AI10739" s="221"/>
      <c r="AJ10739" s="221"/>
      <c r="AK10739" s="221"/>
      <c r="AL10739" s="221"/>
      <c r="AM10739" s="221"/>
      <c r="AN10739" s="221"/>
      <c r="AO10739" s="221"/>
      <c r="AP10739" s="221"/>
      <c r="AQ10739" s="219"/>
      <c r="AR10739" s="219"/>
      <c r="AS10739" s="221"/>
      <c r="AT10739" s="221"/>
      <c r="AU10739" s="221"/>
      <c r="AV10739" s="221"/>
      <c r="AW10739" s="221"/>
      <c r="AX10739" s="221"/>
      <c r="AY10739" s="221"/>
      <c r="AZ10739" s="221"/>
    </row>
    <row r="10740" spans="34:52" x14ac:dyDescent="0.15">
      <c r="AH10740" s="221"/>
      <c r="AI10740" s="221"/>
      <c r="AJ10740" s="221"/>
      <c r="AK10740" s="221"/>
      <c r="AL10740" s="221"/>
      <c r="AM10740" s="221"/>
      <c r="AN10740" s="221"/>
      <c r="AO10740" s="221"/>
      <c r="AP10740" s="221"/>
      <c r="AQ10740" s="219"/>
      <c r="AR10740" s="219"/>
      <c r="AS10740" s="221"/>
      <c r="AT10740" s="221"/>
      <c r="AU10740" s="221"/>
      <c r="AV10740" s="221"/>
      <c r="AW10740" s="221"/>
      <c r="AX10740" s="221"/>
      <c r="AY10740" s="221"/>
      <c r="AZ10740" s="221"/>
    </row>
    <row r="10741" spans="34:52" x14ac:dyDescent="0.15">
      <c r="AH10741" s="221"/>
      <c r="AI10741" s="221"/>
      <c r="AJ10741" s="221"/>
      <c r="AK10741" s="221"/>
      <c r="AL10741" s="221"/>
      <c r="AM10741" s="221"/>
      <c r="AN10741" s="221"/>
      <c r="AO10741" s="221"/>
      <c r="AP10741" s="221"/>
      <c r="AQ10741" s="219"/>
      <c r="AR10741" s="219"/>
      <c r="AS10741" s="221"/>
      <c r="AT10741" s="221"/>
      <c r="AU10741" s="221"/>
      <c r="AV10741" s="221"/>
      <c r="AW10741" s="221"/>
      <c r="AX10741" s="221"/>
      <c r="AY10741" s="221"/>
      <c r="AZ10741" s="221"/>
    </row>
    <row r="10742" spans="34:52" x14ac:dyDescent="0.15">
      <c r="AH10742" s="221"/>
      <c r="AI10742" s="221"/>
      <c r="AJ10742" s="221"/>
      <c r="AK10742" s="221"/>
      <c r="AL10742" s="221"/>
      <c r="AM10742" s="221"/>
      <c r="AN10742" s="221"/>
      <c r="AO10742" s="221"/>
      <c r="AP10742" s="221"/>
      <c r="AQ10742" s="219"/>
      <c r="AR10742" s="219"/>
      <c r="AS10742" s="221"/>
      <c r="AT10742" s="221"/>
      <c r="AU10742" s="221"/>
      <c r="AV10742" s="221"/>
      <c r="AW10742" s="221"/>
      <c r="AX10742" s="221"/>
      <c r="AY10742" s="221"/>
      <c r="AZ10742" s="221"/>
    </row>
    <row r="10743" spans="34:52" x14ac:dyDescent="0.15">
      <c r="AH10743" s="221"/>
      <c r="AI10743" s="221"/>
      <c r="AJ10743" s="221"/>
      <c r="AK10743" s="221"/>
      <c r="AL10743" s="221"/>
      <c r="AM10743" s="221"/>
      <c r="AN10743" s="221"/>
      <c r="AO10743" s="221"/>
      <c r="AP10743" s="221"/>
      <c r="AQ10743" s="219"/>
      <c r="AR10743" s="219"/>
      <c r="AS10743" s="221"/>
      <c r="AT10743" s="221"/>
      <c r="AU10743" s="221"/>
      <c r="AV10743" s="221"/>
      <c r="AW10743" s="221"/>
      <c r="AX10743" s="221"/>
      <c r="AY10743" s="221"/>
      <c r="AZ10743" s="221"/>
    </row>
    <row r="10744" spans="34:52" x14ac:dyDescent="0.15">
      <c r="AH10744" s="221"/>
      <c r="AI10744" s="221"/>
      <c r="AJ10744" s="221"/>
      <c r="AK10744" s="221"/>
      <c r="AL10744" s="221"/>
      <c r="AM10744" s="221"/>
      <c r="AN10744" s="221"/>
      <c r="AO10744" s="221"/>
      <c r="AP10744" s="221"/>
      <c r="AQ10744" s="219"/>
      <c r="AR10744" s="219"/>
      <c r="AS10744" s="221"/>
      <c r="AT10744" s="221"/>
      <c r="AU10744" s="221"/>
      <c r="AV10744" s="221"/>
      <c r="AW10744" s="221"/>
      <c r="AX10744" s="221"/>
      <c r="AY10744" s="221"/>
      <c r="AZ10744" s="221"/>
    </row>
    <row r="10745" spans="34:52" x14ac:dyDescent="0.15">
      <c r="AH10745" s="221"/>
      <c r="AI10745" s="221"/>
      <c r="AJ10745" s="221"/>
      <c r="AK10745" s="221"/>
      <c r="AL10745" s="221"/>
      <c r="AM10745" s="221"/>
      <c r="AN10745" s="221"/>
      <c r="AO10745" s="221"/>
      <c r="AP10745" s="221"/>
      <c r="AQ10745" s="219"/>
      <c r="AR10745" s="219"/>
      <c r="AS10745" s="221"/>
      <c r="AT10745" s="221"/>
      <c r="AU10745" s="221"/>
      <c r="AV10745" s="221"/>
      <c r="AW10745" s="221"/>
      <c r="AX10745" s="221"/>
      <c r="AY10745" s="221"/>
      <c r="AZ10745" s="221"/>
    </row>
    <row r="10746" spans="34:52" x14ac:dyDescent="0.15">
      <c r="AH10746" s="221"/>
      <c r="AI10746" s="221"/>
      <c r="AJ10746" s="221"/>
      <c r="AK10746" s="221"/>
      <c r="AL10746" s="221"/>
      <c r="AM10746" s="221"/>
      <c r="AN10746" s="221"/>
      <c r="AO10746" s="221"/>
      <c r="AP10746" s="221"/>
      <c r="AQ10746" s="219"/>
      <c r="AR10746" s="219"/>
      <c r="AS10746" s="221"/>
      <c r="AT10746" s="221"/>
      <c r="AU10746" s="221"/>
      <c r="AV10746" s="221"/>
      <c r="AW10746" s="221"/>
      <c r="AX10746" s="221"/>
      <c r="AY10746" s="221"/>
      <c r="AZ10746" s="221"/>
    </row>
    <row r="10747" spans="34:52" x14ac:dyDescent="0.15">
      <c r="AH10747" s="221"/>
      <c r="AI10747" s="221"/>
      <c r="AJ10747" s="221"/>
      <c r="AK10747" s="221"/>
      <c r="AL10747" s="221"/>
      <c r="AM10747" s="221"/>
      <c r="AN10747" s="221"/>
      <c r="AO10747" s="221"/>
      <c r="AP10747" s="221"/>
      <c r="AQ10747" s="219"/>
      <c r="AR10747" s="219"/>
      <c r="AS10747" s="221"/>
      <c r="AT10747" s="221"/>
      <c r="AU10747" s="221"/>
      <c r="AV10747" s="221"/>
      <c r="AW10747" s="221"/>
      <c r="AX10747" s="221"/>
      <c r="AY10747" s="221"/>
      <c r="AZ10747" s="221"/>
    </row>
    <row r="10748" spans="34:52" x14ac:dyDescent="0.15">
      <c r="AH10748" s="221"/>
      <c r="AI10748" s="221"/>
      <c r="AJ10748" s="221"/>
      <c r="AK10748" s="221"/>
      <c r="AL10748" s="221"/>
      <c r="AM10748" s="221"/>
      <c r="AN10748" s="221"/>
      <c r="AO10748" s="221"/>
      <c r="AP10748" s="221"/>
      <c r="AQ10748" s="219"/>
      <c r="AR10748" s="219"/>
      <c r="AS10748" s="221"/>
      <c r="AT10748" s="221"/>
      <c r="AU10748" s="221"/>
      <c r="AV10748" s="221"/>
      <c r="AW10748" s="221"/>
      <c r="AX10748" s="221"/>
      <c r="AY10748" s="221"/>
      <c r="AZ10748" s="221"/>
    </row>
    <row r="10749" spans="34:52" x14ac:dyDescent="0.15">
      <c r="AH10749" s="221"/>
      <c r="AI10749" s="221"/>
      <c r="AJ10749" s="221"/>
      <c r="AK10749" s="221"/>
      <c r="AL10749" s="221"/>
      <c r="AM10749" s="221"/>
      <c r="AN10749" s="221"/>
      <c r="AO10749" s="221"/>
      <c r="AP10749" s="221"/>
      <c r="AQ10749" s="219"/>
      <c r="AR10749" s="219"/>
      <c r="AS10749" s="221"/>
      <c r="AT10749" s="221"/>
      <c r="AU10749" s="221"/>
      <c r="AV10749" s="221"/>
      <c r="AW10749" s="221"/>
      <c r="AX10749" s="221"/>
      <c r="AY10749" s="221"/>
      <c r="AZ10749" s="221"/>
    </row>
    <row r="10750" spans="34:52" x14ac:dyDescent="0.15">
      <c r="AH10750" s="221"/>
      <c r="AI10750" s="221"/>
      <c r="AJ10750" s="221"/>
      <c r="AK10750" s="221"/>
      <c r="AL10750" s="221"/>
      <c r="AM10750" s="221"/>
      <c r="AN10750" s="221"/>
      <c r="AO10750" s="221"/>
      <c r="AP10750" s="221"/>
      <c r="AQ10750" s="219"/>
      <c r="AR10750" s="219"/>
      <c r="AS10750" s="221"/>
      <c r="AT10750" s="221"/>
      <c r="AU10750" s="221"/>
      <c r="AV10750" s="221"/>
      <c r="AW10750" s="221"/>
      <c r="AX10750" s="221"/>
      <c r="AY10750" s="221"/>
      <c r="AZ10750" s="221"/>
    </row>
    <row r="10751" spans="34:52" x14ac:dyDescent="0.15">
      <c r="AH10751" s="221"/>
      <c r="AI10751" s="221"/>
      <c r="AJ10751" s="221"/>
      <c r="AK10751" s="221"/>
      <c r="AL10751" s="221"/>
      <c r="AM10751" s="221"/>
      <c r="AN10751" s="221"/>
      <c r="AO10751" s="221"/>
      <c r="AP10751" s="221"/>
      <c r="AQ10751" s="219"/>
      <c r="AR10751" s="219"/>
      <c r="AS10751" s="221"/>
      <c r="AT10751" s="221"/>
      <c r="AU10751" s="221"/>
      <c r="AV10751" s="221"/>
      <c r="AW10751" s="221"/>
      <c r="AX10751" s="221"/>
      <c r="AY10751" s="221"/>
      <c r="AZ10751" s="221"/>
    </row>
    <row r="10752" spans="34:52" x14ac:dyDescent="0.15">
      <c r="AH10752" s="221"/>
      <c r="AI10752" s="221"/>
      <c r="AJ10752" s="221"/>
      <c r="AK10752" s="221"/>
      <c r="AL10752" s="221"/>
      <c r="AM10752" s="221"/>
      <c r="AN10752" s="221"/>
      <c r="AO10752" s="221"/>
      <c r="AP10752" s="221"/>
      <c r="AQ10752" s="219"/>
      <c r="AR10752" s="219"/>
      <c r="AS10752" s="221"/>
      <c r="AT10752" s="221"/>
      <c r="AU10752" s="221"/>
      <c r="AV10752" s="221"/>
      <c r="AW10752" s="221"/>
      <c r="AX10752" s="221"/>
      <c r="AY10752" s="221"/>
      <c r="AZ10752" s="221"/>
    </row>
    <row r="10753" spans="34:52" x14ac:dyDescent="0.15">
      <c r="AH10753" s="221"/>
      <c r="AI10753" s="221"/>
      <c r="AJ10753" s="221"/>
      <c r="AK10753" s="221"/>
      <c r="AL10753" s="221"/>
      <c r="AM10753" s="221"/>
      <c r="AN10753" s="221"/>
      <c r="AO10753" s="221"/>
      <c r="AP10753" s="221"/>
      <c r="AQ10753" s="219"/>
      <c r="AR10753" s="219"/>
      <c r="AS10753" s="221"/>
      <c r="AT10753" s="221"/>
      <c r="AU10753" s="221"/>
      <c r="AV10753" s="221"/>
      <c r="AW10753" s="221"/>
      <c r="AX10753" s="221"/>
      <c r="AY10753" s="221"/>
      <c r="AZ10753" s="221"/>
    </row>
    <row r="10754" spans="34:52" x14ac:dyDescent="0.15">
      <c r="AH10754" s="221"/>
      <c r="AI10754" s="221"/>
      <c r="AJ10754" s="221"/>
      <c r="AK10754" s="221"/>
      <c r="AL10754" s="221"/>
      <c r="AM10754" s="221"/>
      <c r="AN10754" s="221"/>
      <c r="AO10754" s="221"/>
      <c r="AP10754" s="221"/>
      <c r="AQ10754" s="219"/>
      <c r="AR10754" s="219"/>
      <c r="AS10754" s="221"/>
      <c r="AT10754" s="221"/>
      <c r="AU10754" s="221"/>
      <c r="AV10754" s="221"/>
      <c r="AW10754" s="221"/>
      <c r="AX10754" s="221"/>
      <c r="AY10754" s="221"/>
      <c r="AZ10754" s="221"/>
    </row>
    <row r="10755" spans="34:52" x14ac:dyDescent="0.15">
      <c r="AH10755" s="221"/>
      <c r="AI10755" s="221"/>
      <c r="AJ10755" s="221"/>
      <c r="AK10755" s="221"/>
      <c r="AL10755" s="221"/>
      <c r="AM10755" s="221"/>
      <c r="AN10755" s="221"/>
      <c r="AO10755" s="221"/>
      <c r="AP10755" s="221"/>
      <c r="AQ10755" s="219"/>
      <c r="AR10755" s="219"/>
      <c r="AS10755" s="221"/>
      <c r="AT10755" s="221"/>
      <c r="AU10755" s="221"/>
      <c r="AV10755" s="221"/>
      <c r="AW10755" s="221"/>
      <c r="AX10755" s="221"/>
      <c r="AY10755" s="221"/>
      <c r="AZ10755" s="221"/>
    </row>
    <row r="10756" spans="34:52" x14ac:dyDescent="0.15">
      <c r="AH10756" s="221"/>
      <c r="AI10756" s="221"/>
      <c r="AJ10756" s="221"/>
      <c r="AK10756" s="221"/>
      <c r="AL10756" s="221"/>
      <c r="AM10756" s="221"/>
      <c r="AN10756" s="221"/>
      <c r="AO10756" s="221"/>
      <c r="AP10756" s="221"/>
      <c r="AQ10756" s="219"/>
      <c r="AR10756" s="219"/>
      <c r="AS10756" s="221"/>
      <c r="AT10756" s="221"/>
      <c r="AU10756" s="221"/>
      <c r="AV10756" s="221"/>
      <c r="AW10756" s="221"/>
      <c r="AX10756" s="221"/>
      <c r="AY10756" s="221"/>
      <c r="AZ10756" s="221"/>
    </row>
    <row r="10757" spans="34:52" x14ac:dyDescent="0.15">
      <c r="AH10757" s="221"/>
      <c r="AI10757" s="221"/>
      <c r="AJ10757" s="221"/>
      <c r="AK10757" s="221"/>
      <c r="AL10757" s="221"/>
      <c r="AM10757" s="221"/>
      <c r="AN10757" s="221"/>
      <c r="AO10757" s="221"/>
      <c r="AP10757" s="221"/>
      <c r="AQ10757" s="219"/>
      <c r="AR10757" s="219"/>
      <c r="AS10757" s="221"/>
      <c r="AT10757" s="221"/>
      <c r="AU10757" s="221"/>
      <c r="AV10757" s="221"/>
      <c r="AW10757" s="221"/>
      <c r="AX10757" s="221"/>
      <c r="AY10757" s="221"/>
      <c r="AZ10757" s="221"/>
    </row>
    <row r="10758" spans="34:52" x14ac:dyDescent="0.15">
      <c r="AH10758" s="221"/>
      <c r="AI10758" s="221"/>
      <c r="AJ10758" s="221"/>
      <c r="AK10758" s="221"/>
      <c r="AL10758" s="221"/>
      <c r="AM10758" s="221"/>
      <c r="AN10758" s="221"/>
      <c r="AO10758" s="221"/>
      <c r="AP10758" s="221"/>
      <c r="AQ10758" s="219"/>
      <c r="AR10758" s="219"/>
      <c r="AS10758" s="221"/>
      <c r="AT10758" s="221"/>
      <c r="AU10758" s="221"/>
      <c r="AV10758" s="221"/>
      <c r="AW10758" s="221"/>
      <c r="AX10758" s="221"/>
      <c r="AY10758" s="221"/>
      <c r="AZ10758" s="221"/>
    </row>
    <row r="10759" spans="34:52" x14ac:dyDescent="0.15">
      <c r="AH10759" s="221"/>
      <c r="AI10759" s="221"/>
      <c r="AJ10759" s="221"/>
      <c r="AK10759" s="221"/>
      <c r="AL10759" s="221"/>
      <c r="AM10759" s="221"/>
      <c r="AN10759" s="221"/>
      <c r="AO10759" s="221"/>
      <c r="AP10759" s="221"/>
      <c r="AQ10759" s="219"/>
      <c r="AR10759" s="219"/>
      <c r="AS10759" s="221"/>
      <c r="AT10759" s="221"/>
      <c r="AU10759" s="221"/>
      <c r="AV10759" s="221"/>
      <c r="AW10759" s="221"/>
      <c r="AX10759" s="221"/>
      <c r="AY10759" s="221"/>
      <c r="AZ10759" s="221"/>
    </row>
    <row r="10760" spans="34:52" x14ac:dyDescent="0.15">
      <c r="AH10760" s="221"/>
      <c r="AI10760" s="221"/>
      <c r="AJ10760" s="221"/>
      <c r="AK10760" s="221"/>
      <c r="AL10760" s="221"/>
      <c r="AM10760" s="221"/>
      <c r="AN10760" s="221"/>
      <c r="AO10760" s="221"/>
      <c r="AP10760" s="221"/>
      <c r="AQ10760" s="219"/>
      <c r="AR10760" s="219"/>
      <c r="AS10760" s="221"/>
      <c r="AT10760" s="221"/>
      <c r="AU10760" s="221"/>
      <c r="AV10760" s="221"/>
      <c r="AW10760" s="221"/>
      <c r="AX10760" s="221"/>
      <c r="AY10760" s="221"/>
      <c r="AZ10760" s="221"/>
    </row>
    <row r="10761" spans="34:52" x14ac:dyDescent="0.15">
      <c r="AH10761" s="221"/>
      <c r="AI10761" s="221"/>
      <c r="AJ10761" s="221"/>
      <c r="AK10761" s="221"/>
      <c r="AL10761" s="221"/>
      <c r="AM10761" s="221"/>
      <c r="AN10761" s="221"/>
      <c r="AO10761" s="221"/>
      <c r="AP10761" s="221"/>
      <c r="AQ10761" s="219"/>
      <c r="AR10761" s="219"/>
      <c r="AS10761" s="221"/>
      <c r="AT10761" s="221"/>
      <c r="AU10761" s="221"/>
      <c r="AV10761" s="221"/>
      <c r="AW10761" s="221"/>
      <c r="AX10761" s="221"/>
      <c r="AY10761" s="221"/>
      <c r="AZ10761" s="221"/>
    </row>
    <row r="10762" spans="34:52" x14ac:dyDescent="0.15">
      <c r="AH10762" s="221"/>
      <c r="AI10762" s="221"/>
      <c r="AJ10762" s="221"/>
      <c r="AK10762" s="221"/>
      <c r="AL10762" s="221"/>
      <c r="AM10762" s="221"/>
      <c r="AN10762" s="221"/>
      <c r="AO10762" s="221"/>
      <c r="AP10762" s="221"/>
      <c r="AQ10762" s="219"/>
      <c r="AR10762" s="219"/>
      <c r="AS10762" s="221"/>
      <c r="AT10762" s="221"/>
      <c r="AU10762" s="221"/>
      <c r="AV10762" s="221"/>
      <c r="AW10762" s="221"/>
      <c r="AX10762" s="221"/>
      <c r="AY10762" s="221"/>
      <c r="AZ10762" s="221"/>
    </row>
    <row r="10763" spans="34:52" x14ac:dyDescent="0.15">
      <c r="AH10763" s="221"/>
      <c r="AI10763" s="221"/>
      <c r="AJ10763" s="221"/>
      <c r="AK10763" s="221"/>
      <c r="AL10763" s="221"/>
      <c r="AM10763" s="221"/>
      <c r="AN10763" s="221"/>
      <c r="AO10763" s="221"/>
      <c r="AP10763" s="221"/>
      <c r="AQ10763" s="219"/>
      <c r="AR10763" s="219"/>
      <c r="AS10763" s="221"/>
      <c r="AT10763" s="221"/>
      <c r="AU10763" s="221"/>
      <c r="AV10763" s="221"/>
      <c r="AW10763" s="221"/>
      <c r="AX10763" s="221"/>
      <c r="AY10763" s="221"/>
      <c r="AZ10763" s="221"/>
    </row>
    <row r="10764" spans="34:52" x14ac:dyDescent="0.15">
      <c r="AH10764" s="221"/>
      <c r="AI10764" s="221"/>
      <c r="AJ10764" s="221"/>
      <c r="AK10764" s="221"/>
      <c r="AL10764" s="221"/>
      <c r="AM10764" s="221"/>
      <c r="AN10764" s="221"/>
      <c r="AO10764" s="221"/>
      <c r="AP10764" s="221"/>
      <c r="AQ10764" s="219"/>
      <c r="AR10764" s="219"/>
      <c r="AS10764" s="221"/>
      <c r="AT10764" s="221"/>
      <c r="AU10764" s="221"/>
      <c r="AV10764" s="221"/>
      <c r="AW10764" s="221"/>
      <c r="AX10764" s="221"/>
      <c r="AY10764" s="221"/>
      <c r="AZ10764" s="221"/>
    </row>
    <row r="10765" spans="34:52" x14ac:dyDescent="0.15">
      <c r="AH10765" s="221"/>
      <c r="AI10765" s="221"/>
      <c r="AJ10765" s="221"/>
      <c r="AK10765" s="221"/>
      <c r="AL10765" s="221"/>
      <c r="AM10765" s="221"/>
      <c r="AN10765" s="221"/>
      <c r="AO10765" s="221"/>
      <c r="AP10765" s="221"/>
      <c r="AQ10765" s="219"/>
      <c r="AR10765" s="219"/>
      <c r="AS10765" s="221"/>
      <c r="AT10765" s="221"/>
      <c r="AU10765" s="221"/>
      <c r="AV10765" s="221"/>
      <c r="AW10765" s="221"/>
      <c r="AX10765" s="221"/>
      <c r="AY10765" s="221"/>
      <c r="AZ10765" s="221"/>
    </row>
    <row r="10766" spans="34:52" x14ac:dyDescent="0.15">
      <c r="AH10766" s="221"/>
      <c r="AI10766" s="221"/>
      <c r="AJ10766" s="221"/>
      <c r="AK10766" s="221"/>
      <c r="AL10766" s="221"/>
      <c r="AM10766" s="221"/>
      <c r="AN10766" s="221"/>
      <c r="AO10766" s="221"/>
      <c r="AP10766" s="221"/>
      <c r="AQ10766" s="219"/>
      <c r="AR10766" s="219"/>
      <c r="AS10766" s="221"/>
      <c r="AT10766" s="221"/>
      <c r="AU10766" s="221"/>
      <c r="AV10766" s="221"/>
      <c r="AW10766" s="221"/>
      <c r="AX10766" s="221"/>
      <c r="AY10766" s="221"/>
      <c r="AZ10766" s="221"/>
    </row>
    <row r="10767" spans="34:52" x14ac:dyDescent="0.15">
      <c r="AH10767" s="221"/>
      <c r="AI10767" s="221"/>
      <c r="AJ10767" s="221"/>
      <c r="AK10767" s="221"/>
      <c r="AL10767" s="221"/>
      <c r="AM10767" s="221"/>
      <c r="AN10767" s="221"/>
      <c r="AO10767" s="221"/>
      <c r="AP10767" s="221"/>
      <c r="AQ10767" s="219"/>
      <c r="AR10767" s="219"/>
      <c r="AS10767" s="221"/>
      <c r="AT10767" s="221"/>
      <c r="AU10767" s="221"/>
      <c r="AV10767" s="221"/>
      <c r="AW10767" s="221"/>
      <c r="AX10767" s="221"/>
      <c r="AY10767" s="221"/>
      <c r="AZ10767" s="221"/>
    </row>
    <row r="10768" spans="34:52" x14ac:dyDescent="0.15">
      <c r="AH10768" s="221"/>
      <c r="AI10768" s="221"/>
      <c r="AJ10768" s="221"/>
      <c r="AK10768" s="221"/>
      <c r="AL10768" s="221"/>
      <c r="AM10768" s="221"/>
      <c r="AN10768" s="221"/>
      <c r="AO10768" s="221"/>
      <c r="AP10768" s="221"/>
      <c r="AQ10768" s="219"/>
      <c r="AR10768" s="219"/>
      <c r="AS10768" s="221"/>
      <c r="AT10768" s="221"/>
      <c r="AU10768" s="221"/>
      <c r="AV10768" s="221"/>
      <c r="AW10768" s="221"/>
      <c r="AX10768" s="221"/>
      <c r="AY10768" s="221"/>
      <c r="AZ10768" s="221"/>
    </row>
    <row r="10769" spans="34:52" x14ac:dyDescent="0.15">
      <c r="AH10769" s="221"/>
      <c r="AI10769" s="221"/>
      <c r="AJ10769" s="221"/>
      <c r="AK10769" s="221"/>
      <c r="AL10769" s="221"/>
      <c r="AM10769" s="221"/>
      <c r="AN10769" s="221"/>
      <c r="AO10769" s="221"/>
      <c r="AP10769" s="221"/>
      <c r="AQ10769" s="219"/>
      <c r="AR10769" s="219"/>
      <c r="AS10769" s="221"/>
      <c r="AT10769" s="221"/>
      <c r="AU10769" s="221"/>
      <c r="AV10769" s="221"/>
      <c r="AW10769" s="221"/>
      <c r="AX10769" s="221"/>
      <c r="AY10769" s="221"/>
      <c r="AZ10769" s="221"/>
    </row>
    <row r="10770" spans="34:52" x14ac:dyDescent="0.15">
      <c r="AH10770" s="221"/>
      <c r="AI10770" s="221"/>
      <c r="AJ10770" s="221"/>
      <c r="AK10770" s="221"/>
      <c r="AL10770" s="221"/>
      <c r="AM10770" s="221"/>
      <c r="AN10770" s="221"/>
      <c r="AO10770" s="221"/>
      <c r="AP10770" s="221"/>
      <c r="AQ10770" s="219"/>
      <c r="AR10770" s="219"/>
      <c r="AS10770" s="221"/>
      <c r="AT10770" s="221"/>
      <c r="AU10770" s="221"/>
      <c r="AV10770" s="221"/>
      <c r="AW10770" s="221"/>
      <c r="AX10770" s="221"/>
      <c r="AY10770" s="221"/>
      <c r="AZ10770" s="221"/>
    </row>
    <row r="10771" spans="34:52" x14ac:dyDescent="0.15">
      <c r="AH10771" s="221"/>
      <c r="AI10771" s="221"/>
      <c r="AJ10771" s="221"/>
      <c r="AK10771" s="221"/>
      <c r="AL10771" s="221"/>
      <c r="AM10771" s="221"/>
      <c r="AN10771" s="221"/>
      <c r="AO10771" s="221"/>
      <c r="AP10771" s="221"/>
      <c r="AQ10771" s="219"/>
      <c r="AR10771" s="219"/>
      <c r="AS10771" s="221"/>
      <c r="AT10771" s="221"/>
      <c r="AU10771" s="221"/>
      <c r="AV10771" s="221"/>
      <c r="AW10771" s="221"/>
      <c r="AX10771" s="221"/>
      <c r="AY10771" s="221"/>
      <c r="AZ10771" s="221"/>
    </row>
    <row r="10772" spans="34:52" x14ac:dyDescent="0.15">
      <c r="AH10772" s="221"/>
      <c r="AI10772" s="221"/>
      <c r="AJ10772" s="221"/>
      <c r="AK10772" s="221"/>
      <c r="AL10772" s="221"/>
      <c r="AM10772" s="221"/>
      <c r="AN10772" s="221"/>
      <c r="AO10772" s="221"/>
      <c r="AP10772" s="221"/>
      <c r="AQ10772" s="219"/>
      <c r="AR10772" s="219"/>
      <c r="AS10772" s="221"/>
      <c r="AT10772" s="221"/>
      <c r="AU10772" s="221"/>
      <c r="AV10772" s="221"/>
      <c r="AW10772" s="221"/>
      <c r="AX10772" s="221"/>
      <c r="AY10772" s="221"/>
      <c r="AZ10772" s="221"/>
    </row>
    <row r="10773" spans="34:52" x14ac:dyDescent="0.15">
      <c r="AH10773" s="221"/>
      <c r="AI10773" s="221"/>
      <c r="AJ10773" s="221"/>
      <c r="AK10773" s="221"/>
      <c r="AL10773" s="221"/>
      <c r="AM10773" s="221"/>
      <c r="AN10773" s="221"/>
      <c r="AO10773" s="221"/>
      <c r="AP10773" s="221"/>
      <c r="AQ10773" s="219"/>
      <c r="AR10773" s="219"/>
      <c r="AS10773" s="221"/>
      <c r="AT10773" s="221"/>
      <c r="AU10773" s="221"/>
      <c r="AV10773" s="221"/>
      <c r="AW10773" s="221"/>
      <c r="AX10773" s="221"/>
      <c r="AY10773" s="221"/>
      <c r="AZ10773" s="221"/>
    </row>
    <row r="10774" spans="34:52" x14ac:dyDescent="0.15">
      <c r="AH10774" s="221"/>
      <c r="AI10774" s="221"/>
      <c r="AJ10774" s="221"/>
      <c r="AK10774" s="221"/>
      <c r="AL10774" s="221"/>
      <c r="AM10774" s="221"/>
      <c r="AN10774" s="221"/>
      <c r="AO10774" s="221"/>
      <c r="AP10774" s="221"/>
      <c r="AQ10774" s="219"/>
      <c r="AR10774" s="219"/>
      <c r="AS10774" s="221"/>
      <c r="AT10774" s="221"/>
      <c r="AU10774" s="221"/>
      <c r="AV10774" s="221"/>
      <c r="AW10774" s="221"/>
      <c r="AX10774" s="221"/>
      <c r="AY10774" s="221"/>
      <c r="AZ10774" s="221"/>
    </row>
    <row r="10775" spans="34:52" x14ac:dyDescent="0.15">
      <c r="AH10775" s="221"/>
      <c r="AI10775" s="221"/>
      <c r="AJ10775" s="221"/>
      <c r="AK10775" s="221"/>
      <c r="AL10775" s="221"/>
      <c r="AM10775" s="221"/>
      <c r="AN10775" s="221"/>
      <c r="AO10775" s="221"/>
      <c r="AP10775" s="221"/>
      <c r="AQ10775" s="219"/>
      <c r="AR10775" s="219"/>
      <c r="AS10775" s="221"/>
      <c r="AT10775" s="221"/>
      <c r="AU10775" s="221"/>
      <c r="AV10775" s="221"/>
      <c r="AW10775" s="221"/>
      <c r="AX10775" s="221"/>
      <c r="AY10775" s="221"/>
      <c r="AZ10775" s="221"/>
    </row>
    <row r="10776" spans="34:52" x14ac:dyDescent="0.15">
      <c r="AH10776" s="221"/>
      <c r="AI10776" s="221"/>
      <c r="AJ10776" s="221"/>
      <c r="AK10776" s="221"/>
      <c r="AL10776" s="221"/>
      <c r="AM10776" s="221"/>
      <c r="AN10776" s="221"/>
      <c r="AO10776" s="221"/>
      <c r="AP10776" s="221"/>
      <c r="AQ10776" s="219"/>
      <c r="AR10776" s="219"/>
      <c r="AS10776" s="221"/>
      <c r="AT10776" s="221"/>
      <c r="AU10776" s="221"/>
      <c r="AV10776" s="221"/>
      <c r="AW10776" s="221"/>
      <c r="AX10776" s="221"/>
      <c r="AY10776" s="221"/>
      <c r="AZ10776" s="221"/>
    </row>
    <row r="10777" spans="34:52" x14ac:dyDescent="0.15">
      <c r="AH10777" s="221"/>
      <c r="AI10777" s="221"/>
      <c r="AJ10777" s="221"/>
      <c r="AK10777" s="221"/>
      <c r="AL10777" s="221"/>
      <c r="AM10777" s="221"/>
      <c r="AN10777" s="221"/>
      <c r="AO10777" s="221"/>
      <c r="AP10777" s="221"/>
      <c r="AQ10777" s="219"/>
      <c r="AR10777" s="219"/>
      <c r="AS10777" s="221"/>
      <c r="AT10777" s="221"/>
      <c r="AU10777" s="221"/>
      <c r="AV10777" s="221"/>
      <c r="AW10777" s="221"/>
      <c r="AX10777" s="221"/>
      <c r="AY10777" s="221"/>
      <c r="AZ10777" s="221"/>
    </row>
    <row r="10778" spans="34:52" x14ac:dyDescent="0.15">
      <c r="AH10778" s="221"/>
      <c r="AI10778" s="221"/>
      <c r="AJ10778" s="221"/>
      <c r="AK10778" s="221"/>
      <c r="AL10778" s="221"/>
      <c r="AM10778" s="221"/>
      <c r="AN10778" s="221"/>
      <c r="AO10778" s="221"/>
      <c r="AP10778" s="221"/>
      <c r="AQ10778" s="219"/>
      <c r="AR10778" s="219"/>
      <c r="AS10778" s="221"/>
      <c r="AT10778" s="221"/>
      <c r="AU10778" s="221"/>
      <c r="AV10778" s="221"/>
      <c r="AW10778" s="221"/>
      <c r="AX10778" s="221"/>
      <c r="AY10778" s="221"/>
      <c r="AZ10778" s="221"/>
    </row>
    <row r="10779" spans="34:52" x14ac:dyDescent="0.15">
      <c r="AH10779" s="221"/>
      <c r="AI10779" s="221"/>
      <c r="AJ10779" s="221"/>
      <c r="AK10779" s="221"/>
      <c r="AL10779" s="221"/>
      <c r="AM10779" s="221"/>
      <c r="AN10779" s="221"/>
      <c r="AO10779" s="221"/>
      <c r="AP10779" s="221"/>
      <c r="AQ10779" s="219"/>
      <c r="AR10779" s="219"/>
      <c r="AS10779" s="221"/>
      <c r="AT10779" s="221"/>
      <c r="AU10779" s="221"/>
      <c r="AV10779" s="221"/>
      <c r="AW10779" s="221"/>
      <c r="AX10779" s="221"/>
      <c r="AY10779" s="221"/>
      <c r="AZ10779" s="221"/>
    </row>
    <row r="10780" spans="34:52" x14ac:dyDescent="0.15">
      <c r="AH10780" s="221"/>
      <c r="AI10780" s="221"/>
      <c r="AJ10780" s="221"/>
      <c r="AK10780" s="221"/>
      <c r="AL10780" s="221"/>
      <c r="AM10780" s="221"/>
      <c r="AN10780" s="221"/>
      <c r="AO10780" s="221"/>
      <c r="AP10780" s="221"/>
      <c r="AQ10780" s="219"/>
      <c r="AR10780" s="219"/>
      <c r="AS10780" s="221"/>
      <c r="AT10780" s="221"/>
      <c r="AU10780" s="221"/>
      <c r="AV10780" s="221"/>
      <c r="AW10780" s="221"/>
      <c r="AX10780" s="221"/>
      <c r="AY10780" s="221"/>
      <c r="AZ10780" s="221"/>
    </row>
    <row r="10781" spans="34:52" x14ac:dyDescent="0.15">
      <c r="AH10781" s="221"/>
      <c r="AI10781" s="221"/>
      <c r="AJ10781" s="221"/>
      <c r="AK10781" s="221"/>
      <c r="AL10781" s="221"/>
      <c r="AM10781" s="221"/>
      <c r="AN10781" s="221"/>
      <c r="AO10781" s="221"/>
      <c r="AP10781" s="221"/>
      <c r="AQ10781" s="219"/>
      <c r="AR10781" s="219"/>
      <c r="AS10781" s="221"/>
      <c r="AT10781" s="221"/>
      <c r="AU10781" s="221"/>
      <c r="AV10781" s="221"/>
      <c r="AW10781" s="221"/>
      <c r="AX10781" s="221"/>
      <c r="AY10781" s="221"/>
      <c r="AZ10781" s="221"/>
    </row>
    <row r="10782" spans="34:52" x14ac:dyDescent="0.15">
      <c r="AH10782" s="221"/>
      <c r="AI10782" s="221"/>
      <c r="AJ10782" s="221"/>
      <c r="AK10782" s="221"/>
      <c r="AL10782" s="221"/>
      <c r="AM10782" s="221"/>
      <c r="AN10782" s="221"/>
      <c r="AO10782" s="221"/>
      <c r="AP10782" s="221"/>
      <c r="AQ10782" s="219"/>
      <c r="AR10782" s="219"/>
      <c r="AS10782" s="221"/>
      <c r="AT10782" s="221"/>
      <c r="AU10782" s="221"/>
      <c r="AV10782" s="221"/>
      <c r="AW10782" s="221"/>
      <c r="AX10782" s="221"/>
      <c r="AY10782" s="221"/>
      <c r="AZ10782" s="221"/>
    </row>
    <row r="10783" spans="34:52" x14ac:dyDescent="0.15">
      <c r="AH10783" s="221"/>
      <c r="AI10783" s="221"/>
      <c r="AJ10783" s="221"/>
      <c r="AK10783" s="221"/>
      <c r="AL10783" s="221"/>
      <c r="AM10783" s="221"/>
      <c r="AN10783" s="221"/>
      <c r="AO10783" s="221"/>
      <c r="AP10783" s="221"/>
      <c r="AQ10783" s="219"/>
      <c r="AR10783" s="219"/>
      <c r="AS10783" s="221"/>
      <c r="AT10783" s="221"/>
      <c r="AU10783" s="221"/>
      <c r="AV10783" s="221"/>
      <c r="AW10783" s="221"/>
      <c r="AX10783" s="221"/>
      <c r="AY10783" s="221"/>
      <c r="AZ10783" s="221"/>
    </row>
    <row r="10784" spans="34:52" x14ac:dyDescent="0.15">
      <c r="AH10784" s="221"/>
      <c r="AI10784" s="221"/>
      <c r="AJ10784" s="221"/>
      <c r="AK10784" s="221"/>
      <c r="AL10784" s="221"/>
      <c r="AM10784" s="221"/>
      <c r="AN10784" s="221"/>
      <c r="AO10784" s="221"/>
      <c r="AP10784" s="221"/>
      <c r="AQ10784" s="219"/>
      <c r="AR10784" s="219"/>
      <c r="AS10784" s="221"/>
      <c r="AT10784" s="221"/>
      <c r="AU10784" s="221"/>
      <c r="AV10784" s="221"/>
      <c r="AW10784" s="221"/>
      <c r="AX10784" s="221"/>
      <c r="AY10784" s="221"/>
      <c r="AZ10784" s="221"/>
    </row>
    <row r="10785" spans="34:52" x14ac:dyDescent="0.15">
      <c r="AH10785" s="221"/>
      <c r="AI10785" s="221"/>
      <c r="AJ10785" s="221"/>
      <c r="AK10785" s="221"/>
      <c r="AL10785" s="221"/>
      <c r="AM10785" s="221"/>
      <c r="AN10785" s="221"/>
      <c r="AO10785" s="221"/>
      <c r="AP10785" s="221"/>
      <c r="AQ10785" s="219"/>
      <c r="AR10785" s="219"/>
      <c r="AS10785" s="221"/>
      <c r="AT10785" s="221"/>
      <c r="AU10785" s="221"/>
      <c r="AV10785" s="221"/>
      <c r="AW10785" s="221"/>
      <c r="AX10785" s="221"/>
      <c r="AY10785" s="221"/>
      <c r="AZ10785" s="221"/>
    </row>
    <row r="10786" spans="34:52" x14ac:dyDescent="0.15">
      <c r="AH10786" s="221"/>
      <c r="AI10786" s="221"/>
      <c r="AJ10786" s="221"/>
      <c r="AK10786" s="221"/>
      <c r="AL10786" s="221"/>
      <c r="AM10786" s="221"/>
      <c r="AN10786" s="221"/>
      <c r="AO10786" s="221"/>
      <c r="AP10786" s="221"/>
      <c r="AQ10786" s="219"/>
      <c r="AR10786" s="219"/>
      <c r="AS10786" s="221"/>
      <c r="AT10786" s="221"/>
      <c r="AU10786" s="221"/>
      <c r="AV10786" s="221"/>
      <c r="AW10786" s="221"/>
      <c r="AX10786" s="221"/>
      <c r="AY10786" s="221"/>
      <c r="AZ10786" s="221"/>
    </row>
    <row r="10787" spans="34:52" x14ac:dyDescent="0.15">
      <c r="AH10787" s="221"/>
      <c r="AI10787" s="221"/>
      <c r="AJ10787" s="221"/>
      <c r="AK10787" s="221"/>
      <c r="AL10787" s="221"/>
      <c r="AM10787" s="221"/>
      <c r="AN10787" s="221"/>
      <c r="AO10787" s="221"/>
      <c r="AP10787" s="221"/>
      <c r="AQ10787" s="219"/>
      <c r="AR10787" s="219"/>
      <c r="AS10787" s="221"/>
      <c r="AT10787" s="221"/>
      <c r="AU10787" s="221"/>
      <c r="AV10787" s="221"/>
      <c r="AW10787" s="221"/>
      <c r="AX10787" s="221"/>
      <c r="AY10787" s="221"/>
      <c r="AZ10787" s="221"/>
    </row>
    <row r="10788" spans="34:52" x14ac:dyDescent="0.15">
      <c r="AH10788" s="221"/>
      <c r="AI10788" s="221"/>
      <c r="AJ10788" s="221"/>
      <c r="AK10788" s="221"/>
      <c r="AL10788" s="221"/>
      <c r="AM10788" s="221"/>
      <c r="AN10788" s="221"/>
      <c r="AO10788" s="221"/>
      <c r="AP10788" s="221"/>
      <c r="AQ10788" s="219"/>
      <c r="AR10788" s="219"/>
      <c r="AS10788" s="221"/>
      <c r="AT10788" s="221"/>
      <c r="AU10788" s="221"/>
      <c r="AV10788" s="221"/>
      <c r="AW10788" s="221"/>
      <c r="AX10788" s="221"/>
      <c r="AY10788" s="221"/>
      <c r="AZ10788" s="221"/>
    </row>
    <row r="10789" spans="34:52" x14ac:dyDescent="0.15">
      <c r="AH10789" s="221"/>
      <c r="AI10789" s="221"/>
      <c r="AJ10789" s="221"/>
      <c r="AK10789" s="221"/>
      <c r="AL10789" s="221"/>
      <c r="AM10789" s="221"/>
      <c r="AN10789" s="221"/>
      <c r="AO10789" s="221"/>
      <c r="AP10789" s="221"/>
      <c r="AQ10789" s="219"/>
      <c r="AR10789" s="219"/>
      <c r="AS10789" s="221"/>
      <c r="AT10789" s="221"/>
      <c r="AU10789" s="221"/>
      <c r="AV10789" s="221"/>
      <c r="AW10789" s="221"/>
      <c r="AX10789" s="221"/>
      <c r="AY10789" s="221"/>
      <c r="AZ10789" s="221"/>
    </row>
    <row r="10790" spans="34:52" x14ac:dyDescent="0.15">
      <c r="AH10790" s="221"/>
      <c r="AI10790" s="221"/>
      <c r="AJ10790" s="221"/>
      <c r="AK10790" s="221"/>
      <c r="AL10790" s="221"/>
      <c r="AM10790" s="221"/>
      <c r="AN10790" s="221"/>
      <c r="AO10790" s="221"/>
      <c r="AP10790" s="221"/>
      <c r="AQ10790" s="219"/>
      <c r="AR10790" s="219"/>
      <c r="AS10790" s="221"/>
      <c r="AT10790" s="221"/>
      <c r="AU10790" s="221"/>
      <c r="AV10790" s="221"/>
      <c r="AW10790" s="221"/>
      <c r="AX10790" s="221"/>
      <c r="AY10790" s="221"/>
      <c r="AZ10790" s="221"/>
    </row>
    <row r="10791" spans="34:52" x14ac:dyDescent="0.15">
      <c r="AH10791" s="221"/>
      <c r="AI10791" s="221"/>
      <c r="AJ10791" s="221"/>
      <c r="AK10791" s="221"/>
      <c r="AL10791" s="221"/>
      <c r="AM10791" s="221"/>
      <c r="AN10791" s="221"/>
      <c r="AO10791" s="221"/>
      <c r="AP10791" s="221"/>
      <c r="AQ10791" s="219"/>
      <c r="AR10791" s="219"/>
      <c r="AS10791" s="221"/>
      <c r="AT10791" s="221"/>
      <c r="AU10791" s="221"/>
      <c r="AV10791" s="221"/>
      <c r="AW10791" s="221"/>
      <c r="AX10791" s="221"/>
      <c r="AY10791" s="221"/>
      <c r="AZ10791" s="221"/>
    </row>
    <row r="10792" spans="34:52" x14ac:dyDescent="0.15">
      <c r="AH10792" s="221"/>
      <c r="AI10792" s="221"/>
      <c r="AJ10792" s="221"/>
      <c r="AK10792" s="221"/>
      <c r="AL10792" s="221"/>
      <c r="AM10792" s="221"/>
      <c r="AN10792" s="221"/>
      <c r="AO10792" s="221"/>
      <c r="AP10792" s="221"/>
      <c r="AQ10792" s="219"/>
      <c r="AR10792" s="219"/>
      <c r="AS10792" s="221"/>
      <c r="AT10792" s="221"/>
      <c r="AU10792" s="221"/>
      <c r="AV10792" s="221"/>
      <c r="AW10792" s="221"/>
      <c r="AX10792" s="221"/>
      <c r="AY10792" s="221"/>
      <c r="AZ10792" s="221"/>
    </row>
    <row r="10793" spans="34:52" x14ac:dyDescent="0.15">
      <c r="AH10793" s="221"/>
      <c r="AI10793" s="221"/>
      <c r="AJ10793" s="221"/>
      <c r="AK10793" s="221"/>
      <c r="AL10793" s="221"/>
      <c r="AM10793" s="221"/>
      <c r="AN10793" s="221"/>
      <c r="AO10793" s="221"/>
      <c r="AP10793" s="221"/>
      <c r="AQ10793" s="219"/>
      <c r="AR10793" s="219"/>
      <c r="AS10793" s="221"/>
      <c r="AT10793" s="221"/>
      <c r="AU10793" s="221"/>
      <c r="AV10793" s="221"/>
      <c r="AW10793" s="221"/>
      <c r="AX10793" s="221"/>
      <c r="AY10793" s="221"/>
      <c r="AZ10793" s="221"/>
    </row>
    <row r="10794" spans="34:52" x14ac:dyDescent="0.15">
      <c r="AH10794" s="221"/>
      <c r="AI10794" s="221"/>
      <c r="AJ10794" s="221"/>
      <c r="AK10794" s="221"/>
      <c r="AL10794" s="221"/>
      <c r="AM10794" s="221"/>
      <c r="AN10794" s="221"/>
      <c r="AO10794" s="221"/>
      <c r="AP10794" s="221"/>
      <c r="AQ10794" s="219"/>
      <c r="AR10794" s="219"/>
      <c r="AS10794" s="221"/>
      <c r="AT10794" s="221"/>
      <c r="AU10794" s="221"/>
      <c r="AV10794" s="221"/>
      <c r="AW10794" s="221"/>
      <c r="AX10794" s="221"/>
      <c r="AY10794" s="221"/>
      <c r="AZ10794" s="221"/>
    </row>
    <row r="10795" spans="34:52" x14ac:dyDescent="0.15">
      <c r="AH10795" s="221"/>
      <c r="AI10795" s="221"/>
      <c r="AJ10795" s="221"/>
      <c r="AK10795" s="221"/>
      <c r="AL10795" s="221"/>
      <c r="AM10795" s="221"/>
      <c r="AN10795" s="221"/>
      <c r="AO10795" s="221"/>
      <c r="AP10795" s="221"/>
      <c r="AQ10795" s="219"/>
      <c r="AR10795" s="219"/>
      <c r="AS10795" s="221"/>
      <c r="AT10795" s="221"/>
      <c r="AU10795" s="221"/>
      <c r="AV10795" s="221"/>
      <c r="AW10795" s="221"/>
      <c r="AX10795" s="221"/>
      <c r="AY10795" s="221"/>
      <c r="AZ10795" s="221"/>
    </row>
    <row r="10796" spans="34:52" x14ac:dyDescent="0.15">
      <c r="AH10796" s="221"/>
      <c r="AI10796" s="221"/>
      <c r="AJ10796" s="221"/>
      <c r="AK10796" s="221"/>
      <c r="AL10796" s="221"/>
      <c r="AM10796" s="221"/>
      <c r="AN10796" s="221"/>
      <c r="AO10796" s="221"/>
      <c r="AP10796" s="221"/>
      <c r="AQ10796" s="219"/>
      <c r="AR10796" s="219"/>
      <c r="AS10796" s="221"/>
      <c r="AT10796" s="221"/>
      <c r="AU10796" s="221"/>
      <c r="AV10796" s="221"/>
      <c r="AW10796" s="221"/>
      <c r="AX10796" s="221"/>
      <c r="AY10796" s="221"/>
      <c r="AZ10796" s="221"/>
    </row>
    <row r="10797" spans="34:52" x14ac:dyDescent="0.15">
      <c r="AH10797" s="221"/>
      <c r="AI10797" s="221"/>
      <c r="AJ10797" s="221"/>
      <c r="AK10797" s="221"/>
      <c r="AL10797" s="221"/>
      <c r="AM10797" s="221"/>
      <c r="AN10797" s="221"/>
      <c r="AO10797" s="221"/>
      <c r="AP10797" s="221"/>
      <c r="AQ10797" s="219"/>
      <c r="AR10797" s="219"/>
      <c r="AS10797" s="221"/>
      <c r="AT10797" s="221"/>
      <c r="AU10797" s="221"/>
      <c r="AV10797" s="221"/>
      <c r="AW10797" s="221"/>
      <c r="AX10797" s="221"/>
      <c r="AY10797" s="221"/>
      <c r="AZ10797" s="221"/>
    </row>
    <row r="10798" spans="34:52" x14ac:dyDescent="0.15">
      <c r="AH10798" s="221"/>
      <c r="AI10798" s="221"/>
      <c r="AJ10798" s="221"/>
      <c r="AK10798" s="221"/>
      <c r="AL10798" s="221"/>
      <c r="AM10798" s="221"/>
      <c r="AN10798" s="221"/>
      <c r="AO10798" s="221"/>
      <c r="AP10798" s="221"/>
      <c r="AQ10798" s="219"/>
      <c r="AR10798" s="219"/>
      <c r="AS10798" s="221"/>
      <c r="AT10798" s="221"/>
      <c r="AU10798" s="221"/>
      <c r="AV10798" s="221"/>
      <c r="AW10798" s="221"/>
      <c r="AX10798" s="221"/>
      <c r="AY10798" s="221"/>
      <c r="AZ10798" s="221"/>
    </row>
    <row r="10799" spans="34:52" x14ac:dyDescent="0.15">
      <c r="AH10799" s="221"/>
      <c r="AI10799" s="221"/>
      <c r="AJ10799" s="221"/>
      <c r="AK10799" s="221"/>
      <c r="AL10799" s="221"/>
      <c r="AM10799" s="221"/>
      <c r="AN10799" s="221"/>
      <c r="AO10799" s="221"/>
      <c r="AP10799" s="221"/>
      <c r="AQ10799" s="219"/>
      <c r="AR10799" s="219"/>
      <c r="AS10799" s="221"/>
      <c r="AT10799" s="221"/>
      <c r="AU10799" s="221"/>
      <c r="AV10799" s="221"/>
      <c r="AW10799" s="221"/>
      <c r="AX10799" s="221"/>
      <c r="AY10799" s="221"/>
      <c r="AZ10799" s="221"/>
    </row>
    <row r="10800" spans="34:52" x14ac:dyDescent="0.15">
      <c r="AH10800" s="221"/>
      <c r="AI10800" s="221"/>
      <c r="AJ10800" s="221"/>
      <c r="AK10800" s="221"/>
      <c r="AL10800" s="221"/>
      <c r="AM10800" s="221"/>
      <c r="AN10800" s="221"/>
      <c r="AO10800" s="221"/>
      <c r="AP10800" s="221"/>
      <c r="AQ10800" s="219"/>
      <c r="AR10800" s="219"/>
      <c r="AS10800" s="221"/>
      <c r="AT10800" s="221"/>
      <c r="AU10800" s="221"/>
      <c r="AV10800" s="221"/>
      <c r="AW10800" s="221"/>
      <c r="AX10800" s="221"/>
      <c r="AY10800" s="221"/>
      <c r="AZ10800" s="221"/>
    </row>
    <row r="10801" spans="34:52" x14ac:dyDescent="0.15">
      <c r="AH10801" s="221"/>
      <c r="AI10801" s="221"/>
      <c r="AJ10801" s="221"/>
      <c r="AK10801" s="221"/>
      <c r="AL10801" s="221"/>
      <c r="AM10801" s="221"/>
      <c r="AN10801" s="221"/>
      <c r="AO10801" s="221"/>
      <c r="AP10801" s="221"/>
      <c r="AQ10801" s="219"/>
      <c r="AR10801" s="219"/>
      <c r="AS10801" s="221"/>
      <c r="AT10801" s="221"/>
      <c r="AU10801" s="221"/>
      <c r="AV10801" s="221"/>
      <c r="AW10801" s="221"/>
      <c r="AX10801" s="221"/>
      <c r="AY10801" s="221"/>
      <c r="AZ10801" s="221"/>
    </row>
    <row r="10802" spans="34:52" x14ac:dyDescent="0.15">
      <c r="AH10802" s="221"/>
      <c r="AI10802" s="221"/>
      <c r="AJ10802" s="221"/>
      <c r="AK10802" s="221"/>
      <c r="AL10802" s="221"/>
      <c r="AM10802" s="221"/>
      <c r="AN10802" s="221"/>
      <c r="AO10802" s="221"/>
      <c r="AP10802" s="221"/>
      <c r="AQ10802" s="219"/>
      <c r="AR10802" s="219"/>
      <c r="AS10802" s="221"/>
      <c r="AT10802" s="221"/>
      <c r="AU10802" s="221"/>
      <c r="AV10802" s="221"/>
      <c r="AW10802" s="221"/>
      <c r="AX10802" s="221"/>
      <c r="AY10802" s="221"/>
      <c r="AZ10802" s="221"/>
    </row>
    <row r="10803" spans="34:52" x14ac:dyDescent="0.15">
      <c r="AH10803" s="221"/>
      <c r="AI10803" s="221"/>
      <c r="AJ10803" s="221"/>
      <c r="AK10803" s="221"/>
      <c r="AL10803" s="221"/>
      <c r="AM10803" s="221"/>
      <c r="AN10803" s="221"/>
      <c r="AO10803" s="221"/>
      <c r="AP10803" s="221"/>
      <c r="AQ10803" s="219"/>
      <c r="AR10803" s="219"/>
      <c r="AS10803" s="221"/>
      <c r="AT10803" s="221"/>
      <c r="AU10803" s="221"/>
      <c r="AV10803" s="221"/>
      <c r="AW10803" s="221"/>
      <c r="AX10803" s="221"/>
      <c r="AY10803" s="221"/>
      <c r="AZ10803" s="221"/>
    </row>
    <row r="10804" spans="34:52" x14ac:dyDescent="0.15">
      <c r="AH10804" s="221"/>
      <c r="AI10804" s="221"/>
      <c r="AJ10804" s="221"/>
      <c r="AK10804" s="221"/>
      <c r="AL10804" s="221"/>
      <c r="AM10804" s="221"/>
      <c r="AN10804" s="221"/>
      <c r="AO10804" s="221"/>
      <c r="AP10804" s="221"/>
      <c r="AQ10804" s="219"/>
      <c r="AR10804" s="219"/>
      <c r="AS10804" s="221"/>
      <c r="AT10804" s="221"/>
      <c r="AU10804" s="221"/>
      <c r="AV10804" s="221"/>
      <c r="AW10804" s="221"/>
      <c r="AX10804" s="221"/>
      <c r="AY10804" s="221"/>
      <c r="AZ10804" s="221"/>
    </row>
    <row r="10805" spans="34:52" x14ac:dyDescent="0.15">
      <c r="AH10805" s="221"/>
      <c r="AI10805" s="221"/>
      <c r="AJ10805" s="221"/>
      <c r="AK10805" s="221"/>
      <c r="AL10805" s="221"/>
      <c r="AM10805" s="221"/>
      <c r="AN10805" s="221"/>
      <c r="AO10805" s="221"/>
      <c r="AP10805" s="221"/>
      <c r="AQ10805" s="219"/>
      <c r="AR10805" s="219"/>
      <c r="AS10805" s="221"/>
      <c r="AT10805" s="221"/>
      <c r="AU10805" s="221"/>
      <c r="AV10805" s="221"/>
      <c r="AW10805" s="221"/>
      <c r="AX10805" s="221"/>
      <c r="AY10805" s="221"/>
      <c r="AZ10805" s="221"/>
    </row>
    <row r="10806" spans="34:52" x14ac:dyDescent="0.15">
      <c r="AH10806" s="221"/>
      <c r="AI10806" s="221"/>
      <c r="AJ10806" s="221"/>
      <c r="AK10806" s="221"/>
      <c r="AL10806" s="221"/>
      <c r="AM10806" s="221"/>
      <c r="AN10806" s="221"/>
      <c r="AO10806" s="221"/>
      <c r="AP10806" s="221"/>
      <c r="AQ10806" s="219"/>
      <c r="AR10806" s="219"/>
      <c r="AS10806" s="221"/>
      <c r="AT10806" s="221"/>
      <c r="AU10806" s="221"/>
      <c r="AV10806" s="221"/>
      <c r="AW10806" s="221"/>
      <c r="AX10806" s="221"/>
      <c r="AY10806" s="221"/>
      <c r="AZ10806" s="221"/>
    </row>
    <row r="10807" spans="34:52" x14ac:dyDescent="0.15">
      <c r="AH10807" s="221"/>
      <c r="AI10807" s="221"/>
      <c r="AJ10807" s="221"/>
      <c r="AK10807" s="221"/>
      <c r="AL10807" s="221"/>
      <c r="AM10807" s="221"/>
      <c r="AN10807" s="221"/>
      <c r="AO10807" s="221"/>
      <c r="AP10807" s="221"/>
      <c r="AQ10807" s="219"/>
      <c r="AR10807" s="219"/>
      <c r="AS10807" s="221"/>
      <c r="AT10807" s="221"/>
      <c r="AU10807" s="221"/>
      <c r="AV10807" s="221"/>
      <c r="AW10807" s="221"/>
      <c r="AX10807" s="221"/>
      <c r="AY10807" s="221"/>
      <c r="AZ10807" s="221"/>
    </row>
    <row r="10808" spans="34:52" x14ac:dyDescent="0.15">
      <c r="AH10808" s="221"/>
      <c r="AI10808" s="221"/>
      <c r="AJ10808" s="221"/>
      <c r="AK10808" s="221"/>
      <c r="AL10808" s="221"/>
      <c r="AM10808" s="221"/>
      <c r="AN10808" s="221"/>
      <c r="AO10808" s="221"/>
      <c r="AP10808" s="221"/>
      <c r="AQ10808" s="219"/>
      <c r="AR10808" s="219"/>
      <c r="AS10808" s="221"/>
      <c r="AT10808" s="221"/>
      <c r="AU10808" s="221"/>
      <c r="AV10808" s="221"/>
      <c r="AW10808" s="221"/>
      <c r="AX10808" s="221"/>
      <c r="AY10808" s="221"/>
      <c r="AZ10808" s="221"/>
    </row>
    <row r="10809" spans="34:52" x14ac:dyDescent="0.15">
      <c r="AH10809" s="221"/>
      <c r="AI10809" s="221"/>
      <c r="AJ10809" s="221"/>
      <c r="AK10809" s="221"/>
      <c r="AL10809" s="221"/>
      <c r="AM10809" s="221"/>
      <c r="AN10809" s="221"/>
      <c r="AO10809" s="221"/>
      <c r="AP10809" s="221"/>
      <c r="AQ10809" s="219"/>
      <c r="AR10809" s="219"/>
      <c r="AS10809" s="221"/>
      <c r="AT10809" s="221"/>
      <c r="AU10809" s="221"/>
      <c r="AV10809" s="221"/>
      <c r="AW10809" s="221"/>
      <c r="AX10809" s="221"/>
      <c r="AY10809" s="221"/>
      <c r="AZ10809" s="221"/>
    </row>
    <row r="10810" spans="34:52" x14ac:dyDescent="0.15">
      <c r="AH10810" s="221"/>
      <c r="AI10810" s="221"/>
      <c r="AJ10810" s="221"/>
      <c r="AK10810" s="221"/>
      <c r="AL10810" s="221"/>
      <c r="AM10810" s="221"/>
      <c r="AN10810" s="221"/>
      <c r="AO10810" s="221"/>
      <c r="AP10810" s="221"/>
      <c r="AQ10810" s="219"/>
      <c r="AR10810" s="219"/>
      <c r="AS10810" s="221"/>
      <c r="AT10810" s="221"/>
      <c r="AU10810" s="221"/>
      <c r="AV10810" s="221"/>
      <c r="AW10810" s="221"/>
      <c r="AX10810" s="221"/>
      <c r="AY10810" s="221"/>
      <c r="AZ10810" s="221"/>
    </row>
    <row r="10811" spans="34:52" x14ac:dyDescent="0.15">
      <c r="AH10811" s="221"/>
      <c r="AI10811" s="221"/>
      <c r="AJ10811" s="221"/>
      <c r="AK10811" s="221"/>
      <c r="AL10811" s="221"/>
      <c r="AM10811" s="221"/>
      <c r="AN10811" s="221"/>
      <c r="AO10811" s="221"/>
      <c r="AP10811" s="221"/>
      <c r="AQ10811" s="219"/>
      <c r="AR10811" s="219"/>
      <c r="AS10811" s="221"/>
      <c r="AT10811" s="221"/>
      <c r="AU10811" s="221"/>
      <c r="AV10811" s="221"/>
      <c r="AW10811" s="221"/>
      <c r="AX10811" s="221"/>
      <c r="AY10811" s="221"/>
      <c r="AZ10811" s="221"/>
    </row>
    <row r="10812" spans="34:52" x14ac:dyDescent="0.15">
      <c r="AH10812" s="221"/>
      <c r="AI10812" s="221"/>
      <c r="AJ10812" s="221"/>
      <c r="AK10812" s="221"/>
      <c r="AL10812" s="221"/>
      <c r="AM10812" s="221"/>
      <c r="AN10812" s="221"/>
      <c r="AO10812" s="221"/>
      <c r="AP10812" s="221"/>
      <c r="AQ10812" s="219"/>
      <c r="AR10812" s="219"/>
      <c r="AS10812" s="221"/>
      <c r="AT10812" s="221"/>
      <c r="AU10812" s="221"/>
      <c r="AV10812" s="221"/>
      <c r="AW10812" s="221"/>
      <c r="AX10812" s="221"/>
      <c r="AY10812" s="221"/>
      <c r="AZ10812" s="221"/>
    </row>
    <row r="10813" spans="34:52" x14ac:dyDescent="0.15">
      <c r="AH10813" s="221"/>
      <c r="AI10813" s="221"/>
      <c r="AJ10813" s="221"/>
      <c r="AK10813" s="221"/>
      <c r="AL10813" s="221"/>
      <c r="AM10813" s="221"/>
      <c r="AN10813" s="221"/>
      <c r="AO10813" s="221"/>
      <c r="AP10813" s="221"/>
      <c r="AQ10813" s="219"/>
      <c r="AR10813" s="219"/>
      <c r="AS10813" s="221"/>
      <c r="AT10813" s="221"/>
      <c r="AU10813" s="221"/>
      <c r="AV10813" s="221"/>
      <c r="AW10813" s="221"/>
      <c r="AX10813" s="221"/>
      <c r="AY10813" s="221"/>
      <c r="AZ10813" s="221"/>
    </row>
    <row r="10814" spans="34:52" x14ac:dyDescent="0.15">
      <c r="AH10814" s="221"/>
      <c r="AI10814" s="221"/>
      <c r="AJ10814" s="221"/>
      <c r="AK10814" s="221"/>
      <c r="AL10814" s="221"/>
      <c r="AM10814" s="221"/>
      <c r="AN10814" s="221"/>
      <c r="AO10814" s="221"/>
      <c r="AP10814" s="221"/>
      <c r="AQ10814" s="219"/>
      <c r="AR10814" s="219"/>
      <c r="AS10814" s="221"/>
      <c r="AT10814" s="221"/>
      <c r="AU10814" s="221"/>
      <c r="AV10814" s="221"/>
      <c r="AW10814" s="221"/>
      <c r="AX10814" s="221"/>
      <c r="AY10814" s="221"/>
      <c r="AZ10814" s="221"/>
    </row>
    <row r="10815" spans="34:52" x14ac:dyDescent="0.15">
      <c r="AH10815" s="221"/>
      <c r="AI10815" s="221"/>
      <c r="AJ10815" s="221"/>
      <c r="AK10815" s="221"/>
      <c r="AL10815" s="221"/>
      <c r="AM10815" s="221"/>
      <c r="AN10815" s="221"/>
      <c r="AO10815" s="221"/>
      <c r="AP10815" s="221"/>
      <c r="AQ10815" s="219"/>
      <c r="AR10815" s="219"/>
      <c r="AS10815" s="221"/>
      <c r="AT10815" s="221"/>
      <c r="AU10815" s="221"/>
      <c r="AV10815" s="221"/>
      <c r="AW10815" s="221"/>
      <c r="AX10815" s="221"/>
      <c r="AY10815" s="221"/>
      <c r="AZ10815" s="221"/>
    </row>
    <row r="10816" spans="34:52" x14ac:dyDescent="0.15">
      <c r="AH10816" s="221"/>
      <c r="AI10816" s="221"/>
      <c r="AJ10816" s="221"/>
      <c r="AK10816" s="221"/>
      <c r="AL10816" s="221"/>
      <c r="AM10816" s="221"/>
      <c r="AN10816" s="221"/>
      <c r="AO10816" s="221"/>
      <c r="AP10816" s="221"/>
      <c r="AQ10816" s="219"/>
      <c r="AR10816" s="219"/>
      <c r="AS10816" s="221"/>
      <c r="AT10816" s="221"/>
      <c r="AU10816" s="221"/>
      <c r="AV10816" s="221"/>
      <c r="AW10816" s="221"/>
      <c r="AX10816" s="221"/>
      <c r="AY10816" s="221"/>
      <c r="AZ10816" s="221"/>
    </row>
    <row r="10817" spans="34:52" x14ac:dyDescent="0.15">
      <c r="AH10817" s="221"/>
      <c r="AI10817" s="221"/>
      <c r="AJ10817" s="221"/>
      <c r="AK10817" s="221"/>
      <c r="AL10817" s="221"/>
      <c r="AM10817" s="221"/>
      <c r="AN10817" s="221"/>
      <c r="AO10817" s="221"/>
      <c r="AP10817" s="221"/>
      <c r="AQ10817" s="219"/>
      <c r="AR10817" s="219"/>
      <c r="AS10817" s="221"/>
      <c r="AT10817" s="221"/>
      <c r="AU10817" s="221"/>
      <c r="AV10817" s="221"/>
      <c r="AW10817" s="221"/>
      <c r="AX10817" s="221"/>
      <c r="AY10817" s="221"/>
      <c r="AZ10817" s="221"/>
    </row>
    <row r="10818" spans="34:52" x14ac:dyDescent="0.15">
      <c r="AH10818" s="221"/>
      <c r="AI10818" s="221"/>
      <c r="AJ10818" s="221"/>
      <c r="AK10818" s="221"/>
      <c r="AL10818" s="221"/>
      <c r="AM10818" s="221"/>
      <c r="AN10818" s="221"/>
      <c r="AO10818" s="221"/>
      <c r="AP10818" s="221"/>
      <c r="AQ10818" s="219"/>
      <c r="AR10818" s="219"/>
      <c r="AS10818" s="221"/>
      <c r="AT10818" s="221"/>
      <c r="AU10818" s="221"/>
      <c r="AV10818" s="221"/>
      <c r="AW10818" s="221"/>
      <c r="AX10818" s="221"/>
      <c r="AY10818" s="221"/>
      <c r="AZ10818" s="221"/>
    </row>
    <row r="10819" spans="34:52" x14ac:dyDescent="0.15">
      <c r="AH10819" s="221"/>
      <c r="AI10819" s="221"/>
      <c r="AJ10819" s="221"/>
      <c r="AK10819" s="221"/>
      <c r="AL10819" s="221"/>
      <c r="AM10819" s="221"/>
      <c r="AN10819" s="221"/>
      <c r="AO10819" s="221"/>
      <c r="AP10819" s="221"/>
      <c r="AQ10819" s="219"/>
      <c r="AR10819" s="219"/>
      <c r="AS10819" s="221"/>
      <c r="AT10819" s="221"/>
      <c r="AU10819" s="221"/>
      <c r="AV10819" s="221"/>
      <c r="AW10819" s="221"/>
      <c r="AX10819" s="221"/>
      <c r="AY10819" s="221"/>
      <c r="AZ10819" s="221"/>
    </row>
    <row r="10820" spans="34:52" x14ac:dyDescent="0.15">
      <c r="AH10820" s="221"/>
      <c r="AI10820" s="221"/>
      <c r="AJ10820" s="221"/>
      <c r="AK10820" s="221"/>
      <c r="AL10820" s="221"/>
      <c r="AM10820" s="221"/>
      <c r="AN10820" s="221"/>
      <c r="AO10820" s="221"/>
      <c r="AP10820" s="221"/>
      <c r="AQ10820" s="219"/>
      <c r="AR10820" s="219"/>
      <c r="AS10820" s="221"/>
      <c r="AT10820" s="221"/>
      <c r="AU10820" s="221"/>
      <c r="AV10820" s="221"/>
      <c r="AW10820" s="221"/>
      <c r="AX10820" s="221"/>
      <c r="AY10820" s="221"/>
      <c r="AZ10820" s="221"/>
    </row>
    <row r="10821" spans="34:52" x14ac:dyDescent="0.15">
      <c r="AH10821" s="221"/>
      <c r="AI10821" s="221"/>
      <c r="AJ10821" s="221"/>
      <c r="AK10821" s="221"/>
      <c r="AL10821" s="221"/>
      <c r="AM10821" s="221"/>
      <c r="AN10821" s="221"/>
      <c r="AO10821" s="221"/>
      <c r="AP10821" s="221"/>
      <c r="AQ10821" s="219"/>
      <c r="AR10821" s="219"/>
      <c r="AS10821" s="221"/>
      <c r="AT10821" s="221"/>
      <c r="AU10821" s="221"/>
      <c r="AV10821" s="221"/>
      <c r="AW10821" s="221"/>
      <c r="AX10821" s="221"/>
      <c r="AY10821" s="221"/>
      <c r="AZ10821" s="221"/>
    </row>
    <row r="10822" spans="34:52" x14ac:dyDescent="0.15">
      <c r="AH10822" s="221"/>
      <c r="AI10822" s="221"/>
      <c r="AJ10822" s="221"/>
      <c r="AK10822" s="221"/>
      <c r="AL10822" s="221"/>
      <c r="AM10822" s="221"/>
      <c r="AN10822" s="221"/>
      <c r="AO10822" s="221"/>
      <c r="AP10822" s="221"/>
      <c r="AQ10822" s="219"/>
      <c r="AR10822" s="219"/>
      <c r="AS10822" s="221"/>
      <c r="AT10822" s="221"/>
      <c r="AU10822" s="221"/>
      <c r="AV10822" s="221"/>
      <c r="AW10822" s="221"/>
      <c r="AX10822" s="221"/>
      <c r="AY10822" s="221"/>
      <c r="AZ10822" s="221"/>
    </row>
    <row r="10823" spans="34:52" x14ac:dyDescent="0.15">
      <c r="AH10823" s="221"/>
      <c r="AI10823" s="221"/>
      <c r="AJ10823" s="221"/>
      <c r="AK10823" s="221"/>
      <c r="AL10823" s="221"/>
      <c r="AM10823" s="221"/>
      <c r="AN10823" s="221"/>
      <c r="AO10823" s="221"/>
      <c r="AP10823" s="221"/>
      <c r="AQ10823" s="219"/>
      <c r="AR10823" s="219"/>
      <c r="AS10823" s="221"/>
      <c r="AT10823" s="221"/>
      <c r="AU10823" s="221"/>
      <c r="AV10823" s="221"/>
      <c r="AW10823" s="221"/>
      <c r="AX10823" s="221"/>
      <c r="AY10823" s="221"/>
      <c r="AZ10823" s="221"/>
    </row>
    <row r="10824" spans="34:52" x14ac:dyDescent="0.15">
      <c r="AH10824" s="221"/>
      <c r="AI10824" s="221"/>
      <c r="AJ10824" s="221"/>
      <c r="AK10824" s="221"/>
      <c r="AL10824" s="221"/>
      <c r="AM10824" s="221"/>
      <c r="AN10824" s="221"/>
      <c r="AO10824" s="221"/>
      <c r="AP10824" s="221"/>
      <c r="AQ10824" s="219"/>
      <c r="AR10824" s="219"/>
      <c r="AS10824" s="221"/>
      <c r="AT10824" s="221"/>
      <c r="AU10824" s="221"/>
      <c r="AV10824" s="221"/>
      <c r="AW10824" s="221"/>
      <c r="AX10824" s="221"/>
      <c r="AY10824" s="221"/>
      <c r="AZ10824" s="221"/>
    </row>
    <row r="10825" spans="34:52" x14ac:dyDescent="0.15">
      <c r="AH10825" s="221"/>
      <c r="AI10825" s="221"/>
      <c r="AJ10825" s="221"/>
      <c r="AK10825" s="221"/>
      <c r="AL10825" s="221"/>
      <c r="AM10825" s="221"/>
      <c r="AN10825" s="221"/>
      <c r="AO10825" s="221"/>
      <c r="AP10825" s="221"/>
      <c r="AQ10825" s="219"/>
      <c r="AR10825" s="219"/>
      <c r="AS10825" s="221"/>
      <c r="AT10825" s="221"/>
      <c r="AU10825" s="221"/>
      <c r="AV10825" s="221"/>
      <c r="AW10825" s="221"/>
      <c r="AX10825" s="221"/>
      <c r="AY10825" s="221"/>
      <c r="AZ10825" s="221"/>
    </row>
    <row r="10826" spans="34:52" x14ac:dyDescent="0.15">
      <c r="AH10826" s="221"/>
      <c r="AI10826" s="221"/>
      <c r="AJ10826" s="221"/>
      <c r="AK10826" s="221"/>
      <c r="AL10826" s="221"/>
      <c r="AM10826" s="221"/>
      <c r="AN10826" s="221"/>
      <c r="AO10826" s="221"/>
      <c r="AP10826" s="221"/>
      <c r="AQ10826" s="219"/>
      <c r="AR10826" s="219"/>
      <c r="AS10826" s="221"/>
      <c r="AT10826" s="221"/>
      <c r="AU10826" s="221"/>
      <c r="AV10826" s="221"/>
      <c r="AW10826" s="221"/>
      <c r="AX10826" s="221"/>
      <c r="AY10826" s="221"/>
      <c r="AZ10826" s="221"/>
    </row>
    <row r="10827" spans="34:52" x14ac:dyDescent="0.15">
      <c r="AH10827" s="221"/>
      <c r="AI10827" s="221"/>
      <c r="AJ10827" s="221"/>
      <c r="AK10827" s="221"/>
      <c r="AL10827" s="221"/>
      <c r="AM10827" s="221"/>
      <c r="AN10827" s="221"/>
      <c r="AO10827" s="221"/>
      <c r="AP10827" s="221"/>
      <c r="AQ10827" s="219"/>
      <c r="AR10827" s="219"/>
      <c r="AS10827" s="221"/>
      <c r="AT10827" s="221"/>
      <c r="AU10827" s="221"/>
      <c r="AV10827" s="221"/>
      <c r="AW10827" s="221"/>
      <c r="AX10827" s="221"/>
      <c r="AY10827" s="221"/>
      <c r="AZ10827" s="221"/>
    </row>
    <row r="10828" spans="34:52" x14ac:dyDescent="0.15">
      <c r="AH10828" s="221"/>
      <c r="AI10828" s="221"/>
      <c r="AJ10828" s="221"/>
      <c r="AK10828" s="221"/>
      <c r="AL10828" s="221"/>
      <c r="AM10828" s="221"/>
      <c r="AN10828" s="221"/>
      <c r="AO10828" s="221"/>
      <c r="AP10828" s="221"/>
      <c r="AQ10828" s="219"/>
      <c r="AR10828" s="219"/>
      <c r="AS10828" s="221"/>
      <c r="AT10828" s="221"/>
      <c r="AU10828" s="221"/>
      <c r="AV10828" s="221"/>
      <c r="AW10828" s="221"/>
      <c r="AX10828" s="221"/>
      <c r="AY10828" s="221"/>
      <c r="AZ10828" s="221"/>
    </row>
    <row r="10829" spans="34:52" x14ac:dyDescent="0.15">
      <c r="AH10829" s="221"/>
      <c r="AI10829" s="221"/>
      <c r="AJ10829" s="221"/>
      <c r="AK10829" s="221"/>
      <c r="AL10829" s="221"/>
      <c r="AM10829" s="221"/>
      <c r="AN10829" s="221"/>
      <c r="AO10829" s="221"/>
      <c r="AP10829" s="221"/>
      <c r="AQ10829" s="219"/>
      <c r="AR10829" s="219"/>
      <c r="AS10829" s="221"/>
      <c r="AT10829" s="221"/>
      <c r="AU10829" s="221"/>
      <c r="AV10829" s="221"/>
      <c r="AW10829" s="221"/>
      <c r="AX10829" s="221"/>
      <c r="AY10829" s="221"/>
      <c r="AZ10829" s="221"/>
    </row>
    <row r="10830" spans="34:52" x14ac:dyDescent="0.15">
      <c r="AH10830" s="221"/>
      <c r="AI10830" s="221"/>
      <c r="AJ10830" s="221"/>
      <c r="AK10830" s="221"/>
      <c r="AL10830" s="221"/>
      <c r="AM10830" s="221"/>
      <c r="AN10830" s="221"/>
      <c r="AO10830" s="221"/>
      <c r="AP10830" s="221"/>
      <c r="AQ10830" s="219"/>
      <c r="AR10830" s="219"/>
      <c r="AS10830" s="221"/>
      <c r="AT10830" s="221"/>
      <c r="AU10830" s="221"/>
      <c r="AV10830" s="221"/>
      <c r="AW10830" s="221"/>
      <c r="AX10830" s="221"/>
      <c r="AY10830" s="221"/>
      <c r="AZ10830" s="221"/>
    </row>
    <row r="10831" spans="34:52" x14ac:dyDescent="0.15">
      <c r="AH10831" s="221"/>
      <c r="AI10831" s="221"/>
      <c r="AJ10831" s="221"/>
      <c r="AK10831" s="221"/>
      <c r="AL10831" s="221"/>
      <c r="AM10831" s="221"/>
      <c r="AN10831" s="221"/>
      <c r="AO10831" s="221"/>
      <c r="AP10831" s="221"/>
      <c r="AQ10831" s="219"/>
      <c r="AR10831" s="219"/>
      <c r="AS10831" s="221"/>
      <c r="AT10831" s="221"/>
      <c r="AU10831" s="221"/>
      <c r="AV10831" s="221"/>
      <c r="AW10831" s="221"/>
      <c r="AX10831" s="221"/>
      <c r="AY10831" s="221"/>
      <c r="AZ10831" s="221"/>
    </row>
    <row r="10832" spans="34:52" x14ac:dyDescent="0.15">
      <c r="AH10832" s="221"/>
      <c r="AI10832" s="221"/>
      <c r="AJ10832" s="221"/>
      <c r="AK10832" s="221"/>
      <c r="AL10832" s="221"/>
      <c r="AM10832" s="221"/>
      <c r="AN10832" s="221"/>
      <c r="AO10832" s="221"/>
      <c r="AP10832" s="221"/>
      <c r="AQ10832" s="219"/>
      <c r="AR10832" s="219"/>
      <c r="AS10832" s="221"/>
      <c r="AT10832" s="221"/>
      <c r="AU10832" s="221"/>
      <c r="AV10832" s="221"/>
      <c r="AW10832" s="221"/>
      <c r="AX10832" s="221"/>
      <c r="AY10832" s="221"/>
      <c r="AZ10832" s="221"/>
    </row>
    <row r="10833" spans="34:52" x14ac:dyDescent="0.15">
      <c r="AH10833" s="221"/>
      <c r="AI10833" s="221"/>
      <c r="AJ10833" s="221"/>
      <c r="AK10833" s="221"/>
      <c r="AL10833" s="221"/>
      <c r="AM10833" s="221"/>
      <c r="AN10833" s="221"/>
      <c r="AO10833" s="221"/>
      <c r="AP10833" s="221"/>
      <c r="AQ10833" s="219"/>
      <c r="AR10833" s="219"/>
      <c r="AS10833" s="221"/>
      <c r="AT10833" s="221"/>
      <c r="AU10833" s="221"/>
      <c r="AV10833" s="221"/>
      <c r="AW10833" s="221"/>
      <c r="AX10833" s="221"/>
      <c r="AY10833" s="221"/>
      <c r="AZ10833" s="221"/>
    </row>
    <row r="10834" spans="34:52" x14ac:dyDescent="0.15">
      <c r="AH10834" s="221"/>
      <c r="AI10834" s="221"/>
      <c r="AJ10834" s="221"/>
      <c r="AK10834" s="221"/>
      <c r="AL10834" s="221"/>
      <c r="AM10834" s="221"/>
      <c r="AN10834" s="221"/>
      <c r="AO10834" s="221"/>
      <c r="AP10834" s="221"/>
      <c r="AQ10834" s="219"/>
      <c r="AR10834" s="219"/>
      <c r="AS10834" s="221"/>
      <c r="AT10834" s="221"/>
      <c r="AU10834" s="221"/>
      <c r="AV10834" s="221"/>
      <c r="AW10834" s="221"/>
      <c r="AX10834" s="221"/>
      <c r="AY10834" s="221"/>
      <c r="AZ10834" s="221"/>
    </row>
    <row r="10835" spans="34:52" x14ac:dyDescent="0.15">
      <c r="AH10835" s="221"/>
      <c r="AI10835" s="221"/>
      <c r="AJ10835" s="221"/>
      <c r="AK10835" s="221"/>
      <c r="AL10835" s="221"/>
      <c r="AM10835" s="221"/>
      <c r="AN10835" s="221"/>
      <c r="AO10835" s="221"/>
      <c r="AP10835" s="221"/>
      <c r="AQ10835" s="219"/>
      <c r="AR10835" s="219"/>
      <c r="AS10835" s="221"/>
      <c r="AT10835" s="221"/>
      <c r="AU10835" s="221"/>
      <c r="AV10835" s="221"/>
      <c r="AW10835" s="221"/>
      <c r="AX10835" s="221"/>
      <c r="AY10835" s="221"/>
      <c r="AZ10835" s="221"/>
    </row>
    <row r="10836" spans="34:52" x14ac:dyDescent="0.15">
      <c r="AH10836" s="221"/>
      <c r="AI10836" s="221"/>
      <c r="AJ10836" s="221"/>
      <c r="AK10836" s="221"/>
      <c r="AL10836" s="221"/>
      <c r="AM10836" s="221"/>
      <c r="AN10836" s="221"/>
      <c r="AO10836" s="221"/>
      <c r="AP10836" s="221"/>
      <c r="AQ10836" s="219"/>
      <c r="AR10836" s="219"/>
      <c r="AS10836" s="221"/>
      <c r="AT10836" s="221"/>
      <c r="AU10836" s="221"/>
      <c r="AV10836" s="221"/>
      <c r="AW10836" s="221"/>
      <c r="AX10836" s="221"/>
      <c r="AY10836" s="221"/>
      <c r="AZ10836" s="221"/>
    </row>
    <row r="10837" spans="34:52" x14ac:dyDescent="0.15">
      <c r="AH10837" s="221"/>
      <c r="AI10837" s="221"/>
      <c r="AJ10837" s="221"/>
      <c r="AK10837" s="221"/>
      <c r="AL10837" s="221"/>
      <c r="AM10837" s="221"/>
      <c r="AN10837" s="221"/>
      <c r="AO10837" s="221"/>
      <c r="AP10837" s="221"/>
      <c r="AQ10837" s="219"/>
      <c r="AR10837" s="219"/>
      <c r="AS10837" s="221"/>
      <c r="AT10837" s="221"/>
      <c r="AU10837" s="221"/>
      <c r="AV10837" s="221"/>
      <c r="AW10837" s="221"/>
      <c r="AX10837" s="221"/>
      <c r="AY10837" s="221"/>
      <c r="AZ10837" s="221"/>
    </row>
    <row r="10838" spans="34:52" x14ac:dyDescent="0.15">
      <c r="AH10838" s="221"/>
      <c r="AI10838" s="221"/>
      <c r="AJ10838" s="221"/>
      <c r="AK10838" s="221"/>
      <c r="AL10838" s="221"/>
      <c r="AM10838" s="221"/>
      <c r="AN10838" s="221"/>
      <c r="AO10838" s="221"/>
      <c r="AP10838" s="221"/>
      <c r="AQ10838" s="219"/>
      <c r="AR10838" s="219"/>
      <c r="AS10838" s="221"/>
      <c r="AT10838" s="221"/>
      <c r="AU10838" s="221"/>
      <c r="AV10838" s="221"/>
      <c r="AW10838" s="221"/>
      <c r="AX10838" s="221"/>
      <c r="AY10838" s="221"/>
      <c r="AZ10838" s="221"/>
    </row>
    <row r="10839" spans="34:52" x14ac:dyDescent="0.15">
      <c r="AH10839" s="221"/>
      <c r="AI10839" s="221"/>
      <c r="AJ10839" s="221"/>
      <c r="AK10839" s="221"/>
      <c r="AL10839" s="221"/>
      <c r="AM10839" s="221"/>
      <c r="AN10839" s="221"/>
      <c r="AO10839" s="221"/>
      <c r="AP10839" s="221"/>
      <c r="AQ10839" s="219"/>
      <c r="AR10839" s="219"/>
      <c r="AS10839" s="221"/>
      <c r="AT10839" s="221"/>
      <c r="AU10839" s="221"/>
      <c r="AV10839" s="221"/>
      <c r="AW10839" s="221"/>
      <c r="AX10839" s="221"/>
      <c r="AY10839" s="221"/>
      <c r="AZ10839" s="221"/>
    </row>
    <row r="10840" spans="34:52" x14ac:dyDescent="0.15">
      <c r="AH10840" s="221"/>
      <c r="AI10840" s="221"/>
      <c r="AJ10840" s="221"/>
      <c r="AK10840" s="221"/>
      <c r="AL10840" s="221"/>
      <c r="AM10840" s="221"/>
      <c r="AN10840" s="221"/>
      <c r="AO10840" s="221"/>
      <c r="AP10840" s="221"/>
      <c r="AQ10840" s="219"/>
      <c r="AR10840" s="219"/>
      <c r="AS10840" s="221"/>
      <c r="AT10840" s="221"/>
      <c r="AU10840" s="221"/>
      <c r="AV10840" s="221"/>
      <c r="AW10840" s="221"/>
      <c r="AX10840" s="221"/>
      <c r="AY10840" s="221"/>
      <c r="AZ10840" s="221"/>
    </row>
    <row r="10841" spans="34:52" x14ac:dyDescent="0.15">
      <c r="AH10841" s="221"/>
      <c r="AI10841" s="221"/>
      <c r="AJ10841" s="221"/>
      <c r="AK10841" s="221"/>
      <c r="AL10841" s="221"/>
      <c r="AM10841" s="221"/>
      <c r="AN10841" s="221"/>
      <c r="AO10841" s="221"/>
      <c r="AP10841" s="221"/>
      <c r="AQ10841" s="219"/>
      <c r="AR10841" s="219"/>
      <c r="AS10841" s="221"/>
      <c r="AT10841" s="221"/>
      <c r="AU10841" s="221"/>
      <c r="AV10841" s="221"/>
      <c r="AW10841" s="221"/>
      <c r="AX10841" s="221"/>
      <c r="AY10841" s="221"/>
      <c r="AZ10841" s="221"/>
    </row>
    <row r="10842" spans="34:52" x14ac:dyDescent="0.15">
      <c r="AH10842" s="221"/>
      <c r="AI10842" s="221"/>
      <c r="AJ10842" s="221"/>
      <c r="AK10842" s="221"/>
      <c r="AL10842" s="221"/>
      <c r="AM10842" s="221"/>
      <c r="AN10842" s="221"/>
      <c r="AO10842" s="221"/>
      <c r="AP10842" s="221"/>
      <c r="AQ10842" s="219"/>
      <c r="AR10842" s="219"/>
      <c r="AS10842" s="221"/>
      <c r="AT10842" s="221"/>
      <c r="AU10842" s="221"/>
      <c r="AV10842" s="221"/>
      <c r="AW10842" s="221"/>
      <c r="AX10842" s="221"/>
      <c r="AY10842" s="221"/>
      <c r="AZ10842" s="221"/>
    </row>
    <row r="10843" spans="34:52" x14ac:dyDescent="0.15">
      <c r="AH10843" s="221"/>
      <c r="AI10843" s="221"/>
      <c r="AJ10843" s="221"/>
      <c r="AK10843" s="221"/>
      <c r="AL10843" s="221"/>
      <c r="AM10843" s="221"/>
      <c r="AN10843" s="221"/>
      <c r="AO10843" s="221"/>
      <c r="AP10843" s="221"/>
      <c r="AQ10843" s="219"/>
      <c r="AR10843" s="219"/>
      <c r="AS10843" s="221"/>
      <c r="AT10843" s="221"/>
      <c r="AU10843" s="221"/>
      <c r="AV10843" s="221"/>
      <c r="AW10843" s="221"/>
      <c r="AX10843" s="221"/>
      <c r="AY10843" s="221"/>
      <c r="AZ10843" s="221"/>
    </row>
    <row r="10844" spans="34:52" x14ac:dyDescent="0.15">
      <c r="AH10844" s="221"/>
      <c r="AI10844" s="221"/>
      <c r="AJ10844" s="221"/>
      <c r="AK10844" s="221"/>
      <c r="AL10844" s="221"/>
      <c r="AM10844" s="221"/>
      <c r="AN10844" s="221"/>
      <c r="AO10844" s="221"/>
      <c r="AP10844" s="221"/>
      <c r="AQ10844" s="219"/>
      <c r="AR10844" s="219"/>
      <c r="AS10844" s="221"/>
      <c r="AT10844" s="221"/>
      <c r="AU10844" s="221"/>
      <c r="AV10844" s="221"/>
      <c r="AW10844" s="221"/>
      <c r="AX10844" s="221"/>
      <c r="AY10844" s="221"/>
      <c r="AZ10844" s="221"/>
    </row>
    <row r="10845" spans="34:52" x14ac:dyDescent="0.15">
      <c r="AH10845" s="221"/>
      <c r="AI10845" s="221"/>
      <c r="AJ10845" s="221"/>
      <c r="AK10845" s="221"/>
      <c r="AL10845" s="221"/>
      <c r="AM10845" s="221"/>
      <c r="AN10845" s="221"/>
      <c r="AO10845" s="221"/>
      <c r="AP10845" s="221"/>
      <c r="AQ10845" s="219"/>
      <c r="AR10845" s="219"/>
      <c r="AS10845" s="221"/>
      <c r="AT10845" s="221"/>
      <c r="AU10845" s="221"/>
      <c r="AV10845" s="221"/>
      <c r="AW10845" s="221"/>
      <c r="AX10845" s="221"/>
      <c r="AY10845" s="221"/>
      <c r="AZ10845" s="221"/>
    </row>
    <row r="10846" spans="34:52" x14ac:dyDescent="0.15">
      <c r="AH10846" s="221"/>
      <c r="AI10846" s="221"/>
      <c r="AJ10846" s="221"/>
      <c r="AK10846" s="221"/>
      <c r="AL10846" s="221"/>
      <c r="AM10846" s="221"/>
      <c r="AN10846" s="221"/>
      <c r="AO10846" s="221"/>
      <c r="AP10846" s="221"/>
      <c r="AQ10846" s="219"/>
      <c r="AR10846" s="219"/>
      <c r="AS10846" s="221"/>
      <c r="AT10846" s="221"/>
      <c r="AU10846" s="221"/>
      <c r="AV10846" s="221"/>
      <c r="AW10846" s="221"/>
      <c r="AX10846" s="221"/>
      <c r="AY10846" s="221"/>
      <c r="AZ10846" s="221"/>
    </row>
    <row r="10847" spans="34:52" x14ac:dyDescent="0.15">
      <c r="AH10847" s="221"/>
      <c r="AI10847" s="221"/>
      <c r="AJ10847" s="221"/>
      <c r="AK10847" s="221"/>
      <c r="AL10847" s="221"/>
      <c r="AM10847" s="221"/>
      <c r="AN10847" s="221"/>
      <c r="AO10847" s="221"/>
      <c r="AP10847" s="221"/>
      <c r="AQ10847" s="219"/>
      <c r="AR10847" s="219"/>
      <c r="AS10847" s="221"/>
      <c r="AT10847" s="221"/>
      <c r="AU10847" s="221"/>
      <c r="AV10847" s="221"/>
      <c r="AW10847" s="221"/>
      <c r="AX10847" s="221"/>
      <c r="AY10847" s="221"/>
      <c r="AZ10847" s="221"/>
    </row>
    <row r="10848" spans="34:52" x14ac:dyDescent="0.15">
      <c r="AH10848" s="221"/>
      <c r="AI10848" s="221"/>
      <c r="AJ10848" s="221"/>
      <c r="AK10848" s="221"/>
      <c r="AL10848" s="221"/>
      <c r="AM10848" s="221"/>
      <c r="AN10848" s="221"/>
      <c r="AO10848" s="221"/>
      <c r="AP10848" s="221"/>
      <c r="AQ10848" s="219"/>
      <c r="AR10848" s="219"/>
      <c r="AS10848" s="221"/>
      <c r="AT10848" s="221"/>
      <c r="AU10848" s="221"/>
      <c r="AV10848" s="221"/>
      <c r="AW10848" s="221"/>
      <c r="AX10848" s="221"/>
      <c r="AY10848" s="221"/>
      <c r="AZ10848" s="221"/>
    </row>
    <row r="10849" spans="34:52" x14ac:dyDescent="0.15">
      <c r="AH10849" s="221"/>
      <c r="AI10849" s="221"/>
      <c r="AJ10849" s="221"/>
      <c r="AK10849" s="221"/>
      <c r="AL10849" s="221"/>
      <c r="AM10849" s="221"/>
      <c r="AN10849" s="221"/>
      <c r="AO10849" s="221"/>
      <c r="AP10849" s="221"/>
      <c r="AQ10849" s="219"/>
      <c r="AR10849" s="219"/>
      <c r="AS10849" s="221"/>
      <c r="AT10849" s="221"/>
      <c r="AU10849" s="221"/>
      <c r="AV10849" s="221"/>
      <c r="AW10849" s="221"/>
      <c r="AX10849" s="221"/>
      <c r="AY10849" s="221"/>
      <c r="AZ10849" s="221"/>
    </row>
    <row r="10850" spans="34:52" x14ac:dyDescent="0.15">
      <c r="AH10850" s="221"/>
      <c r="AI10850" s="221"/>
      <c r="AJ10850" s="221"/>
      <c r="AK10850" s="221"/>
      <c r="AL10850" s="221"/>
      <c r="AM10850" s="221"/>
      <c r="AN10850" s="221"/>
      <c r="AO10850" s="221"/>
      <c r="AP10850" s="221"/>
      <c r="AQ10850" s="219"/>
      <c r="AR10850" s="219"/>
      <c r="AS10850" s="221"/>
      <c r="AT10850" s="221"/>
      <c r="AU10850" s="221"/>
      <c r="AV10850" s="221"/>
      <c r="AW10850" s="221"/>
      <c r="AX10850" s="221"/>
      <c r="AY10850" s="221"/>
      <c r="AZ10850" s="221"/>
    </row>
    <row r="10851" spans="34:52" x14ac:dyDescent="0.15">
      <c r="AH10851" s="221"/>
      <c r="AI10851" s="221"/>
      <c r="AJ10851" s="221"/>
      <c r="AK10851" s="221"/>
      <c r="AL10851" s="221"/>
      <c r="AM10851" s="221"/>
      <c r="AN10851" s="221"/>
      <c r="AO10851" s="221"/>
      <c r="AP10851" s="221"/>
      <c r="AQ10851" s="219"/>
      <c r="AR10851" s="219"/>
      <c r="AS10851" s="221"/>
      <c r="AT10851" s="221"/>
      <c r="AU10851" s="221"/>
      <c r="AV10851" s="221"/>
      <c r="AW10851" s="221"/>
      <c r="AX10851" s="221"/>
      <c r="AY10851" s="221"/>
      <c r="AZ10851" s="221"/>
    </row>
    <row r="10852" spans="34:52" x14ac:dyDescent="0.15">
      <c r="AH10852" s="221"/>
      <c r="AI10852" s="221"/>
      <c r="AJ10852" s="221"/>
      <c r="AK10852" s="221"/>
      <c r="AL10852" s="221"/>
      <c r="AM10852" s="221"/>
      <c r="AN10852" s="221"/>
      <c r="AO10852" s="221"/>
      <c r="AP10852" s="221"/>
      <c r="AQ10852" s="219"/>
      <c r="AR10852" s="219"/>
      <c r="AS10852" s="221"/>
      <c r="AT10852" s="221"/>
      <c r="AU10852" s="221"/>
      <c r="AV10852" s="221"/>
      <c r="AW10852" s="221"/>
      <c r="AX10852" s="221"/>
      <c r="AY10852" s="221"/>
      <c r="AZ10852" s="221"/>
    </row>
    <row r="10853" spans="34:52" x14ac:dyDescent="0.15">
      <c r="AH10853" s="221"/>
      <c r="AI10853" s="221"/>
      <c r="AJ10853" s="221"/>
      <c r="AK10853" s="221"/>
      <c r="AL10853" s="221"/>
      <c r="AM10853" s="221"/>
      <c r="AN10853" s="221"/>
      <c r="AO10853" s="221"/>
      <c r="AP10853" s="221"/>
      <c r="AQ10853" s="219"/>
      <c r="AR10853" s="219"/>
      <c r="AS10853" s="221"/>
      <c r="AT10853" s="221"/>
      <c r="AU10853" s="221"/>
      <c r="AV10853" s="221"/>
      <c r="AW10853" s="221"/>
      <c r="AX10853" s="221"/>
      <c r="AY10853" s="221"/>
      <c r="AZ10853" s="221"/>
    </row>
    <row r="10854" spans="34:52" x14ac:dyDescent="0.15">
      <c r="AH10854" s="221"/>
      <c r="AI10854" s="221"/>
      <c r="AJ10854" s="221"/>
      <c r="AK10854" s="221"/>
      <c r="AL10854" s="221"/>
      <c r="AM10854" s="221"/>
      <c r="AN10854" s="221"/>
      <c r="AO10854" s="221"/>
      <c r="AP10854" s="221"/>
      <c r="AQ10854" s="219"/>
      <c r="AR10854" s="219"/>
      <c r="AS10854" s="221"/>
      <c r="AT10854" s="221"/>
      <c r="AU10854" s="221"/>
      <c r="AV10854" s="221"/>
      <c r="AW10854" s="221"/>
      <c r="AX10854" s="221"/>
      <c r="AY10854" s="221"/>
      <c r="AZ10854" s="221"/>
    </row>
    <row r="10855" spans="34:52" x14ac:dyDescent="0.15">
      <c r="AH10855" s="221"/>
      <c r="AI10855" s="221"/>
      <c r="AJ10855" s="221"/>
      <c r="AK10855" s="221"/>
      <c r="AL10855" s="221"/>
      <c r="AM10855" s="221"/>
      <c r="AN10855" s="221"/>
      <c r="AO10855" s="221"/>
      <c r="AP10855" s="221"/>
      <c r="AQ10855" s="219"/>
      <c r="AR10855" s="219"/>
      <c r="AS10855" s="221"/>
      <c r="AT10855" s="221"/>
      <c r="AU10855" s="221"/>
      <c r="AV10855" s="221"/>
      <c r="AW10855" s="221"/>
      <c r="AX10855" s="221"/>
      <c r="AY10855" s="221"/>
      <c r="AZ10855" s="221"/>
    </row>
    <row r="10856" spans="34:52" x14ac:dyDescent="0.15">
      <c r="AH10856" s="221"/>
      <c r="AI10856" s="221"/>
      <c r="AJ10856" s="221"/>
      <c r="AK10856" s="221"/>
      <c r="AL10856" s="221"/>
      <c r="AM10856" s="221"/>
      <c r="AN10856" s="221"/>
      <c r="AO10856" s="221"/>
      <c r="AP10856" s="221"/>
      <c r="AQ10856" s="219"/>
      <c r="AR10856" s="219"/>
      <c r="AS10856" s="221"/>
      <c r="AT10856" s="221"/>
      <c r="AU10856" s="221"/>
      <c r="AV10856" s="221"/>
      <c r="AW10856" s="221"/>
      <c r="AX10856" s="221"/>
      <c r="AY10856" s="221"/>
      <c r="AZ10856" s="221"/>
    </row>
    <row r="10857" spans="34:52" x14ac:dyDescent="0.15">
      <c r="AH10857" s="221"/>
      <c r="AI10857" s="221"/>
      <c r="AJ10857" s="221"/>
      <c r="AK10857" s="221"/>
      <c r="AL10857" s="221"/>
      <c r="AM10857" s="221"/>
      <c r="AN10857" s="221"/>
      <c r="AO10857" s="221"/>
      <c r="AP10857" s="221"/>
      <c r="AQ10857" s="219"/>
      <c r="AR10857" s="219"/>
      <c r="AS10857" s="221"/>
      <c r="AT10857" s="221"/>
      <c r="AU10857" s="221"/>
      <c r="AV10857" s="221"/>
      <c r="AW10857" s="221"/>
      <c r="AX10857" s="221"/>
      <c r="AY10857" s="221"/>
      <c r="AZ10857" s="221"/>
    </row>
    <row r="10858" spans="34:52" x14ac:dyDescent="0.15">
      <c r="AH10858" s="221"/>
      <c r="AI10858" s="221"/>
      <c r="AJ10858" s="221"/>
      <c r="AK10858" s="221"/>
      <c r="AL10858" s="221"/>
      <c r="AM10858" s="221"/>
      <c r="AN10858" s="221"/>
      <c r="AO10858" s="221"/>
      <c r="AP10858" s="221"/>
      <c r="AQ10858" s="219"/>
      <c r="AR10858" s="219"/>
      <c r="AS10858" s="221"/>
      <c r="AT10858" s="221"/>
      <c r="AU10858" s="221"/>
      <c r="AV10858" s="221"/>
      <c r="AW10858" s="221"/>
      <c r="AX10858" s="221"/>
      <c r="AY10858" s="221"/>
      <c r="AZ10858" s="221"/>
    </row>
    <row r="10859" spans="34:52" x14ac:dyDescent="0.15">
      <c r="AH10859" s="221"/>
      <c r="AI10859" s="221"/>
      <c r="AJ10859" s="221"/>
      <c r="AK10859" s="221"/>
      <c r="AL10859" s="221"/>
      <c r="AM10859" s="221"/>
      <c r="AN10859" s="221"/>
      <c r="AO10859" s="221"/>
      <c r="AP10859" s="221"/>
      <c r="AQ10859" s="219"/>
      <c r="AR10859" s="219"/>
      <c r="AS10859" s="221"/>
      <c r="AT10859" s="221"/>
      <c r="AU10859" s="221"/>
      <c r="AV10859" s="221"/>
      <c r="AW10859" s="221"/>
      <c r="AX10859" s="221"/>
      <c r="AY10859" s="221"/>
      <c r="AZ10859" s="221"/>
    </row>
    <row r="10860" spans="34:52" x14ac:dyDescent="0.15">
      <c r="AH10860" s="221"/>
      <c r="AI10860" s="221"/>
      <c r="AJ10860" s="221"/>
      <c r="AK10860" s="221"/>
      <c r="AL10860" s="221"/>
      <c r="AM10860" s="221"/>
      <c r="AN10860" s="221"/>
      <c r="AO10860" s="221"/>
      <c r="AP10860" s="221"/>
      <c r="AQ10860" s="219"/>
      <c r="AR10860" s="219"/>
      <c r="AS10860" s="221"/>
      <c r="AT10860" s="221"/>
      <c r="AU10860" s="221"/>
      <c r="AV10860" s="221"/>
      <c r="AW10860" s="221"/>
      <c r="AX10860" s="221"/>
      <c r="AY10860" s="221"/>
      <c r="AZ10860" s="221"/>
    </row>
    <row r="10861" spans="34:52" x14ac:dyDescent="0.15">
      <c r="AH10861" s="221"/>
      <c r="AI10861" s="221"/>
      <c r="AJ10861" s="221"/>
      <c r="AK10861" s="221"/>
      <c r="AL10861" s="221"/>
      <c r="AM10861" s="221"/>
      <c r="AN10861" s="221"/>
      <c r="AO10861" s="221"/>
      <c r="AP10861" s="221"/>
      <c r="AQ10861" s="219"/>
      <c r="AR10861" s="219"/>
      <c r="AS10861" s="221"/>
      <c r="AT10861" s="221"/>
      <c r="AU10861" s="221"/>
      <c r="AV10861" s="221"/>
      <c r="AW10861" s="221"/>
      <c r="AX10861" s="221"/>
      <c r="AY10861" s="221"/>
      <c r="AZ10861" s="221"/>
    </row>
    <row r="10862" spans="34:52" x14ac:dyDescent="0.15">
      <c r="AH10862" s="221"/>
      <c r="AI10862" s="221"/>
      <c r="AJ10862" s="221"/>
      <c r="AK10862" s="221"/>
      <c r="AL10862" s="221"/>
      <c r="AM10862" s="221"/>
      <c r="AN10862" s="221"/>
      <c r="AO10862" s="221"/>
      <c r="AP10862" s="221"/>
      <c r="AQ10862" s="219"/>
      <c r="AR10862" s="219"/>
      <c r="AS10862" s="221"/>
      <c r="AT10862" s="221"/>
      <c r="AU10862" s="221"/>
      <c r="AV10862" s="221"/>
      <c r="AW10862" s="221"/>
      <c r="AX10862" s="221"/>
      <c r="AY10862" s="221"/>
      <c r="AZ10862" s="221"/>
    </row>
    <row r="10863" spans="34:52" x14ac:dyDescent="0.15">
      <c r="AH10863" s="221"/>
      <c r="AI10863" s="221"/>
      <c r="AJ10863" s="221"/>
      <c r="AK10863" s="221"/>
      <c r="AL10863" s="221"/>
      <c r="AM10863" s="221"/>
      <c r="AN10863" s="221"/>
      <c r="AO10863" s="221"/>
      <c r="AP10863" s="221"/>
      <c r="AQ10863" s="219"/>
      <c r="AR10863" s="219"/>
      <c r="AS10863" s="221"/>
      <c r="AT10863" s="221"/>
      <c r="AU10863" s="221"/>
      <c r="AV10863" s="221"/>
      <c r="AW10863" s="221"/>
      <c r="AX10863" s="221"/>
      <c r="AY10863" s="221"/>
      <c r="AZ10863" s="221"/>
    </row>
    <row r="10864" spans="34:52" x14ac:dyDescent="0.15">
      <c r="AH10864" s="221"/>
      <c r="AI10864" s="221"/>
      <c r="AJ10864" s="221"/>
      <c r="AK10864" s="221"/>
      <c r="AL10864" s="221"/>
      <c r="AM10864" s="221"/>
      <c r="AN10864" s="221"/>
      <c r="AO10864" s="221"/>
      <c r="AP10864" s="221"/>
      <c r="AQ10864" s="219"/>
      <c r="AR10864" s="219"/>
      <c r="AS10864" s="221"/>
      <c r="AT10864" s="221"/>
      <c r="AU10864" s="221"/>
      <c r="AV10864" s="221"/>
      <c r="AW10864" s="221"/>
      <c r="AX10864" s="221"/>
      <c r="AY10864" s="221"/>
      <c r="AZ10864" s="221"/>
    </row>
    <row r="10865" spans="34:52" x14ac:dyDescent="0.15">
      <c r="AH10865" s="221"/>
      <c r="AI10865" s="221"/>
      <c r="AJ10865" s="221"/>
      <c r="AK10865" s="221"/>
      <c r="AL10865" s="221"/>
      <c r="AM10865" s="221"/>
      <c r="AN10865" s="221"/>
      <c r="AO10865" s="221"/>
      <c r="AP10865" s="221"/>
      <c r="AQ10865" s="219"/>
      <c r="AR10865" s="219"/>
      <c r="AS10865" s="221"/>
      <c r="AT10865" s="221"/>
      <c r="AU10865" s="221"/>
      <c r="AV10865" s="221"/>
      <c r="AW10865" s="221"/>
      <c r="AX10865" s="221"/>
      <c r="AY10865" s="221"/>
      <c r="AZ10865" s="221"/>
    </row>
    <row r="10866" spans="34:52" x14ac:dyDescent="0.15">
      <c r="AH10866" s="221"/>
      <c r="AI10866" s="221"/>
      <c r="AJ10866" s="221"/>
      <c r="AK10866" s="221"/>
      <c r="AL10866" s="221"/>
      <c r="AM10866" s="221"/>
      <c r="AN10866" s="221"/>
      <c r="AO10866" s="221"/>
      <c r="AP10866" s="221"/>
      <c r="AQ10866" s="219"/>
      <c r="AR10866" s="219"/>
      <c r="AS10866" s="221"/>
      <c r="AT10866" s="221"/>
      <c r="AU10866" s="221"/>
      <c r="AV10866" s="221"/>
      <c r="AW10866" s="221"/>
      <c r="AX10866" s="221"/>
      <c r="AY10866" s="221"/>
      <c r="AZ10866" s="221"/>
    </row>
    <row r="10867" spans="34:52" x14ac:dyDescent="0.15">
      <c r="AH10867" s="221"/>
      <c r="AI10867" s="221"/>
      <c r="AJ10867" s="221"/>
      <c r="AK10867" s="221"/>
      <c r="AL10867" s="221"/>
      <c r="AM10867" s="221"/>
      <c r="AN10867" s="221"/>
      <c r="AO10867" s="221"/>
      <c r="AP10867" s="221"/>
      <c r="AQ10867" s="219"/>
      <c r="AR10867" s="219"/>
      <c r="AS10867" s="221"/>
      <c r="AT10867" s="221"/>
      <c r="AU10867" s="221"/>
      <c r="AV10867" s="221"/>
      <c r="AW10867" s="221"/>
      <c r="AX10867" s="221"/>
      <c r="AY10867" s="221"/>
      <c r="AZ10867" s="221"/>
    </row>
    <row r="10868" spans="34:52" x14ac:dyDescent="0.15">
      <c r="AH10868" s="221"/>
      <c r="AI10868" s="221"/>
      <c r="AJ10868" s="221"/>
      <c r="AK10868" s="221"/>
      <c r="AL10868" s="221"/>
      <c r="AM10868" s="221"/>
      <c r="AN10868" s="221"/>
      <c r="AO10868" s="221"/>
      <c r="AP10868" s="221"/>
      <c r="AQ10868" s="219"/>
      <c r="AR10868" s="219"/>
      <c r="AS10868" s="221"/>
      <c r="AT10868" s="221"/>
      <c r="AU10868" s="221"/>
      <c r="AV10868" s="221"/>
      <c r="AW10868" s="221"/>
      <c r="AX10868" s="221"/>
      <c r="AY10868" s="221"/>
      <c r="AZ10868" s="221"/>
    </row>
    <row r="10869" spans="34:52" x14ac:dyDescent="0.15">
      <c r="AH10869" s="221"/>
      <c r="AI10869" s="221"/>
      <c r="AJ10869" s="221"/>
      <c r="AK10869" s="221"/>
      <c r="AL10869" s="221"/>
      <c r="AM10869" s="221"/>
      <c r="AN10869" s="221"/>
      <c r="AO10869" s="221"/>
      <c r="AP10869" s="221"/>
      <c r="AQ10869" s="219"/>
      <c r="AR10869" s="219"/>
      <c r="AS10869" s="221"/>
      <c r="AT10869" s="221"/>
      <c r="AU10869" s="221"/>
      <c r="AV10869" s="221"/>
      <c r="AW10869" s="221"/>
      <c r="AX10869" s="221"/>
      <c r="AY10869" s="221"/>
      <c r="AZ10869" s="221"/>
    </row>
    <row r="10870" spans="34:52" x14ac:dyDescent="0.15">
      <c r="AH10870" s="221"/>
      <c r="AI10870" s="221"/>
      <c r="AJ10870" s="221"/>
      <c r="AK10870" s="221"/>
      <c r="AL10870" s="221"/>
      <c r="AM10870" s="221"/>
      <c r="AN10870" s="221"/>
      <c r="AO10870" s="221"/>
      <c r="AP10870" s="221"/>
      <c r="AQ10870" s="219"/>
      <c r="AR10870" s="219"/>
      <c r="AS10870" s="221"/>
      <c r="AT10870" s="221"/>
      <c r="AU10870" s="221"/>
      <c r="AV10870" s="221"/>
      <c r="AW10870" s="221"/>
      <c r="AX10870" s="221"/>
      <c r="AY10870" s="221"/>
      <c r="AZ10870" s="221"/>
    </row>
    <row r="10871" spans="34:52" x14ac:dyDescent="0.15">
      <c r="AH10871" s="221"/>
      <c r="AI10871" s="221"/>
      <c r="AJ10871" s="221"/>
      <c r="AK10871" s="221"/>
      <c r="AL10871" s="221"/>
      <c r="AM10871" s="221"/>
      <c r="AN10871" s="221"/>
      <c r="AO10871" s="221"/>
      <c r="AP10871" s="221"/>
      <c r="AQ10871" s="219"/>
      <c r="AR10871" s="219"/>
      <c r="AS10871" s="221"/>
      <c r="AT10871" s="221"/>
      <c r="AU10871" s="221"/>
      <c r="AV10871" s="221"/>
      <c r="AW10871" s="221"/>
      <c r="AX10871" s="221"/>
      <c r="AY10871" s="221"/>
      <c r="AZ10871" s="221"/>
    </row>
    <row r="10872" spans="34:52" x14ac:dyDescent="0.15">
      <c r="AH10872" s="221"/>
      <c r="AI10872" s="221"/>
      <c r="AJ10872" s="221"/>
      <c r="AK10872" s="221"/>
      <c r="AL10872" s="221"/>
      <c r="AM10872" s="221"/>
      <c r="AN10872" s="221"/>
      <c r="AO10872" s="221"/>
      <c r="AP10872" s="221"/>
      <c r="AQ10872" s="219"/>
      <c r="AR10872" s="219"/>
      <c r="AS10872" s="221"/>
      <c r="AT10872" s="221"/>
      <c r="AU10872" s="221"/>
      <c r="AV10872" s="221"/>
      <c r="AW10872" s="221"/>
      <c r="AX10872" s="221"/>
      <c r="AY10872" s="221"/>
      <c r="AZ10872" s="221"/>
    </row>
    <row r="10873" spans="34:52" x14ac:dyDescent="0.15">
      <c r="AH10873" s="221"/>
      <c r="AI10873" s="221"/>
      <c r="AJ10873" s="221"/>
      <c r="AK10873" s="221"/>
      <c r="AL10873" s="221"/>
      <c r="AM10873" s="221"/>
      <c r="AN10873" s="221"/>
      <c r="AO10873" s="221"/>
      <c r="AP10873" s="221"/>
      <c r="AQ10873" s="219"/>
      <c r="AR10873" s="219"/>
      <c r="AS10873" s="221"/>
      <c r="AT10873" s="221"/>
      <c r="AU10873" s="221"/>
      <c r="AV10873" s="221"/>
      <c r="AW10873" s="221"/>
      <c r="AX10873" s="221"/>
      <c r="AY10873" s="221"/>
      <c r="AZ10873" s="221"/>
    </row>
    <row r="10874" spans="34:52" x14ac:dyDescent="0.15">
      <c r="AH10874" s="221"/>
      <c r="AI10874" s="221"/>
      <c r="AJ10874" s="221"/>
      <c r="AK10874" s="221"/>
      <c r="AL10874" s="221"/>
      <c r="AM10874" s="221"/>
      <c r="AN10874" s="221"/>
      <c r="AO10874" s="221"/>
      <c r="AP10874" s="221"/>
      <c r="AQ10874" s="219"/>
      <c r="AR10874" s="219"/>
      <c r="AS10874" s="221"/>
      <c r="AT10874" s="221"/>
      <c r="AU10874" s="221"/>
      <c r="AV10874" s="221"/>
      <c r="AW10874" s="221"/>
      <c r="AX10874" s="221"/>
      <c r="AY10874" s="221"/>
      <c r="AZ10874" s="221"/>
    </row>
    <row r="10875" spans="34:52" x14ac:dyDescent="0.15">
      <c r="AH10875" s="221"/>
      <c r="AI10875" s="221"/>
      <c r="AJ10875" s="221"/>
      <c r="AK10875" s="221"/>
      <c r="AL10875" s="221"/>
      <c r="AM10875" s="221"/>
      <c r="AN10875" s="221"/>
      <c r="AO10875" s="221"/>
      <c r="AP10875" s="221"/>
      <c r="AQ10875" s="219"/>
      <c r="AR10875" s="219"/>
      <c r="AS10875" s="221"/>
      <c r="AT10875" s="221"/>
      <c r="AU10875" s="221"/>
      <c r="AV10875" s="221"/>
      <c r="AW10875" s="221"/>
      <c r="AX10875" s="221"/>
      <c r="AY10875" s="221"/>
      <c r="AZ10875" s="221"/>
    </row>
    <row r="10876" spans="34:52" x14ac:dyDescent="0.15">
      <c r="AH10876" s="221"/>
      <c r="AI10876" s="221"/>
      <c r="AJ10876" s="221"/>
      <c r="AK10876" s="221"/>
      <c r="AL10876" s="221"/>
      <c r="AM10876" s="221"/>
      <c r="AN10876" s="221"/>
      <c r="AO10876" s="221"/>
      <c r="AP10876" s="221"/>
      <c r="AQ10876" s="219"/>
      <c r="AR10876" s="219"/>
      <c r="AS10876" s="221"/>
      <c r="AT10876" s="221"/>
      <c r="AU10876" s="221"/>
      <c r="AV10876" s="221"/>
      <c r="AW10876" s="221"/>
      <c r="AX10876" s="221"/>
      <c r="AY10876" s="221"/>
      <c r="AZ10876" s="221"/>
    </row>
    <row r="10877" spans="34:52" x14ac:dyDescent="0.15">
      <c r="AH10877" s="221"/>
      <c r="AI10877" s="221"/>
      <c r="AJ10877" s="221"/>
      <c r="AK10877" s="221"/>
      <c r="AL10877" s="221"/>
      <c r="AM10877" s="221"/>
      <c r="AN10877" s="221"/>
      <c r="AO10877" s="221"/>
      <c r="AP10877" s="221"/>
      <c r="AQ10877" s="219"/>
      <c r="AR10877" s="219"/>
      <c r="AS10877" s="221"/>
      <c r="AT10877" s="221"/>
      <c r="AU10877" s="221"/>
      <c r="AV10877" s="221"/>
      <c r="AW10877" s="221"/>
      <c r="AX10877" s="221"/>
      <c r="AY10877" s="221"/>
      <c r="AZ10877" s="221"/>
    </row>
    <row r="10878" spans="34:52" x14ac:dyDescent="0.15">
      <c r="AH10878" s="221"/>
      <c r="AI10878" s="221"/>
      <c r="AJ10878" s="221"/>
      <c r="AK10878" s="221"/>
      <c r="AL10878" s="221"/>
      <c r="AM10878" s="221"/>
      <c r="AN10878" s="221"/>
      <c r="AO10878" s="221"/>
      <c r="AP10878" s="221"/>
      <c r="AQ10878" s="219"/>
      <c r="AR10878" s="219"/>
      <c r="AS10878" s="221"/>
      <c r="AT10878" s="221"/>
      <c r="AU10878" s="221"/>
      <c r="AV10878" s="221"/>
      <c r="AW10878" s="221"/>
      <c r="AX10878" s="221"/>
      <c r="AY10878" s="221"/>
      <c r="AZ10878" s="221"/>
    </row>
    <row r="10879" spans="34:52" x14ac:dyDescent="0.15">
      <c r="AH10879" s="221"/>
      <c r="AI10879" s="221"/>
      <c r="AJ10879" s="221"/>
      <c r="AK10879" s="221"/>
      <c r="AL10879" s="221"/>
      <c r="AM10879" s="221"/>
      <c r="AN10879" s="221"/>
      <c r="AO10879" s="221"/>
      <c r="AP10879" s="221"/>
      <c r="AQ10879" s="219"/>
      <c r="AR10879" s="219"/>
      <c r="AS10879" s="221"/>
      <c r="AT10879" s="221"/>
      <c r="AU10879" s="221"/>
      <c r="AV10879" s="221"/>
      <c r="AW10879" s="221"/>
      <c r="AX10879" s="221"/>
      <c r="AY10879" s="221"/>
      <c r="AZ10879" s="221"/>
    </row>
    <row r="10880" spans="34:52" x14ac:dyDescent="0.15">
      <c r="AH10880" s="221"/>
      <c r="AI10880" s="221"/>
      <c r="AJ10880" s="221"/>
      <c r="AK10880" s="221"/>
      <c r="AL10880" s="221"/>
      <c r="AM10880" s="221"/>
      <c r="AN10880" s="221"/>
      <c r="AO10880" s="221"/>
      <c r="AP10880" s="221"/>
      <c r="AQ10880" s="219"/>
      <c r="AR10880" s="219"/>
      <c r="AS10880" s="221"/>
      <c r="AT10880" s="221"/>
      <c r="AU10880" s="221"/>
      <c r="AV10880" s="221"/>
      <c r="AW10880" s="221"/>
      <c r="AX10880" s="221"/>
      <c r="AY10880" s="221"/>
      <c r="AZ10880" s="221"/>
    </row>
    <row r="10881" spans="34:52" x14ac:dyDescent="0.15">
      <c r="AH10881" s="221"/>
      <c r="AI10881" s="221"/>
      <c r="AJ10881" s="221"/>
      <c r="AK10881" s="221"/>
      <c r="AL10881" s="221"/>
      <c r="AM10881" s="221"/>
      <c r="AN10881" s="221"/>
      <c r="AO10881" s="221"/>
      <c r="AP10881" s="221"/>
      <c r="AQ10881" s="219"/>
      <c r="AR10881" s="219"/>
      <c r="AS10881" s="221"/>
      <c r="AT10881" s="221"/>
      <c r="AU10881" s="221"/>
      <c r="AV10881" s="221"/>
      <c r="AW10881" s="221"/>
      <c r="AX10881" s="221"/>
      <c r="AY10881" s="221"/>
      <c r="AZ10881" s="221"/>
    </row>
    <row r="10882" spans="34:52" x14ac:dyDescent="0.15">
      <c r="AH10882" s="221"/>
      <c r="AI10882" s="221"/>
      <c r="AJ10882" s="221"/>
      <c r="AK10882" s="221"/>
      <c r="AL10882" s="221"/>
      <c r="AM10882" s="221"/>
      <c r="AN10882" s="221"/>
      <c r="AO10882" s="221"/>
      <c r="AP10882" s="221"/>
      <c r="AQ10882" s="219"/>
      <c r="AR10882" s="219"/>
      <c r="AS10882" s="221"/>
      <c r="AT10882" s="221"/>
      <c r="AU10882" s="221"/>
      <c r="AV10882" s="221"/>
      <c r="AW10882" s="221"/>
      <c r="AX10882" s="221"/>
      <c r="AY10882" s="221"/>
      <c r="AZ10882" s="221"/>
    </row>
    <row r="10883" spans="34:52" x14ac:dyDescent="0.15">
      <c r="AH10883" s="221"/>
      <c r="AI10883" s="221"/>
      <c r="AJ10883" s="221"/>
      <c r="AK10883" s="221"/>
      <c r="AL10883" s="221"/>
      <c r="AM10883" s="221"/>
      <c r="AN10883" s="221"/>
      <c r="AO10883" s="221"/>
      <c r="AP10883" s="221"/>
      <c r="AQ10883" s="219"/>
      <c r="AR10883" s="219"/>
      <c r="AS10883" s="221"/>
      <c r="AT10883" s="221"/>
      <c r="AU10883" s="221"/>
      <c r="AV10883" s="221"/>
      <c r="AW10883" s="221"/>
      <c r="AX10883" s="221"/>
      <c r="AY10883" s="221"/>
      <c r="AZ10883" s="221"/>
    </row>
    <row r="10884" spans="34:52" x14ac:dyDescent="0.15">
      <c r="AH10884" s="221"/>
      <c r="AI10884" s="221"/>
      <c r="AJ10884" s="221"/>
      <c r="AK10884" s="221"/>
      <c r="AL10884" s="221"/>
      <c r="AM10884" s="221"/>
      <c r="AN10884" s="221"/>
      <c r="AO10884" s="221"/>
      <c r="AP10884" s="221"/>
      <c r="AQ10884" s="219"/>
      <c r="AR10884" s="219"/>
      <c r="AS10884" s="221"/>
      <c r="AT10884" s="221"/>
      <c r="AU10884" s="221"/>
      <c r="AV10884" s="221"/>
      <c r="AW10884" s="221"/>
      <c r="AX10884" s="221"/>
      <c r="AY10884" s="221"/>
      <c r="AZ10884" s="221"/>
    </row>
    <row r="10885" spans="34:52" x14ac:dyDescent="0.15">
      <c r="AH10885" s="221"/>
      <c r="AI10885" s="221"/>
      <c r="AJ10885" s="221"/>
      <c r="AK10885" s="221"/>
      <c r="AL10885" s="221"/>
      <c r="AM10885" s="221"/>
      <c r="AN10885" s="221"/>
      <c r="AO10885" s="221"/>
      <c r="AP10885" s="221"/>
      <c r="AQ10885" s="219"/>
      <c r="AR10885" s="219"/>
      <c r="AS10885" s="221"/>
      <c r="AT10885" s="221"/>
      <c r="AU10885" s="221"/>
      <c r="AV10885" s="221"/>
      <c r="AW10885" s="221"/>
      <c r="AX10885" s="221"/>
      <c r="AY10885" s="221"/>
      <c r="AZ10885" s="221"/>
    </row>
    <row r="10886" spans="34:52" x14ac:dyDescent="0.15">
      <c r="AH10886" s="221"/>
      <c r="AI10886" s="221"/>
      <c r="AJ10886" s="221"/>
      <c r="AK10886" s="221"/>
      <c r="AL10886" s="221"/>
      <c r="AM10886" s="221"/>
      <c r="AN10886" s="221"/>
      <c r="AO10886" s="221"/>
      <c r="AP10886" s="221"/>
      <c r="AQ10886" s="219"/>
      <c r="AR10886" s="219"/>
      <c r="AS10886" s="221"/>
      <c r="AT10886" s="221"/>
      <c r="AU10886" s="221"/>
      <c r="AV10886" s="221"/>
      <c r="AW10886" s="221"/>
      <c r="AX10886" s="221"/>
      <c r="AY10886" s="221"/>
      <c r="AZ10886" s="221"/>
    </row>
    <row r="10887" spans="34:52" x14ac:dyDescent="0.15">
      <c r="AH10887" s="221"/>
      <c r="AI10887" s="221"/>
      <c r="AJ10887" s="221"/>
      <c r="AK10887" s="221"/>
      <c r="AL10887" s="221"/>
      <c r="AM10887" s="221"/>
      <c r="AN10887" s="221"/>
      <c r="AO10887" s="221"/>
      <c r="AP10887" s="221"/>
      <c r="AQ10887" s="219"/>
      <c r="AR10887" s="219"/>
      <c r="AS10887" s="221"/>
      <c r="AT10887" s="221"/>
      <c r="AU10887" s="221"/>
      <c r="AV10887" s="221"/>
      <c r="AW10887" s="221"/>
      <c r="AX10887" s="221"/>
      <c r="AY10887" s="221"/>
      <c r="AZ10887" s="221"/>
    </row>
    <row r="10888" spans="34:52" x14ac:dyDescent="0.15">
      <c r="AH10888" s="221"/>
      <c r="AI10888" s="221"/>
      <c r="AJ10888" s="221"/>
      <c r="AK10888" s="221"/>
      <c r="AL10888" s="221"/>
      <c r="AM10888" s="221"/>
      <c r="AN10888" s="221"/>
      <c r="AO10888" s="221"/>
      <c r="AP10888" s="221"/>
      <c r="AQ10888" s="219"/>
      <c r="AR10888" s="219"/>
      <c r="AS10888" s="221"/>
      <c r="AT10888" s="221"/>
      <c r="AU10888" s="221"/>
      <c r="AV10888" s="221"/>
      <c r="AW10888" s="221"/>
      <c r="AX10888" s="221"/>
      <c r="AY10888" s="221"/>
      <c r="AZ10888" s="221"/>
    </row>
    <row r="10889" spans="34:52" x14ac:dyDescent="0.15">
      <c r="AH10889" s="221"/>
      <c r="AI10889" s="221"/>
      <c r="AJ10889" s="221"/>
      <c r="AK10889" s="221"/>
      <c r="AL10889" s="221"/>
      <c r="AM10889" s="221"/>
      <c r="AN10889" s="221"/>
      <c r="AO10889" s="221"/>
      <c r="AP10889" s="221"/>
      <c r="AQ10889" s="219"/>
      <c r="AR10889" s="219"/>
      <c r="AS10889" s="221"/>
      <c r="AT10889" s="221"/>
      <c r="AU10889" s="221"/>
      <c r="AV10889" s="221"/>
      <c r="AW10889" s="221"/>
      <c r="AX10889" s="221"/>
      <c r="AY10889" s="221"/>
      <c r="AZ10889" s="221"/>
    </row>
    <row r="10890" spans="34:52" x14ac:dyDescent="0.15">
      <c r="AH10890" s="221"/>
      <c r="AI10890" s="221"/>
      <c r="AJ10890" s="221"/>
      <c r="AK10890" s="221"/>
      <c r="AL10890" s="221"/>
      <c r="AM10890" s="221"/>
      <c r="AN10890" s="221"/>
      <c r="AO10890" s="221"/>
      <c r="AP10890" s="221"/>
      <c r="AQ10890" s="219"/>
      <c r="AR10890" s="219"/>
      <c r="AS10890" s="221"/>
      <c r="AT10890" s="221"/>
      <c r="AU10890" s="221"/>
      <c r="AV10890" s="221"/>
      <c r="AW10890" s="221"/>
      <c r="AX10890" s="221"/>
      <c r="AY10890" s="221"/>
      <c r="AZ10890" s="221"/>
    </row>
    <row r="10891" spans="34:52" x14ac:dyDescent="0.15">
      <c r="AH10891" s="221"/>
      <c r="AI10891" s="221"/>
      <c r="AJ10891" s="221"/>
      <c r="AK10891" s="221"/>
      <c r="AL10891" s="221"/>
      <c r="AM10891" s="221"/>
      <c r="AN10891" s="221"/>
      <c r="AO10891" s="221"/>
      <c r="AP10891" s="221"/>
      <c r="AQ10891" s="219"/>
      <c r="AR10891" s="219"/>
      <c r="AS10891" s="221"/>
      <c r="AT10891" s="221"/>
      <c r="AU10891" s="221"/>
      <c r="AV10891" s="221"/>
      <c r="AW10891" s="221"/>
      <c r="AX10891" s="221"/>
      <c r="AY10891" s="221"/>
      <c r="AZ10891" s="221"/>
    </row>
    <row r="10892" spans="34:52" x14ac:dyDescent="0.15">
      <c r="AH10892" s="221"/>
      <c r="AI10892" s="221"/>
      <c r="AJ10892" s="221"/>
      <c r="AK10892" s="221"/>
      <c r="AL10892" s="221"/>
      <c r="AM10892" s="221"/>
      <c r="AN10892" s="221"/>
      <c r="AO10892" s="221"/>
      <c r="AP10892" s="221"/>
      <c r="AQ10892" s="219"/>
      <c r="AR10892" s="219"/>
      <c r="AS10892" s="221"/>
      <c r="AT10892" s="221"/>
      <c r="AU10892" s="221"/>
      <c r="AV10892" s="221"/>
      <c r="AW10892" s="221"/>
      <c r="AX10892" s="221"/>
      <c r="AY10892" s="221"/>
      <c r="AZ10892" s="221"/>
    </row>
    <row r="10893" spans="34:52" x14ac:dyDescent="0.15">
      <c r="AH10893" s="221"/>
      <c r="AI10893" s="221"/>
      <c r="AJ10893" s="221"/>
      <c r="AK10893" s="221"/>
      <c r="AL10893" s="221"/>
      <c r="AM10893" s="221"/>
      <c r="AN10893" s="221"/>
      <c r="AO10893" s="221"/>
      <c r="AP10893" s="221"/>
      <c r="AQ10893" s="219"/>
      <c r="AR10893" s="219"/>
      <c r="AS10893" s="221"/>
      <c r="AT10893" s="221"/>
      <c r="AU10893" s="221"/>
      <c r="AV10893" s="221"/>
      <c r="AW10893" s="221"/>
      <c r="AX10893" s="221"/>
      <c r="AY10893" s="221"/>
      <c r="AZ10893" s="221"/>
    </row>
    <row r="10894" spans="34:52" x14ac:dyDescent="0.15">
      <c r="AH10894" s="221"/>
      <c r="AI10894" s="221"/>
      <c r="AJ10894" s="221"/>
      <c r="AK10894" s="221"/>
      <c r="AL10894" s="221"/>
      <c r="AM10894" s="221"/>
      <c r="AN10894" s="221"/>
      <c r="AO10894" s="221"/>
      <c r="AP10894" s="221"/>
      <c r="AQ10894" s="219"/>
      <c r="AR10894" s="219"/>
      <c r="AS10894" s="221"/>
      <c r="AT10894" s="221"/>
      <c r="AU10894" s="221"/>
      <c r="AV10894" s="221"/>
      <c r="AW10894" s="221"/>
      <c r="AX10894" s="221"/>
      <c r="AY10894" s="221"/>
      <c r="AZ10894" s="221"/>
    </row>
    <row r="10895" spans="34:52" x14ac:dyDescent="0.15">
      <c r="AH10895" s="221"/>
      <c r="AI10895" s="221"/>
      <c r="AJ10895" s="221"/>
      <c r="AK10895" s="221"/>
      <c r="AL10895" s="221"/>
      <c r="AM10895" s="221"/>
      <c r="AN10895" s="221"/>
      <c r="AO10895" s="221"/>
      <c r="AP10895" s="221"/>
      <c r="AQ10895" s="219"/>
      <c r="AR10895" s="219"/>
      <c r="AS10895" s="221"/>
      <c r="AT10895" s="221"/>
      <c r="AU10895" s="221"/>
      <c r="AV10895" s="221"/>
      <c r="AW10895" s="221"/>
      <c r="AX10895" s="221"/>
      <c r="AY10895" s="221"/>
      <c r="AZ10895" s="221"/>
    </row>
    <row r="10896" spans="34:52" x14ac:dyDescent="0.15">
      <c r="AH10896" s="221"/>
      <c r="AI10896" s="221"/>
      <c r="AJ10896" s="221"/>
      <c r="AK10896" s="221"/>
      <c r="AL10896" s="221"/>
      <c r="AM10896" s="221"/>
      <c r="AN10896" s="221"/>
      <c r="AO10896" s="221"/>
      <c r="AP10896" s="221"/>
      <c r="AQ10896" s="219"/>
      <c r="AR10896" s="219"/>
      <c r="AS10896" s="221"/>
      <c r="AT10896" s="221"/>
      <c r="AU10896" s="221"/>
      <c r="AV10896" s="221"/>
      <c r="AW10896" s="221"/>
      <c r="AX10896" s="221"/>
      <c r="AY10896" s="221"/>
      <c r="AZ10896" s="221"/>
    </row>
    <row r="10897" spans="34:52" x14ac:dyDescent="0.15">
      <c r="AH10897" s="221"/>
      <c r="AI10897" s="221"/>
      <c r="AJ10897" s="221"/>
      <c r="AK10897" s="221"/>
      <c r="AL10897" s="221"/>
      <c r="AM10897" s="221"/>
      <c r="AN10897" s="221"/>
      <c r="AO10897" s="221"/>
      <c r="AP10897" s="221"/>
      <c r="AQ10897" s="219"/>
      <c r="AR10897" s="219"/>
      <c r="AS10897" s="221"/>
      <c r="AT10897" s="221"/>
      <c r="AU10897" s="221"/>
      <c r="AV10897" s="221"/>
      <c r="AW10897" s="221"/>
      <c r="AX10897" s="221"/>
      <c r="AY10897" s="221"/>
      <c r="AZ10897" s="221"/>
    </row>
    <row r="10898" spans="34:52" x14ac:dyDescent="0.15">
      <c r="AH10898" s="221"/>
      <c r="AI10898" s="221"/>
      <c r="AJ10898" s="221"/>
      <c r="AK10898" s="221"/>
      <c r="AL10898" s="221"/>
      <c r="AM10898" s="221"/>
      <c r="AN10898" s="221"/>
      <c r="AO10898" s="221"/>
      <c r="AP10898" s="221"/>
      <c r="AQ10898" s="219"/>
      <c r="AR10898" s="219"/>
      <c r="AS10898" s="221"/>
      <c r="AT10898" s="221"/>
      <c r="AU10898" s="221"/>
      <c r="AV10898" s="221"/>
      <c r="AW10898" s="221"/>
      <c r="AX10898" s="221"/>
      <c r="AY10898" s="221"/>
      <c r="AZ10898" s="221"/>
    </row>
    <row r="10899" spans="34:52" x14ac:dyDescent="0.15">
      <c r="AH10899" s="221"/>
      <c r="AI10899" s="221"/>
      <c r="AJ10899" s="221"/>
      <c r="AK10899" s="221"/>
      <c r="AL10899" s="221"/>
      <c r="AM10899" s="221"/>
      <c r="AN10899" s="221"/>
      <c r="AO10899" s="221"/>
      <c r="AP10899" s="221"/>
      <c r="AQ10899" s="219"/>
      <c r="AR10899" s="219"/>
      <c r="AS10899" s="221"/>
      <c r="AT10899" s="221"/>
      <c r="AU10899" s="221"/>
      <c r="AV10899" s="221"/>
      <c r="AW10899" s="221"/>
      <c r="AX10899" s="221"/>
      <c r="AY10899" s="221"/>
      <c r="AZ10899" s="221"/>
    </row>
    <row r="10900" spans="34:52" x14ac:dyDescent="0.15">
      <c r="AH10900" s="221"/>
      <c r="AI10900" s="221"/>
      <c r="AJ10900" s="221"/>
      <c r="AK10900" s="221"/>
      <c r="AL10900" s="221"/>
      <c r="AM10900" s="221"/>
      <c r="AN10900" s="221"/>
      <c r="AO10900" s="221"/>
      <c r="AP10900" s="221"/>
      <c r="AQ10900" s="219"/>
      <c r="AR10900" s="219"/>
      <c r="AS10900" s="221"/>
      <c r="AT10900" s="221"/>
      <c r="AU10900" s="221"/>
      <c r="AV10900" s="221"/>
      <c r="AW10900" s="221"/>
      <c r="AX10900" s="221"/>
      <c r="AY10900" s="221"/>
      <c r="AZ10900" s="221"/>
    </row>
    <row r="10901" spans="34:52" x14ac:dyDescent="0.15">
      <c r="AH10901" s="221"/>
      <c r="AI10901" s="221"/>
      <c r="AJ10901" s="221"/>
      <c r="AK10901" s="221"/>
      <c r="AL10901" s="221"/>
      <c r="AM10901" s="221"/>
      <c r="AN10901" s="221"/>
      <c r="AO10901" s="221"/>
      <c r="AP10901" s="221"/>
      <c r="AQ10901" s="219"/>
      <c r="AR10901" s="219"/>
      <c r="AS10901" s="221"/>
      <c r="AT10901" s="221"/>
      <c r="AU10901" s="221"/>
      <c r="AV10901" s="221"/>
      <c r="AW10901" s="221"/>
      <c r="AX10901" s="221"/>
      <c r="AY10901" s="221"/>
      <c r="AZ10901" s="221"/>
    </row>
    <row r="10902" spans="34:52" x14ac:dyDescent="0.15">
      <c r="AH10902" s="221"/>
      <c r="AI10902" s="221"/>
      <c r="AJ10902" s="221"/>
      <c r="AK10902" s="221"/>
      <c r="AL10902" s="221"/>
      <c r="AM10902" s="221"/>
      <c r="AN10902" s="221"/>
      <c r="AO10902" s="221"/>
      <c r="AP10902" s="221"/>
      <c r="AQ10902" s="219"/>
      <c r="AR10902" s="219"/>
      <c r="AS10902" s="221"/>
      <c r="AT10902" s="221"/>
      <c r="AU10902" s="221"/>
      <c r="AV10902" s="221"/>
      <c r="AW10902" s="221"/>
      <c r="AX10902" s="221"/>
      <c r="AY10902" s="221"/>
      <c r="AZ10902" s="221"/>
    </row>
    <row r="10903" spans="34:52" x14ac:dyDescent="0.15">
      <c r="AH10903" s="221"/>
      <c r="AI10903" s="221"/>
      <c r="AJ10903" s="221"/>
      <c r="AK10903" s="221"/>
      <c r="AL10903" s="221"/>
      <c r="AM10903" s="221"/>
      <c r="AN10903" s="221"/>
      <c r="AO10903" s="221"/>
      <c r="AP10903" s="221"/>
      <c r="AQ10903" s="219"/>
      <c r="AR10903" s="219"/>
      <c r="AS10903" s="221"/>
      <c r="AT10903" s="221"/>
      <c r="AU10903" s="221"/>
      <c r="AV10903" s="221"/>
      <c r="AW10903" s="221"/>
      <c r="AX10903" s="221"/>
      <c r="AY10903" s="221"/>
      <c r="AZ10903" s="221"/>
    </row>
    <row r="10904" spans="34:52" x14ac:dyDescent="0.15">
      <c r="AH10904" s="221"/>
      <c r="AI10904" s="221"/>
      <c r="AJ10904" s="221"/>
      <c r="AK10904" s="221"/>
      <c r="AL10904" s="221"/>
      <c r="AM10904" s="221"/>
      <c r="AN10904" s="221"/>
      <c r="AO10904" s="221"/>
      <c r="AP10904" s="221"/>
      <c r="AQ10904" s="219"/>
      <c r="AR10904" s="219"/>
      <c r="AS10904" s="221"/>
      <c r="AT10904" s="221"/>
      <c r="AU10904" s="221"/>
      <c r="AV10904" s="221"/>
      <c r="AW10904" s="221"/>
      <c r="AX10904" s="221"/>
      <c r="AY10904" s="221"/>
      <c r="AZ10904" s="221"/>
    </row>
    <row r="10905" spans="34:52" x14ac:dyDescent="0.15">
      <c r="AH10905" s="221"/>
      <c r="AI10905" s="221"/>
      <c r="AJ10905" s="221"/>
      <c r="AK10905" s="221"/>
      <c r="AL10905" s="221"/>
      <c r="AM10905" s="221"/>
      <c r="AN10905" s="221"/>
      <c r="AO10905" s="221"/>
      <c r="AP10905" s="221"/>
      <c r="AQ10905" s="219"/>
      <c r="AR10905" s="219"/>
      <c r="AS10905" s="221"/>
      <c r="AT10905" s="221"/>
      <c r="AU10905" s="221"/>
      <c r="AV10905" s="221"/>
      <c r="AW10905" s="221"/>
      <c r="AX10905" s="221"/>
      <c r="AY10905" s="221"/>
      <c r="AZ10905" s="221"/>
    </row>
    <row r="10906" spans="34:52" x14ac:dyDescent="0.15">
      <c r="AH10906" s="221"/>
      <c r="AI10906" s="221"/>
      <c r="AJ10906" s="221"/>
      <c r="AK10906" s="221"/>
      <c r="AL10906" s="221"/>
      <c r="AM10906" s="221"/>
      <c r="AN10906" s="221"/>
      <c r="AO10906" s="221"/>
      <c r="AP10906" s="221"/>
      <c r="AQ10906" s="219"/>
      <c r="AR10906" s="219"/>
      <c r="AS10906" s="221"/>
      <c r="AT10906" s="221"/>
      <c r="AU10906" s="221"/>
      <c r="AV10906" s="221"/>
      <c r="AW10906" s="221"/>
      <c r="AX10906" s="221"/>
      <c r="AY10906" s="221"/>
      <c r="AZ10906" s="221"/>
    </row>
    <row r="10907" spans="34:52" x14ac:dyDescent="0.15">
      <c r="AH10907" s="221"/>
      <c r="AI10907" s="221"/>
      <c r="AJ10907" s="221"/>
      <c r="AK10907" s="221"/>
      <c r="AL10907" s="221"/>
      <c r="AM10907" s="221"/>
      <c r="AN10907" s="221"/>
      <c r="AO10907" s="221"/>
      <c r="AP10907" s="221"/>
      <c r="AQ10907" s="219"/>
      <c r="AR10907" s="219"/>
      <c r="AS10907" s="221"/>
      <c r="AT10907" s="221"/>
      <c r="AU10907" s="221"/>
      <c r="AV10907" s="221"/>
      <c r="AW10907" s="221"/>
      <c r="AX10907" s="221"/>
      <c r="AY10907" s="221"/>
      <c r="AZ10907" s="221"/>
    </row>
    <row r="10908" spans="34:52" x14ac:dyDescent="0.15">
      <c r="AH10908" s="221"/>
      <c r="AI10908" s="221"/>
      <c r="AJ10908" s="221"/>
      <c r="AK10908" s="221"/>
      <c r="AL10908" s="221"/>
      <c r="AM10908" s="221"/>
      <c r="AN10908" s="221"/>
      <c r="AO10908" s="221"/>
      <c r="AP10908" s="221"/>
      <c r="AQ10908" s="219"/>
      <c r="AR10908" s="219"/>
      <c r="AS10908" s="221"/>
      <c r="AT10908" s="221"/>
      <c r="AU10908" s="221"/>
      <c r="AV10908" s="221"/>
      <c r="AW10908" s="221"/>
      <c r="AX10908" s="221"/>
      <c r="AY10908" s="221"/>
      <c r="AZ10908" s="221"/>
    </row>
    <row r="10909" spans="34:52" x14ac:dyDescent="0.15">
      <c r="AH10909" s="221"/>
      <c r="AI10909" s="221"/>
      <c r="AJ10909" s="221"/>
      <c r="AK10909" s="221"/>
      <c r="AL10909" s="221"/>
      <c r="AM10909" s="221"/>
      <c r="AN10909" s="221"/>
      <c r="AO10909" s="221"/>
      <c r="AP10909" s="221"/>
      <c r="AQ10909" s="219"/>
      <c r="AR10909" s="219"/>
      <c r="AS10909" s="221"/>
      <c r="AT10909" s="221"/>
      <c r="AU10909" s="221"/>
      <c r="AV10909" s="221"/>
      <c r="AW10909" s="221"/>
      <c r="AX10909" s="221"/>
      <c r="AY10909" s="221"/>
      <c r="AZ10909" s="221"/>
    </row>
    <row r="10910" spans="34:52" x14ac:dyDescent="0.15">
      <c r="AH10910" s="221"/>
      <c r="AI10910" s="221"/>
      <c r="AJ10910" s="221"/>
      <c r="AK10910" s="221"/>
      <c r="AL10910" s="221"/>
      <c r="AM10910" s="221"/>
      <c r="AN10910" s="221"/>
      <c r="AO10910" s="221"/>
      <c r="AP10910" s="221"/>
      <c r="AQ10910" s="219"/>
      <c r="AR10910" s="219"/>
      <c r="AS10910" s="221"/>
      <c r="AT10910" s="221"/>
      <c r="AU10910" s="221"/>
      <c r="AV10910" s="221"/>
      <c r="AW10910" s="221"/>
      <c r="AX10910" s="221"/>
      <c r="AY10910" s="221"/>
      <c r="AZ10910" s="221"/>
    </row>
    <row r="10911" spans="34:52" x14ac:dyDescent="0.15">
      <c r="AH10911" s="221"/>
      <c r="AI10911" s="221"/>
      <c r="AJ10911" s="221"/>
      <c r="AK10911" s="221"/>
      <c r="AL10911" s="221"/>
      <c r="AM10911" s="221"/>
      <c r="AN10911" s="221"/>
      <c r="AO10911" s="221"/>
      <c r="AP10911" s="221"/>
      <c r="AQ10911" s="219"/>
      <c r="AR10911" s="219"/>
      <c r="AS10911" s="221"/>
      <c r="AT10911" s="221"/>
      <c r="AU10911" s="221"/>
      <c r="AV10911" s="221"/>
      <c r="AW10911" s="221"/>
      <c r="AX10911" s="221"/>
      <c r="AY10911" s="221"/>
      <c r="AZ10911" s="221"/>
    </row>
    <row r="10912" spans="34:52" x14ac:dyDescent="0.15">
      <c r="AH10912" s="221"/>
      <c r="AI10912" s="221"/>
      <c r="AJ10912" s="221"/>
      <c r="AK10912" s="221"/>
      <c r="AL10912" s="221"/>
      <c r="AM10912" s="221"/>
      <c r="AN10912" s="221"/>
      <c r="AO10912" s="221"/>
      <c r="AP10912" s="221"/>
      <c r="AQ10912" s="219"/>
      <c r="AR10912" s="219"/>
      <c r="AS10912" s="221"/>
      <c r="AT10912" s="221"/>
      <c r="AU10912" s="221"/>
      <c r="AV10912" s="221"/>
      <c r="AW10912" s="221"/>
      <c r="AX10912" s="221"/>
      <c r="AY10912" s="221"/>
      <c r="AZ10912" s="221"/>
    </row>
    <row r="10913" spans="34:52" x14ac:dyDescent="0.15">
      <c r="AH10913" s="221"/>
      <c r="AI10913" s="221"/>
      <c r="AJ10913" s="221"/>
      <c r="AK10913" s="221"/>
      <c r="AL10913" s="221"/>
      <c r="AM10913" s="221"/>
      <c r="AN10913" s="221"/>
      <c r="AO10913" s="221"/>
      <c r="AP10913" s="221"/>
      <c r="AQ10913" s="219"/>
      <c r="AR10913" s="219"/>
      <c r="AS10913" s="221"/>
      <c r="AT10913" s="221"/>
      <c r="AU10913" s="221"/>
      <c r="AV10913" s="221"/>
      <c r="AW10913" s="221"/>
      <c r="AX10913" s="221"/>
      <c r="AY10913" s="221"/>
      <c r="AZ10913" s="221"/>
    </row>
    <row r="10914" spans="34:52" x14ac:dyDescent="0.15">
      <c r="AH10914" s="221"/>
      <c r="AI10914" s="221"/>
      <c r="AJ10914" s="221"/>
      <c r="AK10914" s="221"/>
      <c r="AL10914" s="221"/>
      <c r="AM10914" s="221"/>
      <c r="AN10914" s="221"/>
      <c r="AO10914" s="221"/>
      <c r="AP10914" s="221"/>
      <c r="AQ10914" s="219"/>
      <c r="AR10914" s="219"/>
      <c r="AS10914" s="221"/>
      <c r="AT10914" s="221"/>
      <c r="AU10914" s="221"/>
      <c r="AV10914" s="221"/>
      <c r="AW10914" s="221"/>
      <c r="AX10914" s="221"/>
      <c r="AY10914" s="221"/>
      <c r="AZ10914" s="221"/>
    </row>
    <row r="10915" spans="34:52" x14ac:dyDescent="0.15">
      <c r="AH10915" s="221"/>
      <c r="AI10915" s="221"/>
      <c r="AJ10915" s="221"/>
      <c r="AK10915" s="221"/>
      <c r="AL10915" s="221"/>
      <c r="AM10915" s="221"/>
      <c r="AN10915" s="221"/>
      <c r="AO10915" s="221"/>
      <c r="AP10915" s="221"/>
      <c r="AQ10915" s="219"/>
      <c r="AR10915" s="219"/>
      <c r="AS10915" s="221"/>
      <c r="AT10915" s="221"/>
      <c r="AU10915" s="221"/>
      <c r="AV10915" s="221"/>
      <c r="AW10915" s="221"/>
      <c r="AX10915" s="221"/>
      <c r="AY10915" s="221"/>
      <c r="AZ10915" s="221"/>
    </row>
    <row r="10916" spans="34:52" x14ac:dyDescent="0.15">
      <c r="AH10916" s="221"/>
      <c r="AI10916" s="221"/>
      <c r="AJ10916" s="221"/>
      <c r="AK10916" s="221"/>
      <c r="AL10916" s="221"/>
      <c r="AM10916" s="221"/>
      <c r="AN10916" s="221"/>
      <c r="AO10916" s="221"/>
      <c r="AP10916" s="221"/>
      <c r="AQ10916" s="219"/>
      <c r="AR10916" s="219"/>
      <c r="AS10916" s="221"/>
      <c r="AT10916" s="221"/>
      <c r="AU10916" s="221"/>
      <c r="AV10916" s="221"/>
      <c r="AW10916" s="221"/>
      <c r="AX10916" s="221"/>
      <c r="AY10916" s="221"/>
      <c r="AZ10916" s="221"/>
    </row>
    <row r="10917" spans="34:52" x14ac:dyDescent="0.15">
      <c r="AH10917" s="221"/>
      <c r="AI10917" s="221"/>
      <c r="AJ10917" s="221"/>
      <c r="AK10917" s="221"/>
      <c r="AL10917" s="221"/>
      <c r="AM10917" s="221"/>
      <c r="AN10917" s="221"/>
      <c r="AO10917" s="221"/>
      <c r="AP10917" s="221"/>
      <c r="AQ10917" s="219"/>
      <c r="AR10917" s="219"/>
      <c r="AS10917" s="221"/>
      <c r="AT10917" s="221"/>
      <c r="AU10917" s="221"/>
      <c r="AV10917" s="221"/>
      <c r="AW10917" s="221"/>
      <c r="AX10917" s="221"/>
      <c r="AY10917" s="221"/>
      <c r="AZ10917" s="221"/>
    </row>
    <row r="10918" spans="34:52" x14ac:dyDescent="0.15">
      <c r="AH10918" s="221"/>
      <c r="AI10918" s="221"/>
      <c r="AJ10918" s="221"/>
      <c r="AK10918" s="221"/>
      <c r="AL10918" s="221"/>
      <c r="AM10918" s="221"/>
      <c r="AN10918" s="221"/>
      <c r="AO10918" s="221"/>
      <c r="AP10918" s="221"/>
      <c r="AQ10918" s="219"/>
      <c r="AR10918" s="219"/>
      <c r="AS10918" s="221"/>
      <c r="AT10918" s="221"/>
      <c r="AU10918" s="221"/>
      <c r="AV10918" s="221"/>
      <c r="AW10918" s="221"/>
      <c r="AX10918" s="221"/>
      <c r="AY10918" s="221"/>
      <c r="AZ10918" s="221"/>
    </row>
    <row r="10919" spans="34:52" x14ac:dyDescent="0.15">
      <c r="AH10919" s="221"/>
      <c r="AI10919" s="221"/>
      <c r="AJ10919" s="221"/>
      <c r="AK10919" s="221"/>
      <c r="AL10919" s="221"/>
      <c r="AM10919" s="221"/>
      <c r="AN10919" s="221"/>
      <c r="AO10919" s="221"/>
      <c r="AP10919" s="221"/>
      <c r="AQ10919" s="219"/>
      <c r="AR10919" s="219"/>
      <c r="AS10919" s="221"/>
      <c r="AT10919" s="221"/>
      <c r="AU10919" s="221"/>
      <c r="AV10919" s="221"/>
      <c r="AW10919" s="221"/>
      <c r="AX10919" s="221"/>
      <c r="AY10919" s="221"/>
      <c r="AZ10919" s="221"/>
    </row>
    <row r="10920" spans="34:52" x14ac:dyDescent="0.15">
      <c r="AH10920" s="221"/>
      <c r="AI10920" s="221"/>
      <c r="AJ10920" s="221"/>
      <c r="AK10920" s="221"/>
      <c r="AL10920" s="221"/>
      <c r="AM10920" s="221"/>
      <c r="AN10920" s="221"/>
      <c r="AO10920" s="221"/>
      <c r="AP10920" s="221"/>
      <c r="AQ10920" s="219"/>
      <c r="AR10920" s="219"/>
      <c r="AS10920" s="221"/>
      <c r="AT10920" s="221"/>
      <c r="AU10920" s="221"/>
      <c r="AV10920" s="221"/>
      <c r="AW10920" s="221"/>
      <c r="AX10920" s="221"/>
      <c r="AY10920" s="221"/>
      <c r="AZ10920" s="221"/>
    </row>
    <row r="10921" spans="34:52" x14ac:dyDescent="0.15">
      <c r="AH10921" s="221"/>
      <c r="AI10921" s="221"/>
      <c r="AJ10921" s="221"/>
      <c r="AK10921" s="221"/>
      <c r="AL10921" s="221"/>
      <c r="AM10921" s="221"/>
      <c r="AN10921" s="221"/>
      <c r="AO10921" s="221"/>
      <c r="AP10921" s="221"/>
      <c r="AQ10921" s="219"/>
      <c r="AR10921" s="219"/>
      <c r="AS10921" s="221"/>
      <c r="AT10921" s="221"/>
      <c r="AU10921" s="221"/>
      <c r="AV10921" s="221"/>
      <c r="AW10921" s="221"/>
      <c r="AX10921" s="221"/>
      <c r="AY10921" s="221"/>
      <c r="AZ10921" s="221"/>
    </row>
    <row r="10922" spans="34:52" x14ac:dyDescent="0.15">
      <c r="AH10922" s="221"/>
      <c r="AI10922" s="221"/>
      <c r="AJ10922" s="221"/>
      <c r="AK10922" s="221"/>
      <c r="AL10922" s="221"/>
      <c r="AM10922" s="221"/>
      <c r="AN10922" s="221"/>
      <c r="AO10922" s="221"/>
      <c r="AP10922" s="221"/>
      <c r="AQ10922" s="219"/>
      <c r="AR10922" s="219"/>
      <c r="AS10922" s="221"/>
      <c r="AT10922" s="221"/>
      <c r="AU10922" s="221"/>
      <c r="AV10922" s="221"/>
      <c r="AW10922" s="221"/>
      <c r="AX10922" s="221"/>
      <c r="AY10922" s="221"/>
      <c r="AZ10922" s="221"/>
    </row>
    <row r="10923" spans="34:52" x14ac:dyDescent="0.15">
      <c r="AH10923" s="221"/>
      <c r="AI10923" s="221"/>
      <c r="AJ10923" s="221"/>
      <c r="AK10923" s="221"/>
      <c r="AL10923" s="221"/>
      <c r="AM10923" s="221"/>
      <c r="AN10923" s="221"/>
      <c r="AO10923" s="221"/>
      <c r="AP10923" s="221"/>
      <c r="AQ10923" s="219"/>
      <c r="AR10923" s="219"/>
      <c r="AS10923" s="221"/>
      <c r="AT10923" s="221"/>
      <c r="AU10923" s="221"/>
      <c r="AV10923" s="221"/>
      <c r="AW10923" s="221"/>
      <c r="AX10923" s="221"/>
      <c r="AY10923" s="221"/>
      <c r="AZ10923" s="221"/>
    </row>
    <row r="10924" spans="34:52" x14ac:dyDescent="0.15">
      <c r="AH10924" s="221"/>
      <c r="AI10924" s="221"/>
      <c r="AJ10924" s="221"/>
      <c r="AK10924" s="221"/>
      <c r="AL10924" s="221"/>
      <c r="AM10924" s="221"/>
      <c r="AN10924" s="221"/>
      <c r="AO10924" s="221"/>
      <c r="AP10924" s="221"/>
      <c r="AQ10924" s="219"/>
      <c r="AR10924" s="219"/>
      <c r="AS10924" s="221"/>
      <c r="AT10924" s="221"/>
      <c r="AU10924" s="221"/>
      <c r="AV10924" s="221"/>
      <c r="AW10924" s="221"/>
      <c r="AX10924" s="221"/>
      <c r="AY10924" s="221"/>
      <c r="AZ10924" s="221"/>
    </row>
    <row r="10925" spans="34:52" x14ac:dyDescent="0.15">
      <c r="AH10925" s="221"/>
      <c r="AI10925" s="221"/>
      <c r="AJ10925" s="221"/>
      <c r="AK10925" s="221"/>
      <c r="AL10925" s="221"/>
      <c r="AM10925" s="221"/>
      <c r="AN10925" s="221"/>
      <c r="AO10925" s="221"/>
      <c r="AP10925" s="221"/>
      <c r="AQ10925" s="219"/>
      <c r="AR10925" s="219"/>
      <c r="AS10925" s="221"/>
      <c r="AT10925" s="221"/>
      <c r="AU10925" s="221"/>
      <c r="AV10925" s="221"/>
      <c r="AW10925" s="221"/>
      <c r="AX10925" s="221"/>
      <c r="AY10925" s="221"/>
      <c r="AZ10925" s="221"/>
    </row>
    <row r="10926" spans="34:52" x14ac:dyDescent="0.15">
      <c r="AH10926" s="221"/>
      <c r="AI10926" s="221"/>
      <c r="AJ10926" s="221"/>
      <c r="AK10926" s="221"/>
      <c r="AL10926" s="221"/>
      <c r="AM10926" s="221"/>
      <c r="AN10926" s="221"/>
      <c r="AO10926" s="221"/>
      <c r="AP10926" s="221"/>
      <c r="AQ10926" s="219"/>
      <c r="AR10926" s="219"/>
      <c r="AS10926" s="221"/>
      <c r="AT10926" s="221"/>
      <c r="AU10926" s="221"/>
      <c r="AV10926" s="221"/>
      <c r="AW10926" s="221"/>
      <c r="AX10926" s="221"/>
      <c r="AY10926" s="221"/>
      <c r="AZ10926" s="221"/>
    </row>
    <row r="10927" spans="34:52" x14ac:dyDescent="0.15">
      <c r="AH10927" s="221"/>
      <c r="AI10927" s="221"/>
      <c r="AJ10927" s="221"/>
      <c r="AK10927" s="221"/>
      <c r="AL10927" s="221"/>
      <c r="AM10927" s="221"/>
      <c r="AN10927" s="221"/>
      <c r="AO10927" s="221"/>
      <c r="AP10927" s="221"/>
      <c r="AQ10927" s="219"/>
      <c r="AR10927" s="219"/>
      <c r="AS10927" s="221"/>
      <c r="AT10927" s="221"/>
      <c r="AU10927" s="221"/>
      <c r="AV10927" s="221"/>
      <c r="AW10927" s="221"/>
      <c r="AX10927" s="221"/>
      <c r="AY10927" s="221"/>
      <c r="AZ10927" s="221"/>
    </row>
    <row r="10928" spans="34:52" x14ac:dyDescent="0.15">
      <c r="AH10928" s="221"/>
      <c r="AI10928" s="221"/>
      <c r="AJ10928" s="221"/>
      <c r="AK10928" s="221"/>
      <c r="AL10928" s="221"/>
      <c r="AM10928" s="221"/>
      <c r="AN10928" s="221"/>
      <c r="AO10928" s="221"/>
      <c r="AP10928" s="221"/>
      <c r="AQ10928" s="219"/>
      <c r="AR10928" s="219"/>
      <c r="AS10928" s="221"/>
      <c r="AT10928" s="221"/>
      <c r="AU10928" s="221"/>
      <c r="AV10928" s="221"/>
      <c r="AW10928" s="221"/>
      <c r="AX10928" s="221"/>
      <c r="AY10928" s="221"/>
      <c r="AZ10928" s="221"/>
    </row>
    <row r="10929" spans="34:52" x14ac:dyDescent="0.15">
      <c r="AH10929" s="221"/>
      <c r="AI10929" s="221"/>
      <c r="AJ10929" s="221"/>
      <c r="AK10929" s="221"/>
      <c r="AL10929" s="221"/>
      <c r="AM10929" s="221"/>
      <c r="AN10929" s="221"/>
      <c r="AO10929" s="221"/>
      <c r="AP10929" s="221"/>
      <c r="AQ10929" s="219"/>
      <c r="AR10929" s="219"/>
      <c r="AS10929" s="221"/>
      <c r="AT10929" s="221"/>
      <c r="AU10929" s="221"/>
      <c r="AV10929" s="221"/>
      <c r="AW10929" s="221"/>
      <c r="AX10929" s="221"/>
      <c r="AY10929" s="221"/>
      <c r="AZ10929" s="221"/>
    </row>
    <row r="10930" spans="34:52" x14ac:dyDescent="0.15">
      <c r="AH10930" s="221"/>
      <c r="AI10930" s="221"/>
      <c r="AJ10930" s="221"/>
      <c r="AK10930" s="221"/>
      <c r="AL10930" s="221"/>
      <c r="AM10930" s="221"/>
      <c r="AN10930" s="221"/>
      <c r="AO10930" s="221"/>
      <c r="AP10930" s="221"/>
      <c r="AQ10930" s="219"/>
      <c r="AR10930" s="219"/>
      <c r="AS10930" s="221"/>
      <c r="AT10930" s="221"/>
      <c r="AU10930" s="221"/>
      <c r="AV10930" s="221"/>
      <c r="AW10930" s="221"/>
      <c r="AX10930" s="221"/>
      <c r="AY10930" s="221"/>
      <c r="AZ10930" s="221"/>
    </row>
    <row r="10931" spans="34:52" x14ac:dyDescent="0.15">
      <c r="AH10931" s="221"/>
      <c r="AI10931" s="221"/>
      <c r="AJ10931" s="221"/>
      <c r="AK10931" s="221"/>
      <c r="AL10931" s="221"/>
      <c r="AM10931" s="221"/>
      <c r="AN10931" s="221"/>
      <c r="AO10931" s="221"/>
      <c r="AP10931" s="221"/>
      <c r="AQ10931" s="219"/>
      <c r="AR10931" s="219"/>
      <c r="AS10931" s="221"/>
      <c r="AT10931" s="221"/>
      <c r="AU10931" s="221"/>
      <c r="AV10931" s="221"/>
      <c r="AW10931" s="221"/>
      <c r="AX10931" s="221"/>
      <c r="AY10931" s="221"/>
      <c r="AZ10931" s="221"/>
    </row>
    <row r="10932" spans="34:52" x14ac:dyDescent="0.15">
      <c r="AH10932" s="221"/>
      <c r="AI10932" s="221"/>
      <c r="AJ10932" s="221"/>
      <c r="AK10932" s="221"/>
      <c r="AL10932" s="221"/>
      <c r="AM10932" s="221"/>
      <c r="AN10932" s="221"/>
      <c r="AO10932" s="221"/>
      <c r="AP10932" s="221"/>
      <c r="AQ10932" s="219"/>
      <c r="AR10932" s="219"/>
      <c r="AS10932" s="221"/>
      <c r="AT10932" s="221"/>
      <c r="AU10932" s="221"/>
      <c r="AV10932" s="221"/>
      <c r="AW10932" s="221"/>
      <c r="AX10932" s="221"/>
      <c r="AY10932" s="221"/>
      <c r="AZ10932" s="221"/>
    </row>
    <row r="10933" spans="34:52" x14ac:dyDescent="0.15">
      <c r="AH10933" s="221"/>
      <c r="AI10933" s="221"/>
      <c r="AJ10933" s="221"/>
      <c r="AK10933" s="221"/>
      <c r="AL10933" s="221"/>
      <c r="AM10933" s="221"/>
      <c r="AN10933" s="221"/>
      <c r="AO10933" s="221"/>
      <c r="AP10933" s="221"/>
      <c r="AQ10933" s="219"/>
      <c r="AR10933" s="219"/>
      <c r="AS10933" s="221"/>
      <c r="AT10933" s="221"/>
      <c r="AU10933" s="221"/>
      <c r="AV10933" s="221"/>
      <c r="AW10933" s="221"/>
      <c r="AX10933" s="221"/>
      <c r="AY10933" s="221"/>
      <c r="AZ10933" s="221"/>
    </row>
    <row r="10934" spans="34:52" x14ac:dyDescent="0.15">
      <c r="AH10934" s="221"/>
      <c r="AI10934" s="221"/>
      <c r="AJ10934" s="221"/>
      <c r="AK10934" s="221"/>
      <c r="AL10934" s="221"/>
      <c r="AM10934" s="221"/>
      <c r="AN10934" s="221"/>
      <c r="AO10934" s="221"/>
      <c r="AP10934" s="221"/>
      <c r="AQ10934" s="219"/>
      <c r="AR10934" s="219"/>
      <c r="AS10934" s="221"/>
      <c r="AT10934" s="221"/>
      <c r="AU10934" s="221"/>
      <c r="AV10934" s="221"/>
      <c r="AW10934" s="221"/>
      <c r="AX10934" s="221"/>
      <c r="AY10934" s="221"/>
      <c r="AZ10934" s="221"/>
    </row>
    <row r="10935" spans="34:52" x14ac:dyDescent="0.15">
      <c r="AH10935" s="221"/>
      <c r="AI10935" s="221"/>
      <c r="AJ10935" s="221"/>
      <c r="AK10935" s="221"/>
      <c r="AL10935" s="221"/>
      <c r="AM10935" s="221"/>
      <c r="AN10935" s="221"/>
      <c r="AO10935" s="221"/>
      <c r="AP10935" s="221"/>
      <c r="AQ10935" s="219"/>
      <c r="AR10935" s="219"/>
      <c r="AS10935" s="221"/>
      <c r="AT10935" s="221"/>
      <c r="AU10935" s="221"/>
      <c r="AV10935" s="221"/>
      <c r="AW10935" s="221"/>
      <c r="AX10935" s="221"/>
      <c r="AY10935" s="221"/>
      <c r="AZ10935" s="221"/>
    </row>
    <row r="10936" spans="34:52" x14ac:dyDescent="0.15">
      <c r="AH10936" s="221"/>
      <c r="AI10936" s="221"/>
      <c r="AJ10936" s="221"/>
      <c r="AK10936" s="221"/>
      <c r="AL10936" s="221"/>
      <c r="AM10936" s="221"/>
      <c r="AN10936" s="221"/>
      <c r="AO10936" s="221"/>
      <c r="AP10936" s="221"/>
      <c r="AQ10936" s="219"/>
      <c r="AR10936" s="219"/>
      <c r="AS10936" s="221"/>
      <c r="AT10936" s="221"/>
      <c r="AU10936" s="221"/>
      <c r="AV10936" s="221"/>
      <c r="AW10936" s="221"/>
      <c r="AX10936" s="221"/>
      <c r="AY10936" s="221"/>
      <c r="AZ10936" s="221"/>
    </row>
    <row r="10937" spans="34:52" x14ac:dyDescent="0.15">
      <c r="AH10937" s="221"/>
      <c r="AI10937" s="221"/>
      <c r="AJ10937" s="221"/>
      <c r="AK10937" s="221"/>
      <c r="AL10937" s="221"/>
      <c r="AM10937" s="221"/>
      <c r="AN10937" s="221"/>
      <c r="AO10937" s="221"/>
      <c r="AP10937" s="221"/>
      <c r="AQ10937" s="219"/>
      <c r="AR10937" s="219"/>
      <c r="AS10937" s="221"/>
      <c r="AT10937" s="221"/>
      <c r="AU10937" s="221"/>
      <c r="AV10937" s="221"/>
      <c r="AW10937" s="221"/>
      <c r="AX10937" s="221"/>
      <c r="AY10937" s="221"/>
      <c r="AZ10937" s="221"/>
    </row>
    <row r="10938" spans="34:52" x14ac:dyDescent="0.15">
      <c r="AH10938" s="221"/>
      <c r="AI10938" s="221"/>
      <c r="AJ10938" s="221"/>
      <c r="AK10938" s="221"/>
      <c r="AL10938" s="221"/>
      <c r="AM10938" s="221"/>
      <c r="AN10938" s="221"/>
      <c r="AO10938" s="221"/>
      <c r="AP10938" s="221"/>
      <c r="AQ10938" s="219"/>
      <c r="AR10938" s="219"/>
      <c r="AS10938" s="221"/>
      <c r="AT10938" s="221"/>
      <c r="AU10938" s="221"/>
      <c r="AV10938" s="221"/>
      <c r="AW10938" s="221"/>
      <c r="AX10938" s="221"/>
      <c r="AY10938" s="221"/>
      <c r="AZ10938" s="221"/>
    </row>
    <row r="10939" spans="34:52" x14ac:dyDescent="0.15">
      <c r="AH10939" s="221"/>
      <c r="AI10939" s="221"/>
      <c r="AJ10939" s="221"/>
      <c r="AK10939" s="221"/>
      <c r="AL10939" s="221"/>
      <c r="AM10939" s="221"/>
      <c r="AN10939" s="221"/>
      <c r="AO10939" s="221"/>
      <c r="AP10939" s="221"/>
      <c r="AQ10939" s="219"/>
      <c r="AR10939" s="219"/>
      <c r="AS10939" s="221"/>
      <c r="AT10939" s="221"/>
      <c r="AU10939" s="221"/>
      <c r="AV10939" s="221"/>
      <c r="AW10939" s="221"/>
      <c r="AX10939" s="221"/>
      <c r="AY10939" s="221"/>
      <c r="AZ10939" s="221"/>
    </row>
    <row r="10940" spans="34:52" x14ac:dyDescent="0.15">
      <c r="AH10940" s="221"/>
      <c r="AI10940" s="221"/>
      <c r="AJ10940" s="221"/>
      <c r="AK10940" s="221"/>
      <c r="AL10940" s="221"/>
      <c r="AM10940" s="221"/>
      <c r="AN10940" s="221"/>
      <c r="AO10940" s="221"/>
      <c r="AP10940" s="221"/>
      <c r="AQ10940" s="219"/>
      <c r="AR10940" s="219"/>
      <c r="AS10940" s="221"/>
      <c r="AT10940" s="221"/>
      <c r="AU10940" s="221"/>
      <c r="AV10940" s="221"/>
      <c r="AW10940" s="221"/>
      <c r="AX10940" s="221"/>
      <c r="AY10940" s="221"/>
      <c r="AZ10940" s="221"/>
    </row>
    <row r="10941" spans="34:52" x14ac:dyDescent="0.15">
      <c r="AH10941" s="221"/>
      <c r="AI10941" s="221"/>
      <c r="AJ10941" s="221"/>
      <c r="AK10941" s="221"/>
      <c r="AL10941" s="221"/>
      <c r="AM10941" s="221"/>
      <c r="AN10941" s="221"/>
      <c r="AO10941" s="221"/>
      <c r="AP10941" s="221"/>
      <c r="AQ10941" s="219"/>
      <c r="AR10941" s="219"/>
      <c r="AS10941" s="221"/>
      <c r="AT10941" s="221"/>
      <c r="AU10941" s="221"/>
      <c r="AV10941" s="221"/>
      <c r="AW10941" s="221"/>
      <c r="AX10941" s="221"/>
      <c r="AY10941" s="221"/>
      <c r="AZ10941" s="221"/>
    </row>
    <row r="10942" spans="34:52" x14ac:dyDescent="0.15">
      <c r="AH10942" s="221"/>
      <c r="AI10942" s="221"/>
      <c r="AJ10942" s="221"/>
      <c r="AK10942" s="221"/>
      <c r="AL10942" s="221"/>
      <c r="AM10942" s="221"/>
      <c r="AN10942" s="221"/>
      <c r="AO10942" s="221"/>
      <c r="AP10942" s="221"/>
      <c r="AQ10942" s="219"/>
      <c r="AR10942" s="219"/>
      <c r="AS10942" s="221"/>
      <c r="AT10942" s="221"/>
      <c r="AU10942" s="221"/>
      <c r="AV10942" s="221"/>
      <c r="AW10942" s="221"/>
      <c r="AX10942" s="221"/>
      <c r="AY10942" s="221"/>
      <c r="AZ10942" s="221"/>
    </row>
    <row r="10943" spans="34:52" x14ac:dyDescent="0.15">
      <c r="AH10943" s="221"/>
      <c r="AI10943" s="221"/>
      <c r="AJ10943" s="221"/>
      <c r="AK10943" s="221"/>
      <c r="AL10943" s="221"/>
      <c r="AM10943" s="221"/>
      <c r="AN10943" s="221"/>
      <c r="AO10943" s="221"/>
      <c r="AP10943" s="221"/>
      <c r="AQ10943" s="219"/>
      <c r="AR10943" s="219"/>
      <c r="AS10943" s="221"/>
      <c r="AT10943" s="221"/>
      <c r="AU10943" s="221"/>
      <c r="AV10943" s="221"/>
      <c r="AW10943" s="221"/>
      <c r="AX10943" s="221"/>
      <c r="AY10943" s="221"/>
      <c r="AZ10943" s="221"/>
    </row>
    <row r="10944" spans="34:52" x14ac:dyDescent="0.15">
      <c r="AH10944" s="221"/>
      <c r="AI10944" s="221"/>
      <c r="AJ10944" s="221"/>
      <c r="AK10944" s="221"/>
      <c r="AL10944" s="221"/>
      <c r="AM10944" s="221"/>
      <c r="AN10944" s="221"/>
      <c r="AO10944" s="221"/>
      <c r="AP10944" s="221"/>
      <c r="AQ10944" s="219"/>
      <c r="AR10944" s="219"/>
      <c r="AS10944" s="221"/>
      <c r="AT10944" s="221"/>
      <c r="AU10944" s="221"/>
      <c r="AV10944" s="221"/>
      <c r="AW10944" s="221"/>
      <c r="AX10944" s="221"/>
      <c r="AY10944" s="221"/>
      <c r="AZ10944" s="221"/>
    </row>
    <row r="10945" spans="34:52" x14ac:dyDescent="0.15">
      <c r="AH10945" s="221"/>
      <c r="AI10945" s="221"/>
      <c r="AJ10945" s="221"/>
      <c r="AK10945" s="221"/>
      <c r="AL10945" s="221"/>
      <c r="AM10945" s="221"/>
      <c r="AN10945" s="221"/>
      <c r="AO10945" s="221"/>
      <c r="AP10945" s="221"/>
      <c r="AQ10945" s="219"/>
      <c r="AR10945" s="219"/>
      <c r="AS10945" s="221"/>
      <c r="AT10945" s="221"/>
      <c r="AU10945" s="221"/>
      <c r="AV10945" s="221"/>
      <c r="AW10945" s="221"/>
      <c r="AX10945" s="221"/>
      <c r="AY10945" s="221"/>
      <c r="AZ10945" s="221"/>
    </row>
    <row r="10946" spans="34:52" x14ac:dyDescent="0.15">
      <c r="AH10946" s="221"/>
      <c r="AI10946" s="221"/>
      <c r="AJ10946" s="221"/>
      <c r="AK10946" s="221"/>
      <c r="AL10946" s="221"/>
      <c r="AM10946" s="221"/>
      <c r="AN10946" s="221"/>
      <c r="AO10946" s="221"/>
      <c r="AP10946" s="221"/>
      <c r="AQ10946" s="219"/>
      <c r="AR10946" s="219"/>
      <c r="AS10946" s="221"/>
      <c r="AT10946" s="221"/>
      <c r="AU10946" s="221"/>
      <c r="AV10946" s="221"/>
      <c r="AW10946" s="221"/>
      <c r="AX10946" s="221"/>
      <c r="AY10946" s="221"/>
      <c r="AZ10946" s="221"/>
    </row>
    <row r="10947" spans="34:52" x14ac:dyDescent="0.15">
      <c r="AH10947" s="221"/>
      <c r="AI10947" s="221"/>
      <c r="AJ10947" s="221"/>
      <c r="AK10947" s="221"/>
      <c r="AL10947" s="221"/>
      <c r="AM10947" s="221"/>
      <c r="AN10947" s="221"/>
      <c r="AO10947" s="221"/>
      <c r="AP10947" s="221"/>
      <c r="AQ10947" s="219"/>
      <c r="AR10947" s="219"/>
      <c r="AS10947" s="221"/>
      <c r="AT10947" s="221"/>
      <c r="AU10947" s="221"/>
      <c r="AV10947" s="221"/>
      <c r="AW10947" s="221"/>
      <c r="AX10947" s="221"/>
      <c r="AY10947" s="221"/>
      <c r="AZ10947" s="221"/>
    </row>
    <row r="10948" spans="34:52" x14ac:dyDescent="0.15">
      <c r="AH10948" s="221"/>
      <c r="AI10948" s="221"/>
      <c r="AJ10948" s="221"/>
      <c r="AK10948" s="221"/>
      <c r="AL10948" s="221"/>
      <c r="AM10948" s="221"/>
      <c r="AN10948" s="221"/>
      <c r="AO10948" s="221"/>
      <c r="AP10948" s="221"/>
      <c r="AQ10948" s="219"/>
      <c r="AR10948" s="219"/>
      <c r="AS10948" s="221"/>
      <c r="AT10948" s="221"/>
      <c r="AU10948" s="221"/>
      <c r="AV10948" s="221"/>
      <c r="AW10948" s="221"/>
      <c r="AX10948" s="221"/>
      <c r="AY10948" s="221"/>
      <c r="AZ10948" s="221"/>
    </row>
    <row r="10949" spans="34:52" x14ac:dyDescent="0.15">
      <c r="AH10949" s="221"/>
      <c r="AI10949" s="221"/>
      <c r="AJ10949" s="221"/>
      <c r="AK10949" s="221"/>
      <c r="AL10949" s="221"/>
      <c r="AM10949" s="221"/>
      <c r="AN10949" s="221"/>
      <c r="AO10949" s="221"/>
      <c r="AP10949" s="221"/>
      <c r="AQ10949" s="219"/>
      <c r="AR10949" s="219"/>
      <c r="AS10949" s="221"/>
      <c r="AT10949" s="221"/>
      <c r="AU10949" s="221"/>
      <c r="AV10949" s="221"/>
      <c r="AW10949" s="221"/>
      <c r="AX10949" s="221"/>
      <c r="AY10949" s="221"/>
      <c r="AZ10949" s="221"/>
    </row>
    <row r="10950" spans="34:52" x14ac:dyDescent="0.15">
      <c r="AH10950" s="221"/>
      <c r="AI10950" s="221"/>
      <c r="AJ10950" s="221"/>
      <c r="AK10950" s="221"/>
      <c r="AL10950" s="221"/>
      <c r="AM10950" s="221"/>
      <c r="AN10950" s="221"/>
      <c r="AO10950" s="221"/>
      <c r="AP10950" s="221"/>
      <c r="AQ10950" s="219"/>
      <c r="AR10950" s="219"/>
      <c r="AS10950" s="221"/>
      <c r="AT10950" s="221"/>
      <c r="AU10950" s="221"/>
      <c r="AV10950" s="221"/>
      <c r="AW10950" s="221"/>
      <c r="AX10950" s="221"/>
      <c r="AY10950" s="221"/>
      <c r="AZ10950" s="221"/>
    </row>
    <row r="10951" spans="34:52" x14ac:dyDescent="0.15">
      <c r="AH10951" s="221"/>
      <c r="AI10951" s="221"/>
      <c r="AJ10951" s="221"/>
      <c r="AK10951" s="221"/>
      <c r="AL10951" s="221"/>
      <c r="AM10951" s="221"/>
      <c r="AN10951" s="221"/>
      <c r="AO10951" s="221"/>
      <c r="AP10951" s="221"/>
      <c r="AQ10951" s="219"/>
      <c r="AR10951" s="219"/>
      <c r="AS10951" s="221"/>
      <c r="AT10951" s="221"/>
      <c r="AU10951" s="221"/>
      <c r="AV10951" s="221"/>
      <c r="AW10951" s="221"/>
      <c r="AX10951" s="221"/>
      <c r="AY10951" s="221"/>
      <c r="AZ10951" s="221"/>
    </row>
    <row r="10952" spans="34:52" x14ac:dyDescent="0.15">
      <c r="AH10952" s="221"/>
      <c r="AI10952" s="221"/>
      <c r="AJ10952" s="221"/>
      <c r="AK10952" s="221"/>
      <c r="AL10952" s="221"/>
      <c r="AM10952" s="221"/>
      <c r="AN10952" s="221"/>
      <c r="AO10952" s="221"/>
      <c r="AP10952" s="221"/>
      <c r="AQ10952" s="219"/>
      <c r="AR10952" s="219"/>
      <c r="AS10952" s="221"/>
      <c r="AT10952" s="221"/>
      <c r="AU10952" s="221"/>
      <c r="AV10952" s="221"/>
      <c r="AW10952" s="221"/>
      <c r="AX10952" s="221"/>
      <c r="AY10952" s="221"/>
      <c r="AZ10952" s="221"/>
    </row>
    <row r="10953" spans="34:52" x14ac:dyDescent="0.15">
      <c r="AH10953" s="221"/>
      <c r="AI10953" s="221"/>
      <c r="AJ10953" s="221"/>
      <c r="AK10953" s="221"/>
      <c r="AL10953" s="221"/>
      <c r="AM10953" s="221"/>
      <c r="AN10953" s="221"/>
      <c r="AO10953" s="221"/>
      <c r="AP10953" s="221"/>
      <c r="AQ10953" s="219"/>
      <c r="AR10953" s="219"/>
      <c r="AS10953" s="221"/>
      <c r="AT10953" s="221"/>
      <c r="AU10953" s="221"/>
      <c r="AV10953" s="221"/>
      <c r="AW10953" s="221"/>
      <c r="AX10953" s="221"/>
      <c r="AY10953" s="221"/>
      <c r="AZ10953" s="221"/>
    </row>
    <row r="10954" spans="34:52" x14ac:dyDescent="0.15">
      <c r="AH10954" s="221"/>
      <c r="AI10954" s="221"/>
      <c r="AJ10954" s="221"/>
      <c r="AK10954" s="221"/>
      <c r="AL10954" s="221"/>
      <c r="AM10954" s="221"/>
      <c r="AN10954" s="221"/>
      <c r="AO10954" s="221"/>
      <c r="AP10954" s="221"/>
      <c r="AQ10954" s="219"/>
      <c r="AR10954" s="219"/>
      <c r="AS10954" s="221"/>
      <c r="AT10954" s="221"/>
      <c r="AU10954" s="221"/>
      <c r="AV10954" s="221"/>
      <c r="AW10954" s="221"/>
      <c r="AX10954" s="221"/>
      <c r="AY10954" s="221"/>
      <c r="AZ10954" s="221"/>
    </row>
    <row r="10955" spans="34:52" x14ac:dyDescent="0.15">
      <c r="AH10955" s="221"/>
      <c r="AI10955" s="221"/>
      <c r="AJ10955" s="221"/>
      <c r="AK10955" s="221"/>
      <c r="AL10955" s="221"/>
      <c r="AM10955" s="221"/>
      <c r="AN10955" s="221"/>
      <c r="AO10955" s="221"/>
      <c r="AP10955" s="221"/>
      <c r="AQ10955" s="219"/>
      <c r="AR10955" s="219"/>
      <c r="AS10955" s="221"/>
      <c r="AT10955" s="221"/>
      <c r="AU10955" s="221"/>
      <c r="AV10955" s="221"/>
      <c r="AW10955" s="221"/>
      <c r="AX10955" s="221"/>
      <c r="AY10955" s="221"/>
      <c r="AZ10955" s="221"/>
    </row>
    <row r="10956" spans="34:52" x14ac:dyDescent="0.15">
      <c r="AH10956" s="221"/>
      <c r="AI10956" s="221"/>
      <c r="AJ10956" s="221"/>
      <c r="AK10956" s="221"/>
      <c r="AL10956" s="221"/>
      <c r="AM10956" s="221"/>
      <c r="AN10956" s="221"/>
      <c r="AO10956" s="221"/>
      <c r="AP10956" s="221"/>
      <c r="AQ10956" s="219"/>
      <c r="AR10956" s="219"/>
      <c r="AS10956" s="221"/>
      <c r="AT10956" s="221"/>
      <c r="AU10956" s="221"/>
      <c r="AV10956" s="221"/>
      <c r="AW10956" s="221"/>
      <c r="AX10956" s="221"/>
      <c r="AY10956" s="221"/>
      <c r="AZ10956" s="221"/>
    </row>
    <row r="10957" spans="34:52" x14ac:dyDescent="0.15">
      <c r="AH10957" s="221"/>
      <c r="AI10957" s="221"/>
      <c r="AJ10957" s="221"/>
      <c r="AK10957" s="221"/>
      <c r="AL10957" s="221"/>
      <c r="AM10957" s="221"/>
      <c r="AN10957" s="221"/>
      <c r="AO10957" s="221"/>
      <c r="AP10957" s="221"/>
      <c r="AQ10957" s="219"/>
      <c r="AR10957" s="219"/>
      <c r="AS10957" s="221"/>
      <c r="AT10957" s="221"/>
      <c r="AU10957" s="221"/>
      <c r="AV10957" s="221"/>
      <c r="AW10957" s="221"/>
      <c r="AX10957" s="221"/>
      <c r="AY10957" s="221"/>
      <c r="AZ10957" s="221"/>
    </row>
    <row r="10958" spans="34:52" x14ac:dyDescent="0.15">
      <c r="AH10958" s="221"/>
      <c r="AI10958" s="221"/>
      <c r="AJ10958" s="221"/>
      <c r="AK10958" s="221"/>
      <c r="AL10958" s="221"/>
      <c r="AM10958" s="221"/>
      <c r="AN10958" s="221"/>
      <c r="AO10958" s="221"/>
      <c r="AP10958" s="221"/>
      <c r="AQ10958" s="219"/>
      <c r="AR10958" s="219"/>
      <c r="AS10958" s="221"/>
      <c r="AT10958" s="221"/>
      <c r="AU10958" s="221"/>
      <c r="AV10958" s="221"/>
      <c r="AW10958" s="221"/>
      <c r="AX10958" s="221"/>
      <c r="AY10958" s="221"/>
      <c r="AZ10958" s="221"/>
    </row>
    <row r="10959" spans="34:52" x14ac:dyDescent="0.15">
      <c r="AH10959" s="221"/>
      <c r="AI10959" s="221"/>
      <c r="AJ10959" s="221"/>
      <c r="AK10959" s="221"/>
      <c r="AL10959" s="221"/>
      <c r="AM10959" s="221"/>
      <c r="AN10959" s="221"/>
      <c r="AO10959" s="221"/>
      <c r="AP10959" s="221"/>
      <c r="AQ10959" s="219"/>
      <c r="AR10959" s="219"/>
      <c r="AS10959" s="221"/>
      <c r="AT10959" s="221"/>
      <c r="AU10959" s="221"/>
      <c r="AV10959" s="221"/>
      <c r="AW10959" s="221"/>
      <c r="AX10959" s="221"/>
      <c r="AY10959" s="221"/>
      <c r="AZ10959" s="221"/>
    </row>
    <row r="10960" spans="34:52" x14ac:dyDescent="0.15">
      <c r="AH10960" s="221"/>
      <c r="AI10960" s="221"/>
      <c r="AJ10960" s="221"/>
      <c r="AK10960" s="221"/>
      <c r="AL10960" s="221"/>
      <c r="AM10960" s="221"/>
      <c r="AN10960" s="221"/>
      <c r="AO10960" s="221"/>
      <c r="AP10960" s="221"/>
      <c r="AQ10960" s="219"/>
      <c r="AR10960" s="219"/>
      <c r="AS10960" s="221"/>
      <c r="AT10960" s="221"/>
      <c r="AU10960" s="221"/>
      <c r="AV10960" s="221"/>
      <c r="AW10960" s="221"/>
      <c r="AX10960" s="221"/>
      <c r="AY10960" s="221"/>
      <c r="AZ10960" s="221"/>
    </row>
    <row r="10961" spans="34:52" x14ac:dyDescent="0.15">
      <c r="AH10961" s="221"/>
      <c r="AI10961" s="221"/>
      <c r="AJ10961" s="221"/>
      <c r="AK10961" s="221"/>
      <c r="AL10961" s="221"/>
      <c r="AM10961" s="221"/>
      <c r="AN10961" s="221"/>
      <c r="AO10961" s="221"/>
      <c r="AP10961" s="221"/>
      <c r="AQ10961" s="219"/>
      <c r="AR10961" s="219"/>
      <c r="AS10961" s="221"/>
      <c r="AT10961" s="221"/>
      <c r="AU10961" s="221"/>
      <c r="AV10961" s="221"/>
      <c r="AW10961" s="221"/>
      <c r="AX10961" s="221"/>
      <c r="AY10961" s="221"/>
      <c r="AZ10961" s="221"/>
    </row>
    <row r="10962" spans="34:52" x14ac:dyDescent="0.15">
      <c r="AH10962" s="221"/>
      <c r="AI10962" s="221"/>
      <c r="AJ10962" s="221"/>
      <c r="AK10962" s="221"/>
      <c r="AL10962" s="221"/>
      <c r="AM10962" s="221"/>
      <c r="AN10962" s="221"/>
      <c r="AO10962" s="221"/>
      <c r="AP10962" s="221"/>
      <c r="AQ10962" s="219"/>
      <c r="AR10962" s="219"/>
      <c r="AS10962" s="221"/>
      <c r="AT10962" s="221"/>
      <c r="AU10962" s="221"/>
      <c r="AV10962" s="221"/>
      <c r="AW10962" s="221"/>
      <c r="AX10962" s="221"/>
      <c r="AY10962" s="221"/>
      <c r="AZ10962" s="221"/>
    </row>
    <row r="10963" spans="34:52" x14ac:dyDescent="0.15">
      <c r="AH10963" s="221"/>
      <c r="AI10963" s="221"/>
      <c r="AJ10963" s="221"/>
      <c r="AK10963" s="221"/>
      <c r="AL10963" s="221"/>
      <c r="AM10963" s="221"/>
      <c r="AN10963" s="221"/>
      <c r="AO10963" s="221"/>
      <c r="AP10963" s="221"/>
      <c r="AQ10963" s="219"/>
      <c r="AR10963" s="219"/>
      <c r="AS10963" s="221"/>
      <c r="AT10963" s="221"/>
      <c r="AU10963" s="221"/>
      <c r="AV10963" s="221"/>
      <c r="AW10963" s="221"/>
      <c r="AX10963" s="221"/>
      <c r="AY10963" s="221"/>
      <c r="AZ10963" s="221"/>
    </row>
    <row r="10964" spans="34:52" x14ac:dyDescent="0.15">
      <c r="AH10964" s="221"/>
      <c r="AI10964" s="221"/>
      <c r="AJ10964" s="221"/>
      <c r="AK10964" s="221"/>
      <c r="AL10964" s="221"/>
      <c r="AM10964" s="221"/>
      <c r="AN10964" s="221"/>
      <c r="AO10964" s="221"/>
      <c r="AP10964" s="221"/>
      <c r="AQ10964" s="219"/>
      <c r="AR10964" s="219"/>
      <c r="AS10964" s="221"/>
      <c r="AT10964" s="221"/>
      <c r="AU10964" s="221"/>
      <c r="AV10964" s="221"/>
      <c r="AW10964" s="221"/>
      <c r="AX10964" s="221"/>
      <c r="AY10964" s="221"/>
      <c r="AZ10964" s="221"/>
    </row>
    <row r="10965" spans="34:52" x14ac:dyDescent="0.15">
      <c r="AH10965" s="221"/>
      <c r="AI10965" s="221"/>
      <c r="AJ10965" s="221"/>
      <c r="AK10965" s="221"/>
      <c r="AL10965" s="221"/>
      <c r="AM10965" s="221"/>
      <c r="AN10965" s="221"/>
      <c r="AO10965" s="221"/>
      <c r="AP10965" s="221"/>
      <c r="AQ10965" s="219"/>
      <c r="AR10965" s="219"/>
      <c r="AS10965" s="221"/>
      <c r="AT10965" s="221"/>
      <c r="AU10965" s="221"/>
      <c r="AV10965" s="221"/>
      <c r="AW10965" s="221"/>
      <c r="AX10965" s="221"/>
      <c r="AY10965" s="221"/>
      <c r="AZ10965" s="221"/>
    </row>
    <row r="10966" spans="34:52" x14ac:dyDescent="0.15">
      <c r="AH10966" s="221"/>
      <c r="AI10966" s="221"/>
      <c r="AJ10966" s="221"/>
      <c r="AK10966" s="221"/>
      <c r="AL10966" s="221"/>
      <c r="AM10966" s="221"/>
      <c r="AN10966" s="221"/>
      <c r="AO10966" s="221"/>
      <c r="AP10966" s="221"/>
      <c r="AQ10966" s="219"/>
      <c r="AR10966" s="219"/>
      <c r="AS10966" s="221"/>
      <c r="AT10966" s="221"/>
      <c r="AU10966" s="221"/>
      <c r="AV10966" s="221"/>
      <c r="AW10966" s="221"/>
      <c r="AX10966" s="221"/>
      <c r="AY10966" s="221"/>
      <c r="AZ10966" s="221"/>
    </row>
    <row r="10967" spans="34:52" x14ac:dyDescent="0.15">
      <c r="AH10967" s="221"/>
      <c r="AI10967" s="221"/>
      <c r="AJ10967" s="221"/>
      <c r="AK10967" s="221"/>
      <c r="AL10967" s="221"/>
      <c r="AM10967" s="221"/>
      <c r="AN10967" s="221"/>
      <c r="AO10967" s="221"/>
      <c r="AP10967" s="221"/>
      <c r="AQ10967" s="219"/>
      <c r="AR10967" s="219"/>
      <c r="AS10967" s="221"/>
      <c r="AT10967" s="221"/>
      <c r="AU10967" s="221"/>
      <c r="AV10967" s="221"/>
      <c r="AW10967" s="221"/>
      <c r="AX10967" s="221"/>
      <c r="AY10967" s="221"/>
      <c r="AZ10967" s="221"/>
    </row>
    <row r="10968" spans="34:52" x14ac:dyDescent="0.15">
      <c r="AH10968" s="221"/>
      <c r="AI10968" s="221"/>
      <c r="AJ10968" s="221"/>
      <c r="AK10968" s="221"/>
      <c r="AL10968" s="221"/>
      <c r="AM10968" s="221"/>
      <c r="AN10968" s="221"/>
      <c r="AO10968" s="221"/>
      <c r="AP10968" s="221"/>
      <c r="AQ10968" s="219"/>
      <c r="AR10968" s="219"/>
      <c r="AS10968" s="221"/>
      <c r="AT10968" s="221"/>
      <c r="AU10968" s="221"/>
      <c r="AV10968" s="221"/>
      <c r="AW10968" s="221"/>
      <c r="AX10968" s="221"/>
      <c r="AY10968" s="221"/>
      <c r="AZ10968" s="221"/>
    </row>
    <row r="10969" spans="34:52" x14ac:dyDescent="0.15">
      <c r="AH10969" s="221"/>
      <c r="AI10969" s="221"/>
      <c r="AJ10969" s="221"/>
      <c r="AK10969" s="221"/>
      <c r="AL10969" s="221"/>
      <c r="AM10969" s="221"/>
      <c r="AN10969" s="221"/>
      <c r="AO10969" s="221"/>
      <c r="AP10969" s="221"/>
      <c r="AQ10969" s="219"/>
      <c r="AR10969" s="219"/>
      <c r="AS10969" s="221"/>
      <c r="AT10969" s="221"/>
      <c r="AU10969" s="221"/>
      <c r="AV10969" s="221"/>
      <c r="AW10969" s="221"/>
      <c r="AX10969" s="221"/>
      <c r="AY10969" s="221"/>
      <c r="AZ10969" s="221"/>
    </row>
    <row r="10970" spans="34:52" x14ac:dyDescent="0.15">
      <c r="AH10970" s="221"/>
      <c r="AI10970" s="221"/>
      <c r="AJ10970" s="221"/>
      <c r="AK10970" s="221"/>
      <c r="AL10970" s="221"/>
      <c r="AM10970" s="221"/>
      <c r="AN10970" s="221"/>
      <c r="AO10970" s="221"/>
      <c r="AP10970" s="221"/>
      <c r="AQ10970" s="219"/>
      <c r="AR10970" s="219"/>
      <c r="AS10970" s="221"/>
      <c r="AT10970" s="221"/>
      <c r="AU10970" s="221"/>
      <c r="AV10970" s="221"/>
      <c r="AW10970" s="221"/>
      <c r="AX10970" s="221"/>
      <c r="AY10970" s="221"/>
      <c r="AZ10970" s="221"/>
    </row>
    <row r="10971" spans="34:52" x14ac:dyDescent="0.15">
      <c r="AH10971" s="221"/>
      <c r="AI10971" s="221"/>
      <c r="AJ10971" s="221"/>
      <c r="AK10971" s="221"/>
      <c r="AL10971" s="221"/>
      <c r="AM10971" s="221"/>
      <c r="AN10971" s="221"/>
      <c r="AO10971" s="221"/>
      <c r="AP10971" s="221"/>
      <c r="AQ10971" s="219"/>
      <c r="AR10971" s="219"/>
      <c r="AS10971" s="221"/>
      <c r="AT10971" s="221"/>
      <c r="AU10971" s="221"/>
      <c r="AV10971" s="221"/>
      <c r="AW10971" s="221"/>
      <c r="AX10971" s="221"/>
      <c r="AY10971" s="221"/>
      <c r="AZ10971" s="221"/>
    </row>
    <row r="10972" spans="34:52" x14ac:dyDescent="0.15">
      <c r="AH10972" s="221"/>
      <c r="AI10972" s="221"/>
      <c r="AJ10972" s="221"/>
      <c r="AK10972" s="221"/>
      <c r="AL10972" s="221"/>
      <c r="AM10972" s="221"/>
      <c r="AN10972" s="221"/>
      <c r="AO10972" s="221"/>
      <c r="AP10972" s="221"/>
      <c r="AQ10972" s="219"/>
      <c r="AR10972" s="219"/>
      <c r="AS10972" s="221"/>
      <c r="AT10972" s="221"/>
      <c r="AU10972" s="221"/>
      <c r="AV10972" s="221"/>
      <c r="AW10972" s="221"/>
      <c r="AX10972" s="221"/>
      <c r="AY10972" s="221"/>
      <c r="AZ10972" s="221"/>
    </row>
    <row r="10973" spans="34:52" x14ac:dyDescent="0.15">
      <c r="AH10973" s="221"/>
      <c r="AI10973" s="221"/>
      <c r="AJ10973" s="221"/>
      <c r="AK10973" s="221"/>
      <c r="AL10973" s="221"/>
      <c r="AM10973" s="221"/>
      <c r="AN10973" s="221"/>
      <c r="AO10973" s="221"/>
      <c r="AP10973" s="221"/>
      <c r="AQ10973" s="219"/>
      <c r="AR10973" s="219"/>
      <c r="AS10973" s="221"/>
      <c r="AT10973" s="221"/>
      <c r="AU10973" s="221"/>
      <c r="AV10973" s="221"/>
      <c r="AW10973" s="221"/>
      <c r="AX10973" s="221"/>
      <c r="AY10973" s="221"/>
      <c r="AZ10973" s="221"/>
    </row>
    <row r="10974" spans="34:52" x14ac:dyDescent="0.15">
      <c r="AH10974" s="221"/>
      <c r="AI10974" s="221"/>
      <c r="AJ10974" s="221"/>
      <c r="AK10974" s="221"/>
      <c r="AL10974" s="221"/>
      <c r="AM10974" s="221"/>
      <c r="AN10974" s="221"/>
      <c r="AO10974" s="221"/>
      <c r="AP10974" s="221"/>
      <c r="AQ10974" s="219"/>
      <c r="AR10974" s="219"/>
      <c r="AS10974" s="221"/>
      <c r="AT10974" s="221"/>
      <c r="AU10974" s="221"/>
      <c r="AV10974" s="221"/>
      <c r="AW10974" s="221"/>
      <c r="AX10974" s="221"/>
      <c r="AY10974" s="221"/>
      <c r="AZ10974" s="221"/>
    </row>
    <row r="10975" spans="34:52" x14ac:dyDescent="0.15">
      <c r="AH10975" s="221"/>
      <c r="AI10975" s="221"/>
      <c r="AJ10975" s="221"/>
      <c r="AK10975" s="221"/>
      <c r="AL10975" s="221"/>
      <c r="AM10975" s="221"/>
      <c r="AN10975" s="221"/>
      <c r="AO10975" s="221"/>
      <c r="AP10975" s="221"/>
      <c r="AQ10975" s="219"/>
      <c r="AR10975" s="219"/>
      <c r="AS10975" s="221"/>
      <c r="AT10975" s="221"/>
      <c r="AU10975" s="221"/>
      <c r="AV10975" s="221"/>
      <c r="AW10975" s="221"/>
      <c r="AX10975" s="221"/>
      <c r="AY10975" s="221"/>
      <c r="AZ10975" s="221"/>
    </row>
    <row r="10976" spans="34:52" x14ac:dyDescent="0.15">
      <c r="AH10976" s="221"/>
      <c r="AI10976" s="221"/>
      <c r="AJ10976" s="221"/>
      <c r="AK10976" s="221"/>
      <c r="AL10976" s="221"/>
      <c r="AM10976" s="221"/>
      <c r="AN10976" s="221"/>
      <c r="AO10976" s="221"/>
      <c r="AP10976" s="221"/>
      <c r="AQ10976" s="219"/>
      <c r="AR10976" s="219"/>
      <c r="AS10976" s="221"/>
      <c r="AT10976" s="221"/>
      <c r="AU10976" s="221"/>
      <c r="AV10976" s="221"/>
      <c r="AW10976" s="221"/>
      <c r="AX10976" s="221"/>
      <c r="AY10976" s="221"/>
      <c r="AZ10976" s="221"/>
    </row>
    <row r="10977" spans="34:52" x14ac:dyDescent="0.15">
      <c r="AH10977" s="221"/>
      <c r="AI10977" s="221"/>
      <c r="AJ10977" s="221"/>
      <c r="AK10977" s="221"/>
      <c r="AL10977" s="221"/>
      <c r="AM10977" s="221"/>
      <c r="AN10977" s="221"/>
      <c r="AO10977" s="221"/>
      <c r="AP10977" s="221"/>
      <c r="AQ10977" s="219"/>
      <c r="AR10977" s="219"/>
      <c r="AS10977" s="221"/>
      <c r="AT10977" s="221"/>
      <c r="AU10977" s="221"/>
      <c r="AV10977" s="221"/>
      <c r="AW10977" s="221"/>
      <c r="AX10977" s="221"/>
      <c r="AY10977" s="221"/>
      <c r="AZ10977" s="221"/>
    </row>
    <row r="10978" spans="34:52" x14ac:dyDescent="0.15">
      <c r="AH10978" s="221"/>
      <c r="AI10978" s="221"/>
      <c r="AJ10978" s="221"/>
      <c r="AK10978" s="221"/>
      <c r="AL10978" s="221"/>
      <c r="AM10978" s="221"/>
      <c r="AN10978" s="221"/>
      <c r="AO10978" s="221"/>
      <c r="AP10978" s="221"/>
      <c r="AQ10978" s="219"/>
      <c r="AR10978" s="219"/>
      <c r="AS10978" s="221"/>
      <c r="AT10978" s="221"/>
      <c r="AU10978" s="221"/>
      <c r="AV10978" s="221"/>
      <c r="AW10978" s="221"/>
      <c r="AX10978" s="221"/>
      <c r="AY10978" s="221"/>
      <c r="AZ10978" s="221"/>
    </row>
    <row r="10979" spans="34:52" x14ac:dyDescent="0.15">
      <c r="AH10979" s="221"/>
      <c r="AI10979" s="221"/>
      <c r="AJ10979" s="221"/>
      <c r="AK10979" s="221"/>
      <c r="AL10979" s="221"/>
      <c r="AM10979" s="221"/>
      <c r="AN10979" s="221"/>
      <c r="AO10979" s="221"/>
      <c r="AP10979" s="221"/>
      <c r="AQ10979" s="219"/>
      <c r="AR10979" s="219"/>
      <c r="AS10979" s="221"/>
      <c r="AT10979" s="221"/>
      <c r="AU10979" s="221"/>
      <c r="AV10979" s="221"/>
      <c r="AW10979" s="221"/>
      <c r="AX10979" s="221"/>
      <c r="AY10979" s="221"/>
      <c r="AZ10979" s="221"/>
    </row>
    <row r="10980" spans="34:52" x14ac:dyDescent="0.15">
      <c r="AH10980" s="221"/>
      <c r="AI10980" s="221"/>
      <c r="AJ10980" s="221"/>
      <c r="AK10980" s="221"/>
      <c r="AL10980" s="221"/>
      <c r="AM10980" s="221"/>
      <c r="AN10980" s="221"/>
      <c r="AO10980" s="221"/>
      <c r="AP10980" s="221"/>
      <c r="AQ10980" s="219"/>
      <c r="AR10980" s="219"/>
      <c r="AS10980" s="221"/>
      <c r="AT10980" s="221"/>
      <c r="AU10980" s="221"/>
      <c r="AV10980" s="221"/>
      <c r="AW10980" s="221"/>
      <c r="AX10980" s="221"/>
      <c r="AY10980" s="221"/>
      <c r="AZ10980" s="221"/>
    </row>
    <row r="10981" spans="34:52" x14ac:dyDescent="0.15">
      <c r="AH10981" s="221"/>
      <c r="AI10981" s="221"/>
      <c r="AJ10981" s="221"/>
      <c r="AK10981" s="221"/>
      <c r="AL10981" s="221"/>
      <c r="AM10981" s="221"/>
      <c r="AN10981" s="221"/>
      <c r="AO10981" s="221"/>
      <c r="AP10981" s="221"/>
      <c r="AQ10981" s="219"/>
      <c r="AR10981" s="219"/>
      <c r="AS10981" s="221"/>
      <c r="AT10981" s="221"/>
      <c r="AU10981" s="221"/>
      <c r="AV10981" s="221"/>
      <c r="AW10981" s="221"/>
      <c r="AX10981" s="221"/>
      <c r="AY10981" s="221"/>
      <c r="AZ10981" s="221"/>
    </row>
    <row r="10982" spans="34:52" x14ac:dyDescent="0.15">
      <c r="AH10982" s="221"/>
      <c r="AI10982" s="221"/>
      <c r="AJ10982" s="221"/>
      <c r="AK10982" s="221"/>
      <c r="AL10982" s="221"/>
      <c r="AM10982" s="221"/>
      <c r="AN10982" s="221"/>
      <c r="AO10982" s="221"/>
      <c r="AP10982" s="221"/>
      <c r="AQ10982" s="219"/>
      <c r="AR10982" s="219"/>
      <c r="AS10982" s="221"/>
      <c r="AT10982" s="221"/>
      <c r="AU10982" s="221"/>
      <c r="AV10982" s="221"/>
      <c r="AW10982" s="221"/>
      <c r="AX10982" s="221"/>
      <c r="AY10982" s="221"/>
      <c r="AZ10982" s="221"/>
    </row>
    <row r="10983" spans="34:52" x14ac:dyDescent="0.15">
      <c r="AH10983" s="221"/>
      <c r="AI10983" s="221"/>
      <c r="AJ10983" s="221"/>
      <c r="AK10983" s="221"/>
      <c r="AL10983" s="221"/>
      <c r="AM10983" s="221"/>
      <c r="AN10983" s="221"/>
      <c r="AO10983" s="221"/>
      <c r="AP10983" s="221"/>
      <c r="AQ10983" s="219"/>
      <c r="AR10983" s="219"/>
      <c r="AS10983" s="221"/>
      <c r="AT10983" s="221"/>
      <c r="AU10983" s="221"/>
      <c r="AV10983" s="221"/>
      <c r="AW10983" s="221"/>
      <c r="AX10983" s="221"/>
      <c r="AY10983" s="221"/>
      <c r="AZ10983" s="221"/>
    </row>
    <row r="10984" spans="34:52" x14ac:dyDescent="0.15">
      <c r="AH10984" s="221"/>
      <c r="AI10984" s="221"/>
      <c r="AJ10984" s="221"/>
      <c r="AK10984" s="221"/>
      <c r="AL10984" s="221"/>
      <c r="AM10984" s="221"/>
      <c r="AN10984" s="221"/>
      <c r="AO10984" s="221"/>
      <c r="AP10984" s="221"/>
      <c r="AQ10984" s="219"/>
      <c r="AR10984" s="219"/>
      <c r="AS10984" s="221"/>
      <c r="AT10984" s="221"/>
      <c r="AU10984" s="221"/>
      <c r="AV10984" s="221"/>
      <c r="AW10984" s="221"/>
      <c r="AX10984" s="221"/>
      <c r="AY10984" s="221"/>
      <c r="AZ10984" s="221"/>
    </row>
    <row r="10985" spans="34:52" x14ac:dyDescent="0.15">
      <c r="AH10985" s="221"/>
      <c r="AI10985" s="221"/>
      <c r="AJ10985" s="221"/>
      <c r="AK10985" s="221"/>
      <c r="AL10985" s="221"/>
      <c r="AM10985" s="221"/>
      <c r="AN10985" s="221"/>
      <c r="AO10985" s="221"/>
      <c r="AP10985" s="221"/>
      <c r="AQ10985" s="219"/>
      <c r="AR10985" s="219"/>
      <c r="AS10985" s="221"/>
      <c r="AT10985" s="221"/>
      <c r="AU10985" s="221"/>
      <c r="AV10985" s="221"/>
      <c r="AW10985" s="221"/>
      <c r="AX10985" s="221"/>
      <c r="AY10985" s="221"/>
      <c r="AZ10985" s="221"/>
    </row>
    <row r="10986" spans="34:52" x14ac:dyDescent="0.15">
      <c r="AH10986" s="221"/>
      <c r="AI10986" s="221"/>
      <c r="AJ10986" s="221"/>
      <c r="AK10986" s="221"/>
      <c r="AL10986" s="221"/>
      <c r="AM10986" s="221"/>
      <c r="AN10986" s="221"/>
      <c r="AO10986" s="221"/>
      <c r="AP10986" s="221"/>
      <c r="AQ10986" s="219"/>
      <c r="AR10986" s="219"/>
      <c r="AS10986" s="221"/>
      <c r="AT10986" s="221"/>
      <c r="AU10986" s="221"/>
      <c r="AV10986" s="221"/>
      <c r="AW10986" s="221"/>
      <c r="AX10986" s="221"/>
      <c r="AY10986" s="221"/>
      <c r="AZ10986" s="221"/>
    </row>
    <row r="10987" spans="34:52" x14ac:dyDescent="0.15">
      <c r="AH10987" s="221"/>
      <c r="AI10987" s="221"/>
      <c r="AJ10987" s="221"/>
      <c r="AK10987" s="221"/>
      <c r="AL10987" s="221"/>
      <c r="AM10987" s="221"/>
      <c r="AN10987" s="221"/>
      <c r="AO10987" s="221"/>
      <c r="AP10987" s="221"/>
      <c r="AQ10987" s="219"/>
      <c r="AR10987" s="219"/>
      <c r="AS10987" s="221"/>
      <c r="AT10987" s="221"/>
      <c r="AU10987" s="221"/>
      <c r="AV10987" s="221"/>
      <c r="AW10987" s="221"/>
      <c r="AX10987" s="221"/>
      <c r="AY10987" s="221"/>
      <c r="AZ10987" s="221"/>
    </row>
    <row r="10988" spans="34:52" x14ac:dyDescent="0.15">
      <c r="AH10988" s="221"/>
      <c r="AI10988" s="221"/>
      <c r="AJ10988" s="221"/>
      <c r="AK10988" s="221"/>
      <c r="AL10988" s="221"/>
      <c r="AM10988" s="221"/>
      <c r="AN10988" s="221"/>
      <c r="AO10988" s="221"/>
      <c r="AP10988" s="221"/>
      <c r="AQ10988" s="219"/>
      <c r="AR10988" s="219"/>
      <c r="AS10988" s="221"/>
      <c r="AT10988" s="221"/>
      <c r="AU10988" s="221"/>
      <c r="AV10988" s="221"/>
      <c r="AW10988" s="221"/>
      <c r="AX10988" s="221"/>
      <c r="AY10988" s="221"/>
      <c r="AZ10988" s="221"/>
    </row>
    <row r="10989" spans="34:52" x14ac:dyDescent="0.15">
      <c r="AH10989" s="221"/>
      <c r="AI10989" s="221"/>
      <c r="AJ10989" s="221"/>
      <c r="AK10989" s="221"/>
      <c r="AL10989" s="221"/>
      <c r="AM10989" s="221"/>
      <c r="AN10989" s="221"/>
      <c r="AO10989" s="221"/>
      <c r="AP10989" s="221"/>
      <c r="AQ10989" s="219"/>
      <c r="AR10989" s="219"/>
      <c r="AS10989" s="221"/>
      <c r="AT10989" s="221"/>
      <c r="AU10989" s="221"/>
      <c r="AV10989" s="221"/>
      <c r="AW10989" s="221"/>
      <c r="AX10989" s="221"/>
      <c r="AY10989" s="221"/>
      <c r="AZ10989" s="221"/>
    </row>
    <row r="10990" spans="34:52" x14ac:dyDescent="0.15">
      <c r="AH10990" s="221"/>
      <c r="AI10990" s="221"/>
      <c r="AJ10990" s="221"/>
      <c r="AK10990" s="221"/>
      <c r="AL10990" s="221"/>
      <c r="AM10990" s="221"/>
      <c r="AN10990" s="221"/>
      <c r="AO10990" s="221"/>
      <c r="AP10990" s="221"/>
      <c r="AQ10990" s="219"/>
      <c r="AR10990" s="219"/>
      <c r="AS10990" s="221"/>
      <c r="AT10990" s="221"/>
      <c r="AU10990" s="221"/>
      <c r="AV10990" s="221"/>
      <c r="AW10990" s="221"/>
      <c r="AX10990" s="221"/>
      <c r="AY10990" s="221"/>
      <c r="AZ10990" s="221"/>
    </row>
    <row r="10991" spans="34:52" x14ac:dyDescent="0.15">
      <c r="AH10991" s="221"/>
      <c r="AI10991" s="221"/>
      <c r="AJ10991" s="221"/>
      <c r="AK10991" s="221"/>
      <c r="AL10991" s="221"/>
      <c r="AM10991" s="221"/>
      <c r="AN10991" s="221"/>
      <c r="AO10991" s="221"/>
      <c r="AP10991" s="221"/>
      <c r="AQ10991" s="219"/>
      <c r="AR10991" s="219"/>
      <c r="AS10991" s="221"/>
      <c r="AT10991" s="221"/>
      <c r="AU10991" s="221"/>
      <c r="AV10991" s="221"/>
      <c r="AW10991" s="221"/>
      <c r="AX10991" s="221"/>
      <c r="AY10991" s="221"/>
      <c r="AZ10991" s="221"/>
    </row>
    <row r="10992" spans="34:52" x14ac:dyDescent="0.15">
      <c r="AH10992" s="221"/>
      <c r="AI10992" s="221"/>
      <c r="AJ10992" s="221"/>
      <c r="AK10992" s="221"/>
      <c r="AL10992" s="221"/>
      <c r="AM10992" s="221"/>
      <c r="AN10992" s="221"/>
      <c r="AO10992" s="221"/>
      <c r="AP10992" s="221"/>
      <c r="AQ10992" s="219"/>
      <c r="AR10992" s="219"/>
      <c r="AS10992" s="221"/>
      <c r="AT10992" s="221"/>
      <c r="AU10992" s="221"/>
      <c r="AV10992" s="221"/>
      <c r="AW10992" s="221"/>
      <c r="AX10992" s="221"/>
      <c r="AY10992" s="221"/>
      <c r="AZ10992" s="221"/>
    </row>
    <row r="10993" spans="34:52" x14ac:dyDescent="0.15">
      <c r="AH10993" s="221"/>
      <c r="AI10993" s="221"/>
      <c r="AJ10993" s="221"/>
      <c r="AK10993" s="221"/>
      <c r="AL10993" s="221"/>
      <c r="AM10993" s="221"/>
      <c r="AN10993" s="221"/>
      <c r="AO10993" s="221"/>
      <c r="AP10993" s="221"/>
      <c r="AQ10993" s="219"/>
      <c r="AR10993" s="219"/>
      <c r="AS10993" s="221"/>
      <c r="AT10993" s="221"/>
      <c r="AU10993" s="221"/>
      <c r="AV10993" s="221"/>
      <c r="AW10993" s="221"/>
      <c r="AX10993" s="221"/>
      <c r="AY10993" s="221"/>
      <c r="AZ10993" s="221"/>
    </row>
    <row r="10994" spans="34:52" x14ac:dyDescent="0.15">
      <c r="AH10994" s="221"/>
      <c r="AI10994" s="221"/>
      <c r="AJ10994" s="221"/>
      <c r="AK10994" s="221"/>
      <c r="AL10994" s="221"/>
      <c r="AM10994" s="221"/>
      <c r="AN10994" s="221"/>
      <c r="AO10994" s="221"/>
      <c r="AP10994" s="221"/>
      <c r="AQ10994" s="219"/>
      <c r="AR10994" s="219"/>
      <c r="AS10994" s="221"/>
      <c r="AT10994" s="221"/>
      <c r="AU10994" s="221"/>
      <c r="AV10994" s="221"/>
      <c r="AW10994" s="221"/>
      <c r="AX10994" s="221"/>
      <c r="AY10994" s="221"/>
      <c r="AZ10994" s="221"/>
    </row>
    <row r="10995" spans="34:52" x14ac:dyDescent="0.15">
      <c r="AH10995" s="221"/>
      <c r="AI10995" s="221"/>
      <c r="AJ10995" s="221"/>
      <c r="AK10995" s="221"/>
      <c r="AL10995" s="221"/>
      <c r="AM10995" s="221"/>
      <c r="AN10995" s="221"/>
      <c r="AO10995" s="221"/>
      <c r="AP10995" s="221"/>
      <c r="AQ10995" s="219"/>
      <c r="AR10995" s="219"/>
      <c r="AS10995" s="221"/>
      <c r="AT10995" s="221"/>
      <c r="AU10995" s="221"/>
      <c r="AV10995" s="221"/>
      <c r="AW10995" s="221"/>
      <c r="AX10995" s="221"/>
      <c r="AY10995" s="221"/>
      <c r="AZ10995" s="221"/>
    </row>
    <row r="10996" spans="34:52" x14ac:dyDescent="0.15">
      <c r="AH10996" s="221"/>
      <c r="AI10996" s="221"/>
      <c r="AJ10996" s="221"/>
      <c r="AK10996" s="221"/>
      <c r="AL10996" s="221"/>
      <c r="AM10996" s="221"/>
      <c r="AN10996" s="221"/>
      <c r="AO10996" s="221"/>
      <c r="AP10996" s="221"/>
      <c r="AQ10996" s="219"/>
      <c r="AR10996" s="219"/>
      <c r="AS10996" s="221"/>
      <c r="AT10996" s="221"/>
      <c r="AU10996" s="221"/>
      <c r="AV10996" s="221"/>
      <c r="AW10996" s="221"/>
      <c r="AX10996" s="221"/>
      <c r="AY10996" s="221"/>
      <c r="AZ10996" s="221"/>
    </row>
    <row r="10997" spans="34:52" x14ac:dyDescent="0.15">
      <c r="AH10997" s="221"/>
      <c r="AI10997" s="221"/>
      <c r="AJ10997" s="221"/>
      <c r="AK10997" s="221"/>
      <c r="AL10997" s="221"/>
      <c r="AM10997" s="221"/>
      <c r="AN10997" s="221"/>
      <c r="AO10997" s="221"/>
      <c r="AP10997" s="221"/>
      <c r="AQ10997" s="219"/>
      <c r="AR10997" s="219"/>
      <c r="AS10997" s="221"/>
      <c r="AT10997" s="221"/>
      <c r="AU10997" s="221"/>
      <c r="AV10997" s="221"/>
      <c r="AW10997" s="221"/>
      <c r="AX10997" s="221"/>
      <c r="AY10997" s="221"/>
      <c r="AZ10997" s="221"/>
    </row>
    <row r="10998" spans="34:52" x14ac:dyDescent="0.15">
      <c r="AH10998" s="221"/>
      <c r="AI10998" s="221"/>
      <c r="AJ10998" s="221"/>
      <c r="AK10998" s="221"/>
      <c r="AL10998" s="221"/>
      <c r="AM10998" s="221"/>
      <c r="AN10998" s="221"/>
      <c r="AO10998" s="221"/>
      <c r="AP10998" s="221"/>
      <c r="AQ10998" s="219"/>
      <c r="AR10998" s="219"/>
      <c r="AS10998" s="221"/>
      <c r="AT10998" s="221"/>
      <c r="AU10998" s="221"/>
      <c r="AV10998" s="221"/>
      <c r="AW10998" s="221"/>
      <c r="AX10998" s="221"/>
      <c r="AY10998" s="221"/>
      <c r="AZ10998" s="221"/>
    </row>
    <row r="10999" spans="34:52" x14ac:dyDescent="0.15">
      <c r="AH10999" s="221"/>
      <c r="AI10999" s="221"/>
      <c r="AJ10999" s="221"/>
      <c r="AK10999" s="221"/>
      <c r="AL10999" s="221"/>
      <c r="AM10999" s="221"/>
      <c r="AN10999" s="221"/>
      <c r="AO10999" s="221"/>
      <c r="AP10999" s="221"/>
      <c r="AQ10999" s="219"/>
      <c r="AR10999" s="219"/>
      <c r="AS10999" s="221"/>
      <c r="AT10999" s="221"/>
      <c r="AU10999" s="221"/>
      <c r="AV10999" s="221"/>
      <c r="AW10999" s="221"/>
      <c r="AX10999" s="221"/>
      <c r="AY10999" s="221"/>
      <c r="AZ10999" s="221"/>
    </row>
    <row r="11000" spans="34:52" x14ac:dyDescent="0.15">
      <c r="AH11000" s="221"/>
      <c r="AI11000" s="221"/>
      <c r="AJ11000" s="221"/>
      <c r="AK11000" s="221"/>
      <c r="AL11000" s="221"/>
      <c r="AM11000" s="221"/>
      <c r="AN11000" s="221"/>
      <c r="AO11000" s="221"/>
      <c r="AP11000" s="221"/>
      <c r="AQ11000" s="219"/>
      <c r="AR11000" s="219"/>
      <c r="AS11000" s="221"/>
      <c r="AT11000" s="221"/>
      <c r="AU11000" s="221"/>
      <c r="AV11000" s="221"/>
      <c r="AW11000" s="221"/>
      <c r="AX11000" s="221"/>
      <c r="AY11000" s="221"/>
      <c r="AZ11000" s="221"/>
    </row>
    <row r="11001" spans="34:52" x14ac:dyDescent="0.15">
      <c r="AH11001" s="221"/>
      <c r="AI11001" s="221"/>
      <c r="AJ11001" s="221"/>
      <c r="AK11001" s="221"/>
      <c r="AL11001" s="221"/>
      <c r="AM11001" s="221"/>
      <c r="AN11001" s="221"/>
      <c r="AO11001" s="221"/>
      <c r="AP11001" s="221"/>
      <c r="AQ11001" s="219"/>
      <c r="AR11001" s="219"/>
      <c r="AS11001" s="221"/>
      <c r="AT11001" s="221"/>
      <c r="AU11001" s="221"/>
      <c r="AV11001" s="221"/>
      <c r="AW11001" s="221"/>
      <c r="AX11001" s="221"/>
      <c r="AY11001" s="221"/>
      <c r="AZ11001" s="221"/>
    </row>
    <row r="11002" spans="34:52" x14ac:dyDescent="0.15">
      <c r="AH11002" s="221"/>
      <c r="AI11002" s="221"/>
      <c r="AJ11002" s="221"/>
      <c r="AK11002" s="221"/>
      <c r="AL11002" s="221"/>
      <c r="AM11002" s="221"/>
      <c r="AN11002" s="221"/>
      <c r="AO11002" s="221"/>
      <c r="AP11002" s="221"/>
      <c r="AQ11002" s="219"/>
      <c r="AR11002" s="219"/>
      <c r="AS11002" s="221"/>
      <c r="AT11002" s="221"/>
      <c r="AU11002" s="221"/>
      <c r="AV11002" s="221"/>
      <c r="AW11002" s="221"/>
      <c r="AX11002" s="221"/>
      <c r="AY11002" s="221"/>
      <c r="AZ11002" s="221"/>
    </row>
    <row r="11003" spans="34:52" x14ac:dyDescent="0.15">
      <c r="AH11003" s="221"/>
      <c r="AI11003" s="221"/>
      <c r="AJ11003" s="221"/>
      <c r="AK11003" s="221"/>
      <c r="AL11003" s="221"/>
      <c r="AM11003" s="221"/>
      <c r="AN11003" s="221"/>
      <c r="AO11003" s="221"/>
      <c r="AP11003" s="221"/>
      <c r="AQ11003" s="219"/>
      <c r="AR11003" s="219"/>
      <c r="AS11003" s="221"/>
      <c r="AT11003" s="221"/>
      <c r="AU11003" s="221"/>
      <c r="AV11003" s="221"/>
      <c r="AW11003" s="221"/>
      <c r="AX11003" s="221"/>
      <c r="AY11003" s="221"/>
      <c r="AZ11003" s="221"/>
    </row>
    <row r="11004" spans="34:52" x14ac:dyDescent="0.15">
      <c r="AH11004" s="221"/>
      <c r="AI11004" s="221"/>
      <c r="AJ11004" s="221"/>
      <c r="AK11004" s="221"/>
      <c r="AL11004" s="221"/>
      <c r="AM11004" s="221"/>
      <c r="AN11004" s="221"/>
      <c r="AO11004" s="221"/>
      <c r="AP11004" s="221"/>
      <c r="AQ11004" s="219"/>
      <c r="AR11004" s="219"/>
      <c r="AS11004" s="221"/>
      <c r="AT11004" s="221"/>
      <c r="AU11004" s="221"/>
      <c r="AV11004" s="221"/>
      <c r="AW11004" s="221"/>
      <c r="AX11004" s="221"/>
      <c r="AY11004" s="221"/>
      <c r="AZ11004" s="221"/>
    </row>
    <row r="11005" spans="34:52" x14ac:dyDescent="0.15">
      <c r="AH11005" s="221"/>
      <c r="AI11005" s="221"/>
      <c r="AJ11005" s="221"/>
      <c r="AK11005" s="221"/>
      <c r="AL11005" s="221"/>
      <c r="AM11005" s="221"/>
      <c r="AN11005" s="221"/>
      <c r="AO11005" s="221"/>
      <c r="AP11005" s="221"/>
      <c r="AQ11005" s="219"/>
      <c r="AR11005" s="219"/>
      <c r="AS11005" s="221"/>
      <c r="AT11005" s="221"/>
      <c r="AU11005" s="221"/>
      <c r="AV11005" s="221"/>
      <c r="AW11005" s="221"/>
      <c r="AX11005" s="221"/>
      <c r="AY11005" s="221"/>
      <c r="AZ11005" s="221"/>
    </row>
    <row r="11006" spans="34:52" x14ac:dyDescent="0.15">
      <c r="AH11006" s="221"/>
      <c r="AI11006" s="221"/>
      <c r="AJ11006" s="221"/>
      <c r="AK11006" s="221"/>
      <c r="AL11006" s="221"/>
      <c r="AM11006" s="221"/>
      <c r="AN11006" s="221"/>
      <c r="AO11006" s="221"/>
      <c r="AP11006" s="221"/>
      <c r="AQ11006" s="219"/>
      <c r="AR11006" s="219"/>
      <c r="AS11006" s="221"/>
      <c r="AT11006" s="221"/>
      <c r="AU11006" s="221"/>
      <c r="AV11006" s="221"/>
      <c r="AW11006" s="221"/>
      <c r="AX11006" s="221"/>
      <c r="AY11006" s="221"/>
      <c r="AZ11006" s="221"/>
    </row>
    <row r="11007" spans="34:52" x14ac:dyDescent="0.15">
      <c r="AH11007" s="221"/>
      <c r="AI11007" s="221"/>
      <c r="AJ11007" s="221"/>
      <c r="AK11007" s="221"/>
      <c r="AL11007" s="221"/>
      <c r="AM11007" s="221"/>
      <c r="AN11007" s="221"/>
      <c r="AO11007" s="221"/>
      <c r="AP11007" s="221"/>
      <c r="AQ11007" s="219"/>
      <c r="AR11007" s="219"/>
      <c r="AS11007" s="221"/>
      <c r="AT11007" s="221"/>
      <c r="AU11007" s="221"/>
      <c r="AV11007" s="221"/>
      <c r="AW11007" s="221"/>
      <c r="AX11007" s="221"/>
      <c r="AY11007" s="221"/>
      <c r="AZ11007" s="221"/>
    </row>
    <row r="11008" spans="34:52" x14ac:dyDescent="0.15">
      <c r="AH11008" s="221"/>
      <c r="AI11008" s="221"/>
      <c r="AJ11008" s="221"/>
      <c r="AK11008" s="221"/>
      <c r="AL11008" s="221"/>
      <c r="AM11008" s="221"/>
      <c r="AN11008" s="221"/>
      <c r="AO11008" s="221"/>
      <c r="AP11008" s="221"/>
      <c r="AQ11008" s="219"/>
      <c r="AR11008" s="219"/>
      <c r="AS11008" s="221"/>
      <c r="AT11008" s="221"/>
      <c r="AU11008" s="221"/>
      <c r="AV11008" s="221"/>
      <c r="AW11008" s="221"/>
      <c r="AX11008" s="221"/>
      <c r="AY11008" s="221"/>
      <c r="AZ11008" s="221"/>
    </row>
    <row r="11009" spans="34:52" x14ac:dyDescent="0.15">
      <c r="AH11009" s="221"/>
      <c r="AI11009" s="221"/>
      <c r="AJ11009" s="221"/>
      <c r="AK11009" s="221"/>
      <c r="AL11009" s="221"/>
      <c r="AM11009" s="221"/>
      <c r="AN11009" s="221"/>
      <c r="AO11009" s="221"/>
      <c r="AP11009" s="221"/>
      <c r="AQ11009" s="219"/>
      <c r="AR11009" s="219"/>
      <c r="AS11009" s="221"/>
      <c r="AT11009" s="221"/>
      <c r="AU11009" s="221"/>
      <c r="AV11009" s="221"/>
      <c r="AW11009" s="221"/>
      <c r="AX11009" s="221"/>
      <c r="AY11009" s="221"/>
      <c r="AZ11009" s="221"/>
    </row>
    <row r="11010" spans="34:52" x14ac:dyDescent="0.15">
      <c r="AH11010" s="221"/>
      <c r="AI11010" s="221"/>
      <c r="AJ11010" s="221"/>
      <c r="AK11010" s="221"/>
      <c r="AL11010" s="221"/>
      <c r="AM11010" s="221"/>
      <c r="AN11010" s="221"/>
      <c r="AO11010" s="221"/>
      <c r="AP11010" s="221"/>
      <c r="AQ11010" s="219"/>
      <c r="AR11010" s="219"/>
      <c r="AS11010" s="221"/>
      <c r="AT11010" s="221"/>
      <c r="AU11010" s="221"/>
      <c r="AV11010" s="221"/>
      <c r="AW11010" s="221"/>
      <c r="AX11010" s="221"/>
      <c r="AY11010" s="221"/>
      <c r="AZ11010" s="221"/>
    </row>
    <row r="11011" spans="34:52" x14ac:dyDescent="0.15">
      <c r="AH11011" s="221"/>
      <c r="AI11011" s="221"/>
      <c r="AJ11011" s="221"/>
      <c r="AK11011" s="221"/>
      <c r="AL11011" s="221"/>
      <c r="AM11011" s="221"/>
      <c r="AN11011" s="221"/>
      <c r="AO11011" s="221"/>
      <c r="AP11011" s="221"/>
      <c r="AQ11011" s="219"/>
      <c r="AR11011" s="219"/>
      <c r="AS11011" s="221"/>
      <c r="AT11011" s="221"/>
      <c r="AU11011" s="221"/>
      <c r="AV11011" s="221"/>
      <c r="AW11011" s="221"/>
      <c r="AX11011" s="221"/>
      <c r="AY11011" s="221"/>
      <c r="AZ11011" s="221"/>
    </row>
    <row r="11012" spans="34:52" x14ac:dyDescent="0.15">
      <c r="AH11012" s="221"/>
      <c r="AI11012" s="221"/>
      <c r="AJ11012" s="221"/>
      <c r="AK11012" s="221"/>
      <c r="AL11012" s="221"/>
      <c r="AM11012" s="221"/>
      <c r="AN11012" s="221"/>
      <c r="AO11012" s="221"/>
      <c r="AP11012" s="221"/>
      <c r="AQ11012" s="219"/>
      <c r="AR11012" s="219"/>
      <c r="AS11012" s="221"/>
      <c r="AT11012" s="221"/>
      <c r="AU11012" s="221"/>
      <c r="AV11012" s="221"/>
      <c r="AW11012" s="221"/>
      <c r="AX11012" s="221"/>
      <c r="AY11012" s="221"/>
      <c r="AZ11012" s="221"/>
    </row>
    <row r="11013" spans="34:52" x14ac:dyDescent="0.15">
      <c r="AH11013" s="221"/>
      <c r="AI11013" s="221"/>
      <c r="AJ11013" s="221"/>
      <c r="AK11013" s="221"/>
      <c r="AL11013" s="221"/>
      <c r="AM11013" s="221"/>
      <c r="AN11013" s="221"/>
      <c r="AO11013" s="221"/>
      <c r="AP11013" s="221"/>
      <c r="AQ11013" s="219"/>
      <c r="AR11013" s="219"/>
      <c r="AS11013" s="221"/>
      <c r="AT11013" s="221"/>
      <c r="AU11013" s="221"/>
      <c r="AV11013" s="221"/>
      <c r="AW11013" s="221"/>
      <c r="AX11013" s="221"/>
      <c r="AY11013" s="221"/>
      <c r="AZ11013" s="221"/>
    </row>
    <row r="11014" spans="34:52" x14ac:dyDescent="0.15">
      <c r="AH11014" s="221"/>
      <c r="AI11014" s="221"/>
      <c r="AJ11014" s="221"/>
      <c r="AK11014" s="221"/>
      <c r="AL11014" s="221"/>
      <c r="AM11014" s="221"/>
      <c r="AN11014" s="221"/>
      <c r="AO11014" s="221"/>
      <c r="AP11014" s="221"/>
      <c r="AQ11014" s="219"/>
      <c r="AR11014" s="219"/>
      <c r="AS11014" s="221"/>
      <c r="AT11014" s="221"/>
      <c r="AU11014" s="221"/>
      <c r="AV11014" s="221"/>
      <c r="AW11014" s="221"/>
      <c r="AX11014" s="221"/>
      <c r="AY11014" s="221"/>
      <c r="AZ11014" s="221"/>
    </row>
    <row r="11015" spans="34:52" x14ac:dyDescent="0.15">
      <c r="AH11015" s="221"/>
      <c r="AI11015" s="221"/>
      <c r="AJ11015" s="221"/>
      <c r="AK11015" s="221"/>
      <c r="AL11015" s="221"/>
      <c r="AM11015" s="221"/>
      <c r="AN11015" s="221"/>
      <c r="AO11015" s="221"/>
      <c r="AP11015" s="221"/>
      <c r="AQ11015" s="219"/>
      <c r="AR11015" s="219"/>
      <c r="AS11015" s="221"/>
      <c r="AT11015" s="221"/>
      <c r="AU11015" s="221"/>
      <c r="AV11015" s="221"/>
      <c r="AW11015" s="221"/>
      <c r="AX11015" s="221"/>
      <c r="AY11015" s="221"/>
      <c r="AZ11015" s="221"/>
    </row>
    <row r="11016" spans="34:52" x14ac:dyDescent="0.15">
      <c r="AH11016" s="221"/>
      <c r="AI11016" s="221"/>
      <c r="AJ11016" s="221"/>
      <c r="AK11016" s="221"/>
      <c r="AL11016" s="221"/>
      <c r="AM11016" s="221"/>
      <c r="AN11016" s="221"/>
      <c r="AO11016" s="221"/>
      <c r="AP11016" s="221"/>
      <c r="AQ11016" s="219"/>
      <c r="AR11016" s="219"/>
      <c r="AS11016" s="221"/>
      <c r="AT11016" s="221"/>
      <c r="AU11016" s="221"/>
      <c r="AV11016" s="221"/>
      <c r="AW11016" s="221"/>
      <c r="AX11016" s="221"/>
      <c r="AY11016" s="221"/>
      <c r="AZ11016" s="221"/>
    </row>
    <row r="11017" spans="34:52" x14ac:dyDescent="0.15">
      <c r="AH11017" s="221"/>
      <c r="AI11017" s="221"/>
      <c r="AJ11017" s="221"/>
      <c r="AK11017" s="221"/>
      <c r="AL11017" s="221"/>
      <c r="AM11017" s="221"/>
      <c r="AN11017" s="221"/>
      <c r="AO11017" s="221"/>
      <c r="AP11017" s="221"/>
      <c r="AQ11017" s="219"/>
      <c r="AR11017" s="219"/>
      <c r="AS11017" s="221"/>
      <c r="AT11017" s="221"/>
      <c r="AU11017" s="221"/>
      <c r="AV11017" s="221"/>
      <c r="AW11017" s="221"/>
      <c r="AX11017" s="221"/>
      <c r="AY11017" s="221"/>
      <c r="AZ11017" s="221"/>
    </row>
    <row r="11018" spans="34:52" x14ac:dyDescent="0.15">
      <c r="AH11018" s="221"/>
      <c r="AI11018" s="221"/>
      <c r="AJ11018" s="221"/>
      <c r="AK11018" s="221"/>
      <c r="AL11018" s="221"/>
      <c r="AM11018" s="221"/>
      <c r="AN11018" s="221"/>
      <c r="AO11018" s="221"/>
      <c r="AP11018" s="221"/>
      <c r="AQ11018" s="219"/>
      <c r="AR11018" s="219"/>
      <c r="AS11018" s="221"/>
      <c r="AT11018" s="221"/>
      <c r="AU11018" s="221"/>
      <c r="AV11018" s="221"/>
      <c r="AW11018" s="221"/>
      <c r="AX11018" s="221"/>
      <c r="AY11018" s="221"/>
      <c r="AZ11018" s="221"/>
    </row>
    <row r="11019" spans="34:52" x14ac:dyDescent="0.15">
      <c r="AH11019" s="221"/>
      <c r="AI11019" s="221"/>
      <c r="AJ11019" s="221"/>
      <c r="AK11019" s="221"/>
      <c r="AL11019" s="221"/>
      <c r="AM11019" s="221"/>
      <c r="AN11019" s="221"/>
      <c r="AO11019" s="221"/>
      <c r="AP11019" s="221"/>
      <c r="AQ11019" s="219"/>
      <c r="AR11019" s="219"/>
      <c r="AS11019" s="221"/>
      <c r="AT11019" s="221"/>
      <c r="AU11019" s="221"/>
      <c r="AV11019" s="221"/>
      <c r="AW11019" s="221"/>
      <c r="AX11019" s="221"/>
      <c r="AY11019" s="221"/>
      <c r="AZ11019" s="221"/>
    </row>
    <row r="11020" spans="34:52" x14ac:dyDescent="0.15">
      <c r="AH11020" s="221"/>
      <c r="AI11020" s="221"/>
      <c r="AJ11020" s="221"/>
      <c r="AK11020" s="221"/>
      <c r="AL11020" s="221"/>
      <c r="AM11020" s="221"/>
      <c r="AN11020" s="221"/>
      <c r="AO11020" s="221"/>
      <c r="AP11020" s="221"/>
      <c r="AQ11020" s="219"/>
      <c r="AR11020" s="219"/>
      <c r="AS11020" s="221"/>
      <c r="AT11020" s="221"/>
      <c r="AU11020" s="221"/>
      <c r="AV11020" s="221"/>
      <c r="AW11020" s="221"/>
      <c r="AX11020" s="221"/>
      <c r="AY11020" s="221"/>
      <c r="AZ11020" s="221"/>
    </row>
    <row r="11021" spans="34:52" x14ac:dyDescent="0.15">
      <c r="AH11021" s="221"/>
      <c r="AI11021" s="221"/>
      <c r="AJ11021" s="221"/>
      <c r="AK11021" s="221"/>
      <c r="AL11021" s="221"/>
      <c r="AM11021" s="221"/>
      <c r="AN11021" s="221"/>
      <c r="AO11021" s="221"/>
      <c r="AP11021" s="221"/>
      <c r="AQ11021" s="219"/>
      <c r="AR11021" s="219"/>
      <c r="AS11021" s="221"/>
      <c r="AT11021" s="221"/>
      <c r="AU11021" s="221"/>
      <c r="AV11021" s="221"/>
      <c r="AW11021" s="221"/>
      <c r="AX11021" s="221"/>
      <c r="AY11021" s="221"/>
      <c r="AZ11021" s="221"/>
    </row>
    <row r="11022" spans="34:52" x14ac:dyDescent="0.15">
      <c r="AH11022" s="221"/>
      <c r="AI11022" s="221"/>
      <c r="AJ11022" s="221"/>
      <c r="AK11022" s="221"/>
      <c r="AL11022" s="221"/>
      <c r="AM11022" s="221"/>
      <c r="AN11022" s="221"/>
      <c r="AO11022" s="221"/>
      <c r="AP11022" s="221"/>
      <c r="AQ11022" s="219"/>
      <c r="AR11022" s="219"/>
      <c r="AS11022" s="221"/>
      <c r="AT11022" s="221"/>
      <c r="AU11022" s="221"/>
      <c r="AV11022" s="221"/>
      <c r="AW11022" s="221"/>
      <c r="AX11022" s="221"/>
      <c r="AY11022" s="221"/>
      <c r="AZ11022" s="221"/>
    </row>
    <row r="11023" spans="34:52" x14ac:dyDescent="0.15">
      <c r="AH11023" s="221"/>
      <c r="AI11023" s="221"/>
      <c r="AJ11023" s="221"/>
      <c r="AK11023" s="221"/>
      <c r="AL11023" s="221"/>
      <c r="AM11023" s="221"/>
      <c r="AN11023" s="221"/>
      <c r="AO11023" s="221"/>
      <c r="AP11023" s="221"/>
      <c r="AQ11023" s="219"/>
      <c r="AR11023" s="219"/>
      <c r="AS11023" s="221"/>
      <c r="AT11023" s="221"/>
      <c r="AU11023" s="221"/>
      <c r="AV11023" s="221"/>
      <c r="AW11023" s="221"/>
      <c r="AX11023" s="221"/>
      <c r="AY11023" s="221"/>
      <c r="AZ11023" s="221"/>
    </row>
    <row r="11024" spans="34:52" x14ac:dyDescent="0.15">
      <c r="AH11024" s="221"/>
      <c r="AI11024" s="221"/>
      <c r="AJ11024" s="221"/>
      <c r="AK11024" s="221"/>
      <c r="AL11024" s="221"/>
      <c r="AM11024" s="221"/>
      <c r="AN11024" s="221"/>
      <c r="AO11024" s="221"/>
      <c r="AP11024" s="221"/>
      <c r="AQ11024" s="219"/>
      <c r="AR11024" s="219"/>
      <c r="AS11024" s="221"/>
      <c r="AT11024" s="221"/>
      <c r="AU11024" s="221"/>
      <c r="AV11024" s="221"/>
      <c r="AW11024" s="221"/>
      <c r="AX11024" s="221"/>
      <c r="AY11024" s="221"/>
      <c r="AZ11024" s="221"/>
    </row>
    <row r="11025" spans="34:52" x14ac:dyDescent="0.15">
      <c r="AH11025" s="221"/>
      <c r="AI11025" s="221"/>
      <c r="AJ11025" s="221"/>
      <c r="AK11025" s="221"/>
      <c r="AL11025" s="221"/>
      <c r="AM11025" s="221"/>
      <c r="AN11025" s="221"/>
      <c r="AO11025" s="221"/>
      <c r="AP11025" s="221"/>
      <c r="AQ11025" s="219"/>
      <c r="AR11025" s="219"/>
      <c r="AS11025" s="221"/>
      <c r="AT11025" s="221"/>
      <c r="AU11025" s="221"/>
      <c r="AV11025" s="221"/>
      <c r="AW11025" s="221"/>
      <c r="AX11025" s="221"/>
      <c r="AY11025" s="221"/>
      <c r="AZ11025" s="221"/>
    </row>
    <row r="11026" spans="34:52" x14ac:dyDescent="0.15">
      <c r="AH11026" s="221"/>
      <c r="AI11026" s="221"/>
      <c r="AJ11026" s="221"/>
      <c r="AK11026" s="221"/>
      <c r="AL11026" s="221"/>
      <c r="AM11026" s="221"/>
      <c r="AN11026" s="221"/>
      <c r="AO11026" s="221"/>
      <c r="AP11026" s="221"/>
      <c r="AQ11026" s="219"/>
      <c r="AR11026" s="219"/>
      <c r="AS11026" s="221"/>
      <c r="AT11026" s="221"/>
      <c r="AU11026" s="221"/>
      <c r="AV11026" s="221"/>
      <c r="AW11026" s="221"/>
      <c r="AX11026" s="221"/>
      <c r="AY11026" s="221"/>
      <c r="AZ11026" s="221"/>
    </row>
    <row r="11027" spans="34:52" x14ac:dyDescent="0.15">
      <c r="AH11027" s="221"/>
      <c r="AI11027" s="221"/>
      <c r="AJ11027" s="221"/>
      <c r="AK11027" s="221"/>
      <c r="AL11027" s="221"/>
      <c r="AM11027" s="221"/>
      <c r="AN11027" s="221"/>
      <c r="AO11027" s="221"/>
      <c r="AP11027" s="221"/>
      <c r="AQ11027" s="219"/>
      <c r="AR11027" s="219"/>
      <c r="AS11027" s="221"/>
      <c r="AT11027" s="221"/>
      <c r="AU11027" s="221"/>
      <c r="AV11027" s="221"/>
      <c r="AW11027" s="221"/>
      <c r="AX11027" s="221"/>
      <c r="AY11027" s="221"/>
      <c r="AZ11027" s="221"/>
    </row>
    <row r="11028" spans="34:52" x14ac:dyDescent="0.15">
      <c r="AH11028" s="221"/>
      <c r="AI11028" s="221"/>
      <c r="AJ11028" s="221"/>
      <c r="AK11028" s="221"/>
      <c r="AL11028" s="221"/>
      <c r="AM11028" s="221"/>
      <c r="AN11028" s="221"/>
      <c r="AO11028" s="221"/>
      <c r="AP11028" s="221"/>
      <c r="AQ11028" s="219"/>
      <c r="AR11028" s="219"/>
      <c r="AS11028" s="221"/>
      <c r="AT11028" s="221"/>
      <c r="AU11028" s="221"/>
      <c r="AV11028" s="221"/>
      <c r="AW11028" s="221"/>
      <c r="AX11028" s="221"/>
      <c r="AY11028" s="221"/>
      <c r="AZ11028" s="221"/>
    </row>
    <row r="11029" spans="34:52" x14ac:dyDescent="0.15">
      <c r="AH11029" s="221"/>
      <c r="AI11029" s="221"/>
      <c r="AJ11029" s="221"/>
      <c r="AK11029" s="221"/>
      <c r="AL11029" s="221"/>
      <c r="AM11029" s="221"/>
      <c r="AN11029" s="221"/>
      <c r="AO11029" s="221"/>
      <c r="AP11029" s="221"/>
      <c r="AQ11029" s="219"/>
      <c r="AR11029" s="219"/>
      <c r="AS11029" s="221"/>
      <c r="AT11029" s="221"/>
      <c r="AU11029" s="221"/>
      <c r="AV11029" s="221"/>
      <c r="AW11029" s="221"/>
      <c r="AX11029" s="221"/>
      <c r="AY11029" s="221"/>
      <c r="AZ11029" s="221"/>
    </row>
    <row r="11030" spans="34:52" x14ac:dyDescent="0.15">
      <c r="AH11030" s="221"/>
      <c r="AI11030" s="221"/>
      <c r="AJ11030" s="221"/>
      <c r="AK11030" s="221"/>
      <c r="AL11030" s="221"/>
      <c r="AM11030" s="221"/>
      <c r="AN11030" s="221"/>
      <c r="AO11030" s="221"/>
      <c r="AP11030" s="221"/>
      <c r="AQ11030" s="219"/>
      <c r="AR11030" s="219"/>
      <c r="AS11030" s="221"/>
      <c r="AT11030" s="221"/>
      <c r="AU11030" s="221"/>
      <c r="AV11030" s="221"/>
      <c r="AW11030" s="221"/>
      <c r="AX11030" s="221"/>
      <c r="AY11030" s="221"/>
      <c r="AZ11030" s="221"/>
    </row>
    <row r="11031" spans="34:52" x14ac:dyDescent="0.15">
      <c r="AH11031" s="221"/>
      <c r="AI11031" s="221"/>
      <c r="AJ11031" s="221"/>
      <c r="AK11031" s="221"/>
      <c r="AL11031" s="221"/>
      <c r="AM11031" s="221"/>
      <c r="AN11031" s="221"/>
      <c r="AO11031" s="221"/>
      <c r="AP11031" s="221"/>
      <c r="AQ11031" s="219"/>
      <c r="AR11031" s="219"/>
      <c r="AS11031" s="221"/>
      <c r="AT11031" s="221"/>
      <c r="AU11031" s="221"/>
      <c r="AV11031" s="221"/>
      <c r="AW11031" s="221"/>
      <c r="AX11031" s="221"/>
      <c r="AY11031" s="221"/>
      <c r="AZ11031" s="221"/>
    </row>
    <row r="11032" spans="34:52" x14ac:dyDescent="0.15">
      <c r="AH11032" s="221"/>
      <c r="AI11032" s="221"/>
      <c r="AJ11032" s="221"/>
      <c r="AK11032" s="221"/>
      <c r="AL11032" s="221"/>
      <c r="AM11032" s="221"/>
      <c r="AN11032" s="221"/>
      <c r="AO11032" s="221"/>
      <c r="AP11032" s="221"/>
      <c r="AQ11032" s="219"/>
      <c r="AR11032" s="219"/>
      <c r="AS11032" s="221"/>
      <c r="AT11032" s="221"/>
      <c r="AU11032" s="221"/>
      <c r="AV11032" s="221"/>
      <c r="AW11032" s="221"/>
      <c r="AX11032" s="221"/>
      <c r="AY11032" s="221"/>
      <c r="AZ11032" s="221"/>
    </row>
    <row r="11033" spans="34:52" x14ac:dyDescent="0.15">
      <c r="AH11033" s="221"/>
      <c r="AI11033" s="221"/>
      <c r="AJ11033" s="221"/>
      <c r="AK11033" s="221"/>
      <c r="AL11033" s="221"/>
      <c r="AM11033" s="221"/>
      <c r="AN11033" s="221"/>
      <c r="AO11033" s="221"/>
      <c r="AP11033" s="221"/>
      <c r="AQ11033" s="219"/>
      <c r="AR11033" s="219"/>
      <c r="AS11033" s="221"/>
      <c r="AT11033" s="221"/>
      <c r="AU11033" s="221"/>
      <c r="AV11033" s="221"/>
      <c r="AW11033" s="221"/>
      <c r="AX11033" s="221"/>
      <c r="AY11033" s="221"/>
      <c r="AZ11033" s="221"/>
    </row>
    <row r="11034" spans="34:52" x14ac:dyDescent="0.15">
      <c r="AH11034" s="221"/>
      <c r="AI11034" s="221"/>
      <c r="AJ11034" s="221"/>
      <c r="AK11034" s="221"/>
      <c r="AL11034" s="221"/>
      <c r="AM11034" s="221"/>
      <c r="AN11034" s="221"/>
      <c r="AO11034" s="221"/>
      <c r="AP11034" s="221"/>
      <c r="AQ11034" s="219"/>
      <c r="AR11034" s="219"/>
      <c r="AS11034" s="221"/>
      <c r="AT11034" s="221"/>
      <c r="AU11034" s="221"/>
      <c r="AV11034" s="221"/>
      <c r="AW11034" s="221"/>
      <c r="AX11034" s="221"/>
      <c r="AY11034" s="221"/>
      <c r="AZ11034" s="221"/>
    </row>
    <row r="11035" spans="34:52" x14ac:dyDescent="0.15">
      <c r="AH11035" s="221"/>
      <c r="AI11035" s="221"/>
      <c r="AJ11035" s="221"/>
      <c r="AK11035" s="221"/>
      <c r="AL11035" s="221"/>
      <c r="AM11035" s="221"/>
      <c r="AN11035" s="221"/>
      <c r="AO11035" s="221"/>
      <c r="AP11035" s="221"/>
      <c r="AQ11035" s="219"/>
      <c r="AR11035" s="219"/>
      <c r="AS11035" s="221"/>
      <c r="AT11035" s="221"/>
      <c r="AU11035" s="221"/>
      <c r="AV11035" s="221"/>
      <c r="AW11035" s="221"/>
      <c r="AX11035" s="221"/>
      <c r="AY11035" s="221"/>
      <c r="AZ11035" s="221"/>
    </row>
    <row r="11036" spans="34:52" x14ac:dyDescent="0.15">
      <c r="AH11036" s="221"/>
      <c r="AI11036" s="221"/>
      <c r="AJ11036" s="221"/>
      <c r="AK11036" s="221"/>
      <c r="AL11036" s="221"/>
      <c r="AM11036" s="221"/>
      <c r="AN11036" s="221"/>
      <c r="AO11036" s="221"/>
      <c r="AP11036" s="221"/>
      <c r="AQ11036" s="219"/>
      <c r="AR11036" s="219"/>
      <c r="AS11036" s="221"/>
      <c r="AT11036" s="221"/>
      <c r="AU11036" s="221"/>
      <c r="AV11036" s="221"/>
      <c r="AW11036" s="221"/>
      <c r="AX11036" s="221"/>
      <c r="AY11036" s="221"/>
      <c r="AZ11036" s="221"/>
    </row>
    <row r="11037" spans="34:52" x14ac:dyDescent="0.15">
      <c r="AH11037" s="221"/>
      <c r="AI11037" s="221"/>
      <c r="AJ11037" s="221"/>
      <c r="AK11037" s="221"/>
      <c r="AL11037" s="221"/>
      <c r="AM11037" s="221"/>
      <c r="AN11037" s="221"/>
      <c r="AO11037" s="221"/>
      <c r="AP11037" s="221"/>
      <c r="AQ11037" s="219"/>
      <c r="AR11037" s="219"/>
      <c r="AS11037" s="221"/>
      <c r="AT11037" s="221"/>
      <c r="AU11037" s="221"/>
      <c r="AV11037" s="221"/>
      <c r="AW11037" s="221"/>
      <c r="AX11037" s="221"/>
      <c r="AY11037" s="221"/>
      <c r="AZ11037" s="221"/>
    </row>
    <row r="11038" spans="34:52" x14ac:dyDescent="0.15">
      <c r="AH11038" s="221"/>
      <c r="AI11038" s="221"/>
      <c r="AJ11038" s="221"/>
      <c r="AK11038" s="221"/>
      <c r="AL11038" s="221"/>
      <c r="AM11038" s="221"/>
      <c r="AN11038" s="221"/>
      <c r="AO11038" s="221"/>
      <c r="AP11038" s="221"/>
      <c r="AQ11038" s="219"/>
      <c r="AR11038" s="219"/>
      <c r="AS11038" s="221"/>
      <c r="AT11038" s="221"/>
      <c r="AU11038" s="221"/>
      <c r="AV11038" s="221"/>
      <c r="AW11038" s="221"/>
      <c r="AX11038" s="221"/>
      <c r="AY11038" s="221"/>
      <c r="AZ11038" s="221"/>
    </row>
    <row r="11039" spans="34:52" x14ac:dyDescent="0.15">
      <c r="AH11039" s="221"/>
      <c r="AI11039" s="221"/>
      <c r="AJ11039" s="221"/>
      <c r="AK11039" s="221"/>
      <c r="AL11039" s="221"/>
      <c r="AM11039" s="221"/>
      <c r="AN11039" s="221"/>
      <c r="AO11039" s="221"/>
      <c r="AP11039" s="221"/>
      <c r="AQ11039" s="219"/>
      <c r="AR11039" s="219"/>
      <c r="AS11039" s="221"/>
      <c r="AT11039" s="221"/>
      <c r="AU11039" s="221"/>
      <c r="AV11039" s="221"/>
      <c r="AW11039" s="221"/>
      <c r="AX11039" s="221"/>
      <c r="AY11039" s="221"/>
      <c r="AZ11039" s="221"/>
    </row>
    <row r="11040" spans="34:52" x14ac:dyDescent="0.15">
      <c r="AH11040" s="221"/>
      <c r="AI11040" s="221"/>
      <c r="AJ11040" s="221"/>
      <c r="AK11040" s="221"/>
      <c r="AL11040" s="221"/>
      <c r="AM11040" s="221"/>
      <c r="AN11040" s="221"/>
      <c r="AO11040" s="221"/>
      <c r="AP11040" s="221"/>
      <c r="AQ11040" s="219"/>
      <c r="AR11040" s="219"/>
      <c r="AS11040" s="221"/>
      <c r="AT11040" s="221"/>
      <c r="AU11040" s="221"/>
      <c r="AV11040" s="221"/>
      <c r="AW11040" s="221"/>
      <c r="AX11040" s="221"/>
      <c r="AY11040" s="221"/>
      <c r="AZ11040" s="221"/>
    </row>
    <row r="11041" spans="34:52" x14ac:dyDescent="0.15">
      <c r="AH11041" s="221"/>
      <c r="AI11041" s="221"/>
      <c r="AJ11041" s="221"/>
      <c r="AK11041" s="221"/>
      <c r="AL11041" s="221"/>
      <c r="AM11041" s="221"/>
      <c r="AN11041" s="221"/>
      <c r="AO11041" s="221"/>
      <c r="AP11041" s="221"/>
      <c r="AQ11041" s="219"/>
      <c r="AR11041" s="219"/>
      <c r="AS11041" s="221"/>
      <c r="AT11041" s="221"/>
      <c r="AU11041" s="221"/>
      <c r="AV11041" s="221"/>
      <c r="AW11041" s="221"/>
      <c r="AX11041" s="221"/>
      <c r="AY11041" s="221"/>
      <c r="AZ11041" s="221"/>
    </row>
    <row r="11042" spans="34:52" x14ac:dyDescent="0.15">
      <c r="AH11042" s="221"/>
      <c r="AI11042" s="221"/>
      <c r="AJ11042" s="221"/>
      <c r="AK11042" s="221"/>
      <c r="AL11042" s="221"/>
      <c r="AM11042" s="221"/>
      <c r="AN11042" s="221"/>
      <c r="AO11042" s="221"/>
      <c r="AP11042" s="221"/>
      <c r="AQ11042" s="219"/>
      <c r="AR11042" s="219"/>
      <c r="AS11042" s="221"/>
      <c r="AT11042" s="221"/>
      <c r="AU11042" s="221"/>
      <c r="AV11042" s="221"/>
      <c r="AW11042" s="221"/>
      <c r="AX11042" s="221"/>
      <c r="AY11042" s="221"/>
      <c r="AZ11042" s="221"/>
    </row>
    <row r="11043" spans="34:52" x14ac:dyDescent="0.15">
      <c r="AH11043" s="221"/>
      <c r="AI11043" s="221"/>
      <c r="AJ11043" s="221"/>
      <c r="AK11043" s="221"/>
      <c r="AL11043" s="221"/>
      <c r="AM11043" s="221"/>
      <c r="AN11043" s="221"/>
      <c r="AO11043" s="221"/>
      <c r="AP11043" s="221"/>
      <c r="AQ11043" s="219"/>
      <c r="AR11043" s="219"/>
      <c r="AS11043" s="221"/>
      <c r="AT11043" s="221"/>
      <c r="AU11043" s="221"/>
      <c r="AV11043" s="221"/>
      <c r="AW11043" s="221"/>
      <c r="AX11043" s="221"/>
      <c r="AY11043" s="221"/>
      <c r="AZ11043" s="221"/>
    </row>
    <row r="11044" spans="34:52" x14ac:dyDescent="0.15">
      <c r="AH11044" s="221"/>
      <c r="AI11044" s="221"/>
      <c r="AJ11044" s="221"/>
      <c r="AK11044" s="221"/>
      <c r="AL11044" s="221"/>
      <c r="AM11044" s="221"/>
      <c r="AN11044" s="221"/>
      <c r="AO11044" s="221"/>
      <c r="AP11044" s="221"/>
      <c r="AQ11044" s="219"/>
      <c r="AR11044" s="219"/>
      <c r="AS11044" s="221"/>
      <c r="AT11044" s="221"/>
      <c r="AU11044" s="221"/>
      <c r="AV11044" s="221"/>
      <c r="AW11044" s="221"/>
      <c r="AX11044" s="221"/>
      <c r="AY11044" s="221"/>
      <c r="AZ11044" s="221"/>
    </row>
    <row r="11045" spans="34:52" x14ac:dyDescent="0.15">
      <c r="AH11045" s="221"/>
      <c r="AI11045" s="221"/>
      <c r="AJ11045" s="221"/>
      <c r="AK11045" s="221"/>
      <c r="AL11045" s="221"/>
      <c r="AM11045" s="221"/>
      <c r="AN11045" s="221"/>
      <c r="AO11045" s="221"/>
      <c r="AP11045" s="221"/>
      <c r="AQ11045" s="219"/>
      <c r="AR11045" s="219"/>
      <c r="AS11045" s="221"/>
      <c r="AT11045" s="221"/>
      <c r="AU11045" s="221"/>
      <c r="AV11045" s="221"/>
      <c r="AW11045" s="221"/>
      <c r="AX11045" s="221"/>
      <c r="AY11045" s="221"/>
      <c r="AZ11045" s="221"/>
    </row>
    <row r="11046" spans="34:52" x14ac:dyDescent="0.15">
      <c r="AH11046" s="221"/>
      <c r="AI11046" s="221"/>
      <c r="AJ11046" s="221"/>
      <c r="AK11046" s="221"/>
      <c r="AL11046" s="221"/>
      <c r="AM11046" s="221"/>
      <c r="AN11046" s="221"/>
      <c r="AO11046" s="221"/>
      <c r="AP11046" s="221"/>
      <c r="AQ11046" s="219"/>
      <c r="AR11046" s="219"/>
      <c r="AS11046" s="221"/>
      <c r="AT11046" s="221"/>
      <c r="AU11046" s="221"/>
      <c r="AV11046" s="221"/>
      <c r="AW11046" s="221"/>
      <c r="AX11046" s="221"/>
      <c r="AY11046" s="221"/>
      <c r="AZ11046" s="221"/>
    </row>
    <row r="11047" spans="34:52" x14ac:dyDescent="0.15">
      <c r="AH11047" s="221"/>
      <c r="AI11047" s="221"/>
      <c r="AJ11047" s="221"/>
      <c r="AK11047" s="221"/>
      <c r="AL11047" s="221"/>
      <c r="AM11047" s="221"/>
      <c r="AN11047" s="221"/>
      <c r="AO11047" s="221"/>
      <c r="AP11047" s="221"/>
      <c r="AQ11047" s="219"/>
      <c r="AR11047" s="219"/>
      <c r="AS11047" s="221"/>
      <c r="AT11047" s="221"/>
      <c r="AU11047" s="221"/>
      <c r="AV11047" s="221"/>
      <c r="AW11047" s="221"/>
      <c r="AX11047" s="221"/>
      <c r="AY11047" s="221"/>
      <c r="AZ11047" s="221"/>
    </row>
    <row r="11048" spans="34:52" x14ac:dyDescent="0.15">
      <c r="AH11048" s="221"/>
      <c r="AI11048" s="221"/>
      <c r="AJ11048" s="221"/>
      <c r="AK11048" s="221"/>
      <c r="AL11048" s="221"/>
      <c r="AM11048" s="221"/>
      <c r="AN11048" s="221"/>
      <c r="AO11048" s="221"/>
      <c r="AP11048" s="221"/>
      <c r="AQ11048" s="219"/>
      <c r="AR11048" s="219"/>
      <c r="AS11048" s="221"/>
      <c r="AT11048" s="221"/>
      <c r="AU11048" s="221"/>
      <c r="AV11048" s="221"/>
      <c r="AW11048" s="221"/>
      <c r="AX11048" s="221"/>
      <c r="AY11048" s="221"/>
      <c r="AZ11048" s="221"/>
    </row>
    <row r="11049" spans="34:52" x14ac:dyDescent="0.15">
      <c r="AH11049" s="221"/>
      <c r="AI11049" s="221"/>
      <c r="AJ11049" s="221"/>
      <c r="AK11049" s="221"/>
      <c r="AL11049" s="221"/>
      <c r="AM11049" s="221"/>
      <c r="AN11049" s="221"/>
      <c r="AO11049" s="221"/>
      <c r="AP11049" s="221"/>
      <c r="AQ11049" s="219"/>
      <c r="AR11049" s="219"/>
      <c r="AS11049" s="221"/>
      <c r="AT11049" s="221"/>
      <c r="AU11049" s="221"/>
      <c r="AV11049" s="221"/>
      <c r="AW11049" s="221"/>
      <c r="AX11049" s="221"/>
      <c r="AY11049" s="221"/>
      <c r="AZ11049" s="221"/>
    </row>
    <row r="11050" spans="34:52" x14ac:dyDescent="0.15">
      <c r="AH11050" s="221"/>
      <c r="AI11050" s="221"/>
      <c r="AJ11050" s="221"/>
      <c r="AK11050" s="221"/>
      <c r="AL11050" s="221"/>
      <c r="AM11050" s="221"/>
      <c r="AN11050" s="221"/>
      <c r="AO11050" s="221"/>
      <c r="AP11050" s="221"/>
      <c r="AQ11050" s="219"/>
      <c r="AR11050" s="219"/>
      <c r="AS11050" s="221"/>
      <c r="AT11050" s="221"/>
      <c r="AU11050" s="221"/>
      <c r="AV11050" s="221"/>
      <c r="AW11050" s="221"/>
      <c r="AX11050" s="221"/>
      <c r="AY11050" s="221"/>
      <c r="AZ11050" s="221"/>
    </row>
    <row r="11051" spans="34:52" x14ac:dyDescent="0.15">
      <c r="AH11051" s="221"/>
      <c r="AI11051" s="221"/>
      <c r="AJ11051" s="221"/>
      <c r="AK11051" s="221"/>
      <c r="AL11051" s="221"/>
      <c r="AM11051" s="221"/>
      <c r="AN11051" s="221"/>
      <c r="AO11051" s="221"/>
      <c r="AP11051" s="221"/>
      <c r="AQ11051" s="219"/>
      <c r="AR11051" s="219"/>
      <c r="AS11051" s="221"/>
      <c r="AT11051" s="221"/>
      <c r="AU11051" s="221"/>
      <c r="AV11051" s="221"/>
      <c r="AW11051" s="221"/>
      <c r="AX11051" s="221"/>
      <c r="AY11051" s="221"/>
      <c r="AZ11051" s="221"/>
    </row>
    <row r="11052" spans="34:52" x14ac:dyDescent="0.15">
      <c r="AH11052" s="221"/>
      <c r="AI11052" s="221"/>
      <c r="AJ11052" s="221"/>
      <c r="AK11052" s="221"/>
      <c r="AL11052" s="221"/>
      <c r="AM11052" s="221"/>
      <c r="AN11052" s="221"/>
      <c r="AO11052" s="221"/>
      <c r="AP11052" s="221"/>
      <c r="AQ11052" s="219"/>
      <c r="AR11052" s="219"/>
      <c r="AS11052" s="221"/>
      <c r="AT11052" s="221"/>
      <c r="AU11052" s="221"/>
      <c r="AV11052" s="221"/>
      <c r="AW11052" s="221"/>
      <c r="AX11052" s="221"/>
      <c r="AY11052" s="221"/>
      <c r="AZ11052" s="221"/>
    </row>
    <row r="11053" spans="34:52" x14ac:dyDescent="0.15">
      <c r="AH11053" s="221"/>
      <c r="AI11053" s="221"/>
      <c r="AJ11053" s="221"/>
      <c r="AK11053" s="221"/>
      <c r="AL11053" s="221"/>
      <c r="AM11053" s="221"/>
      <c r="AN11053" s="221"/>
      <c r="AO11053" s="221"/>
      <c r="AP11053" s="221"/>
      <c r="AQ11053" s="219"/>
      <c r="AR11053" s="219"/>
      <c r="AS11053" s="221"/>
      <c r="AT11053" s="221"/>
      <c r="AU11053" s="221"/>
      <c r="AV11053" s="221"/>
      <c r="AW11053" s="221"/>
      <c r="AX11053" s="221"/>
      <c r="AY11053" s="221"/>
      <c r="AZ11053" s="221"/>
    </row>
    <row r="11054" spans="34:52" x14ac:dyDescent="0.15">
      <c r="AH11054" s="221"/>
      <c r="AI11054" s="221"/>
      <c r="AJ11054" s="221"/>
      <c r="AK11054" s="221"/>
      <c r="AL11054" s="221"/>
      <c r="AM11054" s="221"/>
      <c r="AN11054" s="221"/>
      <c r="AO11054" s="221"/>
      <c r="AP11054" s="221"/>
      <c r="AQ11054" s="219"/>
      <c r="AR11054" s="219"/>
      <c r="AS11054" s="221"/>
      <c r="AT11054" s="221"/>
      <c r="AU11054" s="221"/>
      <c r="AV11054" s="221"/>
      <c r="AW11054" s="221"/>
      <c r="AX11054" s="221"/>
      <c r="AY11054" s="221"/>
      <c r="AZ11054" s="221"/>
    </row>
    <row r="11055" spans="34:52" x14ac:dyDescent="0.15">
      <c r="AH11055" s="221"/>
      <c r="AI11055" s="221"/>
      <c r="AJ11055" s="221"/>
      <c r="AK11055" s="221"/>
      <c r="AL11055" s="221"/>
      <c r="AM11055" s="221"/>
      <c r="AN11055" s="221"/>
      <c r="AO11055" s="221"/>
      <c r="AP11055" s="221"/>
      <c r="AQ11055" s="219"/>
      <c r="AR11055" s="219"/>
      <c r="AS11055" s="221"/>
      <c r="AT11055" s="221"/>
      <c r="AU11055" s="221"/>
      <c r="AV11055" s="221"/>
      <c r="AW11055" s="221"/>
      <c r="AX11055" s="221"/>
      <c r="AY11055" s="221"/>
      <c r="AZ11055" s="221"/>
    </row>
    <row r="11056" spans="34:52" x14ac:dyDescent="0.15">
      <c r="AH11056" s="221"/>
      <c r="AI11056" s="221"/>
      <c r="AJ11056" s="221"/>
      <c r="AK11056" s="221"/>
      <c r="AL11056" s="221"/>
      <c r="AM11056" s="221"/>
      <c r="AN11056" s="221"/>
      <c r="AO11056" s="221"/>
      <c r="AP11056" s="221"/>
      <c r="AQ11056" s="219"/>
      <c r="AR11056" s="219"/>
      <c r="AS11056" s="221"/>
      <c r="AT11056" s="221"/>
      <c r="AU11056" s="221"/>
      <c r="AV11056" s="221"/>
      <c r="AW11056" s="221"/>
      <c r="AX11056" s="221"/>
      <c r="AY11056" s="221"/>
      <c r="AZ11056" s="221"/>
    </row>
    <row r="11057" spans="34:52" x14ac:dyDescent="0.15">
      <c r="AH11057" s="221"/>
      <c r="AI11057" s="221"/>
      <c r="AJ11057" s="221"/>
      <c r="AK11057" s="221"/>
      <c r="AL11057" s="221"/>
      <c r="AM11057" s="221"/>
      <c r="AN11057" s="221"/>
      <c r="AO11057" s="221"/>
      <c r="AP11057" s="221"/>
      <c r="AQ11057" s="219"/>
      <c r="AR11057" s="219"/>
      <c r="AS11057" s="221"/>
      <c r="AT11057" s="221"/>
      <c r="AU11057" s="221"/>
      <c r="AV11057" s="221"/>
      <c r="AW11057" s="221"/>
      <c r="AX11057" s="221"/>
      <c r="AY11057" s="221"/>
      <c r="AZ11057" s="221"/>
    </row>
    <row r="11058" spans="34:52" x14ac:dyDescent="0.15">
      <c r="AH11058" s="221"/>
      <c r="AI11058" s="221"/>
      <c r="AJ11058" s="221"/>
      <c r="AK11058" s="221"/>
      <c r="AL11058" s="221"/>
      <c r="AM11058" s="221"/>
      <c r="AN11058" s="221"/>
      <c r="AO11058" s="221"/>
      <c r="AP11058" s="221"/>
      <c r="AQ11058" s="219"/>
      <c r="AR11058" s="219"/>
      <c r="AS11058" s="221"/>
      <c r="AT11058" s="221"/>
      <c r="AU11058" s="221"/>
      <c r="AV11058" s="221"/>
      <c r="AW11058" s="221"/>
      <c r="AX11058" s="221"/>
      <c r="AY11058" s="221"/>
      <c r="AZ11058" s="221"/>
    </row>
    <row r="11059" spans="34:52" x14ac:dyDescent="0.15">
      <c r="AH11059" s="221"/>
      <c r="AI11059" s="221"/>
      <c r="AJ11059" s="221"/>
      <c r="AK11059" s="221"/>
      <c r="AL11059" s="221"/>
      <c r="AM11059" s="221"/>
      <c r="AN11059" s="221"/>
      <c r="AO11059" s="221"/>
      <c r="AP11059" s="221"/>
      <c r="AQ11059" s="219"/>
      <c r="AR11059" s="219"/>
      <c r="AS11059" s="221"/>
      <c r="AT11059" s="221"/>
      <c r="AU11059" s="221"/>
      <c r="AV11059" s="221"/>
      <c r="AW11059" s="221"/>
      <c r="AX11059" s="221"/>
      <c r="AY11059" s="221"/>
      <c r="AZ11059" s="221"/>
    </row>
    <row r="11060" spans="34:52" x14ac:dyDescent="0.15">
      <c r="AH11060" s="221"/>
      <c r="AI11060" s="221"/>
      <c r="AJ11060" s="221"/>
      <c r="AK11060" s="221"/>
      <c r="AL11060" s="221"/>
      <c r="AM11060" s="221"/>
      <c r="AN11060" s="221"/>
      <c r="AO11060" s="221"/>
      <c r="AP11060" s="221"/>
      <c r="AQ11060" s="219"/>
      <c r="AR11060" s="219"/>
      <c r="AS11060" s="221"/>
      <c r="AT11060" s="221"/>
      <c r="AU11060" s="221"/>
      <c r="AV11060" s="221"/>
      <c r="AW11060" s="221"/>
      <c r="AX11060" s="221"/>
      <c r="AY11060" s="221"/>
      <c r="AZ11060" s="221"/>
    </row>
    <row r="11061" spans="34:52" x14ac:dyDescent="0.15">
      <c r="AH11061" s="221"/>
      <c r="AI11061" s="221"/>
      <c r="AJ11061" s="221"/>
      <c r="AK11061" s="221"/>
      <c r="AL11061" s="221"/>
      <c r="AM11061" s="221"/>
      <c r="AN11061" s="221"/>
      <c r="AO11061" s="221"/>
      <c r="AP11061" s="221"/>
      <c r="AQ11061" s="219"/>
      <c r="AR11061" s="219"/>
      <c r="AS11061" s="221"/>
      <c r="AT11061" s="221"/>
      <c r="AU11061" s="221"/>
      <c r="AV11061" s="221"/>
      <c r="AW11061" s="221"/>
      <c r="AX11061" s="221"/>
      <c r="AY11061" s="221"/>
      <c r="AZ11061" s="221"/>
    </row>
    <row r="11062" spans="34:52" x14ac:dyDescent="0.15">
      <c r="AH11062" s="221"/>
      <c r="AI11062" s="221"/>
      <c r="AJ11062" s="221"/>
      <c r="AK11062" s="221"/>
      <c r="AL11062" s="221"/>
      <c r="AM11062" s="221"/>
      <c r="AN11062" s="221"/>
      <c r="AO11062" s="221"/>
      <c r="AP11062" s="221"/>
      <c r="AQ11062" s="219"/>
      <c r="AR11062" s="219"/>
      <c r="AS11062" s="221"/>
      <c r="AT11062" s="221"/>
      <c r="AU11062" s="221"/>
      <c r="AV11062" s="221"/>
      <c r="AW11062" s="221"/>
      <c r="AX11062" s="221"/>
      <c r="AY11062" s="221"/>
      <c r="AZ11062" s="221"/>
    </row>
    <row r="11063" spans="34:52" x14ac:dyDescent="0.15">
      <c r="AH11063" s="221"/>
      <c r="AI11063" s="221"/>
      <c r="AJ11063" s="221"/>
      <c r="AK11063" s="221"/>
      <c r="AL11063" s="221"/>
      <c r="AM11063" s="221"/>
      <c r="AN11063" s="221"/>
      <c r="AO11063" s="221"/>
      <c r="AP11063" s="221"/>
      <c r="AQ11063" s="219"/>
      <c r="AR11063" s="219"/>
      <c r="AS11063" s="221"/>
      <c r="AT11063" s="221"/>
      <c r="AU11063" s="221"/>
      <c r="AV11063" s="221"/>
      <c r="AW11063" s="221"/>
      <c r="AX11063" s="221"/>
      <c r="AY11063" s="221"/>
      <c r="AZ11063" s="221"/>
    </row>
    <row r="11064" spans="34:52" x14ac:dyDescent="0.15">
      <c r="AH11064" s="221"/>
      <c r="AI11064" s="221"/>
      <c r="AJ11064" s="221"/>
      <c r="AK11064" s="221"/>
      <c r="AL11064" s="221"/>
      <c r="AM11064" s="221"/>
      <c r="AN11064" s="221"/>
      <c r="AO11064" s="221"/>
      <c r="AP11064" s="221"/>
      <c r="AQ11064" s="219"/>
      <c r="AR11064" s="219"/>
      <c r="AS11064" s="221"/>
      <c r="AT11064" s="221"/>
      <c r="AU11064" s="221"/>
      <c r="AV11064" s="221"/>
      <c r="AW11064" s="221"/>
      <c r="AX11064" s="221"/>
      <c r="AY11064" s="221"/>
      <c r="AZ11064" s="221"/>
    </row>
    <row r="11065" spans="34:52" x14ac:dyDescent="0.15">
      <c r="AH11065" s="221"/>
      <c r="AI11065" s="221"/>
      <c r="AJ11065" s="221"/>
      <c r="AK11065" s="221"/>
      <c r="AL11065" s="221"/>
      <c r="AM11065" s="221"/>
      <c r="AN11065" s="221"/>
      <c r="AO11065" s="221"/>
      <c r="AP11065" s="221"/>
      <c r="AQ11065" s="219"/>
      <c r="AR11065" s="219"/>
      <c r="AS11065" s="221"/>
      <c r="AT11065" s="221"/>
      <c r="AU11065" s="221"/>
      <c r="AV11065" s="221"/>
      <c r="AW11065" s="221"/>
      <c r="AX11065" s="221"/>
      <c r="AY11065" s="221"/>
      <c r="AZ11065" s="221"/>
    </row>
    <row r="11066" spans="34:52" x14ac:dyDescent="0.15">
      <c r="AH11066" s="221"/>
      <c r="AI11066" s="221"/>
      <c r="AJ11066" s="221"/>
      <c r="AK11066" s="221"/>
      <c r="AL11066" s="221"/>
      <c r="AM11066" s="221"/>
      <c r="AN11066" s="221"/>
      <c r="AO11066" s="221"/>
      <c r="AP11066" s="221"/>
      <c r="AQ11066" s="219"/>
      <c r="AR11066" s="219"/>
      <c r="AS11066" s="221"/>
      <c r="AT11066" s="221"/>
      <c r="AU11066" s="221"/>
      <c r="AV11066" s="221"/>
      <c r="AW11066" s="221"/>
      <c r="AX11066" s="221"/>
      <c r="AY11066" s="221"/>
      <c r="AZ11066" s="221"/>
    </row>
    <row r="11067" spans="34:52" x14ac:dyDescent="0.15">
      <c r="AH11067" s="221"/>
      <c r="AI11067" s="221"/>
      <c r="AJ11067" s="221"/>
      <c r="AK11067" s="221"/>
      <c r="AL11067" s="221"/>
      <c r="AM11067" s="221"/>
      <c r="AN11067" s="221"/>
      <c r="AO11067" s="221"/>
      <c r="AP11067" s="221"/>
      <c r="AQ11067" s="219"/>
      <c r="AR11067" s="219"/>
      <c r="AS11067" s="221"/>
      <c r="AT11067" s="221"/>
      <c r="AU11067" s="221"/>
      <c r="AV11067" s="221"/>
      <c r="AW11067" s="221"/>
      <c r="AX11067" s="221"/>
      <c r="AY11067" s="221"/>
      <c r="AZ11067" s="221"/>
    </row>
    <row r="11068" spans="34:52" x14ac:dyDescent="0.15">
      <c r="AH11068" s="221"/>
      <c r="AI11068" s="221"/>
      <c r="AJ11068" s="221"/>
      <c r="AK11068" s="221"/>
      <c r="AL11068" s="221"/>
      <c r="AM11068" s="221"/>
      <c r="AN11068" s="221"/>
      <c r="AO11068" s="221"/>
      <c r="AP11068" s="221"/>
      <c r="AQ11068" s="219"/>
      <c r="AR11068" s="219"/>
      <c r="AS11068" s="221"/>
      <c r="AT11068" s="221"/>
      <c r="AU11068" s="221"/>
      <c r="AV11068" s="221"/>
      <c r="AW11068" s="221"/>
      <c r="AX11068" s="221"/>
      <c r="AY11068" s="221"/>
      <c r="AZ11068" s="221"/>
    </row>
    <row r="11069" spans="34:52" x14ac:dyDescent="0.15">
      <c r="AH11069" s="221"/>
      <c r="AI11069" s="221"/>
      <c r="AJ11069" s="221"/>
      <c r="AK11069" s="221"/>
      <c r="AL11069" s="221"/>
      <c r="AM11069" s="221"/>
      <c r="AN11069" s="221"/>
      <c r="AO11069" s="221"/>
      <c r="AP11069" s="221"/>
      <c r="AQ11069" s="219"/>
      <c r="AR11069" s="219"/>
      <c r="AS11069" s="221"/>
      <c r="AT11069" s="221"/>
      <c r="AU11069" s="221"/>
      <c r="AV11069" s="221"/>
      <c r="AW11069" s="221"/>
      <c r="AX11069" s="221"/>
      <c r="AY11069" s="221"/>
      <c r="AZ11069" s="221"/>
    </row>
    <row r="11070" spans="34:52" x14ac:dyDescent="0.15">
      <c r="AH11070" s="221"/>
      <c r="AI11070" s="221"/>
      <c r="AJ11070" s="221"/>
      <c r="AK11070" s="221"/>
      <c r="AL11070" s="221"/>
      <c r="AM11070" s="221"/>
      <c r="AN11070" s="221"/>
      <c r="AO11070" s="221"/>
      <c r="AP11070" s="221"/>
      <c r="AQ11070" s="219"/>
      <c r="AR11070" s="219"/>
      <c r="AS11070" s="221"/>
      <c r="AT11070" s="221"/>
      <c r="AU11070" s="221"/>
      <c r="AV11070" s="221"/>
      <c r="AW11070" s="221"/>
      <c r="AX11070" s="221"/>
      <c r="AY11070" s="221"/>
      <c r="AZ11070" s="221"/>
    </row>
    <row r="11071" spans="34:52" x14ac:dyDescent="0.15">
      <c r="AH11071" s="221"/>
      <c r="AI11071" s="221"/>
      <c r="AJ11071" s="221"/>
      <c r="AK11071" s="221"/>
      <c r="AL11071" s="221"/>
      <c r="AM11071" s="221"/>
      <c r="AN11071" s="221"/>
      <c r="AO11071" s="221"/>
      <c r="AP11071" s="221"/>
      <c r="AQ11071" s="219"/>
      <c r="AR11071" s="219"/>
      <c r="AS11071" s="221"/>
      <c r="AT11071" s="221"/>
      <c r="AU11071" s="221"/>
      <c r="AV11071" s="221"/>
      <c r="AW11071" s="221"/>
      <c r="AX11071" s="221"/>
      <c r="AY11071" s="221"/>
      <c r="AZ11071" s="221"/>
    </row>
    <row r="11072" spans="34:52" x14ac:dyDescent="0.15">
      <c r="AH11072" s="221"/>
      <c r="AI11072" s="221"/>
      <c r="AJ11072" s="221"/>
      <c r="AK11072" s="221"/>
      <c r="AL11072" s="221"/>
      <c r="AM11072" s="221"/>
      <c r="AN11072" s="221"/>
      <c r="AO11072" s="221"/>
      <c r="AP11072" s="221"/>
      <c r="AQ11072" s="219"/>
      <c r="AR11072" s="219"/>
      <c r="AS11072" s="221"/>
      <c r="AT11072" s="221"/>
      <c r="AU11072" s="221"/>
      <c r="AV11072" s="221"/>
      <c r="AW11072" s="221"/>
      <c r="AX11072" s="221"/>
      <c r="AY11072" s="221"/>
      <c r="AZ11072" s="221"/>
    </row>
    <row r="11073" spans="34:52" x14ac:dyDescent="0.15">
      <c r="AH11073" s="221"/>
      <c r="AI11073" s="221"/>
      <c r="AJ11073" s="221"/>
      <c r="AK11073" s="221"/>
      <c r="AL11073" s="221"/>
      <c r="AM11073" s="221"/>
      <c r="AN11073" s="221"/>
      <c r="AO11073" s="221"/>
      <c r="AP11073" s="221"/>
      <c r="AQ11073" s="219"/>
      <c r="AR11073" s="219"/>
      <c r="AS11073" s="221"/>
      <c r="AT11073" s="221"/>
      <c r="AU11073" s="221"/>
      <c r="AV11073" s="221"/>
      <c r="AW11073" s="221"/>
      <c r="AX11073" s="221"/>
      <c r="AY11073" s="221"/>
      <c r="AZ11073" s="221"/>
    </row>
    <row r="11074" spans="34:52" x14ac:dyDescent="0.15">
      <c r="AH11074" s="221"/>
      <c r="AI11074" s="221"/>
      <c r="AJ11074" s="221"/>
      <c r="AK11074" s="221"/>
      <c r="AL11074" s="221"/>
      <c r="AM11074" s="221"/>
      <c r="AN11074" s="221"/>
      <c r="AO11074" s="221"/>
      <c r="AP11074" s="221"/>
      <c r="AQ11074" s="219"/>
      <c r="AR11074" s="219"/>
      <c r="AS11074" s="221"/>
      <c r="AT11074" s="221"/>
      <c r="AU11074" s="221"/>
      <c r="AV11074" s="221"/>
      <c r="AW11074" s="221"/>
      <c r="AX11074" s="221"/>
      <c r="AY11074" s="221"/>
      <c r="AZ11074" s="221"/>
    </row>
    <row r="11075" spans="34:52" x14ac:dyDescent="0.15">
      <c r="AH11075" s="221"/>
      <c r="AI11075" s="221"/>
      <c r="AJ11075" s="221"/>
      <c r="AK11075" s="221"/>
      <c r="AL11075" s="221"/>
      <c r="AM11075" s="221"/>
      <c r="AN11075" s="221"/>
      <c r="AO11075" s="221"/>
      <c r="AP11075" s="221"/>
      <c r="AQ11075" s="219"/>
      <c r="AR11075" s="219"/>
      <c r="AS11075" s="221"/>
      <c r="AT11075" s="221"/>
      <c r="AU11075" s="221"/>
      <c r="AV11075" s="221"/>
      <c r="AW11075" s="221"/>
      <c r="AX11075" s="221"/>
      <c r="AY11075" s="221"/>
      <c r="AZ11075" s="221"/>
    </row>
    <row r="11076" spans="34:52" x14ac:dyDescent="0.15">
      <c r="AH11076" s="221"/>
      <c r="AI11076" s="221"/>
      <c r="AJ11076" s="221"/>
      <c r="AK11076" s="221"/>
      <c r="AL11076" s="221"/>
      <c r="AM11076" s="221"/>
      <c r="AN11076" s="221"/>
      <c r="AO11076" s="221"/>
      <c r="AP11076" s="221"/>
      <c r="AQ11076" s="219"/>
      <c r="AR11076" s="219"/>
      <c r="AS11076" s="221"/>
      <c r="AT11076" s="221"/>
      <c r="AU11076" s="221"/>
      <c r="AV11076" s="221"/>
      <c r="AW11076" s="221"/>
      <c r="AX11076" s="221"/>
      <c r="AY11076" s="221"/>
      <c r="AZ11076" s="221"/>
    </row>
    <row r="11077" spans="34:52" x14ac:dyDescent="0.15">
      <c r="AH11077" s="221"/>
      <c r="AI11077" s="221"/>
      <c r="AJ11077" s="221"/>
      <c r="AK11077" s="221"/>
      <c r="AL11077" s="221"/>
      <c r="AM11077" s="221"/>
      <c r="AN11077" s="221"/>
      <c r="AO11077" s="221"/>
      <c r="AP11077" s="221"/>
      <c r="AQ11077" s="219"/>
      <c r="AR11077" s="219"/>
      <c r="AS11077" s="221"/>
      <c r="AT11077" s="221"/>
      <c r="AU11077" s="221"/>
      <c r="AV11077" s="221"/>
      <c r="AW11077" s="221"/>
      <c r="AX11077" s="221"/>
      <c r="AY11077" s="221"/>
      <c r="AZ11077" s="221"/>
    </row>
    <row r="11078" spans="34:52" x14ac:dyDescent="0.15">
      <c r="AH11078" s="221"/>
      <c r="AI11078" s="221"/>
      <c r="AJ11078" s="221"/>
      <c r="AK11078" s="221"/>
      <c r="AL11078" s="221"/>
      <c r="AM11078" s="221"/>
      <c r="AN11078" s="221"/>
      <c r="AO11078" s="221"/>
      <c r="AP11078" s="221"/>
      <c r="AQ11078" s="219"/>
      <c r="AR11078" s="219"/>
      <c r="AS11078" s="221"/>
      <c r="AT11078" s="221"/>
      <c r="AU11078" s="221"/>
      <c r="AV11078" s="221"/>
      <c r="AW11078" s="221"/>
      <c r="AX11078" s="221"/>
      <c r="AY11078" s="221"/>
      <c r="AZ11078" s="221"/>
    </row>
    <row r="11079" spans="34:52" x14ac:dyDescent="0.15">
      <c r="AH11079" s="221"/>
      <c r="AI11079" s="221"/>
      <c r="AJ11079" s="221"/>
      <c r="AK11079" s="221"/>
      <c r="AL11079" s="221"/>
      <c r="AM11079" s="221"/>
      <c r="AN11079" s="221"/>
      <c r="AO11079" s="221"/>
      <c r="AP11079" s="221"/>
      <c r="AQ11079" s="219"/>
      <c r="AR11079" s="219"/>
      <c r="AS11079" s="221"/>
      <c r="AT11079" s="221"/>
      <c r="AU11079" s="221"/>
      <c r="AV11079" s="221"/>
      <c r="AW11079" s="221"/>
      <c r="AX11079" s="221"/>
      <c r="AY11079" s="221"/>
      <c r="AZ11079" s="221"/>
    </row>
    <row r="11080" spans="34:52" x14ac:dyDescent="0.15">
      <c r="AH11080" s="221"/>
      <c r="AI11080" s="221"/>
      <c r="AJ11080" s="221"/>
      <c r="AK11080" s="221"/>
      <c r="AL11080" s="221"/>
      <c r="AM11080" s="221"/>
      <c r="AN11080" s="221"/>
      <c r="AO11080" s="221"/>
      <c r="AP11080" s="221"/>
      <c r="AQ11080" s="219"/>
      <c r="AR11080" s="219"/>
      <c r="AS11080" s="221"/>
      <c r="AT11080" s="221"/>
      <c r="AU11080" s="221"/>
      <c r="AV11080" s="221"/>
      <c r="AW11080" s="221"/>
      <c r="AX11080" s="221"/>
      <c r="AY11080" s="221"/>
      <c r="AZ11080" s="221"/>
    </row>
    <row r="11081" spans="34:52" x14ac:dyDescent="0.15">
      <c r="AH11081" s="221"/>
      <c r="AI11081" s="221"/>
      <c r="AJ11081" s="221"/>
      <c r="AK11081" s="221"/>
      <c r="AL11081" s="221"/>
      <c r="AM11081" s="221"/>
      <c r="AN11081" s="221"/>
      <c r="AO11081" s="221"/>
      <c r="AP11081" s="221"/>
      <c r="AQ11081" s="219"/>
      <c r="AR11081" s="219"/>
      <c r="AS11081" s="221"/>
      <c r="AT11081" s="221"/>
      <c r="AU11081" s="221"/>
      <c r="AV11081" s="221"/>
      <c r="AW11081" s="221"/>
      <c r="AX11081" s="221"/>
      <c r="AY11081" s="221"/>
      <c r="AZ11081" s="221"/>
    </row>
    <row r="11082" spans="34:52" x14ac:dyDescent="0.15">
      <c r="AH11082" s="221"/>
      <c r="AI11082" s="221"/>
      <c r="AJ11082" s="221"/>
      <c r="AK11082" s="221"/>
      <c r="AL11082" s="221"/>
      <c r="AM11082" s="221"/>
      <c r="AN11082" s="221"/>
      <c r="AO11082" s="221"/>
      <c r="AP11082" s="221"/>
      <c r="AQ11082" s="219"/>
      <c r="AR11082" s="219"/>
      <c r="AS11082" s="221"/>
      <c r="AT11082" s="221"/>
      <c r="AU11082" s="221"/>
      <c r="AV11082" s="221"/>
      <c r="AW11082" s="221"/>
      <c r="AX11082" s="221"/>
      <c r="AY11082" s="221"/>
      <c r="AZ11082" s="221"/>
    </row>
    <row r="11083" spans="34:52" x14ac:dyDescent="0.15">
      <c r="AH11083" s="221"/>
      <c r="AI11083" s="221"/>
      <c r="AJ11083" s="221"/>
      <c r="AK11083" s="221"/>
      <c r="AL11083" s="221"/>
      <c r="AM11083" s="221"/>
      <c r="AN11083" s="221"/>
      <c r="AO11083" s="221"/>
      <c r="AP11083" s="221"/>
      <c r="AQ11083" s="219"/>
      <c r="AR11083" s="219"/>
      <c r="AS11083" s="221"/>
      <c r="AT11083" s="221"/>
      <c r="AU11083" s="221"/>
      <c r="AV11083" s="221"/>
      <c r="AW11083" s="221"/>
      <c r="AX11083" s="221"/>
      <c r="AY11083" s="221"/>
      <c r="AZ11083" s="221"/>
    </row>
    <row r="11084" spans="34:52" x14ac:dyDescent="0.15">
      <c r="AH11084" s="221"/>
      <c r="AI11084" s="221"/>
      <c r="AJ11084" s="221"/>
      <c r="AK11084" s="221"/>
      <c r="AL11084" s="221"/>
      <c r="AM11084" s="221"/>
      <c r="AN11084" s="221"/>
      <c r="AO11084" s="221"/>
      <c r="AP11084" s="221"/>
      <c r="AQ11084" s="219"/>
      <c r="AR11084" s="219"/>
      <c r="AS11084" s="221"/>
      <c r="AT11084" s="221"/>
      <c r="AU11084" s="221"/>
      <c r="AV11084" s="221"/>
      <c r="AW11084" s="221"/>
      <c r="AX11084" s="221"/>
      <c r="AY11084" s="221"/>
      <c r="AZ11084" s="221"/>
    </row>
    <row r="11085" spans="34:52" x14ac:dyDescent="0.15">
      <c r="AH11085" s="221"/>
      <c r="AI11085" s="221"/>
      <c r="AJ11085" s="221"/>
      <c r="AK11085" s="221"/>
      <c r="AL11085" s="221"/>
      <c r="AM11085" s="221"/>
      <c r="AN11085" s="221"/>
      <c r="AO11085" s="221"/>
      <c r="AP11085" s="221"/>
      <c r="AQ11085" s="219"/>
      <c r="AR11085" s="219"/>
      <c r="AS11085" s="221"/>
      <c r="AT11085" s="221"/>
      <c r="AU11085" s="221"/>
      <c r="AV11085" s="221"/>
      <c r="AW11085" s="221"/>
      <c r="AX11085" s="221"/>
      <c r="AY11085" s="221"/>
      <c r="AZ11085" s="221"/>
    </row>
    <row r="11086" spans="34:52" x14ac:dyDescent="0.15">
      <c r="AH11086" s="221"/>
      <c r="AI11086" s="221"/>
      <c r="AJ11086" s="221"/>
      <c r="AK11086" s="221"/>
      <c r="AL11086" s="221"/>
      <c r="AM11086" s="221"/>
      <c r="AN11086" s="221"/>
      <c r="AO11086" s="221"/>
      <c r="AP11086" s="221"/>
      <c r="AQ11086" s="219"/>
      <c r="AR11086" s="219"/>
      <c r="AS11086" s="221"/>
      <c r="AT11086" s="221"/>
      <c r="AU11086" s="221"/>
      <c r="AV11086" s="221"/>
      <c r="AW11086" s="221"/>
      <c r="AX11086" s="221"/>
      <c r="AY11086" s="221"/>
      <c r="AZ11086" s="221"/>
    </row>
    <row r="11087" spans="34:52" x14ac:dyDescent="0.15">
      <c r="AH11087" s="221"/>
      <c r="AI11087" s="221"/>
      <c r="AJ11087" s="221"/>
      <c r="AK11087" s="221"/>
      <c r="AL11087" s="221"/>
      <c r="AM11087" s="221"/>
      <c r="AN11087" s="221"/>
      <c r="AO11087" s="221"/>
      <c r="AP11087" s="221"/>
      <c r="AQ11087" s="219"/>
      <c r="AR11087" s="219"/>
      <c r="AS11087" s="221"/>
      <c r="AT11087" s="221"/>
      <c r="AU11087" s="221"/>
      <c r="AV11087" s="221"/>
      <c r="AW11087" s="221"/>
      <c r="AX11087" s="221"/>
      <c r="AY11087" s="221"/>
      <c r="AZ11087" s="221"/>
    </row>
    <row r="11088" spans="34:52" x14ac:dyDescent="0.15">
      <c r="AH11088" s="221"/>
      <c r="AI11088" s="221"/>
      <c r="AJ11088" s="221"/>
      <c r="AK11088" s="221"/>
      <c r="AL11088" s="221"/>
      <c r="AM11088" s="221"/>
      <c r="AN11088" s="221"/>
      <c r="AO11088" s="221"/>
      <c r="AP11088" s="221"/>
      <c r="AQ11088" s="219"/>
      <c r="AR11088" s="219"/>
      <c r="AS11088" s="221"/>
      <c r="AT11088" s="221"/>
      <c r="AU11088" s="221"/>
      <c r="AV11088" s="221"/>
      <c r="AW11088" s="221"/>
      <c r="AX11088" s="221"/>
      <c r="AY11088" s="221"/>
      <c r="AZ11088" s="221"/>
    </row>
    <row r="11089" spans="34:52" x14ac:dyDescent="0.15">
      <c r="AH11089" s="221"/>
      <c r="AI11089" s="221"/>
      <c r="AJ11089" s="221"/>
      <c r="AK11089" s="221"/>
      <c r="AL11089" s="221"/>
      <c r="AM11089" s="221"/>
      <c r="AN11089" s="221"/>
      <c r="AO11089" s="221"/>
      <c r="AP11089" s="221"/>
      <c r="AQ11089" s="219"/>
      <c r="AR11089" s="219"/>
      <c r="AS11089" s="221"/>
      <c r="AT11089" s="221"/>
      <c r="AU11089" s="221"/>
      <c r="AV11089" s="221"/>
      <c r="AW11089" s="221"/>
      <c r="AX11089" s="221"/>
      <c r="AY11089" s="221"/>
      <c r="AZ11089" s="221"/>
    </row>
    <row r="11090" spans="34:52" x14ac:dyDescent="0.15">
      <c r="AH11090" s="221"/>
      <c r="AI11090" s="221"/>
      <c r="AJ11090" s="221"/>
      <c r="AK11090" s="221"/>
      <c r="AL11090" s="221"/>
      <c r="AM11090" s="221"/>
      <c r="AN11090" s="221"/>
      <c r="AO11090" s="221"/>
      <c r="AP11090" s="221"/>
      <c r="AQ11090" s="219"/>
      <c r="AR11090" s="219"/>
      <c r="AS11090" s="221"/>
      <c r="AT11090" s="221"/>
      <c r="AU11090" s="221"/>
      <c r="AV11090" s="221"/>
      <c r="AW11090" s="221"/>
      <c r="AX11090" s="221"/>
      <c r="AY11090" s="221"/>
      <c r="AZ11090" s="221"/>
    </row>
    <row r="11091" spans="34:52" x14ac:dyDescent="0.15">
      <c r="AH11091" s="221"/>
      <c r="AI11091" s="221"/>
      <c r="AJ11091" s="221"/>
      <c r="AK11091" s="221"/>
      <c r="AL11091" s="221"/>
      <c r="AM11091" s="221"/>
      <c r="AN11091" s="221"/>
      <c r="AO11091" s="221"/>
      <c r="AP11091" s="221"/>
      <c r="AQ11091" s="219"/>
      <c r="AR11091" s="219"/>
      <c r="AS11091" s="221"/>
      <c r="AT11091" s="221"/>
      <c r="AU11091" s="221"/>
      <c r="AV11091" s="221"/>
      <c r="AW11091" s="221"/>
      <c r="AX11091" s="221"/>
      <c r="AY11091" s="221"/>
      <c r="AZ11091" s="221"/>
    </row>
    <row r="11092" spans="34:52" x14ac:dyDescent="0.15">
      <c r="AH11092" s="221"/>
      <c r="AI11092" s="221"/>
      <c r="AJ11092" s="221"/>
      <c r="AK11092" s="221"/>
      <c r="AL11092" s="221"/>
      <c r="AM11092" s="221"/>
      <c r="AN11092" s="221"/>
      <c r="AO11092" s="221"/>
      <c r="AP11092" s="221"/>
      <c r="AQ11092" s="219"/>
      <c r="AR11092" s="219"/>
      <c r="AS11092" s="221"/>
      <c r="AT11092" s="221"/>
      <c r="AU11092" s="221"/>
      <c r="AV11092" s="221"/>
      <c r="AW11092" s="221"/>
      <c r="AX11092" s="221"/>
      <c r="AY11092" s="221"/>
      <c r="AZ11092" s="221"/>
    </row>
    <row r="11093" spans="34:52" x14ac:dyDescent="0.15">
      <c r="AH11093" s="221"/>
      <c r="AI11093" s="221"/>
      <c r="AJ11093" s="221"/>
      <c r="AK11093" s="221"/>
      <c r="AL11093" s="221"/>
      <c r="AM11093" s="221"/>
      <c r="AN11093" s="221"/>
      <c r="AO11093" s="221"/>
      <c r="AP11093" s="221"/>
      <c r="AQ11093" s="219"/>
      <c r="AR11093" s="219"/>
      <c r="AS11093" s="221"/>
      <c r="AT11093" s="221"/>
      <c r="AU11093" s="221"/>
      <c r="AV11093" s="221"/>
      <c r="AW11093" s="221"/>
      <c r="AX11093" s="221"/>
      <c r="AY11093" s="221"/>
      <c r="AZ11093" s="221"/>
    </row>
    <row r="11094" spans="34:52" x14ac:dyDescent="0.15">
      <c r="AH11094" s="221"/>
      <c r="AI11094" s="221"/>
      <c r="AJ11094" s="221"/>
      <c r="AK11094" s="221"/>
      <c r="AL11094" s="221"/>
      <c r="AM11094" s="221"/>
      <c r="AN11094" s="221"/>
      <c r="AO11094" s="221"/>
      <c r="AP11094" s="221"/>
      <c r="AQ11094" s="219"/>
      <c r="AR11094" s="219"/>
      <c r="AS11094" s="221"/>
      <c r="AT11094" s="221"/>
      <c r="AU11094" s="221"/>
      <c r="AV11094" s="221"/>
      <c r="AW11094" s="221"/>
      <c r="AX11094" s="221"/>
      <c r="AY11094" s="221"/>
      <c r="AZ11094" s="221"/>
    </row>
    <row r="11095" spans="34:52" x14ac:dyDescent="0.15">
      <c r="AH11095" s="221"/>
      <c r="AI11095" s="221"/>
      <c r="AJ11095" s="221"/>
      <c r="AK11095" s="221"/>
      <c r="AL11095" s="221"/>
      <c r="AM11095" s="221"/>
      <c r="AN11095" s="221"/>
      <c r="AO11095" s="221"/>
      <c r="AP11095" s="221"/>
      <c r="AQ11095" s="219"/>
      <c r="AR11095" s="219"/>
      <c r="AS11095" s="221"/>
      <c r="AT11095" s="221"/>
      <c r="AU11095" s="221"/>
      <c r="AV11095" s="221"/>
      <c r="AW11095" s="221"/>
      <c r="AX11095" s="221"/>
      <c r="AY11095" s="221"/>
      <c r="AZ11095" s="221"/>
    </row>
    <row r="11096" spans="34:52" x14ac:dyDescent="0.15">
      <c r="AH11096" s="221"/>
      <c r="AI11096" s="221"/>
      <c r="AJ11096" s="221"/>
      <c r="AK11096" s="221"/>
      <c r="AL11096" s="221"/>
      <c r="AM11096" s="221"/>
      <c r="AN11096" s="221"/>
      <c r="AO11096" s="221"/>
      <c r="AP11096" s="221"/>
      <c r="AQ11096" s="219"/>
      <c r="AR11096" s="219"/>
      <c r="AS11096" s="221"/>
      <c r="AT11096" s="221"/>
      <c r="AU11096" s="221"/>
      <c r="AV11096" s="221"/>
      <c r="AW11096" s="221"/>
      <c r="AX11096" s="221"/>
      <c r="AY11096" s="221"/>
      <c r="AZ11096" s="221"/>
    </row>
    <row r="11097" spans="34:52" x14ac:dyDescent="0.15">
      <c r="AH11097" s="221"/>
      <c r="AI11097" s="221"/>
      <c r="AJ11097" s="221"/>
      <c r="AK11097" s="221"/>
      <c r="AL11097" s="221"/>
      <c r="AM11097" s="221"/>
      <c r="AN11097" s="221"/>
      <c r="AO11097" s="221"/>
      <c r="AP11097" s="221"/>
      <c r="AQ11097" s="219"/>
      <c r="AR11097" s="219"/>
      <c r="AS11097" s="221"/>
      <c r="AT11097" s="221"/>
      <c r="AU11097" s="221"/>
      <c r="AV11097" s="221"/>
      <c r="AW11097" s="221"/>
      <c r="AX11097" s="221"/>
      <c r="AY11097" s="221"/>
      <c r="AZ11097" s="221"/>
    </row>
    <row r="11098" spans="34:52" x14ac:dyDescent="0.15">
      <c r="AH11098" s="221"/>
      <c r="AI11098" s="221"/>
      <c r="AJ11098" s="221"/>
      <c r="AK11098" s="221"/>
      <c r="AL11098" s="221"/>
      <c r="AM11098" s="221"/>
      <c r="AN11098" s="221"/>
      <c r="AO11098" s="221"/>
      <c r="AP11098" s="221"/>
      <c r="AQ11098" s="219"/>
      <c r="AR11098" s="219"/>
      <c r="AS11098" s="221"/>
      <c r="AT11098" s="221"/>
      <c r="AU11098" s="221"/>
      <c r="AV11098" s="221"/>
      <c r="AW11098" s="221"/>
      <c r="AX11098" s="221"/>
      <c r="AY11098" s="221"/>
      <c r="AZ11098" s="221"/>
    </row>
    <row r="11099" spans="34:52" x14ac:dyDescent="0.15">
      <c r="AH11099" s="221"/>
      <c r="AI11099" s="221"/>
      <c r="AJ11099" s="221"/>
      <c r="AK11099" s="221"/>
      <c r="AL11099" s="221"/>
      <c r="AM11099" s="221"/>
      <c r="AN11099" s="221"/>
      <c r="AO11099" s="221"/>
      <c r="AP11099" s="221"/>
      <c r="AQ11099" s="219"/>
      <c r="AR11099" s="219"/>
      <c r="AS11099" s="221"/>
      <c r="AT11099" s="221"/>
      <c r="AU11099" s="221"/>
      <c r="AV11099" s="221"/>
      <c r="AW11099" s="221"/>
      <c r="AX11099" s="221"/>
      <c r="AY11099" s="221"/>
      <c r="AZ11099" s="221"/>
    </row>
    <row r="11100" spans="34:52" x14ac:dyDescent="0.15">
      <c r="AH11100" s="221"/>
      <c r="AI11100" s="221"/>
      <c r="AJ11100" s="221"/>
      <c r="AK11100" s="221"/>
      <c r="AL11100" s="221"/>
      <c r="AM11100" s="221"/>
      <c r="AN11100" s="221"/>
      <c r="AO11100" s="221"/>
      <c r="AP11100" s="221"/>
      <c r="AQ11100" s="219"/>
      <c r="AR11100" s="219"/>
      <c r="AS11100" s="221"/>
      <c r="AT11100" s="221"/>
      <c r="AU11100" s="221"/>
      <c r="AV11100" s="221"/>
      <c r="AW11100" s="221"/>
      <c r="AX11100" s="221"/>
      <c r="AY11100" s="221"/>
      <c r="AZ11100" s="221"/>
    </row>
    <row r="11101" spans="34:52" x14ac:dyDescent="0.15">
      <c r="AH11101" s="221"/>
      <c r="AI11101" s="221"/>
      <c r="AJ11101" s="221"/>
      <c r="AK11101" s="221"/>
      <c r="AL11101" s="221"/>
      <c r="AM11101" s="221"/>
      <c r="AN11101" s="221"/>
      <c r="AO11101" s="221"/>
      <c r="AP11101" s="221"/>
      <c r="AQ11101" s="219"/>
      <c r="AR11101" s="219"/>
      <c r="AS11101" s="221"/>
      <c r="AT11101" s="221"/>
      <c r="AU11101" s="221"/>
      <c r="AV11101" s="221"/>
      <c r="AW11101" s="221"/>
      <c r="AX11101" s="221"/>
      <c r="AY11101" s="221"/>
      <c r="AZ11101" s="221"/>
    </row>
    <row r="11102" spans="34:52" x14ac:dyDescent="0.15">
      <c r="AH11102" s="221"/>
      <c r="AI11102" s="221"/>
      <c r="AJ11102" s="221"/>
      <c r="AK11102" s="221"/>
      <c r="AL11102" s="221"/>
      <c r="AM11102" s="221"/>
      <c r="AN11102" s="221"/>
      <c r="AO11102" s="221"/>
      <c r="AP11102" s="221"/>
      <c r="AQ11102" s="219"/>
      <c r="AR11102" s="219"/>
      <c r="AS11102" s="221"/>
      <c r="AT11102" s="221"/>
      <c r="AU11102" s="221"/>
      <c r="AV11102" s="221"/>
      <c r="AW11102" s="221"/>
      <c r="AX11102" s="221"/>
      <c r="AY11102" s="221"/>
      <c r="AZ11102" s="221"/>
    </row>
    <row r="11103" spans="34:52" x14ac:dyDescent="0.15">
      <c r="AH11103" s="221"/>
      <c r="AI11103" s="221"/>
      <c r="AJ11103" s="221"/>
      <c r="AK11103" s="221"/>
      <c r="AL11103" s="221"/>
      <c r="AM11103" s="221"/>
      <c r="AN11103" s="221"/>
      <c r="AO11103" s="221"/>
      <c r="AP11103" s="221"/>
      <c r="AQ11103" s="219"/>
      <c r="AR11103" s="219"/>
      <c r="AS11103" s="221"/>
      <c r="AT11103" s="221"/>
      <c r="AU11103" s="221"/>
      <c r="AV11103" s="221"/>
      <c r="AW11103" s="221"/>
      <c r="AX11103" s="221"/>
      <c r="AY11103" s="221"/>
      <c r="AZ11103" s="221"/>
    </row>
    <row r="11104" spans="34:52" x14ac:dyDescent="0.15">
      <c r="AH11104" s="221"/>
      <c r="AI11104" s="221"/>
      <c r="AJ11104" s="221"/>
      <c r="AK11104" s="221"/>
      <c r="AL11104" s="221"/>
      <c r="AM11104" s="221"/>
      <c r="AN11104" s="221"/>
      <c r="AO11104" s="221"/>
      <c r="AP11104" s="221"/>
      <c r="AQ11104" s="219"/>
      <c r="AR11104" s="219"/>
      <c r="AS11104" s="221"/>
      <c r="AT11104" s="221"/>
      <c r="AU11104" s="221"/>
      <c r="AV11104" s="221"/>
      <c r="AW11104" s="221"/>
      <c r="AX11104" s="221"/>
      <c r="AY11104" s="221"/>
      <c r="AZ11104" s="221"/>
    </row>
    <row r="11105" spans="34:52" x14ac:dyDescent="0.15">
      <c r="AH11105" s="221"/>
      <c r="AI11105" s="221"/>
      <c r="AJ11105" s="221"/>
      <c r="AK11105" s="221"/>
      <c r="AL11105" s="221"/>
      <c r="AM11105" s="221"/>
      <c r="AN11105" s="221"/>
      <c r="AO11105" s="221"/>
      <c r="AP11105" s="221"/>
      <c r="AQ11105" s="219"/>
      <c r="AR11105" s="219"/>
      <c r="AS11105" s="221"/>
      <c r="AT11105" s="221"/>
      <c r="AU11105" s="221"/>
      <c r="AV11105" s="221"/>
      <c r="AW11105" s="221"/>
      <c r="AX11105" s="221"/>
      <c r="AY11105" s="221"/>
      <c r="AZ11105" s="221"/>
    </row>
    <row r="11106" spans="34:52" x14ac:dyDescent="0.15">
      <c r="AH11106" s="221"/>
      <c r="AI11106" s="221"/>
      <c r="AJ11106" s="221"/>
      <c r="AK11106" s="221"/>
      <c r="AL11106" s="221"/>
      <c r="AM11106" s="221"/>
      <c r="AN11106" s="221"/>
      <c r="AO11106" s="221"/>
      <c r="AP11106" s="221"/>
      <c r="AQ11106" s="219"/>
      <c r="AR11106" s="219"/>
      <c r="AS11106" s="221"/>
      <c r="AT11106" s="221"/>
      <c r="AU11106" s="221"/>
      <c r="AV11106" s="221"/>
      <c r="AW11106" s="221"/>
      <c r="AX11106" s="221"/>
      <c r="AY11106" s="221"/>
      <c r="AZ11106" s="221"/>
    </row>
    <row r="11107" spans="34:52" x14ac:dyDescent="0.15">
      <c r="AH11107" s="221"/>
      <c r="AI11107" s="221"/>
      <c r="AJ11107" s="221"/>
      <c r="AK11107" s="221"/>
      <c r="AL11107" s="221"/>
      <c r="AM11107" s="221"/>
      <c r="AN11107" s="221"/>
      <c r="AO11107" s="221"/>
      <c r="AP11107" s="221"/>
      <c r="AQ11107" s="219"/>
      <c r="AR11107" s="219"/>
      <c r="AS11107" s="221"/>
      <c r="AT11107" s="221"/>
      <c r="AU11107" s="221"/>
      <c r="AV11107" s="221"/>
      <c r="AW11107" s="221"/>
      <c r="AX11107" s="221"/>
      <c r="AY11107" s="221"/>
      <c r="AZ11107" s="221"/>
    </row>
    <row r="11108" spans="34:52" x14ac:dyDescent="0.15">
      <c r="AH11108" s="221"/>
      <c r="AI11108" s="221"/>
      <c r="AJ11108" s="221"/>
      <c r="AK11108" s="221"/>
      <c r="AL11108" s="221"/>
      <c r="AM11108" s="221"/>
      <c r="AN11108" s="221"/>
      <c r="AO11108" s="221"/>
      <c r="AP11108" s="221"/>
      <c r="AQ11108" s="219"/>
      <c r="AR11108" s="219"/>
      <c r="AS11108" s="221"/>
      <c r="AT11108" s="221"/>
      <c r="AU11108" s="221"/>
      <c r="AV11108" s="221"/>
      <c r="AW11108" s="221"/>
      <c r="AX11108" s="221"/>
      <c r="AY11108" s="221"/>
      <c r="AZ11108" s="221"/>
    </row>
    <row r="11109" spans="34:52" x14ac:dyDescent="0.15">
      <c r="AH11109" s="221"/>
      <c r="AI11109" s="221"/>
      <c r="AJ11109" s="221"/>
      <c r="AK11109" s="221"/>
      <c r="AL11109" s="221"/>
      <c r="AM11109" s="221"/>
      <c r="AN11109" s="221"/>
      <c r="AO11109" s="221"/>
      <c r="AP11109" s="221"/>
      <c r="AQ11109" s="219"/>
      <c r="AR11109" s="219"/>
      <c r="AS11109" s="221"/>
      <c r="AT11109" s="221"/>
      <c r="AU11109" s="221"/>
      <c r="AV11109" s="221"/>
      <c r="AW11109" s="221"/>
      <c r="AX11109" s="221"/>
      <c r="AY11109" s="221"/>
      <c r="AZ11109" s="221"/>
    </row>
    <row r="11110" spans="34:52" x14ac:dyDescent="0.15">
      <c r="AH11110" s="221"/>
      <c r="AI11110" s="221"/>
      <c r="AJ11110" s="221"/>
      <c r="AK11110" s="221"/>
      <c r="AL11110" s="221"/>
      <c r="AM11110" s="221"/>
      <c r="AN11110" s="221"/>
      <c r="AO11110" s="221"/>
      <c r="AP11110" s="221"/>
      <c r="AQ11110" s="219"/>
      <c r="AR11110" s="219"/>
      <c r="AS11110" s="221"/>
      <c r="AT11110" s="221"/>
      <c r="AU11110" s="221"/>
      <c r="AV11110" s="221"/>
      <c r="AW11110" s="221"/>
      <c r="AX11110" s="221"/>
      <c r="AY11110" s="221"/>
      <c r="AZ11110" s="221"/>
    </row>
    <row r="11111" spans="34:52" x14ac:dyDescent="0.15">
      <c r="AH11111" s="221"/>
      <c r="AI11111" s="221"/>
      <c r="AJ11111" s="221"/>
      <c r="AK11111" s="221"/>
      <c r="AL11111" s="221"/>
      <c r="AM11111" s="221"/>
      <c r="AN11111" s="221"/>
      <c r="AO11111" s="221"/>
      <c r="AP11111" s="221"/>
      <c r="AQ11111" s="219"/>
      <c r="AR11111" s="219"/>
      <c r="AS11111" s="221"/>
      <c r="AT11111" s="221"/>
      <c r="AU11111" s="221"/>
      <c r="AV11111" s="221"/>
      <c r="AW11111" s="221"/>
      <c r="AX11111" s="221"/>
      <c r="AY11111" s="221"/>
      <c r="AZ11111" s="221"/>
    </row>
    <row r="11112" spans="34:52" x14ac:dyDescent="0.15">
      <c r="AH11112" s="221"/>
      <c r="AI11112" s="221"/>
      <c r="AJ11112" s="221"/>
      <c r="AK11112" s="221"/>
      <c r="AL11112" s="221"/>
      <c r="AM11112" s="221"/>
      <c r="AN11112" s="221"/>
      <c r="AO11112" s="221"/>
      <c r="AP11112" s="221"/>
      <c r="AQ11112" s="219"/>
      <c r="AR11112" s="219"/>
      <c r="AS11112" s="221"/>
      <c r="AT11112" s="221"/>
      <c r="AU11112" s="221"/>
      <c r="AV11112" s="221"/>
      <c r="AW11112" s="221"/>
      <c r="AX11112" s="221"/>
      <c r="AY11112" s="221"/>
      <c r="AZ11112" s="221"/>
    </row>
    <row r="11113" spans="34:52" x14ac:dyDescent="0.15">
      <c r="AH11113" s="221"/>
      <c r="AI11113" s="221"/>
      <c r="AJ11113" s="221"/>
      <c r="AK11113" s="221"/>
      <c r="AL11113" s="221"/>
      <c r="AM11113" s="221"/>
      <c r="AN11113" s="221"/>
      <c r="AO11113" s="221"/>
      <c r="AP11113" s="221"/>
      <c r="AQ11113" s="219"/>
      <c r="AR11113" s="219"/>
      <c r="AS11113" s="221"/>
      <c r="AT11113" s="221"/>
      <c r="AU11113" s="221"/>
      <c r="AV11113" s="221"/>
      <c r="AW11113" s="221"/>
      <c r="AX11113" s="221"/>
      <c r="AY11113" s="221"/>
      <c r="AZ11113" s="221"/>
    </row>
    <row r="11114" spans="34:52" x14ac:dyDescent="0.15">
      <c r="AH11114" s="221"/>
      <c r="AI11114" s="221"/>
      <c r="AJ11114" s="221"/>
      <c r="AK11114" s="221"/>
      <c r="AL11114" s="221"/>
      <c r="AM11114" s="221"/>
      <c r="AN11114" s="221"/>
      <c r="AO11114" s="221"/>
      <c r="AP11114" s="221"/>
      <c r="AQ11114" s="219"/>
      <c r="AR11114" s="219"/>
      <c r="AS11114" s="221"/>
      <c r="AT11114" s="221"/>
      <c r="AU11114" s="221"/>
      <c r="AV11114" s="221"/>
      <c r="AW11114" s="221"/>
      <c r="AX11114" s="221"/>
      <c r="AY11114" s="221"/>
      <c r="AZ11114" s="221"/>
    </row>
    <row r="11115" spans="34:52" x14ac:dyDescent="0.15">
      <c r="AH11115" s="221"/>
      <c r="AI11115" s="221"/>
      <c r="AJ11115" s="221"/>
      <c r="AK11115" s="221"/>
      <c r="AL11115" s="221"/>
      <c r="AM11115" s="221"/>
      <c r="AN11115" s="221"/>
      <c r="AO11115" s="221"/>
      <c r="AP11115" s="221"/>
      <c r="AQ11115" s="219"/>
      <c r="AR11115" s="219"/>
      <c r="AS11115" s="221"/>
      <c r="AT11115" s="221"/>
      <c r="AU11115" s="221"/>
      <c r="AV11115" s="221"/>
      <c r="AW11115" s="221"/>
      <c r="AX11115" s="221"/>
      <c r="AY11115" s="221"/>
      <c r="AZ11115" s="221"/>
    </row>
    <row r="11116" spans="34:52" x14ac:dyDescent="0.15">
      <c r="AH11116" s="221"/>
      <c r="AI11116" s="221"/>
      <c r="AJ11116" s="221"/>
      <c r="AK11116" s="221"/>
      <c r="AL11116" s="221"/>
      <c r="AM11116" s="221"/>
      <c r="AN11116" s="221"/>
      <c r="AO11116" s="221"/>
      <c r="AP11116" s="221"/>
      <c r="AQ11116" s="219"/>
      <c r="AR11116" s="219"/>
      <c r="AS11116" s="221"/>
      <c r="AT11116" s="221"/>
      <c r="AU11116" s="221"/>
      <c r="AV11116" s="221"/>
      <c r="AW11116" s="221"/>
      <c r="AX11116" s="221"/>
      <c r="AY11116" s="221"/>
      <c r="AZ11116" s="221"/>
    </row>
    <row r="11117" spans="34:52" x14ac:dyDescent="0.15">
      <c r="AH11117" s="221"/>
      <c r="AI11117" s="221"/>
      <c r="AJ11117" s="221"/>
      <c r="AK11117" s="221"/>
      <c r="AL11117" s="221"/>
      <c r="AM11117" s="221"/>
      <c r="AN11117" s="221"/>
      <c r="AO11117" s="221"/>
      <c r="AP11117" s="221"/>
      <c r="AQ11117" s="219"/>
      <c r="AR11117" s="219"/>
      <c r="AS11117" s="221"/>
      <c r="AT11117" s="221"/>
      <c r="AU11117" s="221"/>
      <c r="AV11117" s="221"/>
      <c r="AW11117" s="221"/>
      <c r="AX11117" s="221"/>
      <c r="AY11117" s="221"/>
      <c r="AZ11117" s="221"/>
    </row>
    <row r="11118" spans="34:52" x14ac:dyDescent="0.15">
      <c r="AH11118" s="221"/>
      <c r="AI11118" s="221"/>
      <c r="AJ11118" s="221"/>
      <c r="AK11118" s="221"/>
      <c r="AL11118" s="221"/>
      <c r="AM11118" s="221"/>
      <c r="AN11118" s="221"/>
      <c r="AO11118" s="221"/>
      <c r="AP11118" s="221"/>
      <c r="AQ11118" s="219"/>
      <c r="AR11118" s="219"/>
      <c r="AS11118" s="221"/>
      <c r="AT11118" s="221"/>
      <c r="AU11118" s="221"/>
      <c r="AV11118" s="221"/>
      <c r="AW11118" s="221"/>
      <c r="AX11118" s="221"/>
      <c r="AY11118" s="221"/>
      <c r="AZ11118" s="221"/>
    </row>
    <row r="11119" spans="34:52" x14ac:dyDescent="0.15">
      <c r="AH11119" s="221"/>
      <c r="AI11119" s="221"/>
      <c r="AJ11119" s="221"/>
      <c r="AK11119" s="221"/>
      <c r="AL11119" s="221"/>
      <c r="AM11119" s="221"/>
      <c r="AN11119" s="221"/>
      <c r="AO11119" s="221"/>
      <c r="AP11119" s="221"/>
      <c r="AQ11119" s="219"/>
      <c r="AR11119" s="219"/>
      <c r="AS11119" s="221"/>
      <c r="AT11119" s="221"/>
      <c r="AU11119" s="221"/>
      <c r="AV11119" s="221"/>
      <c r="AW11119" s="221"/>
      <c r="AX11119" s="221"/>
      <c r="AY11119" s="221"/>
      <c r="AZ11119" s="221"/>
    </row>
    <row r="11120" spans="34:52" x14ac:dyDescent="0.15">
      <c r="AH11120" s="221"/>
      <c r="AI11120" s="221"/>
      <c r="AJ11120" s="221"/>
      <c r="AK11120" s="221"/>
      <c r="AL11120" s="221"/>
      <c r="AM11120" s="221"/>
      <c r="AN11120" s="221"/>
      <c r="AO11120" s="221"/>
      <c r="AP11120" s="221"/>
      <c r="AQ11120" s="219"/>
      <c r="AR11120" s="219"/>
      <c r="AS11120" s="221"/>
      <c r="AT11120" s="221"/>
      <c r="AU11120" s="221"/>
      <c r="AV11120" s="221"/>
      <c r="AW11120" s="221"/>
      <c r="AX11120" s="221"/>
      <c r="AY11120" s="221"/>
      <c r="AZ11120" s="221"/>
    </row>
    <row r="11121" spans="34:52" x14ac:dyDescent="0.15">
      <c r="AH11121" s="221"/>
      <c r="AI11121" s="221"/>
      <c r="AJ11121" s="221"/>
      <c r="AK11121" s="221"/>
      <c r="AL11121" s="221"/>
      <c r="AM11121" s="221"/>
      <c r="AN11121" s="221"/>
      <c r="AO11121" s="221"/>
      <c r="AP11121" s="221"/>
      <c r="AQ11121" s="219"/>
      <c r="AR11121" s="219"/>
      <c r="AS11121" s="221"/>
      <c r="AT11121" s="221"/>
      <c r="AU11121" s="221"/>
      <c r="AV11121" s="221"/>
      <c r="AW11121" s="221"/>
      <c r="AX11121" s="221"/>
      <c r="AY11121" s="221"/>
      <c r="AZ11121" s="221"/>
    </row>
    <row r="11122" spans="34:52" x14ac:dyDescent="0.15">
      <c r="AH11122" s="221"/>
      <c r="AI11122" s="221"/>
      <c r="AJ11122" s="221"/>
      <c r="AK11122" s="221"/>
      <c r="AL11122" s="221"/>
      <c r="AM11122" s="221"/>
      <c r="AN11122" s="221"/>
      <c r="AO11122" s="221"/>
      <c r="AP11122" s="221"/>
      <c r="AQ11122" s="219"/>
      <c r="AR11122" s="219"/>
      <c r="AS11122" s="221"/>
      <c r="AT11122" s="221"/>
      <c r="AU11122" s="221"/>
      <c r="AV11122" s="221"/>
      <c r="AW11122" s="221"/>
      <c r="AX11122" s="221"/>
      <c r="AY11122" s="221"/>
      <c r="AZ11122" s="221"/>
    </row>
    <row r="11123" spans="34:52" x14ac:dyDescent="0.15">
      <c r="AH11123" s="221"/>
      <c r="AI11123" s="221"/>
      <c r="AJ11123" s="221"/>
      <c r="AK11123" s="221"/>
      <c r="AL11123" s="221"/>
      <c r="AM11123" s="221"/>
      <c r="AN11123" s="221"/>
      <c r="AO11123" s="221"/>
      <c r="AP11123" s="221"/>
      <c r="AQ11123" s="219"/>
      <c r="AR11123" s="219"/>
      <c r="AS11123" s="221"/>
      <c r="AT11123" s="221"/>
      <c r="AU11123" s="221"/>
      <c r="AV11123" s="221"/>
      <c r="AW11123" s="221"/>
      <c r="AX11123" s="221"/>
      <c r="AY11123" s="221"/>
      <c r="AZ11123" s="221"/>
    </row>
    <row r="11124" spans="34:52" x14ac:dyDescent="0.15">
      <c r="AH11124" s="221"/>
      <c r="AI11124" s="221"/>
      <c r="AJ11124" s="221"/>
      <c r="AK11124" s="221"/>
      <c r="AL11124" s="221"/>
      <c r="AM11124" s="221"/>
      <c r="AN11124" s="221"/>
      <c r="AO11124" s="221"/>
      <c r="AP11124" s="221"/>
      <c r="AQ11124" s="219"/>
      <c r="AR11124" s="219"/>
      <c r="AS11124" s="221"/>
      <c r="AT11124" s="221"/>
      <c r="AU11124" s="221"/>
      <c r="AV11124" s="221"/>
      <c r="AW11124" s="221"/>
      <c r="AX11124" s="221"/>
      <c r="AY11124" s="221"/>
      <c r="AZ11124" s="221"/>
    </row>
    <row r="11125" spans="34:52" x14ac:dyDescent="0.15">
      <c r="AH11125" s="221"/>
      <c r="AI11125" s="221"/>
      <c r="AJ11125" s="221"/>
      <c r="AK11125" s="221"/>
      <c r="AL11125" s="221"/>
      <c r="AM11125" s="221"/>
      <c r="AN11125" s="221"/>
      <c r="AO11125" s="221"/>
      <c r="AP11125" s="221"/>
      <c r="AQ11125" s="219"/>
      <c r="AR11125" s="219"/>
      <c r="AS11125" s="221"/>
      <c r="AT11125" s="221"/>
      <c r="AU11125" s="221"/>
      <c r="AV11125" s="221"/>
      <c r="AW11125" s="221"/>
      <c r="AX11125" s="221"/>
      <c r="AY11125" s="221"/>
      <c r="AZ11125" s="221"/>
    </row>
    <row r="11126" spans="34:52" x14ac:dyDescent="0.15">
      <c r="AH11126" s="221"/>
      <c r="AI11126" s="221"/>
      <c r="AJ11126" s="221"/>
      <c r="AK11126" s="221"/>
      <c r="AL11126" s="221"/>
      <c r="AM11126" s="221"/>
      <c r="AN11126" s="221"/>
      <c r="AO11126" s="221"/>
      <c r="AP11126" s="221"/>
      <c r="AQ11126" s="219"/>
      <c r="AR11126" s="219"/>
      <c r="AS11126" s="221"/>
      <c r="AT11126" s="221"/>
      <c r="AU11126" s="221"/>
      <c r="AV11126" s="221"/>
      <c r="AW11126" s="221"/>
      <c r="AX11126" s="221"/>
      <c r="AY11126" s="221"/>
      <c r="AZ11126" s="221"/>
    </row>
    <row r="11127" spans="34:52" x14ac:dyDescent="0.15">
      <c r="AH11127" s="221"/>
      <c r="AI11127" s="221"/>
      <c r="AJ11127" s="221"/>
      <c r="AK11127" s="221"/>
      <c r="AL11127" s="221"/>
      <c r="AM11127" s="221"/>
      <c r="AN11127" s="221"/>
      <c r="AO11127" s="221"/>
      <c r="AP11127" s="221"/>
      <c r="AQ11127" s="219"/>
      <c r="AR11127" s="219"/>
      <c r="AS11127" s="221"/>
      <c r="AT11127" s="221"/>
      <c r="AU11127" s="221"/>
      <c r="AV11127" s="221"/>
      <c r="AW11127" s="221"/>
      <c r="AX11127" s="221"/>
      <c r="AY11127" s="221"/>
      <c r="AZ11127" s="221"/>
    </row>
    <row r="11128" spans="34:52" x14ac:dyDescent="0.15">
      <c r="AH11128" s="221"/>
      <c r="AI11128" s="221"/>
      <c r="AJ11128" s="221"/>
      <c r="AK11128" s="221"/>
      <c r="AL11128" s="221"/>
      <c r="AM11128" s="221"/>
      <c r="AN11128" s="221"/>
      <c r="AO11128" s="221"/>
      <c r="AP11128" s="221"/>
      <c r="AQ11128" s="219"/>
      <c r="AR11128" s="219"/>
      <c r="AS11128" s="221"/>
      <c r="AT11128" s="221"/>
      <c r="AU11128" s="221"/>
      <c r="AV11128" s="221"/>
      <c r="AW11128" s="221"/>
      <c r="AX11128" s="221"/>
      <c r="AY11128" s="221"/>
      <c r="AZ11128" s="221"/>
    </row>
    <row r="11129" spans="34:52" x14ac:dyDescent="0.15">
      <c r="AH11129" s="221"/>
      <c r="AI11129" s="221"/>
      <c r="AJ11129" s="221"/>
      <c r="AK11129" s="221"/>
      <c r="AL11129" s="221"/>
      <c r="AM11129" s="221"/>
      <c r="AN11129" s="221"/>
      <c r="AO11129" s="221"/>
      <c r="AP11129" s="221"/>
      <c r="AQ11129" s="219"/>
      <c r="AR11129" s="219"/>
      <c r="AS11129" s="221"/>
      <c r="AT11129" s="221"/>
      <c r="AU11129" s="221"/>
      <c r="AV11129" s="221"/>
      <c r="AW11129" s="221"/>
      <c r="AX11129" s="221"/>
      <c r="AY11129" s="221"/>
      <c r="AZ11129" s="221"/>
    </row>
    <row r="11130" spans="34:52" x14ac:dyDescent="0.15">
      <c r="AH11130" s="221"/>
      <c r="AI11130" s="221"/>
      <c r="AJ11130" s="221"/>
      <c r="AK11130" s="221"/>
      <c r="AL11130" s="221"/>
      <c r="AM11130" s="221"/>
      <c r="AN11130" s="221"/>
      <c r="AO11130" s="221"/>
      <c r="AP11130" s="221"/>
      <c r="AQ11130" s="219"/>
      <c r="AR11130" s="219"/>
      <c r="AS11130" s="221"/>
      <c r="AT11130" s="221"/>
      <c r="AU11130" s="221"/>
      <c r="AV11130" s="221"/>
      <c r="AW11130" s="221"/>
      <c r="AX11130" s="221"/>
      <c r="AY11130" s="221"/>
      <c r="AZ11130" s="221"/>
    </row>
    <row r="11131" spans="34:52" x14ac:dyDescent="0.15">
      <c r="AH11131" s="221"/>
      <c r="AI11131" s="221"/>
      <c r="AJ11131" s="221"/>
      <c r="AK11131" s="221"/>
      <c r="AL11131" s="221"/>
      <c r="AM11131" s="221"/>
      <c r="AN11131" s="221"/>
      <c r="AO11131" s="221"/>
      <c r="AP11131" s="221"/>
      <c r="AQ11131" s="219"/>
      <c r="AR11131" s="219"/>
      <c r="AS11131" s="221"/>
      <c r="AT11131" s="221"/>
      <c r="AU11131" s="221"/>
      <c r="AV11131" s="221"/>
      <c r="AW11131" s="221"/>
      <c r="AX11131" s="221"/>
      <c r="AY11131" s="221"/>
      <c r="AZ11131" s="221"/>
    </row>
    <row r="11132" spans="34:52" x14ac:dyDescent="0.15">
      <c r="AH11132" s="221"/>
      <c r="AI11132" s="221"/>
      <c r="AJ11132" s="221"/>
      <c r="AK11132" s="221"/>
      <c r="AL11132" s="221"/>
      <c r="AM11132" s="221"/>
      <c r="AN11132" s="221"/>
      <c r="AO11132" s="221"/>
      <c r="AP11132" s="221"/>
      <c r="AQ11132" s="219"/>
      <c r="AR11132" s="219"/>
      <c r="AS11132" s="221"/>
      <c r="AT11132" s="221"/>
      <c r="AU11132" s="221"/>
      <c r="AV11132" s="221"/>
      <c r="AW11132" s="221"/>
      <c r="AX11132" s="221"/>
      <c r="AY11132" s="221"/>
      <c r="AZ11132" s="221"/>
    </row>
    <row r="11133" spans="34:52" x14ac:dyDescent="0.15">
      <c r="AH11133" s="221"/>
      <c r="AI11133" s="221"/>
      <c r="AJ11133" s="221"/>
      <c r="AK11133" s="221"/>
      <c r="AL11133" s="221"/>
      <c r="AM11133" s="221"/>
      <c r="AN11133" s="221"/>
      <c r="AO11133" s="221"/>
      <c r="AP11133" s="221"/>
      <c r="AQ11133" s="219"/>
      <c r="AR11133" s="219"/>
      <c r="AS11133" s="221"/>
      <c r="AT11133" s="221"/>
      <c r="AU11133" s="221"/>
      <c r="AV11133" s="221"/>
      <c r="AW11133" s="221"/>
      <c r="AX11133" s="221"/>
      <c r="AY11133" s="221"/>
      <c r="AZ11133" s="221"/>
    </row>
    <row r="11134" spans="34:52" x14ac:dyDescent="0.15">
      <c r="AH11134" s="221"/>
      <c r="AI11134" s="221"/>
      <c r="AJ11134" s="221"/>
      <c r="AK11134" s="221"/>
      <c r="AL11134" s="221"/>
      <c r="AM11134" s="221"/>
      <c r="AN11134" s="221"/>
      <c r="AO11134" s="221"/>
      <c r="AP11134" s="221"/>
      <c r="AQ11134" s="219"/>
      <c r="AR11134" s="219"/>
      <c r="AS11134" s="221"/>
      <c r="AT11134" s="221"/>
      <c r="AU11134" s="221"/>
      <c r="AV11134" s="221"/>
      <c r="AW11134" s="221"/>
      <c r="AX11134" s="221"/>
      <c r="AY11134" s="221"/>
      <c r="AZ11134" s="221"/>
    </row>
    <row r="11135" spans="34:52" x14ac:dyDescent="0.15">
      <c r="AH11135" s="221"/>
      <c r="AI11135" s="221"/>
      <c r="AJ11135" s="221"/>
      <c r="AK11135" s="221"/>
      <c r="AL11135" s="221"/>
      <c r="AM11135" s="221"/>
      <c r="AN11135" s="221"/>
      <c r="AO11135" s="221"/>
      <c r="AP11135" s="221"/>
      <c r="AQ11135" s="219"/>
      <c r="AR11135" s="219"/>
      <c r="AS11135" s="221"/>
      <c r="AT11135" s="221"/>
      <c r="AU11135" s="221"/>
      <c r="AV11135" s="221"/>
      <c r="AW11135" s="221"/>
      <c r="AX11135" s="221"/>
      <c r="AY11135" s="221"/>
      <c r="AZ11135" s="221"/>
    </row>
    <row r="11136" spans="34:52" x14ac:dyDescent="0.15">
      <c r="AH11136" s="221"/>
      <c r="AI11136" s="221"/>
      <c r="AJ11136" s="221"/>
      <c r="AK11136" s="221"/>
      <c r="AL11136" s="221"/>
      <c r="AM11136" s="221"/>
      <c r="AN11136" s="221"/>
      <c r="AO11136" s="221"/>
      <c r="AP11136" s="221"/>
      <c r="AQ11136" s="219"/>
      <c r="AR11136" s="219"/>
      <c r="AS11136" s="221"/>
      <c r="AT11136" s="221"/>
      <c r="AU11136" s="221"/>
      <c r="AV11136" s="221"/>
      <c r="AW11136" s="221"/>
      <c r="AX11136" s="221"/>
      <c r="AY11136" s="221"/>
      <c r="AZ11136" s="221"/>
    </row>
    <row r="11137" spans="34:52" x14ac:dyDescent="0.15">
      <c r="AH11137" s="221"/>
      <c r="AI11137" s="221"/>
      <c r="AJ11137" s="221"/>
      <c r="AK11137" s="221"/>
      <c r="AL11137" s="221"/>
      <c r="AM11137" s="221"/>
      <c r="AN11137" s="221"/>
      <c r="AO11137" s="221"/>
      <c r="AP11137" s="221"/>
      <c r="AQ11137" s="219"/>
      <c r="AR11137" s="219"/>
      <c r="AS11137" s="221"/>
      <c r="AT11137" s="221"/>
      <c r="AU11137" s="221"/>
      <c r="AV11137" s="221"/>
      <c r="AW11137" s="221"/>
      <c r="AX11137" s="221"/>
      <c r="AY11137" s="221"/>
      <c r="AZ11137" s="221"/>
    </row>
    <row r="11138" spans="34:52" x14ac:dyDescent="0.15">
      <c r="AH11138" s="221"/>
      <c r="AI11138" s="221"/>
      <c r="AJ11138" s="221"/>
      <c r="AK11138" s="221"/>
      <c r="AL11138" s="221"/>
      <c r="AM11138" s="221"/>
      <c r="AN11138" s="221"/>
      <c r="AO11138" s="221"/>
      <c r="AP11138" s="221"/>
      <c r="AQ11138" s="219"/>
      <c r="AR11138" s="219"/>
      <c r="AS11138" s="221"/>
      <c r="AT11138" s="221"/>
      <c r="AU11138" s="221"/>
      <c r="AV11138" s="221"/>
      <c r="AW11138" s="221"/>
      <c r="AX11138" s="221"/>
      <c r="AY11138" s="221"/>
      <c r="AZ11138" s="221"/>
    </row>
    <row r="11139" spans="34:52" x14ac:dyDescent="0.15">
      <c r="AH11139" s="221"/>
      <c r="AI11139" s="221"/>
      <c r="AJ11139" s="221"/>
      <c r="AK11139" s="221"/>
      <c r="AL11139" s="221"/>
      <c r="AM11139" s="221"/>
      <c r="AN11139" s="221"/>
      <c r="AO11139" s="221"/>
      <c r="AP11139" s="221"/>
      <c r="AQ11139" s="219"/>
      <c r="AR11139" s="219"/>
      <c r="AS11139" s="221"/>
      <c r="AT11139" s="221"/>
      <c r="AU11139" s="221"/>
      <c r="AV11139" s="221"/>
      <c r="AW11139" s="221"/>
      <c r="AX11139" s="221"/>
      <c r="AY11139" s="221"/>
      <c r="AZ11139" s="221"/>
    </row>
    <row r="11140" spans="34:52" x14ac:dyDescent="0.15">
      <c r="AH11140" s="221"/>
      <c r="AI11140" s="221"/>
      <c r="AJ11140" s="221"/>
      <c r="AK11140" s="221"/>
      <c r="AL11140" s="221"/>
      <c r="AM11140" s="221"/>
      <c r="AN11140" s="221"/>
      <c r="AO11140" s="221"/>
      <c r="AP11140" s="221"/>
      <c r="AQ11140" s="219"/>
      <c r="AR11140" s="219"/>
      <c r="AS11140" s="221"/>
      <c r="AT11140" s="221"/>
      <c r="AU11140" s="221"/>
      <c r="AV11140" s="221"/>
      <c r="AW11140" s="221"/>
      <c r="AX11140" s="221"/>
      <c r="AY11140" s="221"/>
      <c r="AZ11140" s="221"/>
    </row>
    <row r="11141" spans="34:52" x14ac:dyDescent="0.15">
      <c r="AH11141" s="221"/>
      <c r="AI11141" s="221"/>
      <c r="AJ11141" s="221"/>
      <c r="AK11141" s="221"/>
      <c r="AL11141" s="221"/>
      <c r="AM11141" s="221"/>
      <c r="AN11141" s="221"/>
      <c r="AO11141" s="221"/>
      <c r="AP11141" s="221"/>
      <c r="AQ11141" s="219"/>
      <c r="AR11141" s="219"/>
      <c r="AS11141" s="221"/>
      <c r="AT11141" s="221"/>
      <c r="AU11141" s="221"/>
      <c r="AV11141" s="221"/>
      <c r="AW11141" s="221"/>
      <c r="AX11141" s="221"/>
      <c r="AY11141" s="221"/>
      <c r="AZ11141" s="221"/>
    </row>
    <row r="11142" spans="34:52" x14ac:dyDescent="0.15">
      <c r="AH11142" s="221"/>
      <c r="AI11142" s="221"/>
      <c r="AJ11142" s="221"/>
      <c r="AK11142" s="221"/>
      <c r="AL11142" s="221"/>
      <c r="AM11142" s="221"/>
      <c r="AN11142" s="221"/>
      <c r="AO11142" s="221"/>
      <c r="AP11142" s="221"/>
      <c r="AQ11142" s="219"/>
      <c r="AR11142" s="219"/>
      <c r="AS11142" s="221"/>
      <c r="AT11142" s="221"/>
      <c r="AU11142" s="221"/>
      <c r="AV11142" s="221"/>
      <c r="AW11142" s="221"/>
      <c r="AX11142" s="221"/>
      <c r="AY11142" s="221"/>
      <c r="AZ11142" s="221"/>
    </row>
    <row r="11143" spans="34:52" x14ac:dyDescent="0.15">
      <c r="AH11143" s="221"/>
      <c r="AI11143" s="221"/>
      <c r="AJ11143" s="221"/>
      <c r="AK11143" s="221"/>
      <c r="AL11143" s="221"/>
      <c r="AM11143" s="221"/>
      <c r="AN11143" s="221"/>
      <c r="AO11143" s="221"/>
      <c r="AP11143" s="221"/>
      <c r="AQ11143" s="219"/>
      <c r="AR11143" s="219"/>
      <c r="AS11143" s="221"/>
      <c r="AT11143" s="221"/>
      <c r="AU11143" s="221"/>
      <c r="AV11143" s="221"/>
      <c r="AW11143" s="221"/>
      <c r="AX11143" s="221"/>
      <c r="AY11143" s="221"/>
      <c r="AZ11143" s="221"/>
    </row>
    <row r="11144" spans="34:52" x14ac:dyDescent="0.15">
      <c r="AH11144" s="221"/>
      <c r="AI11144" s="221"/>
      <c r="AJ11144" s="221"/>
      <c r="AK11144" s="221"/>
      <c r="AL11144" s="221"/>
      <c r="AM11144" s="221"/>
      <c r="AN11144" s="221"/>
      <c r="AO11144" s="221"/>
      <c r="AP11144" s="221"/>
      <c r="AQ11144" s="219"/>
      <c r="AR11144" s="219"/>
      <c r="AS11144" s="221"/>
      <c r="AT11144" s="221"/>
      <c r="AU11144" s="221"/>
      <c r="AV11144" s="221"/>
      <c r="AW11144" s="221"/>
      <c r="AX11144" s="221"/>
      <c r="AY11144" s="221"/>
      <c r="AZ11144" s="221"/>
    </row>
    <row r="11145" spans="34:52" x14ac:dyDescent="0.15">
      <c r="AH11145" s="221"/>
      <c r="AI11145" s="221"/>
      <c r="AJ11145" s="221"/>
      <c r="AK11145" s="221"/>
      <c r="AL11145" s="221"/>
      <c r="AM11145" s="221"/>
      <c r="AN11145" s="221"/>
      <c r="AO11145" s="221"/>
      <c r="AP11145" s="221"/>
      <c r="AQ11145" s="219"/>
      <c r="AR11145" s="219"/>
      <c r="AS11145" s="221"/>
      <c r="AT11145" s="221"/>
      <c r="AU11145" s="221"/>
      <c r="AV11145" s="221"/>
      <c r="AW11145" s="221"/>
      <c r="AX11145" s="221"/>
      <c r="AY11145" s="221"/>
      <c r="AZ11145" s="221"/>
    </row>
    <row r="11146" spans="34:52" x14ac:dyDescent="0.15">
      <c r="AH11146" s="221"/>
      <c r="AI11146" s="221"/>
      <c r="AJ11146" s="221"/>
      <c r="AK11146" s="221"/>
      <c r="AL11146" s="221"/>
      <c r="AM11146" s="221"/>
      <c r="AN11146" s="221"/>
      <c r="AO11146" s="221"/>
      <c r="AP11146" s="221"/>
      <c r="AQ11146" s="219"/>
      <c r="AR11146" s="219"/>
      <c r="AS11146" s="221"/>
      <c r="AT11146" s="221"/>
      <c r="AU11146" s="221"/>
      <c r="AV11146" s="221"/>
      <c r="AW11146" s="221"/>
      <c r="AX11146" s="221"/>
      <c r="AY11146" s="221"/>
      <c r="AZ11146" s="221"/>
    </row>
    <row r="11147" spans="34:52" x14ac:dyDescent="0.15">
      <c r="AH11147" s="221"/>
      <c r="AI11147" s="221"/>
      <c r="AJ11147" s="221"/>
      <c r="AK11147" s="221"/>
      <c r="AL11147" s="221"/>
      <c r="AM11147" s="221"/>
      <c r="AN11147" s="221"/>
      <c r="AO11147" s="221"/>
      <c r="AP11147" s="221"/>
      <c r="AQ11147" s="219"/>
      <c r="AR11147" s="219"/>
      <c r="AS11147" s="221"/>
      <c r="AT11147" s="221"/>
      <c r="AU11147" s="221"/>
      <c r="AV11147" s="221"/>
      <c r="AW11147" s="221"/>
      <c r="AX11147" s="221"/>
      <c r="AY11147" s="221"/>
      <c r="AZ11147" s="221"/>
    </row>
    <row r="11148" spans="34:52" x14ac:dyDescent="0.15">
      <c r="AH11148" s="221"/>
      <c r="AI11148" s="221"/>
      <c r="AJ11148" s="221"/>
      <c r="AK11148" s="221"/>
      <c r="AL11148" s="221"/>
      <c r="AM11148" s="221"/>
      <c r="AN11148" s="221"/>
      <c r="AO11148" s="221"/>
      <c r="AP11148" s="221"/>
      <c r="AQ11148" s="219"/>
      <c r="AR11148" s="219"/>
      <c r="AS11148" s="221"/>
      <c r="AT11148" s="221"/>
      <c r="AU11148" s="221"/>
      <c r="AV11148" s="221"/>
      <c r="AW11148" s="221"/>
      <c r="AX11148" s="221"/>
      <c r="AY11148" s="221"/>
      <c r="AZ11148" s="221"/>
    </row>
    <row r="11149" spans="34:52" x14ac:dyDescent="0.15">
      <c r="AH11149" s="221"/>
      <c r="AI11149" s="221"/>
      <c r="AJ11149" s="221"/>
      <c r="AK11149" s="221"/>
      <c r="AL11149" s="221"/>
      <c r="AM11149" s="221"/>
      <c r="AN11149" s="221"/>
      <c r="AO11149" s="221"/>
      <c r="AP11149" s="221"/>
      <c r="AQ11149" s="219"/>
      <c r="AR11149" s="219"/>
      <c r="AS11149" s="221"/>
      <c r="AT11149" s="221"/>
      <c r="AU11149" s="221"/>
      <c r="AV11149" s="221"/>
      <c r="AW11149" s="221"/>
      <c r="AX11149" s="221"/>
      <c r="AY11149" s="221"/>
      <c r="AZ11149" s="221"/>
    </row>
    <row r="11150" spans="34:52" x14ac:dyDescent="0.15">
      <c r="AH11150" s="221"/>
      <c r="AI11150" s="221"/>
      <c r="AJ11150" s="221"/>
      <c r="AK11150" s="221"/>
      <c r="AL11150" s="221"/>
      <c r="AM11150" s="221"/>
      <c r="AN11150" s="221"/>
      <c r="AO11150" s="221"/>
      <c r="AP11150" s="221"/>
      <c r="AQ11150" s="219"/>
      <c r="AR11150" s="219"/>
      <c r="AS11150" s="221"/>
      <c r="AT11150" s="221"/>
      <c r="AU11150" s="221"/>
      <c r="AV11150" s="221"/>
      <c r="AW11150" s="221"/>
      <c r="AX11150" s="221"/>
      <c r="AY11150" s="221"/>
      <c r="AZ11150" s="221"/>
    </row>
    <row r="11151" spans="34:52" x14ac:dyDescent="0.15">
      <c r="AH11151" s="221"/>
      <c r="AI11151" s="221"/>
      <c r="AJ11151" s="221"/>
      <c r="AK11151" s="221"/>
      <c r="AL11151" s="221"/>
      <c r="AM11151" s="221"/>
      <c r="AN11151" s="221"/>
      <c r="AO11151" s="221"/>
      <c r="AP11151" s="221"/>
      <c r="AQ11151" s="219"/>
      <c r="AR11151" s="219"/>
      <c r="AS11151" s="221"/>
      <c r="AT11151" s="221"/>
      <c r="AU11151" s="221"/>
      <c r="AV11151" s="221"/>
      <c r="AW11151" s="221"/>
      <c r="AX11151" s="221"/>
      <c r="AY11151" s="221"/>
      <c r="AZ11151" s="221"/>
    </row>
    <row r="11152" spans="34:52" x14ac:dyDescent="0.15">
      <c r="AH11152" s="221"/>
      <c r="AI11152" s="221"/>
      <c r="AJ11152" s="221"/>
      <c r="AK11152" s="221"/>
      <c r="AL11152" s="221"/>
      <c r="AM11152" s="221"/>
      <c r="AN11152" s="221"/>
      <c r="AO11152" s="221"/>
      <c r="AP11152" s="221"/>
      <c r="AQ11152" s="219"/>
      <c r="AR11152" s="219"/>
      <c r="AS11152" s="221"/>
      <c r="AT11152" s="221"/>
      <c r="AU11152" s="221"/>
      <c r="AV11152" s="221"/>
      <c r="AW11152" s="221"/>
      <c r="AX11152" s="221"/>
      <c r="AY11152" s="221"/>
      <c r="AZ11152" s="221"/>
    </row>
    <row r="11153" spans="34:52" x14ac:dyDescent="0.15">
      <c r="AH11153" s="221"/>
      <c r="AI11153" s="221"/>
      <c r="AJ11153" s="221"/>
      <c r="AK11153" s="221"/>
      <c r="AL11153" s="221"/>
      <c r="AM11153" s="221"/>
      <c r="AN11153" s="221"/>
      <c r="AO11153" s="221"/>
      <c r="AP11153" s="221"/>
      <c r="AQ11153" s="219"/>
      <c r="AR11153" s="219"/>
      <c r="AS11153" s="221"/>
      <c r="AT11153" s="221"/>
      <c r="AU11153" s="221"/>
      <c r="AV11153" s="221"/>
      <c r="AW11153" s="221"/>
      <c r="AX11153" s="221"/>
      <c r="AY11153" s="221"/>
      <c r="AZ11153" s="221"/>
    </row>
    <row r="11154" spans="34:52" x14ac:dyDescent="0.15">
      <c r="AH11154" s="221"/>
      <c r="AI11154" s="221"/>
      <c r="AJ11154" s="221"/>
      <c r="AK11154" s="221"/>
      <c r="AL11154" s="221"/>
      <c r="AM11154" s="221"/>
      <c r="AN11154" s="221"/>
      <c r="AO11154" s="221"/>
      <c r="AP11154" s="221"/>
      <c r="AQ11154" s="219"/>
      <c r="AR11154" s="219"/>
      <c r="AS11154" s="221"/>
      <c r="AT11154" s="221"/>
      <c r="AU11154" s="221"/>
      <c r="AV11154" s="221"/>
      <c r="AW11154" s="221"/>
      <c r="AX11154" s="221"/>
      <c r="AY11154" s="221"/>
      <c r="AZ11154" s="221"/>
    </row>
    <row r="11155" spans="34:52" x14ac:dyDescent="0.15">
      <c r="AH11155" s="221"/>
      <c r="AI11155" s="221"/>
      <c r="AJ11155" s="221"/>
      <c r="AK11155" s="221"/>
      <c r="AL11155" s="221"/>
      <c r="AM11155" s="221"/>
      <c r="AN11155" s="221"/>
      <c r="AO11155" s="221"/>
      <c r="AP11155" s="221"/>
      <c r="AQ11155" s="219"/>
      <c r="AR11155" s="219"/>
      <c r="AS11155" s="221"/>
      <c r="AT11155" s="221"/>
      <c r="AU11155" s="221"/>
      <c r="AV11155" s="221"/>
      <c r="AW11155" s="221"/>
      <c r="AX11155" s="221"/>
      <c r="AY11155" s="221"/>
      <c r="AZ11155" s="221"/>
    </row>
    <row r="11156" spans="34:52" x14ac:dyDescent="0.15">
      <c r="AH11156" s="221"/>
      <c r="AI11156" s="221"/>
      <c r="AJ11156" s="221"/>
      <c r="AK11156" s="221"/>
      <c r="AL11156" s="221"/>
      <c r="AM11156" s="221"/>
      <c r="AN11156" s="221"/>
      <c r="AO11156" s="221"/>
      <c r="AP11156" s="221"/>
      <c r="AQ11156" s="219"/>
      <c r="AR11156" s="219"/>
      <c r="AS11156" s="221"/>
      <c r="AT11156" s="221"/>
      <c r="AU11156" s="221"/>
      <c r="AV11156" s="221"/>
      <c r="AW11156" s="221"/>
      <c r="AX11156" s="221"/>
      <c r="AY11156" s="221"/>
      <c r="AZ11156" s="221"/>
    </row>
    <row r="11157" spans="34:52" x14ac:dyDescent="0.15">
      <c r="AH11157" s="221"/>
      <c r="AI11157" s="221"/>
      <c r="AJ11157" s="221"/>
      <c r="AK11157" s="221"/>
      <c r="AL11157" s="221"/>
      <c r="AM11157" s="221"/>
      <c r="AN11157" s="221"/>
      <c r="AO11157" s="221"/>
      <c r="AP11157" s="221"/>
      <c r="AQ11157" s="219"/>
      <c r="AR11157" s="219"/>
      <c r="AS11157" s="221"/>
      <c r="AT11157" s="221"/>
      <c r="AU11157" s="221"/>
      <c r="AV11157" s="221"/>
      <c r="AW11157" s="221"/>
      <c r="AX11157" s="221"/>
      <c r="AY11157" s="221"/>
      <c r="AZ11157" s="221"/>
    </row>
    <row r="11158" spans="34:52" x14ac:dyDescent="0.15">
      <c r="AH11158" s="221"/>
      <c r="AI11158" s="221"/>
      <c r="AJ11158" s="221"/>
      <c r="AK11158" s="221"/>
      <c r="AL11158" s="221"/>
      <c r="AM11158" s="221"/>
      <c r="AN11158" s="221"/>
      <c r="AO11158" s="221"/>
      <c r="AP11158" s="221"/>
      <c r="AQ11158" s="219"/>
      <c r="AR11158" s="219"/>
      <c r="AS11158" s="221"/>
      <c r="AT11158" s="221"/>
      <c r="AU11158" s="221"/>
      <c r="AV11158" s="221"/>
      <c r="AW11158" s="221"/>
      <c r="AX11158" s="221"/>
      <c r="AY11158" s="221"/>
      <c r="AZ11158" s="221"/>
    </row>
    <row r="11159" spans="34:52" x14ac:dyDescent="0.15">
      <c r="AH11159" s="221"/>
      <c r="AI11159" s="221"/>
      <c r="AJ11159" s="221"/>
      <c r="AK11159" s="221"/>
      <c r="AL11159" s="221"/>
      <c r="AM11159" s="221"/>
      <c r="AN11159" s="221"/>
      <c r="AO11159" s="221"/>
      <c r="AP11159" s="221"/>
      <c r="AQ11159" s="219"/>
      <c r="AR11159" s="219"/>
      <c r="AS11159" s="221"/>
      <c r="AT11159" s="221"/>
      <c r="AU11159" s="221"/>
      <c r="AV11159" s="221"/>
      <c r="AW11159" s="221"/>
      <c r="AX11159" s="221"/>
      <c r="AY11159" s="221"/>
      <c r="AZ11159" s="221"/>
    </row>
    <row r="11160" spans="34:52" x14ac:dyDescent="0.15">
      <c r="AH11160" s="221"/>
      <c r="AI11160" s="221"/>
      <c r="AJ11160" s="221"/>
      <c r="AK11160" s="221"/>
      <c r="AL11160" s="221"/>
      <c r="AM11160" s="221"/>
      <c r="AN11160" s="221"/>
      <c r="AO11160" s="221"/>
      <c r="AP11160" s="221"/>
      <c r="AQ11160" s="219"/>
      <c r="AR11160" s="219"/>
      <c r="AS11160" s="221"/>
      <c r="AT11160" s="221"/>
      <c r="AU11160" s="221"/>
      <c r="AV11160" s="221"/>
      <c r="AW11160" s="221"/>
      <c r="AX11160" s="221"/>
      <c r="AY11160" s="221"/>
      <c r="AZ11160" s="221"/>
    </row>
    <row r="11161" spans="34:52" x14ac:dyDescent="0.15">
      <c r="AH11161" s="221"/>
      <c r="AI11161" s="221"/>
      <c r="AJ11161" s="221"/>
      <c r="AK11161" s="221"/>
      <c r="AL11161" s="221"/>
      <c r="AM11161" s="221"/>
      <c r="AN11161" s="221"/>
      <c r="AO11161" s="221"/>
      <c r="AP11161" s="221"/>
      <c r="AQ11161" s="219"/>
      <c r="AR11161" s="219"/>
      <c r="AS11161" s="221"/>
      <c r="AT11161" s="221"/>
      <c r="AU11161" s="221"/>
      <c r="AV11161" s="221"/>
      <c r="AW11161" s="221"/>
      <c r="AX11161" s="221"/>
      <c r="AY11161" s="221"/>
      <c r="AZ11161" s="221"/>
    </row>
    <row r="11162" spans="34:52" x14ac:dyDescent="0.15">
      <c r="AH11162" s="221"/>
      <c r="AI11162" s="221"/>
      <c r="AJ11162" s="221"/>
      <c r="AK11162" s="221"/>
      <c r="AL11162" s="221"/>
      <c r="AM11162" s="221"/>
      <c r="AN11162" s="221"/>
      <c r="AO11162" s="221"/>
      <c r="AP11162" s="221"/>
      <c r="AQ11162" s="219"/>
      <c r="AR11162" s="219"/>
      <c r="AS11162" s="221"/>
      <c r="AT11162" s="221"/>
      <c r="AU11162" s="221"/>
      <c r="AV11162" s="221"/>
      <c r="AW11162" s="221"/>
      <c r="AX11162" s="221"/>
      <c r="AY11162" s="221"/>
      <c r="AZ11162" s="221"/>
    </row>
    <row r="11163" spans="34:52" x14ac:dyDescent="0.15">
      <c r="AH11163" s="221"/>
      <c r="AI11163" s="221"/>
      <c r="AJ11163" s="221"/>
      <c r="AK11163" s="221"/>
      <c r="AL11163" s="221"/>
      <c r="AM11163" s="221"/>
      <c r="AN11163" s="221"/>
      <c r="AO11163" s="221"/>
      <c r="AP11163" s="221"/>
      <c r="AQ11163" s="219"/>
      <c r="AR11163" s="219"/>
      <c r="AS11163" s="221"/>
      <c r="AT11163" s="221"/>
      <c r="AU11163" s="221"/>
      <c r="AV11163" s="221"/>
      <c r="AW11163" s="221"/>
      <c r="AX11163" s="221"/>
      <c r="AY11163" s="221"/>
      <c r="AZ11163" s="221"/>
    </row>
    <row r="11164" spans="34:52" x14ac:dyDescent="0.15">
      <c r="AH11164" s="221"/>
      <c r="AI11164" s="221"/>
      <c r="AJ11164" s="221"/>
      <c r="AK11164" s="221"/>
      <c r="AL11164" s="221"/>
      <c r="AM11164" s="221"/>
      <c r="AN11164" s="221"/>
      <c r="AO11164" s="221"/>
      <c r="AP11164" s="221"/>
      <c r="AQ11164" s="219"/>
      <c r="AR11164" s="219"/>
      <c r="AS11164" s="221"/>
      <c r="AT11164" s="221"/>
      <c r="AU11164" s="221"/>
      <c r="AV11164" s="221"/>
      <c r="AW11164" s="221"/>
      <c r="AX11164" s="221"/>
      <c r="AY11164" s="221"/>
      <c r="AZ11164" s="221"/>
    </row>
    <row r="11165" spans="34:52" x14ac:dyDescent="0.15">
      <c r="AH11165" s="221"/>
      <c r="AI11165" s="221"/>
      <c r="AJ11165" s="221"/>
      <c r="AK11165" s="221"/>
      <c r="AL11165" s="221"/>
      <c r="AM11165" s="221"/>
      <c r="AN11165" s="221"/>
      <c r="AO11165" s="221"/>
      <c r="AP11165" s="221"/>
      <c r="AQ11165" s="219"/>
      <c r="AR11165" s="219"/>
      <c r="AS11165" s="221"/>
      <c r="AT11165" s="221"/>
      <c r="AU11165" s="221"/>
      <c r="AV11165" s="221"/>
      <c r="AW11165" s="221"/>
      <c r="AX11165" s="221"/>
      <c r="AY11165" s="221"/>
      <c r="AZ11165" s="221"/>
    </row>
    <row r="11166" spans="34:52" x14ac:dyDescent="0.15">
      <c r="AH11166" s="221"/>
      <c r="AI11166" s="221"/>
      <c r="AJ11166" s="221"/>
      <c r="AK11166" s="221"/>
      <c r="AL11166" s="221"/>
      <c r="AM11166" s="221"/>
      <c r="AN11166" s="221"/>
      <c r="AO11166" s="221"/>
      <c r="AP11166" s="221"/>
      <c r="AQ11166" s="219"/>
      <c r="AR11166" s="219"/>
      <c r="AS11166" s="221"/>
      <c r="AT11166" s="221"/>
      <c r="AU11166" s="221"/>
      <c r="AV11166" s="221"/>
      <c r="AW11166" s="221"/>
      <c r="AX11166" s="221"/>
      <c r="AY11166" s="221"/>
      <c r="AZ11166" s="221"/>
    </row>
    <row r="11167" spans="34:52" x14ac:dyDescent="0.15">
      <c r="AH11167" s="221"/>
      <c r="AI11167" s="221"/>
      <c r="AJ11167" s="221"/>
      <c r="AK11167" s="221"/>
      <c r="AL11167" s="221"/>
      <c r="AM11167" s="221"/>
      <c r="AN11167" s="221"/>
      <c r="AO11167" s="221"/>
      <c r="AP11167" s="221"/>
      <c r="AQ11167" s="219"/>
      <c r="AR11167" s="219"/>
      <c r="AS11167" s="221"/>
      <c r="AT11167" s="221"/>
      <c r="AU11167" s="221"/>
      <c r="AV11167" s="221"/>
      <c r="AW11167" s="221"/>
      <c r="AX11167" s="221"/>
      <c r="AY11167" s="221"/>
      <c r="AZ11167" s="221"/>
    </row>
    <row r="11168" spans="34:52" x14ac:dyDescent="0.15">
      <c r="AH11168" s="221"/>
      <c r="AI11168" s="221"/>
      <c r="AJ11168" s="221"/>
      <c r="AK11168" s="221"/>
      <c r="AL11168" s="221"/>
      <c r="AM11168" s="221"/>
      <c r="AN11168" s="221"/>
      <c r="AO11168" s="221"/>
      <c r="AP11168" s="221"/>
      <c r="AQ11168" s="219"/>
      <c r="AR11168" s="219"/>
      <c r="AS11168" s="221"/>
      <c r="AT11168" s="221"/>
      <c r="AU11168" s="221"/>
      <c r="AV11168" s="221"/>
      <c r="AW11168" s="221"/>
      <c r="AX11168" s="221"/>
      <c r="AY11168" s="221"/>
      <c r="AZ11168" s="221"/>
    </row>
    <row r="11169" spans="34:52" x14ac:dyDescent="0.15">
      <c r="AH11169" s="221"/>
      <c r="AI11169" s="221"/>
      <c r="AJ11169" s="221"/>
      <c r="AK11169" s="221"/>
      <c r="AL11169" s="221"/>
      <c r="AM11169" s="221"/>
      <c r="AN11169" s="221"/>
      <c r="AO11169" s="221"/>
      <c r="AP11169" s="221"/>
      <c r="AQ11169" s="219"/>
      <c r="AR11169" s="219"/>
      <c r="AS11169" s="221"/>
      <c r="AT11169" s="221"/>
      <c r="AU11169" s="221"/>
      <c r="AV11169" s="221"/>
      <c r="AW11169" s="221"/>
      <c r="AX11169" s="221"/>
      <c r="AY11169" s="221"/>
      <c r="AZ11169" s="221"/>
    </row>
    <row r="11170" spans="34:52" x14ac:dyDescent="0.15">
      <c r="AH11170" s="221"/>
      <c r="AI11170" s="221"/>
      <c r="AJ11170" s="221"/>
      <c r="AK11170" s="221"/>
      <c r="AL11170" s="221"/>
      <c r="AM11170" s="221"/>
      <c r="AN11170" s="221"/>
      <c r="AO11170" s="221"/>
      <c r="AP11170" s="221"/>
      <c r="AQ11170" s="219"/>
      <c r="AR11170" s="219"/>
      <c r="AS11170" s="221"/>
      <c r="AT11170" s="221"/>
      <c r="AU11170" s="221"/>
      <c r="AV11170" s="221"/>
      <c r="AW11170" s="221"/>
      <c r="AX11170" s="221"/>
      <c r="AY11170" s="221"/>
      <c r="AZ11170" s="221"/>
    </row>
    <row r="11171" spans="34:52" x14ac:dyDescent="0.15">
      <c r="AH11171" s="221"/>
      <c r="AI11171" s="221"/>
      <c r="AJ11171" s="221"/>
      <c r="AK11171" s="221"/>
      <c r="AL11171" s="221"/>
      <c r="AM11171" s="221"/>
      <c r="AN11171" s="221"/>
      <c r="AO11171" s="221"/>
      <c r="AP11171" s="221"/>
      <c r="AQ11171" s="219"/>
      <c r="AR11171" s="219"/>
      <c r="AS11171" s="221"/>
      <c r="AT11171" s="221"/>
      <c r="AU11171" s="221"/>
      <c r="AV11171" s="221"/>
      <c r="AW11171" s="221"/>
      <c r="AX11171" s="221"/>
      <c r="AY11171" s="221"/>
      <c r="AZ11171" s="221"/>
    </row>
    <row r="11172" spans="34:52" x14ac:dyDescent="0.15">
      <c r="AH11172" s="221"/>
      <c r="AI11172" s="221"/>
      <c r="AJ11172" s="221"/>
      <c r="AK11172" s="221"/>
      <c r="AL11172" s="221"/>
      <c r="AM11172" s="221"/>
      <c r="AN11172" s="221"/>
      <c r="AO11172" s="221"/>
      <c r="AP11172" s="221"/>
      <c r="AQ11172" s="219"/>
      <c r="AR11172" s="219"/>
      <c r="AS11172" s="221"/>
      <c r="AT11172" s="221"/>
      <c r="AU11172" s="221"/>
      <c r="AV11172" s="221"/>
      <c r="AW11172" s="221"/>
      <c r="AX11172" s="221"/>
      <c r="AY11172" s="221"/>
      <c r="AZ11172" s="221"/>
    </row>
    <row r="11173" spans="34:52" x14ac:dyDescent="0.15">
      <c r="AH11173" s="221"/>
      <c r="AI11173" s="221"/>
      <c r="AJ11173" s="221"/>
      <c r="AK11173" s="221"/>
      <c r="AL11173" s="221"/>
      <c r="AM11173" s="221"/>
      <c r="AN11173" s="221"/>
      <c r="AO11173" s="221"/>
      <c r="AP11173" s="221"/>
      <c r="AQ11173" s="219"/>
      <c r="AR11173" s="219"/>
      <c r="AS11173" s="221"/>
      <c r="AT11173" s="221"/>
      <c r="AU11173" s="221"/>
      <c r="AV11173" s="221"/>
      <c r="AW11173" s="221"/>
      <c r="AX11173" s="221"/>
      <c r="AY11173" s="221"/>
      <c r="AZ11173" s="221"/>
    </row>
    <row r="11174" spans="34:52" x14ac:dyDescent="0.15">
      <c r="AH11174" s="221"/>
      <c r="AI11174" s="221"/>
      <c r="AJ11174" s="221"/>
      <c r="AK11174" s="221"/>
      <c r="AL11174" s="221"/>
      <c r="AM11174" s="221"/>
      <c r="AN11174" s="221"/>
      <c r="AO11174" s="221"/>
      <c r="AP11174" s="221"/>
      <c r="AQ11174" s="219"/>
      <c r="AR11174" s="219"/>
      <c r="AS11174" s="221"/>
      <c r="AT11174" s="221"/>
      <c r="AU11174" s="221"/>
      <c r="AV11174" s="221"/>
      <c r="AW11174" s="221"/>
      <c r="AX11174" s="221"/>
      <c r="AY11174" s="221"/>
      <c r="AZ11174" s="221"/>
    </row>
    <row r="11175" spans="34:52" x14ac:dyDescent="0.15">
      <c r="AH11175" s="221"/>
      <c r="AI11175" s="221"/>
      <c r="AJ11175" s="221"/>
      <c r="AK11175" s="221"/>
      <c r="AL11175" s="221"/>
      <c r="AM11175" s="221"/>
      <c r="AN11175" s="221"/>
      <c r="AO11175" s="221"/>
      <c r="AP11175" s="221"/>
      <c r="AQ11175" s="219"/>
      <c r="AR11175" s="219"/>
      <c r="AS11175" s="221"/>
      <c r="AT11175" s="221"/>
      <c r="AU11175" s="221"/>
      <c r="AV11175" s="221"/>
      <c r="AW11175" s="221"/>
      <c r="AX11175" s="221"/>
      <c r="AY11175" s="221"/>
      <c r="AZ11175" s="221"/>
    </row>
    <row r="11176" spans="34:52" x14ac:dyDescent="0.15">
      <c r="AH11176" s="221"/>
      <c r="AI11176" s="221"/>
      <c r="AJ11176" s="221"/>
      <c r="AK11176" s="221"/>
      <c r="AL11176" s="221"/>
      <c r="AM11176" s="221"/>
      <c r="AN11176" s="221"/>
      <c r="AO11176" s="221"/>
      <c r="AP11176" s="221"/>
      <c r="AQ11176" s="219"/>
      <c r="AR11176" s="219"/>
      <c r="AS11176" s="221"/>
      <c r="AT11176" s="221"/>
      <c r="AU11176" s="221"/>
      <c r="AV11176" s="221"/>
      <c r="AW11176" s="221"/>
      <c r="AX11176" s="221"/>
      <c r="AY11176" s="221"/>
      <c r="AZ11176" s="221"/>
    </row>
    <row r="11177" spans="34:52" x14ac:dyDescent="0.15">
      <c r="AH11177" s="221"/>
      <c r="AI11177" s="221"/>
      <c r="AJ11177" s="221"/>
      <c r="AK11177" s="221"/>
      <c r="AL11177" s="221"/>
      <c r="AM11177" s="221"/>
      <c r="AN11177" s="221"/>
      <c r="AO11177" s="221"/>
      <c r="AP11177" s="221"/>
      <c r="AQ11177" s="219"/>
      <c r="AR11177" s="219"/>
      <c r="AS11177" s="221"/>
      <c r="AT11177" s="221"/>
      <c r="AU11177" s="221"/>
      <c r="AV11177" s="221"/>
      <c r="AW11177" s="221"/>
      <c r="AX11177" s="221"/>
      <c r="AY11177" s="221"/>
      <c r="AZ11177" s="221"/>
    </row>
    <row r="11178" spans="34:52" x14ac:dyDescent="0.15">
      <c r="AH11178" s="221"/>
      <c r="AI11178" s="221"/>
      <c r="AJ11178" s="221"/>
      <c r="AK11178" s="221"/>
      <c r="AL11178" s="221"/>
      <c r="AM11178" s="221"/>
      <c r="AN11178" s="221"/>
      <c r="AO11178" s="221"/>
      <c r="AP11178" s="221"/>
      <c r="AQ11178" s="219"/>
      <c r="AR11178" s="219"/>
      <c r="AS11178" s="221"/>
      <c r="AT11178" s="221"/>
      <c r="AU11178" s="221"/>
      <c r="AV11178" s="221"/>
      <c r="AW11178" s="221"/>
      <c r="AX11178" s="221"/>
      <c r="AY11178" s="221"/>
      <c r="AZ11178" s="221"/>
    </row>
    <row r="11179" spans="34:52" x14ac:dyDescent="0.15">
      <c r="AH11179" s="221"/>
      <c r="AI11179" s="221"/>
      <c r="AJ11179" s="221"/>
      <c r="AK11179" s="221"/>
      <c r="AL11179" s="221"/>
      <c r="AM11179" s="221"/>
      <c r="AN11179" s="221"/>
      <c r="AO11179" s="221"/>
      <c r="AP11179" s="221"/>
      <c r="AQ11179" s="219"/>
      <c r="AR11179" s="219"/>
      <c r="AS11179" s="221"/>
      <c r="AT11179" s="221"/>
      <c r="AU11179" s="221"/>
      <c r="AV11179" s="221"/>
      <c r="AW11179" s="221"/>
      <c r="AX11179" s="221"/>
      <c r="AY11179" s="221"/>
      <c r="AZ11179" s="221"/>
    </row>
    <row r="11180" spans="34:52" x14ac:dyDescent="0.15">
      <c r="AH11180" s="221"/>
      <c r="AI11180" s="221"/>
      <c r="AJ11180" s="221"/>
      <c r="AK11180" s="221"/>
      <c r="AL11180" s="221"/>
      <c r="AM11180" s="221"/>
      <c r="AN11180" s="221"/>
      <c r="AO11180" s="221"/>
      <c r="AP11180" s="221"/>
      <c r="AQ11180" s="219"/>
      <c r="AR11180" s="219"/>
      <c r="AS11180" s="221"/>
      <c r="AT11180" s="221"/>
      <c r="AU11180" s="221"/>
      <c r="AV11180" s="221"/>
      <c r="AW11180" s="221"/>
      <c r="AX11180" s="221"/>
      <c r="AY11180" s="221"/>
      <c r="AZ11180" s="221"/>
    </row>
    <row r="11181" spans="34:52" x14ac:dyDescent="0.15">
      <c r="AH11181" s="221"/>
      <c r="AI11181" s="221"/>
      <c r="AJ11181" s="221"/>
      <c r="AK11181" s="221"/>
      <c r="AL11181" s="221"/>
      <c r="AM11181" s="221"/>
      <c r="AN11181" s="221"/>
      <c r="AO11181" s="221"/>
      <c r="AP11181" s="221"/>
      <c r="AQ11181" s="219"/>
      <c r="AR11181" s="219"/>
      <c r="AS11181" s="221"/>
      <c r="AT11181" s="221"/>
      <c r="AU11181" s="221"/>
      <c r="AV11181" s="221"/>
      <c r="AW11181" s="221"/>
      <c r="AX11181" s="221"/>
      <c r="AY11181" s="221"/>
      <c r="AZ11181" s="221"/>
    </row>
    <row r="11182" spans="34:52" x14ac:dyDescent="0.15">
      <c r="AH11182" s="221"/>
      <c r="AI11182" s="221"/>
      <c r="AJ11182" s="221"/>
      <c r="AK11182" s="221"/>
      <c r="AL11182" s="221"/>
      <c r="AM11182" s="221"/>
      <c r="AN11182" s="221"/>
      <c r="AO11182" s="221"/>
      <c r="AP11182" s="221"/>
      <c r="AQ11182" s="219"/>
      <c r="AR11182" s="219"/>
      <c r="AS11182" s="221"/>
      <c r="AT11182" s="221"/>
      <c r="AU11182" s="221"/>
      <c r="AV11182" s="221"/>
      <c r="AW11182" s="221"/>
      <c r="AX11182" s="221"/>
      <c r="AY11182" s="221"/>
      <c r="AZ11182" s="221"/>
    </row>
    <row r="11183" spans="34:52" x14ac:dyDescent="0.15">
      <c r="AH11183" s="221"/>
      <c r="AI11183" s="221"/>
      <c r="AJ11183" s="221"/>
      <c r="AK11183" s="221"/>
      <c r="AL11183" s="221"/>
      <c r="AM11183" s="221"/>
      <c r="AN11183" s="221"/>
      <c r="AO11183" s="221"/>
      <c r="AP11183" s="221"/>
      <c r="AQ11183" s="219"/>
      <c r="AR11183" s="219"/>
      <c r="AS11183" s="221"/>
      <c r="AT11183" s="221"/>
      <c r="AU11183" s="221"/>
      <c r="AV11183" s="221"/>
      <c r="AW11183" s="221"/>
      <c r="AX11183" s="221"/>
      <c r="AY11183" s="221"/>
      <c r="AZ11183" s="221"/>
    </row>
    <row r="11184" spans="34:52" x14ac:dyDescent="0.15">
      <c r="AH11184" s="221"/>
      <c r="AI11184" s="221"/>
      <c r="AJ11184" s="221"/>
      <c r="AK11184" s="221"/>
      <c r="AL11184" s="221"/>
      <c r="AM11184" s="221"/>
      <c r="AN11184" s="221"/>
      <c r="AO11184" s="221"/>
      <c r="AP11184" s="221"/>
      <c r="AQ11184" s="219"/>
      <c r="AR11184" s="219"/>
      <c r="AS11184" s="221"/>
      <c r="AT11184" s="221"/>
      <c r="AU11184" s="221"/>
      <c r="AV11184" s="221"/>
      <c r="AW11184" s="221"/>
      <c r="AX11184" s="221"/>
      <c r="AY11184" s="221"/>
      <c r="AZ11184" s="221"/>
    </row>
    <row r="11185" spans="34:52" x14ac:dyDescent="0.15">
      <c r="AH11185" s="221"/>
      <c r="AI11185" s="221"/>
      <c r="AJ11185" s="221"/>
      <c r="AK11185" s="221"/>
      <c r="AL11185" s="221"/>
      <c r="AM11185" s="221"/>
      <c r="AN11185" s="221"/>
      <c r="AO11185" s="221"/>
      <c r="AP11185" s="221"/>
      <c r="AQ11185" s="219"/>
      <c r="AR11185" s="219"/>
      <c r="AS11185" s="221"/>
      <c r="AT11185" s="221"/>
      <c r="AU11185" s="221"/>
      <c r="AV11185" s="221"/>
      <c r="AW11185" s="221"/>
      <c r="AX11185" s="221"/>
      <c r="AY11185" s="221"/>
      <c r="AZ11185" s="221"/>
    </row>
    <row r="11186" spans="34:52" x14ac:dyDescent="0.15">
      <c r="AH11186" s="221"/>
      <c r="AI11186" s="221"/>
      <c r="AJ11186" s="221"/>
      <c r="AK11186" s="221"/>
      <c r="AL11186" s="221"/>
      <c r="AM11186" s="221"/>
      <c r="AN11186" s="221"/>
      <c r="AO11186" s="221"/>
      <c r="AP11186" s="221"/>
      <c r="AQ11186" s="219"/>
      <c r="AR11186" s="219"/>
      <c r="AS11186" s="221"/>
      <c r="AT11186" s="221"/>
      <c r="AU11186" s="221"/>
      <c r="AV11186" s="221"/>
      <c r="AW11186" s="221"/>
      <c r="AX11186" s="221"/>
      <c r="AY11186" s="221"/>
      <c r="AZ11186" s="221"/>
    </row>
    <row r="11187" spans="34:52" x14ac:dyDescent="0.15">
      <c r="AH11187" s="221"/>
      <c r="AI11187" s="221"/>
      <c r="AJ11187" s="221"/>
      <c r="AK11187" s="221"/>
      <c r="AL11187" s="221"/>
      <c r="AM11187" s="221"/>
      <c r="AN11187" s="221"/>
      <c r="AO11187" s="221"/>
      <c r="AP11187" s="221"/>
      <c r="AQ11187" s="219"/>
      <c r="AR11187" s="219"/>
      <c r="AS11187" s="221"/>
      <c r="AT11187" s="221"/>
      <c r="AU11187" s="221"/>
      <c r="AV11187" s="221"/>
      <c r="AW11187" s="221"/>
      <c r="AX11187" s="221"/>
      <c r="AY11187" s="221"/>
      <c r="AZ11187" s="221"/>
    </row>
    <row r="11188" spans="34:52" x14ac:dyDescent="0.15">
      <c r="AH11188" s="221"/>
      <c r="AI11188" s="221"/>
      <c r="AJ11188" s="221"/>
      <c r="AK11188" s="221"/>
      <c r="AL11188" s="221"/>
      <c r="AM11188" s="221"/>
      <c r="AN11188" s="221"/>
      <c r="AO11188" s="221"/>
      <c r="AP11188" s="221"/>
      <c r="AQ11188" s="219"/>
      <c r="AR11188" s="219"/>
      <c r="AS11188" s="221"/>
      <c r="AT11188" s="221"/>
      <c r="AU11188" s="221"/>
      <c r="AV11188" s="221"/>
      <c r="AW11188" s="221"/>
      <c r="AX11188" s="221"/>
      <c r="AY11188" s="221"/>
      <c r="AZ11188" s="221"/>
    </row>
    <row r="11189" spans="34:52" x14ac:dyDescent="0.15">
      <c r="AH11189" s="221"/>
      <c r="AI11189" s="221"/>
      <c r="AJ11189" s="221"/>
      <c r="AK11189" s="221"/>
      <c r="AL11189" s="221"/>
      <c r="AM11189" s="221"/>
      <c r="AN11189" s="221"/>
      <c r="AO11189" s="221"/>
      <c r="AP11189" s="221"/>
      <c r="AQ11189" s="219"/>
      <c r="AR11189" s="219"/>
      <c r="AS11189" s="221"/>
      <c r="AT11189" s="221"/>
      <c r="AU11189" s="221"/>
      <c r="AV11189" s="221"/>
      <c r="AW11189" s="221"/>
      <c r="AX11189" s="221"/>
      <c r="AY11189" s="221"/>
      <c r="AZ11189" s="221"/>
    </row>
    <row r="11190" spans="34:52" x14ac:dyDescent="0.15">
      <c r="AH11190" s="221"/>
      <c r="AI11190" s="221"/>
      <c r="AJ11190" s="221"/>
      <c r="AK11190" s="221"/>
      <c r="AL11190" s="221"/>
      <c r="AM11190" s="221"/>
      <c r="AN11190" s="221"/>
      <c r="AO11190" s="221"/>
      <c r="AP11190" s="221"/>
      <c r="AQ11190" s="219"/>
      <c r="AR11190" s="219"/>
      <c r="AS11190" s="221"/>
      <c r="AT11190" s="221"/>
      <c r="AU11190" s="221"/>
      <c r="AV11190" s="221"/>
      <c r="AW11190" s="221"/>
      <c r="AX11190" s="221"/>
      <c r="AY11190" s="221"/>
      <c r="AZ11190" s="221"/>
    </row>
    <row r="11191" spans="34:52" x14ac:dyDescent="0.15">
      <c r="AH11191" s="221"/>
      <c r="AI11191" s="221"/>
      <c r="AJ11191" s="221"/>
      <c r="AK11191" s="221"/>
      <c r="AL11191" s="221"/>
      <c r="AM11191" s="221"/>
      <c r="AN11191" s="221"/>
      <c r="AO11191" s="221"/>
      <c r="AP11191" s="221"/>
      <c r="AQ11191" s="219"/>
      <c r="AR11191" s="219"/>
      <c r="AS11191" s="221"/>
      <c r="AT11191" s="221"/>
      <c r="AU11191" s="221"/>
      <c r="AV11191" s="221"/>
      <c r="AW11191" s="221"/>
      <c r="AX11191" s="221"/>
      <c r="AY11191" s="221"/>
      <c r="AZ11191" s="221"/>
    </row>
    <row r="11192" spans="34:52" x14ac:dyDescent="0.15">
      <c r="AH11192" s="221"/>
      <c r="AI11192" s="221"/>
      <c r="AJ11192" s="221"/>
      <c r="AK11192" s="221"/>
      <c r="AL11192" s="221"/>
      <c r="AM11192" s="221"/>
      <c r="AN11192" s="221"/>
      <c r="AO11192" s="221"/>
      <c r="AP11192" s="221"/>
      <c r="AQ11192" s="219"/>
      <c r="AR11192" s="219"/>
      <c r="AS11192" s="221"/>
      <c r="AT11192" s="221"/>
      <c r="AU11192" s="221"/>
      <c r="AV11192" s="221"/>
      <c r="AW11192" s="221"/>
      <c r="AX11192" s="221"/>
      <c r="AY11192" s="221"/>
      <c r="AZ11192" s="221"/>
    </row>
    <row r="11193" spans="34:52" x14ac:dyDescent="0.15">
      <c r="AH11193" s="221"/>
      <c r="AI11193" s="221"/>
      <c r="AJ11193" s="221"/>
      <c r="AK11193" s="221"/>
      <c r="AL11193" s="221"/>
      <c r="AM11193" s="221"/>
      <c r="AN11193" s="221"/>
      <c r="AO11193" s="221"/>
      <c r="AP11193" s="221"/>
      <c r="AQ11193" s="219"/>
      <c r="AR11193" s="219"/>
      <c r="AS11193" s="221"/>
      <c r="AT11193" s="221"/>
      <c r="AU11193" s="221"/>
      <c r="AV11193" s="221"/>
      <c r="AW11193" s="221"/>
      <c r="AX11193" s="221"/>
      <c r="AY11193" s="221"/>
      <c r="AZ11193" s="221"/>
    </row>
    <row r="11194" spans="34:52" x14ac:dyDescent="0.15">
      <c r="AH11194" s="221"/>
      <c r="AI11194" s="221"/>
      <c r="AJ11194" s="221"/>
      <c r="AK11194" s="221"/>
      <c r="AL11194" s="221"/>
      <c r="AM11194" s="221"/>
      <c r="AN11194" s="221"/>
      <c r="AO11194" s="221"/>
      <c r="AP11194" s="221"/>
      <c r="AQ11194" s="219"/>
      <c r="AR11194" s="219"/>
      <c r="AS11194" s="221"/>
      <c r="AT11194" s="221"/>
      <c r="AU11194" s="221"/>
      <c r="AV11194" s="221"/>
      <c r="AW11194" s="221"/>
      <c r="AX11194" s="221"/>
      <c r="AY11194" s="221"/>
      <c r="AZ11194" s="221"/>
    </row>
    <row r="11195" spans="34:52" x14ac:dyDescent="0.15">
      <c r="AH11195" s="221"/>
      <c r="AI11195" s="221"/>
      <c r="AJ11195" s="221"/>
      <c r="AK11195" s="221"/>
      <c r="AL11195" s="221"/>
      <c r="AM11195" s="221"/>
      <c r="AN11195" s="221"/>
      <c r="AO11195" s="221"/>
      <c r="AP11195" s="221"/>
      <c r="AQ11195" s="219"/>
      <c r="AR11195" s="219"/>
      <c r="AS11195" s="221"/>
      <c r="AT11195" s="221"/>
      <c r="AU11195" s="221"/>
      <c r="AV11195" s="221"/>
      <c r="AW11195" s="221"/>
      <c r="AX11195" s="221"/>
      <c r="AY11195" s="221"/>
      <c r="AZ11195" s="221"/>
    </row>
    <row r="11196" spans="34:52" x14ac:dyDescent="0.15">
      <c r="AH11196" s="221"/>
      <c r="AI11196" s="221"/>
      <c r="AJ11196" s="221"/>
      <c r="AK11196" s="221"/>
      <c r="AL11196" s="221"/>
      <c r="AM11196" s="221"/>
      <c r="AN11196" s="221"/>
      <c r="AO11196" s="221"/>
      <c r="AP11196" s="221"/>
      <c r="AQ11196" s="219"/>
      <c r="AR11196" s="219"/>
      <c r="AS11196" s="221"/>
      <c r="AT11196" s="221"/>
      <c r="AU11196" s="221"/>
      <c r="AV11196" s="221"/>
      <c r="AW11196" s="221"/>
      <c r="AX11196" s="221"/>
      <c r="AY11196" s="221"/>
      <c r="AZ11196" s="221"/>
    </row>
    <row r="11197" spans="34:52" x14ac:dyDescent="0.15">
      <c r="AH11197" s="221"/>
      <c r="AI11197" s="221"/>
      <c r="AJ11197" s="221"/>
      <c r="AK11197" s="221"/>
      <c r="AL11197" s="221"/>
      <c r="AM11197" s="221"/>
      <c r="AN11197" s="221"/>
      <c r="AO11197" s="221"/>
      <c r="AP11197" s="221"/>
      <c r="AQ11197" s="219"/>
      <c r="AR11197" s="219"/>
      <c r="AS11197" s="221"/>
      <c r="AT11197" s="221"/>
      <c r="AU11197" s="221"/>
      <c r="AV11197" s="221"/>
      <c r="AW11197" s="221"/>
      <c r="AX11197" s="221"/>
      <c r="AY11197" s="221"/>
      <c r="AZ11197" s="221"/>
    </row>
    <row r="11198" spans="34:52" x14ac:dyDescent="0.15">
      <c r="AH11198" s="221"/>
      <c r="AI11198" s="221"/>
      <c r="AJ11198" s="221"/>
      <c r="AK11198" s="221"/>
      <c r="AL11198" s="221"/>
      <c r="AM11198" s="221"/>
      <c r="AN11198" s="221"/>
      <c r="AO11198" s="221"/>
      <c r="AP11198" s="221"/>
      <c r="AQ11198" s="219"/>
      <c r="AR11198" s="219"/>
      <c r="AS11198" s="221"/>
      <c r="AT11198" s="221"/>
      <c r="AU11198" s="221"/>
      <c r="AV11198" s="221"/>
      <c r="AW11198" s="221"/>
      <c r="AX11198" s="221"/>
      <c r="AY11198" s="221"/>
      <c r="AZ11198" s="221"/>
    </row>
    <row r="11199" spans="34:52" x14ac:dyDescent="0.15">
      <c r="AH11199" s="221"/>
      <c r="AI11199" s="221"/>
      <c r="AJ11199" s="221"/>
      <c r="AK11199" s="221"/>
      <c r="AL11199" s="221"/>
      <c r="AM11199" s="221"/>
      <c r="AN11199" s="221"/>
      <c r="AO11199" s="221"/>
      <c r="AP11199" s="221"/>
      <c r="AQ11199" s="219"/>
      <c r="AR11199" s="219"/>
      <c r="AS11199" s="221"/>
      <c r="AT11199" s="221"/>
      <c r="AU11199" s="221"/>
      <c r="AV11199" s="221"/>
      <c r="AW11199" s="221"/>
      <c r="AX11199" s="221"/>
      <c r="AY11199" s="221"/>
      <c r="AZ11199" s="221"/>
    </row>
    <row r="11200" spans="34:52" x14ac:dyDescent="0.15">
      <c r="AH11200" s="221"/>
      <c r="AI11200" s="221"/>
      <c r="AJ11200" s="221"/>
      <c r="AK11200" s="221"/>
      <c r="AL11200" s="221"/>
      <c r="AM11200" s="221"/>
      <c r="AN11200" s="221"/>
      <c r="AO11200" s="221"/>
      <c r="AP11200" s="221"/>
      <c r="AQ11200" s="219"/>
      <c r="AR11200" s="219"/>
      <c r="AS11200" s="221"/>
      <c r="AT11200" s="221"/>
      <c r="AU11200" s="221"/>
      <c r="AV11200" s="221"/>
      <c r="AW11200" s="221"/>
      <c r="AX11200" s="221"/>
      <c r="AY11200" s="221"/>
      <c r="AZ11200" s="221"/>
    </row>
    <row r="11201" spans="34:52" x14ac:dyDescent="0.15">
      <c r="AH11201" s="221"/>
      <c r="AI11201" s="221"/>
      <c r="AJ11201" s="221"/>
      <c r="AK11201" s="221"/>
      <c r="AL11201" s="221"/>
      <c r="AM11201" s="221"/>
      <c r="AN11201" s="221"/>
      <c r="AO11201" s="221"/>
      <c r="AP11201" s="221"/>
      <c r="AQ11201" s="219"/>
      <c r="AR11201" s="219"/>
      <c r="AS11201" s="221"/>
      <c r="AT11201" s="221"/>
      <c r="AU11201" s="221"/>
      <c r="AV11201" s="221"/>
      <c r="AW11201" s="221"/>
      <c r="AX11201" s="221"/>
      <c r="AY11201" s="221"/>
      <c r="AZ11201" s="221"/>
    </row>
    <row r="11202" spans="34:52" x14ac:dyDescent="0.15">
      <c r="AH11202" s="221"/>
      <c r="AI11202" s="221"/>
      <c r="AJ11202" s="221"/>
      <c r="AK11202" s="221"/>
      <c r="AL11202" s="221"/>
      <c r="AM11202" s="221"/>
      <c r="AN11202" s="221"/>
      <c r="AO11202" s="221"/>
      <c r="AP11202" s="221"/>
      <c r="AQ11202" s="219"/>
      <c r="AR11202" s="219"/>
      <c r="AS11202" s="221"/>
      <c r="AT11202" s="221"/>
      <c r="AU11202" s="221"/>
      <c r="AV11202" s="221"/>
      <c r="AW11202" s="221"/>
      <c r="AX11202" s="221"/>
      <c r="AY11202" s="221"/>
      <c r="AZ11202" s="221"/>
    </row>
    <row r="11203" spans="34:52" x14ac:dyDescent="0.15">
      <c r="AH11203" s="221"/>
      <c r="AI11203" s="221"/>
      <c r="AJ11203" s="221"/>
      <c r="AK11203" s="221"/>
      <c r="AL11203" s="221"/>
      <c r="AM11203" s="221"/>
      <c r="AN11203" s="221"/>
      <c r="AO11203" s="221"/>
      <c r="AP11203" s="221"/>
      <c r="AQ11203" s="219"/>
      <c r="AR11203" s="219"/>
      <c r="AS11203" s="221"/>
      <c r="AT11203" s="221"/>
      <c r="AU11203" s="221"/>
      <c r="AV11203" s="221"/>
      <c r="AW11203" s="221"/>
      <c r="AX11203" s="221"/>
      <c r="AY11203" s="221"/>
      <c r="AZ11203" s="221"/>
    </row>
    <row r="11204" spans="34:52" x14ac:dyDescent="0.15">
      <c r="AH11204" s="221"/>
      <c r="AI11204" s="221"/>
      <c r="AJ11204" s="221"/>
      <c r="AK11204" s="221"/>
      <c r="AL11204" s="221"/>
      <c r="AM11204" s="221"/>
      <c r="AN11204" s="221"/>
      <c r="AO11204" s="221"/>
      <c r="AP11204" s="221"/>
      <c r="AQ11204" s="219"/>
      <c r="AR11204" s="219"/>
      <c r="AS11204" s="221"/>
      <c r="AT11204" s="221"/>
      <c r="AU11204" s="221"/>
      <c r="AV11204" s="221"/>
      <c r="AW11204" s="221"/>
      <c r="AX11204" s="221"/>
      <c r="AY11204" s="221"/>
      <c r="AZ11204" s="221"/>
    </row>
    <row r="11205" spans="34:52" x14ac:dyDescent="0.15">
      <c r="AH11205" s="221"/>
      <c r="AI11205" s="221"/>
      <c r="AJ11205" s="221"/>
      <c r="AK11205" s="221"/>
      <c r="AL11205" s="221"/>
      <c r="AM11205" s="221"/>
      <c r="AN11205" s="221"/>
      <c r="AO11205" s="221"/>
      <c r="AP11205" s="221"/>
      <c r="AQ11205" s="219"/>
      <c r="AR11205" s="219"/>
      <c r="AS11205" s="221"/>
      <c r="AT11205" s="221"/>
      <c r="AU11205" s="221"/>
      <c r="AV11205" s="221"/>
      <c r="AW11205" s="221"/>
      <c r="AX11205" s="221"/>
      <c r="AY11205" s="221"/>
      <c r="AZ11205" s="221"/>
    </row>
    <row r="11206" spans="34:52" x14ac:dyDescent="0.15">
      <c r="AH11206" s="221"/>
      <c r="AI11206" s="221"/>
      <c r="AJ11206" s="221"/>
      <c r="AK11206" s="221"/>
      <c r="AL11206" s="221"/>
      <c r="AM11206" s="221"/>
      <c r="AN11206" s="221"/>
      <c r="AO11206" s="221"/>
      <c r="AP11206" s="221"/>
      <c r="AQ11206" s="219"/>
      <c r="AR11206" s="219"/>
      <c r="AS11206" s="221"/>
      <c r="AT11206" s="221"/>
      <c r="AU11206" s="221"/>
      <c r="AV11206" s="221"/>
      <c r="AW11206" s="221"/>
      <c r="AX11206" s="221"/>
      <c r="AY11206" s="221"/>
      <c r="AZ11206" s="221"/>
    </row>
    <row r="11207" spans="34:52" x14ac:dyDescent="0.15">
      <c r="AH11207" s="221"/>
      <c r="AI11207" s="221"/>
      <c r="AJ11207" s="221"/>
      <c r="AK11207" s="221"/>
      <c r="AL11207" s="221"/>
      <c r="AM11207" s="221"/>
      <c r="AN11207" s="221"/>
      <c r="AO11207" s="221"/>
      <c r="AP11207" s="221"/>
      <c r="AQ11207" s="219"/>
      <c r="AR11207" s="219"/>
      <c r="AS11207" s="221"/>
      <c r="AT11207" s="221"/>
      <c r="AU11207" s="221"/>
      <c r="AV11207" s="221"/>
      <c r="AW11207" s="221"/>
      <c r="AX11207" s="221"/>
      <c r="AY11207" s="221"/>
      <c r="AZ11207" s="221"/>
    </row>
    <row r="11208" spans="34:52" x14ac:dyDescent="0.15">
      <c r="AH11208" s="221"/>
      <c r="AI11208" s="221"/>
      <c r="AJ11208" s="221"/>
      <c r="AK11208" s="221"/>
      <c r="AL11208" s="221"/>
      <c r="AM11208" s="221"/>
      <c r="AN11208" s="221"/>
      <c r="AO11208" s="221"/>
      <c r="AP11208" s="221"/>
      <c r="AQ11208" s="219"/>
      <c r="AR11208" s="219"/>
      <c r="AS11208" s="221"/>
      <c r="AT11208" s="221"/>
      <c r="AU11208" s="221"/>
      <c r="AV11208" s="221"/>
      <c r="AW11208" s="221"/>
      <c r="AX11208" s="221"/>
      <c r="AY11208" s="221"/>
      <c r="AZ11208" s="221"/>
    </row>
    <row r="11209" spans="34:52" x14ac:dyDescent="0.15">
      <c r="AH11209" s="221"/>
      <c r="AI11209" s="221"/>
      <c r="AJ11209" s="221"/>
      <c r="AK11209" s="221"/>
      <c r="AL11209" s="221"/>
      <c r="AM11209" s="221"/>
      <c r="AN11209" s="221"/>
      <c r="AO11209" s="221"/>
      <c r="AP11209" s="221"/>
      <c r="AQ11209" s="219"/>
      <c r="AR11209" s="219"/>
      <c r="AS11209" s="221"/>
      <c r="AT11209" s="221"/>
      <c r="AU11209" s="221"/>
      <c r="AV11209" s="221"/>
      <c r="AW11209" s="221"/>
      <c r="AX11209" s="221"/>
      <c r="AY11209" s="221"/>
      <c r="AZ11209" s="221"/>
    </row>
    <row r="11210" spans="34:52" x14ac:dyDescent="0.15">
      <c r="AH11210" s="221"/>
      <c r="AI11210" s="221"/>
      <c r="AJ11210" s="221"/>
      <c r="AK11210" s="221"/>
      <c r="AL11210" s="221"/>
      <c r="AM11210" s="221"/>
      <c r="AN11210" s="221"/>
      <c r="AO11210" s="221"/>
      <c r="AP11210" s="221"/>
      <c r="AQ11210" s="219"/>
      <c r="AR11210" s="219"/>
      <c r="AS11210" s="221"/>
      <c r="AT11210" s="221"/>
      <c r="AU11210" s="221"/>
      <c r="AV11210" s="221"/>
      <c r="AW11210" s="221"/>
      <c r="AX11210" s="221"/>
      <c r="AY11210" s="221"/>
      <c r="AZ11210" s="221"/>
    </row>
    <row r="11211" spans="34:52" x14ac:dyDescent="0.15">
      <c r="AH11211" s="221"/>
      <c r="AI11211" s="221"/>
      <c r="AJ11211" s="221"/>
      <c r="AK11211" s="221"/>
      <c r="AL11211" s="221"/>
      <c r="AM11211" s="221"/>
      <c r="AN11211" s="221"/>
      <c r="AO11211" s="221"/>
      <c r="AP11211" s="221"/>
      <c r="AQ11211" s="219"/>
      <c r="AR11211" s="219"/>
      <c r="AS11211" s="221"/>
      <c r="AT11211" s="221"/>
      <c r="AU11211" s="221"/>
      <c r="AV11211" s="221"/>
      <c r="AW11211" s="221"/>
      <c r="AX11211" s="221"/>
      <c r="AY11211" s="221"/>
      <c r="AZ11211" s="221"/>
    </row>
    <row r="11212" spans="34:52" x14ac:dyDescent="0.15">
      <c r="AH11212" s="221"/>
      <c r="AI11212" s="221"/>
      <c r="AJ11212" s="221"/>
      <c r="AK11212" s="221"/>
      <c r="AL11212" s="221"/>
      <c r="AM11212" s="221"/>
      <c r="AN11212" s="221"/>
      <c r="AO11212" s="221"/>
      <c r="AP11212" s="221"/>
      <c r="AQ11212" s="219"/>
      <c r="AR11212" s="219"/>
      <c r="AS11212" s="221"/>
      <c r="AT11212" s="221"/>
      <c r="AU11212" s="221"/>
      <c r="AV11212" s="221"/>
      <c r="AW11212" s="221"/>
      <c r="AX11212" s="221"/>
      <c r="AY11212" s="221"/>
      <c r="AZ11212" s="221"/>
    </row>
    <row r="11213" spans="34:52" x14ac:dyDescent="0.15">
      <c r="AH11213" s="221"/>
      <c r="AI11213" s="221"/>
      <c r="AJ11213" s="221"/>
      <c r="AK11213" s="221"/>
      <c r="AL11213" s="221"/>
      <c r="AM11213" s="221"/>
      <c r="AN11213" s="221"/>
      <c r="AO11213" s="221"/>
      <c r="AP11213" s="221"/>
      <c r="AQ11213" s="219"/>
      <c r="AR11213" s="219"/>
      <c r="AS11213" s="221"/>
      <c r="AT11213" s="221"/>
      <c r="AU11213" s="221"/>
      <c r="AV11213" s="221"/>
      <c r="AW11213" s="221"/>
      <c r="AX11213" s="221"/>
      <c r="AY11213" s="221"/>
      <c r="AZ11213" s="221"/>
    </row>
    <row r="11214" spans="34:52" x14ac:dyDescent="0.15">
      <c r="AH11214" s="221"/>
      <c r="AI11214" s="221"/>
      <c r="AJ11214" s="221"/>
      <c r="AK11214" s="221"/>
      <c r="AL11214" s="221"/>
      <c r="AM11214" s="221"/>
      <c r="AN11214" s="221"/>
      <c r="AO11214" s="221"/>
      <c r="AP11214" s="221"/>
      <c r="AQ11214" s="219"/>
      <c r="AR11214" s="219"/>
      <c r="AS11214" s="221"/>
      <c r="AT11214" s="221"/>
      <c r="AU11214" s="221"/>
      <c r="AV11214" s="221"/>
      <c r="AW11214" s="221"/>
      <c r="AX11214" s="221"/>
      <c r="AY11214" s="221"/>
      <c r="AZ11214" s="221"/>
    </row>
    <row r="11215" spans="34:52" x14ac:dyDescent="0.15">
      <c r="AH11215" s="221"/>
      <c r="AI11215" s="221"/>
      <c r="AJ11215" s="221"/>
      <c r="AK11215" s="221"/>
      <c r="AL11215" s="221"/>
      <c r="AM11215" s="221"/>
      <c r="AN11215" s="221"/>
      <c r="AO11215" s="221"/>
      <c r="AP11215" s="221"/>
      <c r="AQ11215" s="219"/>
      <c r="AR11215" s="219"/>
      <c r="AS11215" s="221"/>
      <c r="AT11215" s="221"/>
      <c r="AU11215" s="221"/>
      <c r="AV11215" s="221"/>
      <c r="AW11215" s="221"/>
      <c r="AX11215" s="221"/>
      <c r="AY11215" s="221"/>
      <c r="AZ11215" s="221"/>
    </row>
    <row r="11216" spans="34:52" x14ac:dyDescent="0.15">
      <c r="AH11216" s="221"/>
      <c r="AI11216" s="221"/>
      <c r="AJ11216" s="221"/>
      <c r="AK11216" s="221"/>
      <c r="AL11216" s="221"/>
      <c r="AM11216" s="221"/>
      <c r="AN11216" s="221"/>
      <c r="AO11216" s="221"/>
      <c r="AP11216" s="221"/>
      <c r="AQ11216" s="219"/>
      <c r="AR11216" s="219"/>
      <c r="AS11216" s="221"/>
      <c r="AT11216" s="221"/>
      <c r="AU11216" s="221"/>
      <c r="AV11216" s="221"/>
      <c r="AW11216" s="221"/>
      <c r="AX11216" s="221"/>
      <c r="AY11216" s="221"/>
      <c r="AZ11216" s="221"/>
    </row>
    <row r="11217" spans="34:52" x14ac:dyDescent="0.15">
      <c r="AH11217" s="221"/>
      <c r="AI11217" s="221"/>
      <c r="AJ11217" s="221"/>
      <c r="AK11217" s="221"/>
      <c r="AL11217" s="221"/>
      <c r="AM11217" s="221"/>
      <c r="AN11217" s="221"/>
      <c r="AO11217" s="221"/>
      <c r="AP11217" s="221"/>
      <c r="AQ11217" s="219"/>
      <c r="AR11217" s="219"/>
      <c r="AS11217" s="221"/>
      <c r="AT11217" s="221"/>
      <c r="AU11217" s="221"/>
      <c r="AV11217" s="221"/>
      <c r="AW11217" s="221"/>
      <c r="AX11217" s="221"/>
      <c r="AY11217" s="221"/>
      <c r="AZ11217" s="221"/>
    </row>
    <row r="11218" spans="34:52" x14ac:dyDescent="0.15">
      <c r="AH11218" s="221"/>
      <c r="AI11218" s="221"/>
      <c r="AJ11218" s="221"/>
      <c r="AK11218" s="221"/>
      <c r="AL11218" s="221"/>
      <c r="AM11218" s="221"/>
      <c r="AN11218" s="221"/>
      <c r="AO11218" s="221"/>
      <c r="AP11218" s="221"/>
      <c r="AQ11218" s="219"/>
      <c r="AR11218" s="219"/>
      <c r="AS11218" s="221"/>
      <c r="AT11218" s="221"/>
      <c r="AU11218" s="221"/>
      <c r="AV11218" s="221"/>
      <c r="AW11218" s="221"/>
      <c r="AX11218" s="221"/>
      <c r="AY11218" s="221"/>
      <c r="AZ11218" s="221"/>
    </row>
    <row r="11219" spans="34:52" x14ac:dyDescent="0.15">
      <c r="AH11219" s="221"/>
      <c r="AI11219" s="221"/>
      <c r="AJ11219" s="221"/>
      <c r="AK11219" s="221"/>
      <c r="AL11219" s="221"/>
      <c r="AM11219" s="221"/>
      <c r="AN11219" s="221"/>
      <c r="AO11219" s="221"/>
      <c r="AP11219" s="221"/>
      <c r="AQ11219" s="219"/>
      <c r="AR11219" s="219"/>
      <c r="AS11219" s="221"/>
      <c r="AT11219" s="221"/>
      <c r="AU11219" s="221"/>
      <c r="AV11219" s="221"/>
      <c r="AW11219" s="221"/>
      <c r="AX11219" s="221"/>
      <c r="AY11219" s="221"/>
      <c r="AZ11219" s="221"/>
    </row>
    <row r="11220" spans="34:52" x14ac:dyDescent="0.15">
      <c r="AH11220" s="221"/>
      <c r="AI11220" s="221"/>
      <c r="AJ11220" s="221"/>
      <c r="AK11220" s="221"/>
      <c r="AL11220" s="221"/>
      <c r="AM11220" s="221"/>
      <c r="AN11220" s="221"/>
      <c r="AO11220" s="221"/>
      <c r="AP11220" s="221"/>
      <c r="AQ11220" s="219"/>
      <c r="AR11220" s="219"/>
      <c r="AS11220" s="221"/>
      <c r="AT11220" s="221"/>
      <c r="AU11220" s="221"/>
      <c r="AV11220" s="221"/>
      <c r="AW11220" s="221"/>
      <c r="AX11220" s="221"/>
      <c r="AY11220" s="221"/>
      <c r="AZ11220" s="221"/>
    </row>
    <row r="11221" spans="34:52" x14ac:dyDescent="0.15">
      <c r="AH11221" s="221"/>
      <c r="AI11221" s="221"/>
      <c r="AJ11221" s="221"/>
      <c r="AK11221" s="221"/>
      <c r="AL11221" s="221"/>
      <c r="AM11221" s="221"/>
      <c r="AN11221" s="221"/>
      <c r="AO11221" s="221"/>
      <c r="AP11221" s="221"/>
      <c r="AQ11221" s="219"/>
      <c r="AR11221" s="219"/>
      <c r="AS11221" s="221"/>
      <c r="AT11221" s="221"/>
      <c r="AU11221" s="221"/>
      <c r="AV11221" s="221"/>
      <c r="AW11221" s="221"/>
      <c r="AX11221" s="221"/>
      <c r="AY11221" s="221"/>
      <c r="AZ11221" s="221"/>
    </row>
    <row r="11222" spans="34:52" x14ac:dyDescent="0.15">
      <c r="AH11222" s="221"/>
      <c r="AI11222" s="221"/>
      <c r="AJ11222" s="221"/>
      <c r="AK11222" s="221"/>
      <c r="AL11222" s="221"/>
      <c r="AM11222" s="221"/>
      <c r="AN11222" s="221"/>
      <c r="AO11222" s="221"/>
      <c r="AP11222" s="221"/>
      <c r="AQ11222" s="219"/>
      <c r="AR11222" s="219"/>
      <c r="AS11222" s="221"/>
      <c r="AT11222" s="221"/>
      <c r="AU11222" s="221"/>
      <c r="AV11222" s="221"/>
      <c r="AW11222" s="221"/>
      <c r="AX11222" s="221"/>
      <c r="AY11222" s="221"/>
      <c r="AZ11222" s="221"/>
    </row>
    <row r="11223" spans="34:52" x14ac:dyDescent="0.15">
      <c r="AH11223" s="221"/>
      <c r="AI11223" s="221"/>
      <c r="AJ11223" s="221"/>
      <c r="AK11223" s="221"/>
      <c r="AL11223" s="221"/>
      <c r="AM11223" s="221"/>
      <c r="AN11223" s="221"/>
      <c r="AO11223" s="221"/>
      <c r="AP11223" s="221"/>
      <c r="AQ11223" s="219"/>
      <c r="AR11223" s="219"/>
      <c r="AS11223" s="221"/>
      <c r="AT11223" s="221"/>
      <c r="AU11223" s="221"/>
      <c r="AV11223" s="221"/>
      <c r="AW11223" s="221"/>
      <c r="AX11223" s="221"/>
      <c r="AY11223" s="221"/>
      <c r="AZ11223" s="221"/>
    </row>
    <row r="11224" spans="34:52" x14ac:dyDescent="0.15">
      <c r="AH11224" s="221"/>
      <c r="AI11224" s="221"/>
      <c r="AJ11224" s="221"/>
      <c r="AK11224" s="221"/>
      <c r="AL11224" s="221"/>
      <c r="AM11224" s="221"/>
      <c r="AN11224" s="221"/>
      <c r="AO11224" s="221"/>
      <c r="AP11224" s="221"/>
      <c r="AQ11224" s="219"/>
      <c r="AR11224" s="219"/>
      <c r="AS11224" s="221"/>
      <c r="AT11224" s="221"/>
      <c r="AU11224" s="221"/>
      <c r="AV11224" s="221"/>
      <c r="AW11224" s="221"/>
      <c r="AX11224" s="221"/>
      <c r="AY11224" s="221"/>
      <c r="AZ11224" s="221"/>
    </row>
    <row r="11225" spans="34:52" x14ac:dyDescent="0.15">
      <c r="AH11225" s="221"/>
      <c r="AI11225" s="221"/>
      <c r="AJ11225" s="221"/>
      <c r="AK11225" s="221"/>
      <c r="AL11225" s="221"/>
      <c r="AM11225" s="221"/>
      <c r="AN11225" s="221"/>
      <c r="AO11225" s="221"/>
      <c r="AP11225" s="221"/>
      <c r="AQ11225" s="219"/>
      <c r="AR11225" s="219"/>
      <c r="AS11225" s="221"/>
      <c r="AT11225" s="221"/>
      <c r="AU11225" s="221"/>
      <c r="AV11225" s="221"/>
      <c r="AW11225" s="221"/>
      <c r="AX11225" s="221"/>
      <c r="AY11225" s="221"/>
      <c r="AZ11225" s="221"/>
    </row>
    <row r="11226" spans="34:52" x14ac:dyDescent="0.15">
      <c r="AH11226" s="221"/>
      <c r="AI11226" s="221"/>
      <c r="AJ11226" s="221"/>
      <c r="AK11226" s="221"/>
      <c r="AL11226" s="221"/>
      <c r="AM11226" s="221"/>
      <c r="AN11226" s="221"/>
      <c r="AO11226" s="221"/>
      <c r="AP11226" s="221"/>
      <c r="AQ11226" s="219"/>
      <c r="AR11226" s="219"/>
      <c r="AS11226" s="221"/>
      <c r="AT11226" s="221"/>
      <c r="AU11226" s="221"/>
      <c r="AV11226" s="221"/>
      <c r="AW11226" s="221"/>
      <c r="AX11226" s="221"/>
      <c r="AY11226" s="221"/>
      <c r="AZ11226" s="221"/>
    </row>
    <row r="11227" spans="34:52" x14ac:dyDescent="0.15">
      <c r="AH11227" s="221"/>
      <c r="AI11227" s="221"/>
      <c r="AJ11227" s="221"/>
      <c r="AK11227" s="221"/>
      <c r="AL11227" s="221"/>
      <c r="AM11227" s="221"/>
      <c r="AN11227" s="221"/>
      <c r="AO11227" s="221"/>
      <c r="AP11227" s="221"/>
      <c r="AQ11227" s="219"/>
      <c r="AR11227" s="219"/>
      <c r="AS11227" s="221"/>
      <c r="AT11227" s="221"/>
      <c r="AU11227" s="221"/>
      <c r="AV11227" s="221"/>
      <c r="AW11227" s="221"/>
      <c r="AX11227" s="221"/>
      <c r="AY11227" s="221"/>
      <c r="AZ11227" s="221"/>
    </row>
    <row r="11228" spans="34:52" x14ac:dyDescent="0.15">
      <c r="AH11228" s="221"/>
      <c r="AI11228" s="221"/>
      <c r="AJ11228" s="221"/>
      <c r="AK11228" s="221"/>
      <c r="AL11228" s="221"/>
      <c r="AM11228" s="221"/>
      <c r="AN11228" s="221"/>
      <c r="AO11228" s="221"/>
      <c r="AP11228" s="221"/>
      <c r="AQ11228" s="219"/>
      <c r="AR11228" s="219"/>
      <c r="AS11228" s="221"/>
      <c r="AT11228" s="221"/>
      <c r="AU11228" s="221"/>
      <c r="AV11228" s="221"/>
      <c r="AW11228" s="221"/>
      <c r="AX11228" s="221"/>
      <c r="AY11228" s="221"/>
      <c r="AZ11228" s="221"/>
    </row>
    <row r="11229" spans="34:52" x14ac:dyDescent="0.15">
      <c r="AH11229" s="221"/>
      <c r="AI11229" s="221"/>
      <c r="AJ11229" s="221"/>
      <c r="AK11229" s="221"/>
      <c r="AL11229" s="221"/>
      <c r="AM11229" s="221"/>
      <c r="AN11229" s="221"/>
      <c r="AO11229" s="221"/>
      <c r="AP11229" s="221"/>
      <c r="AQ11229" s="219"/>
      <c r="AR11229" s="219"/>
      <c r="AS11229" s="221"/>
      <c r="AT11229" s="221"/>
      <c r="AU11229" s="221"/>
      <c r="AV11229" s="221"/>
      <c r="AW11229" s="221"/>
      <c r="AX11229" s="221"/>
      <c r="AY11229" s="221"/>
      <c r="AZ11229" s="221"/>
    </row>
    <row r="11230" spans="34:52" x14ac:dyDescent="0.15">
      <c r="AH11230" s="221"/>
      <c r="AI11230" s="221"/>
      <c r="AJ11230" s="221"/>
      <c r="AK11230" s="221"/>
      <c r="AL11230" s="221"/>
      <c r="AM11230" s="221"/>
      <c r="AN11230" s="221"/>
      <c r="AO11230" s="221"/>
      <c r="AP11230" s="221"/>
      <c r="AQ11230" s="219"/>
      <c r="AR11230" s="219"/>
      <c r="AS11230" s="221"/>
      <c r="AT11230" s="221"/>
      <c r="AU11230" s="221"/>
      <c r="AV11230" s="221"/>
      <c r="AW11230" s="221"/>
      <c r="AX11230" s="221"/>
      <c r="AY11230" s="221"/>
      <c r="AZ11230" s="221"/>
    </row>
    <row r="11231" spans="34:52" x14ac:dyDescent="0.15">
      <c r="AH11231" s="221"/>
      <c r="AI11231" s="221"/>
      <c r="AJ11231" s="221"/>
      <c r="AK11231" s="221"/>
      <c r="AL11231" s="221"/>
      <c r="AM11231" s="221"/>
      <c r="AN11231" s="221"/>
      <c r="AO11231" s="221"/>
      <c r="AP11231" s="221"/>
      <c r="AQ11231" s="219"/>
      <c r="AR11231" s="219"/>
      <c r="AS11231" s="221"/>
      <c r="AT11231" s="221"/>
      <c r="AU11231" s="221"/>
      <c r="AV11231" s="221"/>
      <c r="AW11231" s="221"/>
      <c r="AX11231" s="221"/>
      <c r="AY11231" s="221"/>
      <c r="AZ11231" s="221"/>
    </row>
    <row r="11232" spans="34:52" x14ac:dyDescent="0.15">
      <c r="AH11232" s="221"/>
      <c r="AI11232" s="221"/>
      <c r="AJ11232" s="221"/>
      <c r="AK11232" s="221"/>
      <c r="AL11232" s="221"/>
      <c r="AM11232" s="221"/>
      <c r="AN11232" s="221"/>
      <c r="AO11232" s="221"/>
      <c r="AP11232" s="221"/>
      <c r="AQ11232" s="219"/>
      <c r="AR11232" s="219"/>
      <c r="AS11232" s="221"/>
      <c r="AT11232" s="221"/>
      <c r="AU11232" s="221"/>
      <c r="AV11232" s="221"/>
      <c r="AW11232" s="221"/>
      <c r="AX11232" s="221"/>
      <c r="AY11232" s="221"/>
      <c r="AZ11232" s="221"/>
    </row>
    <row r="11233" spans="34:52" x14ac:dyDescent="0.15">
      <c r="AH11233" s="221"/>
      <c r="AI11233" s="221"/>
      <c r="AJ11233" s="221"/>
      <c r="AK11233" s="221"/>
      <c r="AL11233" s="221"/>
      <c r="AM11233" s="221"/>
      <c r="AN11233" s="221"/>
      <c r="AO11233" s="221"/>
      <c r="AP11233" s="221"/>
      <c r="AQ11233" s="219"/>
      <c r="AR11233" s="219"/>
      <c r="AS11233" s="221"/>
      <c r="AT11233" s="221"/>
      <c r="AU11233" s="221"/>
      <c r="AV11233" s="221"/>
      <c r="AW11233" s="221"/>
      <c r="AX11233" s="221"/>
      <c r="AY11233" s="221"/>
      <c r="AZ11233" s="221"/>
    </row>
    <row r="11234" spans="34:52" x14ac:dyDescent="0.15">
      <c r="AH11234" s="221"/>
      <c r="AI11234" s="221"/>
      <c r="AJ11234" s="221"/>
      <c r="AK11234" s="221"/>
      <c r="AL11234" s="221"/>
      <c r="AM11234" s="221"/>
      <c r="AN11234" s="221"/>
      <c r="AO11234" s="221"/>
      <c r="AP11234" s="221"/>
      <c r="AQ11234" s="219"/>
      <c r="AR11234" s="219"/>
      <c r="AS11234" s="221"/>
      <c r="AT11234" s="221"/>
      <c r="AU11234" s="221"/>
      <c r="AV11234" s="221"/>
      <c r="AW11234" s="221"/>
      <c r="AX11234" s="221"/>
      <c r="AY11234" s="221"/>
      <c r="AZ11234" s="221"/>
    </row>
    <row r="11235" spans="34:52" x14ac:dyDescent="0.15">
      <c r="AH11235" s="221"/>
      <c r="AI11235" s="221"/>
      <c r="AJ11235" s="221"/>
      <c r="AK11235" s="221"/>
      <c r="AL11235" s="221"/>
      <c r="AM11235" s="221"/>
      <c r="AN11235" s="221"/>
      <c r="AO11235" s="221"/>
      <c r="AP11235" s="221"/>
      <c r="AQ11235" s="219"/>
      <c r="AR11235" s="219"/>
      <c r="AS11235" s="221"/>
      <c r="AT11235" s="221"/>
      <c r="AU11235" s="221"/>
      <c r="AV11235" s="221"/>
      <c r="AW11235" s="221"/>
      <c r="AX11235" s="221"/>
      <c r="AY11235" s="221"/>
      <c r="AZ11235" s="221"/>
    </row>
    <row r="11236" spans="34:52" x14ac:dyDescent="0.15">
      <c r="AH11236" s="221"/>
      <c r="AI11236" s="221"/>
      <c r="AJ11236" s="221"/>
      <c r="AK11236" s="221"/>
      <c r="AL11236" s="221"/>
      <c r="AM11236" s="221"/>
      <c r="AN11236" s="221"/>
      <c r="AO11236" s="221"/>
      <c r="AP11236" s="221"/>
      <c r="AQ11236" s="219"/>
      <c r="AR11236" s="219"/>
      <c r="AS11236" s="221"/>
      <c r="AT11236" s="221"/>
      <c r="AU11236" s="221"/>
      <c r="AV11236" s="221"/>
      <c r="AW11236" s="221"/>
      <c r="AX11236" s="221"/>
      <c r="AY11236" s="221"/>
      <c r="AZ11236" s="221"/>
    </row>
    <row r="11237" spans="34:52" x14ac:dyDescent="0.15">
      <c r="AH11237" s="221"/>
      <c r="AI11237" s="221"/>
      <c r="AJ11237" s="221"/>
      <c r="AK11237" s="221"/>
      <c r="AL11237" s="221"/>
      <c r="AM11237" s="221"/>
      <c r="AN11237" s="221"/>
      <c r="AO11237" s="221"/>
      <c r="AP11237" s="221"/>
      <c r="AQ11237" s="219"/>
      <c r="AR11237" s="219"/>
      <c r="AS11237" s="221"/>
      <c r="AT11237" s="221"/>
      <c r="AU11237" s="221"/>
      <c r="AV11237" s="221"/>
      <c r="AW11237" s="221"/>
      <c r="AX11237" s="221"/>
      <c r="AY11237" s="221"/>
      <c r="AZ11237" s="221"/>
    </row>
    <row r="11238" spans="34:52" x14ac:dyDescent="0.15">
      <c r="AH11238" s="221"/>
      <c r="AI11238" s="221"/>
      <c r="AJ11238" s="221"/>
      <c r="AK11238" s="221"/>
      <c r="AL11238" s="221"/>
      <c r="AM11238" s="221"/>
      <c r="AN11238" s="221"/>
      <c r="AO11238" s="221"/>
      <c r="AP11238" s="221"/>
      <c r="AQ11238" s="219"/>
      <c r="AR11238" s="219"/>
      <c r="AS11238" s="221"/>
      <c r="AT11238" s="221"/>
      <c r="AU11238" s="221"/>
      <c r="AV11238" s="221"/>
      <c r="AW11238" s="221"/>
      <c r="AX11238" s="221"/>
      <c r="AY11238" s="221"/>
      <c r="AZ11238" s="221"/>
    </row>
    <row r="11239" spans="34:52" x14ac:dyDescent="0.15">
      <c r="AH11239" s="221"/>
      <c r="AI11239" s="221"/>
      <c r="AJ11239" s="221"/>
      <c r="AK11239" s="221"/>
      <c r="AL11239" s="221"/>
      <c r="AM11239" s="221"/>
      <c r="AN11239" s="221"/>
      <c r="AO11239" s="221"/>
      <c r="AP11239" s="221"/>
      <c r="AQ11239" s="219"/>
      <c r="AR11239" s="219"/>
      <c r="AS11239" s="221"/>
      <c r="AT11239" s="221"/>
      <c r="AU11239" s="221"/>
      <c r="AV11239" s="221"/>
      <c r="AW11239" s="221"/>
      <c r="AX11239" s="221"/>
      <c r="AY11239" s="221"/>
      <c r="AZ11239" s="221"/>
    </row>
    <row r="11240" spans="34:52" x14ac:dyDescent="0.15">
      <c r="AH11240" s="221"/>
      <c r="AI11240" s="221"/>
      <c r="AJ11240" s="221"/>
      <c r="AK11240" s="221"/>
      <c r="AL11240" s="221"/>
      <c r="AM11240" s="221"/>
      <c r="AN11240" s="221"/>
      <c r="AO11240" s="221"/>
      <c r="AP11240" s="221"/>
      <c r="AQ11240" s="219"/>
      <c r="AR11240" s="219"/>
      <c r="AS11240" s="221"/>
      <c r="AT11240" s="221"/>
      <c r="AU11240" s="221"/>
      <c r="AV11240" s="221"/>
      <c r="AW11240" s="221"/>
      <c r="AX11240" s="221"/>
      <c r="AY11240" s="221"/>
      <c r="AZ11240" s="221"/>
    </row>
    <row r="11241" spans="34:52" x14ac:dyDescent="0.15">
      <c r="AH11241" s="221"/>
      <c r="AI11241" s="221"/>
      <c r="AJ11241" s="221"/>
      <c r="AK11241" s="221"/>
      <c r="AL11241" s="221"/>
      <c r="AM11241" s="221"/>
      <c r="AN11241" s="221"/>
      <c r="AO11241" s="221"/>
      <c r="AP11241" s="221"/>
      <c r="AQ11241" s="219"/>
      <c r="AR11241" s="219"/>
      <c r="AS11241" s="221"/>
      <c r="AT11241" s="221"/>
      <c r="AU11241" s="221"/>
      <c r="AV11241" s="221"/>
      <c r="AW11241" s="221"/>
      <c r="AX11241" s="221"/>
      <c r="AY11241" s="221"/>
      <c r="AZ11241" s="221"/>
    </row>
    <row r="11242" spans="34:52" x14ac:dyDescent="0.15">
      <c r="AH11242" s="221"/>
      <c r="AI11242" s="221"/>
      <c r="AJ11242" s="221"/>
      <c r="AK11242" s="221"/>
      <c r="AL11242" s="221"/>
      <c r="AM11242" s="221"/>
      <c r="AN11242" s="221"/>
      <c r="AO11242" s="221"/>
      <c r="AP11242" s="221"/>
      <c r="AQ11242" s="219"/>
      <c r="AR11242" s="219"/>
      <c r="AS11242" s="221"/>
      <c r="AT11242" s="221"/>
      <c r="AU11242" s="221"/>
      <c r="AV11242" s="221"/>
      <c r="AW11242" s="221"/>
      <c r="AX11242" s="221"/>
      <c r="AY11242" s="221"/>
      <c r="AZ11242" s="221"/>
    </row>
    <row r="11243" spans="34:52" x14ac:dyDescent="0.15">
      <c r="AH11243" s="221"/>
      <c r="AI11243" s="221"/>
      <c r="AJ11243" s="221"/>
      <c r="AK11243" s="221"/>
      <c r="AL11243" s="221"/>
      <c r="AM11243" s="221"/>
      <c r="AN11243" s="221"/>
      <c r="AO11243" s="221"/>
      <c r="AP11243" s="221"/>
      <c r="AQ11243" s="219"/>
      <c r="AR11243" s="219"/>
      <c r="AS11243" s="221"/>
      <c r="AT11243" s="221"/>
      <c r="AU11243" s="221"/>
      <c r="AV11243" s="221"/>
      <c r="AW11243" s="221"/>
      <c r="AX11243" s="221"/>
      <c r="AY11243" s="221"/>
      <c r="AZ11243" s="221"/>
    </row>
    <row r="11244" spans="34:52" x14ac:dyDescent="0.15">
      <c r="AH11244" s="221"/>
      <c r="AI11244" s="221"/>
      <c r="AJ11244" s="221"/>
      <c r="AK11244" s="221"/>
      <c r="AL11244" s="221"/>
      <c r="AM11244" s="221"/>
      <c r="AN11244" s="221"/>
      <c r="AO11244" s="221"/>
      <c r="AP11244" s="221"/>
      <c r="AQ11244" s="219"/>
      <c r="AR11244" s="219"/>
      <c r="AS11244" s="221"/>
      <c r="AT11244" s="221"/>
      <c r="AU11244" s="221"/>
      <c r="AV11244" s="221"/>
      <c r="AW11244" s="221"/>
      <c r="AX11244" s="221"/>
      <c r="AY11244" s="221"/>
      <c r="AZ11244" s="221"/>
    </row>
    <row r="11245" spans="34:52" x14ac:dyDescent="0.15">
      <c r="AH11245" s="221"/>
      <c r="AI11245" s="221"/>
      <c r="AJ11245" s="221"/>
      <c r="AK11245" s="221"/>
      <c r="AL11245" s="221"/>
      <c r="AM11245" s="221"/>
      <c r="AN11245" s="221"/>
      <c r="AO11245" s="221"/>
      <c r="AP11245" s="221"/>
      <c r="AQ11245" s="219"/>
      <c r="AR11245" s="219"/>
      <c r="AS11245" s="221"/>
      <c r="AT11245" s="221"/>
      <c r="AU11245" s="221"/>
      <c r="AV11245" s="221"/>
      <c r="AW11245" s="221"/>
      <c r="AX11245" s="221"/>
      <c r="AY11245" s="221"/>
      <c r="AZ11245" s="221"/>
    </row>
    <row r="11246" spans="34:52" x14ac:dyDescent="0.15">
      <c r="AH11246" s="221"/>
      <c r="AI11246" s="221"/>
      <c r="AJ11246" s="221"/>
      <c r="AK11246" s="221"/>
      <c r="AL11246" s="221"/>
      <c r="AM11246" s="221"/>
      <c r="AN11246" s="221"/>
      <c r="AO11246" s="221"/>
      <c r="AP11246" s="221"/>
      <c r="AQ11246" s="219"/>
      <c r="AR11246" s="219"/>
      <c r="AS11246" s="221"/>
      <c r="AT11246" s="221"/>
      <c r="AU11246" s="221"/>
      <c r="AV11246" s="221"/>
      <c r="AW11246" s="221"/>
      <c r="AX11246" s="221"/>
      <c r="AY11246" s="221"/>
      <c r="AZ11246" s="221"/>
    </row>
    <row r="11247" spans="34:52" x14ac:dyDescent="0.15">
      <c r="AH11247" s="221"/>
      <c r="AI11247" s="221"/>
      <c r="AJ11247" s="221"/>
      <c r="AK11247" s="221"/>
      <c r="AL11247" s="221"/>
      <c r="AM11247" s="221"/>
      <c r="AN11247" s="221"/>
      <c r="AO11247" s="221"/>
      <c r="AP11247" s="221"/>
      <c r="AQ11247" s="219"/>
      <c r="AR11247" s="219"/>
      <c r="AS11247" s="221"/>
      <c r="AT11247" s="221"/>
      <c r="AU11247" s="221"/>
      <c r="AV11247" s="221"/>
      <c r="AW11247" s="221"/>
      <c r="AX11247" s="221"/>
      <c r="AY11247" s="221"/>
      <c r="AZ11247" s="221"/>
    </row>
    <row r="11248" spans="34:52" x14ac:dyDescent="0.15">
      <c r="AH11248" s="221"/>
      <c r="AI11248" s="221"/>
      <c r="AJ11248" s="221"/>
      <c r="AK11248" s="221"/>
      <c r="AL11248" s="221"/>
      <c r="AM11248" s="221"/>
      <c r="AN11248" s="221"/>
      <c r="AO11248" s="221"/>
      <c r="AP11248" s="221"/>
      <c r="AQ11248" s="219"/>
      <c r="AR11248" s="219"/>
      <c r="AS11248" s="221"/>
      <c r="AT11248" s="221"/>
      <c r="AU11248" s="221"/>
      <c r="AV11248" s="221"/>
      <c r="AW11248" s="221"/>
      <c r="AX11248" s="221"/>
      <c r="AY11248" s="221"/>
      <c r="AZ11248" s="221"/>
    </row>
    <row r="11249" spans="34:52" x14ac:dyDescent="0.15">
      <c r="AH11249" s="221"/>
      <c r="AI11249" s="221"/>
      <c r="AJ11249" s="221"/>
      <c r="AK11249" s="221"/>
      <c r="AL11249" s="221"/>
      <c r="AM11249" s="221"/>
      <c r="AN11249" s="221"/>
      <c r="AO11249" s="221"/>
      <c r="AP11249" s="221"/>
      <c r="AQ11249" s="219"/>
      <c r="AR11249" s="219"/>
      <c r="AS11249" s="221"/>
      <c r="AT11249" s="221"/>
      <c r="AU11249" s="221"/>
      <c r="AV11249" s="221"/>
      <c r="AW11249" s="221"/>
      <c r="AX11249" s="221"/>
      <c r="AY11249" s="221"/>
      <c r="AZ11249" s="221"/>
    </row>
    <row r="11250" spans="34:52" x14ac:dyDescent="0.15">
      <c r="AH11250" s="221"/>
      <c r="AI11250" s="221"/>
      <c r="AJ11250" s="221"/>
      <c r="AK11250" s="221"/>
      <c r="AL11250" s="221"/>
      <c r="AM11250" s="221"/>
      <c r="AN11250" s="221"/>
      <c r="AO11250" s="221"/>
      <c r="AP11250" s="221"/>
      <c r="AQ11250" s="219"/>
      <c r="AR11250" s="219"/>
      <c r="AS11250" s="221"/>
      <c r="AT11250" s="221"/>
      <c r="AU11250" s="221"/>
      <c r="AV11250" s="221"/>
      <c r="AW11250" s="221"/>
      <c r="AX11250" s="221"/>
      <c r="AY11250" s="221"/>
      <c r="AZ11250" s="221"/>
    </row>
    <row r="11251" spans="34:52" x14ac:dyDescent="0.15">
      <c r="AH11251" s="221"/>
      <c r="AI11251" s="221"/>
      <c r="AJ11251" s="221"/>
      <c r="AK11251" s="221"/>
      <c r="AL11251" s="221"/>
      <c r="AM11251" s="221"/>
      <c r="AN11251" s="221"/>
      <c r="AO11251" s="221"/>
      <c r="AP11251" s="221"/>
      <c r="AQ11251" s="219"/>
      <c r="AR11251" s="219"/>
      <c r="AS11251" s="221"/>
      <c r="AT11251" s="221"/>
      <c r="AU11251" s="221"/>
      <c r="AV11251" s="221"/>
      <c r="AW11251" s="221"/>
      <c r="AX11251" s="221"/>
      <c r="AY11251" s="221"/>
      <c r="AZ11251" s="221"/>
    </row>
    <row r="11252" spans="34:52" x14ac:dyDescent="0.15">
      <c r="AH11252" s="221"/>
      <c r="AI11252" s="221"/>
      <c r="AJ11252" s="221"/>
      <c r="AK11252" s="221"/>
      <c r="AL11252" s="221"/>
      <c r="AM11252" s="221"/>
      <c r="AN11252" s="221"/>
      <c r="AO11252" s="221"/>
      <c r="AP11252" s="221"/>
      <c r="AQ11252" s="219"/>
      <c r="AR11252" s="219"/>
      <c r="AS11252" s="221"/>
      <c r="AT11252" s="221"/>
      <c r="AU11252" s="221"/>
      <c r="AV11252" s="221"/>
      <c r="AW11252" s="221"/>
      <c r="AX11252" s="221"/>
      <c r="AY11252" s="221"/>
      <c r="AZ11252" s="221"/>
    </row>
    <row r="11253" spans="34:52" x14ac:dyDescent="0.15">
      <c r="AH11253" s="221"/>
      <c r="AI11253" s="221"/>
      <c r="AJ11253" s="221"/>
      <c r="AK11253" s="221"/>
      <c r="AL11253" s="221"/>
      <c r="AM11253" s="221"/>
      <c r="AN11253" s="221"/>
      <c r="AO11253" s="221"/>
      <c r="AP11253" s="221"/>
      <c r="AQ11253" s="219"/>
      <c r="AR11253" s="219"/>
      <c r="AS11253" s="221"/>
      <c r="AT11253" s="221"/>
      <c r="AU11253" s="221"/>
      <c r="AV11253" s="221"/>
      <c r="AW11253" s="221"/>
      <c r="AX11253" s="221"/>
      <c r="AY11253" s="221"/>
      <c r="AZ11253" s="221"/>
    </row>
    <row r="11254" spans="34:52" x14ac:dyDescent="0.15">
      <c r="AH11254" s="221"/>
      <c r="AI11254" s="221"/>
      <c r="AJ11254" s="221"/>
      <c r="AK11254" s="221"/>
      <c r="AL11254" s="221"/>
      <c r="AM11254" s="221"/>
      <c r="AN11254" s="221"/>
      <c r="AO11254" s="221"/>
      <c r="AP11254" s="221"/>
      <c r="AQ11254" s="219"/>
      <c r="AR11254" s="219"/>
      <c r="AS11254" s="221"/>
      <c r="AT11254" s="221"/>
      <c r="AU11254" s="221"/>
      <c r="AV11254" s="221"/>
      <c r="AW11254" s="221"/>
      <c r="AX11254" s="221"/>
      <c r="AY11254" s="221"/>
      <c r="AZ11254" s="221"/>
    </row>
    <row r="11255" spans="34:52" x14ac:dyDescent="0.15">
      <c r="AH11255" s="221"/>
      <c r="AI11255" s="221"/>
      <c r="AJ11255" s="221"/>
      <c r="AK11255" s="221"/>
      <c r="AL11255" s="221"/>
      <c r="AM11255" s="221"/>
      <c r="AN11255" s="221"/>
      <c r="AO11255" s="221"/>
      <c r="AP11255" s="221"/>
      <c r="AQ11255" s="219"/>
      <c r="AR11255" s="219"/>
      <c r="AS11255" s="221"/>
      <c r="AT11255" s="221"/>
      <c r="AU11255" s="221"/>
      <c r="AV11255" s="221"/>
      <c r="AW11255" s="221"/>
      <c r="AX11255" s="221"/>
      <c r="AY11255" s="221"/>
      <c r="AZ11255" s="221"/>
    </row>
    <row r="11256" spans="34:52" x14ac:dyDescent="0.15">
      <c r="AH11256" s="221"/>
      <c r="AI11256" s="221"/>
      <c r="AJ11256" s="221"/>
      <c r="AK11256" s="221"/>
      <c r="AL11256" s="221"/>
      <c r="AM11256" s="221"/>
      <c r="AN11256" s="221"/>
      <c r="AO11256" s="221"/>
      <c r="AP11256" s="221"/>
      <c r="AQ11256" s="219"/>
      <c r="AR11256" s="219"/>
      <c r="AS11256" s="221"/>
      <c r="AT11256" s="221"/>
      <c r="AU11256" s="221"/>
      <c r="AV11256" s="221"/>
      <c r="AW11256" s="221"/>
      <c r="AX11256" s="221"/>
      <c r="AY11256" s="221"/>
      <c r="AZ11256" s="221"/>
    </row>
    <row r="11257" spans="34:52" x14ac:dyDescent="0.15">
      <c r="AH11257" s="221"/>
      <c r="AI11257" s="221"/>
      <c r="AJ11257" s="221"/>
      <c r="AK11257" s="221"/>
      <c r="AL11257" s="221"/>
      <c r="AM11257" s="221"/>
      <c r="AN11257" s="221"/>
      <c r="AO11257" s="221"/>
      <c r="AP11257" s="221"/>
      <c r="AQ11257" s="219"/>
      <c r="AR11257" s="219"/>
      <c r="AS11257" s="221"/>
      <c r="AT11257" s="221"/>
      <c r="AU11257" s="221"/>
      <c r="AV11257" s="221"/>
      <c r="AW11257" s="221"/>
      <c r="AX11257" s="221"/>
      <c r="AY11257" s="221"/>
      <c r="AZ11257" s="221"/>
    </row>
    <row r="11258" spans="34:52" x14ac:dyDescent="0.15">
      <c r="AH11258" s="221"/>
      <c r="AI11258" s="221"/>
      <c r="AJ11258" s="221"/>
      <c r="AK11258" s="221"/>
      <c r="AL11258" s="221"/>
      <c r="AM11258" s="221"/>
      <c r="AN11258" s="221"/>
      <c r="AO11258" s="221"/>
      <c r="AP11258" s="221"/>
      <c r="AQ11258" s="219"/>
      <c r="AR11258" s="219"/>
      <c r="AS11258" s="221"/>
      <c r="AT11258" s="221"/>
      <c r="AU11258" s="221"/>
      <c r="AV11258" s="221"/>
      <c r="AW11258" s="221"/>
      <c r="AX11258" s="221"/>
      <c r="AY11258" s="221"/>
      <c r="AZ11258" s="221"/>
    </row>
    <row r="11259" spans="34:52" x14ac:dyDescent="0.15">
      <c r="AH11259" s="221"/>
      <c r="AI11259" s="221"/>
      <c r="AJ11259" s="221"/>
      <c r="AK11259" s="221"/>
      <c r="AL11259" s="221"/>
      <c r="AM11259" s="221"/>
      <c r="AN11259" s="221"/>
      <c r="AO11259" s="221"/>
      <c r="AP11259" s="221"/>
      <c r="AQ11259" s="219"/>
      <c r="AR11259" s="219"/>
      <c r="AS11259" s="221"/>
      <c r="AT11259" s="221"/>
      <c r="AU11259" s="221"/>
      <c r="AV11259" s="221"/>
      <c r="AW11259" s="221"/>
      <c r="AX11259" s="221"/>
      <c r="AY11259" s="221"/>
      <c r="AZ11259" s="221"/>
    </row>
    <row r="11260" spans="34:52" x14ac:dyDescent="0.15">
      <c r="AH11260" s="221"/>
      <c r="AI11260" s="221"/>
      <c r="AJ11260" s="221"/>
      <c r="AK11260" s="221"/>
      <c r="AL11260" s="221"/>
      <c r="AM11260" s="221"/>
      <c r="AN11260" s="221"/>
      <c r="AO11260" s="221"/>
      <c r="AP11260" s="221"/>
      <c r="AQ11260" s="219"/>
      <c r="AR11260" s="219"/>
      <c r="AS11260" s="221"/>
      <c r="AT11260" s="221"/>
      <c r="AU11260" s="221"/>
      <c r="AV11260" s="221"/>
      <c r="AW11260" s="221"/>
      <c r="AX11260" s="221"/>
      <c r="AY11260" s="221"/>
      <c r="AZ11260" s="221"/>
    </row>
    <row r="11261" spans="34:52" x14ac:dyDescent="0.15">
      <c r="AH11261" s="221"/>
      <c r="AI11261" s="221"/>
      <c r="AJ11261" s="221"/>
      <c r="AK11261" s="221"/>
      <c r="AL11261" s="221"/>
      <c r="AM11261" s="221"/>
      <c r="AN11261" s="221"/>
      <c r="AO11261" s="221"/>
      <c r="AP11261" s="221"/>
      <c r="AQ11261" s="219"/>
      <c r="AR11261" s="219"/>
      <c r="AS11261" s="221"/>
      <c r="AT11261" s="221"/>
      <c r="AU11261" s="221"/>
      <c r="AV11261" s="221"/>
      <c r="AW11261" s="221"/>
      <c r="AX11261" s="221"/>
      <c r="AY11261" s="221"/>
      <c r="AZ11261" s="221"/>
    </row>
    <row r="11262" spans="34:52" x14ac:dyDescent="0.15">
      <c r="AH11262" s="221"/>
      <c r="AI11262" s="221"/>
      <c r="AJ11262" s="221"/>
      <c r="AK11262" s="221"/>
      <c r="AL11262" s="221"/>
      <c r="AM11262" s="221"/>
      <c r="AN11262" s="221"/>
      <c r="AO11262" s="221"/>
      <c r="AP11262" s="221"/>
      <c r="AQ11262" s="219"/>
      <c r="AR11262" s="219"/>
      <c r="AS11262" s="221"/>
      <c r="AT11262" s="221"/>
      <c r="AU11262" s="221"/>
      <c r="AV11262" s="221"/>
      <c r="AW11262" s="221"/>
      <c r="AX11262" s="221"/>
      <c r="AY11262" s="221"/>
      <c r="AZ11262" s="221"/>
    </row>
    <row r="11263" spans="34:52" x14ac:dyDescent="0.15">
      <c r="AH11263" s="221"/>
      <c r="AI11263" s="221"/>
      <c r="AJ11263" s="221"/>
      <c r="AK11263" s="221"/>
      <c r="AL11263" s="221"/>
      <c r="AM11263" s="221"/>
      <c r="AN11263" s="221"/>
      <c r="AO11263" s="221"/>
      <c r="AP11263" s="221"/>
      <c r="AQ11263" s="219"/>
      <c r="AR11263" s="219"/>
      <c r="AS11263" s="221"/>
      <c r="AT11263" s="221"/>
      <c r="AU11263" s="221"/>
      <c r="AV11263" s="221"/>
      <c r="AW11263" s="221"/>
      <c r="AX11263" s="221"/>
      <c r="AY11263" s="221"/>
      <c r="AZ11263" s="221"/>
    </row>
    <row r="11264" spans="34:52" x14ac:dyDescent="0.15">
      <c r="AH11264" s="221"/>
      <c r="AI11264" s="221"/>
      <c r="AJ11264" s="221"/>
      <c r="AK11264" s="221"/>
      <c r="AL11264" s="221"/>
      <c r="AM11264" s="221"/>
      <c r="AN11264" s="221"/>
      <c r="AO11264" s="221"/>
      <c r="AP11264" s="221"/>
      <c r="AQ11264" s="219"/>
      <c r="AR11264" s="219"/>
      <c r="AS11264" s="221"/>
      <c r="AT11264" s="221"/>
      <c r="AU11264" s="221"/>
      <c r="AV11264" s="221"/>
      <c r="AW11264" s="221"/>
      <c r="AX11264" s="221"/>
      <c r="AY11264" s="221"/>
      <c r="AZ11264" s="221"/>
    </row>
    <row r="11265" spans="34:52" x14ac:dyDescent="0.15">
      <c r="AH11265" s="221"/>
      <c r="AI11265" s="221"/>
      <c r="AJ11265" s="221"/>
      <c r="AK11265" s="221"/>
      <c r="AL11265" s="221"/>
      <c r="AM11265" s="221"/>
      <c r="AN11265" s="221"/>
      <c r="AO11265" s="221"/>
      <c r="AP11265" s="221"/>
      <c r="AQ11265" s="219"/>
      <c r="AR11265" s="219"/>
      <c r="AS11265" s="221"/>
      <c r="AT11265" s="221"/>
      <c r="AU11265" s="221"/>
      <c r="AV11265" s="221"/>
      <c r="AW11265" s="221"/>
      <c r="AX11265" s="221"/>
      <c r="AY11265" s="221"/>
      <c r="AZ11265" s="221"/>
    </row>
    <row r="11266" spans="34:52" x14ac:dyDescent="0.15">
      <c r="AH11266" s="221"/>
      <c r="AI11266" s="221"/>
      <c r="AJ11266" s="221"/>
      <c r="AK11266" s="221"/>
      <c r="AL11266" s="221"/>
      <c r="AM11266" s="221"/>
      <c r="AN11266" s="221"/>
      <c r="AO11266" s="221"/>
      <c r="AP11266" s="221"/>
      <c r="AQ11266" s="219"/>
      <c r="AR11266" s="219"/>
      <c r="AS11266" s="221"/>
      <c r="AT11266" s="221"/>
      <c r="AU11266" s="221"/>
      <c r="AV11266" s="221"/>
      <c r="AW11266" s="221"/>
      <c r="AX11266" s="221"/>
      <c r="AY11266" s="221"/>
      <c r="AZ11266" s="221"/>
    </row>
    <row r="11267" spans="34:52" x14ac:dyDescent="0.15">
      <c r="AH11267" s="221"/>
      <c r="AI11267" s="221"/>
      <c r="AJ11267" s="221"/>
      <c r="AK11267" s="221"/>
      <c r="AL11267" s="221"/>
      <c r="AM11267" s="221"/>
      <c r="AN11267" s="221"/>
      <c r="AO11267" s="221"/>
      <c r="AP11267" s="221"/>
      <c r="AQ11267" s="219"/>
      <c r="AR11267" s="219"/>
      <c r="AS11267" s="221"/>
      <c r="AT11267" s="221"/>
      <c r="AU11267" s="221"/>
      <c r="AV11267" s="221"/>
      <c r="AW11267" s="221"/>
      <c r="AX11267" s="221"/>
      <c r="AY11267" s="221"/>
      <c r="AZ11267" s="221"/>
    </row>
    <row r="11268" spans="34:52" x14ac:dyDescent="0.15">
      <c r="AH11268" s="221"/>
      <c r="AI11268" s="221"/>
      <c r="AJ11268" s="221"/>
      <c r="AK11268" s="221"/>
      <c r="AL11268" s="221"/>
      <c r="AM11268" s="221"/>
      <c r="AN11268" s="221"/>
      <c r="AO11268" s="221"/>
      <c r="AP11268" s="221"/>
      <c r="AQ11268" s="219"/>
      <c r="AR11268" s="219"/>
      <c r="AS11268" s="221"/>
      <c r="AT11268" s="221"/>
      <c r="AU11268" s="221"/>
      <c r="AV11268" s="221"/>
      <c r="AW11268" s="221"/>
      <c r="AX11268" s="221"/>
      <c r="AY11268" s="221"/>
      <c r="AZ11268" s="221"/>
    </row>
    <row r="11269" spans="34:52" x14ac:dyDescent="0.15">
      <c r="AH11269" s="221"/>
      <c r="AI11269" s="221"/>
      <c r="AJ11269" s="221"/>
      <c r="AK11269" s="221"/>
      <c r="AL11269" s="221"/>
      <c r="AM11269" s="221"/>
      <c r="AN11269" s="221"/>
      <c r="AO11269" s="221"/>
      <c r="AP11269" s="221"/>
      <c r="AQ11269" s="219"/>
      <c r="AR11269" s="219"/>
      <c r="AS11269" s="221"/>
      <c r="AT11269" s="221"/>
      <c r="AU11269" s="221"/>
      <c r="AV11269" s="221"/>
      <c r="AW11269" s="221"/>
      <c r="AX11269" s="221"/>
      <c r="AY11269" s="221"/>
      <c r="AZ11269" s="221"/>
    </row>
    <row r="11270" spans="34:52" x14ac:dyDescent="0.15">
      <c r="AH11270" s="221"/>
      <c r="AI11270" s="221"/>
      <c r="AJ11270" s="221"/>
      <c r="AK11270" s="221"/>
      <c r="AL11270" s="221"/>
      <c r="AM11270" s="221"/>
      <c r="AN11270" s="221"/>
      <c r="AO11270" s="221"/>
      <c r="AP11270" s="221"/>
      <c r="AQ11270" s="219"/>
      <c r="AR11270" s="219"/>
      <c r="AS11270" s="221"/>
      <c r="AT11270" s="221"/>
      <c r="AU11270" s="221"/>
      <c r="AV11270" s="221"/>
      <c r="AW11270" s="221"/>
      <c r="AX11270" s="221"/>
      <c r="AY11270" s="221"/>
      <c r="AZ11270" s="221"/>
    </row>
    <row r="11271" spans="34:52" x14ac:dyDescent="0.15">
      <c r="AH11271" s="221"/>
      <c r="AI11271" s="221"/>
      <c r="AJ11271" s="221"/>
      <c r="AK11271" s="221"/>
      <c r="AL11271" s="221"/>
      <c r="AM11271" s="221"/>
      <c r="AN11271" s="221"/>
      <c r="AO11271" s="221"/>
      <c r="AP11271" s="221"/>
      <c r="AQ11271" s="219"/>
      <c r="AR11271" s="219"/>
      <c r="AS11271" s="221"/>
      <c r="AT11271" s="221"/>
      <c r="AU11271" s="221"/>
      <c r="AV11271" s="221"/>
      <c r="AW11271" s="221"/>
      <c r="AX11271" s="221"/>
      <c r="AY11271" s="221"/>
      <c r="AZ11271" s="221"/>
    </row>
    <row r="11272" spans="34:52" x14ac:dyDescent="0.15">
      <c r="AH11272" s="221"/>
      <c r="AI11272" s="221"/>
      <c r="AJ11272" s="221"/>
      <c r="AK11272" s="221"/>
      <c r="AL11272" s="221"/>
      <c r="AM11272" s="221"/>
      <c r="AN11272" s="221"/>
      <c r="AO11272" s="221"/>
      <c r="AP11272" s="221"/>
      <c r="AQ11272" s="219"/>
      <c r="AR11272" s="219"/>
      <c r="AS11272" s="221"/>
      <c r="AT11272" s="221"/>
      <c r="AU11272" s="221"/>
      <c r="AV11272" s="221"/>
      <c r="AW11272" s="221"/>
      <c r="AX11272" s="221"/>
      <c r="AY11272" s="221"/>
      <c r="AZ11272" s="221"/>
    </row>
    <row r="11273" spans="34:52" x14ac:dyDescent="0.15">
      <c r="AH11273" s="221"/>
      <c r="AI11273" s="221"/>
      <c r="AJ11273" s="221"/>
      <c r="AK11273" s="221"/>
      <c r="AL11273" s="221"/>
      <c r="AM11273" s="221"/>
      <c r="AN11273" s="221"/>
      <c r="AO11273" s="221"/>
      <c r="AP11273" s="221"/>
      <c r="AQ11273" s="219"/>
      <c r="AR11273" s="219"/>
      <c r="AS11273" s="221"/>
      <c r="AT11273" s="221"/>
      <c r="AU11273" s="221"/>
      <c r="AV11273" s="221"/>
      <c r="AW11273" s="221"/>
      <c r="AX11273" s="221"/>
      <c r="AY11273" s="221"/>
      <c r="AZ11273" s="221"/>
    </row>
    <row r="11274" spans="34:52" x14ac:dyDescent="0.15">
      <c r="AH11274" s="221"/>
      <c r="AI11274" s="221"/>
      <c r="AJ11274" s="221"/>
      <c r="AK11274" s="221"/>
      <c r="AL11274" s="221"/>
      <c r="AM11274" s="221"/>
      <c r="AN11274" s="221"/>
      <c r="AO11274" s="221"/>
      <c r="AP11274" s="221"/>
      <c r="AQ11274" s="219"/>
      <c r="AR11274" s="219"/>
      <c r="AS11274" s="221"/>
      <c r="AT11274" s="221"/>
      <c r="AU11274" s="221"/>
      <c r="AV11274" s="221"/>
      <c r="AW11274" s="221"/>
      <c r="AX11274" s="221"/>
      <c r="AY11274" s="221"/>
      <c r="AZ11274" s="221"/>
    </row>
    <row r="11275" spans="34:52" x14ac:dyDescent="0.15">
      <c r="AH11275" s="221"/>
      <c r="AI11275" s="221"/>
      <c r="AJ11275" s="221"/>
      <c r="AK11275" s="221"/>
      <c r="AL11275" s="221"/>
      <c r="AM11275" s="221"/>
      <c r="AN11275" s="221"/>
      <c r="AO11275" s="221"/>
      <c r="AP11275" s="221"/>
      <c r="AQ11275" s="219"/>
      <c r="AR11275" s="219"/>
      <c r="AS11275" s="221"/>
      <c r="AT11275" s="221"/>
      <c r="AU11275" s="221"/>
      <c r="AV11275" s="221"/>
      <c r="AW11275" s="221"/>
      <c r="AX11275" s="221"/>
      <c r="AY11275" s="221"/>
      <c r="AZ11275" s="221"/>
    </row>
    <row r="11276" spans="34:52" x14ac:dyDescent="0.15">
      <c r="AH11276" s="221"/>
      <c r="AI11276" s="221"/>
      <c r="AJ11276" s="221"/>
      <c r="AK11276" s="221"/>
      <c r="AL11276" s="221"/>
      <c r="AM11276" s="221"/>
      <c r="AN11276" s="221"/>
      <c r="AO11276" s="221"/>
      <c r="AP11276" s="221"/>
      <c r="AQ11276" s="219"/>
      <c r="AR11276" s="219"/>
      <c r="AS11276" s="221"/>
      <c r="AT11276" s="221"/>
      <c r="AU11276" s="221"/>
      <c r="AV11276" s="221"/>
      <c r="AW11276" s="221"/>
      <c r="AX11276" s="221"/>
      <c r="AY11276" s="221"/>
      <c r="AZ11276" s="221"/>
    </row>
    <row r="11277" spans="34:52" x14ac:dyDescent="0.15">
      <c r="AH11277" s="221"/>
      <c r="AI11277" s="221"/>
      <c r="AJ11277" s="221"/>
      <c r="AK11277" s="221"/>
      <c r="AL11277" s="221"/>
      <c r="AM11277" s="221"/>
      <c r="AN11277" s="221"/>
      <c r="AO11277" s="221"/>
      <c r="AP11277" s="221"/>
      <c r="AQ11277" s="219"/>
      <c r="AR11277" s="219"/>
      <c r="AS11277" s="221"/>
      <c r="AT11277" s="221"/>
      <c r="AU11277" s="221"/>
      <c r="AV11277" s="221"/>
      <c r="AW11277" s="221"/>
      <c r="AX11277" s="221"/>
      <c r="AY11277" s="221"/>
      <c r="AZ11277" s="221"/>
    </row>
    <row r="11278" spans="34:52" x14ac:dyDescent="0.15">
      <c r="AH11278" s="221"/>
      <c r="AI11278" s="221"/>
      <c r="AJ11278" s="221"/>
      <c r="AK11278" s="221"/>
      <c r="AL11278" s="221"/>
      <c r="AM11278" s="221"/>
      <c r="AN11278" s="221"/>
      <c r="AO11278" s="221"/>
      <c r="AP11278" s="221"/>
      <c r="AQ11278" s="219"/>
      <c r="AR11278" s="219"/>
      <c r="AS11278" s="221"/>
      <c r="AT11278" s="221"/>
      <c r="AU11278" s="221"/>
      <c r="AV11278" s="221"/>
      <c r="AW11278" s="221"/>
      <c r="AX11278" s="221"/>
      <c r="AY11278" s="221"/>
      <c r="AZ11278" s="221"/>
    </row>
    <row r="11279" spans="34:52" x14ac:dyDescent="0.15">
      <c r="AH11279" s="221"/>
      <c r="AI11279" s="221"/>
      <c r="AJ11279" s="221"/>
      <c r="AK11279" s="221"/>
      <c r="AL11279" s="221"/>
      <c r="AM11279" s="221"/>
      <c r="AN11279" s="221"/>
      <c r="AO11279" s="221"/>
      <c r="AP11279" s="221"/>
      <c r="AQ11279" s="219"/>
      <c r="AR11279" s="219"/>
      <c r="AS11279" s="221"/>
      <c r="AT11279" s="221"/>
      <c r="AU11279" s="221"/>
      <c r="AV11279" s="221"/>
      <c r="AW11279" s="221"/>
      <c r="AX11279" s="221"/>
      <c r="AY11279" s="221"/>
      <c r="AZ11279" s="221"/>
    </row>
    <row r="11280" spans="34:52" x14ac:dyDescent="0.15">
      <c r="AH11280" s="221"/>
      <c r="AI11280" s="221"/>
      <c r="AJ11280" s="221"/>
      <c r="AK11280" s="221"/>
      <c r="AL11280" s="221"/>
      <c r="AM11280" s="221"/>
      <c r="AN11280" s="221"/>
      <c r="AO11280" s="221"/>
      <c r="AP11280" s="221"/>
      <c r="AQ11280" s="219"/>
      <c r="AR11280" s="219"/>
      <c r="AS11280" s="221"/>
      <c r="AT11280" s="221"/>
      <c r="AU11280" s="221"/>
      <c r="AV11280" s="221"/>
      <c r="AW11280" s="221"/>
      <c r="AX11280" s="221"/>
      <c r="AY11280" s="221"/>
      <c r="AZ11280" s="221"/>
    </row>
    <row r="11281" spans="34:52" x14ac:dyDescent="0.15">
      <c r="AH11281" s="221"/>
      <c r="AI11281" s="221"/>
      <c r="AJ11281" s="221"/>
      <c r="AK11281" s="221"/>
      <c r="AL11281" s="221"/>
      <c r="AM11281" s="221"/>
      <c r="AN11281" s="221"/>
      <c r="AO11281" s="221"/>
      <c r="AP11281" s="221"/>
      <c r="AQ11281" s="219"/>
      <c r="AR11281" s="219"/>
      <c r="AS11281" s="221"/>
      <c r="AT11281" s="221"/>
      <c r="AU11281" s="221"/>
      <c r="AV11281" s="221"/>
      <c r="AW11281" s="221"/>
      <c r="AX11281" s="221"/>
      <c r="AY11281" s="221"/>
      <c r="AZ11281" s="221"/>
    </row>
    <row r="11282" spans="34:52" x14ac:dyDescent="0.15">
      <c r="AH11282" s="221"/>
      <c r="AI11282" s="221"/>
      <c r="AJ11282" s="221"/>
      <c r="AK11282" s="221"/>
      <c r="AL11282" s="221"/>
      <c r="AM11282" s="221"/>
      <c r="AN11282" s="221"/>
      <c r="AO11282" s="221"/>
      <c r="AP11282" s="221"/>
      <c r="AQ11282" s="219"/>
      <c r="AR11282" s="219"/>
      <c r="AS11282" s="221"/>
      <c r="AT11282" s="221"/>
      <c r="AU11282" s="221"/>
      <c r="AV11282" s="221"/>
      <c r="AW11282" s="221"/>
      <c r="AX11282" s="221"/>
      <c r="AY11282" s="221"/>
      <c r="AZ11282" s="221"/>
    </row>
    <row r="11283" spans="34:52" x14ac:dyDescent="0.15">
      <c r="AH11283" s="221"/>
      <c r="AI11283" s="221"/>
      <c r="AJ11283" s="221"/>
      <c r="AK11283" s="221"/>
      <c r="AL11283" s="221"/>
      <c r="AM11283" s="221"/>
      <c r="AN11283" s="221"/>
      <c r="AO11283" s="221"/>
      <c r="AP11283" s="221"/>
      <c r="AQ11283" s="219"/>
      <c r="AR11283" s="219"/>
      <c r="AS11283" s="221"/>
      <c r="AT11283" s="221"/>
      <c r="AU11283" s="221"/>
      <c r="AV11283" s="221"/>
      <c r="AW11283" s="221"/>
      <c r="AX11283" s="221"/>
      <c r="AY11283" s="221"/>
      <c r="AZ11283" s="221"/>
    </row>
    <row r="11284" spans="34:52" x14ac:dyDescent="0.15">
      <c r="AH11284" s="221"/>
      <c r="AI11284" s="221"/>
      <c r="AJ11284" s="221"/>
      <c r="AK11284" s="221"/>
      <c r="AL11284" s="221"/>
      <c r="AM11284" s="221"/>
      <c r="AN11284" s="221"/>
      <c r="AO11284" s="221"/>
      <c r="AP11284" s="221"/>
      <c r="AQ11284" s="219"/>
      <c r="AR11284" s="219"/>
      <c r="AS11284" s="221"/>
      <c r="AT11284" s="221"/>
      <c r="AU11284" s="221"/>
      <c r="AV11284" s="221"/>
      <c r="AW11284" s="221"/>
      <c r="AX11284" s="221"/>
      <c r="AY11284" s="221"/>
      <c r="AZ11284" s="221"/>
    </row>
    <row r="11285" spans="34:52" x14ac:dyDescent="0.15">
      <c r="AH11285" s="221"/>
      <c r="AI11285" s="221"/>
      <c r="AJ11285" s="221"/>
      <c r="AK11285" s="221"/>
      <c r="AL11285" s="221"/>
      <c r="AM11285" s="221"/>
      <c r="AN11285" s="221"/>
      <c r="AO11285" s="221"/>
      <c r="AP11285" s="221"/>
      <c r="AQ11285" s="219"/>
      <c r="AR11285" s="219"/>
      <c r="AS11285" s="221"/>
      <c r="AT11285" s="221"/>
      <c r="AU11285" s="221"/>
      <c r="AV11285" s="221"/>
      <c r="AW11285" s="221"/>
      <c r="AX11285" s="221"/>
      <c r="AY11285" s="221"/>
      <c r="AZ11285" s="221"/>
    </row>
    <row r="11286" spans="34:52" x14ac:dyDescent="0.15">
      <c r="AH11286" s="221"/>
      <c r="AI11286" s="221"/>
      <c r="AJ11286" s="221"/>
      <c r="AK11286" s="221"/>
      <c r="AL11286" s="221"/>
      <c r="AM11286" s="221"/>
      <c r="AN11286" s="221"/>
      <c r="AO11286" s="221"/>
      <c r="AP11286" s="221"/>
      <c r="AQ11286" s="219"/>
      <c r="AR11286" s="219"/>
      <c r="AS11286" s="221"/>
      <c r="AT11286" s="221"/>
      <c r="AU11286" s="221"/>
      <c r="AV11286" s="221"/>
      <c r="AW11286" s="221"/>
      <c r="AX11286" s="221"/>
      <c r="AY11286" s="221"/>
      <c r="AZ11286" s="221"/>
    </row>
    <row r="11287" spans="34:52" x14ac:dyDescent="0.15">
      <c r="AH11287" s="221"/>
      <c r="AI11287" s="221"/>
      <c r="AJ11287" s="221"/>
      <c r="AK11287" s="221"/>
      <c r="AL11287" s="221"/>
      <c r="AM11287" s="221"/>
      <c r="AN11287" s="221"/>
      <c r="AO11287" s="221"/>
      <c r="AP11287" s="221"/>
      <c r="AQ11287" s="219"/>
      <c r="AR11287" s="219"/>
      <c r="AS11287" s="221"/>
      <c r="AT11287" s="221"/>
      <c r="AU11287" s="221"/>
      <c r="AV11287" s="221"/>
      <c r="AW11287" s="221"/>
      <c r="AX11287" s="221"/>
      <c r="AY11287" s="221"/>
      <c r="AZ11287" s="221"/>
    </row>
    <row r="11288" spans="34:52" x14ac:dyDescent="0.15">
      <c r="AH11288" s="221"/>
      <c r="AI11288" s="221"/>
      <c r="AJ11288" s="221"/>
      <c r="AK11288" s="221"/>
      <c r="AL11288" s="221"/>
      <c r="AM11288" s="221"/>
      <c r="AN11288" s="221"/>
      <c r="AO11288" s="221"/>
      <c r="AP11288" s="221"/>
      <c r="AQ11288" s="219"/>
      <c r="AR11288" s="219"/>
      <c r="AS11288" s="221"/>
      <c r="AT11288" s="221"/>
      <c r="AU11288" s="221"/>
      <c r="AV11288" s="221"/>
      <c r="AW11288" s="221"/>
      <c r="AX11288" s="221"/>
      <c r="AY11288" s="221"/>
      <c r="AZ11288" s="221"/>
    </row>
    <row r="11289" spans="34:52" x14ac:dyDescent="0.15">
      <c r="AH11289" s="221"/>
      <c r="AI11289" s="221"/>
      <c r="AJ11289" s="221"/>
      <c r="AK11289" s="221"/>
      <c r="AL11289" s="221"/>
      <c r="AM11289" s="221"/>
      <c r="AN11289" s="221"/>
      <c r="AO11289" s="221"/>
      <c r="AP11289" s="221"/>
      <c r="AQ11289" s="219"/>
      <c r="AR11289" s="219"/>
      <c r="AS11289" s="221"/>
      <c r="AT11289" s="221"/>
      <c r="AU11289" s="221"/>
      <c r="AV11289" s="221"/>
      <c r="AW11289" s="221"/>
      <c r="AX11289" s="221"/>
      <c r="AY11289" s="221"/>
      <c r="AZ11289" s="221"/>
    </row>
    <row r="11290" spans="34:52" x14ac:dyDescent="0.15">
      <c r="AH11290" s="221"/>
      <c r="AI11290" s="221"/>
      <c r="AJ11290" s="221"/>
      <c r="AK11290" s="221"/>
      <c r="AL11290" s="221"/>
      <c r="AM11290" s="221"/>
      <c r="AN11290" s="221"/>
      <c r="AO11290" s="221"/>
      <c r="AP11290" s="221"/>
      <c r="AQ11290" s="219"/>
      <c r="AR11290" s="219"/>
      <c r="AS11290" s="221"/>
      <c r="AT11290" s="221"/>
      <c r="AU11290" s="221"/>
      <c r="AV11290" s="221"/>
      <c r="AW11290" s="221"/>
      <c r="AX11290" s="221"/>
      <c r="AY11290" s="221"/>
      <c r="AZ11290" s="221"/>
    </row>
    <row r="11291" spans="34:52" x14ac:dyDescent="0.15">
      <c r="AH11291" s="221"/>
      <c r="AI11291" s="221"/>
      <c r="AJ11291" s="221"/>
      <c r="AK11291" s="221"/>
      <c r="AL11291" s="221"/>
      <c r="AM11291" s="221"/>
      <c r="AN11291" s="221"/>
      <c r="AO11291" s="221"/>
      <c r="AP11291" s="221"/>
      <c r="AQ11291" s="219"/>
      <c r="AR11291" s="219"/>
      <c r="AS11291" s="221"/>
      <c r="AT11291" s="221"/>
      <c r="AU11291" s="221"/>
      <c r="AV11291" s="221"/>
      <c r="AW11291" s="221"/>
      <c r="AX11291" s="221"/>
      <c r="AY11291" s="221"/>
      <c r="AZ11291" s="221"/>
    </row>
    <row r="11292" spans="34:52" x14ac:dyDescent="0.15">
      <c r="AH11292" s="221"/>
      <c r="AI11292" s="221"/>
      <c r="AJ11292" s="221"/>
      <c r="AK11292" s="221"/>
      <c r="AL11292" s="221"/>
      <c r="AM11292" s="221"/>
      <c r="AN11292" s="221"/>
      <c r="AO11292" s="221"/>
      <c r="AP11292" s="221"/>
      <c r="AQ11292" s="219"/>
      <c r="AR11292" s="219"/>
      <c r="AS11292" s="221"/>
      <c r="AT11292" s="221"/>
      <c r="AU11292" s="221"/>
      <c r="AV11292" s="221"/>
      <c r="AW11292" s="221"/>
      <c r="AX11292" s="221"/>
      <c r="AY11292" s="221"/>
      <c r="AZ11292" s="221"/>
    </row>
    <row r="11293" spans="34:52" x14ac:dyDescent="0.15">
      <c r="AH11293" s="221"/>
      <c r="AI11293" s="221"/>
      <c r="AJ11293" s="221"/>
      <c r="AK11293" s="221"/>
      <c r="AL11293" s="221"/>
      <c r="AM11293" s="221"/>
      <c r="AN11293" s="221"/>
      <c r="AO11293" s="221"/>
      <c r="AP11293" s="221"/>
      <c r="AQ11293" s="219"/>
      <c r="AR11293" s="219"/>
      <c r="AS11293" s="221"/>
      <c r="AT11293" s="221"/>
      <c r="AU11293" s="221"/>
      <c r="AV11293" s="221"/>
      <c r="AW11293" s="221"/>
      <c r="AX11293" s="221"/>
      <c r="AY11293" s="221"/>
      <c r="AZ11293" s="221"/>
    </row>
    <row r="11294" spans="34:52" x14ac:dyDescent="0.15">
      <c r="AH11294" s="221"/>
      <c r="AI11294" s="221"/>
      <c r="AJ11294" s="221"/>
      <c r="AK11294" s="221"/>
      <c r="AL11294" s="221"/>
      <c r="AM11294" s="221"/>
      <c r="AN11294" s="221"/>
      <c r="AO11294" s="221"/>
      <c r="AP11294" s="221"/>
      <c r="AQ11294" s="219"/>
      <c r="AR11294" s="219"/>
      <c r="AS11294" s="221"/>
      <c r="AT11294" s="221"/>
      <c r="AU11294" s="221"/>
      <c r="AV11294" s="221"/>
      <c r="AW11294" s="221"/>
      <c r="AX11294" s="221"/>
      <c r="AY11294" s="221"/>
      <c r="AZ11294" s="221"/>
    </row>
    <row r="11295" spans="34:52" x14ac:dyDescent="0.15">
      <c r="AH11295" s="221"/>
      <c r="AI11295" s="221"/>
      <c r="AJ11295" s="221"/>
      <c r="AK11295" s="221"/>
      <c r="AL11295" s="221"/>
      <c r="AM11295" s="221"/>
      <c r="AN11295" s="221"/>
      <c r="AO11295" s="221"/>
      <c r="AP11295" s="221"/>
      <c r="AQ11295" s="219"/>
      <c r="AR11295" s="219"/>
      <c r="AS11295" s="221"/>
      <c r="AT11295" s="221"/>
      <c r="AU11295" s="221"/>
      <c r="AV11295" s="221"/>
      <c r="AW11295" s="221"/>
      <c r="AX11295" s="221"/>
      <c r="AY11295" s="221"/>
      <c r="AZ11295" s="221"/>
    </row>
    <row r="11296" spans="34:52" x14ac:dyDescent="0.15">
      <c r="AH11296" s="221"/>
      <c r="AI11296" s="221"/>
      <c r="AJ11296" s="221"/>
      <c r="AK11296" s="221"/>
      <c r="AL11296" s="221"/>
      <c r="AM11296" s="221"/>
      <c r="AN11296" s="221"/>
      <c r="AO11296" s="221"/>
      <c r="AP11296" s="221"/>
      <c r="AQ11296" s="219"/>
      <c r="AR11296" s="219"/>
      <c r="AS11296" s="221"/>
      <c r="AT11296" s="221"/>
      <c r="AU11296" s="221"/>
      <c r="AV11296" s="221"/>
      <c r="AW11296" s="221"/>
      <c r="AX11296" s="221"/>
      <c r="AY11296" s="221"/>
      <c r="AZ11296" s="221"/>
    </row>
    <row r="11297" spans="34:52" x14ac:dyDescent="0.15">
      <c r="AH11297" s="221"/>
      <c r="AI11297" s="221"/>
      <c r="AJ11297" s="221"/>
      <c r="AK11297" s="221"/>
      <c r="AL11297" s="221"/>
      <c r="AM11297" s="221"/>
      <c r="AN11297" s="221"/>
      <c r="AO11297" s="221"/>
      <c r="AP11297" s="221"/>
      <c r="AQ11297" s="219"/>
      <c r="AR11297" s="219"/>
      <c r="AS11297" s="221"/>
      <c r="AT11297" s="221"/>
      <c r="AU11297" s="221"/>
      <c r="AV11297" s="221"/>
      <c r="AW11297" s="221"/>
      <c r="AX11297" s="221"/>
      <c r="AY11297" s="221"/>
      <c r="AZ11297" s="221"/>
    </row>
    <row r="11298" spans="34:52" x14ac:dyDescent="0.15">
      <c r="AH11298" s="221"/>
      <c r="AI11298" s="221"/>
      <c r="AJ11298" s="221"/>
      <c r="AK11298" s="221"/>
      <c r="AL11298" s="221"/>
      <c r="AM11298" s="221"/>
      <c r="AN11298" s="221"/>
      <c r="AO11298" s="221"/>
      <c r="AP11298" s="221"/>
      <c r="AQ11298" s="219"/>
      <c r="AR11298" s="219"/>
      <c r="AS11298" s="221"/>
      <c r="AT11298" s="221"/>
      <c r="AU11298" s="221"/>
      <c r="AV11298" s="221"/>
      <c r="AW11298" s="221"/>
      <c r="AX11298" s="221"/>
      <c r="AY11298" s="221"/>
      <c r="AZ11298" s="221"/>
    </row>
    <row r="11299" spans="34:52" x14ac:dyDescent="0.15">
      <c r="AH11299" s="221"/>
      <c r="AI11299" s="221"/>
      <c r="AJ11299" s="221"/>
      <c r="AK11299" s="221"/>
      <c r="AL11299" s="221"/>
      <c r="AM11299" s="221"/>
      <c r="AN11299" s="221"/>
      <c r="AO11299" s="221"/>
      <c r="AP11299" s="221"/>
      <c r="AQ11299" s="219"/>
      <c r="AR11299" s="219"/>
      <c r="AS11299" s="221"/>
      <c r="AT11299" s="221"/>
      <c r="AU11299" s="221"/>
      <c r="AV11299" s="221"/>
      <c r="AW11299" s="221"/>
      <c r="AX11299" s="221"/>
      <c r="AY11299" s="221"/>
      <c r="AZ11299" s="221"/>
    </row>
    <row r="11300" spans="34:52" x14ac:dyDescent="0.15">
      <c r="AH11300" s="221"/>
      <c r="AI11300" s="221"/>
      <c r="AJ11300" s="221"/>
      <c r="AK11300" s="221"/>
      <c r="AL11300" s="221"/>
      <c r="AM11300" s="221"/>
      <c r="AN11300" s="221"/>
      <c r="AO11300" s="221"/>
      <c r="AP11300" s="221"/>
      <c r="AQ11300" s="219"/>
      <c r="AR11300" s="219"/>
      <c r="AS11300" s="221"/>
      <c r="AT11300" s="221"/>
      <c r="AU11300" s="221"/>
      <c r="AV11300" s="221"/>
      <c r="AW11300" s="221"/>
      <c r="AX11300" s="221"/>
      <c r="AY11300" s="221"/>
      <c r="AZ11300" s="221"/>
    </row>
    <row r="11301" spans="34:52" x14ac:dyDescent="0.15">
      <c r="AH11301" s="221"/>
      <c r="AI11301" s="221"/>
      <c r="AJ11301" s="221"/>
      <c r="AK11301" s="221"/>
      <c r="AL11301" s="221"/>
      <c r="AM11301" s="221"/>
      <c r="AN11301" s="221"/>
      <c r="AO11301" s="221"/>
      <c r="AP11301" s="221"/>
      <c r="AQ11301" s="219"/>
      <c r="AR11301" s="219"/>
      <c r="AS11301" s="221"/>
      <c r="AT11301" s="221"/>
      <c r="AU11301" s="221"/>
      <c r="AV11301" s="221"/>
      <c r="AW11301" s="221"/>
      <c r="AX11301" s="221"/>
      <c r="AY11301" s="221"/>
      <c r="AZ11301" s="221"/>
    </row>
    <row r="11302" spans="34:52" x14ac:dyDescent="0.15">
      <c r="AH11302" s="221"/>
      <c r="AI11302" s="221"/>
      <c r="AJ11302" s="221"/>
      <c r="AK11302" s="221"/>
      <c r="AL11302" s="221"/>
      <c r="AM11302" s="221"/>
      <c r="AN11302" s="221"/>
      <c r="AO11302" s="221"/>
      <c r="AP11302" s="221"/>
      <c r="AQ11302" s="219"/>
      <c r="AR11302" s="219"/>
      <c r="AS11302" s="221"/>
      <c r="AT11302" s="221"/>
      <c r="AU11302" s="221"/>
      <c r="AV11302" s="221"/>
      <c r="AW11302" s="221"/>
      <c r="AX11302" s="221"/>
      <c r="AY11302" s="221"/>
      <c r="AZ11302" s="221"/>
    </row>
    <row r="11303" spans="34:52" x14ac:dyDescent="0.15">
      <c r="AH11303" s="221"/>
      <c r="AI11303" s="221"/>
      <c r="AJ11303" s="221"/>
      <c r="AK11303" s="221"/>
      <c r="AL11303" s="221"/>
      <c r="AM11303" s="221"/>
      <c r="AN11303" s="221"/>
      <c r="AO11303" s="221"/>
      <c r="AP11303" s="221"/>
      <c r="AQ11303" s="219"/>
      <c r="AR11303" s="219"/>
      <c r="AS11303" s="221"/>
      <c r="AT11303" s="221"/>
      <c r="AU11303" s="221"/>
      <c r="AV11303" s="221"/>
      <c r="AW11303" s="221"/>
      <c r="AX11303" s="221"/>
      <c r="AY11303" s="221"/>
      <c r="AZ11303" s="221"/>
    </row>
    <row r="11304" spans="34:52" x14ac:dyDescent="0.15">
      <c r="AH11304" s="221"/>
      <c r="AI11304" s="221"/>
      <c r="AJ11304" s="221"/>
      <c r="AK11304" s="221"/>
      <c r="AL11304" s="221"/>
      <c r="AM11304" s="221"/>
      <c r="AN11304" s="221"/>
      <c r="AO11304" s="221"/>
      <c r="AP11304" s="221"/>
      <c r="AQ11304" s="219"/>
      <c r="AR11304" s="219"/>
      <c r="AS11304" s="221"/>
      <c r="AT11304" s="221"/>
      <c r="AU11304" s="221"/>
      <c r="AV11304" s="221"/>
      <c r="AW11304" s="221"/>
      <c r="AX11304" s="221"/>
      <c r="AY11304" s="221"/>
      <c r="AZ11304" s="221"/>
    </row>
    <row r="11305" spans="34:52" x14ac:dyDescent="0.15">
      <c r="AH11305" s="221"/>
      <c r="AI11305" s="221"/>
      <c r="AJ11305" s="221"/>
      <c r="AK11305" s="221"/>
      <c r="AL11305" s="221"/>
      <c r="AM11305" s="221"/>
      <c r="AN11305" s="221"/>
      <c r="AO11305" s="221"/>
      <c r="AP11305" s="221"/>
      <c r="AQ11305" s="219"/>
      <c r="AR11305" s="219"/>
      <c r="AS11305" s="221"/>
      <c r="AT11305" s="221"/>
      <c r="AU11305" s="221"/>
      <c r="AV11305" s="221"/>
      <c r="AW11305" s="221"/>
      <c r="AX11305" s="221"/>
      <c r="AY11305" s="221"/>
      <c r="AZ11305" s="221"/>
    </row>
    <row r="11306" spans="34:52" x14ac:dyDescent="0.15">
      <c r="AH11306" s="221"/>
      <c r="AI11306" s="221"/>
      <c r="AJ11306" s="221"/>
      <c r="AK11306" s="221"/>
      <c r="AL11306" s="221"/>
      <c r="AM11306" s="221"/>
      <c r="AN11306" s="221"/>
      <c r="AO11306" s="221"/>
      <c r="AP11306" s="221"/>
      <c r="AQ11306" s="219"/>
      <c r="AR11306" s="219"/>
      <c r="AS11306" s="221"/>
      <c r="AT11306" s="221"/>
      <c r="AU11306" s="221"/>
      <c r="AV11306" s="221"/>
      <c r="AW11306" s="221"/>
      <c r="AX11306" s="221"/>
      <c r="AY11306" s="221"/>
      <c r="AZ11306" s="221"/>
    </row>
    <row r="11307" spans="34:52" x14ac:dyDescent="0.15">
      <c r="AH11307" s="221"/>
      <c r="AI11307" s="221"/>
      <c r="AJ11307" s="221"/>
      <c r="AK11307" s="221"/>
      <c r="AL11307" s="221"/>
      <c r="AM11307" s="221"/>
      <c r="AN11307" s="221"/>
      <c r="AO11307" s="221"/>
      <c r="AP11307" s="221"/>
      <c r="AQ11307" s="219"/>
      <c r="AR11307" s="219"/>
      <c r="AS11307" s="221"/>
      <c r="AT11307" s="221"/>
      <c r="AU11307" s="221"/>
      <c r="AV11307" s="221"/>
      <c r="AW11307" s="221"/>
      <c r="AX11307" s="221"/>
      <c r="AY11307" s="221"/>
      <c r="AZ11307" s="221"/>
    </row>
    <row r="11308" spans="34:52" x14ac:dyDescent="0.15">
      <c r="AH11308" s="221"/>
      <c r="AI11308" s="221"/>
      <c r="AJ11308" s="221"/>
      <c r="AK11308" s="221"/>
      <c r="AL11308" s="221"/>
      <c r="AM11308" s="221"/>
      <c r="AN11308" s="221"/>
      <c r="AO11308" s="221"/>
      <c r="AP11308" s="221"/>
      <c r="AQ11308" s="219"/>
      <c r="AR11308" s="219"/>
      <c r="AS11308" s="221"/>
      <c r="AT11308" s="221"/>
      <c r="AU11308" s="221"/>
      <c r="AV11308" s="221"/>
      <c r="AW11308" s="221"/>
      <c r="AX11308" s="221"/>
      <c r="AY11308" s="221"/>
      <c r="AZ11308" s="221"/>
    </row>
    <row r="11309" spans="34:52" x14ac:dyDescent="0.15">
      <c r="AH11309" s="221"/>
      <c r="AI11309" s="221"/>
      <c r="AJ11309" s="221"/>
      <c r="AK11309" s="221"/>
      <c r="AL11309" s="221"/>
      <c r="AM11309" s="221"/>
      <c r="AN11309" s="221"/>
      <c r="AO11309" s="221"/>
      <c r="AP11309" s="221"/>
      <c r="AQ11309" s="219"/>
      <c r="AR11309" s="219"/>
      <c r="AS11309" s="221"/>
      <c r="AT11309" s="221"/>
      <c r="AU11309" s="221"/>
      <c r="AV11309" s="221"/>
      <c r="AW11309" s="221"/>
      <c r="AX11309" s="221"/>
      <c r="AY11309" s="221"/>
      <c r="AZ11309" s="221"/>
    </row>
    <row r="11310" spans="34:52" x14ac:dyDescent="0.15">
      <c r="AH11310" s="221"/>
      <c r="AI11310" s="221"/>
      <c r="AJ11310" s="221"/>
      <c r="AK11310" s="221"/>
      <c r="AL11310" s="221"/>
      <c r="AM11310" s="221"/>
      <c r="AN11310" s="221"/>
      <c r="AO11310" s="221"/>
      <c r="AP11310" s="221"/>
      <c r="AQ11310" s="219"/>
      <c r="AR11310" s="219"/>
      <c r="AS11310" s="221"/>
      <c r="AT11310" s="221"/>
      <c r="AU11310" s="221"/>
      <c r="AV11310" s="221"/>
      <c r="AW11310" s="221"/>
      <c r="AX11310" s="221"/>
      <c r="AY11310" s="221"/>
      <c r="AZ11310" s="221"/>
    </row>
    <row r="11311" spans="34:52" x14ac:dyDescent="0.15">
      <c r="AH11311" s="221"/>
      <c r="AI11311" s="221"/>
      <c r="AJ11311" s="221"/>
      <c r="AK11311" s="221"/>
      <c r="AL11311" s="221"/>
      <c r="AM11311" s="221"/>
      <c r="AN11311" s="221"/>
      <c r="AO11311" s="221"/>
      <c r="AP11311" s="221"/>
      <c r="AQ11311" s="219"/>
      <c r="AR11311" s="219"/>
      <c r="AS11311" s="221"/>
      <c r="AT11311" s="221"/>
      <c r="AU11311" s="221"/>
      <c r="AV11311" s="221"/>
      <c r="AW11311" s="221"/>
      <c r="AX11311" s="221"/>
      <c r="AY11311" s="221"/>
      <c r="AZ11311" s="221"/>
    </row>
    <row r="11312" spans="34:52" x14ac:dyDescent="0.15">
      <c r="AH11312" s="221"/>
      <c r="AI11312" s="221"/>
      <c r="AJ11312" s="221"/>
      <c r="AK11312" s="221"/>
      <c r="AL11312" s="221"/>
      <c r="AM11312" s="221"/>
      <c r="AN11312" s="221"/>
      <c r="AO11312" s="221"/>
      <c r="AP11312" s="221"/>
      <c r="AQ11312" s="219"/>
      <c r="AR11312" s="219"/>
      <c r="AS11312" s="221"/>
      <c r="AT11312" s="221"/>
      <c r="AU11312" s="221"/>
      <c r="AV11312" s="221"/>
      <c r="AW11312" s="221"/>
      <c r="AX11312" s="221"/>
      <c r="AY11312" s="221"/>
      <c r="AZ11312" s="221"/>
    </row>
    <row r="11313" spans="34:52" x14ac:dyDescent="0.15">
      <c r="AH11313" s="221"/>
      <c r="AI11313" s="221"/>
      <c r="AJ11313" s="221"/>
      <c r="AK11313" s="221"/>
      <c r="AL11313" s="221"/>
      <c r="AM11313" s="221"/>
      <c r="AN11313" s="221"/>
      <c r="AO11313" s="221"/>
      <c r="AP11313" s="221"/>
      <c r="AQ11313" s="219"/>
      <c r="AR11313" s="219"/>
      <c r="AS11313" s="221"/>
      <c r="AT11313" s="221"/>
      <c r="AU11313" s="221"/>
      <c r="AV11313" s="221"/>
      <c r="AW11313" s="221"/>
      <c r="AX11313" s="221"/>
      <c r="AY11313" s="221"/>
      <c r="AZ11313" s="221"/>
    </row>
    <row r="11314" spans="34:52" x14ac:dyDescent="0.15">
      <c r="AH11314" s="221"/>
      <c r="AI11314" s="221"/>
      <c r="AJ11314" s="221"/>
      <c r="AK11314" s="221"/>
      <c r="AL11314" s="221"/>
      <c r="AM11314" s="221"/>
      <c r="AN11314" s="221"/>
      <c r="AO11314" s="221"/>
      <c r="AP11314" s="221"/>
      <c r="AQ11314" s="219"/>
      <c r="AR11314" s="219"/>
      <c r="AS11314" s="221"/>
      <c r="AT11314" s="221"/>
      <c r="AU11314" s="221"/>
      <c r="AV11314" s="221"/>
      <c r="AW11314" s="221"/>
      <c r="AX11314" s="221"/>
      <c r="AY11314" s="221"/>
      <c r="AZ11314" s="221"/>
    </row>
    <row r="11315" spans="34:52" x14ac:dyDescent="0.15">
      <c r="AH11315" s="221"/>
      <c r="AI11315" s="221"/>
      <c r="AJ11315" s="221"/>
      <c r="AK11315" s="221"/>
      <c r="AL11315" s="221"/>
      <c r="AM11315" s="221"/>
      <c r="AN11315" s="221"/>
      <c r="AO11315" s="221"/>
      <c r="AP11315" s="221"/>
      <c r="AQ11315" s="219"/>
      <c r="AR11315" s="219"/>
      <c r="AS11315" s="221"/>
      <c r="AT11315" s="221"/>
      <c r="AU11315" s="221"/>
      <c r="AV11315" s="221"/>
      <c r="AW11315" s="221"/>
      <c r="AX11315" s="221"/>
      <c r="AY11315" s="221"/>
      <c r="AZ11315" s="221"/>
    </row>
    <row r="11316" spans="34:52" x14ac:dyDescent="0.15">
      <c r="AH11316" s="221"/>
      <c r="AI11316" s="221"/>
      <c r="AJ11316" s="221"/>
      <c r="AK11316" s="221"/>
      <c r="AL11316" s="221"/>
      <c r="AM11316" s="221"/>
      <c r="AN11316" s="221"/>
      <c r="AO11316" s="221"/>
      <c r="AP11316" s="221"/>
      <c r="AQ11316" s="219"/>
      <c r="AR11316" s="219"/>
      <c r="AS11316" s="221"/>
      <c r="AT11316" s="221"/>
      <c r="AU11316" s="221"/>
      <c r="AV11316" s="221"/>
      <c r="AW11316" s="221"/>
      <c r="AX11316" s="221"/>
      <c r="AY11316" s="221"/>
      <c r="AZ11316" s="221"/>
    </row>
    <row r="11317" spans="34:52" x14ac:dyDescent="0.15">
      <c r="AH11317" s="221"/>
      <c r="AI11317" s="221"/>
      <c r="AJ11317" s="221"/>
      <c r="AK11317" s="221"/>
      <c r="AL11317" s="221"/>
      <c r="AM11317" s="221"/>
      <c r="AN11317" s="221"/>
      <c r="AO11317" s="221"/>
      <c r="AP11317" s="221"/>
      <c r="AQ11317" s="219"/>
      <c r="AR11317" s="219"/>
      <c r="AS11317" s="221"/>
      <c r="AT11317" s="221"/>
      <c r="AU11317" s="221"/>
      <c r="AV11317" s="221"/>
      <c r="AW11317" s="221"/>
      <c r="AX11317" s="221"/>
      <c r="AY11317" s="221"/>
      <c r="AZ11317" s="221"/>
    </row>
    <row r="11318" spans="34:52" x14ac:dyDescent="0.15">
      <c r="AH11318" s="221"/>
      <c r="AI11318" s="221"/>
      <c r="AJ11318" s="221"/>
      <c r="AK11318" s="221"/>
      <c r="AL11318" s="221"/>
      <c r="AM11318" s="221"/>
      <c r="AN11318" s="221"/>
      <c r="AO11318" s="221"/>
      <c r="AP11318" s="221"/>
      <c r="AQ11318" s="219"/>
      <c r="AR11318" s="219"/>
      <c r="AS11318" s="221"/>
      <c r="AT11318" s="221"/>
      <c r="AU11318" s="221"/>
      <c r="AV11318" s="221"/>
      <c r="AW11318" s="221"/>
      <c r="AX11318" s="221"/>
      <c r="AY11318" s="221"/>
      <c r="AZ11318" s="221"/>
    </row>
    <row r="11319" spans="34:52" x14ac:dyDescent="0.15">
      <c r="AH11319" s="221"/>
      <c r="AI11319" s="221"/>
      <c r="AJ11319" s="221"/>
      <c r="AK11319" s="221"/>
      <c r="AL11319" s="221"/>
      <c r="AM11319" s="221"/>
      <c r="AN11319" s="221"/>
      <c r="AO11319" s="221"/>
      <c r="AP11319" s="221"/>
      <c r="AQ11319" s="219"/>
      <c r="AR11319" s="219"/>
      <c r="AS11319" s="221"/>
      <c r="AT11319" s="221"/>
      <c r="AU11319" s="221"/>
      <c r="AV11319" s="221"/>
      <c r="AW11319" s="221"/>
      <c r="AX11319" s="221"/>
      <c r="AY11319" s="221"/>
      <c r="AZ11319" s="221"/>
    </row>
    <row r="11320" spans="34:52" x14ac:dyDescent="0.15">
      <c r="AH11320" s="221"/>
      <c r="AI11320" s="221"/>
      <c r="AJ11320" s="221"/>
      <c r="AK11320" s="221"/>
      <c r="AL11320" s="221"/>
      <c r="AM11320" s="221"/>
      <c r="AN11320" s="221"/>
      <c r="AO11320" s="221"/>
      <c r="AP11320" s="221"/>
      <c r="AQ11320" s="219"/>
      <c r="AR11320" s="219"/>
      <c r="AS11320" s="221"/>
      <c r="AT11320" s="221"/>
      <c r="AU11320" s="221"/>
      <c r="AV11320" s="221"/>
      <c r="AW11320" s="221"/>
      <c r="AX11320" s="221"/>
      <c r="AY11320" s="221"/>
      <c r="AZ11320" s="221"/>
    </row>
    <row r="11321" spans="34:52" x14ac:dyDescent="0.15">
      <c r="AH11321" s="221"/>
      <c r="AI11321" s="221"/>
      <c r="AJ11321" s="221"/>
      <c r="AK11321" s="221"/>
      <c r="AL11321" s="221"/>
      <c r="AM11321" s="221"/>
      <c r="AN11321" s="221"/>
      <c r="AO11321" s="221"/>
      <c r="AP11321" s="221"/>
      <c r="AQ11321" s="219"/>
      <c r="AR11321" s="219"/>
      <c r="AS11321" s="221"/>
      <c r="AT11321" s="221"/>
      <c r="AU11321" s="221"/>
      <c r="AV11321" s="221"/>
      <c r="AW11321" s="221"/>
      <c r="AX11321" s="221"/>
      <c r="AY11321" s="221"/>
      <c r="AZ11321" s="221"/>
    </row>
    <row r="11322" spans="34:52" x14ac:dyDescent="0.15">
      <c r="AH11322" s="221"/>
      <c r="AI11322" s="221"/>
      <c r="AJ11322" s="221"/>
      <c r="AK11322" s="221"/>
      <c r="AL11322" s="221"/>
      <c r="AM11322" s="221"/>
      <c r="AN11322" s="221"/>
      <c r="AO11322" s="221"/>
      <c r="AP11322" s="221"/>
      <c r="AQ11322" s="219"/>
      <c r="AR11322" s="219"/>
      <c r="AS11322" s="221"/>
      <c r="AT11322" s="221"/>
      <c r="AU11322" s="221"/>
      <c r="AV11322" s="221"/>
      <c r="AW11322" s="221"/>
      <c r="AX11322" s="221"/>
      <c r="AY11322" s="221"/>
      <c r="AZ11322" s="221"/>
    </row>
    <row r="11323" spans="34:52" x14ac:dyDescent="0.15">
      <c r="AH11323" s="221"/>
      <c r="AI11323" s="221"/>
      <c r="AJ11323" s="221"/>
      <c r="AK11323" s="221"/>
      <c r="AL11323" s="221"/>
      <c r="AM11323" s="221"/>
      <c r="AN11323" s="221"/>
      <c r="AO11323" s="221"/>
      <c r="AP11323" s="221"/>
      <c r="AQ11323" s="219"/>
      <c r="AR11323" s="219"/>
      <c r="AS11323" s="221"/>
      <c r="AT11323" s="221"/>
      <c r="AU11323" s="221"/>
      <c r="AV11323" s="221"/>
      <c r="AW11323" s="221"/>
      <c r="AX11323" s="221"/>
      <c r="AY11323" s="221"/>
      <c r="AZ11323" s="221"/>
    </row>
    <row r="11324" spans="34:52" x14ac:dyDescent="0.15">
      <c r="AH11324" s="221"/>
      <c r="AI11324" s="221"/>
      <c r="AJ11324" s="221"/>
      <c r="AK11324" s="221"/>
      <c r="AL11324" s="221"/>
      <c r="AM11324" s="221"/>
      <c r="AN11324" s="221"/>
      <c r="AO11324" s="221"/>
      <c r="AP11324" s="221"/>
      <c r="AQ11324" s="219"/>
      <c r="AR11324" s="219"/>
      <c r="AS11324" s="221"/>
      <c r="AT11324" s="221"/>
      <c r="AU11324" s="221"/>
      <c r="AV11324" s="221"/>
      <c r="AW11324" s="221"/>
      <c r="AX11324" s="221"/>
      <c r="AY11324" s="221"/>
      <c r="AZ11324" s="221"/>
    </row>
    <row r="11325" spans="34:52" x14ac:dyDescent="0.15">
      <c r="AH11325" s="221"/>
      <c r="AI11325" s="221"/>
      <c r="AJ11325" s="221"/>
      <c r="AK11325" s="221"/>
      <c r="AL11325" s="221"/>
      <c r="AM11325" s="221"/>
      <c r="AN11325" s="221"/>
      <c r="AO11325" s="221"/>
      <c r="AP11325" s="221"/>
      <c r="AQ11325" s="219"/>
      <c r="AR11325" s="219"/>
      <c r="AS11325" s="221"/>
      <c r="AT11325" s="221"/>
      <c r="AU11325" s="221"/>
      <c r="AV11325" s="221"/>
      <c r="AW11325" s="221"/>
      <c r="AX11325" s="221"/>
      <c r="AY11325" s="221"/>
      <c r="AZ11325" s="221"/>
    </row>
    <row r="11326" spans="34:52" x14ac:dyDescent="0.15">
      <c r="AH11326" s="221"/>
      <c r="AI11326" s="221"/>
      <c r="AJ11326" s="221"/>
      <c r="AK11326" s="221"/>
      <c r="AL11326" s="221"/>
      <c r="AM11326" s="221"/>
      <c r="AN11326" s="221"/>
      <c r="AO11326" s="221"/>
      <c r="AP11326" s="221"/>
      <c r="AQ11326" s="219"/>
      <c r="AR11326" s="219"/>
      <c r="AS11326" s="221"/>
      <c r="AT11326" s="221"/>
      <c r="AU11326" s="221"/>
      <c r="AV11326" s="221"/>
      <c r="AW11326" s="221"/>
      <c r="AX11326" s="221"/>
      <c r="AY11326" s="221"/>
      <c r="AZ11326" s="221"/>
    </row>
    <row r="11327" spans="34:52" x14ac:dyDescent="0.15">
      <c r="AH11327" s="221"/>
      <c r="AI11327" s="221"/>
      <c r="AJ11327" s="221"/>
      <c r="AK11327" s="221"/>
      <c r="AL11327" s="221"/>
      <c r="AM11327" s="221"/>
      <c r="AN11327" s="221"/>
      <c r="AO11327" s="221"/>
      <c r="AP11327" s="221"/>
      <c r="AQ11327" s="219"/>
      <c r="AR11327" s="219"/>
      <c r="AS11327" s="221"/>
      <c r="AT11327" s="221"/>
      <c r="AU11327" s="221"/>
      <c r="AV11327" s="221"/>
      <c r="AW11327" s="221"/>
      <c r="AX11327" s="221"/>
      <c r="AY11327" s="221"/>
      <c r="AZ11327" s="221"/>
    </row>
    <row r="11328" spans="34:52" x14ac:dyDescent="0.15">
      <c r="AH11328" s="221"/>
      <c r="AI11328" s="221"/>
      <c r="AJ11328" s="221"/>
      <c r="AK11328" s="221"/>
      <c r="AL11328" s="221"/>
      <c r="AM11328" s="221"/>
      <c r="AN11328" s="221"/>
      <c r="AO11328" s="221"/>
      <c r="AP11328" s="221"/>
      <c r="AQ11328" s="219"/>
      <c r="AR11328" s="219"/>
      <c r="AS11328" s="221"/>
      <c r="AT11328" s="221"/>
      <c r="AU11328" s="221"/>
      <c r="AV11328" s="221"/>
      <c r="AW11328" s="221"/>
      <c r="AX11328" s="221"/>
      <c r="AY11328" s="221"/>
      <c r="AZ11328" s="221"/>
    </row>
    <row r="11329" spans="34:52" x14ac:dyDescent="0.15">
      <c r="AH11329" s="221"/>
      <c r="AI11329" s="221"/>
      <c r="AJ11329" s="221"/>
      <c r="AK11329" s="221"/>
      <c r="AL11329" s="221"/>
      <c r="AM11329" s="221"/>
      <c r="AN11329" s="221"/>
      <c r="AO11329" s="221"/>
      <c r="AP11329" s="221"/>
      <c r="AQ11329" s="219"/>
      <c r="AR11329" s="219"/>
      <c r="AS11329" s="221"/>
      <c r="AT11329" s="221"/>
      <c r="AU11329" s="221"/>
      <c r="AV11329" s="221"/>
      <c r="AW11329" s="221"/>
      <c r="AX11329" s="221"/>
      <c r="AY11329" s="221"/>
      <c r="AZ11329" s="221"/>
    </row>
    <row r="11330" spans="34:52" x14ac:dyDescent="0.15">
      <c r="AH11330" s="221"/>
      <c r="AI11330" s="221"/>
      <c r="AJ11330" s="221"/>
      <c r="AK11330" s="221"/>
      <c r="AL11330" s="221"/>
      <c r="AM11330" s="221"/>
      <c r="AN11330" s="221"/>
      <c r="AO11330" s="221"/>
      <c r="AP11330" s="221"/>
      <c r="AQ11330" s="219"/>
      <c r="AR11330" s="219"/>
      <c r="AS11330" s="221"/>
      <c r="AT11330" s="221"/>
      <c r="AU11330" s="221"/>
      <c r="AV11330" s="221"/>
      <c r="AW11330" s="221"/>
      <c r="AX11330" s="221"/>
      <c r="AY11330" s="221"/>
      <c r="AZ11330" s="221"/>
    </row>
    <row r="11331" spans="34:52" x14ac:dyDescent="0.15">
      <c r="AH11331" s="221"/>
      <c r="AI11331" s="221"/>
      <c r="AJ11331" s="221"/>
      <c r="AK11331" s="221"/>
      <c r="AL11331" s="221"/>
      <c r="AM11331" s="221"/>
      <c r="AN11331" s="221"/>
      <c r="AO11331" s="221"/>
      <c r="AP11331" s="221"/>
      <c r="AQ11331" s="219"/>
      <c r="AR11331" s="219"/>
      <c r="AS11331" s="221"/>
      <c r="AT11331" s="221"/>
      <c r="AU11331" s="221"/>
      <c r="AV11331" s="221"/>
      <c r="AW11331" s="221"/>
      <c r="AX11331" s="221"/>
      <c r="AY11331" s="221"/>
      <c r="AZ11331" s="221"/>
    </row>
    <row r="11332" spans="34:52" x14ac:dyDescent="0.15">
      <c r="AH11332" s="221"/>
      <c r="AI11332" s="221"/>
      <c r="AJ11332" s="221"/>
      <c r="AK11332" s="221"/>
      <c r="AL11332" s="221"/>
      <c r="AM11332" s="221"/>
      <c r="AN11332" s="221"/>
      <c r="AO11332" s="221"/>
      <c r="AP11332" s="221"/>
      <c r="AQ11332" s="219"/>
      <c r="AR11332" s="219"/>
      <c r="AS11332" s="221"/>
      <c r="AT11332" s="221"/>
      <c r="AU11332" s="221"/>
      <c r="AV11332" s="221"/>
      <c r="AW11332" s="221"/>
      <c r="AX11332" s="221"/>
      <c r="AY11332" s="221"/>
      <c r="AZ11332" s="221"/>
    </row>
    <row r="11333" spans="34:52" x14ac:dyDescent="0.15">
      <c r="AH11333" s="221"/>
      <c r="AI11333" s="221"/>
      <c r="AJ11333" s="221"/>
      <c r="AK11333" s="221"/>
      <c r="AL11333" s="221"/>
      <c r="AM11333" s="221"/>
      <c r="AN11333" s="221"/>
      <c r="AO11333" s="221"/>
      <c r="AP11333" s="221"/>
      <c r="AQ11333" s="219"/>
      <c r="AR11333" s="219"/>
      <c r="AS11333" s="221"/>
      <c r="AT11333" s="221"/>
      <c r="AU11333" s="221"/>
      <c r="AV11333" s="221"/>
      <c r="AW11333" s="221"/>
      <c r="AX11333" s="221"/>
      <c r="AY11333" s="221"/>
      <c r="AZ11333" s="221"/>
    </row>
    <row r="11334" spans="34:52" x14ac:dyDescent="0.15">
      <c r="AH11334" s="221"/>
      <c r="AI11334" s="221"/>
      <c r="AJ11334" s="221"/>
      <c r="AK11334" s="221"/>
      <c r="AL11334" s="221"/>
      <c r="AM11334" s="221"/>
      <c r="AN11334" s="221"/>
      <c r="AO11334" s="221"/>
      <c r="AP11334" s="221"/>
      <c r="AQ11334" s="219"/>
      <c r="AR11334" s="219"/>
      <c r="AS11334" s="221"/>
      <c r="AT11334" s="221"/>
      <c r="AU11334" s="221"/>
      <c r="AV11334" s="221"/>
      <c r="AW11334" s="221"/>
      <c r="AX11334" s="221"/>
      <c r="AY11334" s="221"/>
      <c r="AZ11334" s="221"/>
    </row>
    <row r="11335" spans="34:52" x14ac:dyDescent="0.15">
      <c r="AH11335" s="221"/>
      <c r="AI11335" s="221"/>
      <c r="AJ11335" s="221"/>
      <c r="AK11335" s="221"/>
      <c r="AL11335" s="221"/>
      <c r="AM11335" s="221"/>
      <c r="AN11335" s="221"/>
      <c r="AO11335" s="221"/>
      <c r="AP11335" s="221"/>
      <c r="AQ11335" s="219"/>
      <c r="AR11335" s="219"/>
      <c r="AS11335" s="221"/>
      <c r="AT11335" s="221"/>
      <c r="AU11335" s="221"/>
      <c r="AV11335" s="221"/>
      <c r="AW11335" s="221"/>
      <c r="AX11335" s="221"/>
      <c r="AY11335" s="221"/>
      <c r="AZ11335" s="221"/>
    </row>
    <row r="11336" spans="34:52" x14ac:dyDescent="0.15">
      <c r="AH11336" s="221"/>
      <c r="AI11336" s="221"/>
      <c r="AJ11336" s="221"/>
      <c r="AK11336" s="221"/>
      <c r="AL11336" s="221"/>
      <c r="AM11336" s="221"/>
      <c r="AN11336" s="221"/>
      <c r="AO11336" s="221"/>
      <c r="AP11336" s="221"/>
      <c r="AQ11336" s="219"/>
      <c r="AR11336" s="219"/>
      <c r="AS11336" s="221"/>
      <c r="AT11336" s="221"/>
      <c r="AU11336" s="221"/>
      <c r="AV11336" s="221"/>
      <c r="AW11336" s="221"/>
      <c r="AX11336" s="221"/>
      <c r="AY11336" s="221"/>
      <c r="AZ11336" s="221"/>
    </row>
    <row r="11337" spans="34:52" x14ac:dyDescent="0.15">
      <c r="AH11337" s="221"/>
      <c r="AI11337" s="221"/>
      <c r="AJ11337" s="221"/>
      <c r="AK11337" s="221"/>
      <c r="AL11337" s="221"/>
      <c r="AM11337" s="221"/>
      <c r="AN11337" s="221"/>
      <c r="AO11337" s="221"/>
      <c r="AP11337" s="221"/>
      <c r="AQ11337" s="219"/>
      <c r="AR11337" s="219"/>
      <c r="AS11337" s="221"/>
      <c r="AT11337" s="221"/>
      <c r="AU11337" s="221"/>
      <c r="AV11337" s="221"/>
      <c r="AW11337" s="221"/>
      <c r="AX11337" s="221"/>
      <c r="AY11337" s="221"/>
      <c r="AZ11337" s="221"/>
    </row>
    <row r="11338" spans="34:52" x14ac:dyDescent="0.15">
      <c r="AH11338" s="221"/>
      <c r="AI11338" s="221"/>
      <c r="AJ11338" s="221"/>
      <c r="AK11338" s="221"/>
      <c r="AL11338" s="221"/>
      <c r="AM11338" s="221"/>
      <c r="AN11338" s="221"/>
      <c r="AO11338" s="221"/>
      <c r="AP11338" s="221"/>
      <c r="AQ11338" s="219"/>
      <c r="AR11338" s="219"/>
      <c r="AS11338" s="221"/>
      <c r="AT11338" s="221"/>
      <c r="AU11338" s="221"/>
      <c r="AV11338" s="221"/>
      <c r="AW11338" s="221"/>
      <c r="AX11338" s="221"/>
      <c r="AY11338" s="221"/>
      <c r="AZ11338" s="221"/>
    </row>
    <row r="11339" spans="34:52" x14ac:dyDescent="0.15">
      <c r="AH11339" s="221"/>
      <c r="AI11339" s="221"/>
      <c r="AJ11339" s="221"/>
      <c r="AK11339" s="221"/>
      <c r="AL11339" s="221"/>
      <c r="AM11339" s="221"/>
      <c r="AN11339" s="221"/>
      <c r="AO11339" s="221"/>
      <c r="AP11339" s="221"/>
      <c r="AQ11339" s="219"/>
      <c r="AR11339" s="219"/>
      <c r="AS11339" s="221"/>
      <c r="AT11339" s="221"/>
      <c r="AU11339" s="221"/>
      <c r="AV11339" s="221"/>
      <c r="AW11339" s="221"/>
      <c r="AX11339" s="221"/>
      <c r="AY11339" s="221"/>
      <c r="AZ11339" s="221"/>
    </row>
    <row r="11340" spans="34:52" x14ac:dyDescent="0.15">
      <c r="AH11340" s="221"/>
      <c r="AI11340" s="221"/>
      <c r="AJ11340" s="221"/>
      <c r="AK11340" s="221"/>
      <c r="AL11340" s="221"/>
      <c r="AM11340" s="221"/>
      <c r="AN11340" s="221"/>
      <c r="AO11340" s="221"/>
      <c r="AP11340" s="221"/>
      <c r="AQ11340" s="219"/>
      <c r="AR11340" s="219"/>
      <c r="AS11340" s="221"/>
      <c r="AT11340" s="221"/>
      <c r="AU11340" s="221"/>
      <c r="AV11340" s="221"/>
      <c r="AW11340" s="221"/>
      <c r="AX11340" s="221"/>
      <c r="AY11340" s="221"/>
      <c r="AZ11340" s="221"/>
    </row>
    <row r="11341" spans="34:52" x14ac:dyDescent="0.15">
      <c r="AH11341" s="221"/>
      <c r="AI11341" s="221"/>
      <c r="AJ11341" s="221"/>
      <c r="AK11341" s="221"/>
      <c r="AL11341" s="221"/>
      <c r="AM11341" s="221"/>
      <c r="AN11341" s="221"/>
      <c r="AO11341" s="221"/>
      <c r="AP11341" s="221"/>
      <c r="AQ11341" s="219"/>
      <c r="AR11341" s="219"/>
      <c r="AS11341" s="221"/>
      <c r="AT11341" s="221"/>
      <c r="AU11341" s="221"/>
      <c r="AV11341" s="221"/>
      <c r="AW11341" s="221"/>
      <c r="AX11341" s="221"/>
      <c r="AY11341" s="221"/>
      <c r="AZ11341" s="221"/>
    </row>
    <row r="11342" spans="34:52" x14ac:dyDescent="0.15">
      <c r="AH11342" s="221"/>
      <c r="AI11342" s="221"/>
      <c r="AJ11342" s="221"/>
      <c r="AK11342" s="221"/>
      <c r="AL11342" s="221"/>
      <c r="AM11342" s="221"/>
      <c r="AN11342" s="221"/>
      <c r="AO11342" s="221"/>
      <c r="AP11342" s="221"/>
      <c r="AQ11342" s="219"/>
      <c r="AR11342" s="219"/>
      <c r="AS11342" s="221"/>
      <c r="AT11342" s="221"/>
      <c r="AU11342" s="221"/>
      <c r="AV11342" s="221"/>
      <c r="AW11342" s="221"/>
      <c r="AX11342" s="221"/>
      <c r="AY11342" s="221"/>
      <c r="AZ11342" s="221"/>
    </row>
    <row r="11343" spans="34:52" x14ac:dyDescent="0.15">
      <c r="AH11343" s="221"/>
      <c r="AI11343" s="221"/>
      <c r="AJ11343" s="221"/>
      <c r="AK11343" s="221"/>
      <c r="AL11343" s="221"/>
      <c r="AM11343" s="221"/>
      <c r="AN11343" s="221"/>
      <c r="AO11343" s="221"/>
      <c r="AP11343" s="221"/>
      <c r="AQ11343" s="219"/>
      <c r="AR11343" s="219"/>
      <c r="AS11343" s="221"/>
      <c r="AT11343" s="221"/>
      <c r="AU11343" s="221"/>
      <c r="AV11343" s="221"/>
      <c r="AW11343" s="221"/>
      <c r="AX11343" s="221"/>
      <c r="AY11343" s="221"/>
      <c r="AZ11343" s="221"/>
    </row>
    <row r="11344" spans="34:52" x14ac:dyDescent="0.15">
      <c r="AH11344" s="221"/>
      <c r="AI11344" s="221"/>
      <c r="AJ11344" s="221"/>
      <c r="AK11344" s="221"/>
      <c r="AL11344" s="221"/>
      <c r="AM11344" s="221"/>
      <c r="AN11344" s="221"/>
      <c r="AO11344" s="221"/>
      <c r="AP11344" s="221"/>
      <c r="AQ11344" s="219"/>
      <c r="AR11344" s="219"/>
      <c r="AS11344" s="221"/>
      <c r="AT11344" s="221"/>
      <c r="AU11344" s="221"/>
      <c r="AV11344" s="221"/>
      <c r="AW11344" s="221"/>
      <c r="AX11344" s="221"/>
      <c r="AY11344" s="221"/>
      <c r="AZ11344" s="221"/>
    </row>
    <row r="11345" spans="34:52" x14ac:dyDescent="0.15">
      <c r="AH11345" s="221"/>
      <c r="AI11345" s="221"/>
      <c r="AJ11345" s="221"/>
      <c r="AK11345" s="221"/>
      <c r="AL11345" s="221"/>
      <c r="AM11345" s="221"/>
      <c r="AN11345" s="221"/>
      <c r="AO11345" s="221"/>
      <c r="AP11345" s="221"/>
      <c r="AQ11345" s="219"/>
      <c r="AR11345" s="219"/>
      <c r="AS11345" s="221"/>
      <c r="AT11345" s="221"/>
      <c r="AU11345" s="221"/>
      <c r="AV11345" s="221"/>
      <c r="AW11345" s="221"/>
      <c r="AX11345" s="221"/>
      <c r="AY11345" s="221"/>
      <c r="AZ11345" s="221"/>
    </row>
    <row r="11346" spans="34:52" x14ac:dyDescent="0.15">
      <c r="AH11346" s="221"/>
      <c r="AI11346" s="221"/>
      <c r="AJ11346" s="221"/>
      <c r="AK11346" s="221"/>
      <c r="AL11346" s="221"/>
      <c r="AM11346" s="221"/>
      <c r="AN11346" s="221"/>
      <c r="AO11346" s="221"/>
      <c r="AP11346" s="221"/>
      <c r="AQ11346" s="219"/>
      <c r="AR11346" s="219"/>
      <c r="AS11346" s="221"/>
      <c r="AT11346" s="221"/>
      <c r="AU11346" s="221"/>
      <c r="AV11346" s="221"/>
      <c r="AW11346" s="221"/>
      <c r="AX11346" s="221"/>
      <c r="AY11346" s="221"/>
      <c r="AZ11346" s="221"/>
    </row>
    <row r="11347" spans="34:52" x14ac:dyDescent="0.15">
      <c r="AH11347" s="221"/>
      <c r="AI11347" s="221"/>
      <c r="AJ11347" s="221"/>
      <c r="AK11347" s="221"/>
      <c r="AL11347" s="221"/>
      <c r="AM11347" s="221"/>
      <c r="AN11347" s="221"/>
      <c r="AO11347" s="221"/>
      <c r="AP11347" s="221"/>
      <c r="AQ11347" s="219"/>
      <c r="AR11347" s="219"/>
      <c r="AS11347" s="221"/>
      <c r="AT11347" s="221"/>
      <c r="AU11347" s="221"/>
      <c r="AV11347" s="221"/>
      <c r="AW11347" s="221"/>
      <c r="AX11347" s="221"/>
      <c r="AY11347" s="221"/>
      <c r="AZ11347" s="221"/>
    </row>
    <row r="11348" spans="34:52" x14ac:dyDescent="0.15">
      <c r="AH11348" s="221"/>
      <c r="AI11348" s="221"/>
      <c r="AJ11348" s="221"/>
      <c r="AK11348" s="221"/>
      <c r="AL11348" s="221"/>
      <c r="AM11348" s="221"/>
      <c r="AN11348" s="221"/>
      <c r="AO11348" s="221"/>
      <c r="AP11348" s="221"/>
      <c r="AQ11348" s="219"/>
      <c r="AR11348" s="219"/>
      <c r="AS11348" s="221"/>
      <c r="AT11348" s="221"/>
      <c r="AU11348" s="221"/>
      <c r="AV11348" s="221"/>
      <c r="AW11348" s="221"/>
      <c r="AX11348" s="221"/>
      <c r="AY11348" s="221"/>
      <c r="AZ11348" s="221"/>
    </row>
    <row r="11349" spans="34:52" x14ac:dyDescent="0.15">
      <c r="AH11349" s="221"/>
      <c r="AI11349" s="221"/>
      <c r="AJ11349" s="221"/>
      <c r="AK11349" s="221"/>
      <c r="AL11349" s="221"/>
      <c r="AM11349" s="221"/>
      <c r="AN11349" s="221"/>
      <c r="AO11349" s="221"/>
      <c r="AP11349" s="221"/>
      <c r="AQ11349" s="219"/>
      <c r="AR11349" s="219"/>
      <c r="AS11349" s="221"/>
      <c r="AT11349" s="221"/>
      <c r="AU11349" s="221"/>
      <c r="AV11349" s="221"/>
      <c r="AW11349" s="221"/>
      <c r="AX11349" s="221"/>
      <c r="AY11349" s="221"/>
      <c r="AZ11349" s="221"/>
    </row>
    <row r="11350" spans="34:52" x14ac:dyDescent="0.15">
      <c r="AH11350" s="221"/>
      <c r="AI11350" s="221"/>
      <c r="AJ11350" s="221"/>
      <c r="AK11350" s="221"/>
      <c r="AL11350" s="221"/>
      <c r="AM11350" s="221"/>
      <c r="AN11350" s="221"/>
      <c r="AO11350" s="221"/>
      <c r="AP11350" s="221"/>
      <c r="AQ11350" s="219"/>
      <c r="AR11350" s="219"/>
      <c r="AS11350" s="221"/>
      <c r="AT11350" s="221"/>
      <c r="AU11350" s="221"/>
      <c r="AV11350" s="221"/>
      <c r="AW11350" s="221"/>
      <c r="AX11350" s="221"/>
      <c r="AY11350" s="221"/>
      <c r="AZ11350" s="221"/>
    </row>
    <row r="11351" spans="34:52" x14ac:dyDescent="0.15">
      <c r="AH11351" s="221"/>
      <c r="AI11351" s="221"/>
      <c r="AJ11351" s="221"/>
      <c r="AK11351" s="221"/>
      <c r="AL11351" s="221"/>
      <c r="AM11351" s="221"/>
      <c r="AN11351" s="221"/>
      <c r="AO11351" s="221"/>
      <c r="AP11351" s="221"/>
      <c r="AQ11351" s="219"/>
      <c r="AR11351" s="219"/>
      <c r="AS11351" s="221"/>
      <c r="AT11351" s="221"/>
      <c r="AU11351" s="221"/>
      <c r="AV11351" s="221"/>
      <c r="AW11351" s="221"/>
      <c r="AX11351" s="221"/>
      <c r="AY11351" s="221"/>
      <c r="AZ11351" s="221"/>
    </row>
    <row r="11352" spans="34:52" x14ac:dyDescent="0.15">
      <c r="AH11352" s="221"/>
      <c r="AI11352" s="221"/>
      <c r="AJ11352" s="221"/>
      <c r="AK11352" s="221"/>
      <c r="AL11352" s="221"/>
      <c r="AM11352" s="221"/>
      <c r="AN11352" s="221"/>
      <c r="AO11352" s="221"/>
      <c r="AP11352" s="221"/>
      <c r="AQ11352" s="219"/>
      <c r="AR11352" s="219"/>
      <c r="AS11352" s="221"/>
      <c r="AT11352" s="221"/>
      <c r="AU11352" s="221"/>
      <c r="AV11352" s="221"/>
      <c r="AW11352" s="221"/>
      <c r="AX11352" s="221"/>
      <c r="AY11352" s="221"/>
      <c r="AZ11352" s="221"/>
    </row>
    <row r="11353" spans="34:52" x14ac:dyDescent="0.15">
      <c r="AH11353" s="221"/>
      <c r="AI11353" s="221"/>
      <c r="AJ11353" s="221"/>
      <c r="AK11353" s="221"/>
      <c r="AL11353" s="221"/>
      <c r="AM11353" s="221"/>
      <c r="AN11353" s="221"/>
      <c r="AO11353" s="221"/>
      <c r="AP11353" s="221"/>
      <c r="AQ11353" s="219"/>
      <c r="AR11353" s="219"/>
      <c r="AS11353" s="221"/>
      <c r="AT11353" s="221"/>
      <c r="AU11353" s="221"/>
      <c r="AV11353" s="221"/>
      <c r="AW11353" s="221"/>
      <c r="AX11353" s="221"/>
      <c r="AY11353" s="221"/>
      <c r="AZ11353" s="221"/>
    </row>
    <row r="11354" spans="34:52" x14ac:dyDescent="0.15">
      <c r="AH11354" s="221"/>
      <c r="AI11354" s="221"/>
      <c r="AJ11354" s="221"/>
      <c r="AK11354" s="221"/>
      <c r="AL11354" s="221"/>
      <c r="AM11354" s="221"/>
      <c r="AN11354" s="221"/>
      <c r="AO11354" s="221"/>
      <c r="AP11354" s="221"/>
      <c r="AQ11354" s="219"/>
      <c r="AR11354" s="219"/>
      <c r="AS11354" s="221"/>
      <c r="AT11354" s="221"/>
      <c r="AU11354" s="221"/>
      <c r="AV11354" s="221"/>
      <c r="AW11354" s="221"/>
      <c r="AX11354" s="221"/>
      <c r="AY11354" s="221"/>
      <c r="AZ11354" s="221"/>
    </row>
    <row r="11355" spans="34:52" x14ac:dyDescent="0.15">
      <c r="AH11355" s="221"/>
      <c r="AI11355" s="221"/>
      <c r="AJ11355" s="221"/>
      <c r="AK11355" s="221"/>
      <c r="AL11355" s="221"/>
      <c r="AM11355" s="221"/>
      <c r="AN11355" s="221"/>
      <c r="AO11355" s="221"/>
      <c r="AP11355" s="221"/>
      <c r="AQ11355" s="219"/>
      <c r="AR11355" s="219"/>
      <c r="AS11355" s="221"/>
      <c r="AT11355" s="221"/>
      <c r="AU11355" s="221"/>
      <c r="AV11355" s="221"/>
      <c r="AW11355" s="221"/>
      <c r="AX11355" s="221"/>
      <c r="AY11355" s="221"/>
      <c r="AZ11355" s="221"/>
    </row>
    <row r="11356" spans="34:52" x14ac:dyDescent="0.15">
      <c r="AH11356" s="221"/>
      <c r="AI11356" s="221"/>
      <c r="AJ11356" s="221"/>
      <c r="AK11356" s="221"/>
      <c r="AL11356" s="221"/>
      <c r="AM11356" s="221"/>
      <c r="AN11356" s="221"/>
      <c r="AO11356" s="221"/>
      <c r="AP11356" s="221"/>
      <c r="AQ11356" s="219"/>
      <c r="AR11356" s="219"/>
      <c r="AS11356" s="221"/>
      <c r="AT11356" s="221"/>
      <c r="AU11356" s="221"/>
      <c r="AV11356" s="221"/>
      <c r="AW11356" s="221"/>
      <c r="AX11356" s="221"/>
      <c r="AY11356" s="221"/>
      <c r="AZ11356" s="221"/>
    </row>
    <row r="11357" spans="34:52" x14ac:dyDescent="0.15">
      <c r="AH11357" s="221"/>
      <c r="AI11357" s="221"/>
      <c r="AJ11357" s="221"/>
      <c r="AK11357" s="221"/>
      <c r="AL11357" s="221"/>
      <c r="AM11357" s="221"/>
      <c r="AN11357" s="221"/>
      <c r="AO11357" s="221"/>
      <c r="AP11357" s="221"/>
      <c r="AQ11357" s="219"/>
      <c r="AR11357" s="219"/>
      <c r="AS11357" s="221"/>
      <c r="AT11357" s="221"/>
      <c r="AU11357" s="221"/>
      <c r="AV11357" s="221"/>
      <c r="AW11357" s="221"/>
      <c r="AX11357" s="221"/>
      <c r="AY11357" s="221"/>
      <c r="AZ11357" s="221"/>
    </row>
    <row r="11358" spans="34:52" x14ac:dyDescent="0.15">
      <c r="AH11358" s="221"/>
      <c r="AI11358" s="221"/>
      <c r="AJ11358" s="221"/>
      <c r="AK11358" s="221"/>
      <c r="AL11358" s="221"/>
      <c r="AM11358" s="221"/>
      <c r="AN11358" s="221"/>
      <c r="AO11358" s="221"/>
      <c r="AP11358" s="221"/>
      <c r="AQ11358" s="219"/>
      <c r="AR11358" s="219"/>
      <c r="AS11358" s="221"/>
      <c r="AT11358" s="221"/>
      <c r="AU11358" s="221"/>
      <c r="AV11358" s="221"/>
      <c r="AW11358" s="221"/>
      <c r="AX11358" s="221"/>
      <c r="AY11358" s="221"/>
      <c r="AZ11358" s="221"/>
    </row>
    <row r="11359" spans="34:52" x14ac:dyDescent="0.15">
      <c r="AH11359" s="221"/>
      <c r="AI11359" s="221"/>
      <c r="AJ11359" s="221"/>
      <c r="AK11359" s="221"/>
      <c r="AL11359" s="221"/>
      <c r="AM11359" s="221"/>
      <c r="AN11359" s="221"/>
      <c r="AO11359" s="221"/>
      <c r="AP11359" s="221"/>
      <c r="AQ11359" s="219"/>
      <c r="AR11359" s="219"/>
      <c r="AS11359" s="221"/>
      <c r="AT11359" s="221"/>
      <c r="AU11359" s="221"/>
      <c r="AV11359" s="221"/>
      <c r="AW11359" s="221"/>
      <c r="AX11359" s="221"/>
      <c r="AY11359" s="221"/>
      <c r="AZ11359" s="221"/>
    </row>
    <row r="11360" spans="34:52" x14ac:dyDescent="0.15">
      <c r="AH11360" s="221"/>
      <c r="AI11360" s="221"/>
      <c r="AJ11360" s="221"/>
      <c r="AK11360" s="221"/>
      <c r="AL11360" s="221"/>
      <c r="AM11360" s="221"/>
      <c r="AN11360" s="221"/>
      <c r="AO11360" s="221"/>
      <c r="AP11360" s="221"/>
      <c r="AQ11360" s="219"/>
      <c r="AR11360" s="219"/>
      <c r="AS11360" s="221"/>
      <c r="AT11360" s="221"/>
      <c r="AU11360" s="221"/>
      <c r="AV11360" s="221"/>
      <c r="AW11360" s="221"/>
      <c r="AX11360" s="221"/>
      <c r="AY11360" s="221"/>
      <c r="AZ11360" s="221"/>
    </row>
    <row r="11361" spans="34:52" x14ac:dyDescent="0.15">
      <c r="AH11361" s="221"/>
      <c r="AI11361" s="221"/>
      <c r="AJ11361" s="221"/>
      <c r="AK11361" s="221"/>
      <c r="AL11361" s="221"/>
      <c r="AM11361" s="221"/>
      <c r="AN11361" s="221"/>
      <c r="AO11361" s="221"/>
      <c r="AP11361" s="221"/>
      <c r="AQ11361" s="219"/>
      <c r="AR11361" s="219"/>
      <c r="AS11361" s="221"/>
      <c r="AT11361" s="221"/>
      <c r="AU11361" s="221"/>
      <c r="AV11361" s="221"/>
      <c r="AW11361" s="221"/>
      <c r="AX11361" s="221"/>
      <c r="AY11361" s="221"/>
      <c r="AZ11361" s="221"/>
    </row>
    <row r="11362" spans="34:52" x14ac:dyDescent="0.15">
      <c r="AH11362" s="221"/>
      <c r="AI11362" s="221"/>
      <c r="AJ11362" s="221"/>
      <c r="AK11362" s="221"/>
      <c r="AL11362" s="221"/>
      <c r="AM11362" s="221"/>
      <c r="AN11362" s="221"/>
      <c r="AO11362" s="221"/>
      <c r="AP11362" s="221"/>
      <c r="AQ11362" s="219"/>
      <c r="AR11362" s="219"/>
      <c r="AS11362" s="221"/>
      <c r="AT11362" s="221"/>
      <c r="AU11362" s="221"/>
      <c r="AV11362" s="221"/>
      <c r="AW11362" s="221"/>
      <c r="AX11362" s="221"/>
      <c r="AY11362" s="221"/>
      <c r="AZ11362" s="221"/>
    </row>
    <row r="11363" spans="34:52" x14ac:dyDescent="0.15">
      <c r="AH11363" s="221"/>
      <c r="AI11363" s="221"/>
      <c r="AJ11363" s="221"/>
      <c r="AK11363" s="221"/>
      <c r="AL11363" s="221"/>
      <c r="AM11363" s="221"/>
      <c r="AN11363" s="221"/>
      <c r="AO11363" s="221"/>
      <c r="AP11363" s="221"/>
      <c r="AQ11363" s="219"/>
      <c r="AR11363" s="219"/>
      <c r="AS11363" s="221"/>
      <c r="AT11363" s="221"/>
      <c r="AU11363" s="221"/>
      <c r="AV11363" s="221"/>
      <c r="AW11363" s="221"/>
      <c r="AX11363" s="221"/>
      <c r="AY11363" s="221"/>
      <c r="AZ11363" s="221"/>
    </row>
    <row r="11364" spans="34:52" x14ac:dyDescent="0.15">
      <c r="AH11364" s="221"/>
      <c r="AI11364" s="221"/>
      <c r="AJ11364" s="221"/>
      <c r="AK11364" s="221"/>
      <c r="AL11364" s="221"/>
      <c r="AM11364" s="221"/>
      <c r="AN11364" s="221"/>
      <c r="AO11364" s="221"/>
      <c r="AP11364" s="221"/>
      <c r="AQ11364" s="219"/>
      <c r="AR11364" s="219"/>
      <c r="AS11364" s="221"/>
      <c r="AT11364" s="221"/>
      <c r="AU11364" s="221"/>
      <c r="AV11364" s="221"/>
      <c r="AW11364" s="221"/>
      <c r="AX11364" s="221"/>
      <c r="AY11364" s="221"/>
      <c r="AZ11364" s="221"/>
    </row>
    <row r="11365" spans="34:52" x14ac:dyDescent="0.15">
      <c r="AH11365" s="221"/>
      <c r="AI11365" s="221"/>
      <c r="AJ11365" s="221"/>
      <c r="AK11365" s="221"/>
      <c r="AL11365" s="221"/>
      <c r="AM11365" s="221"/>
      <c r="AN11365" s="221"/>
      <c r="AO11365" s="221"/>
      <c r="AP11365" s="221"/>
      <c r="AQ11365" s="219"/>
      <c r="AR11365" s="219"/>
      <c r="AS11365" s="221"/>
      <c r="AT11365" s="221"/>
      <c r="AU11365" s="221"/>
      <c r="AV11365" s="221"/>
      <c r="AW11365" s="221"/>
      <c r="AX11365" s="221"/>
      <c r="AY11365" s="221"/>
      <c r="AZ11365" s="221"/>
    </row>
    <row r="11366" spans="34:52" x14ac:dyDescent="0.15">
      <c r="AH11366" s="221"/>
      <c r="AI11366" s="221"/>
      <c r="AJ11366" s="221"/>
      <c r="AK11366" s="221"/>
      <c r="AL11366" s="221"/>
      <c r="AM11366" s="221"/>
      <c r="AN11366" s="221"/>
      <c r="AO11366" s="221"/>
      <c r="AP11366" s="221"/>
      <c r="AQ11366" s="219"/>
      <c r="AR11366" s="219"/>
      <c r="AS11366" s="221"/>
      <c r="AT11366" s="221"/>
      <c r="AU11366" s="221"/>
      <c r="AV11366" s="221"/>
      <c r="AW11366" s="221"/>
      <c r="AX11366" s="221"/>
      <c r="AY11366" s="221"/>
      <c r="AZ11366" s="221"/>
    </row>
    <row r="11367" spans="34:52" x14ac:dyDescent="0.15">
      <c r="AH11367" s="221"/>
      <c r="AI11367" s="221"/>
      <c r="AJ11367" s="221"/>
      <c r="AK11367" s="221"/>
      <c r="AL11367" s="221"/>
      <c r="AM11367" s="221"/>
      <c r="AN11367" s="221"/>
      <c r="AO11367" s="221"/>
      <c r="AP11367" s="221"/>
      <c r="AQ11367" s="219"/>
      <c r="AR11367" s="219"/>
      <c r="AS11367" s="221"/>
      <c r="AT11367" s="221"/>
      <c r="AU11367" s="221"/>
      <c r="AV11367" s="221"/>
      <c r="AW11367" s="221"/>
      <c r="AX11367" s="221"/>
      <c r="AY11367" s="221"/>
      <c r="AZ11367" s="221"/>
    </row>
    <row r="11368" spans="34:52" x14ac:dyDescent="0.15">
      <c r="AH11368" s="221"/>
      <c r="AI11368" s="221"/>
      <c r="AJ11368" s="221"/>
      <c r="AK11368" s="221"/>
      <c r="AL11368" s="221"/>
      <c r="AM11368" s="221"/>
      <c r="AN11368" s="221"/>
      <c r="AO11368" s="221"/>
      <c r="AP11368" s="221"/>
      <c r="AQ11368" s="219"/>
      <c r="AR11368" s="219"/>
      <c r="AS11368" s="221"/>
      <c r="AT11368" s="221"/>
      <c r="AU11368" s="221"/>
      <c r="AV11368" s="221"/>
      <c r="AW11368" s="221"/>
      <c r="AX11368" s="221"/>
      <c r="AY11368" s="221"/>
      <c r="AZ11368" s="221"/>
    </row>
    <row r="11369" spans="34:52" x14ac:dyDescent="0.15">
      <c r="AH11369" s="221"/>
      <c r="AI11369" s="221"/>
      <c r="AJ11369" s="221"/>
      <c r="AK11369" s="221"/>
      <c r="AL11369" s="221"/>
      <c r="AM11369" s="221"/>
      <c r="AN11369" s="221"/>
      <c r="AO11369" s="221"/>
      <c r="AP11369" s="221"/>
      <c r="AQ11369" s="219"/>
      <c r="AR11369" s="219"/>
      <c r="AS11369" s="221"/>
      <c r="AT11369" s="221"/>
      <c r="AU11369" s="221"/>
      <c r="AV11369" s="221"/>
      <c r="AW11369" s="221"/>
      <c r="AX11369" s="221"/>
      <c r="AY11369" s="221"/>
      <c r="AZ11369" s="221"/>
    </row>
    <row r="11370" spans="34:52" x14ac:dyDescent="0.15">
      <c r="AH11370" s="221"/>
      <c r="AI11370" s="221"/>
      <c r="AJ11370" s="221"/>
      <c r="AK11370" s="221"/>
      <c r="AL11370" s="221"/>
      <c r="AM11370" s="221"/>
      <c r="AN11370" s="221"/>
      <c r="AO11370" s="221"/>
      <c r="AP11370" s="221"/>
      <c r="AQ11370" s="219"/>
      <c r="AR11370" s="219"/>
      <c r="AS11370" s="221"/>
      <c r="AT11370" s="221"/>
      <c r="AU11370" s="221"/>
      <c r="AV11370" s="221"/>
      <c r="AW11370" s="221"/>
      <c r="AX11370" s="221"/>
      <c r="AY11370" s="221"/>
      <c r="AZ11370" s="221"/>
    </row>
    <row r="11371" spans="34:52" x14ac:dyDescent="0.15">
      <c r="AH11371" s="221"/>
      <c r="AI11371" s="221"/>
      <c r="AJ11371" s="221"/>
      <c r="AK11371" s="221"/>
      <c r="AL11371" s="221"/>
      <c r="AM11371" s="221"/>
      <c r="AN11371" s="221"/>
      <c r="AO11371" s="221"/>
      <c r="AP11371" s="221"/>
      <c r="AQ11371" s="219"/>
      <c r="AR11371" s="219"/>
      <c r="AS11371" s="221"/>
      <c r="AT11371" s="221"/>
      <c r="AU11371" s="221"/>
      <c r="AV11371" s="221"/>
      <c r="AW11371" s="221"/>
      <c r="AX11371" s="221"/>
      <c r="AY11371" s="221"/>
      <c r="AZ11371" s="221"/>
    </row>
    <row r="11372" spans="34:52" x14ac:dyDescent="0.15">
      <c r="AH11372" s="221"/>
      <c r="AI11372" s="221"/>
      <c r="AJ11372" s="221"/>
      <c r="AK11372" s="221"/>
      <c r="AL11372" s="221"/>
      <c r="AM11372" s="221"/>
      <c r="AN11372" s="221"/>
      <c r="AO11372" s="221"/>
      <c r="AP11372" s="221"/>
      <c r="AQ11372" s="219"/>
      <c r="AR11372" s="219"/>
      <c r="AS11372" s="221"/>
      <c r="AT11372" s="221"/>
      <c r="AU11372" s="221"/>
      <c r="AV11372" s="221"/>
      <c r="AW11372" s="221"/>
      <c r="AX11372" s="221"/>
      <c r="AY11372" s="221"/>
      <c r="AZ11372" s="221"/>
    </row>
    <row r="11373" spans="34:52" x14ac:dyDescent="0.15">
      <c r="AH11373" s="221"/>
      <c r="AI11373" s="221"/>
      <c r="AJ11373" s="221"/>
      <c r="AK11373" s="221"/>
      <c r="AL11373" s="221"/>
      <c r="AM11373" s="221"/>
      <c r="AN11373" s="221"/>
      <c r="AO11373" s="221"/>
      <c r="AP11373" s="221"/>
      <c r="AQ11373" s="219"/>
      <c r="AR11373" s="219"/>
      <c r="AS11373" s="221"/>
      <c r="AT11373" s="221"/>
      <c r="AU11373" s="221"/>
      <c r="AV11373" s="221"/>
      <c r="AW11373" s="221"/>
      <c r="AX11373" s="221"/>
      <c r="AY11373" s="221"/>
      <c r="AZ11373" s="221"/>
    </row>
    <row r="11374" spans="34:52" x14ac:dyDescent="0.15">
      <c r="AH11374" s="221"/>
      <c r="AI11374" s="221"/>
      <c r="AJ11374" s="221"/>
      <c r="AK11374" s="221"/>
      <c r="AL11374" s="221"/>
      <c r="AM11374" s="221"/>
      <c r="AN11374" s="221"/>
      <c r="AO11374" s="221"/>
      <c r="AP11374" s="221"/>
      <c r="AQ11374" s="219"/>
      <c r="AR11374" s="219"/>
      <c r="AS11374" s="221"/>
      <c r="AT11374" s="221"/>
      <c r="AU11374" s="221"/>
      <c r="AV11374" s="221"/>
      <c r="AW11374" s="221"/>
      <c r="AX11374" s="221"/>
      <c r="AY11374" s="221"/>
      <c r="AZ11374" s="221"/>
    </row>
    <row r="11375" spans="34:52" x14ac:dyDescent="0.15">
      <c r="AH11375" s="221"/>
      <c r="AI11375" s="221"/>
      <c r="AJ11375" s="221"/>
      <c r="AK11375" s="221"/>
      <c r="AL11375" s="221"/>
      <c r="AM11375" s="221"/>
      <c r="AN11375" s="221"/>
      <c r="AO11375" s="221"/>
      <c r="AP11375" s="221"/>
      <c r="AQ11375" s="219"/>
      <c r="AR11375" s="219"/>
      <c r="AS11375" s="221"/>
      <c r="AT11375" s="221"/>
      <c r="AU11375" s="221"/>
      <c r="AV11375" s="221"/>
      <c r="AW11375" s="221"/>
      <c r="AX11375" s="221"/>
      <c r="AY11375" s="221"/>
      <c r="AZ11375" s="221"/>
    </row>
    <row r="11376" spans="34:52" x14ac:dyDescent="0.15">
      <c r="AH11376" s="221"/>
      <c r="AI11376" s="221"/>
      <c r="AJ11376" s="221"/>
      <c r="AK11376" s="221"/>
      <c r="AL11376" s="221"/>
      <c r="AM11376" s="221"/>
      <c r="AN11376" s="221"/>
      <c r="AO11376" s="221"/>
      <c r="AP11376" s="221"/>
      <c r="AQ11376" s="219"/>
      <c r="AR11376" s="219"/>
      <c r="AS11376" s="221"/>
      <c r="AT11376" s="221"/>
      <c r="AU11376" s="221"/>
      <c r="AV11376" s="221"/>
      <c r="AW11376" s="221"/>
      <c r="AX11376" s="221"/>
      <c r="AY11376" s="221"/>
      <c r="AZ11376" s="221"/>
    </row>
    <row r="11377" spans="34:52" x14ac:dyDescent="0.15">
      <c r="AH11377" s="221"/>
      <c r="AI11377" s="221"/>
      <c r="AJ11377" s="221"/>
      <c r="AK11377" s="221"/>
      <c r="AL11377" s="221"/>
      <c r="AM11377" s="221"/>
      <c r="AN11377" s="221"/>
      <c r="AO11377" s="221"/>
      <c r="AP11377" s="221"/>
      <c r="AQ11377" s="219"/>
      <c r="AR11377" s="219"/>
      <c r="AS11377" s="221"/>
      <c r="AT11377" s="221"/>
      <c r="AU11377" s="221"/>
      <c r="AV11377" s="221"/>
      <c r="AW11377" s="221"/>
      <c r="AX11377" s="221"/>
      <c r="AY11377" s="221"/>
      <c r="AZ11377" s="221"/>
    </row>
    <row r="11378" spans="34:52" x14ac:dyDescent="0.15">
      <c r="AH11378" s="221"/>
      <c r="AI11378" s="221"/>
      <c r="AJ11378" s="221"/>
      <c r="AK11378" s="221"/>
      <c r="AL11378" s="221"/>
      <c r="AM11378" s="221"/>
      <c r="AN11378" s="221"/>
      <c r="AO11378" s="221"/>
      <c r="AP11378" s="221"/>
      <c r="AQ11378" s="219"/>
      <c r="AR11378" s="219"/>
      <c r="AS11378" s="221"/>
      <c r="AT11378" s="221"/>
      <c r="AU11378" s="221"/>
      <c r="AV11378" s="221"/>
      <c r="AW11378" s="221"/>
      <c r="AX11378" s="221"/>
      <c r="AY11378" s="221"/>
      <c r="AZ11378" s="221"/>
    </row>
    <row r="11379" spans="34:52" x14ac:dyDescent="0.15">
      <c r="AH11379" s="221"/>
      <c r="AI11379" s="221"/>
      <c r="AJ11379" s="221"/>
      <c r="AK11379" s="221"/>
      <c r="AL11379" s="221"/>
      <c r="AM11379" s="221"/>
      <c r="AN11379" s="221"/>
      <c r="AO11379" s="221"/>
      <c r="AP11379" s="221"/>
      <c r="AQ11379" s="219"/>
      <c r="AR11379" s="219"/>
      <c r="AS11379" s="221"/>
      <c r="AT11379" s="221"/>
      <c r="AU11379" s="221"/>
      <c r="AV11379" s="221"/>
      <c r="AW11379" s="221"/>
      <c r="AX11379" s="221"/>
      <c r="AY11379" s="221"/>
      <c r="AZ11379" s="221"/>
    </row>
    <row r="11380" spans="34:52" x14ac:dyDescent="0.15">
      <c r="AH11380" s="221"/>
      <c r="AI11380" s="221"/>
      <c r="AJ11380" s="221"/>
      <c r="AK11380" s="221"/>
      <c r="AL11380" s="221"/>
      <c r="AM11380" s="221"/>
      <c r="AN11380" s="221"/>
      <c r="AO11380" s="221"/>
      <c r="AP11380" s="221"/>
      <c r="AQ11380" s="219"/>
      <c r="AR11380" s="219"/>
      <c r="AS11380" s="221"/>
      <c r="AT11380" s="221"/>
      <c r="AU11380" s="221"/>
      <c r="AV11380" s="221"/>
      <c r="AW11380" s="221"/>
      <c r="AX11380" s="221"/>
      <c r="AY11380" s="221"/>
      <c r="AZ11380" s="221"/>
    </row>
    <row r="11381" spans="34:52" x14ac:dyDescent="0.15">
      <c r="AH11381" s="221"/>
      <c r="AI11381" s="221"/>
      <c r="AJ11381" s="221"/>
      <c r="AK11381" s="221"/>
      <c r="AL11381" s="221"/>
      <c r="AM11381" s="221"/>
      <c r="AN11381" s="221"/>
      <c r="AO11381" s="221"/>
      <c r="AP11381" s="221"/>
      <c r="AQ11381" s="219"/>
      <c r="AR11381" s="219"/>
      <c r="AS11381" s="221"/>
      <c r="AT11381" s="221"/>
      <c r="AU11381" s="221"/>
      <c r="AV11381" s="221"/>
      <c r="AW11381" s="221"/>
      <c r="AX11381" s="221"/>
      <c r="AY11381" s="221"/>
      <c r="AZ11381" s="221"/>
    </row>
    <row r="11382" spans="34:52" x14ac:dyDescent="0.15">
      <c r="AH11382" s="221"/>
      <c r="AI11382" s="221"/>
      <c r="AJ11382" s="221"/>
      <c r="AK11382" s="221"/>
      <c r="AL11382" s="221"/>
      <c r="AM11382" s="221"/>
      <c r="AN11382" s="221"/>
      <c r="AO11382" s="221"/>
      <c r="AP11382" s="221"/>
      <c r="AQ11382" s="219"/>
      <c r="AR11382" s="219"/>
      <c r="AS11382" s="221"/>
      <c r="AT11382" s="221"/>
      <c r="AU11382" s="221"/>
      <c r="AV11382" s="221"/>
      <c r="AW11382" s="221"/>
      <c r="AX11382" s="221"/>
      <c r="AY11382" s="221"/>
      <c r="AZ11382" s="221"/>
    </row>
    <row r="11383" spans="34:52" x14ac:dyDescent="0.15">
      <c r="AH11383" s="221"/>
      <c r="AI11383" s="221"/>
      <c r="AJ11383" s="221"/>
      <c r="AK11383" s="221"/>
      <c r="AL11383" s="221"/>
      <c r="AM11383" s="221"/>
      <c r="AN11383" s="221"/>
      <c r="AO11383" s="221"/>
      <c r="AP11383" s="221"/>
      <c r="AQ11383" s="219"/>
      <c r="AR11383" s="219"/>
      <c r="AS11383" s="221"/>
      <c r="AT11383" s="221"/>
      <c r="AU11383" s="221"/>
      <c r="AV11383" s="221"/>
      <c r="AW11383" s="221"/>
      <c r="AX11383" s="221"/>
      <c r="AY11383" s="221"/>
      <c r="AZ11383" s="221"/>
    </row>
    <row r="11384" spans="34:52" x14ac:dyDescent="0.15">
      <c r="AH11384" s="221"/>
      <c r="AI11384" s="221"/>
      <c r="AJ11384" s="221"/>
      <c r="AK11384" s="221"/>
      <c r="AL11384" s="221"/>
      <c r="AM11384" s="221"/>
      <c r="AN11384" s="221"/>
      <c r="AO11384" s="221"/>
      <c r="AP11384" s="221"/>
      <c r="AQ11384" s="219"/>
      <c r="AR11384" s="219"/>
      <c r="AS11384" s="221"/>
      <c r="AT11384" s="221"/>
      <c r="AU11384" s="221"/>
      <c r="AV11384" s="221"/>
      <c r="AW11384" s="221"/>
      <c r="AX11384" s="221"/>
      <c r="AY11384" s="221"/>
      <c r="AZ11384" s="221"/>
    </row>
    <row r="11385" spans="34:52" x14ac:dyDescent="0.15">
      <c r="AH11385" s="221"/>
      <c r="AI11385" s="221"/>
      <c r="AJ11385" s="221"/>
      <c r="AK11385" s="221"/>
      <c r="AL11385" s="221"/>
      <c r="AM11385" s="221"/>
      <c r="AN11385" s="221"/>
      <c r="AO11385" s="221"/>
      <c r="AP11385" s="221"/>
      <c r="AQ11385" s="219"/>
      <c r="AR11385" s="219"/>
      <c r="AS11385" s="221"/>
      <c r="AT11385" s="221"/>
      <c r="AU11385" s="221"/>
      <c r="AV11385" s="221"/>
      <c r="AW11385" s="221"/>
      <c r="AX11385" s="221"/>
      <c r="AY11385" s="221"/>
      <c r="AZ11385" s="221"/>
    </row>
    <row r="11386" spans="34:52" x14ac:dyDescent="0.15">
      <c r="AH11386" s="221"/>
      <c r="AI11386" s="221"/>
      <c r="AJ11386" s="221"/>
      <c r="AK11386" s="221"/>
      <c r="AL11386" s="221"/>
      <c r="AM11386" s="221"/>
      <c r="AN11386" s="221"/>
      <c r="AO11386" s="221"/>
      <c r="AP11386" s="221"/>
      <c r="AQ11386" s="219"/>
      <c r="AR11386" s="219"/>
      <c r="AS11386" s="221"/>
      <c r="AT11386" s="221"/>
      <c r="AU11386" s="221"/>
      <c r="AV11386" s="221"/>
      <c r="AW11386" s="221"/>
      <c r="AX11386" s="221"/>
      <c r="AY11386" s="221"/>
      <c r="AZ11386" s="221"/>
    </row>
    <row r="11387" spans="34:52" x14ac:dyDescent="0.15">
      <c r="AH11387" s="221"/>
      <c r="AI11387" s="221"/>
      <c r="AJ11387" s="221"/>
      <c r="AK11387" s="221"/>
      <c r="AL11387" s="221"/>
      <c r="AM11387" s="221"/>
      <c r="AN11387" s="221"/>
      <c r="AO11387" s="221"/>
      <c r="AP11387" s="221"/>
      <c r="AQ11387" s="219"/>
      <c r="AR11387" s="219"/>
      <c r="AS11387" s="221"/>
      <c r="AT11387" s="221"/>
      <c r="AU11387" s="221"/>
      <c r="AV11387" s="221"/>
      <c r="AW11387" s="221"/>
      <c r="AX11387" s="221"/>
      <c r="AY11387" s="221"/>
      <c r="AZ11387" s="221"/>
    </row>
    <row r="11388" spans="34:52" x14ac:dyDescent="0.15">
      <c r="AH11388" s="221"/>
      <c r="AI11388" s="221"/>
      <c r="AJ11388" s="221"/>
      <c r="AK11388" s="221"/>
      <c r="AL11388" s="221"/>
      <c r="AM11388" s="221"/>
      <c r="AN11388" s="221"/>
      <c r="AO11388" s="221"/>
      <c r="AP11388" s="221"/>
      <c r="AQ11388" s="219"/>
      <c r="AR11388" s="219"/>
      <c r="AS11388" s="221"/>
      <c r="AT11388" s="221"/>
      <c r="AU11388" s="221"/>
      <c r="AV11388" s="221"/>
      <c r="AW11388" s="221"/>
      <c r="AX11388" s="221"/>
      <c r="AY11388" s="221"/>
      <c r="AZ11388" s="221"/>
    </row>
    <row r="11389" spans="34:52" x14ac:dyDescent="0.15">
      <c r="AH11389" s="221"/>
      <c r="AI11389" s="221"/>
      <c r="AJ11389" s="221"/>
      <c r="AK11389" s="221"/>
      <c r="AL11389" s="221"/>
      <c r="AM11389" s="221"/>
      <c r="AN11389" s="221"/>
      <c r="AO11389" s="221"/>
      <c r="AP11389" s="221"/>
      <c r="AQ11389" s="219"/>
      <c r="AR11389" s="219"/>
      <c r="AS11389" s="221"/>
      <c r="AT11389" s="221"/>
      <c r="AU11389" s="221"/>
      <c r="AV11389" s="221"/>
      <c r="AW11389" s="221"/>
      <c r="AX11389" s="221"/>
      <c r="AY11389" s="221"/>
      <c r="AZ11389" s="221"/>
    </row>
    <row r="11390" spans="34:52" x14ac:dyDescent="0.15">
      <c r="AH11390" s="221"/>
      <c r="AI11390" s="221"/>
      <c r="AJ11390" s="221"/>
      <c r="AK11390" s="221"/>
      <c r="AL11390" s="221"/>
      <c r="AM11390" s="221"/>
      <c r="AN11390" s="221"/>
      <c r="AO11390" s="221"/>
      <c r="AP11390" s="221"/>
      <c r="AQ11390" s="219"/>
      <c r="AR11390" s="219"/>
      <c r="AS11390" s="221"/>
      <c r="AT11390" s="221"/>
      <c r="AU11390" s="221"/>
      <c r="AV11390" s="221"/>
      <c r="AW11390" s="221"/>
      <c r="AX11390" s="221"/>
      <c r="AY11390" s="221"/>
      <c r="AZ11390" s="221"/>
    </row>
    <row r="11391" spans="34:52" x14ac:dyDescent="0.15">
      <c r="AH11391" s="221"/>
      <c r="AI11391" s="221"/>
      <c r="AJ11391" s="221"/>
      <c r="AK11391" s="221"/>
      <c r="AL11391" s="221"/>
      <c r="AM11391" s="221"/>
      <c r="AN11391" s="221"/>
      <c r="AO11391" s="221"/>
      <c r="AP11391" s="221"/>
      <c r="AQ11391" s="219"/>
      <c r="AR11391" s="219"/>
      <c r="AS11391" s="221"/>
      <c r="AT11391" s="221"/>
      <c r="AU11391" s="221"/>
      <c r="AV11391" s="221"/>
      <c r="AW11391" s="221"/>
      <c r="AX11391" s="221"/>
      <c r="AY11391" s="221"/>
      <c r="AZ11391" s="221"/>
    </row>
    <row r="11392" spans="34:52" x14ac:dyDescent="0.15">
      <c r="AH11392" s="221"/>
      <c r="AI11392" s="221"/>
      <c r="AJ11392" s="221"/>
      <c r="AK11392" s="221"/>
      <c r="AL11392" s="221"/>
      <c r="AM11392" s="221"/>
      <c r="AN11392" s="221"/>
      <c r="AO11392" s="221"/>
      <c r="AP11392" s="221"/>
      <c r="AQ11392" s="219"/>
      <c r="AR11392" s="219"/>
      <c r="AS11392" s="221"/>
      <c r="AT11392" s="221"/>
      <c r="AU11392" s="221"/>
      <c r="AV11392" s="221"/>
      <c r="AW11392" s="221"/>
      <c r="AX11392" s="221"/>
      <c r="AY11392" s="221"/>
      <c r="AZ11392" s="221"/>
    </row>
    <row r="11393" spans="34:52" x14ac:dyDescent="0.15">
      <c r="AH11393" s="221"/>
      <c r="AI11393" s="221"/>
      <c r="AJ11393" s="221"/>
      <c r="AK11393" s="221"/>
      <c r="AL11393" s="221"/>
      <c r="AM11393" s="221"/>
      <c r="AN11393" s="221"/>
      <c r="AO11393" s="221"/>
      <c r="AP11393" s="221"/>
      <c r="AQ11393" s="219"/>
      <c r="AR11393" s="219"/>
      <c r="AS11393" s="221"/>
      <c r="AT11393" s="221"/>
      <c r="AU11393" s="221"/>
      <c r="AV11393" s="221"/>
      <c r="AW11393" s="221"/>
      <c r="AX11393" s="221"/>
      <c r="AY11393" s="221"/>
      <c r="AZ11393" s="221"/>
    </row>
    <row r="11394" spans="34:52" x14ac:dyDescent="0.15">
      <c r="AH11394" s="221"/>
      <c r="AI11394" s="221"/>
      <c r="AJ11394" s="221"/>
      <c r="AK11394" s="221"/>
      <c r="AL11394" s="221"/>
      <c r="AM11394" s="221"/>
      <c r="AN11394" s="221"/>
      <c r="AO11394" s="221"/>
      <c r="AP11394" s="221"/>
      <c r="AQ11394" s="219"/>
      <c r="AR11394" s="219"/>
      <c r="AS11394" s="221"/>
      <c r="AT11394" s="221"/>
      <c r="AU11394" s="221"/>
      <c r="AV11394" s="221"/>
      <c r="AW11394" s="221"/>
      <c r="AX11394" s="221"/>
      <c r="AY11394" s="221"/>
      <c r="AZ11394" s="221"/>
    </row>
    <row r="11395" spans="34:52" x14ac:dyDescent="0.15">
      <c r="AH11395" s="221"/>
      <c r="AI11395" s="221"/>
      <c r="AJ11395" s="221"/>
      <c r="AK11395" s="221"/>
      <c r="AL11395" s="221"/>
      <c r="AM11395" s="221"/>
      <c r="AN11395" s="221"/>
      <c r="AO11395" s="221"/>
      <c r="AP11395" s="221"/>
      <c r="AQ11395" s="219"/>
      <c r="AR11395" s="219"/>
      <c r="AS11395" s="221"/>
      <c r="AT11395" s="221"/>
      <c r="AU11395" s="221"/>
      <c r="AV11395" s="221"/>
      <c r="AW11395" s="221"/>
      <c r="AX11395" s="221"/>
      <c r="AY11395" s="221"/>
      <c r="AZ11395" s="221"/>
    </row>
    <row r="11396" spans="34:52" x14ac:dyDescent="0.15">
      <c r="AH11396" s="221"/>
      <c r="AI11396" s="221"/>
      <c r="AJ11396" s="221"/>
      <c r="AK11396" s="221"/>
      <c r="AL11396" s="221"/>
      <c r="AM11396" s="221"/>
      <c r="AN11396" s="221"/>
      <c r="AO11396" s="221"/>
      <c r="AP11396" s="221"/>
      <c r="AQ11396" s="219"/>
      <c r="AR11396" s="219"/>
      <c r="AS11396" s="221"/>
      <c r="AT11396" s="221"/>
      <c r="AU11396" s="221"/>
      <c r="AV11396" s="221"/>
      <c r="AW11396" s="221"/>
      <c r="AX11396" s="221"/>
      <c r="AY11396" s="221"/>
      <c r="AZ11396" s="221"/>
    </row>
    <row r="11397" spans="34:52" x14ac:dyDescent="0.15">
      <c r="AH11397" s="221"/>
      <c r="AI11397" s="221"/>
      <c r="AJ11397" s="221"/>
      <c r="AK11397" s="221"/>
      <c r="AL11397" s="221"/>
      <c r="AM11397" s="221"/>
      <c r="AN11397" s="221"/>
      <c r="AO11397" s="221"/>
      <c r="AP11397" s="221"/>
      <c r="AQ11397" s="219"/>
      <c r="AR11397" s="219"/>
      <c r="AS11397" s="221"/>
      <c r="AT11397" s="221"/>
      <c r="AU11397" s="221"/>
      <c r="AV11397" s="221"/>
      <c r="AW11397" s="221"/>
      <c r="AX11397" s="221"/>
      <c r="AY11397" s="221"/>
      <c r="AZ11397" s="221"/>
    </row>
    <row r="11398" spans="34:52" x14ac:dyDescent="0.15">
      <c r="AH11398" s="221"/>
      <c r="AI11398" s="221"/>
      <c r="AJ11398" s="221"/>
      <c r="AK11398" s="221"/>
      <c r="AL11398" s="221"/>
      <c r="AM11398" s="221"/>
      <c r="AN11398" s="221"/>
      <c r="AO11398" s="221"/>
      <c r="AP11398" s="221"/>
      <c r="AQ11398" s="219"/>
      <c r="AR11398" s="219"/>
      <c r="AS11398" s="221"/>
      <c r="AT11398" s="221"/>
      <c r="AU11398" s="221"/>
      <c r="AV11398" s="221"/>
      <c r="AW11398" s="221"/>
      <c r="AX11398" s="221"/>
      <c r="AY11398" s="221"/>
      <c r="AZ11398" s="221"/>
    </row>
    <row r="11399" spans="34:52" x14ac:dyDescent="0.15">
      <c r="AH11399" s="221"/>
      <c r="AI11399" s="221"/>
      <c r="AJ11399" s="221"/>
      <c r="AK11399" s="221"/>
      <c r="AL11399" s="221"/>
      <c r="AM11399" s="221"/>
      <c r="AN11399" s="221"/>
      <c r="AO11399" s="221"/>
      <c r="AP11399" s="221"/>
      <c r="AQ11399" s="219"/>
      <c r="AR11399" s="219"/>
      <c r="AS11399" s="221"/>
      <c r="AT11399" s="221"/>
      <c r="AU11399" s="221"/>
      <c r="AV11399" s="221"/>
      <c r="AW11399" s="221"/>
      <c r="AX11399" s="221"/>
      <c r="AY11399" s="221"/>
      <c r="AZ11399" s="221"/>
    </row>
    <row r="11400" spans="34:52" x14ac:dyDescent="0.15">
      <c r="AH11400" s="221"/>
      <c r="AI11400" s="221"/>
      <c r="AJ11400" s="221"/>
      <c r="AK11400" s="221"/>
      <c r="AL11400" s="221"/>
      <c r="AM11400" s="221"/>
      <c r="AN11400" s="221"/>
      <c r="AO11400" s="221"/>
      <c r="AP11400" s="221"/>
      <c r="AQ11400" s="219"/>
      <c r="AR11400" s="219"/>
      <c r="AS11400" s="221"/>
      <c r="AT11400" s="221"/>
      <c r="AU11400" s="221"/>
      <c r="AV11400" s="221"/>
      <c r="AW11400" s="221"/>
      <c r="AX11400" s="221"/>
      <c r="AY11400" s="221"/>
      <c r="AZ11400" s="221"/>
    </row>
    <row r="11401" spans="34:52" x14ac:dyDescent="0.15">
      <c r="AH11401" s="221"/>
      <c r="AI11401" s="221"/>
      <c r="AJ11401" s="221"/>
      <c r="AK11401" s="221"/>
      <c r="AL11401" s="221"/>
      <c r="AM11401" s="221"/>
      <c r="AN11401" s="221"/>
      <c r="AO11401" s="221"/>
      <c r="AP11401" s="221"/>
      <c r="AQ11401" s="219"/>
      <c r="AR11401" s="219"/>
      <c r="AS11401" s="221"/>
      <c r="AT11401" s="221"/>
      <c r="AU11401" s="221"/>
      <c r="AV11401" s="221"/>
      <c r="AW11401" s="221"/>
      <c r="AX11401" s="221"/>
      <c r="AY11401" s="221"/>
      <c r="AZ11401" s="221"/>
    </row>
    <row r="11402" spans="34:52" x14ac:dyDescent="0.15">
      <c r="AH11402" s="221"/>
      <c r="AI11402" s="221"/>
      <c r="AJ11402" s="221"/>
      <c r="AK11402" s="221"/>
      <c r="AL11402" s="221"/>
      <c r="AM11402" s="221"/>
      <c r="AN11402" s="221"/>
      <c r="AO11402" s="221"/>
      <c r="AP11402" s="221"/>
      <c r="AQ11402" s="219"/>
      <c r="AR11402" s="219"/>
      <c r="AS11402" s="221"/>
      <c r="AT11402" s="221"/>
      <c r="AU11402" s="221"/>
      <c r="AV11402" s="221"/>
      <c r="AW11402" s="221"/>
      <c r="AX11402" s="221"/>
      <c r="AY11402" s="221"/>
      <c r="AZ11402" s="221"/>
    </row>
    <row r="11403" spans="34:52" x14ac:dyDescent="0.15">
      <c r="AH11403" s="221"/>
      <c r="AI11403" s="221"/>
      <c r="AJ11403" s="221"/>
      <c r="AK11403" s="221"/>
      <c r="AL11403" s="221"/>
      <c r="AM11403" s="221"/>
      <c r="AN11403" s="221"/>
      <c r="AO11403" s="221"/>
      <c r="AP11403" s="221"/>
      <c r="AQ11403" s="219"/>
      <c r="AR11403" s="219"/>
      <c r="AS11403" s="221"/>
      <c r="AT11403" s="221"/>
      <c r="AU11403" s="221"/>
      <c r="AV11403" s="221"/>
      <c r="AW11403" s="221"/>
      <c r="AX11403" s="221"/>
      <c r="AY11403" s="221"/>
      <c r="AZ11403" s="221"/>
    </row>
    <row r="11404" spans="34:52" x14ac:dyDescent="0.15">
      <c r="AH11404" s="221"/>
      <c r="AI11404" s="221"/>
      <c r="AJ11404" s="221"/>
      <c r="AK11404" s="221"/>
      <c r="AL11404" s="221"/>
      <c r="AM11404" s="221"/>
      <c r="AN11404" s="221"/>
      <c r="AO11404" s="221"/>
      <c r="AP11404" s="221"/>
      <c r="AQ11404" s="219"/>
      <c r="AR11404" s="219"/>
      <c r="AS11404" s="221"/>
      <c r="AT11404" s="221"/>
      <c r="AU11404" s="221"/>
      <c r="AV11404" s="221"/>
      <c r="AW11404" s="221"/>
      <c r="AX11404" s="221"/>
      <c r="AY11404" s="221"/>
      <c r="AZ11404" s="221"/>
    </row>
    <row r="11405" spans="34:52" x14ac:dyDescent="0.15">
      <c r="AH11405" s="221"/>
      <c r="AI11405" s="221"/>
      <c r="AJ11405" s="221"/>
      <c r="AK11405" s="221"/>
      <c r="AL11405" s="221"/>
      <c r="AM11405" s="221"/>
      <c r="AN11405" s="221"/>
      <c r="AO11405" s="221"/>
      <c r="AP11405" s="221"/>
      <c r="AQ11405" s="219"/>
      <c r="AR11405" s="219"/>
      <c r="AS11405" s="221"/>
      <c r="AT11405" s="221"/>
      <c r="AU11405" s="221"/>
      <c r="AV11405" s="221"/>
      <c r="AW11405" s="221"/>
      <c r="AX11405" s="221"/>
      <c r="AY11405" s="221"/>
      <c r="AZ11405" s="221"/>
    </row>
    <row r="11406" spans="34:52" x14ac:dyDescent="0.15">
      <c r="AH11406" s="221"/>
      <c r="AI11406" s="221"/>
      <c r="AJ11406" s="221"/>
      <c r="AK11406" s="221"/>
      <c r="AL11406" s="221"/>
      <c r="AM11406" s="221"/>
      <c r="AN11406" s="221"/>
      <c r="AO11406" s="221"/>
      <c r="AP11406" s="221"/>
      <c r="AQ11406" s="219"/>
      <c r="AR11406" s="219"/>
      <c r="AS11406" s="221"/>
      <c r="AT11406" s="221"/>
      <c r="AU11406" s="221"/>
      <c r="AV11406" s="221"/>
      <c r="AW11406" s="221"/>
      <c r="AX11406" s="221"/>
      <c r="AY11406" s="221"/>
      <c r="AZ11406" s="221"/>
    </row>
    <row r="11407" spans="34:52" x14ac:dyDescent="0.15">
      <c r="AH11407" s="221"/>
      <c r="AI11407" s="221"/>
      <c r="AJ11407" s="221"/>
      <c r="AK11407" s="221"/>
      <c r="AL11407" s="221"/>
      <c r="AM11407" s="221"/>
      <c r="AN11407" s="221"/>
      <c r="AO11407" s="221"/>
      <c r="AP11407" s="221"/>
      <c r="AQ11407" s="219"/>
      <c r="AR11407" s="219"/>
      <c r="AS11407" s="221"/>
      <c r="AT11407" s="221"/>
      <c r="AU11407" s="221"/>
      <c r="AV11407" s="221"/>
      <c r="AW11407" s="221"/>
      <c r="AX11407" s="221"/>
      <c r="AY11407" s="221"/>
      <c r="AZ11407" s="221"/>
    </row>
    <row r="11408" spans="34:52" x14ac:dyDescent="0.15">
      <c r="AH11408" s="221"/>
      <c r="AI11408" s="221"/>
      <c r="AJ11408" s="221"/>
      <c r="AK11408" s="221"/>
      <c r="AL11408" s="221"/>
      <c r="AM11408" s="221"/>
      <c r="AN11408" s="221"/>
      <c r="AO11408" s="221"/>
      <c r="AP11408" s="221"/>
      <c r="AQ11408" s="219"/>
      <c r="AR11408" s="219"/>
      <c r="AS11408" s="221"/>
      <c r="AT11408" s="221"/>
      <c r="AU11408" s="221"/>
      <c r="AV11408" s="221"/>
      <c r="AW11408" s="221"/>
      <c r="AX11408" s="221"/>
      <c r="AY11408" s="221"/>
      <c r="AZ11408" s="221"/>
    </row>
    <row r="11409" spans="34:52" x14ac:dyDescent="0.15">
      <c r="AH11409" s="221"/>
      <c r="AI11409" s="221"/>
      <c r="AJ11409" s="221"/>
      <c r="AK11409" s="221"/>
      <c r="AL11409" s="221"/>
      <c r="AM11409" s="221"/>
      <c r="AN11409" s="221"/>
      <c r="AO11409" s="221"/>
      <c r="AP11409" s="221"/>
      <c r="AQ11409" s="219"/>
      <c r="AR11409" s="219"/>
      <c r="AS11409" s="221"/>
      <c r="AT11409" s="221"/>
      <c r="AU11409" s="221"/>
      <c r="AV11409" s="221"/>
      <c r="AW11409" s="221"/>
      <c r="AX11409" s="221"/>
      <c r="AY11409" s="221"/>
      <c r="AZ11409" s="221"/>
    </row>
    <row r="11410" spans="34:52" x14ac:dyDescent="0.15">
      <c r="AH11410" s="221"/>
      <c r="AI11410" s="221"/>
      <c r="AJ11410" s="221"/>
      <c r="AK11410" s="221"/>
      <c r="AL11410" s="221"/>
      <c r="AM11410" s="221"/>
      <c r="AN11410" s="221"/>
      <c r="AO11410" s="221"/>
      <c r="AP11410" s="221"/>
      <c r="AQ11410" s="219"/>
      <c r="AR11410" s="219"/>
      <c r="AS11410" s="221"/>
      <c r="AT11410" s="221"/>
      <c r="AU11410" s="221"/>
      <c r="AV11410" s="221"/>
      <c r="AW11410" s="221"/>
      <c r="AX11410" s="221"/>
      <c r="AY11410" s="221"/>
      <c r="AZ11410" s="221"/>
    </row>
    <row r="11411" spans="34:52" x14ac:dyDescent="0.15">
      <c r="AH11411" s="221"/>
      <c r="AI11411" s="221"/>
      <c r="AJ11411" s="221"/>
      <c r="AK11411" s="221"/>
      <c r="AL11411" s="221"/>
      <c r="AM11411" s="221"/>
      <c r="AN11411" s="221"/>
      <c r="AO11411" s="221"/>
      <c r="AP11411" s="221"/>
      <c r="AQ11411" s="219"/>
      <c r="AR11411" s="219"/>
      <c r="AS11411" s="221"/>
      <c r="AT11411" s="221"/>
      <c r="AU11411" s="221"/>
      <c r="AV11411" s="221"/>
      <c r="AW11411" s="221"/>
      <c r="AX11411" s="221"/>
      <c r="AY11411" s="221"/>
      <c r="AZ11411" s="221"/>
    </row>
    <row r="11412" spans="34:52" x14ac:dyDescent="0.15">
      <c r="AH11412" s="221"/>
      <c r="AI11412" s="221"/>
      <c r="AJ11412" s="221"/>
      <c r="AK11412" s="221"/>
      <c r="AL11412" s="221"/>
      <c r="AM11412" s="221"/>
      <c r="AN11412" s="221"/>
      <c r="AO11412" s="221"/>
      <c r="AP11412" s="221"/>
      <c r="AQ11412" s="219"/>
      <c r="AR11412" s="219"/>
      <c r="AS11412" s="221"/>
      <c r="AT11412" s="221"/>
      <c r="AU11412" s="221"/>
      <c r="AV11412" s="221"/>
      <c r="AW11412" s="221"/>
      <c r="AX11412" s="221"/>
      <c r="AY11412" s="221"/>
      <c r="AZ11412" s="221"/>
    </row>
    <row r="11413" spans="34:52" x14ac:dyDescent="0.15">
      <c r="AH11413" s="221"/>
      <c r="AI11413" s="221"/>
      <c r="AJ11413" s="221"/>
      <c r="AK11413" s="221"/>
      <c r="AL11413" s="221"/>
      <c r="AM11413" s="221"/>
      <c r="AN11413" s="221"/>
      <c r="AO11413" s="221"/>
      <c r="AP11413" s="221"/>
      <c r="AQ11413" s="219"/>
      <c r="AR11413" s="219"/>
      <c r="AS11413" s="221"/>
      <c r="AT11413" s="221"/>
      <c r="AU11413" s="221"/>
      <c r="AV11413" s="221"/>
      <c r="AW11413" s="221"/>
      <c r="AX11413" s="221"/>
      <c r="AY11413" s="221"/>
      <c r="AZ11413" s="221"/>
    </row>
    <row r="11414" spans="34:52" x14ac:dyDescent="0.15">
      <c r="AH11414" s="221"/>
      <c r="AI11414" s="221"/>
      <c r="AJ11414" s="221"/>
      <c r="AK11414" s="221"/>
      <c r="AL11414" s="221"/>
      <c r="AM11414" s="221"/>
      <c r="AN11414" s="221"/>
      <c r="AO11414" s="221"/>
      <c r="AP11414" s="221"/>
      <c r="AQ11414" s="219"/>
      <c r="AR11414" s="219"/>
      <c r="AS11414" s="221"/>
      <c r="AT11414" s="221"/>
      <c r="AU11414" s="221"/>
      <c r="AV11414" s="221"/>
      <c r="AW11414" s="221"/>
      <c r="AX11414" s="221"/>
      <c r="AY11414" s="221"/>
      <c r="AZ11414" s="221"/>
    </row>
    <row r="11415" spans="34:52" x14ac:dyDescent="0.15">
      <c r="AH11415" s="221"/>
      <c r="AI11415" s="221"/>
      <c r="AJ11415" s="221"/>
      <c r="AK11415" s="221"/>
      <c r="AL11415" s="221"/>
      <c r="AM11415" s="221"/>
      <c r="AN11415" s="221"/>
      <c r="AO11415" s="221"/>
      <c r="AP11415" s="221"/>
      <c r="AQ11415" s="219"/>
      <c r="AR11415" s="219"/>
      <c r="AS11415" s="221"/>
      <c r="AT11415" s="221"/>
      <c r="AU11415" s="221"/>
      <c r="AV11415" s="221"/>
      <c r="AW11415" s="221"/>
      <c r="AX11415" s="221"/>
      <c r="AY11415" s="221"/>
      <c r="AZ11415" s="221"/>
    </row>
    <row r="11416" spans="34:52" x14ac:dyDescent="0.15">
      <c r="AH11416" s="221"/>
      <c r="AI11416" s="221"/>
      <c r="AJ11416" s="221"/>
      <c r="AK11416" s="221"/>
      <c r="AL11416" s="221"/>
      <c r="AM11416" s="221"/>
      <c r="AN11416" s="221"/>
      <c r="AO11416" s="221"/>
      <c r="AP11416" s="221"/>
      <c r="AQ11416" s="219"/>
      <c r="AR11416" s="219"/>
      <c r="AS11416" s="221"/>
      <c r="AT11416" s="221"/>
      <c r="AU11416" s="221"/>
      <c r="AV11416" s="221"/>
      <c r="AW11416" s="221"/>
      <c r="AX11416" s="221"/>
      <c r="AY11416" s="221"/>
      <c r="AZ11416" s="221"/>
    </row>
    <row r="11417" spans="34:52" x14ac:dyDescent="0.15">
      <c r="AH11417" s="221"/>
      <c r="AI11417" s="221"/>
      <c r="AJ11417" s="221"/>
      <c r="AK11417" s="221"/>
      <c r="AL11417" s="221"/>
      <c r="AM11417" s="221"/>
      <c r="AN11417" s="221"/>
      <c r="AO11417" s="221"/>
      <c r="AP11417" s="221"/>
      <c r="AQ11417" s="219"/>
      <c r="AR11417" s="219"/>
      <c r="AS11417" s="221"/>
      <c r="AT11417" s="221"/>
      <c r="AU11417" s="221"/>
      <c r="AV11417" s="221"/>
      <c r="AW11417" s="221"/>
      <c r="AX11417" s="221"/>
      <c r="AY11417" s="221"/>
      <c r="AZ11417" s="221"/>
    </row>
    <row r="11418" spans="34:52" x14ac:dyDescent="0.15">
      <c r="AH11418" s="221"/>
      <c r="AI11418" s="221"/>
      <c r="AJ11418" s="221"/>
      <c r="AK11418" s="221"/>
      <c r="AL11418" s="221"/>
      <c r="AM11418" s="221"/>
      <c r="AN11418" s="221"/>
      <c r="AO11418" s="221"/>
      <c r="AP11418" s="221"/>
      <c r="AQ11418" s="219"/>
      <c r="AR11418" s="219"/>
      <c r="AS11418" s="221"/>
      <c r="AT11418" s="221"/>
      <c r="AU11418" s="221"/>
      <c r="AV11418" s="221"/>
      <c r="AW11418" s="221"/>
      <c r="AX11418" s="221"/>
      <c r="AY11418" s="221"/>
      <c r="AZ11418" s="221"/>
    </row>
    <row r="11419" spans="34:52" x14ac:dyDescent="0.15">
      <c r="AH11419" s="221"/>
      <c r="AI11419" s="221"/>
      <c r="AJ11419" s="221"/>
      <c r="AK11419" s="221"/>
      <c r="AL11419" s="221"/>
      <c r="AM11419" s="221"/>
      <c r="AN11419" s="221"/>
      <c r="AO11419" s="221"/>
      <c r="AP11419" s="221"/>
      <c r="AQ11419" s="219"/>
      <c r="AR11419" s="219"/>
      <c r="AS11419" s="221"/>
      <c r="AT11419" s="221"/>
      <c r="AU11419" s="221"/>
      <c r="AV11419" s="221"/>
      <c r="AW11419" s="221"/>
      <c r="AX11419" s="221"/>
      <c r="AY11419" s="221"/>
      <c r="AZ11419" s="221"/>
    </row>
    <row r="11420" spans="34:52" x14ac:dyDescent="0.15">
      <c r="AH11420" s="221"/>
      <c r="AI11420" s="221"/>
      <c r="AJ11420" s="221"/>
      <c r="AK11420" s="221"/>
      <c r="AL11420" s="221"/>
      <c r="AM11420" s="221"/>
      <c r="AN11420" s="221"/>
      <c r="AO11420" s="221"/>
      <c r="AP11420" s="221"/>
      <c r="AQ11420" s="219"/>
      <c r="AR11420" s="219"/>
      <c r="AS11420" s="221"/>
      <c r="AT11420" s="221"/>
      <c r="AU11420" s="221"/>
      <c r="AV11420" s="221"/>
      <c r="AW11420" s="221"/>
      <c r="AX11420" s="221"/>
      <c r="AY11420" s="221"/>
      <c r="AZ11420" s="221"/>
    </row>
    <row r="11421" spans="34:52" x14ac:dyDescent="0.15">
      <c r="AH11421" s="221"/>
      <c r="AI11421" s="221"/>
      <c r="AJ11421" s="221"/>
      <c r="AK11421" s="221"/>
      <c r="AL11421" s="221"/>
      <c r="AM11421" s="221"/>
      <c r="AN11421" s="221"/>
      <c r="AO11421" s="221"/>
      <c r="AP11421" s="221"/>
      <c r="AQ11421" s="219"/>
      <c r="AR11421" s="219"/>
      <c r="AS11421" s="221"/>
      <c r="AT11421" s="221"/>
      <c r="AU11421" s="221"/>
      <c r="AV11421" s="221"/>
      <c r="AW11421" s="221"/>
      <c r="AX11421" s="221"/>
      <c r="AY11421" s="221"/>
      <c r="AZ11421" s="221"/>
    </row>
    <row r="11422" spans="34:52" x14ac:dyDescent="0.15">
      <c r="AH11422" s="221"/>
      <c r="AI11422" s="221"/>
      <c r="AJ11422" s="221"/>
      <c r="AK11422" s="221"/>
      <c r="AL11422" s="221"/>
      <c r="AM11422" s="221"/>
      <c r="AN11422" s="221"/>
      <c r="AO11422" s="221"/>
      <c r="AP11422" s="221"/>
      <c r="AQ11422" s="219"/>
      <c r="AR11422" s="219"/>
      <c r="AS11422" s="221"/>
      <c r="AT11422" s="221"/>
      <c r="AU11422" s="221"/>
      <c r="AV11422" s="221"/>
      <c r="AW11422" s="221"/>
      <c r="AX11422" s="221"/>
      <c r="AY11422" s="221"/>
      <c r="AZ11422" s="221"/>
    </row>
    <row r="11423" spans="34:52" x14ac:dyDescent="0.15">
      <c r="AH11423" s="221"/>
      <c r="AI11423" s="221"/>
      <c r="AJ11423" s="221"/>
      <c r="AK11423" s="221"/>
      <c r="AL11423" s="221"/>
      <c r="AM11423" s="221"/>
      <c r="AN11423" s="221"/>
      <c r="AO11423" s="221"/>
      <c r="AP11423" s="221"/>
      <c r="AQ11423" s="219"/>
      <c r="AR11423" s="219"/>
      <c r="AS11423" s="221"/>
      <c r="AT11423" s="221"/>
      <c r="AU11423" s="221"/>
      <c r="AV11423" s="221"/>
      <c r="AW11423" s="221"/>
      <c r="AX11423" s="221"/>
      <c r="AY11423" s="221"/>
      <c r="AZ11423" s="221"/>
    </row>
    <row r="11424" spans="34:52" x14ac:dyDescent="0.15">
      <c r="AH11424" s="221"/>
      <c r="AI11424" s="221"/>
      <c r="AJ11424" s="221"/>
      <c r="AK11424" s="221"/>
      <c r="AL11424" s="221"/>
      <c r="AM11424" s="221"/>
      <c r="AN11424" s="221"/>
      <c r="AO11424" s="221"/>
      <c r="AP11424" s="221"/>
      <c r="AQ11424" s="219"/>
      <c r="AR11424" s="219"/>
      <c r="AS11424" s="221"/>
      <c r="AT11424" s="221"/>
      <c r="AU11424" s="221"/>
      <c r="AV11424" s="221"/>
      <c r="AW11424" s="221"/>
      <c r="AX11424" s="221"/>
      <c r="AY11424" s="221"/>
      <c r="AZ11424" s="221"/>
    </row>
    <row r="11425" spans="34:52" x14ac:dyDescent="0.15">
      <c r="AH11425" s="221"/>
      <c r="AI11425" s="221"/>
      <c r="AJ11425" s="221"/>
      <c r="AK11425" s="221"/>
      <c r="AL11425" s="221"/>
      <c r="AM11425" s="221"/>
      <c r="AN11425" s="221"/>
      <c r="AO11425" s="221"/>
      <c r="AP11425" s="221"/>
      <c r="AQ11425" s="219"/>
      <c r="AR11425" s="219"/>
      <c r="AS11425" s="221"/>
      <c r="AT11425" s="221"/>
      <c r="AU11425" s="221"/>
      <c r="AV11425" s="221"/>
      <c r="AW11425" s="221"/>
      <c r="AX11425" s="221"/>
      <c r="AY11425" s="221"/>
      <c r="AZ11425" s="221"/>
    </row>
    <row r="11426" spans="34:52" x14ac:dyDescent="0.15">
      <c r="AH11426" s="221"/>
      <c r="AI11426" s="221"/>
      <c r="AJ11426" s="221"/>
      <c r="AK11426" s="221"/>
      <c r="AL11426" s="221"/>
      <c r="AM11426" s="221"/>
      <c r="AN11426" s="221"/>
      <c r="AO11426" s="221"/>
      <c r="AP11426" s="221"/>
      <c r="AQ11426" s="219"/>
      <c r="AR11426" s="219"/>
      <c r="AS11426" s="221"/>
      <c r="AT11426" s="221"/>
      <c r="AU11426" s="221"/>
      <c r="AV11426" s="221"/>
      <c r="AW11426" s="221"/>
      <c r="AX11426" s="221"/>
      <c r="AY11426" s="221"/>
      <c r="AZ11426" s="221"/>
    </row>
    <row r="11427" spans="34:52" x14ac:dyDescent="0.15">
      <c r="AH11427" s="221"/>
      <c r="AI11427" s="221"/>
      <c r="AJ11427" s="221"/>
      <c r="AK11427" s="221"/>
      <c r="AL11427" s="221"/>
      <c r="AM11427" s="221"/>
      <c r="AN11427" s="221"/>
      <c r="AO11427" s="221"/>
      <c r="AP11427" s="221"/>
      <c r="AQ11427" s="219"/>
      <c r="AR11427" s="219"/>
      <c r="AS11427" s="221"/>
      <c r="AT11427" s="221"/>
      <c r="AU11427" s="221"/>
      <c r="AV11427" s="221"/>
      <c r="AW11427" s="221"/>
      <c r="AX11427" s="221"/>
      <c r="AY11427" s="221"/>
      <c r="AZ11427" s="221"/>
    </row>
    <row r="11428" spans="34:52" x14ac:dyDescent="0.15">
      <c r="AH11428" s="221"/>
      <c r="AI11428" s="221"/>
      <c r="AJ11428" s="221"/>
      <c r="AK11428" s="221"/>
      <c r="AL11428" s="221"/>
      <c r="AM11428" s="221"/>
      <c r="AN11428" s="221"/>
      <c r="AO11428" s="221"/>
      <c r="AP11428" s="221"/>
      <c r="AQ11428" s="219"/>
      <c r="AR11428" s="219"/>
      <c r="AS11428" s="221"/>
      <c r="AT11428" s="221"/>
      <c r="AU11428" s="221"/>
      <c r="AV11428" s="221"/>
      <c r="AW11428" s="221"/>
      <c r="AX11428" s="221"/>
      <c r="AY11428" s="221"/>
      <c r="AZ11428" s="221"/>
    </row>
    <row r="11429" spans="34:52" x14ac:dyDescent="0.15">
      <c r="AH11429" s="221"/>
      <c r="AI11429" s="221"/>
      <c r="AJ11429" s="221"/>
      <c r="AK11429" s="221"/>
      <c r="AL11429" s="221"/>
      <c r="AM11429" s="221"/>
      <c r="AN11429" s="221"/>
      <c r="AO11429" s="221"/>
      <c r="AP11429" s="221"/>
      <c r="AQ11429" s="219"/>
      <c r="AR11429" s="219"/>
      <c r="AS11429" s="221"/>
      <c r="AT11429" s="221"/>
      <c r="AU11429" s="221"/>
      <c r="AV11429" s="221"/>
      <c r="AW11429" s="221"/>
      <c r="AX11429" s="221"/>
      <c r="AY11429" s="221"/>
      <c r="AZ11429" s="221"/>
    </row>
    <row r="11430" spans="34:52" x14ac:dyDescent="0.15">
      <c r="AH11430" s="221"/>
      <c r="AI11430" s="221"/>
      <c r="AJ11430" s="221"/>
      <c r="AK11430" s="221"/>
      <c r="AL11430" s="221"/>
      <c r="AM11430" s="221"/>
      <c r="AN11430" s="221"/>
      <c r="AO11430" s="221"/>
      <c r="AP11430" s="221"/>
      <c r="AQ11430" s="219"/>
      <c r="AR11430" s="219"/>
      <c r="AS11430" s="221"/>
      <c r="AT11430" s="221"/>
      <c r="AU11430" s="221"/>
      <c r="AV11430" s="221"/>
      <c r="AW11430" s="221"/>
      <c r="AX11430" s="221"/>
      <c r="AY11430" s="221"/>
      <c r="AZ11430" s="221"/>
    </row>
    <row r="11431" spans="34:52" x14ac:dyDescent="0.15">
      <c r="AH11431" s="221"/>
      <c r="AI11431" s="221"/>
      <c r="AJ11431" s="221"/>
      <c r="AK11431" s="221"/>
      <c r="AL11431" s="221"/>
      <c r="AM11431" s="221"/>
      <c r="AN11431" s="221"/>
      <c r="AO11431" s="221"/>
      <c r="AP11431" s="221"/>
      <c r="AQ11431" s="219"/>
      <c r="AR11431" s="219"/>
      <c r="AS11431" s="221"/>
      <c r="AT11431" s="221"/>
      <c r="AU11431" s="221"/>
      <c r="AV11431" s="221"/>
      <c r="AW11431" s="221"/>
      <c r="AX11431" s="221"/>
      <c r="AY11431" s="221"/>
      <c r="AZ11431" s="221"/>
    </row>
    <row r="11432" spans="34:52" x14ac:dyDescent="0.15">
      <c r="AH11432" s="221"/>
      <c r="AI11432" s="221"/>
      <c r="AJ11432" s="221"/>
      <c r="AK11432" s="221"/>
      <c r="AL11432" s="221"/>
      <c r="AM11432" s="221"/>
      <c r="AN11432" s="221"/>
      <c r="AO11432" s="221"/>
      <c r="AP11432" s="221"/>
      <c r="AQ11432" s="219"/>
      <c r="AR11432" s="219"/>
      <c r="AS11432" s="221"/>
      <c r="AT11432" s="221"/>
      <c r="AU11432" s="221"/>
      <c r="AV11432" s="221"/>
      <c r="AW11432" s="221"/>
      <c r="AX11432" s="221"/>
      <c r="AY11432" s="221"/>
      <c r="AZ11432" s="221"/>
    </row>
    <row r="11433" spans="34:52" x14ac:dyDescent="0.15">
      <c r="AH11433" s="221"/>
      <c r="AI11433" s="221"/>
      <c r="AJ11433" s="221"/>
      <c r="AK11433" s="221"/>
      <c r="AL11433" s="221"/>
      <c r="AM11433" s="221"/>
      <c r="AN11433" s="221"/>
      <c r="AO11433" s="221"/>
      <c r="AP11433" s="221"/>
      <c r="AQ11433" s="219"/>
      <c r="AR11433" s="219"/>
      <c r="AS11433" s="221"/>
      <c r="AT11433" s="221"/>
      <c r="AU11433" s="221"/>
      <c r="AV11433" s="221"/>
      <c r="AW11433" s="221"/>
      <c r="AX11433" s="221"/>
      <c r="AY11433" s="221"/>
      <c r="AZ11433" s="221"/>
    </row>
    <row r="11434" spans="34:52" x14ac:dyDescent="0.15">
      <c r="AH11434" s="221"/>
      <c r="AI11434" s="221"/>
      <c r="AJ11434" s="221"/>
      <c r="AK11434" s="221"/>
      <c r="AL11434" s="221"/>
      <c r="AM11434" s="221"/>
      <c r="AN11434" s="221"/>
      <c r="AO11434" s="221"/>
      <c r="AP11434" s="221"/>
      <c r="AQ11434" s="219"/>
      <c r="AR11434" s="219"/>
      <c r="AS11434" s="221"/>
      <c r="AT11434" s="221"/>
      <c r="AU11434" s="221"/>
      <c r="AV11434" s="221"/>
      <c r="AW11434" s="221"/>
      <c r="AX11434" s="221"/>
      <c r="AY11434" s="221"/>
      <c r="AZ11434" s="221"/>
    </row>
    <row r="11435" spans="34:52" x14ac:dyDescent="0.15">
      <c r="AH11435" s="221"/>
      <c r="AI11435" s="221"/>
      <c r="AJ11435" s="221"/>
      <c r="AK11435" s="221"/>
      <c r="AL11435" s="221"/>
      <c r="AM11435" s="221"/>
      <c r="AN11435" s="221"/>
      <c r="AO11435" s="221"/>
      <c r="AP11435" s="221"/>
      <c r="AQ11435" s="219"/>
      <c r="AR11435" s="219"/>
      <c r="AS11435" s="221"/>
      <c r="AT11435" s="221"/>
      <c r="AU11435" s="221"/>
      <c r="AV11435" s="221"/>
      <c r="AW11435" s="221"/>
      <c r="AX11435" s="221"/>
      <c r="AY11435" s="221"/>
      <c r="AZ11435" s="221"/>
    </row>
    <row r="11436" spans="34:52" x14ac:dyDescent="0.15">
      <c r="AH11436" s="221"/>
      <c r="AI11436" s="221"/>
      <c r="AJ11436" s="221"/>
      <c r="AK11436" s="221"/>
      <c r="AL11436" s="221"/>
      <c r="AM11436" s="221"/>
      <c r="AN11436" s="221"/>
      <c r="AO11436" s="221"/>
      <c r="AP11436" s="221"/>
      <c r="AQ11436" s="219"/>
      <c r="AR11436" s="219"/>
      <c r="AS11436" s="221"/>
      <c r="AT11436" s="221"/>
      <c r="AU11436" s="221"/>
      <c r="AV11436" s="221"/>
      <c r="AW11436" s="221"/>
      <c r="AX11436" s="221"/>
      <c r="AY11436" s="221"/>
      <c r="AZ11436" s="221"/>
    </row>
    <row r="11437" spans="34:52" x14ac:dyDescent="0.15">
      <c r="AH11437" s="221"/>
      <c r="AI11437" s="221"/>
      <c r="AJ11437" s="221"/>
      <c r="AK11437" s="221"/>
      <c r="AL11437" s="221"/>
      <c r="AM11437" s="221"/>
      <c r="AN11437" s="221"/>
      <c r="AO11437" s="221"/>
      <c r="AP11437" s="221"/>
      <c r="AQ11437" s="219"/>
      <c r="AR11437" s="219"/>
      <c r="AS11437" s="221"/>
      <c r="AT11437" s="221"/>
      <c r="AU11437" s="221"/>
      <c r="AV11437" s="221"/>
      <c r="AW11437" s="221"/>
      <c r="AX11437" s="221"/>
      <c r="AY11437" s="221"/>
      <c r="AZ11437" s="221"/>
    </row>
    <row r="11438" spans="34:52" x14ac:dyDescent="0.15">
      <c r="AH11438" s="221"/>
      <c r="AI11438" s="221"/>
      <c r="AJ11438" s="221"/>
      <c r="AK11438" s="221"/>
      <c r="AL11438" s="221"/>
      <c r="AM11438" s="221"/>
      <c r="AN11438" s="221"/>
      <c r="AO11438" s="221"/>
      <c r="AP11438" s="221"/>
      <c r="AQ11438" s="219"/>
      <c r="AR11438" s="219"/>
      <c r="AS11438" s="221"/>
      <c r="AT11438" s="221"/>
      <c r="AU11438" s="221"/>
      <c r="AV11438" s="221"/>
      <c r="AW11438" s="221"/>
      <c r="AX11438" s="221"/>
      <c r="AY11438" s="221"/>
      <c r="AZ11438" s="221"/>
    </row>
    <row r="11439" spans="34:52" x14ac:dyDescent="0.15">
      <c r="AH11439" s="221"/>
      <c r="AI11439" s="221"/>
      <c r="AJ11439" s="221"/>
      <c r="AK11439" s="221"/>
      <c r="AL11439" s="221"/>
      <c r="AM11439" s="221"/>
      <c r="AN11439" s="221"/>
      <c r="AO11439" s="221"/>
      <c r="AP11439" s="221"/>
      <c r="AQ11439" s="219"/>
      <c r="AR11439" s="219"/>
      <c r="AS11439" s="221"/>
      <c r="AT11439" s="221"/>
      <c r="AU11439" s="221"/>
      <c r="AV11439" s="221"/>
      <c r="AW11439" s="221"/>
      <c r="AX11439" s="221"/>
      <c r="AY11439" s="221"/>
      <c r="AZ11439" s="221"/>
    </row>
    <row r="11440" spans="34:52" x14ac:dyDescent="0.15">
      <c r="AH11440" s="221"/>
      <c r="AI11440" s="221"/>
      <c r="AJ11440" s="221"/>
      <c r="AK11440" s="221"/>
      <c r="AL11440" s="221"/>
      <c r="AM11440" s="221"/>
      <c r="AN11440" s="221"/>
      <c r="AO11440" s="221"/>
      <c r="AP11440" s="221"/>
      <c r="AQ11440" s="219"/>
      <c r="AR11440" s="219"/>
      <c r="AS11440" s="221"/>
      <c r="AT11440" s="221"/>
      <c r="AU11440" s="221"/>
      <c r="AV11440" s="221"/>
      <c r="AW11440" s="221"/>
      <c r="AX11440" s="221"/>
      <c r="AY11440" s="221"/>
      <c r="AZ11440" s="221"/>
    </row>
    <row r="11441" spans="34:52" x14ac:dyDescent="0.15">
      <c r="AH11441" s="221"/>
      <c r="AI11441" s="221"/>
      <c r="AJ11441" s="221"/>
      <c r="AK11441" s="221"/>
      <c r="AL11441" s="221"/>
      <c r="AM11441" s="221"/>
      <c r="AN11441" s="221"/>
      <c r="AO11441" s="221"/>
      <c r="AP11441" s="221"/>
      <c r="AQ11441" s="219"/>
      <c r="AR11441" s="219"/>
      <c r="AS11441" s="221"/>
      <c r="AT11441" s="221"/>
      <c r="AU11441" s="221"/>
      <c r="AV11441" s="221"/>
      <c r="AW11441" s="221"/>
      <c r="AX11441" s="221"/>
      <c r="AY11441" s="221"/>
      <c r="AZ11441" s="221"/>
    </row>
    <row r="11442" spans="34:52" x14ac:dyDescent="0.15">
      <c r="AH11442" s="221"/>
      <c r="AI11442" s="221"/>
      <c r="AJ11442" s="221"/>
      <c r="AK11442" s="221"/>
      <c r="AL11442" s="221"/>
      <c r="AM11442" s="221"/>
      <c r="AN11442" s="221"/>
      <c r="AO11442" s="221"/>
      <c r="AP11442" s="221"/>
      <c r="AQ11442" s="219"/>
      <c r="AR11442" s="219"/>
      <c r="AS11442" s="221"/>
      <c r="AT11442" s="221"/>
      <c r="AU11442" s="221"/>
      <c r="AV11442" s="221"/>
      <c r="AW11442" s="221"/>
      <c r="AX11442" s="221"/>
      <c r="AY11442" s="221"/>
      <c r="AZ11442" s="221"/>
    </row>
    <row r="11443" spans="34:52" x14ac:dyDescent="0.15">
      <c r="AH11443" s="221"/>
      <c r="AI11443" s="221"/>
      <c r="AJ11443" s="221"/>
      <c r="AK11443" s="221"/>
      <c r="AL11443" s="221"/>
      <c r="AM11443" s="221"/>
      <c r="AN11443" s="221"/>
      <c r="AO11443" s="221"/>
      <c r="AP11443" s="221"/>
      <c r="AQ11443" s="219"/>
      <c r="AR11443" s="219"/>
      <c r="AS11443" s="221"/>
      <c r="AT11443" s="221"/>
      <c r="AU11443" s="221"/>
      <c r="AV11443" s="221"/>
      <c r="AW11443" s="221"/>
      <c r="AX11443" s="221"/>
      <c r="AY11443" s="221"/>
      <c r="AZ11443" s="221"/>
    </row>
    <row r="11444" spans="34:52" x14ac:dyDescent="0.15">
      <c r="AH11444" s="221"/>
      <c r="AI11444" s="221"/>
      <c r="AJ11444" s="221"/>
      <c r="AK11444" s="221"/>
      <c r="AL11444" s="221"/>
      <c r="AM11444" s="221"/>
      <c r="AN11444" s="221"/>
      <c r="AO11444" s="221"/>
      <c r="AP11444" s="221"/>
      <c r="AQ11444" s="219"/>
      <c r="AR11444" s="219"/>
      <c r="AS11444" s="221"/>
      <c r="AT11444" s="221"/>
      <c r="AU11444" s="221"/>
      <c r="AV11444" s="221"/>
      <c r="AW11444" s="221"/>
      <c r="AX11444" s="221"/>
      <c r="AY11444" s="221"/>
      <c r="AZ11444" s="221"/>
    </row>
    <row r="11445" spans="34:52" x14ac:dyDescent="0.15">
      <c r="AH11445" s="221"/>
      <c r="AI11445" s="221"/>
      <c r="AJ11445" s="221"/>
      <c r="AK11445" s="221"/>
      <c r="AL11445" s="221"/>
      <c r="AM11445" s="221"/>
      <c r="AN11445" s="221"/>
      <c r="AO11445" s="221"/>
      <c r="AP11445" s="221"/>
      <c r="AQ11445" s="219"/>
      <c r="AR11445" s="219"/>
      <c r="AS11445" s="221"/>
      <c r="AT11445" s="221"/>
      <c r="AU11445" s="221"/>
      <c r="AV11445" s="221"/>
      <c r="AW11445" s="221"/>
      <c r="AX11445" s="221"/>
      <c r="AY11445" s="221"/>
      <c r="AZ11445" s="221"/>
    </row>
    <row r="11446" spans="34:52" x14ac:dyDescent="0.15">
      <c r="AH11446" s="221"/>
      <c r="AI11446" s="221"/>
      <c r="AJ11446" s="221"/>
      <c r="AK11446" s="221"/>
      <c r="AL11446" s="221"/>
      <c r="AM11446" s="221"/>
      <c r="AN11446" s="221"/>
      <c r="AO11446" s="221"/>
      <c r="AP11446" s="221"/>
      <c r="AQ11446" s="219"/>
      <c r="AR11446" s="219"/>
      <c r="AS11446" s="221"/>
      <c r="AT11446" s="221"/>
      <c r="AU11446" s="221"/>
      <c r="AV11446" s="221"/>
      <c r="AW11446" s="221"/>
      <c r="AX11446" s="221"/>
      <c r="AY11446" s="221"/>
      <c r="AZ11446" s="221"/>
    </row>
    <row r="11447" spans="34:52" x14ac:dyDescent="0.15">
      <c r="AH11447" s="221"/>
      <c r="AI11447" s="221"/>
      <c r="AJ11447" s="221"/>
      <c r="AK11447" s="221"/>
      <c r="AL11447" s="221"/>
      <c r="AM11447" s="221"/>
      <c r="AN11447" s="221"/>
      <c r="AO11447" s="221"/>
      <c r="AP11447" s="221"/>
      <c r="AQ11447" s="219"/>
      <c r="AR11447" s="219"/>
      <c r="AS11447" s="221"/>
      <c r="AT11447" s="221"/>
      <c r="AU11447" s="221"/>
      <c r="AV11447" s="221"/>
      <c r="AW11447" s="221"/>
      <c r="AX11447" s="221"/>
      <c r="AY11447" s="221"/>
      <c r="AZ11447" s="221"/>
    </row>
    <row r="11448" spans="34:52" x14ac:dyDescent="0.15">
      <c r="AH11448" s="221"/>
      <c r="AI11448" s="221"/>
      <c r="AJ11448" s="221"/>
      <c r="AK11448" s="221"/>
      <c r="AL11448" s="221"/>
      <c r="AM11448" s="221"/>
      <c r="AN11448" s="221"/>
      <c r="AO11448" s="221"/>
      <c r="AP11448" s="221"/>
      <c r="AQ11448" s="219"/>
      <c r="AR11448" s="219"/>
      <c r="AS11448" s="221"/>
      <c r="AT11448" s="221"/>
      <c r="AU11448" s="221"/>
      <c r="AV11448" s="221"/>
      <c r="AW11448" s="221"/>
      <c r="AX11448" s="221"/>
      <c r="AY11448" s="221"/>
      <c r="AZ11448" s="221"/>
    </row>
    <row r="11449" spans="34:52" x14ac:dyDescent="0.15">
      <c r="AH11449" s="221"/>
      <c r="AI11449" s="221"/>
      <c r="AJ11449" s="221"/>
      <c r="AK11449" s="221"/>
      <c r="AL11449" s="221"/>
      <c r="AM11449" s="221"/>
      <c r="AN11449" s="221"/>
      <c r="AO11449" s="221"/>
      <c r="AP11449" s="221"/>
      <c r="AQ11449" s="219"/>
      <c r="AR11449" s="219"/>
      <c r="AS11449" s="221"/>
      <c r="AT11449" s="221"/>
      <c r="AU11449" s="221"/>
      <c r="AV11449" s="221"/>
      <c r="AW11449" s="221"/>
      <c r="AX11449" s="221"/>
      <c r="AY11449" s="221"/>
      <c r="AZ11449" s="221"/>
    </row>
    <row r="11450" spans="34:52" x14ac:dyDescent="0.15">
      <c r="AH11450" s="221"/>
      <c r="AI11450" s="221"/>
      <c r="AJ11450" s="221"/>
      <c r="AK11450" s="221"/>
      <c r="AL11450" s="221"/>
      <c r="AM11450" s="221"/>
      <c r="AN11450" s="221"/>
      <c r="AO11450" s="221"/>
      <c r="AP11450" s="221"/>
      <c r="AQ11450" s="219"/>
      <c r="AR11450" s="219"/>
      <c r="AS11450" s="221"/>
      <c r="AT11450" s="221"/>
      <c r="AU11450" s="221"/>
      <c r="AV11450" s="221"/>
      <c r="AW11450" s="221"/>
      <c r="AX11450" s="221"/>
      <c r="AY11450" s="221"/>
      <c r="AZ11450" s="221"/>
    </row>
    <row r="11451" spans="34:52" x14ac:dyDescent="0.15">
      <c r="AH11451" s="221"/>
      <c r="AI11451" s="221"/>
      <c r="AJ11451" s="221"/>
      <c r="AK11451" s="221"/>
      <c r="AL11451" s="221"/>
      <c r="AM11451" s="221"/>
      <c r="AN11451" s="221"/>
      <c r="AO11451" s="221"/>
      <c r="AP11451" s="221"/>
      <c r="AQ11451" s="219"/>
      <c r="AR11451" s="219"/>
      <c r="AS11451" s="221"/>
      <c r="AT11451" s="221"/>
      <c r="AU11451" s="221"/>
      <c r="AV11451" s="221"/>
      <c r="AW11451" s="221"/>
      <c r="AX11451" s="221"/>
      <c r="AY11451" s="221"/>
      <c r="AZ11451" s="221"/>
    </row>
    <row r="11452" spans="34:52" x14ac:dyDescent="0.15">
      <c r="AH11452" s="221"/>
      <c r="AI11452" s="221"/>
      <c r="AJ11452" s="221"/>
      <c r="AK11452" s="221"/>
      <c r="AL11452" s="221"/>
      <c r="AM11452" s="221"/>
      <c r="AN11452" s="221"/>
      <c r="AO11452" s="221"/>
      <c r="AP11452" s="221"/>
      <c r="AQ11452" s="219"/>
      <c r="AR11452" s="219"/>
      <c r="AS11452" s="221"/>
      <c r="AT11452" s="221"/>
      <c r="AU11452" s="221"/>
      <c r="AV11452" s="221"/>
      <c r="AW11452" s="221"/>
      <c r="AX11452" s="221"/>
      <c r="AY11452" s="221"/>
      <c r="AZ11452" s="221"/>
    </row>
    <row r="11453" spans="34:52" x14ac:dyDescent="0.15">
      <c r="AH11453" s="221"/>
      <c r="AI11453" s="221"/>
      <c r="AJ11453" s="221"/>
      <c r="AK11453" s="221"/>
      <c r="AL11453" s="221"/>
      <c r="AM11453" s="221"/>
      <c r="AN11453" s="221"/>
      <c r="AO11453" s="221"/>
      <c r="AP11453" s="221"/>
      <c r="AQ11453" s="219"/>
      <c r="AR11453" s="219"/>
      <c r="AS11453" s="221"/>
      <c r="AT11453" s="221"/>
      <c r="AU11453" s="221"/>
      <c r="AV11453" s="221"/>
      <c r="AW11453" s="221"/>
      <c r="AX11453" s="221"/>
      <c r="AY11453" s="221"/>
      <c r="AZ11453" s="221"/>
    </row>
    <row r="11454" spans="34:52" x14ac:dyDescent="0.15">
      <c r="AH11454" s="221"/>
      <c r="AI11454" s="221"/>
      <c r="AJ11454" s="221"/>
      <c r="AK11454" s="221"/>
      <c r="AL11454" s="221"/>
      <c r="AM11454" s="221"/>
      <c r="AN11454" s="221"/>
      <c r="AO11454" s="221"/>
      <c r="AP11454" s="221"/>
      <c r="AQ11454" s="219"/>
      <c r="AR11454" s="219"/>
      <c r="AS11454" s="221"/>
      <c r="AT11454" s="221"/>
      <c r="AU11454" s="221"/>
      <c r="AV11454" s="221"/>
      <c r="AW11454" s="221"/>
      <c r="AX11454" s="221"/>
      <c r="AY11454" s="221"/>
      <c r="AZ11454" s="221"/>
    </row>
    <row r="11455" spans="34:52" x14ac:dyDescent="0.15">
      <c r="AH11455" s="221"/>
      <c r="AI11455" s="221"/>
      <c r="AJ11455" s="221"/>
      <c r="AK11455" s="221"/>
      <c r="AL11455" s="221"/>
      <c r="AM11455" s="221"/>
      <c r="AN11455" s="221"/>
      <c r="AO11455" s="221"/>
      <c r="AP11455" s="221"/>
      <c r="AQ11455" s="219"/>
      <c r="AR11455" s="219"/>
      <c r="AS11455" s="221"/>
      <c r="AT11455" s="221"/>
      <c r="AU11455" s="221"/>
      <c r="AV11455" s="221"/>
      <c r="AW11455" s="221"/>
      <c r="AX11455" s="221"/>
      <c r="AY11455" s="221"/>
      <c r="AZ11455" s="221"/>
    </row>
    <row r="11456" spans="34:52" x14ac:dyDescent="0.15">
      <c r="AH11456" s="221"/>
      <c r="AI11456" s="221"/>
      <c r="AJ11456" s="221"/>
      <c r="AK11456" s="221"/>
      <c r="AL11456" s="221"/>
      <c r="AM11456" s="221"/>
      <c r="AN11456" s="221"/>
      <c r="AO11456" s="221"/>
      <c r="AP11456" s="221"/>
      <c r="AQ11456" s="219"/>
      <c r="AR11456" s="219"/>
      <c r="AS11456" s="221"/>
      <c r="AT11456" s="221"/>
      <c r="AU11456" s="221"/>
      <c r="AV11456" s="221"/>
      <c r="AW11456" s="221"/>
      <c r="AX11456" s="221"/>
      <c r="AY11456" s="221"/>
      <c r="AZ11456" s="221"/>
    </row>
    <row r="11457" spans="34:52" x14ac:dyDescent="0.15">
      <c r="AH11457" s="221"/>
      <c r="AI11457" s="221"/>
      <c r="AJ11457" s="221"/>
      <c r="AK11457" s="221"/>
      <c r="AL11457" s="221"/>
      <c r="AM11457" s="221"/>
      <c r="AN11457" s="221"/>
      <c r="AO11457" s="221"/>
      <c r="AP11457" s="221"/>
      <c r="AQ11457" s="219"/>
      <c r="AR11457" s="219"/>
      <c r="AS11457" s="221"/>
      <c r="AT11457" s="221"/>
      <c r="AU11457" s="221"/>
      <c r="AV11457" s="221"/>
      <c r="AW11457" s="221"/>
      <c r="AX11457" s="221"/>
      <c r="AY11457" s="221"/>
      <c r="AZ11457" s="221"/>
    </row>
    <row r="11458" spans="34:52" x14ac:dyDescent="0.15">
      <c r="AH11458" s="221"/>
      <c r="AI11458" s="221"/>
      <c r="AJ11458" s="221"/>
      <c r="AK11458" s="221"/>
      <c r="AL11458" s="221"/>
      <c r="AM11458" s="221"/>
      <c r="AN11458" s="221"/>
      <c r="AO11458" s="221"/>
      <c r="AP11458" s="221"/>
      <c r="AQ11458" s="219"/>
      <c r="AR11458" s="219"/>
      <c r="AS11458" s="221"/>
      <c r="AT11458" s="221"/>
      <c r="AU11458" s="221"/>
      <c r="AV11458" s="221"/>
      <c r="AW11458" s="221"/>
      <c r="AX11458" s="221"/>
      <c r="AY11458" s="221"/>
      <c r="AZ11458" s="221"/>
    </row>
    <row r="11459" spans="34:52" x14ac:dyDescent="0.15">
      <c r="AH11459" s="221"/>
      <c r="AI11459" s="221"/>
      <c r="AJ11459" s="221"/>
      <c r="AK11459" s="221"/>
      <c r="AL11459" s="221"/>
      <c r="AM11459" s="221"/>
      <c r="AN11459" s="221"/>
      <c r="AO11459" s="221"/>
      <c r="AP11459" s="221"/>
      <c r="AQ11459" s="219"/>
      <c r="AR11459" s="219"/>
      <c r="AS11459" s="221"/>
      <c r="AT11459" s="221"/>
      <c r="AU11459" s="221"/>
      <c r="AV11459" s="221"/>
      <c r="AW11459" s="221"/>
      <c r="AX11459" s="221"/>
      <c r="AY11459" s="221"/>
      <c r="AZ11459" s="221"/>
    </row>
    <row r="11460" spans="34:52" x14ac:dyDescent="0.15">
      <c r="AH11460" s="221"/>
      <c r="AI11460" s="221"/>
      <c r="AJ11460" s="221"/>
      <c r="AK11460" s="221"/>
      <c r="AL11460" s="221"/>
      <c r="AM11460" s="221"/>
      <c r="AN11460" s="221"/>
      <c r="AO11460" s="221"/>
      <c r="AP11460" s="221"/>
      <c r="AQ11460" s="219"/>
      <c r="AR11460" s="219"/>
      <c r="AS11460" s="221"/>
      <c r="AT11460" s="221"/>
      <c r="AU11460" s="221"/>
      <c r="AV11460" s="221"/>
      <c r="AW11460" s="221"/>
      <c r="AX11460" s="221"/>
      <c r="AY11460" s="221"/>
      <c r="AZ11460" s="221"/>
    </row>
    <row r="11461" spans="34:52" x14ac:dyDescent="0.15">
      <c r="AH11461" s="221"/>
      <c r="AI11461" s="221"/>
      <c r="AJ11461" s="221"/>
      <c r="AK11461" s="221"/>
      <c r="AL11461" s="221"/>
      <c r="AM11461" s="221"/>
      <c r="AN11461" s="221"/>
      <c r="AO11461" s="221"/>
      <c r="AP11461" s="221"/>
      <c r="AQ11461" s="219"/>
      <c r="AR11461" s="219"/>
      <c r="AS11461" s="221"/>
      <c r="AT11461" s="221"/>
      <c r="AU11461" s="221"/>
      <c r="AV11461" s="221"/>
      <c r="AW11461" s="221"/>
      <c r="AX11461" s="221"/>
      <c r="AY11461" s="221"/>
      <c r="AZ11461" s="221"/>
    </row>
    <row r="11462" spans="34:52" x14ac:dyDescent="0.15">
      <c r="AH11462" s="221"/>
      <c r="AI11462" s="221"/>
      <c r="AJ11462" s="221"/>
      <c r="AK11462" s="221"/>
      <c r="AL11462" s="221"/>
      <c r="AM11462" s="221"/>
      <c r="AN11462" s="221"/>
      <c r="AO11462" s="221"/>
      <c r="AP11462" s="221"/>
      <c r="AQ11462" s="219"/>
      <c r="AR11462" s="219"/>
      <c r="AS11462" s="221"/>
      <c r="AT11462" s="221"/>
      <c r="AU11462" s="221"/>
      <c r="AV11462" s="221"/>
      <c r="AW11462" s="221"/>
      <c r="AX11462" s="221"/>
      <c r="AY11462" s="221"/>
      <c r="AZ11462" s="221"/>
    </row>
    <row r="11463" spans="34:52" x14ac:dyDescent="0.15">
      <c r="AH11463" s="221"/>
      <c r="AI11463" s="221"/>
      <c r="AJ11463" s="221"/>
      <c r="AK11463" s="221"/>
      <c r="AL11463" s="221"/>
      <c r="AM11463" s="221"/>
      <c r="AN11463" s="221"/>
      <c r="AO11463" s="221"/>
      <c r="AP11463" s="221"/>
      <c r="AQ11463" s="219"/>
      <c r="AR11463" s="219"/>
      <c r="AS11463" s="221"/>
      <c r="AT11463" s="221"/>
      <c r="AU11463" s="221"/>
      <c r="AV11463" s="221"/>
      <c r="AW11463" s="221"/>
      <c r="AX11463" s="221"/>
      <c r="AY11463" s="221"/>
      <c r="AZ11463" s="221"/>
    </row>
    <row r="11464" spans="34:52" x14ac:dyDescent="0.15">
      <c r="AH11464" s="221"/>
      <c r="AI11464" s="221"/>
      <c r="AJ11464" s="221"/>
      <c r="AK11464" s="221"/>
      <c r="AL11464" s="221"/>
      <c r="AM11464" s="221"/>
      <c r="AN11464" s="221"/>
      <c r="AO11464" s="221"/>
      <c r="AP11464" s="221"/>
      <c r="AQ11464" s="219"/>
      <c r="AR11464" s="219"/>
      <c r="AS11464" s="221"/>
      <c r="AT11464" s="221"/>
      <c r="AU11464" s="221"/>
      <c r="AV11464" s="221"/>
      <c r="AW11464" s="221"/>
      <c r="AX11464" s="221"/>
      <c r="AY11464" s="221"/>
      <c r="AZ11464" s="221"/>
    </row>
    <row r="11465" spans="34:52" x14ac:dyDescent="0.15">
      <c r="AH11465" s="221"/>
      <c r="AI11465" s="221"/>
      <c r="AJ11465" s="221"/>
      <c r="AK11465" s="221"/>
      <c r="AL11465" s="221"/>
      <c r="AM11465" s="221"/>
      <c r="AN11465" s="221"/>
      <c r="AO11465" s="221"/>
      <c r="AP11465" s="221"/>
      <c r="AQ11465" s="219"/>
      <c r="AR11465" s="219"/>
      <c r="AS11465" s="221"/>
      <c r="AT11465" s="221"/>
      <c r="AU11465" s="221"/>
      <c r="AV11465" s="221"/>
      <c r="AW11465" s="221"/>
      <c r="AX11465" s="221"/>
      <c r="AY11465" s="221"/>
      <c r="AZ11465" s="221"/>
    </row>
    <row r="11466" spans="34:52" x14ac:dyDescent="0.15">
      <c r="AH11466" s="221"/>
      <c r="AI11466" s="221"/>
      <c r="AJ11466" s="221"/>
      <c r="AK11466" s="221"/>
      <c r="AL11466" s="221"/>
      <c r="AM11466" s="221"/>
      <c r="AN11466" s="221"/>
      <c r="AO11466" s="221"/>
      <c r="AP11466" s="221"/>
      <c r="AQ11466" s="219"/>
      <c r="AR11466" s="219"/>
      <c r="AS11466" s="221"/>
      <c r="AT11466" s="221"/>
      <c r="AU11466" s="221"/>
      <c r="AV11466" s="221"/>
      <c r="AW11466" s="221"/>
      <c r="AX11466" s="221"/>
      <c r="AY11466" s="221"/>
      <c r="AZ11466" s="221"/>
    </row>
    <row r="11467" spans="34:52" x14ac:dyDescent="0.15">
      <c r="AH11467" s="221"/>
      <c r="AI11467" s="221"/>
      <c r="AJ11467" s="221"/>
      <c r="AK11467" s="221"/>
      <c r="AL11467" s="221"/>
      <c r="AM11467" s="221"/>
      <c r="AN11467" s="221"/>
      <c r="AO11467" s="221"/>
      <c r="AP11467" s="221"/>
      <c r="AQ11467" s="219"/>
      <c r="AR11467" s="219"/>
      <c r="AS11467" s="221"/>
      <c r="AT11467" s="221"/>
      <c r="AU11467" s="221"/>
      <c r="AV11467" s="221"/>
      <c r="AW11467" s="221"/>
      <c r="AX11467" s="221"/>
      <c r="AY11467" s="221"/>
      <c r="AZ11467" s="221"/>
    </row>
    <row r="11468" spans="34:52" x14ac:dyDescent="0.15">
      <c r="AH11468" s="221"/>
      <c r="AI11468" s="221"/>
      <c r="AJ11468" s="221"/>
      <c r="AK11468" s="221"/>
      <c r="AL11468" s="221"/>
      <c r="AM11468" s="221"/>
      <c r="AN11468" s="221"/>
      <c r="AO11468" s="221"/>
      <c r="AP11468" s="221"/>
      <c r="AQ11468" s="219"/>
      <c r="AR11468" s="219"/>
      <c r="AS11468" s="221"/>
      <c r="AT11468" s="221"/>
      <c r="AU11468" s="221"/>
      <c r="AV11468" s="221"/>
      <c r="AW11468" s="221"/>
      <c r="AX11468" s="221"/>
      <c r="AY11468" s="221"/>
      <c r="AZ11468" s="221"/>
    </row>
    <row r="11469" spans="34:52" x14ac:dyDescent="0.15">
      <c r="AH11469" s="221"/>
      <c r="AI11469" s="221"/>
      <c r="AJ11469" s="221"/>
      <c r="AK11469" s="221"/>
      <c r="AL11469" s="221"/>
      <c r="AM11469" s="221"/>
      <c r="AN11469" s="221"/>
      <c r="AO11469" s="221"/>
      <c r="AP11469" s="221"/>
      <c r="AQ11469" s="219"/>
      <c r="AR11469" s="219"/>
      <c r="AS11469" s="221"/>
      <c r="AT11469" s="221"/>
      <c r="AU11469" s="221"/>
      <c r="AV11469" s="221"/>
      <c r="AW11469" s="221"/>
      <c r="AX11469" s="221"/>
      <c r="AY11469" s="221"/>
      <c r="AZ11469" s="221"/>
    </row>
    <row r="11470" spans="34:52" x14ac:dyDescent="0.15">
      <c r="AH11470" s="221"/>
      <c r="AI11470" s="221"/>
      <c r="AJ11470" s="221"/>
      <c r="AK11470" s="221"/>
      <c r="AL11470" s="221"/>
      <c r="AM11470" s="221"/>
      <c r="AN11470" s="221"/>
      <c r="AO11470" s="221"/>
      <c r="AP11470" s="221"/>
      <c r="AQ11470" s="219"/>
      <c r="AR11470" s="219"/>
      <c r="AS11470" s="221"/>
      <c r="AT11470" s="221"/>
      <c r="AU11470" s="221"/>
      <c r="AV11470" s="221"/>
      <c r="AW11470" s="221"/>
      <c r="AX11470" s="221"/>
      <c r="AY11470" s="221"/>
      <c r="AZ11470" s="221"/>
    </row>
    <row r="11471" spans="34:52" x14ac:dyDescent="0.15">
      <c r="AH11471" s="221"/>
      <c r="AI11471" s="221"/>
      <c r="AJ11471" s="221"/>
      <c r="AK11471" s="221"/>
      <c r="AL11471" s="221"/>
      <c r="AM11471" s="221"/>
      <c r="AN11471" s="221"/>
      <c r="AO11471" s="221"/>
      <c r="AP11471" s="221"/>
      <c r="AQ11471" s="219"/>
      <c r="AR11471" s="219"/>
      <c r="AS11471" s="221"/>
      <c r="AT11471" s="221"/>
      <c r="AU11471" s="221"/>
      <c r="AV11471" s="221"/>
      <c r="AW11471" s="221"/>
      <c r="AX11471" s="221"/>
      <c r="AY11471" s="221"/>
      <c r="AZ11471" s="221"/>
    </row>
    <row r="11472" spans="34:52" x14ac:dyDescent="0.15">
      <c r="AH11472" s="221"/>
      <c r="AI11472" s="221"/>
      <c r="AJ11472" s="221"/>
      <c r="AK11472" s="221"/>
      <c r="AL11472" s="221"/>
      <c r="AM11472" s="221"/>
      <c r="AN11472" s="221"/>
      <c r="AO11472" s="221"/>
      <c r="AP11472" s="221"/>
      <c r="AQ11472" s="219"/>
      <c r="AR11472" s="219"/>
      <c r="AS11472" s="221"/>
      <c r="AT11472" s="221"/>
      <c r="AU11472" s="221"/>
      <c r="AV11472" s="221"/>
      <c r="AW11472" s="221"/>
      <c r="AX11472" s="221"/>
      <c r="AY11472" s="221"/>
      <c r="AZ11472" s="221"/>
    </row>
    <row r="11473" spans="34:52" x14ac:dyDescent="0.15">
      <c r="AH11473" s="221"/>
      <c r="AI11473" s="221"/>
      <c r="AJ11473" s="221"/>
      <c r="AK11473" s="221"/>
      <c r="AL11473" s="221"/>
      <c r="AM11473" s="221"/>
      <c r="AN11473" s="221"/>
      <c r="AO11473" s="221"/>
      <c r="AP11473" s="221"/>
      <c r="AQ11473" s="219"/>
      <c r="AR11473" s="219"/>
      <c r="AS11473" s="221"/>
      <c r="AT11473" s="221"/>
      <c r="AU11473" s="221"/>
      <c r="AV11473" s="221"/>
      <c r="AW11473" s="221"/>
      <c r="AX11473" s="221"/>
      <c r="AY11473" s="221"/>
      <c r="AZ11473" s="221"/>
    </row>
    <row r="11474" spans="34:52" x14ac:dyDescent="0.15">
      <c r="AH11474" s="221"/>
      <c r="AI11474" s="221"/>
      <c r="AJ11474" s="221"/>
      <c r="AK11474" s="221"/>
      <c r="AL11474" s="221"/>
      <c r="AM11474" s="221"/>
      <c r="AN11474" s="221"/>
      <c r="AO11474" s="221"/>
      <c r="AP11474" s="221"/>
      <c r="AQ11474" s="219"/>
      <c r="AR11474" s="219"/>
      <c r="AS11474" s="221"/>
      <c r="AT11474" s="221"/>
      <c r="AU11474" s="221"/>
      <c r="AV11474" s="221"/>
      <c r="AW11474" s="221"/>
      <c r="AX11474" s="221"/>
      <c r="AY11474" s="221"/>
      <c r="AZ11474" s="221"/>
    </row>
    <row r="11475" spans="34:52" x14ac:dyDescent="0.15">
      <c r="AH11475" s="221"/>
      <c r="AI11475" s="221"/>
      <c r="AJ11475" s="221"/>
      <c r="AK11475" s="221"/>
      <c r="AL11475" s="221"/>
      <c r="AM11475" s="221"/>
      <c r="AN11475" s="221"/>
      <c r="AO11475" s="221"/>
      <c r="AP11475" s="221"/>
      <c r="AQ11475" s="219"/>
      <c r="AR11475" s="219"/>
      <c r="AS11475" s="221"/>
      <c r="AT11475" s="221"/>
      <c r="AU11475" s="221"/>
      <c r="AV11475" s="221"/>
      <c r="AW11475" s="221"/>
      <c r="AX11475" s="221"/>
      <c r="AY11475" s="221"/>
      <c r="AZ11475" s="221"/>
    </row>
    <row r="11476" spans="34:52" x14ac:dyDescent="0.15">
      <c r="AH11476" s="221"/>
      <c r="AI11476" s="221"/>
      <c r="AJ11476" s="221"/>
      <c r="AK11476" s="221"/>
      <c r="AL11476" s="221"/>
      <c r="AM11476" s="221"/>
      <c r="AN11476" s="221"/>
      <c r="AO11476" s="221"/>
      <c r="AP11476" s="221"/>
      <c r="AQ11476" s="219"/>
      <c r="AR11476" s="219"/>
      <c r="AS11476" s="221"/>
      <c r="AT11476" s="221"/>
      <c r="AU11476" s="221"/>
      <c r="AV11476" s="221"/>
      <c r="AW11476" s="221"/>
      <c r="AX11476" s="221"/>
      <c r="AY11476" s="221"/>
      <c r="AZ11476" s="221"/>
    </row>
    <row r="11477" spans="34:52" x14ac:dyDescent="0.15">
      <c r="AH11477" s="221"/>
      <c r="AI11477" s="221"/>
      <c r="AJ11477" s="221"/>
      <c r="AK11477" s="221"/>
      <c r="AL11477" s="221"/>
      <c r="AM11477" s="221"/>
      <c r="AN11477" s="221"/>
      <c r="AO11477" s="221"/>
      <c r="AP11477" s="221"/>
      <c r="AQ11477" s="219"/>
      <c r="AR11477" s="219"/>
      <c r="AS11477" s="221"/>
      <c r="AT11477" s="221"/>
      <c r="AU11477" s="221"/>
      <c r="AV11477" s="221"/>
      <c r="AW11477" s="221"/>
      <c r="AX11477" s="221"/>
      <c r="AY11477" s="221"/>
      <c r="AZ11477" s="221"/>
    </row>
    <row r="11478" spans="34:52" x14ac:dyDescent="0.15">
      <c r="AH11478" s="221"/>
      <c r="AI11478" s="221"/>
      <c r="AJ11478" s="221"/>
      <c r="AK11478" s="221"/>
      <c r="AL11478" s="221"/>
      <c r="AM11478" s="221"/>
      <c r="AN11478" s="221"/>
      <c r="AO11478" s="221"/>
      <c r="AP11478" s="221"/>
      <c r="AQ11478" s="219"/>
      <c r="AR11478" s="219"/>
      <c r="AS11478" s="221"/>
      <c r="AT11478" s="221"/>
      <c r="AU11478" s="221"/>
      <c r="AV11478" s="221"/>
      <c r="AW11478" s="221"/>
      <c r="AX11478" s="221"/>
      <c r="AY11478" s="221"/>
      <c r="AZ11478" s="221"/>
    </row>
    <row r="11479" spans="34:52" x14ac:dyDescent="0.15">
      <c r="AH11479" s="221"/>
      <c r="AI11479" s="221"/>
      <c r="AJ11479" s="221"/>
      <c r="AK11479" s="221"/>
      <c r="AL11479" s="221"/>
      <c r="AM11479" s="221"/>
      <c r="AN11479" s="221"/>
      <c r="AO11479" s="221"/>
      <c r="AP11479" s="221"/>
      <c r="AQ11479" s="219"/>
      <c r="AR11479" s="219"/>
      <c r="AS11479" s="221"/>
      <c r="AT11479" s="221"/>
      <c r="AU11479" s="221"/>
      <c r="AV11479" s="221"/>
      <c r="AW11479" s="221"/>
      <c r="AX11479" s="221"/>
      <c r="AY11479" s="221"/>
      <c r="AZ11479" s="221"/>
    </row>
    <row r="11480" spans="34:52" x14ac:dyDescent="0.15">
      <c r="AH11480" s="221"/>
      <c r="AI11480" s="221"/>
      <c r="AJ11480" s="221"/>
      <c r="AK11480" s="221"/>
      <c r="AL11480" s="221"/>
      <c r="AM11480" s="221"/>
      <c r="AN11480" s="221"/>
      <c r="AO11480" s="221"/>
      <c r="AP11480" s="221"/>
      <c r="AQ11480" s="219"/>
      <c r="AR11480" s="219"/>
      <c r="AS11480" s="221"/>
      <c r="AT11480" s="221"/>
      <c r="AU11480" s="221"/>
      <c r="AV11480" s="221"/>
      <c r="AW11480" s="221"/>
      <c r="AX11480" s="221"/>
      <c r="AY11480" s="221"/>
      <c r="AZ11480" s="221"/>
    </row>
    <row r="11481" spans="34:52" x14ac:dyDescent="0.15">
      <c r="AH11481" s="221"/>
      <c r="AI11481" s="221"/>
      <c r="AJ11481" s="221"/>
      <c r="AK11481" s="221"/>
      <c r="AL11481" s="221"/>
      <c r="AM11481" s="221"/>
      <c r="AN11481" s="221"/>
      <c r="AO11481" s="221"/>
      <c r="AP11481" s="221"/>
      <c r="AQ11481" s="219"/>
      <c r="AR11481" s="219"/>
      <c r="AS11481" s="221"/>
      <c r="AT11481" s="221"/>
      <c r="AU11481" s="221"/>
      <c r="AV11481" s="221"/>
      <c r="AW11481" s="221"/>
      <c r="AX11481" s="221"/>
      <c r="AY11481" s="221"/>
      <c r="AZ11481" s="221"/>
    </row>
    <row r="11482" spans="34:52" x14ac:dyDescent="0.15">
      <c r="AH11482" s="221"/>
      <c r="AI11482" s="221"/>
      <c r="AJ11482" s="221"/>
      <c r="AK11482" s="221"/>
      <c r="AL11482" s="221"/>
      <c r="AM11482" s="221"/>
      <c r="AN11482" s="221"/>
      <c r="AO11482" s="221"/>
      <c r="AP11482" s="221"/>
      <c r="AQ11482" s="219"/>
      <c r="AR11482" s="219"/>
      <c r="AS11482" s="221"/>
      <c r="AT11482" s="221"/>
      <c r="AU11482" s="221"/>
      <c r="AV11482" s="221"/>
      <c r="AW11482" s="221"/>
      <c r="AX11482" s="221"/>
      <c r="AY11482" s="221"/>
      <c r="AZ11482" s="221"/>
    </row>
    <row r="11483" spans="34:52" x14ac:dyDescent="0.15">
      <c r="AH11483" s="221"/>
      <c r="AI11483" s="221"/>
      <c r="AJ11483" s="221"/>
      <c r="AK11483" s="221"/>
      <c r="AL11483" s="221"/>
      <c r="AM11483" s="221"/>
      <c r="AN11483" s="221"/>
      <c r="AO11483" s="221"/>
      <c r="AP11483" s="221"/>
      <c r="AQ11483" s="219"/>
      <c r="AR11483" s="219"/>
      <c r="AS11483" s="221"/>
      <c r="AT11483" s="221"/>
      <c r="AU11483" s="221"/>
      <c r="AV11483" s="221"/>
      <c r="AW11483" s="221"/>
      <c r="AX11483" s="221"/>
      <c r="AY11483" s="221"/>
      <c r="AZ11483" s="221"/>
    </row>
    <row r="11484" spans="34:52" x14ac:dyDescent="0.15">
      <c r="AH11484" s="221"/>
      <c r="AI11484" s="221"/>
      <c r="AJ11484" s="221"/>
      <c r="AK11484" s="221"/>
      <c r="AL11484" s="221"/>
      <c r="AM11484" s="221"/>
      <c r="AN11484" s="221"/>
      <c r="AO11484" s="221"/>
      <c r="AP11484" s="221"/>
      <c r="AQ11484" s="219"/>
      <c r="AR11484" s="219"/>
      <c r="AS11484" s="221"/>
      <c r="AT11484" s="221"/>
      <c r="AU11484" s="221"/>
      <c r="AV11484" s="221"/>
      <c r="AW11484" s="221"/>
      <c r="AX11484" s="221"/>
      <c r="AY11484" s="221"/>
      <c r="AZ11484" s="221"/>
    </row>
    <row r="11485" spans="34:52" x14ac:dyDescent="0.15">
      <c r="AH11485" s="221"/>
      <c r="AI11485" s="221"/>
      <c r="AJ11485" s="221"/>
      <c r="AK11485" s="221"/>
      <c r="AL11485" s="221"/>
      <c r="AM11485" s="221"/>
      <c r="AN11485" s="221"/>
      <c r="AO11485" s="221"/>
      <c r="AP11485" s="221"/>
      <c r="AQ11485" s="219"/>
      <c r="AR11485" s="219"/>
      <c r="AS11485" s="221"/>
      <c r="AT11485" s="221"/>
      <c r="AU11485" s="221"/>
      <c r="AV11485" s="221"/>
      <c r="AW11485" s="221"/>
      <c r="AX11485" s="221"/>
      <c r="AY11485" s="221"/>
      <c r="AZ11485" s="221"/>
    </row>
    <row r="11486" spans="34:52" x14ac:dyDescent="0.15">
      <c r="AH11486" s="221"/>
      <c r="AI11486" s="221"/>
      <c r="AJ11486" s="221"/>
      <c r="AK11486" s="221"/>
      <c r="AL11486" s="221"/>
      <c r="AM11486" s="221"/>
      <c r="AN11486" s="221"/>
      <c r="AO11486" s="221"/>
      <c r="AP11486" s="221"/>
      <c r="AQ11486" s="219"/>
      <c r="AR11486" s="219"/>
      <c r="AS11486" s="221"/>
      <c r="AT11486" s="221"/>
      <c r="AU11486" s="221"/>
      <c r="AV11486" s="221"/>
      <c r="AW11486" s="221"/>
      <c r="AX11486" s="221"/>
      <c r="AY11486" s="221"/>
      <c r="AZ11486" s="221"/>
    </row>
    <row r="11487" spans="34:52" x14ac:dyDescent="0.15">
      <c r="AH11487" s="221"/>
      <c r="AI11487" s="221"/>
      <c r="AJ11487" s="221"/>
      <c r="AK11487" s="221"/>
      <c r="AL11487" s="221"/>
      <c r="AM11487" s="221"/>
      <c r="AN11487" s="221"/>
      <c r="AO11487" s="221"/>
      <c r="AP11487" s="221"/>
      <c r="AQ11487" s="219"/>
      <c r="AR11487" s="219"/>
      <c r="AS11487" s="221"/>
      <c r="AT11487" s="221"/>
      <c r="AU11487" s="221"/>
      <c r="AV11487" s="221"/>
      <c r="AW11487" s="221"/>
      <c r="AX11487" s="221"/>
      <c r="AY11487" s="221"/>
      <c r="AZ11487" s="221"/>
    </row>
    <row r="11488" spans="34:52" x14ac:dyDescent="0.15">
      <c r="AH11488" s="221"/>
      <c r="AI11488" s="221"/>
      <c r="AJ11488" s="221"/>
      <c r="AK11488" s="221"/>
      <c r="AL11488" s="221"/>
      <c r="AM11488" s="221"/>
      <c r="AN11488" s="221"/>
      <c r="AO11488" s="221"/>
      <c r="AP11488" s="221"/>
      <c r="AQ11488" s="219"/>
      <c r="AR11488" s="219"/>
      <c r="AS11488" s="221"/>
      <c r="AT11488" s="221"/>
      <c r="AU11488" s="221"/>
      <c r="AV11488" s="221"/>
      <c r="AW11488" s="221"/>
      <c r="AX11488" s="221"/>
      <c r="AY11488" s="221"/>
      <c r="AZ11488" s="221"/>
    </row>
    <row r="11489" spans="34:52" x14ac:dyDescent="0.15">
      <c r="AH11489" s="221"/>
      <c r="AI11489" s="221"/>
      <c r="AJ11489" s="221"/>
      <c r="AK11489" s="221"/>
      <c r="AL11489" s="221"/>
      <c r="AM11489" s="221"/>
      <c r="AN11489" s="221"/>
      <c r="AO11489" s="221"/>
      <c r="AP11489" s="221"/>
      <c r="AQ11489" s="219"/>
      <c r="AR11489" s="219"/>
      <c r="AS11489" s="221"/>
      <c r="AT11489" s="221"/>
      <c r="AU11489" s="221"/>
      <c r="AV11489" s="221"/>
      <c r="AW11489" s="221"/>
      <c r="AX11489" s="221"/>
      <c r="AY11489" s="221"/>
      <c r="AZ11489" s="221"/>
    </row>
    <row r="11490" spans="34:52" x14ac:dyDescent="0.15">
      <c r="AH11490" s="221"/>
      <c r="AI11490" s="221"/>
      <c r="AJ11490" s="221"/>
      <c r="AK11490" s="221"/>
      <c r="AL11490" s="221"/>
      <c r="AM11490" s="221"/>
      <c r="AN11490" s="221"/>
      <c r="AO11490" s="221"/>
      <c r="AP11490" s="221"/>
      <c r="AQ11490" s="219"/>
      <c r="AR11490" s="219"/>
      <c r="AS11490" s="221"/>
      <c r="AT11490" s="221"/>
      <c r="AU11490" s="221"/>
      <c r="AV11490" s="221"/>
      <c r="AW11490" s="221"/>
      <c r="AX11490" s="221"/>
      <c r="AY11490" s="221"/>
      <c r="AZ11490" s="221"/>
    </row>
    <row r="11491" spans="34:52" x14ac:dyDescent="0.15">
      <c r="AH11491" s="221"/>
      <c r="AI11491" s="221"/>
      <c r="AJ11491" s="221"/>
      <c r="AK11491" s="221"/>
      <c r="AL11491" s="221"/>
      <c r="AM11491" s="221"/>
      <c r="AN11491" s="221"/>
      <c r="AO11491" s="221"/>
      <c r="AP11491" s="221"/>
      <c r="AQ11491" s="219"/>
      <c r="AR11491" s="219"/>
      <c r="AS11491" s="221"/>
      <c r="AT11491" s="221"/>
      <c r="AU11491" s="221"/>
      <c r="AV11491" s="221"/>
      <c r="AW11491" s="221"/>
      <c r="AX11491" s="221"/>
      <c r="AY11491" s="221"/>
      <c r="AZ11491" s="221"/>
    </row>
    <row r="11492" spans="34:52" x14ac:dyDescent="0.15">
      <c r="AH11492" s="221"/>
      <c r="AI11492" s="221"/>
      <c r="AJ11492" s="221"/>
      <c r="AK11492" s="221"/>
      <c r="AL11492" s="221"/>
      <c r="AM11492" s="221"/>
      <c r="AN11492" s="221"/>
      <c r="AO11492" s="221"/>
      <c r="AP11492" s="221"/>
      <c r="AQ11492" s="219"/>
      <c r="AR11492" s="219"/>
      <c r="AS11492" s="221"/>
      <c r="AT11492" s="221"/>
      <c r="AU11492" s="221"/>
      <c r="AV11492" s="221"/>
      <c r="AW11492" s="221"/>
      <c r="AX11492" s="221"/>
      <c r="AY11492" s="221"/>
      <c r="AZ11492" s="221"/>
    </row>
    <row r="11493" spans="34:52" x14ac:dyDescent="0.15">
      <c r="AH11493" s="221"/>
      <c r="AI11493" s="221"/>
      <c r="AJ11493" s="221"/>
      <c r="AK11493" s="221"/>
      <c r="AL11493" s="221"/>
      <c r="AM11493" s="221"/>
      <c r="AN11493" s="221"/>
      <c r="AO11493" s="221"/>
      <c r="AP11493" s="221"/>
      <c r="AQ11493" s="219"/>
      <c r="AR11493" s="219"/>
      <c r="AS11493" s="221"/>
      <c r="AT11493" s="221"/>
      <c r="AU11493" s="221"/>
      <c r="AV11493" s="221"/>
      <c r="AW11493" s="221"/>
      <c r="AX11493" s="221"/>
      <c r="AY11493" s="221"/>
      <c r="AZ11493" s="221"/>
    </row>
    <row r="11494" spans="34:52" x14ac:dyDescent="0.15">
      <c r="AH11494" s="221"/>
      <c r="AI11494" s="221"/>
      <c r="AJ11494" s="221"/>
      <c r="AK11494" s="221"/>
      <c r="AL11494" s="221"/>
      <c r="AM11494" s="221"/>
      <c r="AN11494" s="221"/>
      <c r="AO11494" s="221"/>
      <c r="AP11494" s="221"/>
      <c r="AQ11494" s="219"/>
      <c r="AR11494" s="219"/>
      <c r="AS11494" s="221"/>
      <c r="AT11494" s="221"/>
      <c r="AU11494" s="221"/>
      <c r="AV11494" s="221"/>
      <c r="AW11494" s="221"/>
      <c r="AX11494" s="221"/>
      <c r="AY11494" s="221"/>
      <c r="AZ11494" s="221"/>
    </row>
    <row r="11495" spans="34:52" x14ac:dyDescent="0.15">
      <c r="AH11495" s="221"/>
      <c r="AI11495" s="221"/>
      <c r="AJ11495" s="221"/>
      <c r="AK11495" s="221"/>
      <c r="AL11495" s="221"/>
      <c r="AM11495" s="221"/>
      <c r="AN11495" s="221"/>
      <c r="AO11495" s="221"/>
      <c r="AP11495" s="221"/>
      <c r="AQ11495" s="219"/>
      <c r="AR11495" s="219"/>
      <c r="AS11495" s="221"/>
      <c r="AT11495" s="221"/>
      <c r="AU11495" s="221"/>
      <c r="AV11495" s="221"/>
      <c r="AW11495" s="221"/>
      <c r="AX11495" s="221"/>
      <c r="AY11495" s="221"/>
      <c r="AZ11495" s="221"/>
    </row>
    <row r="11496" spans="34:52" x14ac:dyDescent="0.15">
      <c r="AH11496" s="221"/>
      <c r="AI11496" s="221"/>
      <c r="AJ11496" s="221"/>
      <c r="AK11496" s="221"/>
      <c r="AL11496" s="221"/>
      <c r="AM11496" s="221"/>
      <c r="AN11496" s="221"/>
      <c r="AO11496" s="221"/>
      <c r="AP11496" s="221"/>
      <c r="AQ11496" s="219"/>
      <c r="AR11496" s="219"/>
      <c r="AS11496" s="221"/>
      <c r="AT11496" s="221"/>
      <c r="AU11496" s="221"/>
      <c r="AV11496" s="221"/>
      <c r="AW11496" s="221"/>
      <c r="AX11496" s="221"/>
      <c r="AY11496" s="221"/>
      <c r="AZ11496" s="221"/>
    </row>
    <row r="11497" spans="34:52" x14ac:dyDescent="0.15">
      <c r="AH11497" s="221"/>
      <c r="AI11497" s="221"/>
      <c r="AJ11497" s="221"/>
      <c r="AK11497" s="221"/>
      <c r="AL11497" s="221"/>
      <c r="AM11497" s="221"/>
      <c r="AN11497" s="221"/>
      <c r="AO11497" s="221"/>
      <c r="AP11497" s="221"/>
      <c r="AQ11497" s="219"/>
      <c r="AR11497" s="219"/>
      <c r="AS11497" s="221"/>
      <c r="AT11497" s="221"/>
      <c r="AU11497" s="221"/>
      <c r="AV11497" s="221"/>
      <c r="AW11497" s="221"/>
      <c r="AX11497" s="221"/>
      <c r="AY11497" s="221"/>
      <c r="AZ11497" s="221"/>
    </row>
    <row r="11498" spans="34:52" x14ac:dyDescent="0.15">
      <c r="AH11498" s="221"/>
      <c r="AI11498" s="221"/>
      <c r="AJ11498" s="221"/>
      <c r="AK11498" s="221"/>
      <c r="AL11498" s="221"/>
      <c r="AM11498" s="221"/>
      <c r="AN11498" s="221"/>
      <c r="AO11498" s="221"/>
      <c r="AP11498" s="221"/>
      <c r="AQ11498" s="219"/>
      <c r="AR11498" s="219"/>
      <c r="AS11498" s="221"/>
      <c r="AT11498" s="221"/>
      <c r="AU11498" s="221"/>
      <c r="AV11498" s="221"/>
      <c r="AW11498" s="221"/>
      <c r="AX11498" s="221"/>
      <c r="AY11498" s="221"/>
      <c r="AZ11498" s="221"/>
    </row>
    <row r="11499" spans="34:52" x14ac:dyDescent="0.15">
      <c r="AH11499" s="221"/>
      <c r="AI11499" s="221"/>
      <c r="AJ11499" s="221"/>
      <c r="AK11499" s="221"/>
      <c r="AL11499" s="221"/>
      <c r="AM11499" s="221"/>
      <c r="AN11499" s="221"/>
      <c r="AO11499" s="221"/>
      <c r="AP11499" s="221"/>
      <c r="AQ11499" s="219"/>
      <c r="AR11499" s="219"/>
      <c r="AS11499" s="221"/>
      <c r="AT11499" s="221"/>
      <c r="AU11499" s="221"/>
      <c r="AV11499" s="221"/>
      <c r="AW11499" s="221"/>
      <c r="AX11499" s="221"/>
      <c r="AY11499" s="221"/>
      <c r="AZ11499" s="221"/>
    </row>
    <row r="11500" spans="34:52" x14ac:dyDescent="0.15">
      <c r="AH11500" s="221"/>
      <c r="AI11500" s="221"/>
      <c r="AJ11500" s="221"/>
      <c r="AK11500" s="221"/>
      <c r="AL11500" s="221"/>
      <c r="AM11500" s="221"/>
      <c r="AN11500" s="221"/>
      <c r="AO11500" s="221"/>
      <c r="AP11500" s="221"/>
      <c r="AQ11500" s="219"/>
      <c r="AR11500" s="219"/>
      <c r="AS11500" s="221"/>
      <c r="AT11500" s="221"/>
      <c r="AU11500" s="221"/>
      <c r="AV11500" s="221"/>
      <c r="AW11500" s="221"/>
      <c r="AX11500" s="221"/>
      <c r="AY11500" s="221"/>
      <c r="AZ11500" s="221"/>
    </row>
    <row r="11501" spans="34:52" x14ac:dyDescent="0.15">
      <c r="AH11501" s="221"/>
      <c r="AI11501" s="221"/>
      <c r="AJ11501" s="221"/>
      <c r="AK11501" s="221"/>
      <c r="AL11501" s="221"/>
      <c r="AM11501" s="221"/>
      <c r="AN11501" s="221"/>
      <c r="AO11501" s="221"/>
      <c r="AP11501" s="221"/>
      <c r="AQ11501" s="219"/>
      <c r="AR11501" s="219"/>
      <c r="AS11501" s="221"/>
      <c r="AT11501" s="221"/>
      <c r="AU11501" s="221"/>
      <c r="AV11501" s="221"/>
      <c r="AW11501" s="221"/>
      <c r="AX11501" s="221"/>
      <c r="AY11501" s="221"/>
      <c r="AZ11501" s="221"/>
    </row>
    <row r="11502" spans="34:52" x14ac:dyDescent="0.15">
      <c r="AH11502" s="221"/>
      <c r="AI11502" s="221"/>
      <c r="AJ11502" s="221"/>
      <c r="AK11502" s="221"/>
      <c r="AL11502" s="221"/>
      <c r="AM11502" s="221"/>
      <c r="AN11502" s="221"/>
      <c r="AO11502" s="221"/>
      <c r="AP11502" s="221"/>
      <c r="AQ11502" s="219"/>
      <c r="AR11502" s="219"/>
      <c r="AS11502" s="221"/>
      <c r="AT11502" s="221"/>
      <c r="AU11502" s="221"/>
      <c r="AV11502" s="221"/>
      <c r="AW11502" s="221"/>
      <c r="AX11502" s="221"/>
      <c r="AY11502" s="221"/>
      <c r="AZ11502" s="221"/>
    </row>
    <row r="11503" spans="34:52" x14ac:dyDescent="0.15">
      <c r="AH11503" s="221"/>
      <c r="AI11503" s="221"/>
      <c r="AJ11503" s="221"/>
      <c r="AK11503" s="221"/>
      <c r="AL11503" s="221"/>
      <c r="AM11503" s="221"/>
      <c r="AN11503" s="221"/>
      <c r="AO11503" s="221"/>
      <c r="AP11503" s="221"/>
      <c r="AQ11503" s="219"/>
      <c r="AR11503" s="219"/>
      <c r="AS11503" s="221"/>
      <c r="AT11503" s="221"/>
      <c r="AU11503" s="221"/>
      <c r="AV11503" s="221"/>
      <c r="AW11503" s="221"/>
      <c r="AX11503" s="221"/>
      <c r="AY11503" s="221"/>
      <c r="AZ11503" s="221"/>
    </row>
    <row r="11504" spans="34:52" x14ac:dyDescent="0.15">
      <c r="AH11504" s="221"/>
      <c r="AI11504" s="221"/>
      <c r="AJ11504" s="221"/>
      <c r="AK11504" s="221"/>
      <c r="AL11504" s="221"/>
      <c r="AM11504" s="221"/>
      <c r="AN11504" s="221"/>
      <c r="AO11504" s="221"/>
      <c r="AP11504" s="221"/>
      <c r="AQ11504" s="219"/>
      <c r="AR11504" s="219"/>
      <c r="AS11504" s="221"/>
      <c r="AT11504" s="221"/>
      <c r="AU11504" s="221"/>
      <c r="AV11504" s="221"/>
      <c r="AW11504" s="221"/>
      <c r="AX11504" s="221"/>
      <c r="AY11504" s="221"/>
      <c r="AZ11504" s="221"/>
    </row>
    <row r="11505" spans="34:52" x14ac:dyDescent="0.15">
      <c r="AH11505" s="221"/>
      <c r="AI11505" s="221"/>
      <c r="AJ11505" s="221"/>
      <c r="AK11505" s="221"/>
      <c r="AL11505" s="221"/>
      <c r="AM11505" s="221"/>
      <c r="AN11505" s="221"/>
      <c r="AO11505" s="221"/>
      <c r="AP11505" s="221"/>
      <c r="AQ11505" s="219"/>
      <c r="AR11505" s="219"/>
      <c r="AS11505" s="221"/>
      <c r="AT11505" s="221"/>
      <c r="AU11505" s="221"/>
      <c r="AV11505" s="221"/>
      <c r="AW11505" s="221"/>
      <c r="AX11505" s="221"/>
      <c r="AY11505" s="221"/>
      <c r="AZ11505" s="221"/>
    </row>
    <row r="11506" spans="34:52" x14ac:dyDescent="0.15">
      <c r="AH11506" s="221"/>
      <c r="AI11506" s="221"/>
      <c r="AJ11506" s="221"/>
      <c r="AK11506" s="221"/>
      <c r="AL11506" s="221"/>
      <c r="AM11506" s="221"/>
      <c r="AN11506" s="221"/>
      <c r="AO11506" s="221"/>
      <c r="AP11506" s="221"/>
      <c r="AQ11506" s="219"/>
      <c r="AR11506" s="219"/>
      <c r="AS11506" s="221"/>
      <c r="AT11506" s="221"/>
      <c r="AU11506" s="221"/>
      <c r="AV11506" s="221"/>
      <c r="AW11506" s="221"/>
      <c r="AX11506" s="221"/>
      <c r="AY11506" s="221"/>
      <c r="AZ11506" s="221"/>
    </row>
    <row r="11507" spans="34:52" x14ac:dyDescent="0.15">
      <c r="AH11507" s="221"/>
      <c r="AI11507" s="221"/>
      <c r="AJ11507" s="221"/>
      <c r="AK11507" s="221"/>
      <c r="AL11507" s="221"/>
      <c r="AM11507" s="221"/>
      <c r="AN11507" s="221"/>
      <c r="AO11507" s="221"/>
      <c r="AP11507" s="221"/>
      <c r="AQ11507" s="219"/>
      <c r="AR11507" s="219"/>
      <c r="AS11507" s="221"/>
      <c r="AT11507" s="221"/>
      <c r="AU11507" s="221"/>
      <c r="AV11507" s="221"/>
      <c r="AW11507" s="221"/>
      <c r="AX11507" s="221"/>
      <c r="AY11507" s="221"/>
      <c r="AZ11507" s="221"/>
    </row>
    <row r="11508" spans="34:52" x14ac:dyDescent="0.15">
      <c r="AH11508" s="221"/>
      <c r="AI11508" s="221"/>
      <c r="AJ11508" s="221"/>
      <c r="AK11508" s="221"/>
      <c r="AL11508" s="221"/>
      <c r="AM11508" s="221"/>
      <c r="AN11508" s="221"/>
      <c r="AO11508" s="221"/>
      <c r="AP11508" s="221"/>
      <c r="AQ11508" s="219"/>
      <c r="AR11508" s="219"/>
      <c r="AS11508" s="221"/>
      <c r="AT11508" s="221"/>
      <c r="AU11508" s="221"/>
      <c r="AV11508" s="221"/>
      <c r="AW11508" s="221"/>
      <c r="AX11508" s="221"/>
      <c r="AY11508" s="221"/>
      <c r="AZ11508" s="221"/>
    </row>
    <row r="11509" spans="34:52" x14ac:dyDescent="0.15">
      <c r="AH11509" s="221"/>
      <c r="AI11509" s="221"/>
      <c r="AJ11509" s="221"/>
      <c r="AK11509" s="221"/>
      <c r="AL11509" s="221"/>
      <c r="AM11509" s="221"/>
      <c r="AN11509" s="221"/>
      <c r="AO11509" s="221"/>
      <c r="AP11509" s="221"/>
      <c r="AQ11509" s="219"/>
      <c r="AR11509" s="219"/>
      <c r="AS11509" s="221"/>
      <c r="AT11509" s="221"/>
      <c r="AU11509" s="221"/>
      <c r="AV11509" s="221"/>
      <c r="AW11509" s="221"/>
      <c r="AX11509" s="221"/>
      <c r="AY11509" s="221"/>
      <c r="AZ11509" s="221"/>
    </row>
    <row r="11510" spans="34:52" x14ac:dyDescent="0.15">
      <c r="AH11510" s="221"/>
      <c r="AI11510" s="221"/>
      <c r="AJ11510" s="221"/>
      <c r="AK11510" s="221"/>
      <c r="AL11510" s="221"/>
      <c r="AM11510" s="221"/>
      <c r="AN11510" s="221"/>
      <c r="AO11510" s="221"/>
      <c r="AP11510" s="221"/>
      <c r="AQ11510" s="219"/>
      <c r="AR11510" s="219"/>
      <c r="AS11510" s="221"/>
      <c r="AT11510" s="221"/>
      <c r="AU11510" s="221"/>
      <c r="AV11510" s="221"/>
      <c r="AW11510" s="221"/>
      <c r="AX11510" s="221"/>
      <c r="AY11510" s="221"/>
      <c r="AZ11510" s="221"/>
    </row>
    <row r="11511" spans="34:52" x14ac:dyDescent="0.15">
      <c r="AH11511" s="221"/>
      <c r="AI11511" s="221"/>
      <c r="AJ11511" s="221"/>
      <c r="AK11511" s="221"/>
      <c r="AL11511" s="221"/>
      <c r="AM11511" s="221"/>
      <c r="AN11511" s="221"/>
      <c r="AO11511" s="221"/>
      <c r="AP11511" s="221"/>
      <c r="AQ11511" s="219"/>
      <c r="AR11511" s="219"/>
      <c r="AS11511" s="221"/>
      <c r="AT11511" s="221"/>
      <c r="AU11511" s="221"/>
      <c r="AV11511" s="221"/>
      <c r="AW11511" s="221"/>
      <c r="AX11511" s="221"/>
      <c r="AY11511" s="221"/>
      <c r="AZ11511" s="221"/>
    </row>
    <row r="11512" spans="34:52" x14ac:dyDescent="0.15">
      <c r="AH11512" s="221"/>
      <c r="AI11512" s="221"/>
      <c r="AJ11512" s="221"/>
      <c r="AK11512" s="221"/>
      <c r="AL11512" s="221"/>
      <c r="AM11512" s="221"/>
      <c r="AN11512" s="221"/>
      <c r="AO11512" s="221"/>
      <c r="AP11512" s="221"/>
      <c r="AQ11512" s="219"/>
      <c r="AR11512" s="219"/>
      <c r="AS11512" s="221"/>
      <c r="AT11512" s="221"/>
      <c r="AU11512" s="221"/>
      <c r="AV11512" s="221"/>
      <c r="AW11512" s="221"/>
      <c r="AX11512" s="221"/>
      <c r="AY11512" s="221"/>
      <c r="AZ11512" s="221"/>
    </row>
    <row r="11513" spans="34:52" x14ac:dyDescent="0.15">
      <c r="AH11513" s="221"/>
      <c r="AI11513" s="221"/>
      <c r="AJ11513" s="221"/>
      <c r="AK11513" s="221"/>
      <c r="AL11513" s="221"/>
      <c r="AM11513" s="221"/>
      <c r="AN11513" s="221"/>
      <c r="AO11513" s="221"/>
      <c r="AP11513" s="221"/>
      <c r="AQ11513" s="219"/>
      <c r="AR11513" s="219"/>
      <c r="AS11513" s="221"/>
      <c r="AT11513" s="221"/>
      <c r="AU11513" s="221"/>
      <c r="AV11513" s="221"/>
      <c r="AW11513" s="221"/>
      <c r="AX11513" s="221"/>
      <c r="AY11513" s="221"/>
      <c r="AZ11513" s="221"/>
    </row>
    <row r="11514" spans="34:52" x14ac:dyDescent="0.15">
      <c r="AH11514" s="221"/>
      <c r="AI11514" s="221"/>
      <c r="AJ11514" s="221"/>
      <c r="AK11514" s="221"/>
      <c r="AL11514" s="221"/>
      <c r="AM11514" s="221"/>
      <c r="AN11514" s="221"/>
      <c r="AO11514" s="221"/>
      <c r="AP11514" s="221"/>
      <c r="AQ11514" s="219"/>
      <c r="AR11514" s="219"/>
      <c r="AS11514" s="221"/>
      <c r="AT11514" s="221"/>
      <c r="AU11514" s="221"/>
      <c r="AV11514" s="221"/>
      <c r="AW11514" s="221"/>
      <c r="AX11514" s="221"/>
      <c r="AY11514" s="221"/>
      <c r="AZ11514" s="221"/>
    </row>
    <row r="11515" spans="34:52" x14ac:dyDescent="0.15">
      <c r="AH11515" s="221"/>
      <c r="AI11515" s="221"/>
      <c r="AJ11515" s="221"/>
      <c r="AK11515" s="221"/>
      <c r="AL11515" s="221"/>
      <c r="AM11515" s="221"/>
      <c r="AN11515" s="221"/>
      <c r="AO11515" s="221"/>
      <c r="AP11515" s="221"/>
      <c r="AQ11515" s="219"/>
      <c r="AR11515" s="219"/>
      <c r="AS11515" s="221"/>
      <c r="AT11515" s="221"/>
      <c r="AU11515" s="221"/>
      <c r="AV11515" s="221"/>
      <c r="AW11515" s="221"/>
      <c r="AX11515" s="221"/>
      <c r="AY11515" s="221"/>
      <c r="AZ11515" s="221"/>
    </row>
    <row r="11516" spans="34:52" x14ac:dyDescent="0.15">
      <c r="AH11516" s="221"/>
      <c r="AI11516" s="221"/>
      <c r="AJ11516" s="221"/>
      <c r="AK11516" s="221"/>
      <c r="AL11516" s="221"/>
      <c r="AM11516" s="221"/>
      <c r="AN11516" s="221"/>
      <c r="AO11516" s="221"/>
      <c r="AP11516" s="221"/>
      <c r="AQ11516" s="219"/>
      <c r="AR11516" s="219"/>
      <c r="AS11516" s="221"/>
      <c r="AT11516" s="221"/>
      <c r="AU11516" s="221"/>
      <c r="AV11516" s="221"/>
      <c r="AW11516" s="221"/>
      <c r="AX11516" s="221"/>
      <c r="AY11516" s="221"/>
      <c r="AZ11516" s="221"/>
    </row>
    <row r="11517" spans="34:52" x14ac:dyDescent="0.15">
      <c r="AH11517" s="221"/>
      <c r="AI11517" s="221"/>
      <c r="AJ11517" s="221"/>
      <c r="AK11517" s="221"/>
      <c r="AL11517" s="221"/>
      <c r="AM11517" s="221"/>
      <c r="AN11517" s="221"/>
      <c r="AO11517" s="221"/>
      <c r="AP11517" s="221"/>
      <c r="AQ11517" s="219"/>
      <c r="AR11517" s="219"/>
      <c r="AS11517" s="221"/>
      <c r="AT11517" s="221"/>
      <c r="AU11517" s="221"/>
      <c r="AV11517" s="221"/>
      <c r="AW11517" s="221"/>
      <c r="AX11517" s="221"/>
      <c r="AY11517" s="221"/>
      <c r="AZ11517" s="221"/>
    </row>
    <row r="11518" spans="34:52" x14ac:dyDescent="0.15">
      <c r="AH11518" s="221"/>
      <c r="AI11518" s="221"/>
      <c r="AJ11518" s="221"/>
      <c r="AK11518" s="221"/>
      <c r="AL11518" s="221"/>
      <c r="AM11518" s="221"/>
      <c r="AN11518" s="221"/>
      <c r="AO11518" s="221"/>
      <c r="AP11518" s="221"/>
      <c r="AQ11518" s="219"/>
      <c r="AR11518" s="219"/>
      <c r="AS11518" s="221"/>
      <c r="AT11518" s="221"/>
      <c r="AU11518" s="221"/>
      <c r="AV11518" s="221"/>
      <c r="AW11518" s="221"/>
      <c r="AX11518" s="221"/>
      <c r="AY11518" s="221"/>
      <c r="AZ11518" s="221"/>
    </row>
    <row r="11519" spans="34:52" x14ac:dyDescent="0.15">
      <c r="AH11519" s="221"/>
      <c r="AI11519" s="221"/>
      <c r="AJ11519" s="221"/>
      <c r="AK11519" s="221"/>
      <c r="AL11519" s="221"/>
      <c r="AM11519" s="221"/>
      <c r="AN11519" s="221"/>
      <c r="AO11519" s="221"/>
      <c r="AP11519" s="221"/>
      <c r="AQ11519" s="219"/>
      <c r="AR11519" s="219"/>
      <c r="AS11519" s="221"/>
      <c r="AT11519" s="221"/>
      <c r="AU11519" s="221"/>
      <c r="AV11519" s="221"/>
      <c r="AW11519" s="221"/>
      <c r="AX11519" s="221"/>
      <c r="AY11519" s="221"/>
      <c r="AZ11519" s="221"/>
    </row>
    <row r="11520" spans="34:52" x14ac:dyDescent="0.15">
      <c r="AH11520" s="221"/>
      <c r="AI11520" s="221"/>
      <c r="AJ11520" s="221"/>
      <c r="AK11520" s="221"/>
      <c r="AL11520" s="221"/>
      <c r="AM11520" s="221"/>
      <c r="AN11520" s="221"/>
      <c r="AO11520" s="221"/>
      <c r="AP11520" s="221"/>
      <c r="AQ11520" s="219"/>
      <c r="AR11520" s="219"/>
      <c r="AS11520" s="221"/>
      <c r="AT11520" s="221"/>
      <c r="AU11520" s="221"/>
      <c r="AV11520" s="221"/>
      <c r="AW11520" s="221"/>
      <c r="AX11520" s="221"/>
      <c r="AY11520" s="221"/>
      <c r="AZ11520" s="221"/>
    </row>
    <row r="11521" spans="34:52" x14ac:dyDescent="0.15">
      <c r="AH11521" s="221"/>
      <c r="AI11521" s="221"/>
      <c r="AJ11521" s="221"/>
      <c r="AK11521" s="221"/>
      <c r="AL11521" s="221"/>
      <c r="AM11521" s="221"/>
      <c r="AN11521" s="221"/>
      <c r="AO11521" s="221"/>
      <c r="AP11521" s="221"/>
      <c r="AQ11521" s="219"/>
      <c r="AR11521" s="219"/>
      <c r="AS11521" s="221"/>
      <c r="AT11521" s="221"/>
      <c r="AU11521" s="221"/>
      <c r="AV11521" s="221"/>
      <c r="AW11521" s="221"/>
      <c r="AX11521" s="221"/>
      <c r="AY11521" s="221"/>
      <c r="AZ11521" s="221"/>
    </row>
    <row r="11522" spans="34:52" x14ac:dyDescent="0.15">
      <c r="AH11522" s="221"/>
      <c r="AI11522" s="221"/>
      <c r="AJ11522" s="221"/>
      <c r="AK11522" s="221"/>
      <c r="AL11522" s="221"/>
      <c r="AM11522" s="221"/>
      <c r="AN11522" s="221"/>
      <c r="AO11522" s="221"/>
      <c r="AP11522" s="221"/>
      <c r="AQ11522" s="219"/>
      <c r="AR11522" s="219"/>
      <c r="AS11522" s="221"/>
      <c r="AT11522" s="221"/>
      <c r="AU11522" s="221"/>
      <c r="AV11522" s="221"/>
      <c r="AW11522" s="221"/>
      <c r="AX11522" s="221"/>
      <c r="AY11522" s="221"/>
      <c r="AZ11522" s="221"/>
    </row>
    <row r="11523" spans="34:52" x14ac:dyDescent="0.15">
      <c r="AH11523" s="221"/>
      <c r="AI11523" s="221"/>
      <c r="AJ11523" s="221"/>
      <c r="AK11523" s="221"/>
      <c r="AL11523" s="221"/>
      <c r="AM11523" s="221"/>
      <c r="AN11523" s="221"/>
      <c r="AO11523" s="221"/>
      <c r="AP11523" s="221"/>
      <c r="AQ11523" s="219"/>
      <c r="AR11523" s="219"/>
      <c r="AS11523" s="221"/>
      <c r="AT11523" s="221"/>
      <c r="AU11523" s="221"/>
      <c r="AV11523" s="221"/>
      <c r="AW11523" s="221"/>
      <c r="AX11523" s="221"/>
      <c r="AY11523" s="221"/>
      <c r="AZ11523" s="221"/>
    </row>
    <row r="11524" spans="34:52" x14ac:dyDescent="0.15">
      <c r="AH11524" s="221"/>
      <c r="AI11524" s="221"/>
      <c r="AJ11524" s="221"/>
      <c r="AK11524" s="221"/>
      <c r="AL11524" s="221"/>
      <c r="AM11524" s="221"/>
      <c r="AN11524" s="221"/>
      <c r="AO11524" s="221"/>
      <c r="AP11524" s="221"/>
      <c r="AQ11524" s="219"/>
      <c r="AR11524" s="219"/>
      <c r="AS11524" s="221"/>
      <c r="AT11524" s="221"/>
      <c r="AU11524" s="221"/>
      <c r="AV11524" s="221"/>
      <c r="AW11524" s="221"/>
      <c r="AX11524" s="221"/>
      <c r="AY11524" s="221"/>
      <c r="AZ11524" s="221"/>
    </row>
    <row r="11525" spans="34:52" x14ac:dyDescent="0.15">
      <c r="AH11525" s="221"/>
      <c r="AI11525" s="221"/>
      <c r="AJ11525" s="221"/>
      <c r="AK11525" s="221"/>
      <c r="AL11525" s="221"/>
      <c r="AM11525" s="221"/>
      <c r="AN11525" s="221"/>
      <c r="AO11525" s="221"/>
      <c r="AP11525" s="221"/>
      <c r="AQ11525" s="219"/>
      <c r="AR11525" s="219"/>
      <c r="AS11525" s="221"/>
      <c r="AT11525" s="221"/>
      <c r="AU11525" s="221"/>
      <c r="AV11525" s="221"/>
      <c r="AW11525" s="221"/>
      <c r="AX11525" s="221"/>
      <c r="AY11525" s="221"/>
      <c r="AZ11525" s="221"/>
    </row>
    <row r="11526" spans="34:52" x14ac:dyDescent="0.15">
      <c r="AH11526" s="221"/>
      <c r="AI11526" s="221"/>
      <c r="AJ11526" s="221"/>
      <c r="AK11526" s="221"/>
      <c r="AL11526" s="221"/>
      <c r="AM11526" s="221"/>
      <c r="AN11526" s="221"/>
      <c r="AO11526" s="221"/>
      <c r="AP11526" s="221"/>
      <c r="AQ11526" s="219"/>
      <c r="AR11526" s="219"/>
      <c r="AS11526" s="221"/>
      <c r="AT11526" s="221"/>
      <c r="AU11526" s="221"/>
      <c r="AV11526" s="221"/>
      <c r="AW11526" s="221"/>
      <c r="AX11526" s="221"/>
      <c r="AY11526" s="221"/>
      <c r="AZ11526" s="221"/>
    </row>
    <row r="11527" spans="34:52" x14ac:dyDescent="0.15">
      <c r="AH11527" s="221"/>
      <c r="AI11527" s="221"/>
      <c r="AJ11527" s="221"/>
      <c r="AK11527" s="221"/>
      <c r="AL11527" s="221"/>
      <c r="AM11527" s="221"/>
      <c r="AN11527" s="221"/>
      <c r="AO11527" s="221"/>
      <c r="AP11527" s="221"/>
      <c r="AQ11527" s="219"/>
      <c r="AR11527" s="219"/>
      <c r="AS11527" s="221"/>
      <c r="AT11527" s="221"/>
      <c r="AU11527" s="221"/>
      <c r="AV11527" s="221"/>
      <c r="AW11527" s="221"/>
      <c r="AX11527" s="221"/>
      <c r="AY11527" s="221"/>
      <c r="AZ11527" s="221"/>
    </row>
    <row r="11528" spans="34:52" x14ac:dyDescent="0.15">
      <c r="AH11528" s="221"/>
      <c r="AI11528" s="221"/>
      <c r="AJ11528" s="221"/>
      <c r="AK11528" s="221"/>
      <c r="AL11528" s="221"/>
      <c r="AM11528" s="221"/>
      <c r="AN11528" s="221"/>
      <c r="AO11528" s="221"/>
      <c r="AP11528" s="221"/>
      <c r="AQ11528" s="219"/>
      <c r="AR11528" s="219"/>
      <c r="AS11528" s="221"/>
      <c r="AT11528" s="221"/>
      <c r="AU11528" s="221"/>
      <c r="AV11528" s="221"/>
      <c r="AW11528" s="221"/>
      <c r="AX11528" s="221"/>
      <c r="AY11528" s="221"/>
      <c r="AZ11528" s="221"/>
    </row>
    <row r="11529" spans="34:52" x14ac:dyDescent="0.15">
      <c r="AH11529" s="221"/>
      <c r="AI11529" s="221"/>
      <c r="AJ11529" s="221"/>
      <c r="AK11529" s="221"/>
      <c r="AL11529" s="221"/>
      <c r="AM11529" s="221"/>
      <c r="AN11529" s="221"/>
      <c r="AO11529" s="221"/>
      <c r="AP11529" s="221"/>
      <c r="AQ11529" s="219"/>
      <c r="AR11529" s="219"/>
      <c r="AS11529" s="221"/>
      <c r="AT11529" s="221"/>
      <c r="AU11529" s="221"/>
      <c r="AV11529" s="221"/>
      <c r="AW11529" s="221"/>
      <c r="AX11529" s="221"/>
      <c r="AY11529" s="221"/>
      <c r="AZ11529" s="221"/>
    </row>
    <row r="11530" spans="34:52" x14ac:dyDescent="0.15">
      <c r="AH11530" s="221"/>
      <c r="AI11530" s="221"/>
      <c r="AJ11530" s="221"/>
      <c r="AK11530" s="221"/>
      <c r="AL11530" s="221"/>
      <c r="AM11530" s="221"/>
      <c r="AN11530" s="221"/>
      <c r="AO11530" s="221"/>
      <c r="AP11530" s="221"/>
      <c r="AQ11530" s="219"/>
      <c r="AR11530" s="219"/>
      <c r="AS11530" s="221"/>
      <c r="AT11530" s="221"/>
      <c r="AU11530" s="221"/>
      <c r="AV11530" s="221"/>
      <c r="AW11530" s="221"/>
      <c r="AX11530" s="221"/>
      <c r="AY11530" s="221"/>
      <c r="AZ11530" s="221"/>
    </row>
    <row r="11531" spans="34:52" x14ac:dyDescent="0.15">
      <c r="AH11531" s="221"/>
      <c r="AI11531" s="221"/>
      <c r="AJ11531" s="221"/>
      <c r="AK11531" s="221"/>
      <c r="AL11531" s="221"/>
      <c r="AM11531" s="221"/>
      <c r="AN11531" s="221"/>
      <c r="AO11531" s="221"/>
      <c r="AP11531" s="221"/>
      <c r="AQ11531" s="219"/>
      <c r="AR11531" s="219"/>
      <c r="AS11531" s="221"/>
      <c r="AT11531" s="221"/>
      <c r="AU11531" s="221"/>
      <c r="AV11531" s="221"/>
      <c r="AW11531" s="221"/>
      <c r="AX11531" s="221"/>
      <c r="AY11531" s="221"/>
      <c r="AZ11531" s="221"/>
    </row>
    <row r="11532" spans="34:52" x14ac:dyDescent="0.15">
      <c r="AH11532" s="221"/>
      <c r="AI11532" s="221"/>
      <c r="AJ11532" s="221"/>
      <c r="AK11532" s="221"/>
      <c r="AL11532" s="221"/>
      <c r="AM11532" s="221"/>
      <c r="AN11532" s="221"/>
      <c r="AO11532" s="221"/>
      <c r="AP11532" s="221"/>
      <c r="AQ11532" s="219"/>
      <c r="AR11532" s="219"/>
      <c r="AS11532" s="221"/>
      <c r="AT11532" s="221"/>
      <c r="AU11532" s="221"/>
      <c r="AV11532" s="221"/>
      <c r="AW11532" s="221"/>
      <c r="AX11532" s="221"/>
      <c r="AY11532" s="221"/>
      <c r="AZ11532" s="221"/>
    </row>
    <row r="11533" spans="34:52" x14ac:dyDescent="0.15">
      <c r="AH11533" s="221"/>
      <c r="AI11533" s="221"/>
      <c r="AJ11533" s="221"/>
      <c r="AK11533" s="221"/>
      <c r="AL11533" s="221"/>
      <c r="AM11533" s="221"/>
      <c r="AN11533" s="221"/>
      <c r="AO11533" s="221"/>
      <c r="AP11533" s="221"/>
      <c r="AQ11533" s="219"/>
      <c r="AR11533" s="219"/>
      <c r="AS11533" s="221"/>
      <c r="AT11533" s="221"/>
      <c r="AU11533" s="221"/>
      <c r="AV11533" s="221"/>
      <c r="AW11533" s="221"/>
      <c r="AX11533" s="221"/>
      <c r="AY11533" s="221"/>
      <c r="AZ11533" s="221"/>
    </row>
    <row r="11534" spans="34:52" x14ac:dyDescent="0.15">
      <c r="AH11534" s="221"/>
      <c r="AI11534" s="221"/>
      <c r="AJ11534" s="221"/>
      <c r="AK11534" s="221"/>
      <c r="AL11534" s="221"/>
      <c r="AM11534" s="221"/>
      <c r="AN11534" s="221"/>
      <c r="AO11534" s="221"/>
      <c r="AP11534" s="221"/>
      <c r="AQ11534" s="219"/>
      <c r="AR11534" s="219"/>
      <c r="AS11534" s="221"/>
      <c r="AT11534" s="221"/>
      <c r="AU11534" s="221"/>
      <c r="AV11534" s="221"/>
      <c r="AW11534" s="221"/>
      <c r="AX11534" s="221"/>
      <c r="AY11534" s="221"/>
      <c r="AZ11534" s="221"/>
    </row>
    <row r="11535" spans="34:52" x14ac:dyDescent="0.15">
      <c r="AH11535" s="221"/>
      <c r="AI11535" s="221"/>
      <c r="AJ11535" s="221"/>
      <c r="AK11535" s="221"/>
      <c r="AL11535" s="221"/>
      <c r="AM11535" s="221"/>
      <c r="AN11535" s="221"/>
      <c r="AO11535" s="221"/>
      <c r="AP11535" s="221"/>
      <c r="AQ11535" s="219"/>
      <c r="AR11535" s="219"/>
      <c r="AS11535" s="221"/>
      <c r="AT11535" s="221"/>
      <c r="AU11535" s="221"/>
      <c r="AV11535" s="221"/>
      <c r="AW11535" s="221"/>
      <c r="AX11535" s="221"/>
      <c r="AY11535" s="221"/>
      <c r="AZ11535" s="221"/>
    </row>
    <row r="11536" spans="34:52" x14ac:dyDescent="0.15">
      <c r="AH11536" s="221"/>
      <c r="AI11536" s="221"/>
      <c r="AJ11536" s="221"/>
      <c r="AK11536" s="221"/>
      <c r="AL11536" s="221"/>
      <c r="AM11536" s="221"/>
      <c r="AN11536" s="221"/>
      <c r="AO11536" s="221"/>
      <c r="AP11536" s="221"/>
      <c r="AQ11536" s="219"/>
      <c r="AR11536" s="219"/>
      <c r="AS11536" s="221"/>
      <c r="AT11536" s="221"/>
      <c r="AU11536" s="221"/>
      <c r="AV11536" s="221"/>
      <c r="AW11536" s="221"/>
      <c r="AX11536" s="221"/>
      <c r="AY11536" s="221"/>
      <c r="AZ11536" s="221"/>
    </row>
    <row r="11537" spans="34:52" x14ac:dyDescent="0.15">
      <c r="AH11537" s="221"/>
      <c r="AI11537" s="221"/>
      <c r="AJ11537" s="221"/>
      <c r="AK11537" s="221"/>
      <c r="AL11537" s="221"/>
      <c r="AM11537" s="221"/>
      <c r="AN11537" s="221"/>
      <c r="AO11537" s="221"/>
      <c r="AP11537" s="221"/>
      <c r="AQ11537" s="219"/>
      <c r="AR11537" s="219"/>
      <c r="AS11537" s="221"/>
      <c r="AT11537" s="221"/>
      <c r="AU11537" s="221"/>
      <c r="AV11537" s="221"/>
      <c r="AW11537" s="221"/>
      <c r="AX11537" s="221"/>
      <c r="AY11537" s="221"/>
      <c r="AZ11537" s="221"/>
    </row>
    <row r="11538" spans="34:52" x14ac:dyDescent="0.15">
      <c r="AH11538" s="221"/>
      <c r="AI11538" s="221"/>
      <c r="AJ11538" s="221"/>
      <c r="AK11538" s="221"/>
      <c r="AL11538" s="221"/>
      <c r="AM11538" s="221"/>
      <c r="AN11538" s="221"/>
      <c r="AO11538" s="221"/>
      <c r="AP11538" s="221"/>
      <c r="AQ11538" s="219"/>
      <c r="AR11538" s="219"/>
      <c r="AS11538" s="221"/>
      <c r="AT11538" s="221"/>
      <c r="AU11538" s="221"/>
      <c r="AV11538" s="221"/>
      <c r="AW11538" s="221"/>
      <c r="AX11538" s="221"/>
      <c r="AY11538" s="221"/>
      <c r="AZ11538" s="221"/>
    </row>
    <row r="11539" spans="34:52" x14ac:dyDescent="0.15">
      <c r="AH11539" s="221"/>
      <c r="AI11539" s="221"/>
      <c r="AJ11539" s="221"/>
      <c r="AK11539" s="221"/>
      <c r="AL11539" s="221"/>
      <c r="AM11539" s="221"/>
      <c r="AN11539" s="221"/>
      <c r="AO11539" s="221"/>
      <c r="AP11539" s="221"/>
      <c r="AQ11539" s="219"/>
      <c r="AR11539" s="219"/>
      <c r="AS11539" s="221"/>
      <c r="AT11539" s="221"/>
      <c r="AU11539" s="221"/>
      <c r="AV11539" s="221"/>
      <c r="AW11539" s="221"/>
      <c r="AX11539" s="221"/>
      <c r="AY11539" s="221"/>
      <c r="AZ11539" s="221"/>
    </row>
    <row r="11540" spans="34:52" x14ac:dyDescent="0.15">
      <c r="AH11540" s="221"/>
      <c r="AI11540" s="221"/>
      <c r="AJ11540" s="221"/>
      <c r="AK11540" s="221"/>
      <c r="AL11540" s="221"/>
      <c r="AM11540" s="221"/>
      <c r="AN11540" s="221"/>
      <c r="AO11540" s="221"/>
      <c r="AP11540" s="221"/>
      <c r="AQ11540" s="219"/>
      <c r="AR11540" s="219"/>
      <c r="AS11540" s="221"/>
      <c r="AT11540" s="221"/>
      <c r="AU11540" s="221"/>
      <c r="AV11540" s="221"/>
      <c r="AW11540" s="221"/>
      <c r="AX11540" s="221"/>
      <c r="AY11540" s="221"/>
      <c r="AZ11540" s="221"/>
    </row>
    <row r="11541" spans="34:52" x14ac:dyDescent="0.15">
      <c r="AH11541" s="221"/>
      <c r="AI11541" s="221"/>
      <c r="AJ11541" s="221"/>
      <c r="AK11541" s="221"/>
      <c r="AL11541" s="221"/>
      <c r="AM11541" s="221"/>
      <c r="AN11541" s="221"/>
      <c r="AO11541" s="221"/>
      <c r="AP11541" s="221"/>
      <c r="AQ11541" s="219"/>
      <c r="AR11541" s="219"/>
      <c r="AS11541" s="221"/>
      <c r="AT11541" s="221"/>
      <c r="AU11541" s="221"/>
      <c r="AV11541" s="221"/>
      <c r="AW11541" s="221"/>
      <c r="AX11541" s="221"/>
      <c r="AY11541" s="221"/>
      <c r="AZ11541" s="221"/>
    </row>
    <row r="11542" spans="34:52" x14ac:dyDescent="0.15">
      <c r="AH11542" s="221"/>
      <c r="AI11542" s="221"/>
      <c r="AJ11542" s="221"/>
      <c r="AK11542" s="221"/>
      <c r="AL11542" s="221"/>
      <c r="AM11542" s="221"/>
      <c r="AN11542" s="221"/>
      <c r="AO11542" s="221"/>
      <c r="AP11542" s="221"/>
      <c r="AQ11542" s="219"/>
      <c r="AR11542" s="219"/>
      <c r="AS11542" s="221"/>
      <c r="AT11542" s="221"/>
      <c r="AU11542" s="221"/>
      <c r="AV11542" s="221"/>
      <c r="AW11542" s="221"/>
      <c r="AX11542" s="221"/>
      <c r="AY11542" s="221"/>
      <c r="AZ11542" s="221"/>
    </row>
    <row r="11543" spans="34:52" x14ac:dyDescent="0.15">
      <c r="AH11543" s="221"/>
      <c r="AI11543" s="221"/>
      <c r="AJ11543" s="221"/>
      <c r="AK11543" s="221"/>
      <c r="AL11543" s="221"/>
      <c r="AM11543" s="221"/>
      <c r="AN11543" s="221"/>
      <c r="AO11543" s="221"/>
      <c r="AP11543" s="221"/>
      <c r="AQ11543" s="219"/>
      <c r="AR11543" s="219"/>
      <c r="AS11543" s="221"/>
      <c r="AT11543" s="221"/>
      <c r="AU11543" s="221"/>
      <c r="AV11543" s="221"/>
      <c r="AW11543" s="221"/>
      <c r="AX11543" s="221"/>
      <c r="AY11543" s="221"/>
      <c r="AZ11543" s="221"/>
    </row>
    <row r="11544" spans="34:52" x14ac:dyDescent="0.15">
      <c r="AH11544" s="221"/>
      <c r="AI11544" s="221"/>
      <c r="AJ11544" s="221"/>
      <c r="AK11544" s="221"/>
      <c r="AL11544" s="221"/>
      <c r="AM11544" s="221"/>
      <c r="AN11544" s="221"/>
      <c r="AO11544" s="221"/>
      <c r="AP11544" s="221"/>
      <c r="AQ11544" s="219"/>
      <c r="AR11544" s="219"/>
      <c r="AS11544" s="221"/>
      <c r="AT11544" s="221"/>
      <c r="AU11544" s="221"/>
      <c r="AV11544" s="221"/>
      <c r="AW11544" s="221"/>
      <c r="AX11544" s="221"/>
      <c r="AY11544" s="221"/>
      <c r="AZ11544" s="221"/>
    </row>
    <row r="11545" spans="34:52" x14ac:dyDescent="0.15">
      <c r="AH11545" s="221"/>
      <c r="AI11545" s="221"/>
      <c r="AJ11545" s="221"/>
      <c r="AK11545" s="221"/>
      <c r="AL11545" s="221"/>
      <c r="AM11545" s="221"/>
      <c r="AN11545" s="221"/>
      <c r="AO11545" s="221"/>
      <c r="AP11545" s="221"/>
      <c r="AQ11545" s="219"/>
      <c r="AR11545" s="219"/>
      <c r="AS11545" s="221"/>
      <c r="AT11545" s="221"/>
      <c r="AU11545" s="221"/>
      <c r="AV11545" s="221"/>
      <c r="AW11545" s="221"/>
      <c r="AX11545" s="221"/>
      <c r="AY11545" s="221"/>
      <c r="AZ11545" s="221"/>
    </row>
    <row r="11546" spans="34:52" x14ac:dyDescent="0.15">
      <c r="AH11546" s="221"/>
      <c r="AI11546" s="221"/>
      <c r="AJ11546" s="221"/>
      <c r="AK11546" s="221"/>
      <c r="AL11546" s="221"/>
      <c r="AM11546" s="221"/>
      <c r="AN11546" s="221"/>
      <c r="AO11546" s="221"/>
      <c r="AP11546" s="221"/>
      <c r="AQ11546" s="219"/>
      <c r="AR11546" s="219"/>
      <c r="AS11546" s="221"/>
      <c r="AT11546" s="221"/>
      <c r="AU11546" s="221"/>
      <c r="AV11546" s="221"/>
      <c r="AW11546" s="221"/>
      <c r="AX11546" s="221"/>
      <c r="AY11546" s="221"/>
      <c r="AZ11546" s="221"/>
    </row>
    <row r="11547" spans="34:52" x14ac:dyDescent="0.15">
      <c r="AH11547" s="221"/>
      <c r="AI11547" s="221"/>
      <c r="AJ11547" s="221"/>
      <c r="AK11547" s="221"/>
      <c r="AL11547" s="221"/>
      <c r="AM11547" s="221"/>
      <c r="AN11547" s="221"/>
      <c r="AO11547" s="221"/>
      <c r="AP11547" s="221"/>
      <c r="AQ11547" s="219"/>
      <c r="AR11547" s="219"/>
      <c r="AS11547" s="221"/>
      <c r="AT11547" s="221"/>
      <c r="AU11547" s="221"/>
      <c r="AV11547" s="221"/>
      <c r="AW11547" s="221"/>
      <c r="AX11547" s="221"/>
      <c r="AY11547" s="221"/>
      <c r="AZ11547" s="221"/>
    </row>
    <row r="11548" spans="34:52" x14ac:dyDescent="0.15">
      <c r="AH11548" s="221"/>
      <c r="AI11548" s="221"/>
      <c r="AJ11548" s="221"/>
      <c r="AK11548" s="221"/>
      <c r="AL11548" s="221"/>
      <c r="AM11548" s="221"/>
      <c r="AN11548" s="221"/>
      <c r="AO11548" s="221"/>
      <c r="AP11548" s="221"/>
      <c r="AQ11548" s="219"/>
      <c r="AR11548" s="219"/>
      <c r="AS11548" s="221"/>
      <c r="AT11548" s="221"/>
      <c r="AU11548" s="221"/>
      <c r="AV11548" s="221"/>
      <c r="AW11548" s="221"/>
      <c r="AX11548" s="221"/>
      <c r="AY11548" s="221"/>
      <c r="AZ11548" s="221"/>
    </row>
    <row r="11549" spans="34:52" x14ac:dyDescent="0.15">
      <c r="AH11549" s="221"/>
      <c r="AI11549" s="221"/>
      <c r="AJ11549" s="221"/>
      <c r="AK11549" s="221"/>
      <c r="AL11549" s="221"/>
      <c r="AM11549" s="221"/>
      <c r="AN11549" s="221"/>
      <c r="AO11549" s="221"/>
      <c r="AP11549" s="221"/>
      <c r="AQ11549" s="219"/>
      <c r="AR11549" s="219"/>
      <c r="AS11549" s="221"/>
      <c r="AT11549" s="221"/>
      <c r="AU11549" s="221"/>
      <c r="AV11549" s="221"/>
      <c r="AW11549" s="221"/>
      <c r="AX11549" s="221"/>
      <c r="AY11549" s="221"/>
      <c r="AZ11549" s="221"/>
    </row>
    <row r="11550" spans="34:52" x14ac:dyDescent="0.15">
      <c r="AH11550" s="221"/>
      <c r="AI11550" s="221"/>
      <c r="AJ11550" s="221"/>
      <c r="AK11550" s="221"/>
      <c r="AL11550" s="221"/>
      <c r="AM11550" s="221"/>
      <c r="AN11550" s="221"/>
      <c r="AO11550" s="221"/>
      <c r="AP11550" s="221"/>
      <c r="AQ11550" s="219"/>
      <c r="AR11550" s="219"/>
      <c r="AS11550" s="221"/>
      <c r="AT11550" s="221"/>
      <c r="AU11550" s="221"/>
      <c r="AV11550" s="221"/>
      <c r="AW11550" s="221"/>
      <c r="AX11550" s="221"/>
      <c r="AY11550" s="221"/>
      <c r="AZ11550" s="221"/>
    </row>
    <row r="11551" spans="34:52" x14ac:dyDescent="0.15">
      <c r="AH11551" s="221"/>
      <c r="AI11551" s="221"/>
      <c r="AJ11551" s="221"/>
      <c r="AK11551" s="221"/>
      <c r="AL11551" s="221"/>
      <c r="AM11551" s="221"/>
      <c r="AN11551" s="221"/>
      <c r="AO11551" s="221"/>
      <c r="AP11551" s="221"/>
      <c r="AQ11551" s="219"/>
      <c r="AR11551" s="219"/>
      <c r="AS11551" s="221"/>
      <c r="AT11551" s="221"/>
      <c r="AU11551" s="221"/>
      <c r="AV11551" s="221"/>
      <c r="AW11551" s="221"/>
      <c r="AX11551" s="221"/>
      <c r="AY11551" s="221"/>
      <c r="AZ11551" s="221"/>
    </row>
    <row r="11552" spans="34:52" x14ac:dyDescent="0.15">
      <c r="AH11552" s="221"/>
      <c r="AI11552" s="221"/>
      <c r="AJ11552" s="221"/>
      <c r="AK11552" s="221"/>
      <c r="AL11552" s="221"/>
      <c r="AM11552" s="221"/>
      <c r="AN11552" s="221"/>
      <c r="AO11552" s="221"/>
      <c r="AP11552" s="221"/>
      <c r="AQ11552" s="219"/>
      <c r="AR11552" s="219"/>
      <c r="AS11552" s="221"/>
      <c r="AT11552" s="221"/>
      <c r="AU11552" s="221"/>
      <c r="AV11552" s="221"/>
      <c r="AW11552" s="221"/>
      <c r="AX11552" s="221"/>
      <c r="AY11552" s="221"/>
      <c r="AZ11552" s="221"/>
    </row>
    <row r="11553" spans="34:52" x14ac:dyDescent="0.15">
      <c r="AH11553" s="221"/>
      <c r="AI11553" s="221"/>
      <c r="AJ11553" s="221"/>
      <c r="AK11553" s="221"/>
      <c r="AL11553" s="221"/>
      <c r="AM11553" s="221"/>
      <c r="AN11553" s="221"/>
      <c r="AO11553" s="221"/>
      <c r="AP11553" s="221"/>
      <c r="AQ11553" s="219"/>
      <c r="AR11553" s="219"/>
      <c r="AS11553" s="221"/>
      <c r="AT11553" s="221"/>
      <c r="AU11553" s="221"/>
      <c r="AV11553" s="221"/>
      <c r="AW11553" s="221"/>
      <c r="AX11553" s="221"/>
      <c r="AY11553" s="221"/>
      <c r="AZ11553" s="221"/>
    </row>
    <row r="11554" spans="34:52" x14ac:dyDescent="0.15">
      <c r="AH11554" s="221"/>
      <c r="AI11554" s="221"/>
      <c r="AJ11554" s="221"/>
      <c r="AK11554" s="221"/>
      <c r="AL11554" s="221"/>
      <c r="AM11554" s="221"/>
      <c r="AN11554" s="221"/>
      <c r="AO11554" s="221"/>
      <c r="AP11554" s="221"/>
      <c r="AQ11554" s="219"/>
      <c r="AR11554" s="219"/>
      <c r="AS11554" s="221"/>
      <c r="AT11554" s="221"/>
      <c r="AU11554" s="221"/>
      <c r="AV11554" s="221"/>
      <c r="AW11554" s="221"/>
      <c r="AX11554" s="221"/>
      <c r="AY11554" s="221"/>
      <c r="AZ11554" s="221"/>
    </row>
    <row r="11555" spans="34:52" x14ac:dyDescent="0.15">
      <c r="AH11555" s="221"/>
      <c r="AI11555" s="221"/>
      <c r="AJ11555" s="221"/>
      <c r="AK11555" s="221"/>
      <c r="AL11555" s="221"/>
      <c r="AM11555" s="221"/>
      <c r="AN11555" s="221"/>
      <c r="AO11555" s="221"/>
      <c r="AP11555" s="221"/>
      <c r="AQ11555" s="219"/>
      <c r="AR11555" s="219"/>
      <c r="AS11555" s="221"/>
      <c r="AT11555" s="221"/>
      <c r="AU11555" s="221"/>
      <c r="AV11555" s="221"/>
      <c r="AW11555" s="221"/>
      <c r="AX11555" s="221"/>
      <c r="AY11555" s="221"/>
      <c r="AZ11555" s="221"/>
    </row>
    <row r="11556" spans="34:52" x14ac:dyDescent="0.15">
      <c r="AH11556" s="221"/>
      <c r="AI11556" s="221"/>
      <c r="AJ11556" s="221"/>
      <c r="AK11556" s="221"/>
      <c r="AL11556" s="221"/>
      <c r="AM11556" s="221"/>
      <c r="AN11556" s="221"/>
      <c r="AO11556" s="221"/>
      <c r="AP11556" s="221"/>
      <c r="AQ11556" s="219"/>
      <c r="AR11556" s="219"/>
      <c r="AS11556" s="221"/>
      <c r="AT11556" s="221"/>
      <c r="AU11556" s="221"/>
      <c r="AV11556" s="221"/>
      <c r="AW11556" s="221"/>
      <c r="AX11556" s="221"/>
      <c r="AY11556" s="221"/>
      <c r="AZ11556" s="221"/>
    </row>
    <row r="11557" spans="34:52" x14ac:dyDescent="0.15">
      <c r="AH11557" s="221"/>
      <c r="AI11557" s="221"/>
      <c r="AJ11557" s="221"/>
      <c r="AK11557" s="221"/>
      <c r="AL11557" s="221"/>
      <c r="AM11557" s="221"/>
      <c r="AN11557" s="221"/>
      <c r="AO11557" s="221"/>
      <c r="AP11557" s="221"/>
      <c r="AQ11557" s="219"/>
      <c r="AR11557" s="219"/>
      <c r="AS11557" s="221"/>
      <c r="AT11557" s="221"/>
      <c r="AU11557" s="221"/>
      <c r="AV11557" s="221"/>
      <c r="AW11557" s="221"/>
      <c r="AX11557" s="221"/>
      <c r="AY11557" s="221"/>
      <c r="AZ11557" s="221"/>
    </row>
    <row r="11558" spans="34:52" x14ac:dyDescent="0.15">
      <c r="AH11558" s="221"/>
      <c r="AI11558" s="221"/>
      <c r="AJ11558" s="221"/>
      <c r="AK11558" s="221"/>
      <c r="AL11558" s="221"/>
      <c r="AM11558" s="221"/>
      <c r="AN11558" s="221"/>
      <c r="AO11558" s="221"/>
      <c r="AP11558" s="221"/>
      <c r="AQ11558" s="219"/>
      <c r="AR11558" s="219"/>
      <c r="AS11558" s="221"/>
      <c r="AT11558" s="221"/>
      <c r="AU11558" s="221"/>
      <c r="AV11558" s="221"/>
      <c r="AW11558" s="221"/>
      <c r="AX11558" s="221"/>
      <c r="AY11558" s="221"/>
      <c r="AZ11558" s="221"/>
    </row>
    <row r="11559" spans="34:52" x14ac:dyDescent="0.15">
      <c r="AH11559" s="221"/>
      <c r="AI11559" s="221"/>
      <c r="AJ11559" s="221"/>
      <c r="AK11559" s="221"/>
      <c r="AL11559" s="221"/>
      <c r="AM11559" s="221"/>
      <c r="AN11559" s="221"/>
      <c r="AO11559" s="221"/>
      <c r="AP11559" s="221"/>
      <c r="AQ11559" s="219"/>
      <c r="AR11559" s="219"/>
      <c r="AS11559" s="221"/>
      <c r="AT11559" s="221"/>
      <c r="AU11559" s="221"/>
      <c r="AV11559" s="221"/>
      <c r="AW11559" s="221"/>
      <c r="AX11559" s="221"/>
      <c r="AY11559" s="221"/>
      <c r="AZ11559" s="221"/>
    </row>
    <row r="11560" spans="34:52" x14ac:dyDescent="0.15">
      <c r="AH11560" s="221"/>
      <c r="AI11560" s="221"/>
      <c r="AJ11560" s="221"/>
      <c r="AK11560" s="221"/>
      <c r="AL11560" s="221"/>
      <c r="AM11560" s="221"/>
      <c r="AN11560" s="221"/>
      <c r="AO11560" s="221"/>
      <c r="AP11560" s="221"/>
      <c r="AQ11560" s="219"/>
      <c r="AR11560" s="219"/>
      <c r="AS11560" s="221"/>
      <c r="AT11560" s="221"/>
      <c r="AU11560" s="221"/>
      <c r="AV11560" s="221"/>
      <c r="AW11560" s="221"/>
      <c r="AX11560" s="221"/>
      <c r="AY11560" s="221"/>
      <c r="AZ11560" s="221"/>
    </row>
    <row r="11561" spans="34:52" x14ac:dyDescent="0.15">
      <c r="AH11561" s="221"/>
      <c r="AI11561" s="221"/>
      <c r="AJ11561" s="221"/>
      <c r="AK11561" s="221"/>
      <c r="AL11561" s="221"/>
      <c r="AM11561" s="221"/>
      <c r="AN11561" s="221"/>
      <c r="AO11561" s="221"/>
      <c r="AP11561" s="221"/>
      <c r="AQ11561" s="219"/>
      <c r="AR11561" s="219"/>
      <c r="AS11561" s="221"/>
      <c r="AT11561" s="221"/>
      <c r="AU11561" s="221"/>
      <c r="AV11561" s="221"/>
      <c r="AW11561" s="221"/>
      <c r="AX11561" s="221"/>
      <c r="AY11561" s="221"/>
      <c r="AZ11561" s="221"/>
    </row>
    <row r="11562" spans="34:52" x14ac:dyDescent="0.15">
      <c r="AH11562" s="221"/>
      <c r="AI11562" s="221"/>
      <c r="AJ11562" s="221"/>
      <c r="AK11562" s="221"/>
      <c r="AL11562" s="221"/>
      <c r="AM11562" s="221"/>
      <c r="AN11562" s="221"/>
      <c r="AO11562" s="221"/>
      <c r="AP11562" s="221"/>
      <c r="AQ11562" s="219"/>
      <c r="AR11562" s="219"/>
      <c r="AS11562" s="221"/>
      <c r="AT11562" s="221"/>
      <c r="AU11562" s="221"/>
      <c r="AV11562" s="221"/>
      <c r="AW11562" s="221"/>
      <c r="AX11562" s="221"/>
      <c r="AY11562" s="221"/>
      <c r="AZ11562" s="221"/>
    </row>
    <row r="11563" spans="34:52" x14ac:dyDescent="0.15">
      <c r="AH11563" s="221"/>
      <c r="AI11563" s="221"/>
      <c r="AJ11563" s="221"/>
      <c r="AK11563" s="221"/>
      <c r="AL11563" s="221"/>
      <c r="AM11563" s="221"/>
      <c r="AN11563" s="221"/>
      <c r="AO11563" s="221"/>
      <c r="AP11563" s="221"/>
      <c r="AQ11563" s="219"/>
      <c r="AR11563" s="219"/>
      <c r="AS11563" s="221"/>
      <c r="AT11563" s="221"/>
      <c r="AU11563" s="221"/>
      <c r="AV11563" s="221"/>
      <c r="AW11563" s="221"/>
      <c r="AX11563" s="221"/>
      <c r="AY11563" s="221"/>
      <c r="AZ11563" s="221"/>
    </row>
    <row r="11564" spans="34:52" x14ac:dyDescent="0.15">
      <c r="AH11564" s="221"/>
      <c r="AI11564" s="221"/>
      <c r="AJ11564" s="221"/>
      <c r="AK11564" s="221"/>
      <c r="AL11564" s="221"/>
      <c r="AM11564" s="221"/>
      <c r="AN11564" s="221"/>
      <c r="AO11564" s="221"/>
      <c r="AP11564" s="221"/>
      <c r="AQ11564" s="219"/>
      <c r="AR11564" s="219"/>
      <c r="AS11564" s="221"/>
      <c r="AT11564" s="221"/>
      <c r="AU11564" s="221"/>
      <c r="AV11564" s="221"/>
      <c r="AW11564" s="221"/>
      <c r="AX11564" s="221"/>
      <c r="AY11564" s="221"/>
      <c r="AZ11564" s="221"/>
    </row>
    <row r="11565" spans="34:52" x14ac:dyDescent="0.15">
      <c r="AH11565" s="221"/>
      <c r="AI11565" s="221"/>
      <c r="AJ11565" s="221"/>
      <c r="AK11565" s="221"/>
      <c r="AL11565" s="221"/>
      <c r="AM11565" s="221"/>
      <c r="AN11565" s="221"/>
      <c r="AO11565" s="221"/>
      <c r="AP11565" s="221"/>
      <c r="AQ11565" s="219"/>
      <c r="AR11565" s="219"/>
      <c r="AS11565" s="221"/>
      <c r="AT11565" s="221"/>
      <c r="AU11565" s="221"/>
      <c r="AV11565" s="221"/>
      <c r="AW11565" s="221"/>
      <c r="AX11565" s="221"/>
      <c r="AY11565" s="221"/>
      <c r="AZ11565" s="221"/>
    </row>
    <row r="11566" spans="34:52" x14ac:dyDescent="0.15">
      <c r="AH11566" s="221"/>
      <c r="AI11566" s="221"/>
      <c r="AJ11566" s="221"/>
      <c r="AK11566" s="221"/>
      <c r="AL11566" s="221"/>
      <c r="AM11566" s="221"/>
      <c r="AN11566" s="221"/>
      <c r="AO11566" s="221"/>
      <c r="AP11566" s="221"/>
      <c r="AQ11566" s="219"/>
      <c r="AR11566" s="219"/>
      <c r="AS11566" s="221"/>
      <c r="AT11566" s="221"/>
      <c r="AU11566" s="221"/>
      <c r="AV11566" s="221"/>
      <c r="AW11566" s="221"/>
      <c r="AX11566" s="221"/>
      <c r="AY11566" s="221"/>
      <c r="AZ11566" s="221"/>
    </row>
    <row r="11567" spans="34:52" x14ac:dyDescent="0.15">
      <c r="AH11567" s="221"/>
      <c r="AI11567" s="221"/>
      <c r="AJ11567" s="221"/>
      <c r="AK11567" s="221"/>
      <c r="AL11567" s="221"/>
      <c r="AM11567" s="221"/>
      <c r="AN11567" s="221"/>
      <c r="AO11567" s="221"/>
      <c r="AP11567" s="221"/>
      <c r="AQ11567" s="219"/>
      <c r="AR11567" s="219"/>
      <c r="AS11567" s="221"/>
      <c r="AT11567" s="221"/>
      <c r="AU11567" s="221"/>
      <c r="AV11567" s="221"/>
      <c r="AW11567" s="221"/>
      <c r="AX11567" s="221"/>
      <c r="AY11567" s="221"/>
      <c r="AZ11567" s="221"/>
    </row>
    <row r="11568" spans="34:52" x14ac:dyDescent="0.15">
      <c r="AH11568" s="221"/>
      <c r="AI11568" s="221"/>
      <c r="AJ11568" s="221"/>
      <c r="AK11568" s="221"/>
      <c r="AL11568" s="221"/>
      <c r="AM11568" s="221"/>
      <c r="AN11568" s="221"/>
      <c r="AO11568" s="221"/>
      <c r="AP11568" s="221"/>
      <c r="AQ11568" s="219"/>
      <c r="AR11568" s="219"/>
      <c r="AS11568" s="221"/>
      <c r="AT11568" s="221"/>
      <c r="AU11568" s="221"/>
      <c r="AV11568" s="221"/>
      <c r="AW11568" s="221"/>
      <c r="AX11568" s="221"/>
      <c r="AY11568" s="221"/>
      <c r="AZ11568" s="221"/>
    </row>
    <row r="11569" spans="34:52" x14ac:dyDescent="0.15">
      <c r="AH11569" s="221"/>
      <c r="AI11569" s="221"/>
      <c r="AJ11569" s="221"/>
      <c r="AK11569" s="221"/>
      <c r="AL11569" s="221"/>
      <c r="AM11569" s="221"/>
      <c r="AN11569" s="221"/>
      <c r="AO11569" s="221"/>
      <c r="AP11569" s="221"/>
      <c r="AQ11569" s="219"/>
      <c r="AR11569" s="219"/>
      <c r="AS11569" s="221"/>
      <c r="AT11569" s="221"/>
      <c r="AU11569" s="221"/>
      <c r="AV11569" s="221"/>
      <c r="AW11569" s="221"/>
      <c r="AX11569" s="221"/>
      <c r="AY11569" s="221"/>
      <c r="AZ11569" s="221"/>
    </row>
    <row r="11570" spans="34:52" x14ac:dyDescent="0.15">
      <c r="AH11570" s="221"/>
      <c r="AI11570" s="221"/>
      <c r="AJ11570" s="221"/>
      <c r="AK11570" s="221"/>
      <c r="AL11570" s="221"/>
      <c r="AM11570" s="221"/>
      <c r="AN11570" s="221"/>
      <c r="AO11570" s="221"/>
      <c r="AP11570" s="221"/>
      <c r="AQ11570" s="219"/>
      <c r="AR11570" s="219"/>
      <c r="AS11570" s="221"/>
      <c r="AT11570" s="221"/>
      <c r="AU11570" s="221"/>
      <c r="AV11570" s="221"/>
      <c r="AW11570" s="221"/>
      <c r="AX11570" s="221"/>
      <c r="AY11570" s="221"/>
      <c r="AZ11570" s="221"/>
    </row>
    <row r="11571" spans="34:52" x14ac:dyDescent="0.15">
      <c r="AH11571" s="221"/>
      <c r="AI11571" s="221"/>
      <c r="AJ11571" s="221"/>
      <c r="AK11571" s="221"/>
      <c r="AL11571" s="221"/>
      <c r="AM11571" s="221"/>
      <c r="AN11571" s="221"/>
      <c r="AO11571" s="221"/>
      <c r="AP11571" s="221"/>
      <c r="AQ11571" s="219"/>
      <c r="AR11571" s="219"/>
      <c r="AS11571" s="221"/>
      <c r="AT11571" s="221"/>
      <c r="AU11571" s="221"/>
      <c r="AV11571" s="221"/>
      <c r="AW11571" s="221"/>
      <c r="AX11571" s="221"/>
      <c r="AY11571" s="221"/>
      <c r="AZ11571" s="221"/>
    </row>
    <row r="11572" spans="34:52" x14ac:dyDescent="0.15">
      <c r="AH11572" s="221"/>
      <c r="AI11572" s="221"/>
      <c r="AJ11572" s="221"/>
      <c r="AK11572" s="221"/>
      <c r="AL11572" s="221"/>
      <c r="AM11572" s="221"/>
      <c r="AN11572" s="221"/>
      <c r="AO11572" s="221"/>
      <c r="AP11572" s="221"/>
      <c r="AQ11572" s="219"/>
      <c r="AR11572" s="219"/>
      <c r="AS11572" s="221"/>
      <c r="AT11572" s="221"/>
      <c r="AU11572" s="221"/>
      <c r="AV11572" s="221"/>
      <c r="AW11572" s="221"/>
      <c r="AX11572" s="221"/>
      <c r="AY11572" s="221"/>
      <c r="AZ11572" s="221"/>
    </row>
    <row r="11573" spans="34:52" x14ac:dyDescent="0.15">
      <c r="AH11573" s="221"/>
      <c r="AI11573" s="221"/>
      <c r="AJ11573" s="221"/>
      <c r="AK11573" s="221"/>
      <c r="AL11573" s="221"/>
      <c r="AM11573" s="221"/>
      <c r="AN11573" s="221"/>
      <c r="AO11573" s="221"/>
      <c r="AP11573" s="221"/>
      <c r="AQ11573" s="219"/>
      <c r="AR11573" s="219"/>
      <c r="AS11573" s="221"/>
      <c r="AT11573" s="221"/>
      <c r="AU11573" s="221"/>
      <c r="AV11573" s="221"/>
      <c r="AW11573" s="221"/>
      <c r="AX11573" s="221"/>
      <c r="AY11573" s="221"/>
      <c r="AZ11573" s="221"/>
    </row>
    <row r="11574" spans="34:52" x14ac:dyDescent="0.15">
      <c r="AH11574" s="221"/>
      <c r="AI11574" s="221"/>
      <c r="AJ11574" s="221"/>
      <c r="AK11574" s="221"/>
      <c r="AL11574" s="221"/>
      <c r="AM11574" s="221"/>
      <c r="AN11574" s="221"/>
      <c r="AO11574" s="221"/>
      <c r="AP11574" s="221"/>
      <c r="AQ11574" s="219"/>
      <c r="AR11574" s="219"/>
      <c r="AS11574" s="221"/>
      <c r="AT11574" s="221"/>
      <c r="AU11574" s="221"/>
      <c r="AV11574" s="221"/>
      <c r="AW11574" s="221"/>
      <c r="AX11574" s="221"/>
      <c r="AY11574" s="221"/>
      <c r="AZ11574" s="221"/>
    </row>
    <row r="11575" spans="34:52" x14ac:dyDescent="0.15">
      <c r="AH11575" s="221"/>
      <c r="AI11575" s="221"/>
      <c r="AJ11575" s="221"/>
      <c r="AK11575" s="221"/>
      <c r="AL11575" s="221"/>
      <c r="AM11575" s="221"/>
      <c r="AN11575" s="221"/>
      <c r="AO11575" s="221"/>
      <c r="AP11575" s="221"/>
      <c r="AQ11575" s="219"/>
      <c r="AR11575" s="219"/>
      <c r="AS11575" s="221"/>
      <c r="AT11575" s="221"/>
      <c r="AU11575" s="221"/>
      <c r="AV11575" s="221"/>
      <c r="AW11575" s="221"/>
      <c r="AX11575" s="221"/>
      <c r="AY11575" s="221"/>
      <c r="AZ11575" s="221"/>
    </row>
    <row r="11576" spans="34:52" x14ac:dyDescent="0.15">
      <c r="AH11576" s="221"/>
      <c r="AI11576" s="221"/>
      <c r="AJ11576" s="221"/>
      <c r="AK11576" s="221"/>
      <c r="AL11576" s="221"/>
      <c r="AM11576" s="221"/>
      <c r="AN11576" s="221"/>
      <c r="AO11576" s="221"/>
      <c r="AP11576" s="221"/>
      <c r="AQ11576" s="219"/>
      <c r="AR11576" s="219"/>
      <c r="AS11576" s="221"/>
      <c r="AT11576" s="221"/>
      <c r="AU11576" s="221"/>
      <c r="AV11576" s="221"/>
      <c r="AW11576" s="221"/>
      <c r="AX11576" s="221"/>
      <c r="AY11576" s="221"/>
      <c r="AZ11576" s="221"/>
    </row>
    <row r="11577" spans="34:52" x14ac:dyDescent="0.15">
      <c r="AH11577" s="221"/>
      <c r="AI11577" s="221"/>
      <c r="AJ11577" s="221"/>
      <c r="AK11577" s="221"/>
      <c r="AL11577" s="221"/>
      <c r="AM11577" s="221"/>
      <c r="AN11577" s="221"/>
      <c r="AO11577" s="221"/>
      <c r="AP11577" s="221"/>
      <c r="AQ11577" s="219"/>
      <c r="AR11577" s="219"/>
      <c r="AS11577" s="221"/>
      <c r="AT11577" s="221"/>
      <c r="AU11577" s="221"/>
      <c r="AV11577" s="221"/>
      <c r="AW11577" s="221"/>
      <c r="AX11577" s="221"/>
      <c r="AY11577" s="221"/>
      <c r="AZ11577" s="221"/>
    </row>
    <row r="11578" spans="34:52" x14ac:dyDescent="0.15">
      <c r="AH11578" s="221"/>
      <c r="AI11578" s="221"/>
      <c r="AJ11578" s="221"/>
      <c r="AK11578" s="221"/>
      <c r="AL11578" s="221"/>
      <c r="AM11578" s="221"/>
      <c r="AN11578" s="221"/>
      <c r="AO11578" s="221"/>
      <c r="AP11578" s="221"/>
      <c r="AQ11578" s="219"/>
      <c r="AR11578" s="219"/>
      <c r="AS11578" s="221"/>
      <c r="AT11578" s="221"/>
      <c r="AU11578" s="221"/>
      <c r="AV11578" s="221"/>
      <c r="AW11578" s="221"/>
      <c r="AX11578" s="221"/>
      <c r="AY11578" s="221"/>
      <c r="AZ11578" s="221"/>
    </row>
    <row r="11579" spans="34:52" x14ac:dyDescent="0.15">
      <c r="AH11579" s="221"/>
      <c r="AI11579" s="221"/>
      <c r="AJ11579" s="221"/>
      <c r="AK11579" s="221"/>
      <c r="AL11579" s="221"/>
      <c r="AM11579" s="221"/>
      <c r="AN11579" s="221"/>
      <c r="AO11579" s="221"/>
      <c r="AP11579" s="221"/>
      <c r="AQ11579" s="219"/>
      <c r="AR11579" s="219"/>
      <c r="AS11579" s="221"/>
      <c r="AT11579" s="221"/>
      <c r="AU11579" s="221"/>
      <c r="AV11579" s="221"/>
      <c r="AW11579" s="221"/>
      <c r="AX11579" s="221"/>
      <c r="AY11579" s="221"/>
      <c r="AZ11579" s="221"/>
    </row>
    <row r="11580" spans="34:52" x14ac:dyDescent="0.15">
      <c r="AH11580" s="221"/>
      <c r="AI11580" s="221"/>
      <c r="AJ11580" s="221"/>
      <c r="AK11580" s="221"/>
      <c r="AL11580" s="221"/>
      <c r="AM11580" s="221"/>
      <c r="AN11580" s="221"/>
      <c r="AO11580" s="221"/>
      <c r="AP11580" s="221"/>
      <c r="AQ11580" s="219"/>
      <c r="AR11580" s="219"/>
      <c r="AS11580" s="221"/>
      <c r="AT11580" s="221"/>
      <c r="AU11580" s="221"/>
      <c r="AV11580" s="221"/>
      <c r="AW11580" s="221"/>
      <c r="AX11580" s="221"/>
      <c r="AY11580" s="221"/>
      <c r="AZ11580" s="221"/>
    </row>
    <row r="11581" spans="34:52" x14ac:dyDescent="0.15">
      <c r="AH11581" s="221"/>
      <c r="AI11581" s="221"/>
      <c r="AJ11581" s="221"/>
      <c r="AK11581" s="221"/>
      <c r="AL11581" s="221"/>
      <c r="AM11581" s="221"/>
      <c r="AN11581" s="221"/>
      <c r="AO11581" s="221"/>
      <c r="AP11581" s="221"/>
      <c r="AQ11581" s="219"/>
      <c r="AR11581" s="219"/>
      <c r="AS11581" s="221"/>
      <c r="AT11581" s="221"/>
      <c r="AU11581" s="221"/>
      <c r="AV11581" s="221"/>
      <c r="AW11581" s="221"/>
      <c r="AX11581" s="221"/>
      <c r="AY11581" s="221"/>
      <c r="AZ11581" s="221"/>
    </row>
    <row r="11582" spans="34:52" x14ac:dyDescent="0.15">
      <c r="AH11582" s="221"/>
      <c r="AI11582" s="221"/>
      <c r="AJ11582" s="221"/>
      <c r="AK11582" s="221"/>
      <c r="AL11582" s="221"/>
      <c r="AM11582" s="221"/>
      <c r="AN11582" s="221"/>
      <c r="AO11582" s="221"/>
      <c r="AP11582" s="221"/>
      <c r="AQ11582" s="219"/>
      <c r="AR11582" s="219"/>
      <c r="AS11582" s="221"/>
      <c r="AT11582" s="221"/>
      <c r="AU11582" s="221"/>
      <c r="AV11582" s="221"/>
      <c r="AW11582" s="221"/>
      <c r="AX11582" s="221"/>
      <c r="AY11582" s="221"/>
      <c r="AZ11582" s="221"/>
    </row>
    <row r="11583" spans="34:52" x14ac:dyDescent="0.15">
      <c r="AH11583" s="221"/>
      <c r="AI11583" s="221"/>
      <c r="AJ11583" s="221"/>
      <c r="AK11583" s="221"/>
      <c r="AL11583" s="221"/>
      <c r="AM11583" s="221"/>
      <c r="AN11583" s="221"/>
      <c r="AO11583" s="221"/>
      <c r="AP11583" s="221"/>
      <c r="AQ11583" s="219"/>
      <c r="AR11583" s="219"/>
      <c r="AS11583" s="221"/>
      <c r="AT11583" s="221"/>
      <c r="AU11583" s="221"/>
      <c r="AV11583" s="221"/>
      <c r="AW11583" s="221"/>
      <c r="AX11583" s="221"/>
      <c r="AY11583" s="221"/>
      <c r="AZ11583" s="221"/>
    </row>
    <row r="11584" spans="34:52" x14ac:dyDescent="0.15">
      <c r="AH11584" s="221"/>
      <c r="AI11584" s="221"/>
      <c r="AJ11584" s="221"/>
      <c r="AK11584" s="221"/>
      <c r="AL11584" s="221"/>
      <c r="AM11584" s="221"/>
      <c r="AN11584" s="221"/>
      <c r="AO11584" s="221"/>
      <c r="AP11584" s="221"/>
      <c r="AQ11584" s="219"/>
      <c r="AR11584" s="219"/>
      <c r="AS11584" s="221"/>
      <c r="AT11584" s="221"/>
      <c r="AU11584" s="221"/>
      <c r="AV11584" s="221"/>
      <c r="AW11584" s="221"/>
      <c r="AX11584" s="221"/>
      <c r="AY11584" s="221"/>
      <c r="AZ11584" s="221"/>
    </row>
    <row r="11585" spans="34:52" x14ac:dyDescent="0.15">
      <c r="AH11585" s="221"/>
      <c r="AI11585" s="221"/>
      <c r="AJ11585" s="221"/>
      <c r="AK11585" s="221"/>
      <c r="AL11585" s="221"/>
      <c r="AM11585" s="221"/>
      <c r="AN11585" s="221"/>
      <c r="AO11585" s="221"/>
      <c r="AP11585" s="221"/>
      <c r="AQ11585" s="219"/>
      <c r="AR11585" s="219"/>
      <c r="AS11585" s="221"/>
      <c r="AT11585" s="221"/>
      <c r="AU11585" s="221"/>
      <c r="AV11585" s="221"/>
      <c r="AW11585" s="221"/>
      <c r="AX11585" s="221"/>
      <c r="AY11585" s="221"/>
      <c r="AZ11585" s="221"/>
    </row>
    <row r="11586" spans="34:52" x14ac:dyDescent="0.15">
      <c r="AH11586" s="221"/>
      <c r="AI11586" s="221"/>
      <c r="AJ11586" s="221"/>
      <c r="AK11586" s="221"/>
      <c r="AL11586" s="221"/>
      <c r="AM11586" s="221"/>
      <c r="AN11586" s="221"/>
      <c r="AO11586" s="221"/>
      <c r="AP11586" s="221"/>
      <c r="AQ11586" s="219"/>
      <c r="AR11586" s="219"/>
      <c r="AS11586" s="221"/>
      <c r="AT11586" s="221"/>
      <c r="AU11586" s="221"/>
      <c r="AV11586" s="221"/>
      <c r="AW11586" s="221"/>
      <c r="AX11586" s="221"/>
      <c r="AY11586" s="221"/>
      <c r="AZ11586" s="221"/>
    </row>
    <row r="11587" spans="34:52" x14ac:dyDescent="0.15">
      <c r="AH11587" s="221"/>
      <c r="AI11587" s="221"/>
      <c r="AJ11587" s="221"/>
      <c r="AK11587" s="221"/>
      <c r="AL11587" s="221"/>
      <c r="AM11587" s="221"/>
      <c r="AN11587" s="221"/>
      <c r="AO11587" s="221"/>
      <c r="AP11587" s="221"/>
      <c r="AQ11587" s="219"/>
      <c r="AR11587" s="219"/>
      <c r="AS11587" s="221"/>
      <c r="AT11587" s="221"/>
      <c r="AU11587" s="221"/>
      <c r="AV11587" s="221"/>
      <c r="AW11587" s="221"/>
      <c r="AX11587" s="221"/>
      <c r="AY11587" s="221"/>
      <c r="AZ11587" s="221"/>
    </row>
    <row r="11588" spans="34:52" x14ac:dyDescent="0.15">
      <c r="AH11588" s="221"/>
      <c r="AI11588" s="221"/>
      <c r="AJ11588" s="221"/>
      <c r="AK11588" s="221"/>
      <c r="AL11588" s="221"/>
      <c r="AM11588" s="221"/>
      <c r="AN11588" s="221"/>
      <c r="AO11588" s="221"/>
      <c r="AP11588" s="221"/>
      <c r="AQ11588" s="219"/>
      <c r="AR11588" s="219"/>
      <c r="AS11588" s="221"/>
      <c r="AT11588" s="221"/>
      <c r="AU11588" s="221"/>
      <c r="AV11588" s="221"/>
      <c r="AW11588" s="221"/>
      <c r="AX11588" s="221"/>
      <c r="AY11588" s="221"/>
      <c r="AZ11588" s="221"/>
    </row>
    <row r="11589" spans="34:52" x14ac:dyDescent="0.15">
      <c r="AH11589" s="221"/>
      <c r="AI11589" s="221"/>
      <c r="AJ11589" s="221"/>
      <c r="AK11589" s="221"/>
      <c r="AL11589" s="221"/>
      <c r="AM11589" s="221"/>
      <c r="AN11589" s="221"/>
      <c r="AO11589" s="221"/>
      <c r="AP11589" s="221"/>
      <c r="AQ11589" s="219"/>
      <c r="AR11589" s="219"/>
      <c r="AS11589" s="221"/>
      <c r="AT11589" s="221"/>
      <c r="AU11589" s="221"/>
      <c r="AV11589" s="221"/>
      <c r="AW11589" s="221"/>
      <c r="AX11589" s="221"/>
      <c r="AY11589" s="221"/>
      <c r="AZ11589" s="221"/>
    </row>
    <row r="11590" spans="34:52" x14ac:dyDescent="0.15">
      <c r="AH11590" s="221"/>
      <c r="AI11590" s="221"/>
      <c r="AJ11590" s="221"/>
      <c r="AK11590" s="221"/>
      <c r="AL11590" s="221"/>
      <c r="AM11590" s="221"/>
      <c r="AN11590" s="221"/>
      <c r="AO11590" s="221"/>
      <c r="AP11590" s="221"/>
      <c r="AQ11590" s="219"/>
      <c r="AR11590" s="219"/>
      <c r="AS11590" s="221"/>
      <c r="AT11590" s="221"/>
      <c r="AU11590" s="221"/>
      <c r="AV11590" s="221"/>
      <c r="AW11590" s="221"/>
      <c r="AX11590" s="221"/>
      <c r="AY11590" s="221"/>
      <c r="AZ11590" s="221"/>
    </row>
    <row r="11591" spans="34:52" x14ac:dyDescent="0.15">
      <c r="AH11591" s="221"/>
      <c r="AI11591" s="221"/>
      <c r="AJ11591" s="221"/>
      <c r="AK11591" s="221"/>
      <c r="AL11591" s="221"/>
      <c r="AM11591" s="221"/>
      <c r="AN11591" s="221"/>
      <c r="AO11591" s="221"/>
      <c r="AP11591" s="221"/>
      <c r="AQ11591" s="219"/>
      <c r="AR11591" s="219"/>
      <c r="AS11591" s="221"/>
      <c r="AT11591" s="221"/>
      <c r="AU11591" s="221"/>
      <c r="AV11591" s="221"/>
      <c r="AW11591" s="221"/>
      <c r="AX11591" s="221"/>
      <c r="AY11591" s="221"/>
      <c r="AZ11591" s="221"/>
    </row>
    <row r="11592" spans="34:52" x14ac:dyDescent="0.15">
      <c r="AH11592" s="221"/>
      <c r="AI11592" s="221"/>
      <c r="AJ11592" s="221"/>
      <c r="AK11592" s="221"/>
      <c r="AL11592" s="221"/>
      <c r="AM11592" s="221"/>
      <c r="AN11592" s="221"/>
      <c r="AO11592" s="221"/>
      <c r="AP11592" s="221"/>
      <c r="AQ11592" s="219"/>
      <c r="AR11592" s="219"/>
      <c r="AS11592" s="221"/>
      <c r="AT11592" s="221"/>
      <c r="AU11592" s="221"/>
      <c r="AV11592" s="221"/>
      <c r="AW11592" s="221"/>
      <c r="AX11592" s="221"/>
      <c r="AY11592" s="221"/>
      <c r="AZ11592" s="221"/>
    </row>
    <row r="11593" spans="34:52" x14ac:dyDescent="0.15">
      <c r="AH11593" s="221"/>
      <c r="AI11593" s="221"/>
      <c r="AJ11593" s="221"/>
      <c r="AK11593" s="221"/>
      <c r="AL11593" s="221"/>
      <c r="AM11593" s="221"/>
      <c r="AN11593" s="221"/>
      <c r="AO11593" s="221"/>
      <c r="AP11593" s="221"/>
      <c r="AQ11593" s="219"/>
      <c r="AR11593" s="219"/>
      <c r="AS11593" s="221"/>
      <c r="AT11593" s="221"/>
      <c r="AU11593" s="221"/>
      <c r="AV11593" s="221"/>
      <c r="AW11593" s="221"/>
      <c r="AX11593" s="221"/>
      <c r="AY11593" s="221"/>
      <c r="AZ11593" s="221"/>
    </row>
    <row r="11594" spans="34:52" x14ac:dyDescent="0.15">
      <c r="AH11594" s="221"/>
      <c r="AI11594" s="221"/>
      <c r="AJ11594" s="221"/>
      <c r="AK11594" s="221"/>
      <c r="AL11594" s="221"/>
      <c r="AM11594" s="221"/>
      <c r="AN11594" s="221"/>
      <c r="AO11594" s="221"/>
      <c r="AP11594" s="221"/>
      <c r="AQ11594" s="219"/>
      <c r="AR11594" s="219"/>
      <c r="AS11594" s="221"/>
      <c r="AT11594" s="221"/>
      <c r="AU11594" s="221"/>
      <c r="AV11594" s="221"/>
      <c r="AW11594" s="221"/>
      <c r="AX11594" s="221"/>
      <c r="AY11594" s="221"/>
      <c r="AZ11594" s="221"/>
    </row>
    <row r="11595" spans="34:52" x14ac:dyDescent="0.15">
      <c r="AH11595" s="221"/>
      <c r="AI11595" s="221"/>
      <c r="AJ11595" s="221"/>
      <c r="AK11595" s="221"/>
      <c r="AL11595" s="221"/>
      <c r="AM11595" s="221"/>
      <c r="AN11595" s="221"/>
      <c r="AO11595" s="221"/>
      <c r="AP11595" s="221"/>
      <c r="AQ11595" s="219"/>
      <c r="AR11595" s="219"/>
      <c r="AS11595" s="221"/>
      <c r="AT11595" s="221"/>
      <c r="AU11595" s="221"/>
      <c r="AV11595" s="221"/>
      <c r="AW11595" s="221"/>
      <c r="AX11595" s="221"/>
      <c r="AY11595" s="221"/>
      <c r="AZ11595" s="221"/>
    </row>
    <row r="11596" spans="34:52" x14ac:dyDescent="0.15">
      <c r="AH11596" s="221"/>
      <c r="AI11596" s="221"/>
      <c r="AJ11596" s="221"/>
      <c r="AK11596" s="221"/>
      <c r="AL11596" s="221"/>
      <c r="AM11596" s="221"/>
      <c r="AN11596" s="221"/>
      <c r="AO11596" s="221"/>
      <c r="AP11596" s="221"/>
      <c r="AQ11596" s="219"/>
      <c r="AR11596" s="219"/>
      <c r="AS11596" s="221"/>
      <c r="AT11596" s="221"/>
      <c r="AU11596" s="221"/>
      <c r="AV11596" s="221"/>
      <c r="AW11596" s="221"/>
      <c r="AX11596" s="221"/>
      <c r="AY11596" s="221"/>
      <c r="AZ11596" s="221"/>
    </row>
    <row r="11597" spans="34:52" x14ac:dyDescent="0.15">
      <c r="AH11597" s="221"/>
      <c r="AI11597" s="221"/>
      <c r="AJ11597" s="221"/>
      <c r="AK11597" s="221"/>
      <c r="AL11597" s="221"/>
      <c r="AM11597" s="221"/>
      <c r="AN11597" s="221"/>
      <c r="AO11597" s="221"/>
      <c r="AP11597" s="221"/>
      <c r="AQ11597" s="219"/>
      <c r="AR11597" s="219"/>
      <c r="AS11597" s="221"/>
      <c r="AT11597" s="221"/>
      <c r="AU11597" s="221"/>
      <c r="AV11597" s="221"/>
      <c r="AW11597" s="221"/>
      <c r="AX11597" s="221"/>
      <c r="AY11597" s="221"/>
      <c r="AZ11597" s="221"/>
    </row>
    <row r="11598" spans="34:52" x14ac:dyDescent="0.15">
      <c r="AH11598" s="221"/>
      <c r="AI11598" s="221"/>
      <c r="AJ11598" s="221"/>
      <c r="AK11598" s="221"/>
      <c r="AL11598" s="221"/>
      <c r="AM11598" s="221"/>
      <c r="AN11598" s="221"/>
      <c r="AO11598" s="221"/>
      <c r="AP11598" s="221"/>
      <c r="AQ11598" s="219"/>
      <c r="AR11598" s="219"/>
      <c r="AS11598" s="221"/>
      <c r="AT11598" s="221"/>
      <c r="AU11598" s="221"/>
      <c r="AV11598" s="221"/>
      <c r="AW11598" s="221"/>
      <c r="AX11598" s="221"/>
      <c r="AY11598" s="221"/>
      <c r="AZ11598" s="221"/>
    </row>
    <row r="11599" spans="34:52" x14ac:dyDescent="0.15">
      <c r="AH11599" s="221"/>
      <c r="AI11599" s="221"/>
      <c r="AJ11599" s="221"/>
      <c r="AK11599" s="221"/>
      <c r="AL11599" s="221"/>
      <c r="AM11599" s="221"/>
      <c r="AN11599" s="221"/>
      <c r="AO11599" s="221"/>
      <c r="AP11599" s="221"/>
      <c r="AQ11599" s="219"/>
      <c r="AR11599" s="219"/>
      <c r="AS11599" s="221"/>
      <c r="AT11599" s="221"/>
      <c r="AU11599" s="221"/>
      <c r="AV11599" s="221"/>
      <c r="AW11599" s="221"/>
      <c r="AX11599" s="221"/>
      <c r="AY11599" s="221"/>
      <c r="AZ11599" s="221"/>
    </row>
    <row r="11600" spans="34:52" x14ac:dyDescent="0.15">
      <c r="AH11600" s="221"/>
      <c r="AI11600" s="221"/>
      <c r="AJ11600" s="221"/>
      <c r="AK11600" s="221"/>
      <c r="AL11600" s="221"/>
      <c r="AM11600" s="221"/>
      <c r="AN11600" s="221"/>
      <c r="AO11600" s="221"/>
      <c r="AP11600" s="221"/>
      <c r="AQ11600" s="219"/>
      <c r="AR11600" s="219"/>
      <c r="AS11600" s="221"/>
      <c r="AT11600" s="221"/>
      <c r="AU11600" s="221"/>
      <c r="AV11600" s="221"/>
      <c r="AW11600" s="221"/>
      <c r="AX11600" s="221"/>
      <c r="AY11600" s="221"/>
      <c r="AZ11600" s="221"/>
    </row>
    <row r="11601" spans="34:52" x14ac:dyDescent="0.15">
      <c r="AH11601" s="221"/>
      <c r="AI11601" s="221"/>
      <c r="AJ11601" s="221"/>
      <c r="AK11601" s="221"/>
      <c r="AL11601" s="221"/>
      <c r="AM11601" s="221"/>
      <c r="AN11601" s="221"/>
      <c r="AO11601" s="221"/>
      <c r="AP11601" s="221"/>
      <c r="AQ11601" s="219"/>
      <c r="AR11601" s="219"/>
      <c r="AS11601" s="221"/>
      <c r="AT11601" s="221"/>
      <c r="AU11601" s="221"/>
      <c r="AV11601" s="221"/>
      <c r="AW11601" s="221"/>
      <c r="AX11601" s="221"/>
      <c r="AY11601" s="221"/>
      <c r="AZ11601" s="221"/>
    </row>
    <row r="11602" spans="34:52" x14ac:dyDescent="0.15">
      <c r="AH11602" s="221"/>
      <c r="AI11602" s="221"/>
      <c r="AJ11602" s="221"/>
      <c r="AK11602" s="221"/>
      <c r="AL11602" s="221"/>
      <c r="AM11602" s="221"/>
      <c r="AN11602" s="221"/>
      <c r="AO11602" s="221"/>
      <c r="AP11602" s="221"/>
      <c r="AQ11602" s="219"/>
      <c r="AR11602" s="219"/>
      <c r="AS11602" s="221"/>
      <c r="AT11602" s="221"/>
      <c r="AU11602" s="221"/>
      <c r="AV11602" s="221"/>
      <c r="AW11602" s="221"/>
      <c r="AX11602" s="221"/>
      <c r="AY11602" s="221"/>
      <c r="AZ11602" s="221"/>
    </row>
    <row r="11603" spans="34:52" x14ac:dyDescent="0.15">
      <c r="AH11603" s="221"/>
      <c r="AI11603" s="221"/>
      <c r="AJ11603" s="221"/>
      <c r="AK11603" s="221"/>
      <c r="AL11603" s="221"/>
      <c r="AM11603" s="221"/>
      <c r="AN11603" s="221"/>
      <c r="AO11603" s="221"/>
      <c r="AP11603" s="221"/>
      <c r="AQ11603" s="219"/>
      <c r="AR11603" s="219"/>
      <c r="AS11603" s="221"/>
      <c r="AT11603" s="221"/>
      <c r="AU11603" s="221"/>
      <c r="AV11603" s="221"/>
      <c r="AW11603" s="221"/>
      <c r="AX11603" s="221"/>
      <c r="AY11603" s="221"/>
      <c r="AZ11603" s="221"/>
    </row>
    <row r="11604" spans="34:52" x14ac:dyDescent="0.15">
      <c r="AH11604" s="221"/>
      <c r="AI11604" s="221"/>
      <c r="AJ11604" s="221"/>
      <c r="AK11604" s="221"/>
      <c r="AL11604" s="221"/>
      <c r="AM11604" s="221"/>
      <c r="AN11604" s="221"/>
      <c r="AO11604" s="221"/>
      <c r="AP11604" s="221"/>
      <c r="AQ11604" s="219"/>
      <c r="AR11604" s="219"/>
      <c r="AS11604" s="221"/>
      <c r="AT11604" s="221"/>
      <c r="AU11604" s="221"/>
      <c r="AV11604" s="221"/>
      <c r="AW11604" s="221"/>
      <c r="AX11604" s="221"/>
      <c r="AY11604" s="221"/>
      <c r="AZ11604" s="221"/>
    </row>
    <row r="11605" spans="34:52" x14ac:dyDescent="0.15">
      <c r="AH11605" s="221"/>
      <c r="AI11605" s="221"/>
      <c r="AJ11605" s="221"/>
      <c r="AK11605" s="221"/>
      <c r="AL11605" s="221"/>
      <c r="AM11605" s="221"/>
      <c r="AN11605" s="221"/>
      <c r="AO11605" s="221"/>
      <c r="AP11605" s="221"/>
      <c r="AQ11605" s="219"/>
      <c r="AR11605" s="219"/>
      <c r="AS11605" s="221"/>
      <c r="AT11605" s="221"/>
      <c r="AU11605" s="221"/>
      <c r="AV11605" s="221"/>
      <c r="AW11605" s="221"/>
      <c r="AX11605" s="221"/>
      <c r="AY11605" s="221"/>
      <c r="AZ11605" s="221"/>
    </row>
    <row r="11606" spans="34:52" x14ac:dyDescent="0.15">
      <c r="AH11606" s="221"/>
      <c r="AI11606" s="221"/>
      <c r="AJ11606" s="221"/>
      <c r="AK11606" s="221"/>
      <c r="AL11606" s="221"/>
      <c r="AM11606" s="221"/>
      <c r="AN11606" s="221"/>
      <c r="AO11606" s="221"/>
      <c r="AP11606" s="221"/>
      <c r="AQ11606" s="219"/>
      <c r="AR11606" s="219"/>
      <c r="AS11606" s="221"/>
      <c r="AT11606" s="221"/>
      <c r="AU11606" s="221"/>
      <c r="AV11606" s="221"/>
      <c r="AW11606" s="221"/>
      <c r="AX11606" s="221"/>
      <c r="AY11606" s="221"/>
      <c r="AZ11606" s="221"/>
    </row>
    <row r="11607" spans="34:52" x14ac:dyDescent="0.15">
      <c r="AH11607" s="221"/>
      <c r="AI11607" s="221"/>
      <c r="AJ11607" s="221"/>
      <c r="AK11607" s="221"/>
      <c r="AL11607" s="221"/>
      <c r="AM11607" s="221"/>
      <c r="AN11607" s="221"/>
      <c r="AO11607" s="221"/>
      <c r="AP11607" s="221"/>
      <c r="AQ11607" s="219"/>
      <c r="AR11607" s="219"/>
      <c r="AS11607" s="221"/>
      <c r="AT11607" s="221"/>
      <c r="AU11607" s="221"/>
      <c r="AV11607" s="221"/>
      <c r="AW11607" s="221"/>
      <c r="AX11607" s="221"/>
      <c r="AY11607" s="221"/>
      <c r="AZ11607" s="221"/>
    </row>
    <row r="11608" spans="34:52" x14ac:dyDescent="0.15">
      <c r="AH11608" s="221"/>
      <c r="AI11608" s="221"/>
      <c r="AJ11608" s="221"/>
      <c r="AK11608" s="221"/>
      <c r="AL11608" s="221"/>
      <c r="AM11608" s="221"/>
      <c r="AN11608" s="221"/>
      <c r="AO11608" s="221"/>
      <c r="AP11608" s="221"/>
      <c r="AQ11608" s="219"/>
      <c r="AR11608" s="219"/>
      <c r="AS11608" s="221"/>
      <c r="AT11608" s="221"/>
      <c r="AU11608" s="221"/>
      <c r="AV11608" s="221"/>
      <c r="AW11608" s="221"/>
      <c r="AX11608" s="221"/>
      <c r="AY11608" s="221"/>
      <c r="AZ11608" s="221"/>
    </row>
    <row r="11609" spans="34:52" x14ac:dyDescent="0.15">
      <c r="AH11609" s="221"/>
      <c r="AI11609" s="221"/>
      <c r="AJ11609" s="221"/>
      <c r="AK11609" s="221"/>
      <c r="AL11609" s="221"/>
      <c r="AM11609" s="221"/>
      <c r="AN11609" s="221"/>
      <c r="AO11609" s="221"/>
      <c r="AP11609" s="221"/>
      <c r="AQ11609" s="219"/>
      <c r="AR11609" s="219"/>
      <c r="AS11609" s="221"/>
      <c r="AT11609" s="221"/>
      <c r="AU11609" s="221"/>
      <c r="AV11609" s="221"/>
      <c r="AW11609" s="221"/>
      <c r="AX11609" s="221"/>
      <c r="AY11609" s="221"/>
      <c r="AZ11609" s="221"/>
    </row>
    <row r="11610" spans="34:52" x14ac:dyDescent="0.15">
      <c r="AH11610" s="221"/>
      <c r="AI11610" s="221"/>
      <c r="AJ11610" s="221"/>
      <c r="AK11610" s="221"/>
      <c r="AL11610" s="221"/>
      <c r="AM11610" s="221"/>
      <c r="AN11610" s="221"/>
      <c r="AO11610" s="221"/>
      <c r="AP11610" s="221"/>
      <c r="AQ11610" s="219"/>
      <c r="AR11610" s="219"/>
      <c r="AS11610" s="221"/>
      <c r="AT11610" s="221"/>
      <c r="AU11610" s="221"/>
      <c r="AV11610" s="221"/>
      <c r="AW11610" s="221"/>
      <c r="AX11610" s="221"/>
      <c r="AY11610" s="221"/>
      <c r="AZ11610" s="221"/>
    </row>
    <row r="11611" spans="34:52" x14ac:dyDescent="0.15">
      <c r="AH11611" s="221"/>
      <c r="AI11611" s="221"/>
      <c r="AJ11611" s="221"/>
      <c r="AK11611" s="221"/>
      <c r="AL11611" s="221"/>
      <c r="AM11611" s="221"/>
      <c r="AN11611" s="221"/>
      <c r="AO11611" s="221"/>
      <c r="AP11611" s="221"/>
      <c r="AQ11611" s="219"/>
      <c r="AR11611" s="219"/>
      <c r="AS11611" s="221"/>
      <c r="AT11611" s="221"/>
      <c r="AU11611" s="221"/>
      <c r="AV11611" s="221"/>
      <c r="AW11611" s="221"/>
      <c r="AX11611" s="221"/>
      <c r="AY11611" s="221"/>
      <c r="AZ11611" s="221"/>
    </row>
    <row r="11612" spans="34:52" x14ac:dyDescent="0.15">
      <c r="AH11612" s="221"/>
      <c r="AI11612" s="221"/>
      <c r="AJ11612" s="221"/>
      <c r="AK11612" s="221"/>
      <c r="AL11612" s="221"/>
      <c r="AM11612" s="221"/>
      <c r="AN11612" s="221"/>
      <c r="AO11612" s="221"/>
      <c r="AP11612" s="221"/>
      <c r="AQ11612" s="219"/>
      <c r="AR11612" s="219"/>
      <c r="AS11612" s="221"/>
      <c r="AT11612" s="221"/>
      <c r="AU11612" s="221"/>
      <c r="AV11612" s="221"/>
      <c r="AW11612" s="221"/>
      <c r="AX11612" s="221"/>
      <c r="AY11612" s="221"/>
      <c r="AZ11612" s="221"/>
    </row>
    <row r="11613" spans="34:52" x14ac:dyDescent="0.15">
      <c r="AH11613" s="221"/>
      <c r="AI11613" s="221"/>
      <c r="AJ11613" s="221"/>
      <c r="AK11613" s="221"/>
      <c r="AL11613" s="221"/>
      <c r="AM11613" s="221"/>
      <c r="AN11613" s="221"/>
      <c r="AO11613" s="221"/>
      <c r="AP11613" s="221"/>
      <c r="AQ11613" s="219"/>
      <c r="AR11613" s="219"/>
      <c r="AS11613" s="221"/>
      <c r="AT11613" s="221"/>
      <c r="AU11613" s="221"/>
      <c r="AV11613" s="221"/>
      <c r="AW11613" s="221"/>
      <c r="AX11613" s="221"/>
      <c r="AY11613" s="221"/>
      <c r="AZ11613" s="221"/>
    </row>
    <row r="11614" spans="34:52" x14ac:dyDescent="0.15">
      <c r="AH11614" s="221"/>
      <c r="AI11614" s="221"/>
      <c r="AJ11614" s="221"/>
      <c r="AK11614" s="221"/>
      <c r="AL11614" s="221"/>
      <c r="AM11614" s="221"/>
      <c r="AN11614" s="221"/>
      <c r="AO11614" s="221"/>
      <c r="AP11614" s="221"/>
      <c r="AQ11614" s="219"/>
      <c r="AR11614" s="219"/>
      <c r="AS11614" s="221"/>
      <c r="AT11614" s="221"/>
      <c r="AU11614" s="221"/>
      <c r="AV11614" s="221"/>
      <c r="AW11614" s="221"/>
      <c r="AX11614" s="221"/>
      <c r="AY11614" s="221"/>
      <c r="AZ11614" s="221"/>
    </row>
    <row r="11615" spans="34:52" x14ac:dyDescent="0.15">
      <c r="AH11615" s="221"/>
      <c r="AI11615" s="221"/>
      <c r="AJ11615" s="221"/>
      <c r="AK11615" s="221"/>
      <c r="AL11615" s="221"/>
      <c r="AM11615" s="221"/>
      <c r="AN11615" s="221"/>
      <c r="AO11615" s="221"/>
      <c r="AP11615" s="221"/>
      <c r="AQ11615" s="219"/>
      <c r="AR11615" s="219"/>
      <c r="AS11615" s="221"/>
      <c r="AT11615" s="221"/>
      <c r="AU11615" s="221"/>
      <c r="AV11615" s="221"/>
      <c r="AW11615" s="221"/>
      <c r="AX11615" s="221"/>
      <c r="AY11615" s="221"/>
      <c r="AZ11615" s="221"/>
    </row>
    <row r="11616" spans="34:52" x14ac:dyDescent="0.15">
      <c r="AH11616" s="221"/>
      <c r="AI11616" s="221"/>
      <c r="AJ11616" s="221"/>
      <c r="AK11616" s="221"/>
      <c r="AL11616" s="221"/>
      <c r="AM11616" s="221"/>
      <c r="AN11616" s="221"/>
      <c r="AO11616" s="221"/>
      <c r="AP11616" s="221"/>
      <c r="AQ11616" s="219"/>
      <c r="AR11616" s="219"/>
      <c r="AS11616" s="221"/>
      <c r="AT11616" s="221"/>
      <c r="AU11616" s="221"/>
      <c r="AV11616" s="221"/>
      <c r="AW11616" s="221"/>
      <c r="AX11616" s="221"/>
      <c r="AY11616" s="221"/>
      <c r="AZ11616" s="221"/>
    </row>
    <row r="11617" spans="34:52" x14ac:dyDescent="0.15">
      <c r="AH11617" s="221"/>
      <c r="AI11617" s="221"/>
      <c r="AJ11617" s="221"/>
      <c r="AK11617" s="221"/>
      <c r="AL11617" s="221"/>
      <c r="AM11617" s="221"/>
      <c r="AN11617" s="221"/>
      <c r="AO11617" s="221"/>
      <c r="AP11617" s="221"/>
      <c r="AQ11617" s="219"/>
      <c r="AR11617" s="219"/>
      <c r="AS11617" s="221"/>
      <c r="AT11617" s="221"/>
      <c r="AU11617" s="221"/>
      <c r="AV11617" s="221"/>
      <c r="AW11617" s="221"/>
      <c r="AX11617" s="221"/>
      <c r="AY11617" s="221"/>
      <c r="AZ11617" s="221"/>
    </row>
    <row r="11618" spans="34:52" x14ac:dyDescent="0.15">
      <c r="AH11618" s="221"/>
      <c r="AI11618" s="221"/>
      <c r="AJ11618" s="221"/>
      <c r="AK11618" s="221"/>
      <c r="AL11618" s="221"/>
      <c r="AM11618" s="221"/>
      <c r="AN11618" s="221"/>
      <c r="AO11618" s="221"/>
      <c r="AP11618" s="221"/>
      <c r="AQ11618" s="219"/>
      <c r="AR11618" s="219"/>
      <c r="AS11618" s="221"/>
      <c r="AT11618" s="221"/>
      <c r="AU11618" s="221"/>
      <c r="AV11618" s="221"/>
      <c r="AW11618" s="221"/>
      <c r="AX11618" s="221"/>
      <c r="AY11618" s="221"/>
      <c r="AZ11618" s="221"/>
    </row>
    <row r="11619" spans="34:52" x14ac:dyDescent="0.15">
      <c r="AH11619" s="221"/>
      <c r="AI11619" s="221"/>
      <c r="AJ11619" s="221"/>
      <c r="AK11619" s="221"/>
      <c r="AL11619" s="221"/>
      <c r="AM11619" s="221"/>
      <c r="AN11619" s="221"/>
      <c r="AO11619" s="221"/>
      <c r="AP11619" s="221"/>
      <c r="AQ11619" s="219"/>
      <c r="AR11619" s="219"/>
      <c r="AS11619" s="221"/>
      <c r="AT11619" s="221"/>
      <c r="AU11619" s="221"/>
      <c r="AV11619" s="221"/>
      <c r="AW11619" s="221"/>
      <c r="AX11619" s="221"/>
      <c r="AY11619" s="221"/>
      <c r="AZ11619" s="221"/>
    </row>
    <row r="11620" spans="34:52" x14ac:dyDescent="0.15">
      <c r="AH11620" s="221"/>
      <c r="AI11620" s="221"/>
      <c r="AJ11620" s="221"/>
      <c r="AK11620" s="221"/>
      <c r="AL11620" s="221"/>
      <c r="AM11620" s="221"/>
      <c r="AN11620" s="221"/>
      <c r="AO11620" s="221"/>
      <c r="AP11620" s="221"/>
      <c r="AQ11620" s="219"/>
      <c r="AR11620" s="219"/>
      <c r="AS11620" s="221"/>
      <c r="AT11620" s="221"/>
      <c r="AU11620" s="221"/>
      <c r="AV11620" s="221"/>
      <c r="AW11620" s="221"/>
      <c r="AX11620" s="221"/>
      <c r="AY11620" s="221"/>
      <c r="AZ11620" s="221"/>
    </row>
    <row r="11621" spans="34:52" x14ac:dyDescent="0.15">
      <c r="AH11621" s="221"/>
      <c r="AI11621" s="221"/>
      <c r="AJ11621" s="221"/>
      <c r="AK11621" s="221"/>
      <c r="AL11621" s="221"/>
      <c r="AM11621" s="221"/>
      <c r="AN11621" s="221"/>
      <c r="AO11621" s="221"/>
      <c r="AP11621" s="221"/>
      <c r="AQ11621" s="219"/>
      <c r="AR11621" s="219"/>
      <c r="AS11621" s="221"/>
      <c r="AT11621" s="221"/>
      <c r="AU11621" s="221"/>
      <c r="AV11621" s="221"/>
      <c r="AW11621" s="221"/>
      <c r="AX11621" s="221"/>
      <c r="AY11621" s="221"/>
      <c r="AZ11621" s="221"/>
    </row>
    <row r="11622" spans="34:52" x14ac:dyDescent="0.15">
      <c r="AH11622" s="221"/>
      <c r="AI11622" s="221"/>
      <c r="AJ11622" s="221"/>
      <c r="AK11622" s="221"/>
      <c r="AL11622" s="221"/>
      <c r="AM11622" s="221"/>
      <c r="AN11622" s="221"/>
      <c r="AO11622" s="221"/>
      <c r="AP11622" s="221"/>
      <c r="AQ11622" s="219"/>
      <c r="AR11622" s="219"/>
      <c r="AS11622" s="221"/>
      <c r="AT11622" s="221"/>
      <c r="AU11622" s="221"/>
      <c r="AV11622" s="221"/>
      <c r="AW11622" s="221"/>
      <c r="AX11622" s="221"/>
      <c r="AY11622" s="221"/>
      <c r="AZ11622" s="221"/>
    </row>
    <row r="11623" spans="34:52" x14ac:dyDescent="0.15">
      <c r="AH11623" s="221"/>
      <c r="AI11623" s="221"/>
      <c r="AJ11623" s="221"/>
      <c r="AK11623" s="221"/>
      <c r="AL11623" s="221"/>
      <c r="AM11623" s="221"/>
      <c r="AN11623" s="221"/>
      <c r="AO11623" s="221"/>
      <c r="AP11623" s="221"/>
      <c r="AQ11623" s="219"/>
      <c r="AR11623" s="219"/>
      <c r="AS11623" s="221"/>
      <c r="AT11623" s="221"/>
      <c r="AU11623" s="221"/>
      <c r="AV11623" s="221"/>
      <c r="AW11623" s="221"/>
      <c r="AX11623" s="221"/>
      <c r="AY11623" s="221"/>
      <c r="AZ11623" s="221"/>
    </row>
    <row r="11624" spans="34:52" x14ac:dyDescent="0.15">
      <c r="AH11624" s="221"/>
      <c r="AI11624" s="221"/>
      <c r="AJ11624" s="221"/>
      <c r="AK11624" s="221"/>
      <c r="AL11624" s="221"/>
      <c r="AM11624" s="221"/>
      <c r="AN11624" s="221"/>
      <c r="AO11624" s="221"/>
      <c r="AP11624" s="221"/>
      <c r="AQ11624" s="219"/>
      <c r="AR11624" s="219"/>
      <c r="AS11624" s="221"/>
      <c r="AT11624" s="221"/>
      <c r="AU11624" s="221"/>
      <c r="AV11624" s="221"/>
      <c r="AW11624" s="221"/>
      <c r="AX11624" s="221"/>
      <c r="AY11624" s="221"/>
      <c r="AZ11624" s="221"/>
    </row>
    <row r="11625" spans="34:52" x14ac:dyDescent="0.15">
      <c r="AH11625" s="221"/>
      <c r="AI11625" s="221"/>
      <c r="AJ11625" s="221"/>
      <c r="AK11625" s="221"/>
      <c r="AL11625" s="221"/>
      <c r="AM11625" s="221"/>
      <c r="AN11625" s="221"/>
      <c r="AO11625" s="221"/>
      <c r="AP11625" s="221"/>
      <c r="AQ11625" s="219"/>
      <c r="AR11625" s="219"/>
      <c r="AS11625" s="221"/>
      <c r="AT11625" s="221"/>
      <c r="AU11625" s="221"/>
      <c r="AV11625" s="221"/>
      <c r="AW11625" s="221"/>
      <c r="AX11625" s="221"/>
      <c r="AY11625" s="221"/>
      <c r="AZ11625" s="221"/>
    </row>
    <row r="11626" spans="34:52" x14ac:dyDescent="0.15">
      <c r="AH11626" s="221"/>
      <c r="AI11626" s="221"/>
      <c r="AJ11626" s="221"/>
      <c r="AK11626" s="221"/>
      <c r="AL11626" s="221"/>
      <c r="AM11626" s="221"/>
      <c r="AN11626" s="221"/>
      <c r="AO11626" s="221"/>
      <c r="AP11626" s="221"/>
      <c r="AQ11626" s="219"/>
      <c r="AR11626" s="219"/>
      <c r="AS11626" s="221"/>
      <c r="AT11626" s="221"/>
      <c r="AU11626" s="221"/>
      <c r="AV11626" s="221"/>
      <c r="AW11626" s="221"/>
      <c r="AX11626" s="221"/>
      <c r="AY11626" s="221"/>
      <c r="AZ11626" s="221"/>
    </row>
    <row r="11627" spans="34:52" x14ac:dyDescent="0.15">
      <c r="AH11627" s="221"/>
      <c r="AI11627" s="221"/>
      <c r="AJ11627" s="221"/>
      <c r="AK11627" s="221"/>
      <c r="AL11627" s="221"/>
      <c r="AM11627" s="221"/>
      <c r="AN11627" s="221"/>
      <c r="AO11627" s="221"/>
      <c r="AP11627" s="221"/>
      <c r="AQ11627" s="219"/>
      <c r="AR11627" s="219"/>
      <c r="AS11627" s="221"/>
      <c r="AT11627" s="221"/>
      <c r="AU11627" s="221"/>
      <c r="AV11627" s="221"/>
      <c r="AW11627" s="221"/>
      <c r="AX11627" s="221"/>
      <c r="AY11627" s="221"/>
      <c r="AZ11627" s="221"/>
    </row>
    <row r="11628" spans="34:52" x14ac:dyDescent="0.15">
      <c r="AH11628" s="221"/>
      <c r="AI11628" s="221"/>
      <c r="AJ11628" s="221"/>
      <c r="AK11628" s="221"/>
      <c r="AL11628" s="221"/>
      <c r="AM11628" s="221"/>
      <c r="AN11628" s="221"/>
      <c r="AO11628" s="221"/>
      <c r="AP11628" s="221"/>
      <c r="AQ11628" s="219"/>
      <c r="AR11628" s="219"/>
      <c r="AS11628" s="221"/>
      <c r="AT11628" s="221"/>
      <c r="AU11628" s="221"/>
      <c r="AV11628" s="221"/>
      <c r="AW11628" s="221"/>
      <c r="AX11628" s="221"/>
      <c r="AY11628" s="221"/>
      <c r="AZ11628" s="221"/>
    </row>
    <row r="11629" spans="34:52" x14ac:dyDescent="0.15">
      <c r="AH11629" s="221"/>
      <c r="AI11629" s="221"/>
      <c r="AJ11629" s="221"/>
      <c r="AK11629" s="221"/>
      <c r="AL11629" s="221"/>
      <c r="AM11629" s="221"/>
      <c r="AN11629" s="221"/>
      <c r="AO11629" s="221"/>
      <c r="AP11629" s="221"/>
      <c r="AQ11629" s="219"/>
      <c r="AR11629" s="219"/>
      <c r="AS11629" s="221"/>
      <c r="AT11629" s="221"/>
      <c r="AU11629" s="221"/>
      <c r="AV11629" s="221"/>
      <c r="AW11629" s="221"/>
      <c r="AX11629" s="221"/>
      <c r="AY11629" s="221"/>
      <c r="AZ11629" s="221"/>
    </row>
    <row r="11630" spans="34:52" x14ac:dyDescent="0.15">
      <c r="AH11630" s="221"/>
      <c r="AI11630" s="221"/>
      <c r="AJ11630" s="221"/>
      <c r="AK11630" s="221"/>
      <c r="AL11630" s="221"/>
      <c r="AM11630" s="221"/>
      <c r="AN11630" s="221"/>
      <c r="AO11630" s="221"/>
      <c r="AP11630" s="221"/>
      <c r="AQ11630" s="219"/>
      <c r="AR11630" s="219"/>
      <c r="AS11630" s="221"/>
      <c r="AT11630" s="221"/>
      <c r="AU11630" s="221"/>
      <c r="AV11630" s="221"/>
      <c r="AW11630" s="221"/>
      <c r="AX11630" s="221"/>
      <c r="AY11630" s="221"/>
      <c r="AZ11630" s="221"/>
    </row>
    <row r="11631" spans="34:52" x14ac:dyDescent="0.15">
      <c r="AH11631" s="221"/>
      <c r="AI11631" s="221"/>
      <c r="AJ11631" s="221"/>
      <c r="AK11631" s="221"/>
      <c r="AL11631" s="221"/>
      <c r="AM11631" s="221"/>
      <c r="AN11631" s="221"/>
      <c r="AO11631" s="221"/>
      <c r="AP11631" s="221"/>
      <c r="AQ11631" s="219"/>
      <c r="AR11631" s="219"/>
      <c r="AS11631" s="221"/>
      <c r="AT11631" s="221"/>
      <c r="AU11631" s="221"/>
      <c r="AV11631" s="221"/>
      <c r="AW11631" s="221"/>
      <c r="AX11631" s="221"/>
      <c r="AY11631" s="221"/>
      <c r="AZ11631" s="221"/>
    </row>
    <row r="11632" spans="34:52" x14ac:dyDescent="0.15">
      <c r="AH11632" s="221"/>
      <c r="AI11632" s="221"/>
      <c r="AJ11632" s="221"/>
      <c r="AK11632" s="221"/>
      <c r="AL11632" s="221"/>
      <c r="AM11632" s="221"/>
      <c r="AN11632" s="221"/>
      <c r="AO11632" s="221"/>
      <c r="AP11632" s="221"/>
      <c r="AQ11632" s="219"/>
      <c r="AR11632" s="219"/>
      <c r="AS11632" s="221"/>
      <c r="AT11632" s="221"/>
      <c r="AU11632" s="221"/>
      <c r="AV11632" s="221"/>
      <c r="AW11632" s="221"/>
      <c r="AX11632" s="221"/>
      <c r="AY11632" s="221"/>
      <c r="AZ11632" s="221"/>
    </row>
    <row r="11633" spans="34:52" x14ac:dyDescent="0.15">
      <c r="AH11633" s="221"/>
      <c r="AI11633" s="221"/>
      <c r="AJ11633" s="221"/>
      <c r="AK11633" s="221"/>
      <c r="AL11633" s="221"/>
      <c r="AM11633" s="221"/>
      <c r="AN11633" s="221"/>
      <c r="AO11633" s="221"/>
      <c r="AP11633" s="221"/>
      <c r="AQ11633" s="219"/>
      <c r="AR11633" s="219"/>
      <c r="AS11633" s="221"/>
      <c r="AT11633" s="221"/>
      <c r="AU11633" s="221"/>
      <c r="AV11633" s="221"/>
      <c r="AW11633" s="221"/>
      <c r="AX11633" s="221"/>
      <c r="AY11633" s="221"/>
      <c r="AZ11633" s="221"/>
    </row>
    <row r="11634" spans="34:52" x14ac:dyDescent="0.15">
      <c r="AH11634" s="221"/>
      <c r="AI11634" s="221"/>
      <c r="AJ11634" s="221"/>
      <c r="AK11634" s="221"/>
      <c r="AL11634" s="221"/>
      <c r="AM11634" s="221"/>
      <c r="AN11634" s="221"/>
      <c r="AO11634" s="221"/>
      <c r="AP11634" s="221"/>
      <c r="AQ11634" s="219"/>
      <c r="AR11634" s="219"/>
      <c r="AS11634" s="221"/>
      <c r="AT11634" s="221"/>
      <c r="AU11634" s="221"/>
      <c r="AV11634" s="221"/>
      <c r="AW11634" s="221"/>
      <c r="AX11634" s="221"/>
      <c r="AY11634" s="221"/>
      <c r="AZ11634" s="221"/>
    </row>
    <row r="11635" spans="34:52" x14ac:dyDescent="0.15">
      <c r="AH11635" s="221"/>
      <c r="AI11635" s="221"/>
      <c r="AJ11635" s="221"/>
      <c r="AK11635" s="221"/>
      <c r="AL11635" s="221"/>
      <c r="AM11635" s="221"/>
      <c r="AN11635" s="221"/>
      <c r="AO11635" s="221"/>
      <c r="AP11635" s="221"/>
      <c r="AQ11635" s="219"/>
      <c r="AR11635" s="219"/>
      <c r="AS11635" s="221"/>
      <c r="AT11635" s="221"/>
      <c r="AU11635" s="221"/>
      <c r="AV11635" s="221"/>
      <c r="AW11635" s="221"/>
      <c r="AX11635" s="221"/>
      <c r="AY11635" s="221"/>
      <c r="AZ11635" s="221"/>
    </row>
    <row r="11636" spans="34:52" x14ac:dyDescent="0.15">
      <c r="AH11636" s="221"/>
      <c r="AI11636" s="221"/>
      <c r="AJ11636" s="221"/>
      <c r="AK11636" s="221"/>
      <c r="AL11636" s="221"/>
      <c r="AM11636" s="221"/>
      <c r="AN11636" s="221"/>
      <c r="AO11636" s="221"/>
      <c r="AP11636" s="221"/>
      <c r="AQ11636" s="219"/>
      <c r="AR11636" s="219"/>
      <c r="AS11636" s="221"/>
      <c r="AT11636" s="221"/>
      <c r="AU11636" s="221"/>
      <c r="AV11636" s="221"/>
      <c r="AW11636" s="221"/>
      <c r="AX11636" s="221"/>
      <c r="AY11636" s="221"/>
      <c r="AZ11636" s="221"/>
    </row>
    <row r="11637" spans="34:52" x14ac:dyDescent="0.15">
      <c r="AH11637" s="221"/>
      <c r="AI11637" s="221"/>
      <c r="AJ11637" s="221"/>
      <c r="AK11637" s="221"/>
      <c r="AL11637" s="221"/>
      <c r="AM11637" s="221"/>
      <c r="AN11637" s="221"/>
      <c r="AO11637" s="221"/>
      <c r="AP11637" s="221"/>
      <c r="AQ11637" s="219"/>
      <c r="AR11637" s="219"/>
      <c r="AS11637" s="221"/>
      <c r="AT11637" s="221"/>
      <c r="AU11637" s="221"/>
      <c r="AV11637" s="221"/>
      <c r="AW11637" s="221"/>
      <c r="AX11637" s="221"/>
      <c r="AY11637" s="221"/>
      <c r="AZ11637" s="221"/>
    </row>
    <row r="11638" spans="34:52" x14ac:dyDescent="0.15">
      <c r="AH11638" s="221"/>
      <c r="AI11638" s="221"/>
      <c r="AJ11638" s="221"/>
      <c r="AK11638" s="221"/>
      <c r="AL11638" s="221"/>
      <c r="AM11638" s="221"/>
      <c r="AN11638" s="221"/>
      <c r="AO11638" s="221"/>
      <c r="AP11638" s="221"/>
      <c r="AQ11638" s="219"/>
      <c r="AR11638" s="219"/>
      <c r="AS11638" s="221"/>
      <c r="AT11638" s="221"/>
      <c r="AU11638" s="221"/>
      <c r="AV11638" s="221"/>
      <c r="AW11638" s="221"/>
      <c r="AX11638" s="221"/>
      <c r="AY11638" s="221"/>
      <c r="AZ11638" s="221"/>
    </row>
    <row r="11639" spans="34:52" x14ac:dyDescent="0.15">
      <c r="AH11639" s="221"/>
      <c r="AI11639" s="221"/>
      <c r="AJ11639" s="221"/>
      <c r="AK11639" s="221"/>
      <c r="AL11639" s="221"/>
      <c r="AM11639" s="221"/>
      <c r="AN11639" s="221"/>
      <c r="AO11639" s="221"/>
      <c r="AP11639" s="221"/>
      <c r="AQ11639" s="219"/>
      <c r="AR11639" s="219"/>
      <c r="AS11639" s="221"/>
      <c r="AT11639" s="221"/>
      <c r="AU11639" s="221"/>
      <c r="AV11639" s="221"/>
      <c r="AW11639" s="221"/>
      <c r="AX11639" s="221"/>
      <c r="AY11639" s="221"/>
      <c r="AZ11639" s="221"/>
    </row>
    <row r="11640" spans="34:52" x14ac:dyDescent="0.15">
      <c r="AH11640" s="221"/>
      <c r="AI11640" s="221"/>
      <c r="AJ11640" s="221"/>
      <c r="AK11640" s="221"/>
      <c r="AL11640" s="221"/>
      <c r="AM11640" s="221"/>
      <c r="AN11640" s="221"/>
      <c r="AO11640" s="221"/>
      <c r="AP11640" s="221"/>
      <c r="AQ11640" s="219"/>
      <c r="AR11640" s="219"/>
      <c r="AS11640" s="221"/>
      <c r="AT11640" s="221"/>
      <c r="AU11640" s="221"/>
      <c r="AV11640" s="221"/>
      <c r="AW11640" s="221"/>
      <c r="AX11640" s="221"/>
      <c r="AY11640" s="221"/>
      <c r="AZ11640" s="221"/>
    </row>
    <row r="11641" spans="34:52" x14ac:dyDescent="0.15">
      <c r="AH11641" s="221"/>
      <c r="AI11641" s="221"/>
      <c r="AJ11641" s="221"/>
      <c r="AK11641" s="221"/>
      <c r="AL11641" s="221"/>
      <c r="AM11641" s="221"/>
      <c r="AN11641" s="221"/>
      <c r="AO11641" s="221"/>
      <c r="AP11641" s="221"/>
      <c r="AQ11641" s="219"/>
      <c r="AR11641" s="219"/>
      <c r="AS11641" s="221"/>
      <c r="AT11641" s="221"/>
      <c r="AU11641" s="221"/>
      <c r="AV11641" s="221"/>
      <c r="AW11641" s="221"/>
      <c r="AX11641" s="221"/>
      <c r="AY11641" s="221"/>
      <c r="AZ11641" s="221"/>
    </row>
    <row r="11642" spans="34:52" x14ac:dyDescent="0.15">
      <c r="AH11642" s="221"/>
      <c r="AI11642" s="221"/>
      <c r="AJ11642" s="221"/>
      <c r="AK11642" s="221"/>
      <c r="AL11642" s="221"/>
      <c r="AM11642" s="221"/>
      <c r="AN11642" s="221"/>
      <c r="AO11642" s="221"/>
      <c r="AP11642" s="221"/>
      <c r="AQ11642" s="219"/>
      <c r="AR11642" s="219"/>
      <c r="AS11642" s="221"/>
      <c r="AT11642" s="221"/>
      <c r="AU11642" s="221"/>
      <c r="AV11642" s="221"/>
      <c r="AW11642" s="221"/>
      <c r="AX11642" s="221"/>
      <c r="AY11642" s="221"/>
      <c r="AZ11642" s="221"/>
    </row>
    <row r="11643" spans="34:52" x14ac:dyDescent="0.15">
      <c r="AH11643" s="221"/>
      <c r="AI11643" s="221"/>
      <c r="AJ11643" s="221"/>
      <c r="AK11643" s="221"/>
      <c r="AL11643" s="221"/>
      <c r="AM11643" s="221"/>
      <c r="AN11643" s="221"/>
      <c r="AO11643" s="221"/>
      <c r="AP11643" s="221"/>
      <c r="AQ11643" s="219"/>
      <c r="AR11643" s="219"/>
      <c r="AS11643" s="221"/>
      <c r="AT11643" s="221"/>
      <c r="AU11643" s="221"/>
      <c r="AV11643" s="221"/>
      <c r="AW11643" s="221"/>
      <c r="AX11643" s="221"/>
      <c r="AY11643" s="221"/>
      <c r="AZ11643" s="221"/>
    </row>
    <row r="11644" spans="34:52" x14ac:dyDescent="0.15">
      <c r="AH11644" s="221"/>
      <c r="AI11644" s="221"/>
      <c r="AJ11644" s="221"/>
      <c r="AK11644" s="221"/>
      <c r="AL11644" s="221"/>
      <c r="AM11644" s="221"/>
      <c r="AN11644" s="221"/>
      <c r="AO11644" s="221"/>
      <c r="AP11644" s="221"/>
      <c r="AQ11644" s="219"/>
      <c r="AR11644" s="219"/>
      <c r="AS11644" s="221"/>
      <c r="AT11644" s="221"/>
      <c r="AU11644" s="221"/>
      <c r="AV11644" s="221"/>
      <c r="AW11644" s="221"/>
      <c r="AX11644" s="221"/>
      <c r="AY11644" s="221"/>
      <c r="AZ11644" s="221"/>
    </row>
    <row r="11645" spans="34:52" x14ac:dyDescent="0.15">
      <c r="AH11645" s="221"/>
      <c r="AI11645" s="221"/>
      <c r="AJ11645" s="221"/>
      <c r="AK11645" s="221"/>
      <c r="AL11645" s="221"/>
      <c r="AM11645" s="221"/>
      <c r="AN11645" s="221"/>
      <c r="AO11645" s="221"/>
      <c r="AP11645" s="221"/>
      <c r="AQ11645" s="219"/>
      <c r="AR11645" s="219"/>
      <c r="AS11645" s="221"/>
      <c r="AT11645" s="221"/>
      <c r="AU11645" s="221"/>
      <c r="AV11645" s="221"/>
      <c r="AW11645" s="221"/>
      <c r="AX11645" s="221"/>
      <c r="AY11645" s="221"/>
      <c r="AZ11645" s="221"/>
    </row>
    <row r="11646" spans="34:52" x14ac:dyDescent="0.15">
      <c r="AH11646" s="221"/>
      <c r="AI11646" s="221"/>
      <c r="AJ11646" s="221"/>
      <c r="AK11646" s="221"/>
      <c r="AL11646" s="221"/>
      <c r="AM11646" s="221"/>
      <c r="AN11646" s="221"/>
      <c r="AO11646" s="221"/>
      <c r="AP11646" s="221"/>
      <c r="AQ11646" s="219"/>
      <c r="AR11646" s="219"/>
      <c r="AS11646" s="221"/>
      <c r="AT11646" s="221"/>
      <c r="AU11646" s="221"/>
      <c r="AV11646" s="221"/>
      <c r="AW11646" s="221"/>
      <c r="AX11646" s="221"/>
      <c r="AY11646" s="221"/>
      <c r="AZ11646" s="221"/>
    </row>
    <row r="11647" spans="34:52" x14ac:dyDescent="0.15">
      <c r="AH11647" s="221"/>
      <c r="AI11647" s="221"/>
      <c r="AJ11647" s="221"/>
      <c r="AK11647" s="221"/>
      <c r="AL11647" s="221"/>
      <c r="AM11647" s="221"/>
      <c r="AN11647" s="221"/>
      <c r="AO11647" s="221"/>
      <c r="AP11647" s="221"/>
      <c r="AQ11647" s="219"/>
      <c r="AR11647" s="219"/>
      <c r="AS11647" s="221"/>
      <c r="AT11647" s="221"/>
      <c r="AU11647" s="221"/>
      <c r="AV11647" s="221"/>
      <c r="AW11647" s="221"/>
      <c r="AX11647" s="221"/>
      <c r="AY11647" s="221"/>
      <c r="AZ11647" s="221"/>
    </row>
    <row r="11648" spans="34:52" x14ac:dyDescent="0.15">
      <c r="AH11648" s="221"/>
      <c r="AI11648" s="221"/>
      <c r="AJ11648" s="221"/>
      <c r="AK11648" s="221"/>
      <c r="AL11648" s="221"/>
      <c r="AM11648" s="221"/>
      <c r="AN11648" s="221"/>
      <c r="AO11648" s="221"/>
      <c r="AP11648" s="221"/>
      <c r="AQ11648" s="219"/>
      <c r="AR11648" s="219"/>
      <c r="AS11648" s="221"/>
      <c r="AT11648" s="221"/>
      <c r="AU11648" s="221"/>
      <c r="AV11648" s="221"/>
      <c r="AW11648" s="221"/>
      <c r="AX11648" s="221"/>
      <c r="AY11648" s="221"/>
      <c r="AZ11648" s="221"/>
    </row>
    <row r="11649" spans="34:52" x14ac:dyDescent="0.15">
      <c r="AH11649" s="221"/>
      <c r="AI11649" s="221"/>
      <c r="AJ11649" s="221"/>
      <c r="AK11649" s="221"/>
      <c r="AL11649" s="221"/>
      <c r="AM11649" s="221"/>
      <c r="AN11649" s="221"/>
      <c r="AO11649" s="221"/>
      <c r="AP11649" s="221"/>
      <c r="AQ11649" s="219"/>
      <c r="AR11649" s="219"/>
      <c r="AS11649" s="221"/>
      <c r="AT11649" s="221"/>
      <c r="AU11649" s="221"/>
      <c r="AV11649" s="221"/>
      <c r="AW11649" s="221"/>
      <c r="AX11649" s="221"/>
      <c r="AY11649" s="221"/>
      <c r="AZ11649" s="221"/>
    </row>
    <row r="11650" spans="34:52" x14ac:dyDescent="0.15">
      <c r="AH11650" s="221"/>
      <c r="AI11650" s="221"/>
      <c r="AJ11650" s="221"/>
      <c r="AK11650" s="221"/>
      <c r="AL11650" s="221"/>
      <c r="AM11650" s="221"/>
      <c r="AN11650" s="221"/>
      <c r="AO11650" s="221"/>
      <c r="AP11650" s="221"/>
      <c r="AQ11650" s="219"/>
      <c r="AR11650" s="219"/>
      <c r="AS11650" s="221"/>
      <c r="AT11650" s="221"/>
      <c r="AU11650" s="221"/>
      <c r="AV11650" s="221"/>
      <c r="AW11650" s="221"/>
      <c r="AX11650" s="221"/>
      <c r="AY11650" s="221"/>
      <c r="AZ11650" s="221"/>
    </row>
    <row r="11651" spans="34:52" x14ac:dyDescent="0.15">
      <c r="AH11651" s="221"/>
      <c r="AI11651" s="221"/>
      <c r="AJ11651" s="221"/>
      <c r="AK11651" s="221"/>
      <c r="AL11651" s="221"/>
      <c r="AM11651" s="221"/>
      <c r="AN11651" s="221"/>
      <c r="AO11651" s="221"/>
      <c r="AP11651" s="221"/>
      <c r="AQ11651" s="219"/>
      <c r="AR11651" s="219"/>
      <c r="AS11651" s="221"/>
      <c r="AT11651" s="221"/>
      <c r="AU11651" s="221"/>
      <c r="AV11651" s="221"/>
      <c r="AW11651" s="221"/>
      <c r="AX11651" s="221"/>
      <c r="AY11651" s="221"/>
      <c r="AZ11651" s="221"/>
    </row>
    <row r="11652" spans="34:52" x14ac:dyDescent="0.15">
      <c r="AH11652" s="221"/>
      <c r="AI11652" s="221"/>
      <c r="AJ11652" s="221"/>
      <c r="AK11652" s="221"/>
      <c r="AL11652" s="221"/>
      <c r="AM11652" s="221"/>
      <c r="AN11652" s="221"/>
      <c r="AO11652" s="221"/>
      <c r="AP11652" s="221"/>
      <c r="AQ11652" s="219"/>
      <c r="AR11652" s="219"/>
      <c r="AS11652" s="221"/>
      <c r="AT11652" s="221"/>
      <c r="AU11652" s="221"/>
      <c r="AV11652" s="221"/>
      <c r="AW11652" s="221"/>
      <c r="AX11652" s="221"/>
      <c r="AY11652" s="221"/>
      <c r="AZ11652" s="221"/>
    </row>
    <row r="11653" spans="34:52" x14ac:dyDescent="0.15">
      <c r="AH11653" s="221"/>
      <c r="AI11653" s="221"/>
      <c r="AJ11653" s="221"/>
      <c r="AK11653" s="221"/>
      <c r="AL11653" s="221"/>
      <c r="AM11653" s="221"/>
      <c r="AN11653" s="221"/>
      <c r="AO11653" s="221"/>
      <c r="AP11653" s="221"/>
      <c r="AQ11653" s="219"/>
      <c r="AR11653" s="219"/>
      <c r="AS11653" s="221"/>
      <c r="AT11653" s="221"/>
      <c r="AU11653" s="221"/>
      <c r="AV11653" s="221"/>
      <c r="AW11653" s="221"/>
      <c r="AX11653" s="221"/>
      <c r="AY11653" s="221"/>
      <c r="AZ11653" s="221"/>
    </row>
    <row r="11654" spans="34:52" x14ac:dyDescent="0.15">
      <c r="AH11654" s="221"/>
      <c r="AI11654" s="221"/>
      <c r="AJ11654" s="221"/>
      <c r="AK11654" s="221"/>
      <c r="AL11654" s="221"/>
      <c r="AM11654" s="221"/>
      <c r="AN11654" s="221"/>
      <c r="AO11654" s="221"/>
      <c r="AP11654" s="221"/>
      <c r="AQ11654" s="219"/>
      <c r="AR11654" s="219"/>
      <c r="AS11654" s="221"/>
      <c r="AT11654" s="221"/>
      <c r="AU11654" s="221"/>
      <c r="AV11654" s="221"/>
      <c r="AW11654" s="221"/>
      <c r="AX11654" s="221"/>
      <c r="AY11654" s="221"/>
      <c r="AZ11654" s="221"/>
    </row>
    <row r="11655" spans="34:52" x14ac:dyDescent="0.15">
      <c r="AH11655" s="221"/>
      <c r="AI11655" s="221"/>
      <c r="AJ11655" s="221"/>
      <c r="AK11655" s="221"/>
      <c r="AL11655" s="221"/>
      <c r="AM11655" s="221"/>
      <c r="AN11655" s="221"/>
      <c r="AO11655" s="221"/>
      <c r="AP11655" s="221"/>
      <c r="AQ11655" s="219"/>
      <c r="AR11655" s="219"/>
      <c r="AS11655" s="221"/>
      <c r="AT11655" s="221"/>
      <c r="AU11655" s="221"/>
      <c r="AV11655" s="221"/>
      <c r="AW11655" s="221"/>
      <c r="AX11655" s="221"/>
      <c r="AY11655" s="221"/>
      <c r="AZ11655" s="221"/>
    </row>
    <row r="11656" spans="34:52" x14ac:dyDescent="0.15">
      <c r="AH11656" s="221"/>
      <c r="AI11656" s="221"/>
      <c r="AJ11656" s="221"/>
      <c r="AK11656" s="221"/>
      <c r="AL11656" s="221"/>
      <c r="AM11656" s="221"/>
      <c r="AN11656" s="221"/>
      <c r="AO11656" s="221"/>
      <c r="AP11656" s="221"/>
      <c r="AQ11656" s="219"/>
      <c r="AR11656" s="219"/>
      <c r="AS11656" s="221"/>
      <c r="AT11656" s="221"/>
      <c r="AU11656" s="221"/>
      <c r="AV11656" s="221"/>
      <c r="AW11656" s="221"/>
      <c r="AX11656" s="221"/>
      <c r="AY11656" s="221"/>
      <c r="AZ11656" s="221"/>
    </row>
    <row r="11657" spans="34:52" x14ac:dyDescent="0.15">
      <c r="AH11657" s="221"/>
      <c r="AI11657" s="221"/>
      <c r="AJ11657" s="221"/>
      <c r="AK11657" s="221"/>
      <c r="AL11657" s="221"/>
      <c r="AM11657" s="221"/>
      <c r="AN11657" s="221"/>
      <c r="AO11657" s="221"/>
      <c r="AP11657" s="221"/>
      <c r="AQ11657" s="219"/>
      <c r="AR11657" s="219"/>
      <c r="AS11657" s="221"/>
      <c r="AT11657" s="221"/>
      <c r="AU11657" s="221"/>
      <c r="AV11657" s="221"/>
      <c r="AW11657" s="221"/>
      <c r="AX11657" s="221"/>
      <c r="AY11657" s="221"/>
      <c r="AZ11657" s="221"/>
    </row>
    <row r="11658" spans="34:52" x14ac:dyDescent="0.15">
      <c r="AH11658" s="221"/>
      <c r="AI11658" s="221"/>
      <c r="AJ11658" s="221"/>
      <c r="AK11658" s="221"/>
      <c r="AL11658" s="221"/>
      <c r="AM11658" s="221"/>
      <c r="AN11658" s="221"/>
      <c r="AO11658" s="221"/>
      <c r="AP11658" s="221"/>
      <c r="AQ11658" s="219"/>
      <c r="AR11658" s="219"/>
      <c r="AS11658" s="221"/>
      <c r="AT11658" s="221"/>
      <c r="AU11658" s="221"/>
      <c r="AV11658" s="221"/>
      <c r="AW11658" s="221"/>
      <c r="AX11658" s="221"/>
      <c r="AY11658" s="221"/>
      <c r="AZ11658" s="221"/>
    </row>
    <row r="11659" spans="34:52" x14ac:dyDescent="0.15">
      <c r="AH11659" s="221"/>
      <c r="AI11659" s="221"/>
      <c r="AJ11659" s="221"/>
      <c r="AK11659" s="221"/>
      <c r="AL11659" s="221"/>
      <c r="AM11659" s="221"/>
      <c r="AN11659" s="221"/>
      <c r="AO11659" s="221"/>
      <c r="AP11659" s="221"/>
      <c r="AQ11659" s="219"/>
      <c r="AR11659" s="219"/>
      <c r="AS11659" s="221"/>
      <c r="AT11659" s="221"/>
      <c r="AU11659" s="221"/>
      <c r="AV11659" s="221"/>
      <c r="AW11659" s="221"/>
      <c r="AX11659" s="221"/>
      <c r="AY11659" s="221"/>
      <c r="AZ11659" s="221"/>
    </row>
    <row r="11660" spans="34:52" x14ac:dyDescent="0.15">
      <c r="AH11660" s="221"/>
      <c r="AI11660" s="221"/>
      <c r="AJ11660" s="221"/>
      <c r="AK11660" s="221"/>
      <c r="AL11660" s="221"/>
      <c r="AM11660" s="221"/>
      <c r="AN11660" s="221"/>
      <c r="AO11660" s="221"/>
      <c r="AP11660" s="221"/>
      <c r="AQ11660" s="219"/>
      <c r="AR11660" s="219"/>
      <c r="AS11660" s="221"/>
      <c r="AT11660" s="221"/>
      <c r="AU11660" s="221"/>
      <c r="AV11660" s="221"/>
      <c r="AW11660" s="221"/>
      <c r="AX11660" s="221"/>
      <c r="AY11660" s="221"/>
      <c r="AZ11660" s="221"/>
    </row>
    <row r="11661" spans="34:52" x14ac:dyDescent="0.15">
      <c r="AH11661" s="221"/>
      <c r="AI11661" s="221"/>
      <c r="AJ11661" s="221"/>
      <c r="AK11661" s="221"/>
      <c r="AL11661" s="221"/>
      <c r="AM11661" s="221"/>
      <c r="AN11661" s="221"/>
      <c r="AO11661" s="221"/>
      <c r="AP11661" s="221"/>
      <c r="AQ11661" s="219"/>
      <c r="AR11661" s="219"/>
      <c r="AS11661" s="221"/>
      <c r="AT11661" s="221"/>
      <c r="AU11661" s="221"/>
      <c r="AV11661" s="221"/>
      <c r="AW11661" s="221"/>
      <c r="AX11661" s="221"/>
      <c r="AY11661" s="221"/>
      <c r="AZ11661" s="221"/>
    </row>
    <row r="11662" spans="34:52" x14ac:dyDescent="0.15">
      <c r="AH11662" s="221"/>
      <c r="AI11662" s="221"/>
      <c r="AJ11662" s="221"/>
      <c r="AK11662" s="221"/>
      <c r="AL11662" s="221"/>
      <c r="AM11662" s="221"/>
      <c r="AN11662" s="221"/>
      <c r="AO11662" s="221"/>
      <c r="AP11662" s="221"/>
      <c r="AQ11662" s="219"/>
      <c r="AR11662" s="219"/>
      <c r="AS11662" s="221"/>
      <c r="AT11662" s="221"/>
      <c r="AU11662" s="221"/>
      <c r="AV11662" s="221"/>
      <c r="AW11662" s="221"/>
      <c r="AX11662" s="221"/>
      <c r="AY11662" s="221"/>
      <c r="AZ11662" s="221"/>
    </row>
    <row r="11663" spans="34:52" x14ac:dyDescent="0.15">
      <c r="AH11663" s="221"/>
      <c r="AI11663" s="221"/>
      <c r="AJ11663" s="221"/>
      <c r="AK11663" s="221"/>
      <c r="AL11663" s="221"/>
      <c r="AM11663" s="221"/>
      <c r="AN11663" s="221"/>
      <c r="AO11663" s="221"/>
      <c r="AP11663" s="221"/>
      <c r="AQ11663" s="219"/>
      <c r="AR11663" s="219"/>
      <c r="AS11663" s="221"/>
      <c r="AT11663" s="221"/>
      <c r="AU11663" s="221"/>
      <c r="AV11663" s="221"/>
      <c r="AW11663" s="221"/>
      <c r="AX11663" s="221"/>
      <c r="AY11663" s="221"/>
      <c r="AZ11663" s="221"/>
    </row>
    <row r="11664" spans="34:52" x14ac:dyDescent="0.15">
      <c r="AH11664" s="221"/>
      <c r="AI11664" s="221"/>
      <c r="AJ11664" s="221"/>
      <c r="AK11664" s="221"/>
      <c r="AL11664" s="221"/>
      <c r="AM11664" s="221"/>
      <c r="AN11664" s="221"/>
      <c r="AO11664" s="221"/>
      <c r="AP11664" s="221"/>
      <c r="AQ11664" s="219"/>
      <c r="AR11664" s="219"/>
      <c r="AS11664" s="221"/>
      <c r="AT11664" s="221"/>
      <c r="AU11664" s="221"/>
      <c r="AV11664" s="221"/>
      <c r="AW11664" s="221"/>
      <c r="AX11664" s="221"/>
      <c r="AY11664" s="221"/>
      <c r="AZ11664" s="221"/>
    </row>
    <row r="11665" spans="34:52" x14ac:dyDescent="0.15">
      <c r="AH11665" s="221"/>
      <c r="AI11665" s="221"/>
      <c r="AJ11665" s="221"/>
      <c r="AK11665" s="221"/>
      <c r="AL11665" s="221"/>
      <c r="AM11665" s="221"/>
      <c r="AN11665" s="221"/>
      <c r="AO11665" s="221"/>
      <c r="AP11665" s="221"/>
      <c r="AQ11665" s="219"/>
      <c r="AR11665" s="219"/>
      <c r="AS11665" s="221"/>
      <c r="AT11665" s="221"/>
      <c r="AU11665" s="221"/>
      <c r="AV11665" s="221"/>
      <c r="AW11665" s="221"/>
      <c r="AX11665" s="221"/>
      <c r="AY11665" s="221"/>
      <c r="AZ11665" s="221"/>
    </row>
    <row r="11666" spans="34:52" x14ac:dyDescent="0.15">
      <c r="AH11666" s="221"/>
      <c r="AI11666" s="221"/>
      <c r="AJ11666" s="221"/>
      <c r="AK11666" s="221"/>
      <c r="AL11666" s="221"/>
      <c r="AM11666" s="221"/>
      <c r="AN11666" s="221"/>
      <c r="AO11666" s="221"/>
      <c r="AP11666" s="221"/>
      <c r="AQ11666" s="219"/>
      <c r="AR11666" s="219"/>
      <c r="AS11666" s="221"/>
      <c r="AT11666" s="221"/>
      <c r="AU11666" s="221"/>
      <c r="AV11666" s="221"/>
      <c r="AW11666" s="221"/>
      <c r="AX11666" s="221"/>
      <c r="AY11666" s="221"/>
      <c r="AZ11666" s="221"/>
    </row>
    <row r="11667" spans="34:52" x14ac:dyDescent="0.15">
      <c r="AH11667" s="221"/>
      <c r="AI11667" s="221"/>
      <c r="AJ11667" s="221"/>
      <c r="AK11667" s="221"/>
      <c r="AL11667" s="221"/>
      <c r="AM11667" s="221"/>
      <c r="AN11667" s="221"/>
      <c r="AO11667" s="221"/>
      <c r="AP11667" s="221"/>
      <c r="AQ11667" s="219"/>
      <c r="AR11667" s="219"/>
      <c r="AS11667" s="221"/>
      <c r="AT11667" s="221"/>
      <c r="AU11667" s="221"/>
      <c r="AV11667" s="221"/>
      <c r="AW11667" s="221"/>
      <c r="AX11667" s="221"/>
      <c r="AY11667" s="221"/>
      <c r="AZ11667" s="221"/>
    </row>
    <row r="11668" spans="34:52" x14ac:dyDescent="0.15">
      <c r="AH11668" s="221"/>
      <c r="AI11668" s="221"/>
      <c r="AJ11668" s="221"/>
      <c r="AK11668" s="221"/>
      <c r="AL11668" s="221"/>
      <c r="AM11668" s="221"/>
      <c r="AN11668" s="221"/>
      <c r="AO11668" s="221"/>
      <c r="AP11668" s="221"/>
      <c r="AQ11668" s="219"/>
      <c r="AR11668" s="219"/>
      <c r="AS11668" s="221"/>
      <c r="AT11668" s="221"/>
      <c r="AU11668" s="221"/>
      <c r="AV11668" s="221"/>
      <c r="AW11668" s="221"/>
      <c r="AX11668" s="221"/>
      <c r="AY11668" s="221"/>
      <c r="AZ11668" s="221"/>
    </row>
    <row r="11669" spans="34:52" x14ac:dyDescent="0.15">
      <c r="AH11669" s="221"/>
      <c r="AI11669" s="221"/>
      <c r="AJ11669" s="221"/>
      <c r="AK11669" s="221"/>
      <c r="AL11669" s="221"/>
      <c r="AM11669" s="221"/>
      <c r="AN11669" s="221"/>
      <c r="AO11669" s="221"/>
      <c r="AP11669" s="221"/>
      <c r="AQ11669" s="219"/>
      <c r="AR11669" s="219"/>
      <c r="AS11669" s="221"/>
      <c r="AT11669" s="221"/>
      <c r="AU11669" s="221"/>
      <c r="AV11669" s="221"/>
      <c r="AW11669" s="221"/>
      <c r="AX11669" s="221"/>
      <c r="AY11669" s="221"/>
      <c r="AZ11669" s="221"/>
    </row>
    <row r="11670" spans="34:52" x14ac:dyDescent="0.15">
      <c r="AH11670" s="221"/>
      <c r="AI11670" s="221"/>
      <c r="AJ11670" s="221"/>
      <c r="AK11670" s="221"/>
      <c r="AL11670" s="221"/>
      <c r="AM11670" s="221"/>
      <c r="AN11670" s="221"/>
      <c r="AO11670" s="221"/>
      <c r="AP11670" s="221"/>
      <c r="AQ11670" s="219"/>
      <c r="AR11670" s="219"/>
      <c r="AS11670" s="221"/>
      <c r="AT11670" s="221"/>
      <c r="AU11670" s="221"/>
      <c r="AV11670" s="221"/>
      <c r="AW11670" s="221"/>
      <c r="AX11670" s="221"/>
      <c r="AY11670" s="221"/>
      <c r="AZ11670" s="221"/>
    </row>
    <row r="11671" spans="34:52" x14ac:dyDescent="0.15">
      <c r="AH11671" s="221"/>
      <c r="AI11671" s="221"/>
      <c r="AJ11671" s="221"/>
      <c r="AK11671" s="221"/>
      <c r="AL11671" s="221"/>
      <c r="AM11671" s="221"/>
      <c r="AN11671" s="221"/>
      <c r="AO11671" s="221"/>
      <c r="AP11671" s="221"/>
      <c r="AQ11671" s="219"/>
      <c r="AR11671" s="219"/>
      <c r="AS11671" s="221"/>
      <c r="AT11671" s="221"/>
      <c r="AU11671" s="221"/>
      <c r="AV11671" s="221"/>
      <c r="AW11671" s="221"/>
      <c r="AX11671" s="221"/>
      <c r="AY11671" s="221"/>
      <c r="AZ11671" s="221"/>
    </row>
    <row r="11672" spans="34:52" x14ac:dyDescent="0.15">
      <c r="AH11672" s="221"/>
      <c r="AI11672" s="221"/>
      <c r="AJ11672" s="221"/>
      <c r="AK11672" s="221"/>
      <c r="AL11672" s="221"/>
      <c r="AM11672" s="221"/>
      <c r="AN11672" s="221"/>
      <c r="AO11672" s="221"/>
      <c r="AP11672" s="221"/>
      <c r="AQ11672" s="219"/>
      <c r="AR11672" s="219"/>
      <c r="AS11672" s="221"/>
      <c r="AT11672" s="221"/>
      <c r="AU11672" s="221"/>
      <c r="AV11672" s="221"/>
      <c r="AW11672" s="221"/>
      <c r="AX11672" s="221"/>
      <c r="AY11672" s="221"/>
      <c r="AZ11672" s="221"/>
    </row>
    <row r="11673" spans="34:52" x14ac:dyDescent="0.15">
      <c r="AH11673" s="221"/>
      <c r="AI11673" s="221"/>
      <c r="AJ11673" s="221"/>
      <c r="AK11673" s="221"/>
      <c r="AL11673" s="221"/>
      <c r="AM11673" s="221"/>
      <c r="AN11673" s="221"/>
      <c r="AO11673" s="221"/>
      <c r="AP11673" s="221"/>
      <c r="AQ11673" s="219"/>
      <c r="AR11673" s="219"/>
      <c r="AS11673" s="221"/>
      <c r="AT11673" s="221"/>
      <c r="AU11673" s="221"/>
      <c r="AV11673" s="221"/>
      <c r="AW11673" s="221"/>
      <c r="AX11673" s="221"/>
      <c r="AY11673" s="221"/>
      <c r="AZ11673" s="221"/>
    </row>
    <row r="11674" spans="34:52" x14ac:dyDescent="0.15">
      <c r="AH11674" s="221"/>
      <c r="AI11674" s="221"/>
      <c r="AJ11674" s="221"/>
      <c r="AK11674" s="221"/>
      <c r="AL11674" s="221"/>
      <c r="AM11674" s="221"/>
      <c r="AN11674" s="221"/>
      <c r="AO11674" s="221"/>
      <c r="AP11674" s="221"/>
      <c r="AQ11674" s="219"/>
      <c r="AR11674" s="219"/>
      <c r="AS11674" s="221"/>
      <c r="AT11674" s="221"/>
      <c r="AU11674" s="221"/>
      <c r="AV11674" s="221"/>
      <c r="AW11674" s="221"/>
      <c r="AX11674" s="221"/>
      <c r="AY11674" s="221"/>
      <c r="AZ11674" s="221"/>
    </row>
    <row r="11675" spans="34:52" x14ac:dyDescent="0.15">
      <c r="AH11675" s="221"/>
      <c r="AI11675" s="221"/>
      <c r="AJ11675" s="221"/>
      <c r="AK11675" s="221"/>
      <c r="AL11675" s="221"/>
      <c r="AM11675" s="221"/>
      <c r="AN11675" s="221"/>
      <c r="AO11675" s="221"/>
      <c r="AP11675" s="221"/>
      <c r="AQ11675" s="219"/>
      <c r="AR11675" s="219"/>
      <c r="AS11675" s="221"/>
      <c r="AT11675" s="221"/>
      <c r="AU11675" s="221"/>
      <c r="AV11675" s="221"/>
      <c r="AW11675" s="221"/>
      <c r="AX11675" s="221"/>
      <c r="AY11675" s="221"/>
      <c r="AZ11675" s="221"/>
    </row>
    <row r="11676" spans="34:52" x14ac:dyDescent="0.15">
      <c r="AH11676" s="221"/>
      <c r="AI11676" s="221"/>
      <c r="AJ11676" s="221"/>
      <c r="AK11676" s="221"/>
      <c r="AL11676" s="221"/>
      <c r="AM11676" s="221"/>
      <c r="AN11676" s="221"/>
      <c r="AO11676" s="221"/>
      <c r="AP11676" s="221"/>
      <c r="AQ11676" s="219"/>
      <c r="AR11676" s="219"/>
      <c r="AS11676" s="221"/>
      <c r="AT11676" s="221"/>
      <c r="AU11676" s="221"/>
      <c r="AV11676" s="221"/>
      <c r="AW11676" s="221"/>
      <c r="AX11676" s="221"/>
      <c r="AY11676" s="221"/>
      <c r="AZ11676" s="221"/>
    </row>
    <row r="11677" spans="34:52" x14ac:dyDescent="0.15">
      <c r="AH11677" s="221"/>
      <c r="AI11677" s="221"/>
      <c r="AJ11677" s="221"/>
      <c r="AK11677" s="221"/>
      <c r="AL11677" s="221"/>
      <c r="AM11677" s="221"/>
      <c r="AN11677" s="221"/>
      <c r="AO11677" s="221"/>
      <c r="AP11677" s="221"/>
      <c r="AQ11677" s="219"/>
      <c r="AR11677" s="219"/>
      <c r="AS11677" s="221"/>
      <c r="AT11677" s="221"/>
      <c r="AU11677" s="221"/>
      <c r="AV11677" s="221"/>
      <c r="AW11677" s="221"/>
      <c r="AX11677" s="221"/>
      <c r="AY11677" s="221"/>
      <c r="AZ11677" s="221"/>
    </row>
    <row r="11678" spans="34:52" x14ac:dyDescent="0.15">
      <c r="AH11678" s="221"/>
      <c r="AI11678" s="221"/>
      <c r="AJ11678" s="221"/>
      <c r="AK11678" s="221"/>
      <c r="AL11678" s="221"/>
      <c r="AM11678" s="221"/>
      <c r="AN11678" s="221"/>
      <c r="AO11678" s="221"/>
      <c r="AP11678" s="221"/>
      <c r="AQ11678" s="219"/>
      <c r="AR11678" s="219"/>
      <c r="AS11678" s="221"/>
      <c r="AT11678" s="221"/>
      <c r="AU11678" s="221"/>
      <c r="AV11678" s="221"/>
      <c r="AW11678" s="221"/>
      <c r="AX11678" s="221"/>
      <c r="AY11678" s="221"/>
      <c r="AZ11678" s="221"/>
    </row>
    <row r="11679" spans="34:52" x14ac:dyDescent="0.15">
      <c r="AH11679" s="221"/>
      <c r="AI11679" s="221"/>
      <c r="AJ11679" s="221"/>
      <c r="AK11679" s="221"/>
      <c r="AL11679" s="221"/>
      <c r="AM11679" s="221"/>
      <c r="AN11679" s="221"/>
      <c r="AO11679" s="221"/>
      <c r="AP11679" s="221"/>
      <c r="AQ11679" s="219"/>
      <c r="AR11679" s="219"/>
      <c r="AS11679" s="221"/>
      <c r="AT11679" s="221"/>
      <c r="AU11679" s="221"/>
      <c r="AV11679" s="221"/>
      <c r="AW11679" s="221"/>
      <c r="AX11679" s="221"/>
      <c r="AY11679" s="221"/>
      <c r="AZ11679" s="221"/>
    </row>
    <row r="11680" spans="34:52" x14ac:dyDescent="0.15">
      <c r="AH11680" s="221"/>
      <c r="AI11680" s="221"/>
      <c r="AJ11680" s="221"/>
      <c r="AK11680" s="221"/>
      <c r="AL11680" s="221"/>
      <c r="AM11680" s="221"/>
      <c r="AN11680" s="221"/>
      <c r="AO11680" s="221"/>
      <c r="AP11680" s="221"/>
      <c r="AQ11680" s="219"/>
      <c r="AR11680" s="219"/>
      <c r="AS11680" s="221"/>
      <c r="AT11680" s="221"/>
      <c r="AU11680" s="221"/>
      <c r="AV11680" s="221"/>
      <c r="AW11680" s="221"/>
      <c r="AX11680" s="221"/>
      <c r="AY11680" s="221"/>
      <c r="AZ11680" s="221"/>
    </row>
    <row r="11681" spans="34:52" x14ac:dyDescent="0.15">
      <c r="AH11681" s="221"/>
      <c r="AI11681" s="221"/>
      <c r="AJ11681" s="221"/>
      <c r="AK11681" s="221"/>
      <c r="AL11681" s="221"/>
      <c r="AM11681" s="221"/>
      <c r="AN11681" s="221"/>
      <c r="AO11681" s="221"/>
      <c r="AP11681" s="221"/>
      <c r="AQ11681" s="219"/>
      <c r="AR11681" s="219"/>
      <c r="AS11681" s="221"/>
      <c r="AT11681" s="221"/>
      <c r="AU11681" s="221"/>
      <c r="AV11681" s="221"/>
      <c r="AW11681" s="221"/>
      <c r="AX11681" s="221"/>
      <c r="AY11681" s="221"/>
      <c r="AZ11681" s="221"/>
    </row>
    <row r="11682" spans="34:52" x14ac:dyDescent="0.15">
      <c r="AH11682" s="221"/>
      <c r="AI11682" s="221"/>
      <c r="AJ11682" s="221"/>
      <c r="AK11682" s="221"/>
      <c r="AL11682" s="221"/>
      <c r="AM11682" s="221"/>
      <c r="AN11682" s="221"/>
      <c r="AO11682" s="221"/>
      <c r="AP11682" s="221"/>
      <c r="AQ11682" s="219"/>
      <c r="AR11682" s="219"/>
      <c r="AS11682" s="221"/>
      <c r="AT11682" s="221"/>
      <c r="AU11682" s="221"/>
      <c r="AV11682" s="221"/>
      <c r="AW11682" s="221"/>
      <c r="AX11682" s="221"/>
      <c r="AY11682" s="221"/>
      <c r="AZ11682" s="221"/>
    </row>
    <row r="11683" spans="34:52" x14ac:dyDescent="0.15">
      <c r="AH11683" s="221"/>
      <c r="AI11683" s="221"/>
      <c r="AJ11683" s="221"/>
      <c r="AK11683" s="221"/>
      <c r="AL11683" s="221"/>
      <c r="AM11683" s="221"/>
      <c r="AN11683" s="221"/>
      <c r="AO11683" s="221"/>
      <c r="AP11683" s="221"/>
      <c r="AQ11683" s="219"/>
      <c r="AR11683" s="219"/>
      <c r="AS11683" s="221"/>
      <c r="AT11683" s="221"/>
      <c r="AU11683" s="221"/>
      <c r="AV11683" s="221"/>
      <c r="AW11683" s="221"/>
      <c r="AX11683" s="221"/>
      <c r="AY11683" s="221"/>
      <c r="AZ11683" s="221"/>
    </row>
    <row r="11684" spans="34:52" x14ac:dyDescent="0.15">
      <c r="AH11684" s="221"/>
      <c r="AI11684" s="221"/>
      <c r="AJ11684" s="221"/>
      <c r="AK11684" s="221"/>
      <c r="AL11684" s="221"/>
      <c r="AM11684" s="221"/>
      <c r="AN11684" s="221"/>
      <c r="AO11684" s="221"/>
      <c r="AP11684" s="221"/>
      <c r="AQ11684" s="219"/>
      <c r="AR11684" s="219"/>
      <c r="AS11684" s="221"/>
      <c r="AT11684" s="221"/>
      <c r="AU11684" s="221"/>
      <c r="AV11684" s="221"/>
      <c r="AW11684" s="221"/>
      <c r="AX11684" s="221"/>
      <c r="AY11684" s="221"/>
      <c r="AZ11684" s="221"/>
    </row>
    <row r="11685" spans="34:52" x14ac:dyDescent="0.15">
      <c r="AH11685" s="221"/>
      <c r="AI11685" s="221"/>
      <c r="AJ11685" s="221"/>
      <c r="AK11685" s="221"/>
      <c r="AL11685" s="221"/>
      <c r="AM11685" s="221"/>
      <c r="AN11685" s="221"/>
      <c r="AO11685" s="221"/>
      <c r="AP11685" s="221"/>
      <c r="AQ11685" s="219"/>
      <c r="AR11685" s="219"/>
      <c r="AS11685" s="221"/>
      <c r="AT11685" s="221"/>
      <c r="AU11685" s="221"/>
      <c r="AV11685" s="221"/>
      <c r="AW11685" s="221"/>
      <c r="AX11685" s="221"/>
      <c r="AY11685" s="221"/>
      <c r="AZ11685" s="221"/>
    </row>
    <row r="11686" spans="34:52" x14ac:dyDescent="0.15">
      <c r="AH11686" s="221"/>
      <c r="AI11686" s="221"/>
      <c r="AJ11686" s="221"/>
      <c r="AK11686" s="221"/>
      <c r="AL11686" s="221"/>
      <c r="AM11686" s="221"/>
      <c r="AN11686" s="221"/>
      <c r="AO11686" s="221"/>
      <c r="AP11686" s="221"/>
      <c r="AQ11686" s="219"/>
      <c r="AR11686" s="219"/>
      <c r="AS11686" s="221"/>
      <c r="AT11686" s="221"/>
      <c r="AU11686" s="221"/>
      <c r="AV11686" s="221"/>
      <c r="AW11686" s="221"/>
      <c r="AX11686" s="221"/>
      <c r="AY11686" s="221"/>
      <c r="AZ11686" s="221"/>
    </row>
    <row r="11687" spans="34:52" x14ac:dyDescent="0.15">
      <c r="AH11687" s="221"/>
      <c r="AI11687" s="221"/>
      <c r="AJ11687" s="221"/>
      <c r="AK11687" s="221"/>
      <c r="AL11687" s="221"/>
      <c r="AM11687" s="221"/>
      <c r="AN11687" s="221"/>
      <c r="AO11687" s="221"/>
      <c r="AP11687" s="221"/>
      <c r="AQ11687" s="219"/>
      <c r="AR11687" s="219"/>
      <c r="AS11687" s="221"/>
      <c r="AT11687" s="221"/>
      <c r="AU11687" s="221"/>
      <c r="AV11687" s="221"/>
      <c r="AW11687" s="221"/>
      <c r="AX11687" s="221"/>
      <c r="AY11687" s="221"/>
      <c r="AZ11687" s="221"/>
    </row>
    <row r="11688" spans="34:52" x14ac:dyDescent="0.15">
      <c r="AH11688" s="221"/>
      <c r="AI11688" s="221"/>
      <c r="AJ11688" s="221"/>
      <c r="AK11688" s="221"/>
      <c r="AL11688" s="221"/>
      <c r="AM11688" s="221"/>
      <c r="AN11688" s="221"/>
      <c r="AO11688" s="221"/>
      <c r="AP11688" s="221"/>
      <c r="AQ11688" s="219"/>
      <c r="AR11688" s="219"/>
      <c r="AS11688" s="221"/>
      <c r="AT11688" s="221"/>
      <c r="AU11688" s="221"/>
      <c r="AV11688" s="221"/>
      <c r="AW11688" s="221"/>
      <c r="AX11688" s="221"/>
      <c r="AY11688" s="221"/>
      <c r="AZ11688" s="221"/>
    </row>
    <row r="11689" spans="34:52" x14ac:dyDescent="0.15">
      <c r="AH11689" s="221"/>
      <c r="AI11689" s="221"/>
      <c r="AJ11689" s="221"/>
      <c r="AK11689" s="221"/>
      <c r="AL11689" s="221"/>
      <c r="AM11689" s="221"/>
      <c r="AN11689" s="221"/>
      <c r="AO11689" s="221"/>
      <c r="AP11689" s="221"/>
      <c r="AQ11689" s="219"/>
      <c r="AR11689" s="219"/>
      <c r="AS11689" s="221"/>
      <c r="AT11689" s="221"/>
      <c r="AU11689" s="221"/>
      <c r="AV11689" s="221"/>
      <c r="AW11689" s="221"/>
      <c r="AX11689" s="221"/>
      <c r="AY11689" s="221"/>
      <c r="AZ11689" s="221"/>
    </row>
    <row r="11690" spans="34:52" x14ac:dyDescent="0.15">
      <c r="AH11690" s="221"/>
      <c r="AI11690" s="221"/>
      <c r="AJ11690" s="221"/>
      <c r="AK11690" s="221"/>
      <c r="AL11690" s="221"/>
      <c r="AM11690" s="221"/>
      <c r="AN11690" s="221"/>
      <c r="AO11690" s="221"/>
      <c r="AP11690" s="221"/>
      <c r="AQ11690" s="219"/>
      <c r="AR11690" s="219"/>
      <c r="AS11690" s="221"/>
      <c r="AT11690" s="221"/>
      <c r="AU11690" s="221"/>
      <c r="AV11690" s="221"/>
      <c r="AW11690" s="221"/>
      <c r="AX11690" s="221"/>
      <c r="AY11690" s="221"/>
      <c r="AZ11690" s="221"/>
    </row>
    <row r="11691" spans="34:52" x14ac:dyDescent="0.15">
      <c r="AH11691" s="221"/>
      <c r="AI11691" s="221"/>
      <c r="AJ11691" s="221"/>
      <c r="AK11691" s="221"/>
      <c r="AL11691" s="221"/>
      <c r="AM11691" s="221"/>
      <c r="AN11691" s="221"/>
      <c r="AO11691" s="221"/>
      <c r="AP11691" s="221"/>
      <c r="AQ11691" s="219"/>
      <c r="AR11691" s="219"/>
      <c r="AS11691" s="221"/>
      <c r="AT11691" s="221"/>
      <c r="AU11691" s="221"/>
      <c r="AV11691" s="221"/>
      <c r="AW11691" s="221"/>
      <c r="AX11691" s="221"/>
      <c r="AY11691" s="221"/>
      <c r="AZ11691" s="221"/>
    </row>
    <row r="11692" spans="34:52" x14ac:dyDescent="0.15">
      <c r="AH11692" s="221"/>
      <c r="AI11692" s="221"/>
      <c r="AJ11692" s="221"/>
      <c r="AK11692" s="221"/>
      <c r="AL11692" s="221"/>
      <c r="AM11692" s="221"/>
      <c r="AN11692" s="221"/>
      <c r="AO11692" s="221"/>
      <c r="AP11692" s="221"/>
      <c r="AQ11692" s="219"/>
      <c r="AR11692" s="219"/>
      <c r="AS11692" s="221"/>
      <c r="AT11692" s="221"/>
      <c r="AU11692" s="221"/>
      <c r="AV11692" s="221"/>
      <c r="AW11692" s="221"/>
      <c r="AX11692" s="221"/>
      <c r="AY11692" s="221"/>
      <c r="AZ11692" s="221"/>
    </row>
    <row r="11693" spans="34:52" x14ac:dyDescent="0.15">
      <c r="AH11693" s="221"/>
      <c r="AI11693" s="221"/>
      <c r="AJ11693" s="221"/>
      <c r="AK11693" s="221"/>
      <c r="AL11693" s="221"/>
      <c r="AM11693" s="221"/>
      <c r="AN11693" s="221"/>
      <c r="AO11693" s="221"/>
      <c r="AP11693" s="221"/>
      <c r="AQ11693" s="219"/>
      <c r="AR11693" s="219"/>
      <c r="AS11693" s="221"/>
      <c r="AT11693" s="221"/>
      <c r="AU11693" s="221"/>
      <c r="AV11693" s="221"/>
      <c r="AW11693" s="221"/>
      <c r="AX11693" s="221"/>
      <c r="AY11693" s="221"/>
      <c r="AZ11693" s="221"/>
    </row>
    <row r="11694" spans="34:52" x14ac:dyDescent="0.15">
      <c r="AH11694" s="221"/>
      <c r="AI11694" s="221"/>
      <c r="AJ11694" s="221"/>
      <c r="AK11694" s="221"/>
      <c r="AL11694" s="221"/>
      <c r="AM11694" s="221"/>
      <c r="AN11694" s="221"/>
      <c r="AO11694" s="221"/>
      <c r="AP11694" s="221"/>
      <c r="AQ11694" s="219"/>
      <c r="AR11694" s="219"/>
      <c r="AS11694" s="221"/>
      <c r="AT11694" s="221"/>
      <c r="AU11694" s="221"/>
      <c r="AV11694" s="221"/>
      <c r="AW11694" s="221"/>
      <c r="AX11694" s="221"/>
      <c r="AY11694" s="221"/>
      <c r="AZ11694" s="221"/>
    </row>
    <row r="11695" spans="34:52" x14ac:dyDescent="0.15">
      <c r="AH11695" s="221"/>
      <c r="AI11695" s="221"/>
      <c r="AJ11695" s="221"/>
      <c r="AK11695" s="221"/>
      <c r="AL11695" s="221"/>
      <c r="AM11695" s="221"/>
      <c r="AN11695" s="221"/>
      <c r="AO11695" s="221"/>
      <c r="AP11695" s="221"/>
      <c r="AQ11695" s="219"/>
      <c r="AR11695" s="219"/>
      <c r="AS11695" s="221"/>
      <c r="AT11695" s="221"/>
      <c r="AU11695" s="221"/>
      <c r="AV11695" s="221"/>
      <c r="AW11695" s="221"/>
      <c r="AX11695" s="221"/>
      <c r="AY11695" s="221"/>
      <c r="AZ11695" s="221"/>
    </row>
    <row r="11696" spans="34:52" x14ac:dyDescent="0.15">
      <c r="AH11696" s="221"/>
      <c r="AI11696" s="221"/>
      <c r="AJ11696" s="221"/>
      <c r="AK11696" s="221"/>
      <c r="AL11696" s="221"/>
      <c r="AM11696" s="221"/>
      <c r="AN11696" s="221"/>
      <c r="AO11696" s="221"/>
      <c r="AP11696" s="221"/>
      <c r="AQ11696" s="219"/>
      <c r="AR11696" s="219"/>
      <c r="AS11696" s="221"/>
      <c r="AT11696" s="221"/>
      <c r="AU11696" s="221"/>
      <c r="AV11696" s="221"/>
      <c r="AW11696" s="221"/>
      <c r="AX11696" s="221"/>
      <c r="AY11696" s="221"/>
      <c r="AZ11696" s="221"/>
    </row>
    <row r="11697" spans="34:52" x14ac:dyDescent="0.15">
      <c r="AH11697" s="221"/>
      <c r="AI11697" s="221"/>
      <c r="AJ11697" s="221"/>
      <c r="AK11697" s="221"/>
      <c r="AL11697" s="221"/>
      <c r="AM11697" s="221"/>
      <c r="AN11697" s="221"/>
      <c r="AO11697" s="221"/>
      <c r="AP11697" s="221"/>
      <c r="AQ11697" s="219"/>
      <c r="AR11697" s="219"/>
      <c r="AS11697" s="221"/>
      <c r="AT11697" s="221"/>
      <c r="AU11697" s="221"/>
      <c r="AV11697" s="221"/>
      <c r="AW11697" s="221"/>
      <c r="AX11697" s="221"/>
      <c r="AY11697" s="221"/>
      <c r="AZ11697" s="221"/>
    </row>
    <row r="11698" spans="34:52" x14ac:dyDescent="0.15">
      <c r="AH11698" s="221"/>
      <c r="AI11698" s="221"/>
      <c r="AJ11698" s="221"/>
      <c r="AK11698" s="221"/>
      <c r="AL11698" s="221"/>
      <c r="AM11698" s="221"/>
      <c r="AN11698" s="221"/>
      <c r="AO11698" s="221"/>
      <c r="AP11698" s="221"/>
      <c r="AQ11698" s="219"/>
      <c r="AR11698" s="219"/>
      <c r="AS11698" s="221"/>
      <c r="AT11698" s="221"/>
      <c r="AU11698" s="221"/>
      <c r="AV11698" s="221"/>
      <c r="AW11698" s="221"/>
      <c r="AX11698" s="221"/>
      <c r="AY11698" s="221"/>
      <c r="AZ11698" s="221"/>
    </row>
    <row r="11699" spans="34:52" x14ac:dyDescent="0.15">
      <c r="AH11699" s="221"/>
      <c r="AI11699" s="221"/>
      <c r="AJ11699" s="221"/>
      <c r="AK11699" s="221"/>
      <c r="AL11699" s="221"/>
      <c r="AM11699" s="221"/>
      <c r="AN11699" s="221"/>
      <c r="AO11699" s="221"/>
      <c r="AP11699" s="221"/>
      <c r="AQ11699" s="219"/>
      <c r="AR11699" s="219"/>
      <c r="AS11699" s="221"/>
      <c r="AT11699" s="221"/>
      <c r="AU11699" s="221"/>
      <c r="AV11699" s="221"/>
      <c r="AW11699" s="221"/>
      <c r="AX11699" s="221"/>
      <c r="AY11699" s="221"/>
      <c r="AZ11699" s="221"/>
    </row>
    <row r="11700" spans="34:52" x14ac:dyDescent="0.15">
      <c r="AH11700" s="221"/>
      <c r="AI11700" s="221"/>
      <c r="AJ11700" s="221"/>
      <c r="AK11700" s="221"/>
      <c r="AL11700" s="221"/>
      <c r="AM11700" s="221"/>
      <c r="AN11700" s="221"/>
      <c r="AO11700" s="221"/>
      <c r="AP11700" s="221"/>
      <c r="AQ11700" s="219"/>
      <c r="AR11700" s="219"/>
      <c r="AS11700" s="221"/>
      <c r="AT11700" s="221"/>
      <c r="AU11700" s="221"/>
      <c r="AV11700" s="221"/>
      <c r="AW11700" s="221"/>
      <c r="AX11700" s="221"/>
      <c r="AY11700" s="221"/>
      <c r="AZ11700" s="221"/>
    </row>
    <row r="11701" spans="34:52" x14ac:dyDescent="0.15">
      <c r="AH11701" s="221"/>
      <c r="AI11701" s="221"/>
      <c r="AJ11701" s="221"/>
      <c r="AK11701" s="221"/>
      <c r="AL11701" s="221"/>
      <c r="AM11701" s="221"/>
      <c r="AN11701" s="221"/>
      <c r="AO11701" s="221"/>
      <c r="AP11701" s="221"/>
      <c r="AQ11701" s="219"/>
      <c r="AR11701" s="219"/>
      <c r="AS11701" s="221"/>
      <c r="AT11701" s="221"/>
      <c r="AU11701" s="221"/>
      <c r="AV11701" s="221"/>
      <c r="AW11701" s="221"/>
      <c r="AX11701" s="221"/>
      <c r="AY11701" s="221"/>
      <c r="AZ11701" s="221"/>
    </row>
    <row r="11702" spans="34:52" x14ac:dyDescent="0.15">
      <c r="AH11702" s="221"/>
      <c r="AI11702" s="221"/>
      <c r="AJ11702" s="221"/>
      <c r="AK11702" s="221"/>
      <c r="AL11702" s="221"/>
      <c r="AM11702" s="221"/>
      <c r="AN11702" s="221"/>
      <c r="AO11702" s="221"/>
      <c r="AP11702" s="221"/>
      <c r="AQ11702" s="219"/>
      <c r="AR11702" s="219"/>
      <c r="AS11702" s="221"/>
      <c r="AT11702" s="221"/>
      <c r="AU11702" s="221"/>
      <c r="AV11702" s="221"/>
      <c r="AW11702" s="221"/>
      <c r="AX11702" s="221"/>
      <c r="AY11702" s="221"/>
      <c r="AZ11702" s="221"/>
    </row>
    <row r="11703" spans="34:52" x14ac:dyDescent="0.15">
      <c r="AH11703" s="221"/>
      <c r="AI11703" s="221"/>
      <c r="AJ11703" s="221"/>
      <c r="AK11703" s="221"/>
      <c r="AL11703" s="221"/>
      <c r="AM11703" s="221"/>
      <c r="AN11703" s="221"/>
      <c r="AO11703" s="221"/>
      <c r="AP11703" s="221"/>
      <c r="AQ11703" s="219"/>
      <c r="AR11703" s="219"/>
      <c r="AS11703" s="221"/>
      <c r="AT11703" s="221"/>
      <c r="AU11703" s="221"/>
      <c r="AV11703" s="221"/>
      <c r="AW11703" s="221"/>
      <c r="AX11703" s="221"/>
      <c r="AY11703" s="221"/>
      <c r="AZ11703" s="221"/>
    </row>
    <row r="11704" spans="34:52" x14ac:dyDescent="0.15">
      <c r="AH11704" s="221"/>
      <c r="AI11704" s="221"/>
      <c r="AJ11704" s="221"/>
      <c r="AK11704" s="221"/>
      <c r="AL11704" s="221"/>
      <c r="AM11704" s="221"/>
      <c r="AN11704" s="221"/>
      <c r="AO11704" s="221"/>
      <c r="AP11704" s="221"/>
      <c r="AQ11704" s="219"/>
      <c r="AR11704" s="219"/>
      <c r="AS11704" s="221"/>
      <c r="AT11704" s="221"/>
      <c r="AU11704" s="221"/>
      <c r="AV11704" s="221"/>
      <c r="AW11704" s="221"/>
      <c r="AX11704" s="221"/>
      <c r="AY11704" s="221"/>
      <c r="AZ11704" s="221"/>
    </row>
    <row r="11705" spans="34:52" x14ac:dyDescent="0.15">
      <c r="AH11705" s="221"/>
      <c r="AI11705" s="221"/>
      <c r="AJ11705" s="221"/>
      <c r="AK11705" s="221"/>
      <c r="AL11705" s="221"/>
      <c r="AM11705" s="221"/>
      <c r="AN11705" s="221"/>
      <c r="AO11705" s="221"/>
      <c r="AP11705" s="221"/>
      <c r="AQ11705" s="219"/>
      <c r="AR11705" s="219"/>
      <c r="AS11705" s="221"/>
      <c r="AT11705" s="221"/>
      <c r="AU11705" s="221"/>
      <c r="AV11705" s="221"/>
      <c r="AW11705" s="221"/>
      <c r="AX11705" s="221"/>
      <c r="AY11705" s="221"/>
      <c r="AZ11705" s="221"/>
    </row>
    <row r="11706" spans="34:52" x14ac:dyDescent="0.15">
      <c r="AH11706" s="221"/>
      <c r="AI11706" s="221"/>
      <c r="AJ11706" s="221"/>
      <c r="AK11706" s="221"/>
      <c r="AL11706" s="221"/>
      <c r="AM11706" s="221"/>
      <c r="AN11706" s="221"/>
      <c r="AO11706" s="221"/>
      <c r="AP11706" s="221"/>
      <c r="AQ11706" s="219"/>
      <c r="AR11706" s="219"/>
      <c r="AS11706" s="221"/>
      <c r="AT11706" s="221"/>
      <c r="AU11706" s="221"/>
      <c r="AV11706" s="221"/>
      <c r="AW11706" s="221"/>
      <c r="AX11706" s="221"/>
      <c r="AY11706" s="221"/>
      <c r="AZ11706" s="221"/>
    </row>
    <row r="11707" spans="34:52" x14ac:dyDescent="0.15">
      <c r="AH11707" s="221"/>
      <c r="AI11707" s="221"/>
      <c r="AJ11707" s="221"/>
      <c r="AK11707" s="221"/>
      <c r="AL11707" s="221"/>
      <c r="AM11707" s="221"/>
      <c r="AN11707" s="221"/>
      <c r="AO11707" s="221"/>
      <c r="AP11707" s="221"/>
      <c r="AQ11707" s="219"/>
      <c r="AR11707" s="219"/>
      <c r="AS11707" s="221"/>
      <c r="AT11707" s="221"/>
      <c r="AU11707" s="221"/>
      <c r="AV11707" s="221"/>
      <c r="AW11707" s="221"/>
      <c r="AX11707" s="221"/>
      <c r="AY11707" s="221"/>
      <c r="AZ11707" s="221"/>
    </row>
    <row r="11708" spans="34:52" x14ac:dyDescent="0.15">
      <c r="AH11708" s="221"/>
      <c r="AI11708" s="221"/>
      <c r="AJ11708" s="221"/>
      <c r="AK11708" s="221"/>
      <c r="AL11708" s="221"/>
      <c r="AM11708" s="221"/>
      <c r="AN11708" s="221"/>
      <c r="AO11708" s="221"/>
      <c r="AP11708" s="221"/>
      <c r="AQ11708" s="219"/>
      <c r="AR11708" s="219"/>
      <c r="AS11708" s="221"/>
      <c r="AT11708" s="221"/>
      <c r="AU11708" s="221"/>
      <c r="AV11708" s="221"/>
      <c r="AW11708" s="221"/>
      <c r="AX11708" s="221"/>
      <c r="AY11708" s="221"/>
      <c r="AZ11708" s="221"/>
    </row>
    <row r="11709" spans="34:52" x14ac:dyDescent="0.15">
      <c r="AH11709" s="221"/>
      <c r="AI11709" s="221"/>
      <c r="AJ11709" s="221"/>
      <c r="AK11709" s="221"/>
      <c r="AL11709" s="221"/>
      <c r="AM11709" s="221"/>
      <c r="AN11709" s="221"/>
      <c r="AO11709" s="221"/>
      <c r="AP11709" s="221"/>
      <c r="AQ11709" s="219"/>
      <c r="AR11709" s="219"/>
      <c r="AS11709" s="221"/>
      <c r="AT11709" s="221"/>
      <c r="AU11709" s="221"/>
      <c r="AV11709" s="221"/>
      <c r="AW11709" s="221"/>
      <c r="AX11709" s="221"/>
      <c r="AY11709" s="221"/>
      <c r="AZ11709" s="221"/>
    </row>
    <row r="11710" spans="34:52" x14ac:dyDescent="0.15">
      <c r="AH11710" s="221"/>
      <c r="AI11710" s="221"/>
      <c r="AJ11710" s="221"/>
      <c r="AK11710" s="221"/>
      <c r="AL11710" s="221"/>
      <c r="AM11710" s="221"/>
      <c r="AN11710" s="221"/>
      <c r="AO11710" s="221"/>
      <c r="AP11710" s="221"/>
      <c r="AQ11710" s="219"/>
      <c r="AR11710" s="219"/>
      <c r="AS11710" s="221"/>
      <c r="AT11710" s="221"/>
      <c r="AU11710" s="221"/>
      <c r="AV11710" s="221"/>
      <c r="AW11710" s="221"/>
      <c r="AX11710" s="221"/>
      <c r="AY11710" s="221"/>
      <c r="AZ11710" s="221"/>
    </row>
    <row r="11711" spans="34:52" x14ac:dyDescent="0.15">
      <c r="AH11711" s="221"/>
      <c r="AI11711" s="221"/>
      <c r="AJ11711" s="221"/>
      <c r="AK11711" s="221"/>
      <c r="AL11711" s="221"/>
      <c r="AM11711" s="221"/>
      <c r="AN11711" s="221"/>
      <c r="AO11711" s="221"/>
      <c r="AP11711" s="221"/>
      <c r="AQ11711" s="219"/>
      <c r="AR11711" s="219"/>
      <c r="AS11711" s="221"/>
      <c r="AT11711" s="221"/>
      <c r="AU11711" s="221"/>
      <c r="AV11711" s="221"/>
      <c r="AW11711" s="221"/>
      <c r="AX11711" s="221"/>
      <c r="AY11711" s="221"/>
      <c r="AZ11711" s="221"/>
    </row>
    <row r="11712" spans="34:52" x14ac:dyDescent="0.15">
      <c r="AH11712" s="221"/>
      <c r="AI11712" s="221"/>
      <c r="AJ11712" s="221"/>
      <c r="AK11712" s="221"/>
      <c r="AL11712" s="221"/>
      <c r="AM11712" s="221"/>
      <c r="AN11712" s="221"/>
      <c r="AO11712" s="221"/>
      <c r="AP11712" s="221"/>
      <c r="AQ11712" s="219"/>
      <c r="AR11712" s="219"/>
      <c r="AS11712" s="221"/>
      <c r="AT11712" s="221"/>
      <c r="AU11712" s="221"/>
      <c r="AV11712" s="221"/>
      <c r="AW11712" s="221"/>
      <c r="AX11712" s="221"/>
      <c r="AY11712" s="221"/>
      <c r="AZ11712" s="221"/>
    </row>
    <row r="11713" spans="34:52" x14ac:dyDescent="0.15">
      <c r="AH11713" s="221"/>
      <c r="AI11713" s="221"/>
      <c r="AJ11713" s="221"/>
      <c r="AK11713" s="221"/>
      <c r="AL11713" s="221"/>
      <c r="AM11713" s="221"/>
      <c r="AN11713" s="221"/>
      <c r="AO11713" s="221"/>
      <c r="AP11713" s="221"/>
      <c r="AQ11713" s="219"/>
      <c r="AR11713" s="219"/>
      <c r="AS11713" s="221"/>
      <c r="AT11713" s="221"/>
      <c r="AU11713" s="221"/>
      <c r="AV11713" s="221"/>
      <c r="AW11713" s="221"/>
      <c r="AX11713" s="221"/>
      <c r="AY11713" s="221"/>
      <c r="AZ11713" s="221"/>
    </row>
    <row r="11714" spans="34:52" x14ac:dyDescent="0.15">
      <c r="AH11714" s="221"/>
      <c r="AI11714" s="221"/>
      <c r="AJ11714" s="221"/>
      <c r="AK11714" s="221"/>
      <c r="AL11714" s="221"/>
      <c r="AM11714" s="221"/>
      <c r="AN11714" s="221"/>
      <c r="AO11714" s="221"/>
      <c r="AP11714" s="221"/>
      <c r="AQ11714" s="219"/>
      <c r="AR11714" s="219"/>
      <c r="AS11714" s="221"/>
      <c r="AT11714" s="221"/>
      <c r="AU11714" s="221"/>
      <c r="AV11714" s="221"/>
      <c r="AW11714" s="221"/>
      <c r="AX11714" s="221"/>
      <c r="AY11714" s="221"/>
      <c r="AZ11714" s="221"/>
    </row>
    <row r="11715" spans="34:52" x14ac:dyDescent="0.15">
      <c r="AH11715" s="221"/>
      <c r="AI11715" s="221"/>
      <c r="AJ11715" s="221"/>
      <c r="AK11715" s="221"/>
      <c r="AL11715" s="221"/>
      <c r="AM11715" s="221"/>
      <c r="AN11715" s="221"/>
      <c r="AO11715" s="221"/>
      <c r="AP11715" s="221"/>
      <c r="AQ11715" s="219"/>
      <c r="AR11715" s="219"/>
      <c r="AS11715" s="221"/>
      <c r="AT11715" s="221"/>
      <c r="AU11715" s="221"/>
      <c r="AV11715" s="221"/>
      <c r="AW11715" s="221"/>
      <c r="AX11715" s="221"/>
      <c r="AY11715" s="221"/>
      <c r="AZ11715" s="221"/>
    </row>
    <row r="11716" spans="34:52" x14ac:dyDescent="0.15">
      <c r="AH11716" s="221"/>
      <c r="AI11716" s="221"/>
      <c r="AJ11716" s="221"/>
      <c r="AK11716" s="221"/>
      <c r="AL11716" s="221"/>
      <c r="AM11716" s="221"/>
      <c r="AN11716" s="221"/>
      <c r="AO11716" s="221"/>
      <c r="AP11716" s="221"/>
      <c r="AQ11716" s="219"/>
      <c r="AR11716" s="219"/>
      <c r="AS11716" s="221"/>
      <c r="AT11716" s="221"/>
      <c r="AU11716" s="221"/>
      <c r="AV11716" s="221"/>
      <c r="AW11716" s="221"/>
      <c r="AX11716" s="221"/>
      <c r="AY11716" s="221"/>
      <c r="AZ11716" s="221"/>
    </row>
    <row r="11717" spans="34:52" x14ac:dyDescent="0.15">
      <c r="AH11717" s="221"/>
      <c r="AI11717" s="221"/>
      <c r="AJ11717" s="221"/>
      <c r="AK11717" s="221"/>
      <c r="AL11717" s="221"/>
      <c r="AM11717" s="221"/>
      <c r="AN11717" s="221"/>
      <c r="AO11717" s="221"/>
      <c r="AP11717" s="221"/>
      <c r="AQ11717" s="219"/>
      <c r="AR11717" s="219"/>
      <c r="AS11717" s="221"/>
      <c r="AT11717" s="221"/>
      <c r="AU11717" s="221"/>
      <c r="AV11717" s="221"/>
      <c r="AW11717" s="221"/>
      <c r="AX11717" s="221"/>
      <c r="AY11717" s="221"/>
      <c r="AZ11717" s="221"/>
    </row>
    <row r="11718" spans="34:52" x14ac:dyDescent="0.15">
      <c r="AH11718" s="221"/>
      <c r="AI11718" s="221"/>
      <c r="AJ11718" s="221"/>
      <c r="AK11718" s="221"/>
      <c r="AL11718" s="221"/>
      <c r="AM11718" s="221"/>
      <c r="AN11718" s="221"/>
      <c r="AO11718" s="221"/>
      <c r="AP11718" s="221"/>
      <c r="AQ11718" s="219"/>
      <c r="AR11718" s="219"/>
      <c r="AS11718" s="221"/>
      <c r="AT11718" s="221"/>
      <c r="AU11718" s="221"/>
      <c r="AV11718" s="221"/>
      <c r="AW11718" s="221"/>
      <c r="AX11718" s="221"/>
      <c r="AY11718" s="221"/>
      <c r="AZ11718" s="221"/>
    </row>
    <row r="11719" spans="34:52" x14ac:dyDescent="0.15">
      <c r="AH11719" s="221"/>
      <c r="AI11719" s="221"/>
      <c r="AJ11719" s="221"/>
      <c r="AK11719" s="221"/>
      <c r="AL11719" s="221"/>
      <c r="AM11719" s="221"/>
      <c r="AN11719" s="221"/>
      <c r="AO11719" s="221"/>
      <c r="AP11719" s="221"/>
      <c r="AQ11719" s="219"/>
      <c r="AR11719" s="219"/>
      <c r="AS11719" s="221"/>
      <c r="AT11719" s="221"/>
      <c r="AU11719" s="221"/>
      <c r="AV11719" s="221"/>
      <c r="AW11719" s="221"/>
      <c r="AX11719" s="221"/>
      <c r="AY11719" s="221"/>
      <c r="AZ11719" s="221"/>
    </row>
    <row r="11720" spans="34:52" x14ac:dyDescent="0.15">
      <c r="AH11720" s="221"/>
      <c r="AI11720" s="221"/>
      <c r="AJ11720" s="221"/>
      <c r="AK11720" s="221"/>
      <c r="AL11720" s="221"/>
      <c r="AM11720" s="221"/>
      <c r="AN11720" s="221"/>
      <c r="AO11720" s="221"/>
      <c r="AP11720" s="221"/>
      <c r="AQ11720" s="219"/>
      <c r="AR11720" s="219"/>
      <c r="AS11720" s="221"/>
      <c r="AT11720" s="221"/>
      <c r="AU11720" s="221"/>
      <c r="AV11720" s="221"/>
      <c r="AW11720" s="221"/>
      <c r="AX11720" s="221"/>
      <c r="AY11720" s="221"/>
      <c r="AZ11720" s="221"/>
    </row>
    <row r="11721" spans="34:52" x14ac:dyDescent="0.15">
      <c r="AH11721" s="221"/>
      <c r="AI11721" s="221"/>
      <c r="AJ11721" s="221"/>
      <c r="AK11721" s="221"/>
      <c r="AL11721" s="221"/>
      <c r="AM11721" s="221"/>
      <c r="AN11721" s="221"/>
      <c r="AO11721" s="221"/>
      <c r="AP11721" s="221"/>
      <c r="AQ11721" s="219"/>
      <c r="AR11721" s="219"/>
      <c r="AS11721" s="221"/>
      <c r="AT11721" s="221"/>
      <c r="AU11721" s="221"/>
      <c r="AV11721" s="221"/>
      <c r="AW11721" s="221"/>
      <c r="AX11721" s="221"/>
      <c r="AY11721" s="221"/>
      <c r="AZ11721" s="221"/>
    </row>
    <row r="11722" spans="34:52" x14ac:dyDescent="0.15">
      <c r="AH11722" s="221"/>
      <c r="AI11722" s="221"/>
      <c r="AJ11722" s="221"/>
      <c r="AK11722" s="221"/>
      <c r="AL11722" s="221"/>
      <c r="AM11722" s="221"/>
      <c r="AN11722" s="221"/>
      <c r="AO11722" s="221"/>
      <c r="AP11722" s="221"/>
      <c r="AQ11722" s="219"/>
      <c r="AR11722" s="219"/>
      <c r="AS11722" s="221"/>
      <c r="AT11722" s="221"/>
      <c r="AU11722" s="221"/>
      <c r="AV11722" s="221"/>
      <c r="AW11722" s="221"/>
      <c r="AX11722" s="221"/>
      <c r="AY11722" s="221"/>
      <c r="AZ11722" s="221"/>
    </row>
    <row r="11723" spans="34:52" x14ac:dyDescent="0.15">
      <c r="AH11723" s="221"/>
      <c r="AI11723" s="221"/>
      <c r="AJ11723" s="221"/>
      <c r="AK11723" s="221"/>
      <c r="AL11723" s="221"/>
      <c r="AM11723" s="221"/>
      <c r="AN11723" s="221"/>
      <c r="AO11723" s="221"/>
      <c r="AP11723" s="221"/>
      <c r="AQ11723" s="219"/>
      <c r="AR11723" s="219"/>
      <c r="AS11723" s="221"/>
      <c r="AT11723" s="221"/>
      <c r="AU11723" s="221"/>
      <c r="AV11723" s="221"/>
      <c r="AW11723" s="221"/>
      <c r="AX11723" s="221"/>
      <c r="AY11723" s="221"/>
      <c r="AZ11723" s="221"/>
    </row>
    <row r="11724" spans="34:52" x14ac:dyDescent="0.15">
      <c r="AH11724" s="221"/>
      <c r="AI11724" s="221"/>
      <c r="AJ11724" s="221"/>
      <c r="AK11724" s="221"/>
      <c r="AL11724" s="221"/>
      <c r="AM11724" s="221"/>
      <c r="AN11724" s="221"/>
      <c r="AO11724" s="221"/>
      <c r="AP11724" s="221"/>
      <c r="AQ11724" s="219"/>
      <c r="AR11724" s="219"/>
      <c r="AS11724" s="221"/>
      <c r="AT11724" s="221"/>
      <c r="AU11724" s="221"/>
      <c r="AV11724" s="221"/>
      <c r="AW11724" s="221"/>
      <c r="AX11724" s="221"/>
      <c r="AY11724" s="221"/>
      <c r="AZ11724" s="221"/>
    </row>
    <row r="11725" spans="34:52" x14ac:dyDescent="0.15">
      <c r="AH11725" s="221"/>
      <c r="AI11725" s="221"/>
      <c r="AJ11725" s="221"/>
      <c r="AK11725" s="221"/>
      <c r="AL11725" s="221"/>
      <c r="AM11725" s="221"/>
      <c r="AN11725" s="221"/>
      <c r="AO11725" s="221"/>
      <c r="AP11725" s="221"/>
      <c r="AQ11725" s="219"/>
      <c r="AR11725" s="219"/>
      <c r="AS11725" s="221"/>
      <c r="AT11725" s="221"/>
      <c r="AU11725" s="221"/>
      <c r="AV11725" s="221"/>
      <c r="AW11725" s="221"/>
      <c r="AX11725" s="221"/>
      <c r="AY11725" s="221"/>
      <c r="AZ11725" s="221"/>
    </row>
    <row r="11726" spans="34:52" x14ac:dyDescent="0.15">
      <c r="AH11726" s="221"/>
      <c r="AI11726" s="221"/>
      <c r="AJ11726" s="221"/>
      <c r="AK11726" s="221"/>
      <c r="AL11726" s="221"/>
      <c r="AM11726" s="221"/>
      <c r="AN11726" s="221"/>
      <c r="AO11726" s="221"/>
      <c r="AP11726" s="221"/>
      <c r="AQ11726" s="219"/>
      <c r="AR11726" s="219"/>
      <c r="AS11726" s="221"/>
      <c r="AT11726" s="221"/>
      <c r="AU11726" s="221"/>
      <c r="AV11726" s="221"/>
      <c r="AW11726" s="221"/>
      <c r="AX11726" s="221"/>
      <c r="AY11726" s="221"/>
      <c r="AZ11726" s="221"/>
    </row>
    <row r="11727" spans="34:52" x14ac:dyDescent="0.15">
      <c r="AH11727" s="221"/>
      <c r="AI11727" s="221"/>
      <c r="AJ11727" s="221"/>
      <c r="AK11727" s="221"/>
      <c r="AL11727" s="221"/>
      <c r="AM11727" s="221"/>
      <c r="AN11727" s="221"/>
      <c r="AO11727" s="221"/>
      <c r="AP11727" s="221"/>
      <c r="AQ11727" s="219"/>
      <c r="AR11727" s="219"/>
      <c r="AS11727" s="221"/>
      <c r="AT11727" s="221"/>
      <c r="AU11727" s="221"/>
      <c r="AV11727" s="221"/>
      <c r="AW11727" s="221"/>
      <c r="AX11727" s="221"/>
      <c r="AY11727" s="221"/>
      <c r="AZ11727" s="221"/>
    </row>
    <row r="11728" spans="34:52" x14ac:dyDescent="0.15">
      <c r="AH11728" s="221"/>
      <c r="AI11728" s="221"/>
      <c r="AJ11728" s="221"/>
      <c r="AK11728" s="221"/>
      <c r="AL11728" s="221"/>
      <c r="AM11728" s="221"/>
      <c r="AN11728" s="221"/>
      <c r="AO11728" s="221"/>
      <c r="AP11728" s="221"/>
      <c r="AQ11728" s="219"/>
      <c r="AR11728" s="219"/>
      <c r="AS11728" s="221"/>
      <c r="AT11728" s="221"/>
      <c r="AU11728" s="221"/>
      <c r="AV11728" s="221"/>
      <c r="AW11728" s="221"/>
      <c r="AX11728" s="221"/>
      <c r="AY11728" s="221"/>
      <c r="AZ11728" s="221"/>
    </row>
    <row r="11729" spans="34:52" x14ac:dyDescent="0.15">
      <c r="AH11729" s="221"/>
      <c r="AI11729" s="221"/>
      <c r="AJ11729" s="221"/>
      <c r="AK11729" s="221"/>
      <c r="AL11729" s="221"/>
      <c r="AM11729" s="221"/>
      <c r="AN11729" s="221"/>
      <c r="AO11729" s="221"/>
      <c r="AP11729" s="221"/>
      <c r="AQ11729" s="219"/>
      <c r="AR11729" s="219"/>
      <c r="AS11729" s="221"/>
      <c r="AT11729" s="221"/>
      <c r="AU11729" s="221"/>
      <c r="AV11729" s="221"/>
      <c r="AW11729" s="221"/>
      <c r="AX11729" s="221"/>
      <c r="AY11729" s="221"/>
      <c r="AZ11729" s="221"/>
    </row>
    <row r="11730" spans="34:52" x14ac:dyDescent="0.15">
      <c r="AH11730" s="221"/>
      <c r="AI11730" s="221"/>
      <c r="AJ11730" s="221"/>
      <c r="AK11730" s="221"/>
      <c r="AL11730" s="221"/>
      <c r="AM11730" s="221"/>
      <c r="AN11730" s="221"/>
      <c r="AO11730" s="221"/>
      <c r="AP11730" s="221"/>
      <c r="AQ11730" s="219"/>
      <c r="AR11730" s="219"/>
      <c r="AS11730" s="221"/>
      <c r="AT11730" s="221"/>
      <c r="AU11730" s="221"/>
      <c r="AV11730" s="221"/>
      <c r="AW11730" s="221"/>
      <c r="AX11730" s="221"/>
      <c r="AY11730" s="221"/>
      <c r="AZ11730" s="221"/>
    </row>
    <row r="11731" spans="34:52" x14ac:dyDescent="0.15">
      <c r="AH11731" s="221"/>
      <c r="AI11731" s="221"/>
      <c r="AJ11731" s="221"/>
      <c r="AK11731" s="221"/>
      <c r="AL11731" s="221"/>
      <c r="AM11731" s="221"/>
      <c r="AN11731" s="221"/>
      <c r="AO11731" s="221"/>
      <c r="AP11731" s="221"/>
      <c r="AQ11731" s="219"/>
      <c r="AR11731" s="219"/>
      <c r="AS11731" s="221"/>
      <c r="AT11731" s="221"/>
      <c r="AU11731" s="221"/>
      <c r="AV11731" s="221"/>
      <c r="AW11731" s="221"/>
      <c r="AX11731" s="221"/>
      <c r="AY11731" s="221"/>
      <c r="AZ11731" s="221"/>
    </row>
    <row r="11732" spans="34:52" x14ac:dyDescent="0.15">
      <c r="AH11732" s="221"/>
      <c r="AI11732" s="221"/>
      <c r="AJ11732" s="221"/>
      <c r="AK11732" s="221"/>
      <c r="AL11732" s="221"/>
      <c r="AM11732" s="221"/>
      <c r="AN11732" s="221"/>
      <c r="AO11732" s="221"/>
      <c r="AP11732" s="221"/>
      <c r="AQ11732" s="219"/>
      <c r="AR11732" s="219"/>
      <c r="AS11732" s="221"/>
      <c r="AT11732" s="221"/>
      <c r="AU11732" s="221"/>
      <c r="AV11732" s="221"/>
      <c r="AW11732" s="221"/>
      <c r="AX11732" s="221"/>
      <c r="AY11732" s="221"/>
      <c r="AZ11732" s="221"/>
    </row>
    <row r="11733" spans="34:52" x14ac:dyDescent="0.15">
      <c r="AH11733" s="221"/>
      <c r="AI11733" s="221"/>
      <c r="AJ11733" s="221"/>
      <c r="AK11733" s="221"/>
      <c r="AL11733" s="221"/>
      <c r="AM11733" s="221"/>
      <c r="AN11733" s="221"/>
      <c r="AO11733" s="221"/>
      <c r="AP11733" s="221"/>
      <c r="AQ11733" s="219"/>
      <c r="AR11733" s="219"/>
      <c r="AS11733" s="221"/>
      <c r="AT11733" s="221"/>
      <c r="AU11733" s="221"/>
      <c r="AV11733" s="221"/>
      <c r="AW11733" s="221"/>
      <c r="AX11733" s="221"/>
      <c r="AY11733" s="221"/>
      <c r="AZ11733" s="221"/>
    </row>
    <row r="11734" spans="34:52" x14ac:dyDescent="0.15">
      <c r="AH11734" s="221"/>
      <c r="AI11734" s="221"/>
      <c r="AJ11734" s="221"/>
      <c r="AK11734" s="221"/>
      <c r="AL11734" s="221"/>
      <c r="AM11734" s="221"/>
      <c r="AN11734" s="221"/>
      <c r="AO11734" s="221"/>
      <c r="AP11734" s="221"/>
      <c r="AQ11734" s="219"/>
      <c r="AR11734" s="219"/>
      <c r="AS11734" s="221"/>
      <c r="AT11734" s="221"/>
      <c r="AU11734" s="221"/>
      <c r="AV11734" s="221"/>
      <c r="AW11734" s="221"/>
      <c r="AX11734" s="221"/>
      <c r="AY11734" s="221"/>
      <c r="AZ11734" s="221"/>
    </row>
    <row r="11735" spans="34:52" x14ac:dyDescent="0.15">
      <c r="AH11735" s="221"/>
      <c r="AI11735" s="221"/>
      <c r="AJ11735" s="221"/>
      <c r="AK11735" s="221"/>
      <c r="AL11735" s="221"/>
      <c r="AM11735" s="221"/>
      <c r="AN11735" s="221"/>
      <c r="AO11735" s="221"/>
      <c r="AP11735" s="221"/>
      <c r="AQ11735" s="219"/>
      <c r="AR11735" s="219"/>
      <c r="AS11735" s="221"/>
      <c r="AT11735" s="221"/>
      <c r="AU11735" s="221"/>
      <c r="AV11735" s="221"/>
      <c r="AW11735" s="221"/>
      <c r="AX11735" s="221"/>
      <c r="AY11735" s="221"/>
      <c r="AZ11735" s="221"/>
    </row>
    <row r="11736" spans="34:52" x14ac:dyDescent="0.15">
      <c r="AH11736" s="221"/>
      <c r="AI11736" s="221"/>
      <c r="AJ11736" s="221"/>
      <c r="AK11736" s="221"/>
      <c r="AL11736" s="221"/>
      <c r="AM11736" s="221"/>
      <c r="AN11736" s="221"/>
      <c r="AO11736" s="221"/>
      <c r="AP11736" s="221"/>
      <c r="AQ11736" s="219"/>
      <c r="AR11736" s="219"/>
      <c r="AS11736" s="221"/>
      <c r="AT11736" s="221"/>
      <c r="AU11736" s="221"/>
      <c r="AV11736" s="221"/>
      <c r="AW11736" s="221"/>
      <c r="AX11736" s="221"/>
      <c r="AY11736" s="221"/>
      <c r="AZ11736" s="221"/>
    </row>
    <row r="11737" spans="34:52" x14ac:dyDescent="0.15">
      <c r="AH11737" s="221"/>
      <c r="AI11737" s="221"/>
      <c r="AJ11737" s="221"/>
      <c r="AK11737" s="221"/>
      <c r="AL11737" s="221"/>
      <c r="AM11737" s="221"/>
      <c r="AN11737" s="221"/>
      <c r="AO11737" s="221"/>
      <c r="AP11737" s="221"/>
      <c r="AQ11737" s="219"/>
      <c r="AR11737" s="219"/>
      <c r="AS11737" s="221"/>
      <c r="AT11737" s="221"/>
      <c r="AU11737" s="221"/>
      <c r="AV11737" s="221"/>
      <c r="AW11737" s="221"/>
      <c r="AX11737" s="221"/>
      <c r="AY11737" s="221"/>
      <c r="AZ11737" s="221"/>
    </row>
    <row r="11738" spans="34:52" x14ac:dyDescent="0.15">
      <c r="AH11738" s="221"/>
      <c r="AI11738" s="221"/>
      <c r="AJ11738" s="221"/>
      <c r="AK11738" s="221"/>
      <c r="AL11738" s="221"/>
      <c r="AM11738" s="221"/>
      <c r="AN11738" s="221"/>
      <c r="AO11738" s="221"/>
      <c r="AP11738" s="221"/>
      <c r="AQ11738" s="219"/>
      <c r="AR11738" s="219"/>
      <c r="AS11738" s="221"/>
      <c r="AT11738" s="221"/>
      <c r="AU11738" s="221"/>
      <c r="AV11738" s="221"/>
      <c r="AW11738" s="221"/>
      <c r="AX11738" s="221"/>
      <c r="AY11738" s="221"/>
      <c r="AZ11738" s="221"/>
    </row>
    <row r="11739" spans="34:52" x14ac:dyDescent="0.15">
      <c r="AH11739" s="221"/>
      <c r="AI11739" s="221"/>
      <c r="AJ11739" s="221"/>
      <c r="AK11739" s="221"/>
      <c r="AL11739" s="221"/>
      <c r="AM11739" s="221"/>
      <c r="AN11739" s="221"/>
      <c r="AO11739" s="221"/>
      <c r="AP11739" s="221"/>
      <c r="AQ11739" s="219"/>
      <c r="AR11739" s="219"/>
      <c r="AS11739" s="221"/>
      <c r="AT11739" s="221"/>
      <c r="AU11739" s="221"/>
      <c r="AV11739" s="221"/>
      <c r="AW11739" s="221"/>
      <c r="AX11739" s="221"/>
      <c r="AY11739" s="221"/>
      <c r="AZ11739" s="221"/>
    </row>
    <row r="11740" spans="34:52" x14ac:dyDescent="0.15">
      <c r="AH11740" s="221"/>
      <c r="AI11740" s="221"/>
      <c r="AJ11740" s="221"/>
      <c r="AK11740" s="221"/>
      <c r="AL11740" s="221"/>
      <c r="AM11740" s="221"/>
      <c r="AN11740" s="221"/>
      <c r="AO11740" s="221"/>
      <c r="AP11740" s="221"/>
      <c r="AQ11740" s="219"/>
      <c r="AR11740" s="219"/>
      <c r="AS11740" s="221"/>
      <c r="AT11740" s="221"/>
      <c r="AU11740" s="221"/>
      <c r="AV11740" s="221"/>
      <c r="AW11740" s="221"/>
      <c r="AX11740" s="221"/>
      <c r="AY11740" s="221"/>
      <c r="AZ11740" s="221"/>
    </row>
    <row r="11741" spans="34:52" x14ac:dyDescent="0.15">
      <c r="AH11741" s="221"/>
      <c r="AI11741" s="221"/>
      <c r="AJ11741" s="221"/>
      <c r="AK11741" s="221"/>
      <c r="AL11741" s="221"/>
      <c r="AM11741" s="221"/>
      <c r="AN11741" s="221"/>
      <c r="AO11741" s="221"/>
      <c r="AP11741" s="221"/>
      <c r="AQ11741" s="219"/>
      <c r="AR11741" s="219"/>
      <c r="AS11741" s="221"/>
      <c r="AT11741" s="221"/>
      <c r="AU11741" s="221"/>
      <c r="AV11741" s="221"/>
      <c r="AW11741" s="221"/>
      <c r="AX11741" s="221"/>
      <c r="AY11741" s="221"/>
      <c r="AZ11741" s="221"/>
    </row>
    <row r="11742" spans="34:52" x14ac:dyDescent="0.15">
      <c r="AH11742" s="221"/>
      <c r="AI11742" s="221"/>
      <c r="AJ11742" s="221"/>
      <c r="AK11742" s="221"/>
      <c r="AL11742" s="221"/>
      <c r="AM11742" s="221"/>
      <c r="AN11742" s="221"/>
      <c r="AO11742" s="221"/>
      <c r="AP11742" s="221"/>
      <c r="AQ11742" s="219"/>
      <c r="AR11742" s="219"/>
      <c r="AS11742" s="221"/>
      <c r="AT11742" s="221"/>
      <c r="AU11742" s="221"/>
      <c r="AV11742" s="221"/>
      <c r="AW11742" s="221"/>
      <c r="AX11742" s="221"/>
      <c r="AY11742" s="221"/>
      <c r="AZ11742" s="221"/>
    </row>
    <row r="11743" spans="34:52" x14ac:dyDescent="0.15">
      <c r="AH11743" s="221"/>
      <c r="AI11743" s="221"/>
      <c r="AJ11743" s="221"/>
      <c r="AK11743" s="221"/>
      <c r="AL11743" s="221"/>
      <c r="AM11743" s="221"/>
      <c r="AN11743" s="221"/>
      <c r="AO11743" s="221"/>
      <c r="AP11743" s="221"/>
      <c r="AQ11743" s="219"/>
      <c r="AR11743" s="219"/>
      <c r="AS11743" s="221"/>
      <c r="AT11743" s="221"/>
      <c r="AU11743" s="221"/>
      <c r="AV11743" s="221"/>
      <c r="AW11743" s="221"/>
      <c r="AX11743" s="221"/>
      <c r="AY11743" s="221"/>
      <c r="AZ11743" s="221"/>
    </row>
    <row r="11744" spans="34:52" x14ac:dyDescent="0.15">
      <c r="AH11744" s="221"/>
      <c r="AI11744" s="221"/>
      <c r="AJ11744" s="221"/>
      <c r="AK11744" s="221"/>
      <c r="AL11744" s="221"/>
      <c r="AM11744" s="221"/>
      <c r="AN11744" s="221"/>
      <c r="AO11744" s="221"/>
      <c r="AP11744" s="221"/>
      <c r="AQ11744" s="219"/>
      <c r="AR11744" s="219"/>
      <c r="AS11744" s="221"/>
      <c r="AT11744" s="221"/>
      <c r="AU11744" s="221"/>
      <c r="AV11744" s="221"/>
      <c r="AW11744" s="221"/>
      <c r="AX11744" s="221"/>
      <c r="AY11744" s="221"/>
      <c r="AZ11744" s="221"/>
    </row>
    <row r="11745" spans="34:52" x14ac:dyDescent="0.15">
      <c r="AH11745" s="221"/>
      <c r="AI11745" s="221"/>
      <c r="AJ11745" s="221"/>
      <c r="AK11745" s="221"/>
      <c r="AL11745" s="221"/>
      <c r="AM11745" s="221"/>
      <c r="AN11745" s="221"/>
      <c r="AO11745" s="221"/>
      <c r="AP11745" s="221"/>
      <c r="AQ11745" s="219"/>
      <c r="AR11745" s="219"/>
      <c r="AS11745" s="221"/>
      <c r="AT11745" s="221"/>
      <c r="AU11745" s="221"/>
      <c r="AV11745" s="221"/>
      <c r="AW11745" s="221"/>
      <c r="AX11745" s="221"/>
      <c r="AY11745" s="221"/>
      <c r="AZ11745" s="221"/>
    </row>
    <row r="11746" spans="34:52" x14ac:dyDescent="0.15">
      <c r="AH11746" s="221"/>
      <c r="AI11746" s="221"/>
      <c r="AJ11746" s="221"/>
      <c r="AK11746" s="221"/>
      <c r="AL11746" s="221"/>
      <c r="AM11746" s="221"/>
      <c r="AN11746" s="221"/>
      <c r="AO11746" s="221"/>
      <c r="AP11746" s="221"/>
      <c r="AQ11746" s="219"/>
      <c r="AR11746" s="219"/>
      <c r="AS11746" s="221"/>
      <c r="AT11746" s="221"/>
      <c r="AU11746" s="221"/>
      <c r="AV11746" s="221"/>
      <c r="AW11746" s="221"/>
      <c r="AX11746" s="221"/>
      <c r="AY11746" s="221"/>
      <c r="AZ11746" s="221"/>
    </row>
    <row r="11747" spans="34:52" x14ac:dyDescent="0.15">
      <c r="AH11747" s="221"/>
      <c r="AI11747" s="221"/>
      <c r="AJ11747" s="221"/>
      <c r="AK11747" s="221"/>
      <c r="AL11747" s="221"/>
      <c r="AM11747" s="221"/>
      <c r="AN11747" s="221"/>
      <c r="AO11747" s="221"/>
      <c r="AP11747" s="221"/>
      <c r="AQ11747" s="219"/>
      <c r="AR11747" s="219"/>
      <c r="AS11747" s="221"/>
      <c r="AT11747" s="221"/>
      <c r="AU11747" s="221"/>
      <c r="AV11747" s="221"/>
      <c r="AW11747" s="221"/>
      <c r="AX11747" s="221"/>
      <c r="AY11747" s="221"/>
      <c r="AZ11747" s="221"/>
    </row>
    <row r="11748" spans="34:52" x14ac:dyDescent="0.15">
      <c r="AH11748" s="221"/>
      <c r="AI11748" s="221"/>
      <c r="AJ11748" s="221"/>
      <c r="AK11748" s="221"/>
      <c r="AL11748" s="221"/>
      <c r="AM11748" s="221"/>
      <c r="AN11748" s="221"/>
      <c r="AO11748" s="221"/>
      <c r="AP11748" s="221"/>
      <c r="AQ11748" s="219"/>
      <c r="AR11748" s="219"/>
      <c r="AS11748" s="221"/>
      <c r="AT11748" s="221"/>
      <c r="AU11748" s="221"/>
      <c r="AV11748" s="221"/>
      <c r="AW11748" s="221"/>
      <c r="AX11748" s="221"/>
      <c r="AY11748" s="221"/>
      <c r="AZ11748" s="221"/>
    </row>
    <row r="11749" spans="34:52" x14ac:dyDescent="0.15">
      <c r="AH11749" s="221"/>
      <c r="AI11749" s="221"/>
      <c r="AJ11749" s="221"/>
      <c r="AK11749" s="221"/>
      <c r="AL11749" s="221"/>
      <c r="AM11749" s="221"/>
      <c r="AN11749" s="221"/>
      <c r="AO11749" s="221"/>
      <c r="AP11749" s="221"/>
      <c r="AQ11749" s="219"/>
      <c r="AR11749" s="219"/>
      <c r="AS11749" s="221"/>
      <c r="AT11749" s="221"/>
      <c r="AU11749" s="221"/>
      <c r="AV11749" s="221"/>
      <c r="AW11749" s="221"/>
      <c r="AX11749" s="221"/>
      <c r="AY11749" s="221"/>
      <c r="AZ11749" s="221"/>
    </row>
    <row r="11750" spans="34:52" x14ac:dyDescent="0.15">
      <c r="AH11750" s="221"/>
      <c r="AI11750" s="221"/>
      <c r="AJ11750" s="221"/>
      <c r="AK11750" s="221"/>
      <c r="AL11750" s="221"/>
      <c r="AM11750" s="221"/>
      <c r="AN11750" s="221"/>
      <c r="AO11750" s="221"/>
      <c r="AP11750" s="221"/>
      <c r="AQ11750" s="219"/>
      <c r="AR11750" s="219"/>
      <c r="AS11750" s="221"/>
      <c r="AT11750" s="221"/>
      <c r="AU11750" s="221"/>
      <c r="AV11750" s="221"/>
      <c r="AW11750" s="221"/>
      <c r="AX11750" s="221"/>
      <c r="AY11750" s="221"/>
      <c r="AZ11750" s="221"/>
    </row>
    <row r="11751" spans="34:52" x14ac:dyDescent="0.15">
      <c r="AH11751" s="221"/>
      <c r="AI11751" s="221"/>
      <c r="AJ11751" s="221"/>
      <c r="AK11751" s="221"/>
      <c r="AL11751" s="221"/>
      <c r="AM11751" s="221"/>
      <c r="AN11751" s="221"/>
      <c r="AO11751" s="221"/>
      <c r="AP11751" s="221"/>
      <c r="AQ11751" s="219"/>
      <c r="AR11751" s="219"/>
      <c r="AS11751" s="221"/>
      <c r="AT11751" s="221"/>
      <c r="AU11751" s="221"/>
      <c r="AV11751" s="221"/>
      <c r="AW11751" s="221"/>
      <c r="AX11751" s="221"/>
      <c r="AY11751" s="221"/>
      <c r="AZ11751" s="221"/>
    </row>
    <row r="11752" spans="34:52" x14ac:dyDescent="0.15">
      <c r="AH11752" s="221"/>
      <c r="AI11752" s="221"/>
      <c r="AJ11752" s="221"/>
      <c r="AK11752" s="221"/>
      <c r="AL11752" s="221"/>
      <c r="AM11752" s="221"/>
      <c r="AN11752" s="221"/>
      <c r="AO11752" s="221"/>
      <c r="AP11752" s="221"/>
      <c r="AQ11752" s="219"/>
      <c r="AR11752" s="219"/>
      <c r="AS11752" s="221"/>
      <c r="AT11752" s="221"/>
      <c r="AU11752" s="221"/>
      <c r="AV11752" s="221"/>
      <c r="AW11752" s="221"/>
      <c r="AX11752" s="221"/>
      <c r="AY11752" s="221"/>
      <c r="AZ11752" s="221"/>
    </row>
    <row r="11753" spans="34:52" x14ac:dyDescent="0.15">
      <c r="AH11753" s="221"/>
      <c r="AI11753" s="221"/>
      <c r="AJ11753" s="221"/>
      <c r="AK11753" s="221"/>
      <c r="AL11753" s="221"/>
      <c r="AM11753" s="221"/>
      <c r="AN11753" s="221"/>
      <c r="AO11753" s="221"/>
      <c r="AP11753" s="221"/>
      <c r="AQ11753" s="219"/>
      <c r="AR11753" s="219"/>
      <c r="AS11753" s="221"/>
      <c r="AT11753" s="221"/>
      <c r="AU11753" s="221"/>
      <c r="AV11753" s="221"/>
      <c r="AW11753" s="221"/>
      <c r="AX11753" s="221"/>
      <c r="AY11753" s="221"/>
      <c r="AZ11753" s="221"/>
    </row>
    <row r="11754" spans="34:52" x14ac:dyDescent="0.15">
      <c r="AH11754" s="221"/>
      <c r="AI11754" s="221"/>
      <c r="AJ11754" s="221"/>
      <c r="AK11754" s="221"/>
      <c r="AL11754" s="221"/>
      <c r="AM11754" s="221"/>
      <c r="AN11754" s="221"/>
      <c r="AO11754" s="221"/>
      <c r="AP11754" s="221"/>
      <c r="AQ11754" s="219"/>
      <c r="AR11754" s="219"/>
      <c r="AS11754" s="221"/>
      <c r="AT11754" s="221"/>
      <c r="AU11754" s="221"/>
      <c r="AV11754" s="221"/>
      <c r="AW11754" s="221"/>
      <c r="AX11754" s="221"/>
      <c r="AY11754" s="221"/>
      <c r="AZ11754" s="221"/>
    </row>
    <row r="11755" spans="34:52" x14ac:dyDescent="0.15">
      <c r="AH11755" s="221"/>
      <c r="AI11755" s="221"/>
      <c r="AJ11755" s="221"/>
      <c r="AK11755" s="221"/>
      <c r="AL11755" s="221"/>
      <c r="AM11755" s="221"/>
      <c r="AN11755" s="221"/>
      <c r="AO11755" s="221"/>
      <c r="AP11755" s="221"/>
      <c r="AQ11755" s="219"/>
      <c r="AR11755" s="219"/>
      <c r="AS11755" s="221"/>
      <c r="AT11755" s="221"/>
      <c r="AU11755" s="221"/>
      <c r="AV11755" s="221"/>
      <c r="AW11755" s="221"/>
      <c r="AX11755" s="221"/>
      <c r="AY11755" s="221"/>
      <c r="AZ11755" s="221"/>
    </row>
    <row r="11756" spans="34:52" x14ac:dyDescent="0.15">
      <c r="AH11756" s="221"/>
      <c r="AI11756" s="221"/>
      <c r="AJ11756" s="221"/>
      <c r="AK11756" s="221"/>
      <c r="AL11756" s="221"/>
      <c r="AM11756" s="221"/>
      <c r="AN11756" s="221"/>
      <c r="AO11756" s="221"/>
      <c r="AP11756" s="221"/>
      <c r="AQ11756" s="219"/>
      <c r="AR11756" s="219"/>
      <c r="AS11756" s="221"/>
      <c r="AT11756" s="221"/>
      <c r="AU11756" s="221"/>
      <c r="AV11756" s="221"/>
      <c r="AW11756" s="221"/>
      <c r="AX11756" s="221"/>
      <c r="AY11756" s="221"/>
      <c r="AZ11756" s="221"/>
    </row>
    <row r="11757" spans="34:52" x14ac:dyDescent="0.15">
      <c r="AH11757" s="221"/>
      <c r="AI11757" s="221"/>
      <c r="AJ11757" s="221"/>
      <c r="AK11757" s="221"/>
      <c r="AL11757" s="221"/>
      <c r="AM11757" s="221"/>
      <c r="AN11757" s="221"/>
      <c r="AO11757" s="221"/>
      <c r="AP11757" s="221"/>
      <c r="AQ11757" s="219"/>
      <c r="AR11757" s="219"/>
      <c r="AS11757" s="221"/>
      <c r="AT11757" s="221"/>
      <c r="AU11757" s="221"/>
      <c r="AV11757" s="221"/>
      <c r="AW11757" s="221"/>
      <c r="AX11757" s="221"/>
      <c r="AY11757" s="221"/>
      <c r="AZ11757" s="221"/>
    </row>
    <row r="11758" spans="34:52" x14ac:dyDescent="0.15">
      <c r="AH11758" s="221"/>
      <c r="AI11758" s="221"/>
      <c r="AJ11758" s="221"/>
      <c r="AK11758" s="221"/>
      <c r="AL11758" s="221"/>
      <c r="AM11758" s="221"/>
      <c r="AN11758" s="221"/>
      <c r="AO11758" s="221"/>
      <c r="AP11758" s="221"/>
      <c r="AQ11758" s="219"/>
      <c r="AR11758" s="219"/>
      <c r="AS11758" s="221"/>
      <c r="AT11758" s="221"/>
      <c r="AU11758" s="221"/>
      <c r="AV11758" s="221"/>
      <c r="AW11758" s="221"/>
      <c r="AX11758" s="221"/>
      <c r="AY11758" s="221"/>
      <c r="AZ11758" s="221"/>
    </row>
    <row r="11759" spans="34:52" x14ac:dyDescent="0.15">
      <c r="AH11759" s="221"/>
      <c r="AI11759" s="221"/>
      <c r="AJ11759" s="221"/>
      <c r="AK11759" s="221"/>
      <c r="AL11759" s="221"/>
      <c r="AM11759" s="221"/>
      <c r="AN11759" s="221"/>
      <c r="AO11759" s="221"/>
      <c r="AP11759" s="221"/>
      <c r="AQ11759" s="219"/>
      <c r="AR11759" s="219"/>
      <c r="AS11759" s="221"/>
      <c r="AT11759" s="221"/>
      <c r="AU11759" s="221"/>
      <c r="AV11759" s="221"/>
      <c r="AW11759" s="221"/>
      <c r="AX11759" s="221"/>
      <c r="AY11759" s="221"/>
      <c r="AZ11759" s="221"/>
    </row>
    <row r="11760" spans="34:52" x14ac:dyDescent="0.15">
      <c r="AH11760" s="221"/>
      <c r="AI11760" s="221"/>
      <c r="AJ11760" s="221"/>
      <c r="AK11760" s="221"/>
      <c r="AL11760" s="221"/>
      <c r="AM11760" s="221"/>
      <c r="AN11760" s="221"/>
      <c r="AO11760" s="221"/>
      <c r="AP11760" s="221"/>
      <c r="AQ11760" s="219"/>
      <c r="AR11760" s="219"/>
      <c r="AS11760" s="221"/>
      <c r="AT11760" s="221"/>
      <c r="AU11760" s="221"/>
      <c r="AV11760" s="221"/>
      <c r="AW11760" s="221"/>
      <c r="AX11760" s="221"/>
      <c r="AY11760" s="221"/>
      <c r="AZ11760" s="221"/>
    </row>
    <row r="11761" spans="34:52" x14ac:dyDescent="0.15">
      <c r="AH11761" s="221"/>
      <c r="AI11761" s="221"/>
      <c r="AJ11761" s="221"/>
      <c r="AK11761" s="221"/>
      <c r="AL11761" s="221"/>
      <c r="AM11761" s="221"/>
      <c r="AN11761" s="221"/>
      <c r="AO11761" s="221"/>
      <c r="AP11761" s="221"/>
      <c r="AQ11761" s="219"/>
      <c r="AR11761" s="219"/>
      <c r="AS11761" s="221"/>
      <c r="AT11761" s="221"/>
      <c r="AU11761" s="221"/>
      <c r="AV11761" s="221"/>
      <c r="AW11761" s="221"/>
      <c r="AX11761" s="221"/>
      <c r="AY11761" s="221"/>
      <c r="AZ11761" s="221"/>
    </row>
    <row r="11762" spans="34:52" x14ac:dyDescent="0.15">
      <c r="AH11762" s="221"/>
      <c r="AI11762" s="221"/>
      <c r="AJ11762" s="221"/>
      <c r="AK11762" s="221"/>
      <c r="AL11762" s="221"/>
      <c r="AM11762" s="221"/>
      <c r="AN11762" s="221"/>
      <c r="AO11762" s="221"/>
      <c r="AP11762" s="221"/>
      <c r="AQ11762" s="219"/>
      <c r="AR11762" s="219"/>
      <c r="AS11762" s="221"/>
      <c r="AT11762" s="221"/>
      <c r="AU11762" s="221"/>
      <c r="AV11762" s="221"/>
      <c r="AW11762" s="221"/>
      <c r="AX11762" s="221"/>
      <c r="AY11762" s="221"/>
      <c r="AZ11762" s="221"/>
    </row>
    <row r="11763" spans="34:52" x14ac:dyDescent="0.15">
      <c r="AH11763" s="221"/>
      <c r="AI11763" s="221"/>
      <c r="AJ11763" s="221"/>
      <c r="AK11763" s="221"/>
      <c r="AL11763" s="221"/>
      <c r="AM11763" s="221"/>
      <c r="AN11763" s="221"/>
      <c r="AO11763" s="221"/>
      <c r="AP11763" s="221"/>
      <c r="AQ11763" s="219"/>
      <c r="AR11763" s="219"/>
      <c r="AS11763" s="221"/>
      <c r="AT11763" s="221"/>
      <c r="AU11763" s="221"/>
      <c r="AV11763" s="221"/>
      <c r="AW11763" s="221"/>
      <c r="AX11763" s="221"/>
      <c r="AY11763" s="221"/>
      <c r="AZ11763" s="221"/>
    </row>
    <row r="11764" spans="34:52" x14ac:dyDescent="0.15">
      <c r="AH11764" s="221"/>
      <c r="AI11764" s="221"/>
      <c r="AJ11764" s="221"/>
      <c r="AK11764" s="221"/>
      <c r="AL11764" s="221"/>
      <c r="AM11764" s="221"/>
      <c r="AN11764" s="221"/>
      <c r="AO11764" s="221"/>
      <c r="AP11764" s="221"/>
      <c r="AQ11764" s="219"/>
      <c r="AR11764" s="219"/>
      <c r="AS11764" s="221"/>
      <c r="AT11764" s="221"/>
      <c r="AU11764" s="221"/>
      <c r="AV11764" s="221"/>
      <c r="AW11764" s="221"/>
      <c r="AX11764" s="221"/>
      <c r="AY11764" s="221"/>
      <c r="AZ11764" s="221"/>
    </row>
    <row r="11765" spans="34:52" x14ac:dyDescent="0.15">
      <c r="AH11765" s="221"/>
      <c r="AI11765" s="221"/>
      <c r="AJ11765" s="221"/>
      <c r="AK11765" s="221"/>
      <c r="AL11765" s="221"/>
      <c r="AM11765" s="221"/>
      <c r="AN11765" s="221"/>
      <c r="AO11765" s="221"/>
      <c r="AP11765" s="221"/>
      <c r="AQ11765" s="219"/>
      <c r="AR11765" s="219"/>
      <c r="AS11765" s="221"/>
      <c r="AT11765" s="221"/>
      <c r="AU11765" s="221"/>
      <c r="AV11765" s="221"/>
      <c r="AW11765" s="221"/>
      <c r="AX11765" s="221"/>
      <c r="AY11765" s="221"/>
      <c r="AZ11765" s="221"/>
    </row>
    <row r="11766" spans="34:52" x14ac:dyDescent="0.15">
      <c r="AH11766" s="221"/>
      <c r="AI11766" s="221"/>
      <c r="AJ11766" s="221"/>
      <c r="AK11766" s="221"/>
      <c r="AL11766" s="221"/>
      <c r="AM11766" s="221"/>
      <c r="AN11766" s="221"/>
      <c r="AO11766" s="221"/>
      <c r="AP11766" s="221"/>
      <c r="AQ11766" s="219"/>
      <c r="AR11766" s="219"/>
      <c r="AS11766" s="221"/>
      <c r="AT11766" s="221"/>
      <c r="AU11766" s="221"/>
      <c r="AV11766" s="221"/>
      <c r="AW11766" s="221"/>
      <c r="AX11766" s="221"/>
      <c r="AY11766" s="221"/>
      <c r="AZ11766" s="221"/>
    </row>
    <row r="11767" spans="34:52" x14ac:dyDescent="0.15">
      <c r="AH11767" s="221"/>
      <c r="AI11767" s="221"/>
      <c r="AJ11767" s="221"/>
      <c r="AK11767" s="221"/>
      <c r="AL11767" s="221"/>
      <c r="AM11767" s="221"/>
      <c r="AN11767" s="221"/>
      <c r="AO11767" s="221"/>
      <c r="AP11767" s="221"/>
      <c r="AQ11767" s="219"/>
      <c r="AR11767" s="219"/>
      <c r="AS11767" s="221"/>
      <c r="AT11767" s="221"/>
      <c r="AU11767" s="221"/>
      <c r="AV11767" s="221"/>
      <c r="AW11767" s="221"/>
      <c r="AX11767" s="221"/>
      <c r="AY11767" s="221"/>
      <c r="AZ11767" s="221"/>
    </row>
    <row r="11768" spans="34:52" x14ac:dyDescent="0.15">
      <c r="AH11768" s="221"/>
      <c r="AI11768" s="221"/>
      <c r="AJ11768" s="221"/>
      <c r="AK11768" s="221"/>
      <c r="AL11768" s="221"/>
      <c r="AM11768" s="221"/>
      <c r="AN11768" s="221"/>
      <c r="AO11768" s="221"/>
      <c r="AP11768" s="221"/>
      <c r="AQ11768" s="219"/>
      <c r="AR11768" s="219"/>
      <c r="AS11768" s="221"/>
      <c r="AT11768" s="221"/>
      <c r="AU11768" s="221"/>
      <c r="AV11768" s="221"/>
      <c r="AW11768" s="221"/>
      <c r="AX11768" s="221"/>
      <c r="AY11768" s="221"/>
      <c r="AZ11768" s="221"/>
    </row>
    <row r="11769" spans="34:52" x14ac:dyDescent="0.15">
      <c r="AH11769" s="221"/>
      <c r="AI11769" s="221"/>
      <c r="AJ11769" s="221"/>
      <c r="AK11769" s="221"/>
      <c r="AL11769" s="221"/>
      <c r="AM11769" s="221"/>
      <c r="AN11769" s="221"/>
      <c r="AO11769" s="221"/>
      <c r="AP11769" s="221"/>
      <c r="AQ11769" s="219"/>
      <c r="AR11769" s="219"/>
      <c r="AS11769" s="221"/>
      <c r="AT11769" s="221"/>
      <c r="AU11769" s="221"/>
      <c r="AV11769" s="221"/>
      <c r="AW11769" s="221"/>
      <c r="AX11769" s="221"/>
      <c r="AY11769" s="221"/>
      <c r="AZ11769" s="221"/>
    </row>
    <row r="11770" spans="34:52" x14ac:dyDescent="0.15">
      <c r="AH11770" s="221"/>
      <c r="AI11770" s="221"/>
      <c r="AJ11770" s="221"/>
      <c r="AK11770" s="221"/>
      <c r="AL11770" s="221"/>
      <c r="AM11770" s="221"/>
      <c r="AN11770" s="221"/>
      <c r="AO11770" s="221"/>
      <c r="AP11770" s="221"/>
      <c r="AQ11770" s="219"/>
      <c r="AR11770" s="219"/>
      <c r="AS11770" s="221"/>
      <c r="AT11770" s="221"/>
      <c r="AU11770" s="221"/>
      <c r="AV11770" s="221"/>
      <c r="AW11770" s="221"/>
      <c r="AX11770" s="221"/>
      <c r="AY11770" s="221"/>
      <c r="AZ11770" s="221"/>
    </row>
    <row r="11771" spans="34:52" x14ac:dyDescent="0.15">
      <c r="AH11771" s="221"/>
      <c r="AI11771" s="221"/>
      <c r="AJ11771" s="221"/>
      <c r="AK11771" s="221"/>
      <c r="AL11771" s="221"/>
      <c r="AM11771" s="221"/>
      <c r="AN11771" s="221"/>
      <c r="AO11771" s="221"/>
      <c r="AP11771" s="221"/>
      <c r="AQ11771" s="219"/>
      <c r="AR11771" s="219"/>
      <c r="AS11771" s="221"/>
      <c r="AT11771" s="221"/>
      <c r="AU11771" s="221"/>
      <c r="AV11771" s="221"/>
      <c r="AW11771" s="221"/>
      <c r="AX11771" s="221"/>
      <c r="AY11771" s="221"/>
      <c r="AZ11771" s="221"/>
    </row>
    <row r="11772" spans="34:52" x14ac:dyDescent="0.15">
      <c r="AH11772" s="221"/>
      <c r="AI11772" s="221"/>
      <c r="AJ11772" s="221"/>
      <c r="AK11772" s="221"/>
      <c r="AL11772" s="221"/>
      <c r="AM11772" s="221"/>
      <c r="AN11772" s="221"/>
      <c r="AO11772" s="221"/>
      <c r="AP11772" s="221"/>
      <c r="AQ11772" s="219"/>
      <c r="AR11772" s="219"/>
      <c r="AS11772" s="221"/>
      <c r="AT11772" s="221"/>
      <c r="AU11772" s="221"/>
      <c r="AV11772" s="221"/>
      <c r="AW11772" s="221"/>
      <c r="AX11772" s="221"/>
      <c r="AY11772" s="221"/>
      <c r="AZ11772" s="221"/>
    </row>
    <row r="11773" spans="34:52" x14ac:dyDescent="0.15">
      <c r="AH11773" s="221"/>
      <c r="AI11773" s="221"/>
      <c r="AJ11773" s="221"/>
      <c r="AK11773" s="221"/>
      <c r="AL11773" s="221"/>
      <c r="AM11773" s="221"/>
      <c r="AN11773" s="221"/>
      <c r="AO11773" s="221"/>
      <c r="AP11773" s="221"/>
      <c r="AQ11773" s="219"/>
      <c r="AR11773" s="219"/>
      <c r="AS11773" s="221"/>
      <c r="AT11773" s="221"/>
      <c r="AU11773" s="221"/>
      <c r="AV11773" s="221"/>
      <c r="AW11773" s="221"/>
      <c r="AX11773" s="221"/>
      <c r="AY11773" s="221"/>
      <c r="AZ11773" s="221"/>
    </row>
    <row r="11774" spans="34:52" x14ac:dyDescent="0.15">
      <c r="AH11774" s="221"/>
      <c r="AI11774" s="221"/>
      <c r="AJ11774" s="221"/>
      <c r="AK11774" s="221"/>
      <c r="AL11774" s="221"/>
      <c r="AM11774" s="221"/>
      <c r="AN11774" s="221"/>
      <c r="AO11774" s="221"/>
      <c r="AP11774" s="221"/>
      <c r="AQ11774" s="219"/>
      <c r="AR11774" s="219"/>
      <c r="AS11774" s="221"/>
      <c r="AT11774" s="221"/>
      <c r="AU11774" s="221"/>
      <c r="AV11774" s="221"/>
      <c r="AW11774" s="221"/>
      <c r="AX11774" s="221"/>
      <c r="AY11774" s="221"/>
      <c r="AZ11774" s="221"/>
    </row>
    <row r="11775" spans="34:52" x14ac:dyDescent="0.15">
      <c r="AH11775" s="221"/>
      <c r="AI11775" s="221"/>
      <c r="AJ11775" s="221"/>
      <c r="AK11775" s="221"/>
      <c r="AL11775" s="221"/>
      <c r="AM11775" s="221"/>
      <c r="AN11775" s="221"/>
      <c r="AO11775" s="221"/>
      <c r="AP11775" s="221"/>
      <c r="AQ11775" s="219"/>
      <c r="AR11775" s="219"/>
      <c r="AS11775" s="221"/>
      <c r="AT11775" s="221"/>
      <c r="AU11775" s="221"/>
      <c r="AV11775" s="221"/>
      <c r="AW11775" s="221"/>
      <c r="AX11775" s="221"/>
      <c r="AY11775" s="221"/>
      <c r="AZ11775" s="221"/>
    </row>
    <row r="11776" spans="34:52" x14ac:dyDescent="0.15">
      <c r="AH11776" s="221"/>
      <c r="AI11776" s="221"/>
      <c r="AJ11776" s="221"/>
      <c r="AK11776" s="221"/>
      <c r="AL11776" s="221"/>
      <c r="AM11776" s="221"/>
      <c r="AN11776" s="221"/>
      <c r="AO11776" s="221"/>
      <c r="AP11776" s="221"/>
      <c r="AQ11776" s="219"/>
      <c r="AR11776" s="219"/>
      <c r="AS11776" s="221"/>
      <c r="AT11776" s="221"/>
      <c r="AU11776" s="221"/>
      <c r="AV11776" s="221"/>
      <c r="AW11776" s="221"/>
      <c r="AX11776" s="221"/>
      <c r="AY11776" s="221"/>
      <c r="AZ11776" s="221"/>
    </row>
    <row r="11777" spans="34:52" x14ac:dyDescent="0.15">
      <c r="AH11777" s="221"/>
      <c r="AI11777" s="221"/>
      <c r="AJ11777" s="221"/>
      <c r="AK11777" s="221"/>
      <c r="AL11777" s="221"/>
      <c r="AM11777" s="221"/>
      <c r="AN11777" s="221"/>
      <c r="AO11777" s="221"/>
      <c r="AP11777" s="221"/>
      <c r="AQ11777" s="219"/>
      <c r="AR11777" s="219"/>
      <c r="AS11777" s="221"/>
      <c r="AT11777" s="221"/>
      <c r="AU11777" s="221"/>
      <c r="AV11777" s="221"/>
      <c r="AW11777" s="221"/>
      <c r="AX11777" s="221"/>
      <c r="AY11777" s="221"/>
      <c r="AZ11777" s="221"/>
    </row>
    <row r="11778" spans="34:52" x14ac:dyDescent="0.15">
      <c r="AH11778" s="221"/>
      <c r="AI11778" s="221"/>
      <c r="AJ11778" s="221"/>
      <c r="AK11778" s="221"/>
      <c r="AL11778" s="221"/>
      <c r="AM11778" s="221"/>
      <c r="AN11778" s="221"/>
      <c r="AO11778" s="221"/>
      <c r="AP11778" s="221"/>
      <c r="AQ11778" s="219"/>
      <c r="AR11778" s="219"/>
      <c r="AS11778" s="221"/>
      <c r="AT11778" s="221"/>
      <c r="AU11778" s="221"/>
      <c r="AV11778" s="221"/>
      <c r="AW11778" s="221"/>
      <c r="AX11778" s="221"/>
      <c r="AY11778" s="221"/>
      <c r="AZ11778" s="221"/>
    </row>
    <row r="11779" spans="34:52" x14ac:dyDescent="0.15">
      <c r="AH11779" s="221"/>
      <c r="AI11779" s="221"/>
      <c r="AJ11779" s="221"/>
      <c r="AK11779" s="221"/>
      <c r="AL11779" s="221"/>
      <c r="AM11779" s="221"/>
      <c r="AN11779" s="221"/>
      <c r="AO11779" s="221"/>
      <c r="AP11779" s="221"/>
      <c r="AQ11779" s="219"/>
      <c r="AR11779" s="219"/>
      <c r="AS11779" s="221"/>
      <c r="AT11779" s="221"/>
      <c r="AU11779" s="221"/>
      <c r="AV11779" s="221"/>
      <c r="AW11779" s="221"/>
      <c r="AX11779" s="221"/>
      <c r="AY11779" s="221"/>
      <c r="AZ11779" s="221"/>
    </row>
    <row r="11780" spans="34:52" x14ac:dyDescent="0.15">
      <c r="AH11780" s="221"/>
      <c r="AI11780" s="221"/>
      <c r="AJ11780" s="221"/>
      <c r="AK11780" s="221"/>
      <c r="AL11780" s="221"/>
      <c r="AM11780" s="221"/>
      <c r="AN11780" s="221"/>
      <c r="AO11780" s="221"/>
      <c r="AP11780" s="221"/>
      <c r="AQ11780" s="219"/>
      <c r="AR11780" s="219"/>
      <c r="AS11780" s="221"/>
      <c r="AT11780" s="221"/>
      <c r="AU11780" s="221"/>
      <c r="AV11780" s="221"/>
      <c r="AW11780" s="221"/>
      <c r="AX11780" s="221"/>
      <c r="AY11780" s="221"/>
      <c r="AZ11780" s="221"/>
    </row>
    <row r="11781" spans="34:52" x14ac:dyDescent="0.15">
      <c r="AH11781" s="221"/>
      <c r="AI11781" s="221"/>
      <c r="AJ11781" s="221"/>
      <c r="AK11781" s="221"/>
      <c r="AL11781" s="221"/>
      <c r="AM11781" s="221"/>
      <c r="AN11781" s="221"/>
      <c r="AO11781" s="221"/>
      <c r="AP11781" s="221"/>
      <c r="AQ11781" s="219"/>
      <c r="AR11781" s="219"/>
      <c r="AS11781" s="221"/>
      <c r="AT11781" s="221"/>
      <c r="AU11781" s="221"/>
      <c r="AV11781" s="221"/>
      <c r="AW11781" s="221"/>
      <c r="AX11781" s="221"/>
      <c r="AY11781" s="221"/>
      <c r="AZ11781" s="221"/>
    </row>
    <row r="11782" spans="34:52" x14ac:dyDescent="0.15">
      <c r="AH11782" s="221"/>
      <c r="AI11782" s="221"/>
      <c r="AJ11782" s="221"/>
      <c r="AK11782" s="221"/>
      <c r="AL11782" s="221"/>
      <c r="AM11782" s="221"/>
      <c r="AN11782" s="221"/>
      <c r="AO11782" s="221"/>
      <c r="AP11782" s="221"/>
      <c r="AQ11782" s="219"/>
      <c r="AR11782" s="219"/>
      <c r="AS11782" s="221"/>
      <c r="AT11782" s="221"/>
      <c r="AU11782" s="221"/>
      <c r="AV11782" s="221"/>
      <c r="AW11782" s="221"/>
      <c r="AX11782" s="221"/>
      <c r="AY11782" s="221"/>
      <c r="AZ11782" s="221"/>
    </row>
    <row r="11783" spans="34:52" x14ac:dyDescent="0.15">
      <c r="AH11783" s="221"/>
      <c r="AI11783" s="221"/>
      <c r="AJ11783" s="221"/>
      <c r="AK11783" s="221"/>
      <c r="AL11783" s="221"/>
      <c r="AM11783" s="221"/>
      <c r="AN11783" s="221"/>
      <c r="AO11783" s="221"/>
      <c r="AP11783" s="221"/>
      <c r="AQ11783" s="219"/>
      <c r="AR11783" s="219"/>
      <c r="AS11783" s="221"/>
      <c r="AT11783" s="221"/>
      <c r="AU11783" s="221"/>
      <c r="AV11783" s="221"/>
      <c r="AW11783" s="221"/>
      <c r="AX11783" s="221"/>
      <c r="AY11783" s="221"/>
      <c r="AZ11783" s="221"/>
    </row>
    <row r="11784" spans="34:52" x14ac:dyDescent="0.15">
      <c r="AH11784" s="221"/>
      <c r="AI11784" s="221"/>
      <c r="AJ11784" s="221"/>
      <c r="AK11784" s="221"/>
      <c r="AL11784" s="221"/>
      <c r="AM11784" s="221"/>
      <c r="AN11784" s="221"/>
      <c r="AO11784" s="221"/>
      <c r="AP11784" s="221"/>
      <c r="AQ11784" s="219"/>
      <c r="AR11784" s="219"/>
      <c r="AS11784" s="221"/>
      <c r="AT11784" s="221"/>
      <c r="AU11784" s="221"/>
      <c r="AV11784" s="221"/>
      <c r="AW11784" s="221"/>
      <c r="AX11784" s="221"/>
      <c r="AY11784" s="221"/>
      <c r="AZ11784" s="221"/>
    </row>
    <row r="11785" spans="34:52" x14ac:dyDescent="0.15">
      <c r="AH11785" s="221"/>
      <c r="AI11785" s="221"/>
      <c r="AJ11785" s="221"/>
      <c r="AK11785" s="221"/>
      <c r="AL11785" s="221"/>
      <c r="AM11785" s="221"/>
      <c r="AN11785" s="221"/>
      <c r="AO11785" s="221"/>
      <c r="AP11785" s="221"/>
      <c r="AQ11785" s="219"/>
      <c r="AR11785" s="219"/>
      <c r="AS11785" s="221"/>
      <c r="AT11785" s="221"/>
      <c r="AU11785" s="221"/>
      <c r="AV11785" s="221"/>
      <c r="AW11785" s="221"/>
      <c r="AX11785" s="221"/>
      <c r="AY11785" s="221"/>
      <c r="AZ11785" s="221"/>
    </row>
    <row r="11786" spans="34:52" x14ac:dyDescent="0.15">
      <c r="AH11786" s="221"/>
      <c r="AI11786" s="221"/>
      <c r="AJ11786" s="221"/>
      <c r="AK11786" s="221"/>
      <c r="AL11786" s="221"/>
      <c r="AM11786" s="221"/>
      <c r="AN11786" s="221"/>
      <c r="AO11786" s="221"/>
      <c r="AP11786" s="221"/>
      <c r="AQ11786" s="219"/>
      <c r="AR11786" s="219"/>
      <c r="AS11786" s="221"/>
      <c r="AT11786" s="221"/>
      <c r="AU11786" s="221"/>
      <c r="AV11786" s="221"/>
      <c r="AW11786" s="221"/>
      <c r="AX11786" s="221"/>
      <c r="AY11786" s="221"/>
      <c r="AZ11786" s="221"/>
    </row>
    <row r="11787" spans="34:52" x14ac:dyDescent="0.15">
      <c r="AH11787" s="221"/>
      <c r="AI11787" s="221"/>
      <c r="AJ11787" s="221"/>
      <c r="AK11787" s="221"/>
      <c r="AL11787" s="221"/>
      <c r="AM11787" s="221"/>
      <c r="AN11787" s="221"/>
      <c r="AO11787" s="221"/>
      <c r="AP11787" s="221"/>
      <c r="AQ11787" s="219"/>
      <c r="AR11787" s="219"/>
      <c r="AS11787" s="221"/>
      <c r="AT11787" s="221"/>
      <c r="AU11787" s="221"/>
      <c r="AV11787" s="221"/>
      <c r="AW11787" s="221"/>
      <c r="AX11787" s="221"/>
      <c r="AY11787" s="221"/>
      <c r="AZ11787" s="221"/>
    </row>
    <row r="11788" spans="34:52" x14ac:dyDescent="0.15">
      <c r="AH11788" s="221"/>
      <c r="AI11788" s="221"/>
      <c r="AJ11788" s="221"/>
      <c r="AK11788" s="221"/>
      <c r="AL11788" s="221"/>
      <c r="AM11788" s="221"/>
      <c r="AN11788" s="221"/>
      <c r="AO11788" s="221"/>
      <c r="AP11788" s="221"/>
      <c r="AQ11788" s="219"/>
      <c r="AR11788" s="219"/>
      <c r="AS11788" s="221"/>
      <c r="AT11788" s="221"/>
      <c r="AU11788" s="221"/>
      <c r="AV11788" s="221"/>
      <c r="AW11788" s="221"/>
      <c r="AX11788" s="221"/>
      <c r="AY11788" s="221"/>
      <c r="AZ11788" s="221"/>
    </row>
    <row r="11789" spans="34:52" x14ac:dyDescent="0.15">
      <c r="AH11789" s="221"/>
      <c r="AI11789" s="221"/>
      <c r="AJ11789" s="221"/>
      <c r="AK11789" s="221"/>
      <c r="AL11789" s="221"/>
      <c r="AM11789" s="221"/>
      <c r="AN11789" s="221"/>
      <c r="AO11789" s="221"/>
      <c r="AP11789" s="221"/>
      <c r="AQ11789" s="219"/>
      <c r="AR11789" s="219"/>
      <c r="AS11789" s="221"/>
      <c r="AT11789" s="221"/>
      <c r="AU11789" s="221"/>
      <c r="AV11789" s="221"/>
      <c r="AW11789" s="221"/>
      <c r="AX11789" s="221"/>
      <c r="AY11789" s="221"/>
      <c r="AZ11789" s="221"/>
    </row>
    <row r="11790" spans="34:52" x14ac:dyDescent="0.15">
      <c r="AH11790" s="221"/>
      <c r="AI11790" s="221"/>
      <c r="AJ11790" s="221"/>
      <c r="AK11790" s="221"/>
      <c r="AL11790" s="221"/>
      <c r="AM11790" s="221"/>
      <c r="AN11790" s="221"/>
      <c r="AO11790" s="221"/>
      <c r="AP11790" s="221"/>
      <c r="AQ11790" s="219"/>
      <c r="AR11790" s="219"/>
      <c r="AS11790" s="221"/>
      <c r="AT11790" s="221"/>
      <c r="AU11790" s="221"/>
      <c r="AV11790" s="221"/>
      <c r="AW11790" s="221"/>
      <c r="AX11790" s="221"/>
      <c r="AY11790" s="221"/>
      <c r="AZ11790" s="221"/>
    </row>
    <row r="11791" spans="34:52" x14ac:dyDescent="0.15">
      <c r="AH11791" s="221"/>
      <c r="AI11791" s="221"/>
      <c r="AJ11791" s="221"/>
      <c r="AK11791" s="221"/>
      <c r="AL11791" s="221"/>
      <c r="AM11791" s="221"/>
      <c r="AN11791" s="221"/>
      <c r="AO11791" s="221"/>
      <c r="AP11791" s="221"/>
      <c r="AQ11791" s="219"/>
      <c r="AR11791" s="219"/>
      <c r="AS11791" s="221"/>
      <c r="AT11791" s="221"/>
      <c r="AU11791" s="221"/>
      <c r="AV11791" s="221"/>
      <c r="AW11791" s="221"/>
      <c r="AX11791" s="221"/>
      <c r="AY11791" s="221"/>
      <c r="AZ11791" s="221"/>
    </row>
    <row r="11792" spans="34:52" x14ac:dyDescent="0.15">
      <c r="AH11792" s="221"/>
      <c r="AI11792" s="221"/>
      <c r="AJ11792" s="221"/>
      <c r="AK11792" s="221"/>
      <c r="AL11792" s="221"/>
      <c r="AM11792" s="221"/>
      <c r="AN11792" s="221"/>
      <c r="AO11792" s="221"/>
      <c r="AP11792" s="221"/>
      <c r="AQ11792" s="219"/>
      <c r="AR11792" s="219"/>
      <c r="AS11792" s="221"/>
      <c r="AT11792" s="221"/>
      <c r="AU11792" s="221"/>
      <c r="AV11792" s="221"/>
      <c r="AW11792" s="221"/>
      <c r="AX11792" s="221"/>
      <c r="AY11792" s="221"/>
      <c r="AZ11792" s="221"/>
    </row>
    <row r="11793" spans="34:52" x14ac:dyDescent="0.15">
      <c r="AH11793" s="221"/>
      <c r="AI11793" s="221"/>
      <c r="AJ11793" s="221"/>
      <c r="AK11793" s="221"/>
      <c r="AL11793" s="221"/>
      <c r="AM11793" s="221"/>
      <c r="AN11793" s="221"/>
      <c r="AO11793" s="221"/>
      <c r="AP11793" s="221"/>
      <c r="AQ11793" s="219"/>
      <c r="AR11793" s="219"/>
      <c r="AS11793" s="221"/>
      <c r="AT11793" s="221"/>
      <c r="AU11793" s="221"/>
      <c r="AV11793" s="221"/>
      <c r="AW11793" s="221"/>
      <c r="AX11793" s="221"/>
      <c r="AY11793" s="221"/>
      <c r="AZ11793" s="221"/>
    </row>
    <row r="11794" spans="34:52" x14ac:dyDescent="0.15">
      <c r="AH11794" s="221"/>
      <c r="AI11794" s="221"/>
      <c r="AJ11794" s="221"/>
      <c r="AK11794" s="221"/>
      <c r="AL11794" s="221"/>
      <c r="AM11794" s="221"/>
      <c r="AN11794" s="221"/>
      <c r="AO11794" s="221"/>
      <c r="AP11794" s="221"/>
      <c r="AQ11794" s="219"/>
      <c r="AR11794" s="219"/>
      <c r="AS11794" s="221"/>
      <c r="AT11794" s="221"/>
      <c r="AU11794" s="221"/>
      <c r="AV11794" s="221"/>
      <c r="AW11794" s="221"/>
      <c r="AX11794" s="221"/>
      <c r="AY11794" s="221"/>
      <c r="AZ11794" s="221"/>
    </row>
    <row r="11795" spans="34:52" x14ac:dyDescent="0.15">
      <c r="AH11795" s="221"/>
      <c r="AI11795" s="221"/>
      <c r="AJ11795" s="221"/>
      <c r="AK11795" s="221"/>
      <c r="AL11795" s="221"/>
      <c r="AM11795" s="221"/>
      <c r="AN11795" s="221"/>
      <c r="AO11795" s="221"/>
      <c r="AP11795" s="221"/>
      <c r="AQ11795" s="219"/>
      <c r="AR11795" s="219"/>
      <c r="AS11795" s="221"/>
      <c r="AT11795" s="221"/>
      <c r="AU11795" s="221"/>
      <c r="AV11795" s="221"/>
      <c r="AW11795" s="221"/>
      <c r="AX11795" s="221"/>
      <c r="AY11795" s="221"/>
      <c r="AZ11795" s="221"/>
    </row>
    <row r="11796" spans="34:52" x14ac:dyDescent="0.15">
      <c r="AH11796" s="221"/>
      <c r="AI11796" s="221"/>
      <c r="AJ11796" s="221"/>
      <c r="AK11796" s="221"/>
      <c r="AL11796" s="221"/>
      <c r="AM11796" s="221"/>
      <c r="AN11796" s="221"/>
      <c r="AO11796" s="221"/>
      <c r="AP11796" s="221"/>
      <c r="AQ11796" s="219"/>
      <c r="AR11796" s="219"/>
      <c r="AS11796" s="221"/>
      <c r="AT11796" s="221"/>
      <c r="AU11796" s="221"/>
      <c r="AV11796" s="221"/>
      <c r="AW11796" s="221"/>
      <c r="AX11796" s="221"/>
      <c r="AY11796" s="221"/>
      <c r="AZ11796" s="221"/>
    </row>
    <row r="11797" spans="34:52" x14ac:dyDescent="0.15">
      <c r="AH11797" s="221"/>
      <c r="AI11797" s="221"/>
      <c r="AJ11797" s="221"/>
      <c r="AK11797" s="221"/>
      <c r="AL11797" s="221"/>
      <c r="AM11797" s="221"/>
      <c r="AN11797" s="221"/>
      <c r="AO11797" s="221"/>
      <c r="AP11797" s="221"/>
      <c r="AQ11797" s="219"/>
      <c r="AR11797" s="219"/>
      <c r="AS11797" s="221"/>
      <c r="AT11797" s="221"/>
      <c r="AU11797" s="221"/>
      <c r="AV11797" s="221"/>
      <c r="AW11797" s="221"/>
      <c r="AX11797" s="221"/>
      <c r="AY11797" s="221"/>
      <c r="AZ11797" s="221"/>
    </row>
    <row r="11798" spans="34:52" x14ac:dyDescent="0.15">
      <c r="AH11798" s="221"/>
      <c r="AI11798" s="221"/>
      <c r="AJ11798" s="221"/>
      <c r="AK11798" s="221"/>
      <c r="AL11798" s="221"/>
      <c r="AM11798" s="221"/>
      <c r="AN11798" s="221"/>
      <c r="AO11798" s="221"/>
      <c r="AP11798" s="221"/>
      <c r="AQ11798" s="219"/>
      <c r="AR11798" s="219"/>
      <c r="AS11798" s="221"/>
      <c r="AT11798" s="221"/>
      <c r="AU11798" s="221"/>
      <c r="AV11798" s="221"/>
      <c r="AW11798" s="221"/>
      <c r="AX11798" s="221"/>
      <c r="AY11798" s="221"/>
      <c r="AZ11798" s="221"/>
    </row>
    <row r="11799" spans="34:52" x14ac:dyDescent="0.15">
      <c r="AH11799" s="221"/>
      <c r="AI11799" s="221"/>
      <c r="AJ11799" s="221"/>
      <c r="AK11799" s="221"/>
      <c r="AL11799" s="221"/>
      <c r="AM11799" s="221"/>
      <c r="AN11799" s="221"/>
      <c r="AO11799" s="221"/>
      <c r="AP11799" s="221"/>
      <c r="AQ11799" s="219"/>
      <c r="AR11799" s="219"/>
      <c r="AS11799" s="221"/>
      <c r="AT11799" s="221"/>
      <c r="AU11799" s="221"/>
      <c r="AV11799" s="221"/>
      <c r="AW11799" s="221"/>
      <c r="AX11799" s="221"/>
      <c r="AY11799" s="221"/>
      <c r="AZ11799" s="221"/>
    </row>
    <row r="11800" spans="34:52" x14ac:dyDescent="0.15">
      <c r="AH11800" s="221"/>
      <c r="AI11800" s="221"/>
      <c r="AJ11800" s="221"/>
      <c r="AK11800" s="221"/>
      <c r="AL11800" s="221"/>
      <c r="AM11800" s="221"/>
      <c r="AN11800" s="221"/>
      <c r="AO11800" s="221"/>
      <c r="AP11800" s="221"/>
      <c r="AQ11800" s="219"/>
      <c r="AR11800" s="219"/>
      <c r="AS11800" s="221"/>
      <c r="AT11800" s="221"/>
      <c r="AU11800" s="221"/>
      <c r="AV11800" s="221"/>
      <c r="AW11800" s="221"/>
      <c r="AX11800" s="221"/>
      <c r="AY11800" s="221"/>
      <c r="AZ11800" s="221"/>
    </row>
    <row r="11801" spans="34:52" x14ac:dyDescent="0.15">
      <c r="AH11801" s="221"/>
      <c r="AI11801" s="221"/>
      <c r="AJ11801" s="221"/>
      <c r="AK11801" s="221"/>
      <c r="AL11801" s="221"/>
      <c r="AM11801" s="221"/>
      <c r="AN11801" s="221"/>
      <c r="AO11801" s="221"/>
      <c r="AP11801" s="221"/>
      <c r="AQ11801" s="219"/>
      <c r="AR11801" s="219"/>
      <c r="AS11801" s="221"/>
      <c r="AT11801" s="221"/>
      <c r="AU11801" s="221"/>
      <c r="AV11801" s="221"/>
      <c r="AW11801" s="221"/>
      <c r="AX11801" s="221"/>
      <c r="AY11801" s="221"/>
      <c r="AZ11801" s="221"/>
    </row>
    <row r="11802" spans="34:52" x14ac:dyDescent="0.15">
      <c r="AH11802" s="221"/>
      <c r="AI11802" s="221"/>
      <c r="AJ11802" s="221"/>
      <c r="AK11802" s="221"/>
      <c r="AL11802" s="221"/>
      <c r="AM11802" s="221"/>
      <c r="AN11802" s="221"/>
      <c r="AO11802" s="221"/>
      <c r="AP11802" s="221"/>
      <c r="AQ11802" s="219"/>
      <c r="AR11802" s="219"/>
      <c r="AS11802" s="221"/>
      <c r="AT11802" s="221"/>
      <c r="AU11802" s="221"/>
      <c r="AV11802" s="221"/>
      <c r="AW11802" s="221"/>
      <c r="AX11802" s="221"/>
      <c r="AY11802" s="221"/>
      <c r="AZ11802" s="221"/>
    </row>
    <row r="11803" spans="34:52" x14ac:dyDescent="0.15">
      <c r="AH11803" s="221"/>
      <c r="AI11803" s="221"/>
      <c r="AJ11803" s="221"/>
      <c r="AK11803" s="221"/>
      <c r="AL11803" s="221"/>
      <c r="AM11803" s="221"/>
      <c r="AN11803" s="221"/>
      <c r="AO11803" s="221"/>
      <c r="AP11803" s="221"/>
      <c r="AQ11803" s="219"/>
      <c r="AR11803" s="219"/>
      <c r="AS11803" s="221"/>
      <c r="AT11803" s="221"/>
      <c r="AU11803" s="221"/>
      <c r="AV11803" s="221"/>
      <c r="AW11803" s="221"/>
      <c r="AX11803" s="221"/>
      <c r="AY11803" s="221"/>
      <c r="AZ11803" s="221"/>
    </row>
    <row r="11804" spans="34:52" x14ac:dyDescent="0.15">
      <c r="AH11804" s="221"/>
      <c r="AI11804" s="221"/>
      <c r="AJ11804" s="221"/>
      <c r="AK11804" s="221"/>
      <c r="AL11804" s="221"/>
      <c r="AM11804" s="221"/>
      <c r="AN11804" s="221"/>
      <c r="AO11804" s="221"/>
      <c r="AP11804" s="221"/>
      <c r="AQ11804" s="219"/>
      <c r="AR11804" s="219"/>
      <c r="AS11804" s="221"/>
      <c r="AT11804" s="221"/>
      <c r="AU11804" s="221"/>
      <c r="AV11804" s="221"/>
      <c r="AW11804" s="221"/>
      <c r="AX11804" s="221"/>
      <c r="AY11804" s="221"/>
      <c r="AZ11804" s="221"/>
    </row>
    <row r="11805" spans="34:52" x14ac:dyDescent="0.15">
      <c r="AH11805" s="221"/>
      <c r="AI11805" s="221"/>
      <c r="AJ11805" s="221"/>
      <c r="AK11805" s="221"/>
      <c r="AL11805" s="221"/>
      <c r="AM11805" s="221"/>
      <c r="AN11805" s="221"/>
      <c r="AO11805" s="221"/>
      <c r="AP11805" s="221"/>
      <c r="AQ11805" s="219"/>
      <c r="AR11805" s="219"/>
      <c r="AS11805" s="221"/>
      <c r="AT11805" s="221"/>
      <c r="AU11805" s="221"/>
      <c r="AV11805" s="221"/>
      <c r="AW11805" s="221"/>
      <c r="AX11805" s="221"/>
      <c r="AY11805" s="221"/>
      <c r="AZ11805" s="221"/>
    </row>
    <row r="11806" spans="34:52" x14ac:dyDescent="0.15">
      <c r="AH11806" s="221"/>
      <c r="AI11806" s="221"/>
      <c r="AJ11806" s="221"/>
      <c r="AK11806" s="221"/>
      <c r="AL11806" s="221"/>
      <c r="AM11806" s="221"/>
      <c r="AN11806" s="221"/>
      <c r="AO11806" s="221"/>
      <c r="AP11806" s="221"/>
      <c r="AQ11806" s="219"/>
      <c r="AR11806" s="219"/>
      <c r="AS11806" s="221"/>
      <c r="AT11806" s="221"/>
      <c r="AU11806" s="221"/>
      <c r="AV11806" s="221"/>
      <c r="AW11806" s="221"/>
      <c r="AX11806" s="221"/>
      <c r="AY11806" s="221"/>
      <c r="AZ11806" s="221"/>
    </row>
    <row r="11807" spans="34:52" x14ac:dyDescent="0.15">
      <c r="AH11807" s="221"/>
      <c r="AI11807" s="221"/>
      <c r="AJ11807" s="221"/>
      <c r="AK11807" s="221"/>
      <c r="AL11807" s="221"/>
      <c r="AM11807" s="221"/>
      <c r="AN11807" s="221"/>
      <c r="AO11807" s="221"/>
      <c r="AP11807" s="221"/>
      <c r="AQ11807" s="219"/>
      <c r="AR11807" s="219"/>
      <c r="AS11807" s="221"/>
      <c r="AT11807" s="221"/>
      <c r="AU11807" s="221"/>
      <c r="AV11807" s="221"/>
      <c r="AW11807" s="221"/>
      <c r="AX11807" s="221"/>
      <c r="AY11807" s="221"/>
      <c r="AZ11807" s="221"/>
    </row>
    <row r="11808" spans="34:52" x14ac:dyDescent="0.15">
      <c r="AH11808" s="221"/>
      <c r="AI11808" s="221"/>
      <c r="AJ11808" s="221"/>
      <c r="AK11808" s="221"/>
      <c r="AL11808" s="221"/>
      <c r="AM11808" s="221"/>
      <c r="AN11808" s="221"/>
      <c r="AO11808" s="221"/>
      <c r="AP11808" s="221"/>
      <c r="AQ11808" s="219"/>
      <c r="AR11808" s="219"/>
      <c r="AS11808" s="221"/>
      <c r="AT11808" s="221"/>
      <c r="AU11808" s="221"/>
      <c r="AV11808" s="221"/>
      <c r="AW11808" s="221"/>
      <c r="AX11808" s="221"/>
      <c r="AY11808" s="221"/>
      <c r="AZ11808" s="221"/>
    </row>
    <row r="11809" spans="34:52" x14ac:dyDescent="0.15">
      <c r="AH11809" s="221"/>
      <c r="AI11809" s="221"/>
      <c r="AJ11809" s="221"/>
      <c r="AK11809" s="221"/>
      <c r="AL11809" s="221"/>
      <c r="AM11809" s="221"/>
      <c r="AN11809" s="221"/>
      <c r="AO11809" s="221"/>
      <c r="AP11809" s="221"/>
      <c r="AQ11809" s="219"/>
      <c r="AR11809" s="219"/>
      <c r="AS11809" s="221"/>
      <c r="AT11809" s="221"/>
      <c r="AU11809" s="221"/>
      <c r="AV11809" s="221"/>
      <c r="AW11809" s="221"/>
      <c r="AX11809" s="221"/>
      <c r="AY11809" s="221"/>
      <c r="AZ11809" s="221"/>
    </row>
    <row r="11810" spans="34:52" x14ac:dyDescent="0.15">
      <c r="AH11810" s="221"/>
      <c r="AI11810" s="221"/>
      <c r="AJ11810" s="221"/>
      <c r="AK11810" s="221"/>
      <c r="AL11810" s="221"/>
      <c r="AM11810" s="221"/>
      <c r="AN11810" s="221"/>
      <c r="AO11810" s="221"/>
      <c r="AP11810" s="221"/>
      <c r="AQ11810" s="219"/>
      <c r="AR11810" s="219"/>
      <c r="AS11810" s="221"/>
      <c r="AT11810" s="221"/>
      <c r="AU11810" s="221"/>
      <c r="AV11810" s="221"/>
      <c r="AW11810" s="221"/>
      <c r="AX11810" s="221"/>
      <c r="AY11810" s="221"/>
      <c r="AZ11810" s="221"/>
    </row>
    <row r="11811" spans="34:52" x14ac:dyDescent="0.15">
      <c r="AH11811" s="221"/>
      <c r="AI11811" s="221"/>
      <c r="AJ11811" s="221"/>
      <c r="AK11811" s="221"/>
      <c r="AL11811" s="221"/>
      <c r="AM11811" s="221"/>
      <c r="AN11811" s="221"/>
      <c r="AO11811" s="221"/>
      <c r="AP11811" s="221"/>
      <c r="AQ11811" s="219"/>
      <c r="AR11811" s="219"/>
      <c r="AS11811" s="221"/>
      <c r="AT11811" s="221"/>
      <c r="AU11811" s="221"/>
      <c r="AV11811" s="221"/>
      <c r="AW11811" s="221"/>
      <c r="AX11811" s="221"/>
      <c r="AY11811" s="221"/>
      <c r="AZ11811" s="221"/>
    </row>
    <row r="11812" spans="34:52" x14ac:dyDescent="0.15">
      <c r="AH11812" s="221"/>
      <c r="AI11812" s="221"/>
      <c r="AJ11812" s="221"/>
      <c r="AK11812" s="221"/>
      <c r="AL11812" s="221"/>
      <c r="AM11812" s="221"/>
      <c r="AN11812" s="221"/>
      <c r="AO11812" s="221"/>
      <c r="AP11812" s="221"/>
      <c r="AQ11812" s="219"/>
      <c r="AR11812" s="219"/>
      <c r="AS11812" s="221"/>
      <c r="AT11812" s="221"/>
      <c r="AU11812" s="221"/>
      <c r="AV11812" s="221"/>
      <c r="AW11812" s="221"/>
      <c r="AX11812" s="221"/>
      <c r="AY11812" s="221"/>
      <c r="AZ11812" s="221"/>
    </row>
    <row r="11813" spans="34:52" x14ac:dyDescent="0.15">
      <c r="AH11813" s="221"/>
      <c r="AI11813" s="221"/>
      <c r="AJ11813" s="221"/>
      <c r="AK11813" s="221"/>
      <c r="AL11813" s="221"/>
      <c r="AM11813" s="221"/>
      <c r="AN11813" s="221"/>
      <c r="AO11813" s="221"/>
      <c r="AP11813" s="221"/>
      <c r="AQ11813" s="219"/>
      <c r="AR11813" s="219"/>
      <c r="AS11813" s="221"/>
      <c r="AT11813" s="221"/>
      <c r="AU11813" s="221"/>
      <c r="AV11813" s="221"/>
      <c r="AW11813" s="221"/>
      <c r="AX11813" s="221"/>
      <c r="AY11813" s="221"/>
      <c r="AZ11813" s="221"/>
    </row>
    <row r="11814" spans="34:52" x14ac:dyDescent="0.15">
      <c r="AH11814" s="221"/>
      <c r="AI11814" s="221"/>
      <c r="AJ11814" s="221"/>
      <c r="AK11814" s="221"/>
      <c r="AL11814" s="221"/>
      <c r="AM11814" s="221"/>
      <c r="AN11814" s="221"/>
      <c r="AO11814" s="221"/>
      <c r="AP11814" s="221"/>
      <c r="AQ11814" s="219"/>
      <c r="AR11814" s="219"/>
      <c r="AS11814" s="221"/>
      <c r="AT11814" s="221"/>
      <c r="AU11814" s="221"/>
      <c r="AV11814" s="221"/>
      <c r="AW11814" s="221"/>
      <c r="AX11814" s="221"/>
      <c r="AY11814" s="221"/>
      <c r="AZ11814" s="221"/>
    </row>
    <row r="11815" spans="34:52" x14ac:dyDescent="0.15">
      <c r="AH11815" s="221"/>
      <c r="AI11815" s="221"/>
      <c r="AJ11815" s="221"/>
      <c r="AK11815" s="221"/>
      <c r="AL11815" s="221"/>
      <c r="AM11815" s="221"/>
      <c r="AN11815" s="221"/>
      <c r="AO11815" s="221"/>
      <c r="AP11815" s="221"/>
      <c r="AQ11815" s="219"/>
      <c r="AR11815" s="219"/>
      <c r="AS11815" s="221"/>
      <c r="AT11815" s="221"/>
      <c r="AU11815" s="221"/>
      <c r="AV11815" s="221"/>
      <c r="AW11815" s="221"/>
      <c r="AX11815" s="221"/>
      <c r="AY11815" s="221"/>
      <c r="AZ11815" s="221"/>
    </row>
    <row r="11816" spans="34:52" x14ac:dyDescent="0.15">
      <c r="AH11816" s="221"/>
      <c r="AI11816" s="221"/>
      <c r="AJ11816" s="221"/>
      <c r="AK11816" s="221"/>
      <c r="AL11816" s="221"/>
      <c r="AM11816" s="221"/>
      <c r="AN11816" s="221"/>
      <c r="AO11816" s="221"/>
      <c r="AP11816" s="221"/>
      <c r="AQ11816" s="219"/>
      <c r="AR11816" s="219"/>
      <c r="AS11816" s="221"/>
      <c r="AT11816" s="221"/>
      <c r="AU11816" s="221"/>
      <c r="AV11816" s="221"/>
      <c r="AW11816" s="221"/>
      <c r="AX11816" s="221"/>
      <c r="AY11816" s="221"/>
      <c r="AZ11816" s="221"/>
    </row>
    <row r="11817" spans="34:52" x14ac:dyDescent="0.15">
      <c r="AH11817" s="221"/>
      <c r="AI11817" s="221"/>
      <c r="AJ11817" s="221"/>
      <c r="AK11817" s="221"/>
      <c r="AL11817" s="221"/>
      <c r="AM11817" s="221"/>
      <c r="AN11817" s="221"/>
      <c r="AO11817" s="221"/>
      <c r="AP11817" s="221"/>
      <c r="AQ11817" s="219"/>
      <c r="AR11817" s="219"/>
      <c r="AS11817" s="221"/>
      <c r="AT11817" s="221"/>
      <c r="AU11817" s="221"/>
      <c r="AV11817" s="221"/>
      <c r="AW11817" s="221"/>
      <c r="AX11817" s="221"/>
      <c r="AY11817" s="221"/>
      <c r="AZ11817" s="221"/>
    </row>
    <row r="11818" spans="34:52" x14ac:dyDescent="0.15">
      <c r="AH11818" s="221"/>
      <c r="AI11818" s="221"/>
      <c r="AJ11818" s="221"/>
      <c r="AK11818" s="221"/>
      <c r="AL11818" s="221"/>
      <c r="AM11818" s="221"/>
      <c r="AN11818" s="221"/>
      <c r="AO11818" s="221"/>
      <c r="AP11818" s="221"/>
      <c r="AQ11818" s="219"/>
      <c r="AR11818" s="219"/>
      <c r="AS11818" s="221"/>
      <c r="AT11818" s="221"/>
      <c r="AU11818" s="221"/>
      <c r="AV11818" s="221"/>
      <c r="AW11818" s="221"/>
      <c r="AX11818" s="221"/>
      <c r="AY11818" s="221"/>
      <c r="AZ11818" s="221"/>
    </row>
    <row r="11819" spans="34:52" x14ac:dyDescent="0.15">
      <c r="AH11819" s="221"/>
      <c r="AI11819" s="221"/>
      <c r="AJ11819" s="221"/>
      <c r="AK11819" s="221"/>
      <c r="AL11819" s="221"/>
      <c r="AM11819" s="221"/>
      <c r="AN11819" s="221"/>
      <c r="AO11819" s="221"/>
      <c r="AP11819" s="221"/>
      <c r="AQ11819" s="219"/>
      <c r="AR11819" s="219"/>
      <c r="AS11819" s="221"/>
      <c r="AT11819" s="221"/>
      <c r="AU11819" s="221"/>
      <c r="AV11819" s="221"/>
      <c r="AW11819" s="221"/>
      <c r="AX11819" s="221"/>
      <c r="AY11819" s="221"/>
      <c r="AZ11819" s="221"/>
    </row>
    <row r="11820" spans="34:52" x14ac:dyDescent="0.15">
      <c r="AH11820" s="221"/>
      <c r="AI11820" s="221"/>
      <c r="AJ11820" s="221"/>
      <c r="AK11820" s="221"/>
      <c r="AL11820" s="221"/>
      <c r="AM11820" s="221"/>
      <c r="AN11820" s="221"/>
      <c r="AO11820" s="221"/>
      <c r="AP11820" s="221"/>
      <c r="AQ11820" s="219"/>
      <c r="AR11820" s="219"/>
      <c r="AS11820" s="221"/>
      <c r="AT11820" s="221"/>
      <c r="AU11820" s="221"/>
      <c r="AV11820" s="221"/>
      <c r="AW11820" s="221"/>
      <c r="AX11820" s="221"/>
      <c r="AY11820" s="221"/>
      <c r="AZ11820" s="221"/>
    </row>
    <row r="11821" spans="34:52" x14ac:dyDescent="0.15">
      <c r="AH11821" s="221"/>
      <c r="AI11821" s="221"/>
      <c r="AJ11821" s="221"/>
      <c r="AK11821" s="221"/>
      <c r="AL11821" s="221"/>
      <c r="AM11821" s="221"/>
      <c r="AN11821" s="221"/>
      <c r="AO11821" s="221"/>
      <c r="AP11821" s="221"/>
      <c r="AQ11821" s="219"/>
      <c r="AR11821" s="219"/>
      <c r="AS11821" s="221"/>
      <c r="AT11821" s="221"/>
      <c r="AU11821" s="221"/>
      <c r="AV11821" s="221"/>
      <c r="AW11821" s="221"/>
      <c r="AX11821" s="221"/>
      <c r="AY11821" s="221"/>
      <c r="AZ11821" s="221"/>
    </row>
    <row r="11822" spans="34:52" x14ac:dyDescent="0.15">
      <c r="AH11822" s="221"/>
      <c r="AI11822" s="221"/>
      <c r="AJ11822" s="221"/>
      <c r="AK11822" s="221"/>
      <c r="AL11822" s="221"/>
      <c r="AM11822" s="221"/>
      <c r="AN11822" s="221"/>
      <c r="AO11822" s="221"/>
      <c r="AP11822" s="221"/>
      <c r="AQ11822" s="219"/>
      <c r="AR11822" s="219"/>
      <c r="AS11822" s="221"/>
      <c r="AT11822" s="221"/>
      <c r="AU11822" s="221"/>
      <c r="AV11822" s="221"/>
      <c r="AW11822" s="221"/>
      <c r="AX11822" s="221"/>
      <c r="AY11822" s="221"/>
      <c r="AZ11822" s="221"/>
    </row>
    <row r="11823" spans="34:52" x14ac:dyDescent="0.15">
      <c r="AH11823" s="221"/>
      <c r="AI11823" s="221"/>
      <c r="AJ11823" s="221"/>
      <c r="AK11823" s="221"/>
      <c r="AL11823" s="221"/>
      <c r="AM11823" s="221"/>
      <c r="AN11823" s="221"/>
      <c r="AO11823" s="221"/>
      <c r="AP11823" s="221"/>
      <c r="AQ11823" s="219"/>
      <c r="AR11823" s="219"/>
      <c r="AS11823" s="221"/>
      <c r="AT11823" s="221"/>
      <c r="AU11823" s="221"/>
      <c r="AV11823" s="221"/>
      <c r="AW11823" s="221"/>
      <c r="AX11823" s="221"/>
      <c r="AY11823" s="221"/>
      <c r="AZ11823" s="221"/>
    </row>
    <row r="11824" spans="34:52" x14ac:dyDescent="0.15">
      <c r="AH11824" s="221"/>
      <c r="AI11824" s="221"/>
      <c r="AJ11824" s="221"/>
      <c r="AK11824" s="221"/>
      <c r="AL11824" s="221"/>
      <c r="AM11824" s="221"/>
      <c r="AN11824" s="221"/>
      <c r="AO11824" s="221"/>
      <c r="AP11824" s="221"/>
      <c r="AQ11824" s="219"/>
      <c r="AR11824" s="219"/>
      <c r="AS11824" s="221"/>
      <c r="AT11824" s="221"/>
      <c r="AU11824" s="221"/>
      <c r="AV11824" s="221"/>
      <c r="AW11824" s="221"/>
      <c r="AX11824" s="221"/>
      <c r="AY11824" s="221"/>
      <c r="AZ11824" s="221"/>
    </row>
    <row r="11825" spans="34:52" x14ac:dyDescent="0.15">
      <c r="AH11825" s="221"/>
      <c r="AI11825" s="221"/>
      <c r="AJ11825" s="221"/>
      <c r="AK11825" s="221"/>
      <c r="AL11825" s="221"/>
      <c r="AM11825" s="221"/>
      <c r="AN11825" s="221"/>
      <c r="AO11825" s="221"/>
      <c r="AP11825" s="221"/>
      <c r="AQ11825" s="219"/>
      <c r="AR11825" s="219"/>
      <c r="AS11825" s="221"/>
      <c r="AT11825" s="221"/>
      <c r="AU11825" s="221"/>
      <c r="AV11825" s="221"/>
      <c r="AW11825" s="221"/>
      <c r="AX11825" s="221"/>
      <c r="AY11825" s="221"/>
      <c r="AZ11825" s="221"/>
    </row>
    <row r="11826" spans="34:52" x14ac:dyDescent="0.15">
      <c r="AH11826" s="221"/>
      <c r="AI11826" s="221"/>
      <c r="AJ11826" s="221"/>
      <c r="AK11826" s="221"/>
      <c r="AL11826" s="221"/>
      <c r="AM11826" s="221"/>
      <c r="AN11826" s="221"/>
      <c r="AO11826" s="221"/>
      <c r="AP11826" s="221"/>
      <c r="AQ11826" s="219"/>
      <c r="AR11826" s="219"/>
      <c r="AS11826" s="221"/>
      <c r="AT11826" s="221"/>
      <c r="AU11826" s="221"/>
      <c r="AV11826" s="221"/>
      <c r="AW11826" s="221"/>
      <c r="AX11826" s="221"/>
      <c r="AY11826" s="221"/>
      <c r="AZ11826" s="221"/>
    </row>
    <row r="11827" spans="34:52" x14ac:dyDescent="0.15">
      <c r="AH11827" s="221"/>
      <c r="AI11827" s="221"/>
      <c r="AJ11827" s="221"/>
      <c r="AK11827" s="221"/>
      <c r="AL11827" s="221"/>
      <c r="AM11827" s="221"/>
      <c r="AN11827" s="221"/>
      <c r="AO11827" s="221"/>
      <c r="AP11827" s="221"/>
      <c r="AQ11827" s="219"/>
      <c r="AR11827" s="219"/>
      <c r="AS11827" s="221"/>
      <c r="AT11827" s="221"/>
      <c r="AU11827" s="221"/>
      <c r="AV11827" s="221"/>
      <c r="AW11827" s="221"/>
      <c r="AX11827" s="221"/>
      <c r="AY11827" s="221"/>
      <c r="AZ11827" s="221"/>
    </row>
    <row r="11828" spans="34:52" x14ac:dyDescent="0.15">
      <c r="AH11828" s="221"/>
      <c r="AI11828" s="221"/>
      <c r="AJ11828" s="221"/>
      <c r="AK11828" s="221"/>
      <c r="AL11828" s="221"/>
      <c r="AM11828" s="221"/>
      <c r="AN11828" s="221"/>
      <c r="AO11828" s="221"/>
      <c r="AP11828" s="221"/>
      <c r="AQ11828" s="219"/>
      <c r="AR11828" s="219"/>
      <c r="AS11828" s="221"/>
      <c r="AT11828" s="221"/>
      <c r="AU11828" s="221"/>
      <c r="AV11828" s="221"/>
      <c r="AW11828" s="221"/>
      <c r="AX11828" s="221"/>
      <c r="AY11828" s="221"/>
      <c r="AZ11828" s="221"/>
    </row>
    <row r="11829" spans="34:52" x14ac:dyDescent="0.15">
      <c r="AH11829" s="221"/>
      <c r="AI11829" s="221"/>
      <c r="AJ11829" s="221"/>
      <c r="AK11829" s="221"/>
      <c r="AL11829" s="221"/>
      <c r="AM11829" s="221"/>
      <c r="AN11829" s="221"/>
      <c r="AO11829" s="221"/>
      <c r="AP11829" s="221"/>
      <c r="AQ11829" s="219"/>
      <c r="AR11829" s="219"/>
      <c r="AS11829" s="221"/>
      <c r="AT11829" s="221"/>
      <c r="AU11829" s="221"/>
      <c r="AV11829" s="221"/>
      <c r="AW11829" s="221"/>
      <c r="AX11829" s="221"/>
      <c r="AY11829" s="221"/>
      <c r="AZ11829" s="221"/>
    </row>
    <row r="11830" spans="34:52" x14ac:dyDescent="0.15">
      <c r="AH11830" s="221"/>
      <c r="AI11830" s="221"/>
      <c r="AJ11830" s="221"/>
      <c r="AK11830" s="221"/>
      <c r="AL11830" s="221"/>
      <c r="AM11830" s="221"/>
      <c r="AN11830" s="221"/>
      <c r="AO11830" s="221"/>
      <c r="AP11830" s="221"/>
      <c r="AQ11830" s="219"/>
      <c r="AR11830" s="219"/>
      <c r="AS11830" s="221"/>
      <c r="AT11830" s="221"/>
      <c r="AU11830" s="221"/>
      <c r="AV11830" s="221"/>
      <c r="AW11830" s="221"/>
      <c r="AX11830" s="221"/>
      <c r="AY11830" s="221"/>
      <c r="AZ11830" s="221"/>
    </row>
    <row r="11831" spans="34:52" x14ac:dyDescent="0.15">
      <c r="AH11831" s="221"/>
      <c r="AI11831" s="221"/>
      <c r="AJ11831" s="221"/>
      <c r="AK11831" s="221"/>
      <c r="AL11831" s="221"/>
      <c r="AM11831" s="221"/>
      <c r="AN11831" s="221"/>
      <c r="AO11831" s="221"/>
      <c r="AP11831" s="221"/>
      <c r="AQ11831" s="219"/>
      <c r="AR11831" s="219"/>
      <c r="AS11831" s="221"/>
      <c r="AT11831" s="221"/>
      <c r="AU11831" s="221"/>
      <c r="AV11831" s="221"/>
      <c r="AW11831" s="221"/>
      <c r="AX11831" s="221"/>
      <c r="AY11831" s="221"/>
      <c r="AZ11831" s="221"/>
    </row>
    <row r="11832" spans="34:52" x14ac:dyDescent="0.15">
      <c r="AH11832" s="221"/>
      <c r="AI11832" s="221"/>
      <c r="AJ11832" s="221"/>
      <c r="AK11832" s="221"/>
      <c r="AL11832" s="221"/>
      <c r="AM11832" s="221"/>
      <c r="AN11832" s="221"/>
      <c r="AO11832" s="221"/>
      <c r="AP11832" s="221"/>
      <c r="AQ11832" s="219"/>
      <c r="AR11832" s="219"/>
      <c r="AS11832" s="221"/>
      <c r="AT11832" s="221"/>
      <c r="AU11832" s="221"/>
      <c r="AV11832" s="221"/>
      <c r="AW11832" s="221"/>
      <c r="AX11832" s="221"/>
      <c r="AY11832" s="221"/>
      <c r="AZ11832" s="221"/>
    </row>
    <row r="11833" spans="34:52" x14ac:dyDescent="0.15">
      <c r="AH11833" s="221"/>
      <c r="AI11833" s="221"/>
      <c r="AJ11833" s="221"/>
      <c r="AK11833" s="221"/>
      <c r="AL11833" s="221"/>
      <c r="AM11833" s="221"/>
      <c r="AN11833" s="221"/>
      <c r="AO11833" s="221"/>
      <c r="AP11833" s="221"/>
      <c r="AQ11833" s="219"/>
      <c r="AR11833" s="219"/>
      <c r="AS11833" s="221"/>
      <c r="AT11833" s="221"/>
      <c r="AU11833" s="221"/>
      <c r="AV11833" s="221"/>
      <c r="AW11833" s="221"/>
      <c r="AX11833" s="221"/>
      <c r="AY11833" s="221"/>
      <c r="AZ11833" s="221"/>
    </row>
    <row r="11834" spans="34:52" x14ac:dyDescent="0.15">
      <c r="AH11834" s="221"/>
      <c r="AI11834" s="221"/>
      <c r="AJ11834" s="221"/>
      <c r="AK11834" s="221"/>
      <c r="AL11834" s="221"/>
      <c r="AM11834" s="221"/>
      <c r="AN11834" s="221"/>
      <c r="AO11834" s="221"/>
      <c r="AP11834" s="221"/>
      <c r="AQ11834" s="219"/>
      <c r="AR11834" s="219"/>
      <c r="AS11834" s="221"/>
      <c r="AT11834" s="221"/>
      <c r="AU11834" s="221"/>
      <c r="AV11834" s="221"/>
      <c r="AW11834" s="221"/>
      <c r="AX11834" s="221"/>
      <c r="AY11834" s="221"/>
      <c r="AZ11834" s="221"/>
    </row>
    <row r="11835" spans="34:52" x14ac:dyDescent="0.15">
      <c r="AH11835" s="221"/>
      <c r="AI11835" s="221"/>
      <c r="AJ11835" s="221"/>
      <c r="AK11835" s="221"/>
      <c r="AL11835" s="221"/>
      <c r="AM11835" s="221"/>
      <c r="AN11835" s="221"/>
      <c r="AO11835" s="221"/>
      <c r="AP11835" s="221"/>
      <c r="AQ11835" s="219"/>
      <c r="AR11835" s="219"/>
      <c r="AS11835" s="221"/>
      <c r="AT11835" s="221"/>
      <c r="AU11835" s="221"/>
      <c r="AV11835" s="221"/>
      <c r="AW11835" s="221"/>
      <c r="AX11835" s="221"/>
      <c r="AY11835" s="221"/>
      <c r="AZ11835" s="221"/>
    </row>
    <row r="11836" spans="34:52" x14ac:dyDescent="0.15">
      <c r="AH11836" s="221"/>
      <c r="AI11836" s="221"/>
      <c r="AJ11836" s="221"/>
      <c r="AK11836" s="221"/>
      <c r="AL11836" s="221"/>
      <c r="AM11836" s="221"/>
      <c r="AN11836" s="221"/>
      <c r="AO11836" s="221"/>
      <c r="AP11836" s="221"/>
      <c r="AQ11836" s="219"/>
      <c r="AR11836" s="219"/>
      <c r="AS11836" s="221"/>
      <c r="AT11836" s="221"/>
      <c r="AU11836" s="221"/>
      <c r="AV11836" s="221"/>
      <c r="AW11836" s="221"/>
      <c r="AX11836" s="221"/>
      <c r="AY11836" s="221"/>
      <c r="AZ11836" s="221"/>
    </row>
    <row r="11837" spans="34:52" x14ac:dyDescent="0.15">
      <c r="AH11837" s="221"/>
      <c r="AI11837" s="221"/>
      <c r="AJ11837" s="221"/>
      <c r="AK11837" s="221"/>
      <c r="AL11837" s="221"/>
      <c r="AM11837" s="221"/>
      <c r="AN11837" s="221"/>
      <c r="AO11837" s="221"/>
      <c r="AP11837" s="221"/>
      <c r="AQ11837" s="219"/>
      <c r="AR11837" s="219"/>
      <c r="AS11837" s="221"/>
      <c r="AT11837" s="221"/>
      <c r="AU11837" s="221"/>
      <c r="AV11837" s="221"/>
      <c r="AW11837" s="221"/>
      <c r="AX11837" s="221"/>
      <c r="AY11837" s="221"/>
      <c r="AZ11837" s="221"/>
    </row>
    <row r="11838" spans="34:52" x14ac:dyDescent="0.15">
      <c r="AH11838" s="221"/>
      <c r="AI11838" s="221"/>
      <c r="AJ11838" s="221"/>
      <c r="AK11838" s="221"/>
      <c r="AL11838" s="221"/>
      <c r="AM11838" s="221"/>
      <c r="AN11838" s="221"/>
      <c r="AO11838" s="221"/>
      <c r="AP11838" s="221"/>
      <c r="AQ11838" s="219"/>
      <c r="AR11838" s="219"/>
      <c r="AS11838" s="221"/>
      <c r="AT11838" s="221"/>
      <c r="AU11838" s="221"/>
      <c r="AV11838" s="221"/>
      <c r="AW11838" s="221"/>
      <c r="AX11838" s="221"/>
      <c r="AY11838" s="221"/>
      <c r="AZ11838" s="221"/>
    </row>
    <row r="11839" spans="34:52" x14ac:dyDescent="0.15">
      <c r="AH11839" s="221"/>
      <c r="AI11839" s="221"/>
      <c r="AJ11839" s="221"/>
      <c r="AK11839" s="221"/>
      <c r="AL11839" s="221"/>
      <c r="AM11839" s="221"/>
      <c r="AN11839" s="221"/>
      <c r="AO11839" s="221"/>
      <c r="AP11839" s="221"/>
      <c r="AQ11839" s="219"/>
      <c r="AR11839" s="219"/>
      <c r="AS11839" s="221"/>
      <c r="AT11839" s="221"/>
      <c r="AU11839" s="221"/>
      <c r="AV11839" s="221"/>
      <c r="AW11839" s="221"/>
      <c r="AX11839" s="221"/>
      <c r="AY11839" s="221"/>
      <c r="AZ11839" s="221"/>
    </row>
    <row r="11840" spans="34:52" x14ac:dyDescent="0.15">
      <c r="AH11840" s="221"/>
      <c r="AI11840" s="221"/>
      <c r="AJ11840" s="221"/>
      <c r="AK11840" s="221"/>
      <c r="AL11840" s="221"/>
      <c r="AM11840" s="221"/>
      <c r="AN11840" s="221"/>
      <c r="AO11840" s="221"/>
      <c r="AP11840" s="221"/>
      <c r="AQ11840" s="219"/>
      <c r="AR11840" s="219"/>
      <c r="AS11840" s="221"/>
      <c r="AT11840" s="221"/>
      <c r="AU11840" s="221"/>
      <c r="AV11840" s="221"/>
      <c r="AW11840" s="221"/>
      <c r="AX11840" s="221"/>
      <c r="AY11840" s="221"/>
      <c r="AZ11840" s="221"/>
    </row>
    <row r="11841" spans="34:52" x14ac:dyDescent="0.15">
      <c r="AH11841" s="221"/>
      <c r="AI11841" s="221"/>
      <c r="AJ11841" s="221"/>
      <c r="AK11841" s="221"/>
      <c r="AL11841" s="221"/>
      <c r="AM11841" s="221"/>
      <c r="AN11841" s="221"/>
      <c r="AO11841" s="221"/>
      <c r="AP11841" s="221"/>
      <c r="AQ11841" s="219"/>
      <c r="AR11841" s="219"/>
      <c r="AS11841" s="221"/>
      <c r="AT11841" s="221"/>
      <c r="AU11841" s="221"/>
      <c r="AV11841" s="221"/>
      <c r="AW11841" s="221"/>
      <c r="AX11841" s="221"/>
      <c r="AY11841" s="221"/>
      <c r="AZ11841" s="221"/>
    </row>
    <row r="11842" spans="34:52" x14ac:dyDescent="0.15">
      <c r="AH11842" s="221"/>
      <c r="AI11842" s="221"/>
      <c r="AJ11842" s="221"/>
      <c r="AK11842" s="221"/>
      <c r="AL11842" s="221"/>
      <c r="AM11842" s="221"/>
      <c r="AN11842" s="221"/>
      <c r="AO11842" s="221"/>
      <c r="AP11842" s="221"/>
      <c r="AQ11842" s="219"/>
      <c r="AR11842" s="219"/>
      <c r="AS11842" s="221"/>
      <c r="AT11842" s="221"/>
      <c r="AU11842" s="221"/>
      <c r="AV11842" s="221"/>
      <c r="AW11842" s="221"/>
      <c r="AX11842" s="221"/>
      <c r="AY11842" s="221"/>
      <c r="AZ11842" s="221"/>
    </row>
    <row r="11843" spans="34:52" x14ac:dyDescent="0.15">
      <c r="AH11843" s="221"/>
      <c r="AI11843" s="221"/>
      <c r="AJ11843" s="221"/>
      <c r="AK11843" s="221"/>
      <c r="AL11843" s="221"/>
      <c r="AM11843" s="221"/>
      <c r="AN11843" s="221"/>
      <c r="AO11843" s="221"/>
      <c r="AP11843" s="221"/>
      <c r="AQ11843" s="219"/>
      <c r="AR11843" s="219"/>
      <c r="AS11843" s="221"/>
      <c r="AT11843" s="221"/>
      <c r="AU11843" s="221"/>
      <c r="AV11843" s="221"/>
      <c r="AW11843" s="221"/>
      <c r="AX11843" s="221"/>
      <c r="AY11843" s="221"/>
      <c r="AZ11843" s="221"/>
    </row>
    <row r="11844" spans="34:52" x14ac:dyDescent="0.15">
      <c r="AH11844" s="221"/>
      <c r="AI11844" s="221"/>
      <c r="AJ11844" s="221"/>
      <c r="AK11844" s="221"/>
      <c r="AL11844" s="221"/>
      <c r="AM11844" s="221"/>
      <c r="AN11844" s="221"/>
      <c r="AO11844" s="221"/>
      <c r="AP11844" s="221"/>
      <c r="AQ11844" s="219"/>
      <c r="AR11844" s="219"/>
      <c r="AS11844" s="221"/>
      <c r="AT11844" s="221"/>
      <c r="AU11844" s="221"/>
      <c r="AV11844" s="221"/>
      <c r="AW11844" s="221"/>
      <c r="AX11844" s="221"/>
      <c r="AY11844" s="221"/>
      <c r="AZ11844" s="221"/>
    </row>
    <row r="11845" spans="34:52" x14ac:dyDescent="0.15">
      <c r="AH11845" s="221"/>
      <c r="AI11845" s="221"/>
      <c r="AJ11845" s="221"/>
      <c r="AK11845" s="221"/>
      <c r="AL11845" s="221"/>
      <c r="AM11845" s="221"/>
      <c r="AN11845" s="221"/>
      <c r="AO11845" s="221"/>
      <c r="AP11845" s="221"/>
      <c r="AQ11845" s="219"/>
      <c r="AR11845" s="219"/>
      <c r="AS11845" s="221"/>
      <c r="AT11845" s="221"/>
      <c r="AU11845" s="221"/>
      <c r="AV11845" s="221"/>
      <c r="AW11845" s="221"/>
      <c r="AX11845" s="221"/>
      <c r="AY11845" s="221"/>
      <c r="AZ11845" s="221"/>
    </row>
    <row r="11846" spans="34:52" x14ac:dyDescent="0.15">
      <c r="AH11846" s="221"/>
      <c r="AI11846" s="221"/>
      <c r="AJ11846" s="221"/>
      <c r="AK11846" s="221"/>
      <c r="AL11846" s="221"/>
      <c r="AM11846" s="221"/>
      <c r="AN11846" s="221"/>
      <c r="AO11846" s="221"/>
      <c r="AP11846" s="221"/>
      <c r="AQ11846" s="219"/>
      <c r="AR11846" s="219"/>
      <c r="AS11846" s="221"/>
      <c r="AT11846" s="221"/>
      <c r="AU11846" s="221"/>
      <c r="AV11846" s="221"/>
      <c r="AW11846" s="221"/>
      <c r="AX11846" s="221"/>
      <c r="AY11846" s="221"/>
      <c r="AZ11846" s="221"/>
    </row>
    <row r="11847" spans="34:52" x14ac:dyDescent="0.15">
      <c r="AH11847" s="221"/>
      <c r="AI11847" s="221"/>
      <c r="AJ11847" s="221"/>
      <c r="AK11847" s="221"/>
      <c r="AL11847" s="221"/>
      <c r="AM11847" s="221"/>
      <c r="AN11847" s="221"/>
      <c r="AO11847" s="221"/>
      <c r="AP11847" s="221"/>
      <c r="AQ11847" s="219"/>
      <c r="AR11847" s="219"/>
      <c r="AS11847" s="221"/>
      <c r="AT11847" s="221"/>
      <c r="AU11847" s="221"/>
      <c r="AV11847" s="221"/>
      <c r="AW11847" s="221"/>
      <c r="AX11847" s="221"/>
      <c r="AY11847" s="221"/>
      <c r="AZ11847" s="221"/>
    </row>
    <row r="11848" spans="34:52" x14ac:dyDescent="0.15">
      <c r="AH11848" s="221"/>
      <c r="AI11848" s="221"/>
      <c r="AJ11848" s="221"/>
      <c r="AK11848" s="221"/>
      <c r="AL11848" s="221"/>
      <c r="AM11848" s="221"/>
      <c r="AN11848" s="221"/>
      <c r="AO11848" s="221"/>
      <c r="AP11848" s="221"/>
      <c r="AQ11848" s="219"/>
      <c r="AR11848" s="219"/>
      <c r="AS11848" s="221"/>
      <c r="AT11848" s="221"/>
      <c r="AU11848" s="221"/>
      <c r="AV11848" s="221"/>
      <c r="AW11848" s="221"/>
      <c r="AX11848" s="221"/>
      <c r="AY11848" s="221"/>
      <c r="AZ11848" s="221"/>
    </row>
    <row r="11849" spans="34:52" x14ac:dyDescent="0.15">
      <c r="AH11849" s="221"/>
      <c r="AI11849" s="221"/>
      <c r="AJ11849" s="221"/>
      <c r="AK11849" s="221"/>
      <c r="AL11849" s="221"/>
      <c r="AM11849" s="221"/>
      <c r="AN11849" s="221"/>
      <c r="AO11849" s="221"/>
      <c r="AP11849" s="221"/>
      <c r="AQ11849" s="219"/>
      <c r="AR11849" s="219"/>
      <c r="AS11849" s="221"/>
      <c r="AT11849" s="221"/>
      <c r="AU11849" s="221"/>
      <c r="AV11849" s="221"/>
      <c r="AW11849" s="221"/>
      <c r="AX11849" s="221"/>
      <c r="AY11849" s="221"/>
      <c r="AZ11849" s="221"/>
    </row>
    <row r="11850" spans="34:52" x14ac:dyDescent="0.15">
      <c r="AH11850" s="221"/>
      <c r="AI11850" s="221"/>
      <c r="AJ11850" s="221"/>
      <c r="AK11850" s="221"/>
      <c r="AL11850" s="221"/>
      <c r="AM11850" s="221"/>
      <c r="AN11850" s="221"/>
      <c r="AO11850" s="221"/>
      <c r="AP11850" s="221"/>
      <c r="AQ11850" s="219"/>
      <c r="AR11850" s="219"/>
      <c r="AS11850" s="221"/>
      <c r="AT11850" s="221"/>
      <c r="AU11850" s="221"/>
      <c r="AV11850" s="221"/>
      <c r="AW11850" s="221"/>
      <c r="AX11850" s="221"/>
      <c r="AY11850" s="221"/>
      <c r="AZ11850" s="221"/>
    </row>
    <row r="11851" spans="34:52" x14ac:dyDescent="0.15">
      <c r="AH11851" s="221"/>
      <c r="AI11851" s="221"/>
      <c r="AJ11851" s="221"/>
      <c r="AK11851" s="221"/>
      <c r="AL11851" s="221"/>
      <c r="AM11851" s="221"/>
      <c r="AN11851" s="221"/>
      <c r="AO11851" s="221"/>
      <c r="AP11851" s="221"/>
      <c r="AQ11851" s="219"/>
      <c r="AR11851" s="219"/>
      <c r="AS11851" s="221"/>
      <c r="AT11851" s="221"/>
      <c r="AU11851" s="221"/>
      <c r="AV11851" s="221"/>
      <c r="AW11851" s="221"/>
      <c r="AX11851" s="221"/>
      <c r="AY11851" s="221"/>
      <c r="AZ11851" s="221"/>
    </row>
    <row r="11852" spans="34:52" x14ac:dyDescent="0.15">
      <c r="AH11852" s="221"/>
      <c r="AI11852" s="221"/>
      <c r="AJ11852" s="221"/>
      <c r="AK11852" s="221"/>
      <c r="AL11852" s="221"/>
      <c r="AM11852" s="221"/>
      <c r="AN11852" s="221"/>
      <c r="AO11852" s="221"/>
      <c r="AP11852" s="221"/>
      <c r="AQ11852" s="219"/>
      <c r="AR11852" s="219"/>
      <c r="AS11852" s="221"/>
      <c r="AT11852" s="221"/>
      <c r="AU11852" s="221"/>
      <c r="AV11852" s="221"/>
      <c r="AW11852" s="221"/>
      <c r="AX11852" s="221"/>
      <c r="AY11852" s="221"/>
      <c r="AZ11852" s="221"/>
    </row>
    <row r="11853" spans="34:52" x14ac:dyDescent="0.15">
      <c r="AH11853" s="221"/>
      <c r="AI11853" s="221"/>
      <c r="AJ11853" s="221"/>
      <c r="AK11853" s="221"/>
      <c r="AL11853" s="221"/>
      <c r="AM11853" s="221"/>
      <c r="AN11853" s="221"/>
      <c r="AO11853" s="221"/>
      <c r="AP11853" s="221"/>
      <c r="AQ11853" s="219"/>
      <c r="AR11853" s="219"/>
      <c r="AS11853" s="221"/>
      <c r="AT11853" s="221"/>
      <c r="AU11853" s="221"/>
      <c r="AV11853" s="221"/>
      <c r="AW11853" s="221"/>
      <c r="AX11853" s="221"/>
      <c r="AY11853" s="221"/>
      <c r="AZ11853" s="221"/>
    </row>
    <row r="11854" spans="34:52" x14ac:dyDescent="0.15">
      <c r="AH11854" s="221"/>
      <c r="AI11854" s="221"/>
      <c r="AJ11854" s="221"/>
      <c r="AK11854" s="221"/>
      <c r="AL11854" s="221"/>
      <c r="AM11854" s="221"/>
      <c r="AN11854" s="221"/>
      <c r="AO11854" s="221"/>
      <c r="AP11854" s="221"/>
      <c r="AQ11854" s="219"/>
      <c r="AR11854" s="219"/>
      <c r="AS11854" s="221"/>
      <c r="AT11854" s="221"/>
      <c r="AU11854" s="221"/>
      <c r="AV11854" s="221"/>
      <c r="AW11854" s="221"/>
      <c r="AX11854" s="221"/>
      <c r="AY11854" s="221"/>
      <c r="AZ11854" s="221"/>
    </row>
    <row r="11855" spans="34:52" x14ac:dyDescent="0.15">
      <c r="AH11855" s="221"/>
      <c r="AI11855" s="221"/>
      <c r="AJ11855" s="221"/>
      <c r="AK11855" s="221"/>
      <c r="AL11855" s="221"/>
      <c r="AM11855" s="221"/>
      <c r="AN11855" s="221"/>
      <c r="AO11855" s="221"/>
      <c r="AP11855" s="221"/>
      <c r="AQ11855" s="219"/>
      <c r="AR11855" s="219"/>
      <c r="AS11855" s="221"/>
      <c r="AT11855" s="221"/>
      <c r="AU11855" s="221"/>
      <c r="AV11855" s="221"/>
      <c r="AW11855" s="221"/>
      <c r="AX11855" s="221"/>
      <c r="AY11855" s="221"/>
      <c r="AZ11855" s="221"/>
    </row>
    <row r="11856" spans="34:52" x14ac:dyDescent="0.15">
      <c r="AH11856" s="221"/>
      <c r="AI11856" s="221"/>
      <c r="AJ11856" s="221"/>
      <c r="AK11856" s="221"/>
      <c r="AL11856" s="221"/>
      <c r="AM11856" s="221"/>
      <c r="AN11856" s="221"/>
      <c r="AO11856" s="221"/>
      <c r="AP11856" s="221"/>
      <c r="AQ11856" s="219"/>
      <c r="AR11856" s="219"/>
      <c r="AS11856" s="221"/>
      <c r="AT11856" s="221"/>
      <c r="AU11856" s="221"/>
      <c r="AV11856" s="221"/>
      <c r="AW11856" s="221"/>
      <c r="AX11856" s="221"/>
      <c r="AY11856" s="221"/>
      <c r="AZ11856" s="221"/>
    </row>
    <row r="11857" spans="34:52" x14ac:dyDescent="0.15">
      <c r="AH11857" s="221"/>
      <c r="AI11857" s="221"/>
      <c r="AJ11857" s="221"/>
      <c r="AK11857" s="221"/>
      <c r="AL11857" s="221"/>
      <c r="AM11857" s="221"/>
      <c r="AN11857" s="221"/>
      <c r="AO11857" s="221"/>
      <c r="AP11857" s="221"/>
      <c r="AQ11857" s="219"/>
      <c r="AR11857" s="219"/>
      <c r="AS11857" s="221"/>
      <c r="AT11857" s="221"/>
      <c r="AU11857" s="221"/>
      <c r="AV11857" s="221"/>
      <c r="AW11857" s="221"/>
      <c r="AX11857" s="221"/>
      <c r="AY11857" s="221"/>
      <c r="AZ11857" s="221"/>
    </row>
    <row r="11858" spans="34:52" x14ac:dyDescent="0.15">
      <c r="AH11858" s="221"/>
      <c r="AI11858" s="221"/>
      <c r="AJ11858" s="221"/>
      <c r="AK11858" s="221"/>
      <c r="AL11858" s="221"/>
      <c r="AM11858" s="221"/>
      <c r="AN11858" s="221"/>
      <c r="AO11858" s="221"/>
      <c r="AP11858" s="221"/>
      <c r="AQ11858" s="219"/>
      <c r="AR11858" s="219"/>
      <c r="AS11858" s="221"/>
      <c r="AT11858" s="221"/>
      <c r="AU11858" s="221"/>
      <c r="AV11858" s="221"/>
      <c r="AW11858" s="221"/>
      <c r="AX11858" s="221"/>
      <c r="AY11858" s="221"/>
      <c r="AZ11858" s="221"/>
    </row>
    <row r="11859" spans="34:52" x14ac:dyDescent="0.15">
      <c r="AH11859" s="221"/>
      <c r="AI11859" s="221"/>
      <c r="AJ11859" s="221"/>
      <c r="AK11859" s="221"/>
      <c r="AL11859" s="221"/>
      <c r="AM11859" s="221"/>
      <c r="AN11859" s="221"/>
      <c r="AO11859" s="221"/>
      <c r="AP11859" s="221"/>
      <c r="AQ11859" s="219"/>
      <c r="AR11859" s="219"/>
      <c r="AS11859" s="221"/>
      <c r="AT11859" s="221"/>
      <c r="AU11859" s="221"/>
      <c r="AV11859" s="221"/>
      <c r="AW11859" s="221"/>
      <c r="AX11859" s="221"/>
      <c r="AY11859" s="221"/>
      <c r="AZ11859" s="221"/>
    </row>
    <row r="11860" spans="34:52" x14ac:dyDescent="0.15">
      <c r="AH11860" s="221"/>
      <c r="AI11860" s="221"/>
      <c r="AJ11860" s="221"/>
      <c r="AK11860" s="221"/>
      <c r="AL11860" s="221"/>
      <c r="AM11860" s="221"/>
      <c r="AN11860" s="221"/>
      <c r="AO11860" s="221"/>
      <c r="AP11860" s="221"/>
      <c r="AQ11860" s="219"/>
      <c r="AR11860" s="219"/>
      <c r="AS11860" s="221"/>
      <c r="AT11860" s="221"/>
      <c r="AU11860" s="221"/>
      <c r="AV11860" s="221"/>
      <c r="AW11860" s="221"/>
      <c r="AX11860" s="221"/>
      <c r="AY11860" s="221"/>
      <c r="AZ11860" s="221"/>
    </row>
    <row r="11861" spans="34:52" x14ac:dyDescent="0.15">
      <c r="AH11861" s="221"/>
      <c r="AI11861" s="221"/>
      <c r="AJ11861" s="221"/>
      <c r="AK11861" s="221"/>
      <c r="AL11861" s="221"/>
      <c r="AM11861" s="221"/>
      <c r="AN11861" s="221"/>
      <c r="AO11861" s="221"/>
      <c r="AP11861" s="221"/>
      <c r="AQ11861" s="219"/>
      <c r="AR11861" s="219"/>
      <c r="AS11861" s="221"/>
      <c r="AT11861" s="221"/>
      <c r="AU11861" s="221"/>
      <c r="AV11861" s="221"/>
      <c r="AW11861" s="221"/>
      <c r="AX11861" s="221"/>
      <c r="AY11861" s="221"/>
      <c r="AZ11861" s="221"/>
    </row>
    <row r="11862" spans="34:52" x14ac:dyDescent="0.15">
      <c r="AH11862" s="221"/>
      <c r="AI11862" s="221"/>
      <c r="AJ11862" s="221"/>
      <c r="AK11862" s="221"/>
      <c r="AL11862" s="221"/>
      <c r="AM11862" s="221"/>
      <c r="AN11862" s="221"/>
      <c r="AO11862" s="221"/>
      <c r="AP11862" s="221"/>
      <c r="AQ11862" s="219"/>
      <c r="AR11862" s="219"/>
      <c r="AS11862" s="221"/>
      <c r="AT11862" s="221"/>
      <c r="AU11862" s="221"/>
      <c r="AV11862" s="221"/>
      <c r="AW11862" s="221"/>
      <c r="AX11862" s="221"/>
      <c r="AY11862" s="221"/>
      <c r="AZ11862" s="221"/>
    </row>
    <row r="11863" spans="34:52" x14ac:dyDescent="0.15">
      <c r="AH11863" s="221"/>
      <c r="AI11863" s="221"/>
      <c r="AJ11863" s="221"/>
      <c r="AK11863" s="221"/>
      <c r="AL11863" s="221"/>
      <c r="AM11863" s="221"/>
      <c r="AN11863" s="221"/>
      <c r="AO11863" s="221"/>
      <c r="AP11863" s="221"/>
      <c r="AQ11863" s="219"/>
      <c r="AR11863" s="219"/>
      <c r="AS11863" s="221"/>
      <c r="AT11863" s="221"/>
      <c r="AU11863" s="221"/>
      <c r="AV11863" s="221"/>
      <c r="AW11863" s="221"/>
      <c r="AX11863" s="221"/>
      <c r="AY11863" s="221"/>
      <c r="AZ11863" s="221"/>
    </row>
    <row r="11864" spans="34:52" x14ac:dyDescent="0.15">
      <c r="AH11864" s="221"/>
      <c r="AI11864" s="221"/>
      <c r="AJ11864" s="221"/>
      <c r="AK11864" s="221"/>
      <c r="AL11864" s="221"/>
      <c r="AM11864" s="221"/>
      <c r="AN11864" s="221"/>
      <c r="AO11864" s="221"/>
      <c r="AP11864" s="221"/>
      <c r="AQ11864" s="219"/>
      <c r="AR11864" s="219"/>
      <c r="AS11864" s="221"/>
      <c r="AT11864" s="221"/>
      <c r="AU11864" s="221"/>
      <c r="AV11864" s="221"/>
      <c r="AW11864" s="221"/>
      <c r="AX11864" s="221"/>
      <c r="AY11864" s="221"/>
      <c r="AZ11864" s="221"/>
    </row>
    <row r="11865" spans="34:52" x14ac:dyDescent="0.15">
      <c r="AH11865" s="221"/>
      <c r="AI11865" s="221"/>
      <c r="AJ11865" s="221"/>
      <c r="AK11865" s="221"/>
      <c r="AL11865" s="221"/>
      <c r="AM11865" s="221"/>
      <c r="AN11865" s="221"/>
      <c r="AO11865" s="221"/>
      <c r="AP11865" s="221"/>
      <c r="AQ11865" s="219"/>
      <c r="AR11865" s="219"/>
      <c r="AS11865" s="221"/>
      <c r="AT11865" s="221"/>
      <c r="AU11865" s="221"/>
      <c r="AV11865" s="221"/>
      <c r="AW11865" s="221"/>
      <c r="AX11865" s="221"/>
      <c r="AY11865" s="221"/>
      <c r="AZ11865" s="221"/>
    </row>
    <row r="11866" spans="34:52" x14ac:dyDescent="0.15">
      <c r="AH11866" s="221"/>
      <c r="AI11866" s="221"/>
      <c r="AJ11866" s="221"/>
      <c r="AK11866" s="221"/>
      <c r="AL11866" s="221"/>
      <c r="AM11866" s="221"/>
      <c r="AN11866" s="221"/>
      <c r="AO11866" s="221"/>
      <c r="AP11866" s="221"/>
      <c r="AQ11866" s="219"/>
      <c r="AR11866" s="219"/>
      <c r="AS11866" s="221"/>
      <c r="AT11866" s="221"/>
      <c r="AU11866" s="221"/>
      <c r="AV11866" s="221"/>
      <c r="AW11866" s="221"/>
      <c r="AX11866" s="221"/>
      <c r="AY11866" s="221"/>
      <c r="AZ11866" s="221"/>
    </row>
    <row r="11867" spans="34:52" x14ac:dyDescent="0.15">
      <c r="AH11867" s="221"/>
      <c r="AI11867" s="221"/>
      <c r="AJ11867" s="221"/>
      <c r="AK11867" s="221"/>
      <c r="AL11867" s="221"/>
      <c r="AM11867" s="221"/>
      <c r="AN11867" s="221"/>
      <c r="AO11867" s="221"/>
      <c r="AP11867" s="221"/>
      <c r="AQ11867" s="219"/>
      <c r="AR11867" s="219"/>
      <c r="AS11867" s="221"/>
      <c r="AT11867" s="221"/>
      <c r="AU11867" s="221"/>
      <c r="AV11867" s="221"/>
      <c r="AW11867" s="221"/>
      <c r="AX11867" s="221"/>
      <c r="AY11867" s="221"/>
      <c r="AZ11867" s="221"/>
    </row>
    <row r="11868" spans="34:52" x14ac:dyDescent="0.15">
      <c r="AH11868" s="221"/>
      <c r="AI11868" s="221"/>
      <c r="AJ11868" s="221"/>
      <c r="AK11868" s="221"/>
      <c r="AL11868" s="221"/>
      <c r="AM11868" s="221"/>
      <c r="AN11868" s="221"/>
      <c r="AO11868" s="221"/>
      <c r="AP11868" s="221"/>
      <c r="AQ11868" s="219"/>
      <c r="AR11868" s="219"/>
      <c r="AS11868" s="221"/>
      <c r="AT11868" s="221"/>
      <c r="AU11868" s="221"/>
      <c r="AV11868" s="221"/>
      <c r="AW11868" s="221"/>
      <c r="AX11868" s="221"/>
      <c r="AY11868" s="221"/>
      <c r="AZ11868" s="221"/>
    </row>
    <row r="11869" spans="34:52" x14ac:dyDescent="0.15">
      <c r="AH11869" s="221"/>
      <c r="AI11869" s="221"/>
      <c r="AJ11869" s="221"/>
      <c r="AK11869" s="221"/>
      <c r="AL11869" s="221"/>
      <c r="AM11869" s="221"/>
      <c r="AN11869" s="221"/>
      <c r="AO11869" s="221"/>
      <c r="AP11869" s="221"/>
      <c r="AQ11869" s="219"/>
      <c r="AR11869" s="219"/>
      <c r="AS11869" s="221"/>
      <c r="AT11869" s="221"/>
      <c r="AU11869" s="221"/>
      <c r="AV11869" s="221"/>
      <c r="AW11869" s="221"/>
      <c r="AX11869" s="221"/>
      <c r="AY11869" s="221"/>
      <c r="AZ11869" s="221"/>
    </row>
    <row r="11870" spans="34:52" x14ac:dyDescent="0.15">
      <c r="AH11870" s="221"/>
      <c r="AI11870" s="221"/>
      <c r="AJ11870" s="221"/>
      <c r="AK11870" s="221"/>
      <c r="AL11870" s="221"/>
      <c r="AM11870" s="221"/>
      <c r="AN11870" s="221"/>
      <c r="AO11870" s="221"/>
      <c r="AP11870" s="221"/>
      <c r="AQ11870" s="219"/>
      <c r="AR11870" s="219"/>
      <c r="AS11870" s="221"/>
      <c r="AT11870" s="221"/>
      <c r="AU11870" s="221"/>
      <c r="AV11870" s="221"/>
      <c r="AW11870" s="221"/>
      <c r="AX11870" s="221"/>
      <c r="AY11870" s="221"/>
      <c r="AZ11870" s="221"/>
    </row>
    <row r="11871" spans="34:52" x14ac:dyDescent="0.15">
      <c r="AH11871" s="221"/>
      <c r="AI11871" s="221"/>
      <c r="AJ11871" s="221"/>
      <c r="AK11871" s="221"/>
      <c r="AL11871" s="221"/>
      <c r="AM11871" s="221"/>
      <c r="AN11871" s="221"/>
      <c r="AO11871" s="221"/>
      <c r="AP11871" s="221"/>
      <c r="AQ11871" s="219"/>
      <c r="AR11871" s="219"/>
      <c r="AS11871" s="221"/>
      <c r="AT11871" s="221"/>
      <c r="AU11871" s="221"/>
      <c r="AV11871" s="221"/>
      <c r="AW11871" s="221"/>
      <c r="AX11871" s="221"/>
      <c r="AY11871" s="221"/>
      <c r="AZ11871" s="221"/>
    </row>
    <row r="11872" spans="34:52" x14ac:dyDescent="0.15">
      <c r="AH11872" s="221"/>
      <c r="AI11872" s="221"/>
      <c r="AJ11872" s="221"/>
      <c r="AK11872" s="221"/>
      <c r="AL11872" s="221"/>
      <c r="AM11872" s="221"/>
      <c r="AN11872" s="221"/>
      <c r="AO11872" s="221"/>
      <c r="AP11872" s="221"/>
      <c r="AQ11872" s="219"/>
      <c r="AR11872" s="219"/>
      <c r="AS11872" s="221"/>
      <c r="AT11872" s="221"/>
      <c r="AU11872" s="221"/>
      <c r="AV11872" s="221"/>
      <c r="AW11872" s="221"/>
      <c r="AX11872" s="221"/>
      <c r="AY11872" s="221"/>
      <c r="AZ11872" s="221"/>
    </row>
    <row r="11873" spans="34:52" x14ac:dyDescent="0.15">
      <c r="AH11873" s="221"/>
      <c r="AI11873" s="221"/>
      <c r="AJ11873" s="221"/>
      <c r="AK11873" s="221"/>
      <c r="AL11873" s="221"/>
      <c r="AM11873" s="221"/>
      <c r="AN11873" s="221"/>
      <c r="AO11873" s="221"/>
      <c r="AP11873" s="221"/>
      <c r="AQ11873" s="219"/>
      <c r="AR11873" s="219"/>
      <c r="AS11873" s="221"/>
      <c r="AT11873" s="221"/>
      <c r="AU11873" s="221"/>
      <c r="AV11873" s="221"/>
      <c r="AW11873" s="221"/>
      <c r="AX11873" s="221"/>
      <c r="AY11873" s="221"/>
      <c r="AZ11873" s="221"/>
    </row>
    <row r="11874" spans="34:52" x14ac:dyDescent="0.15">
      <c r="AH11874" s="221"/>
      <c r="AI11874" s="221"/>
      <c r="AJ11874" s="221"/>
      <c r="AK11874" s="221"/>
      <c r="AL11874" s="221"/>
      <c r="AM11874" s="221"/>
      <c r="AN11874" s="221"/>
      <c r="AO11874" s="221"/>
      <c r="AP11874" s="221"/>
      <c r="AQ11874" s="219"/>
      <c r="AR11874" s="219"/>
      <c r="AS11874" s="221"/>
      <c r="AT11874" s="221"/>
      <c r="AU11874" s="221"/>
      <c r="AV11874" s="221"/>
      <c r="AW11874" s="221"/>
      <c r="AX11874" s="221"/>
      <c r="AY11874" s="221"/>
      <c r="AZ11874" s="221"/>
    </row>
    <row r="11875" spans="34:52" x14ac:dyDescent="0.15">
      <c r="AH11875" s="221"/>
      <c r="AI11875" s="221"/>
      <c r="AJ11875" s="221"/>
      <c r="AK11875" s="221"/>
      <c r="AL11875" s="221"/>
      <c r="AM11875" s="221"/>
      <c r="AN11875" s="221"/>
      <c r="AO11875" s="221"/>
      <c r="AP11875" s="221"/>
      <c r="AQ11875" s="219"/>
      <c r="AR11875" s="219"/>
      <c r="AS11875" s="221"/>
      <c r="AT11875" s="221"/>
      <c r="AU11875" s="221"/>
      <c r="AV11875" s="221"/>
      <c r="AW11875" s="221"/>
      <c r="AX11875" s="221"/>
      <c r="AY11875" s="221"/>
      <c r="AZ11875" s="221"/>
    </row>
    <row r="11876" spans="34:52" x14ac:dyDescent="0.15">
      <c r="AH11876" s="221"/>
      <c r="AI11876" s="221"/>
      <c r="AJ11876" s="221"/>
      <c r="AK11876" s="221"/>
      <c r="AL11876" s="221"/>
      <c r="AM11876" s="221"/>
      <c r="AN11876" s="221"/>
      <c r="AO11876" s="221"/>
      <c r="AP11876" s="221"/>
      <c r="AQ11876" s="219"/>
      <c r="AR11876" s="219"/>
      <c r="AS11876" s="221"/>
      <c r="AT11876" s="221"/>
      <c r="AU11876" s="221"/>
      <c r="AV11876" s="221"/>
      <c r="AW11876" s="221"/>
      <c r="AX11876" s="221"/>
      <c r="AY11876" s="221"/>
      <c r="AZ11876" s="221"/>
    </row>
    <row r="11877" spans="34:52" x14ac:dyDescent="0.15">
      <c r="AH11877" s="221"/>
      <c r="AI11877" s="221"/>
      <c r="AJ11877" s="221"/>
      <c r="AK11877" s="221"/>
      <c r="AL11877" s="221"/>
      <c r="AM11877" s="221"/>
      <c r="AN11877" s="221"/>
      <c r="AO11877" s="221"/>
      <c r="AP11877" s="221"/>
      <c r="AQ11877" s="219"/>
      <c r="AR11877" s="219"/>
      <c r="AS11877" s="221"/>
      <c r="AT11877" s="221"/>
      <c r="AU11877" s="221"/>
      <c r="AV11877" s="221"/>
      <c r="AW11877" s="221"/>
      <c r="AX11877" s="221"/>
      <c r="AY11877" s="221"/>
      <c r="AZ11877" s="221"/>
    </row>
    <row r="11878" spans="34:52" x14ac:dyDescent="0.15">
      <c r="AH11878" s="221"/>
      <c r="AI11878" s="221"/>
      <c r="AJ11878" s="221"/>
      <c r="AK11878" s="221"/>
      <c r="AL11878" s="221"/>
      <c r="AM11878" s="221"/>
      <c r="AN11878" s="221"/>
      <c r="AO11878" s="221"/>
      <c r="AP11878" s="221"/>
      <c r="AQ11878" s="219"/>
      <c r="AR11878" s="219"/>
      <c r="AS11878" s="221"/>
      <c r="AT11878" s="221"/>
      <c r="AU11878" s="221"/>
      <c r="AV11878" s="221"/>
      <c r="AW11878" s="221"/>
      <c r="AX11878" s="221"/>
      <c r="AY11878" s="221"/>
      <c r="AZ11878" s="221"/>
    </row>
    <row r="11879" spans="34:52" x14ac:dyDescent="0.15">
      <c r="AH11879" s="221"/>
      <c r="AI11879" s="221"/>
      <c r="AJ11879" s="221"/>
      <c r="AK11879" s="221"/>
      <c r="AL11879" s="221"/>
      <c r="AM11879" s="221"/>
      <c r="AN11879" s="221"/>
      <c r="AO11879" s="221"/>
      <c r="AP11879" s="221"/>
      <c r="AQ11879" s="219"/>
      <c r="AR11879" s="219"/>
      <c r="AS11879" s="221"/>
      <c r="AT11879" s="221"/>
      <c r="AU11879" s="221"/>
      <c r="AV11879" s="221"/>
      <c r="AW11879" s="221"/>
      <c r="AX11879" s="221"/>
      <c r="AY11879" s="221"/>
      <c r="AZ11879" s="221"/>
    </row>
    <row r="11880" spans="34:52" x14ac:dyDescent="0.15">
      <c r="AH11880" s="221"/>
      <c r="AI11880" s="221"/>
      <c r="AJ11880" s="221"/>
      <c r="AK11880" s="221"/>
      <c r="AL11880" s="221"/>
      <c r="AM11880" s="221"/>
      <c r="AN11880" s="221"/>
      <c r="AO11880" s="221"/>
      <c r="AP11880" s="221"/>
      <c r="AQ11880" s="219"/>
      <c r="AR11880" s="219"/>
      <c r="AS11880" s="221"/>
      <c r="AT11880" s="221"/>
      <c r="AU11880" s="221"/>
      <c r="AV11880" s="221"/>
      <c r="AW11880" s="221"/>
      <c r="AX11880" s="221"/>
      <c r="AY11880" s="221"/>
      <c r="AZ11880" s="221"/>
    </row>
    <row r="11881" spans="34:52" x14ac:dyDescent="0.15">
      <c r="AH11881" s="221"/>
      <c r="AI11881" s="221"/>
      <c r="AJ11881" s="221"/>
      <c r="AK11881" s="221"/>
      <c r="AL11881" s="221"/>
      <c r="AM11881" s="221"/>
      <c r="AN11881" s="221"/>
      <c r="AO11881" s="221"/>
      <c r="AP11881" s="221"/>
      <c r="AQ11881" s="219"/>
      <c r="AR11881" s="219"/>
      <c r="AS11881" s="221"/>
      <c r="AT11881" s="221"/>
      <c r="AU11881" s="221"/>
      <c r="AV11881" s="221"/>
      <c r="AW11881" s="221"/>
      <c r="AX11881" s="221"/>
      <c r="AY11881" s="221"/>
      <c r="AZ11881" s="221"/>
    </row>
    <row r="11882" spans="34:52" x14ac:dyDescent="0.15">
      <c r="AH11882" s="221"/>
      <c r="AI11882" s="221"/>
      <c r="AJ11882" s="221"/>
      <c r="AK11882" s="221"/>
      <c r="AL11882" s="221"/>
      <c r="AM11882" s="221"/>
      <c r="AN11882" s="221"/>
      <c r="AO11882" s="221"/>
      <c r="AP11882" s="221"/>
      <c r="AQ11882" s="219"/>
      <c r="AR11882" s="219"/>
      <c r="AS11882" s="221"/>
      <c r="AT11882" s="221"/>
      <c r="AU11882" s="221"/>
      <c r="AV11882" s="221"/>
      <c r="AW11882" s="221"/>
      <c r="AX11882" s="221"/>
      <c r="AY11882" s="221"/>
      <c r="AZ11882" s="221"/>
    </row>
    <row r="11883" spans="34:52" x14ac:dyDescent="0.15">
      <c r="AH11883" s="221"/>
      <c r="AI11883" s="221"/>
      <c r="AJ11883" s="221"/>
      <c r="AK11883" s="221"/>
      <c r="AL11883" s="221"/>
      <c r="AM11883" s="221"/>
      <c r="AN11883" s="221"/>
      <c r="AO11883" s="221"/>
      <c r="AP11883" s="221"/>
      <c r="AQ11883" s="219"/>
      <c r="AR11883" s="219"/>
      <c r="AS11883" s="221"/>
      <c r="AT11883" s="221"/>
      <c r="AU11883" s="221"/>
      <c r="AV11883" s="221"/>
      <c r="AW11883" s="221"/>
      <c r="AX11883" s="221"/>
      <c r="AY11883" s="221"/>
      <c r="AZ11883" s="221"/>
    </row>
    <row r="11884" spans="34:52" x14ac:dyDescent="0.15">
      <c r="AH11884" s="221"/>
      <c r="AI11884" s="221"/>
      <c r="AJ11884" s="221"/>
      <c r="AK11884" s="221"/>
      <c r="AL11884" s="221"/>
      <c r="AM11884" s="221"/>
      <c r="AN11884" s="221"/>
      <c r="AO11884" s="221"/>
      <c r="AP11884" s="221"/>
      <c r="AQ11884" s="219"/>
      <c r="AR11884" s="219"/>
      <c r="AS11884" s="221"/>
      <c r="AT11884" s="221"/>
      <c r="AU11884" s="221"/>
      <c r="AV11884" s="221"/>
      <c r="AW11884" s="221"/>
      <c r="AX11884" s="221"/>
      <c r="AY11884" s="221"/>
      <c r="AZ11884" s="221"/>
    </row>
    <row r="11885" spans="34:52" x14ac:dyDescent="0.15">
      <c r="AH11885" s="221"/>
      <c r="AI11885" s="221"/>
      <c r="AJ11885" s="221"/>
      <c r="AK11885" s="221"/>
      <c r="AL11885" s="221"/>
      <c r="AM11885" s="221"/>
      <c r="AN11885" s="221"/>
      <c r="AO11885" s="221"/>
      <c r="AP11885" s="221"/>
      <c r="AQ11885" s="219"/>
      <c r="AR11885" s="219"/>
      <c r="AS11885" s="221"/>
      <c r="AT11885" s="221"/>
      <c r="AU11885" s="221"/>
      <c r="AV11885" s="221"/>
      <c r="AW11885" s="221"/>
      <c r="AX11885" s="221"/>
      <c r="AY11885" s="221"/>
      <c r="AZ11885" s="221"/>
    </row>
    <row r="11886" spans="34:52" x14ac:dyDescent="0.15">
      <c r="AH11886" s="221"/>
      <c r="AI11886" s="221"/>
      <c r="AJ11886" s="221"/>
      <c r="AK11886" s="221"/>
      <c r="AL11886" s="221"/>
      <c r="AM11886" s="221"/>
      <c r="AN11886" s="221"/>
      <c r="AO11886" s="221"/>
      <c r="AP11886" s="221"/>
      <c r="AQ11886" s="219"/>
      <c r="AR11886" s="219"/>
      <c r="AS11886" s="221"/>
      <c r="AT11886" s="221"/>
      <c r="AU11886" s="221"/>
      <c r="AV11886" s="221"/>
      <c r="AW11886" s="221"/>
      <c r="AX11886" s="221"/>
      <c r="AY11886" s="221"/>
      <c r="AZ11886" s="221"/>
    </row>
    <row r="11887" spans="34:52" x14ac:dyDescent="0.15">
      <c r="AH11887" s="221"/>
      <c r="AI11887" s="221"/>
      <c r="AJ11887" s="221"/>
      <c r="AK11887" s="221"/>
      <c r="AL11887" s="221"/>
      <c r="AM11887" s="221"/>
      <c r="AN11887" s="221"/>
      <c r="AO11887" s="221"/>
      <c r="AP11887" s="221"/>
      <c r="AQ11887" s="219"/>
      <c r="AR11887" s="219"/>
      <c r="AS11887" s="221"/>
      <c r="AT11887" s="221"/>
      <c r="AU11887" s="221"/>
      <c r="AV11887" s="221"/>
      <c r="AW11887" s="221"/>
      <c r="AX11887" s="221"/>
      <c r="AY11887" s="221"/>
      <c r="AZ11887" s="221"/>
    </row>
    <row r="11888" spans="34:52" x14ac:dyDescent="0.15">
      <c r="AH11888" s="221"/>
      <c r="AI11888" s="221"/>
      <c r="AJ11888" s="221"/>
      <c r="AK11888" s="221"/>
      <c r="AL11888" s="221"/>
      <c r="AM11888" s="221"/>
      <c r="AN11888" s="221"/>
      <c r="AO11888" s="221"/>
      <c r="AP11888" s="221"/>
      <c r="AQ11888" s="219"/>
      <c r="AR11888" s="219"/>
      <c r="AS11888" s="221"/>
      <c r="AT11888" s="221"/>
      <c r="AU11888" s="221"/>
      <c r="AV11888" s="221"/>
      <c r="AW11888" s="221"/>
      <c r="AX11888" s="221"/>
      <c r="AY11888" s="221"/>
      <c r="AZ11888" s="221"/>
    </row>
    <row r="11889" spans="34:52" x14ac:dyDescent="0.15">
      <c r="AH11889" s="221"/>
      <c r="AI11889" s="221"/>
      <c r="AJ11889" s="221"/>
      <c r="AK11889" s="221"/>
      <c r="AL11889" s="221"/>
      <c r="AM11889" s="221"/>
      <c r="AN11889" s="221"/>
      <c r="AO11889" s="221"/>
      <c r="AP11889" s="221"/>
      <c r="AQ11889" s="219"/>
      <c r="AR11889" s="219"/>
      <c r="AS11889" s="221"/>
      <c r="AT11889" s="221"/>
      <c r="AU11889" s="221"/>
      <c r="AV11889" s="221"/>
      <c r="AW11889" s="221"/>
      <c r="AX11889" s="221"/>
      <c r="AY11889" s="221"/>
      <c r="AZ11889" s="221"/>
    </row>
    <row r="11890" spans="34:52" x14ac:dyDescent="0.15">
      <c r="AH11890" s="221"/>
      <c r="AI11890" s="221"/>
      <c r="AJ11890" s="221"/>
      <c r="AK11890" s="221"/>
      <c r="AL11890" s="221"/>
      <c r="AM11890" s="221"/>
      <c r="AN11890" s="221"/>
      <c r="AO11890" s="221"/>
      <c r="AP11890" s="221"/>
      <c r="AQ11890" s="219"/>
      <c r="AR11890" s="219"/>
      <c r="AS11890" s="221"/>
      <c r="AT11890" s="221"/>
      <c r="AU11890" s="221"/>
      <c r="AV11890" s="221"/>
      <c r="AW11890" s="221"/>
      <c r="AX11890" s="221"/>
      <c r="AY11890" s="221"/>
      <c r="AZ11890" s="221"/>
    </row>
    <row r="11891" spans="34:52" x14ac:dyDescent="0.15">
      <c r="AH11891" s="221"/>
      <c r="AI11891" s="221"/>
      <c r="AJ11891" s="221"/>
      <c r="AK11891" s="221"/>
      <c r="AL11891" s="221"/>
      <c r="AM11891" s="221"/>
      <c r="AN11891" s="221"/>
      <c r="AO11891" s="221"/>
      <c r="AP11891" s="221"/>
      <c r="AQ11891" s="219"/>
      <c r="AR11891" s="219"/>
      <c r="AS11891" s="221"/>
      <c r="AT11891" s="221"/>
      <c r="AU11891" s="221"/>
      <c r="AV11891" s="221"/>
      <c r="AW11891" s="221"/>
      <c r="AX11891" s="221"/>
      <c r="AY11891" s="221"/>
      <c r="AZ11891" s="221"/>
    </row>
    <row r="11892" spans="34:52" x14ac:dyDescent="0.15">
      <c r="AH11892" s="221"/>
      <c r="AI11892" s="221"/>
      <c r="AJ11892" s="221"/>
      <c r="AK11892" s="221"/>
      <c r="AL11892" s="221"/>
      <c r="AM11892" s="221"/>
      <c r="AN11892" s="221"/>
      <c r="AO11892" s="221"/>
      <c r="AP11892" s="221"/>
      <c r="AQ11892" s="219"/>
      <c r="AR11892" s="219"/>
      <c r="AS11892" s="221"/>
      <c r="AT11892" s="221"/>
      <c r="AU11892" s="221"/>
      <c r="AV11892" s="221"/>
      <c r="AW11892" s="221"/>
      <c r="AX11892" s="221"/>
      <c r="AY11892" s="221"/>
      <c r="AZ11892" s="221"/>
    </row>
    <row r="11893" spans="34:52" x14ac:dyDescent="0.15">
      <c r="AH11893" s="221"/>
      <c r="AI11893" s="221"/>
      <c r="AJ11893" s="221"/>
      <c r="AK11893" s="221"/>
      <c r="AL11893" s="221"/>
      <c r="AM11893" s="221"/>
      <c r="AN11893" s="221"/>
      <c r="AO11893" s="221"/>
      <c r="AP11893" s="221"/>
      <c r="AQ11893" s="219"/>
      <c r="AR11893" s="219"/>
      <c r="AS11893" s="221"/>
      <c r="AT11893" s="221"/>
      <c r="AU11893" s="221"/>
      <c r="AV11893" s="221"/>
      <c r="AW11893" s="221"/>
      <c r="AX11893" s="221"/>
      <c r="AY11893" s="221"/>
      <c r="AZ11893" s="221"/>
    </row>
    <row r="11894" spans="34:52" x14ac:dyDescent="0.15">
      <c r="AH11894" s="221"/>
      <c r="AI11894" s="221"/>
      <c r="AJ11894" s="221"/>
      <c r="AK11894" s="221"/>
      <c r="AL11894" s="221"/>
      <c r="AM11894" s="221"/>
      <c r="AN11894" s="221"/>
      <c r="AO11894" s="221"/>
      <c r="AP11894" s="221"/>
      <c r="AQ11894" s="219"/>
      <c r="AR11894" s="219"/>
      <c r="AS11894" s="221"/>
      <c r="AT11894" s="221"/>
      <c r="AU11894" s="221"/>
      <c r="AV11894" s="221"/>
      <c r="AW11894" s="221"/>
      <c r="AX11894" s="221"/>
      <c r="AY11894" s="221"/>
      <c r="AZ11894" s="221"/>
    </row>
    <row r="11895" spans="34:52" x14ac:dyDescent="0.15">
      <c r="AH11895" s="221"/>
      <c r="AI11895" s="221"/>
      <c r="AJ11895" s="221"/>
      <c r="AK11895" s="221"/>
      <c r="AL11895" s="221"/>
      <c r="AM11895" s="221"/>
      <c r="AN11895" s="221"/>
      <c r="AO11895" s="221"/>
      <c r="AP11895" s="221"/>
      <c r="AQ11895" s="219"/>
      <c r="AR11895" s="219"/>
      <c r="AS11895" s="221"/>
      <c r="AT11895" s="221"/>
      <c r="AU11895" s="221"/>
      <c r="AV11895" s="221"/>
      <c r="AW11895" s="221"/>
      <c r="AX11895" s="221"/>
      <c r="AY11895" s="221"/>
      <c r="AZ11895" s="221"/>
    </row>
    <row r="11896" spans="34:52" x14ac:dyDescent="0.15">
      <c r="AH11896" s="221"/>
      <c r="AI11896" s="221"/>
      <c r="AJ11896" s="221"/>
      <c r="AK11896" s="221"/>
      <c r="AL11896" s="221"/>
      <c r="AM11896" s="221"/>
      <c r="AN11896" s="221"/>
      <c r="AO11896" s="221"/>
      <c r="AP11896" s="221"/>
      <c r="AQ11896" s="219"/>
      <c r="AR11896" s="219"/>
      <c r="AS11896" s="221"/>
      <c r="AT11896" s="221"/>
      <c r="AU11896" s="221"/>
      <c r="AV11896" s="221"/>
      <c r="AW11896" s="221"/>
      <c r="AX11896" s="221"/>
      <c r="AY11896" s="221"/>
      <c r="AZ11896" s="221"/>
    </row>
    <row r="11897" spans="34:52" x14ac:dyDescent="0.15">
      <c r="AH11897" s="221"/>
      <c r="AI11897" s="221"/>
      <c r="AJ11897" s="221"/>
      <c r="AK11897" s="221"/>
      <c r="AL11897" s="221"/>
      <c r="AM11897" s="221"/>
      <c r="AN11897" s="221"/>
      <c r="AO11897" s="221"/>
      <c r="AP11897" s="221"/>
      <c r="AQ11897" s="219"/>
      <c r="AR11897" s="219"/>
      <c r="AS11897" s="221"/>
      <c r="AT11897" s="221"/>
      <c r="AU11897" s="221"/>
      <c r="AV11897" s="221"/>
      <c r="AW11897" s="221"/>
      <c r="AX11897" s="221"/>
      <c r="AY11897" s="221"/>
      <c r="AZ11897" s="221"/>
    </row>
    <row r="11898" spans="34:52" x14ac:dyDescent="0.15">
      <c r="AH11898" s="221"/>
      <c r="AI11898" s="221"/>
      <c r="AJ11898" s="221"/>
      <c r="AK11898" s="221"/>
      <c r="AL11898" s="221"/>
      <c r="AM11898" s="221"/>
      <c r="AN11898" s="221"/>
      <c r="AO11898" s="221"/>
      <c r="AP11898" s="221"/>
      <c r="AQ11898" s="219"/>
      <c r="AR11898" s="219"/>
      <c r="AS11898" s="221"/>
      <c r="AT11898" s="221"/>
      <c r="AU11898" s="221"/>
      <c r="AV11898" s="221"/>
      <c r="AW11898" s="221"/>
      <c r="AX11898" s="221"/>
      <c r="AY11898" s="221"/>
      <c r="AZ11898" s="221"/>
    </row>
    <row r="11899" spans="34:52" x14ac:dyDescent="0.15">
      <c r="AH11899" s="221"/>
      <c r="AI11899" s="221"/>
      <c r="AJ11899" s="221"/>
      <c r="AK11899" s="221"/>
      <c r="AL11899" s="221"/>
      <c r="AM11899" s="221"/>
      <c r="AN11899" s="221"/>
      <c r="AO11899" s="221"/>
      <c r="AP11899" s="221"/>
      <c r="AQ11899" s="219"/>
      <c r="AR11899" s="219"/>
      <c r="AS11899" s="221"/>
      <c r="AT11899" s="221"/>
      <c r="AU11899" s="221"/>
      <c r="AV11899" s="221"/>
      <c r="AW11899" s="221"/>
      <c r="AX11899" s="221"/>
      <c r="AY11899" s="221"/>
      <c r="AZ11899" s="221"/>
    </row>
    <row r="11900" spans="34:52" x14ac:dyDescent="0.15">
      <c r="AH11900" s="221"/>
      <c r="AI11900" s="221"/>
      <c r="AJ11900" s="221"/>
      <c r="AK11900" s="221"/>
      <c r="AL11900" s="221"/>
      <c r="AM11900" s="221"/>
      <c r="AN11900" s="221"/>
      <c r="AO11900" s="221"/>
      <c r="AP11900" s="221"/>
      <c r="AQ11900" s="219"/>
      <c r="AR11900" s="219"/>
      <c r="AS11900" s="221"/>
      <c r="AT11900" s="221"/>
      <c r="AU11900" s="221"/>
      <c r="AV11900" s="221"/>
      <c r="AW11900" s="221"/>
      <c r="AX11900" s="221"/>
      <c r="AY11900" s="221"/>
      <c r="AZ11900" s="221"/>
    </row>
    <row r="11901" spans="34:52" x14ac:dyDescent="0.15">
      <c r="AH11901" s="221"/>
      <c r="AI11901" s="221"/>
      <c r="AJ11901" s="221"/>
      <c r="AK11901" s="221"/>
      <c r="AL11901" s="221"/>
      <c r="AM11901" s="221"/>
      <c r="AN11901" s="221"/>
      <c r="AO11901" s="221"/>
      <c r="AP11901" s="221"/>
      <c r="AQ11901" s="219"/>
      <c r="AR11901" s="219"/>
      <c r="AS11901" s="221"/>
      <c r="AT11901" s="221"/>
      <c r="AU11901" s="221"/>
      <c r="AV11901" s="221"/>
      <c r="AW11901" s="221"/>
      <c r="AX11901" s="221"/>
      <c r="AY11901" s="221"/>
      <c r="AZ11901" s="221"/>
    </row>
    <row r="11902" spans="34:52" x14ac:dyDescent="0.15">
      <c r="AH11902" s="221"/>
      <c r="AI11902" s="221"/>
      <c r="AJ11902" s="221"/>
      <c r="AK11902" s="221"/>
      <c r="AL11902" s="221"/>
      <c r="AM11902" s="221"/>
      <c r="AN11902" s="221"/>
      <c r="AO11902" s="221"/>
      <c r="AP11902" s="221"/>
      <c r="AQ11902" s="219"/>
      <c r="AR11902" s="219"/>
      <c r="AS11902" s="221"/>
      <c r="AT11902" s="221"/>
      <c r="AU11902" s="221"/>
      <c r="AV11902" s="221"/>
      <c r="AW11902" s="221"/>
      <c r="AX11902" s="221"/>
      <c r="AY11902" s="221"/>
      <c r="AZ11902" s="221"/>
    </row>
    <row r="11903" spans="34:52" x14ac:dyDescent="0.15">
      <c r="AH11903" s="221"/>
      <c r="AI11903" s="221"/>
      <c r="AJ11903" s="221"/>
      <c r="AK11903" s="221"/>
      <c r="AL11903" s="221"/>
      <c r="AM11903" s="221"/>
      <c r="AN11903" s="221"/>
      <c r="AO11903" s="221"/>
      <c r="AP11903" s="221"/>
      <c r="AQ11903" s="219"/>
      <c r="AR11903" s="219"/>
      <c r="AS11903" s="221"/>
      <c r="AT11903" s="221"/>
      <c r="AU11903" s="221"/>
      <c r="AV11903" s="221"/>
      <c r="AW11903" s="221"/>
      <c r="AX11903" s="221"/>
      <c r="AY11903" s="221"/>
      <c r="AZ11903" s="221"/>
    </row>
    <row r="11904" spans="34:52" x14ac:dyDescent="0.15">
      <c r="AH11904" s="221"/>
      <c r="AI11904" s="221"/>
      <c r="AJ11904" s="221"/>
      <c r="AK11904" s="221"/>
      <c r="AL11904" s="221"/>
      <c r="AM11904" s="221"/>
      <c r="AN11904" s="221"/>
      <c r="AO11904" s="221"/>
      <c r="AP11904" s="221"/>
      <c r="AQ11904" s="219"/>
      <c r="AR11904" s="219"/>
      <c r="AS11904" s="221"/>
      <c r="AT11904" s="221"/>
      <c r="AU11904" s="221"/>
      <c r="AV11904" s="221"/>
      <c r="AW11904" s="221"/>
      <c r="AX11904" s="221"/>
      <c r="AY11904" s="221"/>
      <c r="AZ11904" s="221"/>
    </row>
    <row r="11905" spans="34:52" x14ac:dyDescent="0.15">
      <c r="AH11905" s="221"/>
      <c r="AI11905" s="221"/>
      <c r="AJ11905" s="221"/>
      <c r="AK11905" s="221"/>
      <c r="AL11905" s="221"/>
      <c r="AM11905" s="221"/>
      <c r="AN11905" s="221"/>
      <c r="AO11905" s="221"/>
      <c r="AP11905" s="221"/>
      <c r="AQ11905" s="219"/>
      <c r="AR11905" s="219"/>
      <c r="AS11905" s="221"/>
      <c r="AT11905" s="221"/>
      <c r="AU11905" s="221"/>
      <c r="AV11905" s="221"/>
      <c r="AW11905" s="221"/>
      <c r="AX11905" s="221"/>
      <c r="AY11905" s="221"/>
      <c r="AZ11905" s="221"/>
    </row>
    <row r="11906" spans="34:52" x14ac:dyDescent="0.15">
      <c r="AH11906" s="221"/>
      <c r="AI11906" s="221"/>
      <c r="AJ11906" s="221"/>
      <c r="AK11906" s="221"/>
      <c r="AL11906" s="221"/>
      <c r="AM11906" s="221"/>
      <c r="AN11906" s="221"/>
      <c r="AO11906" s="221"/>
      <c r="AP11906" s="221"/>
      <c r="AQ11906" s="219"/>
      <c r="AR11906" s="219"/>
      <c r="AS11906" s="221"/>
      <c r="AT11906" s="221"/>
      <c r="AU11906" s="221"/>
      <c r="AV11906" s="221"/>
      <c r="AW11906" s="221"/>
      <c r="AX11906" s="221"/>
      <c r="AY11906" s="221"/>
      <c r="AZ11906" s="221"/>
    </row>
    <row r="11907" spans="34:52" x14ac:dyDescent="0.15">
      <c r="AH11907" s="221"/>
      <c r="AI11907" s="221"/>
      <c r="AJ11907" s="221"/>
      <c r="AK11907" s="221"/>
      <c r="AL11907" s="221"/>
      <c r="AM11907" s="221"/>
      <c r="AN11907" s="221"/>
      <c r="AO11907" s="221"/>
      <c r="AP11907" s="221"/>
      <c r="AQ11907" s="219"/>
      <c r="AR11907" s="219"/>
      <c r="AS11907" s="221"/>
      <c r="AT11907" s="221"/>
      <c r="AU11907" s="221"/>
      <c r="AV11907" s="221"/>
      <c r="AW11907" s="221"/>
      <c r="AX11907" s="221"/>
      <c r="AY11907" s="221"/>
      <c r="AZ11907" s="221"/>
    </row>
    <row r="11908" spans="34:52" x14ac:dyDescent="0.15">
      <c r="AH11908" s="221"/>
      <c r="AI11908" s="221"/>
      <c r="AJ11908" s="221"/>
      <c r="AK11908" s="221"/>
      <c r="AL11908" s="221"/>
      <c r="AM11908" s="221"/>
      <c r="AN11908" s="221"/>
      <c r="AO11908" s="221"/>
      <c r="AP11908" s="221"/>
      <c r="AQ11908" s="219"/>
      <c r="AR11908" s="219"/>
      <c r="AS11908" s="221"/>
      <c r="AT11908" s="221"/>
      <c r="AU11908" s="221"/>
      <c r="AV11908" s="221"/>
      <c r="AW11908" s="221"/>
      <c r="AX11908" s="221"/>
      <c r="AY11908" s="221"/>
      <c r="AZ11908" s="221"/>
    </row>
    <row r="11909" spans="34:52" x14ac:dyDescent="0.15">
      <c r="AH11909" s="221"/>
      <c r="AI11909" s="221"/>
      <c r="AJ11909" s="221"/>
      <c r="AK11909" s="221"/>
      <c r="AL11909" s="221"/>
      <c r="AM11909" s="221"/>
      <c r="AN11909" s="221"/>
      <c r="AO11909" s="221"/>
      <c r="AP11909" s="221"/>
      <c r="AQ11909" s="219"/>
      <c r="AR11909" s="219"/>
      <c r="AS11909" s="221"/>
      <c r="AT11909" s="221"/>
      <c r="AU11909" s="221"/>
      <c r="AV11909" s="221"/>
      <c r="AW11909" s="221"/>
      <c r="AX11909" s="221"/>
      <c r="AY11909" s="221"/>
      <c r="AZ11909" s="221"/>
    </row>
    <row r="11910" spans="34:52" x14ac:dyDescent="0.15">
      <c r="AH11910" s="221"/>
      <c r="AI11910" s="221"/>
      <c r="AJ11910" s="221"/>
      <c r="AK11910" s="221"/>
      <c r="AL11910" s="221"/>
      <c r="AM11910" s="221"/>
      <c r="AN11910" s="221"/>
      <c r="AO11910" s="221"/>
      <c r="AP11910" s="221"/>
      <c r="AQ11910" s="219"/>
      <c r="AR11910" s="219"/>
      <c r="AS11910" s="221"/>
      <c r="AT11910" s="221"/>
      <c r="AU11910" s="221"/>
      <c r="AV11910" s="221"/>
      <c r="AW11910" s="221"/>
      <c r="AX11910" s="221"/>
      <c r="AY11910" s="221"/>
      <c r="AZ11910" s="221"/>
    </row>
    <row r="11911" spans="34:52" x14ac:dyDescent="0.15">
      <c r="AH11911" s="221"/>
      <c r="AI11911" s="221"/>
      <c r="AJ11911" s="221"/>
      <c r="AK11911" s="221"/>
      <c r="AL11911" s="221"/>
      <c r="AM11911" s="221"/>
      <c r="AN11911" s="221"/>
      <c r="AO11911" s="221"/>
      <c r="AP11911" s="221"/>
      <c r="AQ11911" s="219"/>
      <c r="AR11911" s="219"/>
      <c r="AS11911" s="221"/>
      <c r="AT11911" s="221"/>
      <c r="AU11911" s="221"/>
      <c r="AV11911" s="221"/>
      <c r="AW11911" s="221"/>
      <c r="AX11911" s="221"/>
      <c r="AY11911" s="221"/>
      <c r="AZ11911" s="221"/>
    </row>
    <row r="11912" spans="34:52" x14ac:dyDescent="0.15">
      <c r="AH11912" s="221"/>
      <c r="AI11912" s="221"/>
      <c r="AJ11912" s="221"/>
      <c r="AK11912" s="221"/>
      <c r="AL11912" s="221"/>
      <c r="AM11912" s="221"/>
      <c r="AN11912" s="221"/>
      <c r="AO11912" s="221"/>
      <c r="AP11912" s="221"/>
      <c r="AQ11912" s="219"/>
      <c r="AR11912" s="219"/>
      <c r="AS11912" s="221"/>
      <c r="AT11912" s="221"/>
      <c r="AU11912" s="221"/>
      <c r="AV11912" s="221"/>
      <c r="AW11912" s="221"/>
      <c r="AX11912" s="221"/>
      <c r="AY11912" s="221"/>
      <c r="AZ11912" s="221"/>
    </row>
    <row r="11913" spans="34:52" x14ac:dyDescent="0.15">
      <c r="AH11913" s="221"/>
      <c r="AI11913" s="221"/>
      <c r="AJ11913" s="221"/>
      <c r="AK11913" s="221"/>
      <c r="AL11913" s="221"/>
      <c r="AM11913" s="221"/>
      <c r="AN11913" s="221"/>
      <c r="AO11913" s="221"/>
      <c r="AP11913" s="221"/>
      <c r="AQ11913" s="219"/>
      <c r="AR11913" s="219"/>
      <c r="AS11913" s="221"/>
      <c r="AT11913" s="221"/>
      <c r="AU11913" s="221"/>
      <c r="AV11913" s="221"/>
      <c r="AW11913" s="221"/>
      <c r="AX11913" s="221"/>
      <c r="AY11913" s="221"/>
      <c r="AZ11913" s="221"/>
    </row>
    <row r="11914" spans="34:52" x14ac:dyDescent="0.15">
      <c r="AH11914" s="221"/>
      <c r="AI11914" s="221"/>
      <c r="AJ11914" s="221"/>
      <c r="AK11914" s="221"/>
      <c r="AL11914" s="221"/>
      <c r="AM11914" s="221"/>
      <c r="AN11914" s="221"/>
      <c r="AO11914" s="221"/>
      <c r="AP11914" s="221"/>
      <c r="AQ11914" s="219"/>
      <c r="AR11914" s="219"/>
      <c r="AS11914" s="221"/>
      <c r="AT11914" s="221"/>
      <c r="AU11914" s="221"/>
      <c r="AV11914" s="221"/>
      <c r="AW11914" s="221"/>
      <c r="AX11914" s="221"/>
      <c r="AY11914" s="221"/>
      <c r="AZ11914" s="221"/>
    </row>
    <row r="11915" spans="34:52" x14ac:dyDescent="0.15">
      <c r="AH11915" s="221"/>
      <c r="AI11915" s="221"/>
      <c r="AJ11915" s="221"/>
      <c r="AK11915" s="221"/>
      <c r="AL11915" s="221"/>
      <c r="AM11915" s="221"/>
      <c r="AN11915" s="221"/>
      <c r="AO11915" s="221"/>
      <c r="AP11915" s="221"/>
      <c r="AQ11915" s="219"/>
      <c r="AR11915" s="219"/>
      <c r="AS11915" s="221"/>
      <c r="AT11915" s="221"/>
      <c r="AU11915" s="221"/>
      <c r="AV11915" s="221"/>
      <c r="AW11915" s="221"/>
      <c r="AX11915" s="221"/>
      <c r="AY11915" s="221"/>
      <c r="AZ11915" s="221"/>
    </row>
    <row r="11916" spans="34:52" x14ac:dyDescent="0.15">
      <c r="AH11916" s="221"/>
      <c r="AI11916" s="221"/>
      <c r="AJ11916" s="221"/>
      <c r="AK11916" s="221"/>
      <c r="AL11916" s="221"/>
      <c r="AM11916" s="221"/>
      <c r="AN11916" s="221"/>
      <c r="AO11916" s="221"/>
      <c r="AP11916" s="221"/>
      <c r="AQ11916" s="219"/>
      <c r="AR11916" s="219"/>
      <c r="AS11916" s="221"/>
      <c r="AT11916" s="221"/>
      <c r="AU11916" s="221"/>
      <c r="AV11916" s="221"/>
      <c r="AW11916" s="221"/>
      <c r="AX11916" s="221"/>
      <c r="AY11916" s="221"/>
      <c r="AZ11916" s="221"/>
    </row>
    <row r="11917" spans="34:52" x14ac:dyDescent="0.15">
      <c r="AH11917" s="221"/>
      <c r="AI11917" s="221"/>
      <c r="AJ11917" s="221"/>
      <c r="AK11917" s="221"/>
      <c r="AL11917" s="221"/>
      <c r="AM11917" s="221"/>
      <c r="AN11917" s="221"/>
      <c r="AO11917" s="221"/>
      <c r="AP11917" s="221"/>
      <c r="AQ11917" s="219"/>
      <c r="AR11917" s="219"/>
      <c r="AS11917" s="221"/>
      <c r="AT11917" s="221"/>
      <c r="AU11917" s="221"/>
      <c r="AV11917" s="221"/>
      <c r="AW11917" s="221"/>
      <c r="AX11917" s="221"/>
      <c r="AY11917" s="221"/>
      <c r="AZ11917" s="221"/>
    </row>
    <row r="11918" spans="34:52" x14ac:dyDescent="0.15">
      <c r="AH11918" s="221"/>
      <c r="AI11918" s="221"/>
      <c r="AJ11918" s="221"/>
      <c r="AK11918" s="221"/>
      <c r="AL11918" s="221"/>
      <c r="AM11918" s="221"/>
      <c r="AN11918" s="221"/>
      <c r="AO11918" s="221"/>
      <c r="AP11918" s="221"/>
      <c r="AQ11918" s="219"/>
      <c r="AR11918" s="219"/>
      <c r="AS11918" s="221"/>
      <c r="AT11918" s="221"/>
      <c r="AU11918" s="221"/>
      <c r="AV11918" s="221"/>
      <c r="AW11918" s="221"/>
      <c r="AX11918" s="221"/>
      <c r="AY11918" s="221"/>
      <c r="AZ11918" s="221"/>
    </row>
    <row r="11919" spans="34:52" x14ac:dyDescent="0.15">
      <c r="AH11919" s="221"/>
      <c r="AI11919" s="221"/>
      <c r="AJ11919" s="221"/>
      <c r="AK11919" s="221"/>
      <c r="AL11919" s="221"/>
      <c r="AM11919" s="221"/>
      <c r="AN11919" s="221"/>
      <c r="AO11919" s="221"/>
      <c r="AP11919" s="221"/>
      <c r="AQ11919" s="219"/>
      <c r="AR11919" s="219"/>
      <c r="AS11919" s="221"/>
      <c r="AT11919" s="221"/>
      <c r="AU11919" s="221"/>
      <c r="AV11919" s="221"/>
      <c r="AW11919" s="221"/>
      <c r="AX11919" s="221"/>
      <c r="AY11919" s="221"/>
      <c r="AZ11919" s="221"/>
    </row>
    <row r="11920" spans="34:52" x14ac:dyDescent="0.15">
      <c r="AH11920" s="221"/>
      <c r="AI11920" s="221"/>
      <c r="AJ11920" s="221"/>
      <c r="AK11920" s="221"/>
      <c r="AL11920" s="221"/>
      <c r="AM11920" s="221"/>
      <c r="AN11920" s="221"/>
      <c r="AO11920" s="221"/>
      <c r="AP11920" s="221"/>
      <c r="AQ11920" s="219"/>
      <c r="AR11920" s="219"/>
      <c r="AS11920" s="221"/>
      <c r="AT11920" s="221"/>
      <c r="AU11920" s="221"/>
      <c r="AV11920" s="221"/>
      <c r="AW11920" s="221"/>
      <c r="AX11920" s="221"/>
      <c r="AY11920" s="221"/>
      <c r="AZ11920" s="221"/>
    </row>
    <row r="11921" spans="34:52" x14ac:dyDescent="0.15">
      <c r="AH11921" s="221"/>
      <c r="AI11921" s="221"/>
      <c r="AJ11921" s="221"/>
      <c r="AK11921" s="221"/>
      <c r="AL11921" s="221"/>
      <c r="AM11921" s="221"/>
      <c r="AN11921" s="221"/>
      <c r="AO11921" s="221"/>
      <c r="AP11921" s="221"/>
      <c r="AQ11921" s="219"/>
      <c r="AR11921" s="219"/>
      <c r="AS11921" s="221"/>
      <c r="AT11921" s="221"/>
      <c r="AU11921" s="221"/>
      <c r="AV11921" s="221"/>
      <c r="AW11921" s="221"/>
      <c r="AX11921" s="221"/>
      <c r="AY11921" s="221"/>
      <c r="AZ11921" s="221"/>
    </row>
    <row r="11922" spans="34:52" x14ac:dyDescent="0.15">
      <c r="AH11922" s="221"/>
      <c r="AI11922" s="221"/>
      <c r="AJ11922" s="221"/>
      <c r="AK11922" s="221"/>
      <c r="AL11922" s="221"/>
      <c r="AM11922" s="221"/>
      <c r="AN11922" s="221"/>
      <c r="AO11922" s="221"/>
      <c r="AP11922" s="221"/>
      <c r="AQ11922" s="219"/>
      <c r="AR11922" s="219"/>
      <c r="AS11922" s="221"/>
      <c r="AT11922" s="221"/>
      <c r="AU11922" s="221"/>
      <c r="AV11922" s="221"/>
      <c r="AW11922" s="221"/>
      <c r="AX11922" s="221"/>
      <c r="AY11922" s="221"/>
      <c r="AZ11922" s="221"/>
    </row>
    <row r="11923" spans="34:52" x14ac:dyDescent="0.15">
      <c r="AH11923" s="221"/>
      <c r="AI11923" s="221"/>
      <c r="AJ11923" s="221"/>
      <c r="AK11923" s="221"/>
      <c r="AL11923" s="221"/>
      <c r="AM11923" s="221"/>
      <c r="AN11923" s="221"/>
      <c r="AO11923" s="221"/>
      <c r="AP11923" s="221"/>
      <c r="AQ11923" s="219"/>
      <c r="AR11923" s="219"/>
      <c r="AS11923" s="221"/>
      <c r="AT11923" s="221"/>
      <c r="AU11923" s="221"/>
      <c r="AV11923" s="221"/>
      <c r="AW11923" s="221"/>
      <c r="AX11923" s="221"/>
      <c r="AY11923" s="221"/>
      <c r="AZ11923" s="221"/>
    </row>
    <row r="11924" spans="34:52" x14ac:dyDescent="0.15">
      <c r="AH11924" s="221"/>
      <c r="AI11924" s="221"/>
      <c r="AJ11924" s="221"/>
      <c r="AK11924" s="221"/>
      <c r="AL11924" s="221"/>
      <c r="AM11924" s="221"/>
      <c r="AN11924" s="221"/>
      <c r="AO11924" s="221"/>
      <c r="AP11924" s="221"/>
      <c r="AQ11924" s="219"/>
      <c r="AR11924" s="219"/>
      <c r="AS11924" s="221"/>
      <c r="AT11924" s="221"/>
      <c r="AU11924" s="221"/>
      <c r="AV11924" s="221"/>
      <c r="AW11924" s="221"/>
      <c r="AX11924" s="221"/>
      <c r="AY11924" s="221"/>
      <c r="AZ11924" s="221"/>
    </row>
    <row r="11925" spans="34:52" x14ac:dyDescent="0.15">
      <c r="AH11925" s="221"/>
      <c r="AI11925" s="221"/>
      <c r="AJ11925" s="221"/>
      <c r="AK11925" s="221"/>
      <c r="AL11925" s="221"/>
      <c r="AM11925" s="221"/>
      <c r="AN11925" s="221"/>
      <c r="AO11925" s="221"/>
      <c r="AP11925" s="221"/>
      <c r="AQ11925" s="219"/>
      <c r="AR11925" s="219"/>
      <c r="AS11925" s="221"/>
      <c r="AT11925" s="221"/>
      <c r="AU11925" s="221"/>
      <c r="AV11925" s="221"/>
      <c r="AW11925" s="221"/>
      <c r="AX11925" s="221"/>
      <c r="AY11925" s="221"/>
      <c r="AZ11925" s="221"/>
    </row>
    <row r="11926" spans="34:52" x14ac:dyDescent="0.15">
      <c r="AH11926" s="221"/>
      <c r="AI11926" s="221"/>
      <c r="AJ11926" s="221"/>
      <c r="AK11926" s="221"/>
      <c r="AL11926" s="221"/>
      <c r="AM11926" s="221"/>
      <c r="AN11926" s="221"/>
      <c r="AO11926" s="221"/>
      <c r="AP11926" s="221"/>
      <c r="AQ11926" s="219"/>
      <c r="AR11926" s="219"/>
      <c r="AS11926" s="221"/>
      <c r="AT11926" s="221"/>
      <c r="AU11926" s="221"/>
      <c r="AV11926" s="221"/>
      <c r="AW11926" s="221"/>
      <c r="AX11926" s="221"/>
      <c r="AY11926" s="221"/>
      <c r="AZ11926" s="221"/>
    </row>
    <row r="11927" spans="34:52" x14ac:dyDescent="0.15">
      <c r="AH11927" s="221"/>
      <c r="AI11927" s="221"/>
      <c r="AJ11927" s="221"/>
      <c r="AK11927" s="221"/>
      <c r="AL11927" s="221"/>
      <c r="AM11927" s="221"/>
      <c r="AN11927" s="221"/>
      <c r="AO11927" s="221"/>
      <c r="AP11927" s="221"/>
      <c r="AQ11927" s="219"/>
      <c r="AR11927" s="219"/>
      <c r="AS11927" s="221"/>
      <c r="AT11927" s="221"/>
      <c r="AU11927" s="221"/>
      <c r="AV11927" s="221"/>
      <c r="AW11927" s="221"/>
      <c r="AX11927" s="221"/>
      <c r="AY11927" s="221"/>
      <c r="AZ11927" s="221"/>
    </row>
    <row r="11928" spans="34:52" x14ac:dyDescent="0.15">
      <c r="AH11928" s="221"/>
      <c r="AI11928" s="221"/>
      <c r="AJ11928" s="221"/>
      <c r="AK11928" s="221"/>
      <c r="AL11928" s="221"/>
      <c r="AM11928" s="221"/>
      <c r="AN11928" s="221"/>
      <c r="AO11928" s="221"/>
      <c r="AP11928" s="221"/>
      <c r="AQ11928" s="219"/>
      <c r="AR11928" s="219"/>
      <c r="AS11928" s="221"/>
      <c r="AT11928" s="221"/>
      <c r="AU11928" s="221"/>
      <c r="AV11928" s="221"/>
      <c r="AW11928" s="221"/>
      <c r="AX11928" s="221"/>
      <c r="AY11928" s="221"/>
      <c r="AZ11928" s="221"/>
    </row>
    <row r="11929" spans="34:52" x14ac:dyDescent="0.15">
      <c r="AH11929" s="221"/>
      <c r="AI11929" s="221"/>
      <c r="AJ11929" s="221"/>
      <c r="AK11929" s="221"/>
      <c r="AL11929" s="221"/>
      <c r="AM11929" s="221"/>
      <c r="AN11929" s="221"/>
      <c r="AO11929" s="221"/>
      <c r="AP11929" s="221"/>
      <c r="AQ11929" s="219"/>
      <c r="AR11929" s="219"/>
      <c r="AS11929" s="221"/>
      <c r="AT11929" s="221"/>
      <c r="AU11929" s="221"/>
      <c r="AV11929" s="221"/>
      <c r="AW11929" s="221"/>
      <c r="AX11929" s="221"/>
      <c r="AY11929" s="221"/>
      <c r="AZ11929" s="221"/>
    </row>
    <row r="11930" spans="34:52" x14ac:dyDescent="0.15">
      <c r="AH11930" s="221"/>
      <c r="AI11930" s="221"/>
      <c r="AJ11930" s="221"/>
      <c r="AK11930" s="221"/>
      <c r="AL11930" s="221"/>
      <c r="AM11930" s="221"/>
      <c r="AN11930" s="221"/>
      <c r="AO11930" s="221"/>
      <c r="AP11930" s="221"/>
      <c r="AQ11930" s="219"/>
      <c r="AR11930" s="219"/>
      <c r="AS11930" s="221"/>
      <c r="AT11930" s="221"/>
      <c r="AU11930" s="221"/>
      <c r="AV11930" s="221"/>
      <c r="AW11930" s="221"/>
      <c r="AX11930" s="221"/>
      <c r="AY11930" s="221"/>
      <c r="AZ11930" s="221"/>
    </row>
    <row r="11931" spans="34:52" x14ac:dyDescent="0.15">
      <c r="AH11931" s="221"/>
      <c r="AI11931" s="221"/>
      <c r="AJ11931" s="221"/>
      <c r="AK11931" s="221"/>
      <c r="AL11931" s="221"/>
      <c r="AM11931" s="221"/>
      <c r="AN11931" s="221"/>
      <c r="AO11931" s="221"/>
      <c r="AP11931" s="221"/>
      <c r="AQ11931" s="219"/>
      <c r="AR11931" s="219"/>
      <c r="AS11931" s="221"/>
      <c r="AT11931" s="221"/>
      <c r="AU11931" s="221"/>
      <c r="AV11931" s="221"/>
      <c r="AW11931" s="221"/>
      <c r="AX11931" s="221"/>
      <c r="AY11931" s="221"/>
      <c r="AZ11931" s="221"/>
    </row>
    <row r="11932" spans="34:52" x14ac:dyDescent="0.15">
      <c r="AH11932" s="221"/>
      <c r="AI11932" s="221"/>
      <c r="AJ11932" s="221"/>
      <c r="AK11932" s="221"/>
      <c r="AL11932" s="221"/>
      <c r="AM11932" s="221"/>
      <c r="AN11932" s="221"/>
      <c r="AO11932" s="221"/>
      <c r="AP11932" s="221"/>
      <c r="AQ11932" s="219"/>
      <c r="AR11932" s="219"/>
      <c r="AS11932" s="221"/>
      <c r="AT11932" s="221"/>
      <c r="AU11932" s="221"/>
      <c r="AV11932" s="221"/>
      <c r="AW11932" s="221"/>
      <c r="AX11932" s="221"/>
      <c r="AY11932" s="221"/>
      <c r="AZ11932" s="221"/>
    </row>
    <row r="11933" spans="34:52" x14ac:dyDescent="0.15">
      <c r="AH11933" s="221"/>
      <c r="AI11933" s="221"/>
      <c r="AJ11933" s="221"/>
      <c r="AK11933" s="221"/>
      <c r="AL11933" s="221"/>
      <c r="AM11933" s="221"/>
      <c r="AN11933" s="221"/>
      <c r="AO11933" s="221"/>
      <c r="AP11933" s="221"/>
      <c r="AQ11933" s="219"/>
      <c r="AR11933" s="219"/>
      <c r="AS11933" s="221"/>
      <c r="AT11933" s="221"/>
      <c r="AU11933" s="221"/>
      <c r="AV11933" s="221"/>
      <c r="AW11933" s="221"/>
      <c r="AX11933" s="221"/>
      <c r="AY11933" s="221"/>
      <c r="AZ11933" s="221"/>
    </row>
    <row r="11934" spans="34:52" x14ac:dyDescent="0.15">
      <c r="AH11934" s="221"/>
      <c r="AI11934" s="221"/>
      <c r="AJ11934" s="221"/>
      <c r="AK11934" s="221"/>
      <c r="AL11934" s="221"/>
      <c r="AM11934" s="221"/>
      <c r="AN11934" s="221"/>
      <c r="AO11934" s="221"/>
      <c r="AP11934" s="221"/>
      <c r="AQ11934" s="219"/>
      <c r="AR11934" s="219"/>
      <c r="AS11934" s="221"/>
      <c r="AT11934" s="221"/>
      <c r="AU11934" s="221"/>
      <c r="AV11934" s="221"/>
      <c r="AW11934" s="221"/>
      <c r="AX11934" s="221"/>
      <c r="AY11934" s="221"/>
      <c r="AZ11934" s="221"/>
    </row>
    <row r="11935" spans="34:52" x14ac:dyDescent="0.15">
      <c r="AH11935" s="221"/>
      <c r="AI11935" s="221"/>
      <c r="AJ11935" s="221"/>
      <c r="AK11935" s="221"/>
      <c r="AL11935" s="221"/>
      <c r="AM11935" s="221"/>
      <c r="AN11935" s="221"/>
      <c r="AO11935" s="221"/>
      <c r="AP11935" s="221"/>
      <c r="AQ11935" s="219"/>
      <c r="AR11935" s="219"/>
      <c r="AS11935" s="221"/>
      <c r="AT11935" s="221"/>
      <c r="AU11935" s="221"/>
      <c r="AV11935" s="221"/>
      <c r="AW11935" s="221"/>
      <c r="AX11935" s="221"/>
      <c r="AY11935" s="221"/>
      <c r="AZ11935" s="221"/>
    </row>
    <row r="11936" spans="34:52" x14ac:dyDescent="0.15">
      <c r="AH11936" s="221"/>
      <c r="AI11936" s="221"/>
      <c r="AJ11936" s="221"/>
      <c r="AK11936" s="221"/>
      <c r="AL11936" s="221"/>
      <c r="AM11936" s="221"/>
      <c r="AN11936" s="221"/>
      <c r="AO11936" s="221"/>
      <c r="AP11936" s="221"/>
      <c r="AQ11936" s="219"/>
      <c r="AR11936" s="219"/>
      <c r="AS11936" s="221"/>
      <c r="AT11936" s="221"/>
      <c r="AU11936" s="221"/>
      <c r="AV11936" s="221"/>
      <c r="AW11936" s="221"/>
      <c r="AX11936" s="221"/>
      <c r="AY11936" s="221"/>
      <c r="AZ11936" s="221"/>
    </row>
    <row r="11937" spans="34:52" x14ac:dyDescent="0.15">
      <c r="AH11937" s="221"/>
      <c r="AI11937" s="221"/>
      <c r="AJ11937" s="221"/>
      <c r="AK11937" s="221"/>
      <c r="AL11937" s="221"/>
      <c r="AM11937" s="221"/>
      <c r="AN11937" s="221"/>
      <c r="AO11937" s="221"/>
      <c r="AP11937" s="221"/>
      <c r="AQ11937" s="219"/>
      <c r="AR11937" s="219"/>
      <c r="AS11937" s="221"/>
      <c r="AT11937" s="221"/>
      <c r="AU11937" s="221"/>
      <c r="AV11937" s="221"/>
      <c r="AW11937" s="221"/>
      <c r="AX11937" s="221"/>
      <c r="AY11937" s="221"/>
      <c r="AZ11937" s="221"/>
    </row>
    <row r="11938" spans="34:52" x14ac:dyDescent="0.15">
      <c r="AH11938" s="221"/>
      <c r="AI11938" s="221"/>
      <c r="AJ11938" s="221"/>
      <c r="AK11938" s="221"/>
      <c r="AL11938" s="221"/>
      <c r="AM11938" s="221"/>
      <c r="AN11938" s="221"/>
      <c r="AO11938" s="221"/>
      <c r="AP11938" s="221"/>
      <c r="AQ11938" s="219"/>
      <c r="AR11938" s="219"/>
      <c r="AS11938" s="221"/>
      <c r="AT11938" s="221"/>
      <c r="AU11938" s="221"/>
      <c r="AV11938" s="221"/>
      <c r="AW11938" s="221"/>
      <c r="AX11938" s="221"/>
      <c r="AY11938" s="221"/>
      <c r="AZ11938" s="221"/>
    </row>
    <row r="11939" spans="34:52" x14ac:dyDescent="0.15">
      <c r="AH11939" s="221"/>
      <c r="AI11939" s="221"/>
      <c r="AJ11939" s="221"/>
      <c r="AK11939" s="221"/>
      <c r="AL11939" s="221"/>
      <c r="AM11939" s="221"/>
      <c r="AN11939" s="221"/>
      <c r="AO11939" s="221"/>
      <c r="AP11939" s="221"/>
      <c r="AQ11939" s="219"/>
      <c r="AR11939" s="219"/>
      <c r="AS11939" s="221"/>
      <c r="AT11939" s="221"/>
      <c r="AU11939" s="221"/>
      <c r="AV11939" s="221"/>
      <c r="AW11939" s="221"/>
      <c r="AX11939" s="221"/>
      <c r="AY11939" s="221"/>
      <c r="AZ11939" s="221"/>
    </row>
    <row r="11940" spans="34:52" x14ac:dyDescent="0.15">
      <c r="AH11940" s="221"/>
      <c r="AI11940" s="221"/>
      <c r="AJ11940" s="221"/>
      <c r="AK11940" s="221"/>
      <c r="AL11940" s="221"/>
      <c r="AM11940" s="221"/>
      <c r="AN11940" s="221"/>
      <c r="AO11940" s="221"/>
      <c r="AP11940" s="221"/>
      <c r="AQ11940" s="219"/>
      <c r="AR11940" s="219"/>
      <c r="AS11940" s="221"/>
      <c r="AT11940" s="221"/>
      <c r="AU11940" s="221"/>
      <c r="AV11940" s="221"/>
      <c r="AW11940" s="221"/>
      <c r="AX11940" s="221"/>
      <c r="AY11940" s="221"/>
      <c r="AZ11940" s="221"/>
    </row>
    <row r="11941" spans="34:52" x14ac:dyDescent="0.15">
      <c r="AH11941" s="221"/>
      <c r="AI11941" s="221"/>
      <c r="AJ11941" s="221"/>
      <c r="AK11941" s="221"/>
      <c r="AL11941" s="221"/>
      <c r="AM11941" s="221"/>
      <c r="AN11941" s="221"/>
      <c r="AO11941" s="221"/>
      <c r="AP11941" s="221"/>
      <c r="AQ11941" s="219"/>
      <c r="AR11941" s="219"/>
      <c r="AS11941" s="221"/>
      <c r="AT11941" s="221"/>
      <c r="AU11941" s="221"/>
      <c r="AV11941" s="221"/>
      <c r="AW11941" s="221"/>
      <c r="AX11941" s="221"/>
      <c r="AY11941" s="221"/>
      <c r="AZ11941" s="221"/>
    </row>
    <row r="11942" spans="34:52" x14ac:dyDescent="0.15">
      <c r="AH11942" s="221"/>
      <c r="AI11942" s="221"/>
      <c r="AJ11942" s="221"/>
      <c r="AK11942" s="221"/>
      <c r="AL11942" s="221"/>
      <c r="AM11942" s="221"/>
      <c r="AN11942" s="221"/>
      <c r="AO11942" s="221"/>
      <c r="AP11942" s="221"/>
      <c r="AQ11942" s="219"/>
      <c r="AR11942" s="219"/>
      <c r="AS11942" s="221"/>
      <c r="AT11942" s="221"/>
      <c r="AU11942" s="221"/>
      <c r="AV11942" s="221"/>
      <c r="AW11942" s="221"/>
      <c r="AX11942" s="221"/>
      <c r="AY11942" s="221"/>
      <c r="AZ11942" s="221"/>
    </row>
    <row r="11943" spans="34:52" x14ac:dyDescent="0.15">
      <c r="AH11943" s="221"/>
      <c r="AI11943" s="221"/>
      <c r="AJ11943" s="221"/>
      <c r="AK11943" s="221"/>
      <c r="AL11943" s="221"/>
      <c r="AM11943" s="221"/>
      <c r="AN11943" s="221"/>
      <c r="AO11943" s="221"/>
      <c r="AP11943" s="221"/>
      <c r="AQ11943" s="219"/>
      <c r="AR11943" s="219"/>
      <c r="AS11943" s="221"/>
      <c r="AT11943" s="221"/>
      <c r="AU11943" s="221"/>
      <c r="AV11943" s="221"/>
      <c r="AW11943" s="221"/>
      <c r="AX11943" s="221"/>
      <c r="AY11943" s="221"/>
      <c r="AZ11943" s="221"/>
    </row>
    <row r="11944" spans="34:52" x14ac:dyDescent="0.15">
      <c r="AH11944" s="221"/>
      <c r="AI11944" s="221"/>
      <c r="AJ11944" s="221"/>
      <c r="AK11944" s="221"/>
      <c r="AL11944" s="221"/>
      <c r="AM11944" s="221"/>
      <c r="AN11944" s="221"/>
      <c r="AO11944" s="221"/>
      <c r="AP11944" s="221"/>
      <c r="AQ11944" s="219"/>
      <c r="AR11944" s="219"/>
      <c r="AS11944" s="221"/>
      <c r="AT11944" s="221"/>
      <c r="AU11944" s="221"/>
      <c r="AV11944" s="221"/>
      <c r="AW11944" s="221"/>
      <c r="AX11944" s="221"/>
      <c r="AY11944" s="221"/>
      <c r="AZ11944" s="221"/>
    </row>
    <row r="11945" spans="34:52" x14ac:dyDescent="0.15">
      <c r="AH11945" s="221"/>
      <c r="AI11945" s="221"/>
      <c r="AJ11945" s="221"/>
      <c r="AK11945" s="221"/>
      <c r="AL11945" s="221"/>
      <c r="AM11945" s="221"/>
      <c r="AN11945" s="221"/>
      <c r="AO11945" s="221"/>
      <c r="AP11945" s="221"/>
      <c r="AQ11945" s="219"/>
      <c r="AR11945" s="219"/>
      <c r="AS11945" s="221"/>
      <c r="AT11945" s="221"/>
      <c r="AU11945" s="221"/>
      <c r="AV11945" s="221"/>
      <c r="AW11945" s="221"/>
      <c r="AX11945" s="221"/>
      <c r="AY11945" s="221"/>
      <c r="AZ11945" s="221"/>
    </row>
    <row r="11946" spans="34:52" x14ac:dyDescent="0.15">
      <c r="AH11946" s="221"/>
      <c r="AI11946" s="221"/>
      <c r="AJ11946" s="221"/>
      <c r="AK11946" s="221"/>
      <c r="AL11946" s="221"/>
      <c r="AM11946" s="221"/>
      <c r="AN11946" s="221"/>
      <c r="AO11946" s="221"/>
      <c r="AP11946" s="221"/>
      <c r="AQ11946" s="219"/>
      <c r="AR11946" s="219"/>
      <c r="AS11946" s="221"/>
      <c r="AT11946" s="221"/>
      <c r="AU11946" s="221"/>
      <c r="AV11946" s="221"/>
      <c r="AW11946" s="221"/>
      <c r="AX11946" s="221"/>
      <c r="AY11946" s="221"/>
      <c r="AZ11946" s="221"/>
    </row>
    <row r="11947" spans="34:52" x14ac:dyDescent="0.15">
      <c r="AH11947" s="221"/>
      <c r="AI11947" s="221"/>
      <c r="AJ11947" s="221"/>
      <c r="AK11947" s="221"/>
      <c r="AL11947" s="221"/>
      <c r="AM11947" s="221"/>
      <c r="AN11947" s="221"/>
      <c r="AO11947" s="221"/>
      <c r="AP11947" s="221"/>
      <c r="AQ11947" s="219"/>
      <c r="AR11947" s="219"/>
      <c r="AS11947" s="221"/>
      <c r="AT11947" s="221"/>
      <c r="AU11947" s="221"/>
      <c r="AV11947" s="221"/>
      <c r="AW11947" s="221"/>
      <c r="AX11947" s="221"/>
      <c r="AY11947" s="221"/>
      <c r="AZ11947" s="221"/>
    </row>
    <row r="11948" spans="34:52" x14ac:dyDescent="0.15">
      <c r="AH11948" s="221"/>
      <c r="AI11948" s="221"/>
      <c r="AJ11948" s="221"/>
      <c r="AK11948" s="221"/>
      <c r="AL11948" s="221"/>
      <c r="AM11948" s="221"/>
      <c r="AN11948" s="221"/>
      <c r="AO11948" s="221"/>
      <c r="AP11948" s="221"/>
      <c r="AQ11948" s="219"/>
      <c r="AR11948" s="219"/>
      <c r="AS11948" s="221"/>
      <c r="AT11948" s="221"/>
      <c r="AU11948" s="221"/>
      <c r="AV11948" s="221"/>
      <c r="AW11948" s="221"/>
      <c r="AX11948" s="221"/>
      <c r="AY11948" s="221"/>
      <c r="AZ11948" s="221"/>
    </row>
    <row r="11949" spans="34:52" x14ac:dyDescent="0.15">
      <c r="AH11949" s="221"/>
      <c r="AI11949" s="221"/>
      <c r="AJ11949" s="221"/>
      <c r="AK11949" s="221"/>
      <c r="AL11949" s="221"/>
      <c r="AM11949" s="221"/>
      <c r="AN11949" s="221"/>
      <c r="AO11949" s="221"/>
      <c r="AP11949" s="221"/>
      <c r="AQ11949" s="219"/>
      <c r="AR11949" s="219"/>
      <c r="AS11949" s="221"/>
      <c r="AT11949" s="221"/>
      <c r="AU11949" s="221"/>
      <c r="AV11949" s="221"/>
      <c r="AW11949" s="221"/>
      <c r="AX11949" s="221"/>
      <c r="AY11949" s="221"/>
      <c r="AZ11949" s="221"/>
    </row>
    <row r="11950" spans="34:52" x14ac:dyDescent="0.15">
      <c r="AH11950" s="221"/>
      <c r="AI11950" s="221"/>
      <c r="AJ11950" s="221"/>
      <c r="AK11950" s="221"/>
      <c r="AL11950" s="221"/>
      <c r="AM11950" s="221"/>
      <c r="AN11950" s="221"/>
      <c r="AO11950" s="221"/>
      <c r="AP11950" s="221"/>
      <c r="AQ11950" s="219"/>
      <c r="AR11950" s="219"/>
      <c r="AS11950" s="221"/>
      <c r="AT11950" s="221"/>
      <c r="AU11950" s="221"/>
      <c r="AV11950" s="221"/>
      <c r="AW11950" s="221"/>
      <c r="AX11950" s="221"/>
      <c r="AY11950" s="221"/>
      <c r="AZ11950" s="221"/>
    </row>
    <row r="11951" spans="34:52" x14ac:dyDescent="0.15">
      <c r="AH11951" s="221"/>
      <c r="AI11951" s="221"/>
      <c r="AJ11951" s="221"/>
      <c r="AK11951" s="221"/>
      <c r="AL11951" s="221"/>
      <c r="AM11951" s="221"/>
      <c r="AN11951" s="221"/>
      <c r="AO11951" s="221"/>
      <c r="AP11951" s="221"/>
      <c r="AQ11951" s="219"/>
      <c r="AR11951" s="219"/>
      <c r="AS11951" s="221"/>
      <c r="AT11951" s="221"/>
      <c r="AU11951" s="221"/>
      <c r="AV11951" s="221"/>
      <c r="AW11951" s="221"/>
      <c r="AX11951" s="221"/>
      <c r="AY11951" s="221"/>
      <c r="AZ11951" s="221"/>
    </row>
    <row r="11952" spans="34:52" x14ac:dyDescent="0.15">
      <c r="AH11952" s="221"/>
      <c r="AI11952" s="221"/>
      <c r="AJ11952" s="221"/>
      <c r="AK11952" s="221"/>
      <c r="AL11952" s="221"/>
      <c r="AM11952" s="221"/>
      <c r="AN11952" s="221"/>
      <c r="AO11952" s="221"/>
      <c r="AP11952" s="221"/>
      <c r="AQ11952" s="219"/>
      <c r="AR11952" s="219"/>
      <c r="AS11952" s="221"/>
      <c r="AT11952" s="221"/>
      <c r="AU11952" s="221"/>
      <c r="AV11952" s="221"/>
      <c r="AW11952" s="221"/>
      <c r="AX11952" s="221"/>
      <c r="AY11952" s="221"/>
      <c r="AZ11952" s="221"/>
    </row>
    <row r="11953" spans="34:52" x14ac:dyDescent="0.15">
      <c r="AH11953" s="221"/>
      <c r="AI11953" s="221"/>
      <c r="AJ11953" s="221"/>
      <c r="AK11953" s="221"/>
      <c r="AL11953" s="221"/>
      <c r="AM11953" s="221"/>
      <c r="AN11953" s="221"/>
      <c r="AO11953" s="221"/>
      <c r="AP11953" s="221"/>
      <c r="AQ11953" s="219"/>
      <c r="AR11953" s="219"/>
      <c r="AS11953" s="221"/>
      <c r="AT11953" s="221"/>
      <c r="AU11953" s="221"/>
      <c r="AV11953" s="221"/>
      <c r="AW11953" s="221"/>
      <c r="AX11953" s="221"/>
      <c r="AY11953" s="221"/>
      <c r="AZ11953" s="221"/>
    </row>
    <row r="11954" spans="34:52" x14ac:dyDescent="0.15">
      <c r="AH11954" s="221"/>
      <c r="AI11954" s="221"/>
      <c r="AJ11954" s="221"/>
      <c r="AK11954" s="221"/>
      <c r="AL11954" s="221"/>
      <c r="AM11954" s="221"/>
      <c r="AN11954" s="221"/>
      <c r="AO11954" s="221"/>
      <c r="AP11954" s="221"/>
      <c r="AQ11954" s="219"/>
      <c r="AR11954" s="219"/>
      <c r="AS11954" s="221"/>
      <c r="AT11954" s="221"/>
      <c r="AU11954" s="221"/>
      <c r="AV11954" s="221"/>
      <c r="AW11954" s="221"/>
      <c r="AX11954" s="221"/>
      <c r="AY11954" s="221"/>
      <c r="AZ11954" s="221"/>
    </row>
    <row r="11955" spans="34:52" x14ac:dyDescent="0.15">
      <c r="AH11955" s="221"/>
      <c r="AI11955" s="221"/>
      <c r="AJ11955" s="221"/>
      <c r="AK11955" s="221"/>
      <c r="AL11955" s="221"/>
      <c r="AM11955" s="221"/>
      <c r="AN11955" s="221"/>
      <c r="AO11955" s="221"/>
      <c r="AP11955" s="221"/>
      <c r="AQ11955" s="219"/>
      <c r="AR11955" s="219"/>
      <c r="AS11955" s="221"/>
      <c r="AT11955" s="221"/>
      <c r="AU11955" s="221"/>
      <c r="AV11955" s="221"/>
      <c r="AW11955" s="221"/>
      <c r="AX11955" s="221"/>
      <c r="AY11955" s="221"/>
      <c r="AZ11955" s="221"/>
    </row>
    <row r="11956" spans="34:52" x14ac:dyDescent="0.15">
      <c r="AH11956" s="221"/>
      <c r="AI11956" s="221"/>
      <c r="AJ11956" s="221"/>
      <c r="AK11956" s="221"/>
      <c r="AL11956" s="221"/>
      <c r="AM11956" s="221"/>
      <c r="AN11956" s="221"/>
      <c r="AO11956" s="221"/>
      <c r="AP11956" s="221"/>
      <c r="AQ11956" s="219"/>
      <c r="AR11956" s="219"/>
      <c r="AS11956" s="221"/>
      <c r="AT11956" s="221"/>
      <c r="AU11956" s="221"/>
      <c r="AV11956" s="221"/>
      <c r="AW11956" s="221"/>
      <c r="AX11956" s="221"/>
      <c r="AY11956" s="221"/>
      <c r="AZ11956" s="221"/>
    </row>
    <row r="11957" spans="34:52" x14ac:dyDescent="0.15">
      <c r="AH11957" s="221"/>
      <c r="AI11957" s="221"/>
      <c r="AJ11957" s="221"/>
      <c r="AK11957" s="221"/>
      <c r="AL11957" s="221"/>
      <c r="AM11957" s="221"/>
      <c r="AN11957" s="221"/>
      <c r="AO11957" s="221"/>
      <c r="AP11957" s="221"/>
      <c r="AQ11957" s="219"/>
      <c r="AR11957" s="219"/>
      <c r="AS11957" s="221"/>
      <c r="AT11957" s="221"/>
      <c r="AU11957" s="221"/>
      <c r="AV11957" s="221"/>
      <c r="AW11957" s="221"/>
      <c r="AX11957" s="221"/>
      <c r="AY11957" s="221"/>
      <c r="AZ11957" s="221"/>
    </row>
    <row r="11958" spans="34:52" x14ac:dyDescent="0.15">
      <c r="AH11958" s="221"/>
      <c r="AI11958" s="221"/>
      <c r="AJ11958" s="221"/>
      <c r="AK11958" s="221"/>
      <c r="AL11958" s="221"/>
      <c r="AM11958" s="221"/>
      <c r="AN11958" s="221"/>
      <c r="AO11958" s="221"/>
      <c r="AP11958" s="221"/>
      <c r="AQ11958" s="219"/>
      <c r="AR11958" s="219"/>
      <c r="AS11958" s="221"/>
      <c r="AT11958" s="221"/>
      <c r="AU11958" s="221"/>
      <c r="AV11958" s="221"/>
      <c r="AW11958" s="221"/>
      <c r="AX11958" s="221"/>
      <c r="AY11958" s="221"/>
      <c r="AZ11958" s="221"/>
    </row>
    <row r="11959" spans="34:52" x14ac:dyDescent="0.15">
      <c r="AH11959" s="221"/>
      <c r="AI11959" s="221"/>
      <c r="AJ11959" s="221"/>
      <c r="AK11959" s="221"/>
      <c r="AL11959" s="221"/>
      <c r="AM11959" s="221"/>
      <c r="AN11959" s="221"/>
      <c r="AO11959" s="221"/>
      <c r="AP11959" s="221"/>
      <c r="AQ11959" s="219"/>
      <c r="AR11959" s="219"/>
      <c r="AS11959" s="221"/>
      <c r="AT11959" s="221"/>
      <c r="AU11959" s="221"/>
      <c r="AV11959" s="221"/>
      <c r="AW11959" s="221"/>
      <c r="AX11959" s="221"/>
      <c r="AY11959" s="221"/>
      <c r="AZ11959" s="221"/>
    </row>
    <row r="11960" spans="34:52" x14ac:dyDescent="0.15">
      <c r="AH11960" s="221"/>
      <c r="AI11960" s="221"/>
      <c r="AJ11960" s="221"/>
      <c r="AK11960" s="221"/>
      <c r="AL11960" s="221"/>
      <c r="AM11960" s="221"/>
      <c r="AN11960" s="221"/>
      <c r="AO11960" s="221"/>
      <c r="AP11960" s="221"/>
      <c r="AQ11960" s="219"/>
      <c r="AR11960" s="219"/>
      <c r="AS11960" s="221"/>
      <c r="AT11960" s="221"/>
      <c r="AU11960" s="221"/>
      <c r="AV11960" s="221"/>
      <c r="AW11960" s="221"/>
      <c r="AX11960" s="221"/>
      <c r="AY11960" s="221"/>
      <c r="AZ11960" s="221"/>
    </row>
    <row r="11961" spans="34:52" x14ac:dyDescent="0.15">
      <c r="AH11961" s="221"/>
      <c r="AI11961" s="221"/>
      <c r="AJ11961" s="221"/>
      <c r="AK11961" s="221"/>
      <c r="AL11961" s="221"/>
      <c r="AM11961" s="221"/>
      <c r="AN11961" s="221"/>
      <c r="AO11961" s="221"/>
      <c r="AP11961" s="221"/>
      <c r="AQ11961" s="219"/>
      <c r="AR11961" s="219"/>
      <c r="AS11961" s="221"/>
      <c r="AT11961" s="221"/>
      <c r="AU11961" s="221"/>
      <c r="AV11961" s="221"/>
      <c r="AW11961" s="221"/>
      <c r="AX11961" s="221"/>
      <c r="AY11961" s="221"/>
      <c r="AZ11961" s="221"/>
    </row>
    <row r="11962" spans="34:52" x14ac:dyDescent="0.15">
      <c r="AH11962" s="221"/>
      <c r="AI11962" s="221"/>
      <c r="AJ11962" s="221"/>
      <c r="AK11962" s="221"/>
      <c r="AL11962" s="221"/>
      <c r="AM11962" s="221"/>
      <c r="AN11962" s="221"/>
      <c r="AO11962" s="221"/>
      <c r="AP11962" s="221"/>
      <c r="AQ11962" s="219"/>
      <c r="AR11962" s="219"/>
      <c r="AS11962" s="221"/>
      <c r="AT11962" s="221"/>
      <c r="AU11962" s="221"/>
      <c r="AV11962" s="221"/>
      <c r="AW11962" s="221"/>
      <c r="AX11962" s="221"/>
      <c r="AY11962" s="221"/>
      <c r="AZ11962" s="221"/>
    </row>
    <row r="11963" spans="34:52" x14ac:dyDescent="0.15">
      <c r="AH11963" s="221"/>
      <c r="AI11963" s="221"/>
      <c r="AJ11963" s="221"/>
      <c r="AK11963" s="221"/>
      <c r="AL11963" s="221"/>
      <c r="AM11963" s="221"/>
      <c r="AN11963" s="221"/>
      <c r="AO11963" s="221"/>
      <c r="AP11963" s="221"/>
      <c r="AQ11963" s="219"/>
      <c r="AR11963" s="219"/>
      <c r="AS11963" s="221"/>
      <c r="AT11963" s="221"/>
      <c r="AU11963" s="221"/>
      <c r="AV11963" s="221"/>
      <c r="AW11963" s="221"/>
      <c r="AX11963" s="221"/>
      <c r="AY11963" s="221"/>
      <c r="AZ11963" s="221"/>
    </row>
    <row r="11964" spans="34:52" x14ac:dyDescent="0.15">
      <c r="AH11964" s="221"/>
      <c r="AI11964" s="221"/>
      <c r="AJ11964" s="221"/>
      <c r="AK11964" s="221"/>
      <c r="AL11964" s="221"/>
      <c r="AM11964" s="221"/>
      <c r="AN11964" s="221"/>
      <c r="AO11964" s="221"/>
      <c r="AP11964" s="221"/>
      <c r="AQ11964" s="219"/>
      <c r="AR11964" s="219"/>
      <c r="AS11964" s="221"/>
      <c r="AT11964" s="221"/>
      <c r="AU11964" s="221"/>
      <c r="AV11964" s="221"/>
      <c r="AW11964" s="221"/>
      <c r="AX11964" s="221"/>
      <c r="AY11964" s="221"/>
      <c r="AZ11964" s="221"/>
    </row>
    <row r="11965" spans="34:52" x14ac:dyDescent="0.15">
      <c r="AH11965" s="221"/>
      <c r="AI11965" s="221"/>
      <c r="AJ11965" s="221"/>
      <c r="AK11965" s="221"/>
      <c r="AL11965" s="221"/>
      <c r="AM11965" s="221"/>
      <c r="AN11965" s="221"/>
      <c r="AO11965" s="221"/>
      <c r="AP11965" s="221"/>
      <c r="AQ11965" s="219"/>
      <c r="AR11965" s="219"/>
      <c r="AS11965" s="221"/>
      <c r="AT11965" s="221"/>
      <c r="AU11965" s="221"/>
      <c r="AV11965" s="221"/>
      <c r="AW11965" s="221"/>
      <c r="AX11965" s="221"/>
      <c r="AY11965" s="221"/>
      <c r="AZ11965" s="221"/>
    </row>
    <row r="11966" spans="34:52" x14ac:dyDescent="0.15">
      <c r="AH11966" s="221"/>
      <c r="AI11966" s="221"/>
      <c r="AJ11966" s="221"/>
      <c r="AK11966" s="221"/>
      <c r="AL11966" s="221"/>
      <c r="AM11966" s="221"/>
      <c r="AN11966" s="221"/>
      <c r="AO11966" s="221"/>
      <c r="AP11966" s="221"/>
      <c r="AQ11966" s="219"/>
      <c r="AR11966" s="219"/>
      <c r="AS11966" s="221"/>
      <c r="AT11966" s="221"/>
      <c r="AU11966" s="221"/>
      <c r="AV11966" s="221"/>
      <c r="AW11966" s="221"/>
      <c r="AX11966" s="221"/>
      <c r="AY11966" s="221"/>
      <c r="AZ11966" s="221"/>
    </row>
    <row r="11967" spans="34:52" x14ac:dyDescent="0.15">
      <c r="AH11967" s="221"/>
      <c r="AI11967" s="221"/>
      <c r="AJ11967" s="221"/>
      <c r="AK11967" s="221"/>
      <c r="AL11967" s="221"/>
      <c r="AM11967" s="221"/>
      <c r="AN11967" s="221"/>
      <c r="AO11967" s="221"/>
      <c r="AP11967" s="221"/>
      <c r="AQ11967" s="219"/>
      <c r="AR11967" s="219"/>
      <c r="AS11967" s="221"/>
      <c r="AT11967" s="221"/>
      <c r="AU11967" s="221"/>
      <c r="AV11967" s="221"/>
      <c r="AW11967" s="221"/>
      <c r="AX11967" s="221"/>
      <c r="AY11967" s="221"/>
      <c r="AZ11967" s="221"/>
    </row>
    <row r="11968" spans="34:52" x14ac:dyDescent="0.15">
      <c r="AH11968" s="221"/>
      <c r="AI11968" s="221"/>
      <c r="AJ11968" s="221"/>
      <c r="AK11968" s="221"/>
      <c r="AL11968" s="221"/>
      <c r="AM11968" s="221"/>
      <c r="AN11968" s="221"/>
      <c r="AO11968" s="221"/>
      <c r="AP11968" s="221"/>
      <c r="AQ11968" s="219"/>
      <c r="AR11968" s="219"/>
      <c r="AS11968" s="221"/>
      <c r="AT11968" s="221"/>
      <c r="AU11968" s="221"/>
      <c r="AV11968" s="221"/>
      <c r="AW11968" s="221"/>
      <c r="AX11968" s="221"/>
      <c r="AY11968" s="221"/>
      <c r="AZ11968" s="221"/>
    </row>
    <row r="11969" spans="34:52" x14ac:dyDescent="0.15">
      <c r="AH11969" s="221"/>
      <c r="AI11969" s="221"/>
      <c r="AJ11969" s="221"/>
      <c r="AK11969" s="221"/>
      <c r="AL11969" s="221"/>
      <c r="AM11969" s="221"/>
      <c r="AN11969" s="221"/>
      <c r="AO11969" s="221"/>
      <c r="AP11969" s="221"/>
      <c r="AQ11969" s="219"/>
      <c r="AR11969" s="219"/>
      <c r="AS11969" s="221"/>
      <c r="AT11969" s="221"/>
      <c r="AU11969" s="221"/>
      <c r="AV11969" s="221"/>
      <c r="AW11969" s="221"/>
      <c r="AX11969" s="221"/>
      <c r="AY11969" s="221"/>
      <c r="AZ11969" s="221"/>
    </row>
    <row r="11970" spans="34:52" x14ac:dyDescent="0.15">
      <c r="AH11970" s="221"/>
      <c r="AI11970" s="221"/>
      <c r="AJ11970" s="221"/>
      <c r="AK11970" s="221"/>
      <c r="AL11970" s="221"/>
      <c r="AM11970" s="221"/>
      <c r="AN11970" s="221"/>
      <c r="AO11970" s="221"/>
      <c r="AP11970" s="221"/>
      <c r="AQ11970" s="219"/>
      <c r="AR11970" s="219"/>
      <c r="AS11970" s="221"/>
      <c r="AT11970" s="221"/>
      <c r="AU11970" s="221"/>
      <c r="AV11970" s="221"/>
      <c r="AW11970" s="221"/>
      <c r="AX11970" s="221"/>
      <c r="AY11970" s="221"/>
      <c r="AZ11970" s="221"/>
    </row>
    <row r="11971" spans="34:52" x14ac:dyDescent="0.15">
      <c r="AH11971" s="221"/>
      <c r="AI11971" s="221"/>
      <c r="AJ11971" s="221"/>
      <c r="AK11971" s="221"/>
      <c r="AL11971" s="221"/>
      <c r="AM11971" s="221"/>
      <c r="AN11971" s="221"/>
      <c r="AO11971" s="221"/>
      <c r="AP11971" s="221"/>
      <c r="AQ11971" s="219"/>
      <c r="AR11971" s="219"/>
      <c r="AS11971" s="221"/>
      <c r="AT11971" s="221"/>
      <c r="AU11971" s="221"/>
      <c r="AV11971" s="221"/>
      <c r="AW11971" s="221"/>
      <c r="AX11971" s="221"/>
      <c r="AY11971" s="221"/>
      <c r="AZ11971" s="221"/>
    </row>
    <row r="11972" spans="34:52" x14ac:dyDescent="0.15">
      <c r="AH11972" s="221"/>
      <c r="AI11972" s="221"/>
      <c r="AJ11972" s="221"/>
      <c r="AK11972" s="221"/>
      <c r="AL11972" s="221"/>
      <c r="AM11972" s="221"/>
      <c r="AN11972" s="221"/>
      <c r="AO11972" s="221"/>
      <c r="AP11972" s="221"/>
      <c r="AQ11972" s="219"/>
      <c r="AR11972" s="219"/>
      <c r="AS11972" s="221"/>
      <c r="AT11972" s="221"/>
      <c r="AU11972" s="221"/>
      <c r="AV11972" s="221"/>
      <c r="AW11972" s="221"/>
      <c r="AX11972" s="221"/>
      <c r="AY11972" s="221"/>
      <c r="AZ11972" s="221"/>
    </row>
    <row r="11973" spans="34:52" x14ac:dyDescent="0.15">
      <c r="AH11973" s="221"/>
      <c r="AI11973" s="221"/>
      <c r="AJ11973" s="221"/>
      <c r="AK11973" s="221"/>
      <c r="AL11973" s="221"/>
      <c r="AM11973" s="221"/>
      <c r="AN11973" s="221"/>
      <c r="AO11973" s="221"/>
      <c r="AP11973" s="221"/>
      <c r="AQ11973" s="219"/>
      <c r="AR11973" s="219"/>
      <c r="AS11973" s="221"/>
      <c r="AT11973" s="221"/>
      <c r="AU11973" s="221"/>
      <c r="AV11973" s="221"/>
      <c r="AW11973" s="221"/>
      <c r="AX11973" s="221"/>
      <c r="AY11973" s="221"/>
      <c r="AZ11973" s="221"/>
    </row>
    <row r="11974" spans="34:52" x14ac:dyDescent="0.15">
      <c r="AH11974" s="221"/>
      <c r="AI11974" s="221"/>
      <c r="AJ11974" s="221"/>
      <c r="AK11974" s="221"/>
      <c r="AL11974" s="221"/>
      <c r="AM11974" s="221"/>
      <c r="AN11974" s="221"/>
      <c r="AO11974" s="221"/>
      <c r="AP11974" s="221"/>
      <c r="AQ11974" s="219"/>
      <c r="AR11974" s="219"/>
      <c r="AS11974" s="221"/>
      <c r="AT11974" s="221"/>
      <c r="AU11974" s="221"/>
      <c r="AV11974" s="221"/>
      <c r="AW11974" s="221"/>
      <c r="AX11974" s="221"/>
      <c r="AY11974" s="221"/>
      <c r="AZ11974" s="221"/>
    </row>
    <row r="11975" spans="34:52" x14ac:dyDescent="0.15">
      <c r="AH11975" s="221"/>
      <c r="AI11975" s="221"/>
      <c r="AJ11975" s="221"/>
      <c r="AK11975" s="221"/>
      <c r="AL11975" s="221"/>
      <c r="AM11975" s="221"/>
      <c r="AN11975" s="221"/>
      <c r="AO11975" s="221"/>
      <c r="AP11975" s="221"/>
      <c r="AQ11975" s="219"/>
      <c r="AR11975" s="219"/>
      <c r="AS11975" s="221"/>
      <c r="AT11975" s="221"/>
      <c r="AU11975" s="221"/>
      <c r="AV11975" s="221"/>
      <c r="AW11975" s="221"/>
      <c r="AX11975" s="221"/>
      <c r="AY11975" s="221"/>
      <c r="AZ11975" s="221"/>
    </row>
    <row r="11976" spans="34:52" x14ac:dyDescent="0.15">
      <c r="AH11976" s="221"/>
      <c r="AI11976" s="221"/>
      <c r="AJ11976" s="221"/>
      <c r="AK11976" s="221"/>
      <c r="AL11976" s="221"/>
      <c r="AM11976" s="221"/>
      <c r="AN11976" s="221"/>
      <c r="AO11976" s="221"/>
      <c r="AP11976" s="221"/>
      <c r="AQ11976" s="219"/>
      <c r="AR11976" s="219"/>
      <c r="AS11976" s="221"/>
      <c r="AT11976" s="221"/>
      <c r="AU11976" s="221"/>
      <c r="AV11976" s="221"/>
      <c r="AW11976" s="221"/>
      <c r="AX11976" s="221"/>
      <c r="AY11976" s="221"/>
      <c r="AZ11976" s="221"/>
    </row>
    <row r="11977" spans="34:52" x14ac:dyDescent="0.15">
      <c r="AH11977" s="221"/>
      <c r="AI11977" s="221"/>
      <c r="AJ11977" s="221"/>
      <c r="AK11977" s="221"/>
      <c r="AL11977" s="221"/>
      <c r="AM11977" s="221"/>
      <c r="AN11977" s="221"/>
      <c r="AO11977" s="221"/>
      <c r="AP11977" s="221"/>
      <c r="AQ11977" s="219"/>
      <c r="AR11977" s="219"/>
      <c r="AS11977" s="221"/>
      <c r="AT11977" s="221"/>
      <c r="AU11977" s="221"/>
      <c r="AV11977" s="221"/>
      <c r="AW11977" s="221"/>
      <c r="AX11977" s="221"/>
      <c r="AY11977" s="221"/>
      <c r="AZ11977" s="221"/>
    </row>
    <row r="11978" spans="34:52" x14ac:dyDescent="0.15">
      <c r="AH11978" s="221"/>
      <c r="AI11978" s="221"/>
      <c r="AJ11978" s="221"/>
      <c r="AK11978" s="221"/>
      <c r="AL11978" s="221"/>
      <c r="AM11978" s="221"/>
      <c r="AN11978" s="221"/>
      <c r="AO11978" s="221"/>
      <c r="AP11978" s="221"/>
      <c r="AQ11978" s="219"/>
      <c r="AR11978" s="219"/>
      <c r="AS11978" s="221"/>
      <c r="AT11978" s="221"/>
      <c r="AU11978" s="221"/>
      <c r="AV11978" s="221"/>
      <c r="AW11978" s="221"/>
      <c r="AX11978" s="221"/>
      <c r="AY11978" s="221"/>
      <c r="AZ11978" s="221"/>
    </row>
    <row r="11979" spans="34:52" x14ac:dyDescent="0.15">
      <c r="AH11979" s="221"/>
      <c r="AI11979" s="221"/>
      <c r="AJ11979" s="221"/>
      <c r="AK11979" s="221"/>
      <c r="AL11979" s="221"/>
      <c r="AM11979" s="221"/>
      <c r="AN11979" s="221"/>
      <c r="AO11979" s="221"/>
      <c r="AP11979" s="221"/>
      <c r="AQ11979" s="219"/>
      <c r="AR11979" s="219"/>
      <c r="AS11979" s="221"/>
      <c r="AT11979" s="221"/>
      <c r="AU11979" s="221"/>
      <c r="AV11979" s="221"/>
      <c r="AW11979" s="221"/>
      <c r="AX11979" s="221"/>
      <c r="AY11979" s="221"/>
      <c r="AZ11979" s="221"/>
    </row>
    <row r="11980" spans="34:52" x14ac:dyDescent="0.15">
      <c r="AH11980" s="221"/>
      <c r="AI11980" s="221"/>
      <c r="AJ11980" s="221"/>
      <c r="AK11980" s="221"/>
      <c r="AL11980" s="221"/>
      <c r="AM11980" s="221"/>
      <c r="AN11980" s="221"/>
      <c r="AO11980" s="221"/>
      <c r="AP11980" s="221"/>
      <c r="AQ11980" s="219"/>
      <c r="AR11980" s="219"/>
      <c r="AS11980" s="221"/>
      <c r="AT11980" s="221"/>
      <c r="AU11980" s="221"/>
      <c r="AV11980" s="221"/>
      <c r="AW11980" s="221"/>
      <c r="AX11980" s="221"/>
      <c r="AY11980" s="221"/>
      <c r="AZ11980" s="221"/>
    </row>
    <row r="11981" spans="34:52" x14ac:dyDescent="0.15">
      <c r="AH11981" s="221"/>
      <c r="AI11981" s="221"/>
      <c r="AJ11981" s="221"/>
      <c r="AK11981" s="221"/>
      <c r="AL11981" s="221"/>
      <c r="AM11981" s="221"/>
      <c r="AN11981" s="221"/>
      <c r="AO11981" s="221"/>
      <c r="AP11981" s="221"/>
      <c r="AQ11981" s="219"/>
      <c r="AR11981" s="219"/>
      <c r="AS11981" s="221"/>
      <c r="AT11981" s="221"/>
      <c r="AU11981" s="221"/>
      <c r="AV11981" s="221"/>
      <c r="AW11981" s="221"/>
      <c r="AX11981" s="221"/>
      <c r="AY11981" s="221"/>
      <c r="AZ11981" s="221"/>
    </row>
    <row r="11982" spans="34:52" x14ac:dyDescent="0.15">
      <c r="AH11982" s="221"/>
      <c r="AI11982" s="221"/>
      <c r="AJ11982" s="221"/>
      <c r="AK11982" s="221"/>
      <c r="AL11982" s="221"/>
      <c r="AM11982" s="221"/>
      <c r="AN11982" s="221"/>
      <c r="AO11982" s="221"/>
      <c r="AP11982" s="221"/>
      <c r="AQ11982" s="219"/>
      <c r="AR11982" s="219"/>
      <c r="AS11982" s="221"/>
      <c r="AT11982" s="221"/>
      <c r="AU11982" s="221"/>
      <c r="AV11982" s="221"/>
      <c r="AW11982" s="221"/>
      <c r="AX11982" s="221"/>
      <c r="AY11982" s="221"/>
      <c r="AZ11982" s="221"/>
    </row>
    <row r="11983" spans="34:52" x14ac:dyDescent="0.15">
      <c r="AH11983" s="221"/>
      <c r="AI11983" s="221"/>
      <c r="AJ11983" s="221"/>
      <c r="AK11983" s="221"/>
      <c r="AL11983" s="221"/>
      <c r="AM11983" s="221"/>
      <c r="AN11983" s="221"/>
      <c r="AO11983" s="221"/>
      <c r="AP11983" s="221"/>
      <c r="AQ11983" s="219"/>
      <c r="AR11983" s="219"/>
      <c r="AS11983" s="221"/>
      <c r="AT11983" s="221"/>
      <c r="AU11983" s="221"/>
      <c r="AV11983" s="221"/>
      <c r="AW11983" s="221"/>
      <c r="AX11983" s="221"/>
      <c r="AY11983" s="221"/>
      <c r="AZ11983" s="221"/>
    </row>
    <row r="11984" spans="34:52" x14ac:dyDescent="0.15">
      <c r="AH11984" s="221"/>
      <c r="AI11984" s="221"/>
      <c r="AJ11984" s="221"/>
      <c r="AK11984" s="221"/>
      <c r="AL11984" s="221"/>
      <c r="AM11984" s="221"/>
      <c r="AN11984" s="221"/>
      <c r="AO11984" s="221"/>
      <c r="AP11984" s="221"/>
      <c r="AQ11984" s="219"/>
      <c r="AR11984" s="219"/>
      <c r="AS11984" s="221"/>
      <c r="AT11984" s="221"/>
      <c r="AU11984" s="221"/>
      <c r="AV11984" s="221"/>
      <c r="AW11984" s="221"/>
      <c r="AX11984" s="221"/>
      <c r="AY11984" s="221"/>
      <c r="AZ11984" s="221"/>
    </row>
    <row r="11985" spans="34:52" x14ac:dyDescent="0.15">
      <c r="AH11985" s="221"/>
      <c r="AI11985" s="221"/>
      <c r="AJ11985" s="221"/>
      <c r="AK11985" s="221"/>
      <c r="AL11985" s="221"/>
      <c r="AM11985" s="221"/>
      <c r="AN11985" s="221"/>
      <c r="AO11985" s="221"/>
      <c r="AP11985" s="221"/>
      <c r="AQ11985" s="219"/>
      <c r="AR11985" s="219"/>
      <c r="AS11985" s="221"/>
      <c r="AT11985" s="221"/>
      <c r="AU11985" s="221"/>
      <c r="AV11985" s="221"/>
      <c r="AW11985" s="221"/>
      <c r="AX11985" s="221"/>
      <c r="AY11985" s="221"/>
      <c r="AZ11985" s="221"/>
    </row>
    <row r="11986" spans="34:52" x14ac:dyDescent="0.15">
      <c r="AH11986" s="221"/>
      <c r="AI11986" s="221"/>
      <c r="AJ11986" s="221"/>
      <c r="AK11986" s="221"/>
      <c r="AL11986" s="221"/>
      <c r="AM11986" s="221"/>
      <c r="AN11986" s="221"/>
      <c r="AO11986" s="221"/>
      <c r="AP11986" s="221"/>
      <c r="AQ11986" s="219"/>
      <c r="AR11986" s="219"/>
      <c r="AS11986" s="221"/>
      <c r="AT11986" s="221"/>
      <c r="AU11986" s="221"/>
      <c r="AV11986" s="221"/>
      <c r="AW11986" s="221"/>
      <c r="AX11986" s="221"/>
      <c r="AY11986" s="221"/>
      <c r="AZ11986" s="221"/>
    </row>
    <row r="11987" spans="34:52" x14ac:dyDescent="0.15">
      <c r="AH11987" s="221"/>
      <c r="AI11987" s="221"/>
      <c r="AJ11987" s="221"/>
      <c r="AK11987" s="221"/>
      <c r="AL11987" s="221"/>
      <c r="AM11987" s="221"/>
      <c r="AN11987" s="221"/>
      <c r="AO11987" s="221"/>
      <c r="AP11987" s="221"/>
      <c r="AQ11987" s="219"/>
      <c r="AR11987" s="219"/>
      <c r="AS11987" s="221"/>
      <c r="AT11987" s="221"/>
      <c r="AU11987" s="221"/>
      <c r="AV11987" s="221"/>
      <c r="AW11987" s="221"/>
      <c r="AX11987" s="221"/>
      <c r="AY11987" s="221"/>
      <c r="AZ11987" s="221"/>
    </row>
    <row r="11988" spans="34:52" x14ac:dyDescent="0.15">
      <c r="AH11988" s="221"/>
      <c r="AI11988" s="221"/>
      <c r="AJ11988" s="221"/>
      <c r="AK11988" s="221"/>
      <c r="AL11988" s="221"/>
      <c r="AM11988" s="221"/>
      <c r="AN11988" s="221"/>
      <c r="AO11988" s="221"/>
      <c r="AP11988" s="221"/>
      <c r="AQ11988" s="219"/>
      <c r="AR11988" s="219"/>
      <c r="AS11988" s="221"/>
      <c r="AT11988" s="221"/>
      <c r="AU11988" s="221"/>
      <c r="AV11988" s="221"/>
      <c r="AW11988" s="221"/>
      <c r="AX11988" s="221"/>
      <c r="AY11988" s="221"/>
      <c r="AZ11988" s="221"/>
    </row>
    <row r="11989" spans="34:52" x14ac:dyDescent="0.15">
      <c r="AH11989" s="221"/>
      <c r="AI11989" s="221"/>
      <c r="AJ11989" s="221"/>
      <c r="AK11989" s="221"/>
      <c r="AL11989" s="221"/>
      <c r="AM11989" s="221"/>
      <c r="AN11989" s="221"/>
      <c r="AO11989" s="221"/>
      <c r="AP11989" s="221"/>
      <c r="AQ11989" s="219"/>
      <c r="AR11989" s="219"/>
      <c r="AS11989" s="221"/>
      <c r="AT11989" s="221"/>
      <c r="AU11989" s="221"/>
      <c r="AV11989" s="221"/>
      <c r="AW11989" s="221"/>
      <c r="AX11989" s="221"/>
      <c r="AY11989" s="221"/>
      <c r="AZ11989" s="221"/>
    </row>
    <row r="11990" spans="34:52" x14ac:dyDescent="0.15">
      <c r="AH11990" s="221"/>
      <c r="AI11990" s="221"/>
      <c r="AJ11990" s="221"/>
      <c r="AK11990" s="221"/>
      <c r="AL11990" s="221"/>
      <c r="AM11990" s="221"/>
      <c r="AN11990" s="221"/>
      <c r="AO11990" s="221"/>
      <c r="AP11990" s="221"/>
      <c r="AQ11990" s="219"/>
      <c r="AR11990" s="219"/>
      <c r="AS11990" s="221"/>
      <c r="AT11990" s="221"/>
      <c r="AU11990" s="221"/>
      <c r="AV11990" s="221"/>
      <c r="AW11990" s="221"/>
      <c r="AX11990" s="221"/>
      <c r="AY11990" s="221"/>
      <c r="AZ11990" s="221"/>
    </row>
    <row r="11991" spans="34:52" x14ac:dyDescent="0.15">
      <c r="AH11991" s="221"/>
      <c r="AI11991" s="221"/>
      <c r="AJ11991" s="221"/>
      <c r="AK11991" s="221"/>
      <c r="AL11991" s="221"/>
      <c r="AM11991" s="221"/>
      <c r="AN11991" s="221"/>
      <c r="AO11991" s="221"/>
      <c r="AP11991" s="221"/>
      <c r="AQ11991" s="219"/>
      <c r="AR11991" s="219"/>
      <c r="AS11991" s="221"/>
      <c r="AT11991" s="221"/>
      <c r="AU11991" s="221"/>
      <c r="AV11991" s="221"/>
      <c r="AW11991" s="221"/>
      <c r="AX11991" s="221"/>
      <c r="AY11991" s="221"/>
      <c r="AZ11991" s="221"/>
    </row>
    <row r="11992" spans="34:52" x14ac:dyDescent="0.15">
      <c r="AH11992" s="221"/>
      <c r="AI11992" s="221"/>
      <c r="AJ11992" s="221"/>
      <c r="AK11992" s="221"/>
      <c r="AL11992" s="221"/>
      <c r="AM11992" s="221"/>
      <c r="AN11992" s="221"/>
      <c r="AO11992" s="221"/>
      <c r="AP11992" s="221"/>
      <c r="AQ11992" s="219"/>
      <c r="AR11992" s="219"/>
      <c r="AS11992" s="221"/>
      <c r="AT11992" s="221"/>
      <c r="AU11992" s="221"/>
      <c r="AV11992" s="221"/>
      <c r="AW11992" s="221"/>
      <c r="AX11992" s="221"/>
      <c r="AY11992" s="221"/>
      <c r="AZ11992" s="221"/>
    </row>
    <row r="11993" spans="34:52" x14ac:dyDescent="0.15">
      <c r="AH11993" s="221"/>
      <c r="AI11993" s="221"/>
      <c r="AJ11993" s="221"/>
      <c r="AK11993" s="221"/>
      <c r="AL11993" s="221"/>
      <c r="AM11993" s="221"/>
      <c r="AN11993" s="221"/>
      <c r="AO11993" s="221"/>
      <c r="AP11993" s="221"/>
      <c r="AQ11993" s="219"/>
      <c r="AR11993" s="219"/>
      <c r="AS11993" s="221"/>
      <c r="AT11993" s="221"/>
      <c r="AU11993" s="221"/>
      <c r="AV11993" s="221"/>
      <c r="AW11993" s="221"/>
      <c r="AX11993" s="221"/>
      <c r="AY11993" s="221"/>
      <c r="AZ11993" s="221"/>
    </row>
    <row r="11994" spans="34:52" x14ac:dyDescent="0.15">
      <c r="AH11994" s="221"/>
      <c r="AI11994" s="221"/>
      <c r="AJ11994" s="221"/>
      <c r="AK11994" s="221"/>
      <c r="AL11994" s="221"/>
      <c r="AM11994" s="221"/>
      <c r="AN11994" s="221"/>
      <c r="AO11994" s="221"/>
      <c r="AP11994" s="221"/>
      <c r="AQ11994" s="219"/>
      <c r="AR11994" s="219"/>
      <c r="AS11994" s="221"/>
      <c r="AT11994" s="221"/>
      <c r="AU11994" s="221"/>
      <c r="AV11994" s="221"/>
      <c r="AW11994" s="221"/>
      <c r="AX11994" s="221"/>
      <c r="AY11994" s="221"/>
      <c r="AZ11994" s="221"/>
    </row>
    <row r="11995" spans="34:52" x14ac:dyDescent="0.15">
      <c r="AH11995" s="221"/>
      <c r="AI11995" s="221"/>
      <c r="AJ11995" s="221"/>
      <c r="AK11995" s="221"/>
      <c r="AL11995" s="221"/>
      <c r="AM11995" s="221"/>
      <c r="AN11995" s="221"/>
      <c r="AO11995" s="221"/>
      <c r="AP11995" s="221"/>
      <c r="AQ11995" s="219"/>
      <c r="AR11995" s="219"/>
      <c r="AS11995" s="221"/>
      <c r="AT11995" s="221"/>
      <c r="AU11995" s="221"/>
      <c r="AV11995" s="221"/>
      <c r="AW11995" s="221"/>
      <c r="AX11995" s="221"/>
      <c r="AY11995" s="221"/>
      <c r="AZ11995" s="221"/>
    </row>
    <row r="11996" spans="34:52" x14ac:dyDescent="0.15">
      <c r="AH11996" s="221"/>
      <c r="AI11996" s="221"/>
      <c r="AJ11996" s="221"/>
      <c r="AK11996" s="221"/>
      <c r="AL11996" s="221"/>
      <c r="AM11996" s="221"/>
      <c r="AN11996" s="221"/>
      <c r="AO11996" s="221"/>
      <c r="AP11996" s="221"/>
      <c r="AQ11996" s="219"/>
      <c r="AR11996" s="219"/>
      <c r="AS11996" s="221"/>
      <c r="AT11996" s="221"/>
      <c r="AU11996" s="221"/>
      <c r="AV11996" s="221"/>
      <c r="AW11996" s="221"/>
      <c r="AX11996" s="221"/>
      <c r="AY11996" s="221"/>
      <c r="AZ11996" s="221"/>
    </row>
    <row r="11997" spans="34:52" x14ac:dyDescent="0.15">
      <c r="AH11997" s="221"/>
      <c r="AI11997" s="221"/>
      <c r="AJ11997" s="221"/>
      <c r="AK11997" s="221"/>
      <c r="AL11997" s="221"/>
      <c r="AM11997" s="221"/>
      <c r="AN11997" s="221"/>
      <c r="AO11997" s="221"/>
      <c r="AP11997" s="221"/>
      <c r="AQ11997" s="219"/>
      <c r="AR11997" s="219"/>
      <c r="AS11997" s="221"/>
      <c r="AT11997" s="221"/>
      <c r="AU11997" s="221"/>
      <c r="AV11997" s="221"/>
      <c r="AW11997" s="221"/>
      <c r="AX11997" s="221"/>
      <c r="AY11997" s="221"/>
      <c r="AZ11997" s="221"/>
    </row>
    <row r="11998" spans="34:52" x14ac:dyDescent="0.15">
      <c r="AH11998" s="221"/>
      <c r="AI11998" s="221"/>
      <c r="AJ11998" s="221"/>
      <c r="AK11998" s="221"/>
      <c r="AL11998" s="221"/>
      <c r="AM11998" s="221"/>
      <c r="AN11998" s="221"/>
      <c r="AO11998" s="221"/>
      <c r="AP11998" s="221"/>
      <c r="AQ11998" s="219"/>
      <c r="AR11998" s="219"/>
      <c r="AS11998" s="221"/>
      <c r="AT11998" s="221"/>
      <c r="AU11998" s="221"/>
      <c r="AV11998" s="221"/>
      <c r="AW11998" s="221"/>
      <c r="AX11998" s="221"/>
      <c r="AY11998" s="221"/>
      <c r="AZ11998" s="221"/>
    </row>
    <row r="11999" spans="34:52" x14ac:dyDescent="0.15">
      <c r="AH11999" s="221"/>
      <c r="AI11999" s="221"/>
      <c r="AJ11999" s="221"/>
      <c r="AK11999" s="221"/>
      <c r="AL11999" s="221"/>
      <c r="AM11999" s="221"/>
      <c r="AN11999" s="221"/>
      <c r="AO11999" s="221"/>
      <c r="AP11999" s="221"/>
      <c r="AQ11999" s="219"/>
      <c r="AR11999" s="219"/>
      <c r="AS11999" s="221"/>
      <c r="AT11999" s="221"/>
      <c r="AU11999" s="221"/>
      <c r="AV11999" s="221"/>
      <c r="AW11999" s="221"/>
      <c r="AX11999" s="221"/>
      <c r="AY11999" s="221"/>
      <c r="AZ11999" s="221"/>
    </row>
    <row r="12000" spans="34:52" x14ac:dyDescent="0.15">
      <c r="AH12000" s="221"/>
      <c r="AI12000" s="221"/>
      <c r="AJ12000" s="221"/>
      <c r="AK12000" s="221"/>
      <c r="AL12000" s="221"/>
      <c r="AM12000" s="221"/>
      <c r="AN12000" s="221"/>
      <c r="AO12000" s="221"/>
      <c r="AP12000" s="221"/>
      <c r="AQ12000" s="219"/>
      <c r="AR12000" s="219"/>
      <c r="AS12000" s="221"/>
      <c r="AT12000" s="221"/>
      <c r="AU12000" s="221"/>
      <c r="AV12000" s="221"/>
      <c r="AW12000" s="221"/>
      <c r="AX12000" s="221"/>
      <c r="AY12000" s="221"/>
      <c r="AZ12000" s="221"/>
    </row>
    <row r="12001" spans="34:52" x14ac:dyDescent="0.15">
      <c r="AH12001" s="221"/>
      <c r="AI12001" s="221"/>
      <c r="AJ12001" s="221"/>
      <c r="AK12001" s="221"/>
      <c r="AL12001" s="221"/>
      <c r="AM12001" s="221"/>
      <c r="AN12001" s="221"/>
      <c r="AO12001" s="221"/>
      <c r="AP12001" s="221"/>
      <c r="AQ12001" s="219"/>
      <c r="AR12001" s="219"/>
      <c r="AS12001" s="221"/>
      <c r="AT12001" s="221"/>
      <c r="AU12001" s="221"/>
      <c r="AV12001" s="221"/>
      <c r="AW12001" s="221"/>
      <c r="AX12001" s="221"/>
      <c r="AY12001" s="221"/>
      <c r="AZ12001" s="221"/>
    </row>
    <row r="12002" spans="34:52" x14ac:dyDescent="0.15">
      <c r="AH12002" s="221"/>
      <c r="AI12002" s="221"/>
      <c r="AJ12002" s="221"/>
      <c r="AK12002" s="221"/>
      <c r="AL12002" s="221"/>
      <c r="AM12002" s="221"/>
      <c r="AN12002" s="221"/>
      <c r="AO12002" s="221"/>
      <c r="AP12002" s="221"/>
      <c r="AQ12002" s="219"/>
      <c r="AR12002" s="219"/>
      <c r="AS12002" s="221"/>
      <c r="AT12002" s="221"/>
      <c r="AU12002" s="221"/>
      <c r="AV12002" s="221"/>
      <c r="AW12002" s="221"/>
      <c r="AX12002" s="221"/>
      <c r="AY12002" s="221"/>
      <c r="AZ12002" s="221"/>
    </row>
    <row r="12003" spans="34:52" x14ac:dyDescent="0.15">
      <c r="AH12003" s="221"/>
      <c r="AI12003" s="221"/>
      <c r="AJ12003" s="221"/>
      <c r="AK12003" s="221"/>
      <c r="AL12003" s="221"/>
      <c r="AM12003" s="221"/>
      <c r="AN12003" s="221"/>
      <c r="AO12003" s="221"/>
      <c r="AP12003" s="221"/>
      <c r="AQ12003" s="219"/>
      <c r="AR12003" s="219"/>
      <c r="AS12003" s="221"/>
      <c r="AT12003" s="221"/>
      <c r="AU12003" s="221"/>
      <c r="AV12003" s="221"/>
      <c r="AW12003" s="221"/>
      <c r="AX12003" s="221"/>
      <c r="AY12003" s="221"/>
      <c r="AZ12003" s="221"/>
    </row>
    <row r="12004" spans="34:52" x14ac:dyDescent="0.15">
      <c r="AH12004" s="221"/>
      <c r="AI12004" s="221"/>
      <c r="AJ12004" s="221"/>
      <c r="AK12004" s="221"/>
      <c r="AL12004" s="221"/>
      <c r="AM12004" s="221"/>
      <c r="AN12004" s="221"/>
      <c r="AO12004" s="221"/>
      <c r="AP12004" s="221"/>
      <c r="AQ12004" s="219"/>
      <c r="AR12004" s="219"/>
      <c r="AS12004" s="221"/>
      <c r="AT12004" s="221"/>
      <c r="AU12004" s="221"/>
      <c r="AV12004" s="221"/>
      <c r="AW12004" s="221"/>
      <c r="AX12004" s="221"/>
      <c r="AY12004" s="221"/>
      <c r="AZ12004" s="221"/>
    </row>
    <row r="12005" spans="34:52" x14ac:dyDescent="0.15">
      <c r="AH12005" s="221"/>
      <c r="AI12005" s="221"/>
      <c r="AJ12005" s="221"/>
      <c r="AK12005" s="221"/>
      <c r="AL12005" s="221"/>
      <c r="AM12005" s="221"/>
      <c r="AN12005" s="221"/>
      <c r="AO12005" s="221"/>
      <c r="AP12005" s="221"/>
      <c r="AQ12005" s="219"/>
      <c r="AR12005" s="219"/>
      <c r="AS12005" s="221"/>
      <c r="AT12005" s="221"/>
      <c r="AU12005" s="221"/>
      <c r="AV12005" s="221"/>
      <c r="AW12005" s="221"/>
      <c r="AX12005" s="221"/>
      <c r="AY12005" s="221"/>
      <c r="AZ12005" s="221"/>
    </row>
    <row r="12006" spans="34:52" x14ac:dyDescent="0.15">
      <c r="AH12006" s="221"/>
      <c r="AI12006" s="221"/>
      <c r="AJ12006" s="221"/>
      <c r="AK12006" s="221"/>
      <c r="AL12006" s="221"/>
      <c r="AM12006" s="221"/>
      <c r="AN12006" s="221"/>
      <c r="AO12006" s="221"/>
      <c r="AP12006" s="221"/>
      <c r="AQ12006" s="219"/>
      <c r="AR12006" s="219"/>
      <c r="AS12006" s="221"/>
      <c r="AT12006" s="221"/>
      <c r="AU12006" s="221"/>
      <c r="AV12006" s="221"/>
      <c r="AW12006" s="221"/>
      <c r="AX12006" s="221"/>
      <c r="AY12006" s="221"/>
      <c r="AZ12006" s="221"/>
    </row>
    <row r="12007" spans="34:52" x14ac:dyDescent="0.15">
      <c r="AH12007" s="221"/>
      <c r="AI12007" s="221"/>
      <c r="AJ12007" s="221"/>
      <c r="AK12007" s="221"/>
      <c r="AL12007" s="221"/>
      <c r="AM12007" s="221"/>
      <c r="AN12007" s="221"/>
      <c r="AO12007" s="221"/>
      <c r="AP12007" s="221"/>
      <c r="AQ12007" s="219"/>
      <c r="AR12007" s="219"/>
      <c r="AS12007" s="221"/>
      <c r="AT12007" s="221"/>
      <c r="AU12007" s="221"/>
      <c r="AV12007" s="221"/>
      <c r="AW12007" s="221"/>
      <c r="AX12007" s="221"/>
      <c r="AY12007" s="221"/>
      <c r="AZ12007" s="221"/>
    </row>
    <row r="12008" spans="34:52" x14ac:dyDescent="0.15">
      <c r="AH12008" s="221"/>
      <c r="AI12008" s="221"/>
      <c r="AJ12008" s="221"/>
      <c r="AK12008" s="221"/>
      <c r="AL12008" s="221"/>
      <c r="AM12008" s="221"/>
      <c r="AN12008" s="221"/>
      <c r="AO12008" s="221"/>
      <c r="AP12008" s="221"/>
      <c r="AQ12008" s="219"/>
      <c r="AR12008" s="219"/>
      <c r="AS12008" s="221"/>
      <c r="AT12008" s="221"/>
      <c r="AU12008" s="221"/>
      <c r="AV12008" s="221"/>
      <c r="AW12008" s="221"/>
      <c r="AX12008" s="221"/>
      <c r="AY12008" s="221"/>
      <c r="AZ12008" s="221"/>
    </row>
    <row r="12009" spans="34:52" x14ac:dyDescent="0.15">
      <c r="AH12009" s="221"/>
      <c r="AI12009" s="221"/>
      <c r="AJ12009" s="221"/>
      <c r="AK12009" s="221"/>
      <c r="AL12009" s="221"/>
      <c r="AM12009" s="221"/>
      <c r="AN12009" s="221"/>
      <c r="AO12009" s="221"/>
      <c r="AP12009" s="221"/>
      <c r="AQ12009" s="219"/>
      <c r="AR12009" s="219"/>
      <c r="AS12009" s="221"/>
      <c r="AT12009" s="221"/>
      <c r="AU12009" s="221"/>
      <c r="AV12009" s="221"/>
      <c r="AW12009" s="221"/>
      <c r="AX12009" s="221"/>
      <c r="AY12009" s="221"/>
      <c r="AZ12009" s="221"/>
    </row>
    <row r="12010" spans="34:52" x14ac:dyDescent="0.15">
      <c r="AH12010" s="221"/>
      <c r="AI12010" s="221"/>
      <c r="AJ12010" s="221"/>
      <c r="AK12010" s="221"/>
      <c r="AL12010" s="221"/>
      <c r="AM12010" s="221"/>
      <c r="AN12010" s="221"/>
      <c r="AO12010" s="221"/>
      <c r="AP12010" s="221"/>
      <c r="AQ12010" s="219"/>
      <c r="AR12010" s="219"/>
      <c r="AS12010" s="221"/>
      <c r="AT12010" s="221"/>
      <c r="AU12010" s="221"/>
      <c r="AV12010" s="221"/>
      <c r="AW12010" s="221"/>
      <c r="AX12010" s="221"/>
      <c r="AY12010" s="221"/>
      <c r="AZ12010" s="221"/>
    </row>
    <row r="12011" spans="34:52" x14ac:dyDescent="0.15">
      <c r="AH12011" s="221"/>
      <c r="AI12011" s="221"/>
      <c r="AJ12011" s="221"/>
      <c r="AK12011" s="221"/>
      <c r="AL12011" s="221"/>
      <c r="AM12011" s="221"/>
      <c r="AN12011" s="221"/>
      <c r="AO12011" s="221"/>
      <c r="AP12011" s="221"/>
      <c r="AQ12011" s="219"/>
      <c r="AR12011" s="219"/>
      <c r="AS12011" s="221"/>
      <c r="AT12011" s="221"/>
      <c r="AU12011" s="221"/>
      <c r="AV12011" s="221"/>
      <c r="AW12011" s="221"/>
      <c r="AX12011" s="221"/>
      <c r="AY12011" s="221"/>
      <c r="AZ12011" s="221"/>
    </row>
    <row r="12012" spans="34:52" x14ac:dyDescent="0.15">
      <c r="AH12012" s="221"/>
      <c r="AI12012" s="221"/>
      <c r="AJ12012" s="221"/>
      <c r="AK12012" s="221"/>
      <c r="AL12012" s="221"/>
      <c r="AM12012" s="221"/>
      <c r="AN12012" s="221"/>
      <c r="AO12012" s="221"/>
      <c r="AP12012" s="221"/>
      <c r="AQ12012" s="219"/>
      <c r="AR12012" s="219"/>
      <c r="AS12012" s="221"/>
      <c r="AT12012" s="221"/>
      <c r="AU12012" s="221"/>
      <c r="AV12012" s="221"/>
      <c r="AW12012" s="221"/>
      <c r="AX12012" s="221"/>
      <c r="AY12012" s="221"/>
      <c r="AZ12012" s="221"/>
    </row>
    <row r="12013" spans="34:52" x14ac:dyDescent="0.15">
      <c r="AH12013" s="221"/>
      <c r="AI12013" s="221"/>
      <c r="AJ12013" s="221"/>
      <c r="AK12013" s="221"/>
      <c r="AL12013" s="221"/>
      <c r="AM12013" s="221"/>
      <c r="AN12013" s="221"/>
      <c r="AO12013" s="221"/>
      <c r="AP12013" s="221"/>
      <c r="AQ12013" s="219"/>
      <c r="AR12013" s="219"/>
      <c r="AS12013" s="221"/>
      <c r="AT12013" s="221"/>
      <c r="AU12013" s="221"/>
      <c r="AV12013" s="221"/>
      <c r="AW12013" s="221"/>
      <c r="AX12013" s="221"/>
      <c r="AY12013" s="221"/>
      <c r="AZ12013" s="221"/>
    </row>
    <row r="12014" spans="34:52" x14ac:dyDescent="0.15">
      <c r="AH12014" s="221"/>
      <c r="AI12014" s="221"/>
      <c r="AJ12014" s="221"/>
      <c r="AK12014" s="221"/>
      <c r="AL12014" s="221"/>
      <c r="AM12014" s="221"/>
      <c r="AN12014" s="221"/>
      <c r="AO12014" s="221"/>
      <c r="AP12014" s="221"/>
      <c r="AQ12014" s="219"/>
      <c r="AR12014" s="219"/>
      <c r="AS12014" s="221"/>
      <c r="AT12014" s="221"/>
      <c r="AU12014" s="221"/>
      <c r="AV12014" s="221"/>
      <c r="AW12014" s="221"/>
      <c r="AX12014" s="221"/>
      <c r="AY12014" s="221"/>
      <c r="AZ12014" s="221"/>
    </row>
    <row r="12015" spans="34:52" x14ac:dyDescent="0.15">
      <c r="AH12015" s="221"/>
      <c r="AI12015" s="221"/>
      <c r="AJ12015" s="221"/>
      <c r="AK12015" s="221"/>
      <c r="AL12015" s="221"/>
      <c r="AM12015" s="221"/>
      <c r="AN12015" s="221"/>
      <c r="AO12015" s="221"/>
      <c r="AP12015" s="221"/>
      <c r="AQ12015" s="219"/>
      <c r="AR12015" s="219"/>
      <c r="AS12015" s="221"/>
      <c r="AT12015" s="221"/>
      <c r="AU12015" s="221"/>
      <c r="AV12015" s="221"/>
      <c r="AW12015" s="221"/>
      <c r="AX12015" s="221"/>
      <c r="AY12015" s="221"/>
      <c r="AZ12015" s="221"/>
    </row>
    <row r="12016" spans="34:52" x14ac:dyDescent="0.15">
      <c r="AH12016" s="221"/>
      <c r="AI12016" s="221"/>
      <c r="AJ12016" s="221"/>
      <c r="AK12016" s="221"/>
      <c r="AL12016" s="221"/>
      <c r="AM12016" s="221"/>
      <c r="AN12016" s="221"/>
      <c r="AO12016" s="221"/>
      <c r="AP12016" s="221"/>
      <c r="AQ12016" s="219"/>
      <c r="AR12016" s="219"/>
      <c r="AS12016" s="221"/>
      <c r="AT12016" s="221"/>
      <c r="AU12016" s="221"/>
      <c r="AV12016" s="221"/>
      <c r="AW12016" s="221"/>
      <c r="AX12016" s="221"/>
      <c r="AY12016" s="221"/>
      <c r="AZ12016" s="221"/>
    </row>
    <row r="12017" spans="34:52" x14ac:dyDescent="0.15">
      <c r="AH12017" s="221"/>
      <c r="AI12017" s="221"/>
      <c r="AJ12017" s="221"/>
      <c r="AK12017" s="221"/>
      <c r="AL12017" s="221"/>
      <c r="AM12017" s="221"/>
      <c r="AN12017" s="221"/>
      <c r="AO12017" s="221"/>
      <c r="AP12017" s="221"/>
      <c r="AQ12017" s="219"/>
      <c r="AR12017" s="219"/>
      <c r="AS12017" s="221"/>
      <c r="AT12017" s="221"/>
      <c r="AU12017" s="221"/>
      <c r="AV12017" s="221"/>
      <c r="AW12017" s="221"/>
      <c r="AX12017" s="221"/>
      <c r="AY12017" s="221"/>
      <c r="AZ12017" s="221"/>
    </row>
    <row r="12018" spans="34:52" x14ac:dyDescent="0.15">
      <c r="AH12018" s="221"/>
      <c r="AI12018" s="221"/>
      <c r="AJ12018" s="221"/>
      <c r="AK12018" s="221"/>
      <c r="AL12018" s="221"/>
      <c r="AM12018" s="221"/>
      <c r="AN12018" s="221"/>
      <c r="AO12018" s="221"/>
      <c r="AP12018" s="221"/>
      <c r="AQ12018" s="219"/>
      <c r="AR12018" s="219"/>
      <c r="AS12018" s="221"/>
      <c r="AT12018" s="221"/>
      <c r="AU12018" s="221"/>
      <c r="AV12018" s="221"/>
      <c r="AW12018" s="221"/>
      <c r="AX12018" s="221"/>
      <c r="AY12018" s="221"/>
      <c r="AZ12018" s="221"/>
    </row>
    <row r="12019" spans="34:52" x14ac:dyDescent="0.15">
      <c r="AH12019" s="221"/>
      <c r="AI12019" s="221"/>
      <c r="AJ12019" s="221"/>
      <c r="AK12019" s="221"/>
      <c r="AL12019" s="221"/>
      <c r="AM12019" s="221"/>
      <c r="AN12019" s="221"/>
      <c r="AO12019" s="221"/>
      <c r="AP12019" s="221"/>
      <c r="AQ12019" s="219"/>
      <c r="AR12019" s="219"/>
      <c r="AS12019" s="221"/>
      <c r="AT12019" s="221"/>
      <c r="AU12019" s="221"/>
      <c r="AV12019" s="221"/>
      <c r="AW12019" s="221"/>
      <c r="AX12019" s="221"/>
      <c r="AY12019" s="221"/>
      <c r="AZ12019" s="221"/>
    </row>
    <row r="12020" spans="34:52" x14ac:dyDescent="0.15">
      <c r="AH12020" s="221"/>
      <c r="AI12020" s="221"/>
      <c r="AJ12020" s="221"/>
      <c r="AK12020" s="221"/>
      <c r="AL12020" s="221"/>
      <c r="AM12020" s="221"/>
      <c r="AN12020" s="221"/>
      <c r="AO12020" s="221"/>
      <c r="AP12020" s="221"/>
      <c r="AQ12020" s="219"/>
      <c r="AR12020" s="219"/>
      <c r="AS12020" s="221"/>
      <c r="AT12020" s="221"/>
      <c r="AU12020" s="221"/>
      <c r="AV12020" s="221"/>
      <c r="AW12020" s="221"/>
      <c r="AX12020" s="221"/>
      <c r="AY12020" s="221"/>
      <c r="AZ12020" s="221"/>
    </row>
    <row r="12021" spans="34:52" x14ac:dyDescent="0.15">
      <c r="AH12021" s="221"/>
      <c r="AI12021" s="221"/>
      <c r="AJ12021" s="221"/>
      <c r="AK12021" s="221"/>
      <c r="AL12021" s="221"/>
      <c r="AM12021" s="221"/>
      <c r="AN12021" s="221"/>
      <c r="AO12021" s="221"/>
      <c r="AP12021" s="221"/>
      <c r="AQ12021" s="219"/>
      <c r="AR12021" s="219"/>
      <c r="AS12021" s="221"/>
      <c r="AT12021" s="221"/>
      <c r="AU12021" s="221"/>
      <c r="AV12021" s="221"/>
      <c r="AW12021" s="221"/>
      <c r="AX12021" s="221"/>
      <c r="AY12021" s="221"/>
      <c r="AZ12021" s="221"/>
    </row>
    <row r="12022" spans="34:52" x14ac:dyDescent="0.15">
      <c r="AH12022" s="221"/>
      <c r="AI12022" s="221"/>
      <c r="AJ12022" s="221"/>
      <c r="AK12022" s="221"/>
      <c r="AL12022" s="221"/>
      <c r="AM12022" s="221"/>
      <c r="AN12022" s="221"/>
      <c r="AO12022" s="221"/>
      <c r="AP12022" s="221"/>
      <c r="AQ12022" s="219"/>
      <c r="AR12022" s="219"/>
      <c r="AS12022" s="221"/>
      <c r="AT12022" s="221"/>
      <c r="AU12022" s="221"/>
      <c r="AV12022" s="221"/>
      <c r="AW12022" s="221"/>
      <c r="AX12022" s="221"/>
      <c r="AY12022" s="221"/>
      <c r="AZ12022" s="221"/>
    </row>
    <row r="12023" spans="34:52" x14ac:dyDescent="0.15">
      <c r="AH12023" s="221"/>
      <c r="AI12023" s="221"/>
      <c r="AJ12023" s="221"/>
      <c r="AK12023" s="221"/>
      <c r="AL12023" s="221"/>
      <c r="AM12023" s="221"/>
      <c r="AN12023" s="221"/>
      <c r="AO12023" s="221"/>
      <c r="AP12023" s="221"/>
      <c r="AQ12023" s="219"/>
      <c r="AR12023" s="219"/>
      <c r="AS12023" s="221"/>
      <c r="AT12023" s="221"/>
      <c r="AU12023" s="221"/>
      <c r="AV12023" s="221"/>
      <c r="AW12023" s="221"/>
      <c r="AX12023" s="221"/>
      <c r="AY12023" s="221"/>
      <c r="AZ12023" s="221"/>
    </row>
    <row r="12024" spans="34:52" x14ac:dyDescent="0.15">
      <c r="AH12024" s="221"/>
      <c r="AI12024" s="221"/>
      <c r="AJ12024" s="221"/>
      <c r="AK12024" s="221"/>
      <c r="AL12024" s="221"/>
      <c r="AM12024" s="221"/>
      <c r="AN12024" s="221"/>
      <c r="AO12024" s="221"/>
      <c r="AP12024" s="221"/>
      <c r="AQ12024" s="219"/>
      <c r="AR12024" s="219"/>
      <c r="AS12024" s="221"/>
      <c r="AT12024" s="221"/>
      <c r="AU12024" s="221"/>
      <c r="AV12024" s="221"/>
      <c r="AW12024" s="221"/>
      <c r="AX12024" s="221"/>
      <c r="AY12024" s="221"/>
      <c r="AZ12024" s="221"/>
    </row>
    <row r="12025" spans="34:52" x14ac:dyDescent="0.15">
      <c r="AH12025" s="221"/>
      <c r="AI12025" s="221"/>
      <c r="AJ12025" s="221"/>
      <c r="AK12025" s="221"/>
      <c r="AL12025" s="221"/>
      <c r="AM12025" s="221"/>
      <c r="AN12025" s="221"/>
      <c r="AO12025" s="221"/>
      <c r="AP12025" s="221"/>
      <c r="AQ12025" s="219"/>
      <c r="AR12025" s="219"/>
      <c r="AS12025" s="221"/>
      <c r="AT12025" s="221"/>
      <c r="AU12025" s="221"/>
      <c r="AV12025" s="221"/>
      <c r="AW12025" s="221"/>
      <c r="AX12025" s="221"/>
      <c r="AY12025" s="221"/>
      <c r="AZ12025" s="221"/>
    </row>
    <row r="12026" spans="34:52" x14ac:dyDescent="0.15">
      <c r="AH12026" s="221"/>
      <c r="AI12026" s="221"/>
      <c r="AJ12026" s="221"/>
      <c r="AK12026" s="221"/>
      <c r="AL12026" s="221"/>
      <c r="AM12026" s="221"/>
      <c r="AN12026" s="221"/>
      <c r="AO12026" s="221"/>
      <c r="AP12026" s="221"/>
      <c r="AQ12026" s="219"/>
      <c r="AR12026" s="219"/>
      <c r="AS12026" s="221"/>
      <c r="AT12026" s="221"/>
      <c r="AU12026" s="221"/>
      <c r="AV12026" s="221"/>
      <c r="AW12026" s="221"/>
      <c r="AX12026" s="221"/>
      <c r="AY12026" s="221"/>
      <c r="AZ12026" s="221"/>
    </row>
    <row r="12027" spans="34:52" x14ac:dyDescent="0.15">
      <c r="AH12027" s="221"/>
      <c r="AI12027" s="221"/>
      <c r="AJ12027" s="221"/>
      <c r="AK12027" s="221"/>
      <c r="AL12027" s="221"/>
      <c r="AM12027" s="221"/>
      <c r="AN12027" s="221"/>
      <c r="AO12027" s="221"/>
      <c r="AP12027" s="221"/>
      <c r="AQ12027" s="219"/>
      <c r="AR12027" s="219"/>
      <c r="AS12027" s="221"/>
      <c r="AT12027" s="221"/>
      <c r="AU12027" s="221"/>
      <c r="AV12027" s="221"/>
      <c r="AW12027" s="221"/>
      <c r="AX12027" s="221"/>
      <c r="AY12027" s="221"/>
      <c r="AZ12027" s="221"/>
    </row>
    <row r="12028" spans="34:52" x14ac:dyDescent="0.15">
      <c r="AH12028" s="221"/>
      <c r="AI12028" s="221"/>
      <c r="AJ12028" s="221"/>
      <c r="AK12028" s="221"/>
      <c r="AL12028" s="221"/>
      <c r="AM12028" s="221"/>
      <c r="AN12028" s="221"/>
      <c r="AO12028" s="221"/>
      <c r="AP12028" s="221"/>
      <c r="AQ12028" s="219"/>
      <c r="AR12028" s="219"/>
      <c r="AS12028" s="221"/>
      <c r="AT12028" s="221"/>
      <c r="AU12028" s="221"/>
      <c r="AV12028" s="221"/>
      <c r="AW12028" s="221"/>
      <c r="AX12028" s="221"/>
      <c r="AY12028" s="221"/>
      <c r="AZ12028" s="221"/>
    </row>
    <row r="12029" spans="34:52" x14ac:dyDescent="0.15">
      <c r="AH12029" s="221"/>
      <c r="AI12029" s="221"/>
      <c r="AJ12029" s="221"/>
      <c r="AK12029" s="221"/>
      <c r="AL12029" s="221"/>
      <c r="AM12029" s="221"/>
      <c r="AN12029" s="221"/>
      <c r="AO12029" s="221"/>
      <c r="AP12029" s="221"/>
      <c r="AQ12029" s="219"/>
      <c r="AR12029" s="219"/>
      <c r="AS12029" s="221"/>
      <c r="AT12029" s="221"/>
      <c r="AU12029" s="221"/>
      <c r="AV12029" s="221"/>
      <c r="AW12029" s="221"/>
      <c r="AX12029" s="221"/>
      <c r="AY12029" s="221"/>
      <c r="AZ12029" s="221"/>
    </row>
    <row r="12030" spans="34:52" x14ac:dyDescent="0.15">
      <c r="AH12030" s="221"/>
      <c r="AI12030" s="221"/>
      <c r="AJ12030" s="221"/>
      <c r="AK12030" s="221"/>
      <c r="AL12030" s="221"/>
      <c r="AM12030" s="221"/>
      <c r="AN12030" s="221"/>
      <c r="AO12030" s="221"/>
      <c r="AP12030" s="221"/>
      <c r="AQ12030" s="219"/>
      <c r="AR12030" s="219"/>
      <c r="AS12030" s="221"/>
      <c r="AT12030" s="221"/>
      <c r="AU12030" s="221"/>
      <c r="AV12030" s="221"/>
      <c r="AW12030" s="221"/>
      <c r="AX12030" s="221"/>
      <c r="AY12030" s="221"/>
      <c r="AZ12030" s="221"/>
    </row>
    <row r="12031" spans="34:52" x14ac:dyDescent="0.15">
      <c r="AH12031" s="221"/>
      <c r="AI12031" s="221"/>
      <c r="AJ12031" s="221"/>
      <c r="AK12031" s="221"/>
      <c r="AL12031" s="221"/>
      <c r="AM12031" s="221"/>
      <c r="AN12031" s="221"/>
      <c r="AO12031" s="221"/>
      <c r="AP12031" s="221"/>
      <c r="AQ12031" s="219"/>
      <c r="AR12031" s="219"/>
      <c r="AS12031" s="221"/>
      <c r="AT12031" s="221"/>
      <c r="AU12031" s="221"/>
      <c r="AV12031" s="221"/>
      <c r="AW12031" s="221"/>
      <c r="AX12031" s="221"/>
      <c r="AY12031" s="221"/>
      <c r="AZ12031" s="221"/>
    </row>
    <row r="12032" spans="34:52" x14ac:dyDescent="0.15">
      <c r="AH12032" s="221"/>
      <c r="AI12032" s="221"/>
      <c r="AJ12032" s="221"/>
      <c r="AK12032" s="221"/>
      <c r="AL12032" s="221"/>
      <c r="AM12032" s="221"/>
      <c r="AN12032" s="221"/>
      <c r="AO12032" s="221"/>
      <c r="AP12032" s="221"/>
      <c r="AQ12032" s="219"/>
      <c r="AR12032" s="219"/>
      <c r="AS12032" s="221"/>
      <c r="AT12032" s="221"/>
      <c r="AU12032" s="221"/>
      <c r="AV12032" s="221"/>
      <c r="AW12032" s="221"/>
      <c r="AX12032" s="221"/>
      <c r="AY12032" s="221"/>
      <c r="AZ12032" s="221"/>
    </row>
    <row r="12033" spans="34:52" x14ac:dyDescent="0.15">
      <c r="AH12033" s="221"/>
      <c r="AI12033" s="221"/>
      <c r="AJ12033" s="221"/>
      <c r="AK12033" s="221"/>
      <c r="AL12033" s="221"/>
      <c r="AM12033" s="221"/>
      <c r="AN12033" s="221"/>
      <c r="AO12033" s="221"/>
      <c r="AP12033" s="221"/>
      <c r="AQ12033" s="219"/>
      <c r="AR12033" s="219"/>
      <c r="AS12033" s="221"/>
      <c r="AT12033" s="221"/>
      <c r="AU12033" s="221"/>
      <c r="AV12033" s="221"/>
      <c r="AW12033" s="221"/>
      <c r="AX12033" s="221"/>
      <c r="AY12033" s="221"/>
      <c r="AZ12033" s="221"/>
    </row>
    <row r="12034" spans="34:52" x14ac:dyDescent="0.15">
      <c r="AH12034" s="221"/>
      <c r="AI12034" s="221"/>
      <c r="AJ12034" s="221"/>
      <c r="AK12034" s="221"/>
      <c r="AL12034" s="221"/>
      <c r="AM12034" s="221"/>
      <c r="AN12034" s="221"/>
      <c r="AO12034" s="221"/>
      <c r="AP12034" s="221"/>
      <c r="AQ12034" s="219"/>
      <c r="AR12034" s="219"/>
      <c r="AS12034" s="221"/>
      <c r="AT12034" s="221"/>
      <c r="AU12034" s="221"/>
      <c r="AV12034" s="221"/>
      <c r="AW12034" s="221"/>
      <c r="AX12034" s="221"/>
      <c r="AY12034" s="221"/>
      <c r="AZ12034" s="221"/>
    </row>
    <row r="12035" spans="34:52" x14ac:dyDescent="0.15">
      <c r="AH12035" s="221"/>
      <c r="AI12035" s="221"/>
      <c r="AJ12035" s="221"/>
      <c r="AK12035" s="221"/>
      <c r="AL12035" s="221"/>
      <c r="AM12035" s="221"/>
      <c r="AN12035" s="221"/>
      <c r="AO12035" s="221"/>
      <c r="AP12035" s="221"/>
      <c r="AQ12035" s="219"/>
      <c r="AR12035" s="219"/>
      <c r="AS12035" s="221"/>
      <c r="AT12035" s="221"/>
      <c r="AU12035" s="221"/>
      <c r="AV12035" s="221"/>
      <c r="AW12035" s="221"/>
      <c r="AX12035" s="221"/>
      <c r="AY12035" s="221"/>
      <c r="AZ12035" s="221"/>
    </row>
    <row r="12036" spans="34:52" x14ac:dyDescent="0.15">
      <c r="AH12036" s="221"/>
      <c r="AI12036" s="221"/>
      <c r="AJ12036" s="221"/>
      <c r="AK12036" s="221"/>
      <c r="AL12036" s="221"/>
      <c r="AM12036" s="221"/>
      <c r="AN12036" s="221"/>
      <c r="AO12036" s="221"/>
      <c r="AP12036" s="221"/>
      <c r="AQ12036" s="219"/>
      <c r="AR12036" s="219"/>
      <c r="AS12036" s="221"/>
      <c r="AT12036" s="221"/>
      <c r="AU12036" s="221"/>
      <c r="AV12036" s="221"/>
      <c r="AW12036" s="221"/>
      <c r="AX12036" s="221"/>
      <c r="AY12036" s="221"/>
      <c r="AZ12036" s="221"/>
    </row>
    <row r="12037" spans="34:52" x14ac:dyDescent="0.15">
      <c r="AH12037" s="221"/>
      <c r="AI12037" s="221"/>
      <c r="AJ12037" s="221"/>
      <c r="AK12037" s="221"/>
      <c r="AL12037" s="221"/>
      <c r="AM12037" s="221"/>
      <c r="AN12037" s="221"/>
      <c r="AO12037" s="221"/>
      <c r="AP12037" s="221"/>
      <c r="AQ12037" s="219"/>
      <c r="AR12037" s="219"/>
      <c r="AS12037" s="221"/>
      <c r="AT12037" s="221"/>
      <c r="AU12037" s="221"/>
      <c r="AV12037" s="221"/>
      <c r="AW12037" s="221"/>
      <c r="AX12037" s="221"/>
      <c r="AY12037" s="221"/>
      <c r="AZ12037" s="221"/>
    </row>
    <row r="12038" spans="34:52" x14ac:dyDescent="0.15">
      <c r="AH12038" s="221"/>
      <c r="AI12038" s="221"/>
      <c r="AJ12038" s="221"/>
      <c r="AK12038" s="221"/>
      <c r="AL12038" s="221"/>
      <c r="AM12038" s="221"/>
      <c r="AN12038" s="221"/>
      <c r="AO12038" s="221"/>
      <c r="AP12038" s="221"/>
      <c r="AQ12038" s="219"/>
      <c r="AR12038" s="219"/>
      <c r="AS12038" s="221"/>
      <c r="AT12038" s="221"/>
      <c r="AU12038" s="221"/>
      <c r="AV12038" s="221"/>
      <c r="AW12038" s="221"/>
      <c r="AX12038" s="221"/>
      <c r="AY12038" s="221"/>
      <c r="AZ12038" s="221"/>
    </row>
    <row r="12039" spans="34:52" x14ac:dyDescent="0.15">
      <c r="AH12039" s="221"/>
      <c r="AI12039" s="221"/>
      <c r="AJ12039" s="221"/>
      <c r="AK12039" s="221"/>
      <c r="AL12039" s="221"/>
      <c r="AM12039" s="221"/>
      <c r="AN12039" s="221"/>
      <c r="AO12039" s="221"/>
      <c r="AP12039" s="221"/>
      <c r="AQ12039" s="219"/>
      <c r="AR12039" s="219"/>
      <c r="AS12039" s="221"/>
      <c r="AT12039" s="221"/>
      <c r="AU12039" s="221"/>
      <c r="AV12039" s="221"/>
      <c r="AW12039" s="221"/>
      <c r="AX12039" s="221"/>
      <c r="AY12039" s="221"/>
      <c r="AZ12039" s="221"/>
    </row>
    <row r="12040" spans="34:52" x14ac:dyDescent="0.15">
      <c r="AH12040" s="221"/>
      <c r="AI12040" s="221"/>
      <c r="AJ12040" s="221"/>
      <c r="AK12040" s="221"/>
      <c r="AL12040" s="221"/>
      <c r="AM12040" s="221"/>
      <c r="AN12040" s="221"/>
      <c r="AO12040" s="221"/>
      <c r="AP12040" s="221"/>
      <c r="AQ12040" s="219"/>
      <c r="AR12040" s="219"/>
      <c r="AS12040" s="221"/>
      <c r="AT12040" s="221"/>
      <c r="AU12040" s="221"/>
      <c r="AV12040" s="221"/>
      <c r="AW12040" s="221"/>
      <c r="AX12040" s="221"/>
      <c r="AY12040" s="221"/>
      <c r="AZ12040" s="221"/>
    </row>
    <row r="12041" spans="34:52" x14ac:dyDescent="0.15">
      <c r="AH12041" s="221"/>
      <c r="AI12041" s="221"/>
      <c r="AJ12041" s="221"/>
      <c r="AK12041" s="221"/>
      <c r="AL12041" s="221"/>
      <c r="AM12041" s="221"/>
      <c r="AN12041" s="221"/>
      <c r="AO12041" s="221"/>
      <c r="AP12041" s="221"/>
      <c r="AQ12041" s="219"/>
      <c r="AR12041" s="219"/>
      <c r="AS12041" s="221"/>
      <c r="AT12041" s="221"/>
      <c r="AU12041" s="221"/>
      <c r="AV12041" s="221"/>
      <c r="AW12041" s="221"/>
      <c r="AX12041" s="221"/>
      <c r="AY12041" s="221"/>
      <c r="AZ12041" s="221"/>
    </row>
    <row r="12042" spans="34:52" x14ac:dyDescent="0.15">
      <c r="AH12042" s="221"/>
      <c r="AI12042" s="221"/>
      <c r="AJ12042" s="221"/>
      <c r="AK12042" s="221"/>
      <c r="AL12042" s="221"/>
      <c r="AM12042" s="221"/>
      <c r="AN12042" s="221"/>
      <c r="AO12042" s="221"/>
      <c r="AP12042" s="221"/>
      <c r="AQ12042" s="219"/>
      <c r="AR12042" s="219"/>
      <c r="AS12042" s="221"/>
      <c r="AT12042" s="221"/>
      <c r="AU12042" s="221"/>
      <c r="AV12042" s="221"/>
      <c r="AW12042" s="221"/>
      <c r="AX12042" s="221"/>
      <c r="AY12042" s="221"/>
      <c r="AZ12042" s="221"/>
    </row>
    <row r="12043" spans="34:52" x14ac:dyDescent="0.15">
      <c r="AH12043" s="221"/>
      <c r="AI12043" s="221"/>
      <c r="AJ12043" s="221"/>
      <c r="AK12043" s="221"/>
      <c r="AL12043" s="221"/>
      <c r="AM12043" s="221"/>
      <c r="AN12043" s="221"/>
      <c r="AO12043" s="221"/>
      <c r="AP12043" s="221"/>
      <c r="AQ12043" s="219"/>
      <c r="AR12043" s="219"/>
      <c r="AS12043" s="221"/>
      <c r="AT12043" s="221"/>
      <c r="AU12043" s="221"/>
      <c r="AV12043" s="221"/>
      <c r="AW12043" s="221"/>
      <c r="AX12043" s="221"/>
      <c r="AY12043" s="221"/>
      <c r="AZ12043" s="221"/>
    </row>
    <row r="12044" spans="34:52" x14ac:dyDescent="0.15">
      <c r="AH12044" s="221"/>
      <c r="AI12044" s="221"/>
      <c r="AJ12044" s="221"/>
      <c r="AK12044" s="221"/>
      <c r="AL12044" s="221"/>
      <c r="AM12044" s="221"/>
      <c r="AN12044" s="221"/>
      <c r="AO12044" s="221"/>
      <c r="AP12044" s="221"/>
      <c r="AQ12044" s="219"/>
      <c r="AR12044" s="219"/>
      <c r="AS12044" s="221"/>
      <c r="AT12044" s="221"/>
      <c r="AU12044" s="221"/>
      <c r="AV12044" s="221"/>
      <c r="AW12044" s="221"/>
      <c r="AX12044" s="221"/>
      <c r="AY12044" s="221"/>
      <c r="AZ12044" s="221"/>
    </row>
    <row r="12045" spans="34:52" x14ac:dyDescent="0.15">
      <c r="AH12045" s="221"/>
      <c r="AI12045" s="221"/>
      <c r="AJ12045" s="221"/>
      <c r="AK12045" s="221"/>
      <c r="AL12045" s="221"/>
      <c r="AM12045" s="221"/>
      <c r="AN12045" s="221"/>
      <c r="AO12045" s="221"/>
      <c r="AP12045" s="221"/>
      <c r="AQ12045" s="219"/>
      <c r="AR12045" s="219"/>
      <c r="AS12045" s="221"/>
      <c r="AT12045" s="221"/>
      <c r="AU12045" s="221"/>
      <c r="AV12045" s="221"/>
      <c r="AW12045" s="221"/>
      <c r="AX12045" s="221"/>
      <c r="AY12045" s="221"/>
      <c r="AZ12045" s="221"/>
    </row>
    <row r="12046" spans="34:52" x14ac:dyDescent="0.15">
      <c r="AH12046" s="221"/>
      <c r="AI12046" s="221"/>
      <c r="AJ12046" s="221"/>
      <c r="AK12046" s="221"/>
      <c r="AL12046" s="221"/>
      <c r="AM12046" s="221"/>
      <c r="AN12046" s="221"/>
      <c r="AO12046" s="221"/>
      <c r="AP12046" s="221"/>
      <c r="AQ12046" s="219"/>
      <c r="AR12046" s="219"/>
      <c r="AS12046" s="221"/>
      <c r="AT12046" s="221"/>
      <c r="AU12046" s="221"/>
      <c r="AV12046" s="221"/>
      <c r="AW12046" s="221"/>
      <c r="AX12046" s="221"/>
      <c r="AY12046" s="221"/>
      <c r="AZ12046" s="221"/>
    </row>
    <row r="12047" spans="34:52" x14ac:dyDescent="0.15">
      <c r="AH12047" s="221"/>
      <c r="AI12047" s="221"/>
      <c r="AJ12047" s="221"/>
      <c r="AK12047" s="221"/>
      <c r="AL12047" s="221"/>
      <c r="AM12047" s="221"/>
      <c r="AN12047" s="221"/>
      <c r="AO12047" s="221"/>
      <c r="AP12047" s="221"/>
      <c r="AQ12047" s="219"/>
      <c r="AR12047" s="219"/>
      <c r="AS12047" s="221"/>
      <c r="AT12047" s="221"/>
      <c r="AU12047" s="221"/>
      <c r="AV12047" s="221"/>
      <c r="AW12047" s="221"/>
      <c r="AX12047" s="221"/>
      <c r="AY12047" s="221"/>
      <c r="AZ12047" s="221"/>
    </row>
    <row r="12048" spans="34:52" x14ac:dyDescent="0.15">
      <c r="AH12048" s="221"/>
      <c r="AI12048" s="221"/>
      <c r="AJ12048" s="221"/>
      <c r="AK12048" s="221"/>
      <c r="AL12048" s="221"/>
      <c r="AM12048" s="221"/>
      <c r="AN12048" s="221"/>
      <c r="AO12048" s="221"/>
      <c r="AP12048" s="221"/>
      <c r="AQ12048" s="219"/>
      <c r="AR12048" s="219"/>
      <c r="AS12048" s="221"/>
      <c r="AT12048" s="221"/>
      <c r="AU12048" s="221"/>
      <c r="AV12048" s="221"/>
      <c r="AW12048" s="221"/>
      <c r="AX12048" s="221"/>
      <c r="AY12048" s="221"/>
      <c r="AZ12048" s="221"/>
    </row>
    <row r="12049" spans="34:52" x14ac:dyDescent="0.15">
      <c r="AH12049" s="221"/>
      <c r="AI12049" s="221"/>
      <c r="AJ12049" s="221"/>
      <c r="AK12049" s="221"/>
      <c r="AL12049" s="221"/>
      <c r="AM12049" s="221"/>
      <c r="AN12049" s="221"/>
      <c r="AO12049" s="221"/>
      <c r="AP12049" s="221"/>
      <c r="AQ12049" s="219"/>
      <c r="AR12049" s="219"/>
      <c r="AS12049" s="221"/>
      <c r="AT12049" s="221"/>
      <c r="AU12049" s="221"/>
      <c r="AV12049" s="221"/>
      <c r="AW12049" s="221"/>
      <c r="AX12049" s="221"/>
      <c r="AY12049" s="221"/>
      <c r="AZ12049" s="221"/>
    </row>
    <row r="12050" spans="34:52" x14ac:dyDescent="0.15">
      <c r="AH12050" s="221"/>
      <c r="AI12050" s="221"/>
      <c r="AJ12050" s="221"/>
      <c r="AK12050" s="221"/>
      <c r="AL12050" s="221"/>
      <c r="AM12050" s="221"/>
      <c r="AN12050" s="221"/>
      <c r="AO12050" s="221"/>
      <c r="AP12050" s="221"/>
      <c r="AQ12050" s="219"/>
      <c r="AR12050" s="219"/>
      <c r="AS12050" s="221"/>
      <c r="AT12050" s="221"/>
      <c r="AU12050" s="221"/>
      <c r="AV12050" s="221"/>
      <c r="AW12050" s="221"/>
      <c r="AX12050" s="221"/>
      <c r="AY12050" s="221"/>
      <c r="AZ12050" s="221"/>
    </row>
    <row r="12051" spans="34:52" x14ac:dyDescent="0.15">
      <c r="AH12051" s="221"/>
      <c r="AI12051" s="221"/>
      <c r="AJ12051" s="221"/>
      <c r="AK12051" s="221"/>
      <c r="AL12051" s="221"/>
      <c r="AM12051" s="221"/>
      <c r="AN12051" s="221"/>
      <c r="AO12051" s="221"/>
      <c r="AP12051" s="221"/>
      <c r="AQ12051" s="219"/>
      <c r="AR12051" s="219"/>
      <c r="AS12051" s="221"/>
      <c r="AT12051" s="221"/>
      <c r="AU12051" s="221"/>
      <c r="AV12051" s="221"/>
      <c r="AW12051" s="221"/>
      <c r="AX12051" s="221"/>
      <c r="AY12051" s="221"/>
      <c r="AZ12051" s="221"/>
    </row>
    <row r="12052" spans="34:52" x14ac:dyDescent="0.15">
      <c r="AH12052" s="221"/>
      <c r="AI12052" s="221"/>
      <c r="AJ12052" s="221"/>
      <c r="AK12052" s="221"/>
      <c r="AL12052" s="221"/>
      <c r="AM12052" s="221"/>
      <c r="AN12052" s="221"/>
      <c r="AO12052" s="221"/>
      <c r="AP12052" s="221"/>
      <c r="AQ12052" s="219"/>
      <c r="AR12052" s="219"/>
      <c r="AS12052" s="221"/>
      <c r="AT12052" s="221"/>
      <c r="AU12052" s="221"/>
      <c r="AV12052" s="221"/>
      <c r="AW12052" s="221"/>
      <c r="AX12052" s="221"/>
      <c r="AY12052" s="221"/>
      <c r="AZ12052" s="221"/>
    </row>
    <row r="12053" spans="34:52" x14ac:dyDescent="0.15">
      <c r="AH12053" s="221"/>
      <c r="AI12053" s="221"/>
      <c r="AJ12053" s="221"/>
      <c r="AK12053" s="221"/>
      <c r="AL12053" s="221"/>
      <c r="AM12053" s="221"/>
      <c r="AN12053" s="221"/>
      <c r="AO12053" s="221"/>
      <c r="AP12053" s="221"/>
      <c r="AQ12053" s="219"/>
      <c r="AR12053" s="219"/>
      <c r="AS12053" s="221"/>
      <c r="AT12053" s="221"/>
      <c r="AU12053" s="221"/>
      <c r="AV12053" s="221"/>
      <c r="AW12053" s="221"/>
      <c r="AX12053" s="221"/>
      <c r="AY12053" s="221"/>
      <c r="AZ12053" s="221"/>
    </row>
    <row r="12054" spans="34:52" x14ac:dyDescent="0.15">
      <c r="AH12054" s="221"/>
      <c r="AI12054" s="221"/>
      <c r="AJ12054" s="221"/>
      <c r="AK12054" s="221"/>
      <c r="AL12054" s="221"/>
      <c r="AM12054" s="221"/>
      <c r="AN12054" s="221"/>
      <c r="AO12054" s="221"/>
      <c r="AP12054" s="221"/>
      <c r="AQ12054" s="219"/>
      <c r="AR12054" s="219"/>
      <c r="AS12054" s="221"/>
      <c r="AT12054" s="221"/>
      <c r="AU12054" s="221"/>
      <c r="AV12054" s="221"/>
      <c r="AW12054" s="221"/>
      <c r="AX12054" s="221"/>
      <c r="AY12054" s="221"/>
      <c r="AZ12054" s="221"/>
    </row>
    <row r="12055" spans="34:52" x14ac:dyDescent="0.15">
      <c r="AH12055" s="221"/>
      <c r="AI12055" s="221"/>
      <c r="AJ12055" s="221"/>
      <c r="AK12055" s="221"/>
      <c r="AL12055" s="221"/>
      <c r="AM12055" s="221"/>
      <c r="AN12055" s="221"/>
      <c r="AO12055" s="221"/>
      <c r="AP12055" s="221"/>
      <c r="AQ12055" s="219"/>
      <c r="AR12055" s="219"/>
      <c r="AS12055" s="221"/>
      <c r="AT12055" s="221"/>
      <c r="AU12055" s="221"/>
      <c r="AV12055" s="221"/>
      <c r="AW12055" s="221"/>
      <c r="AX12055" s="221"/>
      <c r="AY12055" s="221"/>
      <c r="AZ12055" s="221"/>
    </row>
    <row r="12056" spans="34:52" x14ac:dyDescent="0.15">
      <c r="AH12056" s="221"/>
      <c r="AI12056" s="221"/>
      <c r="AJ12056" s="221"/>
      <c r="AK12056" s="221"/>
      <c r="AL12056" s="221"/>
      <c r="AM12056" s="221"/>
      <c r="AN12056" s="221"/>
      <c r="AO12056" s="221"/>
      <c r="AP12056" s="221"/>
      <c r="AQ12056" s="219"/>
      <c r="AR12056" s="219"/>
      <c r="AS12056" s="221"/>
      <c r="AT12056" s="221"/>
      <c r="AU12056" s="221"/>
      <c r="AV12056" s="221"/>
      <c r="AW12056" s="221"/>
      <c r="AX12056" s="221"/>
      <c r="AY12056" s="221"/>
      <c r="AZ12056" s="221"/>
    </row>
    <row r="12057" spans="34:52" x14ac:dyDescent="0.15">
      <c r="AH12057" s="221"/>
      <c r="AI12057" s="221"/>
      <c r="AJ12057" s="221"/>
      <c r="AK12057" s="221"/>
      <c r="AL12057" s="221"/>
      <c r="AM12057" s="221"/>
      <c r="AN12057" s="221"/>
      <c r="AO12057" s="221"/>
      <c r="AP12057" s="221"/>
      <c r="AQ12057" s="219"/>
      <c r="AR12057" s="219"/>
      <c r="AS12057" s="221"/>
      <c r="AT12057" s="221"/>
      <c r="AU12057" s="221"/>
      <c r="AV12057" s="221"/>
      <c r="AW12057" s="221"/>
      <c r="AX12057" s="221"/>
      <c r="AY12057" s="221"/>
      <c r="AZ12057" s="221"/>
    </row>
    <row r="12058" spans="34:52" x14ac:dyDescent="0.15">
      <c r="AH12058" s="221"/>
      <c r="AI12058" s="221"/>
      <c r="AJ12058" s="221"/>
      <c r="AK12058" s="221"/>
      <c r="AL12058" s="221"/>
      <c r="AM12058" s="221"/>
      <c r="AN12058" s="221"/>
      <c r="AO12058" s="221"/>
      <c r="AP12058" s="221"/>
      <c r="AQ12058" s="219"/>
      <c r="AR12058" s="219"/>
      <c r="AS12058" s="221"/>
      <c r="AT12058" s="221"/>
      <c r="AU12058" s="221"/>
      <c r="AV12058" s="221"/>
      <c r="AW12058" s="221"/>
      <c r="AX12058" s="221"/>
      <c r="AY12058" s="221"/>
      <c r="AZ12058" s="221"/>
    </row>
    <row r="12059" spans="34:52" x14ac:dyDescent="0.15">
      <c r="AH12059" s="221"/>
      <c r="AI12059" s="221"/>
      <c r="AJ12059" s="221"/>
      <c r="AK12059" s="221"/>
      <c r="AL12059" s="221"/>
      <c r="AM12059" s="221"/>
      <c r="AN12059" s="221"/>
      <c r="AO12059" s="221"/>
      <c r="AP12059" s="221"/>
      <c r="AQ12059" s="219"/>
      <c r="AR12059" s="219"/>
      <c r="AS12059" s="221"/>
      <c r="AT12059" s="221"/>
      <c r="AU12059" s="221"/>
      <c r="AV12059" s="221"/>
      <c r="AW12059" s="221"/>
      <c r="AX12059" s="221"/>
      <c r="AY12059" s="221"/>
      <c r="AZ12059" s="221"/>
    </row>
    <row r="12060" spans="34:52" x14ac:dyDescent="0.15">
      <c r="AH12060" s="221"/>
      <c r="AI12060" s="221"/>
      <c r="AJ12060" s="221"/>
      <c r="AK12060" s="221"/>
      <c r="AL12060" s="221"/>
      <c r="AM12060" s="221"/>
      <c r="AN12060" s="221"/>
      <c r="AO12060" s="221"/>
      <c r="AP12060" s="221"/>
      <c r="AQ12060" s="219"/>
      <c r="AR12060" s="219"/>
      <c r="AS12060" s="221"/>
      <c r="AT12060" s="221"/>
      <c r="AU12060" s="221"/>
      <c r="AV12060" s="221"/>
      <c r="AW12060" s="221"/>
      <c r="AX12060" s="221"/>
      <c r="AY12060" s="221"/>
      <c r="AZ12060" s="221"/>
    </row>
    <row r="12061" spans="34:52" x14ac:dyDescent="0.15">
      <c r="AH12061" s="221"/>
      <c r="AI12061" s="221"/>
      <c r="AJ12061" s="221"/>
      <c r="AK12061" s="221"/>
      <c r="AL12061" s="221"/>
      <c r="AM12061" s="221"/>
      <c r="AN12061" s="221"/>
      <c r="AO12061" s="221"/>
      <c r="AP12061" s="221"/>
      <c r="AQ12061" s="219"/>
      <c r="AR12061" s="219"/>
      <c r="AS12061" s="221"/>
      <c r="AT12061" s="221"/>
      <c r="AU12061" s="221"/>
      <c r="AV12061" s="221"/>
      <c r="AW12061" s="221"/>
      <c r="AX12061" s="221"/>
      <c r="AY12061" s="221"/>
      <c r="AZ12061" s="221"/>
    </row>
    <row r="12062" spans="34:52" x14ac:dyDescent="0.15">
      <c r="AH12062" s="221"/>
      <c r="AI12062" s="221"/>
      <c r="AJ12062" s="221"/>
      <c r="AK12062" s="221"/>
      <c r="AL12062" s="221"/>
      <c r="AM12062" s="221"/>
      <c r="AN12062" s="221"/>
      <c r="AO12062" s="221"/>
      <c r="AP12062" s="221"/>
      <c r="AQ12062" s="219"/>
      <c r="AR12062" s="219"/>
      <c r="AS12062" s="221"/>
      <c r="AT12062" s="221"/>
      <c r="AU12062" s="221"/>
      <c r="AV12062" s="221"/>
      <c r="AW12062" s="221"/>
      <c r="AX12062" s="221"/>
      <c r="AY12062" s="221"/>
      <c r="AZ12062" s="221"/>
    </row>
    <row r="12063" spans="34:52" x14ac:dyDescent="0.15">
      <c r="AH12063" s="221"/>
      <c r="AI12063" s="221"/>
      <c r="AJ12063" s="221"/>
      <c r="AK12063" s="221"/>
      <c r="AL12063" s="221"/>
      <c r="AM12063" s="221"/>
      <c r="AN12063" s="221"/>
      <c r="AO12063" s="221"/>
      <c r="AP12063" s="221"/>
      <c r="AQ12063" s="219"/>
      <c r="AR12063" s="219"/>
      <c r="AS12063" s="221"/>
      <c r="AT12063" s="221"/>
      <c r="AU12063" s="221"/>
      <c r="AV12063" s="221"/>
      <c r="AW12063" s="221"/>
      <c r="AX12063" s="221"/>
      <c r="AY12063" s="221"/>
      <c r="AZ12063" s="221"/>
    </row>
    <row r="12064" spans="34:52" x14ac:dyDescent="0.15">
      <c r="AH12064" s="221"/>
      <c r="AI12064" s="221"/>
      <c r="AJ12064" s="221"/>
      <c r="AK12064" s="221"/>
      <c r="AL12064" s="221"/>
      <c r="AM12064" s="221"/>
      <c r="AN12064" s="221"/>
      <c r="AO12064" s="221"/>
      <c r="AP12064" s="221"/>
      <c r="AQ12064" s="219"/>
      <c r="AR12064" s="219"/>
      <c r="AS12064" s="221"/>
      <c r="AT12064" s="221"/>
      <c r="AU12064" s="221"/>
      <c r="AV12064" s="221"/>
      <c r="AW12064" s="221"/>
      <c r="AX12064" s="221"/>
      <c r="AY12064" s="221"/>
      <c r="AZ12064" s="221"/>
    </row>
    <row r="12065" spans="34:52" x14ac:dyDescent="0.15">
      <c r="AH12065" s="221"/>
      <c r="AI12065" s="221"/>
      <c r="AJ12065" s="221"/>
      <c r="AK12065" s="221"/>
      <c r="AL12065" s="221"/>
      <c r="AM12065" s="221"/>
      <c r="AN12065" s="221"/>
      <c r="AO12065" s="221"/>
      <c r="AP12065" s="221"/>
      <c r="AQ12065" s="219"/>
      <c r="AR12065" s="219"/>
      <c r="AS12065" s="221"/>
      <c r="AT12065" s="221"/>
      <c r="AU12065" s="221"/>
      <c r="AV12065" s="221"/>
      <c r="AW12065" s="221"/>
      <c r="AX12065" s="221"/>
      <c r="AY12065" s="221"/>
      <c r="AZ12065" s="221"/>
    </row>
    <row r="12066" spans="34:52" x14ac:dyDescent="0.15">
      <c r="AH12066" s="221"/>
      <c r="AI12066" s="221"/>
      <c r="AJ12066" s="221"/>
      <c r="AK12066" s="221"/>
      <c r="AL12066" s="221"/>
      <c r="AM12066" s="221"/>
      <c r="AN12066" s="221"/>
      <c r="AO12066" s="221"/>
      <c r="AP12066" s="221"/>
      <c r="AQ12066" s="219"/>
      <c r="AR12066" s="219"/>
      <c r="AS12066" s="221"/>
      <c r="AT12066" s="221"/>
      <c r="AU12066" s="221"/>
      <c r="AV12066" s="221"/>
      <c r="AW12066" s="221"/>
      <c r="AX12066" s="221"/>
      <c r="AY12066" s="221"/>
      <c r="AZ12066" s="221"/>
    </row>
    <row r="12067" spans="34:52" x14ac:dyDescent="0.15">
      <c r="AH12067" s="221"/>
      <c r="AI12067" s="221"/>
      <c r="AJ12067" s="221"/>
      <c r="AK12067" s="221"/>
      <c r="AL12067" s="221"/>
      <c r="AM12067" s="221"/>
      <c r="AN12067" s="221"/>
      <c r="AO12067" s="221"/>
      <c r="AP12067" s="221"/>
      <c r="AQ12067" s="219"/>
      <c r="AR12067" s="219"/>
      <c r="AS12067" s="221"/>
      <c r="AT12067" s="221"/>
      <c r="AU12067" s="221"/>
      <c r="AV12067" s="221"/>
      <c r="AW12067" s="221"/>
      <c r="AX12067" s="221"/>
      <c r="AY12067" s="221"/>
      <c r="AZ12067" s="221"/>
    </row>
    <row r="12068" spans="34:52" x14ac:dyDescent="0.15">
      <c r="AH12068" s="221"/>
      <c r="AI12068" s="221"/>
      <c r="AJ12068" s="221"/>
      <c r="AK12068" s="221"/>
      <c r="AL12068" s="221"/>
      <c r="AM12068" s="221"/>
      <c r="AN12068" s="221"/>
      <c r="AO12068" s="221"/>
      <c r="AP12068" s="221"/>
      <c r="AQ12068" s="219"/>
      <c r="AR12068" s="219"/>
      <c r="AS12068" s="221"/>
      <c r="AT12068" s="221"/>
      <c r="AU12068" s="221"/>
      <c r="AV12068" s="221"/>
      <c r="AW12068" s="221"/>
      <c r="AX12068" s="221"/>
      <c r="AY12068" s="221"/>
      <c r="AZ12068" s="221"/>
    </row>
    <row r="12069" spans="34:52" x14ac:dyDescent="0.15">
      <c r="AH12069" s="221"/>
      <c r="AI12069" s="221"/>
      <c r="AJ12069" s="221"/>
      <c r="AK12069" s="221"/>
      <c r="AL12069" s="221"/>
      <c r="AM12069" s="221"/>
      <c r="AN12069" s="221"/>
      <c r="AO12069" s="221"/>
      <c r="AP12069" s="221"/>
      <c r="AQ12069" s="219"/>
      <c r="AR12069" s="219"/>
      <c r="AS12069" s="221"/>
      <c r="AT12069" s="221"/>
      <c r="AU12069" s="221"/>
      <c r="AV12069" s="221"/>
      <c r="AW12069" s="221"/>
      <c r="AX12069" s="221"/>
      <c r="AY12069" s="221"/>
      <c r="AZ12069" s="221"/>
    </row>
    <row r="12070" spans="34:52" x14ac:dyDescent="0.15">
      <c r="AH12070" s="221"/>
      <c r="AI12070" s="221"/>
      <c r="AJ12070" s="221"/>
      <c r="AK12070" s="221"/>
      <c r="AL12070" s="221"/>
      <c r="AM12070" s="221"/>
      <c r="AN12070" s="221"/>
      <c r="AO12070" s="221"/>
      <c r="AP12070" s="221"/>
      <c r="AQ12070" s="219"/>
      <c r="AR12070" s="219"/>
      <c r="AS12070" s="221"/>
      <c r="AT12070" s="221"/>
      <c r="AU12070" s="221"/>
      <c r="AV12070" s="221"/>
      <c r="AW12070" s="221"/>
      <c r="AX12070" s="221"/>
      <c r="AY12070" s="221"/>
      <c r="AZ12070" s="221"/>
    </row>
    <row r="12071" spans="34:52" x14ac:dyDescent="0.15">
      <c r="AH12071" s="221"/>
      <c r="AI12071" s="221"/>
      <c r="AJ12071" s="221"/>
      <c r="AK12071" s="221"/>
      <c r="AL12071" s="221"/>
      <c r="AM12071" s="221"/>
      <c r="AN12071" s="221"/>
      <c r="AO12071" s="221"/>
      <c r="AP12071" s="221"/>
      <c r="AQ12071" s="219"/>
      <c r="AR12071" s="219"/>
      <c r="AS12071" s="221"/>
      <c r="AT12071" s="221"/>
      <c r="AU12071" s="221"/>
      <c r="AV12071" s="221"/>
      <c r="AW12071" s="221"/>
      <c r="AX12071" s="221"/>
      <c r="AY12071" s="221"/>
      <c r="AZ12071" s="221"/>
    </row>
    <row r="12072" spans="34:52" x14ac:dyDescent="0.15">
      <c r="AH12072" s="221"/>
      <c r="AI12072" s="221"/>
      <c r="AJ12072" s="221"/>
      <c r="AK12072" s="221"/>
      <c r="AL12072" s="221"/>
      <c r="AM12072" s="221"/>
      <c r="AN12072" s="221"/>
      <c r="AO12072" s="221"/>
      <c r="AP12072" s="221"/>
      <c r="AQ12072" s="219"/>
      <c r="AR12072" s="219"/>
      <c r="AS12072" s="221"/>
      <c r="AT12072" s="221"/>
      <c r="AU12072" s="221"/>
      <c r="AV12072" s="221"/>
      <c r="AW12072" s="221"/>
      <c r="AX12072" s="221"/>
      <c r="AY12072" s="221"/>
      <c r="AZ12072" s="221"/>
    </row>
    <row r="12073" spans="34:52" x14ac:dyDescent="0.15">
      <c r="AH12073" s="221"/>
      <c r="AI12073" s="221"/>
      <c r="AJ12073" s="221"/>
      <c r="AK12073" s="221"/>
      <c r="AL12073" s="221"/>
      <c r="AM12073" s="221"/>
      <c r="AN12073" s="221"/>
      <c r="AO12073" s="221"/>
      <c r="AP12073" s="221"/>
      <c r="AQ12073" s="219"/>
      <c r="AR12073" s="219"/>
      <c r="AS12073" s="221"/>
      <c r="AT12073" s="221"/>
      <c r="AU12073" s="221"/>
      <c r="AV12073" s="221"/>
      <c r="AW12073" s="221"/>
      <c r="AX12073" s="221"/>
      <c r="AY12073" s="221"/>
      <c r="AZ12073" s="221"/>
    </row>
    <row r="12074" spans="34:52" x14ac:dyDescent="0.15">
      <c r="AH12074" s="221"/>
      <c r="AI12074" s="221"/>
      <c r="AJ12074" s="221"/>
      <c r="AK12074" s="221"/>
      <c r="AL12074" s="221"/>
      <c r="AM12074" s="221"/>
      <c r="AN12074" s="221"/>
      <c r="AO12074" s="221"/>
      <c r="AP12074" s="221"/>
      <c r="AQ12074" s="219"/>
      <c r="AR12074" s="219"/>
      <c r="AS12074" s="221"/>
      <c r="AT12074" s="221"/>
      <c r="AU12074" s="221"/>
      <c r="AV12074" s="221"/>
      <c r="AW12074" s="221"/>
      <c r="AX12074" s="221"/>
      <c r="AY12074" s="221"/>
      <c r="AZ12074" s="221"/>
    </row>
    <row r="12075" spans="34:52" x14ac:dyDescent="0.15">
      <c r="AH12075" s="221"/>
      <c r="AI12075" s="221"/>
      <c r="AJ12075" s="221"/>
      <c r="AK12075" s="221"/>
      <c r="AL12075" s="221"/>
      <c r="AM12075" s="221"/>
      <c r="AN12075" s="221"/>
      <c r="AO12075" s="221"/>
      <c r="AP12075" s="221"/>
      <c r="AQ12075" s="219"/>
      <c r="AR12075" s="219"/>
      <c r="AS12075" s="221"/>
      <c r="AT12075" s="221"/>
      <c r="AU12075" s="221"/>
      <c r="AV12075" s="221"/>
      <c r="AW12075" s="221"/>
      <c r="AX12075" s="221"/>
      <c r="AY12075" s="221"/>
      <c r="AZ12075" s="221"/>
    </row>
    <row r="12076" spans="34:52" x14ac:dyDescent="0.15">
      <c r="AH12076" s="221"/>
      <c r="AI12076" s="221"/>
      <c r="AJ12076" s="221"/>
      <c r="AK12076" s="221"/>
      <c r="AL12076" s="221"/>
      <c r="AM12076" s="221"/>
      <c r="AN12076" s="221"/>
      <c r="AO12076" s="221"/>
      <c r="AP12076" s="221"/>
      <c r="AQ12076" s="219"/>
      <c r="AR12076" s="219"/>
      <c r="AS12076" s="221"/>
      <c r="AT12076" s="221"/>
      <c r="AU12076" s="221"/>
      <c r="AV12076" s="221"/>
      <c r="AW12076" s="221"/>
      <c r="AX12076" s="221"/>
      <c r="AY12076" s="221"/>
      <c r="AZ12076" s="221"/>
    </row>
    <row r="12077" spans="34:52" x14ac:dyDescent="0.15">
      <c r="AH12077" s="221"/>
      <c r="AI12077" s="221"/>
      <c r="AJ12077" s="221"/>
      <c r="AK12077" s="221"/>
      <c r="AL12077" s="221"/>
      <c r="AM12077" s="221"/>
      <c r="AN12077" s="221"/>
      <c r="AO12077" s="221"/>
      <c r="AP12077" s="221"/>
      <c r="AQ12077" s="219"/>
      <c r="AR12077" s="219"/>
      <c r="AS12077" s="221"/>
      <c r="AT12077" s="221"/>
      <c r="AU12077" s="221"/>
      <c r="AV12077" s="221"/>
      <c r="AW12077" s="221"/>
      <c r="AX12077" s="221"/>
      <c r="AY12077" s="221"/>
      <c r="AZ12077" s="221"/>
    </row>
    <row r="12078" spans="34:52" x14ac:dyDescent="0.15">
      <c r="AH12078" s="221"/>
      <c r="AI12078" s="221"/>
      <c r="AJ12078" s="221"/>
      <c r="AK12078" s="221"/>
      <c r="AL12078" s="221"/>
      <c r="AM12078" s="221"/>
      <c r="AN12078" s="221"/>
      <c r="AO12078" s="221"/>
      <c r="AP12078" s="221"/>
      <c r="AQ12078" s="219"/>
      <c r="AR12078" s="219"/>
      <c r="AS12078" s="221"/>
      <c r="AT12078" s="221"/>
      <c r="AU12078" s="221"/>
      <c r="AV12078" s="221"/>
      <c r="AW12078" s="221"/>
      <c r="AX12078" s="221"/>
      <c r="AY12078" s="221"/>
      <c r="AZ12078" s="221"/>
    </row>
    <row r="12079" spans="34:52" x14ac:dyDescent="0.15">
      <c r="AH12079" s="221"/>
      <c r="AI12079" s="221"/>
      <c r="AJ12079" s="221"/>
      <c r="AK12079" s="221"/>
      <c r="AL12079" s="221"/>
      <c r="AM12079" s="221"/>
      <c r="AN12079" s="221"/>
      <c r="AO12079" s="221"/>
      <c r="AP12079" s="221"/>
      <c r="AQ12079" s="219"/>
      <c r="AR12079" s="219"/>
      <c r="AS12079" s="221"/>
      <c r="AT12079" s="221"/>
      <c r="AU12079" s="221"/>
      <c r="AV12079" s="221"/>
      <c r="AW12079" s="221"/>
      <c r="AX12079" s="221"/>
      <c r="AY12079" s="221"/>
      <c r="AZ12079" s="221"/>
    </row>
    <row r="12080" spans="34:52" x14ac:dyDescent="0.15">
      <c r="AH12080" s="221"/>
      <c r="AI12080" s="221"/>
      <c r="AJ12080" s="221"/>
      <c r="AK12080" s="221"/>
      <c r="AL12080" s="221"/>
      <c r="AM12080" s="221"/>
      <c r="AN12080" s="221"/>
      <c r="AO12080" s="221"/>
      <c r="AP12080" s="221"/>
      <c r="AQ12080" s="219"/>
      <c r="AR12080" s="219"/>
      <c r="AS12080" s="221"/>
      <c r="AT12080" s="221"/>
      <c r="AU12080" s="221"/>
      <c r="AV12080" s="221"/>
      <c r="AW12080" s="221"/>
      <c r="AX12080" s="221"/>
      <c r="AY12080" s="221"/>
      <c r="AZ12080" s="221"/>
    </row>
    <row r="12081" spans="34:52" x14ac:dyDescent="0.15">
      <c r="AH12081" s="221"/>
      <c r="AI12081" s="221"/>
      <c r="AJ12081" s="221"/>
      <c r="AK12081" s="221"/>
      <c r="AL12081" s="221"/>
      <c r="AM12081" s="221"/>
      <c r="AN12081" s="221"/>
      <c r="AO12081" s="221"/>
      <c r="AP12081" s="221"/>
      <c r="AQ12081" s="219"/>
      <c r="AR12081" s="219"/>
      <c r="AS12081" s="221"/>
      <c r="AT12081" s="221"/>
      <c r="AU12081" s="221"/>
      <c r="AV12081" s="221"/>
      <c r="AW12081" s="221"/>
      <c r="AX12081" s="221"/>
      <c r="AY12081" s="221"/>
      <c r="AZ12081" s="221"/>
    </row>
    <row r="12082" spans="34:52" x14ac:dyDescent="0.15">
      <c r="AH12082" s="221"/>
      <c r="AI12082" s="221"/>
      <c r="AJ12082" s="221"/>
      <c r="AK12082" s="221"/>
      <c r="AL12082" s="221"/>
      <c r="AM12082" s="221"/>
      <c r="AN12082" s="221"/>
      <c r="AO12082" s="221"/>
      <c r="AP12082" s="221"/>
      <c r="AQ12082" s="219"/>
      <c r="AR12082" s="219"/>
      <c r="AS12082" s="221"/>
      <c r="AT12082" s="221"/>
      <c r="AU12082" s="221"/>
      <c r="AV12082" s="221"/>
      <c r="AW12082" s="221"/>
      <c r="AX12082" s="221"/>
      <c r="AY12082" s="221"/>
      <c r="AZ12082" s="221"/>
    </row>
    <row r="12083" spans="34:52" x14ac:dyDescent="0.15">
      <c r="AH12083" s="221"/>
      <c r="AI12083" s="221"/>
      <c r="AJ12083" s="221"/>
      <c r="AK12083" s="221"/>
      <c r="AL12083" s="221"/>
      <c r="AM12083" s="221"/>
      <c r="AN12083" s="221"/>
      <c r="AO12083" s="221"/>
      <c r="AP12083" s="221"/>
      <c r="AQ12083" s="219"/>
      <c r="AR12083" s="219"/>
      <c r="AS12083" s="221"/>
      <c r="AT12083" s="221"/>
      <c r="AU12083" s="221"/>
      <c r="AV12083" s="221"/>
      <c r="AW12083" s="221"/>
      <c r="AX12083" s="221"/>
      <c r="AY12083" s="221"/>
      <c r="AZ12083" s="221"/>
    </row>
    <row r="12084" spans="34:52" x14ac:dyDescent="0.15">
      <c r="AH12084" s="221"/>
      <c r="AI12084" s="221"/>
      <c r="AJ12084" s="221"/>
      <c r="AK12084" s="221"/>
      <c r="AL12084" s="221"/>
      <c r="AM12084" s="221"/>
      <c r="AN12084" s="221"/>
      <c r="AO12084" s="221"/>
      <c r="AP12084" s="221"/>
      <c r="AQ12084" s="219"/>
      <c r="AR12084" s="219"/>
      <c r="AS12084" s="221"/>
      <c r="AT12084" s="221"/>
      <c r="AU12084" s="221"/>
      <c r="AV12084" s="221"/>
      <c r="AW12084" s="221"/>
      <c r="AX12084" s="221"/>
      <c r="AY12084" s="221"/>
      <c r="AZ12084" s="221"/>
    </row>
    <row r="12085" spans="34:52" x14ac:dyDescent="0.15">
      <c r="AH12085" s="221"/>
      <c r="AI12085" s="221"/>
      <c r="AJ12085" s="221"/>
      <c r="AK12085" s="221"/>
      <c r="AL12085" s="221"/>
      <c r="AM12085" s="221"/>
      <c r="AN12085" s="221"/>
      <c r="AO12085" s="221"/>
      <c r="AP12085" s="221"/>
      <c r="AQ12085" s="219"/>
      <c r="AR12085" s="219"/>
      <c r="AS12085" s="221"/>
      <c r="AT12085" s="221"/>
      <c r="AU12085" s="221"/>
      <c r="AV12085" s="221"/>
      <c r="AW12085" s="221"/>
      <c r="AX12085" s="221"/>
      <c r="AY12085" s="221"/>
      <c r="AZ12085" s="221"/>
    </row>
    <row r="12086" spans="34:52" x14ac:dyDescent="0.15">
      <c r="AH12086" s="221"/>
      <c r="AI12086" s="221"/>
      <c r="AJ12086" s="221"/>
      <c r="AK12086" s="221"/>
      <c r="AL12086" s="221"/>
      <c r="AM12086" s="221"/>
      <c r="AN12086" s="221"/>
      <c r="AO12086" s="221"/>
      <c r="AP12086" s="221"/>
      <c r="AQ12086" s="219"/>
      <c r="AR12086" s="219"/>
      <c r="AS12086" s="221"/>
      <c r="AT12086" s="221"/>
      <c r="AU12086" s="221"/>
      <c r="AV12086" s="221"/>
      <c r="AW12086" s="221"/>
      <c r="AX12086" s="221"/>
      <c r="AY12086" s="221"/>
      <c r="AZ12086" s="221"/>
    </row>
    <row r="12087" spans="34:52" x14ac:dyDescent="0.15">
      <c r="AH12087" s="221"/>
      <c r="AI12087" s="221"/>
      <c r="AJ12087" s="221"/>
      <c r="AK12087" s="221"/>
      <c r="AL12087" s="221"/>
      <c r="AM12087" s="221"/>
      <c r="AN12087" s="221"/>
      <c r="AO12087" s="221"/>
      <c r="AP12087" s="221"/>
      <c r="AQ12087" s="219"/>
      <c r="AR12087" s="219"/>
      <c r="AS12087" s="221"/>
      <c r="AT12087" s="221"/>
      <c r="AU12087" s="221"/>
      <c r="AV12087" s="221"/>
      <c r="AW12087" s="221"/>
      <c r="AX12087" s="221"/>
      <c r="AY12087" s="221"/>
      <c r="AZ12087" s="221"/>
    </row>
    <row r="12088" spans="34:52" x14ac:dyDescent="0.15">
      <c r="AH12088" s="221"/>
      <c r="AI12088" s="221"/>
      <c r="AJ12088" s="221"/>
      <c r="AK12088" s="221"/>
      <c r="AL12088" s="221"/>
      <c r="AM12088" s="221"/>
      <c r="AN12088" s="221"/>
      <c r="AO12088" s="221"/>
      <c r="AP12088" s="221"/>
      <c r="AQ12088" s="219"/>
      <c r="AR12088" s="219"/>
      <c r="AS12088" s="221"/>
      <c r="AT12088" s="221"/>
      <c r="AU12088" s="221"/>
      <c r="AV12088" s="221"/>
      <c r="AW12088" s="221"/>
      <c r="AX12088" s="221"/>
      <c r="AY12088" s="221"/>
      <c r="AZ12088" s="221"/>
    </row>
    <row r="12089" spans="34:52" x14ac:dyDescent="0.15">
      <c r="AH12089" s="221"/>
      <c r="AI12089" s="221"/>
      <c r="AJ12089" s="221"/>
      <c r="AK12089" s="221"/>
      <c r="AL12089" s="221"/>
      <c r="AM12089" s="221"/>
      <c r="AN12089" s="221"/>
      <c r="AO12089" s="221"/>
      <c r="AP12089" s="221"/>
      <c r="AQ12089" s="219"/>
      <c r="AR12089" s="219"/>
      <c r="AS12089" s="221"/>
      <c r="AT12089" s="221"/>
      <c r="AU12089" s="221"/>
      <c r="AV12089" s="221"/>
      <c r="AW12089" s="221"/>
      <c r="AX12089" s="221"/>
      <c r="AY12089" s="221"/>
      <c r="AZ12089" s="221"/>
    </row>
    <row r="12090" spans="34:52" x14ac:dyDescent="0.15">
      <c r="AH12090" s="221"/>
      <c r="AI12090" s="221"/>
      <c r="AJ12090" s="221"/>
      <c r="AK12090" s="221"/>
      <c r="AL12090" s="221"/>
      <c r="AM12090" s="221"/>
      <c r="AN12090" s="221"/>
      <c r="AO12090" s="221"/>
      <c r="AP12090" s="221"/>
      <c r="AQ12090" s="219"/>
      <c r="AR12090" s="219"/>
      <c r="AS12090" s="221"/>
      <c r="AT12090" s="221"/>
      <c r="AU12090" s="221"/>
      <c r="AV12090" s="221"/>
      <c r="AW12090" s="221"/>
      <c r="AX12090" s="221"/>
      <c r="AY12090" s="221"/>
      <c r="AZ12090" s="221"/>
    </row>
    <row r="12091" spans="34:52" x14ac:dyDescent="0.15">
      <c r="AH12091" s="221"/>
      <c r="AI12091" s="221"/>
      <c r="AJ12091" s="221"/>
      <c r="AK12091" s="221"/>
      <c r="AL12091" s="221"/>
      <c r="AM12091" s="221"/>
      <c r="AN12091" s="221"/>
      <c r="AO12091" s="221"/>
      <c r="AP12091" s="221"/>
      <c r="AQ12091" s="219"/>
      <c r="AR12091" s="219"/>
      <c r="AS12091" s="221"/>
      <c r="AT12091" s="221"/>
      <c r="AU12091" s="221"/>
      <c r="AV12091" s="221"/>
      <c r="AW12091" s="221"/>
      <c r="AX12091" s="221"/>
      <c r="AY12091" s="221"/>
      <c r="AZ12091" s="221"/>
    </row>
    <row r="12092" spans="34:52" x14ac:dyDescent="0.15">
      <c r="AH12092" s="221"/>
      <c r="AI12092" s="221"/>
      <c r="AJ12092" s="221"/>
      <c r="AK12092" s="221"/>
      <c r="AL12092" s="221"/>
      <c r="AM12092" s="221"/>
      <c r="AN12092" s="221"/>
      <c r="AO12092" s="221"/>
      <c r="AP12092" s="221"/>
      <c r="AQ12092" s="219"/>
      <c r="AR12092" s="219"/>
      <c r="AS12092" s="221"/>
      <c r="AT12092" s="221"/>
      <c r="AU12092" s="221"/>
      <c r="AV12092" s="221"/>
      <c r="AW12092" s="221"/>
      <c r="AX12092" s="221"/>
      <c r="AY12092" s="221"/>
      <c r="AZ12092" s="221"/>
    </row>
    <row r="12093" spans="34:52" x14ac:dyDescent="0.15">
      <c r="AH12093" s="221"/>
      <c r="AI12093" s="221"/>
      <c r="AJ12093" s="221"/>
      <c r="AK12093" s="221"/>
      <c r="AL12093" s="221"/>
      <c r="AM12093" s="221"/>
      <c r="AN12093" s="221"/>
      <c r="AO12093" s="221"/>
      <c r="AP12093" s="221"/>
      <c r="AQ12093" s="219"/>
      <c r="AR12093" s="219"/>
      <c r="AS12093" s="221"/>
      <c r="AT12093" s="221"/>
      <c r="AU12093" s="221"/>
      <c r="AV12093" s="221"/>
      <c r="AW12093" s="221"/>
      <c r="AX12093" s="221"/>
      <c r="AY12093" s="221"/>
      <c r="AZ12093" s="221"/>
    </row>
    <row r="12094" spans="34:52" x14ac:dyDescent="0.15">
      <c r="AH12094" s="221"/>
      <c r="AI12094" s="221"/>
      <c r="AJ12094" s="221"/>
      <c r="AK12094" s="221"/>
      <c r="AL12094" s="221"/>
      <c r="AM12094" s="221"/>
      <c r="AN12094" s="221"/>
      <c r="AO12094" s="221"/>
      <c r="AP12094" s="221"/>
      <c r="AQ12094" s="219"/>
      <c r="AR12094" s="219"/>
      <c r="AS12094" s="221"/>
      <c r="AT12094" s="221"/>
      <c r="AU12094" s="221"/>
      <c r="AV12094" s="221"/>
      <c r="AW12094" s="221"/>
      <c r="AX12094" s="221"/>
      <c r="AY12094" s="221"/>
      <c r="AZ12094" s="221"/>
    </row>
    <row r="12095" spans="34:52" x14ac:dyDescent="0.15">
      <c r="AH12095" s="221"/>
      <c r="AI12095" s="221"/>
      <c r="AJ12095" s="221"/>
      <c r="AK12095" s="221"/>
      <c r="AL12095" s="221"/>
      <c r="AM12095" s="221"/>
      <c r="AN12095" s="221"/>
      <c r="AO12095" s="221"/>
      <c r="AP12095" s="221"/>
      <c r="AQ12095" s="219"/>
      <c r="AR12095" s="219"/>
      <c r="AS12095" s="221"/>
      <c r="AT12095" s="221"/>
      <c r="AU12095" s="221"/>
      <c r="AV12095" s="221"/>
      <c r="AW12095" s="221"/>
      <c r="AX12095" s="221"/>
      <c r="AY12095" s="221"/>
      <c r="AZ12095" s="221"/>
    </row>
    <row r="12096" spans="34:52" x14ac:dyDescent="0.15">
      <c r="AH12096" s="221"/>
      <c r="AI12096" s="221"/>
      <c r="AJ12096" s="221"/>
      <c r="AK12096" s="221"/>
      <c r="AL12096" s="221"/>
      <c r="AM12096" s="221"/>
      <c r="AN12096" s="221"/>
      <c r="AO12096" s="221"/>
      <c r="AP12096" s="221"/>
      <c r="AQ12096" s="219"/>
      <c r="AR12096" s="219"/>
      <c r="AS12096" s="221"/>
      <c r="AT12096" s="221"/>
      <c r="AU12096" s="221"/>
      <c r="AV12096" s="221"/>
      <c r="AW12096" s="221"/>
      <c r="AX12096" s="221"/>
      <c r="AY12096" s="221"/>
      <c r="AZ12096" s="221"/>
    </row>
    <row r="12097" spans="34:52" x14ac:dyDescent="0.15">
      <c r="AH12097" s="221"/>
      <c r="AI12097" s="221"/>
      <c r="AJ12097" s="221"/>
      <c r="AK12097" s="221"/>
      <c r="AL12097" s="221"/>
      <c r="AM12097" s="221"/>
      <c r="AN12097" s="221"/>
      <c r="AO12097" s="221"/>
      <c r="AP12097" s="221"/>
      <c r="AQ12097" s="219"/>
      <c r="AR12097" s="219"/>
      <c r="AS12097" s="221"/>
      <c r="AT12097" s="221"/>
      <c r="AU12097" s="221"/>
      <c r="AV12097" s="221"/>
      <c r="AW12097" s="221"/>
      <c r="AX12097" s="221"/>
      <c r="AY12097" s="221"/>
      <c r="AZ12097" s="221"/>
    </row>
    <row r="12098" spans="34:52" x14ac:dyDescent="0.15">
      <c r="AH12098" s="221"/>
      <c r="AI12098" s="221"/>
      <c r="AJ12098" s="221"/>
      <c r="AK12098" s="221"/>
      <c r="AL12098" s="221"/>
      <c r="AM12098" s="221"/>
      <c r="AN12098" s="221"/>
      <c r="AO12098" s="221"/>
      <c r="AP12098" s="221"/>
      <c r="AQ12098" s="219"/>
      <c r="AR12098" s="219"/>
      <c r="AS12098" s="221"/>
      <c r="AT12098" s="221"/>
      <c r="AU12098" s="221"/>
      <c r="AV12098" s="221"/>
      <c r="AW12098" s="221"/>
      <c r="AX12098" s="221"/>
      <c r="AY12098" s="221"/>
      <c r="AZ12098" s="221"/>
    </row>
    <row r="12099" spans="34:52" x14ac:dyDescent="0.15">
      <c r="AH12099" s="221"/>
      <c r="AI12099" s="221"/>
      <c r="AJ12099" s="221"/>
      <c r="AK12099" s="221"/>
      <c r="AL12099" s="221"/>
      <c r="AM12099" s="221"/>
      <c r="AN12099" s="221"/>
      <c r="AO12099" s="221"/>
      <c r="AP12099" s="221"/>
      <c r="AQ12099" s="219"/>
      <c r="AR12099" s="219"/>
      <c r="AS12099" s="221"/>
      <c r="AT12099" s="221"/>
      <c r="AU12099" s="221"/>
      <c r="AV12099" s="221"/>
      <c r="AW12099" s="221"/>
      <c r="AX12099" s="221"/>
      <c r="AY12099" s="221"/>
      <c r="AZ12099" s="221"/>
    </row>
    <row r="12100" spans="34:52" x14ac:dyDescent="0.15">
      <c r="AH12100" s="221"/>
      <c r="AI12100" s="221"/>
      <c r="AJ12100" s="221"/>
      <c r="AK12100" s="221"/>
      <c r="AL12100" s="221"/>
      <c r="AM12100" s="221"/>
      <c r="AN12100" s="221"/>
      <c r="AO12100" s="221"/>
      <c r="AP12100" s="221"/>
      <c r="AQ12100" s="219"/>
      <c r="AR12100" s="219"/>
      <c r="AS12100" s="221"/>
      <c r="AT12100" s="221"/>
      <c r="AU12100" s="221"/>
      <c r="AV12100" s="221"/>
      <c r="AW12100" s="221"/>
      <c r="AX12100" s="221"/>
      <c r="AY12100" s="221"/>
      <c r="AZ12100" s="221"/>
    </row>
    <row r="12101" spans="34:52" x14ac:dyDescent="0.15">
      <c r="AH12101" s="221"/>
      <c r="AI12101" s="221"/>
      <c r="AJ12101" s="221"/>
      <c r="AK12101" s="221"/>
      <c r="AL12101" s="221"/>
      <c r="AM12101" s="221"/>
      <c r="AN12101" s="221"/>
      <c r="AO12101" s="221"/>
      <c r="AP12101" s="221"/>
      <c r="AQ12101" s="219"/>
      <c r="AR12101" s="219"/>
      <c r="AS12101" s="221"/>
      <c r="AT12101" s="221"/>
      <c r="AU12101" s="221"/>
      <c r="AV12101" s="221"/>
      <c r="AW12101" s="221"/>
      <c r="AX12101" s="221"/>
      <c r="AY12101" s="221"/>
      <c r="AZ12101" s="221"/>
    </row>
    <row r="12102" spans="34:52" x14ac:dyDescent="0.15">
      <c r="AH12102" s="221"/>
      <c r="AI12102" s="221"/>
      <c r="AJ12102" s="221"/>
      <c r="AK12102" s="221"/>
      <c r="AL12102" s="221"/>
      <c r="AM12102" s="221"/>
      <c r="AN12102" s="221"/>
      <c r="AO12102" s="221"/>
      <c r="AP12102" s="221"/>
      <c r="AQ12102" s="219"/>
      <c r="AR12102" s="219"/>
      <c r="AS12102" s="221"/>
      <c r="AT12102" s="221"/>
      <c r="AU12102" s="221"/>
      <c r="AV12102" s="221"/>
      <c r="AW12102" s="221"/>
      <c r="AX12102" s="221"/>
      <c r="AY12102" s="221"/>
      <c r="AZ12102" s="221"/>
    </row>
    <row r="12103" spans="34:52" x14ac:dyDescent="0.15">
      <c r="AH12103" s="221"/>
      <c r="AI12103" s="221"/>
      <c r="AJ12103" s="221"/>
      <c r="AK12103" s="221"/>
      <c r="AL12103" s="221"/>
      <c r="AM12103" s="221"/>
      <c r="AN12103" s="221"/>
      <c r="AO12103" s="221"/>
      <c r="AP12103" s="221"/>
      <c r="AQ12103" s="219"/>
      <c r="AR12103" s="219"/>
      <c r="AS12103" s="221"/>
      <c r="AT12103" s="221"/>
      <c r="AU12103" s="221"/>
      <c r="AV12103" s="221"/>
      <c r="AW12103" s="221"/>
      <c r="AX12103" s="221"/>
      <c r="AY12103" s="221"/>
      <c r="AZ12103" s="221"/>
    </row>
    <row r="12104" spans="34:52" x14ac:dyDescent="0.15">
      <c r="AH12104" s="221"/>
      <c r="AI12104" s="221"/>
      <c r="AJ12104" s="221"/>
      <c r="AK12104" s="221"/>
      <c r="AL12104" s="221"/>
      <c r="AM12104" s="221"/>
      <c r="AN12104" s="221"/>
      <c r="AO12104" s="221"/>
      <c r="AP12104" s="221"/>
      <c r="AQ12104" s="219"/>
      <c r="AR12104" s="219"/>
      <c r="AS12104" s="221"/>
      <c r="AT12104" s="221"/>
      <c r="AU12104" s="221"/>
      <c r="AV12104" s="221"/>
      <c r="AW12104" s="221"/>
      <c r="AX12104" s="221"/>
      <c r="AY12104" s="221"/>
      <c r="AZ12104" s="221"/>
    </row>
    <row r="12105" spans="34:52" x14ac:dyDescent="0.15">
      <c r="AH12105" s="221"/>
      <c r="AI12105" s="221"/>
      <c r="AJ12105" s="221"/>
      <c r="AK12105" s="221"/>
      <c r="AL12105" s="221"/>
      <c r="AM12105" s="221"/>
      <c r="AN12105" s="221"/>
      <c r="AO12105" s="221"/>
      <c r="AP12105" s="221"/>
      <c r="AQ12105" s="219"/>
      <c r="AR12105" s="219"/>
      <c r="AS12105" s="221"/>
      <c r="AT12105" s="221"/>
      <c r="AU12105" s="221"/>
      <c r="AV12105" s="221"/>
      <c r="AW12105" s="221"/>
      <c r="AX12105" s="221"/>
      <c r="AY12105" s="221"/>
      <c r="AZ12105" s="221"/>
    </row>
    <row r="12106" spans="34:52" x14ac:dyDescent="0.15">
      <c r="AH12106" s="221"/>
      <c r="AI12106" s="221"/>
      <c r="AJ12106" s="221"/>
      <c r="AK12106" s="221"/>
      <c r="AL12106" s="221"/>
      <c r="AM12106" s="221"/>
      <c r="AN12106" s="221"/>
      <c r="AO12106" s="221"/>
      <c r="AP12106" s="221"/>
      <c r="AQ12106" s="219"/>
      <c r="AR12106" s="219"/>
      <c r="AS12106" s="221"/>
      <c r="AT12106" s="221"/>
      <c r="AU12106" s="221"/>
      <c r="AV12106" s="221"/>
      <c r="AW12106" s="221"/>
      <c r="AX12106" s="221"/>
      <c r="AY12106" s="221"/>
      <c r="AZ12106" s="221"/>
    </row>
    <row r="12107" spans="34:52" x14ac:dyDescent="0.15">
      <c r="AH12107" s="221"/>
      <c r="AI12107" s="221"/>
      <c r="AJ12107" s="221"/>
      <c r="AK12107" s="221"/>
      <c r="AL12107" s="221"/>
      <c r="AM12107" s="221"/>
      <c r="AN12107" s="221"/>
      <c r="AO12107" s="221"/>
      <c r="AP12107" s="221"/>
      <c r="AQ12107" s="219"/>
      <c r="AR12107" s="219"/>
      <c r="AS12107" s="221"/>
      <c r="AT12107" s="221"/>
      <c r="AU12107" s="221"/>
      <c r="AV12107" s="221"/>
      <c r="AW12107" s="221"/>
      <c r="AX12107" s="221"/>
      <c r="AY12107" s="221"/>
      <c r="AZ12107" s="221"/>
    </row>
    <row r="12108" spans="34:52" x14ac:dyDescent="0.15">
      <c r="AH12108" s="221"/>
      <c r="AI12108" s="221"/>
      <c r="AJ12108" s="221"/>
      <c r="AK12108" s="221"/>
      <c r="AL12108" s="221"/>
      <c r="AM12108" s="221"/>
      <c r="AN12108" s="221"/>
      <c r="AO12108" s="221"/>
      <c r="AP12108" s="221"/>
      <c r="AQ12108" s="219"/>
      <c r="AR12108" s="219"/>
      <c r="AS12108" s="221"/>
      <c r="AT12108" s="221"/>
      <c r="AU12108" s="221"/>
      <c r="AV12108" s="221"/>
      <c r="AW12108" s="221"/>
      <c r="AX12108" s="221"/>
      <c r="AY12108" s="221"/>
      <c r="AZ12108" s="221"/>
    </row>
    <row r="12109" spans="34:52" x14ac:dyDescent="0.15">
      <c r="AH12109" s="221"/>
      <c r="AI12109" s="221"/>
      <c r="AJ12109" s="221"/>
      <c r="AK12109" s="221"/>
      <c r="AL12109" s="221"/>
      <c r="AM12109" s="221"/>
      <c r="AN12109" s="221"/>
      <c r="AO12109" s="221"/>
      <c r="AP12109" s="221"/>
      <c r="AQ12109" s="219"/>
      <c r="AR12109" s="219"/>
      <c r="AS12109" s="221"/>
      <c r="AT12109" s="221"/>
      <c r="AU12109" s="221"/>
      <c r="AV12109" s="221"/>
      <c r="AW12109" s="221"/>
      <c r="AX12109" s="221"/>
      <c r="AY12109" s="221"/>
      <c r="AZ12109" s="221"/>
    </row>
    <row r="12110" spans="34:52" x14ac:dyDescent="0.15">
      <c r="AH12110" s="221"/>
      <c r="AI12110" s="221"/>
      <c r="AJ12110" s="221"/>
      <c r="AK12110" s="221"/>
      <c r="AL12110" s="221"/>
      <c r="AM12110" s="221"/>
      <c r="AN12110" s="221"/>
      <c r="AO12110" s="221"/>
      <c r="AP12110" s="221"/>
      <c r="AQ12110" s="219"/>
      <c r="AR12110" s="219"/>
      <c r="AS12110" s="221"/>
      <c r="AT12110" s="221"/>
      <c r="AU12110" s="221"/>
      <c r="AV12110" s="221"/>
      <c r="AW12110" s="221"/>
      <c r="AX12110" s="221"/>
      <c r="AY12110" s="221"/>
      <c r="AZ12110" s="221"/>
    </row>
    <row r="12111" spans="34:52" x14ac:dyDescent="0.15">
      <c r="AH12111" s="221"/>
      <c r="AI12111" s="221"/>
      <c r="AJ12111" s="221"/>
      <c r="AK12111" s="221"/>
      <c r="AL12111" s="221"/>
      <c r="AM12111" s="221"/>
      <c r="AN12111" s="221"/>
      <c r="AO12111" s="221"/>
      <c r="AP12111" s="221"/>
      <c r="AQ12111" s="219"/>
      <c r="AR12111" s="219"/>
      <c r="AS12111" s="221"/>
      <c r="AT12111" s="221"/>
      <c r="AU12111" s="221"/>
      <c r="AV12111" s="221"/>
      <c r="AW12111" s="221"/>
      <c r="AX12111" s="221"/>
      <c r="AY12111" s="221"/>
      <c r="AZ12111" s="221"/>
    </row>
    <row r="12112" spans="34:52" x14ac:dyDescent="0.15">
      <c r="AH12112" s="221"/>
      <c r="AI12112" s="221"/>
      <c r="AJ12112" s="221"/>
      <c r="AK12112" s="221"/>
      <c r="AL12112" s="221"/>
      <c r="AM12112" s="221"/>
      <c r="AN12112" s="221"/>
      <c r="AO12112" s="221"/>
      <c r="AP12112" s="221"/>
      <c r="AQ12112" s="219"/>
      <c r="AR12112" s="219"/>
      <c r="AS12112" s="221"/>
      <c r="AT12112" s="221"/>
      <c r="AU12112" s="221"/>
      <c r="AV12112" s="221"/>
      <c r="AW12112" s="221"/>
      <c r="AX12112" s="221"/>
      <c r="AY12112" s="221"/>
      <c r="AZ12112" s="221"/>
    </row>
    <row r="12113" spans="34:52" x14ac:dyDescent="0.15">
      <c r="AH12113" s="221"/>
      <c r="AI12113" s="221"/>
      <c r="AJ12113" s="221"/>
      <c r="AK12113" s="221"/>
      <c r="AL12113" s="221"/>
      <c r="AM12113" s="221"/>
      <c r="AN12113" s="221"/>
      <c r="AO12113" s="221"/>
      <c r="AP12113" s="221"/>
      <c r="AQ12113" s="219"/>
      <c r="AR12113" s="219"/>
      <c r="AS12113" s="221"/>
      <c r="AT12113" s="221"/>
      <c r="AU12113" s="221"/>
      <c r="AV12113" s="221"/>
      <c r="AW12113" s="221"/>
      <c r="AX12113" s="221"/>
      <c r="AY12113" s="221"/>
      <c r="AZ12113" s="221"/>
    </row>
    <row r="12114" spans="34:52" x14ac:dyDescent="0.15">
      <c r="AH12114" s="221"/>
      <c r="AI12114" s="221"/>
      <c r="AJ12114" s="221"/>
      <c r="AK12114" s="221"/>
      <c r="AL12114" s="221"/>
      <c r="AM12114" s="221"/>
      <c r="AN12114" s="221"/>
      <c r="AO12114" s="221"/>
      <c r="AP12114" s="221"/>
      <c r="AQ12114" s="219"/>
      <c r="AR12114" s="219"/>
      <c r="AS12114" s="221"/>
      <c r="AT12114" s="221"/>
      <c r="AU12114" s="221"/>
      <c r="AV12114" s="221"/>
      <c r="AW12114" s="221"/>
      <c r="AX12114" s="221"/>
      <c r="AY12114" s="221"/>
      <c r="AZ12114" s="221"/>
    </row>
    <row r="12115" spans="34:52" x14ac:dyDescent="0.15">
      <c r="AH12115" s="221"/>
      <c r="AI12115" s="221"/>
      <c r="AJ12115" s="221"/>
      <c r="AK12115" s="221"/>
      <c r="AL12115" s="221"/>
      <c r="AM12115" s="221"/>
      <c r="AN12115" s="221"/>
      <c r="AO12115" s="221"/>
      <c r="AP12115" s="221"/>
      <c r="AQ12115" s="219"/>
      <c r="AR12115" s="219"/>
      <c r="AS12115" s="221"/>
      <c r="AT12115" s="221"/>
      <c r="AU12115" s="221"/>
      <c r="AV12115" s="221"/>
      <c r="AW12115" s="221"/>
      <c r="AX12115" s="221"/>
      <c r="AY12115" s="221"/>
      <c r="AZ12115" s="221"/>
    </row>
    <row r="12116" spans="34:52" x14ac:dyDescent="0.15">
      <c r="AH12116" s="221"/>
      <c r="AI12116" s="221"/>
      <c r="AJ12116" s="221"/>
      <c r="AK12116" s="221"/>
      <c r="AL12116" s="221"/>
      <c r="AM12116" s="221"/>
      <c r="AN12116" s="221"/>
      <c r="AO12116" s="221"/>
      <c r="AP12116" s="221"/>
      <c r="AQ12116" s="219"/>
      <c r="AR12116" s="219"/>
      <c r="AS12116" s="221"/>
      <c r="AT12116" s="221"/>
      <c r="AU12116" s="221"/>
      <c r="AV12116" s="221"/>
      <c r="AW12116" s="221"/>
      <c r="AX12116" s="221"/>
      <c r="AY12116" s="221"/>
      <c r="AZ12116" s="221"/>
    </row>
    <row r="12117" spans="34:52" x14ac:dyDescent="0.15">
      <c r="AH12117" s="221"/>
      <c r="AI12117" s="221"/>
      <c r="AJ12117" s="221"/>
      <c r="AK12117" s="221"/>
      <c r="AL12117" s="221"/>
      <c r="AM12117" s="221"/>
      <c r="AN12117" s="221"/>
      <c r="AO12117" s="221"/>
      <c r="AP12117" s="221"/>
      <c r="AQ12117" s="219"/>
      <c r="AR12117" s="219"/>
      <c r="AS12117" s="221"/>
      <c r="AT12117" s="221"/>
      <c r="AU12117" s="221"/>
      <c r="AV12117" s="221"/>
      <c r="AW12117" s="221"/>
      <c r="AX12117" s="221"/>
      <c r="AY12117" s="221"/>
      <c r="AZ12117" s="221"/>
    </row>
    <row r="12118" spans="34:52" x14ac:dyDescent="0.15">
      <c r="AH12118" s="221"/>
      <c r="AI12118" s="221"/>
      <c r="AJ12118" s="221"/>
      <c r="AK12118" s="221"/>
      <c r="AL12118" s="221"/>
      <c r="AM12118" s="221"/>
      <c r="AN12118" s="221"/>
      <c r="AO12118" s="221"/>
      <c r="AP12118" s="221"/>
      <c r="AQ12118" s="219"/>
      <c r="AR12118" s="219"/>
      <c r="AS12118" s="221"/>
      <c r="AT12118" s="221"/>
      <c r="AU12118" s="221"/>
      <c r="AV12118" s="221"/>
      <c r="AW12118" s="221"/>
      <c r="AX12118" s="221"/>
      <c r="AY12118" s="221"/>
      <c r="AZ12118" s="221"/>
    </row>
    <row r="12119" spans="34:52" x14ac:dyDescent="0.15">
      <c r="AH12119" s="221"/>
      <c r="AI12119" s="221"/>
      <c r="AJ12119" s="221"/>
      <c r="AK12119" s="221"/>
      <c r="AL12119" s="221"/>
      <c r="AM12119" s="221"/>
      <c r="AN12119" s="221"/>
      <c r="AO12119" s="221"/>
      <c r="AP12119" s="221"/>
      <c r="AQ12119" s="219"/>
      <c r="AR12119" s="219"/>
      <c r="AS12119" s="221"/>
      <c r="AT12119" s="221"/>
      <c r="AU12119" s="221"/>
      <c r="AV12119" s="221"/>
      <c r="AW12119" s="221"/>
      <c r="AX12119" s="221"/>
      <c r="AY12119" s="221"/>
      <c r="AZ12119" s="221"/>
    </row>
    <row r="12120" spans="34:52" x14ac:dyDescent="0.15">
      <c r="AH12120" s="221"/>
      <c r="AI12120" s="221"/>
      <c r="AJ12120" s="221"/>
      <c r="AK12120" s="221"/>
      <c r="AL12120" s="221"/>
      <c r="AM12120" s="221"/>
      <c r="AN12120" s="221"/>
      <c r="AO12120" s="221"/>
      <c r="AP12120" s="221"/>
      <c r="AQ12120" s="219"/>
      <c r="AR12120" s="219"/>
      <c r="AS12120" s="221"/>
      <c r="AT12120" s="221"/>
      <c r="AU12120" s="221"/>
      <c r="AV12120" s="221"/>
      <c r="AW12120" s="221"/>
      <c r="AX12120" s="221"/>
      <c r="AY12120" s="221"/>
      <c r="AZ12120" s="221"/>
    </row>
    <row r="12121" spans="34:52" x14ac:dyDescent="0.15">
      <c r="AH12121" s="221"/>
      <c r="AI12121" s="221"/>
      <c r="AJ12121" s="221"/>
      <c r="AK12121" s="221"/>
      <c r="AL12121" s="221"/>
      <c r="AM12121" s="221"/>
      <c r="AN12121" s="221"/>
      <c r="AO12121" s="221"/>
      <c r="AP12121" s="221"/>
      <c r="AQ12121" s="219"/>
      <c r="AR12121" s="219"/>
      <c r="AS12121" s="221"/>
      <c r="AT12121" s="221"/>
      <c r="AU12121" s="221"/>
      <c r="AV12121" s="221"/>
      <c r="AW12121" s="221"/>
      <c r="AX12121" s="221"/>
      <c r="AY12121" s="221"/>
      <c r="AZ12121" s="221"/>
    </row>
    <row r="12122" spans="34:52" x14ac:dyDescent="0.15">
      <c r="AH12122" s="221"/>
      <c r="AI12122" s="221"/>
      <c r="AJ12122" s="221"/>
      <c r="AK12122" s="221"/>
      <c r="AL12122" s="221"/>
      <c r="AM12122" s="221"/>
      <c r="AN12122" s="221"/>
      <c r="AO12122" s="221"/>
      <c r="AP12122" s="221"/>
      <c r="AQ12122" s="219"/>
      <c r="AR12122" s="219"/>
      <c r="AS12122" s="221"/>
      <c r="AT12122" s="221"/>
      <c r="AU12122" s="221"/>
      <c r="AV12122" s="221"/>
      <c r="AW12122" s="221"/>
      <c r="AX12122" s="221"/>
      <c r="AY12122" s="221"/>
      <c r="AZ12122" s="221"/>
    </row>
    <row r="12123" spans="34:52" x14ac:dyDescent="0.15">
      <c r="AH12123" s="221"/>
      <c r="AI12123" s="221"/>
      <c r="AJ12123" s="221"/>
      <c r="AK12123" s="221"/>
      <c r="AL12123" s="221"/>
      <c r="AM12123" s="221"/>
      <c r="AN12123" s="221"/>
      <c r="AO12123" s="221"/>
      <c r="AP12123" s="221"/>
      <c r="AQ12123" s="219"/>
      <c r="AR12123" s="219"/>
      <c r="AS12123" s="221"/>
      <c r="AT12123" s="221"/>
      <c r="AU12123" s="221"/>
      <c r="AV12123" s="221"/>
      <c r="AW12123" s="221"/>
      <c r="AX12123" s="221"/>
      <c r="AY12123" s="221"/>
      <c r="AZ12123" s="221"/>
    </row>
    <row r="12124" spans="34:52" x14ac:dyDescent="0.15">
      <c r="AH12124" s="221"/>
      <c r="AI12124" s="221"/>
      <c r="AJ12124" s="221"/>
      <c r="AK12124" s="221"/>
      <c r="AL12124" s="221"/>
      <c r="AM12124" s="221"/>
      <c r="AN12124" s="221"/>
      <c r="AO12124" s="221"/>
      <c r="AP12124" s="221"/>
      <c r="AQ12124" s="219"/>
      <c r="AR12124" s="219"/>
      <c r="AS12124" s="221"/>
      <c r="AT12124" s="221"/>
      <c r="AU12124" s="221"/>
      <c r="AV12124" s="221"/>
      <c r="AW12124" s="221"/>
      <c r="AX12124" s="221"/>
      <c r="AY12124" s="221"/>
      <c r="AZ12124" s="221"/>
    </row>
    <row r="12125" spans="34:52" x14ac:dyDescent="0.15">
      <c r="AH12125" s="221"/>
      <c r="AI12125" s="221"/>
      <c r="AJ12125" s="221"/>
      <c r="AK12125" s="221"/>
      <c r="AL12125" s="221"/>
      <c r="AM12125" s="221"/>
      <c r="AN12125" s="221"/>
      <c r="AO12125" s="221"/>
      <c r="AP12125" s="221"/>
      <c r="AQ12125" s="219"/>
      <c r="AR12125" s="219"/>
      <c r="AS12125" s="221"/>
      <c r="AT12125" s="221"/>
      <c r="AU12125" s="221"/>
      <c r="AV12125" s="221"/>
      <c r="AW12125" s="221"/>
      <c r="AX12125" s="221"/>
      <c r="AY12125" s="221"/>
      <c r="AZ12125" s="221"/>
    </row>
    <row r="12126" spans="34:52" x14ac:dyDescent="0.15">
      <c r="AH12126" s="221"/>
      <c r="AI12126" s="221"/>
      <c r="AJ12126" s="221"/>
      <c r="AK12126" s="221"/>
      <c r="AL12126" s="221"/>
      <c r="AM12126" s="221"/>
      <c r="AN12126" s="221"/>
      <c r="AO12126" s="221"/>
      <c r="AP12126" s="221"/>
      <c r="AQ12126" s="219"/>
      <c r="AR12126" s="219"/>
      <c r="AS12126" s="221"/>
      <c r="AT12126" s="221"/>
      <c r="AU12126" s="221"/>
      <c r="AV12126" s="221"/>
      <c r="AW12126" s="221"/>
      <c r="AX12126" s="221"/>
      <c r="AY12126" s="221"/>
      <c r="AZ12126" s="221"/>
    </row>
    <row r="12127" spans="34:52" x14ac:dyDescent="0.15">
      <c r="AH12127" s="221"/>
      <c r="AI12127" s="221"/>
      <c r="AJ12127" s="221"/>
      <c r="AK12127" s="221"/>
      <c r="AL12127" s="221"/>
      <c r="AM12127" s="221"/>
      <c r="AN12127" s="221"/>
      <c r="AO12127" s="221"/>
      <c r="AP12127" s="221"/>
      <c r="AQ12127" s="219"/>
      <c r="AR12127" s="219"/>
      <c r="AS12127" s="221"/>
      <c r="AT12127" s="221"/>
      <c r="AU12127" s="221"/>
      <c r="AV12127" s="221"/>
      <c r="AW12127" s="221"/>
      <c r="AX12127" s="221"/>
      <c r="AY12127" s="221"/>
      <c r="AZ12127" s="221"/>
    </row>
    <row r="12128" spans="34:52" x14ac:dyDescent="0.15">
      <c r="AH12128" s="221"/>
      <c r="AI12128" s="221"/>
      <c r="AJ12128" s="221"/>
      <c r="AK12128" s="221"/>
      <c r="AL12128" s="221"/>
      <c r="AM12128" s="221"/>
      <c r="AN12128" s="221"/>
      <c r="AO12128" s="221"/>
      <c r="AP12128" s="221"/>
      <c r="AQ12128" s="219"/>
      <c r="AR12128" s="219"/>
      <c r="AS12128" s="221"/>
      <c r="AT12128" s="221"/>
      <c r="AU12128" s="221"/>
      <c r="AV12128" s="221"/>
      <c r="AW12128" s="221"/>
      <c r="AX12128" s="221"/>
      <c r="AY12128" s="221"/>
      <c r="AZ12128" s="221"/>
    </row>
    <row r="12129" spans="34:52" x14ac:dyDescent="0.15">
      <c r="AH12129" s="221"/>
      <c r="AI12129" s="221"/>
      <c r="AJ12129" s="221"/>
      <c r="AK12129" s="221"/>
      <c r="AL12129" s="221"/>
      <c r="AM12129" s="221"/>
      <c r="AN12129" s="221"/>
      <c r="AO12129" s="221"/>
      <c r="AP12129" s="221"/>
      <c r="AQ12129" s="219"/>
      <c r="AR12129" s="219"/>
      <c r="AS12129" s="221"/>
      <c r="AT12129" s="221"/>
      <c r="AU12129" s="221"/>
      <c r="AV12129" s="221"/>
      <c r="AW12129" s="221"/>
      <c r="AX12129" s="221"/>
      <c r="AY12129" s="221"/>
      <c r="AZ12129" s="221"/>
    </row>
    <row r="12130" spans="34:52" x14ac:dyDescent="0.15">
      <c r="AH12130" s="221"/>
      <c r="AI12130" s="221"/>
      <c r="AJ12130" s="221"/>
      <c r="AK12130" s="221"/>
      <c r="AL12130" s="221"/>
      <c r="AM12130" s="221"/>
      <c r="AN12130" s="221"/>
      <c r="AO12130" s="221"/>
      <c r="AP12130" s="221"/>
      <c r="AQ12130" s="219"/>
      <c r="AR12130" s="219"/>
      <c r="AS12130" s="221"/>
      <c r="AT12130" s="221"/>
      <c r="AU12130" s="221"/>
      <c r="AV12130" s="221"/>
      <c r="AW12130" s="221"/>
      <c r="AX12130" s="221"/>
      <c r="AY12130" s="221"/>
      <c r="AZ12130" s="221"/>
    </row>
    <row r="12131" spans="34:52" x14ac:dyDescent="0.15">
      <c r="AH12131" s="221"/>
      <c r="AI12131" s="221"/>
      <c r="AJ12131" s="221"/>
      <c r="AK12131" s="221"/>
      <c r="AL12131" s="221"/>
      <c r="AM12131" s="221"/>
      <c r="AN12131" s="221"/>
      <c r="AO12131" s="221"/>
      <c r="AP12131" s="221"/>
      <c r="AQ12131" s="219"/>
      <c r="AR12131" s="219"/>
      <c r="AS12131" s="221"/>
      <c r="AT12131" s="221"/>
      <c r="AU12131" s="221"/>
      <c r="AV12131" s="221"/>
      <c r="AW12131" s="221"/>
      <c r="AX12131" s="221"/>
      <c r="AY12131" s="221"/>
      <c r="AZ12131" s="221"/>
    </row>
    <row r="12132" spans="34:52" x14ac:dyDescent="0.15">
      <c r="AH12132" s="221"/>
      <c r="AI12132" s="221"/>
      <c r="AJ12132" s="221"/>
      <c r="AK12132" s="221"/>
      <c r="AL12132" s="221"/>
      <c r="AM12132" s="221"/>
      <c r="AN12132" s="221"/>
      <c r="AO12132" s="221"/>
      <c r="AP12132" s="221"/>
      <c r="AQ12132" s="219"/>
      <c r="AR12132" s="219"/>
      <c r="AS12132" s="221"/>
      <c r="AT12132" s="221"/>
      <c r="AU12132" s="221"/>
      <c r="AV12132" s="221"/>
      <c r="AW12132" s="221"/>
      <c r="AX12132" s="221"/>
      <c r="AY12132" s="221"/>
      <c r="AZ12132" s="221"/>
    </row>
    <row r="12133" spans="34:52" x14ac:dyDescent="0.15">
      <c r="AH12133" s="221"/>
      <c r="AI12133" s="221"/>
      <c r="AJ12133" s="221"/>
      <c r="AK12133" s="221"/>
      <c r="AL12133" s="221"/>
      <c r="AM12133" s="221"/>
      <c r="AN12133" s="221"/>
      <c r="AO12133" s="221"/>
      <c r="AP12133" s="221"/>
      <c r="AQ12133" s="219"/>
      <c r="AR12133" s="219"/>
      <c r="AS12133" s="221"/>
      <c r="AT12133" s="221"/>
      <c r="AU12133" s="221"/>
      <c r="AV12133" s="221"/>
      <c r="AW12133" s="221"/>
      <c r="AX12133" s="221"/>
      <c r="AY12133" s="221"/>
      <c r="AZ12133" s="221"/>
    </row>
    <row r="12134" spans="34:52" x14ac:dyDescent="0.15">
      <c r="AH12134" s="221"/>
      <c r="AI12134" s="221"/>
      <c r="AJ12134" s="221"/>
      <c r="AK12134" s="221"/>
      <c r="AL12134" s="221"/>
      <c r="AM12134" s="221"/>
      <c r="AN12134" s="221"/>
      <c r="AO12134" s="221"/>
      <c r="AP12134" s="221"/>
      <c r="AQ12134" s="219"/>
      <c r="AR12134" s="219"/>
      <c r="AS12134" s="221"/>
      <c r="AT12134" s="221"/>
      <c r="AU12134" s="221"/>
      <c r="AV12134" s="221"/>
      <c r="AW12134" s="221"/>
      <c r="AX12134" s="221"/>
      <c r="AY12134" s="221"/>
      <c r="AZ12134" s="221"/>
    </row>
    <row r="12135" spans="34:52" x14ac:dyDescent="0.15">
      <c r="AH12135" s="221"/>
      <c r="AI12135" s="221"/>
      <c r="AJ12135" s="221"/>
      <c r="AK12135" s="221"/>
      <c r="AL12135" s="221"/>
      <c r="AM12135" s="221"/>
      <c r="AN12135" s="221"/>
      <c r="AO12135" s="221"/>
      <c r="AP12135" s="221"/>
      <c r="AQ12135" s="219"/>
      <c r="AR12135" s="219"/>
      <c r="AS12135" s="221"/>
      <c r="AT12135" s="221"/>
      <c r="AU12135" s="221"/>
      <c r="AV12135" s="221"/>
      <c r="AW12135" s="221"/>
      <c r="AX12135" s="221"/>
      <c r="AY12135" s="221"/>
      <c r="AZ12135" s="221"/>
    </row>
    <row r="12136" spans="34:52" x14ac:dyDescent="0.15">
      <c r="AH12136" s="221"/>
      <c r="AI12136" s="221"/>
      <c r="AJ12136" s="221"/>
      <c r="AK12136" s="221"/>
      <c r="AL12136" s="221"/>
      <c r="AM12136" s="221"/>
      <c r="AN12136" s="221"/>
      <c r="AO12136" s="221"/>
      <c r="AP12136" s="221"/>
      <c r="AQ12136" s="219"/>
      <c r="AR12136" s="219"/>
      <c r="AS12136" s="221"/>
      <c r="AT12136" s="221"/>
      <c r="AU12136" s="221"/>
      <c r="AV12136" s="221"/>
      <c r="AW12136" s="221"/>
      <c r="AX12136" s="221"/>
      <c r="AY12136" s="221"/>
      <c r="AZ12136" s="221"/>
    </row>
    <row r="12137" spans="34:52" x14ac:dyDescent="0.15">
      <c r="AH12137" s="221"/>
      <c r="AI12137" s="221"/>
      <c r="AJ12137" s="221"/>
      <c r="AK12137" s="221"/>
      <c r="AL12137" s="221"/>
      <c r="AM12137" s="221"/>
      <c r="AN12137" s="221"/>
      <c r="AO12137" s="221"/>
      <c r="AP12137" s="221"/>
      <c r="AQ12137" s="219"/>
      <c r="AR12137" s="219"/>
      <c r="AS12137" s="221"/>
      <c r="AT12137" s="221"/>
      <c r="AU12137" s="221"/>
      <c r="AV12137" s="221"/>
      <c r="AW12137" s="221"/>
      <c r="AX12137" s="221"/>
      <c r="AY12137" s="221"/>
      <c r="AZ12137" s="221"/>
    </row>
    <row r="12138" spans="34:52" x14ac:dyDescent="0.15">
      <c r="AH12138" s="221"/>
      <c r="AI12138" s="221"/>
      <c r="AJ12138" s="221"/>
      <c r="AK12138" s="221"/>
      <c r="AL12138" s="221"/>
      <c r="AM12138" s="221"/>
      <c r="AN12138" s="221"/>
      <c r="AO12138" s="221"/>
      <c r="AP12138" s="221"/>
      <c r="AQ12138" s="219"/>
      <c r="AR12138" s="219"/>
      <c r="AS12138" s="221"/>
      <c r="AT12138" s="221"/>
      <c r="AU12138" s="221"/>
      <c r="AV12138" s="221"/>
      <c r="AW12138" s="221"/>
      <c r="AX12138" s="221"/>
      <c r="AY12138" s="221"/>
      <c r="AZ12138" s="221"/>
    </row>
    <row r="12139" spans="34:52" x14ac:dyDescent="0.15">
      <c r="AH12139" s="221"/>
      <c r="AI12139" s="221"/>
      <c r="AJ12139" s="221"/>
      <c r="AK12139" s="221"/>
      <c r="AL12139" s="221"/>
      <c r="AM12139" s="221"/>
      <c r="AN12139" s="221"/>
      <c r="AO12139" s="221"/>
      <c r="AP12139" s="221"/>
      <c r="AQ12139" s="219"/>
      <c r="AR12139" s="219"/>
      <c r="AS12139" s="221"/>
      <c r="AT12139" s="221"/>
      <c r="AU12139" s="221"/>
      <c r="AV12139" s="221"/>
      <c r="AW12139" s="221"/>
      <c r="AX12139" s="221"/>
      <c r="AY12139" s="221"/>
      <c r="AZ12139" s="221"/>
    </row>
    <row r="12140" spans="34:52" x14ac:dyDescent="0.15">
      <c r="AH12140" s="221"/>
      <c r="AI12140" s="221"/>
      <c r="AJ12140" s="221"/>
      <c r="AK12140" s="221"/>
      <c r="AL12140" s="221"/>
      <c r="AM12140" s="221"/>
      <c r="AN12140" s="221"/>
      <c r="AO12140" s="221"/>
      <c r="AP12140" s="221"/>
      <c r="AQ12140" s="219"/>
      <c r="AR12140" s="219"/>
      <c r="AS12140" s="221"/>
      <c r="AT12140" s="221"/>
      <c r="AU12140" s="221"/>
      <c r="AV12140" s="221"/>
      <c r="AW12140" s="221"/>
      <c r="AX12140" s="221"/>
      <c r="AY12140" s="221"/>
      <c r="AZ12140" s="221"/>
    </row>
    <row r="12141" spans="34:52" x14ac:dyDescent="0.15">
      <c r="AH12141" s="221"/>
      <c r="AI12141" s="221"/>
      <c r="AJ12141" s="221"/>
      <c r="AK12141" s="221"/>
      <c r="AL12141" s="221"/>
      <c r="AM12141" s="221"/>
      <c r="AN12141" s="221"/>
      <c r="AO12141" s="221"/>
      <c r="AP12141" s="221"/>
      <c r="AQ12141" s="219"/>
      <c r="AR12141" s="219"/>
      <c r="AS12141" s="221"/>
      <c r="AT12141" s="221"/>
      <c r="AU12141" s="221"/>
      <c r="AV12141" s="221"/>
      <c r="AW12141" s="221"/>
      <c r="AX12141" s="221"/>
      <c r="AY12141" s="221"/>
      <c r="AZ12141" s="221"/>
    </row>
    <row r="12142" spans="34:52" x14ac:dyDescent="0.15">
      <c r="AH12142" s="221"/>
      <c r="AI12142" s="221"/>
      <c r="AJ12142" s="221"/>
      <c r="AK12142" s="221"/>
      <c r="AL12142" s="221"/>
      <c r="AM12142" s="221"/>
      <c r="AN12142" s="221"/>
      <c r="AO12142" s="221"/>
      <c r="AP12142" s="221"/>
      <c r="AQ12142" s="219"/>
      <c r="AR12142" s="219"/>
      <c r="AS12142" s="221"/>
      <c r="AT12142" s="221"/>
      <c r="AU12142" s="221"/>
      <c r="AV12142" s="221"/>
      <c r="AW12142" s="221"/>
      <c r="AX12142" s="221"/>
      <c r="AY12142" s="221"/>
      <c r="AZ12142" s="221"/>
    </row>
    <row r="12143" spans="34:52" x14ac:dyDescent="0.15">
      <c r="AH12143" s="221"/>
      <c r="AI12143" s="221"/>
      <c r="AJ12143" s="221"/>
      <c r="AK12143" s="221"/>
      <c r="AL12143" s="221"/>
      <c r="AM12143" s="221"/>
      <c r="AN12143" s="221"/>
      <c r="AO12143" s="221"/>
      <c r="AP12143" s="221"/>
      <c r="AQ12143" s="219"/>
      <c r="AR12143" s="219"/>
      <c r="AS12143" s="221"/>
      <c r="AT12143" s="221"/>
      <c r="AU12143" s="221"/>
      <c r="AV12143" s="221"/>
      <c r="AW12143" s="221"/>
      <c r="AX12143" s="221"/>
      <c r="AY12143" s="221"/>
      <c r="AZ12143" s="221"/>
    </row>
    <row r="12144" spans="34:52" x14ac:dyDescent="0.15">
      <c r="AH12144" s="221"/>
      <c r="AI12144" s="221"/>
      <c r="AJ12144" s="221"/>
      <c r="AK12144" s="221"/>
      <c r="AL12144" s="221"/>
      <c r="AM12144" s="221"/>
      <c r="AN12144" s="221"/>
      <c r="AO12144" s="221"/>
      <c r="AP12144" s="221"/>
      <c r="AQ12144" s="219"/>
      <c r="AR12144" s="219"/>
      <c r="AS12144" s="221"/>
      <c r="AT12144" s="221"/>
      <c r="AU12144" s="221"/>
      <c r="AV12144" s="221"/>
      <c r="AW12144" s="221"/>
      <c r="AX12144" s="221"/>
      <c r="AY12144" s="221"/>
      <c r="AZ12144" s="221"/>
    </row>
    <row r="12145" spans="34:52" x14ac:dyDescent="0.15">
      <c r="AH12145" s="221"/>
      <c r="AI12145" s="221"/>
      <c r="AJ12145" s="221"/>
      <c r="AK12145" s="221"/>
      <c r="AL12145" s="221"/>
      <c r="AM12145" s="221"/>
      <c r="AN12145" s="221"/>
      <c r="AO12145" s="221"/>
      <c r="AP12145" s="221"/>
      <c r="AQ12145" s="219"/>
      <c r="AR12145" s="219"/>
      <c r="AS12145" s="221"/>
      <c r="AT12145" s="221"/>
      <c r="AU12145" s="221"/>
      <c r="AV12145" s="221"/>
      <c r="AW12145" s="221"/>
      <c r="AX12145" s="221"/>
      <c r="AY12145" s="221"/>
      <c r="AZ12145" s="221"/>
    </row>
    <row r="12146" spans="34:52" x14ac:dyDescent="0.15">
      <c r="AH12146" s="221"/>
      <c r="AI12146" s="221"/>
      <c r="AJ12146" s="221"/>
      <c r="AK12146" s="221"/>
      <c r="AL12146" s="221"/>
      <c r="AM12146" s="221"/>
      <c r="AN12146" s="221"/>
      <c r="AO12146" s="221"/>
      <c r="AP12146" s="221"/>
      <c r="AQ12146" s="219"/>
      <c r="AR12146" s="219"/>
      <c r="AS12146" s="221"/>
      <c r="AT12146" s="221"/>
      <c r="AU12146" s="221"/>
      <c r="AV12146" s="221"/>
      <c r="AW12146" s="221"/>
      <c r="AX12146" s="221"/>
      <c r="AY12146" s="221"/>
      <c r="AZ12146" s="221"/>
    </row>
    <row r="12147" spans="34:52" x14ac:dyDescent="0.15">
      <c r="AH12147" s="221"/>
      <c r="AI12147" s="221"/>
      <c r="AJ12147" s="221"/>
      <c r="AK12147" s="221"/>
      <c r="AL12147" s="221"/>
      <c r="AM12147" s="221"/>
      <c r="AN12147" s="221"/>
      <c r="AO12147" s="221"/>
      <c r="AP12147" s="221"/>
      <c r="AQ12147" s="219"/>
      <c r="AR12147" s="219"/>
      <c r="AS12147" s="221"/>
      <c r="AT12147" s="221"/>
      <c r="AU12147" s="221"/>
      <c r="AV12147" s="221"/>
      <c r="AW12147" s="221"/>
      <c r="AX12147" s="221"/>
      <c r="AY12147" s="221"/>
      <c r="AZ12147" s="221"/>
    </row>
    <row r="12148" spans="34:52" x14ac:dyDescent="0.15">
      <c r="AH12148" s="221"/>
      <c r="AI12148" s="221"/>
      <c r="AJ12148" s="221"/>
      <c r="AK12148" s="221"/>
      <c r="AL12148" s="221"/>
      <c r="AM12148" s="221"/>
      <c r="AN12148" s="221"/>
      <c r="AO12148" s="221"/>
      <c r="AP12148" s="221"/>
      <c r="AQ12148" s="219"/>
      <c r="AR12148" s="219"/>
      <c r="AS12148" s="221"/>
      <c r="AT12148" s="221"/>
      <c r="AU12148" s="221"/>
      <c r="AV12148" s="221"/>
      <c r="AW12148" s="221"/>
      <c r="AX12148" s="221"/>
      <c r="AY12148" s="221"/>
      <c r="AZ12148" s="221"/>
    </row>
    <row r="12149" spans="34:52" x14ac:dyDescent="0.15">
      <c r="AH12149" s="221"/>
      <c r="AI12149" s="221"/>
      <c r="AJ12149" s="221"/>
      <c r="AK12149" s="221"/>
      <c r="AL12149" s="221"/>
      <c r="AM12149" s="221"/>
      <c r="AN12149" s="221"/>
      <c r="AO12149" s="221"/>
      <c r="AP12149" s="221"/>
      <c r="AQ12149" s="219"/>
      <c r="AR12149" s="219"/>
      <c r="AS12149" s="221"/>
      <c r="AT12149" s="221"/>
      <c r="AU12149" s="221"/>
      <c r="AV12149" s="221"/>
      <c r="AW12149" s="221"/>
      <c r="AX12149" s="221"/>
      <c r="AY12149" s="221"/>
      <c r="AZ12149" s="221"/>
    </row>
    <row r="12150" spans="34:52" x14ac:dyDescent="0.15">
      <c r="AH12150" s="221"/>
      <c r="AI12150" s="221"/>
      <c r="AJ12150" s="221"/>
      <c r="AK12150" s="221"/>
      <c r="AL12150" s="221"/>
      <c r="AM12150" s="221"/>
      <c r="AN12150" s="221"/>
      <c r="AO12150" s="221"/>
      <c r="AP12150" s="221"/>
      <c r="AQ12150" s="219"/>
      <c r="AR12150" s="219"/>
      <c r="AS12150" s="221"/>
      <c r="AT12150" s="221"/>
      <c r="AU12150" s="221"/>
      <c r="AV12150" s="221"/>
      <c r="AW12150" s="221"/>
      <c r="AX12150" s="221"/>
      <c r="AY12150" s="221"/>
      <c r="AZ12150" s="221"/>
    </row>
    <row r="12151" spans="34:52" x14ac:dyDescent="0.15">
      <c r="AH12151" s="221"/>
      <c r="AI12151" s="221"/>
      <c r="AJ12151" s="221"/>
      <c r="AK12151" s="221"/>
      <c r="AL12151" s="221"/>
      <c r="AM12151" s="221"/>
      <c r="AN12151" s="221"/>
      <c r="AO12151" s="221"/>
      <c r="AP12151" s="221"/>
      <c r="AQ12151" s="219"/>
      <c r="AR12151" s="219"/>
      <c r="AS12151" s="221"/>
      <c r="AT12151" s="221"/>
      <c r="AU12151" s="221"/>
      <c r="AV12151" s="221"/>
      <c r="AW12151" s="221"/>
      <c r="AX12151" s="221"/>
      <c r="AY12151" s="221"/>
      <c r="AZ12151" s="221"/>
    </row>
    <row r="12152" spans="34:52" x14ac:dyDescent="0.15">
      <c r="AH12152" s="221"/>
      <c r="AI12152" s="221"/>
      <c r="AJ12152" s="221"/>
      <c r="AK12152" s="221"/>
      <c r="AL12152" s="221"/>
      <c r="AM12152" s="221"/>
      <c r="AN12152" s="221"/>
      <c r="AO12152" s="221"/>
      <c r="AP12152" s="221"/>
      <c r="AQ12152" s="219"/>
      <c r="AR12152" s="219"/>
      <c r="AS12152" s="221"/>
      <c r="AT12152" s="221"/>
      <c r="AU12152" s="221"/>
      <c r="AV12152" s="221"/>
      <c r="AW12152" s="221"/>
      <c r="AX12152" s="221"/>
      <c r="AY12152" s="221"/>
      <c r="AZ12152" s="221"/>
    </row>
    <row r="12153" spans="34:52" x14ac:dyDescent="0.15">
      <c r="AH12153" s="221"/>
      <c r="AI12153" s="221"/>
      <c r="AJ12153" s="221"/>
      <c r="AK12153" s="221"/>
      <c r="AL12153" s="221"/>
      <c r="AM12153" s="221"/>
      <c r="AN12153" s="221"/>
      <c r="AO12153" s="221"/>
      <c r="AP12153" s="221"/>
      <c r="AQ12153" s="219"/>
      <c r="AR12153" s="219"/>
      <c r="AS12153" s="221"/>
      <c r="AT12153" s="221"/>
      <c r="AU12153" s="221"/>
      <c r="AV12153" s="221"/>
      <c r="AW12153" s="221"/>
      <c r="AX12153" s="221"/>
      <c r="AY12153" s="221"/>
      <c r="AZ12153" s="221"/>
    </row>
    <row r="12154" spans="34:52" x14ac:dyDescent="0.15">
      <c r="AH12154" s="221"/>
      <c r="AI12154" s="221"/>
      <c r="AJ12154" s="221"/>
      <c r="AK12154" s="221"/>
      <c r="AL12154" s="221"/>
      <c r="AM12154" s="221"/>
      <c r="AN12154" s="221"/>
      <c r="AO12154" s="221"/>
      <c r="AP12154" s="221"/>
      <c r="AQ12154" s="219"/>
      <c r="AR12154" s="219"/>
      <c r="AS12154" s="221"/>
      <c r="AT12154" s="221"/>
      <c r="AU12154" s="221"/>
      <c r="AV12154" s="221"/>
      <c r="AW12154" s="221"/>
      <c r="AX12154" s="221"/>
      <c r="AY12154" s="221"/>
      <c r="AZ12154" s="221"/>
    </row>
    <row r="12155" spans="34:52" x14ac:dyDescent="0.15">
      <c r="AH12155" s="221"/>
      <c r="AI12155" s="221"/>
      <c r="AJ12155" s="221"/>
      <c r="AK12155" s="221"/>
      <c r="AL12155" s="221"/>
      <c r="AM12155" s="221"/>
      <c r="AN12155" s="221"/>
      <c r="AO12155" s="221"/>
      <c r="AP12155" s="221"/>
      <c r="AQ12155" s="219"/>
      <c r="AR12155" s="219"/>
      <c r="AS12155" s="221"/>
      <c r="AT12155" s="221"/>
      <c r="AU12155" s="221"/>
      <c r="AV12155" s="221"/>
      <c r="AW12155" s="221"/>
      <c r="AX12155" s="221"/>
      <c r="AY12155" s="221"/>
      <c r="AZ12155" s="221"/>
    </row>
    <row r="12156" spans="34:52" x14ac:dyDescent="0.15">
      <c r="AH12156" s="221"/>
      <c r="AI12156" s="221"/>
      <c r="AJ12156" s="221"/>
      <c r="AK12156" s="221"/>
      <c r="AL12156" s="221"/>
      <c r="AM12156" s="221"/>
      <c r="AN12156" s="221"/>
      <c r="AO12156" s="221"/>
      <c r="AP12156" s="221"/>
      <c r="AQ12156" s="219"/>
      <c r="AR12156" s="219"/>
      <c r="AS12156" s="221"/>
      <c r="AT12156" s="221"/>
      <c r="AU12156" s="221"/>
      <c r="AV12156" s="221"/>
      <c r="AW12156" s="221"/>
      <c r="AX12156" s="221"/>
      <c r="AY12156" s="221"/>
      <c r="AZ12156" s="221"/>
    </row>
    <row r="12157" spans="34:52" x14ac:dyDescent="0.15">
      <c r="AH12157" s="221"/>
      <c r="AI12157" s="221"/>
      <c r="AJ12157" s="221"/>
      <c r="AK12157" s="221"/>
      <c r="AL12157" s="221"/>
      <c r="AM12157" s="221"/>
      <c r="AN12157" s="221"/>
      <c r="AO12157" s="221"/>
      <c r="AP12157" s="221"/>
      <c r="AQ12157" s="219"/>
      <c r="AR12157" s="219"/>
      <c r="AS12157" s="221"/>
      <c r="AT12157" s="221"/>
      <c r="AU12157" s="221"/>
      <c r="AV12157" s="221"/>
      <c r="AW12157" s="221"/>
      <c r="AX12157" s="221"/>
      <c r="AY12157" s="221"/>
      <c r="AZ12157" s="221"/>
    </row>
    <row r="12158" spans="34:52" x14ac:dyDescent="0.15">
      <c r="AH12158" s="221"/>
      <c r="AI12158" s="221"/>
      <c r="AJ12158" s="221"/>
      <c r="AK12158" s="221"/>
      <c r="AL12158" s="221"/>
      <c r="AM12158" s="221"/>
      <c r="AN12158" s="221"/>
      <c r="AO12158" s="221"/>
      <c r="AP12158" s="221"/>
      <c r="AQ12158" s="219"/>
      <c r="AR12158" s="219"/>
      <c r="AS12158" s="221"/>
      <c r="AT12158" s="221"/>
      <c r="AU12158" s="221"/>
      <c r="AV12158" s="221"/>
      <c r="AW12158" s="221"/>
      <c r="AX12158" s="221"/>
      <c r="AY12158" s="221"/>
      <c r="AZ12158" s="221"/>
    </row>
    <row r="12159" spans="34:52" x14ac:dyDescent="0.15">
      <c r="AH12159" s="221"/>
      <c r="AI12159" s="221"/>
      <c r="AJ12159" s="221"/>
      <c r="AK12159" s="221"/>
      <c r="AL12159" s="221"/>
      <c r="AM12159" s="221"/>
      <c r="AN12159" s="221"/>
      <c r="AO12159" s="221"/>
      <c r="AP12159" s="221"/>
      <c r="AQ12159" s="219"/>
      <c r="AR12159" s="219"/>
      <c r="AS12159" s="221"/>
      <c r="AT12159" s="221"/>
      <c r="AU12159" s="221"/>
      <c r="AV12159" s="221"/>
      <c r="AW12159" s="221"/>
      <c r="AX12159" s="221"/>
      <c r="AY12159" s="221"/>
      <c r="AZ12159" s="221"/>
    </row>
    <row r="12160" spans="34:52" x14ac:dyDescent="0.15">
      <c r="AH12160" s="221"/>
      <c r="AI12160" s="221"/>
      <c r="AJ12160" s="221"/>
      <c r="AK12160" s="221"/>
      <c r="AL12160" s="221"/>
      <c r="AM12160" s="221"/>
      <c r="AN12160" s="221"/>
      <c r="AO12160" s="221"/>
      <c r="AP12160" s="221"/>
      <c r="AQ12160" s="219"/>
      <c r="AR12160" s="219"/>
      <c r="AS12160" s="221"/>
      <c r="AT12160" s="221"/>
      <c r="AU12160" s="221"/>
      <c r="AV12160" s="221"/>
      <c r="AW12160" s="221"/>
      <c r="AX12160" s="221"/>
      <c r="AY12160" s="221"/>
      <c r="AZ12160" s="221"/>
    </row>
    <row r="12161" spans="34:52" x14ac:dyDescent="0.15">
      <c r="AH12161" s="221"/>
      <c r="AI12161" s="221"/>
      <c r="AJ12161" s="221"/>
      <c r="AK12161" s="221"/>
      <c r="AL12161" s="221"/>
      <c r="AM12161" s="221"/>
      <c r="AN12161" s="221"/>
      <c r="AO12161" s="221"/>
      <c r="AP12161" s="221"/>
      <c r="AQ12161" s="219"/>
      <c r="AR12161" s="219"/>
      <c r="AS12161" s="221"/>
      <c r="AT12161" s="221"/>
      <c r="AU12161" s="221"/>
      <c r="AV12161" s="221"/>
      <c r="AW12161" s="221"/>
      <c r="AX12161" s="221"/>
      <c r="AY12161" s="221"/>
      <c r="AZ12161" s="221"/>
    </row>
    <row r="12162" spans="34:52" x14ac:dyDescent="0.15">
      <c r="AH12162" s="221"/>
      <c r="AI12162" s="221"/>
      <c r="AJ12162" s="221"/>
      <c r="AK12162" s="221"/>
      <c r="AL12162" s="221"/>
      <c r="AM12162" s="221"/>
      <c r="AN12162" s="221"/>
      <c r="AO12162" s="221"/>
      <c r="AP12162" s="221"/>
      <c r="AQ12162" s="219"/>
      <c r="AR12162" s="219"/>
      <c r="AS12162" s="221"/>
      <c r="AT12162" s="221"/>
      <c r="AU12162" s="221"/>
      <c r="AV12162" s="221"/>
      <c r="AW12162" s="221"/>
      <c r="AX12162" s="221"/>
      <c r="AY12162" s="221"/>
      <c r="AZ12162" s="221"/>
    </row>
    <row r="12163" spans="34:52" x14ac:dyDescent="0.15">
      <c r="AH12163" s="221"/>
      <c r="AI12163" s="221"/>
      <c r="AJ12163" s="221"/>
      <c r="AK12163" s="221"/>
      <c r="AL12163" s="221"/>
      <c r="AM12163" s="221"/>
      <c r="AN12163" s="221"/>
      <c r="AO12163" s="221"/>
      <c r="AP12163" s="221"/>
      <c r="AQ12163" s="219"/>
      <c r="AR12163" s="219"/>
      <c r="AS12163" s="221"/>
      <c r="AT12163" s="221"/>
      <c r="AU12163" s="221"/>
      <c r="AV12163" s="221"/>
      <c r="AW12163" s="221"/>
      <c r="AX12163" s="221"/>
      <c r="AY12163" s="221"/>
      <c r="AZ12163" s="221"/>
    </row>
    <row r="12164" spans="34:52" x14ac:dyDescent="0.15">
      <c r="AH12164" s="221"/>
      <c r="AI12164" s="221"/>
      <c r="AJ12164" s="221"/>
      <c r="AK12164" s="221"/>
      <c r="AL12164" s="221"/>
      <c r="AM12164" s="221"/>
      <c r="AN12164" s="221"/>
      <c r="AO12164" s="221"/>
      <c r="AP12164" s="221"/>
      <c r="AQ12164" s="219"/>
      <c r="AR12164" s="219"/>
      <c r="AS12164" s="221"/>
      <c r="AT12164" s="221"/>
      <c r="AU12164" s="221"/>
      <c r="AV12164" s="221"/>
      <c r="AW12164" s="221"/>
      <c r="AX12164" s="221"/>
      <c r="AY12164" s="221"/>
      <c r="AZ12164" s="221"/>
    </row>
    <row r="12165" spans="34:52" x14ac:dyDescent="0.15">
      <c r="AH12165" s="221"/>
      <c r="AI12165" s="221"/>
      <c r="AJ12165" s="221"/>
      <c r="AK12165" s="221"/>
      <c r="AL12165" s="221"/>
      <c r="AM12165" s="221"/>
      <c r="AN12165" s="221"/>
      <c r="AO12165" s="221"/>
      <c r="AP12165" s="221"/>
      <c r="AQ12165" s="219"/>
      <c r="AR12165" s="219"/>
      <c r="AS12165" s="221"/>
      <c r="AT12165" s="221"/>
      <c r="AU12165" s="221"/>
      <c r="AV12165" s="221"/>
      <c r="AW12165" s="221"/>
      <c r="AX12165" s="221"/>
      <c r="AY12165" s="221"/>
      <c r="AZ12165" s="221"/>
    </row>
    <row r="12166" spans="34:52" x14ac:dyDescent="0.15">
      <c r="AH12166" s="221"/>
      <c r="AI12166" s="221"/>
      <c r="AJ12166" s="221"/>
      <c r="AK12166" s="221"/>
      <c r="AL12166" s="221"/>
      <c r="AM12166" s="221"/>
      <c r="AN12166" s="221"/>
      <c r="AO12166" s="221"/>
      <c r="AP12166" s="221"/>
      <c r="AQ12166" s="219"/>
      <c r="AR12166" s="219"/>
      <c r="AS12166" s="221"/>
      <c r="AT12166" s="221"/>
      <c r="AU12166" s="221"/>
      <c r="AV12166" s="221"/>
      <c r="AW12166" s="221"/>
      <c r="AX12166" s="221"/>
      <c r="AY12166" s="221"/>
      <c r="AZ12166" s="221"/>
    </row>
    <row r="12167" spans="34:52" x14ac:dyDescent="0.15">
      <c r="AH12167" s="221"/>
      <c r="AI12167" s="221"/>
      <c r="AJ12167" s="221"/>
      <c r="AK12167" s="221"/>
      <c r="AL12167" s="221"/>
      <c r="AM12167" s="221"/>
      <c r="AN12167" s="221"/>
      <c r="AO12167" s="221"/>
      <c r="AP12167" s="221"/>
      <c r="AQ12167" s="219"/>
      <c r="AR12167" s="219"/>
      <c r="AS12167" s="221"/>
      <c r="AT12167" s="221"/>
      <c r="AU12167" s="221"/>
      <c r="AV12167" s="221"/>
      <c r="AW12167" s="221"/>
      <c r="AX12167" s="221"/>
      <c r="AY12167" s="221"/>
      <c r="AZ12167" s="221"/>
    </row>
    <row r="12168" spans="34:52" x14ac:dyDescent="0.15">
      <c r="AH12168" s="221"/>
      <c r="AI12168" s="221"/>
      <c r="AJ12168" s="221"/>
      <c r="AK12168" s="221"/>
      <c r="AL12168" s="221"/>
      <c r="AM12168" s="221"/>
      <c r="AN12168" s="221"/>
      <c r="AO12168" s="221"/>
      <c r="AP12168" s="221"/>
      <c r="AQ12168" s="219"/>
      <c r="AR12168" s="219"/>
      <c r="AS12168" s="221"/>
      <c r="AT12168" s="221"/>
      <c r="AU12168" s="221"/>
      <c r="AV12168" s="221"/>
      <c r="AW12168" s="221"/>
      <c r="AX12168" s="221"/>
      <c r="AY12168" s="221"/>
      <c r="AZ12168" s="221"/>
    </row>
    <row r="12169" spans="34:52" x14ac:dyDescent="0.15">
      <c r="AH12169" s="221"/>
      <c r="AI12169" s="221"/>
      <c r="AJ12169" s="221"/>
      <c r="AK12169" s="221"/>
      <c r="AL12169" s="221"/>
      <c r="AM12169" s="221"/>
      <c r="AN12169" s="221"/>
      <c r="AO12169" s="221"/>
      <c r="AP12169" s="221"/>
      <c r="AQ12169" s="219"/>
      <c r="AR12169" s="219"/>
      <c r="AS12169" s="221"/>
      <c r="AT12169" s="221"/>
      <c r="AU12169" s="221"/>
      <c r="AV12169" s="221"/>
      <c r="AW12169" s="221"/>
      <c r="AX12169" s="221"/>
      <c r="AY12169" s="221"/>
      <c r="AZ12169" s="221"/>
    </row>
    <row r="12170" spans="34:52" x14ac:dyDescent="0.15">
      <c r="AH12170" s="221"/>
      <c r="AI12170" s="221"/>
      <c r="AJ12170" s="221"/>
      <c r="AK12170" s="221"/>
      <c r="AL12170" s="221"/>
      <c r="AM12170" s="221"/>
      <c r="AN12170" s="221"/>
      <c r="AO12170" s="221"/>
      <c r="AP12170" s="221"/>
      <c r="AQ12170" s="219"/>
      <c r="AR12170" s="219"/>
      <c r="AS12170" s="221"/>
      <c r="AT12170" s="221"/>
      <c r="AU12170" s="221"/>
      <c r="AV12170" s="221"/>
      <c r="AW12170" s="221"/>
      <c r="AX12170" s="221"/>
      <c r="AY12170" s="221"/>
      <c r="AZ12170" s="221"/>
    </row>
    <row r="12171" spans="34:52" x14ac:dyDescent="0.15">
      <c r="AH12171" s="221"/>
      <c r="AI12171" s="221"/>
      <c r="AJ12171" s="221"/>
      <c r="AK12171" s="221"/>
      <c r="AL12171" s="221"/>
      <c r="AM12171" s="221"/>
      <c r="AN12171" s="221"/>
      <c r="AO12171" s="221"/>
      <c r="AP12171" s="221"/>
      <c r="AQ12171" s="219"/>
      <c r="AR12171" s="219"/>
      <c r="AS12171" s="221"/>
      <c r="AT12171" s="221"/>
      <c r="AU12171" s="221"/>
      <c r="AV12171" s="221"/>
      <c r="AW12171" s="221"/>
      <c r="AX12171" s="221"/>
      <c r="AY12171" s="221"/>
      <c r="AZ12171" s="221"/>
    </row>
    <row r="12172" spans="34:52" x14ac:dyDescent="0.15">
      <c r="AH12172" s="221"/>
      <c r="AI12172" s="221"/>
      <c r="AJ12172" s="221"/>
      <c r="AK12172" s="221"/>
      <c r="AL12172" s="221"/>
      <c r="AM12172" s="221"/>
      <c r="AN12172" s="221"/>
      <c r="AO12172" s="221"/>
      <c r="AP12172" s="221"/>
      <c r="AQ12172" s="219"/>
      <c r="AR12172" s="219"/>
      <c r="AS12172" s="221"/>
      <c r="AT12172" s="221"/>
      <c r="AU12172" s="221"/>
      <c r="AV12172" s="221"/>
      <c r="AW12172" s="221"/>
      <c r="AX12172" s="221"/>
      <c r="AY12172" s="221"/>
      <c r="AZ12172" s="221"/>
    </row>
    <row r="12173" spans="34:52" x14ac:dyDescent="0.15">
      <c r="AH12173" s="221"/>
      <c r="AI12173" s="221"/>
      <c r="AJ12173" s="221"/>
      <c r="AK12173" s="221"/>
      <c r="AL12173" s="221"/>
      <c r="AM12173" s="221"/>
      <c r="AN12173" s="221"/>
      <c r="AO12173" s="221"/>
      <c r="AP12173" s="221"/>
      <c r="AQ12173" s="219"/>
      <c r="AR12173" s="219"/>
      <c r="AS12173" s="221"/>
      <c r="AT12173" s="221"/>
      <c r="AU12173" s="221"/>
      <c r="AV12173" s="221"/>
      <c r="AW12173" s="221"/>
      <c r="AX12173" s="221"/>
      <c r="AY12173" s="221"/>
      <c r="AZ12173" s="221"/>
    </row>
    <row r="12174" spans="34:52" x14ac:dyDescent="0.15">
      <c r="AH12174" s="221"/>
      <c r="AI12174" s="221"/>
      <c r="AJ12174" s="221"/>
      <c r="AK12174" s="221"/>
      <c r="AL12174" s="221"/>
      <c r="AM12174" s="221"/>
      <c r="AN12174" s="221"/>
      <c r="AO12174" s="221"/>
      <c r="AP12174" s="221"/>
      <c r="AQ12174" s="219"/>
      <c r="AR12174" s="219"/>
      <c r="AS12174" s="221"/>
      <c r="AT12174" s="221"/>
      <c r="AU12174" s="221"/>
      <c r="AV12174" s="221"/>
      <c r="AW12174" s="221"/>
      <c r="AX12174" s="221"/>
      <c r="AY12174" s="221"/>
      <c r="AZ12174" s="221"/>
    </row>
    <row r="12175" spans="34:52" x14ac:dyDescent="0.15">
      <c r="AH12175" s="221"/>
      <c r="AI12175" s="221"/>
      <c r="AJ12175" s="221"/>
      <c r="AK12175" s="221"/>
      <c r="AL12175" s="221"/>
      <c r="AM12175" s="221"/>
      <c r="AN12175" s="221"/>
      <c r="AO12175" s="221"/>
      <c r="AP12175" s="221"/>
      <c r="AQ12175" s="219"/>
      <c r="AR12175" s="219"/>
      <c r="AS12175" s="221"/>
      <c r="AT12175" s="221"/>
      <c r="AU12175" s="221"/>
      <c r="AV12175" s="221"/>
      <c r="AW12175" s="221"/>
      <c r="AX12175" s="221"/>
      <c r="AY12175" s="221"/>
      <c r="AZ12175" s="221"/>
    </row>
    <row r="12176" spans="34:52" x14ac:dyDescent="0.15">
      <c r="AH12176" s="221"/>
      <c r="AI12176" s="221"/>
      <c r="AJ12176" s="221"/>
      <c r="AK12176" s="221"/>
      <c r="AL12176" s="221"/>
      <c r="AM12176" s="221"/>
      <c r="AN12176" s="221"/>
      <c r="AO12176" s="221"/>
      <c r="AP12176" s="221"/>
      <c r="AQ12176" s="219"/>
      <c r="AR12176" s="219"/>
      <c r="AS12176" s="221"/>
      <c r="AT12176" s="221"/>
      <c r="AU12176" s="221"/>
      <c r="AV12176" s="221"/>
      <c r="AW12176" s="221"/>
      <c r="AX12176" s="221"/>
      <c r="AY12176" s="221"/>
      <c r="AZ12176" s="221"/>
    </row>
    <row r="12177" spans="34:52" x14ac:dyDescent="0.15">
      <c r="AH12177" s="221"/>
      <c r="AI12177" s="221"/>
      <c r="AJ12177" s="221"/>
      <c r="AK12177" s="221"/>
      <c r="AL12177" s="221"/>
      <c r="AM12177" s="221"/>
      <c r="AN12177" s="221"/>
      <c r="AO12177" s="221"/>
      <c r="AP12177" s="221"/>
      <c r="AQ12177" s="219"/>
      <c r="AR12177" s="219"/>
      <c r="AS12177" s="221"/>
      <c r="AT12177" s="221"/>
      <c r="AU12177" s="221"/>
      <c r="AV12177" s="221"/>
      <c r="AW12177" s="221"/>
      <c r="AX12177" s="221"/>
      <c r="AY12177" s="221"/>
      <c r="AZ12177" s="221"/>
    </row>
    <row r="12178" spans="34:52" x14ac:dyDescent="0.15">
      <c r="AH12178" s="221"/>
      <c r="AI12178" s="221"/>
      <c r="AJ12178" s="221"/>
      <c r="AK12178" s="221"/>
      <c r="AL12178" s="221"/>
      <c r="AM12178" s="221"/>
      <c r="AN12178" s="221"/>
      <c r="AO12178" s="221"/>
      <c r="AP12178" s="221"/>
      <c r="AQ12178" s="219"/>
      <c r="AR12178" s="219"/>
      <c r="AS12178" s="221"/>
      <c r="AT12178" s="221"/>
      <c r="AU12178" s="221"/>
      <c r="AV12178" s="221"/>
      <c r="AW12178" s="221"/>
      <c r="AX12178" s="221"/>
      <c r="AY12178" s="221"/>
      <c r="AZ12178" s="221"/>
    </row>
    <row r="12179" spans="34:52" x14ac:dyDescent="0.15">
      <c r="AH12179" s="221"/>
      <c r="AI12179" s="221"/>
      <c r="AJ12179" s="221"/>
      <c r="AK12179" s="221"/>
      <c r="AL12179" s="221"/>
      <c r="AM12179" s="221"/>
      <c r="AN12179" s="221"/>
      <c r="AO12179" s="221"/>
      <c r="AP12179" s="221"/>
      <c r="AQ12179" s="219"/>
      <c r="AR12179" s="219"/>
      <c r="AS12179" s="221"/>
      <c r="AT12179" s="221"/>
      <c r="AU12179" s="221"/>
      <c r="AV12179" s="221"/>
      <c r="AW12179" s="221"/>
      <c r="AX12179" s="221"/>
      <c r="AY12179" s="221"/>
      <c r="AZ12179" s="221"/>
    </row>
    <row r="12180" spans="34:52" x14ac:dyDescent="0.15">
      <c r="AH12180" s="221"/>
      <c r="AI12180" s="221"/>
      <c r="AJ12180" s="221"/>
      <c r="AK12180" s="221"/>
      <c r="AL12180" s="221"/>
      <c r="AM12180" s="221"/>
      <c r="AN12180" s="221"/>
      <c r="AO12180" s="221"/>
      <c r="AP12180" s="221"/>
      <c r="AQ12180" s="219"/>
      <c r="AR12180" s="219"/>
      <c r="AS12180" s="221"/>
      <c r="AT12180" s="221"/>
      <c r="AU12180" s="221"/>
      <c r="AV12180" s="221"/>
      <c r="AW12180" s="221"/>
      <c r="AX12180" s="221"/>
      <c r="AY12180" s="221"/>
      <c r="AZ12180" s="221"/>
    </row>
    <row r="12181" spans="34:52" x14ac:dyDescent="0.15">
      <c r="AH12181" s="221"/>
      <c r="AI12181" s="221"/>
      <c r="AJ12181" s="221"/>
      <c r="AK12181" s="221"/>
      <c r="AL12181" s="221"/>
      <c r="AM12181" s="221"/>
      <c r="AN12181" s="221"/>
      <c r="AO12181" s="221"/>
      <c r="AP12181" s="221"/>
      <c r="AQ12181" s="219"/>
      <c r="AR12181" s="219"/>
      <c r="AS12181" s="221"/>
      <c r="AT12181" s="221"/>
      <c r="AU12181" s="221"/>
      <c r="AV12181" s="221"/>
      <c r="AW12181" s="221"/>
      <c r="AX12181" s="221"/>
      <c r="AY12181" s="221"/>
      <c r="AZ12181" s="221"/>
    </row>
    <row r="12182" spans="34:52" x14ac:dyDescent="0.15">
      <c r="AH12182" s="221"/>
      <c r="AI12182" s="221"/>
      <c r="AJ12182" s="221"/>
      <c r="AK12182" s="221"/>
      <c r="AL12182" s="221"/>
      <c r="AM12182" s="221"/>
      <c r="AN12182" s="221"/>
      <c r="AO12182" s="221"/>
      <c r="AP12182" s="221"/>
      <c r="AQ12182" s="219"/>
      <c r="AR12182" s="219"/>
      <c r="AS12182" s="221"/>
      <c r="AT12182" s="221"/>
      <c r="AU12182" s="221"/>
      <c r="AV12182" s="221"/>
      <c r="AW12182" s="221"/>
      <c r="AX12182" s="221"/>
      <c r="AY12182" s="221"/>
      <c r="AZ12182" s="221"/>
    </row>
    <row r="12183" spans="34:52" x14ac:dyDescent="0.15">
      <c r="AH12183" s="221"/>
      <c r="AI12183" s="221"/>
      <c r="AJ12183" s="221"/>
      <c r="AK12183" s="221"/>
      <c r="AL12183" s="221"/>
      <c r="AM12183" s="221"/>
      <c r="AN12183" s="221"/>
      <c r="AO12183" s="221"/>
      <c r="AP12183" s="221"/>
      <c r="AQ12183" s="219"/>
      <c r="AR12183" s="219"/>
      <c r="AS12183" s="221"/>
      <c r="AT12183" s="221"/>
      <c r="AU12183" s="221"/>
      <c r="AV12183" s="221"/>
      <c r="AW12183" s="221"/>
      <c r="AX12183" s="221"/>
      <c r="AY12183" s="221"/>
      <c r="AZ12183" s="221"/>
    </row>
    <row r="12184" spans="34:52" x14ac:dyDescent="0.15">
      <c r="AH12184" s="221"/>
      <c r="AI12184" s="221"/>
      <c r="AJ12184" s="221"/>
      <c r="AK12184" s="221"/>
      <c r="AL12184" s="221"/>
      <c r="AM12184" s="221"/>
      <c r="AN12184" s="221"/>
      <c r="AO12184" s="221"/>
      <c r="AP12184" s="221"/>
      <c r="AQ12184" s="219"/>
      <c r="AR12184" s="219"/>
      <c r="AS12184" s="221"/>
      <c r="AT12184" s="221"/>
      <c r="AU12184" s="221"/>
      <c r="AV12184" s="221"/>
      <c r="AW12184" s="221"/>
      <c r="AX12184" s="221"/>
      <c r="AY12184" s="221"/>
      <c r="AZ12184" s="221"/>
    </row>
    <row r="12185" spans="34:52" x14ac:dyDescent="0.15">
      <c r="AH12185" s="221"/>
      <c r="AI12185" s="221"/>
      <c r="AJ12185" s="221"/>
      <c r="AK12185" s="221"/>
      <c r="AL12185" s="221"/>
      <c r="AM12185" s="221"/>
      <c r="AN12185" s="221"/>
      <c r="AO12185" s="221"/>
      <c r="AP12185" s="221"/>
      <c r="AQ12185" s="219"/>
      <c r="AR12185" s="219"/>
      <c r="AS12185" s="221"/>
      <c r="AT12185" s="221"/>
      <c r="AU12185" s="221"/>
      <c r="AV12185" s="221"/>
      <c r="AW12185" s="221"/>
      <c r="AX12185" s="221"/>
      <c r="AY12185" s="221"/>
      <c r="AZ12185" s="221"/>
    </row>
    <row r="12186" spans="34:52" x14ac:dyDescent="0.15">
      <c r="AH12186" s="221"/>
      <c r="AI12186" s="221"/>
      <c r="AJ12186" s="221"/>
      <c r="AK12186" s="221"/>
      <c r="AL12186" s="221"/>
      <c r="AM12186" s="221"/>
      <c r="AN12186" s="221"/>
      <c r="AO12186" s="221"/>
      <c r="AP12186" s="221"/>
      <c r="AQ12186" s="219"/>
      <c r="AR12186" s="219"/>
      <c r="AS12186" s="221"/>
      <c r="AT12186" s="221"/>
      <c r="AU12186" s="221"/>
      <c r="AV12186" s="221"/>
      <c r="AW12186" s="221"/>
      <c r="AX12186" s="221"/>
      <c r="AY12186" s="221"/>
      <c r="AZ12186" s="221"/>
    </row>
    <row r="12187" spans="34:52" x14ac:dyDescent="0.15">
      <c r="AH12187" s="221"/>
      <c r="AI12187" s="221"/>
      <c r="AJ12187" s="221"/>
      <c r="AK12187" s="221"/>
      <c r="AL12187" s="221"/>
      <c r="AM12187" s="221"/>
      <c r="AN12187" s="221"/>
      <c r="AO12187" s="221"/>
      <c r="AP12187" s="221"/>
      <c r="AQ12187" s="219"/>
      <c r="AR12187" s="219"/>
      <c r="AS12187" s="221"/>
      <c r="AT12187" s="221"/>
      <c r="AU12187" s="221"/>
      <c r="AV12187" s="221"/>
      <c r="AW12187" s="221"/>
      <c r="AX12187" s="221"/>
      <c r="AY12187" s="221"/>
      <c r="AZ12187" s="221"/>
    </row>
    <row r="12188" spans="34:52" x14ac:dyDescent="0.15">
      <c r="AH12188" s="221"/>
      <c r="AI12188" s="221"/>
      <c r="AJ12188" s="221"/>
      <c r="AK12188" s="221"/>
      <c r="AL12188" s="221"/>
      <c r="AM12188" s="221"/>
      <c r="AN12188" s="221"/>
      <c r="AO12188" s="221"/>
      <c r="AP12188" s="221"/>
      <c r="AQ12188" s="219"/>
      <c r="AR12188" s="219"/>
      <c r="AS12188" s="221"/>
      <c r="AT12188" s="221"/>
      <c r="AU12188" s="221"/>
      <c r="AV12188" s="221"/>
      <c r="AW12188" s="221"/>
      <c r="AX12188" s="221"/>
      <c r="AY12188" s="221"/>
      <c r="AZ12188" s="221"/>
    </row>
    <row r="12189" spans="34:52" x14ac:dyDescent="0.15">
      <c r="AH12189" s="221"/>
      <c r="AI12189" s="221"/>
      <c r="AJ12189" s="221"/>
      <c r="AK12189" s="221"/>
      <c r="AL12189" s="221"/>
      <c r="AM12189" s="221"/>
      <c r="AN12189" s="221"/>
      <c r="AO12189" s="221"/>
      <c r="AP12189" s="221"/>
      <c r="AQ12189" s="219"/>
      <c r="AR12189" s="219"/>
      <c r="AS12189" s="221"/>
      <c r="AT12189" s="221"/>
      <c r="AU12189" s="221"/>
      <c r="AV12189" s="221"/>
      <c r="AW12189" s="221"/>
      <c r="AX12189" s="221"/>
      <c r="AY12189" s="221"/>
      <c r="AZ12189" s="221"/>
    </row>
    <row r="12190" spans="34:52" x14ac:dyDescent="0.15">
      <c r="AH12190" s="221"/>
      <c r="AI12190" s="221"/>
      <c r="AJ12190" s="221"/>
      <c r="AK12190" s="221"/>
      <c r="AL12190" s="221"/>
      <c r="AM12190" s="221"/>
      <c r="AN12190" s="221"/>
      <c r="AO12190" s="221"/>
      <c r="AP12190" s="221"/>
      <c r="AQ12190" s="219"/>
      <c r="AR12190" s="219"/>
      <c r="AS12190" s="221"/>
      <c r="AT12190" s="221"/>
      <c r="AU12190" s="221"/>
      <c r="AV12190" s="221"/>
      <c r="AW12190" s="221"/>
      <c r="AX12190" s="221"/>
      <c r="AY12190" s="221"/>
      <c r="AZ12190" s="221"/>
    </row>
    <row r="12191" spans="34:52" x14ac:dyDescent="0.15">
      <c r="AH12191" s="221"/>
      <c r="AI12191" s="221"/>
      <c r="AJ12191" s="221"/>
      <c r="AK12191" s="221"/>
      <c r="AL12191" s="221"/>
      <c r="AM12191" s="221"/>
      <c r="AN12191" s="221"/>
      <c r="AO12191" s="221"/>
      <c r="AP12191" s="221"/>
      <c r="AQ12191" s="219"/>
      <c r="AR12191" s="219"/>
      <c r="AS12191" s="221"/>
      <c r="AT12191" s="221"/>
      <c r="AU12191" s="221"/>
      <c r="AV12191" s="221"/>
      <c r="AW12191" s="221"/>
      <c r="AX12191" s="221"/>
      <c r="AY12191" s="221"/>
      <c r="AZ12191" s="221"/>
    </row>
    <row r="12192" spans="34:52" x14ac:dyDescent="0.15">
      <c r="AH12192" s="221"/>
      <c r="AI12192" s="221"/>
      <c r="AJ12192" s="221"/>
      <c r="AK12192" s="221"/>
      <c r="AL12192" s="221"/>
      <c r="AM12192" s="221"/>
      <c r="AN12192" s="221"/>
      <c r="AO12192" s="221"/>
      <c r="AP12192" s="221"/>
      <c r="AQ12192" s="219"/>
      <c r="AR12192" s="219"/>
      <c r="AS12192" s="221"/>
      <c r="AT12192" s="221"/>
      <c r="AU12192" s="221"/>
      <c r="AV12192" s="221"/>
      <c r="AW12192" s="221"/>
      <c r="AX12192" s="221"/>
      <c r="AY12192" s="221"/>
      <c r="AZ12192" s="221"/>
    </row>
    <row r="12193" spans="34:52" x14ac:dyDescent="0.15">
      <c r="AH12193" s="221"/>
      <c r="AI12193" s="221"/>
      <c r="AJ12193" s="221"/>
      <c r="AK12193" s="221"/>
      <c r="AL12193" s="221"/>
      <c r="AM12193" s="221"/>
      <c r="AN12193" s="221"/>
      <c r="AO12193" s="221"/>
      <c r="AP12193" s="221"/>
      <c r="AQ12193" s="219"/>
      <c r="AR12193" s="219"/>
      <c r="AS12193" s="221"/>
      <c r="AT12193" s="221"/>
      <c r="AU12193" s="221"/>
      <c r="AV12193" s="221"/>
      <c r="AW12193" s="221"/>
      <c r="AX12193" s="221"/>
      <c r="AY12193" s="221"/>
      <c r="AZ12193" s="221"/>
    </row>
    <row r="12194" spans="34:52" x14ac:dyDescent="0.15">
      <c r="AH12194" s="221"/>
      <c r="AI12194" s="221"/>
      <c r="AJ12194" s="221"/>
      <c r="AK12194" s="221"/>
      <c r="AL12194" s="221"/>
      <c r="AM12194" s="221"/>
      <c r="AN12194" s="221"/>
      <c r="AO12194" s="221"/>
      <c r="AP12194" s="221"/>
      <c r="AQ12194" s="219"/>
      <c r="AR12194" s="219"/>
      <c r="AS12194" s="221"/>
      <c r="AT12194" s="221"/>
      <c r="AU12194" s="221"/>
      <c r="AV12194" s="221"/>
      <c r="AW12194" s="221"/>
      <c r="AX12194" s="221"/>
      <c r="AY12194" s="221"/>
      <c r="AZ12194" s="221"/>
    </row>
    <row r="12195" spans="34:52" x14ac:dyDescent="0.15">
      <c r="AH12195" s="221"/>
      <c r="AI12195" s="221"/>
      <c r="AJ12195" s="221"/>
      <c r="AK12195" s="221"/>
      <c r="AL12195" s="221"/>
      <c r="AM12195" s="221"/>
      <c r="AN12195" s="221"/>
      <c r="AO12195" s="221"/>
      <c r="AP12195" s="221"/>
      <c r="AQ12195" s="219"/>
      <c r="AR12195" s="219"/>
      <c r="AS12195" s="221"/>
      <c r="AT12195" s="221"/>
      <c r="AU12195" s="221"/>
      <c r="AV12195" s="221"/>
      <c r="AW12195" s="221"/>
      <c r="AX12195" s="221"/>
      <c r="AY12195" s="221"/>
      <c r="AZ12195" s="221"/>
    </row>
    <row r="12196" spans="34:52" x14ac:dyDescent="0.15">
      <c r="AH12196" s="221"/>
      <c r="AI12196" s="221"/>
      <c r="AJ12196" s="221"/>
      <c r="AK12196" s="221"/>
      <c r="AL12196" s="221"/>
      <c r="AM12196" s="221"/>
      <c r="AN12196" s="221"/>
      <c r="AO12196" s="221"/>
      <c r="AP12196" s="221"/>
      <c r="AQ12196" s="219"/>
      <c r="AR12196" s="219"/>
      <c r="AS12196" s="221"/>
      <c r="AT12196" s="221"/>
      <c r="AU12196" s="221"/>
      <c r="AV12196" s="221"/>
      <c r="AW12196" s="221"/>
      <c r="AX12196" s="221"/>
      <c r="AY12196" s="221"/>
      <c r="AZ12196" s="221"/>
    </row>
    <row r="12197" spans="34:52" x14ac:dyDescent="0.15">
      <c r="AH12197" s="221"/>
      <c r="AI12197" s="221"/>
      <c r="AJ12197" s="221"/>
      <c r="AK12197" s="221"/>
      <c r="AL12197" s="221"/>
      <c r="AM12197" s="221"/>
      <c r="AN12197" s="221"/>
      <c r="AO12197" s="221"/>
      <c r="AP12197" s="221"/>
      <c r="AQ12197" s="219"/>
      <c r="AR12197" s="219"/>
      <c r="AS12197" s="221"/>
      <c r="AT12197" s="221"/>
      <c r="AU12197" s="221"/>
      <c r="AV12197" s="221"/>
      <c r="AW12197" s="221"/>
      <c r="AX12197" s="221"/>
      <c r="AY12197" s="221"/>
      <c r="AZ12197" s="221"/>
    </row>
    <row r="12198" spans="34:52" x14ac:dyDescent="0.15">
      <c r="AH12198" s="221"/>
      <c r="AI12198" s="221"/>
      <c r="AJ12198" s="221"/>
      <c r="AK12198" s="221"/>
      <c r="AL12198" s="221"/>
      <c r="AM12198" s="221"/>
      <c r="AN12198" s="221"/>
      <c r="AO12198" s="221"/>
      <c r="AP12198" s="221"/>
      <c r="AQ12198" s="219"/>
      <c r="AR12198" s="219"/>
      <c r="AS12198" s="221"/>
      <c r="AT12198" s="221"/>
      <c r="AU12198" s="221"/>
      <c r="AV12198" s="221"/>
      <c r="AW12198" s="221"/>
      <c r="AX12198" s="221"/>
      <c r="AY12198" s="221"/>
      <c r="AZ12198" s="221"/>
    </row>
    <row r="12199" spans="34:52" x14ac:dyDescent="0.15">
      <c r="AH12199" s="221"/>
      <c r="AI12199" s="221"/>
      <c r="AJ12199" s="221"/>
      <c r="AK12199" s="221"/>
      <c r="AL12199" s="221"/>
      <c r="AM12199" s="221"/>
      <c r="AN12199" s="221"/>
      <c r="AO12199" s="221"/>
      <c r="AP12199" s="221"/>
      <c r="AQ12199" s="219"/>
      <c r="AR12199" s="219"/>
      <c r="AS12199" s="221"/>
      <c r="AT12199" s="221"/>
      <c r="AU12199" s="221"/>
      <c r="AV12199" s="221"/>
      <c r="AW12199" s="221"/>
      <c r="AX12199" s="221"/>
      <c r="AY12199" s="221"/>
      <c r="AZ12199" s="221"/>
    </row>
    <row r="12200" spans="34:52" x14ac:dyDescent="0.15">
      <c r="AH12200" s="221"/>
      <c r="AI12200" s="221"/>
      <c r="AJ12200" s="221"/>
      <c r="AK12200" s="221"/>
      <c r="AL12200" s="221"/>
      <c r="AM12200" s="221"/>
      <c r="AN12200" s="221"/>
      <c r="AO12200" s="221"/>
      <c r="AP12200" s="221"/>
      <c r="AQ12200" s="219"/>
      <c r="AR12200" s="219"/>
      <c r="AS12200" s="221"/>
      <c r="AT12200" s="221"/>
      <c r="AU12200" s="221"/>
      <c r="AV12200" s="221"/>
      <c r="AW12200" s="221"/>
      <c r="AX12200" s="221"/>
      <c r="AY12200" s="221"/>
      <c r="AZ12200" s="221"/>
    </row>
    <row r="12201" spans="34:52" x14ac:dyDescent="0.15">
      <c r="AH12201" s="221"/>
      <c r="AI12201" s="221"/>
      <c r="AJ12201" s="221"/>
      <c r="AK12201" s="221"/>
      <c r="AL12201" s="221"/>
      <c r="AM12201" s="221"/>
      <c r="AN12201" s="221"/>
      <c r="AO12201" s="221"/>
      <c r="AP12201" s="221"/>
      <c r="AQ12201" s="219"/>
      <c r="AR12201" s="219"/>
      <c r="AS12201" s="221"/>
      <c r="AT12201" s="221"/>
      <c r="AU12201" s="221"/>
      <c r="AV12201" s="221"/>
      <c r="AW12201" s="221"/>
      <c r="AX12201" s="221"/>
      <c r="AY12201" s="221"/>
      <c r="AZ12201" s="221"/>
    </row>
    <row r="12202" spans="34:52" x14ac:dyDescent="0.15">
      <c r="AH12202" s="221"/>
      <c r="AI12202" s="221"/>
      <c r="AJ12202" s="221"/>
      <c r="AK12202" s="221"/>
      <c r="AL12202" s="221"/>
      <c r="AM12202" s="221"/>
      <c r="AN12202" s="221"/>
      <c r="AO12202" s="221"/>
      <c r="AP12202" s="221"/>
      <c r="AQ12202" s="219"/>
      <c r="AR12202" s="219"/>
      <c r="AS12202" s="221"/>
      <c r="AT12202" s="221"/>
      <c r="AU12202" s="221"/>
      <c r="AV12202" s="221"/>
      <c r="AW12202" s="221"/>
      <c r="AX12202" s="221"/>
      <c r="AY12202" s="221"/>
      <c r="AZ12202" s="221"/>
    </row>
    <row r="12203" spans="34:52" x14ac:dyDescent="0.15">
      <c r="AH12203" s="221"/>
      <c r="AI12203" s="221"/>
      <c r="AJ12203" s="221"/>
      <c r="AK12203" s="221"/>
      <c r="AL12203" s="221"/>
      <c r="AM12203" s="221"/>
      <c r="AN12203" s="221"/>
      <c r="AO12203" s="221"/>
      <c r="AP12203" s="221"/>
      <c r="AQ12203" s="219"/>
      <c r="AR12203" s="219"/>
      <c r="AS12203" s="221"/>
      <c r="AT12203" s="221"/>
      <c r="AU12203" s="221"/>
      <c r="AV12203" s="221"/>
      <c r="AW12203" s="221"/>
      <c r="AX12203" s="221"/>
      <c r="AY12203" s="221"/>
      <c r="AZ12203" s="221"/>
    </row>
    <row r="12204" spans="34:52" x14ac:dyDescent="0.15">
      <c r="AH12204" s="221"/>
      <c r="AI12204" s="221"/>
      <c r="AJ12204" s="221"/>
      <c r="AK12204" s="221"/>
      <c r="AL12204" s="221"/>
      <c r="AM12204" s="221"/>
      <c r="AN12204" s="221"/>
      <c r="AO12204" s="221"/>
      <c r="AP12204" s="221"/>
      <c r="AQ12204" s="219"/>
      <c r="AR12204" s="219"/>
      <c r="AS12204" s="221"/>
      <c r="AT12204" s="221"/>
      <c r="AU12204" s="221"/>
      <c r="AV12204" s="221"/>
      <c r="AW12204" s="221"/>
      <c r="AX12204" s="221"/>
      <c r="AY12204" s="221"/>
      <c r="AZ12204" s="221"/>
    </row>
    <row r="12205" spans="34:52" x14ac:dyDescent="0.15">
      <c r="AH12205" s="221"/>
      <c r="AI12205" s="221"/>
      <c r="AJ12205" s="221"/>
      <c r="AK12205" s="221"/>
      <c r="AL12205" s="221"/>
      <c r="AM12205" s="221"/>
      <c r="AN12205" s="221"/>
      <c r="AO12205" s="221"/>
      <c r="AP12205" s="221"/>
      <c r="AQ12205" s="219"/>
      <c r="AR12205" s="219"/>
      <c r="AS12205" s="221"/>
      <c r="AT12205" s="221"/>
      <c r="AU12205" s="221"/>
      <c r="AV12205" s="221"/>
      <c r="AW12205" s="221"/>
      <c r="AX12205" s="221"/>
      <c r="AY12205" s="221"/>
      <c r="AZ12205" s="221"/>
    </row>
    <row r="12206" spans="34:52" x14ac:dyDescent="0.15">
      <c r="AH12206" s="221"/>
      <c r="AI12206" s="221"/>
      <c r="AJ12206" s="221"/>
      <c r="AK12206" s="221"/>
      <c r="AL12206" s="221"/>
      <c r="AM12206" s="221"/>
      <c r="AN12206" s="221"/>
      <c r="AO12206" s="221"/>
      <c r="AP12206" s="221"/>
      <c r="AQ12206" s="219"/>
      <c r="AR12206" s="219"/>
      <c r="AS12206" s="221"/>
      <c r="AT12206" s="221"/>
      <c r="AU12206" s="221"/>
      <c r="AV12206" s="221"/>
      <c r="AW12206" s="221"/>
      <c r="AX12206" s="221"/>
      <c r="AY12206" s="221"/>
      <c r="AZ12206" s="221"/>
    </row>
    <row r="12207" spans="34:52" x14ac:dyDescent="0.15">
      <c r="AH12207" s="221"/>
      <c r="AI12207" s="221"/>
      <c r="AJ12207" s="221"/>
      <c r="AK12207" s="221"/>
      <c r="AL12207" s="221"/>
      <c r="AM12207" s="221"/>
      <c r="AN12207" s="221"/>
      <c r="AO12207" s="221"/>
      <c r="AP12207" s="221"/>
      <c r="AQ12207" s="219"/>
      <c r="AR12207" s="219"/>
      <c r="AS12207" s="221"/>
      <c r="AT12207" s="221"/>
      <c r="AU12207" s="221"/>
      <c r="AV12207" s="221"/>
      <c r="AW12207" s="221"/>
      <c r="AX12207" s="221"/>
      <c r="AY12207" s="221"/>
      <c r="AZ12207" s="221"/>
    </row>
    <row r="12208" spans="34:52" x14ac:dyDescent="0.15">
      <c r="AH12208" s="221"/>
      <c r="AI12208" s="221"/>
      <c r="AJ12208" s="221"/>
      <c r="AK12208" s="221"/>
      <c r="AL12208" s="221"/>
      <c r="AM12208" s="221"/>
      <c r="AN12208" s="221"/>
      <c r="AO12208" s="221"/>
      <c r="AP12208" s="221"/>
      <c r="AQ12208" s="219"/>
      <c r="AR12208" s="219"/>
      <c r="AS12208" s="221"/>
      <c r="AT12208" s="221"/>
      <c r="AU12208" s="221"/>
      <c r="AV12208" s="221"/>
      <c r="AW12208" s="221"/>
      <c r="AX12208" s="221"/>
      <c r="AY12208" s="221"/>
      <c r="AZ12208" s="221"/>
    </row>
    <row r="12209" spans="34:52" x14ac:dyDescent="0.15">
      <c r="AH12209" s="221"/>
      <c r="AI12209" s="221"/>
      <c r="AJ12209" s="221"/>
      <c r="AK12209" s="221"/>
      <c r="AL12209" s="221"/>
      <c r="AM12209" s="221"/>
      <c r="AN12209" s="221"/>
      <c r="AO12209" s="221"/>
      <c r="AP12209" s="221"/>
      <c r="AQ12209" s="219"/>
      <c r="AR12209" s="219"/>
      <c r="AS12209" s="221"/>
      <c r="AT12209" s="221"/>
      <c r="AU12209" s="221"/>
      <c r="AV12209" s="221"/>
      <c r="AW12209" s="221"/>
      <c r="AX12209" s="221"/>
      <c r="AY12209" s="221"/>
      <c r="AZ12209" s="221"/>
    </row>
    <row r="12210" spans="34:52" x14ac:dyDescent="0.15">
      <c r="AH12210" s="221"/>
      <c r="AI12210" s="221"/>
      <c r="AJ12210" s="221"/>
      <c r="AK12210" s="221"/>
      <c r="AL12210" s="221"/>
      <c r="AM12210" s="221"/>
      <c r="AN12210" s="221"/>
      <c r="AO12210" s="221"/>
      <c r="AP12210" s="221"/>
      <c r="AQ12210" s="219"/>
      <c r="AR12210" s="219"/>
      <c r="AS12210" s="221"/>
      <c r="AT12210" s="221"/>
      <c r="AU12210" s="221"/>
      <c r="AV12210" s="221"/>
      <c r="AW12210" s="221"/>
      <c r="AX12210" s="221"/>
      <c r="AY12210" s="221"/>
      <c r="AZ12210" s="221"/>
    </row>
    <row r="12211" spans="34:52" x14ac:dyDescent="0.15">
      <c r="AH12211" s="221"/>
      <c r="AI12211" s="221"/>
      <c r="AJ12211" s="221"/>
      <c r="AK12211" s="221"/>
      <c r="AL12211" s="221"/>
      <c r="AM12211" s="221"/>
      <c r="AN12211" s="221"/>
      <c r="AO12211" s="221"/>
      <c r="AP12211" s="221"/>
      <c r="AQ12211" s="219"/>
      <c r="AR12211" s="219"/>
      <c r="AS12211" s="221"/>
      <c r="AT12211" s="221"/>
      <c r="AU12211" s="221"/>
      <c r="AV12211" s="221"/>
      <c r="AW12211" s="221"/>
      <c r="AX12211" s="221"/>
      <c r="AY12211" s="221"/>
      <c r="AZ12211" s="221"/>
    </row>
    <row r="12212" spans="34:52" x14ac:dyDescent="0.15">
      <c r="AH12212" s="221"/>
      <c r="AI12212" s="221"/>
      <c r="AJ12212" s="221"/>
      <c r="AK12212" s="221"/>
      <c r="AL12212" s="221"/>
      <c r="AM12212" s="221"/>
      <c r="AN12212" s="221"/>
      <c r="AO12212" s="221"/>
      <c r="AP12212" s="221"/>
      <c r="AQ12212" s="219"/>
      <c r="AR12212" s="219"/>
      <c r="AS12212" s="221"/>
      <c r="AT12212" s="221"/>
      <c r="AU12212" s="221"/>
      <c r="AV12212" s="221"/>
      <c r="AW12212" s="221"/>
      <c r="AX12212" s="221"/>
      <c r="AY12212" s="221"/>
      <c r="AZ12212" s="221"/>
    </row>
    <row r="12213" spans="34:52" x14ac:dyDescent="0.15">
      <c r="AH12213" s="221"/>
      <c r="AI12213" s="221"/>
      <c r="AJ12213" s="221"/>
      <c r="AK12213" s="221"/>
      <c r="AL12213" s="221"/>
      <c r="AM12213" s="221"/>
      <c r="AN12213" s="221"/>
      <c r="AO12213" s="221"/>
      <c r="AP12213" s="221"/>
      <c r="AQ12213" s="219"/>
      <c r="AR12213" s="219"/>
      <c r="AS12213" s="221"/>
      <c r="AT12213" s="221"/>
      <c r="AU12213" s="221"/>
      <c r="AV12213" s="221"/>
      <c r="AW12213" s="221"/>
      <c r="AX12213" s="221"/>
      <c r="AY12213" s="221"/>
      <c r="AZ12213" s="221"/>
    </row>
    <row r="12214" spans="34:52" x14ac:dyDescent="0.15">
      <c r="AH12214" s="221"/>
      <c r="AI12214" s="221"/>
      <c r="AJ12214" s="221"/>
      <c r="AK12214" s="221"/>
      <c r="AL12214" s="221"/>
      <c r="AM12214" s="221"/>
      <c r="AN12214" s="221"/>
      <c r="AO12214" s="221"/>
      <c r="AP12214" s="221"/>
      <c r="AQ12214" s="219"/>
      <c r="AR12214" s="219"/>
      <c r="AS12214" s="221"/>
      <c r="AT12214" s="221"/>
      <c r="AU12214" s="221"/>
      <c r="AV12214" s="221"/>
      <c r="AW12214" s="221"/>
      <c r="AX12214" s="221"/>
      <c r="AY12214" s="221"/>
      <c r="AZ12214" s="221"/>
    </row>
    <row r="12215" spans="34:52" x14ac:dyDescent="0.15">
      <c r="AH12215" s="221"/>
      <c r="AI12215" s="221"/>
      <c r="AJ12215" s="221"/>
      <c r="AK12215" s="221"/>
      <c r="AL12215" s="221"/>
      <c r="AM12215" s="221"/>
      <c r="AN12215" s="221"/>
      <c r="AO12215" s="221"/>
      <c r="AP12215" s="221"/>
      <c r="AQ12215" s="219"/>
      <c r="AR12215" s="219"/>
      <c r="AS12215" s="221"/>
      <c r="AT12215" s="221"/>
      <c r="AU12215" s="221"/>
      <c r="AV12215" s="221"/>
      <c r="AW12215" s="221"/>
      <c r="AX12215" s="221"/>
      <c r="AY12215" s="221"/>
      <c r="AZ12215" s="221"/>
    </row>
    <row r="12216" spans="34:52" x14ac:dyDescent="0.15">
      <c r="AH12216" s="221"/>
      <c r="AI12216" s="221"/>
      <c r="AJ12216" s="221"/>
      <c r="AK12216" s="221"/>
      <c r="AL12216" s="221"/>
      <c r="AM12216" s="221"/>
      <c r="AN12216" s="221"/>
      <c r="AO12216" s="221"/>
      <c r="AP12216" s="221"/>
      <c r="AQ12216" s="219"/>
      <c r="AR12216" s="219"/>
      <c r="AS12216" s="221"/>
      <c r="AT12216" s="221"/>
      <c r="AU12216" s="221"/>
      <c r="AV12216" s="221"/>
      <c r="AW12216" s="221"/>
      <c r="AX12216" s="221"/>
      <c r="AY12216" s="221"/>
      <c r="AZ12216" s="221"/>
    </row>
    <row r="12217" spans="34:52" x14ac:dyDescent="0.15">
      <c r="AH12217" s="221"/>
      <c r="AI12217" s="221"/>
      <c r="AJ12217" s="221"/>
      <c r="AK12217" s="221"/>
      <c r="AL12217" s="221"/>
      <c r="AM12217" s="221"/>
      <c r="AN12217" s="221"/>
      <c r="AO12217" s="221"/>
      <c r="AP12217" s="221"/>
      <c r="AQ12217" s="219"/>
      <c r="AR12217" s="219"/>
      <c r="AS12217" s="221"/>
      <c r="AT12217" s="221"/>
      <c r="AU12217" s="221"/>
      <c r="AV12217" s="221"/>
      <c r="AW12217" s="221"/>
      <c r="AX12217" s="221"/>
      <c r="AY12217" s="221"/>
      <c r="AZ12217" s="221"/>
    </row>
    <row r="12218" spans="34:52" x14ac:dyDescent="0.15">
      <c r="AH12218" s="221"/>
      <c r="AI12218" s="221"/>
      <c r="AJ12218" s="221"/>
      <c r="AK12218" s="221"/>
      <c r="AL12218" s="221"/>
      <c r="AM12218" s="221"/>
      <c r="AN12218" s="221"/>
      <c r="AO12218" s="221"/>
      <c r="AP12218" s="221"/>
      <c r="AQ12218" s="219"/>
      <c r="AR12218" s="219"/>
      <c r="AS12218" s="221"/>
      <c r="AT12218" s="221"/>
      <c r="AU12218" s="221"/>
      <c r="AV12218" s="221"/>
      <c r="AW12218" s="221"/>
      <c r="AX12218" s="221"/>
      <c r="AY12218" s="221"/>
      <c r="AZ12218" s="221"/>
    </row>
    <row r="12219" spans="34:52" x14ac:dyDescent="0.15">
      <c r="AH12219" s="221"/>
      <c r="AI12219" s="221"/>
      <c r="AJ12219" s="221"/>
      <c r="AK12219" s="221"/>
      <c r="AL12219" s="221"/>
      <c r="AM12219" s="221"/>
      <c r="AN12219" s="221"/>
      <c r="AO12219" s="221"/>
      <c r="AP12219" s="221"/>
      <c r="AQ12219" s="219"/>
      <c r="AR12219" s="219"/>
      <c r="AS12219" s="221"/>
      <c r="AT12219" s="221"/>
      <c r="AU12219" s="221"/>
      <c r="AV12219" s="221"/>
      <c r="AW12219" s="221"/>
      <c r="AX12219" s="221"/>
      <c r="AY12219" s="221"/>
      <c r="AZ12219" s="221"/>
    </row>
    <row r="12220" spans="34:52" x14ac:dyDescent="0.15">
      <c r="AH12220" s="221"/>
      <c r="AI12220" s="221"/>
      <c r="AJ12220" s="221"/>
      <c r="AK12220" s="221"/>
      <c r="AL12220" s="221"/>
      <c r="AM12220" s="221"/>
      <c r="AN12220" s="221"/>
      <c r="AO12220" s="221"/>
      <c r="AP12220" s="221"/>
      <c r="AQ12220" s="219"/>
      <c r="AR12220" s="219"/>
      <c r="AS12220" s="221"/>
      <c r="AT12220" s="221"/>
      <c r="AU12220" s="221"/>
      <c r="AV12220" s="221"/>
      <c r="AW12220" s="221"/>
      <c r="AX12220" s="221"/>
      <c r="AY12220" s="221"/>
      <c r="AZ12220" s="221"/>
    </row>
    <row r="12221" spans="34:52" x14ac:dyDescent="0.15">
      <c r="AH12221" s="221"/>
      <c r="AI12221" s="221"/>
      <c r="AJ12221" s="221"/>
      <c r="AK12221" s="221"/>
      <c r="AL12221" s="221"/>
      <c r="AM12221" s="221"/>
      <c r="AN12221" s="221"/>
      <c r="AO12221" s="221"/>
      <c r="AP12221" s="221"/>
      <c r="AQ12221" s="219"/>
      <c r="AR12221" s="219"/>
      <c r="AS12221" s="221"/>
      <c r="AT12221" s="221"/>
      <c r="AU12221" s="221"/>
      <c r="AV12221" s="221"/>
      <c r="AW12221" s="221"/>
      <c r="AX12221" s="221"/>
      <c r="AY12221" s="221"/>
      <c r="AZ12221" s="221"/>
    </row>
    <row r="12222" spans="34:52" x14ac:dyDescent="0.15">
      <c r="AH12222" s="221"/>
      <c r="AI12222" s="221"/>
      <c r="AJ12222" s="221"/>
      <c r="AK12222" s="221"/>
      <c r="AL12222" s="221"/>
      <c r="AM12222" s="221"/>
      <c r="AN12222" s="221"/>
      <c r="AO12222" s="221"/>
      <c r="AP12222" s="221"/>
      <c r="AQ12222" s="219"/>
      <c r="AR12222" s="219"/>
      <c r="AS12222" s="221"/>
      <c r="AT12222" s="221"/>
      <c r="AU12222" s="221"/>
      <c r="AV12222" s="221"/>
      <c r="AW12222" s="221"/>
      <c r="AX12222" s="221"/>
      <c r="AY12222" s="221"/>
      <c r="AZ12222" s="221"/>
    </row>
    <row r="12223" spans="34:52" x14ac:dyDescent="0.15">
      <c r="AH12223" s="221"/>
      <c r="AI12223" s="221"/>
      <c r="AJ12223" s="221"/>
      <c r="AK12223" s="221"/>
      <c r="AL12223" s="221"/>
      <c r="AM12223" s="221"/>
      <c r="AN12223" s="221"/>
      <c r="AO12223" s="221"/>
      <c r="AP12223" s="221"/>
      <c r="AQ12223" s="219"/>
      <c r="AR12223" s="219"/>
      <c r="AS12223" s="221"/>
      <c r="AT12223" s="221"/>
      <c r="AU12223" s="221"/>
      <c r="AV12223" s="221"/>
      <c r="AW12223" s="221"/>
      <c r="AX12223" s="221"/>
      <c r="AY12223" s="221"/>
      <c r="AZ12223" s="221"/>
    </row>
    <row r="12224" spans="34:52" x14ac:dyDescent="0.15">
      <c r="AH12224" s="221"/>
      <c r="AI12224" s="221"/>
      <c r="AJ12224" s="221"/>
      <c r="AK12224" s="221"/>
      <c r="AL12224" s="221"/>
      <c r="AM12224" s="221"/>
      <c r="AN12224" s="221"/>
      <c r="AO12224" s="221"/>
      <c r="AP12224" s="221"/>
      <c r="AQ12224" s="219"/>
      <c r="AR12224" s="219"/>
      <c r="AS12224" s="221"/>
      <c r="AT12224" s="221"/>
      <c r="AU12224" s="221"/>
      <c r="AV12224" s="221"/>
      <c r="AW12224" s="221"/>
      <c r="AX12224" s="221"/>
      <c r="AY12224" s="221"/>
      <c r="AZ12224" s="221"/>
    </row>
    <row r="12225" spans="34:52" x14ac:dyDescent="0.15">
      <c r="AH12225" s="221"/>
      <c r="AI12225" s="221"/>
      <c r="AJ12225" s="221"/>
      <c r="AK12225" s="221"/>
      <c r="AL12225" s="221"/>
      <c r="AM12225" s="221"/>
      <c r="AN12225" s="221"/>
      <c r="AO12225" s="221"/>
      <c r="AP12225" s="221"/>
      <c r="AQ12225" s="219"/>
      <c r="AR12225" s="219"/>
      <c r="AS12225" s="221"/>
      <c r="AT12225" s="221"/>
      <c r="AU12225" s="221"/>
      <c r="AV12225" s="221"/>
      <c r="AW12225" s="221"/>
      <c r="AX12225" s="221"/>
      <c r="AY12225" s="221"/>
      <c r="AZ12225" s="221"/>
    </row>
    <row r="12226" spans="34:52" x14ac:dyDescent="0.15">
      <c r="AH12226" s="221"/>
      <c r="AI12226" s="221"/>
      <c r="AJ12226" s="221"/>
      <c r="AK12226" s="221"/>
      <c r="AL12226" s="221"/>
      <c r="AM12226" s="221"/>
      <c r="AN12226" s="221"/>
      <c r="AO12226" s="221"/>
      <c r="AP12226" s="221"/>
      <c r="AQ12226" s="219"/>
      <c r="AR12226" s="219"/>
      <c r="AS12226" s="221"/>
      <c r="AT12226" s="221"/>
      <c r="AU12226" s="221"/>
      <c r="AV12226" s="221"/>
      <c r="AW12226" s="221"/>
      <c r="AX12226" s="221"/>
      <c r="AY12226" s="221"/>
      <c r="AZ12226" s="221"/>
    </row>
    <row r="12227" spans="34:52" x14ac:dyDescent="0.15">
      <c r="AH12227" s="221"/>
      <c r="AI12227" s="221"/>
      <c r="AJ12227" s="221"/>
      <c r="AK12227" s="221"/>
      <c r="AL12227" s="221"/>
      <c r="AM12227" s="221"/>
      <c r="AN12227" s="221"/>
      <c r="AO12227" s="221"/>
      <c r="AP12227" s="221"/>
      <c r="AQ12227" s="219"/>
      <c r="AR12227" s="219"/>
      <c r="AS12227" s="221"/>
      <c r="AT12227" s="221"/>
      <c r="AU12227" s="221"/>
      <c r="AV12227" s="221"/>
      <c r="AW12227" s="221"/>
      <c r="AX12227" s="221"/>
      <c r="AY12227" s="221"/>
      <c r="AZ12227" s="221"/>
    </row>
    <row r="12228" spans="34:52" x14ac:dyDescent="0.15">
      <c r="AH12228" s="221"/>
      <c r="AI12228" s="221"/>
      <c r="AJ12228" s="221"/>
      <c r="AK12228" s="221"/>
      <c r="AL12228" s="221"/>
      <c r="AM12228" s="221"/>
      <c r="AN12228" s="221"/>
      <c r="AO12228" s="221"/>
      <c r="AP12228" s="221"/>
      <c r="AQ12228" s="219"/>
      <c r="AR12228" s="219"/>
      <c r="AS12228" s="221"/>
      <c r="AT12228" s="221"/>
      <c r="AU12228" s="221"/>
      <c r="AV12228" s="221"/>
      <c r="AW12228" s="221"/>
      <c r="AX12228" s="221"/>
      <c r="AY12228" s="221"/>
      <c r="AZ12228" s="221"/>
    </row>
    <row r="12229" spans="34:52" x14ac:dyDescent="0.15">
      <c r="AH12229" s="221"/>
      <c r="AI12229" s="221"/>
      <c r="AJ12229" s="221"/>
      <c r="AK12229" s="221"/>
      <c r="AL12229" s="221"/>
      <c r="AM12229" s="221"/>
      <c r="AN12229" s="221"/>
      <c r="AO12229" s="221"/>
      <c r="AP12229" s="221"/>
      <c r="AQ12229" s="219"/>
      <c r="AR12229" s="219"/>
      <c r="AS12229" s="221"/>
      <c r="AT12229" s="221"/>
      <c r="AU12229" s="221"/>
      <c r="AV12229" s="221"/>
      <c r="AW12229" s="221"/>
      <c r="AX12229" s="221"/>
      <c r="AY12229" s="221"/>
      <c r="AZ12229" s="221"/>
    </row>
    <row r="12230" spans="34:52" x14ac:dyDescent="0.15">
      <c r="AH12230" s="221"/>
      <c r="AI12230" s="221"/>
      <c r="AJ12230" s="221"/>
      <c r="AK12230" s="221"/>
      <c r="AL12230" s="221"/>
      <c r="AM12230" s="221"/>
      <c r="AN12230" s="221"/>
      <c r="AO12230" s="221"/>
      <c r="AP12230" s="221"/>
      <c r="AQ12230" s="219"/>
      <c r="AR12230" s="219"/>
      <c r="AS12230" s="221"/>
      <c r="AT12230" s="221"/>
      <c r="AU12230" s="221"/>
      <c r="AV12230" s="221"/>
      <c r="AW12230" s="221"/>
      <c r="AX12230" s="221"/>
      <c r="AY12230" s="221"/>
      <c r="AZ12230" s="221"/>
    </row>
    <row r="12231" spans="34:52" x14ac:dyDescent="0.15">
      <c r="AH12231" s="221"/>
      <c r="AI12231" s="221"/>
      <c r="AJ12231" s="221"/>
      <c r="AK12231" s="221"/>
      <c r="AL12231" s="221"/>
      <c r="AM12231" s="221"/>
      <c r="AN12231" s="221"/>
      <c r="AO12231" s="221"/>
      <c r="AP12231" s="221"/>
      <c r="AQ12231" s="219"/>
      <c r="AR12231" s="219"/>
      <c r="AS12231" s="221"/>
      <c r="AT12231" s="221"/>
      <c r="AU12231" s="221"/>
      <c r="AV12231" s="221"/>
      <c r="AW12231" s="221"/>
      <c r="AX12231" s="221"/>
      <c r="AY12231" s="221"/>
      <c r="AZ12231" s="221"/>
    </row>
    <row r="12232" spans="34:52" x14ac:dyDescent="0.15">
      <c r="AH12232" s="221"/>
      <c r="AI12232" s="221"/>
      <c r="AJ12232" s="221"/>
      <c r="AK12232" s="221"/>
      <c r="AL12232" s="221"/>
      <c r="AM12232" s="221"/>
      <c r="AN12232" s="221"/>
      <c r="AO12232" s="221"/>
      <c r="AP12232" s="221"/>
      <c r="AQ12232" s="219"/>
      <c r="AR12232" s="219"/>
      <c r="AS12232" s="221"/>
      <c r="AT12232" s="221"/>
      <c r="AU12232" s="221"/>
      <c r="AV12232" s="221"/>
      <c r="AW12232" s="221"/>
      <c r="AX12232" s="221"/>
      <c r="AY12232" s="221"/>
      <c r="AZ12232" s="221"/>
    </row>
    <row r="12233" spans="34:52" x14ac:dyDescent="0.15">
      <c r="AH12233" s="221"/>
      <c r="AI12233" s="221"/>
      <c r="AJ12233" s="221"/>
      <c r="AK12233" s="221"/>
      <c r="AL12233" s="221"/>
      <c r="AM12233" s="221"/>
      <c r="AN12233" s="221"/>
      <c r="AO12233" s="221"/>
      <c r="AP12233" s="221"/>
      <c r="AQ12233" s="219"/>
      <c r="AR12233" s="219"/>
      <c r="AS12233" s="221"/>
      <c r="AT12233" s="221"/>
      <c r="AU12233" s="221"/>
      <c r="AV12233" s="221"/>
      <c r="AW12233" s="221"/>
      <c r="AX12233" s="221"/>
      <c r="AY12233" s="221"/>
      <c r="AZ12233" s="221"/>
    </row>
    <row r="12234" spans="34:52" x14ac:dyDescent="0.15">
      <c r="AH12234" s="221"/>
      <c r="AI12234" s="221"/>
      <c r="AJ12234" s="221"/>
      <c r="AK12234" s="221"/>
      <c r="AL12234" s="221"/>
      <c r="AM12234" s="221"/>
      <c r="AN12234" s="221"/>
      <c r="AO12234" s="221"/>
      <c r="AP12234" s="221"/>
      <c r="AQ12234" s="219"/>
      <c r="AR12234" s="219"/>
      <c r="AS12234" s="221"/>
      <c r="AT12234" s="221"/>
      <c r="AU12234" s="221"/>
      <c r="AV12234" s="221"/>
      <c r="AW12234" s="221"/>
      <c r="AX12234" s="221"/>
      <c r="AY12234" s="221"/>
      <c r="AZ12234" s="221"/>
    </row>
    <row r="12235" spans="34:52" x14ac:dyDescent="0.15">
      <c r="AH12235" s="221"/>
      <c r="AI12235" s="221"/>
      <c r="AJ12235" s="221"/>
      <c r="AK12235" s="221"/>
      <c r="AL12235" s="221"/>
      <c r="AM12235" s="221"/>
      <c r="AN12235" s="221"/>
      <c r="AO12235" s="221"/>
      <c r="AP12235" s="221"/>
      <c r="AQ12235" s="219"/>
      <c r="AR12235" s="219"/>
      <c r="AS12235" s="221"/>
      <c r="AT12235" s="221"/>
      <c r="AU12235" s="221"/>
      <c r="AV12235" s="221"/>
      <c r="AW12235" s="221"/>
      <c r="AX12235" s="221"/>
      <c r="AY12235" s="221"/>
      <c r="AZ12235" s="221"/>
    </row>
    <row r="12236" spans="34:52" x14ac:dyDescent="0.15">
      <c r="AH12236" s="221"/>
      <c r="AI12236" s="221"/>
      <c r="AJ12236" s="221"/>
      <c r="AK12236" s="221"/>
      <c r="AL12236" s="221"/>
      <c r="AM12236" s="221"/>
      <c r="AN12236" s="221"/>
      <c r="AO12236" s="221"/>
      <c r="AP12236" s="221"/>
      <c r="AQ12236" s="219"/>
      <c r="AR12236" s="219"/>
      <c r="AS12236" s="221"/>
      <c r="AT12236" s="221"/>
      <c r="AU12236" s="221"/>
      <c r="AV12236" s="221"/>
      <c r="AW12236" s="221"/>
      <c r="AX12236" s="221"/>
      <c r="AY12236" s="221"/>
      <c r="AZ12236" s="221"/>
    </row>
    <row r="12237" spans="34:52" x14ac:dyDescent="0.15">
      <c r="AH12237" s="221"/>
      <c r="AI12237" s="221"/>
      <c r="AJ12237" s="221"/>
      <c r="AK12237" s="221"/>
      <c r="AL12237" s="221"/>
      <c r="AM12237" s="221"/>
      <c r="AN12237" s="221"/>
      <c r="AO12237" s="221"/>
      <c r="AP12237" s="221"/>
      <c r="AQ12237" s="219"/>
      <c r="AR12237" s="219"/>
      <c r="AS12237" s="221"/>
      <c r="AT12237" s="221"/>
      <c r="AU12237" s="221"/>
      <c r="AV12237" s="221"/>
      <c r="AW12237" s="221"/>
      <c r="AX12237" s="221"/>
      <c r="AY12237" s="221"/>
      <c r="AZ12237" s="221"/>
    </row>
    <row r="12238" spans="34:52" x14ac:dyDescent="0.15">
      <c r="AH12238" s="221"/>
      <c r="AI12238" s="221"/>
      <c r="AJ12238" s="221"/>
      <c r="AK12238" s="221"/>
      <c r="AL12238" s="221"/>
      <c r="AM12238" s="221"/>
      <c r="AN12238" s="221"/>
      <c r="AO12238" s="221"/>
      <c r="AP12238" s="221"/>
      <c r="AQ12238" s="219"/>
      <c r="AR12238" s="219"/>
      <c r="AS12238" s="221"/>
      <c r="AT12238" s="221"/>
      <c r="AU12238" s="221"/>
      <c r="AV12238" s="221"/>
      <c r="AW12238" s="221"/>
      <c r="AX12238" s="221"/>
      <c r="AY12238" s="221"/>
      <c r="AZ12238" s="221"/>
    </row>
    <row r="12239" spans="34:52" x14ac:dyDescent="0.15">
      <c r="AH12239" s="221"/>
      <c r="AI12239" s="221"/>
      <c r="AJ12239" s="221"/>
      <c r="AK12239" s="221"/>
      <c r="AL12239" s="221"/>
      <c r="AM12239" s="221"/>
      <c r="AN12239" s="221"/>
      <c r="AO12239" s="221"/>
      <c r="AP12239" s="221"/>
      <c r="AQ12239" s="219"/>
      <c r="AR12239" s="219"/>
      <c r="AS12239" s="221"/>
      <c r="AT12239" s="221"/>
      <c r="AU12239" s="221"/>
      <c r="AV12239" s="221"/>
      <c r="AW12239" s="221"/>
      <c r="AX12239" s="221"/>
      <c r="AY12239" s="221"/>
      <c r="AZ12239" s="221"/>
    </row>
    <row r="12240" spans="34:52" x14ac:dyDescent="0.15">
      <c r="AH12240" s="221"/>
      <c r="AI12240" s="221"/>
      <c r="AJ12240" s="221"/>
      <c r="AK12240" s="221"/>
      <c r="AL12240" s="221"/>
      <c r="AM12240" s="221"/>
      <c r="AN12240" s="221"/>
      <c r="AO12240" s="221"/>
      <c r="AP12240" s="221"/>
      <c r="AQ12240" s="219"/>
      <c r="AR12240" s="219"/>
      <c r="AS12240" s="221"/>
      <c r="AT12240" s="221"/>
      <c r="AU12240" s="221"/>
      <c r="AV12240" s="221"/>
      <c r="AW12240" s="221"/>
      <c r="AX12240" s="221"/>
      <c r="AY12240" s="221"/>
      <c r="AZ12240" s="221"/>
    </row>
    <row r="12241" spans="34:52" x14ac:dyDescent="0.15">
      <c r="AH12241" s="221"/>
      <c r="AI12241" s="221"/>
      <c r="AJ12241" s="221"/>
      <c r="AK12241" s="221"/>
      <c r="AL12241" s="221"/>
      <c r="AM12241" s="221"/>
      <c r="AN12241" s="221"/>
      <c r="AO12241" s="221"/>
      <c r="AP12241" s="221"/>
      <c r="AQ12241" s="219"/>
      <c r="AR12241" s="219"/>
      <c r="AS12241" s="221"/>
      <c r="AT12241" s="221"/>
      <c r="AU12241" s="221"/>
      <c r="AV12241" s="221"/>
      <c r="AW12241" s="221"/>
      <c r="AX12241" s="221"/>
      <c r="AY12241" s="221"/>
      <c r="AZ12241" s="221"/>
    </row>
    <row r="12242" spans="34:52" x14ac:dyDescent="0.15">
      <c r="AH12242" s="221"/>
      <c r="AI12242" s="221"/>
      <c r="AJ12242" s="221"/>
      <c r="AK12242" s="221"/>
      <c r="AL12242" s="221"/>
      <c r="AM12242" s="221"/>
      <c r="AN12242" s="221"/>
      <c r="AO12242" s="221"/>
      <c r="AP12242" s="221"/>
      <c r="AQ12242" s="219"/>
      <c r="AR12242" s="219"/>
      <c r="AS12242" s="221"/>
      <c r="AT12242" s="221"/>
      <c r="AU12242" s="221"/>
      <c r="AV12242" s="221"/>
      <c r="AW12242" s="221"/>
      <c r="AX12242" s="221"/>
      <c r="AY12242" s="221"/>
      <c r="AZ12242" s="221"/>
    </row>
    <row r="12243" spans="34:52" x14ac:dyDescent="0.15">
      <c r="AH12243" s="221"/>
      <c r="AI12243" s="221"/>
      <c r="AJ12243" s="221"/>
      <c r="AK12243" s="221"/>
      <c r="AL12243" s="221"/>
      <c r="AM12243" s="221"/>
      <c r="AN12243" s="221"/>
      <c r="AO12243" s="221"/>
      <c r="AP12243" s="221"/>
      <c r="AQ12243" s="219"/>
      <c r="AR12243" s="219"/>
      <c r="AS12243" s="221"/>
      <c r="AT12243" s="221"/>
      <c r="AU12243" s="221"/>
      <c r="AV12243" s="221"/>
      <c r="AW12243" s="221"/>
      <c r="AX12243" s="221"/>
      <c r="AY12243" s="221"/>
      <c r="AZ12243" s="221"/>
    </row>
    <row r="12244" spans="34:52" x14ac:dyDescent="0.15">
      <c r="AH12244" s="221"/>
      <c r="AI12244" s="221"/>
      <c r="AJ12244" s="221"/>
      <c r="AK12244" s="221"/>
      <c r="AL12244" s="221"/>
      <c r="AM12244" s="221"/>
      <c r="AN12244" s="221"/>
      <c r="AO12244" s="221"/>
      <c r="AP12244" s="221"/>
      <c r="AQ12244" s="219"/>
      <c r="AR12244" s="219"/>
      <c r="AS12244" s="221"/>
      <c r="AT12244" s="221"/>
      <c r="AU12244" s="221"/>
      <c r="AV12244" s="221"/>
      <c r="AW12244" s="221"/>
      <c r="AX12244" s="221"/>
      <c r="AY12244" s="221"/>
      <c r="AZ12244" s="221"/>
    </row>
    <row r="12245" spans="34:52" x14ac:dyDescent="0.15">
      <c r="AH12245" s="221"/>
      <c r="AI12245" s="221"/>
      <c r="AJ12245" s="221"/>
      <c r="AK12245" s="221"/>
      <c r="AL12245" s="221"/>
      <c r="AM12245" s="221"/>
      <c r="AN12245" s="221"/>
      <c r="AO12245" s="221"/>
      <c r="AP12245" s="221"/>
      <c r="AQ12245" s="219"/>
      <c r="AR12245" s="219"/>
      <c r="AS12245" s="221"/>
      <c r="AT12245" s="221"/>
      <c r="AU12245" s="221"/>
      <c r="AV12245" s="221"/>
      <c r="AW12245" s="221"/>
      <c r="AX12245" s="221"/>
      <c r="AY12245" s="221"/>
      <c r="AZ12245" s="221"/>
    </row>
    <row r="12246" spans="34:52" x14ac:dyDescent="0.15">
      <c r="AH12246" s="221"/>
      <c r="AI12246" s="221"/>
      <c r="AJ12246" s="221"/>
      <c r="AK12246" s="221"/>
      <c r="AL12246" s="221"/>
      <c r="AM12246" s="221"/>
      <c r="AN12246" s="221"/>
      <c r="AO12246" s="221"/>
      <c r="AP12246" s="221"/>
      <c r="AQ12246" s="219"/>
      <c r="AR12246" s="219"/>
      <c r="AS12246" s="221"/>
      <c r="AT12246" s="221"/>
      <c r="AU12246" s="221"/>
      <c r="AV12246" s="221"/>
      <c r="AW12246" s="221"/>
      <c r="AX12246" s="221"/>
      <c r="AY12246" s="221"/>
      <c r="AZ12246" s="221"/>
    </row>
    <row r="12247" spans="34:52" x14ac:dyDescent="0.15">
      <c r="AH12247" s="221"/>
      <c r="AI12247" s="221"/>
      <c r="AJ12247" s="221"/>
      <c r="AK12247" s="221"/>
      <c r="AL12247" s="221"/>
      <c r="AM12247" s="221"/>
      <c r="AN12247" s="221"/>
      <c r="AO12247" s="221"/>
      <c r="AP12247" s="221"/>
      <c r="AQ12247" s="219"/>
      <c r="AR12247" s="219"/>
      <c r="AS12247" s="221"/>
      <c r="AT12247" s="221"/>
      <c r="AU12247" s="221"/>
      <c r="AV12247" s="221"/>
      <c r="AW12247" s="221"/>
      <c r="AX12247" s="221"/>
      <c r="AY12247" s="221"/>
      <c r="AZ12247" s="221"/>
    </row>
    <row r="12248" spans="34:52" x14ac:dyDescent="0.15">
      <c r="AH12248" s="221"/>
      <c r="AI12248" s="221"/>
      <c r="AJ12248" s="221"/>
      <c r="AK12248" s="221"/>
      <c r="AL12248" s="221"/>
      <c r="AM12248" s="221"/>
      <c r="AN12248" s="221"/>
      <c r="AO12248" s="221"/>
      <c r="AP12248" s="221"/>
      <c r="AQ12248" s="219"/>
      <c r="AR12248" s="219"/>
      <c r="AS12248" s="221"/>
      <c r="AT12248" s="221"/>
      <c r="AU12248" s="221"/>
      <c r="AV12248" s="221"/>
      <c r="AW12248" s="221"/>
      <c r="AX12248" s="221"/>
      <c r="AY12248" s="221"/>
      <c r="AZ12248" s="221"/>
    </row>
    <row r="12249" spans="34:52" x14ac:dyDescent="0.15">
      <c r="AH12249" s="221"/>
      <c r="AI12249" s="221"/>
      <c r="AJ12249" s="221"/>
      <c r="AK12249" s="221"/>
      <c r="AL12249" s="221"/>
      <c r="AM12249" s="221"/>
      <c r="AN12249" s="221"/>
      <c r="AO12249" s="221"/>
      <c r="AP12249" s="221"/>
      <c r="AQ12249" s="219"/>
      <c r="AR12249" s="219"/>
      <c r="AS12249" s="221"/>
      <c r="AT12249" s="221"/>
      <c r="AU12249" s="221"/>
      <c r="AV12249" s="221"/>
      <c r="AW12249" s="221"/>
      <c r="AX12249" s="221"/>
      <c r="AY12249" s="221"/>
      <c r="AZ12249" s="221"/>
    </row>
    <row r="12250" spans="34:52" x14ac:dyDescent="0.15">
      <c r="AH12250" s="221"/>
      <c r="AI12250" s="221"/>
      <c r="AJ12250" s="221"/>
      <c r="AK12250" s="221"/>
      <c r="AL12250" s="221"/>
      <c r="AM12250" s="221"/>
      <c r="AN12250" s="221"/>
      <c r="AO12250" s="221"/>
      <c r="AP12250" s="221"/>
      <c r="AQ12250" s="219"/>
      <c r="AR12250" s="219"/>
      <c r="AS12250" s="221"/>
      <c r="AT12250" s="221"/>
      <c r="AU12250" s="221"/>
      <c r="AV12250" s="221"/>
      <c r="AW12250" s="221"/>
      <c r="AX12250" s="221"/>
      <c r="AY12250" s="221"/>
      <c r="AZ12250" s="221"/>
    </row>
    <row r="12251" spans="34:52" x14ac:dyDescent="0.15">
      <c r="AH12251" s="221"/>
      <c r="AI12251" s="221"/>
      <c r="AJ12251" s="221"/>
      <c r="AK12251" s="221"/>
      <c r="AL12251" s="221"/>
      <c r="AM12251" s="221"/>
      <c r="AN12251" s="221"/>
      <c r="AO12251" s="221"/>
      <c r="AP12251" s="221"/>
      <c r="AQ12251" s="219"/>
      <c r="AR12251" s="219"/>
      <c r="AS12251" s="221"/>
      <c r="AT12251" s="221"/>
      <c r="AU12251" s="221"/>
      <c r="AV12251" s="221"/>
      <c r="AW12251" s="221"/>
      <c r="AX12251" s="221"/>
      <c r="AY12251" s="221"/>
      <c r="AZ12251" s="221"/>
    </row>
    <row r="12252" spans="34:52" x14ac:dyDescent="0.15">
      <c r="AH12252" s="221"/>
      <c r="AI12252" s="221"/>
      <c r="AJ12252" s="221"/>
      <c r="AK12252" s="221"/>
      <c r="AL12252" s="221"/>
      <c r="AM12252" s="221"/>
      <c r="AN12252" s="221"/>
      <c r="AO12252" s="221"/>
      <c r="AP12252" s="221"/>
      <c r="AQ12252" s="219"/>
      <c r="AR12252" s="219"/>
      <c r="AS12252" s="221"/>
      <c r="AT12252" s="221"/>
      <c r="AU12252" s="221"/>
      <c r="AV12252" s="221"/>
      <c r="AW12252" s="221"/>
      <c r="AX12252" s="221"/>
      <c r="AY12252" s="221"/>
      <c r="AZ12252" s="221"/>
    </row>
    <row r="12253" spans="34:52" x14ac:dyDescent="0.15">
      <c r="AH12253" s="221"/>
      <c r="AI12253" s="221"/>
      <c r="AJ12253" s="221"/>
      <c r="AK12253" s="221"/>
      <c r="AL12253" s="221"/>
      <c r="AM12253" s="221"/>
      <c r="AN12253" s="221"/>
      <c r="AO12253" s="221"/>
      <c r="AP12253" s="221"/>
      <c r="AQ12253" s="219"/>
      <c r="AR12253" s="219"/>
      <c r="AS12253" s="221"/>
      <c r="AT12253" s="221"/>
      <c r="AU12253" s="221"/>
      <c r="AV12253" s="221"/>
      <c r="AW12253" s="221"/>
      <c r="AX12253" s="221"/>
      <c r="AY12253" s="221"/>
      <c r="AZ12253" s="221"/>
    </row>
    <row r="12254" spans="34:52" x14ac:dyDescent="0.15">
      <c r="AH12254" s="221"/>
      <c r="AI12254" s="221"/>
      <c r="AJ12254" s="221"/>
      <c r="AK12254" s="221"/>
      <c r="AL12254" s="221"/>
      <c r="AM12254" s="221"/>
      <c r="AN12254" s="221"/>
      <c r="AO12254" s="221"/>
      <c r="AP12254" s="221"/>
      <c r="AQ12254" s="219"/>
      <c r="AR12254" s="219"/>
      <c r="AS12254" s="221"/>
      <c r="AT12254" s="221"/>
      <c r="AU12254" s="221"/>
      <c r="AV12254" s="221"/>
      <c r="AW12254" s="221"/>
      <c r="AX12254" s="221"/>
      <c r="AY12254" s="221"/>
      <c r="AZ12254" s="221"/>
    </row>
    <row r="12255" spans="34:52" x14ac:dyDescent="0.15">
      <c r="AH12255" s="221"/>
      <c r="AI12255" s="221"/>
      <c r="AJ12255" s="221"/>
      <c r="AK12255" s="221"/>
      <c r="AL12255" s="221"/>
      <c r="AM12255" s="221"/>
      <c r="AN12255" s="221"/>
      <c r="AO12255" s="221"/>
      <c r="AP12255" s="221"/>
      <c r="AQ12255" s="219"/>
      <c r="AR12255" s="219"/>
      <c r="AS12255" s="221"/>
      <c r="AT12255" s="221"/>
      <c r="AU12255" s="221"/>
      <c r="AV12255" s="221"/>
      <c r="AW12255" s="221"/>
      <c r="AX12255" s="221"/>
      <c r="AY12255" s="221"/>
      <c r="AZ12255" s="221"/>
    </row>
    <row r="12256" spans="34:52" x14ac:dyDescent="0.15">
      <c r="AH12256" s="221"/>
      <c r="AI12256" s="221"/>
      <c r="AJ12256" s="221"/>
      <c r="AK12256" s="221"/>
      <c r="AL12256" s="221"/>
      <c r="AM12256" s="221"/>
      <c r="AN12256" s="221"/>
      <c r="AO12256" s="221"/>
      <c r="AP12256" s="221"/>
      <c r="AQ12256" s="219"/>
      <c r="AR12256" s="219"/>
      <c r="AS12256" s="221"/>
      <c r="AT12256" s="221"/>
      <c r="AU12256" s="221"/>
      <c r="AV12256" s="221"/>
      <c r="AW12256" s="221"/>
      <c r="AX12256" s="221"/>
      <c r="AY12256" s="221"/>
      <c r="AZ12256" s="221"/>
    </row>
    <row r="12257" spans="34:52" x14ac:dyDescent="0.15">
      <c r="AH12257" s="221"/>
      <c r="AI12257" s="221"/>
      <c r="AJ12257" s="221"/>
      <c r="AK12257" s="221"/>
      <c r="AL12257" s="221"/>
      <c r="AM12257" s="221"/>
      <c r="AN12257" s="221"/>
      <c r="AO12257" s="221"/>
      <c r="AP12257" s="221"/>
      <c r="AQ12257" s="219"/>
      <c r="AR12257" s="219"/>
      <c r="AS12257" s="221"/>
      <c r="AT12257" s="221"/>
      <c r="AU12257" s="221"/>
      <c r="AV12257" s="221"/>
      <c r="AW12257" s="221"/>
      <c r="AX12257" s="221"/>
      <c r="AY12257" s="221"/>
      <c r="AZ12257" s="221"/>
    </row>
    <row r="12258" spans="34:52" x14ac:dyDescent="0.15">
      <c r="AH12258" s="221"/>
      <c r="AI12258" s="221"/>
      <c r="AJ12258" s="221"/>
      <c r="AK12258" s="221"/>
      <c r="AL12258" s="221"/>
      <c r="AM12258" s="221"/>
      <c r="AN12258" s="221"/>
      <c r="AO12258" s="221"/>
      <c r="AP12258" s="221"/>
      <c r="AQ12258" s="219"/>
      <c r="AR12258" s="219"/>
      <c r="AS12258" s="221"/>
      <c r="AT12258" s="221"/>
      <c r="AU12258" s="221"/>
      <c r="AV12258" s="221"/>
      <c r="AW12258" s="221"/>
      <c r="AX12258" s="221"/>
      <c r="AY12258" s="221"/>
      <c r="AZ12258" s="221"/>
    </row>
    <row r="12259" spans="34:52" x14ac:dyDescent="0.15">
      <c r="AH12259" s="221"/>
      <c r="AI12259" s="221"/>
      <c r="AJ12259" s="221"/>
      <c r="AK12259" s="221"/>
      <c r="AL12259" s="221"/>
      <c r="AM12259" s="221"/>
      <c r="AN12259" s="221"/>
      <c r="AO12259" s="221"/>
      <c r="AP12259" s="221"/>
      <c r="AQ12259" s="219"/>
      <c r="AR12259" s="219"/>
      <c r="AS12259" s="221"/>
      <c r="AT12259" s="221"/>
      <c r="AU12259" s="221"/>
      <c r="AV12259" s="221"/>
      <c r="AW12259" s="221"/>
      <c r="AX12259" s="221"/>
      <c r="AY12259" s="221"/>
      <c r="AZ12259" s="221"/>
    </row>
    <row r="12260" spans="34:52" x14ac:dyDescent="0.15">
      <c r="AH12260" s="221"/>
      <c r="AI12260" s="221"/>
      <c r="AJ12260" s="221"/>
      <c r="AK12260" s="221"/>
      <c r="AL12260" s="221"/>
      <c r="AM12260" s="221"/>
      <c r="AN12260" s="221"/>
      <c r="AO12260" s="221"/>
      <c r="AP12260" s="221"/>
      <c r="AQ12260" s="219"/>
      <c r="AR12260" s="219"/>
      <c r="AS12260" s="221"/>
      <c r="AT12260" s="221"/>
      <c r="AU12260" s="221"/>
      <c r="AV12260" s="221"/>
      <c r="AW12260" s="221"/>
      <c r="AX12260" s="221"/>
      <c r="AY12260" s="221"/>
      <c r="AZ12260" s="221"/>
    </row>
    <row r="12261" spans="34:52" x14ac:dyDescent="0.15">
      <c r="AH12261" s="221"/>
      <c r="AI12261" s="221"/>
      <c r="AJ12261" s="221"/>
      <c r="AK12261" s="221"/>
      <c r="AL12261" s="221"/>
      <c r="AM12261" s="221"/>
      <c r="AN12261" s="221"/>
      <c r="AO12261" s="221"/>
      <c r="AP12261" s="221"/>
      <c r="AQ12261" s="219"/>
      <c r="AR12261" s="219"/>
      <c r="AS12261" s="221"/>
      <c r="AT12261" s="221"/>
      <c r="AU12261" s="221"/>
      <c r="AV12261" s="221"/>
      <c r="AW12261" s="221"/>
      <c r="AX12261" s="221"/>
      <c r="AY12261" s="221"/>
      <c r="AZ12261" s="221"/>
    </row>
    <row r="12262" spans="34:52" x14ac:dyDescent="0.15">
      <c r="AH12262" s="221"/>
      <c r="AI12262" s="221"/>
      <c r="AJ12262" s="221"/>
      <c r="AK12262" s="221"/>
      <c r="AL12262" s="221"/>
      <c r="AM12262" s="221"/>
      <c r="AN12262" s="221"/>
      <c r="AO12262" s="221"/>
      <c r="AP12262" s="221"/>
      <c r="AQ12262" s="219"/>
      <c r="AR12262" s="219"/>
      <c r="AS12262" s="221"/>
      <c r="AT12262" s="221"/>
      <c r="AU12262" s="221"/>
      <c r="AV12262" s="221"/>
      <c r="AW12262" s="221"/>
      <c r="AX12262" s="221"/>
      <c r="AY12262" s="221"/>
      <c r="AZ12262" s="221"/>
    </row>
    <row r="12263" spans="34:52" x14ac:dyDescent="0.15">
      <c r="AH12263" s="221"/>
      <c r="AI12263" s="221"/>
      <c r="AJ12263" s="221"/>
      <c r="AK12263" s="221"/>
      <c r="AL12263" s="221"/>
      <c r="AM12263" s="221"/>
      <c r="AN12263" s="221"/>
      <c r="AO12263" s="221"/>
      <c r="AP12263" s="221"/>
      <c r="AQ12263" s="219"/>
      <c r="AR12263" s="219"/>
      <c r="AS12263" s="221"/>
      <c r="AT12263" s="221"/>
      <c r="AU12263" s="221"/>
      <c r="AV12263" s="221"/>
      <c r="AW12263" s="221"/>
      <c r="AX12263" s="221"/>
      <c r="AY12263" s="221"/>
      <c r="AZ12263" s="221"/>
    </row>
    <row r="12264" spans="34:52" x14ac:dyDescent="0.15">
      <c r="AH12264" s="221"/>
      <c r="AI12264" s="221"/>
      <c r="AJ12264" s="221"/>
      <c r="AK12264" s="221"/>
      <c r="AL12264" s="221"/>
      <c r="AM12264" s="221"/>
      <c r="AN12264" s="221"/>
      <c r="AO12264" s="221"/>
      <c r="AP12264" s="221"/>
      <c r="AQ12264" s="219"/>
      <c r="AR12264" s="219"/>
      <c r="AS12264" s="221"/>
      <c r="AT12264" s="221"/>
      <c r="AU12264" s="221"/>
      <c r="AV12264" s="221"/>
      <c r="AW12264" s="221"/>
      <c r="AX12264" s="221"/>
      <c r="AY12264" s="221"/>
      <c r="AZ12264" s="221"/>
    </row>
    <row r="12265" spans="34:52" x14ac:dyDescent="0.15">
      <c r="AH12265" s="221"/>
      <c r="AI12265" s="221"/>
      <c r="AJ12265" s="221"/>
      <c r="AK12265" s="221"/>
      <c r="AL12265" s="221"/>
      <c r="AM12265" s="221"/>
      <c r="AN12265" s="221"/>
      <c r="AO12265" s="221"/>
      <c r="AP12265" s="221"/>
      <c r="AQ12265" s="219"/>
      <c r="AR12265" s="219"/>
      <c r="AS12265" s="221"/>
      <c r="AT12265" s="221"/>
      <c r="AU12265" s="221"/>
      <c r="AV12265" s="221"/>
      <c r="AW12265" s="221"/>
      <c r="AX12265" s="221"/>
      <c r="AY12265" s="221"/>
      <c r="AZ12265" s="221"/>
    </row>
    <row r="12266" spans="34:52" x14ac:dyDescent="0.15">
      <c r="AH12266" s="221"/>
      <c r="AI12266" s="221"/>
      <c r="AJ12266" s="221"/>
      <c r="AK12266" s="221"/>
      <c r="AL12266" s="221"/>
      <c r="AM12266" s="221"/>
      <c r="AN12266" s="221"/>
      <c r="AO12266" s="221"/>
      <c r="AP12266" s="221"/>
      <c r="AQ12266" s="219"/>
      <c r="AR12266" s="219"/>
      <c r="AS12266" s="221"/>
      <c r="AT12266" s="221"/>
      <c r="AU12266" s="221"/>
      <c r="AV12266" s="221"/>
      <c r="AW12266" s="221"/>
      <c r="AX12266" s="221"/>
      <c r="AY12266" s="221"/>
      <c r="AZ12266" s="221"/>
    </row>
    <row r="12267" spans="34:52" x14ac:dyDescent="0.15">
      <c r="AH12267" s="221"/>
      <c r="AI12267" s="221"/>
      <c r="AJ12267" s="221"/>
      <c r="AK12267" s="221"/>
      <c r="AL12267" s="221"/>
      <c r="AM12267" s="221"/>
      <c r="AN12267" s="221"/>
      <c r="AO12267" s="221"/>
      <c r="AP12267" s="221"/>
      <c r="AQ12267" s="219"/>
      <c r="AR12267" s="219"/>
      <c r="AS12267" s="221"/>
      <c r="AT12267" s="221"/>
      <c r="AU12267" s="221"/>
      <c r="AV12267" s="221"/>
      <c r="AW12267" s="221"/>
      <c r="AX12267" s="221"/>
      <c r="AY12267" s="221"/>
      <c r="AZ12267" s="221"/>
    </row>
    <row r="12268" spans="34:52" x14ac:dyDescent="0.15">
      <c r="AH12268" s="221"/>
      <c r="AI12268" s="221"/>
      <c r="AJ12268" s="221"/>
      <c r="AK12268" s="221"/>
      <c r="AL12268" s="221"/>
      <c r="AM12268" s="221"/>
      <c r="AN12268" s="221"/>
      <c r="AO12268" s="221"/>
      <c r="AP12268" s="221"/>
      <c r="AQ12268" s="219"/>
      <c r="AR12268" s="219"/>
      <c r="AS12268" s="221"/>
      <c r="AT12268" s="221"/>
      <c r="AU12268" s="221"/>
      <c r="AV12268" s="221"/>
      <c r="AW12268" s="221"/>
      <c r="AX12268" s="221"/>
      <c r="AY12268" s="221"/>
      <c r="AZ12268" s="221"/>
    </row>
    <row r="12269" spans="34:52" x14ac:dyDescent="0.15">
      <c r="AH12269" s="221"/>
      <c r="AI12269" s="221"/>
      <c r="AJ12269" s="221"/>
      <c r="AK12269" s="221"/>
      <c r="AL12269" s="221"/>
      <c r="AM12269" s="221"/>
      <c r="AN12269" s="221"/>
      <c r="AO12269" s="221"/>
      <c r="AP12269" s="221"/>
      <c r="AQ12269" s="219"/>
      <c r="AR12269" s="219"/>
      <c r="AS12269" s="221"/>
      <c r="AT12269" s="221"/>
      <c r="AU12269" s="221"/>
      <c r="AV12269" s="221"/>
      <c r="AW12269" s="221"/>
      <c r="AX12269" s="221"/>
      <c r="AY12269" s="221"/>
      <c r="AZ12269" s="221"/>
    </row>
    <row r="12270" spans="34:52" x14ac:dyDescent="0.15">
      <c r="AH12270" s="221"/>
      <c r="AI12270" s="221"/>
      <c r="AJ12270" s="221"/>
      <c r="AK12270" s="221"/>
      <c r="AL12270" s="221"/>
      <c r="AM12270" s="221"/>
      <c r="AN12270" s="221"/>
      <c r="AO12270" s="221"/>
      <c r="AP12270" s="221"/>
      <c r="AQ12270" s="219"/>
      <c r="AR12270" s="219"/>
      <c r="AS12270" s="221"/>
      <c r="AT12270" s="221"/>
      <c r="AU12270" s="221"/>
      <c r="AV12270" s="221"/>
      <c r="AW12270" s="221"/>
      <c r="AX12270" s="221"/>
      <c r="AY12270" s="221"/>
      <c r="AZ12270" s="221"/>
    </row>
    <row r="12271" spans="34:52" x14ac:dyDescent="0.15">
      <c r="AH12271" s="221"/>
      <c r="AI12271" s="221"/>
      <c r="AJ12271" s="221"/>
      <c r="AK12271" s="221"/>
      <c r="AL12271" s="221"/>
      <c r="AM12271" s="221"/>
      <c r="AN12271" s="221"/>
      <c r="AO12271" s="221"/>
      <c r="AP12271" s="221"/>
      <c r="AQ12271" s="219"/>
      <c r="AR12271" s="219"/>
      <c r="AS12271" s="221"/>
      <c r="AT12271" s="221"/>
      <c r="AU12271" s="221"/>
      <c r="AV12271" s="221"/>
      <c r="AW12271" s="221"/>
      <c r="AX12271" s="221"/>
      <c r="AY12271" s="221"/>
      <c r="AZ12271" s="221"/>
    </row>
    <row r="12272" spans="34:52" x14ac:dyDescent="0.15">
      <c r="AH12272" s="221"/>
      <c r="AI12272" s="221"/>
      <c r="AJ12272" s="221"/>
      <c r="AK12272" s="221"/>
      <c r="AL12272" s="221"/>
      <c r="AM12272" s="221"/>
      <c r="AN12272" s="221"/>
      <c r="AO12272" s="221"/>
      <c r="AP12272" s="221"/>
      <c r="AQ12272" s="219"/>
      <c r="AR12272" s="219"/>
      <c r="AS12272" s="221"/>
      <c r="AT12272" s="221"/>
      <c r="AU12272" s="221"/>
      <c r="AV12272" s="221"/>
      <c r="AW12272" s="221"/>
      <c r="AX12272" s="221"/>
      <c r="AY12272" s="221"/>
      <c r="AZ12272" s="221"/>
    </row>
    <row r="12273" spans="34:52" x14ac:dyDescent="0.15">
      <c r="AH12273" s="221"/>
      <c r="AI12273" s="221"/>
      <c r="AJ12273" s="221"/>
      <c r="AK12273" s="221"/>
      <c r="AL12273" s="221"/>
      <c r="AM12273" s="221"/>
      <c r="AN12273" s="221"/>
      <c r="AO12273" s="221"/>
      <c r="AP12273" s="221"/>
      <c r="AQ12273" s="219"/>
      <c r="AR12273" s="219"/>
      <c r="AS12273" s="221"/>
      <c r="AT12273" s="221"/>
      <c r="AU12273" s="221"/>
      <c r="AV12273" s="221"/>
      <c r="AW12273" s="221"/>
      <c r="AX12273" s="221"/>
      <c r="AY12273" s="221"/>
      <c r="AZ12273" s="221"/>
    </row>
    <row r="12274" spans="34:52" x14ac:dyDescent="0.15">
      <c r="AH12274" s="221"/>
      <c r="AI12274" s="221"/>
      <c r="AJ12274" s="221"/>
      <c r="AK12274" s="221"/>
      <c r="AL12274" s="221"/>
      <c r="AM12274" s="221"/>
      <c r="AN12274" s="221"/>
      <c r="AO12274" s="221"/>
      <c r="AP12274" s="221"/>
      <c r="AQ12274" s="219"/>
      <c r="AR12274" s="219"/>
      <c r="AS12274" s="221"/>
      <c r="AT12274" s="221"/>
      <c r="AU12274" s="221"/>
      <c r="AV12274" s="221"/>
      <c r="AW12274" s="221"/>
      <c r="AX12274" s="221"/>
      <c r="AY12274" s="221"/>
      <c r="AZ12274" s="221"/>
    </row>
    <row r="12275" spans="34:52" x14ac:dyDescent="0.15">
      <c r="AH12275" s="221"/>
      <c r="AI12275" s="221"/>
      <c r="AJ12275" s="221"/>
      <c r="AK12275" s="221"/>
      <c r="AL12275" s="221"/>
      <c r="AM12275" s="221"/>
      <c r="AN12275" s="221"/>
      <c r="AO12275" s="221"/>
      <c r="AP12275" s="221"/>
      <c r="AQ12275" s="219"/>
      <c r="AR12275" s="219"/>
      <c r="AS12275" s="221"/>
      <c r="AT12275" s="221"/>
      <c r="AU12275" s="221"/>
      <c r="AV12275" s="221"/>
      <c r="AW12275" s="221"/>
      <c r="AX12275" s="221"/>
      <c r="AY12275" s="221"/>
      <c r="AZ12275" s="221"/>
    </row>
    <row r="12276" spans="34:52" x14ac:dyDescent="0.15">
      <c r="AH12276" s="221"/>
      <c r="AI12276" s="221"/>
      <c r="AJ12276" s="221"/>
      <c r="AK12276" s="221"/>
      <c r="AL12276" s="221"/>
      <c r="AM12276" s="221"/>
      <c r="AN12276" s="221"/>
      <c r="AO12276" s="221"/>
      <c r="AP12276" s="221"/>
      <c r="AQ12276" s="219"/>
      <c r="AR12276" s="219"/>
      <c r="AS12276" s="221"/>
      <c r="AT12276" s="221"/>
      <c r="AU12276" s="221"/>
      <c r="AV12276" s="221"/>
      <c r="AW12276" s="221"/>
      <c r="AX12276" s="221"/>
      <c r="AY12276" s="221"/>
      <c r="AZ12276" s="221"/>
    </row>
    <row r="12277" spans="34:52" x14ac:dyDescent="0.15">
      <c r="AH12277" s="221"/>
      <c r="AI12277" s="221"/>
      <c r="AJ12277" s="221"/>
      <c r="AK12277" s="221"/>
      <c r="AL12277" s="221"/>
      <c r="AM12277" s="221"/>
      <c r="AN12277" s="221"/>
      <c r="AO12277" s="221"/>
      <c r="AP12277" s="221"/>
      <c r="AQ12277" s="219"/>
      <c r="AR12277" s="219"/>
      <c r="AS12277" s="221"/>
      <c r="AT12277" s="221"/>
      <c r="AU12277" s="221"/>
      <c r="AV12277" s="221"/>
      <c r="AW12277" s="221"/>
      <c r="AX12277" s="221"/>
      <c r="AY12277" s="221"/>
      <c r="AZ12277" s="221"/>
    </row>
    <row r="12278" spans="34:52" x14ac:dyDescent="0.15">
      <c r="AH12278" s="221"/>
      <c r="AI12278" s="221"/>
      <c r="AJ12278" s="221"/>
      <c r="AK12278" s="221"/>
      <c r="AL12278" s="221"/>
      <c r="AM12278" s="221"/>
      <c r="AN12278" s="221"/>
      <c r="AO12278" s="221"/>
      <c r="AP12278" s="221"/>
      <c r="AQ12278" s="219"/>
      <c r="AR12278" s="219"/>
      <c r="AS12278" s="221"/>
      <c r="AT12278" s="221"/>
      <c r="AU12278" s="221"/>
      <c r="AV12278" s="221"/>
      <c r="AW12278" s="221"/>
      <c r="AX12278" s="221"/>
      <c r="AY12278" s="221"/>
      <c r="AZ12278" s="221"/>
    </row>
    <row r="12279" spans="34:52" x14ac:dyDescent="0.15">
      <c r="AH12279" s="221"/>
      <c r="AI12279" s="221"/>
      <c r="AJ12279" s="221"/>
      <c r="AK12279" s="221"/>
      <c r="AL12279" s="221"/>
      <c r="AM12279" s="221"/>
      <c r="AN12279" s="221"/>
      <c r="AO12279" s="221"/>
      <c r="AP12279" s="221"/>
      <c r="AQ12279" s="219"/>
      <c r="AR12279" s="219"/>
      <c r="AS12279" s="221"/>
      <c r="AT12279" s="221"/>
      <c r="AU12279" s="221"/>
      <c r="AV12279" s="221"/>
      <c r="AW12279" s="221"/>
      <c r="AX12279" s="221"/>
      <c r="AY12279" s="221"/>
      <c r="AZ12279" s="221"/>
    </row>
    <row r="12280" spans="34:52" x14ac:dyDescent="0.15">
      <c r="AH12280" s="221"/>
      <c r="AI12280" s="221"/>
      <c r="AJ12280" s="221"/>
      <c r="AK12280" s="221"/>
      <c r="AL12280" s="221"/>
      <c r="AM12280" s="221"/>
      <c r="AN12280" s="221"/>
      <c r="AO12280" s="221"/>
      <c r="AP12280" s="221"/>
      <c r="AQ12280" s="219"/>
      <c r="AR12280" s="219"/>
      <c r="AS12280" s="221"/>
      <c r="AT12280" s="221"/>
      <c r="AU12280" s="221"/>
      <c r="AV12280" s="221"/>
      <c r="AW12280" s="221"/>
      <c r="AX12280" s="221"/>
      <c r="AY12280" s="221"/>
      <c r="AZ12280" s="221"/>
    </row>
    <row r="12281" spans="34:52" x14ac:dyDescent="0.15">
      <c r="AH12281" s="221"/>
      <c r="AI12281" s="221"/>
      <c r="AJ12281" s="221"/>
      <c r="AK12281" s="221"/>
      <c r="AL12281" s="221"/>
      <c r="AM12281" s="221"/>
      <c r="AN12281" s="221"/>
      <c r="AO12281" s="221"/>
      <c r="AP12281" s="221"/>
      <c r="AQ12281" s="219"/>
      <c r="AR12281" s="219"/>
      <c r="AS12281" s="221"/>
      <c r="AT12281" s="221"/>
      <c r="AU12281" s="221"/>
      <c r="AV12281" s="221"/>
      <c r="AW12281" s="221"/>
      <c r="AX12281" s="221"/>
      <c r="AY12281" s="221"/>
      <c r="AZ12281" s="221"/>
    </row>
    <row r="12282" spans="34:52" x14ac:dyDescent="0.15">
      <c r="AH12282" s="221"/>
      <c r="AI12282" s="221"/>
      <c r="AJ12282" s="221"/>
      <c r="AK12282" s="221"/>
      <c r="AL12282" s="221"/>
      <c r="AM12282" s="221"/>
      <c r="AN12282" s="221"/>
      <c r="AO12282" s="221"/>
      <c r="AP12282" s="221"/>
      <c r="AQ12282" s="219"/>
      <c r="AR12282" s="219"/>
      <c r="AS12282" s="221"/>
      <c r="AT12282" s="221"/>
      <c r="AU12282" s="221"/>
      <c r="AV12282" s="221"/>
      <c r="AW12282" s="221"/>
      <c r="AX12282" s="221"/>
      <c r="AY12282" s="221"/>
      <c r="AZ12282" s="221"/>
    </row>
    <row r="12283" spans="34:52" x14ac:dyDescent="0.15">
      <c r="AH12283" s="221"/>
      <c r="AI12283" s="221"/>
      <c r="AJ12283" s="221"/>
      <c r="AK12283" s="221"/>
      <c r="AL12283" s="221"/>
      <c r="AM12283" s="221"/>
      <c r="AN12283" s="221"/>
      <c r="AO12283" s="221"/>
      <c r="AP12283" s="221"/>
      <c r="AQ12283" s="219"/>
      <c r="AR12283" s="219"/>
      <c r="AS12283" s="221"/>
      <c r="AT12283" s="221"/>
      <c r="AU12283" s="221"/>
      <c r="AV12283" s="221"/>
      <c r="AW12283" s="221"/>
      <c r="AX12283" s="221"/>
      <c r="AY12283" s="221"/>
      <c r="AZ12283" s="221"/>
    </row>
    <row r="12284" spans="34:52" x14ac:dyDescent="0.15">
      <c r="AH12284" s="221"/>
      <c r="AI12284" s="221"/>
      <c r="AJ12284" s="221"/>
      <c r="AK12284" s="221"/>
      <c r="AL12284" s="221"/>
      <c r="AM12284" s="221"/>
      <c r="AN12284" s="221"/>
      <c r="AO12284" s="221"/>
      <c r="AP12284" s="221"/>
      <c r="AQ12284" s="219"/>
      <c r="AR12284" s="219"/>
      <c r="AS12284" s="221"/>
      <c r="AT12284" s="221"/>
      <c r="AU12284" s="221"/>
      <c r="AV12284" s="221"/>
      <c r="AW12284" s="221"/>
      <c r="AX12284" s="221"/>
      <c r="AY12284" s="221"/>
      <c r="AZ12284" s="221"/>
    </row>
    <row r="12285" spans="34:52" x14ac:dyDescent="0.15">
      <c r="AH12285" s="221"/>
      <c r="AI12285" s="221"/>
      <c r="AJ12285" s="221"/>
      <c r="AK12285" s="221"/>
      <c r="AL12285" s="221"/>
      <c r="AM12285" s="221"/>
      <c r="AN12285" s="221"/>
      <c r="AO12285" s="221"/>
      <c r="AP12285" s="221"/>
      <c r="AQ12285" s="219"/>
      <c r="AR12285" s="219"/>
      <c r="AS12285" s="221"/>
      <c r="AT12285" s="221"/>
      <c r="AU12285" s="221"/>
      <c r="AV12285" s="221"/>
      <c r="AW12285" s="221"/>
      <c r="AX12285" s="221"/>
      <c r="AY12285" s="221"/>
      <c r="AZ12285" s="221"/>
    </row>
    <row r="12286" spans="34:52" x14ac:dyDescent="0.15">
      <c r="AH12286" s="221"/>
      <c r="AI12286" s="221"/>
      <c r="AJ12286" s="221"/>
      <c r="AK12286" s="221"/>
      <c r="AL12286" s="221"/>
      <c r="AM12286" s="221"/>
      <c r="AN12286" s="221"/>
      <c r="AO12286" s="221"/>
      <c r="AP12286" s="221"/>
      <c r="AQ12286" s="219"/>
      <c r="AR12286" s="219"/>
      <c r="AS12286" s="221"/>
      <c r="AT12286" s="221"/>
      <c r="AU12286" s="221"/>
      <c r="AV12286" s="221"/>
      <c r="AW12286" s="221"/>
      <c r="AX12286" s="221"/>
      <c r="AY12286" s="221"/>
      <c r="AZ12286" s="221"/>
    </row>
    <row r="12287" spans="34:52" x14ac:dyDescent="0.15">
      <c r="AH12287" s="221"/>
      <c r="AI12287" s="221"/>
      <c r="AJ12287" s="221"/>
      <c r="AK12287" s="221"/>
      <c r="AL12287" s="221"/>
      <c r="AM12287" s="221"/>
      <c r="AN12287" s="221"/>
      <c r="AO12287" s="221"/>
      <c r="AP12287" s="221"/>
      <c r="AQ12287" s="219"/>
      <c r="AR12287" s="219"/>
      <c r="AS12287" s="221"/>
      <c r="AT12287" s="221"/>
      <c r="AU12287" s="221"/>
      <c r="AV12287" s="221"/>
      <c r="AW12287" s="221"/>
      <c r="AX12287" s="221"/>
      <c r="AY12287" s="221"/>
      <c r="AZ12287" s="221"/>
    </row>
    <row r="12288" spans="34:52" x14ac:dyDescent="0.15">
      <c r="AH12288" s="221"/>
      <c r="AI12288" s="221"/>
      <c r="AJ12288" s="221"/>
      <c r="AK12288" s="221"/>
      <c r="AL12288" s="221"/>
      <c r="AM12288" s="221"/>
      <c r="AN12288" s="221"/>
      <c r="AO12288" s="221"/>
      <c r="AP12288" s="221"/>
      <c r="AQ12288" s="219"/>
      <c r="AR12288" s="219"/>
      <c r="AS12288" s="221"/>
      <c r="AT12288" s="221"/>
      <c r="AU12288" s="221"/>
      <c r="AV12288" s="221"/>
      <c r="AW12288" s="221"/>
      <c r="AX12288" s="221"/>
      <c r="AY12288" s="221"/>
      <c r="AZ12288" s="221"/>
    </row>
    <row r="12289" spans="34:52" x14ac:dyDescent="0.15">
      <c r="AH12289" s="221"/>
      <c r="AI12289" s="221"/>
      <c r="AJ12289" s="221"/>
      <c r="AK12289" s="221"/>
      <c r="AL12289" s="221"/>
      <c r="AM12289" s="221"/>
      <c r="AN12289" s="221"/>
      <c r="AO12289" s="221"/>
      <c r="AP12289" s="221"/>
      <c r="AQ12289" s="219"/>
      <c r="AR12289" s="219"/>
      <c r="AS12289" s="221"/>
      <c r="AT12289" s="221"/>
      <c r="AU12289" s="221"/>
      <c r="AV12289" s="221"/>
      <c r="AW12289" s="221"/>
      <c r="AX12289" s="221"/>
      <c r="AY12289" s="221"/>
      <c r="AZ12289" s="221"/>
    </row>
    <row r="12290" spans="34:52" x14ac:dyDescent="0.15">
      <c r="AH12290" s="221"/>
      <c r="AI12290" s="221"/>
      <c r="AJ12290" s="221"/>
      <c r="AK12290" s="221"/>
      <c r="AL12290" s="221"/>
      <c r="AM12290" s="221"/>
      <c r="AN12290" s="221"/>
      <c r="AO12290" s="221"/>
      <c r="AP12290" s="221"/>
      <c r="AQ12290" s="219"/>
      <c r="AR12290" s="219"/>
      <c r="AS12290" s="221"/>
      <c r="AT12290" s="221"/>
      <c r="AU12290" s="221"/>
      <c r="AV12290" s="221"/>
      <c r="AW12290" s="221"/>
      <c r="AX12290" s="221"/>
      <c r="AY12290" s="221"/>
      <c r="AZ12290" s="221"/>
    </row>
    <row r="12291" spans="34:52" x14ac:dyDescent="0.15">
      <c r="AH12291" s="221"/>
      <c r="AI12291" s="221"/>
      <c r="AJ12291" s="221"/>
      <c r="AK12291" s="221"/>
      <c r="AL12291" s="221"/>
      <c r="AM12291" s="221"/>
      <c r="AN12291" s="221"/>
      <c r="AO12291" s="221"/>
      <c r="AP12291" s="221"/>
      <c r="AQ12291" s="219"/>
      <c r="AR12291" s="219"/>
      <c r="AS12291" s="221"/>
      <c r="AT12291" s="221"/>
      <c r="AU12291" s="221"/>
      <c r="AV12291" s="221"/>
      <c r="AW12291" s="221"/>
      <c r="AX12291" s="221"/>
      <c r="AY12291" s="221"/>
      <c r="AZ12291" s="221"/>
    </row>
    <row r="12292" spans="34:52" x14ac:dyDescent="0.15">
      <c r="AH12292" s="221"/>
      <c r="AI12292" s="221"/>
      <c r="AJ12292" s="221"/>
      <c r="AK12292" s="221"/>
      <c r="AL12292" s="221"/>
      <c r="AM12292" s="221"/>
      <c r="AN12292" s="221"/>
      <c r="AO12292" s="221"/>
      <c r="AP12292" s="221"/>
      <c r="AQ12292" s="219"/>
      <c r="AR12292" s="219"/>
      <c r="AS12292" s="221"/>
      <c r="AT12292" s="221"/>
      <c r="AU12292" s="221"/>
      <c r="AV12292" s="221"/>
      <c r="AW12292" s="221"/>
      <c r="AX12292" s="221"/>
      <c r="AY12292" s="221"/>
      <c r="AZ12292" s="221"/>
    </row>
    <row r="12293" spans="34:52" x14ac:dyDescent="0.15">
      <c r="AH12293" s="221"/>
      <c r="AI12293" s="221"/>
      <c r="AJ12293" s="221"/>
      <c r="AK12293" s="221"/>
      <c r="AL12293" s="221"/>
      <c r="AM12293" s="221"/>
      <c r="AN12293" s="221"/>
      <c r="AO12293" s="221"/>
      <c r="AP12293" s="221"/>
      <c r="AQ12293" s="219"/>
      <c r="AR12293" s="219"/>
      <c r="AS12293" s="221"/>
      <c r="AT12293" s="221"/>
      <c r="AU12293" s="221"/>
      <c r="AV12293" s="221"/>
      <c r="AW12293" s="221"/>
      <c r="AX12293" s="221"/>
      <c r="AY12293" s="221"/>
      <c r="AZ12293" s="221"/>
    </row>
    <row r="12294" spans="34:52" x14ac:dyDescent="0.15">
      <c r="AH12294" s="221"/>
      <c r="AI12294" s="221"/>
      <c r="AJ12294" s="221"/>
      <c r="AK12294" s="221"/>
      <c r="AL12294" s="221"/>
      <c r="AM12294" s="221"/>
      <c r="AN12294" s="221"/>
      <c r="AO12294" s="221"/>
      <c r="AP12294" s="221"/>
      <c r="AQ12294" s="219"/>
      <c r="AR12294" s="219"/>
      <c r="AS12294" s="221"/>
      <c r="AT12294" s="221"/>
      <c r="AU12294" s="221"/>
      <c r="AV12294" s="221"/>
      <c r="AW12294" s="221"/>
      <c r="AX12294" s="221"/>
      <c r="AY12294" s="221"/>
      <c r="AZ12294" s="221"/>
    </row>
    <row r="12295" spans="34:52" x14ac:dyDescent="0.15">
      <c r="AH12295" s="221"/>
      <c r="AI12295" s="221"/>
      <c r="AJ12295" s="221"/>
      <c r="AK12295" s="221"/>
      <c r="AL12295" s="221"/>
      <c r="AM12295" s="221"/>
      <c r="AN12295" s="221"/>
      <c r="AO12295" s="221"/>
      <c r="AP12295" s="221"/>
      <c r="AQ12295" s="219"/>
      <c r="AR12295" s="219"/>
      <c r="AS12295" s="221"/>
      <c r="AT12295" s="221"/>
      <c r="AU12295" s="221"/>
      <c r="AV12295" s="221"/>
      <c r="AW12295" s="221"/>
      <c r="AX12295" s="221"/>
      <c r="AY12295" s="221"/>
      <c r="AZ12295" s="221"/>
    </row>
    <row r="12296" spans="34:52" x14ac:dyDescent="0.15">
      <c r="AH12296" s="221"/>
      <c r="AI12296" s="221"/>
      <c r="AJ12296" s="221"/>
      <c r="AK12296" s="221"/>
      <c r="AL12296" s="221"/>
      <c r="AM12296" s="221"/>
      <c r="AN12296" s="221"/>
      <c r="AO12296" s="221"/>
      <c r="AP12296" s="221"/>
      <c r="AQ12296" s="219"/>
      <c r="AR12296" s="219"/>
      <c r="AS12296" s="221"/>
      <c r="AT12296" s="221"/>
      <c r="AU12296" s="221"/>
      <c r="AV12296" s="221"/>
      <c r="AW12296" s="221"/>
      <c r="AX12296" s="221"/>
      <c r="AY12296" s="221"/>
      <c r="AZ12296" s="221"/>
    </row>
    <row r="12297" spans="34:52" x14ac:dyDescent="0.15">
      <c r="AH12297" s="221"/>
      <c r="AI12297" s="221"/>
      <c r="AJ12297" s="221"/>
      <c r="AK12297" s="221"/>
      <c r="AL12297" s="221"/>
      <c r="AM12297" s="221"/>
      <c r="AN12297" s="221"/>
      <c r="AO12297" s="221"/>
      <c r="AP12297" s="221"/>
      <c r="AQ12297" s="219"/>
      <c r="AR12297" s="219"/>
      <c r="AS12297" s="221"/>
      <c r="AT12297" s="221"/>
      <c r="AU12297" s="221"/>
      <c r="AV12297" s="221"/>
      <c r="AW12297" s="221"/>
      <c r="AX12297" s="221"/>
      <c r="AY12297" s="221"/>
      <c r="AZ12297" s="221"/>
    </row>
    <row r="12298" spans="34:52" x14ac:dyDescent="0.15">
      <c r="AH12298" s="221"/>
      <c r="AI12298" s="221"/>
      <c r="AJ12298" s="221"/>
      <c r="AK12298" s="221"/>
      <c r="AL12298" s="221"/>
      <c r="AM12298" s="221"/>
      <c r="AN12298" s="221"/>
      <c r="AO12298" s="221"/>
      <c r="AP12298" s="221"/>
      <c r="AQ12298" s="219"/>
      <c r="AR12298" s="219"/>
      <c r="AS12298" s="221"/>
      <c r="AT12298" s="221"/>
      <c r="AU12298" s="221"/>
      <c r="AV12298" s="221"/>
      <c r="AW12298" s="221"/>
      <c r="AX12298" s="221"/>
      <c r="AY12298" s="221"/>
      <c r="AZ12298" s="221"/>
    </row>
    <row r="12299" spans="34:52" x14ac:dyDescent="0.15">
      <c r="AH12299" s="221"/>
      <c r="AI12299" s="221"/>
      <c r="AJ12299" s="221"/>
      <c r="AK12299" s="221"/>
      <c r="AL12299" s="221"/>
      <c r="AM12299" s="221"/>
      <c r="AN12299" s="221"/>
      <c r="AO12299" s="221"/>
      <c r="AP12299" s="221"/>
      <c r="AQ12299" s="219"/>
      <c r="AR12299" s="219"/>
      <c r="AS12299" s="221"/>
      <c r="AT12299" s="221"/>
      <c r="AU12299" s="221"/>
      <c r="AV12299" s="221"/>
      <c r="AW12299" s="221"/>
      <c r="AX12299" s="221"/>
      <c r="AY12299" s="221"/>
      <c r="AZ12299" s="221"/>
    </row>
    <row r="12300" spans="34:52" x14ac:dyDescent="0.15">
      <c r="AH12300" s="221"/>
      <c r="AI12300" s="221"/>
      <c r="AJ12300" s="221"/>
      <c r="AK12300" s="221"/>
      <c r="AL12300" s="221"/>
      <c r="AM12300" s="221"/>
      <c r="AN12300" s="221"/>
      <c r="AO12300" s="221"/>
      <c r="AP12300" s="221"/>
      <c r="AQ12300" s="219"/>
      <c r="AR12300" s="219"/>
      <c r="AS12300" s="221"/>
      <c r="AT12300" s="221"/>
      <c r="AU12300" s="221"/>
      <c r="AV12300" s="221"/>
      <c r="AW12300" s="221"/>
      <c r="AX12300" s="221"/>
      <c r="AY12300" s="221"/>
      <c r="AZ12300" s="221"/>
    </row>
    <row r="12301" spans="34:52" x14ac:dyDescent="0.15">
      <c r="AH12301" s="221"/>
      <c r="AI12301" s="221"/>
      <c r="AJ12301" s="221"/>
      <c r="AK12301" s="221"/>
      <c r="AL12301" s="221"/>
      <c r="AM12301" s="221"/>
      <c r="AN12301" s="221"/>
      <c r="AO12301" s="221"/>
      <c r="AP12301" s="221"/>
      <c r="AQ12301" s="219"/>
      <c r="AR12301" s="219"/>
      <c r="AS12301" s="221"/>
      <c r="AT12301" s="221"/>
      <c r="AU12301" s="221"/>
      <c r="AV12301" s="221"/>
      <c r="AW12301" s="221"/>
      <c r="AX12301" s="221"/>
      <c r="AY12301" s="221"/>
      <c r="AZ12301" s="221"/>
    </row>
    <row r="12302" spans="34:52" x14ac:dyDescent="0.15">
      <c r="AH12302" s="221"/>
      <c r="AI12302" s="221"/>
      <c r="AJ12302" s="221"/>
      <c r="AK12302" s="221"/>
      <c r="AL12302" s="221"/>
      <c r="AM12302" s="221"/>
      <c r="AN12302" s="221"/>
      <c r="AO12302" s="221"/>
      <c r="AP12302" s="221"/>
      <c r="AQ12302" s="219"/>
      <c r="AR12302" s="219"/>
      <c r="AS12302" s="221"/>
      <c r="AT12302" s="221"/>
      <c r="AU12302" s="221"/>
      <c r="AV12302" s="221"/>
      <c r="AW12302" s="221"/>
      <c r="AX12302" s="221"/>
      <c r="AY12302" s="221"/>
      <c r="AZ12302" s="221"/>
    </row>
    <row r="12303" spans="34:52" x14ac:dyDescent="0.15">
      <c r="AH12303" s="221"/>
      <c r="AI12303" s="221"/>
      <c r="AJ12303" s="221"/>
      <c r="AK12303" s="221"/>
      <c r="AL12303" s="221"/>
      <c r="AM12303" s="221"/>
      <c r="AN12303" s="221"/>
      <c r="AO12303" s="221"/>
      <c r="AP12303" s="221"/>
      <c r="AQ12303" s="219"/>
      <c r="AR12303" s="219"/>
      <c r="AS12303" s="221"/>
      <c r="AT12303" s="221"/>
      <c r="AU12303" s="221"/>
      <c r="AV12303" s="221"/>
      <c r="AW12303" s="221"/>
      <c r="AX12303" s="221"/>
      <c r="AY12303" s="221"/>
      <c r="AZ12303" s="221"/>
    </row>
    <row r="12304" spans="34:52" x14ac:dyDescent="0.15">
      <c r="AH12304" s="221"/>
      <c r="AI12304" s="221"/>
      <c r="AJ12304" s="221"/>
      <c r="AK12304" s="221"/>
      <c r="AL12304" s="221"/>
      <c r="AM12304" s="221"/>
      <c r="AN12304" s="221"/>
      <c r="AO12304" s="221"/>
      <c r="AP12304" s="221"/>
      <c r="AQ12304" s="219"/>
      <c r="AR12304" s="219"/>
      <c r="AS12304" s="221"/>
      <c r="AT12304" s="221"/>
      <c r="AU12304" s="221"/>
      <c r="AV12304" s="221"/>
      <c r="AW12304" s="221"/>
      <c r="AX12304" s="221"/>
      <c r="AY12304" s="221"/>
      <c r="AZ12304" s="221"/>
    </row>
    <row r="12305" spans="34:52" x14ac:dyDescent="0.15">
      <c r="AH12305" s="221"/>
      <c r="AI12305" s="221"/>
      <c r="AJ12305" s="221"/>
      <c r="AK12305" s="221"/>
      <c r="AL12305" s="221"/>
      <c r="AM12305" s="221"/>
      <c r="AN12305" s="221"/>
      <c r="AO12305" s="221"/>
      <c r="AP12305" s="221"/>
      <c r="AQ12305" s="219"/>
      <c r="AR12305" s="219"/>
      <c r="AS12305" s="221"/>
      <c r="AT12305" s="221"/>
      <c r="AU12305" s="221"/>
      <c r="AV12305" s="221"/>
      <c r="AW12305" s="221"/>
      <c r="AX12305" s="221"/>
      <c r="AY12305" s="221"/>
      <c r="AZ12305" s="221"/>
    </row>
    <row r="12306" spans="34:52" x14ac:dyDescent="0.15">
      <c r="AH12306" s="221"/>
      <c r="AI12306" s="221"/>
      <c r="AJ12306" s="221"/>
      <c r="AK12306" s="221"/>
      <c r="AL12306" s="221"/>
      <c r="AM12306" s="221"/>
      <c r="AN12306" s="221"/>
      <c r="AO12306" s="221"/>
      <c r="AP12306" s="221"/>
      <c r="AQ12306" s="219"/>
      <c r="AR12306" s="219"/>
      <c r="AS12306" s="221"/>
      <c r="AT12306" s="221"/>
      <c r="AU12306" s="221"/>
      <c r="AV12306" s="221"/>
      <c r="AW12306" s="221"/>
      <c r="AX12306" s="221"/>
      <c r="AY12306" s="221"/>
      <c r="AZ12306" s="221"/>
    </row>
    <row r="12307" spans="34:52" x14ac:dyDescent="0.15">
      <c r="AH12307" s="221"/>
      <c r="AI12307" s="221"/>
      <c r="AJ12307" s="221"/>
      <c r="AK12307" s="221"/>
      <c r="AL12307" s="221"/>
      <c r="AM12307" s="221"/>
      <c r="AN12307" s="221"/>
      <c r="AO12307" s="221"/>
      <c r="AP12307" s="221"/>
      <c r="AQ12307" s="219"/>
      <c r="AR12307" s="219"/>
      <c r="AS12307" s="221"/>
      <c r="AT12307" s="221"/>
      <c r="AU12307" s="221"/>
      <c r="AV12307" s="221"/>
      <c r="AW12307" s="221"/>
      <c r="AX12307" s="221"/>
      <c r="AY12307" s="221"/>
      <c r="AZ12307" s="221"/>
    </row>
    <row r="12308" spans="34:52" x14ac:dyDescent="0.15">
      <c r="AH12308" s="221"/>
      <c r="AI12308" s="221"/>
      <c r="AJ12308" s="221"/>
      <c r="AK12308" s="221"/>
      <c r="AL12308" s="221"/>
      <c r="AM12308" s="221"/>
      <c r="AN12308" s="221"/>
      <c r="AO12308" s="221"/>
      <c r="AP12308" s="221"/>
      <c r="AQ12308" s="219"/>
      <c r="AR12308" s="219"/>
      <c r="AS12308" s="221"/>
      <c r="AT12308" s="221"/>
      <c r="AU12308" s="221"/>
      <c r="AV12308" s="221"/>
      <c r="AW12308" s="221"/>
      <c r="AX12308" s="221"/>
      <c r="AY12308" s="221"/>
      <c r="AZ12308" s="221"/>
    </row>
    <row r="12309" spans="34:52" x14ac:dyDescent="0.15">
      <c r="AH12309" s="221"/>
      <c r="AI12309" s="221"/>
      <c r="AJ12309" s="221"/>
      <c r="AK12309" s="221"/>
      <c r="AL12309" s="221"/>
      <c r="AM12309" s="221"/>
      <c r="AN12309" s="221"/>
      <c r="AO12309" s="221"/>
      <c r="AP12309" s="221"/>
      <c r="AQ12309" s="219"/>
      <c r="AR12309" s="219"/>
      <c r="AS12309" s="221"/>
      <c r="AT12309" s="221"/>
      <c r="AU12309" s="221"/>
      <c r="AV12309" s="221"/>
      <c r="AW12309" s="221"/>
      <c r="AX12309" s="221"/>
      <c r="AY12309" s="221"/>
      <c r="AZ12309" s="221"/>
    </row>
    <row r="12310" spans="34:52" x14ac:dyDescent="0.15">
      <c r="AH12310" s="221"/>
      <c r="AI12310" s="221"/>
      <c r="AJ12310" s="221"/>
      <c r="AK12310" s="221"/>
      <c r="AL12310" s="221"/>
      <c r="AM12310" s="221"/>
      <c r="AN12310" s="221"/>
      <c r="AO12310" s="221"/>
      <c r="AP12310" s="221"/>
      <c r="AQ12310" s="219"/>
      <c r="AR12310" s="219"/>
      <c r="AS12310" s="221"/>
      <c r="AT12310" s="221"/>
      <c r="AU12310" s="221"/>
      <c r="AV12310" s="221"/>
      <c r="AW12310" s="221"/>
      <c r="AX12310" s="221"/>
      <c r="AY12310" s="221"/>
      <c r="AZ12310" s="221"/>
    </row>
    <row r="12311" spans="34:52" x14ac:dyDescent="0.15">
      <c r="AH12311" s="221"/>
      <c r="AI12311" s="221"/>
      <c r="AJ12311" s="221"/>
      <c r="AK12311" s="221"/>
      <c r="AL12311" s="221"/>
      <c r="AM12311" s="221"/>
      <c r="AN12311" s="221"/>
      <c r="AO12311" s="221"/>
      <c r="AP12311" s="221"/>
      <c r="AQ12311" s="219"/>
      <c r="AR12311" s="219"/>
      <c r="AS12311" s="221"/>
      <c r="AT12311" s="221"/>
      <c r="AU12311" s="221"/>
      <c r="AV12311" s="221"/>
      <c r="AW12311" s="221"/>
      <c r="AX12311" s="221"/>
      <c r="AY12311" s="221"/>
      <c r="AZ12311" s="221"/>
    </row>
    <row r="12312" spans="34:52" x14ac:dyDescent="0.15">
      <c r="AH12312" s="221"/>
      <c r="AI12312" s="221"/>
      <c r="AJ12312" s="221"/>
      <c r="AK12312" s="221"/>
      <c r="AL12312" s="221"/>
      <c r="AM12312" s="221"/>
      <c r="AN12312" s="221"/>
      <c r="AO12312" s="221"/>
      <c r="AP12312" s="221"/>
      <c r="AQ12312" s="219"/>
      <c r="AR12312" s="219"/>
      <c r="AS12312" s="221"/>
      <c r="AT12312" s="221"/>
      <c r="AU12312" s="221"/>
      <c r="AV12312" s="221"/>
      <c r="AW12312" s="221"/>
      <c r="AX12312" s="221"/>
      <c r="AY12312" s="221"/>
      <c r="AZ12312" s="221"/>
    </row>
    <row r="12313" spans="34:52" x14ac:dyDescent="0.15">
      <c r="AH12313" s="221"/>
      <c r="AI12313" s="221"/>
      <c r="AJ12313" s="221"/>
      <c r="AK12313" s="221"/>
      <c r="AL12313" s="221"/>
      <c r="AM12313" s="221"/>
      <c r="AN12313" s="221"/>
      <c r="AO12313" s="221"/>
      <c r="AP12313" s="221"/>
      <c r="AQ12313" s="219"/>
      <c r="AR12313" s="219"/>
      <c r="AS12313" s="221"/>
      <c r="AT12313" s="221"/>
      <c r="AU12313" s="221"/>
      <c r="AV12313" s="221"/>
      <c r="AW12313" s="221"/>
      <c r="AX12313" s="221"/>
      <c r="AY12313" s="221"/>
      <c r="AZ12313" s="221"/>
    </row>
    <row r="12314" spans="34:52" x14ac:dyDescent="0.15">
      <c r="AH12314" s="221"/>
      <c r="AI12314" s="221"/>
      <c r="AJ12314" s="221"/>
      <c r="AK12314" s="221"/>
      <c r="AL12314" s="221"/>
      <c r="AM12314" s="221"/>
      <c r="AN12314" s="221"/>
      <c r="AO12314" s="221"/>
      <c r="AP12314" s="221"/>
      <c r="AQ12314" s="219"/>
      <c r="AR12314" s="219"/>
      <c r="AS12314" s="221"/>
      <c r="AT12314" s="221"/>
      <c r="AU12314" s="221"/>
      <c r="AV12314" s="221"/>
      <c r="AW12314" s="221"/>
      <c r="AX12314" s="221"/>
      <c r="AY12314" s="221"/>
      <c r="AZ12314" s="221"/>
    </row>
    <row r="12315" spans="34:52" x14ac:dyDescent="0.15">
      <c r="AH12315" s="221"/>
      <c r="AI12315" s="221"/>
      <c r="AJ12315" s="221"/>
      <c r="AK12315" s="221"/>
      <c r="AL12315" s="221"/>
      <c r="AM12315" s="221"/>
      <c r="AN12315" s="221"/>
      <c r="AO12315" s="221"/>
      <c r="AP12315" s="221"/>
      <c r="AQ12315" s="219"/>
      <c r="AR12315" s="219"/>
      <c r="AS12315" s="221"/>
      <c r="AT12315" s="221"/>
      <c r="AU12315" s="221"/>
      <c r="AV12315" s="221"/>
      <c r="AW12315" s="221"/>
      <c r="AX12315" s="221"/>
      <c r="AY12315" s="221"/>
      <c r="AZ12315" s="221"/>
    </row>
    <row r="12316" spans="34:52" x14ac:dyDescent="0.15">
      <c r="AH12316" s="221"/>
      <c r="AI12316" s="221"/>
      <c r="AJ12316" s="221"/>
      <c r="AK12316" s="221"/>
      <c r="AL12316" s="221"/>
      <c r="AM12316" s="221"/>
      <c r="AN12316" s="221"/>
      <c r="AO12316" s="221"/>
      <c r="AP12316" s="221"/>
      <c r="AQ12316" s="219"/>
      <c r="AR12316" s="219"/>
      <c r="AS12316" s="221"/>
      <c r="AT12316" s="221"/>
      <c r="AU12316" s="221"/>
      <c r="AV12316" s="221"/>
      <c r="AW12316" s="221"/>
      <c r="AX12316" s="221"/>
      <c r="AY12316" s="221"/>
      <c r="AZ12316" s="221"/>
    </row>
    <row r="12317" spans="34:52" x14ac:dyDescent="0.15">
      <c r="AH12317" s="221"/>
      <c r="AI12317" s="221"/>
      <c r="AJ12317" s="221"/>
      <c r="AK12317" s="221"/>
      <c r="AL12317" s="221"/>
      <c r="AM12317" s="221"/>
      <c r="AN12317" s="221"/>
      <c r="AO12317" s="221"/>
      <c r="AP12317" s="221"/>
      <c r="AQ12317" s="219"/>
      <c r="AR12317" s="219"/>
      <c r="AS12317" s="221"/>
      <c r="AT12317" s="221"/>
      <c r="AU12317" s="221"/>
      <c r="AV12317" s="221"/>
      <c r="AW12317" s="221"/>
      <c r="AX12317" s="221"/>
      <c r="AY12317" s="221"/>
      <c r="AZ12317" s="221"/>
    </row>
    <row r="12318" spans="34:52" x14ac:dyDescent="0.15">
      <c r="AH12318" s="221"/>
      <c r="AI12318" s="221"/>
      <c r="AJ12318" s="221"/>
      <c r="AK12318" s="221"/>
      <c r="AL12318" s="221"/>
      <c r="AM12318" s="221"/>
      <c r="AN12318" s="221"/>
      <c r="AO12318" s="221"/>
      <c r="AP12318" s="221"/>
      <c r="AQ12318" s="219"/>
      <c r="AR12318" s="219"/>
      <c r="AS12318" s="221"/>
      <c r="AT12318" s="221"/>
      <c r="AU12318" s="221"/>
      <c r="AV12318" s="221"/>
      <c r="AW12318" s="221"/>
      <c r="AX12318" s="221"/>
      <c r="AY12318" s="221"/>
      <c r="AZ12318" s="221"/>
    </row>
    <row r="12319" spans="34:52" x14ac:dyDescent="0.15">
      <c r="AH12319" s="221"/>
      <c r="AI12319" s="221"/>
      <c r="AJ12319" s="221"/>
      <c r="AK12319" s="221"/>
      <c r="AL12319" s="221"/>
      <c r="AM12319" s="221"/>
      <c r="AN12319" s="221"/>
      <c r="AO12319" s="221"/>
      <c r="AP12319" s="221"/>
      <c r="AQ12319" s="219"/>
      <c r="AR12319" s="219"/>
      <c r="AS12319" s="221"/>
      <c r="AT12319" s="221"/>
      <c r="AU12319" s="221"/>
      <c r="AV12319" s="221"/>
      <c r="AW12319" s="221"/>
      <c r="AX12319" s="221"/>
      <c r="AY12319" s="221"/>
      <c r="AZ12319" s="221"/>
    </row>
    <row r="12320" spans="34:52" x14ac:dyDescent="0.15">
      <c r="AH12320" s="221"/>
      <c r="AI12320" s="221"/>
      <c r="AJ12320" s="221"/>
      <c r="AK12320" s="221"/>
      <c r="AL12320" s="221"/>
      <c r="AM12320" s="221"/>
      <c r="AN12320" s="221"/>
      <c r="AO12320" s="221"/>
      <c r="AP12320" s="221"/>
      <c r="AQ12320" s="219"/>
      <c r="AR12320" s="219"/>
      <c r="AS12320" s="221"/>
      <c r="AT12320" s="221"/>
      <c r="AU12320" s="221"/>
      <c r="AV12320" s="221"/>
      <c r="AW12320" s="221"/>
      <c r="AX12320" s="221"/>
      <c r="AY12320" s="221"/>
      <c r="AZ12320" s="221"/>
    </row>
    <row r="12321" spans="34:52" x14ac:dyDescent="0.15">
      <c r="AH12321" s="221"/>
      <c r="AI12321" s="221"/>
      <c r="AJ12321" s="221"/>
      <c r="AK12321" s="221"/>
      <c r="AL12321" s="221"/>
      <c r="AM12321" s="221"/>
      <c r="AN12321" s="221"/>
      <c r="AO12321" s="221"/>
      <c r="AP12321" s="221"/>
      <c r="AQ12321" s="219"/>
      <c r="AR12321" s="219"/>
      <c r="AS12321" s="221"/>
      <c r="AT12321" s="221"/>
      <c r="AU12321" s="221"/>
      <c r="AV12321" s="221"/>
      <c r="AW12321" s="221"/>
      <c r="AX12321" s="221"/>
      <c r="AY12321" s="221"/>
      <c r="AZ12321" s="221"/>
    </row>
    <row r="12322" spans="34:52" x14ac:dyDescent="0.15">
      <c r="AH12322" s="221"/>
      <c r="AI12322" s="221"/>
      <c r="AJ12322" s="221"/>
      <c r="AK12322" s="221"/>
      <c r="AL12322" s="221"/>
      <c r="AM12322" s="221"/>
      <c r="AN12322" s="221"/>
      <c r="AO12322" s="221"/>
      <c r="AP12322" s="221"/>
      <c r="AQ12322" s="219"/>
      <c r="AR12322" s="219"/>
      <c r="AS12322" s="221"/>
      <c r="AT12322" s="221"/>
      <c r="AU12322" s="221"/>
      <c r="AV12322" s="221"/>
      <c r="AW12322" s="221"/>
      <c r="AX12322" s="221"/>
      <c r="AY12322" s="221"/>
      <c r="AZ12322" s="221"/>
    </row>
    <row r="12323" spans="34:52" x14ac:dyDescent="0.15">
      <c r="AH12323" s="221"/>
      <c r="AI12323" s="221"/>
      <c r="AJ12323" s="221"/>
      <c r="AK12323" s="221"/>
      <c r="AL12323" s="221"/>
      <c r="AM12323" s="221"/>
      <c r="AN12323" s="221"/>
      <c r="AO12323" s="221"/>
      <c r="AP12323" s="221"/>
      <c r="AQ12323" s="219"/>
      <c r="AR12323" s="219"/>
      <c r="AS12323" s="221"/>
      <c r="AT12323" s="221"/>
      <c r="AU12323" s="221"/>
      <c r="AV12323" s="221"/>
      <c r="AW12323" s="221"/>
      <c r="AX12323" s="221"/>
      <c r="AY12323" s="221"/>
      <c r="AZ12323" s="221"/>
    </row>
    <row r="12324" spans="34:52" x14ac:dyDescent="0.15">
      <c r="AH12324" s="221"/>
      <c r="AI12324" s="221"/>
      <c r="AJ12324" s="221"/>
      <c r="AK12324" s="221"/>
      <c r="AL12324" s="221"/>
      <c r="AM12324" s="221"/>
      <c r="AN12324" s="221"/>
      <c r="AO12324" s="221"/>
      <c r="AP12324" s="221"/>
      <c r="AQ12324" s="219"/>
      <c r="AR12324" s="219"/>
      <c r="AS12324" s="221"/>
      <c r="AT12324" s="221"/>
      <c r="AU12324" s="221"/>
      <c r="AV12324" s="221"/>
      <c r="AW12324" s="221"/>
      <c r="AX12324" s="221"/>
      <c r="AY12324" s="221"/>
      <c r="AZ12324" s="221"/>
    </row>
    <row r="12325" spans="34:52" x14ac:dyDescent="0.15">
      <c r="AH12325" s="221"/>
      <c r="AI12325" s="221"/>
      <c r="AJ12325" s="221"/>
      <c r="AK12325" s="221"/>
      <c r="AL12325" s="221"/>
      <c r="AM12325" s="221"/>
      <c r="AN12325" s="221"/>
      <c r="AO12325" s="221"/>
      <c r="AP12325" s="221"/>
      <c r="AQ12325" s="219"/>
      <c r="AR12325" s="219"/>
      <c r="AS12325" s="221"/>
      <c r="AT12325" s="221"/>
      <c r="AU12325" s="221"/>
      <c r="AV12325" s="221"/>
      <c r="AW12325" s="221"/>
      <c r="AX12325" s="221"/>
      <c r="AY12325" s="221"/>
      <c r="AZ12325" s="221"/>
    </row>
    <row r="12326" spans="34:52" x14ac:dyDescent="0.15">
      <c r="AH12326" s="221"/>
      <c r="AI12326" s="221"/>
      <c r="AJ12326" s="221"/>
      <c r="AK12326" s="221"/>
      <c r="AL12326" s="221"/>
      <c r="AM12326" s="221"/>
      <c r="AN12326" s="221"/>
      <c r="AO12326" s="221"/>
      <c r="AP12326" s="221"/>
      <c r="AQ12326" s="219"/>
      <c r="AR12326" s="219"/>
      <c r="AS12326" s="221"/>
      <c r="AT12326" s="221"/>
      <c r="AU12326" s="221"/>
      <c r="AV12326" s="221"/>
      <c r="AW12326" s="221"/>
      <c r="AX12326" s="221"/>
      <c r="AY12326" s="221"/>
      <c r="AZ12326" s="221"/>
    </row>
    <row r="12327" spans="34:52" x14ac:dyDescent="0.15">
      <c r="AH12327" s="221"/>
      <c r="AI12327" s="221"/>
      <c r="AJ12327" s="221"/>
      <c r="AK12327" s="221"/>
      <c r="AL12327" s="221"/>
      <c r="AM12327" s="221"/>
      <c r="AN12327" s="221"/>
      <c r="AO12327" s="221"/>
      <c r="AP12327" s="221"/>
      <c r="AQ12327" s="219"/>
      <c r="AR12327" s="219"/>
      <c r="AS12327" s="221"/>
      <c r="AT12327" s="221"/>
      <c r="AU12327" s="221"/>
      <c r="AV12327" s="221"/>
      <c r="AW12327" s="221"/>
      <c r="AX12327" s="221"/>
      <c r="AY12327" s="221"/>
      <c r="AZ12327" s="221"/>
    </row>
    <row r="12328" spans="34:52" x14ac:dyDescent="0.15">
      <c r="AH12328" s="221"/>
      <c r="AI12328" s="221"/>
      <c r="AJ12328" s="221"/>
      <c r="AK12328" s="221"/>
      <c r="AL12328" s="221"/>
      <c r="AM12328" s="221"/>
      <c r="AN12328" s="221"/>
      <c r="AO12328" s="221"/>
      <c r="AP12328" s="221"/>
      <c r="AQ12328" s="219"/>
      <c r="AR12328" s="219"/>
      <c r="AS12328" s="221"/>
      <c r="AT12328" s="221"/>
      <c r="AU12328" s="221"/>
      <c r="AV12328" s="221"/>
      <c r="AW12328" s="221"/>
      <c r="AX12328" s="221"/>
      <c r="AY12328" s="221"/>
      <c r="AZ12328" s="221"/>
    </row>
    <row r="12329" spans="34:52" x14ac:dyDescent="0.15">
      <c r="AH12329" s="221"/>
      <c r="AI12329" s="221"/>
      <c r="AJ12329" s="221"/>
      <c r="AK12329" s="221"/>
      <c r="AL12329" s="221"/>
      <c r="AM12329" s="221"/>
      <c r="AN12329" s="221"/>
      <c r="AO12329" s="221"/>
      <c r="AP12329" s="221"/>
      <c r="AQ12329" s="219"/>
      <c r="AR12329" s="219"/>
      <c r="AS12329" s="221"/>
      <c r="AT12329" s="221"/>
      <c r="AU12329" s="221"/>
      <c r="AV12329" s="221"/>
      <c r="AW12329" s="221"/>
      <c r="AX12329" s="221"/>
      <c r="AY12329" s="221"/>
      <c r="AZ12329" s="221"/>
    </row>
    <row r="12330" spans="34:52" x14ac:dyDescent="0.15">
      <c r="AH12330" s="221"/>
      <c r="AI12330" s="221"/>
      <c r="AJ12330" s="221"/>
      <c r="AK12330" s="221"/>
      <c r="AL12330" s="221"/>
      <c r="AM12330" s="221"/>
      <c r="AN12330" s="221"/>
      <c r="AO12330" s="221"/>
      <c r="AP12330" s="221"/>
      <c r="AQ12330" s="219"/>
      <c r="AR12330" s="219"/>
      <c r="AS12330" s="221"/>
      <c r="AT12330" s="221"/>
      <c r="AU12330" s="221"/>
      <c r="AV12330" s="221"/>
      <c r="AW12330" s="221"/>
      <c r="AX12330" s="221"/>
      <c r="AY12330" s="221"/>
      <c r="AZ12330" s="221"/>
    </row>
    <row r="12331" spans="34:52" x14ac:dyDescent="0.15">
      <c r="AH12331" s="221"/>
      <c r="AI12331" s="221"/>
      <c r="AJ12331" s="221"/>
      <c r="AK12331" s="221"/>
      <c r="AL12331" s="221"/>
      <c r="AM12331" s="221"/>
      <c r="AN12331" s="221"/>
      <c r="AO12331" s="221"/>
      <c r="AP12331" s="221"/>
      <c r="AQ12331" s="219"/>
      <c r="AR12331" s="219"/>
      <c r="AS12331" s="221"/>
      <c r="AT12331" s="221"/>
      <c r="AU12331" s="221"/>
      <c r="AV12331" s="221"/>
      <c r="AW12331" s="221"/>
      <c r="AX12331" s="221"/>
      <c r="AY12331" s="221"/>
      <c r="AZ12331" s="221"/>
    </row>
    <row r="12332" spans="34:52" x14ac:dyDescent="0.15">
      <c r="AH12332" s="221"/>
      <c r="AI12332" s="221"/>
      <c r="AJ12332" s="221"/>
      <c r="AK12332" s="221"/>
      <c r="AL12332" s="221"/>
      <c r="AM12332" s="221"/>
      <c r="AN12332" s="221"/>
      <c r="AO12332" s="221"/>
      <c r="AP12332" s="221"/>
      <c r="AQ12332" s="219"/>
      <c r="AR12332" s="219"/>
      <c r="AS12332" s="221"/>
      <c r="AT12332" s="221"/>
      <c r="AU12332" s="221"/>
      <c r="AV12332" s="221"/>
      <c r="AW12332" s="221"/>
      <c r="AX12332" s="221"/>
      <c r="AY12332" s="221"/>
      <c r="AZ12332" s="221"/>
    </row>
    <row r="12333" spans="34:52" x14ac:dyDescent="0.15">
      <c r="AH12333" s="221"/>
      <c r="AI12333" s="221"/>
      <c r="AJ12333" s="221"/>
      <c r="AK12333" s="221"/>
      <c r="AL12333" s="221"/>
      <c r="AM12333" s="221"/>
      <c r="AN12333" s="221"/>
      <c r="AO12333" s="221"/>
      <c r="AP12333" s="221"/>
      <c r="AQ12333" s="219"/>
      <c r="AR12333" s="219"/>
      <c r="AS12333" s="221"/>
      <c r="AT12333" s="221"/>
      <c r="AU12333" s="221"/>
      <c r="AV12333" s="221"/>
      <c r="AW12333" s="221"/>
      <c r="AX12333" s="221"/>
      <c r="AY12333" s="221"/>
      <c r="AZ12333" s="221"/>
    </row>
    <row r="12334" spans="34:52" x14ac:dyDescent="0.15">
      <c r="AH12334" s="221"/>
      <c r="AI12334" s="221"/>
      <c r="AJ12334" s="221"/>
      <c r="AK12334" s="221"/>
      <c r="AL12334" s="221"/>
      <c r="AM12334" s="221"/>
      <c r="AN12334" s="221"/>
      <c r="AO12334" s="221"/>
      <c r="AP12334" s="221"/>
      <c r="AQ12334" s="219"/>
      <c r="AR12334" s="219"/>
      <c r="AS12334" s="221"/>
      <c r="AT12334" s="221"/>
      <c r="AU12334" s="221"/>
      <c r="AV12334" s="221"/>
      <c r="AW12334" s="221"/>
      <c r="AX12334" s="221"/>
      <c r="AY12334" s="221"/>
      <c r="AZ12334" s="221"/>
    </row>
    <row r="12335" spans="34:52" x14ac:dyDescent="0.15">
      <c r="AH12335" s="221"/>
      <c r="AI12335" s="221"/>
      <c r="AJ12335" s="221"/>
      <c r="AK12335" s="221"/>
      <c r="AL12335" s="221"/>
      <c r="AM12335" s="221"/>
      <c r="AN12335" s="221"/>
      <c r="AO12335" s="221"/>
      <c r="AP12335" s="221"/>
      <c r="AQ12335" s="219"/>
      <c r="AR12335" s="219"/>
      <c r="AS12335" s="221"/>
      <c r="AT12335" s="221"/>
      <c r="AU12335" s="221"/>
      <c r="AV12335" s="221"/>
      <c r="AW12335" s="221"/>
      <c r="AX12335" s="221"/>
      <c r="AY12335" s="221"/>
      <c r="AZ12335" s="221"/>
    </row>
    <row r="12336" spans="34:52" x14ac:dyDescent="0.15">
      <c r="AH12336" s="221"/>
      <c r="AI12336" s="221"/>
      <c r="AJ12336" s="221"/>
      <c r="AK12336" s="221"/>
      <c r="AL12336" s="221"/>
      <c r="AM12336" s="221"/>
      <c r="AN12336" s="221"/>
      <c r="AO12336" s="221"/>
      <c r="AP12336" s="221"/>
      <c r="AQ12336" s="219"/>
      <c r="AR12336" s="219"/>
      <c r="AS12336" s="221"/>
      <c r="AT12336" s="221"/>
      <c r="AU12336" s="221"/>
      <c r="AV12336" s="221"/>
      <c r="AW12336" s="221"/>
      <c r="AX12336" s="221"/>
      <c r="AY12336" s="221"/>
      <c r="AZ12336" s="221"/>
    </row>
    <row r="12337" spans="34:52" x14ac:dyDescent="0.15">
      <c r="AH12337" s="221"/>
      <c r="AI12337" s="221"/>
      <c r="AJ12337" s="221"/>
      <c r="AK12337" s="221"/>
      <c r="AL12337" s="221"/>
      <c r="AM12337" s="221"/>
      <c r="AN12337" s="221"/>
      <c r="AO12337" s="221"/>
      <c r="AP12337" s="221"/>
      <c r="AQ12337" s="219"/>
      <c r="AR12337" s="219"/>
      <c r="AS12337" s="221"/>
      <c r="AT12337" s="221"/>
      <c r="AU12337" s="221"/>
      <c r="AV12337" s="221"/>
      <c r="AW12337" s="221"/>
      <c r="AX12337" s="221"/>
      <c r="AY12337" s="221"/>
      <c r="AZ12337" s="221"/>
    </row>
    <row r="12338" spans="34:52" x14ac:dyDescent="0.15">
      <c r="AH12338" s="221"/>
      <c r="AI12338" s="221"/>
      <c r="AJ12338" s="221"/>
      <c r="AK12338" s="221"/>
      <c r="AL12338" s="221"/>
      <c r="AM12338" s="221"/>
      <c r="AN12338" s="221"/>
      <c r="AO12338" s="221"/>
      <c r="AP12338" s="221"/>
      <c r="AQ12338" s="219"/>
      <c r="AR12338" s="219"/>
      <c r="AS12338" s="221"/>
      <c r="AT12338" s="221"/>
      <c r="AU12338" s="221"/>
      <c r="AV12338" s="221"/>
      <c r="AW12338" s="221"/>
      <c r="AX12338" s="221"/>
      <c r="AY12338" s="221"/>
      <c r="AZ12338" s="221"/>
    </row>
    <row r="12339" spans="34:52" x14ac:dyDescent="0.15">
      <c r="AH12339" s="221"/>
      <c r="AI12339" s="221"/>
      <c r="AJ12339" s="221"/>
      <c r="AK12339" s="221"/>
      <c r="AL12339" s="221"/>
      <c r="AM12339" s="221"/>
      <c r="AN12339" s="221"/>
      <c r="AO12339" s="221"/>
      <c r="AP12339" s="221"/>
      <c r="AQ12339" s="219"/>
      <c r="AR12339" s="219"/>
      <c r="AS12339" s="221"/>
      <c r="AT12339" s="221"/>
      <c r="AU12339" s="221"/>
      <c r="AV12339" s="221"/>
      <c r="AW12339" s="221"/>
      <c r="AX12339" s="221"/>
      <c r="AY12339" s="221"/>
      <c r="AZ12339" s="221"/>
    </row>
    <row r="12340" spans="34:52" x14ac:dyDescent="0.15">
      <c r="AH12340" s="221"/>
      <c r="AI12340" s="221"/>
      <c r="AJ12340" s="221"/>
      <c r="AK12340" s="221"/>
      <c r="AL12340" s="221"/>
      <c r="AM12340" s="221"/>
      <c r="AN12340" s="221"/>
      <c r="AO12340" s="221"/>
      <c r="AP12340" s="221"/>
      <c r="AQ12340" s="219"/>
      <c r="AR12340" s="219"/>
      <c r="AS12340" s="221"/>
      <c r="AT12340" s="221"/>
      <c r="AU12340" s="221"/>
      <c r="AV12340" s="221"/>
      <c r="AW12340" s="221"/>
      <c r="AX12340" s="221"/>
      <c r="AY12340" s="221"/>
      <c r="AZ12340" s="221"/>
    </row>
    <row r="12341" spans="34:52" x14ac:dyDescent="0.15">
      <c r="AH12341" s="221"/>
      <c r="AI12341" s="221"/>
      <c r="AJ12341" s="221"/>
      <c r="AK12341" s="221"/>
      <c r="AL12341" s="221"/>
      <c r="AM12341" s="221"/>
      <c r="AN12341" s="221"/>
      <c r="AO12341" s="221"/>
      <c r="AP12341" s="221"/>
      <c r="AQ12341" s="219"/>
      <c r="AR12341" s="219"/>
      <c r="AS12341" s="221"/>
      <c r="AT12341" s="221"/>
      <c r="AU12341" s="221"/>
      <c r="AV12341" s="221"/>
      <c r="AW12341" s="221"/>
      <c r="AX12341" s="221"/>
      <c r="AY12341" s="221"/>
      <c r="AZ12341" s="221"/>
    </row>
    <row r="12342" spans="34:52" x14ac:dyDescent="0.15">
      <c r="AH12342" s="221"/>
      <c r="AI12342" s="221"/>
      <c r="AJ12342" s="221"/>
      <c r="AK12342" s="221"/>
      <c r="AL12342" s="221"/>
      <c r="AM12342" s="221"/>
      <c r="AN12342" s="221"/>
      <c r="AO12342" s="221"/>
      <c r="AP12342" s="221"/>
      <c r="AQ12342" s="219"/>
      <c r="AR12342" s="219"/>
      <c r="AS12342" s="221"/>
      <c r="AT12342" s="221"/>
      <c r="AU12342" s="221"/>
      <c r="AV12342" s="221"/>
      <c r="AW12342" s="221"/>
      <c r="AX12342" s="221"/>
      <c r="AY12342" s="221"/>
      <c r="AZ12342" s="221"/>
    </row>
    <row r="12343" spans="34:52" x14ac:dyDescent="0.15">
      <c r="AH12343" s="221"/>
      <c r="AI12343" s="221"/>
      <c r="AJ12343" s="221"/>
      <c r="AK12343" s="221"/>
      <c r="AL12343" s="221"/>
      <c r="AM12343" s="221"/>
      <c r="AN12343" s="221"/>
      <c r="AO12343" s="221"/>
      <c r="AP12343" s="221"/>
      <c r="AQ12343" s="219"/>
      <c r="AR12343" s="219"/>
      <c r="AS12343" s="221"/>
      <c r="AT12343" s="221"/>
      <c r="AU12343" s="221"/>
      <c r="AV12343" s="221"/>
      <c r="AW12343" s="221"/>
      <c r="AX12343" s="221"/>
      <c r="AY12343" s="221"/>
      <c r="AZ12343" s="221"/>
    </row>
    <row r="12344" spans="34:52" x14ac:dyDescent="0.15">
      <c r="AH12344" s="221"/>
      <c r="AI12344" s="221"/>
      <c r="AJ12344" s="221"/>
      <c r="AK12344" s="221"/>
      <c r="AL12344" s="221"/>
      <c r="AM12344" s="221"/>
      <c r="AN12344" s="221"/>
      <c r="AO12344" s="221"/>
      <c r="AP12344" s="221"/>
      <c r="AQ12344" s="219"/>
      <c r="AR12344" s="219"/>
      <c r="AS12344" s="221"/>
      <c r="AT12344" s="221"/>
      <c r="AU12344" s="221"/>
      <c r="AV12344" s="221"/>
      <c r="AW12344" s="221"/>
      <c r="AX12344" s="221"/>
      <c r="AY12344" s="221"/>
      <c r="AZ12344" s="221"/>
    </row>
    <row r="12345" spans="34:52" x14ac:dyDescent="0.15">
      <c r="AH12345" s="221"/>
      <c r="AI12345" s="221"/>
      <c r="AJ12345" s="221"/>
      <c r="AK12345" s="221"/>
      <c r="AL12345" s="221"/>
      <c r="AM12345" s="221"/>
      <c r="AN12345" s="221"/>
      <c r="AO12345" s="221"/>
      <c r="AP12345" s="221"/>
      <c r="AQ12345" s="219"/>
      <c r="AR12345" s="219"/>
      <c r="AS12345" s="221"/>
      <c r="AT12345" s="221"/>
      <c r="AU12345" s="221"/>
      <c r="AV12345" s="221"/>
      <c r="AW12345" s="221"/>
      <c r="AX12345" s="221"/>
      <c r="AY12345" s="221"/>
      <c r="AZ12345" s="221"/>
    </row>
    <row r="12346" spans="34:52" x14ac:dyDescent="0.15">
      <c r="AH12346" s="221"/>
      <c r="AI12346" s="221"/>
      <c r="AJ12346" s="221"/>
      <c r="AK12346" s="221"/>
      <c r="AL12346" s="221"/>
      <c r="AM12346" s="221"/>
      <c r="AN12346" s="221"/>
      <c r="AO12346" s="221"/>
      <c r="AP12346" s="221"/>
      <c r="AQ12346" s="219"/>
      <c r="AR12346" s="219"/>
      <c r="AS12346" s="221"/>
      <c r="AT12346" s="221"/>
      <c r="AU12346" s="221"/>
      <c r="AV12346" s="221"/>
      <c r="AW12346" s="221"/>
      <c r="AX12346" s="221"/>
      <c r="AY12346" s="221"/>
      <c r="AZ12346" s="221"/>
    </row>
    <row r="12347" spans="34:52" x14ac:dyDescent="0.15">
      <c r="AH12347" s="221"/>
      <c r="AI12347" s="221"/>
      <c r="AJ12347" s="221"/>
      <c r="AK12347" s="221"/>
      <c r="AL12347" s="221"/>
      <c r="AM12347" s="221"/>
      <c r="AN12347" s="221"/>
      <c r="AO12347" s="221"/>
      <c r="AP12347" s="221"/>
      <c r="AQ12347" s="219"/>
      <c r="AR12347" s="219"/>
      <c r="AS12347" s="221"/>
      <c r="AT12347" s="221"/>
      <c r="AU12347" s="221"/>
      <c r="AV12347" s="221"/>
      <c r="AW12347" s="221"/>
      <c r="AX12347" s="221"/>
      <c r="AY12347" s="221"/>
      <c r="AZ12347" s="221"/>
    </row>
    <row r="12348" spans="34:52" x14ac:dyDescent="0.15">
      <c r="AH12348" s="221"/>
      <c r="AI12348" s="221"/>
      <c r="AJ12348" s="221"/>
      <c r="AK12348" s="221"/>
      <c r="AL12348" s="221"/>
      <c r="AM12348" s="221"/>
      <c r="AN12348" s="221"/>
      <c r="AO12348" s="221"/>
      <c r="AP12348" s="221"/>
      <c r="AQ12348" s="219"/>
      <c r="AR12348" s="219"/>
      <c r="AS12348" s="221"/>
      <c r="AT12348" s="221"/>
      <c r="AU12348" s="221"/>
      <c r="AV12348" s="221"/>
      <c r="AW12348" s="221"/>
      <c r="AX12348" s="221"/>
      <c r="AY12348" s="221"/>
      <c r="AZ12348" s="221"/>
    </row>
    <row r="12349" spans="34:52" x14ac:dyDescent="0.15">
      <c r="AH12349" s="221"/>
      <c r="AI12349" s="221"/>
      <c r="AJ12349" s="221"/>
      <c r="AK12349" s="221"/>
      <c r="AL12349" s="221"/>
      <c r="AM12349" s="221"/>
      <c r="AN12349" s="221"/>
      <c r="AO12349" s="221"/>
      <c r="AP12349" s="221"/>
      <c r="AQ12349" s="219"/>
      <c r="AR12349" s="219"/>
      <c r="AS12349" s="221"/>
      <c r="AT12349" s="221"/>
      <c r="AU12349" s="221"/>
      <c r="AV12349" s="221"/>
      <c r="AW12349" s="221"/>
      <c r="AX12349" s="221"/>
      <c r="AY12349" s="221"/>
      <c r="AZ12349" s="221"/>
    </row>
    <row r="12350" spans="34:52" x14ac:dyDescent="0.15">
      <c r="AH12350" s="221"/>
      <c r="AI12350" s="221"/>
      <c r="AJ12350" s="221"/>
      <c r="AK12350" s="221"/>
      <c r="AL12350" s="221"/>
      <c r="AM12350" s="221"/>
      <c r="AN12350" s="221"/>
      <c r="AO12350" s="221"/>
      <c r="AP12350" s="221"/>
      <c r="AQ12350" s="219"/>
      <c r="AR12350" s="219"/>
      <c r="AS12350" s="221"/>
      <c r="AT12350" s="221"/>
      <c r="AU12350" s="221"/>
      <c r="AV12350" s="221"/>
      <c r="AW12350" s="221"/>
      <c r="AX12350" s="221"/>
      <c r="AY12350" s="221"/>
      <c r="AZ12350" s="221"/>
    </row>
    <row r="12351" spans="34:52" x14ac:dyDescent="0.15">
      <c r="AH12351" s="221"/>
      <c r="AI12351" s="221"/>
      <c r="AJ12351" s="221"/>
      <c r="AK12351" s="221"/>
      <c r="AL12351" s="221"/>
      <c r="AM12351" s="221"/>
      <c r="AN12351" s="221"/>
      <c r="AO12351" s="221"/>
      <c r="AP12351" s="221"/>
      <c r="AQ12351" s="219"/>
      <c r="AR12351" s="219"/>
      <c r="AS12351" s="221"/>
      <c r="AT12351" s="221"/>
      <c r="AU12351" s="221"/>
      <c r="AV12351" s="221"/>
      <c r="AW12351" s="221"/>
      <c r="AX12351" s="221"/>
      <c r="AY12351" s="221"/>
      <c r="AZ12351" s="221"/>
    </row>
    <row r="12352" spans="34:52" x14ac:dyDescent="0.15">
      <c r="AH12352" s="221"/>
      <c r="AI12352" s="221"/>
      <c r="AJ12352" s="221"/>
      <c r="AK12352" s="221"/>
      <c r="AL12352" s="221"/>
      <c r="AM12352" s="221"/>
      <c r="AN12352" s="221"/>
      <c r="AO12352" s="221"/>
      <c r="AP12352" s="221"/>
      <c r="AQ12352" s="219"/>
      <c r="AR12352" s="219"/>
      <c r="AS12352" s="221"/>
      <c r="AT12352" s="221"/>
      <c r="AU12352" s="221"/>
      <c r="AV12352" s="221"/>
      <c r="AW12352" s="221"/>
      <c r="AX12352" s="221"/>
      <c r="AY12352" s="221"/>
      <c r="AZ12352" s="221"/>
    </row>
    <row r="12353" spans="34:52" x14ac:dyDescent="0.15">
      <c r="AH12353" s="221"/>
      <c r="AI12353" s="221"/>
      <c r="AJ12353" s="221"/>
      <c r="AK12353" s="221"/>
      <c r="AL12353" s="221"/>
      <c r="AM12353" s="221"/>
      <c r="AN12353" s="221"/>
      <c r="AO12353" s="221"/>
      <c r="AP12353" s="221"/>
      <c r="AQ12353" s="219"/>
      <c r="AR12353" s="219"/>
      <c r="AS12353" s="221"/>
      <c r="AT12353" s="221"/>
      <c r="AU12353" s="221"/>
      <c r="AV12353" s="221"/>
      <c r="AW12353" s="221"/>
      <c r="AX12353" s="221"/>
      <c r="AY12353" s="221"/>
      <c r="AZ12353" s="221"/>
    </row>
    <row r="12354" spans="34:52" x14ac:dyDescent="0.15">
      <c r="AH12354" s="221"/>
      <c r="AI12354" s="221"/>
      <c r="AJ12354" s="221"/>
      <c r="AK12354" s="221"/>
      <c r="AL12354" s="221"/>
      <c r="AM12354" s="221"/>
      <c r="AN12354" s="221"/>
      <c r="AO12354" s="221"/>
      <c r="AP12354" s="221"/>
      <c r="AQ12354" s="219"/>
      <c r="AR12354" s="219"/>
      <c r="AS12354" s="221"/>
      <c r="AT12354" s="221"/>
      <c r="AU12354" s="221"/>
      <c r="AV12354" s="221"/>
      <c r="AW12354" s="221"/>
      <c r="AX12354" s="221"/>
      <c r="AY12354" s="221"/>
      <c r="AZ12354" s="221"/>
    </row>
    <row r="12355" spans="34:52" x14ac:dyDescent="0.15">
      <c r="AH12355" s="221"/>
      <c r="AI12355" s="221"/>
      <c r="AJ12355" s="221"/>
      <c r="AK12355" s="221"/>
      <c r="AL12355" s="221"/>
      <c r="AM12355" s="221"/>
      <c r="AN12355" s="221"/>
      <c r="AO12355" s="221"/>
      <c r="AP12355" s="221"/>
      <c r="AQ12355" s="219"/>
      <c r="AR12355" s="219"/>
      <c r="AS12355" s="221"/>
      <c r="AT12355" s="221"/>
      <c r="AU12355" s="221"/>
      <c r="AV12355" s="221"/>
      <c r="AW12355" s="221"/>
      <c r="AX12355" s="221"/>
      <c r="AY12355" s="221"/>
      <c r="AZ12355" s="221"/>
    </row>
    <row r="12356" spans="34:52" x14ac:dyDescent="0.15">
      <c r="AH12356" s="221"/>
      <c r="AI12356" s="221"/>
      <c r="AJ12356" s="221"/>
      <c r="AK12356" s="221"/>
      <c r="AL12356" s="221"/>
      <c r="AM12356" s="221"/>
      <c r="AN12356" s="221"/>
      <c r="AO12356" s="221"/>
      <c r="AP12356" s="221"/>
      <c r="AQ12356" s="219"/>
      <c r="AR12356" s="219"/>
      <c r="AS12356" s="221"/>
      <c r="AT12356" s="221"/>
      <c r="AU12356" s="221"/>
      <c r="AV12356" s="221"/>
      <c r="AW12356" s="221"/>
      <c r="AX12356" s="221"/>
      <c r="AY12356" s="221"/>
      <c r="AZ12356" s="221"/>
    </row>
    <row r="12357" spans="34:52" x14ac:dyDescent="0.15">
      <c r="AH12357" s="221"/>
      <c r="AI12357" s="221"/>
      <c r="AJ12357" s="221"/>
      <c r="AK12357" s="221"/>
      <c r="AL12357" s="221"/>
      <c r="AM12357" s="221"/>
      <c r="AN12357" s="221"/>
      <c r="AO12357" s="221"/>
      <c r="AP12357" s="221"/>
      <c r="AQ12357" s="219"/>
      <c r="AR12357" s="219"/>
      <c r="AS12357" s="221"/>
      <c r="AT12357" s="221"/>
      <c r="AU12357" s="221"/>
      <c r="AV12357" s="221"/>
      <c r="AW12357" s="221"/>
      <c r="AX12357" s="221"/>
      <c r="AY12357" s="221"/>
      <c r="AZ12357" s="221"/>
    </row>
    <row r="12358" spans="34:52" x14ac:dyDescent="0.15">
      <c r="AH12358" s="221"/>
      <c r="AI12358" s="221"/>
      <c r="AJ12358" s="221"/>
      <c r="AK12358" s="221"/>
      <c r="AL12358" s="221"/>
      <c r="AM12358" s="221"/>
      <c r="AN12358" s="221"/>
      <c r="AO12358" s="221"/>
      <c r="AP12358" s="221"/>
      <c r="AQ12358" s="219"/>
      <c r="AR12358" s="219"/>
      <c r="AS12358" s="221"/>
      <c r="AT12358" s="221"/>
      <c r="AU12358" s="221"/>
      <c r="AV12358" s="221"/>
      <c r="AW12358" s="221"/>
      <c r="AX12358" s="221"/>
      <c r="AY12358" s="221"/>
      <c r="AZ12358" s="221"/>
    </row>
    <row r="12359" spans="34:52" x14ac:dyDescent="0.15">
      <c r="AH12359" s="221"/>
      <c r="AI12359" s="221"/>
      <c r="AJ12359" s="221"/>
      <c r="AK12359" s="221"/>
      <c r="AL12359" s="221"/>
      <c r="AM12359" s="221"/>
      <c r="AN12359" s="221"/>
      <c r="AO12359" s="221"/>
      <c r="AP12359" s="221"/>
      <c r="AQ12359" s="219"/>
      <c r="AR12359" s="219"/>
      <c r="AS12359" s="221"/>
      <c r="AT12359" s="221"/>
      <c r="AU12359" s="221"/>
      <c r="AV12359" s="221"/>
      <c r="AW12359" s="221"/>
      <c r="AX12359" s="221"/>
      <c r="AY12359" s="221"/>
      <c r="AZ12359" s="221"/>
    </row>
    <row r="12360" spans="34:52" x14ac:dyDescent="0.15">
      <c r="AH12360" s="221"/>
      <c r="AI12360" s="221"/>
      <c r="AJ12360" s="221"/>
      <c r="AK12360" s="221"/>
      <c r="AL12360" s="221"/>
      <c r="AM12360" s="221"/>
      <c r="AN12360" s="221"/>
      <c r="AO12360" s="221"/>
      <c r="AP12360" s="221"/>
      <c r="AQ12360" s="219"/>
      <c r="AR12360" s="219"/>
      <c r="AS12360" s="221"/>
      <c r="AT12360" s="221"/>
      <c r="AU12360" s="221"/>
      <c r="AV12360" s="221"/>
      <c r="AW12360" s="221"/>
      <c r="AX12360" s="221"/>
      <c r="AY12360" s="221"/>
      <c r="AZ12360" s="221"/>
    </row>
    <row r="12361" spans="34:52" x14ac:dyDescent="0.15">
      <c r="AH12361" s="221"/>
      <c r="AI12361" s="221"/>
      <c r="AJ12361" s="221"/>
      <c r="AK12361" s="221"/>
      <c r="AL12361" s="221"/>
      <c r="AM12361" s="221"/>
      <c r="AN12361" s="221"/>
      <c r="AO12361" s="221"/>
      <c r="AP12361" s="221"/>
      <c r="AQ12361" s="219"/>
      <c r="AR12361" s="219"/>
      <c r="AS12361" s="221"/>
      <c r="AT12361" s="221"/>
      <c r="AU12361" s="221"/>
      <c r="AV12361" s="221"/>
      <c r="AW12361" s="221"/>
      <c r="AX12361" s="221"/>
      <c r="AY12361" s="221"/>
      <c r="AZ12361" s="221"/>
    </row>
    <row r="12362" spans="34:52" x14ac:dyDescent="0.15">
      <c r="AH12362" s="221"/>
      <c r="AI12362" s="221"/>
      <c r="AJ12362" s="221"/>
      <c r="AK12362" s="221"/>
      <c r="AL12362" s="221"/>
      <c r="AM12362" s="221"/>
      <c r="AN12362" s="221"/>
      <c r="AO12362" s="221"/>
      <c r="AP12362" s="221"/>
      <c r="AQ12362" s="219"/>
      <c r="AR12362" s="219"/>
      <c r="AS12362" s="221"/>
      <c r="AT12362" s="221"/>
      <c r="AU12362" s="221"/>
      <c r="AV12362" s="221"/>
      <c r="AW12362" s="221"/>
      <c r="AX12362" s="221"/>
      <c r="AY12362" s="221"/>
      <c r="AZ12362" s="221"/>
    </row>
    <row r="12363" spans="34:52" x14ac:dyDescent="0.15">
      <c r="AH12363" s="221"/>
      <c r="AI12363" s="221"/>
      <c r="AJ12363" s="221"/>
      <c r="AK12363" s="221"/>
      <c r="AL12363" s="221"/>
      <c r="AM12363" s="221"/>
      <c r="AN12363" s="221"/>
      <c r="AO12363" s="221"/>
      <c r="AP12363" s="221"/>
      <c r="AQ12363" s="219"/>
      <c r="AR12363" s="219"/>
      <c r="AS12363" s="221"/>
      <c r="AT12363" s="221"/>
      <c r="AU12363" s="221"/>
      <c r="AV12363" s="221"/>
      <c r="AW12363" s="221"/>
      <c r="AX12363" s="221"/>
      <c r="AY12363" s="221"/>
      <c r="AZ12363" s="221"/>
    </row>
    <row r="12364" spans="34:52" x14ac:dyDescent="0.15">
      <c r="AH12364" s="221"/>
      <c r="AI12364" s="221"/>
      <c r="AJ12364" s="221"/>
      <c r="AK12364" s="221"/>
      <c r="AL12364" s="221"/>
      <c r="AM12364" s="221"/>
      <c r="AN12364" s="221"/>
      <c r="AO12364" s="221"/>
      <c r="AP12364" s="221"/>
      <c r="AQ12364" s="219"/>
      <c r="AR12364" s="219"/>
      <c r="AS12364" s="221"/>
      <c r="AT12364" s="221"/>
      <c r="AU12364" s="221"/>
      <c r="AV12364" s="221"/>
      <c r="AW12364" s="221"/>
      <c r="AX12364" s="221"/>
      <c r="AY12364" s="221"/>
      <c r="AZ12364" s="221"/>
    </row>
    <row r="12365" spans="34:52" x14ac:dyDescent="0.15">
      <c r="AH12365" s="221"/>
      <c r="AI12365" s="221"/>
      <c r="AJ12365" s="221"/>
      <c r="AK12365" s="221"/>
      <c r="AL12365" s="221"/>
      <c r="AM12365" s="221"/>
      <c r="AN12365" s="221"/>
      <c r="AO12365" s="221"/>
      <c r="AP12365" s="221"/>
      <c r="AQ12365" s="219"/>
      <c r="AR12365" s="219"/>
      <c r="AS12365" s="221"/>
      <c r="AT12365" s="221"/>
      <c r="AU12365" s="221"/>
      <c r="AV12365" s="221"/>
      <c r="AW12365" s="221"/>
      <c r="AX12365" s="221"/>
      <c r="AY12365" s="221"/>
      <c r="AZ12365" s="221"/>
    </row>
    <row r="12366" spans="34:52" x14ac:dyDescent="0.15">
      <c r="AH12366" s="221"/>
      <c r="AI12366" s="221"/>
      <c r="AJ12366" s="221"/>
      <c r="AK12366" s="221"/>
      <c r="AL12366" s="221"/>
      <c r="AM12366" s="221"/>
      <c r="AN12366" s="221"/>
      <c r="AO12366" s="221"/>
      <c r="AP12366" s="221"/>
      <c r="AQ12366" s="219"/>
      <c r="AR12366" s="219"/>
      <c r="AS12366" s="221"/>
      <c r="AT12366" s="221"/>
      <c r="AU12366" s="221"/>
      <c r="AV12366" s="221"/>
      <c r="AW12366" s="221"/>
      <c r="AX12366" s="221"/>
      <c r="AY12366" s="221"/>
      <c r="AZ12366" s="221"/>
    </row>
    <row r="12367" spans="34:52" x14ac:dyDescent="0.15">
      <c r="AH12367" s="221"/>
      <c r="AI12367" s="221"/>
      <c r="AJ12367" s="221"/>
      <c r="AK12367" s="221"/>
      <c r="AL12367" s="221"/>
      <c r="AM12367" s="221"/>
      <c r="AN12367" s="221"/>
      <c r="AO12367" s="221"/>
      <c r="AP12367" s="221"/>
      <c r="AQ12367" s="219"/>
      <c r="AR12367" s="219"/>
      <c r="AS12367" s="221"/>
      <c r="AT12367" s="221"/>
      <c r="AU12367" s="221"/>
      <c r="AV12367" s="221"/>
      <c r="AW12367" s="221"/>
      <c r="AX12367" s="221"/>
      <c r="AY12367" s="221"/>
      <c r="AZ12367" s="221"/>
    </row>
    <row r="12368" spans="34:52" x14ac:dyDescent="0.15">
      <c r="AH12368" s="221"/>
      <c r="AI12368" s="221"/>
      <c r="AJ12368" s="221"/>
      <c r="AK12368" s="221"/>
      <c r="AL12368" s="221"/>
      <c r="AM12368" s="221"/>
      <c r="AN12368" s="221"/>
      <c r="AO12368" s="221"/>
      <c r="AP12368" s="221"/>
      <c r="AQ12368" s="219"/>
      <c r="AR12368" s="219"/>
      <c r="AS12368" s="221"/>
      <c r="AT12368" s="221"/>
      <c r="AU12368" s="221"/>
      <c r="AV12368" s="221"/>
      <c r="AW12368" s="221"/>
      <c r="AX12368" s="221"/>
      <c r="AY12368" s="221"/>
      <c r="AZ12368" s="221"/>
    </row>
    <row r="12369" spans="34:52" x14ac:dyDescent="0.15">
      <c r="AH12369" s="221"/>
      <c r="AI12369" s="221"/>
      <c r="AJ12369" s="221"/>
      <c r="AK12369" s="221"/>
      <c r="AL12369" s="221"/>
      <c r="AM12369" s="221"/>
      <c r="AN12369" s="221"/>
      <c r="AO12369" s="221"/>
      <c r="AP12369" s="221"/>
      <c r="AQ12369" s="219"/>
      <c r="AR12369" s="219"/>
      <c r="AS12369" s="221"/>
      <c r="AT12369" s="221"/>
      <c r="AU12369" s="221"/>
      <c r="AV12369" s="221"/>
      <c r="AW12369" s="221"/>
      <c r="AX12369" s="221"/>
      <c r="AY12369" s="221"/>
      <c r="AZ12369" s="221"/>
    </row>
    <row r="12370" spans="34:52" x14ac:dyDescent="0.15">
      <c r="AH12370" s="221"/>
      <c r="AI12370" s="221"/>
      <c r="AJ12370" s="221"/>
      <c r="AK12370" s="221"/>
      <c r="AL12370" s="221"/>
      <c r="AM12370" s="221"/>
      <c r="AN12370" s="221"/>
      <c r="AO12370" s="221"/>
      <c r="AP12370" s="221"/>
      <c r="AQ12370" s="219"/>
      <c r="AR12370" s="219"/>
      <c r="AS12370" s="221"/>
      <c r="AT12370" s="221"/>
      <c r="AU12370" s="221"/>
      <c r="AV12370" s="221"/>
      <c r="AW12370" s="221"/>
      <c r="AX12370" s="221"/>
      <c r="AY12370" s="221"/>
      <c r="AZ12370" s="221"/>
    </row>
    <row r="12371" spans="34:52" x14ac:dyDescent="0.15">
      <c r="AH12371" s="221"/>
      <c r="AI12371" s="221"/>
      <c r="AJ12371" s="221"/>
      <c r="AK12371" s="221"/>
      <c r="AL12371" s="221"/>
      <c r="AM12371" s="221"/>
      <c r="AN12371" s="221"/>
      <c r="AO12371" s="221"/>
      <c r="AP12371" s="221"/>
      <c r="AQ12371" s="219"/>
      <c r="AR12371" s="219"/>
      <c r="AS12371" s="221"/>
      <c r="AT12371" s="221"/>
      <c r="AU12371" s="221"/>
      <c r="AV12371" s="221"/>
      <c r="AW12371" s="221"/>
      <c r="AX12371" s="221"/>
      <c r="AY12371" s="221"/>
      <c r="AZ12371" s="221"/>
    </row>
    <row r="12372" spans="34:52" x14ac:dyDescent="0.15">
      <c r="AH12372" s="221"/>
      <c r="AI12372" s="221"/>
      <c r="AJ12372" s="221"/>
      <c r="AK12372" s="221"/>
      <c r="AL12372" s="221"/>
      <c r="AM12372" s="221"/>
      <c r="AN12372" s="221"/>
      <c r="AO12372" s="221"/>
      <c r="AP12372" s="221"/>
      <c r="AQ12372" s="219"/>
      <c r="AR12372" s="219"/>
      <c r="AS12372" s="221"/>
      <c r="AT12372" s="221"/>
      <c r="AU12372" s="221"/>
      <c r="AV12372" s="221"/>
      <c r="AW12372" s="221"/>
      <c r="AX12372" s="221"/>
      <c r="AY12372" s="221"/>
      <c r="AZ12372" s="221"/>
    </row>
    <row r="12373" spans="34:52" x14ac:dyDescent="0.15">
      <c r="AH12373" s="221"/>
      <c r="AI12373" s="221"/>
      <c r="AJ12373" s="221"/>
      <c r="AK12373" s="221"/>
      <c r="AL12373" s="221"/>
      <c r="AM12373" s="221"/>
      <c r="AN12373" s="221"/>
      <c r="AO12373" s="221"/>
      <c r="AP12373" s="221"/>
      <c r="AQ12373" s="219"/>
      <c r="AR12373" s="219"/>
      <c r="AS12373" s="221"/>
      <c r="AT12373" s="221"/>
      <c r="AU12373" s="221"/>
      <c r="AV12373" s="221"/>
      <c r="AW12373" s="221"/>
      <c r="AX12373" s="221"/>
      <c r="AY12373" s="221"/>
      <c r="AZ12373" s="221"/>
    </row>
    <row r="12374" spans="34:52" x14ac:dyDescent="0.15">
      <c r="AH12374" s="221"/>
      <c r="AI12374" s="221"/>
      <c r="AJ12374" s="221"/>
      <c r="AK12374" s="221"/>
      <c r="AL12374" s="221"/>
      <c r="AM12374" s="221"/>
      <c r="AN12374" s="221"/>
      <c r="AO12374" s="221"/>
      <c r="AP12374" s="221"/>
      <c r="AQ12374" s="219"/>
      <c r="AR12374" s="219"/>
      <c r="AS12374" s="221"/>
      <c r="AT12374" s="221"/>
      <c r="AU12374" s="221"/>
      <c r="AV12374" s="221"/>
      <c r="AW12374" s="221"/>
      <c r="AX12374" s="221"/>
      <c r="AY12374" s="221"/>
      <c r="AZ12374" s="221"/>
    </row>
    <row r="12375" spans="34:52" x14ac:dyDescent="0.15">
      <c r="AH12375" s="221"/>
      <c r="AI12375" s="221"/>
      <c r="AJ12375" s="221"/>
      <c r="AK12375" s="221"/>
      <c r="AL12375" s="221"/>
      <c r="AM12375" s="221"/>
      <c r="AN12375" s="221"/>
      <c r="AO12375" s="221"/>
      <c r="AP12375" s="221"/>
      <c r="AQ12375" s="219"/>
      <c r="AR12375" s="219"/>
      <c r="AS12375" s="221"/>
      <c r="AT12375" s="221"/>
      <c r="AU12375" s="221"/>
      <c r="AV12375" s="221"/>
      <c r="AW12375" s="221"/>
      <c r="AX12375" s="221"/>
      <c r="AY12375" s="221"/>
      <c r="AZ12375" s="221"/>
    </row>
    <row r="12376" spans="34:52" x14ac:dyDescent="0.15">
      <c r="AH12376" s="221"/>
      <c r="AI12376" s="221"/>
      <c r="AJ12376" s="221"/>
      <c r="AK12376" s="221"/>
      <c r="AL12376" s="221"/>
      <c r="AM12376" s="221"/>
      <c r="AN12376" s="221"/>
      <c r="AO12376" s="221"/>
      <c r="AP12376" s="221"/>
      <c r="AQ12376" s="219"/>
      <c r="AR12376" s="219"/>
      <c r="AS12376" s="221"/>
      <c r="AT12376" s="221"/>
      <c r="AU12376" s="221"/>
      <c r="AV12376" s="221"/>
      <c r="AW12376" s="221"/>
      <c r="AX12376" s="221"/>
      <c r="AY12376" s="221"/>
      <c r="AZ12376" s="221"/>
    </row>
    <row r="12377" spans="34:52" x14ac:dyDescent="0.15">
      <c r="AH12377" s="221"/>
      <c r="AI12377" s="221"/>
      <c r="AJ12377" s="221"/>
      <c r="AK12377" s="221"/>
      <c r="AL12377" s="221"/>
      <c r="AM12377" s="221"/>
      <c r="AN12377" s="221"/>
      <c r="AO12377" s="221"/>
      <c r="AP12377" s="221"/>
      <c r="AQ12377" s="219"/>
      <c r="AR12377" s="219"/>
      <c r="AS12377" s="221"/>
      <c r="AT12377" s="221"/>
      <c r="AU12377" s="221"/>
      <c r="AV12377" s="221"/>
      <c r="AW12377" s="221"/>
      <c r="AX12377" s="221"/>
      <c r="AY12377" s="221"/>
      <c r="AZ12377" s="221"/>
    </row>
    <row r="12378" spans="34:52" x14ac:dyDescent="0.15">
      <c r="AH12378" s="221"/>
      <c r="AI12378" s="221"/>
      <c r="AJ12378" s="221"/>
      <c r="AK12378" s="221"/>
      <c r="AL12378" s="221"/>
      <c r="AM12378" s="221"/>
      <c r="AN12378" s="221"/>
      <c r="AO12378" s="221"/>
      <c r="AP12378" s="221"/>
      <c r="AQ12378" s="219"/>
      <c r="AR12378" s="219"/>
      <c r="AS12378" s="221"/>
      <c r="AT12378" s="221"/>
      <c r="AU12378" s="221"/>
      <c r="AV12378" s="221"/>
      <c r="AW12378" s="221"/>
      <c r="AX12378" s="221"/>
      <c r="AY12378" s="221"/>
      <c r="AZ12378" s="221"/>
    </row>
    <row r="12379" spans="34:52" x14ac:dyDescent="0.15">
      <c r="AH12379" s="221"/>
      <c r="AI12379" s="221"/>
      <c r="AJ12379" s="221"/>
      <c r="AK12379" s="221"/>
      <c r="AL12379" s="221"/>
      <c r="AM12379" s="221"/>
      <c r="AN12379" s="221"/>
      <c r="AO12379" s="221"/>
      <c r="AP12379" s="221"/>
      <c r="AQ12379" s="219"/>
      <c r="AR12379" s="219"/>
      <c r="AS12379" s="221"/>
      <c r="AT12379" s="221"/>
      <c r="AU12379" s="221"/>
      <c r="AV12379" s="221"/>
      <c r="AW12379" s="221"/>
      <c r="AX12379" s="221"/>
      <c r="AY12379" s="221"/>
      <c r="AZ12379" s="221"/>
    </row>
    <row r="12380" spans="34:52" x14ac:dyDescent="0.15">
      <c r="AH12380" s="221"/>
      <c r="AI12380" s="221"/>
      <c r="AJ12380" s="221"/>
      <c r="AK12380" s="221"/>
      <c r="AL12380" s="221"/>
      <c r="AM12380" s="221"/>
      <c r="AN12380" s="221"/>
      <c r="AO12380" s="221"/>
      <c r="AP12380" s="221"/>
      <c r="AQ12380" s="219"/>
      <c r="AR12380" s="219"/>
      <c r="AS12380" s="221"/>
      <c r="AT12380" s="221"/>
      <c r="AU12380" s="221"/>
      <c r="AV12380" s="221"/>
      <c r="AW12380" s="221"/>
      <c r="AX12380" s="221"/>
      <c r="AY12380" s="221"/>
      <c r="AZ12380" s="221"/>
    </row>
    <row r="12381" spans="34:52" x14ac:dyDescent="0.15">
      <c r="AH12381" s="221"/>
      <c r="AI12381" s="221"/>
      <c r="AJ12381" s="221"/>
      <c r="AK12381" s="221"/>
      <c r="AL12381" s="221"/>
      <c r="AM12381" s="221"/>
      <c r="AN12381" s="221"/>
      <c r="AO12381" s="221"/>
      <c r="AP12381" s="221"/>
      <c r="AQ12381" s="219"/>
      <c r="AR12381" s="219"/>
      <c r="AS12381" s="221"/>
      <c r="AT12381" s="221"/>
      <c r="AU12381" s="221"/>
      <c r="AV12381" s="221"/>
      <c r="AW12381" s="221"/>
      <c r="AX12381" s="221"/>
      <c r="AY12381" s="221"/>
      <c r="AZ12381" s="221"/>
    </row>
    <row r="12382" spans="34:52" x14ac:dyDescent="0.15">
      <c r="AH12382" s="221"/>
      <c r="AI12382" s="221"/>
      <c r="AJ12382" s="221"/>
      <c r="AK12382" s="221"/>
      <c r="AL12382" s="221"/>
      <c r="AM12382" s="221"/>
      <c r="AN12382" s="221"/>
      <c r="AO12382" s="221"/>
      <c r="AP12382" s="221"/>
      <c r="AQ12382" s="219"/>
      <c r="AR12382" s="219"/>
      <c r="AS12382" s="221"/>
      <c r="AT12382" s="221"/>
      <c r="AU12382" s="221"/>
      <c r="AV12382" s="221"/>
      <c r="AW12382" s="221"/>
      <c r="AX12382" s="221"/>
      <c r="AY12382" s="221"/>
      <c r="AZ12382" s="221"/>
    </row>
    <row r="12383" spans="34:52" x14ac:dyDescent="0.15">
      <c r="AH12383" s="221"/>
      <c r="AI12383" s="221"/>
      <c r="AJ12383" s="221"/>
      <c r="AK12383" s="221"/>
      <c r="AL12383" s="221"/>
      <c r="AM12383" s="221"/>
      <c r="AN12383" s="221"/>
      <c r="AO12383" s="221"/>
      <c r="AP12383" s="221"/>
      <c r="AQ12383" s="219"/>
      <c r="AR12383" s="219"/>
      <c r="AS12383" s="221"/>
      <c r="AT12383" s="221"/>
      <c r="AU12383" s="221"/>
      <c r="AV12383" s="221"/>
      <c r="AW12383" s="221"/>
      <c r="AX12383" s="221"/>
      <c r="AY12383" s="221"/>
      <c r="AZ12383" s="221"/>
    </row>
    <row r="12384" spans="34:52" x14ac:dyDescent="0.15">
      <c r="AH12384" s="221"/>
      <c r="AI12384" s="221"/>
      <c r="AJ12384" s="221"/>
      <c r="AK12384" s="221"/>
      <c r="AL12384" s="221"/>
      <c r="AM12384" s="221"/>
      <c r="AN12384" s="221"/>
      <c r="AO12384" s="221"/>
      <c r="AP12384" s="221"/>
      <c r="AQ12384" s="219"/>
      <c r="AR12384" s="219"/>
      <c r="AS12384" s="221"/>
      <c r="AT12384" s="221"/>
      <c r="AU12384" s="221"/>
      <c r="AV12384" s="221"/>
      <c r="AW12384" s="221"/>
      <c r="AX12384" s="221"/>
      <c r="AY12384" s="221"/>
      <c r="AZ12384" s="221"/>
    </row>
    <row r="12385" spans="34:52" x14ac:dyDescent="0.15">
      <c r="AH12385" s="221"/>
      <c r="AI12385" s="221"/>
      <c r="AJ12385" s="221"/>
      <c r="AK12385" s="221"/>
      <c r="AL12385" s="221"/>
      <c r="AM12385" s="221"/>
      <c r="AN12385" s="221"/>
      <c r="AO12385" s="221"/>
      <c r="AP12385" s="221"/>
      <c r="AQ12385" s="219"/>
      <c r="AR12385" s="219"/>
      <c r="AS12385" s="221"/>
      <c r="AT12385" s="221"/>
      <c r="AU12385" s="221"/>
      <c r="AV12385" s="221"/>
      <c r="AW12385" s="221"/>
      <c r="AX12385" s="221"/>
      <c r="AY12385" s="221"/>
      <c r="AZ12385" s="221"/>
    </row>
    <row r="12386" spans="34:52" x14ac:dyDescent="0.15">
      <c r="AH12386" s="221"/>
      <c r="AI12386" s="221"/>
      <c r="AJ12386" s="221"/>
      <c r="AK12386" s="221"/>
      <c r="AL12386" s="221"/>
      <c r="AM12386" s="221"/>
      <c r="AN12386" s="221"/>
      <c r="AO12386" s="221"/>
      <c r="AP12386" s="221"/>
      <c r="AQ12386" s="219"/>
      <c r="AR12386" s="219"/>
      <c r="AS12386" s="221"/>
      <c r="AT12386" s="221"/>
      <c r="AU12386" s="221"/>
      <c r="AV12386" s="221"/>
      <c r="AW12386" s="221"/>
      <c r="AX12386" s="221"/>
      <c r="AY12386" s="221"/>
      <c r="AZ12386" s="221"/>
    </row>
    <row r="12387" spans="34:52" x14ac:dyDescent="0.15">
      <c r="AH12387" s="221"/>
      <c r="AI12387" s="221"/>
      <c r="AJ12387" s="221"/>
      <c r="AK12387" s="221"/>
      <c r="AL12387" s="221"/>
      <c r="AM12387" s="221"/>
      <c r="AN12387" s="221"/>
      <c r="AO12387" s="221"/>
      <c r="AP12387" s="221"/>
      <c r="AQ12387" s="219"/>
      <c r="AR12387" s="219"/>
      <c r="AS12387" s="221"/>
      <c r="AT12387" s="221"/>
      <c r="AU12387" s="221"/>
      <c r="AV12387" s="221"/>
      <c r="AW12387" s="221"/>
      <c r="AX12387" s="221"/>
      <c r="AY12387" s="221"/>
      <c r="AZ12387" s="221"/>
    </row>
    <row r="12388" spans="34:52" x14ac:dyDescent="0.15">
      <c r="AH12388" s="221"/>
      <c r="AI12388" s="221"/>
      <c r="AJ12388" s="221"/>
      <c r="AK12388" s="221"/>
      <c r="AL12388" s="221"/>
      <c r="AM12388" s="221"/>
      <c r="AN12388" s="221"/>
      <c r="AO12388" s="221"/>
      <c r="AP12388" s="221"/>
      <c r="AQ12388" s="219"/>
      <c r="AR12388" s="219"/>
      <c r="AS12388" s="221"/>
      <c r="AT12388" s="221"/>
      <c r="AU12388" s="221"/>
      <c r="AV12388" s="221"/>
      <c r="AW12388" s="221"/>
      <c r="AX12388" s="221"/>
      <c r="AY12388" s="221"/>
      <c r="AZ12388" s="221"/>
    </row>
    <row r="12389" spans="34:52" x14ac:dyDescent="0.15">
      <c r="AH12389" s="221"/>
      <c r="AI12389" s="221"/>
      <c r="AJ12389" s="221"/>
      <c r="AK12389" s="221"/>
      <c r="AL12389" s="221"/>
      <c r="AM12389" s="221"/>
      <c r="AN12389" s="221"/>
      <c r="AO12389" s="221"/>
      <c r="AP12389" s="221"/>
      <c r="AQ12389" s="219"/>
      <c r="AR12389" s="219"/>
      <c r="AS12389" s="221"/>
      <c r="AT12389" s="221"/>
      <c r="AU12389" s="221"/>
      <c r="AV12389" s="221"/>
      <c r="AW12389" s="221"/>
      <c r="AX12389" s="221"/>
      <c r="AY12389" s="221"/>
      <c r="AZ12389" s="221"/>
    </row>
    <row r="12390" spans="34:52" x14ac:dyDescent="0.15">
      <c r="AH12390" s="221"/>
      <c r="AI12390" s="221"/>
      <c r="AJ12390" s="221"/>
      <c r="AK12390" s="221"/>
      <c r="AL12390" s="221"/>
      <c r="AM12390" s="221"/>
      <c r="AN12390" s="221"/>
      <c r="AO12390" s="221"/>
      <c r="AP12390" s="221"/>
      <c r="AQ12390" s="219"/>
      <c r="AR12390" s="219"/>
      <c r="AS12390" s="221"/>
      <c r="AT12390" s="221"/>
      <c r="AU12390" s="221"/>
      <c r="AV12390" s="221"/>
      <c r="AW12390" s="221"/>
      <c r="AX12390" s="221"/>
      <c r="AY12390" s="221"/>
      <c r="AZ12390" s="221"/>
    </row>
    <row r="12391" spans="34:52" x14ac:dyDescent="0.15">
      <c r="AH12391" s="221"/>
      <c r="AI12391" s="221"/>
      <c r="AJ12391" s="221"/>
      <c r="AK12391" s="221"/>
      <c r="AL12391" s="221"/>
      <c r="AM12391" s="221"/>
      <c r="AN12391" s="221"/>
      <c r="AO12391" s="221"/>
      <c r="AP12391" s="221"/>
      <c r="AQ12391" s="219"/>
      <c r="AR12391" s="219"/>
      <c r="AS12391" s="221"/>
      <c r="AT12391" s="221"/>
      <c r="AU12391" s="221"/>
      <c r="AV12391" s="221"/>
      <c r="AW12391" s="221"/>
      <c r="AX12391" s="221"/>
      <c r="AY12391" s="221"/>
      <c r="AZ12391" s="221"/>
    </row>
    <row r="12392" spans="34:52" x14ac:dyDescent="0.15">
      <c r="AH12392" s="221"/>
      <c r="AI12392" s="221"/>
      <c r="AJ12392" s="221"/>
      <c r="AK12392" s="221"/>
      <c r="AL12392" s="221"/>
      <c r="AM12392" s="221"/>
      <c r="AN12392" s="221"/>
      <c r="AO12392" s="221"/>
      <c r="AP12392" s="221"/>
      <c r="AQ12392" s="219"/>
      <c r="AR12392" s="219"/>
      <c r="AS12392" s="221"/>
      <c r="AT12392" s="221"/>
      <c r="AU12392" s="221"/>
      <c r="AV12392" s="221"/>
      <c r="AW12392" s="221"/>
      <c r="AX12392" s="221"/>
      <c r="AY12392" s="221"/>
      <c r="AZ12392" s="221"/>
    </row>
    <row r="12393" spans="34:52" x14ac:dyDescent="0.15">
      <c r="AH12393" s="221"/>
      <c r="AI12393" s="221"/>
      <c r="AJ12393" s="221"/>
      <c r="AK12393" s="221"/>
      <c r="AL12393" s="221"/>
      <c r="AM12393" s="221"/>
      <c r="AN12393" s="221"/>
      <c r="AO12393" s="221"/>
      <c r="AP12393" s="221"/>
      <c r="AQ12393" s="219"/>
      <c r="AR12393" s="219"/>
      <c r="AS12393" s="221"/>
      <c r="AT12393" s="221"/>
      <c r="AU12393" s="221"/>
      <c r="AV12393" s="221"/>
      <c r="AW12393" s="221"/>
      <c r="AX12393" s="221"/>
      <c r="AY12393" s="221"/>
      <c r="AZ12393" s="221"/>
    </row>
    <row r="12394" spans="34:52" x14ac:dyDescent="0.15">
      <c r="AH12394" s="221"/>
      <c r="AI12394" s="221"/>
      <c r="AJ12394" s="221"/>
      <c r="AK12394" s="221"/>
      <c r="AL12394" s="221"/>
      <c r="AM12394" s="221"/>
      <c r="AN12394" s="221"/>
      <c r="AO12394" s="221"/>
      <c r="AP12394" s="221"/>
      <c r="AQ12394" s="219"/>
      <c r="AR12394" s="219"/>
      <c r="AS12394" s="221"/>
      <c r="AT12394" s="221"/>
      <c r="AU12394" s="221"/>
      <c r="AV12394" s="221"/>
      <c r="AW12394" s="221"/>
      <c r="AX12394" s="221"/>
      <c r="AY12394" s="221"/>
      <c r="AZ12394" s="221"/>
    </row>
    <row r="12395" spans="34:52" x14ac:dyDescent="0.15">
      <c r="AH12395" s="221"/>
      <c r="AI12395" s="221"/>
      <c r="AJ12395" s="221"/>
      <c r="AK12395" s="221"/>
      <c r="AL12395" s="221"/>
      <c r="AM12395" s="221"/>
      <c r="AN12395" s="221"/>
      <c r="AO12395" s="221"/>
      <c r="AP12395" s="221"/>
      <c r="AQ12395" s="219"/>
      <c r="AR12395" s="219"/>
      <c r="AS12395" s="221"/>
      <c r="AT12395" s="221"/>
      <c r="AU12395" s="221"/>
      <c r="AV12395" s="221"/>
      <c r="AW12395" s="221"/>
      <c r="AX12395" s="221"/>
      <c r="AY12395" s="221"/>
      <c r="AZ12395" s="221"/>
    </row>
    <row r="12396" spans="34:52" x14ac:dyDescent="0.15">
      <c r="AH12396" s="221"/>
      <c r="AI12396" s="221"/>
      <c r="AJ12396" s="221"/>
      <c r="AK12396" s="221"/>
      <c r="AL12396" s="221"/>
      <c r="AM12396" s="221"/>
      <c r="AN12396" s="221"/>
      <c r="AO12396" s="221"/>
      <c r="AP12396" s="221"/>
      <c r="AQ12396" s="219"/>
      <c r="AR12396" s="219"/>
      <c r="AS12396" s="221"/>
      <c r="AT12396" s="221"/>
      <c r="AU12396" s="221"/>
      <c r="AV12396" s="221"/>
      <c r="AW12396" s="221"/>
      <c r="AX12396" s="221"/>
      <c r="AY12396" s="221"/>
      <c r="AZ12396" s="221"/>
    </row>
    <row r="12397" spans="34:52" x14ac:dyDescent="0.15">
      <c r="AH12397" s="221"/>
      <c r="AI12397" s="221"/>
      <c r="AJ12397" s="221"/>
      <c r="AK12397" s="221"/>
      <c r="AL12397" s="221"/>
      <c r="AM12397" s="221"/>
      <c r="AN12397" s="221"/>
      <c r="AO12397" s="221"/>
      <c r="AP12397" s="221"/>
      <c r="AQ12397" s="219"/>
      <c r="AR12397" s="219"/>
      <c r="AS12397" s="221"/>
      <c r="AT12397" s="221"/>
      <c r="AU12397" s="221"/>
      <c r="AV12397" s="221"/>
      <c r="AW12397" s="221"/>
      <c r="AX12397" s="221"/>
      <c r="AY12397" s="221"/>
      <c r="AZ12397" s="221"/>
    </row>
    <row r="12398" spans="34:52" x14ac:dyDescent="0.15">
      <c r="AH12398" s="221"/>
      <c r="AI12398" s="221"/>
      <c r="AJ12398" s="221"/>
      <c r="AK12398" s="221"/>
      <c r="AL12398" s="221"/>
      <c r="AM12398" s="221"/>
      <c r="AN12398" s="221"/>
      <c r="AO12398" s="221"/>
      <c r="AP12398" s="221"/>
      <c r="AQ12398" s="219"/>
      <c r="AR12398" s="219"/>
      <c r="AS12398" s="221"/>
      <c r="AT12398" s="221"/>
      <c r="AU12398" s="221"/>
      <c r="AV12398" s="221"/>
      <c r="AW12398" s="221"/>
      <c r="AX12398" s="221"/>
      <c r="AY12398" s="221"/>
      <c r="AZ12398" s="221"/>
    </row>
    <row r="12399" spans="34:52" x14ac:dyDescent="0.15">
      <c r="AH12399" s="221"/>
      <c r="AI12399" s="221"/>
      <c r="AJ12399" s="221"/>
      <c r="AK12399" s="221"/>
      <c r="AL12399" s="221"/>
      <c r="AM12399" s="221"/>
      <c r="AN12399" s="221"/>
      <c r="AO12399" s="221"/>
      <c r="AP12399" s="221"/>
      <c r="AQ12399" s="219"/>
      <c r="AR12399" s="219"/>
      <c r="AS12399" s="221"/>
      <c r="AT12399" s="221"/>
      <c r="AU12399" s="221"/>
      <c r="AV12399" s="221"/>
      <c r="AW12399" s="221"/>
      <c r="AX12399" s="221"/>
      <c r="AY12399" s="221"/>
      <c r="AZ12399" s="221"/>
    </row>
    <row r="12400" spans="34:52" x14ac:dyDescent="0.15">
      <c r="AH12400" s="221"/>
      <c r="AI12400" s="221"/>
      <c r="AJ12400" s="221"/>
      <c r="AK12400" s="221"/>
      <c r="AL12400" s="221"/>
      <c r="AM12400" s="221"/>
      <c r="AN12400" s="221"/>
      <c r="AO12400" s="221"/>
      <c r="AP12400" s="221"/>
      <c r="AQ12400" s="219"/>
      <c r="AR12400" s="219"/>
      <c r="AS12400" s="221"/>
      <c r="AT12400" s="221"/>
      <c r="AU12400" s="221"/>
      <c r="AV12400" s="221"/>
      <c r="AW12400" s="221"/>
      <c r="AX12400" s="221"/>
      <c r="AY12400" s="221"/>
      <c r="AZ12400" s="221"/>
    </row>
    <row r="12401" spans="34:52" x14ac:dyDescent="0.15">
      <c r="AH12401" s="221"/>
      <c r="AI12401" s="221"/>
      <c r="AJ12401" s="221"/>
      <c r="AK12401" s="221"/>
      <c r="AL12401" s="221"/>
      <c r="AM12401" s="221"/>
      <c r="AN12401" s="221"/>
      <c r="AO12401" s="221"/>
      <c r="AP12401" s="221"/>
      <c r="AQ12401" s="219"/>
      <c r="AR12401" s="219"/>
      <c r="AS12401" s="221"/>
      <c r="AT12401" s="221"/>
      <c r="AU12401" s="221"/>
      <c r="AV12401" s="221"/>
      <c r="AW12401" s="221"/>
      <c r="AX12401" s="221"/>
      <c r="AY12401" s="221"/>
      <c r="AZ12401" s="221"/>
    </row>
    <row r="12402" spans="34:52" x14ac:dyDescent="0.15">
      <c r="AH12402" s="221"/>
      <c r="AI12402" s="221"/>
      <c r="AJ12402" s="221"/>
      <c r="AK12402" s="221"/>
      <c r="AL12402" s="221"/>
      <c r="AM12402" s="221"/>
      <c r="AN12402" s="221"/>
      <c r="AO12402" s="221"/>
      <c r="AP12402" s="221"/>
      <c r="AQ12402" s="219"/>
      <c r="AR12402" s="219"/>
      <c r="AS12402" s="221"/>
      <c r="AT12402" s="221"/>
      <c r="AU12402" s="221"/>
      <c r="AV12402" s="221"/>
      <c r="AW12402" s="221"/>
      <c r="AX12402" s="221"/>
      <c r="AY12402" s="221"/>
      <c r="AZ12402" s="221"/>
    </row>
    <row r="12403" spans="34:52" x14ac:dyDescent="0.15">
      <c r="AH12403" s="221"/>
      <c r="AI12403" s="221"/>
      <c r="AJ12403" s="221"/>
      <c r="AK12403" s="221"/>
      <c r="AL12403" s="221"/>
      <c r="AM12403" s="221"/>
      <c r="AN12403" s="221"/>
      <c r="AO12403" s="221"/>
      <c r="AP12403" s="221"/>
      <c r="AQ12403" s="219"/>
      <c r="AR12403" s="219"/>
      <c r="AS12403" s="221"/>
      <c r="AT12403" s="221"/>
      <c r="AU12403" s="221"/>
      <c r="AV12403" s="221"/>
      <c r="AW12403" s="221"/>
      <c r="AX12403" s="221"/>
      <c r="AY12403" s="221"/>
      <c r="AZ12403" s="221"/>
    </row>
    <row r="12404" spans="34:52" x14ac:dyDescent="0.15">
      <c r="AH12404" s="221"/>
      <c r="AI12404" s="221"/>
      <c r="AJ12404" s="221"/>
      <c r="AK12404" s="221"/>
      <c r="AL12404" s="221"/>
      <c r="AM12404" s="221"/>
      <c r="AN12404" s="221"/>
      <c r="AO12404" s="221"/>
      <c r="AP12404" s="221"/>
      <c r="AQ12404" s="219"/>
      <c r="AR12404" s="219"/>
      <c r="AS12404" s="221"/>
      <c r="AT12404" s="221"/>
      <c r="AU12404" s="221"/>
      <c r="AV12404" s="221"/>
      <c r="AW12404" s="221"/>
      <c r="AX12404" s="221"/>
      <c r="AY12404" s="221"/>
      <c r="AZ12404" s="221"/>
    </row>
    <row r="12405" spans="34:52" x14ac:dyDescent="0.15">
      <c r="AH12405" s="221"/>
      <c r="AI12405" s="221"/>
      <c r="AJ12405" s="221"/>
      <c r="AK12405" s="221"/>
      <c r="AL12405" s="221"/>
      <c r="AM12405" s="221"/>
      <c r="AN12405" s="221"/>
      <c r="AO12405" s="221"/>
      <c r="AP12405" s="221"/>
      <c r="AQ12405" s="219"/>
      <c r="AR12405" s="219"/>
      <c r="AS12405" s="221"/>
      <c r="AT12405" s="221"/>
      <c r="AU12405" s="221"/>
      <c r="AV12405" s="221"/>
      <c r="AW12405" s="221"/>
      <c r="AX12405" s="221"/>
      <c r="AY12405" s="221"/>
      <c r="AZ12405" s="221"/>
    </row>
    <row r="12406" spans="34:52" x14ac:dyDescent="0.15">
      <c r="AH12406" s="221"/>
      <c r="AI12406" s="221"/>
      <c r="AJ12406" s="221"/>
      <c r="AK12406" s="221"/>
      <c r="AL12406" s="221"/>
      <c r="AM12406" s="221"/>
      <c r="AN12406" s="221"/>
      <c r="AO12406" s="221"/>
      <c r="AP12406" s="221"/>
      <c r="AQ12406" s="219"/>
      <c r="AR12406" s="219"/>
      <c r="AS12406" s="221"/>
      <c r="AT12406" s="221"/>
      <c r="AU12406" s="221"/>
      <c r="AV12406" s="221"/>
      <c r="AW12406" s="221"/>
      <c r="AX12406" s="221"/>
      <c r="AY12406" s="221"/>
      <c r="AZ12406" s="221"/>
    </row>
    <row r="12407" spans="34:52" x14ac:dyDescent="0.15">
      <c r="AH12407" s="221"/>
      <c r="AI12407" s="221"/>
      <c r="AJ12407" s="221"/>
      <c r="AK12407" s="221"/>
      <c r="AL12407" s="221"/>
      <c r="AM12407" s="221"/>
      <c r="AN12407" s="221"/>
      <c r="AO12407" s="221"/>
      <c r="AP12407" s="221"/>
      <c r="AQ12407" s="219"/>
      <c r="AR12407" s="219"/>
      <c r="AS12407" s="221"/>
      <c r="AT12407" s="221"/>
      <c r="AU12407" s="221"/>
      <c r="AV12407" s="221"/>
      <c r="AW12407" s="221"/>
      <c r="AX12407" s="221"/>
      <c r="AY12407" s="221"/>
      <c r="AZ12407" s="221"/>
    </row>
    <row r="12408" spans="34:52" x14ac:dyDescent="0.15">
      <c r="AH12408" s="221"/>
      <c r="AI12408" s="221"/>
      <c r="AJ12408" s="221"/>
      <c r="AK12408" s="221"/>
      <c r="AL12408" s="221"/>
      <c r="AM12408" s="221"/>
      <c r="AN12408" s="221"/>
      <c r="AO12408" s="221"/>
      <c r="AP12408" s="221"/>
      <c r="AQ12408" s="219"/>
      <c r="AR12408" s="219"/>
      <c r="AS12408" s="221"/>
      <c r="AT12408" s="221"/>
      <c r="AU12408" s="221"/>
      <c r="AV12408" s="221"/>
      <c r="AW12408" s="221"/>
      <c r="AX12408" s="221"/>
      <c r="AY12408" s="221"/>
      <c r="AZ12408" s="221"/>
    </row>
    <row r="12409" spans="34:52" x14ac:dyDescent="0.15">
      <c r="AH12409" s="221"/>
      <c r="AI12409" s="221"/>
      <c r="AJ12409" s="221"/>
      <c r="AK12409" s="221"/>
      <c r="AL12409" s="221"/>
      <c r="AM12409" s="221"/>
      <c r="AN12409" s="221"/>
      <c r="AO12409" s="221"/>
      <c r="AP12409" s="221"/>
      <c r="AQ12409" s="219"/>
      <c r="AR12409" s="219"/>
      <c r="AS12409" s="221"/>
      <c r="AT12409" s="221"/>
      <c r="AU12409" s="221"/>
      <c r="AV12409" s="221"/>
      <c r="AW12409" s="221"/>
      <c r="AX12409" s="221"/>
      <c r="AY12409" s="221"/>
      <c r="AZ12409" s="221"/>
    </row>
    <row r="12410" spans="34:52" x14ac:dyDescent="0.15">
      <c r="AH12410" s="221"/>
      <c r="AI12410" s="221"/>
      <c r="AJ12410" s="221"/>
      <c r="AK12410" s="221"/>
      <c r="AL12410" s="221"/>
      <c r="AM12410" s="221"/>
      <c r="AN12410" s="221"/>
      <c r="AO12410" s="221"/>
      <c r="AP12410" s="221"/>
      <c r="AQ12410" s="219"/>
      <c r="AR12410" s="219"/>
      <c r="AS12410" s="221"/>
      <c r="AT12410" s="221"/>
      <c r="AU12410" s="221"/>
      <c r="AV12410" s="221"/>
      <c r="AW12410" s="221"/>
      <c r="AX12410" s="221"/>
      <c r="AY12410" s="221"/>
      <c r="AZ12410" s="221"/>
    </row>
    <row r="12411" spans="34:52" x14ac:dyDescent="0.15">
      <c r="AH12411" s="221"/>
      <c r="AI12411" s="221"/>
      <c r="AJ12411" s="221"/>
      <c r="AK12411" s="221"/>
      <c r="AL12411" s="221"/>
      <c r="AM12411" s="221"/>
      <c r="AN12411" s="221"/>
      <c r="AO12411" s="221"/>
      <c r="AP12411" s="221"/>
      <c r="AQ12411" s="219"/>
      <c r="AR12411" s="219"/>
      <c r="AS12411" s="221"/>
      <c r="AT12411" s="221"/>
      <c r="AU12411" s="221"/>
      <c r="AV12411" s="221"/>
      <c r="AW12411" s="221"/>
      <c r="AX12411" s="221"/>
      <c r="AY12411" s="221"/>
      <c r="AZ12411" s="221"/>
    </row>
    <row r="12412" spans="34:52" x14ac:dyDescent="0.15">
      <c r="AH12412" s="221"/>
      <c r="AI12412" s="221"/>
      <c r="AJ12412" s="221"/>
      <c r="AK12412" s="221"/>
      <c r="AL12412" s="221"/>
      <c r="AM12412" s="221"/>
      <c r="AN12412" s="221"/>
      <c r="AO12412" s="221"/>
      <c r="AP12412" s="221"/>
      <c r="AQ12412" s="219"/>
      <c r="AR12412" s="219"/>
      <c r="AS12412" s="221"/>
      <c r="AT12412" s="221"/>
      <c r="AU12412" s="221"/>
      <c r="AV12412" s="221"/>
      <c r="AW12412" s="221"/>
      <c r="AX12412" s="221"/>
      <c r="AY12412" s="221"/>
      <c r="AZ12412" s="221"/>
    </row>
    <row r="12413" spans="34:52" x14ac:dyDescent="0.15">
      <c r="AH12413" s="221"/>
      <c r="AI12413" s="221"/>
      <c r="AJ12413" s="221"/>
      <c r="AK12413" s="221"/>
      <c r="AL12413" s="221"/>
      <c r="AM12413" s="221"/>
      <c r="AN12413" s="221"/>
      <c r="AO12413" s="221"/>
      <c r="AP12413" s="221"/>
      <c r="AQ12413" s="219"/>
      <c r="AR12413" s="219"/>
      <c r="AS12413" s="221"/>
      <c r="AT12413" s="221"/>
      <c r="AU12413" s="221"/>
      <c r="AV12413" s="221"/>
      <c r="AW12413" s="221"/>
      <c r="AX12413" s="221"/>
      <c r="AY12413" s="221"/>
      <c r="AZ12413" s="221"/>
    </row>
    <row r="12414" spans="34:52" x14ac:dyDescent="0.15">
      <c r="AH12414" s="221"/>
      <c r="AI12414" s="221"/>
      <c r="AJ12414" s="221"/>
      <c r="AK12414" s="221"/>
      <c r="AL12414" s="221"/>
      <c r="AM12414" s="221"/>
      <c r="AN12414" s="221"/>
      <c r="AO12414" s="221"/>
      <c r="AP12414" s="221"/>
      <c r="AQ12414" s="219"/>
      <c r="AR12414" s="219"/>
      <c r="AS12414" s="221"/>
      <c r="AT12414" s="221"/>
      <c r="AU12414" s="221"/>
      <c r="AV12414" s="221"/>
      <c r="AW12414" s="221"/>
      <c r="AX12414" s="221"/>
      <c r="AY12414" s="221"/>
      <c r="AZ12414" s="221"/>
    </row>
    <row r="12415" spans="34:52" x14ac:dyDescent="0.15">
      <c r="AH12415" s="221"/>
      <c r="AI12415" s="221"/>
      <c r="AJ12415" s="221"/>
      <c r="AK12415" s="221"/>
      <c r="AL12415" s="221"/>
      <c r="AM12415" s="221"/>
      <c r="AN12415" s="221"/>
      <c r="AO12415" s="221"/>
      <c r="AP12415" s="221"/>
      <c r="AQ12415" s="219"/>
      <c r="AR12415" s="219"/>
      <c r="AS12415" s="221"/>
      <c r="AT12415" s="221"/>
      <c r="AU12415" s="221"/>
      <c r="AV12415" s="221"/>
      <c r="AW12415" s="221"/>
      <c r="AX12415" s="221"/>
      <c r="AY12415" s="221"/>
      <c r="AZ12415" s="221"/>
    </row>
    <row r="12416" spans="34:52" x14ac:dyDescent="0.15">
      <c r="AH12416" s="221"/>
      <c r="AI12416" s="221"/>
      <c r="AJ12416" s="221"/>
      <c r="AK12416" s="221"/>
      <c r="AL12416" s="221"/>
      <c r="AM12416" s="221"/>
      <c r="AN12416" s="221"/>
      <c r="AO12416" s="221"/>
      <c r="AP12416" s="221"/>
      <c r="AQ12416" s="219"/>
      <c r="AR12416" s="219"/>
      <c r="AS12416" s="221"/>
      <c r="AT12416" s="221"/>
      <c r="AU12416" s="221"/>
      <c r="AV12416" s="221"/>
      <c r="AW12416" s="221"/>
      <c r="AX12416" s="221"/>
      <c r="AY12416" s="221"/>
      <c r="AZ12416" s="221"/>
    </row>
    <row r="12417" spans="34:52" x14ac:dyDescent="0.15">
      <c r="AH12417" s="221"/>
      <c r="AI12417" s="221"/>
      <c r="AJ12417" s="221"/>
      <c r="AK12417" s="221"/>
      <c r="AL12417" s="221"/>
      <c r="AM12417" s="221"/>
      <c r="AN12417" s="221"/>
      <c r="AO12417" s="221"/>
      <c r="AP12417" s="221"/>
      <c r="AQ12417" s="219"/>
      <c r="AR12417" s="219"/>
      <c r="AS12417" s="221"/>
      <c r="AT12417" s="221"/>
      <c r="AU12417" s="221"/>
      <c r="AV12417" s="221"/>
      <c r="AW12417" s="221"/>
      <c r="AX12417" s="221"/>
      <c r="AY12417" s="221"/>
      <c r="AZ12417" s="221"/>
    </row>
    <row r="12418" spans="34:52" x14ac:dyDescent="0.15">
      <c r="AH12418" s="221"/>
      <c r="AI12418" s="221"/>
      <c r="AJ12418" s="221"/>
      <c r="AK12418" s="221"/>
      <c r="AL12418" s="221"/>
      <c r="AM12418" s="221"/>
      <c r="AN12418" s="221"/>
      <c r="AO12418" s="221"/>
      <c r="AP12418" s="221"/>
      <c r="AQ12418" s="219"/>
      <c r="AR12418" s="219"/>
      <c r="AS12418" s="221"/>
      <c r="AT12418" s="221"/>
      <c r="AU12418" s="221"/>
      <c r="AV12418" s="221"/>
      <c r="AW12418" s="221"/>
      <c r="AX12418" s="221"/>
      <c r="AY12418" s="221"/>
      <c r="AZ12418" s="221"/>
    </row>
    <row r="12419" spans="34:52" x14ac:dyDescent="0.15">
      <c r="AH12419" s="221"/>
      <c r="AI12419" s="221"/>
      <c r="AJ12419" s="221"/>
      <c r="AK12419" s="221"/>
      <c r="AL12419" s="221"/>
      <c r="AM12419" s="221"/>
      <c r="AN12419" s="221"/>
      <c r="AO12419" s="221"/>
      <c r="AP12419" s="221"/>
      <c r="AQ12419" s="219"/>
      <c r="AR12419" s="219"/>
      <c r="AS12419" s="221"/>
      <c r="AT12419" s="221"/>
      <c r="AU12419" s="221"/>
      <c r="AV12419" s="221"/>
      <c r="AW12419" s="221"/>
      <c r="AX12419" s="221"/>
      <c r="AY12419" s="221"/>
      <c r="AZ12419" s="221"/>
    </row>
    <row r="12420" spans="34:52" x14ac:dyDescent="0.15">
      <c r="AH12420" s="221"/>
      <c r="AI12420" s="221"/>
      <c r="AJ12420" s="221"/>
      <c r="AK12420" s="221"/>
      <c r="AL12420" s="221"/>
      <c r="AM12420" s="221"/>
      <c r="AN12420" s="221"/>
      <c r="AO12420" s="221"/>
      <c r="AP12420" s="221"/>
      <c r="AQ12420" s="219"/>
      <c r="AR12420" s="219"/>
      <c r="AS12420" s="221"/>
      <c r="AT12420" s="221"/>
      <c r="AU12420" s="221"/>
      <c r="AV12420" s="221"/>
      <c r="AW12420" s="221"/>
      <c r="AX12420" s="221"/>
      <c r="AY12420" s="221"/>
      <c r="AZ12420" s="221"/>
    </row>
    <row r="12421" spans="34:52" x14ac:dyDescent="0.15">
      <c r="AH12421" s="221"/>
      <c r="AI12421" s="221"/>
      <c r="AJ12421" s="221"/>
      <c r="AK12421" s="221"/>
      <c r="AL12421" s="221"/>
      <c r="AM12421" s="221"/>
      <c r="AN12421" s="221"/>
      <c r="AO12421" s="221"/>
      <c r="AP12421" s="221"/>
      <c r="AQ12421" s="219"/>
      <c r="AR12421" s="219"/>
      <c r="AS12421" s="221"/>
      <c r="AT12421" s="221"/>
      <c r="AU12421" s="221"/>
      <c r="AV12421" s="221"/>
      <c r="AW12421" s="221"/>
      <c r="AX12421" s="221"/>
      <c r="AY12421" s="221"/>
      <c r="AZ12421" s="221"/>
    </row>
    <row r="12422" spans="34:52" x14ac:dyDescent="0.15">
      <c r="AH12422" s="221"/>
      <c r="AI12422" s="221"/>
      <c r="AJ12422" s="221"/>
      <c r="AK12422" s="221"/>
      <c r="AL12422" s="221"/>
      <c r="AM12422" s="221"/>
      <c r="AN12422" s="221"/>
      <c r="AO12422" s="221"/>
      <c r="AP12422" s="221"/>
      <c r="AQ12422" s="219"/>
      <c r="AR12422" s="219"/>
      <c r="AS12422" s="221"/>
      <c r="AT12422" s="221"/>
      <c r="AU12422" s="221"/>
      <c r="AV12422" s="221"/>
      <c r="AW12422" s="221"/>
      <c r="AX12422" s="221"/>
      <c r="AY12422" s="221"/>
      <c r="AZ12422" s="221"/>
    </row>
    <row r="12423" spans="34:52" x14ac:dyDescent="0.15">
      <c r="AH12423" s="221"/>
      <c r="AI12423" s="221"/>
      <c r="AJ12423" s="221"/>
      <c r="AK12423" s="221"/>
      <c r="AL12423" s="221"/>
      <c r="AM12423" s="221"/>
      <c r="AN12423" s="221"/>
      <c r="AO12423" s="221"/>
      <c r="AP12423" s="221"/>
      <c r="AQ12423" s="219"/>
      <c r="AR12423" s="219"/>
      <c r="AS12423" s="221"/>
      <c r="AT12423" s="221"/>
      <c r="AU12423" s="221"/>
      <c r="AV12423" s="221"/>
      <c r="AW12423" s="221"/>
      <c r="AX12423" s="221"/>
      <c r="AY12423" s="221"/>
      <c r="AZ12423" s="221"/>
    </row>
    <row r="12424" spans="34:52" x14ac:dyDescent="0.15">
      <c r="AH12424" s="221"/>
      <c r="AI12424" s="221"/>
      <c r="AJ12424" s="221"/>
      <c r="AK12424" s="221"/>
      <c r="AL12424" s="221"/>
      <c r="AM12424" s="221"/>
      <c r="AN12424" s="221"/>
      <c r="AO12424" s="221"/>
      <c r="AP12424" s="221"/>
      <c r="AQ12424" s="219"/>
      <c r="AR12424" s="219"/>
      <c r="AS12424" s="221"/>
      <c r="AT12424" s="221"/>
      <c r="AU12424" s="221"/>
      <c r="AV12424" s="221"/>
      <c r="AW12424" s="221"/>
      <c r="AX12424" s="221"/>
      <c r="AY12424" s="221"/>
      <c r="AZ12424" s="221"/>
    </row>
    <row r="12425" spans="34:52" x14ac:dyDescent="0.15">
      <c r="AH12425" s="221"/>
      <c r="AI12425" s="221"/>
      <c r="AJ12425" s="221"/>
      <c r="AK12425" s="221"/>
      <c r="AL12425" s="221"/>
      <c r="AM12425" s="221"/>
      <c r="AN12425" s="221"/>
      <c r="AO12425" s="221"/>
      <c r="AP12425" s="221"/>
      <c r="AQ12425" s="219"/>
      <c r="AR12425" s="219"/>
      <c r="AS12425" s="221"/>
      <c r="AT12425" s="221"/>
      <c r="AU12425" s="221"/>
      <c r="AV12425" s="221"/>
      <c r="AW12425" s="221"/>
      <c r="AX12425" s="221"/>
      <c r="AY12425" s="221"/>
      <c r="AZ12425" s="221"/>
    </row>
    <row r="12426" spans="34:52" x14ac:dyDescent="0.15">
      <c r="AH12426" s="221"/>
      <c r="AI12426" s="221"/>
      <c r="AJ12426" s="221"/>
      <c r="AK12426" s="221"/>
      <c r="AL12426" s="221"/>
      <c r="AM12426" s="221"/>
      <c r="AN12426" s="221"/>
      <c r="AO12426" s="221"/>
      <c r="AP12426" s="221"/>
      <c r="AQ12426" s="219"/>
      <c r="AR12426" s="219"/>
      <c r="AS12426" s="221"/>
      <c r="AT12426" s="221"/>
      <c r="AU12426" s="221"/>
      <c r="AV12426" s="221"/>
      <c r="AW12426" s="221"/>
      <c r="AX12426" s="221"/>
      <c r="AY12426" s="221"/>
      <c r="AZ12426" s="221"/>
    </row>
    <row r="12427" spans="34:52" x14ac:dyDescent="0.15">
      <c r="AH12427" s="221"/>
      <c r="AI12427" s="221"/>
      <c r="AJ12427" s="221"/>
      <c r="AK12427" s="221"/>
      <c r="AL12427" s="221"/>
      <c r="AM12427" s="221"/>
      <c r="AN12427" s="221"/>
      <c r="AO12427" s="221"/>
      <c r="AP12427" s="221"/>
      <c r="AQ12427" s="219"/>
      <c r="AR12427" s="219"/>
      <c r="AS12427" s="221"/>
      <c r="AT12427" s="221"/>
      <c r="AU12427" s="221"/>
      <c r="AV12427" s="221"/>
      <c r="AW12427" s="221"/>
      <c r="AX12427" s="221"/>
      <c r="AY12427" s="221"/>
      <c r="AZ12427" s="221"/>
    </row>
    <row r="12428" spans="34:52" x14ac:dyDescent="0.15">
      <c r="AH12428" s="221"/>
      <c r="AI12428" s="221"/>
      <c r="AJ12428" s="221"/>
      <c r="AK12428" s="221"/>
      <c r="AL12428" s="221"/>
      <c r="AM12428" s="221"/>
      <c r="AN12428" s="221"/>
      <c r="AO12428" s="221"/>
      <c r="AP12428" s="221"/>
      <c r="AQ12428" s="219"/>
      <c r="AR12428" s="219"/>
      <c r="AS12428" s="221"/>
      <c r="AT12428" s="221"/>
      <c r="AU12428" s="221"/>
      <c r="AV12428" s="221"/>
      <c r="AW12428" s="221"/>
      <c r="AX12428" s="221"/>
      <c r="AY12428" s="221"/>
      <c r="AZ12428" s="221"/>
    </row>
    <row r="12429" spans="34:52" x14ac:dyDescent="0.15">
      <c r="AH12429" s="221"/>
      <c r="AI12429" s="221"/>
      <c r="AJ12429" s="221"/>
      <c r="AK12429" s="221"/>
      <c r="AL12429" s="221"/>
      <c r="AM12429" s="221"/>
      <c r="AN12429" s="221"/>
      <c r="AO12429" s="221"/>
      <c r="AP12429" s="221"/>
      <c r="AQ12429" s="219"/>
      <c r="AR12429" s="219"/>
      <c r="AS12429" s="221"/>
      <c r="AT12429" s="221"/>
      <c r="AU12429" s="221"/>
      <c r="AV12429" s="221"/>
      <c r="AW12429" s="221"/>
      <c r="AX12429" s="221"/>
      <c r="AY12429" s="221"/>
      <c r="AZ12429" s="221"/>
    </row>
    <row r="12430" spans="34:52" x14ac:dyDescent="0.15">
      <c r="AH12430" s="221"/>
      <c r="AI12430" s="221"/>
      <c r="AJ12430" s="221"/>
      <c r="AK12430" s="221"/>
      <c r="AL12430" s="221"/>
      <c r="AM12430" s="221"/>
      <c r="AN12430" s="221"/>
      <c r="AO12430" s="221"/>
      <c r="AP12430" s="221"/>
      <c r="AQ12430" s="219"/>
      <c r="AR12430" s="219"/>
      <c r="AS12430" s="221"/>
      <c r="AT12430" s="221"/>
      <c r="AU12430" s="221"/>
      <c r="AV12430" s="221"/>
      <c r="AW12430" s="221"/>
      <c r="AX12430" s="221"/>
      <c r="AY12430" s="221"/>
      <c r="AZ12430" s="221"/>
    </row>
    <row r="12431" spans="34:52" x14ac:dyDescent="0.15">
      <c r="AH12431" s="221"/>
      <c r="AI12431" s="221"/>
      <c r="AJ12431" s="221"/>
      <c r="AK12431" s="221"/>
      <c r="AL12431" s="221"/>
      <c r="AM12431" s="221"/>
      <c r="AN12431" s="221"/>
      <c r="AO12431" s="221"/>
      <c r="AP12431" s="221"/>
      <c r="AQ12431" s="219"/>
      <c r="AR12431" s="219"/>
      <c r="AS12431" s="221"/>
      <c r="AT12431" s="221"/>
      <c r="AU12431" s="221"/>
      <c r="AV12431" s="221"/>
      <c r="AW12431" s="221"/>
      <c r="AX12431" s="221"/>
      <c r="AY12431" s="221"/>
      <c r="AZ12431" s="221"/>
    </row>
    <row r="12432" spans="34:52" x14ac:dyDescent="0.15">
      <c r="AH12432" s="221"/>
      <c r="AI12432" s="221"/>
      <c r="AJ12432" s="221"/>
      <c r="AK12432" s="221"/>
      <c r="AL12432" s="221"/>
      <c r="AM12432" s="221"/>
      <c r="AN12432" s="221"/>
      <c r="AO12432" s="221"/>
      <c r="AP12432" s="221"/>
      <c r="AQ12432" s="219"/>
      <c r="AR12432" s="219"/>
      <c r="AS12432" s="221"/>
      <c r="AT12432" s="221"/>
      <c r="AU12432" s="221"/>
      <c r="AV12432" s="221"/>
      <c r="AW12432" s="221"/>
      <c r="AX12432" s="221"/>
      <c r="AY12432" s="221"/>
      <c r="AZ12432" s="221"/>
    </row>
    <row r="12433" spans="34:52" x14ac:dyDescent="0.15">
      <c r="AH12433" s="221"/>
      <c r="AI12433" s="221"/>
      <c r="AJ12433" s="221"/>
      <c r="AK12433" s="221"/>
      <c r="AL12433" s="221"/>
      <c r="AM12433" s="221"/>
      <c r="AN12433" s="221"/>
      <c r="AO12433" s="221"/>
      <c r="AP12433" s="221"/>
      <c r="AQ12433" s="219"/>
      <c r="AR12433" s="219"/>
      <c r="AS12433" s="221"/>
      <c r="AT12433" s="221"/>
      <c r="AU12433" s="221"/>
      <c r="AV12433" s="221"/>
      <c r="AW12433" s="221"/>
      <c r="AX12433" s="221"/>
      <c r="AY12433" s="221"/>
      <c r="AZ12433" s="221"/>
    </row>
    <row r="12434" spans="34:52" x14ac:dyDescent="0.15">
      <c r="AH12434" s="221"/>
      <c r="AI12434" s="221"/>
      <c r="AJ12434" s="221"/>
      <c r="AK12434" s="221"/>
      <c r="AL12434" s="221"/>
      <c r="AM12434" s="221"/>
      <c r="AN12434" s="221"/>
      <c r="AO12434" s="221"/>
      <c r="AP12434" s="221"/>
      <c r="AQ12434" s="219"/>
      <c r="AR12434" s="219"/>
      <c r="AS12434" s="221"/>
      <c r="AT12434" s="221"/>
      <c r="AU12434" s="221"/>
      <c r="AV12434" s="221"/>
      <c r="AW12434" s="221"/>
      <c r="AX12434" s="221"/>
      <c r="AY12434" s="221"/>
      <c r="AZ12434" s="221"/>
    </row>
    <row r="12435" spans="34:52" x14ac:dyDescent="0.15">
      <c r="AH12435" s="221"/>
      <c r="AI12435" s="221"/>
      <c r="AJ12435" s="221"/>
      <c r="AK12435" s="221"/>
      <c r="AL12435" s="221"/>
      <c r="AM12435" s="221"/>
      <c r="AN12435" s="221"/>
      <c r="AO12435" s="221"/>
      <c r="AP12435" s="221"/>
      <c r="AQ12435" s="219"/>
      <c r="AR12435" s="219"/>
      <c r="AS12435" s="221"/>
      <c r="AT12435" s="221"/>
      <c r="AU12435" s="221"/>
      <c r="AV12435" s="221"/>
      <c r="AW12435" s="221"/>
      <c r="AX12435" s="221"/>
      <c r="AY12435" s="221"/>
      <c r="AZ12435" s="221"/>
    </row>
    <row r="12436" spans="34:52" x14ac:dyDescent="0.15">
      <c r="AH12436" s="221"/>
      <c r="AI12436" s="221"/>
      <c r="AJ12436" s="221"/>
      <c r="AK12436" s="221"/>
      <c r="AL12436" s="221"/>
      <c r="AM12436" s="221"/>
      <c r="AN12436" s="221"/>
      <c r="AO12436" s="221"/>
      <c r="AP12436" s="221"/>
      <c r="AQ12436" s="219"/>
      <c r="AR12436" s="219"/>
      <c r="AS12436" s="221"/>
      <c r="AT12436" s="221"/>
      <c r="AU12436" s="221"/>
      <c r="AV12436" s="221"/>
      <c r="AW12436" s="221"/>
      <c r="AX12436" s="221"/>
      <c r="AY12436" s="221"/>
      <c r="AZ12436" s="221"/>
    </row>
    <row r="12437" spans="34:52" x14ac:dyDescent="0.15">
      <c r="AH12437" s="221"/>
      <c r="AI12437" s="221"/>
      <c r="AJ12437" s="221"/>
      <c r="AK12437" s="221"/>
      <c r="AL12437" s="221"/>
      <c r="AM12437" s="221"/>
      <c r="AN12437" s="221"/>
      <c r="AO12437" s="221"/>
      <c r="AP12437" s="221"/>
      <c r="AQ12437" s="219"/>
      <c r="AR12437" s="219"/>
      <c r="AS12437" s="221"/>
      <c r="AT12437" s="221"/>
      <c r="AU12437" s="221"/>
      <c r="AV12437" s="221"/>
      <c r="AW12437" s="221"/>
      <c r="AX12437" s="221"/>
      <c r="AY12437" s="221"/>
      <c r="AZ12437" s="221"/>
    </row>
    <row r="12438" spans="34:52" x14ac:dyDescent="0.15">
      <c r="AH12438" s="221"/>
      <c r="AI12438" s="221"/>
      <c r="AJ12438" s="221"/>
      <c r="AK12438" s="221"/>
      <c r="AL12438" s="221"/>
      <c r="AM12438" s="221"/>
      <c r="AN12438" s="221"/>
      <c r="AO12438" s="221"/>
      <c r="AP12438" s="221"/>
      <c r="AQ12438" s="219"/>
      <c r="AR12438" s="219"/>
      <c r="AS12438" s="221"/>
      <c r="AT12438" s="221"/>
      <c r="AU12438" s="221"/>
      <c r="AV12438" s="221"/>
      <c r="AW12438" s="221"/>
      <c r="AX12438" s="221"/>
      <c r="AY12438" s="221"/>
      <c r="AZ12438" s="221"/>
    </row>
    <row r="12439" spans="34:52" x14ac:dyDescent="0.15">
      <c r="AH12439" s="221"/>
      <c r="AI12439" s="221"/>
      <c r="AJ12439" s="221"/>
      <c r="AK12439" s="221"/>
      <c r="AL12439" s="221"/>
      <c r="AM12439" s="221"/>
      <c r="AN12439" s="221"/>
      <c r="AO12439" s="221"/>
      <c r="AP12439" s="221"/>
      <c r="AQ12439" s="219"/>
      <c r="AR12439" s="219"/>
      <c r="AS12439" s="221"/>
      <c r="AT12439" s="221"/>
      <c r="AU12439" s="221"/>
      <c r="AV12439" s="221"/>
      <c r="AW12439" s="221"/>
      <c r="AX12439" s="221"/>
      <c r="AY12439" s="221"/>
      <c r="AZ12439" s="221"/>
    </row>
    <row r="12440" spans="34:52" x14ac:dyDescent="0.15">
      <c r="AH12440" s="221"/>
      <c r="AI12440" s="221"/>
      <c r="AJ12440" s="221"/>
      <c r="AK12440" s="221"/>
      <c r="AL12440" s="221"/>
      <c r="AM12440" s="221"/>
      <c r="AN12440" s="221"/>
      <c r="AO12440" s="221"/>
      <c r="AP12440" s="221"/>
      <c r="AQ12440" s="219"/>
      <c r="AR12440" s="219"/>
      <c r="AS12440" s="221"/>
      <c r="AT12440" s="221"/>
      <c r="AU12440" s="221"/>
      <c r="AV12440" s="221"/>
      <c r="AW12440" s="221"/>
      <c r="AX12440" s="221"/>
      <c r="AY12440" s="221"/>
      <c r="AZ12440" s="221"/>
    </row>
    <row r="12441" spans="34:52" x14ac:dyDescent="0.15">
      <c r="AH12441" s="221"/>
      <c r="AI12441" s="221"/>
      <c r="AJ12441" s="221"/>
      <c r="AK12441" s="221"/>
      <c r="AL12441" s="221"/>
      <c r="AM12441" s="221"/>
      <c r="AN12441" s="221"/>
      <c r="AO12441" s="221"/>
      <c r="AP12441" s="221"/>
      <c r="AQ12441" s="219"/>
      <c r="AR12441" s="219"/>
      <c r="AS12441" s="221"/>
      <c r="AT12441" s="221"/>
      <c r="AU12441" s="221"/>
      <c r="AV12441" s="221"/>
      <c r="AW12441" s="221"/>
      <c r="AX12441" s="221"/>
      <c r="AY12441" s="221"/>
      <c r="AZ12441" s="221"/>
    </row>
    <row r="12442" spans="34:52" x14ac:dyDescent="0.15">
      <c r="AH12442" s="221"/>
      <c r="AI12442" s="221"/>
      <c r="AJ12442" s="221"/>
      <c r="AK12442" s="221"/>
      <c r="AL12442" s="221"/>
      <c r="AM12442" s="221"/>
      <c r="AN12442" s="221"/>
      <c r="AO12442" s="221"/>
      <c r="AP12442" s="221"/>
      <c r="AQ12442" s="219"/>
      <c r="AR12442" s="219"/>
      <c r="AS12442" s="221"/>
      <c r="AT12442" s="221"/>
      <c r="AU12442" s="221"/>
      <c r="AV12442" s="221"/>
      <c r="AW12442" s="221"/>
      <c r="AX12442" s="221"/>
      <c r="AY12442" s="221"/>
      <c r="AZ12442" s="221"/>
    </row>
    <row r="12443" spans="34:52" x14ac:dyDescent="0.15">
      <c r="AH12443" s="221"/>
      <c r="AI12443" s="221"/>
      <c r="AJ12443" s="221"/>
      <c r="AK12443" s="221"/>
      <c r="AL12443" s="221"/>
      <c r="AM12443" s="221"/>
      <c r="AN12443" s="221"/>
      <c r="AO12443" s="221"/>
      <c r="AP12443" s="221"/>
      <c r="AQ12443" s="219"/>
      <c r="AR12443" s="219"/>
      <c r="AS12443" s="221"/>
      <c r="AT12443" s="221"/>
      <c r="AU12443" s="221"/>
      <c r="AV12443" s="221"/>
      <c r="AW12443" s="221"/>
      <c r="AX12443" s="221"/>
      <c r="AY12443" s="221"/>
      <c r="AZ12443" s="221"/>
    </row>
    <row r="12444" spans="34:52" x14ac:dyDescent="0.15">
      <c r="AH12444" s="221"/>
      <c r="AI12444" s="221"/>
      <c r="AJ12444" s="221"/>
      <c r="AK12444" s="221"/>
      <c r="AL12444" s="221"/>
      <c r="AM12444" s="221"/>
      <c r="AN12444" s="221"/>
      <c r="AO12444" s="221"/>
      <c r="AP12444" s="221"/>
      <c r="AQ12444" s="219"/>
      <c r="AR12444" s="219"/>
      <c r="AS12444" s="221"/>
      <c r="AT12444" s="221"/>
      <c r="AU12444" s="221"/>
      <c r="AV12444" s="221"/>
      <c r="AW12444" s="221"/>
      <c r="AX12444" s="221"/>
      <c r="AY12444" s="221"/>
      <c r="AZ12444" s="221"/>
    </row>
    <row r="12445" spans="34:52" x14ac:dyDescent="0.15">
      <c r="AH12445" s="221"/>
      <c r="AI12445" s="221"/>
      <c r="AJ12445" s="221"/>
      <c r="AK12445" s="221"/>
      <c r="AL12445" s="221"/>
      <c r="AM12445" s="221"/>
      <c r="AN12445" s="221"/>
      <c r="AO12445" s="221"/>
      <c r="AP12445" s="221"/>
      <c r="AQ12445" s="219"/>
      <c r="AR12445" s="219"/>
      <c r="AS12445" s="221"/>
      <c r="AT12445" s="221"/>
      <c r="AU12445" s="221"/>
      <c r="AV12445" s="221"/>
      <c r="AW12445" s="221"/>
      <c r="AX12445" s="221"/>
      <c r="AY12445" s="221"/>
      <c r="AZ12445" s="221"/>
    </row>
    <row r="12446" spans="34:52" x14ac:dyDescent="0.15">
      <c r="AH12446" s="221"/>
      <c r="AI12446" s="221"/>
      <c r="AJ12446" s="221"/>
      <c r="AK12446" s="221"/>
      <c r="AL12446" s="221"/>
      <c r="AM12446" s="221"/>
      <c r="AN12446" s="221"/>
      <c r="AO12446" s="221"/>
      <c r="AP12446" s="221"/>
      <c r="AQ12446" s="219"/>
      <c r="AR12446" s="219"/>
      <c r="AS12446" s="221"/>
      <c r="AT12446" s="221"/>
      <c r="AU12446" s="221"/>
      <c r="AV12446" s="221"/>
      <c r="AW12446" s="221"/>
      <c r="AX12446" s="221"/>
      <c r="AY12446" s="221"/>
      <c r="AZ12446" s="221"/>
    </row>
    <row r="12447" spans="34:52" x14ac:dyDescent="0.15">
      <c r="AH12447" s="221"/>
      <c r="AI12447" s="221"/>
      <c r="AJ12447" s="221"/>
      <c r="AK12447" s="221"/>
      <c r="AL12447" s="221"/>
      <c r="AM12447" s="221"/>
      <c r="AN12447" s="221"/>
      <c r="AO12447" s="221"/>
      <c r="AP12447" s="221"/>
      <c r="AQ12447" s="219"/>
      <c r="AR12447" s="219"/>
      <c r="AS12447" s="221"/>
      <c r="AT12447" s="221"/>
      <c r="AU12447" s="221"/>
      <c r="AV12447" s="221"/>
      <c r="AW12447" s="221"/>
      <c r="AX12447" s="221"/>
      <c r="AY12447" s="221"/>
      <c r="AZ12447" s="221"/>
    </row>
    <row r="12448" spans="34:52" x14ac:dyDescent="0.15">
      <c r="AH12448" s="221"/>
      <c r="AI12448" s="221"/>
      <c r="AJ12448" s="221"/>
      <c r="AK12448" s="221"/>
      <c r="AL12448" s="221"/>
      <c r="AM12448" s="221"/>
      <c r="AN12448" s="221"/>
      <c r="AO12448" s="221"/>
      <c r="AP12448" s="221"/>
      <c r="AQ12448" s="219"/>
      <c r="AR12448" s="219"/>
      <c r="AS12448" s="221"/>
      <c r="AT12448" s="221"/>
      <c r="AU12448" s="221"/>
      <c r="AV12448" s="221"/>
      <c r="AW12448" s="221"/>
      <c r="AX12448" s="221"/>
      <c r="AY12448" s="221"/>
      <c r="AZ12448" s="221"/>
    </row>
    <row r="12449" spans="34:52" x14ac:dyDescent="0.15">
      <c r="AH12449" s="221"/>
      <c r="AI12449" s="221"/>
      <c r="AJ12449" s="221"/>
      <c r="AK12449" s="221"/>
      <c r="AL12449" s="221"/>
      <c r="AM12449" s="221"/>
      <c r="AN12449" s="221"/>
      <c r="AO12449" s="221"/>
      <c r="AP12449" s="221"/>
      <c r="AQ12449" s="219"/>
      <c r="AR12449" s="219"/>
      <c r="AS12449" s="221"/>
      <c r="AT12449" s="221"/>
      <c r="AU12449" s="221"/>
      <c r="AV12449" s="221"/>
      <c r="AW12449" s="221"/>
      <c r="AX12449" s="221"/>
      <c r="AY12449" s="221"/>
      <c r="AZ12449" s="221"/>
    </row>
    <row r="12450" spans="34:52" x14ac:dyDescent="0.15">
      <c r="AH12450" s="221"/>
      <c r="AI12450" s="221"/>
      <c r="AJ12450" s="221"/>
      <c r="AK12450" s="221"/>
      <c r="AL12450" s="221"/>
      <c r="AM12450" s="221"/>
      <c r="AN12450" s="221"/>
      <c r="AO12450" s="221"/>
      <c r="AP12450" s="221"/>
      <c r="AQ12450" s="219"/>
      <c r="AR12450" s="219"/>
      <c r="AS12450" s="221"/>
      <c r="AT12450" s="221"/>
      <c r="AU12450" s="221"/>
      <c r="AV12450" s="221"/>
      <c r="AW12450" s="221"/>
      <c r="AX12450" s="221"/>
      <c r="AY12450" s="221"/>
      <c r="AZ12450" s="221"/>
    </row>
    <row r="12451" spans="34:52" x14ac:dyDescent="0.15">
      <c r="AH12451" s="221"/>
      <c r="AI12451" s="221"/>
      <c r="AJ12451" s="221"/>
      <c r="AK12451" s="221"/>
      <c r="AL12451" s="221"/>
      <c r="AM12451" s="221"/>
      <c r="AN12451" s="221"/>
      <c r="AO12451" s="221"/>
      <c r="AP12451" s="221"/>
      <c r="AQ12451" s="219"/>
      <c r="AR12451" s="219"/>
      <c r="AS12451" s="221"/>
      <c r="AT12451" s="221"/>
      <c r="AU12451" s="221"/>
      <c r="AV12451" s="221"/>
      <c r="AW12451" s="221"/>
      <c r="AX12451" s="221"/>
      <c r="AY12451" s="221"/>
      <c r="AZ12451" s="221"/>
    </row>
    <row r="12452" spans="34:52" x14ac:dyDescent="0.15">
      <c r="AH12452" s="221"/>
      <c r="AI12452" s="221"/>
      <c r="AJ12452" s="221"/>
      <c r="AK12452" s="221"/>
      <c r="AL12452" s="221"/>
      <c r="AM12452" s="221"/>
      <c r="AN12452" s="221"/>
      <c r="AO12452" s="221"/>
      <c r="AP12452" s="221"/>
      <c r="AQ12452" s="219"/>
      <c r="AR12452" s="219"/>
      <c r="AS12452" s="221"/>
      <c r="AT12452" s="221"/>
      <c r="AU12452" s="221"/>
      <c r="AV12452" s="221"/>
      <c r="AW12452" s="221"/>
      <c r="AX12452" s="221"/>
      <c r="AY12452" s="221"/>
      <c r="AZ12452" s="221"/>
    </row>
    <row r="12453" spans="34:52" x14ac:dyDescent="0.15">
      <c r="AH12453" s="221"/>
      <c r="AI12453" s="221"/>
      <c r="AJ12453" s="221"/>
      <c r="AK12453" s="221"/>
      <c r="AL12453" s="221"/>
      <c r="AM12453" s="221"/>
      <c r="AN12453" s="221"/>
      <c r="AO12453" s="221"/>
      <c r="AP12453" s="221"/>
      <c r="AQ12453" s="219"/>
      <c r="AR12453" s="219"/>
      <c r="AS12453" s="221"/>
      <c r="AT12453" s="221"/>
      <c r="AU12453" s="221"/>
      <c r="AV12453" s="221"/>
      <c r="AW12453" s="221"/>
      <c r="AX12453" s="221"/>
      <c r="AY12453" s="221"/>
      <c r="AZ12453" s="221"/>
    </row>
    <row r="12454" spans="34:52" x14ac:dyDescent="0.15">
      <c r="AH12454" s="221"/>
      <c r="AI12454" s="221"/>
      <c r="AJ12454" s="221"/>
      <c r="AK12454" s="221"/>
      <c r="AL12454" s="221"/>
      <c r="AM12454" s="221"/>
      <c r="AN12454" s="221"/>
      <c r="AO12454" s="221"/>
      <c r="AP12454" s="221"/>
      <c r="AQ12454" s="219"/>
      <c r="AR12454" s="219"/>
      <c r="AS12454" s="221"/>
      <c r="AT12454" s="221"/>
      <c r="AU12454" s="221"/>
      <c r="AV12454" s="221"/>
      <c r="AW12454" s="221"/>
      <c r="AX12454" s="221"/>
      <c r="AY12454" s="221"/>
      <c r="AZ12454" s="221"/>
    </row>
    <row r="12455" spans="34:52" x14ac:dyDescent="0.15">
      <c r="AH12455" s="221"/>
      <c r="AI12455" s="221"/>
      <c r="AJ12455" s="221"/>
      <c r="AK12455" s="221"/>
      <c r="AL12455" s="221"/>
      <c r="AM12455" s="221"/>
      <c r="AN12455" s="221"/>
      <c r="AO12455" s="221"/>
      <c r="AP12455" s="221"/>
      <c r="AQ12455" s="219"/>
      <c r="AR12455" s="219"/>
      <c r="AS12455" s="221"/>
      <c r="AT12455" s="221"/>
      <c r="AU12455" s="221"/>
      <c r="AV12455" s="221"/>
      <c r="AW12455" s="221"/>
      <c r="AX12455" s="221"/>
      <c r="AY12455" s="221"/>
      <c r="AZ12455" s="221"/>
    </row>
    <row r="12456" spans="34:52" x14ac:dyDescent="0.15">
      <c r="AH12456" s="221"/>
      <c r="AI12456" s="221"/>
      <c r="AJ12456" s="221"/>
      <c r="AK12456" s="221"/>
      <c r="AL12456" s="221"/>
      <c r="AM12456" s="221"/>
      <c r="AN12456" s="221"/>
      <c r="AO12456" s="221"/>
      <c r="AP12456" s="221"/>
      <c r="AQ12456" s="219"/>
      <c r="AR12456" s="219"/>
      <c r="AS12456" s="221"/>
      <c r="AT12456" s="221"/>
      <c r="AU12456" s="221"/>
      <c r="AV12456" s="221"/>
      <c r="AW12456" s="221"/>
      <c r="AX12456" s="221"/>
      <c r="AY12456" s="221"/>
      <c r="AZ12456" s="221"/>
    </row>
    <row r="12457" spans="34:52" x14ac:dyDescent="0.15">
      <c r="AH12457" s="221"/>
      <c r="AI12457" s="221"/>
      <c r="AJ12457" s="221"/>
      <c r="AK12457" s="221"/>
      <c r="AL12457" s="221"/>
      <c r="AM12457" s="221"/>
      <c r="AN12457" s="221"/>
      <c r="AO12457" s="221"/>
      <c r="AP12457" s="221"/>
      <c r="AQ12457" s="219"/>
      <c r="AR12457" s="219"/>
      <c r="AS12457" s="221"/>
      <c r="AT12457" s="221"/>
      <c r="AU12457" s="221"/>
      <c r="AV12457" s="221"/>
      <c r="AW12457" s="221"/>
      <c r="AX12457" s="221"/>
      <c r="AY12457" s="221"/>
      <c r="AZ12457" s="221"/>
    </row>
    <row r="12458" spans="34:52" x14ac:dyDescent="0.15">
      <c r="AH12458" s="221"/>
      <c r="AI12458" s="221"/>
      <c r="AJ12458" s="221"/>
      <c r="AK12458" s="221"/>
      <c r="AL12458" s="221"/>
      <c r="AM12458" s="221"/>
      <c r="AN12458" s="221"/>
      <c r="AO12458" s="221"/>
      <c r="AP12458" s="221"/>
      <c r="AQ12458" s="219"/>
      <c r="AR12458" s="219"/>
      <c r="AS12458" s="221"/>
      <c r="AT12458" s="221"/>
      <c r="AU12458" s="221"/>
      <c r="AV12458" s="221"/>
      <c r="AW12458" s="221"/>
      <c r="AX12458" s="221"/>
      <c r="AY12458" s="221"/>
      <c r="AZ12458" s="221"/>
    </row>
    <row r="12459" spans="34:52" x14ac:dyDescent="0.15">
      <c r="AH12459" s="221"/>
      <c r="AI12459" s="221"/>
      <c r="AJ12459" s="221"/>
      <c r="AK12459" s="221"/>
      <c r="AL12459" s="221"/>
      <c r="AM12459" s="221"/>
      <c r="AN12459" s="221"/>
      <c r="AO12459" s="221"/>
      <c r="AP12459" s="221"/>
      <c r="AQ12459" s="219"/>
      <c r="AR12459" s="219"/>
      <c r="AS12459" s="221"/>
      <c r="AT12459" s="221"/>
      <c r="AU12459" s="221"/>
      <c r="AV12459" s="221"/>
      <c r="AW12459" s="221"/>
      <c r="AX12459" s="221"/>
      <c r="AY12459" s="221"/>
      <c r="AZ12459" s="221"/>
    </row>
    <row r="12460" spans="34:52" x14ac:dyDescent="0.15">
      <c r="AH12460" s="221"/>
      <c r="AI12460" s="221"/>
      <c r="AJ12460" s="221"/>
      <c r="AK12460" s="221"/>
      <c r="AL12460" s="221"/>
      <c r="AM12460" s="221"/>
      <c r="AN12460" s="221"/>
      <c r="AO12460" s="221"/>
      <c r="AP12460" s="221"/>
      <c r="AQ12460" s="219"/>
      <c r="AR12460" s="219"/>
      <c r="AS12460" s="221"/>
      <c r="AT12460" s="221"/>
      <c r="AU12460" s="221"/>
      <c r="AV12460" s="221"/>
      <c r="AW12460" s="221"/>
      <c r="AX12460" s="221"/>
      <c r="AY12460" s="221"/>
      <c r="AZ12460" s="221"/>
    </row>
    <row r="12461" spans="34:52" x14ac:dyDescent="0.15">
      <c r="AH12461" s="221"/>
      <c r="AI12461" s="221"/>
      <c r="AJ12461" s="221"/>
      <c r="AK12461" s="221"/>
      <c r="AL12461" s="221"/>
      <c r="AM12461" s="221"/>
      <c r="AN12461" s="221"/>
      <c r="AO12461" s="221"/>
      <c r="AP12461" s="221"/>
      <c r="AQ12461" s="219"/>
      <c r="AR12461" s="219"/>
      <c r="AS12461" s="221"/>
      <c r="AT12461" s="221"/>
      <c r="AU12461" s="221"/>
      <c r="AV12461" s="221"/>
      <c r="AW12461" s="221"/>
      <c r="AX12461" s="221"/>
      <c r="AY12461" s="221"/>
      <c r="AZ12461" s="221"/>
    </row>
    <row r="12462" spans="34:52" x14ac:dyDescent="0.15">
      <c r="AH12462" s="221"/>
      <c r="AI12462" s="221"/>
      <c r="AJ12462" s="221"/>
      <c r="AK12462" s="221"/>
      <c r="AL12462" s="221"/>
      <c r="AM12462" s="221"/>
      <c r="AN12462" s="221"/>
      <c r="AO12462" s="221"/>
      <c r="AP12462" s="221"/>
      <c r="AQ12462" s="219"/>
      <c r="AR12462" s="219"/>
      <c r="AS12462" s="221"/>
      <c r="AT12462" s="221"/>
      <c r="AU12462" s="221"/>
      <c r="AV12462" s="221"/>
      <c r="AW12462" s="221"/>
      <c r="AX12462" s="221"/>
      <c r="AY12462" s="221"/>
      <c r="AZ12462" s="221"/>
    </row>
    <row r="12463" spans="34:52" x14ac:dyDescent="0.15">
      <c r="AH12463" s="221"/>
      <c r="AI12463" s="221"/>
      <c r="AJ12463" s="221"/>
      <c r="AK12463" s="221"/>
      <c r="AL12463" s="221"/>
      <c r="AM12463" s="221"/>
      <c r="AN12463" s="221"/>
      <c r="AO12463" s="221"/>
      <c r="AP12463" s="221"/>
      <c r="AQ12463" s="219"/>
      <c r="AR12463" s="219"/>
      <c r="AS12463" s="221"/>
      <c r="AT12463" s="221"/>
      <c r="AU12463" s="221"/>
      <c r="AV12463" s="221"/>
      <c r="AW12463" s="221"/>
      <c r="AX12463" s="221"/>
      <c r="AY12463" s="221"/>
      <c r="AZ12463" s="221"/>
    </row>
    <row r="12464" spans="34:52" x14ac:dyDescent="0.15">
      <c r="AH12464" s="221"/>
      <c r="AI12464" s="221"/>
      <c r="AJ12464" s="221"/>
      <c r="AK12464" s="221"/>
      <c r="AL12464" s="221"/>
      <c r="AM12464" s="221"/>
      <c r="AN12464" s="221"/>
      <c r="AO12464" s="221"/>
      <c r="AP12464" s="221"/>
      <c r="AQ12464" s="219"/>
      <c r="AR12464" s="219"/>
      <c r="AS12464" s="221"/>
      <c r="AT12464" s="221"/>
      <c r="AU12464" s="221"/>
      <c r="AV12464" s="221"/>
      <c r="AW12464" s="221"/>
      <c r="AX12464" s="221"/>
      <c r="AY12464" s="221"/>
      <c r="AZ12464" s="221"/>
    </row>
    <row r="12465" spans="34:52" x14ac:dyDescent="0.15">
      <c r="AH12465" s="221"/>
      <c r="AI12465" s="221"/>
      <c r="AJ12465" s="221"/>
      <c r="AK12465" s="221"/>
      <c r="AL12465" s="221"/>
      <c r="AM12465" s="221"/>
      <c r="AN12465" s="221"/>
      <c r="AO12465" s="221"/>
      <c r="AP12465" s="221"/>
      <c r="AQ12465" s="219"/>
      <c r="AR12465" s="219"/>
      <c r="AS12465" s="221"/>
      <c r="AT12465" s="221"/>
      <c r="AU12465" s="221"/>
      <c r="AV12465" s="221"/>
      <c r="AW12465" s="221"/>
      <c r="AX12465" s="221"/>
      <c r="AY12465" s="221"/>
      <c r="AZ12465" s="221"/>
    </row>
    <row r="12466" spans="34:52" x14ac:dyDescent="0.15">
      <c r="AH12466" s="221"/>
      <c r="AI12466" s="221"/>
      <c r="AJ12466" s="221"/>
      <c r="AK12466" s="221"/>
      <c r="AL12466" s="221"/>
      <c r="AM12466" s="221"/>
      <c r="AN12466" s="221"/>
      <c r="AO12466" s="221"/>
      <c r="AP12466" s="221"/>
      <c r="AQ12466" s="219"/>
      <c r="AR12466" s="219"/>
      <c r="AS12466" s="221"/>
      <c r="AT12466" s="221"/>
      <c r="AU12466" s="221"/>
      <c r="AV12466" s="221"/>
      <c r="AW12466" s="221"/>
      <c r="AX12466" s="221"/>
      <c r="AY12466" s="221"/>
      <c r="AZ12466" s="221"/>
    </row>
    <row r="12467" spans="34:52" x14ac:dyDescent="0.15">
      <c r="AH12467" s="221"/>
      <c r="AI12467" s="221"/>
      <c r="AJ12467" s="221"/>
      <c r="AK12467" s="221"/>
      <c r="AL12467" s="221"/>
      <c r="AM12467" s="221"/>
      <c r="AN12467" s="221"/>
      <c r="AO12467" s="221"/>
      <c r="AP12467" s="221"/>
      <c r="AQ12467" s="219"/>
      <c r="AR12467" s="219"/>
      <c r="AS12467" s="221"/>
      <c r="AT12467" s="221"/>
      <c r="AU12467" s="221"/>
      <c r="AV12467" s="221"/>
      <c r="AW12467" s="221"/>
      <c r="AX12467" s="221"/>
      <c r="AY12467" s="221"/>
      <c r="AZ12467" s="221"/>
    </row>
    <row r="12468" spans="34:52" x14ac:dyDescent="0.15">
      <c r="AH12468" s="221"/>
      <c r="AI12468" s="221"/>
      <c r="AJ12468" s="221"/>
      <c r="AK12468" s="221"/>
      <c r="AL12468" s="221"/>
      <c r="AM12468" s="221"/>
      <c r="AN12468" s="221"/>
      <c r="AO12468" s="221"/>
      <c r="AP12468" s="221"/>
      <c r="AQ12468" s="219"/>
      <c r="AR12468" s="219"/>
      <c r="AS12468" s="221"/>
      <c r="AT12468" s="221"/>
      <c r="AU12468" s="221"/>
      <c r="AV12468" s="221"/>
      <c r="AW12468" s="221"/>
      <c r="AX12468" s="221"/>
      <c r="AY12468" s="221"/>
      <c r="AZ12468" s="221"/>
    </row>
    <row r="12469" spans="34:52" x14ac:dyDescent="0.15">
      <c r="AH12469" s="221"/>
      <c r="AI12469" s="221"/>
      <c r="AJ12469" s="221"/>
      <c r="AK12469" s="221"/>
      <c r="AL12469" s="221"/>
      <c r="AM12469" s="221"/>
      <c r="AN12469" s="221"/>
      <c r="AO12469" s="221"/>
      <c r="AP12469" s="221"/>
      <c r="AQ12469" s="219"/>
      <c r="AR12469" s="219"/>
      <c r="AS12469" s="221"/>
      <c r="AT12469" s="221"/>
      <c r="AU12469" s="221"/>
      <c r="AV12469" s="221"/>
      <c r="AW12469" s="221"/>
      <c r="AX12469" s="221"/>
      <c r="AY12469" s="221"/>
      <c r="AZ12469" s="221"/>
    </row>
    <row r="12470" spans="34:52" x14ac:dyDescent="0.15">
      <c r="AH12470" s="221"/>
      <c r="AI12470" s="221"/>
      <c r="AJ12470" s="221"/>
      <c r="AK12470" s="221"/>
      <c r="AL12470" s="221"/>
      <c r="AM12470" s="221"/>
      <c r="AN12470" s="221"/>
      <c r="AO12470" s="221"/>
      <c r="AP12470" s="221"/>
      <c r="AQ12470" s="219"/>
      <c r="AR12470" s="219"/>
      <c r="AS12470" s="221"/>
      <c r="AT12470" s="221"/>
      <c r="AU12470" s="221"/>
      <c r="AV12470" s="221"/>
      <c r="AW12470" s="221"/>
      <c r="AX12470" s="221"/>
      <c r="AY12470" s="221"/>
      <c r="AZ12470" s="221"/>
    </row>
    <row r="12471" spans="34:52" x14ac:dyDescent="0.15">
      <c r="AH12471" s="221"/>
      <c r="AI12471" s="221"/>
      <c r="AJ12471" s="221"/>
      <c r="AK12471" s="221"/>
      <c r="AL12471" s="221"/>
      <c r="AM12471" s="221"/>
      <c r="AN12471" s="221"/>
      <c r="AO12471" s="221"/>
      <c r="AP12471" s="221"/>
      <c r="AQ12471" s="219"/>
      <c r="AR12471" s="219"/>
      <c r="AS12471" s="221"/>
      <c r="AT12471" s="221"/>
      <c r="AU12471" s="221"/>
      <c r="AV12471" s="221"/>
      <c r="AW12471" s="221"/>
      <c r="AX12471" s="221"/>
      <c r="AY12471" s="221"/>
      <c r="AZ12471" s="221"/>
    </row>
    <row r="12472" spans="34:52" x14ac:dyDescent="0.15">
      <c r="AH12472" s="221"/>
      <c r="AI12472" s="221"/>
      <c r="AJ12472" s="221"/>
      <c r="AK12472" s="221"/>
      <c r="AL12472" s="221"/>
      <c r="AM12472" s="221"/>
      <c r="AN12472" s="221"/>
      <c r="AO12472" s="221"/>
      <c r="AP12472" s="221"/>
      <c r="AQ12472" s="219"/>
      <c r="AR12472" s="219"/>
      <c r="AS12472" s="221"/>
      <c r="AT12472" s="221"/>
      <c r="AU12472" s="221"/>
      <c r="AV12472" s="221"/>
      <c r="AW12472" s="221"/>
      <c r="AX12472" s="221"/>
      <c r="AY12472" s="221"/>
      <c r="AZ12472" s="221"/>
    </row>
    <row r="12473" spans="34:52" x14ac:dyDescent="0.15">
      <c r="AH12473" s="221"/>
      <c r="AI12473" s="221"/>
      <c r="AJ12473" s="221"/>
      <c r="AK12473" s="221"/>
      <c r="AL12473" s="221"/>
      <c r="AM12473" s="221"/>
      <c r="AN12473" s="221"/>
      <c r="AO12473" s="221"/>
      <c r="AP12473" s="221"/>
      <c r="AQ12473" s="219"/>
      <c r="AR12473" s="219"/>
      <c r="AS12473" s="221"/>
      <c r="AT12473" s="221"/>
      <c r="AU12473" s="221"/>
      <c r="AV12473" s="221"/>
      <c r="AW12473" s="221"/>
      <c r="AX12473" s="221"/>
      <c r="AY12473" s="221"/>
      <c r="AZ12473" s="221"/>
    </row>
    <row r="12474" spans="34:52" x14ac:dyDescent="0.15">
      <c r="AH12474" s="221"/>
      <c r="AI12474" s="221"/>
      <c r="AJ12474" s="221"/>
      <c r="AK12474" s="221"/>
      <c r="AL12474" s="221"/>
      <c r="AM12474" s="221"/>
      <c r="AN12474" s="221"/>
      <c r="AO12474" s="221"/>
      <c r="AP12474" s="221"/>
      <c r="AQ12474" s="219"/>
      <c r="AR12474" s="219"/>
      <c r="AS12474" s="221"/>
      <c r="AT12474" s="221"/>
      <c r="AU12474" s="221"/>
      <c r="AV12474" s="221"/>
      <c r="AW12474" s="221"/>
      <c r="AX12474" s="221"/>
      <c r="AY12474" s="221"/>
      <c r="AZ12474" s="221"/>
    </row>
    <row r="12475" spans="34:52" x14ac:dyDescent="0.15">
      <c r="AH12475" s="221"/>
      <c r="AI12475" s="221"/>
      <c r="AJ12475" s="221"/>
      <c r="AK12475" s="221"/>
      <c r="AL12475" s="221"/>
      <c r="AM12475" s="221"/>
      <c r="AN12475" s="221"/>
      <c r="AO12475" s="221"/>
      <c r="AP12475" s="221"/>
      <c r="AQ12475" s="219"/>
      <c r="AR12475" s="219"/>
      <c r="AS12475" s="221"/>
      <c r="AT12475" s="221"/>
      <c r="AU12475" s="221"/>
      <c r="AV12475" s="221"/>
      <c r="AW12475" s="221"/>
      <c r="AX12475" s="221"/>
      <c r="AY12475" s="221"/>
      <c r="AZ12475" s="221"/>
    </row>
    <row r="12476" spans="34:52" x14ac:dyDescent="0.15">
      <c r="AH12476" s="221"/>
      <c r="AI12476" s="221"/>
      <c r="AJ12476" s="221"/>
      <c r="AK12476" s="221"/>
      <c r="AL12476" s="221"/>
      <c r="AM12476" s="221"/>
      <c r="AN12476" s="221"/>
      <c r="AO12476" s="221"/>
      <c r="AP12476" s="221"/>
      <c r="AQ12476" s="219"/>
      <c r="AR12476" s="219"/>
      <c r="AS12476" s="221"/>
      <c r="AT12476" s="221"/>
      <c r="AU12476" s="221"/>
      <c r="AV12476" s="221"/>
      <c r="AW12476" s="221"/>
      <c r="AX12476" s="221"/>
      <c r="AY12476" s="221"/>
      <c r="AZ12476" s="221"/>
    </row>
    <row r="12477" spans="34:52" x14ac:dyDescent="0.15">
      <c r="AH12477" s="221"/>
      <c r="AI12477" s="221"/>
      <c r="AJ12477" s="221"/>
      <c r="AK12477" s="221"/>
      <c r="AL12477" s="221"/>
      <c r="AM12477" s="221"/>
      <c r="AN12477" s="221"/>
      <c r="AO12477" s="221"/>
      <c r="AP12477" s="221"/>
      <c r="AQ12477" s="219"/>
      <c r="AR12477" s="219"/>
      <c r="AS12477" s="221"/>
      <c r="AT12477" s="221"/>
      <c r="AU12477" s="221"/>
      <c r="AV12477" s="221"/>
      <c r="AW12477" s="221"/>
      <c r="AX12477" s="221"/>
      <c r="AY12477" s="221"/>
      <c r="AZ12477" s="221"/>
    </row>
    <row r="12478" spans="34:52" x14ac:dyDescent="0.15">
      <c r="AH12478" s="221"/>
      <c r="AI12478" s="221"/>
      <c r="AJ12478" s="221"/>
      <c r="AK12478" s="221"/>
      <c r="AL12478" s="221"/>
      <c r="AM12478" s="221"/>
      <c r="AN12478" s="221"/>
      <c r="AO12478" s="221"/>
      <c r="AP12478" s="221"/>
      <c r="AQ12478" s="219"/>
      <c r="AR12478" s="219"/>
      <c r="AS12478" s="221"/>
      <c r="AT12478" s="221"/>
      <c r="AU12478" s="221"/>
      <c r="AV12478" s="221"/>
      <c r="AW12478" s="221"/>
      <c r="AX12478" s="221"/>
      <c r="AY12478" s="221"/>
      <c r="AZ12478" s="221"/>
    </row>
    <row r="12479" spans="34:52" x14ac:dyDescent="0.15">
      <c r="AH12479" s="221"/>
      <c r="AI12479" s="221"/>
      <c r="AJ12479" s="221"/>
      <c r="AK12479" s="221"/>
      <c r="AL12479" s="221"/>
      <c r="AM12479" s="221"/>
      <c r="AN12479" s="221"/>
      <c r="AO12479" s="221"/>
      <c r="AP12479" s="221"/>
      <c r="AQ12479" s="219"/>
      <c r="AR12479" s="219"/>
      <c r="AS12479" s="221"/>
      <c r="AT12479" s="221"/>
      <c r="AU12479" s="221"/>
      <c r="AV12479" s="221"/>
      <c r="AW12479" s="221"/>
      <c r="AX12479" s="221"/>
      <c r="AY12479" s="221"/>
      <c r="AZ12479" s="221"/>
    </row>
    <row r="12480" spans="34:52" x14ac:dyDescent="0.15">
      <c r="AH12480" s="221"/>
      <c r="AI12480" s="221"/>
      <c r="AJ12480" s="221"/>
      <c r="AK12480" s="221"/>
      <c r="AL12480" s="221"/>
      <c r="AM12480" s="221"/>
      <c r="AN12480" s="221"/>
      <c r="AO12480" s="221"/>
      <c r="AP12480" s="221"/>
      <c r="AQ12480" s="219"/>
      <c r="AR12480" s="219"/>
      <c r="AS12480" s="221"/>
      <c r="AT12480" s="221"/>
      <c r="AU12480" s="221"/>
      <c r="AV12480" s="221"/>
      <c r="AW12480" s="221"/>
      <c r="AX12480" s="221"/>
      <c r="AY12480" s="221"/>
      <c r="AZ12480" s="221"/>
    </row>
    <row r="12481" spans="34:52" x14ac:dyDescent="0.15">
      <c r="AH12481" s="221"/>
      <c r="AI12481" s="221"/>
      <c r="AJ12481" s="221"/>
      <c r="AK12481" s="221"/>
      <c r="AL12481" s="221"/>
      <c r="AM12481" s="221"/>
      <c r="AN12481" s="221"/>
      <c r="AO12481" s="221"/>
      <c r="AP12481" s="221"/>
      <c r="AQ12481" s="219"/>
      <c r="AR12481" s="219"/>
      <c r="AS12481" s="221"/>
      <c r="AT12481" s="221"/>
      <c r="AU12481" s="221"/>
      <c r="AV12481" s="221"/>
      <c r="AW12481" s="221"/>
      <c r="AX12481" s="221"/>
      <c r="AY12481" s="221"/>
      <c r="AZ12481" s="221"/>
    </row>
    <row r="12482" spans="34:52" x14ac:dyDescent="0.15">
      <c r="AH12482" s="221"/>
      <c r="AI12482" s="221"/>
      <c r="AJ12482" s="221"/>
      <c r="AK12482" s="221"/>
      <c r="AL12482" s="221"/>
      <c r="AM12482" s="221"/>
      <c r="AN12482" s="221"/>
      <c r="AO12482" s="221"/>
      <c r="AP12482" s="221"/>
      <c r="AQ12482" s="219"/>
      <c r="AR12482" s="219"/>
      <c r="AS12482" s="221"/>
      <c r="AT12482" s="221"/>
      <c r="AU12482" s="221"/>
      <c r="AV12482" s="221"/>
      <c r="AW12482" s="221"/>
      <c r="AX12482" s="221"/>
      <c r="AY12482" s="221"/>
      <c r="AZ12482" s="221"/>
    </row>
    <row r="12483" spans="34:52" x14ac:dyDescent="0.15">
      <c r="AH12483" s="221"/>
      <c r="AI12483" s="221"/>
      <c r="AJ12483" s="221"/>
      <c r="AK12483" s="221"/>
      <c r="AL12483" s="221"/>
      <c r="AM12483" s="221"/>
      <c r="AN12483" s="221"/>
      <c r="AO12483" s="221"/>
      <c r="AP12483" s="221"/>
      <c r="AQ12483" s="219"/>
      <c r="AR12483" s="219"/>
      <c r="AS12483" s="221"/>
      <c r="AT12483" s="221"/>
      <c r="AU12483" s="221"/>
      <c r="AV12483" s="221"/>
      <c r="AW12483" s="221"/>
      <c r="AX12483" s="221"/>
      <c r="AY12483" s="221"/>
      <c r="AZ12483" s="221"/>
    </row>
    <row r="12484" spans="34:52" x14ac:dyDescent="0.15">
      <c r="AH12484" s="221"/>
      <c r="AI12484" s="221"/>
      <c r="AJ12484" s="221"/>
      <c r="AK12484" s="221"/>
      <c r="AL12484" s="221"/>
      <c r="AM12484" s="221"/>
      <c r="AN12484" s="221"/>
      <c r="AO12484" s="221"/>
      <c r="AP12484" s="221"/>
      <c r="AQ12484" s="219"/>
      <c r="AR12484" s="219"/>
      <c r="AS12484" s="221"/>
      <c r="AT12484" s="221"/>
      <c r="AU12484" s="221"/>
      <c r="AV12484" s="221"/>
      <c r="AW12484" s="221"/>
      <c r="AX12484" s="221"/>
      <c r="AY12484" s="221"/>
      <c r="AZ12484" s="221"/>
    </row>
    <row r="12485" spans="34:52" x14ac:dyDescent="0.15">
      <c r="AH12485" s="221"/>
      <c r="AI12485" s="221"/>
      <c r="AJ12485" s="221"/>
      <c r="AK12485" s="221"/>
      <c r="AL12485" s="221"/>
      <c r="AM12485" s="221"/>
      <c r="AN12485" s="221"/>
      <c r="AO12485" s="221"/>
      <c r="AP12485" s="221"/>
      <c r="AQ12485" s="219"/>
      <c r="AR12485" s="219"/>
      <c r="AS12485" s="221"/>
      <c r="AT12485" s="221"/>
      <c r="AU12485" s="221"/>
      <c r="AV12485" s="221"/>
      <c r="AW12485" s="221"/>
      <c r="AX12485" s="221"/>
      <c r="AY12485" s="221"/>
      <c r="AZ12485" s="221"/>
    </row>
    <row r="12486" spans="34:52" x14ac:dyDescent="0.15">
      <c r="AH12486" s="221"/>
      <c r="AI12486" s="221"/>
      <c r="AJ12486" s="221"/>
      <c r="AK12486" s="221"/>
      <c r="AL12486" s="221"/>
      <c r="AM12486" s="221"/>
      <c r="AN12486" s="221"/>
      <c r="AO12486" s="221"/>
      <c r="AP12486" s="221"/>
      <c r="AQ12486" s="219"/>
      <c r="AR12486" s="219"/>
      <c r="AS12486" s="221"/>
      <c r="AT12486" s="221"/>
      <c r="AU12486" s="221"/>
      <c r="AV12486" s="221"/>
      <c r="AW12486" s="221"/>
      <c r="AX12486" s="221"/>
      <c r="AY12486" s="221"/>
      <c r="AZ12486" s="221"/>
    </row>
    <row r="12487" spans="34:52" x14ac:dyDescent="0.15">
      <c r="AH12487" s="221"/>
      <c r="AI12487" s="221"/>
      <c r="AJ12487" s="221"/>
      <c r="AK12487" s="221"/>
      <c r="AL12487" s="221"/>
      <c r="AM12487" s="221"/>
      <c r="AN12487" s="221"/>
      <c r="AO12487" s="221"/>
      <c r="AP12487" s="221"/>
      <c r="AQ12487" s="219"/>
      <c r="AR12487" s="219"/>
      <c r="AS12487" s="221"/>
      <c r="AT12487" s="221"/>
      <c r="AU12487" s="221"/>
      <c r="AV12487" s="221"/>
      <c r="AW12487" s="221"/>
      <c r="AX12487" s="221"/>
      <c r="AY12487" s="221"/>
      <c r="AZ12487" s="221"/>
    </row>
    <row r="12488" spans="34:52" x14ac:dyDescent="0.15">
      <c r="AH12488" s="221"/>
      <c r="AI12488" s="221"/>
      <c r="AJ12488" s="221"/>
      <c r="AK12488" s="221"/>
      <c r="AL12488" s="221"/>
      <c r="AM12488" s="221"/>
      <c r="AN12488" s="221"/>
      <c r="AO12488" s="221"/>
      <c r="AP12488" s="221"/>
      <c r="AQ12488" s="219"/>
      <c r="AR12488" s="219"/>
      <c r="AS12488" s="221"/>
      <c r="AT12488" s="221"/>
      <c r="AU12488" s="221"/>
      <c r="AV12488" s="221"/>
      <c r="AW12488" s="221"/>
      <c r="AX12488" s="221"/>
      <c r="AY12488" s="221"/>
      <c r="AZ12488" s="221"/>
    </row>
    <row r="12489" spans="34:52" x14ac:dyDescent="0.15">
      <c r="AH12489" s="221"/>
      <c r="AI12489" s="221"/>
      <c r="AJ12489" s="221"/>
      <c r="AK12489" s="221"/>
      <c r="AL12489" s="221"/>
      <c r="AM12489" s="221"/>
      <c r="AN12489" s="221"/>
      <c r="AO12489" s="221"/>
      <c r="AP12489" s="221"/>
      <c r="AQ12489" s="219"/>
      <c r="AR12489" s="219"/>
      <c r="AS12489" s="221"/>
      <c r="AT12489" s="221"/>
      <c r="AU12489" s="221"/>
      <c r="AV12489" s="221"/>
      <c r="AW12489" s="221"/>
      <c r="AX12489" s="221"/>
      <c r="AY12489" s="221"/>
      <c r="AZ12489" s="221"/>
    </row>
    <row r="12490" spans="34:52" x14ac:dyDescent="0.15">
      <c r="AH12490" s="221"/>
      <c r="AI12490" s="221"/>
      <c r="AJ12490" s="221"/>
      <c r="AK12490" s="221"/>
      <c r="AL12490" s="221"/>
      <c r="AM12490" s="221"/>
      <c r="AN12490" s="221"/>
      <c r="AO12490" s="221"/>
      <c r="AP12490" s="221"/>
      <c r="AQ12490" s="219"/>
      <c r="AR12490" s="219"/>
      <c r="AS12490" s="221"/>
      <c r="AT12490" s="221"/>
      <c r="AU12490" s="221"/>
      <c r="AV12490" s="221"/>
      <c r="AW12490" s="221"/>
      <c r="AX12490" s="221"/>
      <c r="AY12490" s="221"/>
      <c r="AZ12490" s="221"/>
    </row>
    <row r="12491" spans="34:52" x14ac:dyDescent="0.15">
      <c r="AH12491" s="221"/>
      <c r="AI12491" s="221"/>
      <c r="AJ12491" s="221"/>
      <c r="AK12491" s="221"/>
      <c r="AL12491" s="221"/>
      <c r="AM12491" s="221"/>
      <c r="AN12491" s="221"/>
      <c r="AO12491" s="221"/>
      <c r="AP12491" s="221"/>
      <c r="AQ12491" s="219"/>
      <c r="AR12491" s="219"/>
      <c r="AS12491" s="221"/>
      <c r="AT12491" s="221"/>
      <c r="AU12491" s="221"/>
      <c r="AV12491" s="221"/>
      <c r="AW12491" s="221"/>
      <c r="AX12491" s="221"/>
      <c r="AY12491" s="221"/>
      <c r="AZ12491" s="221"/>
    </row>
    <row r="12492" spans="34:52" x14ac:dyDescent="0.15">
      <c r="AH12492" s="221"/>
      <c r="AI12492" s="221"/>
      <c r="AJ12492" s="221"/>
      <c r="AK12492" s="221"/>
      <c r="AL12492" s="221"/>
      <c r="AM12492" s="221"/>
      <c r="AN12492" s="221"/>
      <c r="AO12492" s="221"/>
      <c r="AP12492" s="221"/>
      <c r="AQ12492" s="219"/>
      <c r="AR12492" s="219"/>
      <c r="AS12492" s="221"/>
      <c r="AT12492" s="221"/>
      <c r="AU12492" s="221"/>
      <c r="AV12492" s="221"/>
      <c r="AW12492" s="221"/>
      <c r="AX12492" s="221"/>
      <c r="AY12492" s="221"/>
      <c r="AZ12492" s="221"/>
    </row>
    <row r="12493" spans="34:52" x14ac:dyDescent="0.15">
      <c r="AH12493" s="221"/>
      <c r="AI12493" s="221"/>
      <c r="AJ12493" s="221"/>
      <c r="AK12493" s="221"/>
      <c r="AL12493" s="221"/>
      <c r="AM12493" s="221"/>
      <c r="AN12493" s="221"/>
      <c r="AO12493" s="221"/>
      <c r="AP12493" s="221"/>
      <c r="AQ12493" s="219"/>
      <c r="AR12493" s="219"/>
      <c r="AS12493" s="221"/>
      <c r="AT12493" s="221"/>
      <c r="AU12493" s="221"/>
      <c r="AV12493" s="221"/>
      <c r="AW12493" s="221"/>
      <c r="AX12493" s="221"/>
      <c r="AY12493" s="221"/>
      <c r="AZ12493" s="221"/>
    </row>
    <row r="12494" spans="34:52" x14ac:dyDescent="0.15">
      <c r="AH12494" s="221"/>
      <c r="AI12494" s="221"/>
      <c r="AJ12494" s="221"/>
      <c r="AK12494" s="221"/>
      <c r="AL12494" s="221"/>
      <c r="AM12494" s="221"/>
      <c r="AN12494" s="221"/>
      <c r="AO12494" s="221"/>
      <c r="AP12494" s="221"/>
      <c r="AQ12494" s="219"/>
      <c r="AR12494" s="219"/>
      <c r="AS12494" s="221"/>
      <c r="AT12494" s="221"/>
      <c r="AU12494" s="221"/>
      <c r="AV12494" s="221"/>
      <c r="AW12494" s="221"/>
      <c r="AX12494" s="221"/>
      <c r="AY12494" s="221"/>
      <c r="AZ12494" s="221"/>
    </row>
    <row r="12495" spans="34:52" x14ac:dyDescent="0.15">
      <c r="AH12495" s="221"/>
      <c r="AI12495" s="221"/>
      <c r="AJ12495" s="221"/>
      <c r="AK12495" s="221"/>
      <c r="AL12495" s="221"/>
      <c r="AM12495" s="221"/>
      <c r="AN12495" s="221"/>
      <c r="AO12495" s="221"/>
      <c r="AP12495" s="221"/>
      <c r="AQ12495" s="219"/>
      <c r="AR12495" s="219"/>
      <c r="AS12495" s="221"/>
      <c r="AT12495" s="221"/>
      <c r="AU12495" s="221"/>
      <c r="AV12495" s="221"/>
      <c r="AW12495" s="221"/>
      <c r="AX12495" s="221"/>
      <c r="AY12495" s="221"/>
      <c r="AZ12495" s="221"/>
    </row>
    <row r="12496" spans="34:52" x14ac:dyDescent="0.15">
      <c r="AH12496" s="221"/>
      <c r="AI12496" s="221"/>
      <c r="AJ12496" s="221"/>
      <c r="AK12496" s="221"/>
      <c r="AL12496" s="221"/>
      <c r="AM12496" s="221"/>
      <c r="AN12496" s="221"/>
      <c r="AO12496" s="221"/>
      <c r="AP12496" s="221"/>
      <c r="AQ12496" s="219"/>
      <c r="AR12496" s="219"/>
      <c r="AS12496" s="221"/>
      <c r="AT12496" s="221"/>
      <c r="AU12496" s="221"/>
      <c r="AV12496" s="221"/>
      <c r="AW12496" s="221"/>
      <c r="AX12496" s="221"/>
      <c r="AY12496" s="221"/>
      <c r="AZ12496" s="221"/>
    </row>
    <row r="12497" spans="34:52" x14ac:dyDescent="0.15">
      <c r="AH12497" s="221"/>
      <c r="AI12497" s="221"/>
      <c r="AJ12497" s="221"/>
      <c r="AK12497" s="221"/>
      <c r="AL12497" s="221"/>
      <c r="AM12497" s="221"/>
      <c r="AN12497" s="221"/>
      <c r="AO12497" s="221"/>
      <c r="AP12497" s="221"/>
      <c r="AQ12497" s="219"/>
      <c r="AR12497" s="219"/>
      <c r="AS12497" s="221"/>
      <c r="AT12497" s="221"/>
      <c r="AU12497" s="221"/>
      <c r="AV12497" s="221"/>
      <c r="AW12497" s="221"/>
      <c r="AX12497" s="221"/>
      <c r="AY12497" s="221"/>
      <c r="AZ12497" s="221"/>
    </row>
    <row r="12498" spans="34:52" x14ac:dyDescent="0.15">
      <c r="AH12498" s="221"/>
      <c r="AI12498" s="221"/>
      <c r="AJ12498" s="221"/>
      <c r="AK12498" s="221"/>
      <c r="AL12498" s="221"/>
      <c r="AM12498" s="221"/>
      <c r="AN12498" s="221"/>
      <c r="AO12498" s="221"/>
      <c r="AP12498" s="221"/>
      <c r="AQ12498" s="219"/>
      <c r="AR12498" s="219"/>
      <c r="AS12498" s="221"/>
      <c r="AT12498" s="221"/>
      <c r="AU12498" s="221"/>
      <c r="AV12498" s="221"/>
      <c r="AW12498" s="221"/>
      <c r="AX12498" s="221"/>
      <c r="AY12498" s="221"/>
      <c r="AZ12498" s="221"/>
    </row>
    <row r="12499" spans="34:52" x14ac:dyDescent="0.15">
      <c r="AH12499" s="221"/>
      <c r="AI12499" s="221"/>
      <c r="AJ12499" s="221"/>
      <c r="AK12499" s="221"/>
      <c r="AL12499" s="221"/>
      <c r="AM12499" s="221"/>
      <c r="AN12499" s="221"/>
      <c r="AO12499" s="221"/>
      <c r="AP12499" s="221"/>
      <c r="AQ12499" s="219"/>
      <c r="AR12499" s="219"/>
      <c r="AS12499" s="221"/>
      <c r="AT12499" s="221"/>
      <c r="AU12499" s="221"/>
      <c r="AV12499" s="221"/>
      <c r="AW12499" s="221"/>
      <c r="AX12499" s="221"/>
      <c r="AY12499" s="221"/>
      <c r="AZ12499" s="221"/>
    </row>
    <row r="12500" spans="34:52" x14ac:dyDescent="0.15">
      <c r="AH12500" s="221"/>
      <c r="AI12500" s="221"/>
      <c r="AJ12500" s="221"/>
      <c r="AK12500" s="221"/>
      <c r="AL12500" s="221"/>
      <c r="AM12500" s="221"/>
      <c r="AN12500" s="221"/>
      <c r="AO12500" s="221"/>
      <c r="AP12500" s="221"/>
      <c r="AQ12500" s="219"/>
      <c r="AR12500" s="219"/>
      <c r="AS12500" s="221"/>
      <c r="AT12500" s="221"/>
      <c r="AU12500" s="221"/>
      <c r="AV12500" s="221"/>
      <c r="AW12500" s="221"/>
      <c r="AX12500" s="221"/>
      <c r="AY12500" s="221"/>
      <c r="AZ12500" s="221"/>
    </row>
    <row r="12501" spans="34:52" x14ac:dyDescent="0.15">
      <c r="AH12501" s="221"/>
      <c r="AI12501" s="221"/>
      <c r="AJ12501" s="221"/>
      <c r="AK12501" s="221"/>
      <c r="AL12501" s="221"/>
      <c r="AM12501" s="221"/>
      <c r="AN12501" s="221"/>
      <c r="AO12501" s="221"/>
      <c r="AP12501" s="221"/>
      <c r="AQ12501" s="219"/>
      <c r="AR12501" s="219"/>
      <c r="AS12501" s="221"/>
      <c r="AT12501" s="221"/>
      <c r="AU12501" s="221"/>
      <c r="AV12501" s="221"/>
      <c r="AW12501" s="221"/>
      <c r="AX12501" s="221"/>
      <c r="AY12501" s="221"/>
      <c r="AZ12501" s="221"/>
    </row>
    <row r="12502" spans="34:52" x14ac:dyDescent="0.15">
      <c r="AH12502" s="221"/>
      <c r="AI12502" s="221"/>
      <c r="AJ12502" s="221"/>
      <c r="AK12502" s="221"/>
      <c r="AL12502" s="221"/>
      <c r="AM12502" s="221"/>
      <c r="AN12502" s="221"/>
      <c r="AO12502" s="221"/>
      <c r="AP12502" s="221"/>
      <c r="AQ12502" s="219"/>
      <c r="AR12502" s="219"/>
      <c r="AS12502" s="221"/>
      <c r="AT12502" s="221"/>
      <c r="AU12502" s="221"/>
      <c r="AV12502" s="221"/>
      <c r="AW12502" s="221"/>
      <c r="AX12502" s="221"/>
      <c r="AY12502" s="221"/>
      <c r="AZ12502" s="221"/>
    </row>
    <row r="12503" spans="34:52" x14ac:dyDescent="0.15">
      <c r="AH12503" s="221"/>
      <c r="AI12503" s="221"/>
      <c r="AJ12503" s="221"/>
      <c r="AK12503" s="221"/>
      <c r="AL12503" s="221"/>
      <c r="AM12503" s="221"/>
      <c r="AN12503" s="221"/>
      <c r="AO12503" s="221"/>
      <c r="AP12503" s="221"/>
      <c r="AQ12503" s="219"/>
      <c r="AR12503" s="219"/>
      <c r="AS12503" s="221"/>
      <c r="AT12503" s="221"/>
      <c r="AU12503" s="221"/>
      <c r="AV12503" s="221"/>
      <c r="AW12503" s="221"/>
      <c r="AX12503" s="221"/>
      <c r="AY12503" s="221"/>
      <c r="AZ12503" s="221"/>
    </row>
    <row r="12504" spans="34:52" x14ac:dyDescent="0.15">
      <c r="AH12504" s="221"/>
      <c r="AI12504" s="221"/>
      <c r="AJ12504" s="221"/>
      <c r="AK12504" s="221"/>
      <c r="AL12504" s="221"/>
      <c r="AM12504" s="221"/>
      <c r="AN12504" s="221"/>
      <c r="AO12504" s="221"/>
      <c r="AP12504" s="221"/>
      <c r="AQ12504" s="219"/>
      <c r="AR12504" s="219"/>
      <c r="AS12504" s="221"/>
      <c r="AT12504" s="221"/>
      <c r="AU12504" s="221"/>
      <c r="AV12504" s="221"/>
      <c r="AW12504" s="221"/>
      <c r="AX12504" s="221"/>
      <c r="AY12504" s="221"/>
      <c r="AZ12504" s="221"/>
    </row>
    <row r="12505" spans="34:52" x14ac:dyDescent="0.15">
      <c r="AH12505" s="221"/>
      <c r="AI12505" s="221"/>
      <c r="AJ12505" s="221"/>
      <c r="AK12505" s="221"/>
      <c r="AL12505" s="221"/>
      <c r="AM12505" s="221"/>
      <c r="AN12505" s="221"/>
      <c r="AO12505" s="221"/>
      <c r="AP12505" s="221"/>
      <c r="AQ12505" s="219"/>
      <c r="AR12505" s="219"/>
      <c r="AS12505" s="221"/>
      <c r="AT12505" s="221"/>
      <c r="AU12505" s="221"/>
      <c r="AV12505" s="221"/>
      <c r="AW12505" s="221"/>
      <c r="AX12505" s="221"/>
      <c r="AY12505" s="221"/>
      <c r="AZ12505" s="221"/>
    </row>
    <row r="12506" spans="34:52" x14ac:dyDescent="0.15">
      <c r="AH12506" s="221"/>
      <c r="AI12506" s="221"/>
      <c r="AJ12506" s="221"/>
      <c r="AK12506" s="221"/>
      <c r="AL12506" s="221"/>
      <c r="AM12506" s="221"/>
      <c r="AN12506" s="221"/>
      <c r="AO12506" s="221"/>
      <c r="AP12506" s="221"/>
      <c r="AQ12506" s="219"/>
      <c r="AR12506" s="219"/>
      <c r="AS12506" s="221"/>
      <c r="AT12506" s="221"/>
      <c r="AU12506" s="221"/>
      <c r="AV12506" s="221"/>
      <c r="AW12506" s="221"/>
      <c r="AX12506" s="221"/>
      <c r="AY12506" s="221"/>
      <c r="AZ12506" s="221"/>
    </row>
    <row r="12507" spans="34:52" x14ac:dyDescent="0.15">
      <c r="AH12507" s="221"/>
      <c r="AI12507" s="221"/>
      <c r="AJ12507" s="221"/>
      <c r="AK12507" s="221"/>
      <c r="AL12507" s="221"/>
      <c r="AM12507" s="221"/>
      <c r="AN12507" s="221"/>
      <c r="AO12507" s="221"/>
      <c r="AP12507" s="221"/>
      <c r="AQ12507" s="219"/>
      <c r="AR12507" s="219"/>
      <c r="AS12507" s="221"/>
      <c r="AT12507" s="221"/>
      <c r="AU12507" s="221"/>
      <c r="AV12507" s="221"/>
      <c r="AW12507" s="221"/>
      <c r="AX12507" s="221"/>
      <c r="AY12507" s="221"/>
      <c r="AZ12507" s="221"/>
    </row>
    <row r="12508" spans="34:52" x14ac:dyDescent="0.15">
      <c r="AH12508" s="221"/>
      <c r="AI12508" s="221"/>
      <c r="AJ12508" s="221"/>
      <c r="AK12508" s="221"/>
      <c r="AL12508" s="221"/>
      <c r="AM12508" s="221"/>
      <c r="AN12508" s="221"/>
      <c r="AO12508" s="221"/>
      <c r="AP12508" s="221"/>
      <c r="AQ12508" s="219"/>
      <c r="AR12508" s="219"/>
      <c r="AS12508" s="221"/>
      <c r="AT12508" s="221"/>
      <c r="AU12508" s="221"/>
      <c r="AV12508" s="221"/>
      <c r="AW12508" s="221"/>
      <c r="AX12508" s="221"/>
      <c r="AY12508" s="221"/>
      <c r="AZ12508" s="221"/>
    </row>
    <row r="12509" spans="34:52" x14ac:dyDescent="0.15">
      <c r="AH12509" s="221"/>
      <c r="AI12509" s="221"/>
      <c r="AJ12509" s="221"/>
      <c r="AK12509" s="221"/>
      <c r="AL12509" s="221"/>
      <c r="AM12509" s="221"/>
      <c r="AN12509" s="221"/>
      <c r="AO12509" s="221"/>
      <c r="AP12509" s="221"/>
      <c r="AQ12509" s="219"/>
      <c r="AR12509" s="219"/>
      <c r="AS12509" s="221"/>
      <c r="AT12509" s="221"/>
      <c r="AU12509" s="221"/>
      <c r="AV12509" s="221"/>
      <c r="AW12509" s="221"/>
      <c r="AX12509" s="221"/>
      <c r="AY12509" s="221"/>
      <c r="AZ12509" s="221"/>
    </row>
    <row r="12510" spans="34:52" x14ac:dyDescent="0.15">
      <c r="AH12510" s="221"/>
      <c r="AI12510" s="221"/>
      <c r="AJ12510" s="221"/>
      <c r="AK12510" s="221"/>
      <c r="AL12510" s="221"/>
      <c r="AM12510" s="221"/>
      <c r="AN12510" s="221"/>
      <c r="AO12510" s="221"/>
      <c r="AP12510" s="221"/>
      <c r="AQ12510" s="219"/>
      <c r="AR12510" s="219"/>
      <c r="AS12510" s="221"/>
      <c r="AT12510" s="221"/>
      <c r="AU12510" s="221"/>
      <c r="AV12510" s="221"/>
      <c r="AW12510" s="221"/>
      <c r="AX12510" s="221"/>
      <c r="AY12510" s="221"/>
      <c r="AZ12510" s="221"/>
    </row>
    <row r="12511" spans="34:52" x14ac:dyDescent="0.15">
      <c r="AH12511" s="221"/>
      <c r="AI12511" s="221"/>
      <c r="AJ12511" s="221"/>
      <c r="AK12511" s="221"/>
      <c r="AL12511" s="221"/>
      <c r="AM12511" s="221"/>
      <c r="AN12511" s="221"/>
      <c r="AO12511" s="221"/>
      <c r="AP12511" s="221"/>
      <c r="AQ12511" s="219"/>
      <c r="AR12511" s="219"/>
      <c r="AS12511" s="221"/>
      <c r="AT12511" s="221"/>
      <c r="AU12511" s="221"/>
      <c r="AV12511" s="221"/>
      <c r="AW12511" s="221"/>
      <c r="AX12511" s="221"/>
      <c r="AY12511" s="221"/>
      <c r="AZ12511" s="221"/>
    </row>
    <row r="12512" spans="34:52" x14ac:dyDescent="0.15">
      <c r="AH12512" s="221"/>
      <c r="AI12512" s="221"/>
      <c r="AJ12512" s="221"/>
      <c r="AK12512" s="221"/>
      <c r="AL12512" s="221"/>
      <c r="AM12512" s="221"/>
      <c r="AN12512" s="221"/>
      <c r="AO12512" s="221"/>
      <c r="AP12512" s="221"/>
      <c r="AQ12512" s="219"/>
      <c r="AR12512" s="219"/>
      <c r="AS12512" s="221"/>
      <c r="AT12512" s="221"/>
      <c r="AU12512" s="221"/>
      <c r="AV12512" s="221"/>
      <c r="AW12512" s="221"/>
      <c r="AX12512" s="221"/>
      <c r="AY12512" s="221"/>
      <c r="AZ12512" s="221"/>
    </row>
    <row r="12513" spans="34:52" x14ac:dyDescent="0.15">
      <c r="AH12513" s="221"/>
      <c r="AI12513" s="221"/>
      <c r="AJ12513" s="221"/>
      <c r="AK12513" s="221"/>
      <c r="AL12513" s="221"/>
      <c r="AM12513" s="221"/>
      <c r="AN12513" s="221"/>
      <c r="AO12513" s="221"/>
      <c r="AP12513" s="221"/>
      <c r="AQ12513" s="219"/>
      <c r="AR12513" s="219"/>
      <c r="AS12513" s="221"/>
      <c r="AT12513" s="221"/>
      <c r="AU12513" s="221"/>
      <c r="AV12513" s="221"/>
      <c r="AW12513" s="221"/>
      <c r="AX12513" s="221"/>
      <c r="AY12513" s="221"/>
      <c r="AZ12513" s="221"/>
    </row>
    <row r="12514" spans="34:52" x14ac:dyDescent="0.15">
      <c r="AH12514" s="221"/>
      <c r="AI12514" s="221"/>
      <c r="AJ12514" s="221"/>
      <c r="AK12514" s="221"/>
      <c r="AL12514" s="221"/>
      <c r="AM12514" s="221"/>
      <c r="AN12514" s="221"/>
      <c r="AO12514" s="221"/>
      <c r="AP12514" s="221"/>
      <c r="AQ12514" s="219"/>
      <c r="AR12514" s="219"/>
      <c r="AS12514" s="221"/>
      <c r="AT12514" s="221"/>
      <c r="AU12514" s="221"/>
      <c r="AV12514" s="221"/>
      <c r="AW12514" s="221"/>
      <c r="AX12514" s="221"/>
      <c r="AY12514" s="221"/>
      <c r="AZ12514" s="221"/>
    </row>
    <row r="12515" spans="34:52" x14ac:dyDescent="0.15">
      <c r="AH12515" s="221"/>
      <c r="AI12515" s="221"/>
      <c r="AJ12515" s="221"/>
      <c r="AK12515" s="221"/>
      <c r="AL12515" s="221"/>
      <c r="AM12515" s="221"/>
      <c r="AN12515" s="221"/>
      <c r="AO12515" s="221"/>
      <c r="AP12515" s="221"/>
      <c r="AQ12515" s="219"/>
      <c r="AR12515" s="219"/>
      <c r="AS12515" s="221"/>
      <c r="AT12515" s="221"/>
      <c r="AU12515" s="221"/>
      <c r="AV12515" s="221"/>
      <c r="AW12515" s="221"/>
      <c r="AX12515" s="221"/>
      <c r="AY12515" s="221"/>
      <c r="AZ12515" s="221"/>
    </row>
    <row r="12516" spans="34:52" x14ac:dyDescent="0.15">
      <c r="AH12516" s="221"/>
      <c r="AI12516" s="221"/>
      <c r="AJ12516" s="221"/>
      <c r="AK12516" s="221"/>
      <c r="AL12516" s="221"/>
      <c r="AM12516" s="221"/>
      <c r="AN12516" s="221"/>
      <c r="AO12516" s="221"/>
      <c r="AP12516" s="221"/>
      <c r="AQ12516" s="219"/>
      <c r="AR12516" s="219"/>
      <c r="AS12516" s="221"/>
      <c r="AT12516" s="221"/>
      <c r="AU12516" s="221"/>
      <c r="AV12516" s="221"/>
      <c r="AW12516" s="221"/>
      <c r="AX12516" s="221"/>
      <c r="AY12516" s="221"/>
      <c r="AZ12516" s="221"/>
    </row>
    <row r="12517" spans="34:52" x14ac:dyDescent="0.15">
      <c r="AH12517" s="221"/>
      <c r="AI12517" s="221"/>
      <c r="AJ12517" s="221"/>
      <c r="AK12517" s="221"/>
      <c r="AL12517" s="221"/>
      <c r="AM12517" s="221"/>
      <c r="AN12517" s="221"/>
      <c r="AO12517" s="221"/>
      <c r="AP12517" s="221"/>
      <c r="AQ12517" s="219"/>
      <c r="AR12517" s="219"/>
      <c r="AS12517" s="221"/>
      <c r="AT12517" s="221"/>
      <c r="AU12517" s="221"/>
      <c r="AV12517" s="221"/>
      <c r="AW12517" s="221"/>
      <c r="AX12517" s="221"/>
      <c r="AY12517" s="221"/>
      <c r="AZ12517" s="221"/>
    </row>
    <row r="12518" spans="34:52" x14ac:dyDescent="0.15">
      <c r="AH12518" s="221"/>
      <c r="AI12518" s="221"/>
      <c r="AJ12518" s="221"/>
      <c r="AK12518" s="221"/>
      <c r="AL12518" s="221"/>
      <c r="AM12518" s="221"/>
      <c r="AN12518" s="221"/>
      <c r="AO12518" s="221"/>
      <c r="AP12518" s="221"/>
      <c r="AQ12518" s="219"/>
      <c r="AR12518" s="219"/>
      <c r="AS12518" s="221"/>
      <c r="AT12518" s="221"/>
      <c r="AU12518" s="221"/>
      <c r="AV12518" s="221"/>
      <c r="AW12518" s="221"/>
      <c r="AX12518" s="221"/>
      <c r="AY12518" s="221"/>
      <c r="AZ12518" s="221"/>
    </row>
    <row r="12519" spans="34:52" x14ac:dyDescent="0.15">
      <c r="AH12519" s="221"/>
      <c r="AI12519" s="221"/>
      <c r="AJ12519" s="221"/>
      <c r="AK12519" s="221"/>
      <c r="AL12519" s="221"/>
      <c r="AM12519" s="221"/>
      <c r="AN12519" s="221"/>
      <c r="AO12519" s="221"/>
      <c r="AP12519" s="221"/>
      <c r="AQ12519" s="219"/>
      <c r="AR12519" s="219"/>
      <c r="AS12519" s="221"/>
      <c r="AT12519" s="221"/>
      <c r="AU12519" s="221"/>
      <c r="AV12519" s="221"/>
      <c r="AW12519" s="221"/>
      <c r="AX12519" s="221"/>
      <c r="AY12519" s="221"/>
      <c r="AZ12519" s="221"/>
    </row>
    <row r="12520" spans="34:52" x14ac:dyDescent="0.15">
      <c r="AH12520" s="221"/>
      <c r="AI12520" s="221"/>
      <c r="AJ12520" s="221"/>
      <c r="AK12520" s="221"/>
      <c r="AL12520" s="221"/>
      <c r="AM12520" s="221"/>
      <c r="AN12520" s="221"/>
      <c r="AO12520" s="221"/>
      <c r="AP12520" s="221"/>
      <c r="AQ12520" s="219"/>
      <c r="AR12520" s="219"/>
      <c r="AS12520" s="221"/>
      <c r="AT12520" s="221"/>
      <c r="AU12520" s="221"/>
      <c r="AV12520" s="221"/>
      <c r="AW12520" s="221"/>
      <c r="AX12520" s="221"/>
      <c r="AY12520" s="221"/>
      <c r="AZ12520" s="221"/>
    </row>
    <row r="12521" spans="34:52" x14ac:dyDescent="0.15">
      <c r="AH12521" s="221"/>
      <c r="AI12521" s="221"/>
      <c r="AJ12521" s="221"/>
      <c r="AK12521" s="221"/>
      <c r="AL12521" s="221"/>
      <c r="AM12521" s="221"/>
      <c r="AN12521" s="221"/>
      <c r="AO12521" s="221"/>
      <c r="AP12521" s="221"/>
      <c r="AQ12521" s="219"/>
      <c r="AR12521" s="219"/>
      <c r="AS12521" s="221"/>
      <c r="AT12521" s="221"/>
      <c r="AU12521" s="221"/>
      <c r="AV12521" s="221"/>
      <c r="AW12521" s="221"/>
      <c r="AX12521" s="221"/>
      <c r="AY12521" s="221"/>
      <c r="AZ12521" s="221"/>
    </row>
    <row r="12522" spans="34:52" x14ac:dyDescent="0.15">
      <c r="AH12522" s="221"/>
      <c r="AI12522" s="221"/>
      <c r="AJ12522" s="221"/>
      <c r="AK12522" s="221"/>
      <c r="AL12522" s="221"/>
      <c r="AM12522" s="221"/>
      <c r="AN12522" s="221"/>
      <c r="AO12522" s="221"/>
      <c r="AP12522" s="221"/>
      <c r="AQ12522" s="219"/>
      <c r="AR12522" s="219"/>
      <c r="AS12522" s="221"/>
      <c r="AT12522" s="221"/>
      <c r="AU12522" s="221"/>
      <c r="AV12522" s="221"/>
      <c r="AW12522" s="221"/>
      <c r="AX12522" s="221"/>
      <c r="AY12522" s="221"/>
      <c r="AZ12522" s="221"/>
    </row>
    <row r="12523" spans="34:52" x14ac:dyDescent="0.15">
      <c r="AH12523" s="221"/>
      <c r="AI12523" s="221"/>
      <c r="AJ12523" s="221"/>
      <c r="AK12523" s="221"/>
      <c r="AL12523" s="221"/>
      <c r="AM12523" s="221"/>
      <c r="AN12523" s="221"/>
      <c r="AO12523" s="221"/>
      <c r="AP12523" s="221"/>
      <c r="AQ12523" s="219"/>
      <c r="AR12523" s="219"/>
      <c r="AS12523" s="221"/>
      <c r="AT12523" s="221"/>
      <c r="AU12523" s="221"/>
      <c r="AV12523" s="221"/>
      <c r="AW12523" s="221"/>
      <c r="AX12523" s="221"/>
      <c r="AY12523" s="221"/>
      <c r="AZ12523" s="221"/>
    </row>
    <row r="12524" spans="34:52" x14ac:dyDescent="0.15">
      <c r="AH12524" s="221"/>
      <c r="AI12524" s="221"/>
      <c r="AJ12524" s="221"/>
      <c r="AK12524" s="221"/>
      <c r="AL12524" s="221"/>
      <c r="AM12524" s="221"/>
      <c r="AN12524" s="221"/>
      <c r="AO12524" s="221"/>
      <c r="AP12524" s="221"/>
      <c r="AQ12524" s="219"/>
      <c r="AR12524" s="219"/>
      <c r="AS12524" s="221"/>
      <c r="AT12524" s="221"/>
      <c r="AU12524" s="221"/>
      <c r="AV12524" s="221"/>
      <c r="AW12524" s="221"/>
      <c r="AX12524" s="221"/>
      <c r="AY12524" s="221"/>
      <c r="AZ12524" s="221"/>
    </row>
    <row r="12525" spans="34:52" x14ac:dyDescent="0.15">
      <c r="AH12525" s="221"/>
      <c r="AI12525" s="221"/>
      <c r="AJ12525" s="221"/>
      <c r="AK12525" s="221"/>
      <c r="AL12525" s="221"/>
      <c r="AM12525" s="221"/>
      <c r="AN12525" s="221"/>
      <c r="AO12525" s="221"/>
      <c r="AP12525" s="221"/>
      <c r="AQ12525" s="219"/>
      <c r="AR12525" s="219"/>
      <c r="AS12525" s="221"/>
      <c r="AT12525" s="221"/>
      <c r="AU12525" s="221"/>
      <c r="AV12525" s="221"/>
      <c r="AW12525" s="221"/>
      <c r="AX12525" s="221"/>
      <c r="AY12525" s="221"/>
      <c r="AZ12525" s="221"/>
    </row>
    <row r="12526" spans="34:52" x14ac:dyDescent="0.15">
      <c r="AH12526" s="221"/>
      <c r="AI12526" s="221"/>
      <c r="AJ12526" s="221"/>
      <c r="AK12526" s="221"/>
      <c r="AL12526" s="221"/>
      <c r="AM12526" s="221"/>
      <c r="AN12526" s="221"/>
      <c r="AO12526" s="221"/>
      <c r="AP12526" s="221"/>
      <c r="AQ12526" s="219"/>
      <c r="AR12526" s="219"/>
      <c r="AS12526" s="221"/>
      <c r="AT12526" s="221"/>
      <c r="AU12526" s="221"/>
      <c r="AV12526" s="221"/>
      <c r="AW12526" s="221"/>
      <c r="AX12526" s="221"/>
      <c r="AY12526" s="221"/>
      <c r="AZ12526" s="221"/>
    </row>
    <row r="12527" spans="34:52" x14ac:dyDescent="0.15">
      <c r="AH12527" s="221"/>
      <c r="AI12527" s="221"/>
      <c r="AJ12527" s="221"/>
      <c r="AK12527" s="221"/>
      <c r="AL12527" s="221"/>
      <c r="AM12527" s="221"/>
      <c r="AN12527" s="221"/>
      <c r="AO12527" s="221"/>
      <c r="AP12527" s="221"/>
      <c r="AQ12527" s="219"/>
      <c r="AR12527" s="219"/>
      <c r="AS12527" s="221"/>
      <c r="AT12527" s="221"/>
      <c r="AU12527" s="221"/>
      <c r="AV12527" s="221"/>
      <c r="AW12527" s="221"/>
      <c r="AX12527" s="221"/>
      <c r="AY12527" s="221"/>
      <c r="AZ12527" s="221"/>
    </row>
    <row r="12528" spans="34:52" x14ac:dyDescent="0.15">
      <c r="AH12528" s="221"/>
      <c r="AI12528" s="221"/>
      <c r="AJ12528" s="221"/>
      <c r="AK12528" s="221"/>
      <c r="AL12528" s="221"/>
      <c r="AM12528" s="221"/>
      <c r="AN12528" s="221"/>
      <c r="AO12528" s="221"/>
      <c r="AP12528" s="221"/>
      <c r="AQ12528" s="219"/>
      <c r="AR12528" s="219"/>
      <c r="AS12528" s="221"/>
      <c r="AT12528" s="221"/>
      <c r="AU12528" s="221"/>
      <c r="AV12528" s="221"/>
      <c r="AW12528" s="221"/>
      <c r="AX12528" s="221"/>
      <c r="AY12528" s="221"/>
      <c r="AZ12528" s="221"/>
    </row>
    <row r="12529" spans="34:52" x14ac:dyDescent="0.15">
      <c r="AH12529" s="221"/>
      <c r="AI12529" s="221"/>
      <c r="AJ12529" s="221"/>
      <c r="AK12529" s="221"/>
      <c r="AL12529" s="221"/>
      <c r="AM12529" s="221"/>
      <c r="AN12529" s="221"/>
      <c r="AO12529" s="221"/>
      <c r="AP12529" s="221"/>
      <c r="AQ12529" s="219"/>
      <c r="AR12529" s="219"/>
      <c r="AS12529" s="221"/>
      <c r="AT12529" s="221"/>
      <c r="AU12529" s="221"/>
      <c r="AV12529" s="221"/>
      <c r="AW12529" s="221"/>
      <c r="AX12529" s="221"/>
      <c r="AY12529" s="221"/>
      <c r="AZ12529" s="221"/>
    </row>
    <row r="12530" spans="34:52" x14ac:dyDescent="0.15">
      <c r="AH12530" s="221"/>
      <c r="AI12530" s="221"/>
      <c r="AJ12530" s="221"/>
      <c r="AK12530" s="221"/>
      <c r="AL12530" s="221"/>
      <c r="AM12530" s="221"/>
      <c r="AN12530" s="221"/>
      <c r="AO12530" s="221"/>
      <c r="AP12530" s="221"/>
      <c r="AQ12530" s="219"/>
      <c r="AR12530" s="219"/>
      <c r="AS12530" s="221"/>
      <c r="AT12530" s="221"/>
      <c r="AU12530" s="221"/>
      <c r="AV12530" s="221"/>
      <c r="AW12530" s="221"/>
      <c r="AX12530" s="221"/>
      <c r="AY12530" s="221"/>
      <c r="AZ12530" s="221"/>
    </row>
    <row r="12531" spans="34:52" x14ac:dyDescent="0.15">
      <c r="AH12531" s="221"/>
      <c r="AI12531" s="221"/>
      <c r="AJ12531" s="221"/>
      <c r="AK12531" s="221"/>
      <c r="AL12531" s="221"/>
      <c r="AM12531" s="221"/>
      <c r="AN12531" s="221"/>
      <c r="AO12531" s="221"/>
      <c r="AP12531" s="221"/>
      <c r="AQ12531" s="219"/>
      <c r="AR12531" s="219"/>
      <c r="AS12531" s="221"/>
      <c r="AT12531" s="221"/>
      <c r="AU12531" s="221"/>
      <c r="AV12531" s="221"/>
      <c r="AW12531" s="221"/>
      <c r="AX12531" s="221"/>
      <c r="AY12531" s="221"/>
      <c r="AZ12531" s="221"/>
    </row>
    <row r="12532" spans="34:52" x14ac:dyDescent="0.15">
      <c r="AH12532" s="221"/>
      <c r="AI12532" s="221"/>
      <c r="AJ12532" s="221"/>
      <c r="AK12532" s="221"/>
      <c r="AL12532" s="221"/>
      <c r="AM12532" s="221"/>
      <c r="AN12532" s="221"/>
      <c r="AO12532" s="221"/>
      <c r="AP12532" s="221"/>
      <c r="AQ12532" s="219"/>
      <c r="AR12532" s="219"/>
      <c r="AS12532" s="221"/>
      <c r="AT12532" s="221"/>
      <c r="AU12532" s="221"/>
      <c r="AV12532" s="221"/>
      <c r="AW12532" s="221"/>
      <c r="AX12532" s="221"/>
      <c r="AY12532" s="221"/>
      <c r="AZ12532" s="221"/>
    </row>
    <row r="12533" spans="34:52" x14ac:dyDescent="0.15">
      <c r="AH12533" s="221"/>
      <c r="AI12533" s="221"/>
      <c r="AJ12533" s="221"/>
      <c r="AK12533" s="221"/>
      <c r="AL12533" s="221"/>
      <c r="AM12533" s="221"/>
      <c r="AN12533" s="221"/>
      <c r="AO12533" s="221"/>
      <c r="AP12533" s="221"/>
      <c r="AQ12533" s="219"/>
      <c r="AR12533" s="219"/>
      <c r="AS12533" s="221"/>
      <c r="AT12533" s="221"/>
      <c r="AU12533" s="221"/>
      <c r="AV12533" s="221"/>
      <c r="AW12533" s="221"/>
      <c r="AX12533" s="221"/>
      <c r="AY12533" s="221"/>
      <c r="AZ12533" s="221"/>
    </row>
    <row r="12534" spans="34:52" x14ac:dyDescent="0.15">
      <c r="AH12534" s="221"/>
      <c r="AI12534" s="221"/>
      <c r="AJ12534" s="221"/>
      <c r="AK12534" s="221"/>
      <c r="AL12534" s="221"/>
      <c r="AM12534" s="221"/>
      <c r="AN12534" s="221"/>
      <c r="AO12534" s="221"/>
      <c r="AP12534" s="221"/>
      <c r="AQ12534" s="219"/>
      <c r="AR12534" s="219"/>
      <c r="AS12534" s="221"/>
      <c r="AT12534" s="221"/>
      <c r="AU12534" s="221"/>
      <c r="AV12534" s="221"/>
      <c r="AW12534" s="221"/>
      <c r="AX12534" s="221"/>
      <c r="AY12534" s="221"/>
      <c r="AZ12534" s="221"/>
    </row>
    <row r="12535" spans="34:52" x14ac:dyDescent="0.15">
      <c r="AH12535" s="221"/>
      <c r="AI12535" s="221"/>
      <c r="AJ12535" s="221"/>
      <c r="AK12535" s="221"/>
      <c r="AL12535" s="221"/>
      <c r="AM12535" s="221"/>
      <c r="AN12535" s="221"/>
      <c r="AO12535" s="221"/>
      <c r="AP12535" s="221"/>
      <c r="AQ12535" s="219"/>
      <c r="AR12535" s="219"/>
      <c r="AS12535" s="221"/>
      <c r="AT12535" s="221"/>
      <c r="AU12535" s="221"/>
      <c r="AV12535" s="221"/>
      <c r="AW12535" s="221"/>
      <c r="AX12535" s="221"/>
      <c r="AY12535" s="221"/>
      <c r="AZ12535" s="221"/>
    </row>
    <row r="12536" spans="34:52" x14ac:dyDescent="0.15">
      <c r="AH12536" s="221"/>
      <c r="AI12536" s="221"/>
      <c r="AJ12536" s="221"/>
      <c r="AK12536" s="221"/>
      <c r="AL12536" s="221"/>
      <c r="AM12536" s="221"/>
      <c r="AN12536" s="221"/>
      <c r="AO12536" s="221"/>
      <c r="AP12536" s="221"/>
      <c r="AQ12536" s="219"/>
      <c r="AR12536" s="219"/>
      <c r="AS12536" s="221"/>
      <c r="AT12536" s="221"/>
      <c r="AU12536" s="221"/>
      <c r="AV12536" s="221"/>
      <c r="AW12536" s="221"/>
      <c r="AX12536" s="221"/>
      <c r="AY12536" s="221"/>
      <c r="AZ12536" s="221"/>
    </row>
    <row r="12537" spans="34:52" x14ac:dyDescent="0.15">
      <c r="AH12537" s="221"/>
      <c r="AI12537" s="221"/>
      <c r="AJ12537" s="221"/>
      <c r="AK12537" s="221"/>
      <c r="AL12537" s="221"/>
      <c r="AM12537" s="221"/>
      <c r="AN12537" s="221"/>
      <c r="AO12537" s="221"/>
      <c r="AP12537" s="221"/>
      <c r="AQ12537" s="219"/>
      <c r="AR12537" s="219"/>
      <c r="AS12537" s="221"/>
      <c r="AT12537" s="221"/>
      <c r="AU12537" s="221"/>
      <c r="AV12537" s="221"/>
      <c r="AW12537" s="221"/>
      <c r="AX12537" s="221"/>
      <c r="AY12537" s="221"/>
      <c r="AZ12537" s="221"/>
    </row>
    <row r="12538" spans="34:52" x14ac:dyDescent="0.15">
      <c r="AH12538" s="221"/>
      <c r="AI12538" s="221"/>
      <c r="AJ12538" s="221"/>
      <c r="AK12538" s="221"/>
      <c r="AL12538" s="221"/>
      <c r="AM12538" s="221"/>
      <c r="AN12538" s="221"/>
      <c r="AO12538" s="221"/>
      <c r="AP12538" s="221"/>
      <c r="AQ12538" s="219"/>
      <c r="AR12538" s="219"/>
      <c r="AS12538" s="221"/>
      <c r="AT12538" s="221"/>
      <c r="AU12538" s="221"/>
      <c r="AV12538" s="221"/>
      <c r="AW12538" s="221"/>
      <c r="AX12538" s="221"/>
      <c r="AY12538" s="221"/>
      <c r="AZ12538" s="221"/>
    </row>
    <row r="12539" spans="34:52" x14ac:dyDescent="0.15">
      <c r="AH12539" s="221"/>
      <c r="AI12539" s="221"/>
      <c r="AJ12539" s="221"/>
      <c r="AK12539" s="221"/>
      <c r="AL12539" s="221"/>
      <c r="AM12539" s="221"/>
      <c r="AN12539" s="221"/>
      <c r="AO12539" s="221"/>
      <c r="AP12539" s="221"/>
      <c r="AQ12539" s="219"/>
      <c r="AR12539" s="219"/>
      <c r="AS12539" s="221"/>
      <c r="AT12539" s="221"/>
      <c r="AU12539" s="221"/>
      <c r="AV12539" s="221"/>
      <c r="AW12539" s="221"/>
      <c r="AX12539" s="221"/>
      <c r="AY12539" s="221"/>
      <c r="AZ12539" s="221"/>
    </row>
    <row r="12540" spans="34:52" x14ac:dyDescent="0.15">
      <c r="AH12540" s="221"/>
      <c r="AI12540" s="221"/>
      <c r="AJ12540" s="221"/>
      <c r="AK12540" s="221"/>
      <c r="AL12540" s="221"/>
      <c r="AM12540" s="221"/>
      <c r="AN12540" s="221"/>
      <c r="AO12540" s="221"/>
      <c r="AP12540" s="221"/>
      <c r="AQ12540" s="219"/>
      <c r="AR12540" s="219"/>
      <c r="AS12540" s="221"/>
      <c r="AT12540" s="221"/>
      <c r="AU12540" s="221"/>
      <c r="AV12540" s="221"/>
      <c r="AW12540" s="221"/>
      <c r="AX12540" s="221"/>
      <c r="AY12540" s="221"/>
      <c r="AZ12540" s="221"/>
    </row>
    <row r="12541" spans="34:52" x14ac:dyDescent="0.15">
      <c r="AH12541" s="221"/>
      <c r="AI12541" s="221"/>
      <c r="AJ12541" s="221"/>
      <c r="AK12541" s="221"/>
      <c r="AL12541" s="221"/>
      <c r="AM12541" s="221"/>
      <c r="AN12541" s="221"/>
      <c r="AO12541" s="221"/>
      <c r="AP12541" s="221"/>
      <c r="AQ12541" s="219"/>
      <c r="AR12541" s="219"/>
      <c r="AS12541" s="221"/>
      <c r="AT12541" s="221"/>
      <c r="AU12541" s="221"/>
      <c r="AV12541" s="221"/>
      <c r="AW12541" s="221"/>
      <c r="AX12541" s="221"/>
      <c r="AY12541" s="221"/>
      <c r="AZ12541" s="221"/>
    </row>
    <row r="12542" spans="34:52" x14ac:dyDescent="0.15">
      <c r="AH12542" s="221"/>
      <c r="AI12542" s="221"/>
      <c r="AJ12542" s="221"/>
      <c r="AK12542" s="221"/>
      <c r="AL12542" s="221"/>
      <c r="AM12542" s="221"/>
      <c r="AN12542" s="221"/>
      <c r="AO12542" s="221"/>
      <c r="AP12542" s="221"/>
      <c r="AQ12542" s="219"/>
      <c r="AR12542" s="219"/>
      <c r="AS12542" s="221"/>
      <c r="AT12542" s="221"/>
      <c r="AU12542" s="221"/>
      <c r="AV12542" s="221"/>
      <c r="AW12542" s="221"/>
      <c r="AX12542" s="221"/>
      <c r="AY12542" s="221"/>
      <c r="AZ12542" s="221"/>
    </row>
    <row r="12543" spans="34:52" x14ac:dyDescent="0.15">
      <c r="AH12543" s="221"/>
      <c r="AI12543" s="221"/>
      <c r="AJ12543" s="221"/>
      <c r="AK12543" s="221"/>
      <c r="AL12543" s="221"/>
      <c r="AM12543" s="221"/>
      <c r="AN12543" s="221"/>
      <c r="AO12543" s="221"/>
      <c r="AP12543" s="221"/>
      <c r="AQ12543" s="219"/>
      <c r="AR12543" s="219"/>
      <c r="AS12543" s="221"/>
      <c r="AT12543" s="221"/>
      <c r="AU12543" s="221"/>
      <c r="AV12543" s="221"/>
      <c r="AW12543" s="221"/>
      <c r="AX12543" s="221"/>
      <c r="AY12543" s="221"/>
      <c r="AZ12543" s="221"/>
    </row>
    <row r="12544" spans="34:52" x14ac:dyDescent="0.15">
      <c r="AH12544" s="221"/>
      <c r="AI12544" s="221"/>
      <c r="AJ12544" s="221"/>
      <c r="AK12544" s="221"/>
      <c r="AL12544" s="221"/>
      <c r="AM12544" s="221"/>
      <c r="AN12544" s="221"/>
      <c r="AO12544" s="221"/>
      <c r="AP12544" s="221"/>
      <c r="AQ12544" s="219"/>
      <c r="AR12544" s="219"/>
      <c r="AS12544" s="221"/>
      <c r="AT12544" s="221"/>
      <c r="AU12544" s="221"/>
      <c r="AV12544" s="221"/>
      <c r="AW12544" s="221"/>
      <c r="AX12544" s="221"/>
      <c r="AY12544" s="221"/>
      <c r="AZ12544" s="221"/>
    </row>
    <row r="12545" spans="34:52" x14ac:dyDescent="0.15">
      <c r="AH12545" s="221"/>
      <c r="AI12545" s="221"/>
      <c r="AJ12545" s="221"/>
      <c r="AK12545" s="221"/>
      <c r="AL12545" s="221"/>
      <c r="AM12545" s="221"/>
      <c r="AN12545" s="221"/>
      <c r="AO12545" s="221"/>
      <c r="AP12545" s="221"/>
      <c r="AQ12545" s="219"/>
      <c r="AR12545" s="219"/>
      <c r="AS12545" s="221"/>
      <c r="AT12545" s="221"/>
      <c r="AU12545" s="221"/>
      <c r="AV12545" s="221"/>
      <c r="AW12545" s="221"/>
      <c r="AX12545" s="221"/>
      <c r="AY12545" s="221"/>
      <c r="AZ12545" s="221"/>
    </row>
    <row r="12546" spans="34:52" x14ac:dyDescent="0.15">
      <c r="AH12546" s="221"/>
      <c r="AI12546" s="221"/>
      <c r="AJ12546" s="221"/>
      <c r="AK12546" s="221"/>
      <c r="AL12546" s="221"/>
      <c r="AM12546" s="221"/>
      <c r="AN12546" s="221"/>
      <c r="AO12546" s="221"/>
      <c r="AP12546" s="221"/>
      <c r="AQ12546" s="219"/>
      <c r="AR12546" s="219"/>
      <c r="AS12546" s="221"/>
      <c r="AT12546" s="221"/>
      <c r="AU12546" s="221"/>
      <c r="AV12546" s="221"/>
      <c r="AW12546" s="221"/>
      <c r="AX12546" s="221"/>
      <c r="AY12546" s="221"/>
      <c r="AZ12546" s="221"/>
    </row>
    <row r="12547" spans="34:52" x14ac:dyDescent="0.15">
      <c r="AH12547" s="221"/>
      <c r="AI12547" s="221"/>
      <c r="AJ12547" s="221"/>
      <c r="AK12547" s="221"/>
      <c r="AL12547" s="221"/>
      <c r="AM12547" s="221"/>
      <c r="AN12547" s="221"/>
      <c r="AO12547" s="221"/>
      <c r="AP12547" s="221"/>
      <c r="AQ12547" s="219"/>
      <c r="AR12547" s="219"/>
      <c r="AS12547" s="221"/>
      <c r="AT12547" s="221"/>
      <c r="AU12547" s="221"/>
      <c r="AV12547" s="221"/>
      <c r="AW12547" s="221"/>
      <c r="AX12547" s="221"/>
      <c r="AY12547" s="221"/>
      <c r="AZ12547" s="221"/>
    </row>
    <row r="12548" spans="34:52" x14ac:dyDescent="0.15">
      <c r="AH12548" s="221"/>
      <c r="AI12548" s="221"/>
      <c r="AJ12548" s="221"/>
      <c r="AK12548" s="221"/>
      <c r="AL12548" s="221"/>
      <c r="AM12548" s="221"/>
      <c r="AN12548" s="221"/>
      <c r="AO12548" s="221"/>
      <c r="AP12548" s="221"/>
      <c r="AQ12548" s="219"/>
      <c r="AR12548" s="219"/>
      <c r="AS12548" s="221"/>
      <c r="AT12548" s="221"/>
      <c r="AU12548" s="221"/>
      <c r="AV12548" s="221"/>
      <c r="AW12548" s="221"/>
      <c r="AX12548" s="221"/>
      <c r="AY12548" s="221"/>
      <c r="AZ12548" s="221"/>
    </row>
    <row r="12549" spans="34:52" x14ac:dyDescent="0.15">
      <c r="AH12549" s="221"/>
      <c r="AI12549" s="221"/>
      <c r="AJ12549" s="221"/>
      <c r="AK12549" s="221"/>
      <c r="AL12549" s="221"/>
      <c r="AM12549" s="221"/>
      <c r="AN12549" s="221"/>
      <c r="AO12549" s="221"/>
      <c r="AP12549" s="221"/>
      <c r="AQ12549" s="219"/>
      <c r="AR12549" s="219"/>
      <c r="AS12549" s="221"/>
      <c r="AT12549" s="221"/>
      <c r="AU12549" s="221"/>
      <c r="AV12549" s="221"/>
      <c r="AW12549" s="221"/>
      <c r="AX12549" s="221"/>
      <c r="AY12549" s="221"/>
      <c r="AZ12549" s="221"/>
    </row>
    <row r="12550" spans="34:52" x14ac:dyDescent="0.15">
      <c r="AH12550" s="221"/>
      <c r="AI12550" s="221"/>
      <c r="AJ12550" s="221"/>
      <c r="AK12550" s="221"/>
      <c r="AL12550" s="221"/>
      <c r="AM12550" s="221"/>
      <c r="AN12550" s="221"/>
      <c r="AO12550" s="221"/>
      <c r="AP12550" s="221"/>
      <c r="AQ12550" s="219"/>
      <c r="AR12550" s="219"/>
      <c r="AS12550" s="221"/>
      <c r="AT12550" s="221"/>
      <c r="AU12550" s="221"/>
      <c r="AV12550" s="221"/>
      <c r="AW12550" s="221"/>
      <c r="AX12550" s="221"/>
      <c r="AY12550" s="221"/>
      <c r="AZ12550" s="221"/>
    </row>
    <row r="12551" spans="34:52" x14ac:dyDescent="0.15">
      <c r="AH12551" s="221"/>
      <c r="AI12551" s="221"/>
      <c r="AJ12551" s="221"/>
      <c r="AK12551" s="221"/>
      <c r="AL12551" s="221"/>
      <c r="AM12551" s="221"/>
      <c r="AN12551" s="221"/>
      <c r="AO12551" s="221"/>
      <c r="AP12551" s="221"/>
      <c r="AQ12551" s="219"/>
      <c r="AR12551" s="219"/>
      <c r="AS12551" s="221"/>
      <c r="AT12551" s="221"/>
      <c r="AU12551" s="221"/>
      <c r="AV12551" s="221"/>
      <c r="AW12551" s="221"/>
      <c r="AX12551" s="221"/>
      <c r="AY12551" s="221"/>
      <c r="AZ12551" s="221"/>
    </row>
    <row r="12552" spans="34:52" x14ac:dyDescent="0.15">
      <c r="AH12552" s="221"/>
      <c r="AI12552" s="221"/>
      <c r="AJ12552" s="221"/>
      <c r="AK12552" s="221"/>
      <c r="AL12552" s="221"/>
      <c r="AM12552" s="221"/>
      <c r="AN12552" s="221"/>
      <c r="AO12552" s="221"/>
      <c r="AP12552" s="221"/>
      <c r="AQ12552" s="219"/>
      <c r="AR12552" s="219"/>
      <c r="AS12552" s="221"/>
      <c r="AT12552" s="221"/>
      <c r="AU12552" s="221"/>
      <c r="AV12552" s="221"/>
      <c r="AW12552" s="221"/>
      <c r="AX12552" s="221"/>
      <c r="AY12552" s="221"/>
      <c r="AZ12552" s="221"/>
    </row>
    <row r="12553" spans="34:52" x14ac:dyDescent="0.15">
      <c r="AH12553" s="221"/>
      <c r="AI12553" s="221"/>
      <c r="AJ12553" s="221"/>
      <c r="AK12553" s="221"/>
      <c r="AL12553" s="221"/>
      <c r="AM12553" s="221"/>
      <c r="AN12553" s="221"/>
      <c r="AO12553" s="221"/>
      <c r="AP12553" s="221"/>
      <c r="AQ12553" s="219"/>
      <c r="AR12553" s="219"/>
      <c r="AS12553" s="221"/>
      <c r="AT12553" s="221"/>
      <c r="AU12553" s="221"/>
      <c r="AV12553" s="221"/>
      <c r="AW12553" s="221"/>
      <c r="AX12553" s="221"/>
      <c r="AY12553" s="221"/>
      <c r="AZ12553" s="221"/>
    </row>
    <row r="12554" spans="34:52" x14ac:dyDescent="0.15">
      <c r="AH12554" s="221"/>
      <c r="AI12554" s="221"/>
      <c r="AJ12554" s="221"/>
      <c r="AK12554" s="221"/>
      <c r="AL12554" s="221"/>
      <c r="AM12554" s="221"/>
      <c r="AN12554" s="221"/>
      <c r="AO12554" s="221"/>
      <c r="AP12554" s="221"/>
      <c r="AQ12554" s="219"/>
      <c r="AR12554" s="219"/>
      <c r="AS12554" s="221"/>
      <c r="AT12554" s="221"/>
      <c r="AU12554" s="221"/>
      <c r="AV12554" s="221"/>
      <c r="AW12554" s="221"/>
      <c r="AX12554" s="221"/>
      <c r="AY12554" s="221"/>
      <c r="AZ12554" s="221"/>
    </row>
    <row r="12555" spans="34:52" x14ac:dyDescent="0.15">
      <c r="AH12555" s="221"/>
      <c r="AI12555" s="221"/>
      <c r="AJ12555" s="221"/>
      <c r="AK12555" s="221"/>
      <c r="AL12555" s="221"/>
      <c r="AM12555" s="221"/>
      <c r="AN12555" s="221"/>
      <c r="AO12555" s="221"/>
      <c r="AP12555" s="221"/>
      <c r="AQ12555" s="219"/>
      <c r="AR12555" s="219"/>
      <c r="AS12555" s="221"/>
      <c r="AT12555" s="221"/>
      <c r="AU12555" s="221"/>
      <c r="AV12555" s="221"/>
      <c r="AW12555" s="221"/>
      <c r="AX12555" s="221"/>
      <c r="AY12555" s="221"/>
      <c r="AZ12555" s="221"/>
    </row>
    <row r="12556" spans="34:52" x14ac:dyDescent="0.15">
      <c r="AH12556" s="221"/>
      <c r="AI12556" s="221"/>
      <c r="AJ12556" s="221"/>
      <c r="AK12556" s="221"/>
      <c r="AL12556" s="221"/>
      <c r="AM12556" s="221"/>
      <c r="AN12556" s="221"/>
      <c r="AO12556" s="221"/>
      <c r="AP12556" s="221"/>
      <c r="AQ12556" s="219"/>
      <c r="AR12556" s="219"/>
      <c r="AS12556" s="221"/>
      <c r="AT12556" s="221"/>
      <c r="AU12556" s="221"/>
      <c r="AV12556" s="221"/>
      <c r="AW12556" s="221"/>
      <c r="AX12556" s="221"/>
      <c r="AY12556" s="221"/>
      <c r="AZ12556" s="221"/>
    </row>
    <row r="12557" spans="34:52" x14ac:dyDescent="0.15">
      <c r="AH12557" s="221"/>
      <c r="AI12557" s="221"/>
      <c r="AJ12557" s="221"/>
      <c r="AK12557" s="221"/>
      <c r="AL12557" s="221"/>
      <c r="AM12557" s="221"/>
      <c r="AN12557" s="221"/>
      <c r="AO12557" s="221"/>
      <c r="AP12557" s="221"/>
      <c r="AQ12557" s="219"/>
      <c r="AR12557" s="219"/>
      <c r="AS12557" s="221"/>
      <c r="AT12557" s="221"/>
      <c r="AU12557" s="221"/>
      <c r="AV12557" s="221"/>
      <c r="AW12557" s="221"/>
      <c r="AX12557" s="221"/>
      <c r="AY12557" s="221"/>
      <c r="AZ12557" s="221"/>
    </row>
    <row r="12558" spans="34:52" x14ac:dyDescent="0.15">
      <c r="AH12558" s="221"/>
      <c r="AI12558" s="221"/>
      <c r="AJ12558" s="221"/>
      <c r="AK12558" s="221"/>
      <c r="AL12558" s="221"/>
      <c r="AM12558" s="221"/>
      <c r="AN12558" s="221"/>
      <c r="AO12558" s="221"/>
      <c r="AP12558" s="221"/>
      <c r="AQ12558" s="219"/>
      <c r="AR12558" s="219"/>
      <c r="AS12558" s="221"/>
      <c r="AT12558" s="221"/>
      <c r="AU12558" s="221"/>
      <c r="AV12558" s="221"/>
      <c r="AW12558" s="221"/>
      <c r="AX12558" s="221"/>
      <c r="AY12558" s="221"/>
      <c r="AZ12558" s="221"/>
    </row>
    <row r="12559" spans="34:52" x14ac:dyDescent="0.15">
      <c r="AH12559" s="221"/>
      <c r="AI12559" s="221"/>
      <c r="AJ12559" s="221"/>
      <c r="AK12559" s="221"/>
      <c r="AL12559" s="221"/>
      <c r="AM12559" s="221"/>
      <c r="AN12559" s="221"/>
      <c r="AO12559" s="221"/>
      <c r="AP12559" s="221"/>
      <c r="AQ12559" s="219"/>
      <c r="AR12559" s="219"/>
      <c r="AS12559" s="221"/>
      <c r="AT12559" s="221"/>
      <c r="AU12559" s="221"/>
      <c r="AV12559" s="221"/>
      <c r="AW12559" s="221"/>
      <c r="AX12559" s="221"/>
      <c r="AY12559" s="221"/>
      <c r="AZ12559" s="221"/>
    </row>
    <row r="12560" spans="34:52" x14ac:dyDescent="0.15">
      <c r="AH12560" s="221"/>
      <c r="AI12560" s="221"/>
      <c r="AJ12560" s="221"/>
      <c r="AK12560" s="221"/>
      <c r="AL12560" s="221"/>
      <c r="AM12560" s="221"/>
      <c r="AN12560" s="221"/>
      <c r="AO12560" s="221"/>
      <c r="AP12560" s="221"/>
      <c r="AQ12560" s="219"/>
      <c r="AR12560" s="219"/>
      <c r="AS12560" s="221"/>
      <c r="AT12560" s="221"/>
      <c r="AU12560" s="221"/>
      <c r="AV12560" s="221"/>
      <c r="AW12560" s="221"/>
      <c r="AX12560" s="221"/>
      <c r="AY12560" s="221"/>
      <c r="AZ12560" s="221"/>
    </row>
    <row r="12561" spans="34:52" x14ac:dyDescent="0.15">
      <c r="AH12561" s="221"/>
      <c r="AI12561" s="221"/>
      <c r="AJ12561" s="221"/>
      <c r="AK12561" s="221"/>
      <c r="AL12561" s="221"/>
      <c r="AM12561" s="221"/>
      <c r="AN12561" s="221"/>
      <c r="AO12561" s="221"/>
      <c r="AP12561" s="221"/>
      <c r="AQ12561" s="219"/>
      <c r="AR12561" s="219"/>
      <c r="AS12561" s="221"/>
      <c r="AT12561" s="221"/>
      <c r="AU12561" s="221"/>
      <c r="AV12561" s="221"/>
      <c r="AW12561" s="221"/>
      <c r="AX12561" s="221"/>
      <c r="AY12561" s="221"/>
      <c r="AZ12561" s="221"/>
    </row>
    <row r="12562" spans="34:52" x14ac:dyDescent="0.15">
      <c r="AH12562" s="221"/>
      <c r="AI12562" s="221"/>
      <c r="AJ12562" s="221"/>
      <c r="AK12562" s="221"/>
      <c r="AL12562" s="221"/>
      <c r="AM12562" s="221"/>
      <c r="AN12562" s="221"/>
      <c r="AO12562" s="221"/>
      <c r="AP12562" s="221"/>
      <c r="AQ12562" s="219"/>
      <c r="AR12562" s="219"/>
      <c r="AS12562" s="221"/>
      <c r="AT12562" s="221"/>
      <c r="AU12562" s="221"/>
      <c r="AV12562" s="221"/>
      <c r="AW12562" s="221"/>
      <c r="AX12562" s="221"/>
      <c r="AY12562" s="221"/>
      <c r="AZ12562" s="221"/>
    </row>
    <row r="12563" spans="34:52" x14ac:dyDescent="0.15">
      <c r="AH12563" s="221"/>
      <c r="AI12563" s="221"/>
      <c r="AJ12563" s="221"/>
      <c r="AK12563" s="221"/>
      <c r="AL12563" s="221"/>
      <c r="AM12563" s="221"/>
      <c r="AN12563" s="221"/>
      <c r="AO12563" s="221"/>
      <c r="AP12563" s="221"/>
      <c r="AQ12563" s="219"/>
      <c r="AR12563" s="219"/>
      <c r="AS12563" s="221"/>
      <c r="AT12563" s="221"/>
      <c r="AU12563" s="221"/>
      <c r="AV12563" s="221"/>
      <c r="AW12563" s="221"/>
      <c r="AX12563" s="221"/>
      <c r="AY12563" s="221"/>
      <c r="AZ12563" s="221"/>
    </row>
    <row r="12564" spans="34:52" x14ac:dyDescent="0.15">
      <c r="AH12564" s="221"/>
      <c r="AI12564" s="221"/>
      <c r="AJ12564" s="221"/>
      <c r="AK12564" s="221"/>
      <c r="AL12564" s="221"/>
      <c r="AM12564" s="221"/>
      <c r="AN12564" s="221"/>
      <c r="AO12564" s="221"/>
      <c r="AP12564" s="221"/>
      <c r="AQ12564" s="219"/>
      <c r="AR12564" s="219"/>
      <c r="AS12564" s="221"/>
      <c r="AT12564" s="221"/>
      <c r="AU12564" s="221"/>
      <c r="AV12564" s="221"/>
      <c r="AW12564" s="221"/>
      <c r="AX12564" s="221"/>
      <c r="AY12564" s="221"/>
      <c r="AZ12564" s="221"/>
    </row>
    <row r="12565" spans="34:52" x14ac:dyDescent="0.15">
      <c r="AH12565" s="221"/>
      <c r="AI12565" s="221"/>
      <c r="AJ12565" s="221"/>
      <c r="AK12565" s="221"/>
      <c r="AL12565" s="221"/>
      <c r="AM12565" s="221"/>
      <c r="AN12565" s="221"/>
      <c r="AO12565" s="221"/>
      <c r="AP12565" s="221"/>
      <c r="AQ12565" s="219"/>
      <c r="AR12565" s="219"/>
      <c r="AS12565" s="221"/>
      <c r="AT12565" s="221"/>
      <c r="AU12565" s="221"/>
      <c r="AV12565" s="221"/>
      <c r="AW12565" s="221"/>
      <c r="AX12565" s="221"/>
      <c r="AY12565" s="221"/>
      <c r="AZ12565" s="221"/>
    </row>
    <row r="12566" spans="34:52" x14ac:dyDescent="0.15">
      <c r="AH12566" s="221"/>
      <c r="AI12566" s="221"/>
      <c r="AJ12566" s="221"/>
      <c r="AK12566" s="221"/>
      <c r="AL12566" s="221"/>
      <c r="AM12566" s="221"/>
      <c r="AN12566" s="221"/>
      <c r="AO12566" s="221"/>
      <c r="AP12566" s="221"/>
      <c r="AQ12566" s="219"/>
      <c r="AR12566" s="219"/>
      <c r="AS12566" s="221"/>
      <c r="AT12566" s="221"/>
      <c r="AU12566" s="221"/>
      <c r="AV12566" s="221"/>
      <c r="AW12566" s="221"/>
      <c r="AX12566" s="221"/>
      <c r="AY12566" s="221"/>
      <c r="AZ12566" s="221"/>
    </row>
    <row r="12567" spans="34:52" x14ac:dyDescent="0.15">
      <c r="AH12567" s="221"/>
      <c r="AI12567" s="221"/>
      <c r="AJ12567" s="221"/>
      <c r="AK12567" s="221"/>
      <c r="AL12567" s="221"/>
      <c r="AM12567" s="221"/>
      <c r="AN12567" s="221"/>
      <c r="AO12567" s="221"/>
      <c r="AP12567" s="221"/>
      <c r="AQ12567" s="219"/>
      <c r="AR12567" s="219"/>
      <c r="AS12567" s="221"/>
      <c r="AT12567" s="221"/>
      <c r="AU12567" s="221"/>
      <c r="AV12567" s="221"/>
      <c r="AW12567" s="221"/>
      <c r="AX12567" s="221"/>
      <c r="AY12567" s="221"/>
      <c r="AZ12567" s="221"/>
    </row>
    <row r="12568" spans="34:52" x14ac:dyDescent="0.15">
      <c r="AH12568" s="221"/>
      <c r="AI12568" s="221"/>
      <c r="AJ12568" s="221"/>
      <c r="AK12568" s="221"/>
      <c r="AL12568" s="221"/>
      <c r="AM12568" s="221"/>
      <c r="AN12568" s="221"/>
      <c r="AO12568" s="221"/>
      <c r="AP12568" s="221"/>
      <c r="AQ12568" s="219"/>
      <c r="AR12568" s="219"/>
      <c r="AS12568" s="221"/>
      <c r="AT12568" s="221"/>
      <c r="AU12568" s="221"/>
      <c r="AV12568" s="221"/>
      <c r="AW12568" s="221"/>
      <c r="AX12568" s="221"/>
      <c r="AY12568" s="221"/>
      <c r="AZ12568" s="221"/>
    </row>
    <row r="12569" spans="34:52" x14ac:dyDescent="0.15">
      <c r="AH12569" s="221"/>
      <c r="AI12569" s="221"/>
      <c r="AJ12569" s="221"/>
      <c r="AK12569" s="221"/>
      <c r="AL12569" s="221"/>
      <c r="AM12569" s="221"/>
      <c r="AN12569" s="221"/>
      <c r="AO12569" s="221"/>
      <c r="AP12569" s="221"/>
      <c r="AQ12569" s="219"/>
      <c r="AR12569" s="219"/>
      <c r="AS12569" s="221"/>
      <c r="AT12569" s="221"/>
      <c r="AU12569" s="221"/>
      <c r="AV12569" s="221"/>
      <c r="AW12569" s="221"/>
      <c r="AX12569" s="221"/>
      <c r="AY12569" s="221"/>
      <c r="AZ12569" s="221"/>
    </row>
    <row r="12570" spans="34:52" x14ac:dyDescent="0.15">
      <c r="AH12570" s="221"/>
      <c r="AI12570" s="221"/>
      <c r="AJ12570" s="221"/>
      <c r="AK12570" s="221"/>
      <c r="AL12570" s="221"/>
      <c r="AM12570" s="221"/>
      <c r="AN12570" s="221"/>
      <c r="AO12570" s="221"/>
      <c r="AP12570" s="221"/>
      <c r="AQ12570" s="219"/>
      <c r="AR12570" s="219"/>
      <c r="AS12570" s="221"/>
      <c r="AT12570" s="221"/>
      <c r="AU12570" s="221"/>
      <c r="AV12570" s="221"/>
      <c r="AW12570" s="221"/>
      <c r="AX12570" s="221"/>
      <c r="AY12570" s="221"/>
      <c r="AZ12570" s="221"/>
    </row>
    <row r="12571" spans="34:52" x14ac:dyDescent="0.15">
      <c r="AH12571" s="221"/>
      <c r="AI12571" s="221"/>
      <c r="AJ12571" s="221"/>
      <c r="AK12571" s="221"/>
      <c r="AL12571" s="221"/>
      <c r="AM12571" s="221"/>
      <c r="AN12571" s="221"/>
      <c r="AO12571" s="221"/>
      <c r="AP12571" s="221"/>
      <c r="AQ12571" s="219"/>
      <c r="AR12571" s="219"/>
      <c r="AS12571" s="221"/>
      <c r="AT12571" s="221"/>
      <c r="AU12571" s="221"/>
      <c r="AV12571" s="221"/>
      <c r="AW12571" s="221"/>
      <c r="AX12571" s="221"/>
      <c r="AY12571" s="221"/>
      <c r="AZ12571" s="221"/>
    </row>
    <row r="12572" spans="34:52" x14ac:dyDescent="0.15">
      <c r="AH12572" s="221"/>
      <c r="AI12572" s="221"/>
      <c r="AJ12572" s="221"/>
      <c r="AK12572" s="221"/>
      <c r="AL12572" s="221"/>
      <c r="AM12572" s="221"/>
      <c r="AN12572" s="221"/>
      <c r="AO12572" s="221"/>
      <c r="AP12572" s="221"/>
      <c r="AQ12572" s="219"/>
      <c r="AR12572" s="219"/>
      <c r="AS12572" s="221"/>
      <c r="AT12572" s="221"/>
      <c r="AU12572" s="221"/>
      <c r="AV12572" s="221"/>
      <c r="AW12572" s="221"/>
      <c r="AX12572" s="221"/>
      <c r="AY12572" s="221"/>
      <c r="AZ12572" s="221"/>
    </row>
    <row r="12573" spans="34:52" x14ac:dyDescent="0.15">
      <c r="AH12573" s="221"/>
      <c r="AI12573" s="221"/>
      <c r="AJ12573" s="221"/>
      <c r="AK12573" s="221"/>
      <c r="AL12573" s="221"/>
      <c r="AM12573" s="221"/>
      <c r="AN12573" s="221"/>
      <c r="AO12573" s="221"/>
      <c r="AP12573" s="221"/>
      <c r="AQ12573" s="219"/>
      <c r="AR12573" s="219"/>
      <c r="AS12573" s="221"/>
      <c r="AT12573" s="221"/>
      <c r="AU12573" s="221"/>
      <c r="AV12573" s="221"/>
      <c r="AW12573" s="221"/>
      <c r="AX12573" s="221"/>
      <c r="AY12573" s="221"/>
      <c r="AZ12573" s="221"/>
    </row>
    <row r="12574" spans="34:52" x14ac:dyDescent="0.15">
      <c r="AH12574" s="221"/>
      <c r="AI12574" s="221"/>
      <c r="AJ12574" s="221"/>
      <c r="AK12574" s="221"/>
      <c r="AL12574" s="221"/>
      <c r="AM12574" s="221"/>
      <c r="AN12574" s="221"/>
      <c r="AO12574" s="221"/>
      <c r="AP12574" s="221"/>
      <c r="AQ12574" s="219"/>
      <c r="AR12574" s="219"/>
      <c r="AS12574" s="221"/>
      <c r="AT12574" s="221"/>
      <c r="AU12574" s="221"/>
      <c r="AV12574" s="221"/>
      <c r="AW12574" s="221"/>
      <c r="AX12574" s="221"/>
      <c r="AY12574" s="221"/>
      <c r="AZ12574" s="221"/>
    </row>
    <row r="12575" spans="34:52" x14ac:dyDescent="0.15">
      <c r="AH12575" s="221"/>
      <c r="AI12575" s="221"/>
      <c r="AJ12575" s="221"/>
      <c r="AK12575" s="221"/>
      <c r="AL12575" s="221"/>
      <c r="AM12575" s="221"/>
      <c r="AN12575" s="221"/>
      <c r="AO12575" s="221"/>
      <c r="AP12575" s="221"/>
      <c r="AQ12575" s="219"/>
      <c r="AR12575" s="219"/>
      <c r="AS12575" s="221"/>
      <c r="AT12575" s="221"/>
      <c r="AU12575" s="221"/>
      <c r="AV12575" s="221"/>
      <c r="AW12575" s="221"/>
      <c r="AX12575" s="221"/>
      <c r="AY12575" s="221"/>
      <c r="AZ12575" s="221"/>
    </row>
    <row r="12576" spans="34:52" x14ac:dyDescent="0.15">
      <c r="AH12576" s="221"/>
      <c r="AI12576" s="221"/>
      <c r="AJ12576" s="221"/>
      <c r="AK12576" s="221"/>
      <c r="AL12576" s="221"/>
      <c r="AM12576" s="221"/>
      <c r="AN12576" s="221"/>
      <c r="AO12576" s="221"/>
      <c r="AP12576" s="221"/>
      <c r="AQ12576" s="219"/>
      <c r="AR12576" s="219"/>
      <c r="AS12576" s="221"/>
      <c r="AT12576" s="221"/>
      <c r="AU12576" s="221"/>
      <c r="AV12576" s="221"/>
      <c r="AW12576" s="221"/>
      <c r="AX12576" s="221"/>
      <c r="AY12576" s="221"/>
      <c r="AZ12576" s="221"/>
    </row>
    <row r="12577" spans="34:52" x14ac:dyDescent="0.15">
      <c r="AH12577" s="221"/>
      <c r="AI12577" s="221"/>
      <c r="AJ12577" s="221"/>
      <c r="AK12577" s="221"/>
      <c r="AL12577" s="221"/>
      <c r="AM12577" s="221"/>
      <c r="AN12577" s="221"/>
      <c r="AO12577" s="221"/>
      <c r="AP12577" s="221"/>
      <c r="AQ12577" s="219"/>
      <c r="AR12577" s="219"/>
      <c r="AS12577" s="221"/>
      <c r="AT12577" s="221"/>
      <c r="AU12577" s="221"/>
      <c r="AV12577" s="221"/>
      <c r="AW12577" s="221"/>
      <c r="AX12577" s="221"/>
      <c r="AY12577" s="221"/>
      <c r="AZ12577" s="221"/>
    </row>
    <row r="12578" spans="34:52" x14ac:dyDescent="0.15">
      <c r="AH12578" s="221"/>
      <c r="AI12578" s="221"/>
      <c r="AJ12578" s="221"/>
      <c r="AK12578" s="221"/>
      <c r="AL12578" s="221"/>
      <c r="AM12578" s="221"/>
      <c r="AN12578" s="221"/>
      <c r="AO12578" s="221"/>
      <c r="AP12578" s="221"/>
      <c r="AQ12578" s="219"/>
      <c r="AR12578" s="219"/>
      <c r="AS12578" s="221"/>
      <c r="AT12578" s="221"/>
      <c r="AU12578" s="221"/>
      <c r="AV12578" s="221"/>
      <c r="AW12578" s="221"/>
      <c r="AX12578" s="221"/>
      <c r="AY12578" s="221"/>
      <c r="AZ12578" s="221"/>
    </row>
    <row r="12579" spans="34:52" x14ac:dyDescent="0.15">
      <c r="AH12579" s="221"/>
      <c r="AI12579" s="221"/>
      <c r="AJ12579" s="221"/>
      <c r="AK12579" s="221"/>
      <c r="AL12579" s="221"/>
      <c r="AM12579" s="221"/>
      <c r="AN12579" s="221"/>
      <c r="AO12579" s="221"/>
      <c r="AP12579" s="221"/>
      <c r="AQ12579" s="219"/>
      <c r="AR12579" s="219"/>
      <c r="AS12579" s="221"/>
      <c r="AT12579" s="221"/>
      <c r="AU12579" s="221"/>
      <c r="AV12579" s="221"/>
      <c r="AW12579" s="221"/>
      <c r="AX12579" s="221"/>
      <c r="AY12579" s="221"/>
      <c r="AZ12579" s="221"/>
    </row>
    <row r="12580" spans="34:52" x14ac:dyDescent="0.15">
      <c r="AH12580" s="221"/>
      <c r="AI12580" s="221"/>
      <c r="AJ12580" s="221"/>
      <c r="AK12580" s="221"/>
      <c r="AL12580" s="221"/>
      <c r="AM12580" s="221"/>
      <c r="AN12580" s="221"/>
      <c r="AO12580" s="221"/>
      <c r="AP12580" s="221"/>
      <c r="AQ12580" s="219"/>
      <c r="AR12580" s="219"/>
      <c r="AS12580" s="221"/>
      <c r="AT12580" s="221"/>
      <c r="AU12580" s="221"/>
      <c r="AV12580" s="221"/>
      <c r="AW12580" s="221"/>
      <c r="AX12580" s="221"/>
      <c r="AY12580" s="221"/>
      <c r="AZ12580" s="221"/>
    </row>
    <row r="12581" spans="34:52" x14ac:dyDescent="0.15">
      <c r="AH12581" s="221"/>
      <c r="AI12581" s="221"/>
      <c r="AJ12581" s="221"/>
      <c r="AK12581" s="221"/>
      <c r="AL12581" s="221"/>
      <c r="AM12581" s="221"/>
      <c r="AN12581" s="221"/>
      <c r="AO12581" s="221"/>
      <c r="AP12581" s="221"/>
      <c r="AQ12581" s="219"/>
      <c r="AR12581" s="219"/>
      <c r="AS12581" s="221"/>
      <c r="AT12581" s="221"/>
      <c r="AU12581" s="221"/>
      <c r="AV12581" s="221"/>
      <c r="AW12581" s="221"/>
      <c r="AX12581" s="221"/>
      <c r="AY12581" s="221"/>
      <c r="AZ12581" s="221"/>
    </row>
    <row r="12582" spans="34:52" x14ac:dyDescent="0.15">
      <c r="AH12582" s="221"/>
      <c r="AI12582" s="221"/>
      <c r="AJ12582" s="221"/>
      <c r="AK12582" s="221"/>
      <c r="AL12582" s="221"/>
      <c r="AM12582" s="221"/>
      <c r="AN12582" s="221"/>
      <c r="AO12582" s="221"/>
      <c r="AP12582" s="221"/>
      <c r="AQ12582" s="219"/>
      <c r="AR12582" s="219"/>
      <c r="AS12582" s="221"/>
      <c r="AT12582" s="221"/>
      <c r="AU12582" s="221"/>
      <c r="AV12582" s="221"/>
      <c r="AW12582" s="221"/>
      <c r="AX12582" s="221"/>
      <c r="AY12582" s="221"/>
      <c r="AZ12582" s="221"/>
    </row>
    <row r="12583" spans="34:52" x14ac:dyDescent="0.15">
      <c r="AH12583" s="221"/>
      <c r="AI12583" s="221"/>
      <c r="AJ12583" s="221"/>
      <c r="AK12583" s="221"/>
      <c r="AL12583" s="221"/>
      <c r="AM12583" s="221"/>
      <c r="AN12583" s="221"/>
      <c r="AO12583" s="221"/>
      <c r="AP12583" s="221"/>
      <c r="AQ12583" s="219"/>
      <c r="AR12583" s="219"/>
      <c r="AS12583" s="221"/>
      <c r="AT12583" s="221"/>
      <c r="AU12583" s="221"/>
      <c r="AV12583" s="221"/>
      <c r="AW12583" s="221"/>
      <c r="AX12583" s="221"/>
      <c r="AY12583" s="221"/>
      <c r="AZ12583" s="221"/>
    </row>
    <row r="12584" spans="34:52" x14ac:dyDescent="0.15">
      <c r="AH12584" s="221"/>
      <c r="AI12584" s="221"/>
      <c r="AJ12584" s="221"/>
      <c r="AK12584" s="221"/>
      <c r="AL12584" s="221"/>
      <c r="AM12584" s="221"/>
      <c r="AN12584" s="221"/>
      <c r="AO12584" s="221"/>
      <c r="AP12584" s="221"/>
      <c r="AQ12584" s="219"/>
      <c r="AR12584" s="219"/>
      <c r="AS12584" s="221"/>
      <c r="AT12584" s="221"/>
      <c r="AU12584" s="221"/>
      <c r="AV12584" s="221"/>
      <c r="AW12584" s="221"/>
      <c r="AX12584" s="221"/>
      <c r="AY12584" s="221"/>
      <c r="AZ12584" s="221"/>
    </row>
    <row r="12585" spans="34:52" x14ac:dyDescent="0.15">
      <c r="AH12585" s="221"/>
      <c r="AI12585" s="221"/>
      <c r="AJ12585" s="221"/>
      <c r="AK12585" s="221"/>
      <c r="AL12585" s="221"/>
      <c r="AM12585" s="221"/>
      <c r="AN12585" s="221"/>
      <c r="AO12585" s="221"/>
      <c r="AP12585" s="221"/>
      <c r="AQ12585" s="219"/>
      <c r="AR12585" s="219"/>
      <c r="AS12585" s="221"/>
      <c r="AT12585" s="221"/>
      <c r="AU12585" s="221"/>
      <c r="AV12585" s="221"/>
      <c r="AW12585" s="221"/>
      <c r="AX12585" s="221"/>
      <c r="AY12585" s="221"/>
      <c r="AZ12585" s="221"/>
    </row>
    <row r="12586" spans="34:52" x14ac:dyDescent="0.15">
      <c r="AH12586" s="221"/>
      <c r="AI12586" s="221"/>
      <c r="AJ12586" s="221"/>
      <c r="AK12586" s="221"/>
      <c r="AL12586" s="221"/>
      <c r="AM12586" s="221"/>
      <c r="AN12586" s="221"/>
      <c r="AO12586" s="221"/>
      <c r="AP12586" s="221"/>
      <c r="AQ12586" s="219"/>
      <c r="AR12586" s="219"/>
      <c r="AS12586" s="221"/>
      <c r="AT12586" s="221"/>
      <c r="AU12586" s="221"/>
      <c r="AV12586" s="221"/>
      <c r="AW12586" s="221"/>
      <c r="AX12586" s="221"/>
      <c r="AY12586" s="221"/>
      <c r="AZ12586" s="221"/>
    </row>
    <row r="12587" spans="34:52" x14ac:dyDescent="0.15">
      <c r="AH12587" s="221"/>
      <c r="AI12587" s="221"/>
      <c r="AJ12587" s="221"/>
      <c r="AK12587" s="221"/>
      <c r="AL12587" s="221"/>
      <c r="AM12587" s="221"/>
      <c r="AN12587" s="221"/>
      <c r="AO12587" s="221"/>
      <c r="AP12587" s="221"/>
      <c r="AQ12587" s="219"/>
      <c r="AR12587" s="219"/>
      <c r="AS12587" s="221"/>
      <c r="AT12587" s="221"/>
      <c r="AU12587" s="221"/>
      <c r="AV12587" s="221"/>
      <c r="AW12587" s="221"/>
      <c r="AX12587" s="221"/>
      <c r="AY12587" s="221"/>
      <c r="AZ12587" s="221"/>
    </row>
    <row r="12588" spans="34:52" x14ac:dyDescent="0.15">
      <c r="AH12588" s="221"/>
      <c r="AI12588" s="221"/>
      <c r="AJ12588" s="221"/>
      <c r="AK12588" s="221"/>
      <c r="AL12588" s="221"/>
      <c r="AM12588" s="221"/>
      <c r="AN12588" s="221"/>
      <c r="AO12588" s="221"/>
      <c r="AP12588" s="221"/>
      <c r="AQ12588" s="219"/>
      <c r="AR12588" s="219"/>
      <c r="AS12588" s="221"/>
      <c r="AT12588" s="221"/>
      <c r="AU12588" s="221"/>
      <c r="AV12588" s="221"/>
      <c r="AW12588" s="221"/>
      <c r="AX12588" s="221"/>
      <c r="AY12588" s="221"/>
      <c r="AZ12588" s="221"/>
    </row>
    <row r="12589" spans="34:52" x14ac:dyDescent="0.15">
      <c r="AH12589" s="221"/>
      <c r="AI12589" s="221"/>
      <c r="AJ12589" s="221"/>
      <c r="AK12589" s="221"/>
      <c r="AL12589" s="221"/>
      <c r="AM12589" s="221"/>
      <c r="AN12589" s="221"/>
      <c r="AO12589" s="221"/>
      <c r="AP12589" s="221"/>
      <c r="AQ12589" s="219"/>
      <c r="AR12589" s="219"/>
      <c r="AS12589" s="221"/>
      <c r="AT12589" s="221"/>
      <c r="AU12589" s="221"/>
      <c r="AV12589" s="221"/>
      <c r="AW12589" s="221"/>
      <c r="AX12589" s="221"/>
      <c r="AY12589" s="221"/>
      <c r="AZ12589" s="221"/>
    </row>
    <row r="12590" spans="34:52" x14ac:dyDescent="0.15">
      <c r="AH12590" s="221"/>
      <c r="AI12590" s="221"/>
      <c r="AJ12590" s="221"/>
      <c r="AK12590" s="221"/>
      <c r="AL12590" s="221"/>
      <c r="AM12590" s="221"/>
      <c r="AN12590" s="221"/>
      <c r="AO12590" s="221"/>
      <c r="AP12590" s="221"/>
      <c r="AQ12590" s="219"/>
      <c r="AR12590" s="219"/>
      <c r="AS12590" s="221"/>
      <c r="AT12590" s="221"/>
      <c r="AU12590" s="221"/>
      <c r="AV12590" s="221"/>
      <c r="AW12590" s="221"/>
      <c r="AX12590" s="221"/>
      <c r="AY12590" s="221"/>
      <c r="AZ12590" s="221"/>
    </row>
    <row r="12591" spans="34:52" x14ac:dyDescent="0.15">
      <c r="AH12591" s="221"/>
      <c r="AI12591" s="221"/>
      <c r="AJ12591" s="221"/>
      <c r="AK12591" s="221"/>
      <c r="AL12591" s="221"/>
      <c r="AM12591" s="221"/>
      <c r="AN12591" s="221"/>
      <c r="AO12591" s="221"/>
      <c r="AP12591" s="221"/>
      <c r="AQ12591" s="219"/>
      <c r="AR12591" s="219"/>
      <c r="AS12591" s="221"/>
      <c r="AT12591" s="221"/>
      <c r="AU12591" s="221"/>
      <c r="AV12591" s="221"/>
      <c r="AW12591" s="221"/>
      <c r="AX12591" s="221"/>
      <c r="AY12591" s="221"/>
      <c r="AZ12591" s="221"/>
    </row>
    <row r="12592" spans="34:52" x14ac:dyDescent="0.15">
      <c r="AH12592" s="221"/>
      <c r="AI12592" s="221"/>
      <c r="AJ12592" s="221"/>
      <c r="AK12592" s="221"/>
      <c r="AL12592" s="221"/>
      <c r="AM12592" s="221"/>
      <c r="AN12592" s="221"/>
      <c r="AO12592" s="221"/>
      <c r="AP12592" s="221"/>
      <c r="AQ12592" s="219"/>
      <c r="AR12592" s="219"/>
      <c r="AS12592" s="221"/>
      <c r="AT12592" s="221"/>
      <c r="AU12592" s="221"/>
      <c r="AV12592" s="221"/>
      <c r="AW12592" s="221"/>
      <c r="AX12592" s="221"/>
      <c r="AY12592" s="221"/>
      <c r="AZ12592" s="221"/>
    </row>
    <row r="12593" spans="34:52" x14ac:dyDescent="0.15">
      <c r="AH12593" s="221"/>
      <c r="AI12593" s="221"/>
      <c r="AJ12593" s="221"/>
      <c r="AK12593" s="221"/>
      <c r="AL12593" s="221"/>
      <c r="AM12593" s="221"/>
      <c r="AN12593" s="221"/>
      <c r="AO12593" s="221"/>
      <c r="AP12593" s="221"/>
      <c r="AQ12593" s="219"/>
      <c r="AR12593" s="219"/>
      <c r="AS12593" s="221"/>
      <c r="AT12593" s="221"/>
      <c r="AU12593" s="221"/>
      <c r="AV12593" s="221"/>
      <c r="AW12593" s="221"/>
      <c r="AX12593" s="221"/>
      <c r="AY12593" s="221"/>
      <c r="AZ12593" s="221"/>
    </row>
    <row r="12594" spans="34:52" x14ac:dyDescent="0.15">
      <c r="AH12594" s="221"/>
      <c r="AI12594" s="221"/>
      <c r="AJ12594" s="221"/>
      <c r="AK12594" s="221"/>
      <c r="AL12594" s="221"/>
      <c r="AM12594" s="221"/>
      <c r="AN12594" s="221"/>
      <c r="AO12594" s="221"/>
      <c r="AP12594" s="221"/>
      <c r="AQ12594" s="219"/>
      <c r="AR12594" s="219"/>
      <c r="AS12594" s="221"/>
      <c r="AT12594" s="221"/>
      <c r="AU12594" s="221"/>
      <c r="AV12594" s="221"/>
      <c r="AW12594" s="221"/>
      <c r="AX12594" s="221"/>
      <c r="AY12594" s="221"/>
      <c r="AZ12594" s="221"/>
    </row>
    <row r="12595" spans="34:52" x14ac:dyDescent="0.15">
      <c r="AH12595" s="221"/>
      <c r="AI12595" s="221"/>
      <c r="AJ12595" s="221"/>
      <c r="AK12595" s="221"/>
      <c r="AL12595" s="221"/>
      <c r="AM12595" s="221"/>
      <c r="AN12595" s="221"/>
      <c r="AO12595" s="221"/>
      <c r="AP12595" s="221"/>
      <c r="AQ12595" s="219"/>
      <c r="AR12595" s="219"/>
      <c r="AS12595" s="221"/>
      <c r="AT12595" s="221"/>
      <c r="AU12595" s="221"/>
      <c r="AV12595" s="221"/>
      <c r="AW12595" s="221"/>
      <c r="AX12595" s="221"/>
      <c r="AY12595" s="221"/>
      <c r="AZ12595" s="221"/>
    </row>
    <row r="12596" spans="34:52" x14ac:dyDescent="0.15">
      <c r="AH12596" s="221"/>
      <c r="AI12596" s="221"/>
      <c r="AJ12596" s="221"/>
      <c r="AK12596" s="221"/>
      <c r="AL12596" s="221"/>
      <c r="AM12596" s="221"/>
      <c r="AN12596" s="221"/>
      <c r="AO12596" s="221"/>
      <c r="AP12596" s="221"/>
      <c r="AQ12596" s="219"/>
      <c r="AR12596" s="219"/>
      <c r="AS12596" s="221"/>
      <c r="AT12596" s="221"/>
      <c r="AU12596" s="221"/>
      <c r="AV12596" s="221"/>
      <c r="AW12596" s="221"/>
      <c r="AX12596" s="221"/>
      <c r="AY12596" s="221"/>
      <c r="AZ12596" s="221"/>
    </row>
    <row r="12597" spans="34:52" x14ac:dyDescent="0.15">
      <c r="AH12597" s="221"/>
      <c r="AI12597" s="221"/>
      <c r="AJ12597" s="221"/>
      <c r="AK12597" s="221"/>
      <c r="AL12597" s="221"/>
      <c r="AM12597" s="221"/>
      <c r="AN12597" s="221"/>
      <c r="AO12597" s="221"/>
      <c r="AP12597" s="221"/>
      <c r="AQ12597" s="219"/>
      <c r="AR12597" s="219"/>
      <c r="AS12597" s="221"/>
      <c r="AT12597" s="221"/>
      <c r="AU12597" s="221"/>
      <c r="AV12597" s="221"/>
      <c r="AW12597" s="221"/>
      <c r="AX12597" s="221"/>
      <c r="AY12597" s="221"/>
      <c r="AZ12597" s="221"/>
    </row>
    <row r="12598" spans="34:52" x14ac:dyDescent="0.15">
      <c r="AH12598" s="221"/>
      <c r="AI12598" s="221"/>
      <c r="AJ12598" s="221"/>
      <c r="AK12598" s="221"/>
      <c r="AL12598" s="221"/>
      <c r="AM12598" s="221"/>
      <c r="AN12598" s="221"/>
      <c r="AO12598" s="221"/>
      <c r="AP12598" s="221"/>
      <c r="AQ12598" s="219"/>
      <c r="AR12598" s="219"/>
      <c r="AS12598" s="221"/>
      <c r="AT12598" s="221"/>
      <c r="AU12598" s="221"/>
      <c r="AV12598" s="221"/>
      <c r="AW12598" s="221"/>
      <c r="AX12598" s="221"/>
      <c r="AY12598" s="221"/>
      <c r="AZ12598" s="221"/>
    </row>
    <row r="12599" spans="34:52" x14ac:dyDescent="0.15">
      <c r="AH12599" s="221"/>
      <c r="AI12599" s="221"/>
      <c r="AJ12599" s="221"/>
      <c r="AK12599" s="221"/>
      <c r="AL12599" s="221"/>
      <c r="AM12599" s="221"/>
      <c r="AN12599" s="221"/>
      <c r="AO12599" s="221"/>
      <c r="AP12599" s="221"/>
      <c r="AQ12599" s="219"/>
      <c r="AR12599" s="219"/>
      <c r="AS12599" s="221"/>
      <c r="AT12599" s="221"/>
      <c r="AU12599" s="221"/>
      <c r="AV12599" s="221"/>
      <c r="AW12599" s="221"/>
      <c r="AX12599" s="221"/>
      <c r="AY12599" s="221"/>
      <c r="AZ12599" s="221"/>
    </row>
    <row r="12600" spans="34:52" x14ac:dyDescent="0.15">
      <c r="AH12600" s="221"/>
      <c r="AI12600" s="221"/>
      <c r="AJ12600" s="221"/>
      <c r="AK12600" s="221"/>
      <c r="AL12600" s="221"/>
      <c r="AM12600" s="221"/>
      <c r="AN12600" s="221"/>
      <c r="AO12600" s="221"/>
      <c r="AP12600" s="221"/>
      <c r="AQ12600" s="219"/>
      <c r="AR12600" s="219"/>
      <c r="AS12600" s="221"/>
      <c r="AT12600" s="221"/>
      <c r="AU12600" s="221"/>
      <c r="AV12600" s="221"/>
      <c r="AW12600" s="221"/>
      <c r="AX12600" s="221"/>
      <c r="AY12600" s="221"/>
      <c r="AZ12600" s="221"/>
    </row>
    <row r="12601" spans="34:52" x14ac:dyDescent="0.15">
      <c r="AH12601" s="221"/>
      <c r="AI12601" s="221"/>
      <c r="AJ12601" s="221"/>
      <c r="AK12601" s="221"/>
      <c r="AL12601" s="221"/>
      <c r="AM12601" s="221"/>
      <c r="AN12601" s="221"/>
      <c r="AO12601" s="221"/>
      <c r="AP12601" s="221"/>
      <c r="AQ12601" s="219"/>
      <c r="AR12601" s="219"/>
      <c r="AS12601" s="221"/>
      <c r="AT12601" s="221"/>
      <c r="AU12601" s="221"/>
      <c r="AV12601" s="221"/>
      <c r="AW12601" s="221"/>
      <c r="AX12601" s="221"/>
      <c r="AY12601" s="221"/>
      <c r="AZ12601" s="221"/>
    </row>
    <row r="12602" spans="34:52" x14ac:dyDescent="0.15">
      <c r="AH12602" s="221"/>
      <c r="AI12602" s="221"/>
      <c r="AJ12602" s="221"/>
      <c r="AK12602" s="221"/>
      <c r="AL12602" s="221"/>
      <c r="AM12602" s="221"/>
      <c r="AN12602" s="221"/>
      <c r="AO12602" s="221"/>
      <c r="AP12602" s="221"/>
      <c r="AQ12602" s="219"/>
      <c r="AR12602" s="219"/>
      <c r="AS12602" s="221"/>
      <c r="AT12602" s="221"/>
      <c r="AU12602" s="221"/>
      <c r="AV12602" s="221"/>
      <c r="AW12602" s="221"/>
      <c r="AX12602" s="221"/>
      <c r="AY12602" s="221"/>
      <c r="AZ12602" s="221"/>
    </row>
    <row r="12603" spans="34:52" x14ac:dyDescent="0.15">
      <c r="AH12603" s="221"/>
      <c r="AI12603" s="221"/>
      <c r="AJ12603" s="221"/>
      <c r="AK12603" s="221"/>
      <c r="AL12603" s="221"/>
      <c r="AM12603" s="221"/>
      <c r="AN12603" s="221"/>
      <c r="AO12603" s="221"/>
      <c r="AP12603" s="221"/>
      <c r="AQ12603" s="219"/>
      <c r="AR12603" s="219"/>
      <c r="AS12603" s="221"/>
      <c r="AT12603" s="221"/>
      <c r="AU12603" s="221"/>
      <c r="AV12603" s="221"/>
      <c r="AW12603" s="221"/>
      <c r="AX12603" s="221"/>
      <c r="AY12603" s="221"/>
      <c r="AZ12603" s="221"/>
    </row>
    <row r="12604" spans="34:52" x14ac:dyDescent="0.15">
      <c r="AH12604" s="221"/>
      <c r="AI12604" s="221"/>
      <c r="AJ12604" s="221"/>
      <c r="AK12604" s="221"/>
      <c r="AL12604" s="221"/>
      <c r="AM12604" s="221"/>
      <c r="AN12604" s="221"/>
      <c r="AO12604" s="221"/>
      <c r="AP12604" s="221"/>
      <c r="AQ12604" s="219"/>
      <c r="AR12604" s="219"/>
      <c r="AS12604" s="221"/>
      <c r="AT12604" s="221"/>
      <c r="AU12604" s="221"/>
      <c r="AV12604" s="221"/>
      <c r="AW12604" s="221"/>
      <c r="AX12604" s="221"/>
      <c r="AY12604" s="221"/>
      <c r="AZ12604" s="221"/>
    </row>
    <row r="12605" spans="34:52" x14ac:dyDescent="0.15">
      <c r="AH12605" s="221"/>
      <c r="AI12605" s="221"/>
      <c r="AJ12605" s="221"/>
      <c r="AK12605" s="221"/>
      <c r="AL12605" s="221"/>
      <c r="AM12605" s="221"/>
      <c r="AN12605" s="221"/>
      <c r="AO12605" s="221"/>
      <c r="AP12605" s="221"/>
      <c r="AQ12605" s="219"/>
      <c r="AR12605" s="219"/>
      <c r="AS12605" s="221"/>
      <c r="AT12605" s="221"/>
      <c r="AU12605" s="221"/>
      <c r="AV12605" s="221"/>
      <c r="AW12605" s="221"/>
      <c r="AX12605" s="221"/>
      <c r="AY12605" s="221"/>
      <c r="AZ12605" s="221"/>
    </row>
    <row r="12606" spans="34:52" x14ac:dyDescent="0.15">
      <c r="AH12606" s="221"/>
      <c r="AI12606" s="221"/>
      <c r="AJ12606" s="221"/>
      <c r="AK12606" s="221"/>
      <c r="AL12606" s="221"/>
      <c r="AM12606" s="221"/>
      <c r="AN12606" s="221"/>
      <c r="AO12606" s="221"/>
      <c r="AP12606" s="221"/>
      <c r="AQ12606" s="219"/>
      <c r="AR12606" s="219"/>
      <c r="AS12606" s="221"/>
      <c r="AT12606" s="221"/>
      <c r="AU12606" s="221"/>
      <c r="AV12606" s="221"/>
      <c r="AW12606" s="221"/>
      <c r="AX12606" s="221"/>
      <c r="AY12606" s="221"/>
      <c r="AZ12606" s="221"/>
    </row>
    <row r="12607" spans="34:52" x14ac:dyDescent="0.15">
      <c r="AH12607" s="221"/>
      <c r="AI12607" s="221"/>
      <c r="AJ12607" s="221"/>
      <c r="AK12607" s="221"/>
      <c r="AL12607" s="221"/>
      <c r="AM12607" s="221"/>
      <c r="AN12607" s="221"/>
      <c r="AO12607" s="221"/>
      <c r="AP12607" s="221"/>
      <c r="AQ12607" s="219"/>
      <c r="AR12607" s="219"/>
      <c r="AS12607" s="221"/>
      <c r="AT12607" s="221"/>
      <c r="AU12607" s="221"/>
      <c r="AV12607" s="221"/>
      <c r="AW12607" s="221"/>
      <c r="AX12607" s="221"/>
      <c r="AY12607" s="221"/>
      <c r="AZ12607" s="221"/>
    </row>
    <row r="12608" spans="34:52" x14ac:dyDescent="0.15">
      <c r="AH12608" s="221"/>
      <c r="AI12608" s="221"/>
      <c r="AJ12608" s="221"/>
      <c r="AK12608" s="221"/>
      <c r="AL12608" s="221"/>
      <c r="AM12608" s="221"/>
      <c r="AN12608" s="221"/>
      <c r="AO12608" s="221"/>
      <c r="AP12608" s="221"/>
      <c r="AQ12608" s="219"/>
      <c r="AR12608" s="219"/>
      <c r="AS12608" s="221"/>
      <c r="AT12608" s="221"/>
      <c r="AU12608" s="221"/>
      <c r="AV12608" s="221"/>
      <c r="AW12608" s="221"/>
      <c r="AX12608" s="221"/>
      <c r="AY12608" s="221"/>
      <c r="AZ12608" s="221"/>
    </row>
    <row r="12609" spans="34:52" x14ac:dyDescent="0.15">
      <c r="AH12609" s="221"/>
      <c r="AI12609" s="221"/>
      <c r="AJ12609" s="221"/>
      <c r="AK12609" s="221"/>
      <c r="AL12609" s="221"/>
      <c r="AM12609" s="221"/>
      <c r="AN12609" s="221"/>
      <c r="AO12609" s="221"/>
      <c r="AP12609" s="221"/>
      <c r="AQ12609" s="219"/>
      <c r="AR12609" s="219"/>
      <c r="AS12609" s="221"/>
      <c r="AT12609" s="221"/>
      <c r="AU12609" s="221"/>
      <c r="AV12609" s="221"/>
      <c r="AW12609" s="221"/>
      <c r="AX12609" s="221"/>
      <c r="AY12609" s="221"/>
      <c r="AZ12609" s="221"/>
    </row>
    <row r="12610" spans="34:52" x14ac:dyDescent="0.15">
      <c r="AH12610" s="221"/>
      <c r="AI12610" s="221"/>
      <c r="AJ12610" s="221"/>
      <c r="AK12610" s="221"/>
      <c r="AL12610" s="221"/>
      <c r="AM12610" s="221"/>
      <c r="AN12610" s="221"/>
      <c r="AO12610" s="221"/>
      <c r="AP12610" s="221"/>
      <c r="AQ12610" s="219"/>
      <c r="AR12610" s="219"/>
      <c r="AS12610" s="221"/>
      <c r="AT12610" s="221"/>
      <c r="AU12610" s="221"/>
      <c r="AV12610" s="221"/>
      <c r="AW12610" s="221"/>
      <c r="AX12610" s="221"/>
      <c r="AY12610" s="221"/>
      <c r="AZ12610" s="221"/>
    </row>
    <row r="12611" spans="34:52" x14ac:dyDescent="0.15">
      <c r="AH12611" s="221"/>
      <c r="AI12611" s="221"/>
      <c r="AJ12611" s="221"/>
      <c r="AK12611" s="221"/>
      <c r="AL12611" s="221"/>
      <c r="AM12611" s="221"/>
      <c r="AN12611" s="221"/>
      <c r="AO12611" s="221"/>
      <c r="AP12611" s="221"/>
      <c r="AQ12611" s="219"/>
      <c r="AR12611" s="219"/>
      <c r="AS12611" s="221"/>
      <c r="AT12611" s="221"/>
      <c r="AU12611" s="221"/>
      <c r="AV12611" s="221"/>
      <c r="AW12611" s="221"/>
      <c r="AX12611" s="221"/>
      <c r="AY12611" s="221"/>
      <c r="AZ12611" s="221"/>
    </row>
    <row r="12612" spans="34:52" x14ac:dyDescent="0.15">
      <c r="AH12612" s="221"/>
      <c r="AI12612" s="221"/>
      <c r="AJ12612" s="221"/>
      <c r="AK12612" s="221"/>
      <c r="AL12612" s="221"/>
      <c r="AM12612" s="221"/>
      <c r="AN12612" s="221"/>
      <c r="AO12612" s="221"/>
      <c r="AP12612" s="221"/>
      <c r="AQ12612" s="219"/>
      <c r="AR12612" s="219"/>
      <c r="AS12612" s="221"/>
      <c r="AT12612" s="221"/>
      <c r="AU12612" s="221"/>
      <c r="AV12612" s="221"/>
      <c r="AW12612" s="221"/>
      <c r="AX12612" s="221"/>
      <c r="AY12612" s="221"/>
      <c r="AZ12612" s="221"/>
    </row>
    <row r="12613" spans="34:52" x14ac:dyDescent="0.15">
      <c r="AH12613" s="221"/>
      <c r="AI12613" s="221"/>
      <c r="AJ12613" s="221"/>
      <c r="AK12613" s="221"/>
      <c r="AL12613" s="221"/>
      <c r="AM12613" s="221"/>
      <c r="AN12613" s="221"/>
      <c r="AO12613" s="221"/>
      <c r="AP12613" s="221"/>
      <c r="AQ12613" s="219"/>
      <c r="AR12613" s="219"/>
      <c r="AS12613" s="221"/>
      <c r="AT12613" s="221"/>
      <c r="AU12613" s="221"/>
      <c r="AV12613" s="221"/>
      <c r="AW12613" s="221"/>
      <c r="AX12613" s="221"/>
      <c r="AY12613" s="221"/>
      <c r="AZ12613" s="221"/>
    </row>
    <row r="12614" spans="34:52" x14ac:dyDescent="0.15">
      <c r="AH12614" s="221"/>
      <c r="AI12614" s="221"/>
      <c r="AJ12614" s="221"/>
      <c r="AK12614" s="221"/>
      <c r="AL12614" s="221"/>
      <c r="AM12614" s="221"/>
      <c r="AN12614" s="221"/>
      <c r="AO12614" s="221"/>
      <c r="AP12614" s="221"/>
      <c r="AQ12614" s="219"/>
      <c r="AR12614" s="219"/>
      <c r="AS12614" s="221"/>
      <c r="AT12614" s="221"/>
      <c r="AU12614" s="221"/>
      <c r="AV12614" s="221"/>
      <c r="AW12614" s="221"/>
      <c r="AX12614" s="221"/>
      <c r="AY12614" s="221"/>
      <c r="AZ12614" s="221"/>
    </row>
    <row r="12615" spans="34:52" x14ac:dyDescent="0.15">
      <c r="AH12615" s="221"/>
      <c r="AI12615" s="221"/>
      <c r="AJ12615" s="221"/>
      <c r="AK12615" s="221"/>
      <c r="AL12615" s="221"/>
      <c r="AM12615" s="221"/>
      <c r="AN12615" s="221"/>
      <c r="AO12615" s="221"/>
      <c r="AP12615" s="221"/>
      <c r="AQ12615" s="219"/>
      <c r="AR12615" s="219"/>
      <c r="AS12615" s="221"/>
      <c r="AT12615" s="221"/>
      <c r="AU12615" s="221"/>
      <c r="AV12615" s="221"/>
      <c r="AW12615" s="221"/>
      <c r="AX12615" s="221"/>
      <c r="AY12615" s="221"/>
      <c r="AZ12615" s="221"/>
    </row>
    <row r="12616" spans="34:52" x14ac:dyDescent="0.15">
      <c r="AH12616" s="221"/>
      <c r="AI12616" s="221"/>
      <c r="AJ12616" s="221"/>
      <c r="AK12616" s="221"/>
      <c r="AL12616" s="221"/>
      <c r="AM12616" s="221"/>
      <c r="AN12616" s="221"/>
      <c r="AO12616" s="221"/>
      <c r="AP12616" s="221"/>
      <c r="AQ12616" s="219"/>
      <c r="AR12616" s="219"/>
      <c r="AS12616" s="221"/>
      <c r="AT12616" s="221"/>
      <c r="AU12616" s="221"/>
      <c r="AV12616" s="221"/>
      <c r="AW12616" s="221"/>
      <c r="AX12616" s="221"/>
      <c r="AY12616" s="221"/>
      <c r="AZ12616" s="221"/>
    </row>
    <row r="12617" spans="34:52" x14ac:dyDescent="0.15">
      <c r="AH12617" s="221"/>
      <c r="AI12617" s="221"/>
      <c r="AJ12617" s="221"/>
      <c r="AK12617" s="221"/>
      <c r="AL12617" s="221"/>
      <c r="AM12617" s="221"/>
      <c r="AN12617" s="221"/>
      <c r="AO12617" s="221"/>
      <c r="AP12617" s="221"/>
      <c r="AQ12617" s="219"/>
      <c r="AR12617" s="219"/>
      <c r="AS12617" s="221"/>
      <c r="AT12617" s="221"/>
      <c r="AU12617" s="221"/>
      <c r="AV12617" s="221"/>
      <c r="AW12617" s="221"/>
      <c r="AX12617" s="221"/>
      <c r="AY12617" s="221"/>
      <c r="AZ12617" s="221"/>
    </row>
    <row r="12618" spans="34:52" x14ac:dyDescent="0.15">
      <c r="AH12618" s="221"/>
      <c r="AI12618" s="221"/>
      <c r="AJ12618" s="221"/>
      <c r="AK12618" s="221"/>
      <c r="AL12618" s="221"/>
      <c r="AM12618" s="221"/>
      <c r="AN12618" s="221"/>
      <c r="AO12618" s="221"/>
      <c r="AP12618" s="221"/>
      <c r="AQ12618" s="219"/>
      <c r="AR12618" s="219"/>
      <c r="AS12618" s="221"/>
      <c r="AT12618" s="221"/>
      <c r="AU12618" s="221"/>
      <c r="AV12618" s="221"/>
      <c r="AW12618" s="221"/>
      <c r="AX12618" s="221"/>
      <c r="AY12618" s="221"/>
      <c r="AZ12618" s="221"/>
    </row>
    <row r="12619" spans="34:52" x14ac:dyDescent="0.15">
      <c r="AH12619" s="221"/>
      <c r="AI12619" s="221"/>
      <c r="AJ12619" s="221"/>
      <c r="AK12619" s="221"/>
      <c r="AL12619" s="221"/>
      <c r="AM12619" s="221"/>
      <c r="AN12619" s="221"/>
      <c r="AO12619" s="221"/>
      <c r="AP12619" s="221"/>
      <c r="AQ12619" s="219"/>
      <c r="AR12619" s="219"/>
      <c r="AS12619" s="221"/>
      <c r="AT12619" s="221"/>
      <c r="AU12619" s="221"/>
      <c r="AV12619" s="221"/>
      <c r="AW12619" s="221"/>
      <c r="AX12619" s="221"/>
      <c r="AY12619" s="221"/>
      <c r="AZ12619" s="221"/>
    </row>
    <row r="12620" spans="34:52" x14ac:dyDescent="0.15">
      <c r="AH12620" s="221"/>
      <c r="AI12620" s="221"/>
      <c r="AJ12620" s="221"/>
      <c r="AK12620" s="221"/>
      <c r="AL12620" s="221"/>
      <c r="AM12620" s="221"/>
      <c r="AN12620" s="221"/>
      <c r="AO12620" s="221"/>
      <c r="AP12620" s="221"/>
      <c r="AQ12620" s="219"/>
      <c r="AR12620" s="219"/>
      <c r="AS12620" s="221"/>
      <c r="AT12620" s="221"/>
      <c r="AU12620" s="221"/>
      <c r="AV12620" s="221"/>
      <c r="AW12620" s="221"/>
      <c r="AX12620" s="221"/>
      <c r="AY12620" s="221"/>
      <c r="AZ12620" s="221"/>
    </row>
    <row r="12621" spans="34:52" x14ac:dyDescent="0.15">
      <c r="AH12621" s="221"/>
      <c r="AI12621" s="221"/>
      <c r="AJ12621" s="221"/>
      <c r="AK12621" s="221"/>
      <c r="AL12621" s="221"/>
      <c r="AM12621" s="221"/>
      <c r="AN12621" s="221"/>
      <c r="AO12621" s="221"/>
      <c r="AP12621" s="221"/>
      <c r="AQ12621" s="219"/>
      <c r="AR12621" s="219"/>
      <c r="AS12621" s="221"/>
      <c r="AT12621" s="221"/>
      <c r="AU12621" s="221"/>
      <c r="AV12621" s="221"/>
      <c r="AW12621" s="221"/>
      <c r="AX12621" s="221"/>
      <c r="AY12621" s="221"/>
      <c r="AZ12621" s="221"/>
    </row>
    <row r="12622" spans="34:52" x14ac:dyDescent="0.15">
      <c r="AH12622" s="221"/>
      <c r="AI12622" s="221"/>
      <c r="AJ12622" s="221"/>
      <c r="AK12622" s="221"/>
      <c r="AL12622" s="221"/>
      <c r="AM12622" s="221"/>
      <c r="AN12622" s="221"/>
      <c r="AO12622" s="221"/>
      <c r="AP12622" s="221"/>
      <c r="AQ12622" s="219"/>
      <c r="AR12622" s="219"/>
      <c r="AS12622" s="221"/>
      <c r="AT12622" s="221"/>
      <c r="AU12622" s="221"/>
      <c r="AV12622" s="221"/>
      <c r="AW12622" s="221"/>
      <c r="AX12622" s="221"/>
      <c r="AY12622" s="221"/>
      <c r="AZ12622" s="221"/>
    </row>
    <row r="12623" spans="34:52" x14ac:dyDescent="0.15">
      <c r="AH12623" s="221"/>
      <c r="AI12623" s="221"/>
      <c r="AJ12623" s="221"/>
      <c r="AK12623" s="221"/>
      <c r="AL12623" s="221"/>
      <c r="AM12623" s="221"/>
      <c r="AN12623" s="221"/>
      <c r="AO12623" s="221"/>
      <c r="AP12623" s="221"/>
      <c r="AQ12623" s="219"/>
      <c r="AR12623" s="219"/>
      <c r="AS12623" s="221"/>
      <c r="AT12623" s="221"/>
      <c r="AU12623" s="221"/>
      <c r="AV12623" s="221"/>
      <c r="AW12623" s="221"/>
      <c r="AX12623" s="221"/>
      <c r="AY12623" s="221"/>
      <c r="AZ12623" s="221"/>
    </row>
    <row r="12624" spans="34:52" x14ac:dyDescent="0.15">
      <c r="AH12624" s="221"/>
      <c r="AI12624" s="221"/>
      <c r="AJ12624" s="221"/>
      <c r="AK12624" s="221"/>
      <c r="AL12624" s="221"/>
      <c r="AM12624" s="221"/>
      <c r="AN12624" s="221"/>
      <c r="AO12624" s="221"/>
      <c r="AP12624" s="221"/>
      <c r="AQ12624" s="219"/>
      <c r="AR12624" s="219"/>
      <c r="AS12624" s="221"/>
      <c r="AT12624" s="221"/>
      <c r="AU12624" s="221"/>
      <c r="AV12624" s="221"/>
      <c r="AW12624" s="221"/>
      <c r="AX12624" s="221"/>
      <c r="AY12624" s="221"/>
      <c r="AZ12624" s="221"/>
    </row>
    <row r="12625" spans="34:52" x14ac:dyDescent="0.15">
      <c r="AH12625" s="221"/>
      <c r="AI12625" s="221"/>
      <c r="AJ12625" s="221"/>
      <c r="AK12625" s="221"/>
      <c r="AL12625" s="221"/>
      <c r="AM12625" s="221"/>
      <c r="AN12625" s="221"/>
      <c r="AO12625" s="221"/>
      <c r="AP12625" s="221"/>
      <c r="AQ12625" s="219"/>
      <c r="AR12625" s="219"/>
      <c r="AS12625" s="221"/>
      <c r="AT12625" s="221"/>
      <c r="AU12625" s="221"/>
      <c r="AV12625" s="221"/>
      <c r="AW12625" s="221"/>
      <c r="AX12625" s="221"/>
      <c r="AY12625" s="221"/>
      <c r="AZ12625" s="221"/>
    </row>
    <row r="12626" spans="34:52" x14ac:dyDescent="0.15">
      <c r="AH12626" s="221"/>
      <c r="AI12626" s="221"/>
      <c r="AJ12626" s="221"/>
      <c r="AK12626" s="221"/>
      <c r="AL12626" s="221"/>
      <c r="AM12626" s="221"/>
      <c r="AN12626" s="221"/>
      <c r="AO12626" s="221"/>
      <c r="AP12626" s="221"/>
      <c r="AQ12626" s="219"/>
      <c r="AR12626" s="219"/>
      <c r="AS12626" s="221"/>
      <c r="AT12626" s="221"/>
      <c r="AU12626" s="221"/>
      <c r="AV12626" s="221"/>
      <c r="AW12626" s="221"/>
      <c r="AX12626" s="221"/>
      <c r="AY12626" s="221"/>
      <c r="AZ12626" s="221"/>
    </row>
    <row r="12627" spans="34:52" x14ac:dyDescent="0.15">
      <c r="AH12627" s="221"/>
      <c r="AI12627" s="221"/>
      <c r="AJ12627" s="221"/>
      <c r="AK12627" s="221"/>
      <c r="AL12627" s="221"/>
      <c r="AM12627" s="221"/>
      <c r="AN12627" s="221"/>
      <c r="AO12627" s="221"/>
      <c r="AP12627" s="221"/>
      <c r="AQ12627" s="219"/>
      <c r="AR12627" s="219"/>
      <c r="AS12627" s="221"/>
      <c r="AT12627" s="221"/>
      <c r="AU12627" s="221"/>
      <c r="AV12627" s="221"/>
      <c r="AW12627" s="221"/>
      <c r="AX12627" s="221"/>
      <c r="AY12627" s="221"/>
      <c r="AZ12627" s="221"/>
    </row>
    <row r="12628" spans="34:52" x14ac:dyDescent="0.15">
      <c r="AH12628" s="221"/>
      <c r="AI12628" s="221"/>
      <c r="AJ12628" s="221"/>
      <c r="AK12628" s="221"/>
      <c r="AL12628" s="221"/>
      <c r="AM12628" s="221"/>
      <c r="AN12628" s="221"/>
      <c r="AO12628" s="221"/>
      <c r="AP12628" s="221"/>
      <c r="AQ12628" s="219"/>
      <c r="AR12628" s="219"/>
      <c r="AS12628" s="221"/>
      <c r="AT12628" s="221"/>
      <c r="AU12628" s="221"/>
      <c r="AV12628" s="221"/>
      <c r="AW12628" s="221"/>
      <c r="AX12628" s="221"/>
      <c r="AY12628" s="221"/>
      <c r="AZ12628" s="221"/>
    </row>
    <row r="12629" spans="34:52" x14ac:dyDescent="0.15">
      <c r="AH12629" s="221"/>
      <c r="AI12629" s="221"/>
      <c r="AJ12629" s="221"/>
      <c r="AK12629" s="221"/>
      <c r="AL12629" s="221"/>
      <c r="AM12629" s="221"/>
      <c r="AN12629" s="221"/>
      <c r="AO12629" s="221"/>
      <c r="AP12629" s="221"/>
      <c r="AQ12629" s="219"/>
      <c r="AR12629" s="219"/>
      <c r="AS12629" s="221"/>
      <c r="AT12629" s="221"/>
      <c r="AU12629" s="221"/>
      <c r="AV12629" s="221"/>
      <c r="AW12629" s="221"/>
      <c r="AX12629" s="221"/>
      <c r="AY12629" s="221"/>
      <c r="AZ12629" s="221"/>
    </row>
    <row r="12630" spans="34:52" x14ac:dyDescent="0.15">
      <c r="AH12630" s="221"/>
      <c r="AI12630" s="221"/>
      <c r="AJ12630" s="221"/>
      <c r="AK12630" s="221"/>
      <c r="AL12630" s="221"/>
      <c r="AM12630" s="221"/>
      <c r="AN12630" s="221"/>
      <c r="AO12630" s="221"/>
      <c r="AP12630" s="221"/>
      <c r="AQ12630" s="219"/>
      <c r="AR12630" s="219"/>
      <c r="AS12630" s="221"/>
      <c r="AT12630" s="221"/>
      <c r="AU12630" s="221"/>
      <c r="AV12630" s="221"/>
      <c r="AW12630" s="221"/>
      <c r="AX12630" s="221"/>
      <c r="AY12630" s="221"/>
      <c r="AZ12630" s="221"/>
    </row>
    <row r="12631" spans="34:52" x14ac:dyDescent="0.15">
      <c r="AH12631" s="221"/>
      <c r="AI12631" s="221"/>
      <c r="AJ12631" s="221"/>
      <c r="AK12631" s="221"/>
      <c r="AL12631" s="221"/>
      <c r="AM12631" s="221"/>
      <c r="AN12631" s="221"/>
      <c r="AO12631" s="221"/>
      <c r="AP12631" s="221"/>
      <c r="AQ12631" s="219"/>
      <c r="AR12631" s="219"/>
      <c r="AS12631" s="221"/>
      <c r="AT12631" s="221"/>
      <c r="AU12631" s="221"/>
      <c r="AV12631" s="221"/>
      <c r="AW12631" s="221"/>
      <c r="AX12631" s="221"/>
      <c r="AY12631" s="221"/>
      <c r="AZ12631" s="221"/>
    </row>
    <row r="12632" spans="34:52" x14ac:dyDescent="0.15">
      <c r="AH12632" s="221"/>
      <c r="AI12632" s="221"/>
      <c r="AJ12632" s="221"/>
      <c r="AK12632" s="221"/>
      <c r="AL12632" s="221"/>
      <c r="AM12632" s="221"/>
      <c r="AN12632" s="221"/>
      <c r="AO12632" s="221"/>
      <c r="AP12632" s="221"/>
      <c r="AQ12632" s="219"/>
      <c r="AR12632" s="219"/>
      <c r="AS12632" s="221"/>
      <c r="AT12632" s="221"/>
      <c r="AU12632" s="221"/>
      <c r="AV12632" s="221"/>
      <c r="AW12632" s="221"/>
      <c r="AX12632" s="221"/>
      <c r="AY12632" s="221"/>
      <c r="AZ12632" s="221"/>
    </row>
    <row r="12633" spans="34:52" x14ac:dyDescent="0.15">
      <c r="AH12633" s="221"/>
      <c r="AI12633" s="221"/>
      <c r="AJ12633" s="221"/>
      <c r="AK12633" s="221"/>
      <c r="AL12633" s="221"/>
      <c r="AM12633" s="221"/>
      <c r="AN12633" s="221"/>
      <c r="AO12633" s="221"/>
      <c r="AP12633" s="221"/>
      <c r="AQ12633" s="219"/>
      <c r="AR12633" s="219"/>
      <c r="AS12633" s="221"/>
      <c r="AT12633" s="221"/>
      <c r="AU12633" s="221"/>
      <c r="AV12633" s="221"/>
      <c r="AW12633" s="221"/>
      <c r="AX12633" s="221"/>
      <c r="AY12633" s="221"/>
      <c r="AZ12633" s="221"/>
    </row>
    <row r="12634" spans="34:52" x14ac:dyDescent="0.15">
      <c r="AH12634" s="221"/>
      <c r="AI12634" s="221"/>
      <c r="AJ12634" s="221"/>
      <c r="AK12634" s="221"/>
      <c r="AL12634" s="221"/>
      <c r="AM12634" s="221"/>
      <c r="AN12634" s="221"/>
      <c r="AO12634" s="221"/>
      <c r="AP12634" s="221"/>
      <c r="AQ12634" s="219"/>
      <c r="AR12634" s="219"/>
      <c r="AS12634" s="221"/>
      <c r="AT12634" s="221"/>
      <c r="AU12634" s="221"/>
      <c r="AV12634" s="221"/>
      <c r="AW12634" s="221"/>
      <c r="AX12634" s="221"/>
      <c r="AY12634" s="221"/>
      <c r="AZ12634" s="221"/>
    </row>
    <row r="12635" spans="34:52" x14ac:dyDescent="0.15">
      <c r="AH12635" s="221"/>
      <c r="AI12635" s="221"/>
      <c r="AJ12635" s="221"/>
      <c r="AK12635" s="221"/>
      <c r="AL12635" s="221"/>
      <c r="AM12635" s="221"/>
      <c r="AN12635" s="221"/>
      <c r="AO12635" s="221"/>
      <c r="AP12635" s="221"/>
      <c r="AQ12635" s="219"/>
      <c r="AR12635" s="219"/>
      <c r="AS12635" s="221"/>
      <c r="AT12635" s="221"/>
      <c r="AU12635" s="221"/>
      <c r="AV12635" s="221"/>
      <c r="AW12635" s="221"/>
      <c r="AX12635" s="221"/>
      <c r="AY12635" s="221"/>
      <c r="AZ12635" s="221"/>
    </row>
    <row r="12636" spans="34:52" x14ac:dyDescent="0.15">
      <c r="AH12636" s="221"/>
      <c r="AI12636" s="221"/>
      <c r="AJ12636" s="221"/>
      <c r="AK12636" s="221"/>
      <c r="AL12636" s="221"/>
      <c r="AM12636" s="221"/>
      <c r="AN12636" s="221"/>
      <c r="AO12636" s="221"/>
      <c r="AP12636" s="221"/>
      <c r="AQ12636" s="219"/>
      <c r="AR12636" s="219"/>
      <c r="AS12636" s="221"/>
      <c r="AT12636" s="221"/>
      <c r="AU12636" s="221"/>
      <c r="AV12636" s="221"/>
      <c r="AW12636" s="221"/>
      <c r="AX12636" s="221"/>
      <c r="AY12636" s="221"/>
      <c r="AZ12636" s="221"/>
    </row>
    <row r="12637" spans="34:52" x14ac:dyDescent="0.15">
      <c r="AH12637" s="221"/>
      <c r="AI12637" s="221"/>
      <c r="AJ12637" s="221"/>
      <c r="AK12637" s="221"/>
      <c r="AL12637" s="221"/>
      <c r="AM12637" s="221"/>
      <c r="AN12637" s="221"/>
      <c r="AO12637" s="221"/>
      <c r="AP12637" s="221"/>
      <c r="AQ12637" s="219"/>
      <c r="AR12637" s="219"/>
      <c r="AS12637" s="221"/>
      <c r="AT12637" s="221"/>
      <c r="AU12637" s="221"/>
      <c r="AV12637" s="221"/>
      <c r="AW12637" s="221"/>
      <c r="AX12637" s="221"/>
      <c r="AY12637" s="221"/>
      <c r="AZ12637" s="221"/>
    </row>
    <row r="12638" spans="34:52" x14ac:dyDescent="0.15">
      <c r="AH12638" s="221"/>
      <c r="AI12638" s="221"/>
      <c r="AJ12638" s="221"/>
      <c r="AK12638" s="221"/>
      <c r="AL12638" s="221"/>
      <c r="AM12638" s="221"/>
      <c r="AN12638" s="221"/>
      <c r="AO12638" s="221"/>
      <c r="AP12638" s="221"/>
      <c r="AQ12638" s="219"/>
      <c r="AR12638" s="219"/>
      <c r="AS12638" s="221"/>
      <c r="AT12638" s="221"/>
      <c r="AU12638" s="221"/>
      <c r="AV12638" s="221"/>
      <c r="AW12638" s="221"/>
      <c r="AX12638" s="221"/>
      <c r="AY12638" s="221"/>
      <c r="AZ12638" s="221"/>
    </row>
    <row r="12639" spans="34:52" x14ac:dyDescent="0.15">
      <c r="AH12639" s="221"/>
      <c r="AI12639" s="221"/>
      <c r="AJ12639" s="221"/>
      <c r="AK12639" s="221"/>
      <c r="AL12639" s="221"/>
      <c r="AM12639" s="221"/>
      <c r="AN12639" s="221"/>
      <c r="AO12639" s="221"/>
      <c r="AP12639" s="221"/>
      <c r="AQ12639" s="219"/>
      <c r="AR12639" s="219"/>
      <c r="AS12639" s="221"/>
      <c r="AT12639" s="221"/>
      <c r="AU12639" s="221"/>
      <c r="AV12639" s="221"/>
      <c r="AW12639" s="221"/>
      <c r="AX12639" s="221"/>
      <c r="AY12639" s="221"/>
      <c r="AZ12639" s="221"/>
    </row>
    <row r="12640" spans="34:52" x14ac:dyDescent="0.15">
      <c r="AH12640" s="221"/>
      <c r="AI12640" s="221"/>
      <c r="AJ12640" s="221"/>
      <c r="AK12640" s="221"/>
      <c r="AL12640" s="221"/>
      <c r="AM12640" s="221"/>
      <c r="AN12640" s="221"/>
      <c r="AO12640" s="221"/>
      <c r="AP12640" s="221"/>
      <c r="AQ12640" s="219"/>
      <c r="AR12640" s="219"/>
      <c r="AS12640" s="221"/>
      <c r="AT12640" s="221"/>
      <c r="AU12640" s="221"/>
      <c r="AV12640" s="221"/>
      <c r="AW12640" s="221"/>
      <c r="AX12640" s="221"/>
      <c r="AY12640" s="221"/>
      <c r="AZ12640" s="221"/>
    </row>
    <row r="12641" spans="34:52" x14ac:dyDescent="0.15">
      <c r="AH12641" s="221"/>
      <c r="AI12641" s="221"/>
      <c r="AJ12641" s="221"/>
      <c r="AK12641" s="221"/>
      <c r="AL12641" s="221"/>
      <c r="AM12641" s="221"/>
      <c r="AN12641" s="221"/>
      <c r="AO12641" s="221"/>
      <c r="AP12641" s="221"/>
      <c r="AQ12641" s="219"/>
      <c r="AR12641" s="219"/>
      <c r="AS12641" s="221"/>
      <c r="AT12641" s="221"/>
      <c r="AU12641" s="221"/>
      <c r="AV12641" s="221"/>
      <c r="AW12641" s="221"/>
      <c r="AX12641" s="221"/>
      <c r="AY12641" s="221"/>
      <c r="AZ12641" s="221"/>
    </row>
    <row r="12642" spans="34:52" x14ac:dyDescent="0.15">
      <c r="AH12642" s="221"/>
      <c r="AI12642" s="221"/>
      <c r="AJ12642" s="221"/>
      <c r="AK12642" s="221"/>
      <c r="AL12642" s="221"/>
      <c r="AM12642" s="221"/>
      <c r="AN12642" s="221"/>
      <c r="AO12642" s="221"/>
      <c r="AP12642" s="221"/>
      <c r="AQ12642" s="219"/>
      <c r="AR12642" s="219"/>
      <c r="AS12642" s="221"/>
      <c r="AT12642" s="221"/>
      <c r="AU12642" s="221"/>
      <c r="AV12642" s="221"/>
      <c r="AW12642" s="221"/>
      <c r="AX12642" s="221"/>
      <c r="AY12642" s="221"/>
      <c r="AZ12642" s="221"/>
    </row>
    <row r="12643" spans="34:52" x14ac:dyDescent="0.15">
      <c r="AH12643" s="221"/>
      <c r="AI12643" s="221"/>
      <c r="AJ12643" s="221"/>
      <c r="AK12643" s="221"/>
      <c r="AL12643" s="221"/>
      <c r="AM12643" s="221"/>
      <c r="AN12643" s="221"/>
      <c r="AO12643" s="221"/>
      <c r="AP12643" s="221"/>
      <c r="AQ12643" s="219"/>
      <c r="AR12643" s="219"/>
      <c r="AS12643" s="221"/>
      <c r="AT12643" s="221"/>
      <c r="AU12643" s="221"/>
      <c r="AV12643" s="221"/>
      <c r="AW12643" s="221"/>
      <c r="AX12643" s="221"/>
      <c r="AY12643" s="221"/>
      <c r="AZ12643" s="221"/>
    </row>
    <row r="12644" spans="34:52" x14ac:dyDescent="0.15">
      <c r="AH12644" s="221"/>
      <c r="AI12644" s="221"/>
      <c r="AJ12644" s="221"/>
      <c r="AK12644" s="221"/>
      <c r="AL12644" s="221"/>
      <c r="AM12644" s="221"/>
      <c r="AN12644" s="221"/>
      <c r="AO12644" s="221"/>
      <c r="AP12644" s="221"/>
      <c r="AQ12644" s="219"/>
      <c r="AR12644" s="219"/>
      <c r="AS12644" s="221"/>
      <c r="AT12644" s="221"/>
      <c r="AU12644" s="221"/>
      <c r="AV12644" s="221"/>
      <c r="AW12644" s="221"/>
      <c r="AX12644" s="221"/>
      <c r="AY12644" s="221"/>
      <c r="AZ12644" s="221"/>
    </row>
    <row r="12645" spans="34:52" x14ac:dyDescent="0.15">
      <c r="AH12645" s="221"/>
      <c r="AI12645" s="221"/>
      <c r="AJ12645" s="221"/>
      <c r="AK12645" s="221"/>
      <c r="AL12645" s="221"/>
      <c r="AM12645" s="221"/>
      <c r="AN12645" s="221"/>
      <c r="AO12645" s="221"/>
      <c r="AP12645" s="221"/>
      <c r="AQ12645" s="219"/>
      <c r="AR12645" s="219"/>
      <c r="AS12645" s="221"/>
      <c r="AT12645" s="221"/>
      <c r="AU12645" s="221"/>
      <c r="AV12645" s="221"/>
      <c r="AW12645" s="221"/>
      <c r="AX12645" s="221"/>
      <c r="AY12645" s="221"/>
      <c r="AZ12645" s="221"/>
    </row>
    <row r="12646" spans="34:52" x14ac:dyDescent="0.15">
      <c r="AH12646" s="221"/>
      <c r="AI12646" s="221"/>
      <c r="AJ12646" s="221"/>
      <c r="AK12646" s="221"/>
      <c r="AL12646" s="221"/>
      <c r="AM12646" s="221"/>
      <c r="AN12646" s="221"/>
      <c r="AO12646" s="221"/>
      <c r="AP12646" s="221"/>
      <c r="AQ12646" s="219"/>
      <c r="AR12646" s="219"/>
      <c r="AS12646" s="221"/>
      <c r="AT12646" s="221"/>
      <c r="AU12646" s="221"/>
      <c r="AV12646" s="221"/>
      <c r="AW12646" s="221"/>
      <c r="AX12646" s="221"/>
      <c r="AY12646" s="221"/>
      <c r="AZ12646" s="221"/>
    </row>
    <row r="12647" spans="34:52" x14ac:dyDescent="0.15">
      <c r="AH12647" s="221"/>
      <c r="AI12647" s="221"/>
      <c r="AJ12647" s="221"/>
      <c r="AK12647" s="221"/>
      <c r="AL12647" s="221"/>
      <c r="AM12647" s="221"/>
      <c r="AN12647" s="221"/>
      <c r="AO12647" s="221"/>
      <c r="AP12647" s="221"/>
      <c r="AQ12647" s="219"/>
      <c r="AR12647" s="219"/>
      <c r="AS12647" s="221"/>
      <c r="AT12647" s="221"/>
      <c r="AU12647" s="221"/>
      <c r="AV12647" s="221"/>
      <c r="AW12647" s="221"/>
      <c r="AX12647" s="221"/>
      <c r="AY12647" s="221"/>
      <c r="AZ12647" s="221"/>
    </row>
    <row r="12648" spans="34:52" x14ac:dyDescent="0.15">
      <c r="AH12648" s="221"/>
      <c r="AI12648" s="221"/>
      <c r="AJ12648" s="221"/>
      <c r="AK12648" s="221"/>
      <c r="AL12648" s="221"/>
      <c r="AM12648" s="221"/>
      <c r="AN12648" s="221"/>
      <c r="AO12648" s="221"/>
      <c r="AP12648" s="221"/>
      <c r="AQ12648" s="219"/>
      <c r="AR12648" s="219"/>
      <c r="AS12648" s="221"/>
      <c r="AT12648" s="221"/>
      <c r="AU12648" s="221"/>
      <c r="AV12648" s="221"/>
      <c r="AW12648" s="221"/>
      <c r="AX12648" s="221"/>
      <c r="AY12648" s="221"/>
      <c r="AZ12648" s="221"/>
    </row>
    <row r="12649" spans="34:52" x14ac:dyDescent="0.15">
      <c r="AH12649" s="221"/>
      <c r="AI12649" s="221"/>
      <c r="AJ12649" s="221"/>
      <c r="AK12649" s="221"/>
      <c r="AL12649" s="221"/>
      <c r="AM12649" s="221"/>
      <c r="AN12649" s="221"/>
      <c r="AO12649" s="221"/>
      <c r="AP12649" s="221"/>
      <c r="AQ12649" s="219"/>
      <c r="AR12649" s="219"/>
      <c r="AS12649" s="221"/>
      <c r="AT12649" s="221"/>
      <c r="AU12649" s="221"/>
      <c r="AV12649" s="221"/>
      <c r="AW12649" s="221"/>
      <c r="AX12649" s="221"/>
      <c r="AY12649" s="221"/>
      <c r="AZ12649" s="221"/>
    </row>
    <row r="12650" spans="34:52" x14ac:dyDescent="0.15">
      <c r="AH12650" s="221"/>
      <c r="AI12650" s="221"/>
      <c r="AJ12650" s="221"/>
      <c r="AK12650" s="221"/>
      <c r="AL12650" s="221"/>
      <c r="AM12650" s="221"/>
      <c r="AN12650" s="221"/>
      <c r="AO12650" s="221"/>
      <c r="AP12650" s="221"/>
      <c r="AQ12650" s="219"/>
      <c r="AR12650" s="219"/>
      <c r="AS12650" s="221"/>
      <c r="AT12650" s="221"/>
      <c r="AU12650" s="221"/>
      <c r="AV12650" s="221"/>
      <c r="AW12650" s="221"/>
      <c r="AX12650" s="221"/>
      <c r="AY12650" s="221"/>
      <c r="AZ12650" s="221"/>
    </row>
    <row r="12651" spans="34:52" x14ac:dyDescent="0.15">
      <c r="AH12651" s="221"/>
      <c r="AI12651" s="221"/>
      <c r="AJ12651" s="221"/>
      <c r="AK12651" s="221"/>
      <c r="AL12651" s="221"/>
      <c r="AM12651" s="221"/>
      <c r="AN12651" s="221"/>
      <c r="AO12651" s="221"/>
      <c r="AP12651" s="221"/>
      <c r="AQ12651" s="219"/>
      <c r="AR12651" s="219"/>
      <c r="AS12651" s="221"/>
      <c r="AT12651" s="221"/>
      <c r="AU12651" s="221"/>
      <c r="AV12651" s="221"/>
      <c r="AW12651" s="221"/>
      <c r="AX12651" s="221"/>
      <c r="AY12651" s="221"/>
      <c r="AZ12651" s="221"/>
    </row>
    <row r="12652" spans="34:52" x14ac:dyDescent="0.15">
      <c r="AH12652" s="221"/>
      <c r="AI12652" s="221"/>
      <c r="AJ12652" s="221"/>
      <c r="AK12652" s="221"/>
      <c r="AL12652" s="221"/>
      <c r="AM12652" s="221"/>
      <c r="AN12652" s="221"/>
      <c r="AO12652" s="221"/>
      <c r="AP12652" s="221"/>
      <c r="AQ12652" s="219"/>
      <c r="AR12652" s="219"/>
      <c r="AS12652" s="221"/>
      <c r="AT12652" s="221"/>
      <c r="AU12652" s="221"/>
      <c r="AV12652" s="221"/>
      <c r="AW12652" s="221"/>
      <c r="AX12652" s="221"/>
      <c r="AY12652" s="221"/>
      <c r="AZ12652" s="221"/>
    </row>
    <row r="12653" spans="34:52" x14ac:dyDescent="0.15">
      <c r="AH12653" s="221"/>
      <c r="AI12653" s="221"/>
      <c r="AJ12653" s="221"/>
      <c r="AK12653" s="221"/>
      <c r="AL12653" s="221"/>
      <c r="AM12653" s="221"/>
      <c r="AN12653" s="221"/>
      <c r="AO12653" s="221"/>
      <c r="AP12653" s="221"/>
      <c r="AQ12653" s="219"/>
      <c r="AR12653" s="219"/>
      <c r="AS12653" s="221"/>
      <c r="AT12653" s="221"/>
      <c r="AU12653" s="221"/>
      <c r="AV12653" s="221"/>
      <c r="AW12653" s="221"/>
      <c r="AX12653" s="221"/>
      <c r="AY12653" s="221"/>
      <c r="AZ12653" s="221"/>
    </row>
    <row r="12654" spans="34:52" x14ac:dyDescent="0.15">
      <c r="AH12654" s="221"/>
      <c r="AI12654" s="221"/>
      <c r="AJ12654" s="221"/>
      <c r="AK12654" s="221"/>
      <c r="AL12654" s="221"/>
      <c r="AM12654" s="221"/>
      <c r="AN12654" s="221"/>
      <c r="AO12654" s="221"/>
      <c r="AP12654" s="221"/>
      <c r="AQ12654" s="219"/>
      <c r="AR12654" s="219"/>
      <c r="AS12654" s="221"/>
      <c r="AT12654" s="221"/>
      <c r="AU12654" s="221"/>
      <c r="AV12654" s="221"/>
      <c r="AW12654" s="221"/>
      <c r="AX12654" s="221"/>
      <c r="AY12654" s="221"/>
      <c r="AZ12654" s="221"/>
    </row>
    <row r="12655" spans="34:52" x14ac:dyDescent="0.15">
      <c r="AH12655" s="221"/>
      <c r="AI12655" s="221"/>
      <c r="AJ12655" s="221"/>
      <c r="AK12655" s="221"/>
      <c r="AL12655" s="221"/>
      <c r="AM12655" s="221"/>
      <c r="AN12655" s="221"/>
      <c r="AO12655" s="221"/>
      <c r="AP12655" s="221"/>
      <c r="AQ12655" s="219"/>
      <c r="AR12655" s="219"/>
      <c r="AS12655" s="221"/>
      <c r="AT12655" s="221"/>
      <c r="AU12655" s="221"/>
      <c r="AV12655" s="221"/>
      <c r="AW12655" s="221"/>
      <c r="AX12655" s="221"/>
      <c r="AY12655" s="221"/>
      <c r="AZ12655" s="221"/>
    </row>
    <row r="12656" spans="34:52" x14ac:dyDescent="0.15">
      <c r="AH12656" s="221"/>
      <c r="AI12656" s="221"/>
      <c r="AJ12656" s="221"/>
      <c r="AK12656" s="221"/>
      <c r="AL12656" s="221"/>
      <c r="AM12656" s="221"/>
      <c r="AN12656" s="221"/>
      <c r="AO12656" s="221"/>
      <c r="AP12656" s="221"/>
      <c r="AQ12656" s="219"/>
      <c r="AR12656" s="219"/>
      <c r="AS12656" s="221"/>
      <c r="AT12656" s="221"/>
      <c r="AU12656" s="221"/>
      <c r="AV12656" s="221"/>
      <c r="AW12656" s="221"/>
      <c r="AX12656" s="221"/>
      <c r="AY12656" s="221"/>
      <c r="AZ12656" s="221"/>
    </row>
    <row r="12657" spans="34:52" x14ac:dyDescent="0.15">
      <c r="AH12657" s="221"/>
      <c r="AI12657" s="221"/>
      <c r="AJ12657" s="221"/>
      <c r="AK12657" s="221"/>
      <c r="AL12657" s="221"/>
      <c r="AM12657" s="221"/>
      <c r="AN12657" s="221"/>
      <c r="AO12657" s="221"/>
      <c r="AP12657" s="221"/>
      <c r="AQ12657" s="219"/>
      <c r="AR12657" s="219"/>
      <c r="AS12657" s="221"/>
      <c r="AT12657" s="221"/>
      <c r="AU12657" s="221"/>
      <c r="AV12657" s="221"/>
      <c r="AW12657" s="221"/>
      <c r="AX12657" s="221"/>
      <c r="AY12657" s="221"/>
      <c r="AZ12657" s="221"/>
    </row>
    <row r="12658" spans="34:52" x14ac:dyDescent="0.15">
      <c r="AH12658" s="221"/>
      <c r="AI12658" s="221"/>
      <c r="AJ12658" s="221"/>
      <c r="AK12658" s="221"/>
      <c r="AL12658" s="221"/>
      <c r="AM12658" s="221"/>
      <c r="AN12658" s="221"/>
      <c r="AO12658" s="221"/>
      <c r="AP12658" s="221"/>
      <c r="AQ12658" s="219"/>
      <c r="AR12658" s="219"/>
      <c r="AS12658" s="221"/>
      <c r="AT12658" s="221"/>
      <c r="AU12658" s="221"/>
      <c r="AV12658" s="221"/>
      <c r="AW12658" s="221"/>
      <c r="AX12658" s="221"/>
      <c r="AY12658" s="221"/>
      <c r="AZ12658" s="221"/>
    </row>
    <row r="12659" spans="34:52" x14ac:dyDescent="0.15">
      <c r="AH12659" s="221"/>
      <c r="AI12659" s="221"/>
      <c r="AJ12659" s="221"/>
      <c r="AK12659" s="221"/>
      <c r="AL12659" s="221"/>
      <c r="AM12659" s="221"/>
      <c r="AN12659" s="221"/>
      <c r="AO12659" s="221"/>
      <c r="AP12659" s="221"/>
      <c r="AQ12659" s="219"/>
      <c r="AR12659" s="219"/>
      <c r="AS12659" s="221"/>
      <c r="AT12659" s="221"/>
      <c r="AU12659" s="221"/>
      <c r="AV12659" s="221"/>
      <c r="AW12659" s="221"/>
      <c r="AX12659" s="221"/>
      <c r="AY12659" s="221"/>
      <c r="AZ12659" s="221"/>
    </row>
    <row r="12660" spans="34:52" x14ac:dyDescent="0.15">
      <c r="AH12660" s="221"/>
      <c r="AI12660" s="221"/>
      <c r="AJ12660" s="221"/>
      <c r="AK12660" s="221"/>
      <c r="AL12660" s="221"/>
      <c r="AM12660" s="221"/>
      <c r="AN12660" s="221"/>
      <c r="AO12660" s="221"/>
      <c r="AP12660" s="221"/>
      <c r="AQ12660" s="219"/>
      <c r="AR12660" s="219"/>
      <c r="AS12660" s="221"/>
      <c r="AT12660" s="221"/>
      <c r="AU12660" s="221"/>
      <c r="AV12660" s="221"/>
      <c r="AW12660" s="221"/>
      <c r="AX12660" s="221"/>
      <c r="AY12660" s="221"/>
      <c r="AZ12660" s="221"/>
    </row>
    <row r="12661" spans="34:52" x14ac:dyDescent="0.15">
      <c r="AH12661" s="221"/>
      <c r="AI12661" s="221"/>
      <c r="AJ12661" s="221"/>
      <c r="AK12661" s="221"/>
      <c r="AL12661" s="221"/>
      <c r="AM12661" s="221"/>
      <c r="AN12661" s="221"/>
      <c r="AO12661" s="221"/>
      <c r="AP12661" s="221"/>
      <c r="AQ12661" s="219"/>
      <c r="AR12661" s="219"/>
      <c r="AS12661" s="221"/>
      <c r="AT12661" s="221"/>
      <c r="AU12661" s="221"/>
      <c r="AV12661" s="221"/>
      <c r="AW12661" s="221"/>
      <c r="AX12661" s="221"/>
      <c r="AY12661" s="221"/>
      <c r="AZ12661" s="221"/>
    </row>
    <row r="12662" spans="34:52" x14ac:dyDescent="0.15">
      <c r="AH12662" s="221"/>
      <c r="AI12662" s="221"/>
      <c r="AJ12662" s="221"/>
      <c r="AK12662" s="221"/>
      <c r="AL12662" s="221"/>
      <c r="AM12662" s="221"/>
      <c r="AN12662" s="221"/>
      <c r="AO12662" s="221"/>
      <c r="AP12662" s="221"/>
      <c r="AQ12662" s="219"/>
      <c r="AR12662" s="219"/>
      <c r="AS12662" s="221"/>
      <c r="AT12662" s="221"/>
      <c r="AU12662" s="221"/>
      <c r="AV12662" s="221"/>
      <c r="AW12662" s="221"/>
      <c r="AX12662" s="221"/>
      <c r="AY12662" s="221"/>
      <c r="AZ12662" s="221"/>
    </row>
    <row r="12663" spans="34:52" x14ac:dyDescent="0.15">
      <c r="AH12663" s="221"/>
      <c r="AI12663" s="221"/>
      <c r="AJ12663" s="221"/>
      <c r="AK12663" s="221"/>
      <c r="AL12663" s="221"/>
      <c r="AM12663" s="221"/>
      <c r="AN12663" s="221"/>
      <c r="AO12663" s="221"/>
      <c r="AP12663" s="221"/>
      <c r="AQ12663" s="219"/>
      <c r="AR12663" s="219"/>
      <c r="AS12663" s="221"/>
      <c r="AT12663" s="221"/>
      <c r="AU12663" s="221"/>
      <c r="AV12663" s="221"/>
      <c r="AW12663" s="221"/>
      <c r="AX12663" s="221"/>
      <c r="AY12663" s="221"/>
      <c r="AZ12663" s="221"/>
    </row>
    <row r="12664" spans="34:52" x14ac:dyDescent="0.15">
      <c r="AH12664" s="221"/>
      <c r="AI12664" s="221"/>
      <c r="AJ12664" s="221"/>
      <c r="AK12664" s="221"/>
      <c r="AL12664" s="221"/>
      <c r="AM12664" s="221"/>
      <c r="AN12664" s="221"/>
      <c r="AO12664" s="221"/>
      <c r="AP12664" s="221"/>
      <c r="AQ12664" s="219"/>
      <c r="AR12664" s="219"/>
      <c r="AS12664" s="221"/>
      <c r="AT12664" s="221"/>
      <c r="AU12664" s="221"/>
      <c r="AV12664" s="221"/>
      <c r="AW12664" s="221"/>
      <c r="AX12664" s="221"/>
      <c r="AY12664" s="221"/>
      <c r="AZ12664" s="221"/>
    </row>
    <row r="12665" spans="34:52" x14ac:dyDescent="0.15">
      <c r="AH12665" s="221"/>
      <c r="AI12665" s="221"/>
      <c r="AJ12665" s="221"/>
      <c r="AK12665" s="221"/>
      <c r="AL12665" s="221"/>
      <c r="AM12665" s="221"/>
      <c r="AN12665" s="221"/>
      <c r="AO12665" s="221"/>
      <c r="AP12665" s="221"/>
      <c r="AQ12665" s="219"/>
      <c r="AR12665" s="219"/>
      <c r="AS12665" s="221"/>
      <c r="AT12665" s="221"/>
      <c r="AU12665" s="221"/>
      <c r="AV12665" s="221"/>
      <c r="AW12665" s="221"/>
      <c r="AX12665" s="221"/>
      <c r="AY12665" s="221"/>
      <c r="AZ12665" s="221"/>
    </row>
    <row r="12666" spans="34:52" x14ac:dyDescent="0.15">
      <c r="AH12666" s="221"/>
      <c r="AI12666" s="221"/>
      <c r="AJ12666" s="221"/>
      <c r="AK12666" s="221"/>
      <c r="AL12666" s="221"/>
      <c r="AM12666" s="221"/>
      <c r="AN12666" s="221"/>
      <c r="AO12666" s="221"/>
      <c r="AP12666" s="221"/>
      <c r="AQ12666" s="219"/>
      <c r="AR12666" s="219"/>
      <c r="AS12666" s="221"/>
      <c r="AT12666" s="221"/>
      <c r="AU12666" s="221"/>
      <c r="AV12666" s="221"/>
      <c r="AW12666" s="221"/>
      <c r="AX12666" s="221"/>
      <c r="AY12666" s="221"/>
      <c r="AZ12666" s="221"/>
    </row>
    <row r="12667" spans="34:52" x14ac:dyDescent="0.15">
      <c r="AH12667" s="221"/>
      <c r="AI12667" s="221"/>
      <c r="AJ12667" s="221"/>
      <c r="AK12667" s="221"/>
      <c r="AL12667" s="221"/>
      <c r="AM12667" s="221"/>
      <c r="AN12667" s="221"/>
      <c r="AO12667" s="221"/>
      <c r="AP12667" s="221"/>
      <c r="AQ12667" s="219"/>
      <c r="AR12667" s="219"/>
      <c r="AS12667" s="221"/>
      <c r="AT12667" s="221"/>
      <c r="AU12667" s="221"/>
      <c r="AV12667" s="221"/>
      <c r="AW12667" s="221"/>
      <c r="AX12667" s="221"/>
      <c r="AY12667" s="221"/>
      <c r="AZ12667" s="221"/>
    </row>
    <row r="12668" spans="34:52" x14ac:dyDescent="0.15">
      <c r="AH12668" s="221"/>
      <c r="AI12668" s="221"/>
      <c r="AJ12668" s="221"/>
      <c r="AK12668" s="221"/>
      <c r="AL12668" s="221"/>
      <c r="AM12668" s="221"/>
      <c r="AN12668" s="221"/>
      <c r="AO12668" s="221"/>
      <c r="AP12668" s="221"/>
      <c r="AQ12668" s="219"/>
      <c r="AR12668" s="219"/>
      <c r="AS12668" s="221"/>
      <c r="AT12668" s="221"/>
      <c r="AU12668" s="221"/>
      <c r="AV12668" s="221"/>
      <c r="AW12668" s="221"/>
      <c r="AX12668" s="221"/>
      <c r="AY12668" s="221"/>
      <c r="AZ12668" s="221"/>
    </row>
    <row r="12669" spans="34:52" x14ac:dyDescent="0.15">
      <c r="AH12669" s="221"/>
      <c r="AI12669" s="221"/>
      <c r="AJ12669" s="221"/>
      <c r="AK12669" s="221"/>
      <c r="AL12669" s="221"/>
      <c r="AM12669" s="221"/>
      <c r="AN12669" s="221"/>
      <c r="AO12669" s="221"/>
      <c r="AP12669" s="221"/>
      <c r="AQ12669" s="219"/>
      <c r="AR12669" s="219"/>
      <c r="AS12669" s="221"/>
      <c r="AT12669" s="221"/>
      <c r="AU12669" s="221"/>
      <c r="AV12669" s="221"/>
      <c r="AW12669" s="221"/>
      <c r="AX12669" s="221"/>
      <c r="AY12669" s="221"/>
      <c r="AZ12669" s="221"/>
    </row>
    <row r="12670" spans="34:52" x14ac:dyDescent="0.15">
      <c r="AH12670" s="221"/>
      <c r="AI12670" s="221"/>
      <c r="AJ12670" s="221"/>
      <c r="AK12670" s="221"/>
      <c r="AL12670" s="221"/>
      <c r="AM12670" s="221"/>
      <c r="AN12670" s="221"/>
      <c r="AO12670" s="221"/>
      <c r="AP12670" s="221"/>
      <c r="AQ12670" s="219"/>
      <c r="AR12670" s="219"/>
      <c r="AS12670" s="221"/>
      <c r="AT12670" s="221"/>
      <c r="AU12670" s="221"/>
      <c r="AV12670" s="221"/>
      <c r="AW12670" s="221"/>
      <c r="AX12670" s="221"/>
      <c r="AY12670" s="221"/>
      <c r="AZ12670" s="221"/>
    </row>
    <row r="12671" spans="34:52" x14ac:dyDescent="0.15">
      <c r="AH12671" s="25"/>
      <c r="AI12671" s="25"/>
      <c r="AN12671" s="68"/>
      <c r="AO12671" s="68"/>
    </row>
    <row r="12672" spans="34:52" x14ac:dyDescent="0.15">
      <c r="AH12672" s="25"/>
      <c r="AI12672" s="25"/>
      <c r="AN12672" s="68"/>
      <c r="AO12672" s="68"/>
    </row>
    <row r="12673" spans="34:41" x14ac:dyDescent="0.15">
      <c r="AH12673" s="25"/>
      <c r="AI12673" s="25"/>
      <c r="AN12673" s="68"/>
      <c r="AO12673" s="68"/>
    </row>
    <row r="12674" spans="34:41" x14ac:dyDescent="0.15">
      <c r="AH12674" s="25"/>
      <c r="AI12674" s="25"/>
      <c r="AN12674" s="68"/>
      <c r="AO12674" s="68"/>
    </row>
    <row r="12675" spans="34:41" x14ac:dyDescent="0.15">
      <c r="AH12675" s="25"/>
      <c r="AI12675" s="25"/>
      <c r="AN12675" s="68"/>
      <c r="AO12675" s="68"/>
    </row>
    <row r="12676" spans="34:41" x14ac:dyDescent="0.15">
      <c r="AH12676" s="25"/>
      <c r="AI12676" s="25"/>
      <c r="AN12676" s="68"/>
      <c r="AO12676" s="68"/>
    </row>
    <row r="12677" spans="34:41" x14ac:dyDescent="0.15">
      <c r="AH12677" s="25"/>
      <c r="AI12677" s="25"/>
      <c r="AN12677" s="68"/>
      <c r="AO12677" s="68"/>
    </row>
    <row r="12678" spans="34:41" x14ac:dyDescent="0.15">
      <c r="AH12678" s="25"/>
      <c r="AI12678" s="25"/>
      <c r="AN12678" s="68"/>
      <c r="AO12678" s="68"/>
    </row>
    <row r="12679" spans="34:41" x14ac:dyDescent="0.15">
      <c r="AH12679" s="25"/>
      <c r="AI12679" s="25"/>
      <c r="AN12679" s="68"/>
      <c r="AO12679" s="68"/>
    </row>
    <row r="12680" spans="34:41" x14ac:dyDescent="0.15">
      <c r="AH12680" s="25"/>
      <c r="AI12680" s="25"/>
      <c r="AN12680" s="68"/>
      <c r="AO12680" s="68"/>
    </row>
    <row r="12681" spans="34:41" x14ac:dyDescent="0.15">
      <c r="AH12681" s="25"/>
      <c r="AI12681" s="25"/>
      <c r="AN12681" s="68"/>
      <c r="AO12681" s="68"/>
    </row>
    <row r="12682" spans="34:41" x14ac:dyDescent="0.15">
      <c r="AH12682" s="25"/>
      <c r="AI12682" s="25"/>
      <c r="AN12682" s="68"/>
      <c r="AO12682" s="68"/>
    </row>
    <row r="12683" spans="34:41" x14ac:dyDescent="0.15">
      <c r="AH12683" s="25"/>
      <c r="AI12683" s="25"/>
      <c r="AN12683" s="68"/>
      <c r="AO12683" s="68"/>
    </row>
    <row r="12684" spans="34:41" x14ac:dyDescent="0.15">
      <c r="AH12684" s="25"/>
      <c r="AI12684" s="25"/>
      <c r="AN12684" s="68"/>
      <c r="AO12684" s="68"/>
    </row>
    <row r="12685" spans="34:41" x14ac:dyDescent="0.15">
      <c r="AH12685" s="25"/>
      <c r="AI12685" s="25"/>
      <c r="AN12685" s="68"/>
      <c r="AO12685" s="68"/>
    </row>
    <row r="12686" spans="34:41" x14ac:dyDescent="0.15">
      <c r="AH12686" s="25"/>
      <c r="AI12686" s="25"/>
      <c r="AN12686" s="68"/>
      <c r="AO12686" s="68"/>
    </row>
    <row r="12687" spans="34:41" x14ac:dyDescent="0.15">
      <c r="AH12687" s="25"/>
      <c r="AI12687" s="25"/>
      <c r="AN12687" s="68"/>
      <c r="AO12687" s="68"/>
    </row>
    <row r="12688" spans="34:41" x14ac:dyDescent="0.15">
      <c r="AH12688" s="25"/>
      <c r="AI12688" s="25"/>
      <c r="AN12688" s="68"/>
      <c r="AO12688" s="68"/>
    </row>
    <row r="12689" spans="34:41" x14ac:dyDescent="0.15">
      <c r="AH12689" s="25"/>
      <c r="AI12689" s="25"/>
      <c r="AN12689" s="68"/>
      <c r="AO12689" s="68"/>
    </row>
    <row r="12690" spans="34:41" x14ac:dyDescent="0.15">
      <c r="AH12690" s="25"/>
      <c r="AI12690" s="25"/>
      <c r="AN12690" s="68"/>
      <c r="AO12690" s="68"/>
    </row>
    <row r="12691" spans="34:41" x14ac:dyDescent="0.15">
      <c r="AH12691" s="25"/>
      <c r="AI12691" s="25"/>
      <c r="AN12691" s="68"/>
      <c r="AO12691" s="68"/>
    </row>
    <row r="12692" spans="34:41" x14ac:dyDescent="0.15">
      <c r="AH12692" s="25"/>
      <c r="AI12692" s="25"/>
      <c r="AN12692" s="68"/>
      <c r="AO12692" s="68"/>
    </row>
    <row r="12693" spans="34:41" x14ac:dyDescent="0.15">
      <c r="AH12693" s="25"/>
      <c r="AI12693" s="25"/>
      <c r="AN12693" s="68"/>
      <c r="AO12693" s="68"/>
    </row>
    <row r="12694" spans="34:41" x14ac:dyDescent="0.15">
      <c r="AH12694" s="25"/>
      <c r="AI12694" s="25"/>
      <c r="AN12694" s="68"/>
      <c r="AO12694" s="68"/>
    </row>
    <row r="12695" spans="34:41" x14ac:dyDescent="0.15">
      <c r="AH12695" s="25"/>
      <c r="AI12695" s="25"/>
      <c r="AN12695" s="68"/>
      <c r="AO12695" s="68"/>
    </row>
    <row r="12696" spans="34:41" x14ac:dyDescent="0.15">
      <c r="AH12696" s="25"/>
      <c r="AI12696" s="25"/>
      <c r="AN12696" s="68"/>
      <c r="AO12696" s="68"/>
    </row>
    <row r="12697" spans="34:41" x14ac:dyDescent="0.15">
      <c r="AH12697" s="25"/>
      <c r="AI12697" s="25"/>
      <c r="AN12697" s="68"/>
      <c r="AO12697" s="68"/>
    </row>
    <row r="12698" spans="34:41" x14ac:dyDescent="0.15">
      <c r="AH12698" s="25"/>
      <c r="AI12698" s="25"/>
      <c r="AN12698" s="68"/>
      <c r="AO12698" s="68"/>
    </row>
    <row r="12699" spans="34:41" x14ac:dyDescent="0.15">
      <c r="AH12699" s="25"/>
      <c r="AI12699" s="25"/>
      <c r="AN12699" s="68"/>
      <c r="AO12699" s="68"/>
    </row>
    <row r="12700" spans="34:41" x14ac:dyDescent="0.15">
      <c r="AH12700" s="25"/>
      <c r="AI12700" s="25"/>
      <c r="AN12700" s="68"/>
      <c r="AO12700" s="68"/>
    </row>
    <row r="12701" spans="34:41" x14ac:dyDescent="0.15">
      <c r="AH12701" s="25"/>
      <c r="AI12701" s="25"/>
      <c r="AN12701" s="68"/>
      <c r="AO12701" s="68"/>
    </row>
    <row r="12702" spans="34:41" x14ac:dyDescent="0.15">
      <c r="AH12702" s="25"/>
      <c r="AI12702" s="25"/>
      <c r="AN12702" s="68"/>
      <c r="AO12702" s="68"/>
    </row>
    <row r="12703" spans="34:41" x14ac:dyDescent="0.15">
      <c r="AH12703" s="25"/>
      <c r="AI12703" s="25"/>
      <c r="AN12703" s="68"/>
      <c r="AO12703" s="68"/>
    </row>
    <row r="12704" spans="34:41" x14ac:dyDescent="0.15">
      <c r="AH12704" s="25"/>
      <c r="AI12704" s="25"/>
      <c r="AN12704" s="68"/>
      <c r="AO12704" s="68"/>
    </row>
    <row r="12705" spans="34:41" x14ac:dyDescent="0.15">
      <c r="AH12705" s="25"/>
      <c r="AI12705" s="25"/>
      <c r="AN12705" s="68"/>
      <c r="AO12705" s="68"/>
    </row>
    <row r="12706" spans="34:41" x14ac:dyDescent="0.15">
      <c r="AH12706" s="25"/>
      <c r="AI12706" s="25"/>
      <c r="AN12706" s="68"/>
      <c r="AO12706" s="68"/>
    </row>
    <row r="12707" spans="34:41" x14ac:dyDescent="0.15">
      <c r="AH12707" s="25"/>
      <c r="AI12707" s="25"/>
      <c r="AN12707" s="68"/>
      <c r="AO12707" s="68"/>
    </row>
    <row r="12708" spans="34:41" x14ac:dyDescent="0.15">
      <c r="AH12708" s="25"/>
      <c r="AI12708" s="25"/>
      <c r="AN12708" s="68"/>
      <c r="AO12708" s="68"/>
    </row>
    <row r="12709" spans="34:41" x14ac:dyDescent="0.15">
      <c r="AH12709" s="25"/>
      <c r="AI12709" s="25"/>
      <c r="AN12709" s="68"/>
      <c r="AO12709" s="68"/>
    </row>
    <row r="12710" spans="34:41" x14ac:dyDescent="0.15">
      <c r="AH12710" s="25"/>
      <c r="AI12710" s="25"/>
      <c r="AN12710" s="68"/>
      <c r="AO12710" s="68"/>
    </row>
    <row r="12711" spans="34:41" x14ac:dyDescent="0.15">
      <c r="AH12711" s="25"/>
      <c r="AI12711" s="25"/>
      <c r="AN12711" s="68"/>
      <c r="AO12711" s="68"/>
    </row>
    <row r="12712" spans="34:41" x14ac:dyDescent="0.15">
      <c r="AH12712" s="25"/>
      <c r="AI12712" s="25"/>
      <c r="AN12712" s="68"/>
      <c r="AO12712" s="68"/>
    </row>
    <row r="12713" spans="34:41" x14ac:dyDescent="0.15">
      <c r="AH12713" s="25"/>
      <c r="AI12713" s="25"/>
      <c r="AN12713" s="68"/>
      <c r="AO12713" s="68"/>
    </row>
    <row r="12714" spans="34:41" x14ac:dyDescent="0.15">
      <c r="AH12714" s="25"/>
      <c r="AI12714" s="25"/>
      <c r="AN12714" s="68"/>
      <c r="AO12714" s="68"/>
    </row>
    <row r="12715" spans="34:41" x14ac:dyDescent="0.15">
      <c r="AH12715" s="25"/>
      <c r="AI12715" s="25"/>
      <c r="AN12715" s="68"/>
      <c r="AO12715" s="68"/>
    </row>
    <row r="12716" spans="34:41" x14ac:dyDescent="0.15">
      <c r="AH12716" s="25"/>
      <c r="AI12716" s="25"/>
      <c r="AN12716" s="68"/>
      <c r="AO12716" s="68"/>
    </row>
    <row r="12717" spans="34:41" x14ac:dyDescent="0.15">
      <c r="AH12717" s="25"/>
      <c r="AI12717" s="25"/>
      <c r="AN12717" s="68"/>
      <c r="AO12717" s="68"/>
    </row>
    <row r="12718" spans="34:41" x14ac:dyDescent="0.15">
      <c r="AH12718" s="25"/>
      <c r="AI12718" s="25"/>
      <c r="AN12718" s="68"/>
      <c r="AO12718" s="68"/>
    </row>
    <row r="12719" spans="34:41" x14ac:dyDescent="0.15">
      <c r="AH12719" s="25"/>
      <c r="AI12719" s="25"/>
      <c r="AN12719" s="68"/>
      <c r="AO12719" s="68"/>
    </row>
    <row r="12720" spans="34:41" x14ac:dyDescent="0.15">
      <c r="AH12720" s="25"/>
      <c r="AI12720" s="25"/>
      <c r="AN12720" s="68"/>
      <c r="AO12720" s="68"/>
    </row>
    <row r="12721" spans="34:41" x14ac:dyDescent="0.15">
      <c r="AH12721" s="25"/>
      <c r="AI12721" s="25"/>
      <c r="AN12721" s="68"/>
      <c r="AO12721" s="68"/>
    </row>
    <row r="12722" spans="34:41" x14ac:dyDescent="0.15">
      <c r="AH12722" s="25"/>
      <c r="AI12722" s="25"/>
      <c r="AN12722" s="68"/>
      <c r="AO12722" s="68"/>
    </row>
    <row r="12723" spans="34:41" x14ac:dyDescent="0.15">
      <c r="AH12723" s="25"/>
      <c r="AI12723" s="25"/>
      <c r="AN12723" s="68"/>
      <c r="AO12723" s="68"/>
    </row>
    <row r="12724" spans="34:41" x14ac:dyDescent="0.15">
      <c r="AH12724" s="25"/>
      <c r="AI12724" s="25"/>
      <c r="AN12724" s="68"/>
      <c r="AO12724" s="68"/>
    </row>
    <row r="12725" spans="34:41" x14ac:dyDescent="0.15">
      <c r="AH12725" s="25"/>
      <c r="AI12725" s="25"/>
      <c r="AN12725" s="68"/>
      <c r="AO12725" s="68"/>
    </row>
    <row r="12726" spans="34:41" x14ac:dyDescent="0.15">
      <c r="AH12726" s="25"/>
      <c r="AI12726" s="25"/>
      <c r="AN12726" s="68"/>
      <c r="AO12726" s="68"/>
    </row>
    <row r="12727" spans="34:41" x14ac:dyDescent="0.15">
      <c r="AH12727" s="25"/>
      <c r="AI12727" s="25"/>
      <c r="AN12727" s="68"/>
      <c r="AO12727" s="68"/>
    </row>
    <row r="12728" spans="34:41" x14ac:dyDescent="0.15">
      <c r="AH12728" s="25"/>
      <c r="AI12728" s="25"/>
      <c r="AN12728" s="68"/>
      <c r="AO12728" s="68"/>
    </row>
    <row r="12729" spans="34:41" x14ac:dyDescent="0.15">
      <c r="AH12729" s="25"/>
      <c r="AI12729" s="25"/>
      <c r="AN12729" s="68"/>
      <c r="AO12729" s="68"/>
    </row>
    <row r="12730" spans="34:41" x14ac:dyDescent="0.15">
      <c r="AH12730" s="25"/>
      <c r="AI12730" s="25"/>
      <c r="AN12730" s="68"/>
      <c r="AO12730" s="68"/>
    </row>
    <row r="12731" spans="34:41" x14ac:dyDescent="0.15">
      <c r="AH12731" s="25"/>
      <c r="AI12731" s="25"/>
      <c r="AN12731" s="68"/>
      <c r="AO12731" s="68"/>
    </row>
    <row r="12732" spans="34:41" x14ac:dyDescent="0.15">
      <c r="AH12732" s="25"/>
      <c r="AI12732" s="25"/>
      <c r="AN12732" s="68"/>
      <c r="AO12732" s="68"/>
    </row>
    <row r="12733" spans="34:41" x14ac:dyDescent="0.15">
      <c r="AH12733" s="25"/>
      <c r="AI12733" s="25"/>
      <c r="AN12733" s="68"/>
      <c r="AO12733" s="68"/>
    </row>
    <row r="12734" spans="34:41" x14ac:dyDescent="0.15">
      <c r="AH12734" s="25"/>
      <c r="AI12734" s="25"/>
      <c r="AN12734" s="68"/>
      <c r="AO12734" s="68"/>
    </row>
    <row r="12735" spans="34:41" x14ac:dyDescent="0.15">
      <c r="AH12735" s="25"/>
      <c r="AI12735" s="25"/>
      <c r="AN12735" s="68"/>
      <c r="AO12735" s="68"/>
    </row>
    <row r="12736" spans="34:41" x14ac:dyDescent="0.15">
      <c r="AH12736" s="25"/>
      <c r="AI12736" s="25"/>
      <c r="AN12736" s="68"/>
      <c r="AO12736" s="68"/>
    </row>
    <row r="12737" spans="34:41" x14ac:dyDescent="0.15">
      <c r="AH12737" s="25"/>
      <c r="AI12737" s="25"/>
      <c r="AN12737" s="68"/>
      <c r="AO12737" s="68"/>
    </row>
    <row r="12738" spans="34:41" x14ac:dyDescent="0.15">
      <c r="AH12738" s="25"/>
      <c r="AI12738" s="25"/>
      <c r="AN12738" s="68"/>
      <c r="AO12738" s="68"/>
    </row>
    <row r="12739" spans="34:41" x14ac:dyDescent="0.15">
      <c r="AH12739" s="25"/>
      <c r="AI12739" s="25"/>
      <c r="AN12739" s="68"/>
      <c r="AO12739" s="68"/>
    </row>
    <row r="12740" spans="34:41" x14ac:dyDescent="0.15">
      <c r="AH12740" s="25"/>
      <c r="AI12740" s="25"/>
      <c r="AN12740" s="68"/>
      <c r="AO12740" s="68"/>
    </row>
    <row r="12741" spans="34:41" x14ac:dyDescent="0.15">
      <c r="AH12741" s="25"/>
      <c r="AI12741" s="25"/>
      <c r="AN12741" s="68"/>
      <c r="AO12741" s="68"/>
    </row>
    <row r="12742" spans="34:41" x14ac:dyDescent="0.15">
      <c r="AH12742" s="25"/>
      <c r="AI12742" s="25"/>
      <c r="AN12742" s="68"/>
      <c r="AO12742" s="68"/>
    </row>
    <row r="12743" spans="34:41" x14ac:dyDescent="0.15">
      <c r="AH12743" s="25"/>
      <c r="AI12743" s="25"/>
      <c r="AN12743" s="68"/>
      <c r="AO12743" s="68"/>
    </row>
    <row r="12744" spans="34:41" x14ac:dyDescent="0.15">
      <c r="AH12744" s="25"/>
      <c r="AI12744" s="25"/>
      <c r="AN12744" s="68"/>
      <c r="AO12744" s="68"/>
    </row>
    <row r="12745" spans="34:41" x14ac:dyDescent="0.15">
      <c r="AH12745" s="25"/>
      <c r="AI12745" s="25"/>
      <c r="AN12745" s="68"/>
      <c r="AO12745" s="68"/>
    </row>
    <row r="12746" spans="34:41" x14ac:dyDescent="0.15">
      <c r="AH12746" s="25"/>
      <c r="AI12746" s="25"/>
      <c r="AN12746" s="68"/>
      <c r="AO12746" s="68"/>
    </row>
    <row r="12747" spans="34:41" x14ac:dyDescent="0.15">
      <c r="AH12747" s="25"/>
      <c r="AI12747" s="25"/>
      <c r="AN12747" s="68"/>
      <c r="AO12747" s="68"/>
    </row>
    <row r="12748" spans="34:41" x14ac:dyDescent="0.15">
      <c r="AH12748" s="25"/>
      <c r="AI12748" s="25"/>
      <c r="AN12748" s="68"/>
      <c r="AO12748" s="68"/>
    </row>
    <row r="12749" spans="34:41" x14ac:dyDescent="0.15">
      <c r="AH12749" s="25"/>
      <c r="AI12749" s="25"/>
      <c r="AN12749" s="68"/>
      <c r="AO12749" s="68"/>
    </row>
    <row r="12750" spans="34:41" x14ac:dyDescent="0.15">
      <c r="AH12750" s="25"/>
      <c r="AI12750" s="25"/>
      <c r="AN12750" s="68"/>
      <c r="AO12750" s="68"/>
    </row>
    <row r="12751" spans="34:41" x14ac:dyDescent="0.15">
      <c r="AH12751" s="25"/>
      <c r="AI12751" s="25"/>
      <c r="AN12751" s="68"/>
      <c r="AO12751" s="68"/>
    </row>
    <row r="12752" spans="34:41" x14ac:dyDescent="0.15">
      <c r="AH12752" s="25"/>
      <c r="AI12752" s="25"/>
      <c r="AN12752" s="68"/>
      <c r="AO12752" s="68"/>
    </row>
    <row r="12753" spans="34:41" x14ac:dyDescent="0.15">
      <c r="AH12753" s="25"/>
      <c r="AI12753" s="25"/>
      <c r="AN12753" s="68"/>
      <c r="AO12753" s="68"/>
    </row>
    <row r="12754" spans="34:41" x14ac:dyDescent="0.15">
      <c r="AH12754" s="25"/>
      <c r="AI12754" s="25"/>
      <c r="AN12754" s="68"/>
      <c r="AO12754" s="68"/>
    </row>
    <row r="12755" spans="34:41" x14ac:dyDescent="0.15">
      <c r="AH12755" s="25"/>
      <c r="AI12755" s="25"/>
      <c r="AN12755" s="68"/>
      <c r="AO12755" s="68"/>
    </row>
    <row r="12756" spans="34:41" x14ac:dyDescent="0.15">
      <c r="AH12756" s="25"/>
      <c r="AI12756" s="25"/>
      <c r="AN12756" s="68"/>
      <c r="AO12756" s="68"/>
    </row>
    <row r="12757" spans="34:41" x14ac:dyDescent="0.15">
      <c r="AH12757" s="25"/>
      <c r="AI12757" s="25"/>
      <c r="AN12757" s="68"/>
      <c r="AO12757" s="68"/>
    </row>
    <row r="12758" spans="34:41" x14ac:dyDescent="0.15">
      <c r="AH12758" s="25"/>
      <c r="AI12758" s="25"/>
      <c r="AN12758" s="68"/>
      <c r="AO12758" s="68"/>
    </row>
    <row r="12759" spans="34:41" x14ac:dyDescent="0.15">
      <c r="AH12759" s="25"/>
      <c r="AI12759" s="25"/>
      <c r="AN12759" s="68"/>
      <c r="AO12759" s="68"/>
    </row>
    <row r="12760" spans="34:41" x14ac:dyDescent="0.15">
      <c r="AH12760" s="25"/>
      <c r="AI12760" s="25"/>
      <c r="AN12760" s="68"/>
      <c r="AO12760" s="68"/>
    </row>
    <row r="12761" spans="34:41" x14ac:dyDescent="0.15">
      <c r="AH12761" s="25"/>
      <c r="AI12761" s="25"/>
      <c r="AN12761" s="68"/>
      <c r="AO12761" s="68"/>
    </row>
    <row r="12762" spans="34:41" x14ac:dyDescent="0.15">
      <c r="AH12762" s="25"/>
      <c r="AI12762" s="25"/>
      <c r="AN12762" s="68"/>
      <c r="AO12762" s="68"/>
    </row>
    <row r="12763" spans="34:41" x14ac:dyDescent="0.15">
      <c r="AH12763" s="25"/>
      <c r="AI12763" s="25"/>
      <c r="AN12763" s="68"/>
      <c r="AO12763" s="68"/>
    </row>
    <row r="12764" spans="34:41" x14ac:dyDescent="0.15">
      <c r="AH12764" s="25"/>
      <c r="AI12764" s="25"/>
      <c r="AN12764" s="68"/>
      <c r="AO12764" s="68"/>
    </row>
    <row r="12765" spans="34:41" x14ac:dyDescent="0.15">
      <c r="AH12765" s="25"/>
      <c r="AI12765" s="25"/>
      <c r="AN12765" s="68"/>
      <c r="AO12765" s="68"/>
    </row>
    <row r="12766" spans="34:41" x14ac:dyDescent="0.15">
      <c r="AH12766" s="25"/>
      <c r="AI12766" s="25"/>
      <c r="AN12766" s="68"/>
      <c r="AO12766" s="68"/>
    </row>
    <row r="12767" spans="34:41" x14ac:dyDescent="0.15">
      <c r="AH12767" s="25"/>
      <c r="AI12767" s="25"/>
      <c r="AN12767" s="68"/>
      <c r="AO12767" s="68"/>
    </row>
    <row r="12768" spans="34:41" x14ac:dyDescent="0.15">
      <c r="AH12768" s="25"/>
      <c r="AI12768" s="25"/>
      <c r="AN12768" s="68"/>
      <c r="AO12768" s="68"/>
    </row>
    <row r="12769" spans="34:41" x14ac:dyDescent="0.15">
      <c r="AH12769" s="25"/>
      <c r="AI12769" s="25"/>
      <c r="AN12769" s="68"/>
      <c r="AO12769" s="68"/>
    </row>
    <row r="12770" spans="34:41" x14ac:dyDescent="0.15">
      <c r="AH12770" s="25"/>
      <c r="AI12770" s="25"/>
      <c r="AN12770" s="68"/>
      <c r="AO12770" s="68"/>
    </row>
    <row r="12771" spans="34:41" x14ac:dyDescent="0.15">
      <c r="AH12771" s="25"/>
      <c r="AI12771" s="25"/>
      <c r="AN12771" s="68"/>
      <c r="AO12771" s="68"/>
    </row>
    <row r="12772" spans="34:41" x14ac:dyDescent="0.15">
      <c r="AH12772" s="25"/>
      <c r="AI12772" s="25"/>
      <c r="AN12772" s="68"/>
      <c r="AO12772" s="68"/>
    </row>
    <row r="12773" spans="34:41" x14ac:dyDescent="0.15">
      <c r="AH12773" s="25"/>
      <c r="AI12773" s="25"/>
      <c r="AN12773" s="68"/>
      <c r="AO12773" s="68"/>
    </row>
    <row r="12774" spans="34:41" x14ac:dyDescent="0.15">
      <c r="AH12774" s="25"/>
      <c r="AI12774" s="25"/>
      <c r="AN12774" s="68"/>
      <c r="AO12774" s="68"/>
    </row>
    <row r="12775" spans="34:41" x14ac:dyDescent="0.15">
      <c r="AH12775" s="25"/>
      <c r="AI12775" s="25"/>
      <c r="AN12775" s="68"/>
      <c r="AO12775" s="68"/>
    </row>
    <row r="12776" spans="34:41" x14ac:dyDescent="0.15">
      <c r="AH12776" s="25"/>
      <c r="AI12776" s="25"/>
      <c r="AN12776" s="68"/>
      <c r="AO12776" s="68"/>
    </row>
    <row r="12777" spans="34:41" x14ac:dyDescent="0.15">
      <c r="AH12777" s="25"/>
      <c r="AI12777" s="25"/>
      <c r="AN12777" s="68"/>
      <c r="AO12777" s="68"/>
    </row>
    <row r="12778" spans="34:41" x14ac:dyDescent="0.15">
      <c r="AH12778" s="25"/>
      <c r="AI12778" s="25"/>
      <c r="AN12778" s="68"/>
      <c r="AO12778" s="68"/>
    </row>
    <row r="12779" spans="34:41" x14ac:dyDescent="0.15">
      <c r="AH12779" s="25"/>
      <c r="AI12779" s="25"/>
      <c r="AN12779" s="68"/>
      <c r="AO12779" s="68"/>
    </row>
    <row r="12780" spans="34:41" x14ac:dyDescent="0.15">
      <c r="AH12780" s="25"/>
      <c r="AI12780" s="25"/>
      <c r="AN12780" s="68"/>
      <c r="AO12780" s="68"/>
    </row>
    <row r="12781" spans="34:41" x14ac:dyDescent="0.15">
      <c r="AH12781" s="25"/>
      <c r="AI12781" s="25"/>
      <c r="AN12781" s="68"/>
      <c r="AO12781" s="68"/>
    </row>
    <row r="12782" spans="34:41" x14ac:dyDescent="0.15">
      <c r="AH12782" s="25"/>
      <c r="AI12782" s="25"/>
      <c r="AN12782" s="68"/>
      <c r="AO12782" s="68"/>
    </row>
    <row r="12783" spans="34:41" x14ac:dyDescent="0.15">
      <c r="AH12783" s="25"/>
      <c r="AI12783" s="25"/>
      <c r="AN12783" s="68"/>
      <c r="AO12783" s="68"/>
    </row>
    <row r="12784" spans="34:41" x14ac:dyDescent="0.15">
      <c r="AH12784" s="25"/>
      <c r="AI12784" s="25"/>
      <c r="AN12784" s="68"/>
      <c r="AO12784" s="68"/>
    </row>
    <row r="12785" spans="34:41" x14ac:dyDescent="0.15">
      <c r="AH12785" s="25"/>
      <c r="AI12785" s="25"/>
      <c r="AN12785" s="68"/>
      <c r="AO12785" s="68"/>
    </row>
    <row r="12786" spans="34:41" x14ac:dyDescent="0.15">
      <c r="AH12786" s="25"/>
      <c r="AI12786" s="25"/>
      <c r="AN12786" s="68"/>
      <c r="AO12786" s="68"/>
    </row>
    <row r="12787" spans="34:41" x14ac:dyDescent="0.15">
      <c r="AH12787" s="25"/>
      <c r="AI12787" s="25"/>
      <c r="AN12787" s="68"/>
      <c r="AO12787" s="68"/>
    </row>
    <row r="12788" spans="34:41" x14ac:dyDescent="0.15">
      <c r="AH12788" s="25"/>
      <c r="AI12788" s="25"/>
      <c r="AN12788" s="68"/>
      <c r="AO12788" s="68"/>
    </row>
    <row r="12789" spans="34:41" x14ac:dyDescent="0.15">
      <c r="AH12789" s="25"/>
      <c r="AI12789" s="25"/>
      <c r="AN12789" s="68"/>
      <c r="AO12789" s="68"/>
    </row>
    <row r="12790" spans="34:41" x14ac:dyDescent="0.15">
      <c r="AH12790" s="25"/>
      <c r="AI12790" s="25"/>
      <c r="AN12790" s="68"/>
      <c r="AO12790" s="68"/>
    </row>
    <row r="12791" spans="34:41" x14ac:dyDescent="0.15">
      <c r="AH12791" s="25"/>
      <c r="AI12791" s="25"/>
      <c r="AN12791" s="68"/>
      <c r="AO12791" s="68"/>
    </row>
    <row r="12792" spans="34:41" x14ac:dyDescent="0.15">
      <c r="AH12792" s="25"/>
      <c r="AI12792" s="25"/>
      <c r="AN12792" s="68"/>
      <c r="AO12792" s="68"/>
    </row>
    <row r="12793" spans="34:41" x14ac:dyDescent="0.15">
      <c r="AH12793" s="25"/>
      <c r="AI12793" s="25"/>
      <c r="AN12793" s="68"/>
      <c r="AO12793" s="68"/>
    </row>
    <row r="12794" spans="34:41" x14ac:dyDescent="0.15">
      <c r="AH12794" s="25"/>
      <c r="AI12794" s="25"/>
      <c r="AN12794" s="68"/>
      <c r="AO12794" s="68"/>
    </row>
    <row r="12795" spans="34:41" x14ac:dyDescent="0.15">
      <c r="AH12795" s="25"/>
      <c r="AI12795" s="25"/>
      <c r="AN12795" s="68"/>
      <c r="AO12795" s="68"/>
    </row>
    <row r="12796" spans="34:41" x14ac:dyDescent="0.15">
      <c r="AH12796" s="25"/>
      <c r="AI12796" s="25"/>
      <c r="AN12796" s="68"/>
      <c r="AO12796" s="68"/>
    </row>
    <row r="12797" spans="34:41" x14ac:dyDescent="0.15">
      <c r="AH12797" s="25"/>
      <c r="AI12797" s="25"/>
      <c r="AN12797" s="68"/>
      <c r="AO12797" s="68"/>
    </row>
    <row r="12798" spans="34:41" x14ac:dyDescent="0.15">
      <c r="AH12798" s="25"/>
      <c r="AI12798" s="25"/>
      <c r="AN12798" s="68"/>
      <c r="AO12798" s="68"/>
    </row>
    <row r="12799" spans="34:41" x14ac:dyDescent="0.15">
      <c r="AH12799" s="25"/>
      <c r="AI12799" s="25"/>
      <c r="AN12799" s="68"/>
      <c r="AO12799" s="68"/>
    </row>
    <row r="12800" spans="34:41" x14ac:dyDescent="0.15">
      <c r="AH12800" s="25"/>
      <c r="AI12800" s="25"/>
      <c r="AN12800" s="68"/>
      <c r="AO12800" s="68"/>
    </row>
    <row r="12801" spans="34:41" x14ac:dyDescent="0.15">
      <c r="AH12801" s="25"/>
      <c r="AI12801" s="25"/>
      <c r="AN12801" s="68"/>
      <c r="AO12801" s="68"/>
    </row>
    <row r="12802" spans="34:41" x14ac:dyDescent="0.15">
      <c r="AH12802" s="25"/>
      <c r="AI12802" s="25"/>
      <c r="AN12802" s="68"/>
      <c r="AO12802" s="68"/>
    </row>
    <row r="12803" spans="34:41" x14ac:dyDescent="0.15">
      <c r="AH12803" s="25"/>
      <c r="AI12803" s="25"/>
      <c r="AN12803" s="68"/>
      <c r="AO12803" s="68"/>
    </row>
    <row r="12804" spans="34:41" x14ac:dyDescent="0.15">
      <c r="AH12804" s="25"/>
      <c r="AI12804" s="25"/>
      <c r="AN12804" s="68"/>
      <c r="AO12804" s="68"/>
    </row>
    <row r="12805" spans="34:41" x14ac:dyDescent="0.15">
      <c r="AH12805" s="25"/>
      <c r="AI12805" s="25"/>
      <c r="AN12805" s="68"/>
      <c r="AO12805" s="68"/>
    </row>
    <row r="12806" spans="34:41" x14ac:dyDescent="0.15">
      <c r="AH12806" s="25"/>
      <c r="AI12806" s="25"/>
      <c r="AN12806" s="68"/>
      <c r="AO12806" s="68"/>
    </row>
    <row r="12807" spans="34:41" x14ac:dyDescent="0.15">
      <c r="AH12807" s="25"/>
      <c r="AI12807" s="25"/>
      <c r="AN12807" s="68"/>
      <c r="AO12807" s="68"/>
    </row>
    <row r="12808" spans="34:41" x14ac:dyDescent="0.15">
      <c r="AH12808" s="25"/>
      <c r="AI12808" s="25"/>
      <c r="AN12808" s="68"/>
      <c r="AO12808" s="68"/>
    </row>
    <row r="12809" spans="34:41" x14ac:dyDescent="0.15">
      <c r="AH12809" s="25"/>
      <c r="AI12809" s="25"/>
      <c r="AN12809" s="68"/>
      <c r="AO12809" s="68"/>
    </row>
    <row r="12810" spans="34:41" x14ac:dyDescent="0.15">
      <c r="AH12810" s="25"/>
      <c r="AI12810" s="25"/>
      <c r="AN12810" s="68"/>
      <c r="AO12810" s="68"/>
    </row>
    <row r="12811" spans="34:41" x14ac:dyDescent="0.15">
      <c r="AH12811" s="25"/>
      <c r="AI12811" s="25"/>
      <c r="AN12811" s="68"/>
      <c r="AO12811" s="68"/>
    </row>
    <row r="12812" spans="34:41" x14ac:dyDescent="0.15">
      <c r="AH12812" s="25"/>
      <c r="AI12812" s="25"/>
      <c r="AN12812" s="68"/>
      <c r="AO12812" s="68"/>
    </row>
    <row r="12813" spans="34:41" x14ac:dyDescent="0.15">
      <c r="AH12813" s="25"/>
      <c r="AI12813" s="25"/>
      <c r="AN12813" s="68"/>
      <c r="AO12813" s="68"/>
    </row>
    <row r="12814" spans="34:41" x14ac:dyDescent="0.15">
      <c r="AH12814" s="25"/>
      <c r="AI12814" s="25"/>
      <c r="AN12814" s="68"/>
      <c r="AO12814" s="68"/>
    </row>
    <row r="12815" spans="34:41" x14ac:dyDescent="0.15">
      <c r="AH12815" s="25"/>
      <c r="AI12815" s="25"/>
      <c r="AN12815" s="68"/>
      <c r="AO12815" s="68"/>
    </row>
    <row r="12816" spans="34:41" x14ac:dyDescent="0.15">
      <c r="AH12816" s="25"/>
      <c r="AI12816" s="25"/>
      <c r="AN12816" s="68"/>
      <c r="AO12816" s="68"/>
    </row>
    <row r="12817" spans="34:41" x14ac:dyDescent="0.15">
      <c r="AH12817" s="25"/>
      <c r="AI12817" s="25"/>
      <c r="AN12817" s="68"/>
      <c r="AO12817" s="68"/>
    </row>
    <row r="12818" spans="34:41" x14ac:dyDescent="0.15">
      <c r="AH12818" s="25"/>
      <c r="AI12818" s="25"/>
      <c r="AN12818" s="68"/>
      <c r="AO12818" s="68"/>
    </row>
    <row r="12819" spans="34:41" x14ac:dyDescent="0.15">
      <c r="AH12819" s="25"/>
      <c r="AI12819" s="25"/>
      <c r="AN12819" s="68"/>
      <c r="AO12819" s="68"/>
    </row>
    <row r="12820" spans="34:41" x14ac:dyDescent="0.15">
      <c r="AH12820" s="25"/>
      <c r="AI12820" s="25"/>
      <c r="AN12820" s="68"/>
      <c r="AO12820" s="68"/>
    </row>
    <row r="12821" spans="34:41" x14ac:dyDescent="0.15">
      <c r="AH12821" s="25"/>
      <c r="AI12821" s="25"/>
      <c r="AN12821" s="68"/>
      <c r="AO12821" s="68"/>
    </row>
    <row r="12822" spans="34:41" x14ac:dyDescent="0.15">
      <c r="AH12822" s="25"/>
      <c r="AI12822" s="25"/>
      <c r="AN12822" s="68"/>
      <c r="AO12822" s="68"/>
    </row>
    <row r="12823" spans="34:41" x14ac:dyDescent="0.15">
      <c r="AH12823" s="25"/>
      <c r="AI12823" s="25"/>
      <c r="AN12823" s="68"/>
      <c r="AO12823" s="68"/>
    </row>
    <row r="12824" spans="34:41" x14ac:dyDescent="0.15">
      <c r="AH12824" s="25"/>
      <c r="AI12824" s="25"/>
      <c r="AN12824" s="68"/>
      <c r="AO12824" s="68"/>
    </row>
    <row r="12825" spans="34:41" x14ac:dyDescent="0.15">
      <c r="AH12825" s="25"/>
      <c r="AI12825" s="25"/>
      <c r="AN12825" s="68"/>
      <c r="AO12825" s="68"/>
    </row>
    <row r="12826" spans="34:41" x14ac:dyDescent="0.15">
      <c r="AH12826" s="25"/>
      <c r="AI12826" s="25"/>
      <c r="AN12826" s="68"/>
      <c r="AO12826" s="68"/>
    </row>
    <row r="12827" spans="34:41" x14ac:dyDescent="0.15">
      <c r="AH12827" s="25"/>
      <c r="AI12827" s="25"/>
      <c r="AN12827" s="68"/>
      <c r="AO12827" s="68"/>
    </row>
    <row r="12828" spans="34:41" x14ac:dyDescent="0.15">
      <c r="AH12828" s="25"/>
      <c r="AI12828" s="25"/>
      <c r="AN12828" s="68"/>
      <c r="AO12828" s="68"/>
    </row>
    <row r="12829" spans="34:41" x14ac:dyDescent="0.15">
      <c r="AH12829" s="25"/>
      <c r="AI12829" s="25"/>
      <c r="AN12829" s="68"/>
      <c r="AO12829" s="68"/>
    </row>
    <row r="12830" spans="34:41" x14ac:dyDescent="0.15">
      <c r="AH12830" s="25"/>
      <c r="AI12830" s="25"/>
      <c r="AN12830" s="68"/>
      <c r="AO12830" s="68"/>
    </row>
    <row r="12831" spans="34:41" x14ac:dyDescent="0.15">
      <c r="AH12831" s="25"/>
      <c r="AI12831" s="25"/>
      <c r="AN12831" s="68"/>
      <c r="AO12831" s="68"/>
    </row>
    <row r="12832" spans="34:41" x14ac:dyDescent="0.15">
      <c r="AH12832" s="25"/>
      <c r="AI12832" s="25"/>
      <c r="AN12832" s="68"/>
      <c r="AO12832" s="68"/>
    </row>
    <row r="12833" spans="34:41" x14ac:dyDescent="0.15">
      <c r="AH12833" s="25"/>
      <c r="AI12833" s="25"/>
      <c r="AN12833" s="68"/>
      <c r="AO12833" s="68"/>
    </row>
    <row r="12834" spans="34:41" x14ac:dyDescent="0.15">
      <c r="AH12834" s="25"/>
      <c r="AI12834" s="25"/>
      <c r="AN12834" s="68"/>
      <c r="AO12834" s="68"/>
    </row>
    <row r="12835" spans="34:41" x14ac:dyDescent="0.15">
      <c r="AH12835" s="25"/>
      <c r="AI12835" s="25"/>
      <c r="AN12835" s="68"/>
      <c r="AO12835" s="68"/>
    </row>
    <row r="12836" spans="34:41" x14ac:dyDescent="0.15">
      <c r="AH12836" s="25"/>
      <c r="AI12836" s="25"/>
      <c r="AN12836" s="68"/>
      <c r="AO12836" s="68"/>
    </row>
    <row r="12837" spans="34:41" x14ac:dyDescent="0.15">
      <c r="AH12837" s="25"/>
      <c r="AI12837" s="25"/>
      <c r="AN12837" s="68"/>
      <c r="AO12837" s="68"/>
    </row>
    <row r="12838" spans="34:41" x14ac:dyDescent="0.15">
      <c r="AH12838" s="25"/>
      <c r="AI12838" s="25"/>
      <c r="AN12838" s="68"/>
      <c r="AO12838" s="68"/>
    </row>
    <row r="12839" spans="34:41" x14ac:dyDescent="0.15">
      <c r="AH12839" s="25"/>
      <c r="AI12839" s="25"/>
      <c r="AN12839" s="68"/>
      <c r="AO12839" s="68"/>
    </row>
    <row r="12840" spans="34:41" x14ac:dyDescent="0.15">
      <c r="AH12840" s="25"/>
      <c r="AI12840" s="25"/>
      <c r="AN12840" s="68"/>
      <c r="AO12840" s="68"/>
    </row>
    <row r="12841" spans="34:41" x14ac:dyDescent="0.15">
      <c r="AH12841" s="25"/>
      <c r="AI12841" s="25"/>
      <c r="AN12841" s="68"/>
      <c r="AO12841" s="68"/>
    </row>
    <row r="12842" spans="34:41" x14ac:dyDescent="0.15">
      <c r="AH12842" s="25"/>
      <c r="AI12842" s="25"/>
      <c r="AN12842" s="68"/>
      <c r="AO12842" s="68"/>
    </row>
    <row r="12843" spans="34:41" x14ac:dyDescent="0.15">
      <c r="AH12843" s="25"/>
      <c r="AI12843" s="25"/>
      <c r="AN12843" s="68"/>
      <c r="AO12843" s="68"/>
    </row>
    <row r="12844" spans="34:41" x14ac:dyDescent="0.15">
      <c r="AH12844" s="25"/>
      <c r="AI12844" s="25"/>
      <c r="AN12844" s="68"/>
      <c r="AO12844" s="68"/>
    </row>
    <row r="12845" spans="34:41" x14ac:dyDescent="0.15">
      <c r="AH12845" s="25"/>
      <c r="AI12845" s="25"/>
      <c r="AN12845" s="68"/>
      <c r="AO12845" s="68"/>
    </row>
    <row r="12846" spans="34:41" x14ac:dyDescent="0.15">
      <c r="AH12846" s="25"/>
      <c r="AI12846" s="25"/>
      <c r="AN12846" s="68"/>
      <c r="AO12846" s="68"/>
    </row>
    <row r="12847" spans="34:41" x14ac:dyDescent="0.15">
      <c r="AH12847" s="25"/>
      <c r="AI12847" s="25"/>
      <c r="AN12847" s="68"/>
      <c r="AO12847" s="68"/>
    </row>
    <row r="12848" spans="34:41" x14ac:dyDescent="0.15">
      <c r="AH12848" s="25"/>
      <c r="AI12848" s="25"/>
      <c r="AN12848" s="68"/>
      <c r="AO12848" s="68"/>
    </row>
    <row r="12849" spans="34:41" x14ac:dyDescent="0.15">
      <c r="AH12849" s="25"/>
      <c r="AI12849" s="25"/>
      <c r="AN12849" s="68"/>
      <c r="AO12849" s="68"/>
    </row>
    <row r="12850" spans="34:41" x14ac:dyDescent="0.15">
      <c r="AH12850" s="25"/>
      <c r="AI12850" s="25"/>
      <c r="AN12850" s="68"/>
      <c r="AO12850" s="68"/>
    </row>
    <row r="12851" spans="34:41" x14ac:dyDescent="0.15">
      <c r="AH12851" s="25"/>
      <c r="AI12851" s="25"/>
      <c r="AN12851" s="68"/>
      <c r="AO12851" s="68"/>
    </row>
    <row r="12852" spans="34:41" x14ac:dyDescent="0.15">
      <c r="AH12852" s="25"/>
      <c r="AI12852" s="25"/>
      <c r="AN12852" s="68"/>
      <c r="AO12852" s="68"/>
    </row>
    <row r="12853" spans="34:41" x14ac:dyDescent="0.15">
      <c r="AH12853" s="25"/>
      <c r="AI12853" s="25"/>
      <c r="AN12853" s="68"/>
      <c r="AO12853" s="68"/>
    </row>
    <row r="12854" spans="34:41" x14ac:dyDescent="0.15">
      <c r="AH12854" s="25"/>
      <c r="AI12854" s="25"/>
      <c r="AN12854" s="68"/>
      <c r="AO12854" s="68"/>
    </row>
    <row r="12855" spans="34:41" x14ac:dyDescent="0.15">
      <c r="AH12855" s="25"/>
      <c r="AI12855" s="25"/>
      <c r="AN12855" s="68"/>
      <c r="AO12855" s="68"/>
    </row>
    <row r="12856" spans="34:41" x14ac:dyDescent="0.15">
      <c r="AH12856" s="25"/>
      <c r="AI12856" s="25"/>
      <c r="AN12856" s="68"/>
      <c r="AO12856" s="68"/>
    </row>
    <row r="12857" spans="34:41" x14ac:dyDescent="0.15">
      <c r="AH12857" s="25"/>
      <c r="AI12857" s="25"/>
      <c r="AN12857" s="68"/>
      <c r="AO12857" s="68"/>
    </row>
    <row r="12858" spans="34:41" x14ac:dyDescent="0.15">
      <c r="AH12858" s="25"/>
      <c r="AI12858" s="25"/>
      <c r="AN12858" s="68"/>
      <c r="AO12858" s="68"/>
    </row>
    <row r="12859" spans="34:41" x14ac:dyDescent="0.15">
      <c r="AH12859" s="25"/>
      <c r="AI12859" s="25"/>
      <c r="AN12859" s="68"/>
      <c r="AO12859" s="68"/>
    </row>
    <row r="12860" spans="34:41" x14ac:dyDescent="0.15">
      <c r="AH12860" s="25"/>
      <c r="AI12860" s="25"/>
      <c r="AN12860" s="68"/>
      <c r="AO12860" s="68"/>
    </row>
    <row r="12861" spans="34:41" x14ac:dyDescent="0.15">
      <c r="AH12861" s="25"/>
      <c r="AI12861" s="25"/>
      <c r="AN12861" s="68"/>
      <c r="AO12861" s="68"/>
    </row>
    <row r="12862" spans="34:41" x14ac:dyDescent="0.15">
      <c r="AH12862" s="25"/>
      <c r="AI12862" s="25"/>
      <c r="AN12862" s="68"/>
      <c r="AO12862" s="68"/>
    </row>
    <row r="12863" spans="34:41" x14ac:dyDescent="0.15">
      <c r="AH12863" s="25"/>
      <c r="AI12863" s="25"/>
      <c r="AN12863" s="68"/>
      <c r="AO12863" s="68"/>
    </row>
    <row r="12864" spans="34:41" x14ac:dyDescent="0.15">
      <c r="AH12864" s="25"/>
      <c r="AI12864" s="25"/>
      <c r="AN12864" s="68"/>
      <c r="AO12864" s="68"/>
    </row>
    <row r="12865" spans="34:41" x14ac:dyDescent="0.15">
      <c r="AH12865" s="25"/>
      <c r="AI12865" s="25"/>
      <c r="AN12865" s="68"/>
      <c r="AO12865" s="68"/>
    </row>
    <row r="12866" spans="34:41" x14ac:dyDescent="0.15">
      <c r="AH12866" s="25"/>
      <c r="AI12866" s="25"/>
      <c r="AN12866" s="68"/>
      <c r="AO12866" s="68"/>
    </row>
    <row r="12867" spans="34:41" x14ac:dyDescent="0.15">
      <c r="AH12867" s="25"/>
      <c r="AI12867" s="25"/>
      <c r="AN12867" s="68"/>
      <c r="AO12867" s="68"/>
    </row>
    <row r="12868" spans="34:41" x14ac:dyDescent="0.15">
      <c r="AH12868" s="25"/>
      <c r="AI12868" s="25"/>
      <c r="AN12868" s="68"/>
      <c r="AO12868" s="68"/>
    </row>
    <row r="12869" spans="34:41" x14ac:dyDescent="0.15">
      <c r="AH12869" s="25"/>
      <c r="AI12869" s="25"/>
      <c r="AN12869" s="68"/>
      <c r="AO12869" s="68"/>
    </row>
    <row r="12870" spans="34:41" x14ac:dyDescent="0.15">
      <c r="AH12870" s="25"/>
      <c r="AI12870" s="25"/>
      <c r="AN12870" s="68"/>
      <c r="AO12870" s="68"/>
    </row>
    <row r="12871" spans="34:41" x14ac:dyDescent="0.15">
      <c r="AH12871" s="25"/>
      <c r="AI12871" s="25"/>
      <c r="AN12871" s="68"/>
      <c r="AO12871" s="68"/>
    </row>
    <row r="12872" spans="34:41" x14ac:dyDescent="0.15">
      <c r="AH12872" s="25"/>
      <c r="AI12872" s="25"/>
      <c r="AN12872" s="68"/>
      <c r="AO12872" s="68"/>
    </row>
    <row r="12873" spans="34:41" x14ac:dyDescent="0.15">
      <c r="AH12873" s="25"/>
      <c r="AI12873" s="25"/>
      <c r="AN12873" s="68"/>
      <c r="AO12873" s="68"/>
    </row>
    <row r="12874" spans="34:41" x14ac:dyDescent="0.15">
      <c r="AH12874" s="25"/>
      <c r="AI12874" s="25"/>
      <c r="AN12874" s="68"/>
      <c r="AO12874" s="68"/>
    </row>
    <row r="12875" spans="34:41" x14ac:dyDescent="0.15">
      <c r="AH12875" s="25"/>
      <c r="AI12875" s="25"/>
      <c r="AN12875" s="68"/>
      <c r="AO12875" s="68"/>
    </row>
    <row r="12876" spans="34:41" x14ac:dyDescent="0.15">
      <c r="AH12876" s="25"/>
      <c r="AI12876" s="25"/>
      <c r="AN12876" s="68"/>
      <c r="AO12876" s="68"/>
    </row>
    <row r="12877" spans="34:41" x14ac:dyDescent="0.15">
      <c r="AH12877" s="25"/>
      <c r="AI12877" s="25"/>
      <c r="AN12877" s="68"/>
      <c r="AO12877" s="68"/>
    </row>
    <row r="12878" spans="34:41" x14ac:dyDescent="0.15">
      <c r="AH12878" s="25"/>
      <c r="AI12878" s="25"/>
      <c r="AN12878" s="68"/>
      <c r="AO12878" s="68"/>
    </row>
    <row r="12879" spans="34:41" x14ac:dyDescent="0.15">
      <c r="AH12879" s="25"/>
      <c r="AI12879" s="25"/>
      <c r="AN12879" s="68"/>
      <c r="AO12879" s="68"/>
    </row>
    <row r="12880" spans="34:41" x14ac:dyDescent="0.15">
      <c r="AH12880" s="25"/>
      <c r="AI12880" s="25"/>
      <c r="AN12880" s="68"/>
      <c r="AO12880" s="68"/>
    </row>
    <row r="12881" spans="34:41" x14ac:dyDescent="0.15">
      <c r="AH12881" s="25"/>
      <c r="AI12881" s="25"/>
      <c r="AN12881" s="68"/>
      <c r="AO12881" s="68"/>
    </row>
    <row r="12882" spans="34:41" x14ac:dyDescent="0.15">
      <c r="AH12882" s="25"/>
      <c r="AI12882" s="25"/>
      <c r="AN12882" s="68"/>
      <c r="AO12882" s="68"/>
    </row>
    <row r="12883" spans="34:41" x14ac:dyDescent="0.15">
      <c r="AH12883" s="25"/>
      <c r="AI12883" s="25"/>
      <c r="AN12883" s="68"/>
      <c r="AO12883" s="68"/>
    </row>
    <row r="12884" spans="34:41" x14ac:dyDescent="0.15">
      <c r="AH12884" s="25"/>
      <c r="AI12884" s="25"/>
      <c r="AN12884" s="68"/>
      <c r="AO12884" s="68"/>
    </row>
    <row r="12885" spans="34:41" x14ac:dyDescent="0.15">
      <c r="AH12885" s="25"/>
      <c r="AI12885" s="25"/>
      <c r="AN12885" s="68"/>
      <c r="AO12885" s="68"/>
    </row>
    <row r="12886" spans="34:41" x14ac:dyDescent="0.15">
      <c r="AH12886" s="25"/>
      <c r="AI12886" s="25"/>
      <c r="AN12886" s="68"/>
      <c r="AO12886" s="68"/>
    </row>
    <row r="12887" spans="34:41" x14ac:dyDescent="0.15">
      <c r="AH12887" s="25"/>
      <c r="AI12887" s="25"/>
      <c r="AN12887" s="68"/>
      <c r="AO12887" s="68"/>
    </row>
    <row r="12888" spans="34:41" x14ac:dyDescent="0.15">
      <c r="AH12888" s="25"/>
      <c r="AI12888" s="25"/>
      <c r="AN12888" s="68"/>
      <c r="AO12888" s="68"/>
    </row>
    <row r="12889" spans="34:41" x14ac:dyDescent="0.15">
      <c r="AH12889" s="25"/>
      <c r="AI12889" s="25"/>
      <c r="AN12889" s="68"/>
      <c r="AO12889" s="68"/>
    </row>
    <row r="12890" spans="34:41" x14ac:dyDescent="0.15">
      <c r="AH12890" s="25"/>
      <c r="AI12890" s="25"/>
      <c r="AN12890" s="68"/>
      <c r="AO12890" s="68"/>
    </row>
    <row r="12891" spans="34:41" x14ac:dyDescent="0.15">
      <c r="AH12891" s="25"/>
      <c r="AI12891" s="25"/>
      <c r="AN12891" s="68"/>
      <c r="AO12891" s="68"/>
    </row>
    <row r="12892" spans="34:41" x14ac:dyDescent="0.15">
      <c r="AH12892" s="25"/>
      <c r="AI12892" s="25"/>
      <c r="AN12892" s="68"/>
      <c r="AO12892" s="68"/>
    </row>
    <row r="12893" spans="34:41" x14ac:dyDescent="0.15">
      <c r="AH12893" s="25"/>
      <c r="AI12893" s="25"/>
      <c r="AN12893" s="68"/>
      <c r="AO12893" s="68"/>
    </row>
    <row r="12894" spans="34:41" x14ac:dyDescent="0.15">
      <c r="AH12894" s="25"/>
      <c r="AI12894" s="25"/>
      <c r="AN12894" s="68"/>
      <c r="AO12894" s="68"/>
    </row>
    <row r="12895" spans="34:41" x14ac:dyDescent="0.15">
      <c r="AH12895" s="25"/>
      <c r="AI12895" s="25"/>
      <c r="AN12895" s="68"/>
      <c r="AO12895" s="68"/>
    </row>
    <row r="12896" spans="34:41" x14ac:dyDescent="0.15">
      <c r="AH12896" s="25"/>
      <c r="AI12896" s="25"/>
      <c r="AN12896" s="68"/>
      <c r="AO12896" s="68"/>
    </row>
    <row r="12897" spans="34:41" x14ac:dyDescent="0.15">
      <c r="AH12897" s="25"/>
      <c r="AI12897" s="25"/>
      <c r="AN12897" s="68"/>
      <c r="AO12897" s="68"/>
    </row>
    <row r="12898" spans="34:41" x14ac:dyDescent="0.15">
      <c r="AH12898" s="25"/>
      <c r="AI12898" s="25"/>
      <c r="AN12898" s="68"/>
      <c r="AO12898" s="68"/>
    </row>
    <row r="12899" spans="34:41" x14ac:dyDescent="0.15">
      <c r="AH12899" s="25"/>
      <c r="AI12899" s="25"/>
      <c r="AN12899" s="68"/>
      <c r="AO12899" s="68"/>
    </row>
    <row r="12900" spans="34:41" x14ac:dyDescent="0.15">
      <c r="AH12900" s="25"/>
      <c r="AI12900" s="25"/>
      <c r="AN12900" s="68"/>
      <c r="AO12900" s="68"/>
    </row>
    <row r="12901" spans="34:41" x14ac:dyDescent="0.15">
      <c r="AH12901" s="25"/>
      <c r="AI12901" s="25"/>
      <c r="AN12901" s="68"/>
      <c r="AO12901" s="68"/>
    </row>
    <row r="12902" spans="34:41" x14ac:dyDescent="0.15">
      <c r="AH12902" s="25"/>
      <c r="AI12902" s="25"/>
      <c r="AN12902" s="68"/>
      <c r="AO12902" s="68"/>
    </row>
    <row r="12903" spans="34:41" x14ac:dyDescent="0.15">
      <c r="AH12903" s="25"/>
      <c r="AI12903" s="25"/>
      <c r="AN12903" s="68"/>
      <c r="AO12903" s="68"/>
    </row>
    <row r="12904" spans="34:41" x14ac:dyDescent="0.15">
      <c r="AH12904" s="25"/>
      <c r="AI12904" s="25"/>
      <c r="AN12904" s="68"/>
      <c r="AO12904" s="68"/>
    </row>
    <row r="12905" spans="34:41" x14ac:dyDescent="0.15">
      <c r="AH12905" s="25"/>
      <c r="AI12905" s="25"/>
      <c r="AN12905" s="68"/>
      <c r="AO12905" s="68"/>
    </row>
    <row r="12906" spans="34:41" x14ac:dyDescent="0.15">
      <c r="AH12906" s="25"/>
      <c r="AI12906" s="25"/>
      <c r="AN12906" s="68"/>
      <c r="AO12906" s="68"/>
    </row>
    <row r="12907" spans="34:41" x14ac:dyDescent="0.15">
      <c r="AH12907" s="25"/>
      <c r="AI12907" s="25"/>
      <c r="AN12907" s="68"/>
      <c r="AO12907" s="68"/>
    </row>
    <row r="12908" spans="34:41" x14ac:dyDescent="0.15">
      <c r="AH12908" s="25"/>
      <c r="AI12908" s="25"/>
      <c r="AN12908" s="68"/>
      <c r="AO12908" s="68"/>
    </row>
    <row r="12909" spans="34:41" x14ac:dyDescent="0.15">
      <c r="AH12909" s="25"/>
      <c r="AI12909" s="25"/>
      <c r="AN12909" s="68"/>
      <c r="AO12909" s="68"/>
    </row>
    <row r="12910" spans="34:41" x14ac:dyDescent="0.15">
      <c r="AH12910" s="25"/>
      <c r="AI12910" s="25"/>
      <c r="AN12910" s="68"/>
      <c r="AO12910" s="68"/>
    </row>
    <row r="12911" spans="34:41" x14ac:dyDescent="0.15">
      <c r="AH12911" s="25"/>
      <c r="AI12911" s="25"/>
      <c r="AN12911" s="68"/>
      <c r="AO12911" s="68"/>
    </row>
    <row r="12912" spans="34:41" x14ac:dyDescent="0.15">
      <c r="AH12912" s="25"/>
      <c r="AI12912" s="25"/>
      <c r="AN12912" s="68"/>
      <c r="AO12912" s="68"/>
    </row>
    <row r="12913" spans="34:41" x14ac:dyDescent="0.15">
      <c r="AH12913" s="25"/>
      <c r="AI12913" s="25"/>
      <c r="AN12913" s="68"/>
      <c r="AO12913" s="68"/>
    </row>
    <row r="12914" spans="34:41" x14ac:dyDescent="0.15">
      <c r="AH12914" s="25"/>
      <c r="AI12914" s="25"/>
      <c r="AN12914" s="68"/>
      <c r="AO12914" s="68"/>
    </row>
    <row r="12915" spans="34:41" x14ac:dyDescent="0.15">
      <c r="AH12915" s="25"/>
      <c r="AI12915" s="25"/>
      <c r="AN12915" s="68"/>
      <c r="AO12915" s="68"/>
    </row>
    <row r="12916" spans="34:41" x14ac:dyDescent="0.15">
      <c r="AH12916" s="25"/>
      <c r="AI12916" s="25"/>
      <c r="AN12916" s="68"/>
      <c r="AO12916" s="68"/>
    </row>
    <row r="12917" spans="34:41" x14ac:dyDescent="0.15">
      <c r="AH12917" s="25"/>
      <c r="AI12917" s="25"/>
      <c r="AN12917" s="68"/>
      <c r="AO12917" s="68"/>
    </row>
    <row r="12918" spans="34:41" x14ac:dyDescent="0.15">
      <c r="AH12918" s="25"/>
      <c r="AI12918" s="25"/>
      <c r="AN12918" s="68"/>
      <c r="AO12918" s="68"/>
    </row>
    <row r="12919" spans="34:41" x14ac:dyDescent="0.15">
      <c r="AH12919" s="25"/>
      <c r="AI12919" s="25"/>
      <c r="AN12919" s="68"/>
      <c r="AO12919" s="68"/>
    </row>
    <row r="12920" spans="34:41" x14ac:dyDescent="0.15">
      <c r="AH12920" s="25"/>
      <c r="AI12920" s="25"/>
      <c r="AN12920" s="68"/>
      <c r="AO12920" s="68"/>
    </row>
    <row r="12921" spans="34:41" x14ac:dyDescent="0.15">
      <c r="AH12921" s="25"/>
      <c r="AI12921" s="25"/>
      <c r="AN12921" s="68"/>
      <c r="AO12921" s="68"/>
    </row>
    <row r="12922" spans="34:41" x14ac:dyDescent="0.15">
      <c r="AH12922" s="25"/>
      <c r="AI12922" s="25"/>
      <c r="AN12922" s="68"/>
      <c r="AO12922" s="68"/>
    </row>
    <row r="12923" spans="34:41" x14ac:dyDescent="0.15">
      <c r="AH12923" s="25"/>
      <c r="AI12923" s="25"/>
      <c r="AN12923" s="68"/>
      <c r="AO12923" s="68"/>
    </row>
    <row r="12924" spans="34:41" x14ac:dyDescent="0.15">
      <c r="AH12924" s="25"/>
      <c r="AI12924" s="25"/>
      <c r="AN12924" s="68"/>
      <c r="AO12924" s="68"/>
    </row>
    <row r="12925" spans="34:41" x14ac:dyDescent="0.15">
      <c r="AH12925" s="25"/>
      <c r="AI12925" s="25"/>
      <c r="AN12925" s="68"/>
      <c r="AO12925" s="68"/>
    </row>
    <row r="12926" spans="34:41" x14ac:dyDescent="0.15">
      <c r="AH12926" s="25"/>
      <c r="AI12926" s="25"/>
      <c r="AN12926" s="68"/>
      <c r="AO12926" s="68"/>
    </row>
    <row r="12927" spans="34:41" x14ac:dyDescent="0.15">
      <c r="AH12927" s="25"/>
      <c r="AI12927" s="25"/>
      <c r="AN12927" s="68"/>
      <c r="AO12927" s="68"/>
    </row>
    <row r="12928" spans="34:41" x14ac:dyDescent="0.15">
      <c r="AH12928" s="25"/>
      <c r="AI12928" s="25"/>
      <c r="AN12928" s="68"/>
      <c r="AO12928" s="68"/>
    </row>
    <row r="12929" spans="34:41" x14ac:dyDescent="0.15">
      <c r="AH12929" s="25"/>
      <c r="AI12929" s="25"/>
      <c r="AN12929" s="68"/>
      <c r="AO12929" s="68"/>
    </row>
    <row r="12930" spans="34:41" x14ac:dyDescent="0.15">
      <c r="AH12930" s="25"/>
      <c r="AI12930" s="25"/>
      <c r="AN12930" s="68"/>
      <c r="AO12930" s="68"/>
    </row>
    <row r="12931" spans="34:41" x14ac:dyDescent="0.15">
      <c r="AH12931" s="25"/>
      <c r="AI12931" s="25"/>
      <c r="AN12931" s="68"/>
      <c r="AO12931" s="68"/>
    </row>
    <row r="12932" spans="34:41" x14ac:dyDescent="0.15">
      <c r="AH12932" s="25"/>
      <c r="AI12932" s="25"/>
      <c r="AN12932" s="68"/>
      <c r="AO12932" s="68"/>
    </row>
    <row r="12933" spans="34:41" x14ac:dyDescent="0.15">
      <c r="AH12933" s="25"/>
      <c r="AI12933" s="25"/>
      <c r="AN12933" s="68"/>
      <c r="AO12933" s="68"/>
    </row>
    <row r="12934" spans="34:41" x14ac:dyDescent="0.15">
      <c r="AH12934" s="25"/>
      <c r="AI12934" s="25"/>
      <c r="AN12934" s="68"/>
      <c r="AO12934" s="68"/>
    </row>
    <row r="12935" spans="34:41" x14ac:dyDescent="0.15">
      <c r="AH12935" s="25"/>
      <c r="AI12935" s="25"/>
      <c r="AN12935" s="68"/>
      <c r="AO12935" s="68"/>
    </row>
    <row r="12936" spans="34:41" x14ac:dyDescent="0.15">
      <c r="AH12936" s="25"/>
      <c r="AI12936" s="25"/>
      <c r="AN12936" s="68"/>
      <c r="AO12936" s="68"/>
    </row>
    <row r="12937" spans="34:41" x14ac:dyDescent="0.15">
      <c r="AH12937" s="25"/>
      <c r="AI12937" s="25"/>
      <c r="AN12937" s="68"/>
      <c r="AO12937" s="68"/>
    </row>
    <row r="12938" spans="34:41" x14ac:dyDescent="0.15">
      <c r="AH12938" s="25"/>
      <c r="AI12938" s="25"/>
      <c r="AN12938" s="68"/>
      <c r="AO12938" s="68"/>
    </row>
    <row r="12939" spans="34:41" x14ac:dyDescent="0.15">
      <c r="AH12939" s="25"/>
      <c r="AI12939" s="25"/>
      <c r="AN12939" s="68"/>
      <c r="AO12939" s="68"/>
    </row>
    <row r="12940" spans="34:41" x14ac:dyDescent="0.15">
      <c r="AH12940" s="25"/>
      <c r="AI12940" s="25"/>
      <c r="AN12940" s="68"/>
      <c r="AO12940" s="68"/>
    </row>
    <row r="12941" spans="34:41" x14ac:dyDescent="0.15">
      <c r="AH12941" s="25"/>
      <c r="AI12941" s="25"/>
      <c r="AN12941" s="68"/>
      <c r="AO12941" s="68"/>
    </row>
    <row r="12942" spans="34:41" x14ac:dyDescent="0.15">
      <c r="AH12942" s="25"/>
      <c r="AI12942" s="25"/>
      <c r="AN12942" s="68"/>
      <c r="AO12942" s="68"/>
    </row>
    <row r="12943" spans="34:41" x14ac:dyDescent="0.15">
      <c r="AH12943" s="25"/>
      <c r="AI12943" s="25"/>
      <c r="AN12943" s="68"/>
      <c r="AO12943" s="68"/>
    </row>
    <row r="12944" spans="34:41" x14ac:dyDescent="0.15">
      <c r="AH12944" s="25"/>
      <c r="AI12944" s="25"/>
      <c r="AN12944" s="68"/>
      <c r="AO12944" s="68"/>
    </row>
    <row r="12945" spans="34:41" x14ac:dyDescent="0.15">
      <c r="AH12945" s="25"/>
      <c r="AI12945" s="25"/>
      <c r="AN12945" s="68"/>
      <c r="AO12945" s="68"/>
    </row>
    <row r="12946" spans="34:41" x14ac:dyDescent="0.15">
      <c r="AH12946" s="25"/>
      <c r="AI12946" s="25"/>
      <c r="AN12946" s="68"/>
      <c r="AO12946" s="68"/>
    </row>
    <row r="12947" spans="34:41" x14ac:dyDescent="0.15">
      <c r="AH12947" s="25"/>
      <c r="AI12947" s="25"/>
      <c r="AN12947" s="68"/>
      <c r="AO12947" s="68"/>
    </row>
    <row r="12948" spans="34:41" x14ac:dyDescent="0.15">
      <c r="AH12948" s="25"/>
      <c r="AI12948" s="25"/>
      <c r="AN12948" s="68"/>
      <c r="AO12948" s="68"/>
    </row>
    <row r="12949" spans="34:41" x14ac:dyDescent="0.15">
      <c r="AH12949" s="25"/>
      <c r="AI12949" s="25"/>
      <c r="AN12949" s="68"/>
      <c r="AO12949" s="68"/>
    </row>
    <row r="12950" spans="34:41" x14ac:dyDescent="0.15">
      <c r="AH12950" s="25"/>
      <c r="AI12950" s="25"/>
      <c r="AN12950" s="68"/>
      <c r="AO12950" s="68"/>
    </row>
    <row r="12951" spans="34:41" x14ac:dyDescent="0.15">
      <c r="AH12951" s="25"/>
      <c r="AI12951" s="25"/>
      <c r="AN12951" s="68"/>
      <c r="AO12951" s="68"/>
    </row>
    <row r="12952" spans="34:41" x14ac:dyDescent="0.15">
      <c r="AH12952" s="25"/>
      <c r="AI12952" s="25"/>
      <c r="AN12952" s="68"/>
      <c r="AO12952" s="68"/>
    </row>
    <row r="12953" spans="34:41" x14ac:dyDescent="0.15">
      <c r="AH12953" s="25"/>
      <c r="AI12953" s="25"/>
      <c r="AN12953" s="68"/>
      <c r="AO12953" s="68"/>
    </row>
    <row r="12954" spans="34:41" x14ac:dyDescent="0.15">
      <c r="AH12954" s="25"/>
      <c r="AI12954" s="25"/>
      <c r="AN12954" s="68"/>
      <c r="AO12954" s="68"/>
    </row>
    <row r="12955" spans="34:41" x14ac:dyDescent="0.15">
      <c r="AH12955" s="25"/>
      <c r="AI12955" s="25"/>
      <c r="AN12955" s="68"/>
      <c r="AO12955" s="68"/>
    </row>
    <row r="12956" spans="34:41" x14ac:dyDescent="0.15">
      <c r="AH12956" s="25"/>
      <c r="AI12956" s="25"/>
      <c r="AN12956" s="68"/>
      <c r="AO12956" s="68"/>
    </row>
    <row r="12957" spans="34:41" x14ac:dyDescent="0.15">
      <c r="AH12957" s="25"/>
      <c r="AI12957" s="25"/>
      <c r="AN12957" s="68"/>
      <c r="AO12957" s="68"/>
    </row>
    <row r="12958" spans="34:41" x14ac:dyDescent="0.15">
      <c r="AH12958" s="25"/>
      <c r="AI12958" s="25"/>
      <c r="AN12958" s="68"/>
      <c r="AO12958" s="68"/>
    </row>
    <row r="12959" spans="34:41" x14ac:dyDescent="0.15">
      <c r="AH12959" s="25"/>
      <c r="AI12959" s="25"/>
      <c r="AN12959" s="68"/>
      <c r="AO12959" s="68"/>
    </row>
    <row r="12960" spans="34:41" x14ac:dyDescent="0.15">
      <c r="AH12960" s="25"/>
      <c r="AI12960" s="25"/>
      <c r="AN12960" s="68"/>
      <c r="AO12960" s="68"/>
    </row>
    <row r="12961" spans="34:41" x14ac:dyDescent="0.15">
      <c r="AH12961" s="25"/>
      <c r="AI12961" s="25"/>
      <c r="AN12961" s="68"/>
      <c r="AO12961" s="68"/>
    </row>
    <row r="12962" spans="34:41" x14ac:dyDescent="0.15">
      <c r="AH12962" s="25"/>
      <c r="AI12962" s="25"/>
      <c r="AN12962" s="68"/>
      <c r="AO12962" s="68"/>
    </row>
    <row r="12963" spans="34:41" x14ac:dyDescent="0.15">
      <c r="AH12963" s="25"/>
      <c r="AI12963" s="25"/>
      <c r="AN12963" s="68"/>
      <c r="AO12963" s="68"/>
    </row>
    <row r="12964" spans="34:41" x14ac:dyDescent="0.15">
      <c r="AH12964" s="25"/>
      <c r="AI12964" s="25"/>
      <c r="AN12964" s="68"/>
      <c r="AO12964" s="68"/>
    </row>
    <row r="12965" spans="34:41" x14ac:dyDescent="0.15">
      <c r="AH12965" s="25"/>
      <c r="AI12965" s="25"/>
      <c r="AN12965" s="68"/>
      <c r="AO12965" s="68"/>
    </row>
    <row r="12966" spans="34:41" x14ac:dyDescent="0.15">
      <c r="AH12966" s="25"/>
      <c r="AI12966" s="25"/>
      <c r="AN12966" s="68"/>
      <c r="AO12966" s="68"/>
    </row>
    <row r="12967" spans="34:41" x14ac:dyDescent="0.15">
      <c r="AH12967" s="25"/>
      <c r="AI12967" s="25"/>
      <c r="AN12967" s="68"/>
      <c r="AO12967" s="68"/>
    </row>
    <row r="12968" spans="34:41" x14ac:dyDescent="0.15">
      <c r="AH12968" s="25"/>
      <c r="AI12968" s="25"/>
      <c r="AN12968" s="68"/>
      <c r="AO12968" s="68"/>
    </row>
    <row r="12969" spans="34:41" x14ac:dyDescent="0.15">
      <c r="AH12969" s="25"/>
      <c r="AI12969" s="25"/>
      <c r="AN12969" s="68"/>
      <c r="AO12969" s="68"/>
    </row>
    <row r="12970" spans="34:41" x14ac:dyDescent="0.15">
      <c r="AH12970" s="25"/>
      <c r="AI12970" s="25"/>
      <c r="AN12970" s="68"/>
      <c r="AO12970" s="68"/>
    </row>
    <row r="12971" spans="34:41" x14ac:dyDescent="0.15">
      <c r="AH12971" s="25"/>
      <c r="AI12971" s="25"/>
      <c r="AN12971" s="68"/>
      <c r="AO12971" s="68"/>
    </row>
    <row r="12972" spans="34:41" x14ac:dyDescent="0.15">
      <c r="AH12972" s="25"/>
      <c r="AI12972" s="25"/>
      <c r="AN12972" s="68"/>
      <c r="AO12972" s="68"/>
    </row>
    <row r="12973" spans="34:41" x14ac:dyDescent="0.15">
      <c r="AH12973" s="25"/>
      <c r="AI12973" s="25"/>
      <c r="AN12973" s="68"/>
      <c r="AO12973" s="68"/>
    </row>
    <row r="12974" spans="34:41" x14ac:dyDescent="0.15">
      <c r="AH12974" s="25"/>
      <c r="AI12974" s="25"/>
      <c r="AN12974" s="68"/>
      <c r="AO12974" s="68"/>
    </row>
    <row r="12975" spans="34:41" x14ac:dyDescent="0.15">
      <c r="AH12975" s="25"/>
      <c r="AI12975" s="25"/>
      <c r="AN12975" s="68"/>
      <c r="AO12975" s="68"/>
    </row>
    <row r="12976" spans="34:41" x14ac:dyDescent="0.15">
      <c r="AH12976" s="25"/>
      <c r="AI12976" s="25"/>
      <c r="AN12976" s="68"/>
      <c r="AO12976" s="68"/>
    </row>
    <row r="12977" spans="34:41" x14ac:dyDescent="0.15">
      <c r="AH12977" s="25"/>
      <c r="AI12977" s="25"/>
      <c r="AN12977" s="68"/>
      <c r="AO12977" s="68"/>
    </row>
    <row r="12978" spans="34:41" x14ac:dyDescent="0.15">
      <c r="AH12978" s="25"/>
      <c r="AI12978" s="25"/>
      <c r="AN12978" s="68"/>
      <c r="AO12978" s="68"/>
    </row>
    <row r="12979" spans="34:41" x14ac:dyDescent="0.15">
      <c r="AH12979" s="25"/>
      <c r="AI12979" s="25"/>
      <c r="AN12979" s="68"/>
      <c r="AO12979" s="68"/>
    </row>
    <row r="12980" spans="34:41" x14ac:dyDescent="0.15">
      <c r="AH12980" s="25"/>
      <c r="AI12980" s="25"/>
      <c r="AN12980" s="68"/>
      <c r="AO12980" s="68"/>
    </row>
    <row r="12981" spans="34:41" x14ac:dyDescent="0.15">
      <c r="AH12981" s="25"/>
      <c r="AI12981" s="25"/>
      <c r="AN12981" s="68"/>
      <c r="AO12981" s="68"/>
    </row>
    <row r="12982" spans="34:41" x14ac:dyDescent="0.15">
      <c r="AH12982" s="25"/>
      <c r="AI12982" s="25"/>
      <c r="AN12982" s="68"/>
      <c r="AO12982" s="68"/>
    </row>
    <row r="12983" spans="34:41" x14ac:dyDescent="0.15">
      <c r="AH12983" s="25"/>
      <c r="AI12983" s="25"/>
      <c r="AN12983" s="68"/>
      <c r="AO12983" s="68"/>
    </row>
    <row r="12984" spans="34:41" x14ac:dyDescent="0.15">
      <c r="AH12984" s="25"/>
      <c r="AI12984" s="25"/>
      <c r="AN12984" s="68"/>
      <c r="AO12984" s="68"/>
    </row>
    <row r="12985" spans="34:41" x14ac:dyDescent="0.15">
      <c r="AH12985" s="25"/>
      <c r="AI12985" s="25"/>
      <c r="AN12985" s="68"/>
      <c r="AO12985" s="68"/>
    </row>
    <row r="12986" spans="34:41" x14ac:dyDescent="0.15">
      <c r="AH12986" s="25"/>
      <c r="AI12986" s="25"/>
      <c r="AN12986" s="68"/>
      <c r="AO12986" s="68"/>
    </row>
    <row r="12987" spans="34:41" x14ac:dyDescent="0.15">
      <c r="AH12987" s="25"/>
      <c r="AI12987" s="25"/>
      <c r="AN12987" s="68"/>
      <c r="AO12987" s="68"/>
    </row>
    <row r="12988" spans="34:41" x14ac:dyDescent="0.15">
      <c r="AH12988" s="25"/>
      <c r="AI12988" s="25"/>
      <c r="AN12988" s="68"/>
      <c r="AO12988" s="68"/>
    </row>
    <row r="12989" spans="34:41" x14ac:dyDescent="0.15">
      <c r="AH12989" s="25"/>
      <c r="AI12989" s="25"/>
      <c r="AN12989" s="68"/>
      <c r="AO12989" s="68"/>
    </row>
    <row r="12990" spans="34:41" x14ac:dyDescent="0.15">
      <c r="AH12990" s="25"/>
      <c r="AI12990" s="25"/>
      <c r="AN12990" s="68"/>
      <c r="AO12990" s="68"/>
    </row>
    <row r="12991" spans="34:41" x14ac:dyDescent="0.15">
      <c r="AH12991" s="25"/>
      <c r="AI12991" s="25"/>
      <c r="AN12991" s="68"/>
      <c r="AO12991" s="68"/>
    </row>
    <row r="12992" spans="34:41" x14ac:dyDescent="0.15">
      <c r="AH12992" s="25"/>
      <c r="AI12992" s="25"/>
      <c r="AN12992" s="68"/>
      <c r="AO12992" s="68"/>
    </row>
    <row r="12993" spans="34:41" x14ac:dyDescent="0.15">
      <c r="AH12993" s="25"/>
      <c r="AI12993" s="25"/>
      <c r="AN12993" s="68"/>
      <c r="AO12993" s="68"/>
    </row>
    <row r="12994" spans="34:41" x14ac:dyDescent="0.15">
      <c r="AH12994" s="25"/>
      <c r="AI12994" s="25"/>
      <c r="AN12994" s="68"/>
      <c r="AO12994" s="68"/>
    </row>
    <row r="12995" spans="34:41" x14ac:dyDescent="0.15">
      <c r="AH12995" s="25"/>
      <c r="AI12995" s="25"/>
      <c r="AN12995" s="68"/>
      <c r="AO12995" s="68"/>
    </row>
    <row r="12996" spans="34:41" x14ac:dyDescent="0.15">
      <c r="AH12996" s="25"/>
      <c r="AI12996" s="25"/>
      <c r="AN12996" s="68"/>
      <c r="AO12996" s="68"/>
    </row>
    <row r="12997" spans="34:41" x14ac:dyDescent="0.15">
      <c r="AH12997" s="25"/>
      <c r="AI12997" s="25"/>
      <c r="AN12997" s="68"/>
      <c r="AO12997" s="68"/>
    </row>
    <row r="12998" spans="34:41" x14ac:dyDescent="0.15">
      <c r="AH12998" s="25"/>
      <c r="AI12998" s="25"/>
      <c r="AN12998" s="68"/>
      <c r="AO12998" s="68"/>
    </row>
    <row r="12999" spans="34:41" x14ac:dyDescent="0.15">
      <c r="AH12999" s="25"/>
      <c r="AI12999" s="25"/>
      <c r="AN12999" s="68"/>
      <c r="AO12999" s="68"/>
    </row>
    <row r="13000" spans="34:41" x14ac:dyDescent="0.15">
      <c r="AH13000" s="25"/>
      <c r="AI13000" s="25"/>
      <c r="AN13000" s="68"/>
      <c r="AO13000" s="68"/>
    </row>
    <row r="13001" spans="34:41" x14ac:dyDescent="0.15">
      <c r="AH13001" s="25"/>
      <c r="AI13001" s="25"/>
      <c r="AN13001" s="68"/>
      <c r="AO13001" s="68"/>
    </row>
    <row r="13002" spans="34:41" x14ac:dyDescent="0.15">
      <c r="AH13002" s="25"/>
      <c r="AI13002" s="25"/>
      <c r="AN13002" s="68"/>
      <c r="AO13002" s="68"/>
    </row>
    <row r="13003" spans="34:41" x14ac:dyDescent="0.15">
      <c r="AH13003" s="25"/>
      <c r="AI13003" s="25"/>
      <c r="AN13003" s="68"/>
      <c r="AO13003" s="68"/>
    </row>
    <row r="13004" spans="34:41" x14ac:dyDescent="0.15">
      <c r="AH13004" s="25"/>
      <c r="AI13004" s="25"/>
      <c r="AN13004" s="68"/>
      <c r="AO13004" s="68"/>
    </row>
    <row r="13005" spans="34:41" x14ac:dyDescent="0.15">
      <c r="AH13005" s="25"/>
      <c r="AI13005" s="25"/>
      <c r="AN13005" s="68"/>
      <c r="AO13005" s="68"/>
    </row>
    <row r="13006" spans="34:41" x14ac:dyDescent="0.15">
      <c r="AH13006" s="25"/>
      <c r="AI13006" s="25"/>
      <c r="AN13006" s="68"/>
      <c r="AO13006" s="68"/>
    </row>
    <row r="13007" spans="34:41" x14ac:dyDescent="0.15">
      <c r="AH13007" s="25"/>
      <c r="AI13007" s="25"/>
      <c r="AN13007" s="68"/>
      <c r="AO13007" s="68"/>
    </row>
    <row r="13008" spans="34:41" x14ac:dyDescent="0.15">
      <c r="AH13008" s="25"/>
      <c r="AI13008" s="25"/>
      <c r="AN13008" s="68"/>
      <c r="AO13008" s="68"/>
    </row>
    <row r="13009" spans="34:41" x14ac:dyDescent="0.15">
      <c r="AH13009" s="25"/>
      <c r="AI13009" s="25"/>
      <c r="AN13009" s="68"/>
      <c r="AO13009" s="68"/>
    </row>
    <row r="13010" spans="34:41" x14ac:dyDescent="0.15">
      <c r="AH13010" s="25"/>
      <c r="AI13010" s="25"/>
      <c r="AN13010" s="68"/>
      <c r="AO13010" s="68"/>
    </row>
    <row r="13011" spans="34:41" x14ac:dyDescent="0.15">
      <c r="AH13011" s="25"/>
      <c r="AI13011" s="25"/>
      <c r="AN13011" s="68"/>
      <c r="AO13011" s="68"/>
    </row>
    <row r="13012" spans="34:41" x14ac:dyDescent="0.15">
      <c r="AH13012" s="25"/>
      <c r="AI13012" s="25"/>
      <c r="AN13012" s="68"/>
      <c r="AO13012" s="68"/>
    </row>
    <row r="13013" spans="34:41" x14ac:dyDescent="0.15">
      <c r="AH13013" s="25"/>
      <c r="AI13013" s="25"/>
      <c r="AN13013" s="68"/>
      <c r="AO13013" s="68"/>
    </row>
    <row r="13014" spans="34:41" x14ac:dyDescent="0.15">
      <c r="AH13014" s="25"/>
      <c r="AI13014" s="25"/>
      <c r="AN13014" s="68"/>
      <c r="AO13014" s="68"/>
    </row>
    <row r="13015" spans="34:41" x14ac:dyDescent="0.15">
      <c r="AH13015" s="25"/>
      <c r="AI13015" s="25"/>
      <c r="AN13015" s="68"/>
      <c r="AO13015" s="68"/>
    </row>
    <row r="13016" spans="34:41" x14ac:dyDescent="0.15">
      <c r="AH13016" s="25"/>
      <c r="AI13016" s="25"/>
      <c r="AN13016" s="68"/>
      <c r="AO13016" s="68"/>
    </row>
    <row r="13017" spans="34:41" x14ac:dyDescent="0.15">
      <c r="AH13017" s="25"/>
      <c r="AI13017" s="25"/>
      <c r="AN13017" s="68"/>
      <c r="AO13017" s="68"/>
    </row>
    <row r="13018" spans="34:41" x14ac:dyDescent="0.15">
      <c r="AH13018" s="25"/>
      <c r="AI13018" s="25"/>
      <c r="AN13018" s="68"/>
      <c r="AO13018" s="68"/>
    </row>
    <row r="13019" spans="34:41" x14ac:dyDescent="0.15">
      <c r="AH13019" s="25"/>
      <c r="AI13019" s="25"/>
      <c r="AN13019" s="68"/>
      <c r="AO13019" s="68"/>
    </row>
    <row r="13020" spans="34:41" x14ac:dyDescent="0.15">
      <c r="AH13020" s="25"/>
      <c r="AI13020" s="25"/>
      <c r="AN13020" s="68"/>
      <c r="AO13020" s="68"/>
    </row>
    <row r="13021" spans="34:41" x14ac:dyDescent="0.15">
      <c r="AH13021" s="25"/>
      <c r="AI13021" s="25"/>
      <c r="AN13021" s="68"/>
      <c r="AO13021" s="68"/>
    </row>
    <row r="13022" spans="34:41" x14ac:dyDescent="0.15">
      <c r="AH13022" s="25"/>
      <c r="AI13022" s="25"/>
      <c r="AN13022" s="68"/>
      <c r="AO13022" s="68"/>
    </row>
    <row r="13023" spans="34:41" x14ac:dyDescent="0.15">
      <c r="AH13023" s="25"/>
      <c r="AI13023" s="25"/>
      <c r="AN13023" s="68"/>
      <c r="AO13023" s="68"/>
    </row>
    <row r="13024" spans="34:41" x14ac:dyDescent="0.15">
      <c r="AH13024" s="25"/>
      <c r="AI13024" s="25"/>
      <c r="AN13024" s="68"/>
      <c r="AO13024" s="68"/>
    </row>
    <row r="13025" spans="34:41" x14ac:dyDescent="0.15">
      <c r="AH13025" s="25"/>
      <c r="AI13025" s="25"/>
      <c r="AN13025" s="68"/>
      <c r="AO13025" s="68"/>
    </row>
    <row r="13026" spans="34:41" x14ac:dyDescent="0.15">
      <c r="AH13026" s="25"/>
      <c r="AI13026" s="25"/>
      <c r="AN13026" s="68"/>
      <c r="AO13026" s="68"/>
    </row>
    <row r="13027" spans="34:41" x14ac:dyDescent="0.15">
      <c r="AH13027" s="25"/>
      <c r="AI13027" s="25"/>
      <c r="AN13027" s="68"/>
      <c r="AO13027" s="68"/>
    </row>
    <row r="13028" spans="34:41" x14ac:dyDescent="0.15">
      <c r="AH13028" s="25"/>
      <c r="AI13028" s="25"/>
      <c r="AN13028" s="68"/>
      <c r="AO13028" s="68"/>
    </row>
    <row r="13029" spans="34:41" x14ac:dyDescent="0.15">
      <c r="AH13029" s="25"/>
      <c r="AI13029" s="25"/>
      <c r="AN13029" s="68"/>
      <c r="AO13029" s="68"/>
    </row>
    <row r="13030" spans="34:41" x14ac:dyDescent="0.15">
      <c r="AH13030" s="25"/>
      <c r="AI13030" s="25"/>
      <c r="AN13030" s="68"/>
      <c r="AO13030" s="68"/>
    </row>
    <row r="13031" spans="34:41" x14ac:dyDescent="0.15">
      <c r="AH13031" s="25"/>
      <c r="AI13031" s="25"/>
      <c r="AN13031" s="68"/>
      <c r="AO13031" s="68"/>
    </row>
    <row r="13032" spans="34:41" x14ac:dyDescent="0.15">
      <c r="AH13032" s="25"/>
      <c r="AI13032" s="25"/>
      <c r="AN13032" s="68"/>
      <c r="AO13032" s="68"/>
    </row>
    <row r="13033" spans="34:41" x14ac:dyDescent="0.15">
      <c r="AH13033" s="25"/>
      <c r="AI13033" s="25"/>
      <c r="AN13033" s="68"/>
      <c r="AO13033" s="68"/>
    </row>
    <row r="13034" spans="34:41" x14ac:dyDescent="0.15">
      <c r="AH13034" s="25"/>
      <c r="AI13034" s="25"/>
      <c r="AN13034" s="68"/>
      <c r="AO13034" s="68"/>
    </row>
    <row r="13035" spans="34:41" x14ac:dyDescent="0.15">
      <c r="AH13035" s="25"/>
      <c r="AI13035" s="25"/>
      <c r="AN13035" s="68"/>
      <c r="AO13035" s="68"/>
    </row>
    <row r="13036" spans="34:41" x14ac:dyDescent="0.15">
      <c r="AH13036" s="25"/>
      <c r="AI13036" s="25"/>
      <c r="AN13036" s="68"/>
      <c r="AO13036" s="68"/>
    </row>
    <row r="13037" spans="34:41" x14ac:dyDescent="0.15">
      <c r="AH13037" s="25"/>
      <c r="AI13037" s="25"/>
      <c r="AN13037" s="68"/>
      <c r="AO13037" s="68"/>
    </row>
    <row r="13038" spans="34:41" x14ac:dyDescent="0.15">
      <c r="AH13038" s="25"/>
      <c r="AI13038" s="25"/>
      <c r="AN13038" s="68"/>
      <c r="AO13038" s="68"/>
    </row>
    <row r="13039" spans="34:41" x14ac:dyDescent="0.15">
      <c r="AH13039" s="25"/>
      <c r="AI13039" s="25"/>
      <c r="AN13039" s="68"/>
      <c r="AO13039" s="68"/>
    </row>
    <row r="13040" spans="34:41" x14ac:dyDescent="0.15">
      <c r="AH13040" s="25"/>
      <c r="AI13040" s="25"/>
      <c r="AN13040" s="68"/>
      <c r="AO13040" s="68"/>
    </row>
    <row r="13041" spans="34:41" x14ac:dyDescent="0.15">
      <c r="AH13041" s="25"/>
      <c r="AI13041" s="25"/>
      <c r="AN13041" s="68"/>
      <c r="AO13041" s="68"/>
    </row>
    <row r="13042" spans="34:41" x14ac:dyDescent="0.15">
      <c r="AH13042" s="25"/>
      <c r="AI13042" s="25"/>
      <c r="AN13042" s="68"/>
      <c r="AO13042" s="68"/>
    </row>
    <row r="13043" spans="34:41" x14ac:dyDescent="0.15">
      <c r="AH13043" s="25"/>
      <c r="AI13043" s="25"/>
      <c r="AN13043" s="68"/>
      <c r="AO13043" s="68"/>
    </row>
    <row r="13044" spans="34:41" x14ac:dyDescent="0.15">
      <c r="AH13044" s="25"/>
      <c r="AI13044" s="25"/>
      <c r="AN13044" s="68"/>
      <c r="AO13044" s="68"/>
    </row>
    <row r="13045" spans="34:41" x14ac:dyDescent="0.15">
      <c r="AH13045" s="25"/>
      <c r="AI13045" s="25"/>
      <c r="AN13045" s="68"/>
      <c r="AO13045" s="68"/>
    </row>
    <row r="13046" spans="34:41" x14ac:dyDescent="0.15">
      <c r="AH13046" s="25"/>
      <c r="AI13046" s="25"/>
      <c r="AN13046" s="68"/>
      <c r="AO13046" s="68"/>
    </row>
    <row r="13047" spans="34:41" x14ac:dyDescent="0.15">
      <c r="AH13047" s="25"/>
      <c r="AI13047" s="25"/>
      <c r="AN13047" s="68"/>
      <c r="AO13047" s="68"/>
    </row>
    <row r="13048" spans="34:41" x14ac:dyDescent="0.15">
      <c r="AH13048" s="25"/>
      <c r="AI13048" s="25"/>
      <c r="AN13048" s="68"/>
      <c r="AO13048" s="68"/>
    </row>
    <row r="13049" spans="34:41" x14ac:dyDescent="0.15">
      <c r="AH13049" s="25"/>
      <c r="AI13049" s="25"/>
      <c r="AN13049" s="68"/>
      <c r="AO13049" s="68"/>
    </row>
    <row r="13050" spans="34:41" x14ac:dyDescent="0.15">
      <c r="AH13050" s="25"/>
      <c r="AI13050" s="25"/>
      <c r="AN13050" s="68"/>
      <c r="AO13050" s="68"/>
    </row>
    <row r="13051" spans="34:41" x14ac:dyDescent="0.15">
      <c r="AH13051" s="25"/>
      <c r="AI13051" s="25"/>
      <c r="AN13051" s="68"/>
      <c r="AO13051" s="68"/>
    </row>
    <row r="13052" spans="34:41" x14ac:dyDescent="0.15">
      <c r="AH13052" s="25"/>
      <c r="AI13052" s="25"/>
      <c r="AN13052" s="68"/>
      <c r="AO13052" s="68"/>
    </row>
    <row r="13053" spans="34:41" x14ac:dyDescent="0.15">
      <c r="AH13053" s="25"/>
      <c r="AI13053" s="25"/>
      <c r="AN13053" s="68"/>
      <c r="AO13053" s="68"/>
    </row>
    <row r="13054" spans="34:41" x14ac:dyDescent="0.15">
      <c r="AH13054" s="25"/>
      <c r="AI13054" s="25"/>
      <c r="AN13054" s="68"/>
      <c r="AO13054" s="68"/>
    </row>
    <row r="13055" spans="34:41" x14ac:dyDescent="0.15">
      <c r="AH13055" s="25"/>
      <c r="AI13055" s="25"/>
      <c r="AN13055" s="68"/>
      <c r="AO13055" s="68"/>
    </row>
    <row r="13056" spans="34:41" x14ac:dyDescent="0.15">
      <c r="AH13056" s="25"/>
      <c r="AI13056" s="25"/>
      <c r="AN13056" s="68"/>
      <c r="AO13056" s="68"/>
    </row>
    <row r="13057" spans="34:41" x14ac:dyDescent="0.15">
      <c r="AH13057" s="25"/>
      <c r="AI13057" s="25"/>
      <c r="AN13057" s="68"/>
      <c r="AO13057" s="68"/>
    </row>
    <row r="13058" spans="34:41" x14ac:dyDescent="0.15">
      <c r="AH13058" s="25"/>
      <c r="AI13058" s="25"/>
      <c r="AN13058" s="68"/>
      <c r="AO13058" s="68"/>
    </row>
    <row r="13059" spans="34:41" x14ac:dyDescent="0.15">
      <c r="AH13059" s="25"/>
      <c r="AI13059" s="25"/>
      <c r="AN13059" s="68"/>
      <c r="AO13059" s="68"/>
    </row>
    <row r="13060" spans="34:41" x14ac:dyDescent="0.15">
      <c r="AH13060" s="25"/>
      <c r="AI13060" s="25"/>
      <c r="AN13060" s="68"/>
      <c r="AO13060" s="68"/>
    </row>
    <row r="13061" spans="34:41" x14ac:dyDescent="0.15">
      <c r="AH13061" s="25"/>
      <c r="AI13061" s="25"/>
      <c r="AN13061" s="68"/>
      <c r="AO13061" s="68"/>
    </row>
    <row r="13062" spans="34:41" x14ac:dyDescent="0.15">
      <c r="AH13062" s="25"/>
      <c r="AI13062" s="25"/>
      <c r="AN13062" s="68"/>
      <c r="AO13062" s="68"/>
    </row>
    <row r="13063" spans="34:41" x14ac:dyDescent="0.15">
      <c r="AH13063" s="25"/>
      <c r="AI13063" s="25"/>
      <c r="AN13063" s="68"/>
      <c r="AO13063" s="68"/>
    </row>
    <row r="13064" spans="34:41" x14ac:dyDescent="0.15">
      <c r="AH13064" s="25"/>
      <c r="AI13064" s="25"/>
      <c r="AN13064" s="68"/>
      <c r="AO13064" s="68"/>
    </row>
    <row r="13065" spans="34:41" x14ac:dyDescent="0.15">
      <c r="AH13065" s="25"/>
      <c r="AI13065" s="25"/>
      <c r="AN13065" s="68"/>
      <c r="AO13065" s="68"/>
    </row>
    <row r="13066" spans="34:41" x14ac:dyDescent="0.15">
      <c r="AH13066" s="25"/>
      <c r="AI13066" s="25"/>
      <c r="AN13066" s="68"/>
      <c r="AO13066" s="68"/>
    </row>
    <row r="13067" spans="34:41" x14ac:dyDescent="0.15">
      <c r="AH13067" s="25"/>
      <c r="AI13067" s="25"/>
      <c r="AN13067" s="68"/>
      <c r="AO13067" s="68"/>
    </row>
    <row r="13068" spans="34:41" x14ac:dyDescent="0.15">
      <c r="AH13068" s="25"/>
      <c r="AI13068" s="25"/>
      <c r="AN13068" s="68"/>
      <c r="AO13068" s="68"/>
    </row>
    <row r="13069" spans="34:41" x14ac:dyDescent="0.15">
      <c r="AH13069" s="25"/>
      <c r="AI13069" s="25"/>
      <c r="AN13069" s="68"/>
      <c r="AO13069" s="68"/>
    </row>
    <row r="13070" spans="34:41" x14ac:dyDescent="0.15">
      <c r="AH13070" s="25"/>
      <c r="AI13070" s="25"/>
      <c r="AN13070" s="68"/>
      <c r="AO13070" s="68"/>
    </row>
    <row r="13071" spans="34:41" x14ac:dyDescent="0.15">
      <c r="AH13071" s="25"/>
      <c r="AI13071" s="25"/>
      <c r="AN13071" s="68"/>
      <c r="AO13071" s="68"/>
    </row>
    <row r="13072" spans="34:41" x14ac:dyDescent="0.15">
      <c r="AH13072" s="25"/>
      <c r="AI13072" s="25"/>
      <c r="AN13072" s="68"/>
      <c r="AO13072" s="68"/>
    </row>
    <row r="13073" spans="34:41" x14ac:dyDescent="0.15">
      <c r="AH13073" s="25"/>
      <c r="AI13073" s="25"/>
      <c r="AN13073" s="68"/>
      <c r="AO13073" s="68"/>
    </row>
    <row r="13074" spans="34:41" x14ac:dyDescent="0.15">
      <c r="AH13074" s="25"/>
      <c r="AI13074" s="25"/>
      <c r="AN13074" s="68"/>
      <c r="AO13074" s="68"/>
    </row>
    <row r="13075" spans="34:41" x14ac:dyDescent="0.15">
      <c r="AH13075" s="25"/>
      <c r="AI13075" s="25"/>
      <c r="AN13075" s="68"/>
      <c r="AO13075" s="68"/>
    </row>
    <row r="13076" spans="34:41" x14ac:dyDescent="0.15">
      <c r="AH13076" s="25"/>
      <c r="AI13076" s="25"/>
      <c r="AN13076" s="68"/>
      <c r="AO13076" s="68"/>
    </row>
    <row r="13077" spans="34:41" x14ac:dyDescent="0.15">
      <c r="AH13077" s="25"/>
      <c r="AI13077" s="25"/>
      <c r="AN13077" s="68"/>
      <c r="AO13077" s="68"/>
    </row>
    <row r="13078" spans="34:41" x14ac:dyDescent="0.15">
      <c r="AH13078" s="25"/>
      <c r="AI13078" s="25"/>
      <c r="AN13078" s="68"/>
      <c r="AO13078" s="68"/>
    </row>
    <row r="13079" spans="34:41" x14ac:dyDescent="0.15">
      <c r="AH13079" s="25"/>
      <c r="AI13079" s="25"/>
      <c r="AN13079" s="68"/>
      <c r="AO13079" s="68"/>
    </row>
    <row r="13080" spans="34:41" x14ac:dyDescent="0.15">
      <c r="AH13080" s="25"/>
      <c r="AI13080" s="25"/>
      <c r="AN13080" s="68"/>
      <c r="AO13080" s="68"/>
    </row>
    <row r="13081" spans="34:41" x14ac:dyDescent="0.15">
      <c r="AH13081" s="25"/>
      <c r="AI13081" s="25"/>
      <c r="AN13081" s="68"/>
      <c r="AO13081" s="68"/>
    </row>
    <row r="13082" spans="34:41" x14ac:dyDescent="0.15">
      <c r="AH13082" s="25"/>
      <c r="AI13082" s="25"/>
      <c r="AN13082" s="68"/>
      <c r="AO13082" s="68"/>
    </row>
    <row r="13083" spans="34:41" x14ac:dyDescent="0.15">
      <c r="AH13083" s="25"/>
      <c r="AI13083" s="25"/>
      <c r="AN13083" s="68"/>
      <c r="AO13083" s="68"/>
    </row>
    <row r="13084" spans="34:41" x14ac:dyDescent="0.15">
      <c r="AH13084" s="25"/>
      <c r="AI13084" s="25"/>
      <c r="AN13084" s="68"/>
      <c r="AO13084" s="68"/>
    </row>
    <row r="13085" spans="34:41" x14ac:dyDescent="0.15">
      <c r="AH13085" s="25"/>
      <c r="AI13085" s="25"/>
      <c r="AN13085" s="68"/>
      <c r="AO13085" s="68"/>
    </row>
    <row r="13086" spans="34:41" x14ac:dyDescent="0.15">
      <c r="AH13086" s="25"/>
      <c r="AI13086" s="25"/>
      <c r="AN13086" s="68"/>
      <c r="AO13086" s="68"/>
    </row>
    <row r="13087" spans="34:41" x14ac:dyDescent="0.15">
      <c r="AH13087" s="25"/>
      <c r="AI13087" s="25"/>
      <c r="AN13087" s="68"/>
      <c r="AO13087" s="68"/>
    </row>
    <row r="13088" spans="34:41" x14ac:dyDescent="0.15">
      <c r="AH13088" s="25"/>
      <c r="AI13088" s="25"/>
      <c r="AN13088" s="68"/>
      <c r="AO13088" s="68"/>
    </row>
    <row r="13089" spans="34:41" x14ac:dyDescent="0.15">
      <c r="AH13089" s="25"/>
      <c r="AI13089" s="25"/>
      <c r="AN13089" s="68"/>
      <c r="AO13089" s="68"/>
    </row>
    <row r="13090" spans="34:41" x14ac:dyDescent="0.15">
      <c r="AH13090" s="25"/>
      <c r="AI13090" s="25"/>
      <c r="AN13090" s="68"/>
      <c r="AO13090" s="68"/>
    </row>
    <row r="13091" spans="34:41" x14ac:dyDescent="0.15">
      <c r="AH13091" s="25"/>
      <c r="AI13091" s="25"/>
      <c r="AN13091" s="68"/>
      <c r="AO13091" s="68"/>
    </row>
    <row r="13092" spans="34:41" x14ac:dyDescent="0.15">
      <c r="AH13092" s="25"/>
      <c r="AI13092" s="25"/>
      <c r="AN13092" s="68"/>
      <c r="AO13092" s="68"/>
    </row>
    <row r="13093" spans="34:41" x14ac:dyDescent="0.15">
      <c r="AH13093" s="25"/>
      <c r="AI13093" s="25"/>
      <c r="AN13093" s="68"/>
      <c r="AO13093" s="68"/>
    </row>
    <row r="13094" spans="34:41" x14ac:dyDescent="0.15">
      <c r="AH13094" s="25"/>
      <c r="AI13094" s="25"/>
      <c r="AN13094" s="68"/>
      <c r="AO13094" s="68"/>
    </row>
    <row r="13095" spans="34:41" x14ac:dyDescent="0.15">
      <c r="AH13095" s="25"/>
      <c r="AI13095" s="25"/>
      <c r="AN13095" s="68"/>
      <c r="AO13095" s="68"/>
    </row>
    <row r="13096" spans="34:41" x14ac:dyDescent="0.15">
      <c r="AH13096" s="25"/>
      <c r="AI13096" s="25"/>
      <c r="AN13096" s="68"/>
      <c r="AO13096" s="68"/>
    </row>
    <row r="13097" spans="34:41" x14ac:dyDescent="0.15">
      <c r="AH13097" s="25"/>
      <c r="AI13097" s="25"/>
      <c r="AN13097" s="68"/>
      <c r="AO13097" s="68"/>
    </row>
    <row r="13098" spans="34:41" x14ac:dyDescent="0.15">
      <c r="AH13098" s="25"/>
      <c r="AI13098" s="25"/>
      <c r="AN13098" s="68"/>
      <c r="AO13098" s="68"/>
    </row>
    <row r="13099" spans="34:41" x14ac:dyDescent="0.15">
      <c r="AH13099" s="25"/>
      <c r="AI13099" s="25"/>
      <c r="AN13099" s="68"/>
      <c r="AO13099" s="68"/>
    </row>
    <row r="13100" spans="34:41" x14ac:dyDescent="0.15">
      <c r="AH13100" s="25"/>
      <c r="AI13100" s="25"/>
      <c r="AN13100" s="68"/>
      <c r="AO13100" s="68"/>
    </row>
    <row r="13101" spans="34:41" x14ac:dyDescent="0.15">
      <c r="AH13101" s="25"/>
      <c r="AI13101" s="25"/>
      <c r="AN13101" s="68"/>
      <c r="AO13101" s="68"/>
    </row>
    <row r="13102" spans="34:41" x14ac:dyDescent="0.15">
      <c r="AH13102" s="25"/>
      <c r="AI13102" s="25"/>
      <c r="AN13102" s="68"/>
      <c r="AO13102" s="68"/>
    </row>
    <row r="13103" spans="34:41" x14ac:dyDescent="0.15">
      <c r="AH13103" s="25"/>
      <c r="AI13103" s="25"/>
      <c r="AN13103" s="68"/>
      <c r="AO13103" s="68"/>
    </row>
    <row r="13104" spans="34:41" x14ac:dyDescent="0.15">
      <c r="AH13104" s="25"/>
      <c r="AI13104" s="25"/>
      <c r="AN13104" s="68"/>
      <c r="AO13104" s="68"/>
    </row>
    <row r="13105" spans="34:41" x14ac:dyDescent="0.15">
      <c r="AH13105" s="25"/>
      <c r="AI13105" s="25"/>
      <c r="AN13105" s="68"/>
      <c r="AO13105" s="68"/>
    </row>
    <row r="13106" spans="34:41" x14ac:dyDescent="0.15">
      <c r="AH13106" s="25"/>
      <c r="AI13106" s="25"/>
      <c r="AN13106" s="68"/>
      <c r="AO13106" s="68"/>
    </row>
    <row r="13107" spans="34:41" x14ac:dyDescent="0.15">
      <c r="AH13107" s="25"/>
      <c r="AI13107" s="25"/>
      <c r="AN13107" s="68"/>
      <c r="AO13107" s="68"/>
    </row>
    <row r="13108" spans="34:41" x14ac:dyDescent="0.15">
      <c r="AH13108" s="25"/>
      <c r="AI13108" s="25"/>
      <c r="AN13108" s="68"/>
      <c r="AO13108" s="68"/>
    </row>
    <row r="13109" spans="34:41" x14ac:dyDescent="0.15">
      <c r="AH13109" s="25"/>
      <c r="AI13109" s="25"/>
      <c r="AN13109" s="68"/>
      <c r="AO13109" s="68"/>
    </row>
    <row r="13110" spans="34:41" x14ac:dyDescent="0.15">
      <c r="AH13110" s="25"/>
      <c r="AI13110" s="25"/>
      <c r="AN13110" s="68"/>
      <c r="AO13110" s="68"/>
    </row>
    <row r="13111" spans="34:41" x14ac:dyDescent="0.15">
      <c r="AH13111" s="25"/>
      <c r="AI13111" s="25"/>
      <c r="AN13111" s="68"/>
      <c r="AO13111" s="68"/>
    </row>
    <row r="13112" spans="34:41" x14ac:dyDescent="0.15">
      <c r="AH13112" s="25"/>
      <c r="AI13112" s="25"/>
      <c r="AN13112" s="68"/>
      <c r="AO13112" s="68"/>
    </row>
    <row r="13113" spans="34:41" x14ac:dyDescent="0.15">
      <c r="AH13113" s="25"/>
      <c r="AI13113" s="25"/>
      <c r="AN13113" s="68"/>
      <c r="AO13113" s="68"/>
    </row>
    <row r="13114" spans="34:41" x14ac:dyDescent="0.15">
      <c r="AH13114" s="25"/>
      <c r="AI13114" s="25"/>
      <c r="AN13114" s="68"/>
      <c r="AO13114" s="68"/>
    </row>
    <row r="13115" spans="34:41" x14ac:dyDescent="0.15">
      <c r="AH13115" s="25"/>
      <c r="AI13115" s="25"/>
      <c r="AN13115" s="68"/>
      <c r="AO13115" s="68"/>
    </row>
    <row r="13116" spans="34:41" x14ac:dyDescent="0.15">
      <c r="AH13116" s="25"/>
      <c r="AI13116" s="25"/>
      <c r="AN13116" s="68"/>
      <c r="AO13116" s="68"/>
    </row>
    <row r="13117" spans="34:41" x14ac:dyDescent="0.15">
      <c r="AH13117" s="25"/>
      <c r="AI13117" s="25"/>
      <c r="AN13117" s="68"/>
      <c r="AO13117" s="68"/>
    </row>
    <row r="13118" spans="34:41" x14ac:dyDescent="0.15">
      <c r="AH13118" s="25"/>
      <c r="AI13118" s="25"/>
      <c r="AN13118" s="68"/>
      <c r="AO13118" s="68"/>
    </row>
    <row r="13119" spans="34:41" x14ac:dyDescent="0.15">
      <c r="AH13119" s="25"/>
      <c r="AI13119" s="25"/>
      <c r="AN13119" s="68"/>
      <c r="AO13119" s="68"/>
    </row>
    <row r="13120" spans="34:41" x14ac:dyDescent="0.15">
      <c r="AH13120" s="25"/>
      <c r="AI13120" s="25"/>
      <c r="AN13120" s="68"/>
      <c r="AO13120" s="68"/>
    </row>
    <row r="13121" spans="34:41" x14ac:dyDescent="0.15">
      <c r="AH13121" s="25"/>
      <c r="AI13121" s="25"/>
      <c r="AN13121" s="68"/>
      <c r="AO13121" s="68"/>
    </row>
    <row r="13122" spans="34:41" x14ac:dyDescent="0.15">
      <c r="AH13122" s="25"/>
      <c r="AI13122" s="25"/>
      <c r="AN13122" s="68"/>
      <c r="AO13122" s="68"/>
    </row>
    <row r="13123" spans="34:41" x14ac:dyDescent="0.15">
      <c r="AH13123" s="25"/>
      <c r="AI13123" s="25"/>
      <c r="AN13123" s="68"/>
      <c r="AO13123" s="68"/>
    </row>
    <row r="13124" spans="34:41" x14ac:dyDescent="0.15">
      <c r="AH13124" s="25"/>
      <c r="AI13124" s="25"/>
      <c r="AN13124" s="68"/>
      <c r="AO13124" s="68"/>
    </row>
    <row r="13125" spans="34:41" x14ac:dyDescent="0.15">
      <c r="AH13125" s="25"/>
      <c r="AI13125" s="25"/>
      <c r="AN13125" s="68"/>
      <c r="AO13125" s="68"/>
    </row>
    <row r="13126" spans="34:41" x14ac:dyDescent="0.15">
      <c r="AH13126" s="25"/>
      <c r="AI13126" s="25"/>
      <c r="AN13126" s="68"/>
      <c r="AO13126" s="68"/>
    </row>
    <row r="13127" spans="34:41" x14ac:dyDescent="0.15">
      <c r="AH13127" s="25"/>
      <c r="AI13127" s="25"/>
      <c r="AN13127" s="68"/>
      <c r="AO13127" s="68"/>
    </row>
    <row r="13128" spans="34:41" x14ac:dyDescent="0.15">
      <c r="AH13128" s="25"/>
      <c r="AI13128" s="25"/>
      <c r="AN13128" s="68"/>
      <c r="AO13128" s="68"/>
    </row>
    <row r="13129" spans="34:41" x14ac:dyDescent="0.15">
      <c r="AH13129" s="25"/>
      <c r="AI13129" s="25"/>
      <c r="AN13129" s="68"/>
      <c r="AO13129" s="68"/>
    </row>
    <row r="13130" spans="34:41" x14ac:dyDescent="0.15">
      <c r="AH13130" s="25"/>
      <c r="AI13130" s="25"/>
      <c r="AN13130" s="68"/>
      <c r="AO13130" s="68"/>
    </row>
    <row r="13131" spans="34:41" x14ac:dyDescent="0.15">
      <c r="AH13131" s="25"/>
      <c r="AI13131" s="25"/>
      <c r="AN13131" s="68"/>
      <c r="AO13131" s="68"/>
    </row>
    <row r="13132" spans="34:41" x14ac:dyDescent="0.15">
      <c r="AH13132" s="25"/>
      <c r="AI13132" s="25"/>
      <c r="AN13132" s="68"/>
      <c r="AO13132" s="68"/>
    </row>
    <row r="13133" spans="34:41" x14ac:dyDescent="0.15">
      <c r="AH13133" s="25"/>
      <c r="AI13133" s="25"/>
      <c r="AN13133" s="68"/>
      <c r="AO13133" s="68"/>
    </row>
    <row r="13134" spans="34:41" x14ac:dyDescent="0.15">
      <c r="AH13134" s="25"/>
      <c r="AI13134" s="25"/>
      <c r="AN13134" s="68"/>
      <c r="AO13134" s="68"/>
    </row>
    <row r="13135" spans="34:41" x14ac:dyDescent="0.15">
      <c r="AH13135" s="25"/>
      <c r="AI13135" s="25"/>
      <c r="AN13135" s="68"/>
      <c r="AO13135" s="68"/>
    </row>
    <row r="13136" spans="34:41" x14ac:dyDescent="0.15">
      <c r="AH13136" s="25"/>
      <c r="AI13136" s="25"/>
      <c r="AN13136" s="68"/>
      <c r="AO13136" s="68"/>
    </row>
    <row r="13137" spans="34:41" x14ac:dyDescent="0.15">
      <c r="AH13137" s="25"/>
      <c r="AI13137" s="25"/>
      <c r="AN13137" s="68"/>
      <c r="AO13137" s="68"/>
    </row>
    <row r="13138" spans="34:41" x14ac:dyDescent="0.15">
      <c r="AH13138" s="25"/>
      <c r="AI13138" s="25"/>
      <c r="AN13138" s="68"/>
      <c r="AO13138" s="68"/>
    </row>
    <row r="13139" spans="34:41" x14ac:dyDescent="0.15">
      <c r="AH13139" s="25"/>
      <c r="AI13139" s="25"/>
      <c r="AN13139" s="68"/>
      <c r="AO13139" s="68"/>
    </row>
    <row r="13140" spans="34:41" x14ac:dyDescent="0.15">
      <c r="AH13140" s="25"/>
      <c r="AI13140" s="25"/>
      <c r="AN13140" s="68"/>
      <c r="AO13140" s="68"/>
    </row>
    <row r="13141" spans="34:41" x14ac:dyDescent="0.15">
      <c r="AH13141" s="25"/>
      <c r="AI13141" s="25"/>
      <c r="AN13141" s="68"/>
      <c r="AO13141" s="68"/>
    </row>
    <row r="13142" spans="34:41" x14ac:dyDescent="0.15">
      <c r="AH13142" s="25"/>
      <c r="AI13142" s="25"/>
      <c r="AN13142" s="68"/>
      <c r="AO13142" s="68"/>
    </row>
    <row r="13143" spans="34:41" x14ac:dyDescent="0.15">
      <c r="AH13143" s="25"/>
      <c r="AI13143" s="25"/>
      <c r="AN13143" s="68"/>
      <c r="AO13143" s="68"/>
    </row>
    <row r="13144" spans="34:41" x14ac:dyDescent="0.15">
      <c r="AH13144" s="25"/>
      <c r="AI13144" s="25"/>
      <c r="AN13144" s="68"/>
      <c r="AO13144" s="68"/>
    </row>
    <row r="13145" spans="34:41" x14ac:dyDescent="0.15">
      <c r="AH13145" s="25"/>
      <c r="AI13145" s="25"/>
      <c r="AN13145" s="68"/>
      <c r="AO13145" s="68"/>
    </row>
    <row r="13146" spans="34:41" x14ac:dyDescent="0.15">
      <c r="AH13146" s="25"/>
      <c r="AI13146" s="25"/>
      <c r="AN13146" s="68"/>
      <c r="AO13146" s="68"/>
    </row>
    <row r="13147" spans="34:41" x14ac:dyDescent="0.15">
      <c r="AH13147" s="25"/>
      <c r="AI13147" s="25"/>
      <c r="AN13147" s="68"/>
      <c r="AO13147" s="68"/>
    </row>
    <row r="13148" spans="34:41" x14ac:dyDescent="0.15">
      <c r="AH13148" s="25"/>
      <c r="AI13148" s="25"/>
      <c r="AN13148" s="68"/>
      <c r="AO13148" s="68"/>
    </row>
    <row r="13149" spans="34:41" x14ac:dyDescent="0.15">
      <c r="AH13149" s="25"/>
      <c r="AI13149" s="25"/>
      <c r="AN13149" s="68"/>
      <c r="AO13149" s="68"/>
    </row>
    <row r="13150" spans="34:41" x14ac:dyDescent="0.15">
      <c r="AH13150" s="25"/>
      <c r="AI13150" s="25"/>
      <c r="AN13150" s="68"/>
      <c r="AO13150" s="68"/>
    </row>
    <row r="13151" spans="34:41" x14ac:dyDescent="0.15">
      <c r="AH13151" s="25"/>
      <c r="AI13151" s="25"/>
      <c r="AN13151" s="68"/>
      <c r="AO13151" s="68"/>
    </row>
    <row r="13152" spans="34:41" x14ac:dyDescent="0.15">
      <c r="AH13152" s="25"/>
      <c r="AI13152" s="25"/>
      <c r="AN13152" s="68"/>
      <c r="AO13152" s="68"/>
    </row>
    <row r="13153" spans="34:41" x14ac:dyDescent="0.15">
      <c r="AH13153" s="25"/>
      <c r="AI13153" s="25"/>
      <c r="AN13153" s="68"/>
      <c r="AO13153" s="68"/>
    </row>
    <row r="13154" spans="34:41" x14ac:dyDescent="0.15">
      <c r="AH13154" s="25"/>
      <c r="AI13154" s="25"/>
      <c r="AN13154" s="68"/>
      <c r="AO13154" s="68"/>
    </row>
    <row r="13155" spans="34:41" x14ac:dyDescent="0.15">
      <c r="AH13155" s="25"/>
      <c r="AI13155" s="25"/>
      <c r="AN13155" s="68"/>
      <c r="AO13155" s="68"/>
    </row>
    <row r="13156" spans="34:41" x14ac:dyDescent="0.15">
      <c r="AH13156" s="25"/>
      <c r="AI13156" s="25"/>
      <c r="AN13156" s="68"/>
      <c r="AO13156" s="68"/>
    </row>
    <row r="13157" spans="34:41" x14ac:dyDescent="0.15">
      <c r="AH13157" s="25"/>
      <c r="AI13157" s="25"/>
      <c r="AN13157" s="68"/>
      <c r="AO13157" s="68"/>
    </row>
    <row r="13158" spans="34:41" x14ac:dyDescent="0.15">
      <c r="AH13158" s="25"/>
      <c r="AI13158" s="25"/>
      <c r="AN13158" s="68"/>
      <c r="AO13158" s="68"/>
    </row>
    <row r="13159" spans="34:41" x14ac:dyDescent="0.15">
      <c r="AH13159" s="25"/>
      <c r="AI13159" s="25"/>
      <c r="AN13159" s="68"/>
      <c r="AO13159" s="68"/>
    </row>
    <row r="13160" spans="34:41" x14ac:dyDescent="0.15">
      <c r="AH13160" s="25"/>
      <c r="AI13160" s="25"/>
      <c r="AN13160" s="68"/>
      <c r="AO13160" s="68"/>
    </row>
    <row r="13161" spans="34:41" x14ac:dyDescent="0.15">
      <c r="AH13161" s="25"/>
      <c r="AI13161" s="25"/>
      <c r="AN13161" s="68"/>
      <c r="AO13161" s="68"/>
    </row>
    <row r="13162" spans="34:41" x14ac:dyDescent="0.15">
      <c r="AH13162" s="25"/>
      <c r="AI13162" s="25"/>
      <c r="AN13162" s="68"/>
      <c r="AO13162" s="68"/>
    </row>
    <row r="13163" spans="34:41" x14ac:dyDescent="0.15">
      <c r="AH13163" s="25"/>
      <c r="AI13163" s="25"/>
      <c r="AN13163" s="68"/>
      <c r="AO13163" s="68"/>
    </row>
    <row r="13164" spans="34:41" x14ac:dyDescent="0.15">
      <c r="AH13164" s="25"/>
      <c r="AI13164" s="25"/>
      <c r="AN13164" s="68"/>
      <c r="AO13164" s="68"/>
    </row>
    <row r="13165" spans="34:41" x14ac:dyDescent="0.15">
      <c r="AH13165" s="25"/>
      <c r="AI13165" s="25"/>
      <c r="AN13165" s="68"/>
      <c r="AO13165" s="68"/>
    </row>
    <row r="13166" spans="34:41" x14ac:dyDescent="0.15">
      <c r="AH13166" s="25"/>
      <c r="AI13166" s="25"/>
      <c r="AN13166" s="68"/>
      <c r="AO13166" s="68"/>
    </row>
    <row r="13167" spans="34:41" x14ac:dyDescent="0.15">
      <c r="AH13167" s="25"/>
      <c r="AI13167" s="25"/>
      <c r="AN13167" s="68"/>
      <c r="AO13167" s="68"/>
    </row>
    <row r="13168" spans="34:41" x14ac:dyDescent="0.15">
      <c r="AH13168" s="25"/>
      <c r="AI13168" s="25"/>
      <c r="AN13168" s="68"/>
      <c r="AO13168" s="68"/>
    </row>
    <row r="13169" spans="34:41" x14ac:dyDescent="0.15">
      <c r="AH13169" s="25"/>
      <c r="AI13169" s="25"/>
      <c r="AN13169" s="68"/>
      <c r="AO13169" s="68"/>
    </row>
    <row r="13170" spans="34:41" x14ac:dyDescent="0.15">
      <c r="AH13170" s="25"/>
      <c r="AI13170" s="25"/>
      <c r="AN13170" s="68"/>
      <c r="AO13170" s="68"/>
    </row>
    <row r="13171" spans="34:41" x14ac:dyDescent="0.15">
      <c r="AH13171" s="25"/>
      <c r="AI13171" s="25"/>
      <c r="AN13171" s="68"/>
      <c r="AO13171" s="68"/>
    </row>
    <row r="13172" spans="34:41" x14ac:dyDescent="0.15">
      <c r="AH13172" s="25"/>
      <c r="AI13172" s="25"/>
      <c r="AN13172" s="68"/>
      <c r="AO13172" s="68"/>
    </row>
    <row r="13173" spans="34:41" x14ac:dyDescent="0.15">
      <c r="AH13173" s="25"/>
      <c r="AI13173" s="25"/>
      <c r="AN13173" s="68"/>
      <c r="AO13173" s="68"/>
    </row>
    <row r="13174" spans="34:41" x14ac:dyDescent="0.15">
      <c r="AH13174" s="25"/>
      <c r="AI13174" s="25"/>
      <c r="AN13174" s="68"/>
      <c r="AO13174" s="68"/>
    </row>
    <row r="13175" spans="34:41" x14ac:dyDescent="0.15">
      <c r="AH13175" s="25"/>
      <c r="AI13175" s="25"/>
      <c r="AN13175" s="68"/>
      <c r="AO13175" s="68"/>
    </row>
    <row r="13176" spans="34:41" x14ac:dyDescent="0.15">
      <c r="AH13176" s="25"/>
      <c r="AI13176" s="25"/>
      <c r="AN13176" s="68"/>
      <c r="AO13176" s="68"/>
    </row>
    <row r="13177" spans="34:41" x14ac:dyDescent="0.15">
      <c r="AH13177" s="25"/>
      <c r="AI13177" s="25"/>
      <c r="AN13177" s="68"/>
      <c r="AO13177" s="68"/>
    </row>
    <row r="13178" spans="34:41" x14ac:dyDescent="0.15">
      <c r="AH13178" s="25"/>
      <c r="AI13178" s="25"/>
      <c r="AN13178" s="68"/>
      <c r="AO13178" s="68"/>
    </row>
    <row r="13179" spans="34:41" x14ac:dyDescent="0.15">
      <c r="AH13179" s="25"/>
      <c r="AI13179" s="25"/>
      <c r="AN13179" s="68"/>
      <c r="AO13179" s="68"/>
    </row>
    <row r="13180" spans="34:41" x14ac:dyDescent="0.15">
      <c r="AH13180" s="25"/>
      <c r="AI13180" s="25"/>
      <c r="AN13180" s="68"/>
      <c r="AO13180" s="68"/>
    </row>
    <row r="13181" spans="34:41" x14ac:dyDescent="0.15">
      <c r="AH13181" s="25"/>
      <c r="AI13181" s="25"/>
      <c r="AN13181" s="68"/>
      <c r="AO13181" s="68"/>
    </row>
    <row r="13182" spans="34:41" x14ac:dyDescent="0.15">
      <c r="AH13182" s="25"/>
      <c r="AI13182" s="25"/>
      <c r="AN13182" s="68"/>
      <c r="AO13182" s="68"/>
    </row>
    <row r="13183" spans="34:41" x14ac:dyDescent="0.15">
      <c r="AH13183" s="25"/>
      <c r="AI13183" s="25"/>
      <c r="AN13183" s="68"/>
      <c r="AO13183" s="68"/>
    </row>
    <row r="13184" spans="34:41" x14ac:dyDescent="0.15">
      <c r="AH13184" s="25"/>
      <c r="AI13184" s="25"/>
      <c r="AN13184" s="68"/>
      <c r="AO13184" s="68"/>
    </row>
    <row r="13185" spans="34:41" x14ac:dyDescent="0.15">
      <c r="AH13185" s="25"/>
      <c r="AI13185" s="25"/>
      <c r="AN13185" s="68"/>
      <c r="AO13185" s="68"/>
    </row>
    <row r="13186" spans="34:41" x14ac:dyDescent="0.15">
      <c r="AH13186" s="25"/>
      <c r="AI13186" s="25"/>
      <c r="AN13186" s="68"/>
      <c r="AO13186" s="68"/>
    </row>
    <row r="13187" spans="34:41" x14ac:dyDescent="0.15">
      <c r="AH13187" s="25"/>
      <c r="AI13187" s="25"/>
      <c r="AN13187" s="68"/>
      <c r="AO13187" s="68"/>
    </row>
    <row r="13188" spans="34:41" x14ac:dyDescent="0.15">
      <c r="AH13188" s="25"/>
      <c r="AI13188" s="25"/>
      <c r="AN13188" s="68"/>
      <c r="AO13188" s="68"/>
    </row>
    <row r="13189" spans="34:41" x14ac:dyDescent="0.15">
      <c r="AH13189" s="25"/>
      <c r="AI13189" s="25"/>
      <c r="AN13189" s="68"/>
      <c r="AO13189" s="68"/>
    </row>
    <row r="13190" spans="34:41" x14ac:dyDescent="0.15">
      <c r="AH13190" s="25"/>
      <c r="AI13190" s="25"/>
      <c r="AN13190" s="68"/>
      <c r="AO13190" s="68"/>
    </row>
    <row r="13191" spans="34:41" x14ac:dyDescent="0.15">
      <c r="AH13191" s="25"/>
      <c r="AI13191" s="25"/>
      <c r="AN13191" s="68"/>
      <c r="AO13191" s="68"/>
    </row>
    <row r="13192" spans="34:41" x14ac:dyDescent="0.15">
      <c r="AH13192" s="25"/>
      <c r="AI13192" s="25"/>
      <c r="AN13192" s="68"/>
      <c r="AO13192" s="68"/>
    </row>
    <row r="13193" spans="34:41" x14ac:dyDescent="0.15">
      <c r="AH13193" s="25"/>
      <c r="AI13193" s="25"/>
      <c r="AN13193" s="68"/>
      <c r="AO13193" s="68"/>
    </row>
    <row r="13194" spans="34:41" x14ac:dyDescent="0.15">
      <c r="AH13194" s="25"/>
      <c r="AI13194" s="25"/>
      <c r="AN13194" s="68"/>
      <c r="AO13194" s="68"/>
    </row>
    <row r="13195" spans="34:41" x14ac:dyDescent="0.15">
      <c r="AH13195" s="25"/>
      <c r="AI13195" s="25"/>
      <c r="AN13195" s="68"/>
      <c r="AO13195" s="68"/>
    </row>
    <row r="13196" spans="34:41" x14ac:dyDescent="0.15">
      <c r="AH13196" s="25"/>
      <c r="AI13196" s="25"/>
      <c r="AN13196" s="68"/>
      <c r="AO13196" s="68"/>
    </row>
    <row r="13197" spans="34:41" x14ac:dyDescent="0.15">
      <c r="AH13197" s="25"/>
      <c r="AI13197" s="25"/>
      <c r="AN13197" s="68"/>
      <c r="AO13197" s="68"/>
    </row>
    <row r="13198" spans="34:41" x14ac:dyDescent="0.15">
      <c r="AH13198" s="25"/>
      <c r="AI13198" s="25"/>
      <c r="AN13198" s="68"/>
      <c r="AO13198" s="68"/>
    </row>
    <row r="13199" spans="34:41" x14ac:dyDescent="0.15">
      <c r="AH13199" s="25"/>
      <c r="AI13199" s="25"/>
      <c r="AN13199" s="68"/>
      <c r="AO13199" s="68"/>
    </row>
    <row r="13200" spans="34:41" x14ac:dyDescent="0.15">
      <c r="AH13200" s="25"/>
      <c r="AI13200" s="25"/>
      <c r="AN13200" s="68"/>
      <c r="AO13200" s="68"/>
    </row>
    <row r="13201" spans="34:41" x14ac:dyDescent="0.15">
      <c r="AH13201" s="25"/>
      <c r="AI13201" s="25"/>
      <c r="AN13201" s="68"/>
      <c r="AO13201" s="68"/>
    </row>
    <row r="13202" spans="34:41" x14ac:dyDescent="0.15">
      <c r="AH13202" s="25"/>
      <c r="AI13202" s="25"/>
      <c r="AN13202" s="68"/>
      <c r="AO13202" s="68"/>
    </row>
    <row r="13203" spans="34:41" x14ac:dyDescent="0.15">
      <c r="AH13203" s="25"/>
      <c r="AI13203" s="25"/>
      <c r="AN13203" s="68"/>
      <c r="AO13203" s="68"/>
    </row>
    <row r="13204" spans="34:41" x14ac:dyDescent="0.15">
      <c r="AH13204" s="25"/>
      <c r="AI13204" s="25"/>
      <c r="AN13204" s="68"/>
      <c r="AO13204" s="68"/>
    </row>
    <row r="13205" spans="34:41" x14ac:dyDescent="0.15">
      <c r="AH13205" s="25"/>
      <c r="AI13205" s="25"/>
      <c r="AN13205" s="68"/>
      <c r="AO13205" s="68"/>
    </row>
    <row r="13206" spans="34:41" x14ac:dyDescent="0.15">
      <c r="AH13206" s="25"/>
      <c r="AI13206" s="25"/>
      <c r="AN13206" s="68"/>
      <c r="AO13206" s="68"/>
    </row>
    <row r="13207" spans="34:41" x14ac:dyDescent="0.15">
      <c r="AH13207" s="25"/>
      <c r="AI13207" s="25"/>
      <c r="AN13207" s="68"/>
      <c r="AO13207" s="68"/>
    </row>
    <row r="13208" spans="34:41" x14ac:dyDescent="0.15">
      <c r="AH13208" s="25"/>
      <c r="AI13208" s="25"/>
      <c r="AN13208" s="68"/>
      <c r="AO13208" s="68"/>
    </row>
    <row r="13209" spans="34:41" x14ac:dyDescent="0.15">
      <c r="AH13209" s="25"/>
      <c r="AI13209" s="25"/>
      <c r="AN13209" s="68"/>
      <c r="AO13209" s="68"/>
    </row>
    <row r="13210" spans="34:41" x14ac:dyDescent="0.15">
      <c r="AH13210" s="25"/>
      <c r="AI13210" s="25"/>
      <c r="AN13210" s="68"/>
      <c r="AO13210" s="68"/>
    </row>
    <row r="13211" spans="34:41" x14ac:dyDescent="0.15">
      <c r="AH13211" s="25"/>
      <c r="AI13211" s="25"/>
      <c r="AN13211" s="68"/>
      <c r="AO13211" s="68"/>
    </row>
    <row r="13212" spans="34:41" x14ac:dyDescent="0.15">
      <c r="AH13212" s="25"/>
      <c r="AI13212" s="25"/>
      <c r="AN13212" s="68"/>
      <c r="AO13212" s="68"/>
    </row>
    <row r="13213" spans="34:41" x14ac:dyDescent="0.15">
      <c r="AH13213" s="25"/>
      <c r="AI13213" s="25"/>
      <c r="AN13213" s="68"/>
      <c r="AO13213" s="68"/>
    </row>
    <row r="13214" spans="34:41" x14ac:dyDescent="0.15">
      <c r="AH13214" s="25"/>
      <c r="AI13214" s="25"/>
      <c r="AN13214" s="68"/>
      <c r="AO13214" s="68"/>
    </row>
    <row r="13215" spans="34:41" x14ac:dyDescent="0.15">
      <c r="AH13215" s="25"/>
      <c r="AI13215" s="25"/>
      <c r="AN13215" s="68"/>
      <c r="AO13215" s="68"/>
    </row>
    <row r="13216" spans="34:41" x14ac:dyDescent="0.15">
      <c r="AH13216" s="25"/>
      <c r="AI13216" s="25"/>
      <c r="AN13216" s="68"/>
      <c r="AO13216" s="68"/>
    </row>
    <row r="13217" spans="34:41" x14ac:dyDescent="0.15">
      <c r="AH13217" s="25"/>
      <c r="AI13217" s="25"/>
      <c r="AN13217" s="68"/>
      <c r="AO13217" s="68"/>
    </row>
    <row r="13218" spans="34:41" x14ac:dyDescent="0.15">
      <c r="AH13218" s="25"/>
      <c r="AI13218" s="25"/>
      <c r="AN13218" s="68"/>
      <c r="AO13218" s="68"/>
    </row>
    <row r="13219" spans="34:41" x14ac:dyDescent="0.15">
      <c r="AH13219" s="25"/>
      <c r="AI13219" s="25"/>
      <c r="AN13219" s="68"/>
      <c r="AO13219" s="68"/>
    </row>
    <row r="13220" spans="34:41" x14ac:dyDescent="0.15">
      <c r="AH13220" s="25"/>
      <c r="AI13220" s="25"/>
      <c r="AN13220" s="68"/>
      <c r="AO13220" s="68"/>
    </row>
    <row r="13221" spans="34:41" x14ac:dyDescent="0.15">
      <c r="AH13221" s="25"/>
      <c r="AI13221" s="25"/>
      <c r="AN13221" s="68"/>
      <c r="AO13221" s="68"/>
    </row>
    <row r="13222" spans="34:41" x14ac:dyDescent="0.15">
      <c r="AH13222" s="25"/>
      <c r="AI13222" s="25"/>
      <c r="AN13222" s="68"/>
      <c r="AO13222" s="68"/>
    </row>
    <row r="13223" spans="34:41" x14ac:dyDescent="0.15">
      <c r="AH13223" s="25"/>
      <c r="AI13223" s="25"/>
      <c r="AN13223" s="68"/>
      <c r="AO13223" s="68"/>
    </row>
    <row r="13224" spans="34:41" x14ac:dyDescent="0.15">
      <c r="AH13224" s="25"/>
      <c r="AI13224" s="25"/>
      <c r="AN13224" s="68"/>
      <c r="AO13224" s="68"/>
    </row>
    <row r="13225" spans="34:41" x14ac:dyDescent="0.15">
      <c r="AH13225" s="25"/>
      <c r="AI13225" s="25"/>
      <c r="AN13225" s="68"/>
      <c r="AO13225" s="68"/>
    </row>
    <row r="13226" spans="34:41" x14ac:dyDescent="0.15">
      <c r="AH13226" s="25"/>
      <c r="AI13226" s="25"/>
      <c r="AN13226" s="68"/>
      <c r="AO13226" s="68"/>
    </row>
    <row r="13227" spans="34:41" x14ac:dyDescent="0.15">
      <c r="AH13227" s="25"/>
      <c r="AI13227" s="25"/>
      <c r="AN13227" s="68"/>
      <c r="AO13227" s="68"/>
    </row>
    <row r="13228" spans="34:41" x14ac:dyDescent="0.15">
      <c r="AH13228" s="25"/>
      <c r="AI13228" s="25"/>
      <c r="AN13228" s="68"/>
      <c r="AO13228" s="68"/>
    </row>
    <row r="13229" spans="34:41" x14ac:dyDescent="0.15">
      <c r="AH13229" s="25"/>
      <c r="AI13229" s="25"/>
      <c r="AN13229" s="68"/>
      <c r="AO13229" s="68"/>
    </row>
    <row r="13230" spans="34:41" x14ac:dyDescent="0.15">
      <c r="AH13230" s="25"/>
      <c r="AI13230" s="25"/>
      <c r="AN13230" s="68"/>
      <c r="AO13230" s="68"/>
    </row>
    <row r="13231" spans="34:41" x14ac:dyDescent="0.15">
      <c r="AH13231" s="25"/>
      <c r="AI13231" s="25"/>
      <c r="AN13231" s="68"/>
      <c r="AO13231" s="68"/>
    </row>
    <row r="13232" spans="34:41" x14ac:dyDescent="0.15">
      <c r="AH13232" s="25"/>
      <c r="AI13232" s="25"/>
      <c r="AN13232" s="68"/>
      <c r="AO13232" s="68"/>
    </row>
    <row r="13233" spans="34:41" x14ac:dyDescent="0.15">
      <c r="AH13233" s="25"/>
      <c r="AI13233" s="25"/>
      <c r="AN13233" s="68"/>
      <c r="AO13233" s="68"/>
    </row>
    <row r="13234" spans="34:41" x14ac:dyDescent="0.15">
      <c r="AH13234" s="25"/>
      <c r="AI13234" s="25"/>
      <c r="AN13234" s="68"/>
      <c r="AO13234" s="68"/>
    </row>
    <row r="13235" spans="34:41" x14ac:dyDescent="0.15">
      <c r="AH13235" s="25"/>
      <c r="AI13235" s="25"/>
      <c r="AN13235" s="68"/>
      <c r="AO13235" s="68"/>
    </row>
    <row r="13236" spans="34:41" x14ac:dyDescent="0.15">
      <c r="AH13236" s="25"/>
      <c r="AI13236" s="25"/>
      <c r="AN13236" s="68"/>
      <c r="AO13236" s="68"/>
    </row>
    <row r="13237" spans="34:41" x14ac:dyDescent="0.15">
      <c r="AH13237" s="25"/>
      <c r="AI13237" s="25"/>
      <c r="AN13237" s="68"/>
      <c r="AO13237" s="68"/>
    </row>
    <row r="13238" spans="34:41" x14ac:dyDescent="0.15">
      <c r="AH13238" s="25"/>
      <c r="AI13238" s="25"/>
      <c r="AN13238" s="68"/>
      <c r="AO13238" s="68"/>
    </row>
    <row r="13239" spans="34:41" x14ac:dyDescent="0.15">
      <c r="AH13239" s="25"/>
      <c r="AI13239" s="25"/>
      <c r="AN13239" s="68"/>
      <c r="AO13239" s="68"/>
    </row>
    <row r="13240" spans="34:41" x14ac:dyDescent="0.15">
      <c r="AH13240" s="25"/>
      <c r="AI13240" s="25"/>
      <c r="AN13240" s="68"/>
      <c r="AO13240" s="68"/>
    </row>
    <row r="13241" spans="34:41" x14ac:dyDescent="0.15">
      <c r="AH13241" s="25"/>
      <c r="AI13241" s="25"/>
      <c r="AN13241" s="68"/>
      <c r="AO13241" s="68"/>
    </row>
    <row r="13242" spans="34:41" x14ac:dyDescent="0.15">
      <c r="AH13242" s="25"/>
      <c r="AI13242" s="25"/>
      <c r="AN13242" s="68"/>
      <c r="AO13242" s="68"/>
    </row>
    <row r="13243" spans="34:41" x14ac:dyDescent="0.15">
      <c r="AH13243" s="25"/>
      <c r="AI13243" s="25"/>
      <c r="AN13243" s="68"/>
      <c r="AO13243" s="68"/>
    </row>
    <row r="13244" spans="34:41" x14ac:dyDescent="0.15">
      <c r="AH13244" s="25"/>
      <c r="AI13244" s="25"/>
      <c r="AN13244" s="68"/>
      <c r="AO13244" s="68"/>
    </row>
    <row r="13245" spans="34:41" x14ac:dyDescent="0.15">
      <c r="AH13245" s="25"/>
      <c r="AI13245" s="25"/>
      <c r="AN13245" s="68"/>
      <c r="AO13245" s="68"/>
    </row>
    <row r="13246" spans="34:41" x14ac:dyDescent="0.15">
      <c r="AH13246" s="25"/>
      <c r="AI13246" s="25"/>
      <c r="AN13246" s="68"/>
      <c r="AO13246" s="68"/>
    </row>
    <row r="13247" spans="34:41" x14ac:dyDescent="0.15">
      <c r="AH13247" s="25"/>
      <c r="AI13247" s="25"/>
      <c r="AN13247" s="68"/>
      <c r="AO13247" s="68"/>
    </row>
    <row r="13248" spans="34:41" x14ac:dyDescent="0.15">
      <c r="AH13248" s="25"/>
      <c r="AI13248" s="25"/>
      <c r="AN13248" s="68"/>
      <c r="AO13248" s="68"/>
    </row>
    <row r="13249" spans="34:41" x14ac:dyDescent="0.15">
      <c r="AH13249" s="25"/>
      <c r="AI13249" s="25"/>
      <c r="AN13249" s="68"/>
      <c r="AO13249" s="68"/>
    </row>
    <row r="13250" spans="34:41" x14ac:dyDescent="0.15">
      <c r="AH13250" s="25"/>
      <c r="AI13250" s="25"/>
      <c r="AN13250" s="68"/>
      <c r="AO13250" s="68"/>
    </row>
    <row r="13251" spans="34:41" x14ac:dyDescent="0.15">
      <c r="AH13251" s="25"/>
      <c r="AI13251" s="25"/>
      <c r="AN13251" s="68"/>
      <c r="AO13251" s="68"/>
    </row>
    <row r="13252" spans="34:41" x14ac:dyDescent="0.15">
      <c r="AH13252" s="25"/>
      <c r="AI13252" s="25"/>
      <c r="AN13252" s="68"/>
      <c r="AO13252" s="68"/>
    </row>
    <row r="13253" spans="34:41" x14ac:dyDescent="0.15">
      <c r="AH13253" s="25"/>
      <c r="AI13253" s="25"/>
      <c r="AN13253" s="68"/>
      <c r="AO13253" s="68"/>
    </row>
    <row r="13254" spans="34:41" x14ac:dyDescent="0.15">
      <c r="AH13254" s="25"/>
      <c r="AI13254" s="25"/>
      <c r="AN13254" s="68"/>
      <c r="AO13254" s="68"/>
    </row>
    <row r="13255" spans="34:41" x14ac:dyDescent="0.15">
      <c r="AH13255" s="25"/>
      <c r="AI13255" s="25"/>
      <c r="AN13255" s="68"/>
      <c r="AO13255" s="68"/>
    </row>
    <row r="13256" spans="34:41" x14ac:dyDescent="0.15">
      <c r="AH13256" s="25"/>
      <c r="AI13256" s="25"/>
      <c r="AN13256" s="68"/>
      <c r="AO13256" s="68"/>
    </row>
    <row r="13257" spans="34:41" x14ac:dyDescent="0.15">
      <c r="AH13257" s="25"/>
      <c r="AI13257" s="25"/>
      <c r="AN13257" s="68"/>
      <c r="AO13257" s="68"/>
    </row>
    <row r="13258" spans="34:41" x14ac:dyDescent="0.15">
      <c r="AH13258" s="25"/>
      <c r="AI13258" s="25"/>
      <c r="AN13258" s="68"/>
      <c r="AO13258" s="68"/>
    </row>
    <row r="13259" spans="34:41" x14ac:dyDescent="0.15">
      <c r="AH13259" s="25"/>
      <c r="AI13259" s="25"/>
      <c r="AN13259" s="68"/>
      <c r="AO13259" s="68"/>
    </row>
    <row r="13260" spans="34:41" x14ac:dyDescent="0.15">
      <c r="AH13260" s="25"/>
      <c r="AI13260" s="25"/>
      <c r="AN13260" s="68"/>
      <c r="AO13260" s="68"/>
    </row>
    <row r="13261" spans="34:41" x14ac:dyDescent="0.15">
      <c r="AH13261" s="25"/>
      <c r="AI13261" s="25"/>
      <c r="AN13261" s="68"/>
      <c r="AO13261" s="68"/>
    </row>
    <row r="13262" spans="34:41" x14ac:dyDescent="0.15">
      <c r="AH13262" s="25"/>
      <c r="AI13262" s="25"/>
      <c r="AN13262" s="68"/>
      <c r="AO13262" s="68"/>
    </row>
    <row r="13263" spans="34:41" x14ac:dyDescent="0.15">
      <c r="AH13263" s="25"/>
      <c r="AI13263" s="25"/>
      <c r="AN13263" s="68"/>
      <c r="AO13263" s="68"/>
    </row>
    <row r="13264" spans="34:41" x14ac:dyDescent="0.15">
      <c r="AH13264" s="25"/>
      <c r="AI13264" s="25"/>
      <c r="AN13264" s="68"/>
      <c r="AO13264" s="68"/>
    </row>
    <row r="13265" spans="34:41" x14ac:dyDescent="0.15">
      <c r="AH13265" s="25"/>
      <c r="AI13265" s="25"/>
      <c r="AN13265" s="68"/>
      <c r="AO13265" s="68"/>
    </row>
    <row r="13266" spans="34:41" x14ac:dyDescent="0.15">
      <c r="AH13266" s="25"/>
      <c r="AI13266" s="25"/>
      <c r="AN13266" s="68"/>
      <c r="AO13266" s="68"/>
    </row>
    <row r="13267" spans="34:41" x14ac:dyDescent="0.15">
      <c r="AH13267" s="25"/>
      <c r="AI13267" s="25"/>
      <c r="AN13267" s="68"/>
      <c r="AO13267" s="68"/>
    </row>
    <row r="13268" spans="34:41" x14ac:dyDescent="0.15">
      <c r="AH13268" s="25"/>
      <c r="AI13268" s="25"/>
      <c r="AN13268" s="68"/>
      <c r="AO13268" s="68"/>
    </row>
    <row r="13269" spans="34:41" x14ac:dyDescent="0.15">
      <c r="AH13269" s="25"/>
      <c r="AI13269" s="25"/>
      <c r="AN13269" s="68"/>
      <c r="AO13269" s="68"/>
    </row>
    <row r="13270" spans="34:41" x14ac:dyDescent="0.15">
      <c r="AH13270" s="25"/>
      <c r="AI13270" s="25"/>
      <c r="AN13270" s="68"/>
      <c r="AO13270" s="68"/>
    </row>
    <row r="13271" spans="34:41" x14ac:dyDescent="0.15">
      <c r="AH13271" s="25"/>
      <c r="AI13271" s="25"/>
      <c r="AN13271" s="68"/>
      <c r="AO13271" s="68"/>
    </row>
    <row r="13272" spans="34:41" x14ac:dyDescent="0.15">
      <c r="AH13272" s="25"/>
      <c r="AI13272" s="25"/>
      <c r="AN13272" s="68"/>
      <c r="AO13272" s="68"/>
    </row>
    <row r="13273" spans="34:41" x14ac:dyDescent="0.15">
      <c r="AH13273" s="25"/>
      <c r="AI13273" s="25"/>
      <c r="AN13273" s="68"/>
      <c r="AO13273" s="68"/>
    </row>
    <row r="13274" spans="34:41" x14ac:dyDescent="0.15">
      <c r="AH13274" s="25"/>
      <c r="AI13274" s="25"/>
      <c r="AN13274" s="68"/>
      <c r="AO13274" s="68"/>
    </row>
    <row r="13275" spans="34:41" x14ac:dyDescent="0.15">
      <c r="AH13275" s="25"/>
      <c r="AI13275" s="25"/>
      <c r="AN13275" s="68"/>
      <c r="AO13275" s="68"/>
    </row>
    <row r="13276" spans="34:41" x14ac:dyDescent="0.15">
      <c r="AH13276" s="25"/>
      <c r="AI13276" s="25"/>
      <c r="AN13276" s="68"/>
      <c r="AO13276" s="68"/>
    </row>
    <row r="13277" spans="34:41" x14ac:dyDescent="0.15">
      <c r="AH13277" s="25"/>
      <c r="AI13277" s="25"/>
      <c r="AN13277" s="68"/>
      <c r="AO13277" s="68"/>
    </row>
    <row r="13278" spans="34:41" x14ac:dyDescent="0.15">
      <c r="AH13278" s="25"/>
      <c r="AI13278" s="25"/>
      <c r="AN13278" s="68"/>
      <c r="AO13278" s="68"/>
    </row>
    <row r="13279" spans="34:41" x14ac:dyDescent="0.15">
      <c r="AH13279" s="25"/>
      <c r="AI13279" s="25"/>
      <c r="AN13279" s="68"/>
      <c r="AO13279" s="68"/>
    </row>
    <row r="13280" spans="34:41" x14ac:dyDescent="0.15">
      <c r="AH13280" s="25"/>
      <c r="AI13280" s="25"/>
      <c r="AN13280" s="68"/>
      <c r="AO13280" s="68"/>
    </row>
    <row r="13281" spans="34:41" x14ac:dyDescent="0.15">
      <c r="AH13281" s="25"/>
      <c r="AI13281" s="25"/>
      <c r="AN13281" s="68"/>
      <c r="AO13281" s="68"/>
    </row>
    <row r="13282" spans="34:41" x14ac:dyDescent="0.15">
      <c r="AH13282" s="25"/>
      <c r="AI13282" s="25"/>
      <c r="AN13282" s="68"/>
      <c r="AO13282" s="68"/>
    </row>
    <row r="13283" spans="34:41" x14ac:dyDescent="0.15">
      <c r="AH13283" s="25"/>
      <c r="AI13283" s="25"/>
      <c r="AN13283" s="68"/>
      <c r="AO13283" s="68"/>
    </row>
    <row r="13284" spans="34:41" x14ac:dyDescent="0.15">
      <c r="AH13284" s="25"/>
      <c r="AI13284" s="25"/>
      <c r="AN13284" s="68"/>
      <c r="AO13284" s="68"/>
    </row>
    <row r="13285" spans="34:41" x14ac:dyDescent="0.15">
      <c r="AH13285" s="25"/>
      <c r="AI13285" s="25"/>
      <c r="AN13285" s="68"/>
      <c r="AO13285" s="68"/>
    </row>
    <row r="13286" spans="34:41" x14ac:dyDescent="0.15">
      <c r="AH13286" s="25"/>
      <c r="AI13286" s="25"/>
      <c r="AN13286" s="68"/>
      <c r="AO13286" s="68"/>
    </row>
    <row r="13287" spans="34:41" x14ac:dyDescent="0.15">
      <c r="AH13287" s="25"/>
      <c r="AI13287" s="25"/>
      <c r="AN13287" s="68"/>
      <c r="AO13287" s="68"/>
    </row>
    <row r="13288" spans="34:41" x14ac:dyDescent="0.15">
      <c r="AH13288" s="25"/>
      <c r="AI13288" s="25"/>
      <c r="AN13288" s="68"/>
      <c r="AO13288" s="68"/>
    </row>
    <row r="13289" spans="34:41" x14ac:dyDescent="0.15">
      <c r="AH13289" s="25"/>
      <c r="AI13289" s="25"/>
      <c r="AN13289" s="68"/>
      <c r="AO13289" s="68"/>
    </row>
    <row r="13290" spans="34:41" x14ac:dyDescent="0.15">
      <c r="AH13290" s="25"/>
      <c r="AI13290" s="25"/>
      <c r="AN13290" s="68"/>
      <c r="AO13290" s="68"/>
    </row>
    <row r="13291" spans="34:41" x14ac:dyDescent="0.15">
      <c r="AH13291" s="25"/>
      <c r="AI13291" s="25"/>
      <c r="AN13291" s="68"/>
      <c r="AO13291" s="68"/>
    </row>
    <row r="13292" spans="34:41" x14ac:dyDescent="0.15">
      <c r="AH13292" s="25"/>
      <c r="AI13292" s="25"/>
      <c r="AN13292" s="68"/>
      <c r="AO13292" s="68"/>
    </row>
    <row r="13293" spans="34:41" x14ac:dyDescent="0.15">
      <c r="AH13293" s="25"/>
      <c r="AI13293" s="25"/>
      <c r="AN13293" s="68"/>
      <c r="AO13293" s="68"/>
    </row>
    <row r="13294" spans="34:41" x14ac:dyDescent="0.15">
      <c r="AH13294" s="25"/>
      <c r="AI13294" s="25"/>
      <c r="AN13294" s="68"/>
      <c r="AO13294" s="68"/>
    </row>
    <row r="13295" spans="34:41" x14ac:dyDescent="0.15">
      <c r="AH13295" s="25"/>
      <c r="AI13295" s="25"/>
      <c r="AN13295" s="68"/>
      <c r="AO13295" s="68"/>
    </row>
    <row r="13296" spans="34:41" x14ac:dyDescent="0.15">
      <c r="AH13296" s="25"/>
      <c r="AI13296" s="25"/>
      <c r="AN13296" s="68"/>
      <c r="AO13296" s="68"/>
    </row>
    <row r="13297" spans="34:41" x14ac:dyDescent="0.15">
      <c r="AH13297" s="25"/>
      <c r="AI13297" s="25"/>
      <c r="AN13297" s="68"/>
      <c r="AO13297" s="68"/>
    </row>
    <row r="13298" spans="34:41" x14ac:dyDescent="0.15">
      <c r="AH13298" s="25"/>
      <c r="AI13298" s="25"/>
      <c r="AN13298" s="68"/>
      <c r="AO13298" s="68"/>
    </row>
    <row r="13299" spans="34:41" x14ac:dyDescent="0.15">
      <c r="AH13299" s="25"/>
      <c r="AI13299" s="25"/>
      <c r="AN13299" s="68"/>
      <c r="AO13299" s="68"/>
    </row>
    <row r="13300" spans="34:41" x14ac:dyDescent="0.15">
      <c r="AH13300" s="25"/>
      <c r="AI13300" s="25"/>
      <c r="AN13300" s="68"/>
      <c r="AO13300" s="68"/>
    </row>
    <row r="13301" spans="34:41" x14ac:dyDescent="0.15">
      <c r="AH13301" s="25"/>
      <c r="AI13301" s="25"/>
      <c r="AN13301" s="68"/>
      <c r="AO13301" s="68"/>
    </row>
    <row r="13302" spans="34:41" x14ac:dyDescent="0.15">
      <c r="AH13302" s="25"/>
      <c r="AI13302" s="25"/>
      <c r="AN13302" s="68"/>
      <c r="AO13302" s="68"/>
    </row>
    <row r="13303" spans="34:41" x14ac:dyDescent="0.15">
      <c r="AH13303" s="25"/>
      <c r="AI13303" s="25"/>
      <c r="AN13303" s="68"/>
      <c r="AO13303" s="68"/>
    </row>
    <row r="13304" spans="34:41" x14ac:dyDescent="0.15">
      <c r="AH13304" s="25"/>
      <c r="AI13304" s="25"/>
      <c r="AN13304" s="68"/>
      <c r="AO13304" s="68"/>
    </row>
    <row r="13305" spans="34:41" x14ac:dyDescent="0.15">
      <c r="AH13305" s="25"/>
      <c r="AI13305" s="25"/>
      <c r="AN13305" s="68"/>
      <c r="AO13305" s="68"/>
    </row>
    <row r="13306" spans="34:41" x14ac:dyDescent="0.15">
      <c r="AH13306" s="25"/>
      <c r="AI13306" s="25"/>
      <c r="AN13306" s="68"/>
      <c r="AO13306" s="68"/>
    </row>
    <row r="13307" spans="34:41" x14ac:dyDescent="0.15">
      <c r="AH13307" s="25"/>
      <c r="AI13307" s="25"/>
      <c r="AN13307" s="68"/>
      <c r="AO13307" s="68"/>
    </row>
    <row r="13308" spans="34:41" x14ac:dyDescent="0.15">
      <c r="AH13308" s="25"/>
      <c r="AI13308" s="25"/>
      <c r="AN13308" s="68"/>
      <c r="AO13308" s="68"/>
    </row>
    <row r="13309" spans="34:41" x14ac:dyDescent="0.15">
      <c r="AH13309" s="25"/>
      <c r="AI13309" s="25"/>
      <c r="AN13309" s="68"/>
      <c r="AO13309" s="68"/>
    </row>
    <row r="13310" spans="34:41" x14ac:dyDescent="0.15">
      <c r="AH13310" s="25"/>
      <c r="AI13310" s="25"/>
      <c r="AN13310" s="68"/>
      <c r="AO13310" s="68"/>
    </row>
    <row r="13311" spans="34:41" x14ac:dyDescent="0.15">
      <c r="AH13311" s="25"/>
      <c r="AI13311" s="25"/>
      <c r="AN13311" s="68"/>
      <c r="AO13311" s="68"/>
    </row>
    <row r="13312" spans="34:41" x14ac:dyDescent="0.15">
      <c r="AH13312" s="25"/>
      <c r="AI13312" s="25"/>
      <c r="AN13312" s="68"/>
      <c r="AO13312" s="68"/>
    </row>
    <row r="13313" spans="34:41" x14ac:dyDescent="0.15">
      <c r="AH13313" s="25"/>
      <c r="AI13313" s="25"/>
      <c r="AN13313" s="68"/>
      <c r="AO13313" s="68"/>
    </row>
    <row r="13314" spans="34:41" x14ac:dyDescent="0.15">
      <c r="AH13314" s="25"/>
      <c r="AI13314" s="25"/>
      <c r="AN13314" s="68"/>
      <c r="AO13314" s="68"/>
    </row>
    <row r="13315" spans="34:41" x14ac:dyDescent="0.15">
      <c r="AH13315" s="25"/>
      <c r="AI13315" s="25"/>
      <c r="AN13315" s="68"/>
      <c r="AO13315" s="68"/>
    </row>
    <row r="13316" spans="34:41" x14ac:dyDescent="0.15">
      <c r="AH13316" s="25"/>
      <c r="AI13316" s="25"/>
      <c r="AN13316" s="68"/>
      <c r="AO13316" s="68"/>
    </row>
    <row r="13317" spans="34:41" x14ac:dyDescent="0.15">
      <c r="AH13317" s="25"/>
      <c r="AI13317" s="25"/>
      <c r="AN13317" s="68"/>
      <c r="AO13317" s="68"/>
    </row>
    <row r="13318" spans="34:41" x14ac:dyDescent="0.15">
      <c r="AH13318" s="25"/>
      <c r="AI13318" s="25"/>
      <c r="AN13318" s="68"/>
      <c r="AO13318" s="68"/>
    </row>
    <row r="13319" spans="34:41" x14ac:dyDescent="0.15">
      <c r="AH13319" s="25"/>
      <c r="AI13319" s="25"/>
      <c r="AN13319" s="68"/>
      <c r="AO13319" s="68"/>
    </row>
    <row r="13320" spans="34:41" x14ac:dyDescent="0.15">
      <c r="AH13320" s="25"/>
      <c r="AI13320" s="25"/>
      <c r="AN13320" s="68"/>
      <c r="AO13320" s="68"/>
    </row>
    <row r="13321" spans="34:41" x14ac:dyDescent="0.15">
      <c r="AH13321" s="25"/>
      <c r="AI13321" s="25"/>
      <c r="AN13321" s="68"/>
      <c r="AO13321" s="68"/>
    </row>
    <row r="13322" spans="34:41" x14ac:dyDescent="0.15">
      <c r="AH13322" s="25"/>
      <c r="AI13322" s="25"/>
      <c r="AN13322" s="68"/>
      <c r="AO13322" s="68"/>
    </row>
    <row r="13323" spans="34:41" x14ac:dyDescent="0.15">
      <c r="AH13323" s="25"/>
      <c r="AI13323" s="25"/>
      <c r="AN13323" s="68"/>
      <c r="AO13323" s="68"/>
    </row>
    <row r="13324" spans="34:41" x14ac:dyDescent="0.15">
      <c r="AH13324" s="25"/>
      <c r="AI13324" s="25"/>
      <c r="AN13324" s="68"/>
      <c r="AO13324" s="68"/>
    </row>
    <row r="13325" spans="34:41" x14ac:dyDescent="0.15">
      <c r="AH13325" s="25"/>
      <c r="AI13325" s="25"/>
      <c r="AN13325" s="68"/>
      <c r="AO13325" s="68"/>
    </row>
    <row r="13326" spans="34:41" x14ac:dyDescent="0.15">
      <c r="AH13326" s="25"/>
      <c r="AI13326" s="25"/>
      <c r="AN13326" s="68"/>
      <c r="AO13326" s="68"/>
    </row>
    <row r="13327" spans="34:41" x14ac:dyDescent="0.15">
      <c r="AH13327" s="25"/>
      <c r="AI13327" s="25"/>
      <c r="AN13327" s="68"/>
      <c r="AO13327" s="68"/>
    </row>
    <row r="13328" spans="34:41" x14ac:dyDescent="0.15">
      <c r="AH13328" s="25"/>
      <c r="AI13328" s="25"/>
      <c r="AN13328" s="68"/>
      <c r="AO13328" s="68"/>
    </row>
    <row r="13329" spans="34:41" x14ac:dyDescent="0.15">
      <c r="AH13329" s="25"/>
      <c r="AI13329" s="25"/>
      <c r="AN13329" s="68"/>
      <c r="AO13329" s="68"/>
    </row>
    <row r="13330" spans="34:41" x14ac:dyDescent="0.15">
      <c r="AH13330" s="25"/>
      <c r="AI13330" s="25"/>
      <c r="AN13330" s="68"/>
      <c r="AO13330" s="68"/>
    </row>
    <row r="13331" spans="34:41" x14ac:dyDescent="0.15">
      <c r="AH13331" s="25"/>
      <c r="AI13331" s="25"/>
      <c r="AN13331" s="68"/>
      <c r="AO13331" s="68"/>
    </row>
    <row r="13332" spans="34:41" x14ac:dyDescent="0.15">
      <c r="AH13332" s="25"/>
      <c r="AI13332" s="25"/>
      <c r="AN13332" s="68"/>
      <c r="AO13332" s="68"/>
    </row>
    <row r="13333" spans="34:41" x14ac:dyDescent="0.15">
      <c r="AH13333" s="25"/>
      <c r="AI13333" s="25"/>
      <c r="AN13333" s="68"/>
      <c r="AO13333" s="68"/>
    </row>
    <row r="13334" spans="34:41" x14ac:dyDescent="0.15">
      <c r="AH13334" s="25"/>
      <c r="AI13334" s="25"/>
      <c r="AN13334" s="68"/>
      <c r="AO13334" s="68"/>
    </row>
    <row r="13335" spans="34:41" x14ac:dyDescent="0.15">
      <c r="AH13335" s="25"/>
      <c r="AI13335" s="25"/>
      <c r="AN13335" s="68"/>
      <c r="AO13335" s="68"/>
    </row>
    <row r="13336" spans="34:41" x14ac:dyDescent="0.15">
      <c r="AH13336" s="25"/>
      <c r="AI13336" s="25"/>
      <c r="AN13336" s="68"/>
      <c r="AO13336" s="68"/>
    </row>
    <row r="13337" spans="34:41" x14ac:dyDescent="0.15">
      <c r="AH13337" s="25"/>
      <c r="AI13337" s="25"/>
      <c r="AN13337" s="68"/>
      <c r="AO13337" s="68"/>
    </row>
    <row r="13338" spans="34:41" x14ac:dyDescent="0.15">
      <c r="AH13338" s="25"/>
      <c r="AI13338" s="25"/>
      <c r="AN13338" s="68"/>
      <c r="AO13338" s="68"/>
    </row>
    <row r="13339" spans="34:41" x14ac:dyDescent="0.15">
      <c r="AH13339" s="25"/>
      <c r="AI13339" s="25"/>
      <c r="AN13339" s="68"/>
      <c r="AO13339" s="68"/>
    </row>
    <row r="13340" spans="34:41" x14ac:dyDescent="0.15">
      <c r="AH13340" s="25"/>
      <c r="AI13340" s="25"/>
      <c r="AN13340" s="68"/>
      <c r="AO13340" s="68"/>
    </row>
    <row r="13341" spans="34:41" x14ac:dyDescent="0.15">
      <c r="AH13341" s="25"/>
      <c r="AI13341" s="25"/>
      <c r="AN13341" s="68"/>
      <c r="AO13341" s="68"/>
    </row>
    <row r="13342" spans="34:41" x14ac:dyDescent="0.15">
      <c r="AH13342" s="25"/>
      <c r="AI13342" s="25"/>
      <c r="AN13342" s="68"/>
      <c r="AO13342" s="68"/>
    </row>
    <row r="13343" spans="34:41" x14ac:dyDescent="0.15">
      <c r="AH13343" s="25"/>
      <c r="AI13343" s="25"/>
      <c r="AN13343" s="68"/>
      <c r="AO13343" s="68"/>
    </row>
    <row r="13344" spans="34:41" x14ac:dyDescent="0.15">
      <c r="AH13344" s="25"/>
      <c r="AI13344" s="25"/>
      <c r="AN13344" s="68"/>
      <c r="AO13344" s="68"/>
    </row>
    <row r="13345" spans="34:41" x14ac:dyDescent="0.15">
      <c r="AH13345" s="25"/>
      <c r="AI13345" s="25"/>
      <c r="AN13345" s="68"/>
      <c r="AO13345" s="68"/>
    </row>
    <row r="13346" spans="34:41" x14ac:dyDescent="0.15">
      <c r="AH13346" s="25"/>
      <c r="AI13346" s="25"/>
      <c r="AN13346" s="68"/>
      <c r="AO13346" s="68"/>
    </row>
    <row r="13347" spans="34:41" x14ac:dyDescent="0.15">
      <c r="AH13347" s="25"/>
      <c r="AI13347" s="25"/>
      <c r="AN13347" s="68"/>
      <c r="AO13347" s="68"/>
    </row>
    <row r="13348" spans="34:41" x14ac:dyDescent="0.15">
      <c r="AH13348" s="25"/>
      <c r="AI13348" s="25"/>
      <c r="AN13348" s="68"/>
      <c r="AO13348" s="68"/>
    </row>
    <row r="13349" spans="34:41" x14ac:dyDescent="0.15">
      <c r="AH13349" s="25"/>
      <c r="AI13349" s="25"/>
      <c r="AN13349" s="68"/>
      <c r="AO13349" s="68"/>
    </row>
    <row r="13350" spans="34:41" x14ac:dyDescent="0.15">
      <c r="AH13350" s="25"/>
      <c r="AI13350" s="25"/>
      <c r="AN13350" s="68"/>
      <c r="AO13350" s="68"/>
    </row>
    <row r="13351" spans="34:41" x14ac:dyDescent="0.15">
      <c r="AH13351" s="25"/>
      <c r="AI13351" s="25"/>
      <c r="AN13351" s="68"/>
      <c r="AO13351" s="68"/>
    </row>
    <row r="13352" spans="34:41" x14ac:dyDescent="0.15">
      <c r="AH13352" s="25"/>
      <c r="AI13352" s="25"/>
      <c r="AN13352" s="68"/>
      <c r="AO13352" s="68"/>
    </row>
    <row r="13353" spans="34:41" x14ac:dyDescent="0.15">
      <c r="AH13353" s="25"/>
      <c r="AI13353" s="25"/>
      <c r="AN13353" s="68"/>
      <c r="AO13353" s="68"/>
    </row>
    <row r="13354" spans="34:41" x14ac:dyDescent="0.15">
      <c r="AH13354" s="25"/>
      <c r="AI13354" s="25"/>
      <c r="AN13354" s="68"/>
      <c r="AO13354" s="68"/>
    </row>
    <row r="13355" spans="34:41" x14ac:dyDescent="0.15">
      <c r="AH13355" s="25"/>
      <c r="AI13355" s="25"/>
      <c r="AN13355" s="68"/>
      <c r="AO13355" s="68"/>
    </row>
    <row r="13356" spans="34:41" x14ac:dyDescent="0.15">
      <c r="AH13356" s="25"/>
      <c r="AI13356" s="25"/>
      <c r="AN13356" s="68"/>
      <c r="AO13356" s="68"/>
    </row>
    <row r="13357" spans="34:41" x14ac:dyDescent="0.15">
      <c r="AH13357" s="25"/>
      <c r="AI13357" s="25"/>
      <c r="AN13357" s="68"/>
      <c r="AO13357" s="68"/>
    </row>
    <row r="13358" spans="34:41" x14ac:dyDescent="0.15">
      <c r="AH13358" s="25"/>
      <c r="AI13358" s="25"/>
      <c r="AN13358" s="68"/>
      <c r="AO13358" s="68"/>
    </row>
    <row r="13359" spans="34:41" x14ac:dyDescent="0.15">
      <c r="AH13359" s="25"/>
      <c r="AI13359" s="25"/>
      <c r="AN13359" s="68"/>
      <c r="AO13359" s="68"/>
    </row>
    <row r="13360" spans="34:41" x14ac:dyDescent="0.15">
      <c r="AH13360" s="25"/>
      <c r="AI13360" s="25"/>
      <c r="AN13360" s="68"/>
      <c r="AO13360" s="68"/>
    </row>
    <row r="13361" spans="34:41" x14ac:dyDescent="0.15">
      <c r="AH13361" s="25"/>
      <c r="AI13361" s="25"/>
      <c r="AN13361" s="68"/>
      <c r="AO13361" s="68"/>
    </row>
    <row r="13362" spans="34:41" x14ac:dyDescent="0.15">
      <c r="AH13362" s="25"/>
      <c r="AI13362" s="25"/>
      <c r="AN13362" s="68"/>
      <c r="AO13362" s="68"/>
    </row>
    <row r="13363" spans="34:41" x14ac:dyDescent="0.15">
      <c r="AH13363" s="25"/>
      <c r="AI13363" s="25"/>
      <c r="AN13363" s="68"/>
      <c r="AO13363" s="68"/>
    </row>
    <row r="13364" spans="34:41" x14ac:dyDescent="0.15">
      <c r="AH13364" s="25"/>
      <c r="AI13364" s="25"/>
      <c r="AN13364" s="68"/>
      <c r="AO13364" s="68"/>
    </row>
    <row r="13365" spans="34:41" x14ac:dyDescent="0.15">
      <c r="AH13365" s="25"/>
      <c r="AI13365" s="25"/>
      <c r="AN13365" s="68"/>
      <c r="AO13365" s="68"/>
    </row>
    <row r="13366" spans="34:41" x14ac:dyDescent="0.15">
      <c r="AH13366" s="25"/>
      <c r="AI13366" s="25"/>
      <c r="AN13366" s="68"/>
      <c r="AO13366" s="68"/>
    </row>
    <row r="13367" spans="34:41" x14ac:dyDescent="0.15">
      <c r="AH13367" s="25"/>
      <c r="AI13367" s="25"/>
      <c r="AN13367" s="68"/>
      <c r="AO13367" s="68"/>
    </row>
    <row r="13368" spans="34:41" x14ac:dyDescent="0.15">
      <c r="AH13368" s="25"/>
      <c r="AI13368" s="25"/>
      <c r="AN13368" s="68"/>
      <c r="AO13368" s="68"/>
    </row>
    <row r="13369" spans="34:41" x14ac:dyDescent="0.15">
      <c r="AH13369" s="25"/>
      <c r="AI13369" s="25"/>
      <c r="AN13369" s="68"/>
      <c r="AO13369" s="68"/>
    </row>
    <row r="13370" spans="34:41" x14ac:dyDescent="0.15">
      <c r="AH13370" s="25"/>
      <c r="AI13370" s="25"/>
      <c r="AN13370" s="68"/>
      <c r="AO13370" s="68"/>
    </row>
    <row r="13371" spans="34:41" x14ac:dyDescent="0.15">
      <c r="AH13371" s="25"/>
      <c r="AI13371" s="25"/>
      <c r="AN13371" s="68"/>
      <c r="AO13371" s="68"/>
    </row>
    <row r="13372" spans="34:41" x14ac:dyDescent="0.15">
      <c r="AH13372" s="25"/>
      <c r="AI13372" s="25"/>
      <c r="AN13372" s="68"/>
      <c r="AO13372" s="68"/>
    </row>
    <row r="13373" spans="34:41" x14ac:dyDescent="0.15">
      <c r="AH13373" s="25"/>
      <c r="AI13373" s="25"/>
      <c r="AN13373" s="68"/>
      <c r="AO13373" s="68"/>
    </row>
    <row r="13374" spans="34:41" x14ac:dyDescent="0.15">
      <c r="AH13374" s="25"/>
      <c r="AI13374" s="25"/>
      <c r="AN13374" s="68"/>
      <c r="AO13374" s="68"/>
    </row>
    <row r="13375" spans="34:41" x14ac:dyDescent="0.15">
      <c r="AH13375" s="25"/>
      <c r="AI13375" s="25"/>
      <c r="AN13375" s="68"/>
      <c r="AO13375" s="68"/>
    </row>
    <row r="13376" spans="34:41" x14ac:dyDescent="0.15">
      <c r="AH13376" s="25"/>
      <c r="AI13376" s="25"/>
      <c r="AN13376" s="68"/>
      <c r="AO13376" s="68"/>
    </row>
    <row r="13377" spans="34:41" x14ac:dyDescent="0.15">
      <c r="AH13377" s="25"/>
      <c r="AI13377" s="25"/>
      <c r="AN13377" s="68"/>
      <c r="AO13377" s="68"/>
    </row>
    <row r="13378" spans="34:41" x14ac:dyDescent="0.15">
      <c r="AH13378" s="25"/>
      <c r="AI13378" s="25"/>
      <c r="AN13378" s="68"/>
      <c r="AO13378" s="68"/>
    </row>
    <row r="13379" spans="34:41" x14ac:dyDescent="0.15">
      <c r="AH13379" s="25"/>
      <c r="AI13379" s="25"/>
      <c r="AN13379" s="68"/>
      <c r="AO13379" s="68"/>
    </row>
    <row r="13380" spans="34:41" x14ac:dyDescent="0.15">
      <c r="AH13380" s="25"/>
      <c r="AI13380" s="25"/>
      <c r="AN13380" s="68"/>
      <c r="AO13380" s="68"/>
    </row>
    <row r="13381" spans="34:41" x14ac:dyDescent="0.15">
      <c r="AH13381" s="25"/>
      <c r="AI13381" s="25"/>
      <c r="AN13381" s="68"/>
      <c r="AO13381" s="68"/>
    </row>
    <row r="13382" spans="34:41" x14ac:dyDescent="0.15">
      <c r="AH13382" s="25"/>
      <c r="AI13382" s="25"/>
      <c r="AN13382" s="68"/>
      <c r="AO13382" s="68"/>
    </row>
    <row r="13383" spans="34:41" x14ac:dyDescent="0.15">
      <c r="AH13383" s="25"/>
      <c r="AI13383" s="25"/>
      <c r="AN13383" s="68"/>
      <c r="AO13383" s="68"/>
    </row>
    <row r="13384" spans="34:41" x14ac:dyDescent="0.15">
      <c r="AH13384" s="25"/>
      <c r="AI13384" s="25"/>
      <c r="AN13384" s="68"/>
      <c r="AO13384" s="68"/>
    </row>
    <row r="13385" spans="34:41" x14ac:dyDescent="0.15">
      <c r="AH13385" s="25"/>
      <c r="AI13385" s="25"/>
      <c r="AN13385" s="68"/>
      <c r="AO13385" s="68"/>
    </row>
    <row r="13386" spans="34:41" x14ac:dyDescent="0.15">
      <c r="AH13386" s="25"/>
      <c r="AI13386" s="25"/>
      <c r="AN13386" s="68"/>
      <c r="AO13386" s="68"/>
    </row>
    <row r="13387" spans="34:41" x14ac:dyDescent="0.15">
      <c r="AH13387" s="25"/>
      <c r="AI13387" s="25"/>
      <c r="AN13387" s="68"/>
      <c r="AO13387" s="68"/>
    </row>
    <row r="13388" spans="34:41" x14ac:dyDescent="0.15">
      <c r="AH13388" s="25"/>
      <c r="AI13388" s="25"/>
      <c r="AN13388" s="68"/>
      <c r="AO13388" s="68"/>
    </row>
    <row r="13389" spans="34:41" x14ac:dyDescent="0.15">
      <c r="AH13389" s="25"/>
      <c r="AI13389" s="25"/>
      <c r="AN13389" s="68"/>
      <c r="AO13389" s="68"/>
    </row>
    <row r="13390" spans="34:41" x14ac:dyDescent="0.15">
      <c r="AH13390" s="25"/>
      <c r="AI13390" s="25"/>
      <c r="AN13390" s="68"/>
      <c r="AO13390" s="68"/>
    </row>
    <row r="13391" spans="34:41" x14ac:dyDescent="0.15">
      <c r="AH13391" s="25"/>
      <c r="AI13391" s="25"/>
      <c r="AN13391" s="68"/>
      <c r="AO13391" s="68"/>
    </row>
    <row r="13392" spans="34:41" x14ac:dyDescent="0.15">
      <c r="AH13392" s="25"/>
      <c r="AI13392" s="25"/>
      <c r="AN13392" s="68"/>
      <c r="AO13392" s="68"/>
    </row>
    <row r="13393" spans="34:41" x14ac:dyDescent="0.15">
      <c r="AH13393" s="25"/>
      <c r="AI13393" s="25"/>
      <c r="AN13393" s="68"/>
      <c r="AO13393" s="68"/>
    </row>
    <row r="13394" spans="34:41" x14ac:dyDescent="0.15">
      <c r="AH13394" s="25"/>
      <c r="AI13394" s="25"/>
      <c r="AN13394" s="68"/>
      <c r="AO13394" s="68"/>
    </row>
    <row r="13395" spans="34:41" x14ac:dyDescent="0.15">
      <c r="AH13395" s="25"/>
      <c r="AI13395" s="25"/>
      <c r="AN13395" s="68"/>
      <c r="AO13395" s="68"/>
    </row>
    <row r="13396" spans="34:41" x14ac:dyDescent="0.15">
      <c r="AH13396" s="25"/>
      <c r="AI13396" s="25"/>
      <c r="AN13396" s="68"/>
      <c r="AO13396" s="68"/>
    </row>
    <row r="13397" spans="34:41" x14ac:dyDescent="0.15">
      <c r="AH13397" s="25"/>
      <c r="AI13397" s="25"/>
      <c r="AN13397" s="68"/>
      <c r="AO13397" s="68"/>
    </row>
    <row r="13398" spans="34:41" x14ac:dyDescent="0.15">
      <c r="AH13398" s="25"/>
      <c r="AI13398" s="25"/>
      <c r="AN13398" s="68"/>
      <c r="AO13398" s="68"/>
    </row>
    <row r="13399" spans="34:41" x14ac:dyDescent="0.15">
      <c r="AH13399" s="25"/>
      <c r="AI13399" s="25"/>
      <c r="AN13399" s="68"/>
      <c r="AO13399" s="68"/>
    </row>
    <row r="13400" spans="34:41" x14ac:dyDescent="0.15">
      <c r="AH13400" s="25"/>
      <c r="AI13400" s="25"/>
      <c r="AN13400" s="68"/>
      <c r="AO13400" s="68"/>
    </row>
    <row r="13401" spans="34:41" x14ac:dyDescent="0.15">
      <c r="AH13401" s="25"/>
      <c r="AI13401" s="25"/>
      <c r="AN13401" s="68"/>
      <c r="AO13401" s="68"/>
    </row>
    <row r="13402" spans="34:41" x14ac:dyDescent="0.15">
      <c r="AH13402" s="25"/>
      <c r="AI13402" s="25"/>
      <c r="AN13402" s="68"/>
      <c r="AO13402" s="68"/>
    </row>
    <row r="13403" spans="34:41" x14ac:dyDescent="0.15">
      <c r="AH13403" s="25"/>
      <c r="AI13403" s="25"/>
      <c r="AN13403" s="68"/>
      <c r="AO13403" s="68"/>
    </row>
    <row r="13404" spans="34:41" x14ac:dyDescent="0.15">
      <c r="AH13404" s="25"/>
      <c r="AI13404" s="25"/>
      <c r="AN13404" s="68"/>
      <c r="AO13404" s="68"/>
    </row>
    <row r="13405" spans="34:41" x14ac:dyDescent="0.15">
      <c r="AH13405" s="25"/>
      <c r="AI13405" s="25"/>
      <c r="AN13405" s="68"/>
      <c r="AO13405" s="68"/>
    </row>
    <row r="13406" spans="34:41" x14ac:dyDescent="0.15">
      <c r="AH13406" s="25"/>
      <c r="AI13406" s="25"/>
      <c r="AN13406" s="68"/>
      <c r="AO13406" s="68"/>
    </row>
    <row r="13407" spans="34:41" x14ac:dyDescent="0.15">
      <c r="AH13407" s="25"/>
      <c r="AI13407" s="25"/>
      <c r="AN13407" s="68"/>
      <c r="AO13407" s="68"/>
    </row>
    <row r="13408" spans="34:41" x14ac:dyDescent="0.15">
      <c r="AH13408" s="25"/>
      <c r="AI13408" s="25"/>
      <c r="AN13408" s="68"/>
      <c r="AO13408" s="68"/>
    </row>
    <row r="13409" spans="34:41" x14ac:dyDescent="0.15">
      <c r="AH13409" s="25"/>
      <c r="AI13409" s="25"/>
      <c r="AN13409" s="68"/>
      <c r="AO13409" s="68"/>
    </row>
    <row r="13410" spans="34:41" x14ac:dyDescent="0.15">
      <c r="AH13410" s="25"/>
      <c r="AI13410" s="25"/>
      <c r="AN13410" s="68"/>
      <c r="AO13410" s="68"/>
    </row>
    <row r="13411" spans="34:41" x14ac:dyDescent="0.15">
      <c r="AH13411" s="25"/>
      <c r="AI13411" s="25"/>
      <c r="AN13411" s="68"/>
      <c r="AO13411" s="68"/>
    </row>
    <row r="13412" spans="34:41" x14ac:dyDescent="0.15">
      <c r="AH13412" s="25"/>
      <c r="AI13412" s="25"/>
      <c r="AN13412" s="68"/>
      <c r="AO13412" s="68"/>
    </row>
    <row r="13413" spans="34:41" x14ac:dyDescent="0.15">
      <c r="AH13413" s="25"/>
      <c r="AI13413" s="25"/>
      <c r="AN13413" s="68"/>
      <c r="AO13413" s="68"/>
    </row>
    <row r="13414" spans="34:41" x14ac:dyDescent="0.15">
      <c r="AH13414" s="25"/>
      <c r="AI13414" s="25"/>
      <c r="AN13414" s="68"/>
      <c r="AO13414" s="68"/>
    </row>
    <row r="13415" spans="34:41" x14ac:dyDescent="0.15">
      <c r="AH13415" s="25"/>
      <c r="AI13415" s="25"/>
      <c r="AN13415" s="68"/>
      <c r="AO13415" s="68"/>
    </row>
    <row r="13416" spans="34:41" x14ac:dyDescent="0.15">
      <c r="AH13416" s="25"/>
      <c r="AI13416" s="25"/>
      <c r="AN13416" s="68"/>
      <c r="AO13416" s="68"/>
    </row>
    <row r="13417" spans="34:41" x14ac:dyDescent="0.15">
      <c r="AH13417" s="25"/>
      <c r="AI13417" s="25"/>
      <c r="AN13417" s="68"/>
      <c r="AO13417" s="68"/>
    </row>
    <row r="13418" spans="34:41" x14ac:dyDescent="0.15">
      <c r="AH13418" s="25"/>
      <c r="AI13418" s="25"/>
      <c r="AN13418" s="68"/>
      <c r="AO13418" s="68"/>
    </row>
    <row r="13419" spans="34:41" x14ac:dyDescent="0.15">
      <c r="AH13419" s="25"/>
      <c r="AI13419" s="25"/>
      <c r="AN13419" s="68"/>
      <c r="AO13419" s="68"/>
    </row>
    <row r="13420" spans="34:41" x14ac:dyDescent="0.15">
      <c r="AH13420" s="25"/>
      <c r="AI13420" s="25"/>
      <c r="AN13420" s="68"/>
      <c r="AO13420" s="68"/>
    </row>
    <row r="13421" spans="34:41" x14ac:dyDescent="0.15">
      <c r="AH13421" s="25"/>
      <c r="AI13421" s="25"/>
      <c r="AN13421" s="68"/>
      <c r="AO13421" s="68"/>
    </row>
    <row r="13422" spans="34:41" x14ac:dyDescent="0.15">
      <c r="AH13422" s="25"/>
      <c r="AI13422" s="25"/>
      <c r="AN13422" s="68"/>
      <c r="AO13422" s="68"/>
    </row>
    <row r="13423" spans="34:41" x14ac:dyDescent="0.15">
      <c r="AH13423" s="25"/>
      <c r="AI13423" s="25"/>
      <c r="AN13423" s="68"/>
      <c r="AO13423" s="68"/>
    </row>
    <row r="13424" spans="34:41" x14ac:dyDescent="0.15">
      <c r="AH13424" s="25"/>
      <c r="AI13424" s="25"/>
      <c r="AN13424" s="68"/>
      <c r="AO13424" s="68"/>
    </row>
    <row r="13425" spans="34:41" x14ac:dyDescent="0.15">
      <c r="AH13425" s="25"/>
      <c r="AI13425" s="25"/>
      <c r="AN13425" s="68"/>
      <c r="AO13425" s="68"/>
    </row>
    <row r="13426" spans="34:41" x14ac:dyDescent="0.15">
      <c r="AH13426" s="25"/>
      <c r="AI13426" s="25"/>
      <c r="AN13426" s="68"/>
      <c r="AO13426" s="68"/>
    </row>
    <row r="13427" spans="34:41" x14ac:dyDescent="0.15">
      <c r="AH13427" s="25"/>
      <c r="AI13427" s="25"/>
      <c r="AN13427" s="68"/>
      <c r="AO13427" s="68"/>
    </row>
    <row r="13428" spans="34:41" x14ac:dyDescent="0.15">
      <c r="AH13428" s="25"/>
      <c r="AI13428" s="25"/>
      <c r="AN13428" s="68"/>
      <c r="AO13428" s="68"/>
    </row>
    <row r="13429" spans="34:41" x14ac:dyDescent="0.15">
      <c r="AH13429" s="25"/>
      <c r="AI13429" s="25"/>
      <c r="AN13429" s="68"/>
      <c r="AO13429" s="68"/>
    </row>
    <row r="13430" spans="34:41" x14ac:dyDescent="0.15">
      <c r="AH13430" s="25"/>
      <c r="AI13430" s="25"/>
      <c r="AN13430" s="68"/>
      <c r="AO13430" s="68"/>
    </row>
    <row r="13431" spans="34:41" x14ac:dyDescent="0.15">
      <c r="AH13431" s="25"/>
      <c r="AI13431" s="25"/>
      <c r="AN13431" s="68"/>
      <c r="AO13431" s="68"/>
    </row>
    <row r="13432" spans="34:41" x14ac:dyDescent="0.15">
      <c r="AH13432" s="25"/>
      <c r="AI13432" s="25"/>
      <c r="AN13432" s="68"/>
      <c r="AO13432" s="68"/>
    </row>
    <row r="13433" spans="34:41" x14ac:dyDescent="0.15">
      <c r="AH13433" s="25"/>
      <c r="AI13433" s="25"/>
      <c r="AN13433" s="68"/>
      <c r="AO13433" s="68"/>
    </row>
    <row r="13434" spans="34:41" x14ac:dyDescent="0.15">
      <c r="AH13434" s="25"/>
      <c r="AI13434" s="25"/>
      <c r="AN13434" s="68"/>
      <c r="AO13434" s="68"/>
    </row>
    <row r="13435" spans="34:41" x14ac:dyDescent="0.15">
      <c r="AH13435" s="25"/>
      <c r="AI13435" s="25"/>
      <c r="AN13435" s="68"/>
      <c r="AO13435" s="68"/>
    </row>
    <row r="13436" spans="34:41" x14ac:dyDescent="0.15">
      <c r="AH13436" s="25"/>
      <c r="AI13436" s="25"/>
      <c r="AN13436" s="68"/>
      <c r="AO13436" s="68"/>
    </row>
    <row r="13437" spans="34:41" x14ac:dyDescent="0.15">
      <c r="AH13437" s="25"/>
      <c r="AI13437" s="25"/>
      <c r="AN13437" s="68"/>
      <c r="AO13437" s="68"/>
    </row>
    <row r="13438" spans="34:41" x14ac:dyDescent="0.15">
      <c r="AH13438" s="25"/>
      <c r="AI13438" s="25"/>
      <c r="AN13438" s="68"/>
      <c r="AO13438" s="68"/>
    </row>
    <row r="13439" spans="34:41" x14ac:dyDescent="0.15">
      <c r="AH13439" s="25"/>
      <c r="AI13439" s="25"/>
      <c r="AN13439" s="68"/>
      <c r="AO13439" s="68"/>
    </row>
    <row r="13440" spans="34:41" x14ac:dyDescent="0.15">
      <c r="AH13440" s="25"/>
      <c r="AI13440" s="25"/>
      <c r="AN13440" s="68"/>
      <c r="AO13440" s="68"/>
    </row>
    <row r="13441" spans="34:41" x14ac:dyDescent="0.15">
      <c r="AH13441" s="25"/>
      <c r="AI13441" s="25"/>
      <c r="AN13441" s="68"/>
      <c r="AO13441" s="68"/>
    </row>
    <row r="13442" spans="34:41" x14ac:dyDescent="0.15">
      <c r="AH13442" s="25"/>
      <c r="AI13442" s="25"/>
      <c r="AN13442" s="68"/>
      <c r="AO13442" s="68"/>
    </row>
    <row r="13443" spans="34:41" x14ac:dyDescent="0.15">
      <c r="AH13443" s="25"/>
      <c r="AI13443" s="25"/>
      <c r="AN13443" s="68"/>
      <c r="AO13443" s="68"/>
    </row>
    <row r="13444" spans="34:41" x14ac:dyDescent="0.15">
      <c r="AH13444" s="25"/>
      <c r="AI13444" s="25"/>
      <c r="AN13444" s="68"/>
      <c r="AO13444" s="68"/>
    </row>
    <row r="13445" spans="34:41" x14ac:dyDescent="0.15">
      <c r="AH13445" s="25"/>
      <c r="AI13445" s="25"/>
      <c r="AN13445" s="68"/>
      <c r="AO13445" s="68"/>
    </row>
    <row r="13446" spans="34:41" x14ac:dyDescent="0.15">
      <c r="AH13446" s="25"/>
      <c r="AI13446" s="25"/>
      <c r="AN13446" s="68"/>
      <c r="AO13446" s="68"/>
    </row>
    <row r="13447" spans="34:41" x14ac:dyDescent="0.15">
      <c r="AH13447" s="25"/>
      <c r="AI13447" s="25"/>
      <c r="AN13447" s="68"/>
      <c r="AO13447" s="68"/>
    </row>
    <row r="13448" spans="34:41" x14ac:dyDescent="0.15">
      <c r="AH13448" s="25"/>
      <c r="AI13448" s="25"/>
      <c r="AN13448" s="68"/>
      <c r="AO13448" s="68"/>
    </row>
    <row r="13449" spans="34:41" x14ac:dyDescent="0.15">
      <c r="AH13449" s="25"/>
      <c r="AI13449" s="25"/>
      <c r="AN13449" s="68"/>
      <c r="AO13449" s="68"/>
    </row>
    <row r="13450" spans="34:41" x14ac:dyDescent="0.15">
      <c r="AH13450" s="25"/>
      <c r="AI13450" s="25"/>
      <c r="AN13450" s="68"/>
      <c r="AO13450" s="68"/>
    </row>
    <row r="13451" spans="34:41" x14ac:dyDescent="0.15">
      <c r="AH13451" s="25"/>
      <c r="AI13451" s="25"/>
      <c r="AN13451" s="68"/>
      <c r="AO13451" s="68"/>
    </row>
    <row r="13452" spans="34:41" x14ac:dyDescent="0.15">
      <c r="AH13452" s="25"/>
      <c r="AI13452" s="25"/>
      <c r="AN13452" s="68"/>
      <c r="AO13452" s="68"/>
    </row>
    <row r="13453" spans="34:41" x14ac:dyDescent="0.15">
      <c r="AH13453" s="25"/>
      <c r="AI13453" s="25"/>
      <c r="AN13453" s="68"/>
      <c r="AO13453" s="68"/>
    </row>
    <row r="13454" spans="34:41" x14ac:dyDescent="0.15">
      <c r="AH13454" s="25"/>
      <c r="AI13454" s="25"/>
      <c r="AN13454" s="68"/>
      <c r="AO13454" s="68"/>
    </row>
    <row r="13455" spans="34:41" x14ac:dyDescent="0.15">
      <c r="AH13455" s="25"/>
      <c r="AI13455" s="25"/>
      <c r="AN13455" s="68"/>
      <c r="AO13455" s="68"/>
    </row>
    <row r="13456" spans="34:41" x14ac:dyDescent="0.15">
      <c r="AH13456" s="25"/>
      <c r="AI13456" s="25"/>
      <c r="AN13456" s="68"/>
      <c r="AO13456" s="68"/>
    </row>
    <row r="13457" spans="34:41" x14ac:dyDescent="0.15">
      <c r="AH13457" s="25"/>
      <c r="AI13457" s="25"/>
      <c r="AN13457" s="68"/>
      <c r="AO13457" s="68"/>
    </row>
    <row r="13458" spans="34:41" x14ac:dyDescent="0.15">
      <c r="AH13458" s="25"/>
      <c r="AI13458" s="25"/>
      <c r="AN13458" s="68"/>
      <c r="AO13458" s="68"/>
    </row>
    <row r="13459" spans="34:41" x14ac:dyDescent="0.15">
      <c r="AH13459" s="25"/>
      <c r="AI13459" s="25"/>
      <c r="AN13459" s="68"/>
      <c r="AO13459" s="68"/>
    </row>
    <row r="13460" spans="34:41" x14ac:dyDescent="0.15">
      <c r="AH13460" s="25"/>
      <c r="AI13460" s="25"/>
      <c r="AN13460" s="68"/>
      <c r="AO13460" s="68"/>
    </row>
    <row r="13461" spans="34:41" x14ac:dyDescent="0.15">
      <c r="AH13461" s="25"/>
      <c r="AI13461" s="25"/>
      <c r="AN13461" s="68"/>
      <c r="AO13461" s="68"/>
    </row>
    <row r="13462" spans="34:41" x14ac:dyDescent="0.15">
      <c r="AH13462" s="25"/>
      <c r="AI13462" s="25"/>
      <c r="AN13462" s="68"/>
      <c r="AO13462" s="68"/>
    </row>
    <row r="13463" spans="34:41" x14ac:dyDescent="0.15">
      <c r="AH13463" s="25"/>
      <c r="AI13463" s="25"/>
      <c r="AN13463" s="68"/>
      <c r="AO13463" s="68"/>
    </row>
    <row r="13464" spans="34:41" x14ac:dyDescent="0.15">
      <c r="AH13464" s="25"/>
      <c r="AI13464" s="25"/>
      <c r="AN13464" s="68"/>
      <c r="AO13464" s="68"/>
    </row>
    <row r="13465" spans="34:41" x14ac:dyDescent="0.15">
      <c r="AH13465" s="25"/>
      <c r="AI13465" s="25"/>
      <c r="AN13465" s="68"/>
      <c r="AO13465" s="68"/>
    </row>
    <row r="13466" spans="34:41" x14ac:dyDescent="0.15">
      <c r="AH13466" s="25"/>
      <c r="AI13466" s="25"/>
      <c r="AN13466" s="68"/>
      <c r="AO13466" s="68"/>
    </row>
    <row r="13467" spans="34:41" x14ac:dyDescent="0.15">
      <c r="AH13467" s="25"/>
      <c r="AI13467" s="25"/>
      <c r="AN13467" s="68"/>
      <c r="AO13467" s="68"/>
    </row>
    <row r="13468" spans="34:41" x14ac:dyDescent="0.15">
      <c r="AH13468" s="25"/>
      <c r="AI13468" s="25"/>
      <c r="AN13468" s="68"/>
      <c r="AO13468" s="68"/>
    </row>
    <row r="13469" spans="34:41" x14ac:dyDescent="0.15">
      <c r="AH13469" s="25"/>
      <c r="AI13469" s="25"/>
      <c r="AN13469" s="68"/>
      <c r="AO13469" s="68"/>
    </row>
    <row r="13470" spans="34:41" x14ac:dyDescent="0.15">
      <c r="AH13470" s="25"/>
      <c r="AI13470" s="25"/>
      <c r="AN13470" s="68"/>
      <c r="AO13470" s="68"/>
    </row>
    <row r="13471" spans="34:41" x14ac:dyDescent="0.15">
      <c r="AH13471" s="25"/>
      <c r="AI13471" s="25"/>
      <c r="AN13471" s="68"/>
      <c r="AO13471" s="68"/>
    </row>
    <row r="13472" spans="34:41" x14ac:dyDescent="0.15">
      <c r="AH13472" s="25"/>
      <c r="AI13472" s="25"/>
      <c r="AN13472" s="68"/>
      <c r="AO13472" s="68"/>
    </row>
    <row r="13473" spans="34:41" x14ac:dyDescent="0.15">
      <c r="AH13473" s="25"/>
      <c r="AI13473" s="25"/>
      <c r="AN13473" s="68"/>
      <c r="AO13473" s="68"/>
    </row>
    <row r="13474" spans="34:41" x14ac:dyDescent="0.15">
      <c r="AH13474" s="25"/>
      <c r="AI13474" s="25"/>
      <c r="AN13474" s="68"/>
      <c r="AO13474" s="68"/>
    </row>
    <row r="13475" spans="34:41" x14ac:dyDescent="0.15">
      <c r="AH13475" s="25"/>
      <c r="AI13475" s="25"/>
      <c r="AN13475" s="68"/>
      <c r="AO13475" s="68"/>
    </row>
    <row r="13476" spans="34:41" x14ac:dyDescent="0.15">
      <c r="AH13476" s="25"/>
      <c r="AI13476" s="25"/>
      <c r="AN13476" s="68"/>
      <c r="AO13476" s="68"/>
    </row>
    <row r="13477" spans="34:41" x14ac:dyDescent="0.15">
      <c r="AH13477" s="25"/>
      <c r="AI13477" s="25"/>
      <c r="AN13477" s="68"/>
      <c r="AO13477" s="68"/>
    </row>
    <row r="13478" spans="34:41" x14ac:dyDescent="0.15">
      <c r="AH13478" s="25"/>
      <c r="AI13478" s="25"/>
      <c r="AN13478" s="68"/>
      <c r="AO13478" s="68"/>
    </row>
    <row r="13479" spans="34:41" x14ac:dyDescent="0.15">
      <c r="AH13479" s="25"/>
      <c r="AI13479" s="25"/>
      <c r="AN13479" s="68"/>
      <c r="AO13479" s="68"/>
    </row>
    <row r="13480" spans="34:41" x14ac:dyDescent="0.15">
      <c r="AH13480" s="25"/>
      <c r="AI13480" s="25"/>
      <c r="AN13480" s="68"/>
      <c r="AO13480" s="68"/>
    </row>
    <row r="13481" spans="34:41" x14ac:dyDescent="0.15">
      <c r="AH13481" s="25"/>
      <c r="AI13481" s="25"/>
      <c r="AN13481" s="68"/>
      <c r="AO13481" s="68"/>
    </row>
    <row r="13482" spans="34:41" x14ac:dyDescent="0.15">
      <c r="AH13482" s="25"/>
      <c r="AI13482" s="25"/>
      <c r="AN13482" s="68"/>
      <c r="AO13482" s="68"/>
    </row>
    <row r="13483" spans="34:41" x14ac:dyDescent="0.15">
      <c r="AH13483" s="25"/>
      <c r="AI13483" s="25"/>
      <c r="AN13483" s="68"/>
      <c r="AO13483" s="68"/>
    </row>
    <row r="13484" spans="34:41" x14ac:dyDescent="0.15">
      <c r="AH13484" s="25"/>
      <c r="AI13484" s="25"/>
      <c r="AN13484" s="68"/>
      <c r="AO13484" s="68"/>
    </row>
    <row r="13485" spans="34:41" x14ac:dyDescent="0.15">
      <c r="AH13485" s="25"/>
      <c r="AI13485" s="25"/>
      <c r="AN13485" s="68"/>
      <c r="AO13485" s="68"/>
    </row>
    <row r="13486" spans="34:41" x14ac:dyDescent="0.15">
      <c r="AH13486" s="25"/>
      <c r="AI13486" s="25"/>
      <c r="AN13486" s="68"/>
      <c r="AO13486" s="68"/>
    </row>
    <row r="13487" spans="34:41" x14ac:dyDescent="0.15">
      <c r="AH13487" s="25"/>
      <c r="AI13487" s="25"/>
      <c r="AN13487" s="68"/>
      <c r="AO13487" s="68"/>
    </row>
    <row r="13488" spans="34:41" x14ac:dyDescent="0.15">
      <c r="AH13488" s="25"/>
      <c r="AI13488" s="25"/>
      <c r="AN13488" s="68"/>
      <c r="AO13488" s="68"/>
    </row>
    <row r="13489" spans="34:41" x14ac:dyDescent="0.15">
      <c r="AH13489" s="25"/>
      <c r="AI13489" s="25"/>
      <c r="AN13489" s="68"/>
      <c r="AO13489" s="68"/>
    </row>
    <row r="13490" spans="34:41" x14ac:dyDescent="0.15">
      <c r="AH13490" s="25"/>
      <c r="AI13490" s="25"/>
      <c r="AN13490" s="68"/>
      <c r="AO13490" s="68"/>
    </row>
    <row r="13491" spans="34:41" x14ac:dyDescent="0.15">
      <c r="AH13491" s="25"/>
      <c r="AI13491" s="25"/>
      <c r="AN13491" s="68"/>
      <c r="AO13491" s="68"/>
    </row>
    <row r="13492" spans="34:41" x14ac:dyDescent="0.15">
      <c r="AH13492" s="25"/>
      <c r="AI13492" s="25"/>
      <c r="AN13492" s="68"/>
      <c r="AO13492" s="68"/>
    </row>
    <row r="13493" spans="34:41" x14ac:dyDescent="0.15">
      <c r="AH13493" s="25"/>
      <c r="AI13493" s="25"/>
      <c r="AN13493" s="68"/>
      <c r="AO13493" s="68"/>
    </row>
    <row r="13494" spans="34:41" x14ac:dyDescent="0.15">
      <c r="AH13494" s="25"/>
      <c r="AI13494" s="25"/>
      <c r="AN13494" s="68"/>
      <c r="AO13494" s="68"/>
    </row>
    <row r="13495" spans="34:41" x14ac:dyDescent="0.15">
      <c r="AH13495" s="25"/>
      <c r="AI13495" s="25"/>
      <c r="AN13495" s="68"/>
      <c r="AO13495" s="68"/>
    </row>
    <row r="13496" spans="34:41" x14ac:dyDescent="0.15">
      <c r="AH13496" s="25"/>
      <c r="AI13496" s="25"/>
      <c r="AN13496" s="68"/>
      <c r="AO13496" s="68"/>
    </row>
    <row r="13497" spans="34:41" x14ac:dyDescent="0.15">
      <c r="AH13497" s="25"/>
      <c r="AI13497" s="25"/>
      <c r="AN13497" s="68"/>
      <c r="AO13497" s="68"/>
    </row>
    <row r="13498" spans="34:41" x14ac:dyDescent="0.15">
      <c r="AH13498" s="25"/>
      <c r="AI13498" s="25"/>
      <c r="AN13498" s="68"/>
      <c r="AO13498" s="68"/>
    </row>
    <row r="13499" spans="34:41" x14ac:dyDescent="0.15">
      <c r="AH13499" s="25"/>
      <c r="AI13499" s="25"/>
      <c r="AN13499" s="68"/>
      <c r="AO13499" s="68"/>
    </row>
    <row r="13500" spans="34:41" x14ac:dyDescent="0.15">
      <c r="AH13500" s="25"/>
      <c r="AI13500" s="25"/>
      <c r="AN13500" s="68"/>
      <c r="AO13500" s="68"/>
    </row>
    <row r="13501" spans="34:41" x14ac:dyDescent="0.15">
      <c r="AH13501" s="25"/>
      <c r="AI13501" s="25"/>
      <c r="AN13501" s="68"/>
      <c r="AO13501" s="68"/>
    </row>
    <row r="13502" spans="34:41" x14ac:dyDescent="0.15">
      <c r="AH13502" s="25"/>
      <c r="AI13502" s="25"/>
      <c r="AN13502" s="68"/>
      <c r="AO13502" s="68"/>
    </row>
    <row r="13503" spans="34:41" x14ac:dyDescent="0.15">
      <c r="AH13503" s="25"/>
      <c r="AI13503" s="25"/>
      <c r="AN13503" s="68"/>
      <c r="AO13503" s="68"/>
    </row>
    <row r="13504" spans="34:41" x14ac:dyDescent="0.15">
      <c r="AH13504" s="25"/>
      <c r="AI13504" s="25"/>
      <c r="AN13504" s="68"/>
      <c r="AO13504" s="68"/>
    </row>
    <row r="13505" spans="34:41" x14ac:dyDescent="0.15">
      <c r="AH13505" s="25"/>
      <c r="AI13505" s="25"/>
      <c r="AN13505" s="68"/>
      <c r="AO13505" s="68"/>
    </row>
    <row r="13506" spans="34:41" x14ac:dyDescent="0.15">
      <c r="AH13506" s="25"/>
      <c r="AI13506" s="25"/>
      <c r="AN13506" s="68"/>
      <c r="AO13506" s="68"/>
    </row>
    <row r="13507" spans="34:41" x14ac:dyDescent="0.15">
      <c r="AH13507" s="25"/>
      <c r="AI13507" s="25"/>
      <c r="AN13507" s="68"/>
      <c r="AO13507" s="68"/>
    </row>
    <row r="13508" spans="34:41" x14ac:dyDescent="0.15">
      <c r="AH13508" s="25"/>
      <c r="AI13508" s="25"/>
      <c r="AN13508" s="68"/>
      <c r="AO13508" s="68"/>
    </row>
    <row r="13509" spans="34:41" x14ac:dyDescent="0.15">
      <c r="AH13509" s="25"/>
      <c r="AI13509" s="25"/>
      <c r="AN13509" s="68"/>
      <c r="AO13509" s="68"/>
    </row>
    <row r="13510" spans="34:41" x14ac:dyDescent="0.15">
      <c r="AH13510" s="25"/>
      <c r="AI13510" s="25"/>
      <c r="AN13510" s="68"/>
      <c r="AO13510" s="68"/>
    </row>
    <row r="13511" spans="34:41" x14ac:dyDescent="0.15">
      <c r="AH13511" s="25"/>
      <c r="AI13511" s="25"/>
      <c r="AN13511" s="68"/>
      <c r="AO13511" s="68"/>
    </row>
    <row r="13512" spans="34:41" x14ac:dyDescent="0.15">
      <c r="AH13512" s="25"/>
      <c r="AI13512" s="25"/>
      <c r="AN13512" s="68"/>
      <c r="AO13512" s="68"/>
    </row>
    <row r="13513" spans="34:41" x14ac:dyDescent="0.15">
      <c r="AH13513" s="25"/>
      <c r="AI13513" s="25"/>
      <c r="AN13513" s="68"/>
      <c r="AO13513" s="68"/>
    </row>
    <row r="13514" spans="34:41" x14ac:dyDescent="0.15">
      <c r="AH13514" s="25"/>
      <c r="AI13514" s="25"/>
      <c r="AN13514" s="68"/>
      <c r="AO13514" s="68"/>
    </row>
    <row r="13515" spans="34:41" x14ac:dyDescent="0.15">
      <c r="AH13515" s="25"/>
      <c r="AI13515" s="25"/>
      <c r="AN13515" s="68"/>
      <c r="AO13515" s="68"/>
    </row>
    <row r="13516" spans="34:41" x14ac:dyDescent="0.15">
      <c r="AH13516" s="25"/>
      <c r="AI13516" s="25"/>
      <c r="AN13516" s="68"/>
      <c r="AO13516" s="68"/>
    </row>
    <row r="13517" spans="34:41" x14ac:dyDescent="0.15">
      <c r="AH13517" s="25"/>
      <c r="AI13517" s="25"/>
      <c r="AN13517" s="68"/>
      <c r="AO13517" s="68"/>
    </row>
    <row r="13518" spans="34:41" x14ac:dyDescent="0.15">
      <c r="AH13518" s="25"/>
      <c r="AI13518" s="25"/>
      <c r="AN13518" s="68"/>
      <c r="AO13518" s="68"/>
    </row>
    <row r="13519" spans="34:41" x14ac:dyDescent="0.15">
      <c r="AH13519" s="25"/>
      <c r="AI13519" s="25"/>
      <c r="AN13519" s="68"/>
      <c r="AO13519" s="68"/>
    </row>
    <row r="13520" spans="34:41" x14ac:dyDescent="0.15">
      <c r="AH13520" s="25"/>
      <c r="AI13520" s="25"/>
      <c r="AN13520" s="68"/>
      <c r="AO13520" s="68"/>
    </row>
    <row r="13521" spans="34:41" x14ac:dyDescent="0.15">
      <c r="AH13521" s="25"/>
      <c r="AI13521" s="25"/>
      <c r="AN13521" s="68"/>
      <c r="AO13521" s="68"/>
    </row>
    <row r="13522" spans="34:41" x14ac:dyDescent="0.15">
      <c r="AH13522" s="25"/>
      <c r="AI13522" s="25"/>
      <c r="AN13522" s="68"/>
      <c r="AO13522" s="68"/>
    </row>
    <row r="13523" spans="34:41" x14ac:dyDescent="0.15">
      <c r="AH13523" s="25"/>
      <c r="AI13523" s="25"/>
      <c r="AN13523" s="68"/>
      <c r="AO13523" s="68"/>
    </row>
    <row r="13524" spans="34:41" x14ac:dyDescent="0.15">
      <c r="AH13524" s="25"/>
      <c r="AI13524" s="25"/>
      <c r="AN13524" s="68"/>
      <c r="AO13524" s="68"/>
    </row>
    <row r="13525" spans="34:41" x14ac:dyDescent="0.15">
      <c r="AH13525" s="25"/>
      <c r="AI13525" s="25"/>
      <c r="AN13525" s="68"/>
      <c r="AO13525" s="68"/>
    </row>
    <row r="13526" spans="34:41" x14ac:dyDescent="0.15">
      <c r="AH13526" s="25"/>
      <c r="AI13526" s="25"/>
      <c r="AN13526" s="68"/>
      <c r="AO13526" s="68"/>
    </row>
    <row r="13527" spans="34:41" x14ac:dyDescent="0.15">
      <c r="AH13527" s="25"/>
      <c r="AI13527" s="25"/>
      <c r="AN13527" s="68"/>
      <c r="AO13527" s="68"/>
    </row>
    <row r="13528" spans="34:41" x14ac:dyDescent="0.15">
      <c r="AH13528" s="25"/>
      <c r="AI13528" s="25"/>
      <c r="AN13528" s="68"/>
      <c r="AO13528" s="68"/>
    </row>
    <row r="13529" spans="34:41" x14ac:dyDescent="0.15">
      <c r="AH13529" s="25"/>
      <c r="AI13529" s="25"/>
      <c r="AN13529" s="68"/>
      <c r="AO13529" s="68"/>
    </row>
    <row r="13530" spans="34:41" x14ac:dyDescent="0.15">
      <c r="AH13530" s="25"/>
      <c r="AI13530" s="25"/>
      <c r="AN13530" s="68"/>
      <c r="AO13530" s="68"/>
    </row>
    <row r="13531" spans="34:41" x14ac:dyDescent="0.15">
      <c r="AH13531" s="25"/>
      <c r="AI13531" s="25"/>
      <c r="AN13531" s="68"/>
      <c r="AO13531" s="68"/>
    </row>
    <row r="13532" spans="34:41" x14ac:dyDescent="0.15">
      <c r="AH13532" s="25"/>
      <c r="AI13532" s="25"/>
      <c r="AN13532" s="68"/>
      <c r="AO13532" s="68"/>
    </row>
    <row r="13533" spans="34:41" x14ac:dyDescent="0.15">
      <c r="AH13533" s="25"/>
      <c r="AI13533" s="25"/>
      <c r="AN13533" s="68"/>
      <c r="AO13533" s="68"/>
    </row>
    <row r="13534" spans="34:41" x14ac:dyDescent="0.15">
      <c r="AH13534" s="25"/>
      <c r="AI13534" s="25"/>
      <c r="AN13534" s="68"/>
      <c r="AO13534" s="68"/>
    </row>
    <row r="13535" spans="34:41" x14ac:dyDescent="0.15">
      <c r="AH13535" s="25"/>
      <c r="AI13535" s="25"/>
      <c r="AN13535" s="68"/>
      <c r="AO13535" s="68"/>
    </row>
    <row r="13536" spans="34:41" x14ac:dyDescent="0.15">
      <c r="AH13536" s="25"/>
      <c r="AI13536" s="25"/>
      <c r="AN13536" s="68"/>
      <c r="AO13536" s="68"/>
    </row>
    <row r="13537" spans="34:41" x14ac:dyDescent="0.15">
      <c r="AH13537" s="25"/>
      <c r="AI13537" s="25"/>
      <c r="AN13537" s="68"/>
      <c r="AO13537" s="68"/>
    </row>
    <row r="13538" spans="34:41" x14ac:dyDescent="0.15">
      <c r="AH13538" s="25"/>
      <c r="AI13538" s="25"/>
      <c r="AN13538" s="68"/>
      <c r="AO13538" s="68"/>
    </row>
    <row r="13539" spans="34:41" x14ac:dyDescent="0.15">
      <c r="AH13539" s="25"/>
      <c r="AI13539" s="25"/>
      <c r="AN13539" s="68"/>
      <c r="AO13539" s="68"/>
    </row>
    <row r="13540" spans="34:41" x14ac:dyDescent="0.15">
      <c r="AH13540" s="25"/>
      <c r="AI13540" s="25"/>
      <c r="AN13540" s="68"/>
      <c r="AO13540" s="68"/>
    </row>
    <row r="13541" spans="34:41" x14ac:dyDescent="0.15">
      <c r="AH13541" s="25"/>
      <c r="AI13541" s="25"/>
      <c r="AN13541" s="68"/>
      <c r="AO13541" s="68"/>
    </row>
    <row r="13542" spans="34:41" x14ac:dyDescent="0.15">
      <c r="AH13542" s="25"/>
      <c r="AI13542" s="25"/>
      <c r="AN13542" s="68"/>
      <c r="AO13542" s="68"/>
    </row>
    <row r="13543" spans="34:41" x14ac:dyDescent="0.15">
      <c r="AH13543" s="25"/>
      <c r="AI13543" s="25"/>
      <c r="AN13543" s="68"/>
      <c r="AO13543" s="68"/>
    </row>
    <row r="13544" spans="34:41" x14ac:dyDescent="0.15">
      <c r="AH13544" s="25"/>
      <c r="AI13544" s="25"/>
      <c r="AN13544" s="68"/>
      <c r="AO13544" s="68"/>
    </row>
    <row r="13545" spans="34:41" x14ac:dyDescent="0.15">
      <c r="AH13545" s="25"/>
      <c r="AI13545" s="25"/>
      <c r="AN13545" s="68"/>
      <c r="AO13545" s="68"/>
    </row>
    <row r="13546" spans="34:41" x14ac:dyDescent="0.15">
      <c r="AH13546" s="25"/>
      <c r="AI13546" s="25"/>
      <c r="AN13546" s="68"/>
      <c r="AO13546" s="68"/>
    </row>
    <row r="13547" spans="34:41" x14ac:dyDescent="0.15">
      <c r="AH13547" s="25"/>
      <c r="AI13547" s="25"/>
      <c r="AN13547" s="68"/>
      <c r="AO13547" s="68"/>
    </row>
    <row r="13548" spans="34:41" x14ac:dyDescent="0.15">
      <c r="AH13548" s="25"/>
      <c r="AI13548" s="25"/>
      <c r="AN13548" s="68"/>
      <c r="AO13548" s="68"/>
    </row>
    <row r="13549" spans="34:41" x14ac:dyDescent="0.15">
      <c r="AH13549" s="25"/>
      <c r="AI13549" s="25"/>
      <c r="AN13549" s="68"/>
      <c r="AO13549" s="68"/>
    </row>
    <row r="13550" spans="34:41" x14ac:dyDescent="0.15">
      <c r="AH13550" s="25"/>
      <c r="AI13550" s="25"/>
      <c r="AN13550" s="68"/>
      <c r="AO13550" s="68"/>
    </row>
    <row r="13551" spans="34:41" x14ac:dyDescent="0.15">
      <c r="AH13551" s="25"/>
      <c r="AI13551" s="25"/>
      <c r="AN13551" s="68"/>
      <c r="AO13551" s="68"/>
    </row>
    <row r="13552" spans="34:41" x14ac:dyDescent="0.15">
      <c r="AH13552" s="25"/>
      <c r="AI13552" s="25"/>
      <c r="AN13552" s="68"/>
      <c r="AO13552" s="68"/>
    </row>
    <row r="13553" spans="34:41" x14ac:dyDescent="0.15">
      <c r="AH13553" s="25"/>
      <c r="AI13553" s="25"/>
      <c r="AN13553" s="68"/>
      <c r="AO13553" s="68"/>
    </row>
    <row r="13554" spans="34:41" x14ac:dyDescent="0.15">
      <c r="AH13554" s="25"/>
      <c r="AI13554" s="25"/>
      <c r="AN13554" s="68"/>
      <c r="AO13554" s="68"/>
    </row>
    <row r="13555" spans="34:41" x14ac:dyDescent="0.15">
      <c r="AH13555" s="25"/>
      <c r="AI13555" s="25"/>
      <c r="AN13555" s="68"/>
      <c r="AO13555" s="68"/>
    </row>
    <row r="13556" spans="34:41" x14ac:dyDescent="0.15">
      <c r="AH13556" s="25"/>
      <c r="AI13556" s="25"/>
      <c r="AN13556" s="68"/>
      <c r="AO13556" s="68"/>
    </row>
    <row r="13557" spans="34:41" x14ac:dyDescent="0.15">
      <c r="AH13557" s="25"/>
      <c r="AI13557" s="25"/>
      <c r="AN13557" s="68"/>
      <c r="AO13557" s="68"/>
    </row>
    <row r="13558" spans="34:41" x14ac:dyDescent="0.15">
      <c r="AH13558" s="25"/>
      <c r="AI13558" s="25"/>
      <c r="AN13558" s="68"/>
      <c r="AO13558" s="68"/>
    </row>
    <row r="13559" spans="34:41" x14ac:dyDescent="0.15">
      <c r="AH13559" s="25"/>
      <c r="AI13559" s="25"/>
      <c r="AN13559" s="68"/>
      <c r="AO13559" s="68"/>
    </row>
    <row r="13560" spans="34:41" x14ac:dyDescent="0.15">
      <c r="AH13560" s="25"/>
      <c r="AI13560" s="25"/>
      <c r="AN13560" s="68"/>
      <c r="AO13560" s="68"/>
    </row>
    <row r="13561" spans="34:41" x14ac:dyDescent="0.15">
      <c r="AH13561" s="25"/>
      <c r="AI13561" s="25"/>
      <c r="AN13561" s="68"/>
      <c r="AO13561" s="68"/>
    </row>
    <row r="13562" spans="34:41" x14ac:dyDescent="0.15">
      <c r="AH13562" s="25"/>
      <c r="AI13562" s="25"/>
      <c r="AN13562" s="68"/>
      <c r="AO13562" s="68"/>
    </row>
    <row r="13563" spans="34:41" x14ac:dyDescent="0.15">
      <c r="AH13563" s="25"/>
      <c r="AI13563" s="25"/>
      <c r="AN13563" s="68"/>
      <c r="AO13563" s="68"/>
    </row>
    <row r="13564" spans="34:41" x14ac:dyDescent="0.15">
      <c r="AH13564" s="25"/>
      <c r="AI13564" s="25"/>
      <c r="AN13564" s="68"/>
      <c r="AO13564" s="68"/>
    </row>
    <row r="13565" spans="34:41" x14ac:dyDescent="0.15">
      <c r="AH13565" s="25"/>
      <c r="AI13565" s="25"/>
      <c r="AN13565" s="68"/>
      <c r="AO13565" s="68"/>
    </row>
    <row r="13566" spans="34:41" x14ac:dyDescent="0.15">
      <c r="AH13566" s="25"/>
      <c r="AI13566" s="25"/>
      <c r="AN13566" s="68"/>
      <c r="AO13566" s="68"/>
    </row>
    <row r="13567" spans="34:41" x14ac:dyDescent="0.15">
      <c r="AH13567" s="25"/>
      <c r="AI13567" s="25"/>
      <c r="AN13567" s="68"/>
      <c r="AO13567" s="68"/>
    </row>
    <row r="13568" spans="34:41" x14ac:dyDescent="0.15">
      <c r="AH13568" s="25"/>
      <c r="AI13568" s="25"/>
      <c r="AN13568" s="68"/>
      <c r="AO13568" s="68"/>
    </row>
    <row r="13569" spans="34:41" x14ac:dyDescent="0.15">
      <c r="AH13569" s="25"/>
      <c r="AI13569" s="25"/>
      <c r="AN13569" s="68"/>
      <c r="AO13569" s="68"/>
    </row>
    <row r="13570" spans="34:41" x14ac:dyDescent="0.15">
      <c r="AH13570" s="25"/>
      <c r="AI13570" s="25"/>
      <c r="AN13570" s="68"/>
      <c r="AO13570" s="68"/>
    </row>
    <row r="13571" spans="34:41" x14ac:dyDescent="0.15">
      <c r="AH13571" s="25"/>
      <c r="AI13571" s="25"/>
      <c r="AN13571" s="68"/>
      <c r="AO13571" s="68"/>
    </row>
    <row r="13572" spans="34:41" x14ac:dyDescent="0.15">
      <c r="AH13572" s="25"/>
      <c r="AI13572" s="25"/>
      <c r="AN13572" s="68"/>
      <c r="AO13572" s="68"/>
    </row>
    <row r="13573" spans="34:41" x14ac:dyDescent="0.15">
      <c r="AH13573" s="25"/>
      <c r="AI13573" s="25"/>
      <c r="AN13573" s="68"/>
      <c r="AO13573" s="68"/>
    </row>
    <row r="13574" spans="34:41" x14ac:dyDescent="0.15">
      <c r="AH13574" s="25"/>
      <c r="AI13574" s="25"/>
      <c r="AN13574" s="68"/>
      <c r="AO13574" s="68"/>
    </row>
    <row r="13575" spans="34:41" x14ac:dyDescent="0.15">
      <c r="AH13575" s="25"/>
      <c r="AI13575" s="25"/>
      <c r="AN13575" s="68"/>
      <c r="AO13575" s="68"/>
    </row>
    <row r="13576" spans="34:41" x14ac:dyDescent="0.15">
      <c r="AH13576" s="25"/>
      <c r="AI13576" s="25"/>
      <c r="AN13576" s="68"/>
      <c r="AO13576" s="68"/>
    </row>
    <row r="13577" spans="34:41" x14ac:dyDescent="0.15">
      <c r="AH13577" s="25"/>
      <c r="AI13577" s="25"/>
      <c r="AN13577" s="68"/>
      <c r="AO13577" s="68"/>
    </row>
    <row r="13578" spans="34:41" x14ac:dyDescent="0.15">
      <c r="AH13578" s="25"/>
      <c r="AI13578" s="25"/>
      <c r="AN13578" s="68"/>
      <c r="AO13578" s="68"/>
    </row>
    <row r="13579" spans="34:41" x14ac:dyDescent="0.15">
      <c r="AH13579" s="25"/>
      <c r="AI13579" s="25"/>
      <c r="AN13579" s="68"/>
      <c r="AO13579" s="68"/>
    </row>
    <row r="13580" spans="34:41" x14ac:dyDescent="0.15">
      <c r="AH13580" s="25"/>
      <c r="AI13580" s="25"/>
      <c r="AN13580" s="68"/>
      <c r="AO13580" s="68"/>
    </row>
    <row r="13581" spans="34:41" x14ac:dyDescent="0.15">
      <c r="AH13581" s="25"/>
      <c r="AI13581" s="25"/>
      <c r="AN13581" s="68"/>
      <c r="AO13581" s="68"/>
    </row>
    <row r="13582" spans="34:41" x14ac:dyDescent="0.15">
      <c r="AH13582" s="25"/>
      <c r="AI13582" s="25"/>
      <c r="AN13582" s="68"/>
      <c r="AO13582" s="68"/>
    </row>
    <row r="13583" spans="34:41" x14ac:dyDescent="0.15">
      <c r="AH13583" s="25"/>
      <c r="AI13583" s="25"/>
      <c r="AN13583" s="68"/>
      <c r="AO13583" s="68"/>
    </row>
    <row r="13584" spans="34:41" x14ac:dyDescent="0.15">
      <c r="AH13584" s="25"/>
      <c r="AI13584" s="25"/>
      <c r="AN13584" s="68"/>
      <c r="AO13584" s="68"/>
    </row>
    <row r="13585" spans="34:41" x14ac:dyDescent="0.15">
      <c r="AH13585" s="25"/>
      <c r="AI13585" s="25"/>
      <c r="AN13585" s="68"/>
      <c r="AO13585" s="68"/>
    </row>
    <row r="13586" spans="34:41" x14ac:dyDescent="0.15">
      <c r="AH13586" s="25"/>
      <c r="AI13586" s="25"/>
      <c r="AN13586" s="68"/>
      <c r="AO13586" s="68"/>
    </row>
    <row r="13587" spans="34:41" x14ac:dyDescent="0.15">
      <c r="AH13587" s="25"/>
      <c r="AI13587" s="25"/>
      <c r="AN13587" s="68"/>
      <c r="AO13587" s="68"/>
    </row>
    <row r="13588" spans="34:41" x14ac:dyDescent="0.15">
      <c r="AH13588" s="25"/>
      <c r="AI13588" s="25"/>
      <c r="AN13588" s="68"/>
      <c r="AO13588" s="68"/>
    </row>
    <row r="13589" spans="34:41" x14ac:dyDescent="0.15">
      <c r="AH13589" s="25"/>
      <c r="AI13589" s="25"/>
      <c r="AN13589" s="68"/>
      <c r="AO13589" s="68"/>
    </row>
    <row r="13590" spans="34:41" x14ac:dyDescent="0.15">
      <c r="AH13590" s="25"/>
      <c r="AI13590" s="25"/>
      <c r="AN13590" s="68"/>
      <c r="AO13590" s="68"/>
    </row>
    <row r="13591" spans="34:41" x14ac:dyDescent="0.15">
      <c r="AH13591" s="25"/>
      <c r="AI13591" s="25"/>
      <c r="AN13591" s="68"/>
      <c r="AO13591" s="68"/>
    </row>
    <row r="13592" spans="34:41" x14ac:dyDescent="0.15">
      <c r="AH13592" s="25"/>
      <c r="AI13592" s="25"/>
      <c r="AN13592" s="68"/>
      <c r="AO13592" s="68"/>
    </row>
    <row r="13593" spans="34:41" x14ac:dyDescent="0.15">
      <c r="AH13593" s="25"/>
      <c r="AI13593" s="25"/>
      <c r="AN13593" s="68"/>
      <c r="AO13593" s="68"/>
    </row>
    <row r="13594" spans="34:41" x14ac:dyDescent="0.15">
      <c r="AH13594" s="25"/>
      <c r="AI13594" s="25"/>
      <c r="AN13594" s="68"/>
      <c r="AO13594" s="68"/>
    </row>
    <row r="13595" spans="34:41" x14ac:dyDescent="0.15">
      <c r="AH13595" s="25"/>
      <c r="AI13595" s="25"/>
      <c r="AN13595" s="68"/>
      <c r="AO13595" s="68"/>
    </row>
    <row r="13596" spans="34:41" x14ac:dyDescent="0.15">
      <c r="AH13596" s="25"/>
      <c r="AI13596" s="25"/>
      <c r="AN13596" s="68"/>
      <c r="AO13596" s="68"/>
    </row>
    <row r="13597" spans="34:41" x14ac:dyDescent="0.15">
      <c r="AH13597" s="25"/>
      <c r="AI13597" s="25"/>
      <c r="AN13597" s="68"/>
      <c r="AO13597" s="68"/>
    </row>
    <row r="13598" spans="34:41" x14ac:dyDescent="0.15">
      <c r="AH13598" s="25"/>
      <c r="AI13598" s="25"/>
      <c r="AN13598" s="68"/>
      <c r="AO13598" s="68"/>
    </row>
    <row r="13599" spans="34:41" x14ac:dyDescent="0.15">
      <c r="AH13599" s="25"/>
      <c r="AI13599" s="25"/>
      <c r="AN13599" s="68"/>
      <c r="AO13599" s="68"/>
    </row>
    <row r="13600" spans="34:41" x14ac:dyDescent="0.15">
      <c r="AH13600" s="25"/>
      <c r="AI13600" s="25"/>
      <c r="AN13600" s="68"/>
      <c r="AO13600" s="68"/>
    </row>
    <row r="13601" spans="34:41" x14ac:dyDescent="0.15">
      <c r="AH13601" s="25"/>
      <c r="AI13601" s="25"/>
      <c r="AN13601" s="68"/>
      <c r="AO13601" s="68"/>
    </row>
    <row r="13602" spans="34:41" x14ac:dyDescent="0.15">
      <c r="AH13602" s="25"/>
      <c r="AI13602" s="25"/>
      <c r="AN13602" s="68"/>
      <c r="AO13602" s="68"/>
    </row>
    <row r="13603" spans="34:41" x14ac:dyDescent="0.15">
      <c r="AH13603" s="25"/>
      <c r="AI13603" s="25"/>
      <c r="AN13603" s="68"/>
      <c r="AO13603" s="68"/>
    </row>
    <row r="13604" spans="34:41" x14ac:dyDescent="0.15">
      <c r="AH13604" s="25"/>
      <c r="AI13604" s="25"/>
      <c r="AN13604" s="68"/>
      <c r="AO13604" s="68"/>
    </row>
    <row r="13605" spans="34:41" x14ac:dyDescent="0.15">
      <c r="AH13605" s="25"/>
      <c r="AI13605" s="25"/>
      <c r="AN13605" s="68"/>
      <c r="AO13605" s="68"/>
    </row>
    <row r="13606" spans="34:41" x14ac:dyDescent="0.15">
      <c r="AH13606" s="25"/>
      <c r="AI13606" s="25"/>
      <c r="AN13606" s="68"/>
      <c r="AO13606" s="68"/>
    </row>
    <row r="13607" spans="34:41" x14ac:dyDescent="0.15">
      <c r="AH13607" s="25"/>
      <c r="AI13607" s="25"/>
      <c r="AN13607" s="68"/>
      <c r="AO13607" s="68"/>
    </row>
    <row r="13608" spans="34:41" x14ac:dyDescent="0.15">
      <c r="AH13608" s="25"/>
      <c r="AI13608" s="25"/>
      <c r="AN13608" s="68"/>
      <c r="AO13608" s="68"/>
    </row>
    <row r="13609" spans="34:41" x14ac:dyDescent="0.15">
      <c r="AH13609" s="25"/>
      <c r="AI13609" s="25"/>
      <c r="AN13609" s="68"/>
      <c r="AO13609" s="68"/>
    </row>
    <row r="13610" spans="34:41" x14ac:dyDescent="0.15">
      <c r="AH13610" s="25"/>
      <c r="AI13610" s="25"/>
      <c r="AN13610" s="68"/>
      <c r="AO13610" s="68"/>
    </row>
    <row r="13611" spans="34:41" x14ac:dyDescent="0.15">
      <c r="AH13611" s="25"/>
      <c r="AI13611" s="25"/>
      <c r="AN13611" s="68"/>
      <c r="AO13611" s="68"/>
    </row>
    <row r="13612" spans="34:41" x14ac:dyDescent="0.15">
      <c r="AH13612" s="25"/>
      <c r="AI13612" s="25"/>
      <c r="AN13612" s="68"/>
      <c r="AO13612" s="68"/>
    </row>
    <row r="13613" spans="34:41" x14ac:dyDescent="0.15">
      <c r="AH13613" s="25"/>
      <c r="AI13613" s="25"/>
      <c r="AN13613" s="68"/>
      <c r="AO13613" s="68"/>
    </row>
    <row r="13614" spans="34:41" x14ac:dyDescent="0.15">
      <c r="AH13614" s="25"/>
      <c r="AI13614" s="25"/>
      <c r="AN13614" s="68"/>
      <c r="AO13614" s="68"/>
    </row>
    <row r="13615" spans="34:41" x14ac:dyDescent="0.15">
      <c r="AH13615" s="25"/>
      <c r="AI13615" s="25"/>
      <c r="AN13615" s="68"/>
      <c r="AO13615" s="68"/>
    </row>
    <row r="13616" spans="34:41" x14ac:dyDescent="0.15">
      <c r="AH13616" s="25"/>
      <c r="AI13616" s="25"/>
      <c r="AN13616" s="68"/>
      <c r="AO13616" s="68"/>
    </row>
    <row r="13617" spans="34:41" x14ac:dyDescent="0.15">
      <c r="AH13617" s="25"/>
      <c r="AI13617" s="25"/>
      <c r="AN13617" s="68"/>
      <c r="AO13617" s="68"/>
    </row>
    <row r="13618" spans="34:41" x14ac:dyDescent="0.15">
      <c r="AH13618" s="25"/>
      <c r="AI13618" s="25"/>
      <c r="AN13618" s="68"/>
      <c r="AO13618" s="68"/>
    </row>
    <row r="13619" spans="34:41" x14ac:dyDescent="0.15">
      <c r="AH13619" s="25"/>
      <c r="AI13619" s="25"/>
      <c r="AN13619" s="68"/>
      <c r="AO13619" s="68"/>
    </row>
    <row r="13620" spans="34:41" x14ac:dyDescent="0.15">
      <c r="AH13620" s="25"/>
      <c r="AI13620" s="25"/>
      <c r="AN13620" s="68"/>
      <c r="AO13620" s="68"/>
    </row>
    <row r="13621" spans="34:41" x14ac:dyDescent="0.15">
      <c r="AH13621" s="25"/>
      <c r="AI13621" s="25"/>
      <c r="AN13621" s="68"/>
      <c r="AO13621" s="68"/>
    </row>
    <row r="13622" spans="34:41" x14ac:dyDescent="0.15">
      <c r="AH13622" s="25"/>
      <c r="AI13622" s="25"/>
      <c r="AN13622" s="68"/>
      <c r="AO13622" s="68"/>
    </row>
    <row r="13623" spans="34:41" x14ac:dyDescent="0.15">
      <c r="AH13623" s="25"/>
      <c r="AI13623" s="25"/>
      <c r="AN13623" s="68"/>
      <c r="AO13623" s="68"/>
    </row>
    <row r="13624" spans="34:41" x14ac:dyDescent="0.15">
      <c r="AH13624" s="25"/>
      <c r="AI13624" s="25"/>
      <c r="AN13624" s="68"/>
      <c r="AO13624" s="68"/>
    </row>
    <row r="13625" spans="34:41" x14ac:dyDescent="0.15">
      <c r="AH13625" s="25"/>
      <c r="AI13625" s="25"/>
      <c r="AN13625" s="68"/>
      <c r="AO13625" s="68"/>
    </row>
    <row r="13626" spans="34:41" x14ac:dyDescent="0.15">
      <c r="AH13626" s="25"/>
      <c r="AI13626" s="25"/>
      <c r="AN13626" s="68"/>
      <c r="AO13626" s="68"/>
    </row>
    <row r="13627" spans="34:41" x14ac:dyDescent="0.15">
      <c r="AH13627" s="25"/>
      <c r="AI13627" s="25"/>
      <c r="AN13627" s="68"/>
      <c r="AO13627" s="68"/>
    </row>
    <row r="13628" spans="34:41" x14ac:dyDescent="0.15">
      <c r="AH13628" s="25"/>
      <c r="AI13628" s="25"/>
      <c r="AN13628" s="68"/>
      <c r="AO13628" s="68"/>
    </row>
    <row r="13629" spans="34:41" x14ac:dyDescent="0.15">
      <c r="AH13629" s="25"/>
      <c r="AI13629" s="25"/>
      <c r="AN13629" s="68"/>
      <c r="AO13629" s="68"/>
    </row>
    <row r="13630" spans="34:41" x14ac:dyDescent="0.15">
      <c r="AH13630" s="25"/>
      <c r="AI13630" s="25"/>
      <c r="AN13630" s="68"/>
      <c r="AO13630" s="68"/>
    </row>
    <row r="13631" spans="34:41" x14ac:dyDescent="0.15">
      <c r="AH13631" s="25"/>
      <c r="AI13631" s="25"/>
      <c r="AN13631" s="68"/>
      <c r="AO13631" s="68"/>
    </row>
    <row r="13632" spans="34:41" x14ac:dyDescent="0.15">
      <c r="AH13632" s="25"/>
      <c r="AI13632" s="25"/>
      <c r="AN13632" s="68"/>
      <c r="AO13632" s="68"/>
    </row>
    <row r="13633" spans="34:41" x14ac:dyDescent="0.15">
      <c r="AH13633" s="25"/>
      <c r="AI13633" s="25"/>
      <c r="AN13633" s="68"/>
      <c r="AO13633" s="68"/>
    </row>
    <row r="13634" spans="34:41" x14ac:dyDescent="0.15">
      <c r="AH13634" s="25"/>
      <c r="AI13634" s="25"/>
      <c r="AN13634" s="68"/>
      <c r="AO13634" s="68"/>
    </row>
    <row r="13635" spans="34:41" x14ac:dyDescent="0.15">
      <c r="AH13635" s="25"/>
      <c r="AI13635" s="25"/>
      <c r="AN13635" s="68"/>
      <c r="AO13635" s="68"/>
    </row>
    <row r="13636" spans="34:41" x14ac:dyDescent="0.15">
      <c r="AH13636" s="25"/>
      <c r="AI13636" s="25"/>
      <c r="AN13636" s="68"/>
      <c r="AO13636" s="68"/>
    </row>
    <row r="13637" spans="34:41" x14ac:dyDescent="0.15">
      <c r="AH13637" s="25"/>
      <c r="AI13637" s="25"/>
      <c r="AN13637" s="68"/>
      <c r="AO13637" s="68"/>
    </row>
    <row r="13638" spans="34:41" x14ac:dyDescent="0.15">
      <c r="AH13638" s="25"/>
      <c r="AI13638" s="25"/>
      <c r="AN13638" s="68"/>
      <c r="AO13638" s="68"/>
    </row>
    <row r="13639" spans="34:41" x14ac:dyDescent="0.15">
      <c r="AH13639" s="25"/>
      <c r="AI13639" s="25"/>
      <c r="AN13639" s="68"/>
      <c r="AO13639" s="68"/>
    </row>
    <row r="13640" spans="34:41" x14ac:dyDescent="0.15">
      <c r="AH13640" s="25"/>
      <c r="AI13640" s="25"/>
      <c r="AN13640" s="68"/>
      <c r="AO13640" s="68"/>
    </row>
    <row r="13641" spans="34:41" x14ac:dyDescent="0.15">
      <c r="AH13641" s="25"/>
      <c r="AI13641" s="25"/>
      <c r="AN13641" s="68"/>
      <c r="AO13641" s="68"/>
    </row>
    <row r="13642" spans="34:41" x14ac:dyDescent="0.15">
      <c r="AH13642" s="25"/>
      <c r="AI13642" s="25"/>
      <c r="AN13642" s="68"/>
      <c r="AO13642" s="68"/>
    </row>
    <row r="13643" spans="34:41" x14ac:dyDescent="0.15">
      <c r="AH13643" s="25"/>
      <c r="AI13643" s="25"/>
      <c r="AN13643" s="68"/>
      <c r="AO13643" s="68"/>
    </row>
    <row r="13644" spans="34:41" x14ac:dyDescent="0.15">
      <c r="AH13644" s="25"/>
      <c r="AI13644" s="25"/>
      <c r="AN13644" s="68"/>
      <c r="AO13644" s="68"/>
    </row>
    <row r="13645" spans="34:41" x14ac:dyDescent="0.15">
      <c r="AH13645" s="25"/>
      <c r="AI13645" s="25"/>
      <c r="AN13645" s="68"/>
      <c r="AO13645" s="68"/>
    </row>
    <row r="13646" spans="34:41" x14ac:dyDescent="0.15">
      <c r="AH13646" s="25"/>
      <c r="AI13646" s="25"/>
      <c r="AN13646" s="68"/>
      <c r="AO13646" s="68"/>
    </row>
    <row r="13647" spans="34:41" x14ac:dyDescent="0.15">
      <c r="AH13647" s="25"/>
      <c r="AI13647" s="25"/>
      <c r="AN13647" s="68"/>
      <c r="AO13647" s="68"/>
    </row>
    <row r="13648" spans="34:41" x14ac:dyDescent="0.15">
      <c r="AH13648" s="25"/>
      <c r="AI13648" s="25"/>
      <c r="AN13648" s="68"/>
      <c r="AO13648" s="68"/>
    </row>
    <row r="13649" spans="34:41" x14ac:dyDescent="0.15">
      <c r="AH13649" s="25"/>
      <c r="AI13649" s="25"/>
      <c r="AN13649" s="68"/>
      <c r="AO13649" s="68"/>
    </row>
    <row r="13650" spans="34:41" x14ac:dyDescent="0.15">
      <c r="AH13650" s="25"/>
      <c r="AI13650" s="25"/>
      <c r="AN13650" s="68"/>
      <c r="AO13650" s="68"/>
    </row>
    <row r="13651" spans="34:41" x14ac:dyDescent="0.15">
      <c r="AH13651" s="25"/>
      <c r="AI13651" s="25"/>
      <c r="AN13651" s="68"/>
      <c r="AO13651" s="68"/>
    </row>
    <row r="13652" spans="34:41" x14ac:dyDescent="0.15">
      <c r="AH13652" s="25"/>
      <c r="AI13652" s="25"/>
      <c r="AN13652" s="68"/>
      <c r="AO13652" s="68"/>
    </row>
    <row r="13653" spans="34:41" x14ac:dyDescent="0.15">
      <c r="AH13653" s="25"/>
      <c r="AI13653" s="25"/>
      <c r="AN13653" s="68"/>
      <c r="AO13653" s="68"/>
    </row>
    <row r="13654" spans="34:41" x14ac:dyDescent="0.15">
      <c r="AH13654" s="25"/>
      <c r="AI13654" s="25"/>
      <c r="AN13654" s="68"/>
      <c r="AO13654" s="68"/>
    </row>
    <row r="13655" spans="34:41" x14ac:dyDescent="0.15">
      <c r="AH13655" s="25"/>
      <c r="AI13655" s="25"/>
      <c r="AN13655" s="68"/>
      <c r="AO13655" s="68"/>
    </row>
    <row r="13656" spans="34:41" x14ac:dyDescent="0.15">
      <c r="AH13656" s="25"/>
      <c r="AI13656" s="25"/>
      <c r="AN13656" s="68"/>
      <c r="AO13656" s="68"/>
    </row>
    <row r="13657" spans="34:41" x14ac:dyDescent="0.15">
      <c r="AH13657" s="25"/>
      <c r="AI13657" s="25"/>
      <c r="AN13657" s="68"/>
      <c r="AO13657" s="68"/>
    </row>
    <row r="13658" spans="34:41" x14ac:dyDescent="0.15">
      <c r="AH13658" s="25"/>
      <c r="AI13658" s="25"/>
      <c r="AN13658" s="68"/>
      <c r="AO13658" s="68"/>
    </row>
    <row r="13659" spans="34:41" x14ac:dyDescent="0.15">
      <c r="AH13659" s="25"/>
      <c r="AI13659" s="25"/>
      <c r="AN13659" s="68"/>
      <c r="AO13659" s="68"/>
    </row>
    <row r="13660" spans="34:41" x14ac:dyDescent="0.15">
      <c r="AH13660" s="25"/>
      <c r="AI13660" s="25"/>
      <c r="AN13660" s="68"/>
      <c r="AO13660" s="68"/>
    </row>
    <row r="13661" spans="34:41" x14ac:dyDescent="0.15">
      <c r="AH13661" s="25"/>
      <c r="AI13661" s="25"/>
      <c r="AN13661" s="68"/>
      <c r="AO13661" s="68"/>
    </row>
    <row r="13662" spans="34:41" x14ac:dyDescent="0.15">
      <c r="AH13662" s="25"/>
      <c r="AI13662" s="25"/>
      <c r="AN13662" s="68"/>
      <c r="AO13662" s="68"/>
    </row>
    <row r="13663" spans="34:41" x14ac:dyDescent="0.15">
      <c r="AH13663" s="25"/>
      <c r="AI13663" s="25"/>
      <c r="AN13663" s="68"/>
      <c r="AO13663" s="68"/>
    </row>
    <row r="13664" spans="34:41" x14ac:dyDescent="0.15">
      <c r="AH13664" s="25"/>
      <c r="AI13664" s="25"/>
      <c r="AN13664" s="68"/>
      <c r="AO13664" s="68"/>
    </row>
    <row r="13665" spans="34:41" x14ac:dyDescent="0.15">
      <c r="AH13665" s="25"/>
      <c r="AI13665" s="25"/>
      <c r="AN13665" s="68"/>
      <c r="AO13665" s="68"/>
    </row>
    <row r="13666" spans="34:41" x14ac:dyDescent="0.15">
      <c r="AH13666" s="25"/>
      <c r="AI13666" s="25"/>
      <c r="AN13666" s="68"/>
      <c r="AO13666" s="68"/>
    </row>
    <row r="13667" spans="34:41" x14ac:dyDescent="0.15">
      <c r="AH13667" s="25"/>
      <c r="AI13667" s="25"/>
      <c r="AN13667" s="68"/>
      <c r="AO13667" s="68"/>
    </row>
    <row r="13668" spans="34:41" x14ac:dyDescent="0.15">
      <c r="AH13668" s="25"/>
      <c r="AI13668" s="25"/>
      <c r="AN13668" s="68"/>
      <c r="AO13668" s="68"/>
    </row>
    <row r="13669" spans="34:41" x14ac:dyDescent="0.15">
      <c r="AH13669" s="25"/>
      <c r="AI13669" s="25"/>
      <c r="AN13669" s="68"/>
      <c r="AO13669" s="68"/>
    </row>
    <row r="13670" spans="34:41" x14ac:dyDescent="0.15">
      <c r="AH13670" s="25"/>
      <c r="AI13670" s="25"/>
      <c r="AN13670" s="68"/>
      <c r="AO13670" s="68"/>
    </row>
    <row r="13671" spans="34:41" x14ac:dyDescent="0.15">
      <c r="AH13671" s="25"/>
      <c r="AI13671" s="25"/>
      <c r="AN13671" s="68"/>
      <c r="AO13671" s="68"/>
    </row>
    <row r="13672" spans="34:41" x14ac:dyDescent="0.15">
      <c r="AH13672" s="25"/>
      <c r="AI13672" s="25"/>
      <c r="AN13672" s="68"/>
      <c r="AO13672" s="68"/>
    </row>
    <row r="13673" spans="34:41" x14ac:dyDescent="0.15">
      <c r="AH13673" s="25"/>
      <c r="AI13673" s="25"/>
      <c r="AN13673" s="68"/>
      <c r="AO13673" s="68"/>
    </row>
    <row r="13674" spans="34:41" x14ac:dyDescent="0.15">
      <c r="AH13674" s="25"/>
      <c r="AI13674" s="25"/>
      <c r="AN13674" s="68"/>
      <c r="AO13674" s="68"/>
    </row>
    <row r="13675" spans="34:41" x14ac:dyDescent="0.15">
      <c r="AH13675" s="25"/>
      <c r="AI13675" s="25"/>
      <c r="AN13675" s="68"/>
      <c r="AO13675" s="68"/>
    </row>
    <row r="13676" spans="34:41" x14ac:dyDescent="0.15">
      <c r="AH13676" s="25"/>
      <c r="AI13676" s="25"/>
      <c r="AN13676" s="68"/>
      <c r="AO13676" s="68"/>
    </row>
    <row r="13677" spans="34:41" x14ac:dyDescent="0.15">
      <c r="AH13677" s="25"/>
      <c r="AI13677" s="25"/>
      <c r="AN13677" s="68"/>
      <c r="AO13677" s="68"/>
    </row>
    <row r="13678" spans="34:41" x14ac:dyDescent="0.15">
      <c r="AH13678" s="25"/>
      <c r="AI13678" s="25"/>
      <c r="AN13678" s="68"/>
      <c r="AO13678" s="68"/>
    </row>
    <row r="13679" spans="34:41" x14ac:dyDescent="0.15">
      <c r="AH13679" s="25"/>
      <c r="AI13679" s="25"/>
      <c r="AN13679" s="68"/>
      <c r="AO13679" s="68"/>
    </row>
    <row r="13680" spans="34:41" x14ac:dyDescent="0.15">
      <c r="AH13680" s="25"/>
      <c r="AI13680" s="25"/>
      <c r="AN13680" s="68"/>
      <c r="AO13680" s="68"/>
    </row>
    <row r="13681" spans="34:41" x14ac:dyDescent="0.15">
      <c r="AH13681" s="25"/>
      <c r="AI13681" s="25"/>
      <c r="AN13681" s="68"/>
      <c r="AO13681" s="68"/>
    </row>
    <row r="13682" spans="34:41" x14ac:dyDescent="0.15">
      <c r="AH13682" s="25"/>
      <c r="AI13682" s="25"/>
      <c r="AN13682" s="68"/>
      <c r="AO13682" s="68"/>
    </row>
    <row r="13683" spans="34:41" x14ac:dyDescent="0.15">
      <c r="AH13683" s="25"/>
      <c r="AI13683" s="25"/>
      <c r="AN13683" s="68"/>
      <c r="AO13683" s="68"/>
    </row>
    <row r="13684" spans="34:41" x14ac:dyDescent="0.15">
      <c r="AH13684" s="25"/>
      <c r="AI13684" s="25"/>
      <c r="AN13684" s="68"/>
      <c r="AO13684" s="68"/>
    </row>
    <row r="13685" spans="34:41" x14ac:dyDescent="0.15">
      <c r="AH13685" s="25"/>
      <c r="AI13685" s="25"/>
      <c r="AN13685" s="68"/>
      <c r="AO13685" s="68"/>
    </row>
    <row r="13686" spans="34:41" x14ac:dyDescent="0.15">
      <c r="AH13686" s="25"/>
      <c r="AI13686" s="25"/>
      <c r="AN13686" s="68"/>
      <c r="AO13686" s="68"/>
    </row>
    <row r="13687" spans="34:41" x14ac:dyDescent="0.15">
      <c r="AH13687" s="25"/>
      <c r="AI13687" s="25"/>
      <c r="AN13687" s="68"/>
      <c r="AO13687" s="68"/>
    </row>
    <row r="13688" spans="34:41" x14ac:dyDescent="0.15">
      <c r="AH13688" s="25"/>
      <c r="AI13688" s="25"/>
      <c r="AN13688" s="68"/>
      <c r="AO13688" s="68"/>
    </row>
    <row r="13689" spans="34:41" x14ac:dyDescent="0.15">
      <c r="AH13689" s="25"/>
      <c r="AI13689" s="25"/>
      <c r="AN13689" s="68"/>
      <c r="AO13689" s="68"/>
    </row>
    <row r="13690" spans="34:41" x14ac:dyDescent="0.15">
      <c r="AH13690" s="25"/>
      <c r="AI13690" s="25"/>
      <c r="AN13690" s="68"/>
      <c r="AO13690" s="68"/>
    </row>
    <row r="13691" spans="34:41" x14ac:dyDescent="0.15">
      <c r="AH13691" s="25"/>
      <c r="AI13691" s="25"/>
      <c r="AN13691" s="68"/>
      <c r="AO13691" s="68"/>
    </row>
    <row r="13692" spans="34:41" x14ac:dyDescent="0.15">
      <c r="AH13692" s="25"/>
      <c r="AI13692" s="25"/>
      <c r="AN13692" s="68"/>
      <c r="AO13692" s="68"/>
    </row>
    <row r="13693" spans="34:41" x14ac:dyDescent="0.15">
      <c r="AH13693" s="25"/>
      <c r="AI13693" s="25"/>
      <c r="AN13693" s="68"/>
      <c r="AO13693" s="68"/>
    </row>
    <row r="13694" spans="34:41" x14ac:dyDescent="0.15">
      <c r="AH13694" s="25"/>
      <c r="AI13694" s="25"/>
      <c r="AN13694" s="68"/>
      <c r="AO13694" s="68"/>
    </row>
    <row r="13695" spans="34:41" x14ac:dyDescent="0.15">
      <c r="AH13695" s="25"/>
      <c r="AI13695" s="25"/>
      <c r="AN13695" s="68"/>
      <c r="AO13695" s="68"/>
    </row>
    <row r="13696" spans="34:41" x14ac:dyDescent="0.15">
      <c r="AH13696" s="25"/>
      <c r="AI13696" s="25"/>
      <c r="AN13696" s="68"/>
      <c r="AO13696" s="68"/>
    </row>
    <row r="13697" spans="34:41" x14ac:dyDescent="0.15">
      <c r="AH13697" s="25"/>
      <c r="AI13697" s="25"/>
      <c r="AN13697" s="68"/>
      <c r="AO13697" s="68"/>
    </row>
    <row r="13698" spans="34:41" x14ac:dyDescent="0.15">
      <c r="AH13698" s="25"/>
      <c r="AI13698" s="25"/>
      <c r="AN13698" s="68"/>
      <c r="AO13698" s="68"/>
    </row>
    <row r="13699" spans="34:41" x14ac:dyDescent="0.15">
      <c r="AH13699" s="25"/>
      <c r="AI13699" s="25"/>
      <c r="AN13699" s="68"/>
      <c r="AO13699" s="68"/>
    </row>
    <row r="13700" spans="34:41" x14ac:dyDescent="0.15">
      <c r="AH13700" s="25"/>
      <c r="AI13700" s="25"/>
      <c r="AN13700" s="68"/>
      <c r="AO13700" s="68"/>
    </row>
    <row r="13701" spans="34:41" x14ac:dyDescent="0.15">
      <c r="AH13701" s="25"/>
      <c r="AI13701" s="25"/>
      <c r="AN13701" s="68"/>
      <c r="AO13701" s="68"/>
    </row>
    <row r="13702" spans="34:41" x14ac:dyDescent="0.15">
      <c r="AH13702" s="25"/>
      <c r="AI13702" s="25"/>
      <c r="AN13702" s="68"/>
      <c r="AO13702" s="68"/>
    </row>
    <row r="13703" spans="34:41" x14ac:dyDescent="0.15">
      <c r="AH13703" s="25"/>
      <c r="AI13703" s="25"/>
      <c r="AN13703" s="68"/>
      <c r="AO13703" s="68"/>
    </row>
    <row r="13704" spans="34:41" x14ac:dyDescent="0.15">
      <c r="AH13704" s="25"/>
      <c r="AI13704" s="25"/>
      <c r="AN13704" s="68"/>
      <c r="AO13704" s="68"/>
    </row>
    <row r="13705" spans="34:41" x14ac:dyDescent="0.15">
      <c r="AH13705" s="25"/>
      <c r="AI13705" s="25"/>
      <c r="AN13705" s="68"/>
      <c r="AO13705" s="68"/>
    </row>
    <row r="13706" spans="34:41" x14ac:dyDescent="0.15">
      <c r="AH13706" s="25"/>
      <c r="AI13706" s="25"/>
      <c r="AN13706" s="68"/>
      <c r="AO13706" s="68"/>
    </row>
    <row r="13707" spans="34:41" x14ac:dyDescent="0.15">
      <c r="AH13707" s="25"/>
      <c r="AI13707" s="25"/>
      <c r="AN13707" s="68"/>
      <c r="AO13707" s="68"/>
    </row>
    <row r="13708" spans="34:41" x14ac:dyDescent="0.15">
      <c r="AH13708" s="25"/>
      <c r="AI13708" s="25"/>
      <c r="AN13708" s="68"/>
      <c r="AO13708" s="68"/>
    </row>
    <row r="13709" spans="34:41" x14ac:dyDescent="0.15">
      <c r="AH13709" s="25"/>
      <c r="AI13709" s="25"/>
      <c r="AN13709" s="68"/>
      <c r="AO13709" s="68"/>
    </row>
    <row r="13710" spans="34:41" x14ac:dyDescent="0.15">
      <c r="AH13710" s="25"/>
      <c r="AI13710" s="25"/>
      <c r="AN13710" s="68"/>
      <c r="AO13710" s="68"/>
    </row>
    <row r="13711" spans="34:41" x14ac:dyDescent="0.15">
      <c r="AH13711" s="25"/>
      <c r="AI13711" s="25"/>
      <c r="AN13711" s="68"/>
      <c r="AO13711" s="68"/>
    </row>
    <row r="13712" spans="34:41" x14ac:dyDescent="0.15">
      <c r="AH13712" s="25"/>
      <c r="AI13712" s="25"/>
      <c r="AN13712" s="68"/>
      <c r="AO13712" s="68"/>
    </row>
    <row r="13713" spans="34:41" x14ac:dyDescent="0.15">
      <c r="AH13713" s="25"/>
      <c r="AI13713" s="25"/>
      <c r="AN13713" s="68"/>
      <c r="AO13713" s="68"/>
    </row>
    <row r="13714" spans="34:41" x14ac:dyDescent="0.15">
      <c r="AH13714" s="25"/>
      <c r="AI13714" s="25"/>
      <c r="AN13714" s="68"/>
      <c r="AO13714" s="68"/>
    </row>
    <row r="13715" spans="34:41" x14ac:dyDescent="0.15">
      <c r="AH13715" s="25"/>
      <c r="AI13715" s="25"/>
      <c r="AN13715" s="68"/>
      <c r="AO13715" s="68"/>
    </row>
    <row r="13716" spans="34:41" x14ac:dyDescent="0.15">
      <c r="AH13716" s="25"/>
      <c r="AI13716" s="25"/>
      <c r="AN13716" s="68"/>
      <c r="AO13716" s="68"/>
    </row>
    <row r="13717" spans="34:41" x14ac:dyDescent="0.15">
      <c r="AH13717" s="25"/>
      <c r="AI13717" s="25"/>
      <c r="AN13717" s="68"/>
      <c r="AO13717" s="68"/>
    </row>
    <row r="13718" spans="34:41" x14ac:dyDescent="0.15">
      <c r="AH13718" s="25"/>
      <c r="AI13718" s="25"/>
      <c r="AN13718" s="68"/>
      <c r="AO13718" s="68"/>
    </row>
    <row r="13719" spans="34:41" x14ac:dyDescent="0.15">
      <c r="AH13719" s="25"/>
      <c r="AI13719" s="25"/>
      <c r="AN13719" s="68"/>
      <c r="AO13719" s="68"/>
    </row>
    <row r="13720" spans="34:41" x14ac:dyDescent="0.15">
      <c r="AH13720" s="25"/>
      <c r="AI13720" s="25"/>
      <c r="AN13720" s="68"/>
      <c r="AO13720" s="68"/>
    </row>
    <row r="13721" spans="34:41" x14ac:dyDescent="0.15">
      <c r="AH13721" s="25"/>
      <c r="AI13721" s="25"/>
      <c r="AN13721" s="68"/>
      <c r="AO13721" s="68"/>
    </row>
    <row r="13722" spans="34:41" x14ac:dyDescent="0.15">
      <c r="AH13722" s="25"/>
      <c r="AI13722" s="25"/>
      <c r="AN13722" s="68"/>
      <c r="AO13722" s="68"/>
    </row>
    <row r="13723" spans="34:41" x14ac:dyDescent="0.15">
      <c r="AH13723" s="25"/>
      <c r="AI13723" s="25"/>
      <c r="AN13723" s="68"/>
      <c r="AO13723" s="68"/>
    </row>
    <row r="13724" spans="34:41" x14ac:dyDescent="0.15">
      <c r="AH13724" s="25"/>
      <c r="AI13724" s="25"/>
      <c r="AN13724" s="68"/>
      <c r="AO13724" s="68"/>
    </row>
    <row r="13725" spans="34:41" x14ac:dyDescent="0.15">
      <c r="AH13725" s="25"/>
      <c r="AI13725" s="25"/>
      <c r="AN13725" s="68"/>
      <c r="AO13725" s="68"/>
    </row>
    <row r="13726" spans="34:41" x14ac:dyDescent="0.15">
      <c r="AH13726" s="25"/>
      <c r="AI13726" s="25"/>
      <c r="AN13726" s="68"/>
      <c r="AO13726" s="68"/>
    </row>
    <row r="13727" spans="34:41" x14ac:dyDescent="0.15">
      <c r="AH13727" s="25"/>
      <c r="AI13727" s="25"/>
      <c r="AN13727" s="68"/>
      <c r="AO13727" s="68"/>
    </row>
    <row r="13728" spans="34:41" x14ac:dyDescent="0.15">
      <c r="AH13728" s="25"/>
      <c r="AI13728" s="25"/>
      <c r="AN13728" s="68"/>
      <c r="AO13728" s="68"/>
    </row>
    <row r="13729" spans="34:41" x14ac:dyDescent="0.15">
      <c r="AH13729" s="25"/>
      <c r="AI13729" s="25"/>
      <c r="AN13729" s="68"/>
      <c r="AO13729" s="68"/>
    </row>
    <row r="13730" spans="34:41" x14ac:dyDescent="0.15">
      <c r="AH13730" s="25"/>
      <c r="AI13730" s="25"/>
      <c r="AN13730" s="68"/>
      <c r="AO13730" s="68"/>
    </row>
    <row r="13731" spans="34:41" x14ac:dyDescent="0.15">
      <c r="AH13731" s="25"/>
      <c r="AI13731" s="25"/>
      <c r="AN13731" s="68"/>
      <c r="AO13731" s="68"/>
    </row>
    <row r="13732" spans="34:41" x14ac:dyDescent="0.15">
      <c r="AH13732" s="25"/>
      <c r="AI13732" s="25"/>
      <c r="AN13732" s="68"/>
      <c r="AO13732" s="68"/>
    </row>
    <row r="13733" spans="34:41" x14ac:dyDescent="0.15">
      <c r="AH13733" s="25"/>
      <c r="AI13733" s="25"/>
      <c r="AN13733" s="68"/>
      <c r="AO13733" s="68"/>
    </row>
    <row r="13734" spans="34:41" x14ac:dyDescent="0.15">
      <c r="AH13734" s="25"/>
      <c r="AI13734" s="25"/>
      <c r="AN13734" s="68"/>
      <c r="AO13734" s="68"/>
    </row>
    <row r="13735" spans="34:41" x14ac:dyDescent="0.15">
      <c r="AH13735" s="25"/>
      <c r="AI13735" s="25"/>
      <c r="AN13735" s="68"/>
      <c r="AO13735" s="68"/>
    </row>
    <row r="13736" spans="34:41" x14ac:dyDescent="0.15">
      <c r="AH13736" s="25"/>
      <c r="AI13736" s="25"/>
      <c r="AN13736" s="68"/>
      <c r="AO13736" s="68"/>
    </row>
    <row r="13737" spans="34:41" x14ac:dyDescent="0.15">
      <c r="AH13737" s="25"/>
      <c r="AI13737" s="25"/>
      <c r="AN13737" s="68"/>
      <c r="AO13737" s="68"/>
    </row>
    <row r="13738" spans="34:41" x14ac:dyDescent="0.15">
      <c r="AH13738" s="25"/>
      <c r="AI13738" s="25"/>
      <c r="AN13738" s="68"/>
      <c r="AO13738" s="68"/>
    </row>
    <row r="13739" spans="34:41" x14ac:dyDescent="0.15">
      <c r="AH13739" s="25"/>
      <c r="AI13739" s="25"/>
      <c r="AN13739" s="68"/>
      <c r="AO13739" s="68"/>
    </row>
    <row r="13740" spans="34:41" x14ac:dyDescent="0.15">
      <c r="AH13740" s="25"/>
      <c r="AI13740" s="25"/>
      <c r="AN13740" s="68"/>
      <c r="AO13740" s="68"/>
    </row>
    <row r="13741" spans="34:41" x14ac:dyDescent="0.15">
      <c r="AH13741" s="25"/>
      <c r="AI13741" s="25"/>
      <c r="AN13741" s="68"/>
      <c r="AO13741" s="68"/>
    </row>
    <row r="13742" spans="34:41" x14ac:dyDescent="0.15">
      <c r="AH13742" s="25"/>
      <c r="AI13742" s="25"/>
      <c r="AN13742" s="68"/>
      <c r="AO13742" s="68"/>
    </row>
    <row r="13743" spans="34:41" x14ac:dyDescent="0.15">
      <c r="AH13743" s="25"/>
      <c r="AI13743" s="25"/>
      <c r="AN13743" s="68"/>
      <c r="AO13743" s="68"/>
    </row>
    <row r="13744" spans="34:41" x14ac:dyDescent="0.15">
      <c r="AH13744" s="25"/>
      <c r="AI13744" s="25"/>
      <c r="AN13744" s="68"/>
      <c r="AO13744" s="68"/>
    </row>
    <row r="13745" spans="34:41" x14ac:dyDescent="0.15">
      <c r="AH13745" s="25"/>
      <c r="AI13745" s="25"/>
      <c r="AN13745" s="68"/>
      <c r="AO13745" s="68"/>
    </row>
    <row r="13746" spans="34:41" x14ac:dyDescent="0.15">
      <c r="AH13746" s="25"/>
      <c r="AI13746" s="25"/>
      <c r="AN13746" s="68"/>
      <c r="AO13746" s="68"/>
    </row>
    <row r="13747" spans="34:41" x14ac:dyDescent="0.15">
      <c r="AH13747" s="25"/>
      <c r="AI13747" s="25"/>
      <c r="AN13747" s="68"/>
      <c r="AO13747" s="68"/>
    </row>
    <row r="13748" spans="34:41" x14ac:dyDescent="0.15">
      <c r="AH13748" s="25"/>
      <c r="AI13748" s="25"/>
      <c r="AN13748" s="68"/>
      <c r="AO13748" s="68"/>
    </row>
    <row r="13749" spans="34:41" x14ac:dyDescent="0.15">
      <c r="AH13749" s="25"/>
      <c r="AI13749" s="25"/>
      <c r="AN13749" s="68"/>
      <c r="AO13749" s="68"/>
    </row>
    <row r="13750" spans="34:41" x14ac:dyDescent="0.15">
      <c r="AH13750" s="25"/>
      <c r="AI13750" s="25"/>
      <c r="AN13750" s="68"/>
      <c r="AO13750" s="68"/>
    </row>
    <row r="13751" spans="34:41" x14ac:dyDescent="0.15">
      <c r="AH13751" s="25"/>
      <c r="AI13751" s="25"/>
      <c r="AN13751" s="68"/>
      <c r="AO13751" s="68"/>
    </row>
    <row r="13752" spans="34:41" x14ac:dyDescent="0.15">
      <c r="AH13752" s="25"/>
      <c r="AI13752" s="25"/>
      <c r="AN13752" s="68"/>
      <c r="AO13752" s="68"/>
    </row>
    <row r="13753" spans="34:41" x14ac:dyDescent="0.15">
      <c r="AH13753" s="25"/>
      <c r="AI13753" s="25"/>
      <c r="AN13753" s="68"/>
      <c r="AO13753" s="68"/>
    </row>
    <row r="13754" spans="34:41" x14ac:dyDescent="0.15">
      <c r="AH13754" s="25"/>
      <c r="AI13754" s="25"/>
      <c r="AN13754" s="68"/>
      <c r="AO13754" s="68"/>
    </row>
    <row r="13755" spans="34:41" x14ac:dyDescent="0.15">
      <c r="AH13755" s="25"/>
      <c r="AI13755" s="25"/>
      <c r="AN13755" s="68"/>
      <c r="AO13755" s="68"/>
    </row>
    <row r="13756" spans="34:41" x14ac:dyDescent="0.15">
      <c r="AH13756" s="25"/>
      <c r="AI13756" s="25"/>
      <c r="AN13756" s="68"/>
      <c r="AO13756" s="68"/>
    </row>
    <row r="13757" spans="34:41" x14ac:dyDescent="0.15">
      <c r="AH13757" s="25"/>
      <c r="AI13757" s="25"/>
      <c r="AN13757" s="68"/>
      <c r="AO13757" s="68"/>
    </row>
    <row r="13758" spans="34:41" x14ac:dyDescent="0.15">
      <c r="AH13758" s="25"/>
      <c r="AI13758" s="25"/>
      <c r="AN13758" s="68"/>
      <c r="AO13758" s="68"/>
    </row>
    <row r="13759" spans="34:41" x14ac:dyDescent="0.15">
      <c r="AH13759" s="25"/>
      <c r="AI13759" s="25"/>
      <c r="AN13759" s="68"/>
      <c r="AO13759" s="68"/>
    </row>
    <row r="13760" spans="34:41" x14ac:dyDescent="0.15">
      <c r="AH13760" s="25"/>
      <c r="AI13760" s="25"/>
      <c r="AN13760" s="68"/>
      <c r="AO13760" s="68"/>
    </row>
    <row r="13761" spans="34:41" x14ac:dyDescent="0.15">
      <c r="AH13761" s="25"/>
      <c r="AI13761" s="25"/>
      <c r="AN13761" s="68"/>
      <c r="AO13761" s="68"/>
    </row>
    <row r="13762" spans="34:41" x14ac:dyDescent="0.15">
      <c r="AH13762" s="25"/>
      <c r="AI13762" s="25"/>
      <c r="AN13762" s="68"/>
      <c r="AO13762" s="68"/>
    </row>
    <row r="13763" spans="34:41" x14ac:dyDescent="0.15">
      <c r="AH13763" s="25"/>
      <c r="AI13763" s="25"/>
      <c r="AN13763" s="68"/>
      <c r="AO13763" s="68"/>
    </row>
    <row r="13764" spans="34:41" x14ac:dyDescent="0.15">
      <c r="AH13764" s="25"/>
      <c r="AI13764" s="25"/>
      <c r="AN13764" s="68"/>
      <c r="AO13764" s="68"/>
    </row>
    <row r="13765" spans="34:41" x14ac:dyDescent="0.15">
      <c r="AH13765" s="25"/>
      <c r="AI13765" s="25"/>
      <c r="AN13765" s="68"/>
      <c r="AO13765" s="68"/>
    </row>
    <row r="13766" spans="34:41" x14ac:dyDescent="0.15">
      <c r="AH13766" s="25"/>
      <c r="AI13766" s="25"/>
      <c r="AN13766" s="68"/>
      <c r="AO13766" s="68"/>
    </row>
    <row r="13767" spans="34:41" x14ac:dyDescent="0.15">
      <c r="AH13767" s="25"/>
      <c r="AI13767" s="25"/>
      <c r="AN13767" s="68"/>
      <c r="AO13767" s="68"/>
    </row>
    <row r="13768" spans="34:41" x14ac:dyDescent="0.15">
      <c r="AH13768" s="25"/>
      <c r="AI13768" s="25"/>
      <c r="AN13768" s="68"/>
      <c r="AO13768" s="68"/>
    </row>
    <row r="13769" spans="34:41" x14ac:dyDescent="0.15">
      <c r="AH13769" s="25"/>
      <c r="AI13769" s="25"/>
      <c r="AN13769" s="68"/>
      <c r="AO13769" s="68"/>
    </row>
    <row r="13770" spans="34:41" x14ac:dyDescent="0.15">
      <c r="AH13770" s="25"/>
      <c r="AI13770" s="25"/>
      <c r="AN13770" s="68"/>
      <c r="AO13770" s="68"/>
    </row>
    <row r="13771" spans="34:41" x14ac:dyDescent="0.15">
      <c r="AH13771" s="25"/>
      <c r="AI13771" s="25"/>
      <c r="AN13771" s="68"/>
      <c r="AO13771" s="68"/>
    </row>
    <row r="13772" spans="34:41" x14ac:dyDescent="0.15">
      <c r="AH13772" s="25"/>
      <c r="AI13772" s="25"/>
      <c r="AN13772" s="68"/>
      <c r="AO13772" s="68"/>
    </row>
    <row r="13773" spans="34:41" x14ac:dyDescent="0.15">
      <c r="AH13773" s="25"/>
      <c r="AI13773" s="25"/>
      <c r="AN13773" s="68"/>
      <c r="AO13773" s="68"/>
    </row>
    <row r="13774" spans="34:41" x14ac:dyDescent="0.15">
      <c r="AH13774" s="25"/>
      <c r="AI13774" s="25"/>
      <c r="AN13774" s="68"/>
      <c r="AO13774" s="68"/>
    </row>
    <row r="13775" spans="34:41" x14ac:dyDescent="0.15">
      <c r="AH13775" s="25"/>
      <c r="AI13775" s="25"/>
      <c r="AN13775" s="68"/>
      <c r="AO13775" s="68"/>
    </row>
    <row r="13776" spans="34:41" x14ac:dyDescent="0.15">
      <c r="AH13776" s="25"/>
      <c r="AI13776" s="25"/>
      <c r="AN13776" s="68"/>
      <c r="AO13776" s="68"/>
    </row>
    <row r="13777" spans="34:41" x14ac:dyDescent="0.15">
      <c r="AH13777" s="25"/>
      <c r="AI13777" s="25"/>
      <c r="AN13777" s="68"/>
      <c r="AO13777" s="68"/>
    </row>
    <row r="13778" spans="34:41" x14ac:dyDescent="0.15">
      <c r="AH13778" s="25"/>
      <c r="AI13778" s="25"/>
      <c r="AN13778" s="68"/>
      <c r="AO13778" s="68"/>
    </row>
    <row r="13779" spans="34:41" x14ac:dyDescent="0.15">
      <c r="AH13779" s="25"/>
      <c r="AI13779" s="25"/>
      <c r="AN13779" s="68"/>
      <c r="AO13779" s="68"/>
    </row>
    <row r="13780" spans="34:41" x14ac:dyDescent="0.15">
      <c r="AH13780" s="25"/>
      <c r="AI13780" s="25"/>
      <c r="AN13780" s="68"/>
      <c r="AO13780" s="68"/>
    </row>
    <row r="13781" spans="34:41" x14ac:dyDescent="0.15">
      <c r="AH13781" s="25"/>
      <c r="AI13781" s="25"/>
      <c r="AN13781" s="68"/>
      <c r="AO13781" s="68"/>
    </row>
    <row r="13782" spans="34:41" x14ac:dyDescent="0.15">
      <c r="AH13782" s="25"/>
      <c r="AI13782" s="25"/>
      <c r="AN13782" s="68"/>
      <c r="AO13782" s="68"/>
    </row>
    <row r="13783" spans="34:41" x14ac:dyDescent="0.15">
      <c r="AH13783" s="25"/>
      <c r="AI13783" s="25"/>
      <c r="AN13783" s="68"/>
      <c r="AO13783" s="68"/>
    </row>
    <row r="13784" spans="34:41" x14ac:dyDescent="0.15">
      <c r="AH13784" s="25"/>
      <c r="AI13784" s="25"/>
      <c r="AN13784" s="68"/>
      <c r="AO13784" s="68"/>
    </row>
    <row r="13785" spans="34:41" x14ac:dyDescent="0.15">
      <c r="AH13785" s="25"/>
      <c r="AI13785" s="25"/>
      <c r="AN13785" s="68"/>
      <c r="AO13785" s="68"/>
    </row>
    <row r="13786" spans="34:41" x14ac:dyDescent="0.15">
      <c r="AH13786" s="25"/>
      <c r="AI13786" s="25"/>
      <c r="AN13786" s="68"/>
      <c r="AO13786" s="68"/>
    </row>
    <row r="13787" spans="34:41" x14ac:dyDescent="0.15">
      <c r="AH13787" s="25"/>
      <c r="AI13787" s="25"/>
      <c r="AN13787" s="68"/>
      <c r="AO13787" s="68"/>
    </row>
    <row r="13788" spans="34:41" x14ac:dyDescent="0.15">
      <c r="AH13788" s="25"/>
      <c r="AI13788" s="25"/>
      <c r="AN13788" s="68"/>
      <c r="AO13788" s="68"/>
    </row>
    <row r="13789" spans="34:41" x14ac:dyDescent="0.15">
      <c r="AH13789" s="25"/>
      <c r="AI13789" s="25"/>
      <c r="AN13789" s="68"/>
      <c r="AO13789" s="68"/>
    </row>
    <row r="13790" spans="34:41" x14ac:dyDescent="0.15">
      <c r="AH13790" s="25"/>
      <c r="AI13790" s="25"/>
      <c r="AN13790" s="68"/>
      <c r="AO13790" s="68"/>
    </row>
    <row r="13791" spans="34:41" x14ac:dyDescent="0.15">
      <c r="AH13791" s="25"/>
      <c r="AI13791" s="25"/>
      <c r="AN13791" s="68"/>
      <c r="AO13791" s="68"/>
    </row>
    <row r="13792" spans="34:41" x14ac:dyDescent="0.15">
      <c r="AH13792" s="25"/>
      <c r="AI13792" s="25"/>
      <c r="AN13792" s="68"/>
      <c r="AO13792" s="68"/>
    </row>
    <row r="13793" spans="34:41" x14ac:dyDescent="0.15">
      <c r="AH13793" s="25"/>
      <c r="AI13793" s="25"/>
      <c r="AN13793" s="68"/>
      <c r="AO13793" s="68"/>
    </row>
    <row r="13794" spans="34:41" x14ac:dyDescent="0.15">
      <c r="AH13794" s="25"/>
      <c r="AI13794" s="25"/>
      <c r="AN13794" s="68"/>
      <c r="AO13794" s="68"/>
    </row>
    <row r="13795" spans="34:41" x14ac:dyDescent="0.15">
      <c r="AH13795" s="25"/>
      <c r="AI13795" s="25"/>
      <c r="AN13795" s="68"/>
      <c r="AO13795" s="68"/>
    </row>
    <row r="13796" spans="34:41" x14ac:dyDescent="0.15">
      <c r="AH13796" s="25"/>
      <c r="AI13796" s="25"/>
      <c r="AN13796" s="68"/>
      <c r="AO13796" s="68"/>
    </row>
    <row r="13797" spans="34:41" x14ac:dyDescent="0.15">
      <c r="AH13797" s="25"/>
      <c r="AI13797" s="25"/>
      <c r="AN13797" s="68"/>
      <c r="AO13797" s="68"/>
    </row>
    <row r="13798" spans="34:41" x14ac:dyDescent="0.15">
      <c r="AH13798" s="25"/>
      <c r="AI13798" s="25"/>
      <c r="AN13798" s="68"/>
      <c r="AO13798" s="68"/>
    </row>
    <row r="13799" spans="34:41" x14ac:dyDescent="0.15">
      <c r="AH13799" s="25"/>
      <c r="AI13799" s="25"/>
      <c r="AN13799" s="68"/>
      <c r="AO13799" s="68"/>
    </row>
    <row r="13800" spans="34:41" x14ac:dyDescent="0.15">
      <c r="AH13800" s="25"/>
      <c r="AI13800" s="25"/>
      <c r="AN13800" s="68"/>
      <c r="AO13800" s="68"/>
    </row>
    <row r="13801" spans="34:41" x14ac:dyDescent="0.15">
      <c r="AH13801" s="25"/>
      <c r="AI13801" s="25"/>
      <c r="AN13801" s="68"/>
      <c r="AO13801" s="68"/>
    </row>
    <row r="13802" spans="34:41" x14ac:dyDescent="0.15">
      <c r="AH13802" s="25"/>
      <c r="AI13802" s="25"/>
      <c r="AN13802" s="68"/>
      <c r="AO13802" s="68"/>
    </row>
    <row r="13803" spans="34:41" x14ac:dyDescent="0.15">
      <c r="AH13803" s="25"/>
      <c r="AI13803" s="25"/>
      <c r="AN13803" s="68"/>
      <c r="AO13803" s="68"/>
    </row>
    <row r="13804" spans="34:41" x14ac:dyDescent="0.15">
      <c r="AH13804" s="25"/>
      <c r="AI13804" s="25"/>
      <c r="AN13804" s="68"/>
      <c r="AO13804" s="68"/>
    </row>
    <row r="13805" spans="34:41" x14ac:dyDescent="0.15">
      <c r="AH13805" s="25"/>
      <c r="AI13805" s="25"/>
      <c r="AN13805" s="68"/>
      <c r="AO13805" s="68"/>
    </row>
    <row r="13806" spans="34:41" x14ac:dyDescent="0.15">
      <c r="AH13806" s="25"/>
      <c r="AI13806" s="25"/>
      <c r="AN13806" s="68"/>
      <c r="AO13806" s="68"/>
    </row>
    <row r="13807" spans="34:41" x14ac:dyDescent="0.15">
      <c r="AH13807" s="25"/>
      <c r="AI13807" s="25"/>
      <c r="AN13807" s="68"/>
      <c r="AO13807" s="68"/>
    </row>
    <row r="13808" spans="34:41" x14ac:dyDescent="0.15">
      <c r="AH13808" s="25"/>
      <c r="AI13808" s="25"/>
      <c r="AN13808" s="68"/>
      <c r="AO13808" s="68"/>
    </row>
    <row r="13809" spans="34:41" x14ac:dyDescent="0.15">
      <c r="AH13809" s="25"/>
      <c r="AI13809" s="25"/>
      <c r="AN13809" s="68"/>
      <c r="AO13809" s="68"/>
    </row>
    <row r="13810" spans="34:41" x14ac:dyDescent="0.15">
      <c r="AH13810" s="25"/>
      <c r="AI13810" s="25"/>
      <c r="AN13810" s="68"/>
      <c r="AO13810" s="68"/>
    </row>
    <row r="13811" spans="34:41" x14ac:dyDescent="0.15">
      <c r="AH13811" s="25"/>
      <c r="AI13811" s="25"/>
      <c r="AN13811" s="68"/>
      <c r="AO13811" s="68"/>
    </row>
    <row r="13812" spans="34:41" x14ac:dyDescent="0.15">
      <c r="AH13812" s="25"/>
      <c r="AI13812" s="25"/>
      <c r="AN13812" s="68"/>
      <c r="AO13812" s="68"/>
    </row>
    <row r="13813" spans="34:41" x14ac:dyDescent="0.15">
      <c r="AH13813" s="25"/>
      <c r="AI13813" s="25"/>
      <c r="AN13813" s="68"/>
      <c r="AO13813" s="68"/>
    </row>
    <row r="13814" spans="34:41" x14ac:dyDescent="0.15">
      <c r="AH13814" s="25"/>
      <c r="AI13814" s="25"/>
      <c r="AN13814" s="68"/>
      <c r="AO13814" s="68"/>
    </row>
    <row r="13815" spans="34:41" x14ac:dyDescent="0.15">
      <c r="AH13815" s="25"/>
      <c r="AI13815" s="25"/>
      <c r="AN13815" s="68"/>
      <c r="AO13815" s="68"/>
    </row>
    <row r="13816" spans="34:41" x14ac:dyDescent="0.15">
      <c r="AH13816" s="25"/>
      <c r="AI13816" s="25"/>
      <c r="AN13816" s="68"/>
      <c r="AO13816" s="68"/>
    </row>
    <row r="13817" spans="34:41" x14ac:dyDescent="0.15">
      <c r="AH13817" s="25"/>
      <c r="AI13817" s="25"/>
      <c r="AN13817" s="68"/>
      <c r="AO13817" s="68"/>
    </row>
    <row r="13818" spans="34:41" x14ac:dyDescent="0.15">
      <c r="AH13818" s="25"/>
      <c r="AI13818" s="25"/>
      <c r="AN13818" s="68"/>
      <c r="AO13818" s="68"/>
    </row>
    <row r="13819" spans="34:41" x14ac:dyDescent="0.15">
      <c r="AH13819" s="25"/>
      <c r="AI13819" s="25"/>
      <c r="AN13819" s="68"/>
      <c r="AO13819" s="68"/>
    </row>
    <row r="13820" spans="34:41" x14ac:dyDescent="0.15">
      <c r="AH13820" s="25"/>
      <c r="AI13820" s="25"/>
      <c r="AN13820" s="68"/>
      <c r="AO13820" s="68"/>
    </row>
    <row r="13821" spans="34:41" x14ac:dyDescent="0.15">
      <c r="AH13821" s="25"/>
      <c r="AI13821" s="25"/>
      <c r="AN13821" s="68"/>
      <c r="AO13821" s="68"/>
    </row>
    <row r="13822" spans="34:41" x14ac:dyDescent="0.15">
      <c r="AH13822" s="25"/>
      <c r="AI13822" s="25"/>
      <c r="AN13822" s="68"/>
      <c r="AO13822" s="68"/>
    </row>
    <row r="13823" spans="34:41" x14ac:dyDescent="0.15">
      <c r="AH13823" s="25"/>
      <c r="AI13823" s="25"/>
      <c r="AN13823" s="68"/>
      <c r="AO13823" s="68"/>
    </row>
    <row r="13824" spans="34:41" x14ac:dyDescent="0.15">
      <c r="AH13824" s="25"/>
      <c r="AI13824" s="25"/>
      <c r="AN13824" s="68"/>
      <c r="AO13824" s="68"/>
    </row>
    <row r="13825" spans="34:41" x14ac:dyDescent="0.15">
      <c r="AH13825" s="25"/>
      <c r="AI13825" s="25"/>
      <c r="AN13825" s="68"/>
      <c r="AO13825" s="68"/>
    </row>
    <row r="13826" spans="34:41" x14ac:dyDescent="0.15">
      <c r="AH13826" s="25"/>
      <c r="AI13826" s="25"/>
      <c r="AN13826" s="68"/>
      <c r="AO13826" s="68"/>
    </row>
    <row r="13827" spans="34:41" x14ac:dyDescent="0.15">
      <c r="AH13827" s="25"/>
      <c r="AI13827" s="25"/>
      <c r="AN13827" s="68"/>
      <c r="AO13827" s="68"/>
    </row>
    <row r="13828" spans="34:41" x14ac:dyDescent="0.15">
      <c r="AH13828" s="25"/>
      <c r="AI13828" s="25"/>
      <c r="AN13828" s="68"/>
      <c r="AO13828" s="68"/>
    </row>
    <row r="13829" spans="34:41" x14ac:dyDescent="0.15">
      <c r="AH13829" s="25"/>
      <c r="AI13829" s="25"/>
      <c r="AN13829" s="68"/>
      <c r="AO13829" s="68"/>
    </row>
    <row r="13830" spans="34:41" x14ac:dyDescent="0.15">
      <c r="AH13830" s="25"/>
      <c r="AI13830" s="25"/>
      <c r="AN13830" s="68"/>
      <c r="AO13830" s="68"/>
    </row>
    <row r="13831" spans="34:41" x14ac:dyDescent="0.15">
      <c r="AH13831" s="25"/>
      <c r="AI13831" s="25"/>
      <c r="AN13831" s="68"/>
      <c r="AO13831" s="68"/>
    </row>
    <row r="13832" spans="34:41" x14ac:dyDescent="0.15">
      <c r="AH13832" s="25"/>
      <c r="AI13832" s="25"/>
      <c r="AN13832" s="68"/>
      <c r="AO13832" s="68"/>
    </row>
    <row r="13833" spans="34:41" x14ac:dyDescent="0.15">
      <c r="AH13833" s="25"/>
      <c r="AI13833" s="25"/>
      <c r="AN13833" s="68"/>
      <c r="AO13833" s="68"/>
    </row>
    <row r="13834" spans="34:41" x14ac:dyDescent="0.15">
      <c r="AH13834" s="25"/>
      <c r="AI13834" s="25"/>
      <c r="AN13834" s="68"/>
      <c r="AO13834" s="68"/>
    </row>
    <row r="13835" spans="34:41" x14ac:dyDescent="0.15">
      <c r="AH13835" s="25"/>
      <c r="AI13835" s="25"/>
      <c r="AN13835" s="68"/>
      <c r="AO13835" s="68"/>
    </row>
    <row r="13836" spans="34:41" x14ac:dyDescent="0.15">
      <c r="AH13836" s="25"/>
      <c r="AI13836" s="25"/>
      <c r="AN13836" s="68"/>
      <c r="AO13836" s="68"/>
    </row>
    <row r="13837" spans="34:41" x14ac:dyDescent="0.15">
      <c r="AH13837" s="25"/>
      <c r="AI13837" s="25"/>
      <c r="AN13837" s="68"/>
      <c r="AO13837" s="68"/>
    </row>
    <row r="13838" spans="34:41" x14ac:dyDescent="0.15">
      <c r="AH13838" s="25"/>
      <c r="AI13838" s="25"/>
      <c r="AN13838" s="68"/>
      <c r="AO13838" s="68"/>
    </row>
    <row r="13839" spans="34:41" x14ac:dyDescent="0.15">
      <c r="AH13839" s="25"/>
      <c r="AI13839" s="25"/>
      <c r="AN13839" s="68"/>
      <c r="AO13839" s="68"/>
    </row>
    <row r="13840" spans="34:41" x14ac:dyDescent="0.15">
      <c r="AH13840" s="25"/>
      <c r="AI13840" s="25"/>
      <c r="AN13840" s="68"/>
      <c r="AO13840" s="68"/>
    </row>
    <row r="13841" spans="34:41" x14ac:dyDescent="0.15">
      <c r="AH13841" s="25"/>
      <c r="AI13841" s="25"/>
      <c r="AN13841" s="68"/>
      <c r="AO13841" s="68"/>
    </row>
    <row r="13842" spans="34:41" x14ac:dyDescent="0.15">
      <c r="AH13842" s="25"/>
      <c r="AI13842" s="25"/>
      <c r="AN13842" s="68"/>
      <c r="AO13842" s="68"/>
    </row>
    <row r="13843" spans="34:41" x14ac:dyDescent="0.15">
      <c r="AH13843" s="25"/>
      <c r="AI13843" s="25"/>
      <c r="AN13843" s="68"/>
      <c r="AO13843" s="68"/>
    </row>
    <row r="13844" spans="34:41" x14ac:dyDescent="0.15">
      <c r="AH13844" s="25"/>
      <c r="AI13844" s="25"/>
      <c r="AN13844" s="68"/>
      <c r="AO13844" s="68"/>
    </row>
    <row r="13845" spans="34:41" x14ac:dyDescent="0.15">
      <c r="AH13845" s="25"/>
      <c r="AI13845" s="25"/>
      <c r="AN13845" s="68"/>
      <c r="AO13845" s="68"/>
    </row>
    <row r="13846" spans="34:41" x14ac:dyDescent="0.15">
      <c r="AH13846" s="25"/>
      <c r="AI13846" s="25"/>
      <c r="AN13846" s="68"/>
      <c r="AO13846" s="68"/>
    </row>
    <row r="13847" spans="34:41" x14ac:dyDescent="0.15">
      <c r="AH13847" s="25"/>
      <c r="AI13847" s="25"/>
      <c r="AN13847" s="68"/>
      <c r="AO13847" s="68"/>
    </row>
    <row r="13848" spans="34:41" x14ac:dyDescent="0.15">
      <c r="AH13848" s="25"/>
      <c r="AI13848" s="25"/>
      <c r="AN13848" s="68"/>
      <c r="AO13848" s="68"/>
    </row>
    <row r="13849" spans="34:41" x14ac:dyDescent="0.15">
      <c r="AH13849" s="25"/>
      <c r="AI13849" s="25"/>
      <c r="AN13849" s="68"/>
      <c r="AO13849" s="68"/>
    </row>
    <row r="13850" spans="34:41" x14ac:dyDescent="0.15">
      <c r="AH13850" s="25"/>
      <c r="AI13850" s="25"/>
      <c r="AN13850" s="68"/>
      <c r="AO13850" s="68"/>
    </row>
    <row r="13851" spans="34:41" x14ac:dyDescent="0.15">
      <c r="AH13851" s="25"/>
      <c r="AI13851" s="25"/>
      <c r="AN13851" s="68"/>
      <c r="AO13851" s="68"/>
    </row>
    <row r="13852" spans="34:41" x14ac:dyDescent="0.15">
      <c r="AH13852" s="25"/>
      <c r="AI13852" s="25"/>
      <c r="AN13852" s="68"/>
      <c r="AO13852" s="68"/>
    </row>
    <row r="13853" spans="34:41" x14ac:dyDescent="0.15">
      <c r="AH13853" s="25"/>
      <c r="AI13853" s="25"/>
      <c r="AN13853" s="68"/>
      <c r="AO13853" s="68"/>
    </row>
    <row r="13854" spans="34:41" x14ac:dyDescent="0.15">
      <c r="AH13854" s="25"/>
      <c r="AI13854" s="25"/>
      <c r="AN13854" s="68"/>
      <c r="AO13854" s="68"/>
    </row>
    <row r="13855" spans="34:41" x14ac:dyDescent="0.15">
      <c r="AH13855" s="25"/>
      <c r="AI13855" s="25"/>
      <c r="AN13855" s="68"/>
      <c r="AO13855" s="68"/>
    </row>
    <row r="13856" spans="34:41" x14ac:dyDescent="0.15">
      <c r="AH13856" s="25"/>
      <c r="AI13856" s="25"/>
      <c r="AN13856" s="68"/>
      <c r="AO13856" s="68"/>
    </row>
    <row r="13857" spans="34:41" x14ac:dyDescent="0.15">
      <c r="AH13857" s="25"/>
      <c r="AI13857" s="25"/>
      <c r="AN13857" s="68"/>
      <c r="AO13857" s="68"/>
    </row>
    <row r="13858" spans="34:41" x14ac:dyDescent="0.15">
      <c r="AH13858" s="25"/>
      <c r="AI13858" s="25"/>
      <c r="AN13858" s="68"/>
      <c r="AO13858" s="68"/>
    </row>
    <row r="13859" spans="34:41" x14ac:dyDescent="0.15">
      <c r="AH13859" s="25"/>
      <c r="AI13859" s="25"/>
      <c r="AN13859" s="68"/>
      <c r="AO13859" s="68"/>
    </row>
    <row r="13860" spans="34:41" x14ac:dyDescent="0.15">
      <c r="AH13860" s="25"/>
      <c r="AI13860" s="25"/>
      <c r="AN13860" s="68"/>
      <c r="AO13860" s="68"/>
    </row>
    <row r="13861" spans="34:41" x14ac:dyDescent="0.15">
      <c r="AH13861" s="25"/>
      <c r="AI13861" s="25"/>
      <c r="AN13861" s="68"/>
      <c r="AO13861" s="68"/>
    </row>
    <row r="13862" spans="34:41" x14ac:dyDescent="0.15">
      <c r="AH13862" s="25"/>
      <c r="AI13862" s="25"/>
      <c r="AN13862" s="68"/>
      <c r="AO13862" s="68"/>
    </row>
    <row r="13863" spans="34:41" x14ac:dyDescent="0.15">
      <c r="AH13863" s="25"/>
      <c r="AI13863" s="25"/>
      <c r="AN13863" s="68"/>
      <c r="AO13863" s="68"/>
    </row>
    <row r="13864" spans="34:41" x14ac:dyDescent="0.15">
      <c r="AH13864" s="25"/>
      <c r="AI13864" s="25"/>
      <c r="AN13864" s="68"/>
      <c r="AO13864" s="68"/>
    </row>
    <row r="13865" spans="34:41" x14ac:dyDescent="0.15">
      <c r="AH13865" s="25"/>
      <c r="AI13865" s="25"/>
      <c r="AN13865" s="68"/>
      <c r="AO13865" s="68"/>
    </row>
    <row r="13866" spans="34:41" x14ac:dyDescent="0.15">
      <c r="AH13866" s="25"/>
      <c r="AI13866" s="25"/>
      <c r="AN13866" s="68"/>
      <c r="AO13866" s="68"/>
    </row>
    <row r="13867" spans="34:41" x14ac:dyDescent="0.15">
      <c r="AH13867" s="25"/>
      <c r="AI13867" s="25"/>
      <c r="AN13867" s="68"/>
      <c r="AO13867" s="68"/>
    </row>
    <row r="13868" spans="34:41" x14ac:dyDescent="0.15">
      <c r="AH13868" s="25"/>
      <c r="AI13868" s="25"/>
      <c r="AN13868" s="68"/>
      <c r="AO13868" s="68"/>
    </row>
    <row r="13869" spans="34:41" x14ac:dyDescent="0.15">
      <c r="AH13869" s="25"/>
      <c r="AI13869" s="25"/>
      <c r="AN13869" s="68"/>
      <c r="AO13869" s="68"/>
    </row>
    <row r="13870" spans="34:41" x14ac:dyDescent="0.15">
      <c r="AH13870" s="25"/>
      <c r="AI13870" s="25"/>
      <c r="AN13870" s="68"/>
      <c r="AO13870" s="68"/>
    </row>
    <row r="13871" spans="34:41" x14ac:dyDescent="0.15">
      <c r="AH13871" s="25"/>
      <c r="AI13871" s="25"/>
      <c r="AN13871" s="68"/>
      <c r="AO13871" s="68"/>
    </row>
    <row r="13872" spans="34:41" x14ac:dyDescent="0.15">
      <c r="AH13872" s="25"/>
      <c r="AI13872" s="25"/>
      <c r="AN13872" s="68"/>
      <c r="AO13872" s="68"/>
    </row>
    <row r="13873" spans="34:41" x14ac:dyDescent="0.15">
      <c r="AH13873" s="25"/>
      <c r="AI13873" s="25"/>
      <c r="AN13873" s="68"/>
      <c r="AO13873" s="68"/>
    </row>
    <row r="13874" spans="34:41" x14ac:dyDescent="0.15">
      <c r="AH13874" s="25"/>
      <c r="AI13874" s="25"/>
      <c r="AN13874" s="68"/>
      <c r="AO13874" s="68"/>
    </row>
    <row r="13875" spans="34:41" x14ac:dyDescent="0.15">
      <c r="AH13875" s="25"/>
      <c r="AI13875" s="25"/>
      <c r="AN13875" s="68"/>
      <c r="AO13875" s="68"/>
    </row>
    <row r="13876" spans="34:41" x14ac:dyDescent="0.15">
      <c r="AH13876" s="25"/>
      <c r="AI13876" s="25"/>
      <c r="AN13876" s="68"/>
      <c r="AO13876" s="68"/>
    </row>
    <row r="13877" spans="34:41" x14ac:dyDescent="0.15">
      <c r="AH13877" s="25"/>
      <c r="AI13877" s="25"/>
      <c r="AN13877" s="68"/>
      <c r="AO13877" s="68"/>
    </row>
    <row r="13878" spans="34:41" x14ac:dyDescent="0.15">
      <c r="AH13878" s="25"/>
      <c r="AI13878" s="25"/>
      <c r="AN13878" s="68"/>
      <c r="AO13878" s="68"/>
    </row>
    <row r="13879" spans="34:41" x14ac:dyDescent="0.15">
      <c r="AH13879" s="25"/>
      <c r="AI13879" s="25"/>
      <c r="AN13879" s="68"/>
      <c r="AO13879" s="68"/>
    </row>
    <row r="13880" spans="34:41" x14ac:dyDescent="0.15">
      <c r="AH13880" s="25"/>
      <c r="AI13880" s="25"/>
      <c r="AN13880" s="68"/>
      <c r="AO13880" s="68"/>
    </row>
    <row r="13881" spans="34:41" x14ac:dyDescent="0.15">
      <c r="AH13881" s="25"/>
      <c r="AI13881" s="25"/>
      <c r="AN13881" s="68"/>
      <c r="AO13881" s="68"/>
    </row>
    <row r="13882" spans="34:41" x14ac:dyDescent="0.15">
      <c r="AH13882" s="25"/>
      <c r="AI13882" s="25"/>
      <c r="AN13882" s="68"/>
      <c r="AO13882" s="68"/>
    </row>
    <row r="13883" spans="34:41" x14ac:dyDescent="0.15">
      <c r="AH13883" s="25"/>
      <c r="AI13883" s="25"/>
      <c r="AN13883" s="68"/>
      <c r="AO13883" s="68"/>
    </row>
    <row r="13884" spans="34:41" x14ac:dyDescent="0.15">
      <c r="AH13884" s="25"/>
      <c r="AI13884" s="25"/>
      <c r="AN13884" s="68"/>
      <c r="AO13884" s="68"/>
    </row>
    <row r="13885" spans="34:41" x14ac:dyDescent="0.15">
      <c r="AH13885" s="25"/>
      <c r="AI13885" s="25"/>
      <c r="AN13885" s="68"/>
      <c r="AO13885" s="68"/>
    </row>
    <row r="13886" spans="34:41" x14ac:dyDescent="0.15">
      <c r="AH13886" s="25"/>
      <c r="AI13886" s="25"/>
      <c r="AN13886" s="68"/>
      <c r="AO13886" s="68"/>
    </row>
    <row r="13887" spans="34:41" x14ac:dyDescent="0.15">
      <c r="AH13887" s="25"/>
      <c r="AI13887" s="25"/>
      <c r="AN13887" s="68"/>
      <c r="AO13887" s="68"/>
    </row>
    <row r="13888" spans="34:41" x14ac:dyDescent="0.15">
      <c r="AH13888" s="25"/>
      <c r="AI13888" s="25"/>
      <c r="AN13888" s="68"/>
      <c r="AO13888" s="68"/>
    </row>
    <row r="13889" spans="34:41" x14ac:dyDescent="0.15">
      <c r="AH13889" s="25"/>
      <c r="AI13889" s="25"/>
      <c r="AN13889" s="68"/>
      <c r="AO13889" s="68"/>
    </row>
    <row r="13890" spans="34:41" x14ac:dyDescent="0.15">
      <c r="AH13890" s="25"/>
      <c r="AI13890" s="25"/>
      <c r="AN13890" s="68"/>
      <c r="AO13890" s="68"/>
    </row>
    <row r="13891" spans="34:41" x14ac:dyDescent="0.15">
      <c r="AH13891" s="25"/>
      <c r="AI13891" s="25"/>
      <c r="AN13891" s="68"/>
      <c r="AO13891" s="68"/>
    </row>
    <row r="13892" spans="34:41" x14ac:dyDescent="0.15">
      <c r="AH13892" s="25"/>
      <c r="AI13892" s="25"/>
      <c r="AN13892" s="68"/>
      <c r="AO13892" s="68"/>
    </row>
    <row r="13893" spans="34:41" x14ac:dyDescent="0.15">
      <c r="AH13893" s="25"/>
      <c r="AI13893" s="25"/>
      <c r="AN13893" s="68"/>
      <c r="AO13893" s="68"/>
    </row>
    <row r="13894" spans="34:41" x14ac:dyDescent="0.15">
      <c r="AH13894" s="25"/>
      <c r="AI13894" s="25"/>
      <c r="AN13894" s="68"/>
      <c r="AO13894" s="68"/>
    </row>
    <row r="13895" spans="34:41" x14ac:dyDescent="0.15">
      <c r="AH13895" s="25"/>
      <c r="AI13895" s="25"/>
      <c r="AN13895" s="68"/>
      <c r="AO13895" s="68"/>
    </row>
    <row r="13896" spans="34:41" x14ac:dyDescent="0.15">
      <c r="AH13896" s="25"/>
      <c r="AI13896" s="25"/>
      <c r="AN13896" s="68"/>
      <c r="AO13896" s="68"/>
    </row>
    <row r="13897" spans="34:41" x14ac:dyDescent="0.15">
      <c r="AH13897" s="25"/>
      <c r="AI13897" s="25"/>
      <c r="AN13897" s="68"/>
      <c r="AO13897" s="68"/>
    </row>
    <row r="13898" spans="34:41" x14ac:dyDescent="0.15">
      <c r="AH13898" s="25"/>
      <c r="AI13898" s="25"/>
      <c r="AN13898" s="68"/>
      <c r="AO13898" s="68"/>
    </row>
    <row r="13899" spans="34:41" x14ac:dyDescent="0.15">
      <c r="AH13899" s="25"/>
      <c r="AI13899" s="25"/>
      <c r="AN13899" s="68"/>
      <c r="AO13899" s="68"/>
    </row>
    <row r="13900" spans="34:41" x14ac:dyDescent="0.15">
      <c r="AH13900" s="25"/>
      <c r="AI13900" s="25"/>
      <c r="AN13900" s="68"/>
      <c r="AO13900" s="68"/>
    </row>
    <row r="13901" spans="34:41" x14ac:dyDescent="0.15">
      <c r="AH13901" s="25"/>
      <c r="AI13901" s="25"/>
      <c r="AN13901" s="68"/>
      <c r="AO13901" s="68"/>
    </row>
    <row r="13902" spans="34:41" x14ac:dyDescent="0.15">
      <c r="AH13902" s="25"/>
      <c r="AI13902" s="25"/>
      <c r="AN13902" s="68"/>
      <c r="AO13902" s="68"/>
    </row>
    <row r="13903" spans="34:41" x14ac:dyDescent="0.15">
      <c r="AH13903" s="25"/>
      <c r="AI13903" s="25"/>
      <c r="AN13903" s="68"/>
      <c r="AO13903" s="68"/>
    </row>
    <row r="13904" spans="34:41" x14ac:dyDescent="0.15">
      <c r="AH13904" s="25"/>
      <c r="AI13904" s="25"/>
      <c r="AN13904" s="68"/>
      <c r="AO13904" s="68"/>
    </row>
    <row r="13905" spans="34:41" x14ac:dyDescent="0.15">
      <c r="AH13905" s="25"/>
      <c r="AI13905" s="25"/>
      <c r="AN13905" s="68"/>
      <c r="AO13905" s="68"/>
    </row>
    <row r="13906" spans="34:41" x14ac:dyDescent="0.15">
      <c r="AH13906" s="25"/>
      <c r="AI13906" s="25"/>
      <c r="AN13906" s="68"/>
      <c r="AO13906" s="68"/>
    </row>
    <row r="13907" spans="34:41" x14ac:dyDescent="0.15">
      <c r="AH13907" s="25"/>
      <c r="AI13907" s="25"/>
      <c r="AN13907" s="68"/>
      <c r="AO13907" s="68"/>
    </row>
    <row r="13908" spans="34:41" x14ac:dyDescent="0.15">
      <c r="AH13908" s="25"/>
      <c r="AI13908" s="25"/>
      <c r="AN13908" s="68"/>
      <c r="AO13908" s="68"/>
    </row>
    <row r="13909" spans="34:41" x14ac:dyDescent="0.15">
      <c r="AH13909" s="25"/>
      <c r="AI13909" s="25"/>
      <c r="AN13909" s="68"/>
      <c r="AO13909" s="68"/>
    </row>
    <row r="13910" spans="34:41" x14ac:dyDescent="0.15">
      <c r="AH13910" s="25"/>
      <c r="AI13910" s="25"/>
      <c r="AN13910" s="68"/>
      <c r="AO13910" s="68"/>
    </row>
    <row r="13911" spans="34:41" x14ac:dyDescent="0.15">
      <c r="AH13911" s="25"/>
      <c r="AI13911" s="25"/>
      <c r="AN13911" s="68"/>
      <c r="AO13911" s="68"/>
    </row>
    <row r="13912" spans="34:41" x14ac:dyDescent="0.15">
      <c r="AH13912" s="25"/>
      <c r="AI13912" s="25"/>
      <c r="AN13912" s="68"/>
      <c r="AO13912" s="68"/>
    </row>
    <row r="13913" spans="34:41" x14ac:dyDescent="0.15">
      <c r="AH13913" s="25"/>
      <c r="AI13913" s="25"/>
      <c r="AN13913" s="68"/>
      <c r="AO13913" s="68"/>
    </row>
    <row r="13914" spans="34:41" x14ac:dyDescent="0.15">
      <c r="AH13914" s="25"/>
      <c r="AI13914" s="25"/>
      <c r="AN13914" s="68"/>
      <c r="AO13914" s="68"/>
    </row>
    <row r="13915" spans="34:41" x14ac:dyDescent="0.15">
      <c r="AH13915" s="25"/>
      <c r="AI13915" s="25"/>
      <c r="AN13915" s="68"/>
      <c r="AO13915" s="68"/>
    </row>
    <row r="13916" spans="34:41" x14ac:dyDescent="0.15">
      <c r="AH13916" s="25"/>
      <c r="AI13916" s="25"/>
      <c r="AN13916" s="68"/>
      <c r="AO13916" s="68"/>
    </row>
    <row r="13917" spans="34:41" x14ac:dyDescent="0.15">
      <c r="AH13917" s="25"/>
      <c r="AI13917" s="25"/>
      <c r="AN13917" s="68"/>
      <c r="AO13917" s="68"/>
    </row>
    <row r="13918" spans="34:41" x14ac:dyDescent="0.15">
      <c r="AH13918" s="25"/>
      <c r="AI13918" s="25"/>
      <c r="AN13918" s="68"/>
      <c r="AO13918" s="68"/>
    </row>
    <row r="13919" spans="34:41" x14ac:dyDescent="0.15">
      <c r="AH13919" s="25"/>
      <c r="AI13919" s="25"/>
      <c r="AN13919" s="68"/>
      <c r="AO13919" s="68"/>
    </row>
    <row r="13920" spans="34:41" x14ac:dyDescent="0.15">
      <c r="AH13920" s="25"/>
      <c r="AI13920" s="25"/>
      <c r="AN13920" s="68"/>
      <c r="AO13920" s="68"/>
    </row>
    <row r="13921" spans="34:41" x14ac:dyDescent="0.15">
      <c r="AH13921" s="25"/>
      <c r="AI13921" s="25"/>
      <c r="AN13921" s="68"/>
      <c r="AO13921" s="68"/>
    </row>
    <row r="13922" spans="34:41" x14ac:dyDescent="0.15">
      <c r="AH13922" s="25"/>
      <c r="AI13922" s="25"/>
      <c r="AN13922" s="68"/>
      <c r="AO13922" s="68"/>
    </row>
    <row r="13923" spans="34:41" x14ac:dyDescent="0.15">
      <c r="AH13923" s="25"/>
      <c r="AI13923" s="25"/>
      <c r="AN13923" s="68"/>
      <c r="AO13923" s="68"/>
    </row>
    <row r="13924" spans="34:41" x14ac:dyDescent="0.15">
      <c r="AH13924" s="25"/>
      <c r="AI13924" s="25"/>
      <c r="AN13924" s="68"/>
      <c r="AO13924" s="68"/>
    </row>
    <row r="13925" spans="34:41" x14ac:dyDescent="0.15">
      <c r="AH13925" s="25"/>
      <c r="AI13925" s="25"/>
      <c r="AN13925" s="68"/>
      <c r="AO13925" s="68"/>
    </row>
    <row r="13926" spans="34:41" x14ac:dyDescent="0.15">
      <c r="AH13926" s="25"/>
      <c r="AI13926" s="25"/>
      <c r="AN13926" s="68"/>
      <c r="AO13926" s="68"/>
    </row>
    <row r="13927" spans="34:41" x14ac:dyDescent="0.15">
      <c r="AH13927" s="25"/>
      <c r="AI13927" s="25"/>
      <c r="AN13927" s="68"/>
      <c r="AO13927" s="68"/>
    </row>
    <row r="13928" spans="34:41" x14ac:dyDescent="0.15">
      <c r="AH13928" s="25"/>
      <c r="AI13928" s="25"/>
      <c r="AN13928" s="68"/>
      <c r="AO13928" s="68"/>
    </row>
    <row r="13929" spans="34:41" x14ac:dyDescent="0.15">
      <c r="AH13929" s="25"/>
      <c r="AI13929" s="25"/>
      <c r="AN13929" s="68"/>
      <c r="AO13929" s="68"/>
    </row>
    <row r="13930" spans="34:41" x14ac:dyDescent="0.15">
      <c r="AH13930" s="25"/>
      <c r="AI13930" s="25"/>
      <c r="AN13930" s="68"/>
      <c r="AO13930" s="68"/>
    </row>
    <row r="13931" spans="34:41" x14ac:dyDescent="0.15">
      <c r="AH13931" s="25"/>
      <c r="AI13931" s="25"/>
      <c r="AN13931" s="68"/>
      <c r="AO13931" s="68"/>
    </row>
    <row r="13932" spans="34:41" x14ac:dyDescent="0.15">
      <c r="AH13932" s="25"/>
      <c r="AI13932" s="25"/>
      <c r="AN13932" s="68"/>
      <c r="AO13932" s="68"/>
    </row>
    <row r="13933" spans="34:41" x14ac:dyDescent="0.15">
      <c r="AH13933" s="25"/>
      <c r="AI13933" s="25"/>
      <c r="AN13933" s="68"/>
      <c r="AO13933" s="68"/>
    </row>
    <row r="13934" spans="34:41" x14ac:dyDescent="0.15">
      <c r="AH13934" s="25"/>
      <c r="AI13934" s="25"/>
      <c r="AN13934" s="68"/>
      <c r="AO13934" s="68"/>
    </row>
    <row r="13935" spans="34:41" x14ac:dyDescent="0.15">
      <c r="AH13935" s="25"/>
      <c r="AI13935" s="25"/>
      <c r="AN13935" s="68"/>
      <c r="AO13935" s="68"/>
    </row>
    <row r="13936" spans="34:41" x14ac:dyDescent="0.15">
      <c r="AH13936" s="25"/>
      <c r="AI13936" s="25"/>
      <c r="AN13936" s="68"/>
      <c r="AO13936" s="68"/>
    </row>
    <row r="13937" spans="34:41" x14ac:dyDescent="0.15">
      <c r="AH13937" s="25"/>
      <c r="AI13937" s="25"/>
      <c r="AN13937" s="68"/>
      <c r="AO13937" s="68"/>
    </row>
    <row r="13938" spans="34:41" x14ac:dyDescent="0.15">
      <c r="AH13938" s="25"/>
      <c r="AI13938" s="25"/>
      <c r="AN13938" s="68"/>
      <c r="AO13938" s="68"/>
    </row>
    <row r="13939" spans="34:41" x14ac:dyDescent="0.15">
      <c r="AH13939" s="25"/>
      <c r="AI13939" s="25"/>
      <c r="AN13939" s="68"/>
      <c r="AO13939" s="68"/>
    </row>
    <row r="13940" spans="34:41" x14ac:dyDescent="0.15">
      <c r="AH13940" s="25"/>
      <c r="AI13940" s="25"/>
      <c r="AN13940" s="68"/>
      <c r="AO13940" s="68"/>
    </row>
    <row r="13941" spans="34:41" x14ac:dyDescent="0.15">
      <c r="AH13941" s="25"/>
      <c r="AI13941" s="25"/>
      <c r="AN13941" s="68"/>
      <c r="AO13941" s="68"/>
    </row>
    <row r="13942" spans="34:41" x14ac:dyDescent="0.15">
      <c r="AH13942" s="25"/>
      <c r="AI13942" s="25"/>
      <c r="AN13942" s="68"/>
      <c r="AO13942" s="68"/>
    </row>
    <row r="13943" spans="34:41" x14ac:dyDescent="0.15">
      <c r="AH13943" s="25"/>
      <c r="AI13943" s="25"/>
      <c r="AN13943" s="68"/>
      <c r="AO13943" s="68"/>
    </row>
    <row r="13944" spans="34:41" x14ac:dyDescent="0.15">
      <c r="AH13944" s="25"/>
      <c r="AI13944" s="25"/>
      <c r="AN13944" s="68"/>
      <c r="AO13944" s="68"/>
    </row>
    <row r="13945" spans="34:41" x14ac:dyDescent="0.15">
      <c r="AH13945" s="25"/>
      <c r="AI13945" s="25"/>
      <c r="AN13945" s="68"/>
      <c r="AO13945" s="68"/>
    </row>
    <row r="13946" spans="34:41" x14ac:dyDescent="0.15">
      <c r="AH13946" s="25"/>
      <c r="AI13946" s="25"/>
      <c r="AN13946" s="68"/>
      <c r="AO13946" s="68"/>
    </row>
    <row r="13947" spans="34:41" x14ac:dyDescent="0.15">
      <c r="AH13947" s="25"/>
      <c r="AI13947" s="25"/>
      <c r="AN13947" s="68"/>
      <c r="AO13947" s="68"/>
    </row>
    <row r="13948" spans="34:41" x14ac:dyDescent="0.15">
      <c r="AH13948" s="25"/>
      <c r="AI13948" s="25"/>
      <c r="AN13948" s="68"/>
      <c r="AO13948" s="68"/>
    </row>
    <row r="13949" spans="34:41" x14ac:dyDescent="0.15">
      <c r="AH13949" s="25"/>
      <c r="AI13949" s="25"/>
      <c r="AN13949" s="68"/>
      <c r="AO13949" s="68"/>
    </row>
    <row r="13950" spans="34:41" x14ac:dyDescent="0.15">
      <c r="AH13950" s="25"/>
      <c r="AI13950" s="25"/>
      <c r="AN13950" s="68"/>
      <c r="AO13950" s="68"/>
    </row>
    <row r="13951" spans="34:41" x14ac:dyDescent="0.15">
      <c r="AH13951" s="25"/>
      <c r="AI13951" s="25"/>
      <c r="AN13951" s="68"/>
      <c r="AO13951" s="68"/>
    </row>
    <row r="13952" spans="34:41" x14ac:dyDescent="0.15">
      <c r="AH13952" s="25"/>
      <c r="AI13952" s="25"/>
      <c r="AN13952" s="68"/>
      <c r="AO13952" s="68"/>
    </row>
    <row r="13953" spans="34:41" x14ac:dyDescent="0.15">
      <c r="AH13953" s="25"/>
      <c r="AI13953" s="25"/>
      <c r="AN13953" s="68"/>
      <c r="AO13953" s="68"/>
    </row>
    <row r="13954" spans="34:41" x14ac:dyDescent="0.15">
      <c r="AH13954" s="25"/>
      <c r="AI13954" s="25"/>
      <c r="AN13954" s="68"/>
      <c r="AO13954" s="68"/>
    </row>
    <row r="13955" spans="34:41" x14ac:dyDescent="0.15">
      <c r="AH13955" s="25"/>
      <c r="AI13955" s="25"/>
      <c r="AN13955" s="68"/>
      <c r="AO13955" s="68"/>
    </row>
    <row r="13956" spans="34:41" x14ac:dyDescent="0.15">
      <c r="AH13956" s="25"/>
      <c r="AI13956" s="25"/>
      <c r="AN13956" s="68"/>
      <c r="AO13956" s="68"/>
    </row>
    <row r="13957" spans="34:41" x14ac:dyDescent="0.15">
      <c r="AH13957" s="25"/>
      <c r="AI13957" s="25"/>
      <c r="AN13957" s="68"/>
      <c r="AO13957" s="68"/>
    </row>
    <row r="13958" spans="34:41" x14ac:dyDescent="0.15">
      <c r="AH13958" s="25"/>
      <c r="AI13958" s="25"/>
      <c r="AN13958" s="68"/>
      <c r="AO13958" s="68"/>
    </row>
    <row r="13959" spans="34:41" x14ac:dyDescent="0.15">
      <c r="AH13959" s="25"/>
      <c r="AI13959" s="25"/>
      <c r="AN13959" s="68"/>
      <c r="AO13959" s="68"/>
    </row>
    <row r="13960" spans="34:41" x14ac:dyDescent="0.15">
      <c r="AH13960" s="25"/>
      <c r="AI13960" s="25"/>
      <c r="AN13960" s="68"/>
      <c r="AO13960" s="68"/>
    </row>
    <row r="13961" spans="34:41" x14ac:dyDescent="0.15">
      <c r="AH13961" s="25"/>
      <c r="AI13961" s="25"/>
      <c r="AN13961" s="68"/>
      <c r="AO13961" s="68"/>
    </row>
    <row r="13962" spans="34:41" x14ac:dyDescent="0.15">
      <c r="AH13962" s="25"/>
      <c r="AI13962" s="25"/>
      <c r="AN13962" s="68"/>
      <c r="AO13962" s="68"/>
    </row>
    <row r="13963" spans="34:41" x14ac:dyDescent="0.15">
      <c r="AH13963" s="25"/>
      <c r="AI13963" s="25"/>
      <c r="AN13963" s="68"/>
      <c r="AO13963" s="68"/>
    </row>
    <row r="13964" spans="34:41" x14ac:dyDescent="0.15">
      <c r="AH13964" s="25"/>
      <c r="AI13964" s="25"/>
      <c r="AN13964" s="68"/>
      <c r="AO13964" s="68"/>
    </row>
    <row r="13965" spans="34:41" x14ac:dyDescent="0.15">
      <c r="AH13965" s="25"/>
      <c r="AI13965" s="25"/>
      <c r="AN13965" s="68"/>
      <c r="AO13965" s="68"/>
    </row>
    <row r="13966" spans="34:41" x14ac:dyDescent="0.15">
      <c r="AH13966" s="25"/>
      <c r="AI13966" s="25"/>
      <c r="AN13966" s="68"/>
      <c r="AO13966" s="68"/>
    </row>
    <row r="13967" spans="34:41" x14ac:dyDescent="0.15">
      <c r="AH13967" s="25"/>
      <c r="AI13967" s="25"/>
      <c r="AN13967" s="68"/>
      <c r="AO13967" s="68"/>
    </row>
    <row r="13968" spans="34:41" x14ac:dyDescent="0.15">
      <c r="AH13968" s="25"/>
      <c r="AI13968" s="25"/>
      <c r="AN13968" s="68"/>
      <c r="AO13968" s="68"/>
    </row>
    <row r="13969" spans="34:41" x14ac:dyDescent="0.15">
      <c r="AH13969" s="25"/>
      <c r="AI13969" s="25"/>
      <c r="AN13969" s="68"/>
      <c r="AO13969" s="68"/>
    </row>
    <row r="13970" spans="34:41" x14ac:dyDescent="0.15">
      <c r="AH13970" s="25"/>
      <c r="AI13970" s="25"/>
      <c r="AN13970" s="68"/>
      <c r="AO13970" s="68"/>
    </row>
    <row r="13971" spans="34:41" x14ac:dyDescent="0.15">
      <c r="AH13971" s="25"/>
      <c r="AI13971" s="25"/>
      <c r="AN13971" s="68"/>
      <c r="AO13971" s="68"/>
    </row>
    <row r="13972" spans="34:41" x14ac:dyDescent="0.15">
      <c r="AH13972" s="25"/>
      <c r="AI13972" s="25"/>
      <c r="AN13972" s="68"/>
      <c r="AO13972" s="68"/>
    </row>
    <row r="13973" spans="34:41" x14ac:dyDescent="0.15">
      <c r="AH13973" s="25"/>
      <c r="AI13973" s="25"/>
      <c r="AN13973" s="68"/>
      <c r="AO13973" s="68"/>
    </row>
    <row r="13974" spans="34:41" x14ac:dyDescent="0.15">
      <c r="AH13974" s="25"/>
      <c r="AI13974" s="25"/>
      <c r="AN13974" s="68"/>
      <c r="AO13974" s="68"/>
    </row>
    <row r="13975" spans="34:41" x14ac:dyDescent="0.15">
      <c r="AH13975" s="25"/>
      <c r="AI13975" s="25"/>
      <c r="AN13975" s="68"/>
      <c r="AO13975" s="68"/>
    </row>
    <row r="13976" spans="34:41" x14ac:dyDescent="0.15">
      <c r="AH13976" s="25"/>
      <c r="AI13976" s="25"/>
      <c r="AN13976" s="68"/>
      <c r="AO13976" s="68"/>
    </row>
    <row r="13977" spans="34:41" x14ac:dyDescent="0.15">
      <c r="AH13977" s="25"/>
      <c r="AI13977" s="25"/>
      <c r="AN13977" s="68"/>
      <c r="AO13977" s="68"/>
    </row>
    <row r="13978" spans="34:41" x14ac:dyDescent="0.15">
      <c r="AH13978" s="25"/>
      <c r="AI13978" s="25"/>
      <c r="AN13978" s="68"/>
      <c r="AO13978" s="68"/>
    </row>
    <row r="13979" spans="34:41" x14ac:dyDescent="0.15">
      <c r="AH13979" s="25"/>
      <c r="AI13979" s="25"/>
      <c r="AN13979" s="68"/>
      <c r="AO13979" s="68"/>
    </row>
    <row r="13980" spans="34:41" x14ac:dyDescent="0.15">
      <c r="AH13980" s="25"/>
      <c r="AI13980" s="25"/>
      <c r="AN13980" s="68"/>
      <c r="AO13980" s="68"/>
    </row>
    <row r="13981" spans="34:41" x14ac:dyDescent="0.15">
      <c r="AH13981" s="25"/>
      <c r="AI13981" s="25"/>
      <c r="AN13981" s="68"/>
      <c r="AO13981" s="68"/>
    </row>
    <row r="13982" spans="34:41" x14ac:dyDescent="0.15">
      <c r="AH13982" s="25"/>
      <c r="AI13982" s="25"/>
      <c r="AN13982" s="68"/>
      <c r="AO13982" s="68"/>
    </row>
    <row r="13983" spans="34:41" x14ac:dyDescent="0.15">
      <c r="AH13983" s="25"/>
      <c r="AI13983" s="25"/>
      <c r="AN13983" s="68"/>
      <c r="AO13983" s="68"/>
    </row>
    <row r="13984" spans="34:41" x14ac:dyDescent="0.15">
      <c r="AH13984" s="25"/>
      <c r="AI13984" s="25"/>
      <c r="AN13984" s="68"/>
      <c r="AO13984" s="68"/>
    </row>
    <row r="13985" spans="34:41" x14ac:dyDescent="0.15">
      <c r="AH13985" s="25"/>
      <c r="AI13985" s="25"/>
      <c r="AN13985" s="68"/>
      <c r="AO13985" s="68"/>
    </row>
    <row r="13986" spans="34:41" x14ac:dyDescent="0.15">
      <c r="AH13986" s="25"/>
      <c r="AI13986" s="25"/>
      <c r="AN13986" s="68"/>
      <c r="AO13986" s="68"/>
    </row>
    <row r="13987" spans="34:41" x14ac:dyDescent="0.15">
      <c r="AH13987" s="25"/>
      <c r="AI13987" s="25"/>
      <c r="AN13987" s="68"/>
      <c r="AO13987" s="68"/>
    </row>
    <row r="13988" spans="34:41" x14ac:dyDescent="0.15">
      <c r="AH13988" s="25"/>
      <c r="AI13988" s="25"/>
      <c r="AN13988" s="68"/>
      <c r="AO13988" s="68"/>
    </row>
    <row r="13989" spans="34:41" x14ac:dyDescent="0.15">
      <c r="AH13989" s="25"/>
      <c r="AI13989" s="25"/>
      <c r="AN13989" s="68"/>
      <c r="AO13989" s="68"/>
    </row>
    <row r="13990" spans="34:41" x14ac:dyDescent="0.15">
      <c r="AH13990" s="25"/>
      <c r="AI13990" s="25"/>
      <c r="AN13990" s="68"/>
      <c r="AO13990" s="68"/>
    </row>
    <row r="13991" spans="34:41" x14ac:dyDescent="0.15">
      <c r="AH13991" s="25"/>
      <c r="AI13991" s="25"/>
      <c r="AN13991" s="68"/>
      <c r="AO13991" s="68"/>
    </row>
    <row r="13992" spans="34:41" x14ac:dyDescent="0.15">
      <c r="AH13992" s="25"/>
      <c r="AI13992" s="25"/>
      <c r="AN13992" s="68"/>
      <c r="AO13992" s="68"/>
    </row>
    <row r="13993" spans="34:41" x14ac:dyDescent="0.15">
      <c r="AH13993" s="25"/>
      <c r="AI13993" s="25"/>
      <c r="AN13993" s="68"/>
      <c r="AO13993" s="68"/>
    </row>
    <row r="13994" spans="34:41" x14ac:dyDescent="0.15">
      <c r="AH13994" s="25"/>
      <c r="AI13994" s="25"/>
      <c r="AN13994" s="68"/>
      <c r="AO13994" s="68"/>
    </row>
    <row r="13995" spans="34:41" x14ac:dyDescent="0.15">
      <c r="AH13995" s="25"/>
      <c r="AI13995" s="25"/>
      <c r="AN13995" s="68"/>
      <c r="AO13995" s="68"/>
    </row>
    <row r="13996" spans="34:41" x14ac:dyDescent="0.15">
      <c r="AH13996" s="25"/>
      <c r="AI13996" s="25"/>
      <c r="AN13996" s="68"/>
      <c r="AO13996" s="68"/>
    </row>
    <row r="13997" spans="34:41" x14ac:dyDescent="0.15">
      <c r="AH13997" s="25"/>
      <c r="AI13997" s="25"/>
      <c r="AN13997" s="68"/>
      <c r="AO13997" s="68"/>
    </row>
    <row r="13998" spans="34:41" x14ac:dyDescent="0.15">
      <c r="AH13998" s="25"/>
      <c r="AI13998" s="25"/>
      <c r="AN13998" s="68"/>
      <c r="AO13998" s="68"/>
    </row>
    <row r="13999" spans="34:41" x14ac:dyDescent="0.15">
      <c r="AH13999" s="25"/>
      <c r="AI13999" s="25"/>
      <c r="AN13999" s="68"/>
      <c r="AO13999" s="68"/>
    </row>
    <row r="14000" spans="34:41" x14ac:dyDescent="0.15">
      <c r="AH14000" s="25"/>
      <c r="AI14000" s="25"/>
      <c r="AN14000" s="68"/>
      <c r="AO14000" s="68"/>
    </row>
    <row r="14001" spans="34:41" x14ac:dyDescent="0.15">
      <c r="AH14001" s="25"/>
      <c r="AI14001" s="25"/>
      <c r="AN14001" s="68"/>
      <c r="AO14001" s="68"/>
    </row>
    <row r="14002" spans="34:41" x14ac:dyDescent="0.15">
      <c r="AH14002" s="25"/>
      <c r="AI14002" s="25"/>
      <c r="AN14002" s="68"/>
      <c r="AO14002" s="68"/>
    </row>
    <row r="14003" spans="34:41" x14ac:dyDescent="0.15">
      <c r="AH14003" s="25"/>
      <c r="AI14003" s="25"/>
      <c r="AN14003" s="68"/>
      <c r="AO14003" s="68"/>
    </row>
    <row r="14004" spans="34:41" x14ac:dyDescent="0.15">
      <c r="AH14004" s="25"/>
      <c r="AI14004" s="25"/>
      <c r="AN14004" s="68"/>
      <c r="AO14004" s="68"/>
    </row>
    <row r="14005" spans="34:41" x14ac:dyDescent="0.15">
      <c r="AH14005" s="25"/>
      <c r="AI14005" s="25"/>
      <c r="AN14005" s="68"/>
      <c r="AO14005" s="68"/>
    </row>
    <row r="14006" spans="34:41" x14ac:dyDescent="0.15">
      <c r="AH14006" s="25"/>
      <c r="AI14006" s="25"/>
      <c r="AN14006" s="68"/>
      <c r="AO14006" s="68"/>
    </row>
    <row r="14007" spans="34:41" x14ac:dyDescent="0.15">
      <c r="AH14007" s="25"/>
      <c r="AI14007" s="25"/>
      <c r="AN14007" s="68"/>
      <c r="AO14007" s="68"/>
    </row>
    <row r="14008" spans="34:41" x14ac:dyDescent="0.15">
      <c r="AH14008" s="25"/>
      <c r="AI14008" s="25"/>
      <c r="AN14008" s="68"/>
      <c r="AO14008" s="68"/>
    </row>
    <row r="14009" spans="34:41" x14ac:dyDescent="0.15">
      <c r="AH14009" s="25"/>
      <c r="AI14009" s="25"/>
      <c r="AN14009" s="68"/>
      <c r="AO14009" s="68"/>
    </row>
    <row r="14010" spans="34:41" x14ac:dyDescent="0.15">
      <c r="AH14010" s="25"/>
      <c r="AI14010" s="25"/>
      <c r="AN14010" s="68"/>
      <c r="AO14010" s="68"/>
    </row>
    <row r="14011" spans="34:41" x14ac:dyDescent="0.15">
      <c r="AH14011" s="25"/>
      <c r="AI14011" s="25"/>
      <c r="AN14011" s="68"/>
      <c r="AO14011" s="68"/>
    </row>
    <row r="14012" spans="34:41" x14ac:dyDescent="0.15">
      <c r="AH14012" s="25"/>
      <c r="AI14012" s="25"/>
      <c r="AN14012" s="68"/>
      <c r="AO14012" s="68"/>
    </row>
    <row r="14013" spans="34:41" x14ac:dyDescent="0.15">
      <c r="AH14013" s="25"/>
      <c r="AI14013" s="25"/>
      <c r="AN14013" s="68"/>
      <c r="AO14013" s="68"/>
    </row>
    <row r="14014" spans="34:41" x14ac:dyDescent="0.15">
      <c r="AH14014" s="25"/>
      <c r="AI14014" s="25"/>
      <c r="AN14014" s="68"/>
      <c r="AO14014" s="68"/>
    </row>
    <row r="14015" spans="34:41" x14ac:dyDescent="0.15">
      <c r="AH14015" s="25"/>
      <c r="AI14015" s="25"/>
      <c r="AN14015" s="68"/>
      <c r="AO14015" s="68"/>
    </row>
    <row r="14016" spans="34:41" x14ac:dyDescent="0.15">
      <c r="AH14016" s="25"/>
      <c r="AI14016" s="25"/>
      <c r="AN14016" s="68"/>
      <c r="AO14016" s="68"/>
    </row>
    <row r="14017" spans="34:41" x14ac:dyDescent="0.15">
      <c r="AH14017" s="25"/>
      <c r="AI14017" s="25"/>
      <c r="AN14017" s="68"/>
      <c r="AO14017" s="68"/>
    </row>
    <row r="14018" spans="34:41" x14ac:dyDescent="0.15">
      <c r="AH14018" s="25"/>
      <c r="AI14018" s="25"/>
      <c r="AN14018" s="68"/>
      <c r="AO14018" s="68"/>
    </row>
    <row r="14019" spans="34:41" x14ac:dyDescent="0.15">
      <c r="AH14019" s="25"/>
      <c r="AI14019" s="25"/>
      <c r="AN14019" s="68"/>
      <c r="AO14019" s="68"/>
    </row>
    <row r="14020" spans="34:41" x14ac:dyDescent="0.15">
      <c r="AH14020" s="25"/>
      <c r="AI14020" s="25"/>
      <c r="AN14020" s="68"/>
      <c r="AO14020" s="68"/>
    </row>
    <row r="14021" spans="34:41" x14ac:dyDescent="0.15">
      <c r="AH14021" s="25"/>
      <c r="AI14021" s="25"/>
      <c r="AN14021" s="68"/>
      <c r="AO14021" s="68"/>
    </row>
    <row r="14022" spans="34:41" x14ac:dyDescent="0.15">
      <c r="AH14022" s="25"/>
      <c r="AI14022" s="25"/>
      <c r="AN14022" s="68"/>
      <c r="AO14022" s="68"/>
    </row>
    <row r="14023" spans="34:41" x14ac:dyDescent="0.15">
      <c r="AH14023" s="25"/>
      <c r="AI14023" s="25"/>
      <c r="AN14023" s="68"/>
      <c r="AO14023" s="68"/>
    </row>
    <row r="14024" spans="34:41" x14ac:dyDescent="0.15">
      <c r="AH14024" s="25"/>
      <c r="AI14024" s="25"/>
      <c r="AN14024" s="68"/>
      <c r="AO14024" s="68"/>
    </row>
    <row r="14025" spans="34:41" x14ac:dyDescent="0.15">
      <c r="AH14025" s="25"/>
      <c r="AI14025" s="25"/>
      <c r="AN14025" s="68"/>
      <c r="AO14025" s="68"/>
    </row>
    <row r="14026" spans="34:41" x14ac:dyDescent="0.15">
      <c r="AH14026" s="25"/>
      <c r="AI14026" s="25"/>
      <c r="AN14026" s="68"/>
      <c r="AO14026" s="68"/>
    </row>
    <row r="14027" spans="34:41" x14ac:dyDescent="0.15">
      <c r="AH14027" s="25"/>
      <c r="AI14027" s="25"/>
      <c r="AN14027" s="68"/>
      <c r="AO14027" s="68"/>
    </row>
    <row r="14028" spans="34:41" x14ac:dyDescent="0.15">
      <c r="AH14028" s="25"/>
      <c r="AI14028" s="25"/>
      <c r="AN14028" s="68"/>
      <c r="AO14028" s="68"/>
    </row>
    <row r="14029" spans="34:41" x14ac:dyDescent="0.15">
      <c r="AH14029" s="25"/>
      <c r="AI14029" s="25"/>
      <c r="AN14029" s="68"/>
      <c r="AO14029" s="68"/>
    </row>
    <row r="14030" spans="34:41" x14ac:dyDescent="0.15">
      <c r="AH14030" s="25"/>
      <c r="AI14030" s="25"/>
      <c r="AN14030" s="68"/>
      <c r="AO14030" s="68"/>
    </row>
    <row r="14031" spans="34:41" x14ac:dyDescent="0.15">
      <c r="AH14031" s="25"/>
      <c r="AI14031" s="25"/>
      <c r="AN14031" s="68"/>
      <c r="AO14031" s="68"/>
    </row>
    <row r="14032" spans="34:41" x14ac:dyDescent="0.15">
      <c r="AH14032" s="25"/>
      <c r="AI14032" s="25"/>
      <c r="AN14032" s="68"/>
      <c r="AO14032" s="68"/>
    </row>
    <row r="14033" spans="34:41" x14ac:dyDescent="0.15">
      <c r="AH14033" s="25"/>
      <c r="AI14033" s="25"/>
      <c r="AN14033" s="68"/>
      <c r="AO14033" s="68"/>
    </row>
    <row r="14034" spans="34:41" x14ac:dyDescent="0.15">
      <c r="AH14034" s="25"/>
      <c r="AI14034" s="25"/>
      <c r="AN14034" s="68"/>
      <c r="AO14034" s="68"/>
    </row>
    <row r="14035" spans="34:41" x14ac:dyDescent="0.15">
      <c r="AH14035" s="25"/>
      <c r="AI14035" s="25"/>
      <c r="AN14035" s="68"/>
      <c r="AO14035" s="68"/>
    </row>
    <row r="14036" spans="34:41" x14ac:dyDescent="0.15">
      <c r="AH14036" s="25"/>
      <c r="AI14036" s="25"/>
      <c r="AN14036" s="68"/>
      <c r="AO14036" s="68"/>
    </row>
    <row r="14037" spans="34:41" x14ac:dyDescent="0.15">
      <c r="AH14037" s="25"/>
      <c r="AI14037" s="25"/>
      <c r="AN14037" s="68"/>
      <c r="AO14037" s="68"/>
    </row>
    <row r="14038" spans="34:41" x14ac:dyDescent="0.15">
      <c r="AH14038" s="25"/>
      <c r="AI14038" s="25"/>
      <c r="AN14038" s="68"/>
      <c r="AO14038" s="68"/>
    </row>
    <row r="14039" spans="34:41" x14ac:dyDescent="0.15">
      <c r="AH14039" s="25"/>
      <c r="AI14039" s="25"/>
      <c r="AN14039" s="68"/>
      <c r="AO14039" s="68"/>
    </row>
    <row r="14040" spans="34:41" x14ac:dyDescent="0.15">
      <c r="AH14040" s="25"/>
      <c r="AI14040" s="25"/>
      <c r="AN14040" s="68"/>
      <c r="AO14040" s="68"/>
    </row>
    <row r="14041" spans="34:41" x14ac:dyDescent="0.15">
      <c r="AH14041" s="25"/>
      <c r="AI14041" s="25"/>
      <c r="AN14041" s="68"/>
      <c r="AO14041" s="68"/>
    </row>
    <row r="14042" spans="34:41" x14ac:dyDescent="0.15">
      <c r="AH14042" s="25"/>
      <c r="AI14042" s="25"/>
      <c r="AN14042" s="68"/>
      <c r="AO14042" s="68"/>
    </row>
    <row r="14043" spans="34:41" x14ac:dyDescent="0.15">
      <c r="AH14043" s="25"/>
      <c r="AI14043" s="25"/>
      <c r="AN14043" s="68"/>
      <c r="AO14043" s="68"/>
    </row>
    <row r="14044" spans="34:41" x14ac:dyDescent="0.15">
      <c r="AH14044" s="25"/>
      <c r="AI14044" s="25"/>
      <c r="AN14044" s="68"/>
      <c r="AO14044" s="68"/>
    </row>
    <row r="14045" spans="34:41" x14ac:dyDescent="0.15">
      <c r="AH14045" s="25"/>
      <c r="AI14045" s="25"/>
      <c r="AN14045" s="68"/>
      <c r="AO14045" s="68"/>
    </row>
    <row r="14046" spans="34:41" x14ac:dyDescent="0.15">
      <c r="AH14046" s="25"/>
      <c r="AI14046" s="25"/>
      <c r="AN14046" s="68"/>
      <c r="AO14046" s="68"/>
    </row>
    <row r="14047" spans="34:41" x14ac:dyDescent="0.15">
      <c r="AH14047" s="25"/>
      <c r="AI14047" s="25"/>
      <c r="AN14047" s="68"/>
      <c r="AO14047" s="68"/>
    </row>
    <row r="14048" spans="34:41" x14ac:dyDescent="0.15">
      <c r="AH14048" s="25"/>
      <c r="AI14048" s="25"/>
      <c r="AN14048" s="68"/>
      <c r="AO14048" s="68"/>
    </row>
    <row r="14049" spans="34:41" x14ac:dyDescent="0.15">
      <c r="AH14049" s="25"/>
      <c r="AI14049" s="25"/>
      <c r="AN14049" s="68"/>
      <c r="AO14049" s="68"/>
    </row>
    <row r="14050" spans="34:41" x14ac:dyDescent="0.15">
      <c r="AH14050" s="25"/>
      <c r="AI14050" s="25"/>
      <c r="AN14050" s="68"/>
      <c r="AO14050" s="68"/>
    </row>
    <row r="14051" spans="34:41" x14ac:dyDescent="0.15">
      <c r="AH14051" s="25"/>
      <c r="AI14051" s="25"/>
      <c r="AN14051" s="68"/>
      <c r="AO14051" s="68"/>
    </row>
    <row r="14052" spans="34:41" x14ac:dyDescent="0.15">
      <c r="AH14052" s="25"/>
      <c r="AI14052" s="25"/>
      <c r="AN14052" s="68"/>
      <c r="AO14052" s="68"/>
    </row>
    <row r="14053" spans="34:41" x14ac:dyDescent="0.15">
      <c r="AH14053" s="25"/>
      <c r="AI14053" s="25"/>
      <c r="AN14053" s="68"/>
      <c r="AO14053" s="68"/>
    </row>
    <row r="14054" spans="34:41" x14ac:dyDescent="0.15">
      <c r="AH14054" s="25"/>
      <c r="AI14054" s="25"/>
      <c r="AN14054" s="68"/>
      <c r="AO14054" s="68"/>
    </row>
    <row r="14055" spans="34:41" x14ac:dyDescent="0.15">
      <c r="AH14055" s="25"/>
      <c r="AI14055" s="25"/>
      <c r="AN14055" s="68"/>
      <c r="AO14055" s="68"/>
    </row>
    <row r="14056" spans="34:41" x14ac:dyDescent="0.15">
      <c r="AH14056" s="25"/>
      <c r="AI14056" s="25"/>
      <c r="AN14056" s="68"/>
      <c r="AO14056" s="68"/>
    </row>
    <row r="14057" spans="34:41" x14ac:dyDescent="0.15">
      <c r="AH14057" s="25"/>
      <c r="AI14057" s="25"/>
      <c r="AN14057" s="68"/>
      <c r="AO14057" s="68"/>
    </row>
    <row r="14058" spans="34:41" x14ac:dyDescent="0.15">
      <c r="AH14058" s="25"/>
      <c r="AI14058" s="25"/>
      <c r="AN14058" s="68"/>
      <c r="AO14058" s="68"/>
    </row>
    <row r="14059" spans="34:41" x14ac:dyDescent="0.15">
      <c r="AH14059" s="25"/>
      <c r="AI14059" s="25"/>
      <c r="AN14059" s="68"/>
      <c r="AO14059" s="68"/>
    </row>
    <row r="14060" spans="34:41" x14ac:dyDescent="0.15">
      <c r="AH14060" s="25"/>
      <c r="AI14060" s="25"/>
      <c r="AN14060" s="68"/>
      <c r="AO14060" s="68"/>
    </row>
    <row r="14061" spans="34:41" x14ac:dyDescent="0.15">
      <c r="AH14061" s="25"/>
      <c r="AI14061" s="25"/>
      <c r="AN14061" s="68"/>
      <c r="AO14061" s="68"/>
    </row>
    <row r="14062" spans="34:41" x14ac:dyDescent="0.15">
      <c r="AH14062" s="25"/>
      <c r="AI14062" s="25"/>
      <c r="AN14062" s="68"/>
      <c r="AO14062" s="68"/>
    </row>
    <row r="14063" spans="34:41" x14ac:dyDescent="0.15">
      <c r="AH14063" s="25"/>
      <c r="AI14063" s="25"/>
      <c r="AN14063" s="68"/>
      <c r="AO14063" s="68"/>
    </row>
    <row r="14064" spans="34:41" x14ac:dyDescent="0.15">
      <c r="AH14064" s="25"/>
      <c r="AI14064" s="25"/>
      <c r="AN14064" s="68"/>
      <c r="AO14064" s="68"/>
    </row>
    <row r="14065" spans="34:41" x14ac:dyDescent="0.15">
      <c r="AH14065" s="25"/>
      <c r="AI14065" s="25"/>
      <c r="AN14065" s="68"/>
      <c r="AO14065" s="68"/>
    </row>
    <row r="14066" spans="34:41" x14ac:dyDescent="0.15">
      <c r="AH14066" s="25"/>
      <c r="AI14066" s="25"/>
      <c r="AN14066" s="68"/>
      <c r="AO14066" s="68"/>
    </row>
    <row r="14067" spans="34:41" x14ac:dyDescent="0.15">
      <c r="AH14067" s="25"/>
      <c r="AI14067" s="25"/>
      <c r="AN14067" s="68"/>
      <c r="AO14067" s="68"/>
    </row>
    <row r="14068" spans="34:41" x14ac:dyDescent="0.15">
      <c r="AH14068" s="25"/>
      <c r="AI14068" s="25"/>
      <c r="AN14068" s="68"/>
      <c r="AO14068" s="68"/>
    </row>
    <row r="14069" spans="34:41" x14ac:dyDescent="0.15">
      <c r="AH14069" s="25"/>
      <c r="AI14069" s="25"/>
      <c r="AN14069" s="68"/>
      <c r="AO14069" s="68"/>
    </row>
    <row r="14070" spans="34:41" x14ac:dyDescent="0.15">
      <c r="AH14070" s="25"/>
      <c r="AI14070" s="25"/>
      <c r="AN14070" s="68"/>
      <c r="AO14070" s="68"/>
    </row>
    <row r="14071" spans="34:41" x14ac:dyDescent="0.15">
      <c r="AH14071" s="25"/>
      <c r="AI14071" s="25"/>
      <c r="AN14071" s="68"/>
      <c r="AO14071" s="68"/>
    </row>
    <row r="14072" spans="34:41" x14ac:dyDescent="0.15">
      <c r="AH14072" s="25"/>
      <c r="AI14072" s="25"/>
      <c r="AN14072" s="68"/>
      <c r="AO14072" s="68"/>
    </row>
    <row r="14073" spans="34:41" x14ac:dyDescent="0.15">
      <c r="AH14073" s="25"/>
      <c r="AI14073" s="25"/>
      <c r="AN14073" s="68"/>
      <c r="AO14073" s="68"/>
    </row>
    <row r="14074" spans="34:41" x14ac:dyDescent="0.15">
      <c r="AH14074" s="25"/>
      <c r="AI14074" s="25"/>
      <c r="AN14074" s="68"/>
      <c r="AO14074" s="68"/>
    </row>
    <row r="14075" spans="34:41" x14ac:dyDescent="0.15">
      <c r="AH14075" s="25"/>
      <c r="AI14075" s="25"/>
      <c r="AN14075" s="68"/>
      <c r="AO14075" s="68"/>
    </row>
    <row r="14076" spans="34:41" x14ac:dyDescent="0.15">
      <c r="AH14076" s="25"/>
      <c r="AI14076" s="25"/>
      <c r="AN14076" s="68"/>
      <c r="AO14076" s="68"/>
    </row>
    <row r="14077" spans="34:41" x14ac:dyDescent="0.15">
      <c r="AH14077" s="25"/>
      <c r="AI14077" s="25"/>
      <c r="AN14077" s="68"/>
      <c r="AO14077" s="68"/>
    </row>
    <row r="14078" spans="34:41" x14ac:dyDescent="0.15">
      <c r="AH14078" s="25"/>
      <c r="AI14078" s="25"/>
      <c r="AN14078" s="68"/>
      <c r="AO14078" s="68"/>
    </row>
    <row r="14079" spans="34:41" x14ac:dyDescent="0.15">
      <c r="AH14079" s="25"/>
      <c r="AI14079" s="25"/>
      <c r="AN14079" s="68"/>
      <c r="AO14079" s="68"/>
    </row>
    <row r="14080" spans="34:41" x14ac:dyDescent="0.15">
      <c r="AH14080" s="25"/>
      <c r="AI14080" s="25"/>
      <c r="AN14080" s="68"/>
      <c r="AO14080" s="68"/>
    </row>
    <row r="14081" spans="34:41" x14ac:dyDescent="0.15">
      <c r="AH14081" s="25"/>
      <c r="AI14081" s="25"/>
      <c r="AN14081" s="68"/>
      <c r="AO14081" s="68"/>
    </row>
    <row r="14082" spans="34:41" x14ac:dyDescent="0.15">
      <c r="AH14082" s="25"/>
      <c r="AI14082" s="25"/>
      <c r="AN14082" s="68"/>
      <c r="AO14082" s="68"/>
    </row>
    <row r="14083" spans="34:41" x14ac:dyDescent="0.15">
      <c r="AH14083" s="25"/>
      <c r="AI14083" s="25"/>
      <c r="AN14083" s="68"/>
      <c r="AO14083" s="68"/>
    </row>
    <row r="14084" spans="34:41" x14ac:dyDescent="0.15">
      <c r="AH14084" s="25"/>
      <c r="AI14084" s="25"/>
      <c r="AN14084" s="68"/>
      <c r="AO14084" s="68"/>
    </row>
    <row r="14085" spans="34:41" x14ac:dyDescent="0.15">
      <c r="AH14085" s="25"/>
      <c r="AI14085" s="25"/>
      <c r="AN14085" s="68"/>
      <c r="AO14085" s="68"/>
    </row>
    <row r="14086" spans="34:41" x14ac:dyDescent="0.15">
      <c r="AH14086" s="25"/>
      <c r="AI14086" s="25"/>
      <c r="AN14086" s="68"/>
      <c r="AO14086" s="68"/>
    </row>
    <row r="14087" spans="34:41" x14ac:dyDescent="0.15">
      <c r="AH14087" s="25"/>
      <c r="AI14087" s="25"/>
      <c r="AN14087" s="68"/>
      <c r="AO14087" s="68"/>
    </row>
    <row r="14088" spans="34:41" x14ac:dyDescent="0.15">
      <c r="AH14088" s="25"/>
      <c r="AI14088" s="25"/>
      <c r="AN14088" s="68"/>
      <c r="AO14088" s="68"/>
    </row>
    <row r="14089" spans="34:41" x14ac:dyDescent="0.15">
      <c r="AH14089" s="25"/>
      <c r="AI14089" s="25"/>
      <c r="AN14089" s="68"/>
      <c r="AO14089" s="68"/>
    </row>
    <row r="14090" spans="34:41" x14ac:dyDescent="0.15">
      <c r="AH14090" s="25"/>
      <c r="AI14090" s="25"/>
      <c r="AN14090" s="68"/>
      <c r="AO14090" s="68"/>
    </row>
    <row r="14091" spans="34:41" x14ac:dyDescent="0.15">
      <c r="AH14091" s="25"/>
      <c r="AI14091" s="25"/>
      <c r="AN14091" s="68"/>
      <c r="AO14091" s="68"/>
    </row>
    <row r="14092" spans="34:41" x14ac:dyDescent="0.15">
      <c r="AH14092" s="25"/>
      <c r="AI14092" s="25"/>
      <c r="AN14092" s="68"/>
      <c r="AO14092" s="68"/>
    </row>
    <row r="14093" spans="34:41" x14ac:dyDescent="0.15">
      <c r="AH14093" s="25"/>
      <c r="AI14093" s="25"/>
      <c r="AN14093" s="68"/>
      <c r="AO14093" s="68"/>
    </row>
    <row r="14094" spans="34:41" x14ac:dyDescent="0.15">
      <c r="AH14094" s="25"/>
      <c r="AI14094" s="25"/>
      <c r="AN14094" s="68"/>
      <c r="AO14094" s="68"/>
    </row>
    <row r="14095" spans="34:41" x14ac:dyDescent="0.15">
      <c r="AH14095" s="25"/>
      <c r="AI14095" s="25"/>
      <c r="AN14095" s="68"/>
      <c r="AO14095" s="68"/>
    </row>
    <row r="14096" spans="34:41" x14ac:dyDescent="0.15">
      <c r="AH14096" s="25"/>
      <c r="AI14096" s="25"/>
      <c r="AN14096" s="68"/>
      <c r="AO14096" s="68"/>
    </row>
    <row r="14097" spans="34:41" x14ac:dyDescent="0.15">
      <c r="AH14097" s="25"/>
      <c r="AI14097" s="25"/>
      <c r="AN14097" s="68"/>
      <c r="AO14097" s="68"/>
    </row>
    <row r="14098" spans="34:41" x14ac:dyDescent="0.15">
      <c r="AH14098" s="25"/>
      <c r="AI14098" s="25"/>
      <c r="AN14098" s="68"/>
      <c r="AO14098" s="68"/>
    </row>
    <row r="14099" spans="34:41" x14ac:dyDescent="0.15">
      <c r="AH14099" s="25"/>
      <c r="AI14099" s="25"/>
      <c r="AN14099" s="68"/>
      <c r="AO14099" s="68"/>
    </row>
    <row r="14100" spans="34:41" x14ac:dyDescent="0.15">
      <c r="AH14100" s="25"/>
      <c r="AI14100" s="25"/>
      <c r="AN14100" s="68"/>
      <c r="AO14100" s="68"/>
    </row>
    <row r="14101" spans="34:41" x14ac:dyDescent="0.15">
      <c r="AH14101" s="25"/>
      <c r="AI14101" s="25"/>
      <c r="AN14101" s="68"/>
      <c r="AO14101" s="68"/>
    </row>
    <row r="14102" spans="34:41" x14ac:dyDescent="0.15">
      <c r="AH14102" s="25"/>
      <c r="AI14102" s="25"/>
      <c r="AN14102" s="68"/>
      <c r="AO14102" s="68"/>
    </row>
    <row r="14103" spans="34:41" x14ac:dyDescent="0.15">
      <c r="AH14103" s="25"/>
      <c r="AI14103" s="25"/>
      <c r="AN14103" s="68"/>
      <c r="AO14103" s="68"/>
    </row>
    <row r="14104" spans="34:41" x14ac:dyDescent="0.15">
      <c r="AH14104" s="25"/>
      <c r="AI14104" s="25"/>
      <c r="AN14104" s="68"/>
      <c r="AO14104" s="68"/>
    </row>
    <row r="14105" spans="34:41" x14ac:dyDescent="0.15">
      <c r="AH14105" s="25"/>
      <c r="AI14105" s="25"/>
      <c r="AN14105" s="68"/>
      <c r="AO14105" s="68"/>
    </row>
    <row r="14106" spans="34:41" x14ac:dyDescent="0.15">
      <c r="AH14106" s="25"/>
      <c r="AI14106" s="25"/>
      <c r="AN14106" s="68"/>
      <c r="AO14106" s="68"/>
    </row>
    <row r="14107" spans="34:41" x14ac:dyDescent="0.15">
      <c r="AH14107" s="25"/>
      <c r="AI14107" s="25"/>
      <c r="AN14107" s="68"/>
      <c r="AO14107" s="68"/>
    </row>
    <row r="14108" spans="34:41" x14ac:dyDescent="0.15">
      <c r="AH14108" s="25"/>
      <c r="AI14108" s="25"/>
      <c r="AN14108" s="68"/>
      <c r="AO14108" s="68"/>
    </row>
    <row r="14109" spans="34:41" x14ac:dyDescent="0.15">
      <c r="AH14109" s="25"/>
      <c r="AI14109" s="25"/>
      <c r="AN14109" s="68"/>
      <c r="AO14109" s="68"/>
    </row>
    <row r="14110" spans="34:41" x14ac:dyDescent="0.15">
      <c r="AH14110" s="25"/>
      <c r="AI14110" s="25"/>
      <c r="AN14110" s="68"/>
      <c r="AO14110" s="68"/>
    </row>
    <row r="14111" spans="34:41" x14ac:dyDescent="0.15">
      <c r="AH14111" s="25"/>
      <c r="AI14111" s="25"/>
      <c r="AN14111" s="68"/>
      <c r="AO14111" s="68"/>
    </row>
    <row r="14112" spans="34:41" x14ac:dyDescent="0.15">
      <c r="AH14112" s="25"/>
      <c r="AI14112" s="25"/>
      <c r="AN14112" s="68"/>
      <c r="AO14112" s="68"/>
    </row>
    <row r="14113" spans="34:41" x14ac:dyDescent="0.15">
      <c r="AH14113" s="25"/>
      <c r="AI14113" s="25"/>
      <c r="AN14113" s="68"/>
      <c r="AO14113" s="68"/>
    </row>
    <row r="14114" spans="34:41" x14ac:dyDescent="0.15">
      <c r="AH14114" s="25"/>
      <c r="AI14114" s="25"/>
      <c r="AN14114" s="68"/>
      <c r="AO14114" s="68"/>
    </row>
    <row r="14115" spans="34:41" x14ac:dyDescent="0.15">
      <c r="AH14115" s="25"/>
      <c r="AI14115" s="25"/>
      <c r="AN14115" s="68"/>
      <c r="AO14115" s="68"/>
    </row>
    <row r="14116" spans="34:41" x14ac:dyDescent="0.15">
      <c r="AH14116" s="25"/>
      <c r="AI14116" s="25"/>
      <c r="AN14116" s="68"/>
      <c r="AO14116" s="68"/>
    </row>
    <row r="14117" spans="34:41" x14ac:dyDescent="0.15">
      <c r="AH14117" s="25"/>
      <c r="AI14117" s="25"/>
      <c r="AN14117" s="68"/>
      <c r="AO14117" s="68"/>
    </row>
    <row r="14118" spans="34:41" x14ac:dyDescent="0.15">
      <c r="AH14118" s="25"/>
      <c r="AI14118" s="25"/>
      <c r="AN14118" s="68"/>
      <c r="AO14118" s="68"/>
    </row>
    <row r="14119" spans="34:41" x14ac:dyDescent="0.15">
      <c r="AH14119" s="25"/>
      <c r="AI14119" s="25"/>
      <c r="AN14119" s="68"/>
      <c r="AO14119" s="68"/>
    </row>
    <row r="14120" spans="34:41" x14ac:dyDescent="0.15">
      <c r="AH14120" s="25"/>
      <c r="AI14120" s="25"/>
      <c r="AN14120" s="68"/>
      <c r="AO14120" s="68"/>
    </row>
    <row r="14121" spans="34:41" x14ac:dyDescent="0.15">
      <c r="AH14121" s="25"/>
      <c r="AI14121" s="25"/>
      <c r="AN14121" s="68"/>
      <c r="AO14121" s="68"/>
    </row>
    <row r="14122" spans="34:41" x14ac:dyDescent="0.15">
      <c r="AH14122" s="25"/>
      <c r="AI14122" s="25"/>
      <c r="AN14122" s="68"/>
      <c r="AO14122" s="68"/>
    </row>
    <row r="14123" spans="34:41" x14ac:dyDescent="0.15">
      <c r="AH14123" s="25"/>
      <c r="AI14123" s="25"/>
      <c r="AN14123" s="68"/>
      <c r="AO14123" s="68"/>
    </row>
    <row r="14124" spans="34:41" x14ac:dyDescent="0.15">
      <c r="AH14124" s="25"/>
      <c r="AI14124" s="25"/>
      <c r="AN14124" s="68"/>
      <c r="AO14124" s="68"/>
    </row>
    <row r="14125" spans="34:41" x14ac:dyDescent="0.15">
      <c r="AH14125" s="25"/>
      <c r="AI14125" s="25"/>
      <c r="AN14125" s="68"/>
      <c r="AO14125" s="68"/>
    </row>
    <row r="14126" spans="34:41" x14ac:dyDescent="0.15">
      <c r="AH14126" s="25"/>
      <c r="AI14126" s="25"/>
      <c r="AN14126" s="68"/>
      <c r="AO14126" s="68"/>
    </row>
    <row r="14127" spans="34:41" x14ac:dyDescent="0.15">
      <c r="AH14127" s="25"/>
      <c r="AI14127" s="25"/>
      <c r="AN14127" s="68"/>
      <c r="AO14127" s="68"/>
    </row>
    <row r="14128" spans="34:41" x14ac:dyDescent="0.15">
      <c r="AH14128" s="25"/>
      <c r="AI14128" s="25"/>
      <c r="AN14128" s="68"/>
      <c r="AO14128" s="68"/>
    </row>
    <row r="14129" spans="34:41" x14ac:dyDescent="0.15">
      <c r="AH14129" s="25"/>
      <c r="AI14129" s="25"/>
      <c r="AN14129" s="68"/>
      <c r="AO14129" s="68"/>
    </row>
    <row r="14130" spans="34:41" x14ac:dyDescent="0.15">
      <c r="AH14130" s="25"/>
      <c r="AI14130" s="25"/>
      <c r="AN14130" s="68"/>
      <c r="AO14130" s="68"/>
    </row>
    <row r="14131" spans="34:41" x14ac:dyDescent="0.15">
      <c r="AH14131" s="25"/>
      <c r="AI14131" s="25"/>
      <c r="AN14131" s="68"/>
      <c r="AO14131" s="68"/>
    </row>
    <row r="14132" spans="34:41" x14ac:dyDescent="0.15">
      <c r="AH14132" s="25"/>
      <c r="AI14132" s="25"/>
      <c r="AN14132" s="68"/>
      <c r="AO14132" s="68"/>
    </row>
    <row r="14133" spans="34:41" x14ac:dyDescent="0.15">
      <c r="AH14133" s="25"/>
      <c r="AI14133" s="25"/>
      <c r="AN14133" s="68"/>
      <c r="AO14133" s="68"/>
    </row>
    <row r="14134" spans="34:41" x14ac:dyDescent="0.15">
      <c r="AH14134" s="25"/>
      <c r="AI14134" s="25"/>
      <c r="AN14134" s="68"/>
      <c r="AO14134" s="68"/>
    </row>
    <row r="14135" spans="34:41" x14ac:dyDescent="0.15">
      <c r="AH14135" s="25"/>
      <c r="AI14135" s="25"/>
      <c r="AN14135" s="68"/>
      <c r="AO14135" s="68"/>
    </row>
    <row r="14136" spans="34:41" x14ac:dyDescent="0.15">
      <c r="AH14136" s="25"/>
      <c r="AI14136" s="25"/>
      <c r="AN14136" s="68"/>
      <c r="AO14136" s="68"/>
    </row>
    <row r="14137" spans="34:41" x14ac:dyDescent="0.15">
      <c r="AH14137" s="25"/>
      <c r="AI14137" s="25"/>
      <c r="AN14137" s="68"/>
      <c r="AO14137" s="68"/>
    </row>
    <row r="14138" spans="34:41" x14ac:dyDescent="0.15">
      <c r="AH14138" s="25"/>
      <c r="AI14138" s="25"/>
      <c r="AN14138" s="68"/>
      <c r="AO14138" s="68"/>
    </row>
    <row r="14139" spans="34:41" x14ac:dyDescent="0.15">
      <c r="AH14139" s="25"/>
      <c r="AI14139" s="25"/>
      <c r="AN14139" s="68"/>
      <c r="AO14139" s="68"/>
    </row>
    <row r="14140" spans="34:41" x14ac:dyDescent="0.15">
      <c r="AH14140" s="25"/>
      <c r="AI14140" s="25"/>
      <c r="AN14140" s="68"/>
      <c r="AO14140" s="68"/>
    </row>
    <row r="14141" spans="34:41" x14ac:dyDescent="0.15">
      <c r="AH14141" s="25"/>
      <c r="AI14141" s="25"/>
      <c r="AN14141" s="68"/>
      <c r="AO14141" s="68"/>
    </row>
    <row r="14142" spans="34:41" x14ac:dyDescent="0.15">
      <c r="AH14142" s="25"/>
      <c r="AI14142" s="25"/>
      <c r="AN14142" s="68"/>
      <c r="AO14142" s="68"/>
    </row>
    <row r="14143" spans="34:41" x14ac:dyDescent="0.15">
      <c r="AH14143" s="25"/>
      <c r="AI14143" s="25"/>
      <c r="AN14143" s="68"/>
      <c r="AO14143" s="68"/>
    </row>
    <row r="14144" spans="34:41" x14ac:dyDescent="0.15">
      <c r="AH14144" s="25"/>
      <c r="AI14144" s="25"/>
      <c r="AN14144" s="68"/>
      <c r="AO14144" s="68"/>
    </row>
    <row r="14145" spans="34:41" x14ac:dyDescent="0.15">
      <c r="AH14145" s="25"/>
      <c r="AI14145" s="25"/>
      <c r="AN14145" s="68"/>
      <c r="AO14145" s="68"/>
    </row>
    <row r="14146" spans="34:41" x14ac:dyDescent="0.15">
      <c r="AH14146" s="25"/>
      <c r="AI14146" s="25"/>
      <c r="AN14146" s="68"/>
      <c r="AO14146" s="68"/>
    </row>
    <row r="14147" spans="34:41" x14ac:dyDescent="0.15">
      <c r="AH14147" s="25"/>
      <c r="AI14147" s="25"/>
      <c r="AN14147" s="68"/>
      <c r="AO14147" s="68"/>
    </row>
    <row r="14148" spans="34:41" x14ac:dyDescent="0.15">
      <c r="AH14148" s="25"/>
      <c r="AI14148" s="25"/>
      <c r="AN14148" s="68"/>
      <c r="AO14148" s="68"/>
    </row>
    <row r="14149" spans="34:41" x14ac:dyDescent="0.15">
      <c r="AH14149" s="25"/>
      <c r="AI14149" s="25"/>
      <c r="AN14149" s="68"/>
      <c r="AO14149" s="68"/>
    </row>
    <row r="14150" spans="34:41" x14ac:dyDescent="0.15">
      <c r="AH14150" s="25"/>
      <c r="AI14150" s="25"/>
      <c r="AN14150" s="68"/>
      <c r="AO14150" s="68"/>
    </row>
    <row r="14151" spans="34:41" x14ac:dyDescent="0.15">
      <c r="AH14151" s="25"/>
      <c r="AI14151" s="25"/>
      <c r="AN14151" s="68"/>
      <c r="AO14151" s="68"/>
    </row>
    <row r="14152" spans="34:41" x14ac:dyDescent="0.15">
      <c r="AH14152" s="25"/>
      <c r="AI14152" s="25"/>
      <c r="AN14152" s="68"/>
      <c r="AO14152" s="68"/>
    </row>
    <row r="14153" spans="34:41" x14ac:dyDescent="0.15">
      <c r="AH14153" s="25"/>
      <c r="AI14153" s="25"/>
      <c r="AN14153" s="68"/>
      <c r="AO14153" s="68"/>
    </row>
    <row r="14154" spans="34:41" x14ac:dyDescent="0.15">
      <c r="AH14154" s="25"/>
      <c r="AI14154" s="25"/>
      <c r="AN14154" s="68"/>
      <c r="AO14154" s="68"/>
    </row>
    <row r="14155" spans="34:41" x14ac:dyDescent="0.15">
      <c r="AH14155" s="25"/>
      <c r="AI14155" s="25"/>
      <c r="AN14155" s="68"/>
      <c r="AO14155" s="68"/>
    </row>
    <row r="14156" spans="34:41" x14ac:dyDescent="0.15">
      <c r="AH14156" s="25"/>
      <c r="AI14156" s="25"/>
      <c r="AN14156" s="68"/>
      <c r="AO14156" s="68"/>
    </row>
    <row r="14157" spans="34:41" x14ac:dyDescent="0.15">
      <c r="AH14157" s="25"/>
      <c r="AI14157" s="25"/>
      <c r="AN14157" s="68"/>
      <c r="AO14157" s="68"/>
    </row>
    <row r="14158" spans="34:41" x14ac:dyDescent="0.15">
      <c r="AH14158" s="25"/>
      <c r="AI14158" s="25"/>
      <c r="AN14158" s="68"/>
      <c r="AO14158" s="68"/>
    </row>
    <row r="14159" spans="34:41" x14ac:dyDescent="0.15">
      <c r="AH14159" s="25"/>
      <c r="AI14159" s="25"/>
      <c r="AN14159" s="68"/>
      <c r="AO14159" s="68"/>
    </row>
    <row r="14160" spans="34:41" x14ac:dyDescent="0.15">
      <c r="AH14160" s="25"/>
      <c r="AI14160" s="25"/>
      <c r="AN14160" s="68"/>
      <c r="AO14160" s="68"/>
    </row>
    <row r="14161" spans="34:41" x14ac:dyDescent="0.15">
      <c r="AH14161" s="25"/>
      <c r="AI14161" s="25"/>
      <c r="AN14161" s="68"/>
      <c r="AO14161" s="68"/>
    </row>
    <row r="14162" spans="34:41" x14ac:dyDescent="0.15">
      <c r="AH14162" s="25"/>
      <c r="AI14162" s="25"/>
      <c r="AN14162" s="68"/>
      <c r="AO14162" s="68"/>
    </row>
    <row r="14163" spans="34:41" x14ac:dyDescent="0.15">
      <c r="AH14163" s="25"/>
      <c r="AI14163" s="25"/>
      <c r="AN14163" s="68"/>
      <c r="AO14163" s="68"/>
    </row>
    <row r="14164" spans="34:41" x14ac:dyDescent="0.15">
      <c r="AH14164" s="25"/>
      <c r="AI14164" s="25"/>
      <c r="AN14164" s="68"/>
      <c r="AO14164" s="68"/>
    </row>
    <row r="14165" spans="34:41" x14ac:dyDescent="0.15">
      <c r="AH14165" s="25"/>
      <c r="AI14165" s="25"/>
      <c r="AN14165" s="68"/>
      <c r="AO14165" s="68"/>
    </row>
    <row r="14166" spans="34:41" x14ac:dyDescent="0.15">
      <c r="AH14166" s="25"/>
      <c r="AI14166" s="25"/>
      <c r="AN14166" s="68"/>
      <c r="AO14166" s="68"/>
    </row>
    <row r="14167" spans="34:41" x14ac:dyDescent="0.15">
      <c r="AH14167" s="25"/>
      <c r="AI14167" s="25"/>
      <c r="AN14167" s="68"/>
      <c r="AO14167" s="68"/>
    </row>
    <row r="14168" spans="34:41" x14ac:dyDescent="0.15">
      <c r="AH14168" s="25"/>
      <c r="AI14168" s="25"/>
      <c r="AN14168" s="68"/>
      <c r="AO14168" s="68"/>
    </row>
    <row r="14169" spans="34:41" x14ac:dyDescent="0.15">
      <c r="AH14169" s="25"/>
      <c r="AI14169" s="25"/>
      <c r="AN14169" s="68"/>
      <c r="AO14169" s="68"/>
    </row>
    <row r="14170" spans="34:41" x14ac:dyDescent="0.15">
      <c r="AH14170" s="25"/>
      <c r="AI14170" s="25"/>
      <c r="AN14170" s="68"/>
      <c r="AO14170" s="68"/>
    </row>
    <row r="14171" spans="34:41" x14ac:dyDescent="0.15">
      <c r="AH14171" s="25"/>
      <c r="AI14171" s="25"/>
      <c r="AN14171" s="68"/>
      <c r="AO14171" s="68"/>
    </row>
    <row r="14172" spans="34:41" x14ac:dyDescent="0.15">
      <c r="AH14172" s="25"/>
      <c r="AI14172" s="25"/>
      <c r="AN14172" s="68"/>
      <c r="AO14172" s="68"/>
    </row>
    <row r="14173" spans="34:41" x14ac:dyDescent="0.15">
      <c r="AH14173" s="25"/>
      <c r="AI14173" s="25"/>
      <c r="AN14173" s="68"/>
      <c r="AO14173" s="68"/>
    </row>
    <row r="14174" spans="34:41" x14ac:dyDescent="0.15">
      <c r="AH14174" s="25"/>
      <c r="AI14174" s="25"/>
      <c r="AN14174" s="68"/>
      <c r="AO14174" s="68"/>
    </row>
    <row r="14175" spans="34:41" x14ac:dyDescent="0.15">
      <c r="AH14175" s="25"/>
      <c r="AI14175" s="25"/>
      <c r="AN14175" s="68"/>
      <c r="AO14175" s="68"/>
    </row>
    <row r="14176" spans="34:41" x14ac:dyDescent="0.15">
      <c r="AH14176" s="25"/>
      <c r="AI14176" s="25"/>
      <c r="AN14176" s="68"/>
      <c r="AO14176" s="68"/>
    </row>
    <row r="14177" spans="34:41" x14ac:dyDescent="0.15">
      <c r="AH14177" s="25"/>
      <c r="AI14177" s="25"/>
      <c r="AN14177" s="68"/>
      <c r="AO14177" s="68"/>
    </row>
    <row r="14178" spans="34:41" x14ac:dyDescent="0.15">
      <c r="AH14178" s="25"/>
      <c r="AI14178" s="25"/>
      <c r="AN14178" s="68"/>
      <c r="AO14178" s="68"/>
    </row>
    <row r="14179" spans="34:41" x14ac:dyDescent="0.15">
      <c r="AH14179" s="25"/>
      <c r="AI14179" s="25"/>
      <c r="AN14179" s="68"/>
      <c r="AO14179" s="68"/>
    </row>
    <row r="14180" spans="34:41" x14ac:dyDescent="0.15">
      <c r="AH14180" s="25"/>
      <c r="AI14180" s="25"/>
      <c r="AN14180" s="68"/>
      <c r="AO14180" s="68"/>
    </row>
    <row r="14181" spans="34:41" x14ac:dyDescent="0.15">
      <c r="AH14181" s="25"/>
      <c r="AI14181" s="25"/>
      <c r="AN14181" s="68"/>
      <c r="AO14181" s="68"/>
    </row>
    <row r="14182" spans="34:41" x14ac:dyDescent="0.15">
      <c r="AH14182" s="25"/>
      <c r="AI14182" s="25"/>
      <c r="AN14182" s="68"/>
      <c r="AO14182" s="68"/>
    </row>
    <row r="14183" spans="34:41" x14ac:dyDescent="0.15">
      <c r="AH14183" s="25"/>
      <c r="AI14183" s="25"/>
      <c r="AN14183" s="68"/>
      <c r="AO14183" s="68"/>
    </row>
    <row r="14184" spans="34:41" x14ac:dyDescent="0.15">
      <c r="AH14184" s="25"/>
      <c r="AI14184" s="25"/>
      <c r="AN14184" s="68"/>
      <c r="AO14184" s="68"/>
    </row>
    <row r="14185" spans="34:41" x14ac:dyDescent="0.15">
      <c r="AH14185" s="25"/>
      <c r="AI14185" s="25"/>
      <c r="AN14185" s="68"/>
      <c r="AO14185" s="68"/>
    </row>
    <row r="14186" spans="34:41" x14ac:dyDescent="0.15">
      <c r="AH14186" s="25"/>
      <c r="AI14186" s="25"/>
      <c r="AN14186" s="68"/>
      <c r="AO14186" s="68"/>
    </row>
    <row r="14187" spans="34:41" x14ac:dyDescent="0.15">
      <c r="AH14187" s="25"/>
      <c r="AI14187" s="25"/>
      <c r="AN14187" s="68"/>
      <c r="AO14187" s="68"/>
    </row>
    <row r="14188" spans="34:41" x14ac:dyDescent="0.15">
      <c r="AH14188" s="25"/>
      <c r="AI14188" s="25"/>
      <c r="AN14188" s="68"/>
      <c r="AO14188" s="68"/>
    </row>
    <row r="14189" spans="34:41" x14ac:dyDescent="0.15">
      <c r="AH14189" s="25"/>
      <c r="AI14189" s="25"/>
      <c r="AN14189" s="68"/>
      <c r="AO14189" s="68"/>
    </row>
    <row r="14190" spans="34:41" x14ac:dyDescent="0.15">
      <c r="AH14190" s="25"/>
      <c r="AI14190" s="25"/>
      <c r="AN14190" s="68"/>
      <c r="AO14190" s="68"/>
    </row>
    <row r="14191" spans="34:41" x14ac:dyDescent="0.15">
      <c r="AH14191" s="25"/>
      <c r="AI14191" s="25"/>
      <c r="AN14191" s="68"/>
      <c r="AO14191" s="68"/>
    </row>
    <row r="14192" spans="34:41" x14ac:dyDescent="0.15">
      <c r="AH14192" s="25"/>
      <c r="AI14192" s="25"/>
      <c r="AN14192" s="68"/>
      <c r="AO14192" s="68"/>
    </row>
    <row r="14193" spans="34:41" x14ac:dyDescent="0.15">
      <c r="AH14193" s="25"/>
      <c r="AI14193" s="25"/>
      <c r="AN14193" s="68"/>
      <c r="AO14193" s="68"/>
    </row>
    <row r="14194" spans="34:41" x14ac:dyDescent="0.15">
      <c r="AH14194" s="25"/>
      <c r="AI14194" s="25"/>
      <c r="AN14194" s="68"/>
      <c r="AO14194" s="68"/>
    </row>
    <row r="14195" spans="34:41" x14ac:dyDescent="0.15">
      <c r="AH14195" s="25"/>
      <c r="AI14195" s="25"/>
      <c r="AN14195" s="68"/>
      <c r="AO14195" s="68"/>
    </row>
    <row r="14196" spans="34:41" x14ac:dyDescent="0.15">
      <c r="AH14196" s="25"/>
      <c r="AI14196" s="25"/>
      <c r="AN14196" s="68"/>
      <c r="AO14196" s="68"/>
    </row>
    <row r="14197" spans="34:41" x14ac:dyDescent="0.15">
      <c r="AH14197" s="25"/>
      <c r="AI14197" s="25"/>
      <c r="AN14197" s="68"/>
      <c r="AO14197" s="68"/>
    </row>
    <row r="14198" spans="34:41" x14ac:dyDescent="0.15">
      <c r="AH14198" s="25"/>
      <c r="AI14198" s="25"/>
      <c r="AN14198" s="68"/>
      <c r="AO14198" s="68"/>
    </row>
    <row r="14199" spans="34:41" x14ac:dyDescent="0.15">
      <c r="AH14199" s="25"/>
      <c r="AI14199" s="25"/>
      <c r="AN14199" s="68"/>
      <c r="AO14199" s="68"/>
    </row>
    <row r="14200" spans="34:41" x14ac:dyDescent="0.15">
      <c r="AH14200" s="25"/>
      <c r="AI14200" s="25"/>
      <c r="AN14200" s="68"/>
      <c r="AO14200" s="68"/>
    </row>
    <row r="14201" spans="34:41" x14ac:dyDescent="0.15">
      <c r="AH14201" s="25"/>
      <c r="AI14201" s="25"/>
      <c r="AN14201" s="68"/>
      <c r="AO14201" s="68"/>
    </row>
    <row r="14202" spans="34:41" x14ac:dyDescent="0.15">
      <c r="AH14202" s="25"/>
      <c r="AI14202" s="25"/>
      <c r="AN14202" s="68"/>
      <c r="AO14202" s="68"/>
    </row>
    <row r="14203" spans="34:41" x14ac:dyDescent="0.15">
      <c r="AH14203" s="25"/>
      <c r="AI14203" s="25"/>
      <c r="AN14203" s="68"/>
      <c r="AO14203" s="68"/>
    </row>
    <row r="14204" spans="34:41" x14ac:dyDescent="0.15">
      <c r="AH14204" s="25"/>
      <c r="AI14204" s="25"/>
      <c r="AN14204" s="68"/>
      <c r="AO14204" s="68"/>
    </row>
    <row r="14205" spans="34:41" x14ac:dyDescent="0.15">
      <c r="AH14205" s="25"/>
      <c r="AI14205" s="25"/>
      <c r="AN14205" s="68"/>
      <c r="AO14205" s="68"/>
    </row>
    <row r="14206" spans="34:41" x14ac:dyDescent="0.15">
      <c r="AH14206" s="25"/>
      <c r="AI14206" s="25"/>
      <c r="AN14206" s="68"/>
      <c r="AO14206" s="68"/>
    </row>
    <row r="14207" spans="34:41" x14ac:dyDescent="0.15">
      <c r="AH14207" s="25"/>
      <c r="AI14207" s="25"/>
      <c r="AN14207" s="68"/>
      <c r="AO14207" s="68"/>
    </row>
    <row r="14208" spans="34:41" x14ac:dyDescent="0.15">
      <c r="AH14208" s="25"/>
      <c r="AI14208" s="25"/>
      <c r="AN14208" s="68"/>
      <c r="AO14208" s="68"/>
    </row>
    <row r="14209" spans="34:41" x14ac:dyDescent="0.15">
      <c r="AH14209" s="25"/>
      <c r="AI14209" s="25"/>
      <c r="AN14209" s="68"/>
      <c r="AO14209" s="68"/>
    </row>
    <row r="14210" spans="34:41" x14ac:dyDescent="0.15">
      <c r="AH14210" s="25"/>
      <c r="AI14210" s="25"/>
      <c r="AN14210" s="68"/>
      <c r="AO14210" s="68"/>
    </row>
    <row r="14211" spans="34:41" x14ac:dyDescent="0.15">
      <c r="AH14211" s="25"/>
      <c r="AI14211" s="25"/>
      <c r="AN14211" s="68"/>
      <c r="AO14211" s="68"/>
    </row>
    <row r="14212" spans="34:41" x14ac:dyDescent="0.15">
      <c r="AH14212" s="25"/>
      <c r="AI14212" s="25"/>
      <c r="AN14212" s="68"/>
      <c r="AO14212" s="68"/>
    </row>
    <row r="14213" spans="34:41" x14ac:dyDescent="0.15">
      <c r="AH14213" s="25"/>
      <c r="AI14213" s="25"/>
      <c r="AN14213" s="68"/>
      <c r="AO14213" s="68"/>
    </row>
    <row r="14214" spans="34:41" x14ac:dyDescent="0.15">
      <c r="AH14214" s="25"/>
      <c r="AI14214" s="25"/>
      <c r="AN14214" s="68"/>
      <c r="AO14214" s="68"/>
    </row>
    <row r="14215" spans="34:41" x14ac:dyDescent="0.15">
      <c r="AH14215" s="25"/>
      <c r="AI14215" s="25"/>
      <c r="AN14215" s="68"/>
      <c r="AO14215" s="68"/>
    </row>
    <row r="14216" spans="34:41" x14ac:dyDescent="0.15">
      <c r="AH14216" s="25"/>
      <c r="AI14216" s="25"/>
      <c r="AN14216" s="68"/>
      <c r="AO14216" s="68"/>
    </row>
    <row r="14217" spans="34:41" x14ac:dyDescent="0.15">
      <c r="AH14217" s="25"/>
      <c r="AI14217" s="25"/>
      <c r="AN14217" s="68"/>
      <c r="AO14217" s="68"/>
    </row>
    <row r="14218" spans="34:41" x14ac:dyDescent="0.15">
      <c r="AH14218" s="25"/>
      <c r="AI14218" s="25"/>
      <c r="AN14218" s="68"/>
      <c r="AO14218" s="68"/>
    </row>
    <row r="14219" spans="34:41" x14ac:dyDescent="0.15">
      <c r="AH14219" s="25"/>
      <c r="AI14219" s="25"/>
      <c r="AN14219" s="68"/>
      <c r="AO14219" s="68"/>
    </row>
    <row r="14220" spans="34:41" x14ac:dyDescent="0.15">
      <c r="AH14220" s="25"/>
      <c r="AI14220" s="25"/>
      <c r="AN14220" s="68"/>
      <c r="AO14220" s="68"/>
    </row>
    <row r="14221" spans="34:41" x14ac:dyDescent="0.15">
      <c r="AH14221" s="25"/>
      <c r="AI14221" s="25"/>
      <c r="AN14221" s="68"/>
      <c r="AO14221" s="68"/>
    </row>
    <row r="14222" spans="34:41" x14ac:dyDescent="0.15">
      <c r="AH14222" s="25"/>
      <c r="AI14222" s="25"/>
      <c r="AN14222" s="68"/>
      <c r="AO14222" s="68"/>
    </row>
    <row r="14223" spans="34:41" x14ac:dyDescent="0.15">
      <c r="AH14223" s="25"/>
      <c r="AI14223" s="25"/>
      <c r="AN14223" s="68"/>
      <c r="AO14223" s="68"/>
    </row>
    <row r="14224" spans="34:41" x14ac:dyDescent="0.15">
      <c r="AH14224" s="25"/>
      <c r="AI14224" s="25"/>
      <c r="AN14224" s="68"/>
      <c r="AO14224" s="68"/>
    </row>
    <row r="14225" spans="34:41" x14ac:dyDescent="0.15">
      <c r="AH14225" s="25"/>
      <c r="AI14225" s="25"/>
      <c r="AN14225" s="68"/>
      <c r="AO14225" s="68"/>
    </row>
    <row r="14226" spans="34:41" x14ac:dyDescent="0.15">
      <c r="AH14226" s="25"/>
      <c r="AI14226" s="25"/>
      <c r="AN14226" s="68"/>
      <c r="AO14226" s="68"/>
    </row>
    <row r="14227" spans="34:41" x14ac:dyDescent="0.15">
      <c r="AH14227" s="25"/>
      <c r="AI14227" s="25"/>
      <c r="AN14227" s="68"/>
      <c r="AO14227" s="68"/>
    </row>
    <row r="14228" spans="34:41" x14ac:dyDescent="0.15">
      <c r="AH14228" s="25"/>
      <c r="AI14228" s="25"/>
      <c r="AN14228" s="68"/>
      <c r="AO14228" s="68"/>
    </row>
    <row r="14229" spans="34:41" x14ac:dyDescent="0.15">
      <c r="AH14229" s="25"/>
      <c r="AI14229" s="25"/>
      <c r="AN14229" s="68"/>
      <c r="AO14229" s="68"/>
    </row>
    <row r="14230" spans="34:41" x14ac:dyDescent="0.15">
      <c r="AH14230" s="25"/>
      <c r="AI14230" s="25"/>
      <c r="AN14230" s="68"/>
      <c r="AO14230" s="68"/>
    </row>
    <row r="14231" spans="34:41" x14ac:dyDescent="0.15">
      <c r="AH14231" s="25"/>
      <c r="AI14231" s="25"/>
      <c r="AN14231" s="68"/>
      <c r="AO14231" s="68"/>
    </row>
    <row r="14232" spans="34:41" x14ac:dyDescent="0.15">
      <c r="AH14232" s="25"/>
      <c r="AI14232" s="25"/>
      <c r="AN14232" s="68"/>
      <c r="AO14232" s="68"/>
    </row>
    <row r="14233" spans="34:41" x14ac:dyDescent="0.15">
      <c r="AH14233" s="25"/>
      <c r="AI14233" s="25"/>
      <c r="AN14233" s="68"/>
      <c r="AO14233" s="68"/>
    </row>
    <row r="14234" spans="34:41" x14ac:dyDescent="0.15">
      <c r="AH14234" s="25"/>
      <c r="AI14234" s="25"/>
      <c r="AN14234" s="68"/>
      <c r="AO14234" s="68"/>
    </row>
    <row r="14235" spans="34:41" x14ac:dyDescent="0.15">
      <c r="AH14235" s="25"/>
      <c r="AI14235" s="25"/>
      <c r="AN14235" s="68"/>
      <c r="AO14235" s="68"/>
    </row>
    <row r="14236" spans="34:41" x14ac:dyDescent="0.15">
      <c r="AH14236" s="25"/>
      <c r="AI14236" s="25"/>
      <c r="AN14236" s="68"/>
      <c r="AO14236" s="68"/>
    </row>
    <row r="14237" spans="34:41" x14ac:dyDescent="0.15">
      <c r="AH14237" s="25"/>
      <c r="AI14237" s="25"/>
      <c r="AN14237" s="68"/>
      <c r="AO14237" s="68"/>
    </row>
    <row r="14238" spans="34:41" x14ac:dyDescent="0.15">
      <c r="AH14238" s="25"/>
      <c r="AI14238" s="25"/>
      <c r="AN14238" s="68"/>
      <c r="AO14238" s="68"/>
    </row>
    <row r="14239" spans="34:41" x14ac:dyDescent="0.15">
      <c r="AH14239" s="25"/>
      <c r="AI14239" s="25"/>
      <c r="AN14239" s="68"/>
      <c r="AO14239" s="68"/>
    </row>
    <row r="14240" spans="34:41" x14ac:dyDescent="0.15">
      <c r="AH14240" s="25"/>
      <c r="AI14240" s="25"/>
      <c r="AN14240" s="68"/>
      <c r="AO14240" s="68"/>
    </row>
    <row r="14241" spans="34:41" x14ac:dyDescent="0.15">
      <c r="AH14241" s="25"/>
      <c r="AI14241" s="25"/>
      <c r="AN14241" s="68"/>
      <c r="AO14241" s="68"/>
    </row>
    <row r="14242" spans="34:41" x14ac:dyDescent="0.15">
      <c r="AH14242" s="25"/>
      <c r="AI14242" s="25"/>
      <c r="AN14242" s="68"/>
      <c r="AO14242" s="68"/>
    </row>
    <row r="14243" spans="34:41" x14ac:dyDescent="0.15">
      <c r="AH14243" s="25"/>
      <c r="AI14243" s="25"/>
      <c r="AN14243" s="68"/>
      <c r="AO14243" s="68"/>
    </row>
    <row r="14244" spans="34:41" x14ac:dyDescent="0.15">
      <c r="AH14244" s="25"/>
      <c r="AI14244" s="25"/>
      <c r="AN14244" s="68"/>
      <c r="AO14244" s="68"/>
    </row>
    <row r="14245" spans="34:41" x14ac:dyDescent="0.15">
      <c r="AH14245" s="25"/>
      <c r="AI14245" s="25"/>
      <c r="AN14245" s="68"/>
      <c r="AO14245" s="68"/>
    </row>
    <row r="14246" spans="34:41" x14ac:dyDescent="0.15">
      <c r="AH14246" s="25"/>
      <c r="AI14246" s="25"/>
      <c r="AN14246" s="68"/>
      <c r="AO14246" s="68"/>
    </row>
    <row r="14247" spans="34:41" x14ac:dyDescent="0.15">
      <c r="AH14247" s="25"/>
      <c r="AI14247" s="25"/>
      <c r="AN14247" s="68"/>
      <c r="AO14247" s="68"/>
    </row>
    <row r="14248" spans="34:41" x14ac:dyDescent="0.15">
      <c r="AH14248" s="25"/>
      <c r="AI14248" s="25"/>
      <c r="AN14248" s="68"/>
      <c r="AO14248" s="68"/>
    </row>
    <row r="14249" spans="34:41" x14ac:dyDescent="0.15">
      <c r="AH14249" s="25"/>
      <c r="AI14249" s="25"/>
      <c r="AN14249" s="68"/>
      <c r="AO14249" s="68"/>
    </row>
    <row r="14250" spans="34:41" x14ac:dyDescent="0.15">
      <c r="AH14250" s="25"/>
      <c r="AI14250" s="25"/>
      <c r="AN14250" s="68"/>
      <c r="AO14250" s="68"/>
    </row>
    <row r="14251" spans="34:41" x14ac:dyDescent="0.15">
      <c r="AH14251" s="25"/>
      <c r="AI14251" s="25"/>
      <c r="AN14251" s="68"/>
      <c r="AO14251" s="68"/>
    </row>
    <row r="14252" spans="34:41" x14ac:dyDescent="0.15">
      <c r="AH14252" s="25"/>
      <c r="AI14252" s="25"/>
      <c r="AN14252" s="68"/>
      <c r="AO14252" s="68"/>
    </row>
    <row r="14253" spans="34:41" x14ac:dyDescent="0.15">
      <c r="AH14253" s="25"/>
      <c r="AI14253" s="25"/>
      <c r="AN14253" s="68"/>
      <c r="AO14253" s="68"/>
    </row>
    <row r="14254" spans="34:41" x14ac:dyDescent="0.15">
      <c r="AH14254" s="25"/>
      <c r="AI14254" s="25"/>
      <c r="AN14254" s="68"/>
      <c r="AO14254" s="68"/>
    </row>
    <row r="14255" spans="34:41" x14ac:dyDescent="0.15">
      <c r="AH14255" s="25"/>
      <c r="AI14255" s="25"/>
      <c r="AN14255" s="68"/>
      <c r="AO14255" s="68"/>
    </row>
    <row r="14256" spans="34:41" x14ac:dyDescent="0.15">
      <c r="AH14256" s="25"/>
      <c r="AI14256" s="25"/>
      <c r="AN14256" s="68"/>
      <c r="AO14256" s="68"/>
    </row>
    <row r="14257" spans="34:41" x14ac:dyDescent="0.15">
      <c r="AH14257" s="25"/>
      <c r="AI14257" s="25"/>
      <c r="AN14257" s="68"/>
      <c r="AO14257" s="68"/>
    </row>
    <row r="14258" spans="34:41" x14ac:dyDescent="0.15">
      <c r="AH14258" s="25"/>
      <c r="AI14258" s="25"/>
      <c r="AN14258" s="68"/>
      <c r="AO14258" s="68"/>
    </row>
    <row r="14259" spans="34:41" x14ac:dyDescent="0.15">
      <c r="AH14259" s="25"/>
      <c r="AI14259" s="25"/>
      <c r="AN14259" s="68"/>
      <c r="AO14259" s="68"/>
    </row>
    <row r="14260" spans="34:41" x14ac:dyDescent="0.15">
      <c r="AH14260" s="25"/>
      <c r="AI14260" s="25"/>
      <c r="AN14260" s="68"/>
      <c r="AO14260" s="68"/>
    </row>
    <row r="14261" spans="34:41" x14ac:dyDescent="0.15">
      <c r="AH14261" s="25"/>
      <c r="AI14261" s="25"/>
      <c r="AN14261" s="68"/>
      <c r="AO14261" s="68"/>
    </row>
    <row r="14262" spans="34:41" x14ac:dyDescent="0.15">
      <c r="AH14262" s="25"/>
      <c r="AI14262" s="25"/>
      <c r="AN14262" s="68"/>
      <c r="AO14262" s="68"/>
    </row>
    <row r="14263" spans="34:41" x14ac:dyDescent="0.15">
      <c r="AH14263" s="25"/>
      <c r="AI14263" s="25"/>
      <c r="AN14263" s="68"/>
      <c r="AO14263" s="68"/>
    </row>
    <row r="14264" spans="34:41" x14ac:dyDescent="0.15">
      <c r="AH14264" s="25"/>
      <c r="AI14264" s="25"/>
      <c r="AN14264" s="68"/>
      <c r="AO14264" s="68"/>
    </row>
    <row r="14265" spans="34:41" x14ac:dyDescent="0.15">
      <c r="AH14265" s="25"/>
      <c r="AI14265" s="25"/>
      <c r="AN14265" s="68"/>
      <c r="AO14265" s="68"/>
    </row>
    <row r="14266" spans="34:41" x14ac:dyDescent="0.15">
      <c r="AH14266" s="25"/>
      <c r="AI14266" s="25"/>
      <c r="AN14266" s="68"/>
      <c r="AO14266" s="68"/>
    </row>
    <row r="14267" spans="34:41" x14ac:dyDescent="0.15">
      <c r="AH14267" s="25"/>
      <c r="AI14267" s="25"/>
      <c r="AN14267" s="68"/>
      <c r="AO14267" s="68"/>
    </row>
    <row r="14268" spans="34:41" x14ac:dyDescent="0.15">
      <c r="AH14268" s="25"/>
      <c r="AI14268" s="25"/>
      <c r="AN14268" s="68"/>
      <c r="AO14268" s="68"/>
    </row>
    <row r="14269" spans="34:41" x14ac:dyDescent="0.15">
      <c r="AH14269" s="25"/>
      <c r="AI14269" s="25"/>
      <c r="AN14269" s="68"/>
      <c r="AO14269" s="68"/>
    </row>
    <row r="14270" spans="34:41" x14ac:dyDescent="0.15">
      <c r="AH14270" s="25"/>
      <c r="AI14270" s="25"/>
      <c r="AN14270" s="68"/>
      <c r="AO14270" s="68"/>
    </row>
    <row r="14271" spans="34:41" x14ac:dyDescent="0.15">
      <c r="AH14271" s="25"/>
      <c r="AI14271" s="25"/>
      <c r="AN14271" s="68"/>
      <c r="AO14271" s="68"/>
    </row>
    <row r="14272" spans="34:41" x14ac:dyDescent="0.15">
      <c r="AH14272" s="25"/>
      <c r="AI14272" s="25"/>
      <c r="AN14272" s="68"/>
      <c r="AO14272" s="68"/>
    </row>
    <row r="14273" spans="34:41" x14ac:dyDescent="0.15">
      <c r="AH14273" s="25"/>
      <c r="AI14273" s="25"/>
      <c r="AN14273" s="68"/>
      <c r="AO14273" s="68"/>
    </row>
    <row r="14274" spans="34:41" x14ac:dyDescent="0.15">
      <c r="AH14274" s="25"/>
      <c r="AI14274" s="25"/>
      <c r="AN14274" s="68"/>
      <c r="AO14274" s="68"/>
    </row>
    <row r="14275" spans="34:41" x14ac:dyDescent="0.15">
      <c r="AH14275" s="25"/>
      <c r="AI14275" s="25"/>
      <c r="AN14275" s="68"/>
      <c r="AO14275" s="68"/>
    </row>
    <row r="14276" spans="34:41" x14ac:dyDescent="0.15">
      <c r="AH14276" s="25"/>
      <c r="AI14276" s="25"/>
      <c r="AN14276" s="68"/>
      <c r="AO14276" s="68"/>
    </row>
    <row r="14277" spans="34:41" x14ac:dyDescent="0.15">
      <c r="AH14277" s="25"/>
      <c r="AI14277" s="25"/>
      <c r="AN14277" s="68"/>
      <c r="AO14277" s="68"/>
    </row>
    <row r="14278" spans="34:41" x14ac:dyDescent="0.15">
      <c r="AH14278" s="25"/>
      <c r="AI14278" s="25"/>
      <c r="AN14278" s="68"/>
      <c r="AO14278" s="68"/>
    </row>
    <row r="14279" spans="34:41" x14ac:dyDescent="0.15">
      <c r="AH14279" s="25"/>
      <c r="AI14279" s="25"/>
      <c r="AN14279" s="68"/>
      <c r="AO14279" s="68"/>
    </row>
    <row r="14280" spans="34:41" x14ac:dyDescent="0.15">
      <c r="AH14280" s="25"/>
      <c r="AI14280" s="25"/>
      <c r="AN14280" s="68"/>
      <c r="AO14280" s="68"/>
    </row>
    <row r="14281" spans="34:41" x14ac:dyDescent="0.15">
      <c r="AH14281" s="25"/>
      <c r="AI14281" s="25"/>
      <c r="AN14281" s="68"/>
      <c r="AO14281" s="68"/>
    </row>
    <row r="14282" spans="34:41" x14ac:dyDescent="0.15">
      <c r="AH14282" s="25"/>
      <c r="AI14282" s="25"/>
      <c r="AN14282" s="68"/>
      <c r="AO14282" s="68"/>
    </row>
    <row r="14283" spans="34:41" x14ac:dyDescent="0.15">
      <c r="AH14283" s="25"/>
      <c r="AI14283" s="25"/>
      <c r="AN14283" s="68"/>
      <c r="AO14283" s="68"/>
    </row>
    <row r="14284" spans="34:41" x14ac:dyDescent="0.15">
      <c r="AH14284" s="25"/>
      <c r="AI14284" s="25"/>
      <c r="AN14284" s="68"/>
      <c r="AO14284" s="68"/>
    </row>
    <row r="14285" spans="34:41" x14ac:dyDescent="0.15">
      <c r="AH14285" s="25"/>
      <c r="AI14285" s="25"/>
      <c r="AN14285" s="68"/>
      <c r="AO14285" s="68"/>
    </row>
    <row r="14286" spans="34:41" x14ac:dyDescent="0.15">
      <c r="AH14286" s="25"/>
      <c r="AI14286" s="25"/>
      <c r="AN14286" s="68"/>
      <c r="AO14286" s="68"/>
    </row>
    <row r="14287" spans="34:41" x14ac:dyDescent="0.15">
      <c r="AH14287" s="25"/>
      <c r="AI14287" s="25"/>
      <c r="AN14287" s="68"/>
      <c r="AO14287" s="68"/>
    </row>
    <row r="14288" spans="34:41" x14ac:dyDescent="0.15">
      <c r="AH14288" s="25"/>
      <c r="AI14288" s="25"/>
      <c r="AN14288" s="68"/>
      <c r="AO14288" s="68"/>
    </row>
    <row r="14289" spans="34:41" x14ac:dyDescent="0.15">
      <c r="AH14289" s="25"/>
      <c r="AI14289" s="25"/>
      <c r="AN14289" s="68"/>
      <c r="AO14289" s="68"/>
    </row>
    <row r="14290" spans="34:41" x14ac:dyDescent="0.15">
      <c r="AH14290" s="25"/>
      <c r="AI14290" s="25"/>
      <c r="AN14290" s="68"/>
      <c r="AO14290" s="68"/>
    </row>
    <row r="14291" spans="34:41" x14ac:dyDescent="0.15">
      <c r="AH14291" s="25"/>
      <c r="AI14291" s="25"/>
      <c r="AN14291" s="68"/>
      <c r="AO14291" s="68"/>
    </row>
    <row r="14292" spans="34:41" x14ac:dyDescent="0.15">
      <c r="AH14292" s="25"/>
      <c r="AI14292" s="25"/>
      <c r="AN14292" s="68"/>
      <c r="AO14292" s="68"/>
    </row>
    <row r="14293" spans="34:41" x14ac:dyDescent="0.15">
      <c r="AH14293" s="25"/>
      <c r="AI14293" s="25"/>
      <c r="AN14293" s="68"/>
      <c r="AO14293" s="68"/>
    </row>
    <row r="14294" spans="34:41" x14ac:dyDescent="0.15">
      <c r="AH14294" s="25"/>
      <c r="AI14294" s="25"/>
      <c r="AN14294" s="68"/>
      <c r="AO14294" s="68"/>
    </row>
    <row r="14295" spans="34:41" x14ac:dyDescent="0.15">
      <c r="AH14295" s="25"/>
      <c r="AI14295" s="25"/>
      <c r="AN14295" s="68"/>
      <c r="AO14295" s="68"/>
    </row>
    <row r="14296" spans="34:41" x14ac:dyDescent="0.15">
      <c r="AH14296" s="25"/>
      <c r="AI14296" s="25"/>
      <c r="AN14296" s="68"/>
      <c r="AO14296" s="68"/>
    </row>
    <row r="14297" spans="34:41" x14ac:dyDescent="0.15">
      <c r="AH14297" s="25"/>
      <c r="AI14297" s="25"/>
      <c r="AN14297" s="68"/>
      <c r="AO14297" s="68"/>
    </row>
    <row r="14298" spans="34:41" x14ac:dyDescent="0.15">
      <c r="AH14298" s="25"/>
      <c r="AI14298" s="25"/>
      <c r="AN14298" s="68"/>
      <c r="AO14298" s="68"/>
    </row>
    <row r="14299" spans="34:41" x14ac:dyDescent="0.15">
      <c r="AH14299" s="25"/>
      <c r="AI14299" s="25"/>
      <c r="AN14299" s="68"/>
      <c r="AO14299" s="68"/>
    </row>
    <row r="14300" spans="34:41" x14ac:dyDescent="0.15">
      <c r="AH14300" s="25"/>
      <c r="AI14300" s="25"/>
      <c r="AN14300" s="68"/>
      <c r="AO14300" s="68"/>
    </row>
    <row r="14301" spans="34:41" x14ac:dyDescent="0.15">
      <c r="AH14301" s="25"/>
      <c r="AI14301" s="25"/>
      <c r="AN14301" s="68"/>
      <c r="AO14301" s="68"/>
    </row>
    <row r="14302" spans="34:41" x14ac:dyDescent="0.15">
      <c r="AH14302" s="25"/>
      <c r="AI14302" s="25"/>
      <c r="AN14302" s="68"/>
      <c r="AO14302" s="68"/>
    </row>
    <row r="14303" spans="34:41" x14ac:dyDescent="0.15">
      <c r="AH14303" s="25"/>
      <c r="AI14303" s="25"/>
      <c r="AN14303" s="68"/>
      <c r="AO14303" s="68"/>
    </row>
    <row r="14304" spans="34:41" x14ac:dyDescent="0.15">
      <c r="AH14304" s="25"/>
      <c r="AI14304" s="25"/>
      <c r="AN14304" s="68"/>
      <c r="AO14304" s="68"/>
    </row>
    <row r="14305" spans="34:41" x14ac:dyDescent="0.15">
      <c r="AH14305" s="25"/>
      <c r="AI14305" s="25"/>
      <c r="AN14305" s="68"/>
      <c r="AO14305" s="68"/>
    </row>
    <row r="14306" spans="34:41" x14ac:dyDescent="0.15">
      <c r="AH14306" s="25"/>
      <c r="AI14306" s="25"/>
      <c r="AN14306" s="68"/>
      <c r="AO14306" s="68"/>
    </row>
    <row r="14307" spans="34:41" x14ac:dyDescent="0.15">
      <c r="AH14307" s="25"/>
      <c r="AI14307" s="25"/>
      <c r="AN14307" s="68"/>
      <c r="AO14307" s="68"/>
    </row>
    <row r="14308" spans="34:41" x14ac:dyDescent="0.15">
      <c r="AH14308" s="25"/>
      <c r="AI14308" s="25"/>
      <c r="AN14308" s="68"/>
      <c r="AO14308" s="68"/>
    </row>
    <row r="14309" spans="34:41" x14ac:dyDescent="0.15">
      <c r="AH14309" s="25"/>
      <c r="AI14309" s="25"/>
      <c r="AN14309" s="68"/>
      <c r="AO14309" s="68"/>
    </row>
    <row r="14310" spans="34:41" x14ac:dyDescent="0.15">
      <c r="AH14310" s="25"/>
      <c r="AI14310" s="25"/>
      <c r="AN14310" s="68"/>
      <c r="AO14310" s="68"/>
    </row>
    <row r="14311" spans="34:41" x14ac:dyDescent="0.15">
      <c r="AH14311" s="25"/>
      <c r="AI14311" s="25"/>
      <c r="AN14311" s="68"/>
      <c r="AO14311" s="68"/>
    </row>
    <row r="14312" spans="34:41" x14ac:dyDescent="0.15">
      <c r="AH14312" s="25"/>
      <c r="AI14312" s="25"/>
      <c r="AN14312" s="68"/>
      <c r="AO14312" s="68"/>
    </row>
    <row r="14313" spans="34:41" x14ac:dyDescent="0.15">
      <c r="AH14313" s="25"/>
      <c r="AI14313" s="25"/>
      <c r="AN14313" s="68"/>
      <c r="AO14313" s="68"/>
    </row>
    <row r="14314" spans="34:41" x14ac:dyDescent="0.15">
      <c r="AH14314" s="25"/>
      <c r="AI14314" s="25"/>
      <c r="AN14314" s="68"/>
      <c r="AO14314" s="68"/>
    </row>
    <row r="14315" spans="34:41" x14ac:dyDescent="0.15">
      <c r="AH14315" s="25"/>
      <c r="AI14315" s="25"/>
      <c r="AN14315" s="68"/>
      <c r="AO14315" s="68"/>
    </row>
    <row r="14316" spans="34:41" x14ac:dyDescent="0.15">
      <c r="AH14316" s="25"/>
      <c r="AI14316" s="25"/>
      <c r="AN14316" s="68"/>
      <c r="AO14316" s="68"/>
    </row>
    <row r="14317" spans="34:41" x14ac:dyDescent="0.15">
      <c r="AH14317" s="25"/>
      <c r="AI14317" s="25"/>
      <c r="AN14317" s="68"/>
      <c r="AO14317" s="68"/>
    </row>
    <row r="14318" spans="34:41" x14ac:dyDescent="0.15">
      <c r="AH14318" s="25"/>
      <c r="AI14318" s="25"/>
      <c r="AN14318" s="68"/>
      <c r="AO14318" s="68"/>
    </row>
    <row r="14319" spans="34:41" x14ac:dyDescent="0.15">
      <c r="AH14319" s="25"/>
      <c r="AI14319" s="25"/>
      <c r="AN14319" s="68"/>
      <c r="AO14319" s="68"/>
    </row>
    <row r="14320" spans="34:41" x14ac:dyDescent="0.15">
      <c r="AH14320" s="25"/>
      <c r="AI14320" s="25"/>
      <c r="AN14320" s="68"/>
      <c r="AO14320" s="68"/>
    </row>
    <row r="14321" spans="34:41" x14ac:dyDescent="0.15">
      <c r="AH14321" s="25"/>
      <c r="AI14321" s="25"/>
      <c r="AN14321" s="68"/>
      <c r="AO14321" s="68"/>
    </row>
    <row r="14322" spans="34:41" x14ac:dyDescent="0.15">
      <c r="AH14322" s="25"/>
      <c r="AI14322" s="25"/>
      <c r="AN14322" s="68"/>
      <c r="AO14322" s="68"/>
    </row>
    <row r="14323" spans="34:41" x14ac:dyDescent="0.15">
      <c r="AH14323" s="25"/>
      <c r="AI14323" s="25"/>
      <c r="AN14323" s="68"/>
      <c r="AO14323" s="68"/>
    </row>
    <row r="14324" spans="34:41" x14ac:dyDescent="0.15">
      <c r="AH14324" s="25"/>
      <c r="AI14324" s="25"/>
      <c r="AN14324" s="68"/>
      <c r="AO14324" s="68"/>
    </row>
    <row r="14325" spans="34:41" x14ac:dyDescent="0.15">
      <c r="AH14325" s="25"/>
      <c r="AI14325" s="25"/>
      <c r="AN14325" s="68"/>
      <c r="AO14325" s="68"/>
    </row>
    <row r="14326" spans="34:41" x14ac:dyDescent="0.15">
      <c r="AH14326" s="25"/>
      <c r="AI14326" s="25"/>
      <c r="AN14326" s="68"/>
      <c r="AO14326" s="68"/>
    </row>
    <row r="14327" spans="34:41" x14ac:dyDescent="0.15">
      <c r="AH14327" s="25"/>
      <c r="AI14327" s="25"/>
      <c r="AN14327" s="68"/>
      <c r="AO14327" s="68"/>
    </row>
    <row r="14328" spans="34:41" x14ac:dyDescent="0.15">
      <c r="AH14328" s="25"/>
      <c r="AI14328" s="25"/>
      <c r="AN14328" s="68"/>
      <c r="AO14328" s="68"/>
    </row>
    <row r="14329" spans="34:41" x14ac:dyDescent="0.15">
      <c r="AH14329" s="25"/>
      <c r="AI14329" s="25"/>
      <c r="AN14329" s="68"/>
      <c r="AO14329" s="68"/>
    </row>
    <row r="14330" spans="34:41" x14ac:dyDescent="0.15">
      <c r="AH14330" s="25"/>
      <c r="AI14330" s="25"/>
      <c r="AN14330" s="68"/>
      <c r="AO14330" s="68"/>
    </row>
    <row r="14331" spans="34:41" x14ac:dyDescent="0.15">
      <c r="AH14331" s="25"/>
      <c r="AI14331" s="25"/>
      <c r="AN14331" s="68"/>
      <c r="AO14331" s="68"/>
    </row>
    <row r="14332" spans="34:41" x14ac:dyDescent="0.15">
      <c r="AH14332" s="25"/>
      <c r="AI14332" s="25"/>
      <c r="AN14332" s="68"/>
      <c r="AO14332" s="68"/>
    </row>
    <row r="14333" spans="34:41" x14ac:dyDescent="0.15">
      <c r="AH14333" s="25"/>
      <c r="AI14333" s="25"/>
      <c r="AN14333" s="68"/>
      <c r="AO14333" s="68"/>
    </row>
    <row r="14334" spans="34:41" x14ac:dyDescent="0.15">
      <c r="AH14334" s="25"/>
      <c r="AI14334" s="25"/>
      <c r="AN14334" s="68"/>
      <c r="AO14334" s="68"/>
    </row>
    <row r="14335" spans="34:41" x14ac:dyDescent="0.15">
      <c r="AH14335" s="25"/>
      <c r="AI14335" s="25"/>
      <c r="AN14335" s="68"/>
      <c r="AO14335" s="68"/>
    </row>
    <row r="14336" spans="34:41" x14ac:dyDescent="0.15">
      <c r="AH14336" s="25"/>
      <c r="AI14336" s="25"/>
      <c r="AN14336" s="68"/>
      <c r="AO14336" s="68"/>
    </row>
    <row r="14337" spans="34:41" x14ac:dyDescent="0.15">
      <c r="AH14337" s="25"/>
      <c r="AI14337" s="25"/>
      <c r="AN14337" s="68"/>
      <c r="AO14337" s="68"/>
    </row>
    <row r="14338" spans="34:41" x14ac:dyDescent="0.15">
      <c r="AH14338" s="25"/>
      <c r="AI14338" s="25"/>
      <c r="AN14338" s="68"/>
      <c r="AO14338" s="68"/>
    </row>
    <row r="14339" spans="34:41" x14ac:dyDescent="0.15">
      <c r="AH14339" s="25"/>
      <c r="AI14339" s="25"/>
      <c r="AN14339" s="68"/>
      <c r="AO14339" s="68"/>
    </row>
    <row r="14340" spans="34:41" x14ac:dyDescent="0.15">
      <c r="AH14340" s="25"/>
      <c r="AI14340" s="25"/>
      <c r="AN14340" s="68"/>
      <c r="AO14340" s="68"/>
    </row>
    <row r="14341" spans="34:41" x14ac:dyDescent="0.15">
      <c r="AH14341" s="25"/>
      <c r="AI14341" s="25"/>
      <c r="AN14341" s="68"/>
      <c r="AO14341" s="68"/>
    </row>
    <row r="14342" spans="34:41" x14ac:dyDescent="0.15">
      <c r="AH14342" s="25"/>
      <c r="AI14342" s="25"/>
      <c r="AN14342" s="68"/>
      <c r="AO14342" s="68"/>
    </row>
    <row r="14343" spans="34:41" x14ac:dyDescent="0.15">
      <c r="AH14343" s="25"/>
      <c r="AI14343" s="25"/>
      <c r="AN14343" s="68"/>
      <c r="AO14343" s="68"/>
    </row>
    <row r="14344" spans="34:41" x14ac:dyDescent="0.15">
      <c r="AH14344" s="25"/>
      <c r="AI14344" s="25"/>
      <c r="AN14344" s="68"/>
      <c r="AO14344" s="68"/>
    </row>
    <row r="14345" spans="34:41" x14ac:dyDescent="0.15">
      <c r="AH14345" s="25"/>
      <c r="AI14345" s="25"/>
      <c r="AN14345" s="68"/>
      <c r="AO14345" s="68"/>
    </row>
    <row r="14346" spans="34:41" x14ac:dyDescent="0.15">
      <c r="AH14346" s="25"/>
      <c r="AI14346" s="25"/>
      <c r="AN14346" s="68"/>
      <c r="AO14346" s="68"/>
    </row>
    <row r="14347" spans="34:41" x14ac:dyDescent="0.15">
      <c r="AH14347" s="25"/>
      <c r="AI14347" s="25"/>
      <c r="AN14347" s="68"/>
      <c r="AO14347" s="68"/>
    </row>
    <row r="14348" spans="34:41" x14ac:dyDescent="0.15">
      <c r="AH14348" s="25"/>
      <c r="AI14348" s="25"/>
      <c r="AN14348" s="68"/>
      <c r="AO14348" s="68"/>
    </row>
    <row r="14349" spans="34:41" x14ac:dyDescent="0.15">
      <c r="AH14349" s="25"/>
      <c r="AI14349" s="25"/>
      <c r="AN14349" s="68"/>
      <c r="AO14349" s="68"/>
    </row>
    <row r="14350" spans="34:41" x14ac:dyDescent="0.15">
      <c r="AH14350" s="25"/>
      <c r="AI14350" s="25"/>
      <c r="AN14350" s="68"/>
      <c r="AO14350" s="68"/>
    </row>
    <row r="14351" spans="34:41" x14ac:dyDescent="0.15">
      <c r="AH14351" s="25"/>
      <c r="AI14351" s="25"/>
      <c r="AN14351" s="68"/>
      <c r="AO14351" s="68"/>
    </row>
    <row r="14352" spans="34:41" x14ac:dyDescent="0.15">
      <c r="AH14352" s="25"/>
      <c r="AI14352" s="25"/>
      <c r="AN14352" s="68"/>
      <c r="AO14352" s="68"/>
    </row>
    <row r="14353" spans="34:41" x14ac:dyDescent="0.15">
      <c r="AH14353" s="25"/>
      <c r="AI14353" s="25"/>
      <c r="AN14353" s="68"/>
      <c r="AO14353" s="68"/>
    </row>
    <row r="14354" spans="34:41" x14ac:dyDescent="0.15">
      <c r="AH14354" s="25"/>
      <c r="AI14354" s="25"/>
      <c r="AN14354" s="68"/>
      <c r="AO14354" s="68"/>
    </row>
    <row r="14355" spans="34:41" x14ac:dyDescent="0.15">
      <c r="AH14355" s="25"/>
      <c r="AI14355" s="25"/>
      <c r="AN14355" s="68"/>
      <c r="AO14355" s="68"/>
    </row>
    <row r="14356" spans="34:41" x14ac:dyDescent="0.15">
      <c r="AH14356" s="25"/>
      <c r="AI14356" s="25"/>
      <c r="AN14356" s="68"/>
      <c r="AO14356" s="68"/>
    </row>
    <row r="14357" spans="34:41" x14ac:dyDescent="0.15">
      <c r="AH14357" s="25"/>
      <c r="AI14357" s="25"/>
      <c r="AN14357" s="68"/>
      <c r="AO14357" s="68"/>
    </row>
    <row r="14358" spans="34:41" x14ac:dyDescent="0.15">
      <c r="AH14358" s="25"/>
      <c r="AI14358" s="25"/>
      <c r="AN14358" s="68"/>
      <c r="AO14358" s="68"/>
    </row>
    <row r="14359" spans="34:41" x14ac:dyDescent="0.15">
      <c r="AH14359" s="25"/>
      <c r="AI14359" s="25"/>
      <c r="AN14359" s="68"/>
      <c r="AO14359" s="68"/>
    </row>
    <row r="14360" spans="34:41" x14ac:dyDescent="0.15">
      <c r="AH14360" s="25"/>
      <c r="AI14360" s="25"/>
      <c r="AN14360" s="68"/>
      <c r="AO14360" s="68"/>
    </row>
    <row r="14361" spans="34:41" x14ac:dyDescent="0.15">
      <c r="AH14361" s="25"/>
      <c r="AI14361" s="25"/>
      <c r="AN14361" s="68"/>
      <c r="AO14361" s="68"/>
    </row>
    <row r="14362" spans="34:41" x14ac:dyDescent="0.15">
      <c r="AH14362" s="25"/>
      <c r="AI14362" s="25"/>
      <c r="AN14362" s="68"/>
      <c r="AO14362" s="68"/>
    </row>
    <row r="14363" spans="34:41" x14ac:dyDescent="0.15">
      <c r="AH14363" s="25"/>
      <c r="AI14363" s="25"/>
      <c r="AN14363" s="68"/>
      <c r="AO14363" s="68"/>
    </row>
    <row r="14364" spans="34:41" x14ac:dyDescent="0.15">
      <c r="AH14364" s="25"/>
      <c r="AI14364" s="25"/>
      <c r="AN14364" s="68"/>
      <c r="AO14364" s="68"/>
    </row>
    <row r="14365" spans="34:41" x14ac:dyDescent="0.15">
      <c r="AH14365" s="25"/>
      <c r="AI14365" s="25"/>
      <c r="AN14365" s="68"/>
      <c r="AO14365" s="68"/>
    </row>
    <row r="14366" spans="34:41" x14ac:dyDescent="0.15">
      <c r="AH14366" s="25"/>
      <c r="AI14366" s="25"/>
      <c r="AN14366" s="68"/>
      <c r="AO14366" s="68"/>
    </row>
    <row r="14367" spans="34:41" x14ac:dyDescent="0.15">
      <c r="AH14367" s="25"/>
      <c r="AI14367" s="25"/>
      <c r="AN14367" s="68"/>
      <c r="AO14367" s="68"/>
    </row>
    <row r="14368" spans="34:41" x14ac:dyDescent="0.15">
      <c r="AH14368" s="25"/>
      <c r="AI14368" s="25"/>
      <c r="AN14368" s="68"/>
      <c r="AO14368" s="68"/>
    </row>
    <row r="14369" spans="34:41" x14ac:dyDescent="0.15">
      <c r="AH14369" s="25"/>
      <c r="AI14369" s="25"/>
      <c r="AN14369" s="68"/>
      <c r="AO14369" s="68"/>
    </row>
    <row r="14370" spans="34:41" x14ac:dyDescent="0.15">
      <c r="AH14370" s="25"/>
      <c r="AI14370" s="25"/>
      <c r="AN14370" s="68"/>
      <c r="AO14370" s="68"/>
    </row>
    <row r="14371" spans="34:41" x14ac:dyDescent="0.15">
      <c r="AH14371" s="25"/>
      <c r="AI14371" s="25"/>
      <c r="AN14371" s="68"/>
      <c r="AO14371" s="68"/>
    </row>
    <row r="14372" spans="34:41" x14ac:dyDescent="0.15">
      <c r="AH14372" s="25"/>
      <c r="AI14372" s="25"/>
      <c r="AN14372" s="68"/>
      <c r="AO14372" s="68"/>
    </row>
    <row r="14373" spans="34:41" x14ac:dyDescent="0.15">
      <c r="AH14373" s="25"/>
      <c r="AI14373" s="25"/>
      <c r="AN14373" s="68"/>
      <c r="AO14373" s="68"/>
    </row>
    <row r="14374" spans="34:41" x14ac:dyDescent="0.15">
      <c r="AH14374" s="25"/>
      <c r="AI14374" s="25"/>
      <c r="AN14374" s="68"/>
      <c r="AO14374" s="68"/>
    </row>
    <row r="14375" spans="34:41" x14ac:dyDescent="0.15">
      <c r="AH14375" s="25"/>
      <c r="AI14375" s="25"/>
      <c r="AN14375" s="68"/>
      <c r="AO14375" s="68"/>
    </row>
    <row r="14376" spans="34:41" x14ac:dyDescent="0.15">
      <c r="AH14376" s="25"/>
      <c r="AI14376" s="25"/>
      <c r="AN14376" s="68"/>
      <c r="AO14376" s="68"/>
    </row>
    <row r="14377" spans="34:41" x14ac:dyDescent="0.15">
      <c r="AH14377" s="25"/>
      <c r="AI14377" s="25"/>
      <c r="AN14377" s="68"/>
      <c r="AO14377" s="68"/>
    </row>
    <row r="14378" spans="34:41" x14ac:dyDescent="0.15">
      <c r="AH14378" s="25"/>
      <c r="AI14378" s="25"/>
      <c r="AN14378" s="68"/>
      <c r="AO14378" s="68"/>
    </row>
    <row r="14379" spans="34:41" x14ac:dyDescent="0.15">
      <c r="AH14379" s="25"/>
      <c r="AI14379" s="25"/>
      <c r="AN14379" s="68"/>
      <c r="AO14379" s="68"/>
    </row>
    <row r="14380" spans="34:41" x14ac:dyDescent="0.15">
      <c r="AH14380" s="25"/>
      <c r="AI14380" s="25"/>
      <c r="AN14380" s="68"/>
      <c r="AO14380" s="68"/>
    </row>
    <row r="14381" spans="34:41" x14ac:dyDescent="0.15">
      <c r="AH14381" s="25"/>
      <c r="AI14381" s="25"/>
      <c r="AN14381" s="68"/>
      <c r="AO14381" s="68"/>
    </row>
    <row r="14382" spans="34:41" x14ac:dyDescent="0.15">
      <c r="AH14382" s="25"/>
      <c r="AI14382" s="25"/>
      <c r="AN14382" s="68"/>
      <c r="AO14382" s="68"/>
    </row>
    <row r="14383" spans="34:41" x14ac:dyDescent="0.15">
      <c r="AH14383" s="25"/>
      <c r="AI14383" s="25"/>
      <c r="AN14383" s="68"/>
      <c r="AO14383" s="68"/>
    </row>
    <row r="14384" spans="34:41" x14ac:dyDescent="0.15">
      <c r="AH14384" s="25"/>
      <c r="AI14384" s="25"/>
      <c r="AN14384" s="68"/>
      <c r="AO14384" s="68"/>
    </row>
    <row r="14385" spans="34:41" x14ac:dyDescent="0.15">
      <c r="AH14385" s="25"/>
      <c r="AI14385" s="25"/>
      <c r="AN14385" s="68"/>
      <c r="AO14385" s="68"/>
    </row>
    <row r="14386" spans="34:41" x14ac:dyDescent="0.15">
      <c r="AH14386" s="25"/>
      <c r="AI14386" s="25"/>
      <c r="AN14386" s="68"/>
      <c r="AO14386" s="68"/>
    </row>
    <row r="14387" spans="34:41" x14ac:dyDescent="0.15">
      <c r="AH14387" s="25"/>
      <c r="AI14387" s="25"/>
      <c r="AN14387" s="68"/>
      <c r="AO14387" s="68"/>
    </row>
    <row r="14388" spans="34:41" x14ac:dyDescent="0.15">
      <c r="AH14388" s="25"/>
      <c r="AI14388" s="25"/>
      <c r="AN14388" s="68"/>
      <c r="AO14388" s="68"/>
    </row>
    <row r="14389" spans="34:41" x14ac:dyDescent="0.15">
      <c r="AH14389" s="25"/>
      <c r="AI14389" s="25"/>
      <c r="AN14389" s="68"/>
      <c r="AO14389" s="68"/>
    </row>
    <row r="14390" spans="34:41" x14ac:dyDescent="0.15">
      <c r="AH14390" s="25"/>
      <c r="AI14390" s="25"/>
      <c r="AN14390" s="68"/>
      <c r="AO14390" s="68"/>
    </row>
    <row r="14391" spans="34:41" x14ac:dyDescent="0.15">
      <c r="AH14391" s="25"/>
      <c r="AI14391" s="25"/>
      <c r="AN14391" s="68"/>
      <c r="AO14391" s="68"/>
    </row>
    <row r="14392" spans="34:41" x14ac:dyDescent="0.15">
      <c r="AH14392" s="25"/>
      <c r="AI14392" s="25"/>
      <c r="AN14392" s="68"/>
      <c r="AO14392" s="68"/>
    </row>
    <row r="14393" spans="34:41" x14ac:dyDescent="0.15">
      <c r="AH14393" s="25"/>
      <c r="AI14393" s="25"/>
      <c r="AN14393" s="68"/>
      <c r="AO14393" s="68"/>
    </row>
    <row r="14394" spans="34:41" x14ac:dyDescent="0.15">
      <c r="AH14394" s="25"/>
      <c r="AI14394" s="25"/>
      <c r="AN14394" s="68"/>
      <c r="AO14394" s="68"/>
    </row>
    <row r="14395" spans="34:41" x14ac:dyDescent="0.15">
      <c r="AH14395" s="25"/>
      <c r="AI14395" s="25"/>
      <c r="AN14395" s="68"/>
      <c r="AO14395" s="68"/>
    </row>
    <row r="14396" spans="34:41" x14ac:dyDescent="0.15">
      <c r="AH14396" s="25"/>
      <c r="AI14396" s="25"/>
      <c r="AN14396" s="68"/>
      <c r="AO14396" s="68"/>
    </row>
    <row r="14397" spans="34:41" x14ac:dyDescent="0.15">
      <c r="AH14397" s="25"/>
      <c r="AI14397" s="25"/>
      <c r="AN14397" s="68"/>
      <c r="AO14397" s="68"/>
    </row>
    <row r="14398" spans="34:41" x14ac:dyDescent="0.15">
      <c r="AH14398" s="25"/>
      <c r="AI14398" s="25"/>
      <c r="AN14398" s="68"/>
      <c r="AO14398" s="68"/>
    </row>
    <row r="14399" spans="34:41" x14ac:dyDescent="0.15">
      <c r="AH14399" s="25"/>
      <c r="AI14399" s="25"/>
      <c r="AN14399" s="68"/>
      <c r="AO14399" s="68"/>
    </row>
    <row r="14400" spans="34:41" x14ac:dyDescent="0.15">
      <c r="AH14400" s="25"/>
      <c r="AI14400" s="25"/>
      <c r="AN14400" s="68"/>
      <c r="AO14400" s="68"/>
    </row>
    <row r="14401" spans="34:41" x14ac:dyDescent="0.15">
      <c r="AH14401" s="25"/>
      <c r="AI14401" s="25"/>
      <c r="AN14401" s="68"/>
      <c r="AO14401" s="68"/>
    </row>
    <row r="14402" spans="34:41" x14ac:dyDescent="0.15">
      <c r="AH14402" s="25"/>
      <c r="AI14402" s="25"/>
      <c r="AN14402" s="68"/>
      <c r="AO14402" s="68"/>
    </row>
    <row r="14403" spans="34:41" x14ac:dyDescent="0.15">
      <c r="AH14403" s="25"/>
      <c r="AI14403" s="25"/>
      <c r="AN14403" s="68"/>
      <c r="AO14403" s="68"/>
    </row>
    <row r="14404" spans="34:41" x14ac:dyDescent="0.15">
      <c r="AH14404" s="25"/>
      <c r="AI14404" s="25"/>
      <c r="AN14404" s="68"/>
      <c r="AO14404" s="68"/>
    </row>
    <row r="14405" spans="34:41" x14ac:dyDescent="0.15">
      <c r="AH14405" s="25"/>
      <c r="AI14405" s="25"/>
      <c r="AN14405" s="68"/>
      <c r="AO14405" s="68"/>
    </row>
    <row r="14406" spans="34:41" x14ac:dyDescent="0.15">
      <c r="AH14406" s="25"/>
      <c r="AI14406" s="25"/>
      <c r="AN14406" s="68"/>
      <c r="AO14406" s="68"/>
    </row>
    <row r="14407" spans="34:41" x14ac:dyDescent="0.15">
      <c r="AH14407" s="25"/>
      <c r="AI14407" s="25"/>
      <c r="AN14407" s="68"/>
      <c r="AO14407" s="68"/>
    </row>
    <row r="14408" spans="34:41" x14ac:dyDescent="0.15">
      <c r="AH14408" s="25"/>
      <c r="AI14408" s="25"/>
      <c r="AN14408" s="68"/>
      <c r="AO14408" s="68"/>
    </row>
    <row r="14409" spans="34:41" x14ac:dyDescent="0.15">
      <c r="AH14409" s="25"/>
      <c r="AI14409" s="25"/>
      <c r="AN14409" s="68"/>
      <c r="AO14409" s="68"/>
    </row>
    <row r="14410" spans="34:41" x14ac:dyDescent="0.15">
      <c r="AH14410" s="25"/>
      <c r="AI14410" s="25"/>
      <c r="AN14410" s="68"/>
      <c r="AO14410" s="68"/>
    </row>
    <row r="14411" spans="34:41" x14ac:dyDescent="0.15">
      <c r="AH14411" s="25"/>
      <c r="AI14411" s="25"/>
      <c r="AN14411" s="68"/>
      <c r="AO14411" s="68"/>
    </row>
    <row r="14412" spans="34:41" x14ac:dyDescent="0.15">
      <c r="AH14412" s="25"/>
      <c r="AI14412" s="25"/>
      <c r="AN14412" s="68"/>
      <c r="AO14412" s="68"/>
    </row>
    <row r="14413" spans="34:41" x14ac:dyDescent="0.15">
      <c r="AH14413" s="25"/>
      <c r="AI14413" s="25"/>
      <c r="AN14413" s="68"/>
      <c r="AO14413" s="68"/>
    </row>
    <row r="14414" spans="34:41" x14ac:dyDescent="0.15">
      <c r="AH14414" s="25"/>
      <c r="AI14414" s="25"/>
      <c r="AN14414" s="68"/>
      <c r="AO14414" s="68"/>
    </row>
    <row r="14415" spans="34:41" x14ac:dyDescent="0.15">
      <c r="AH14415" s="25"/>
      <c r="AI14415" s="25"/>
      <c r="AN14415" s="68"/>
      <c r="AO14415" s="68"/>
    </row>
    <row r="14416" spans="34:41" x14ac:dyDescent="0.15">
      <c r="AH14416" s="25"/>
      <c r="AI14416" s="25"/>
      <c r="AN14416" s="68"/>
      <c r="AO14416" s="68"/>
    </row>
    <row r="14417" spans="34:41" x14ac:dyDescent="0.15">
      <c r="AH14417" s="25"/>
      <c r="AI14417" s="25"/>
      <c r="AN14417" s="68"/>
      <c r="AO14417" s="68"/>
    </row>
    <row r="14418" spans="34:41" x14ac:dyDescent="0.15">
      <c r="AH14418" s="25"/>
      <c r="AI14418" s="25"/>
      <c r="AN14418" s="68"/>
      <c r="AO14418" s="68"/>
    </row>
    <row r="14419" spans="34:41" x14ac:dyDescent="0.15">
      <c r="AH14419" s="25"/>
      <c r="AI14419" s="25"/>
      <c r="AN14419" s="68"/>
      <c r="AO14419" s="68"/>
    </row>
    <row r="14420" spans="34:41" x14ac:dyDescent="0.15">
      <c r="AH14420" s="25"/>
      <c r="AI14420" s="25"/>
      <c r="AN14420" s="68"/>
      <c r="AO14420" s="68"/>
    </row>
    <row r="14421" spans="34:41" x14ac:dyDescent="0.15">
      <c r="AH14421" s="25"/>
      <c r="AI14421" s="25"/>
      <c r="AN14421" s="68"/>
      <c r="AO14421" s="68"/>
    </row>
    <row r="14422" spans="34:41" x14ac:dyDescent="0.15">
      <c r="AH14422" s="25"/>
      <c r="AI14422" s="25"/>
      <c r="AN14422" s="68"/>
      <c r="AO14422" s="68"/>
    </row>
    <row r="14423" spans="34:41" x14ac:dyDescent="0.15">
      <c r="AH14423" s="25"/>
      <c r="AI14423" s="25"/>
      <c r="AN14423" s="68"/>
      <c r="AO14423" s="68"/>
    </row>
    <row r="14424" spans="34:41" x14ac:dyDescent="0.15">
      <c r="AH14424" s="25"/>
      <c r="AI14424" s="25"/>
      <c r="AN14424" s="68"/>
      <c r="AO14424" s="68"/>
    </row>
    <row r="14425" spans="34:41" x14ac:dyDescent="0.15">
      <c r="AH14425" s="25"/>
      <c r="AI14425" s="25"/>
      <c r="AN14425" s="68"/>
      <c r="AO14425" s="68"/>
    </row>
    <row r="14426" spans="34:41" x14ac:dyDescent="0.15">
      <c r="AH14426" s="25"/>
      <c r="AI14426" s="25"/>
      <c r="AN14426" s="68"/>
      <c r="AO14426" s="68"/>
    </row>
    <row r="14427" spans="34:41" x14ac:dyDescent="0.15">
      <c r="AH14427" s="25"/>
      <c r="AI14427" s="25"/>
      <c r="AN14427" s="68"/>
      <c r="AO14427" s="68"/>
    </row>
    <row r="14428" spans="34:41" x14ac:dyDescent="0.15">
      <c r="AH14428" s="25"/>
      <c r="AI14428" s="25"/>
      <c r="AN14428" s="68"/>
      <c r="AO14428" s="68"/>
    </row>
    <row r="14429" spans="34:41" x14ac:dyDescent="0.15">
      <c r="AH14429" s="25"/>
      <c r="AI14429" s="25"/>
      <c r="AN14429" s="68"/>
      <c r="AO14429" s="68"/>
    </row>
    <row r="14430" spans="34:41" x14ac:dyDescent="0.15">
      <c r="AH14430" s="25"/>
      <c r="AI14430" s="25"/>
      <c r="AN14430" s="68"/>
      <c r="AO14430" s="68"/>
    </row>
    <row r="14431" spans="34:41" x14ac:dyDescent="0.15">
      <c r="AH14431" s="25"/>
      <c r="AI14431" s="25"/>
      <c r="AN14431" s="68"/>
      <c r="AO14431" s="68"/>
    </row>
    <row r="14432" spans="34:41" x14ac:dyDescent="0.15">
      <c r="AH14432" s="25"/>
      <c r="AI14432" s="25"/>
      <c r="AN14432" s="68"/>
      <c r="AO14432" s="68"/>
    </row>
    <row r="14433" spans="34:41" x14ac:dyDescent="0.15">
      <c r="AH14433" s="25"/>
      <c r="AI14433" s="25"/>
      <c r="AN14433" s="68"/>
      <c r="AO14433" s="68"/>
    </row>
    <row r="14434" spans="34:41" x14ac:dyDescent="0.15">
      <c r="AH14434" s="25"/>
      <c r="AI14434" s="25"/>
      <c r="AN14434" s="68"/>
      <c r="AO14434" s="68"/>
    </row>
    <row r="14435" spans="34:41" x14ac:dyDescent="0.15">
      <c r="AH14435" s="25"/>
      <c r="AI14435" s="25"/>
      <c r="AN14435" s="68"/>
      <c r="AO14435" s="68"/>
    </row>
    <row r="14436" spans="34:41" x14ac:dyDescent="0.15">
      <c r="AH14436" s="25"/>
      <c r="AI14436" s="25"/>
      <c r="AN14436" s="68"/>
      <c r="AO14436" s="68"/>
    </row>
    <row r="14437" spans="34:41" x14ac:dyDescent="0.15">
      <c r="AH14437" s="25"/>
      <c r="AI14437" s="25"/>
      <c r="AN14437" s="68"/>
      <c r="AO14437" s="68"/>
    </row>
    <row r="14438" spans="34:41" x14ac:dyDescent="0.15">
      <c r="AH14438" s="25"/>
      <c r="AI14438" s="25"/>
      <c r="AN14438" s="68"/>
      <c r="AO14438" s="68"/>
    </row>
    <row r="14439" spans="34:41" x14ac:dyDescent="0.15">
      <c r="AH14439" s="25"/>
      <c r="AI14439" s="25"/>
      <c r="AN14439" s="68"/>
      <c r="AO14439" s="68"/>
    </row>
    <row r="14440" spans="34:41" x14ac:dyDescent="0.15">
      <c r="AH14440" s="25"/>
      <c r="AI14440" s="25"/>
      <c r="AN14440" s="68"/>
      <c r="AO14440" s="68"/>
    </row>
    <row r="14441" spans="34:41" x14ac:dyDescent="0.15">
      <c r="AH14441" s="25"/>
      <c r="AI14441" s="25"/>
      <c r="AN14441" s="68"/>
      <c r="AO14441" s="68"/>
    </row>
    <row r="14442" spans="34:41" x14ac:dyDescent="0.15">
      <c r="AH14442" s="25"/>
      <c r="AI14442" s="25"/>
      <c r="AN14442" s="68"/>
      <c r="AO14442" s="68"/>
    </row>
    <row r="14443" spans="34:41" x14ac:dyDescent="0.15">
      <c r="AH14443" s="25"/>
      <c r="AI14443" s="25"/>
      <c r="AN14443" s="68"/>
      <c r="AO14443" s="68"/>
    </row>
    <row r="14444" spans="34:41" x14ac:dyDescent="0.15">
      <c r="AH14444" s="25"/>
      <c r="AI14444" s="25"/>
      <c r="AN14444" s="68"/>
      <c r="AO14444" s="68"/>
    </row>
    <row r="14445" spans="34:41" x14ac:dyDescent="0.15">
      <c r="AH14445" s="25"/>
      <c r="AI14445" s="25"/>
      <c r="AN14445" s="68"/>
      <c r="AO14445" s="68"/>
    </row>
    <row r="14446" spans="34:41" x14ac:dyDescent="0.15">
      <c r="AH14446" s="25"/>
      <c r="AI14446" s="25"/>
      <c r="AN14446" s="68"/>
      <c r="AO14446" s="68"/>
    </row>
    <row r="14447" spans="34:41" x14ac:dyDescent="0.15">
      <c r="AH14447" s="25"/>
      <c r="AI14447" s="25"/>
      <c r="AN14447" s="68"/>
      <c r="AO14447" s="68"/>
    </row>
    <row r="14448" spans="34:41" x14ac:dyDescent="0.15">
      <c r="AH14448" s="25"/>
      <c r="AI14448" s="25"/>
      <c r="AN14448" s="68"/>
      <c r="AO14448" s="68"/>
    </row>
    <row r="14449" spans="34:41" x14ac:dyDescent="0.15">
      <c r="AH14449" s="25"/>
      <c r="AI14449" s="25"/>
      <c r="AN14449" s="68"/>
      <c r="AO14449" s="68"/>
    </row>
    <row r="14450" spans="34:41" x14ac:dyDescent="0.15">
      <c r="AH14450" s="25"/>
      <c r="AI14450" s="25"/>
      <c r="AN14450" s="68"/>
      <c r="AO14450" s="68"/>
    </row>
    <row r="14451" spans="34:41" x14ac:dyDescent="0.15">
      <c r="AH14451" s="25"/>
      <c r="AI14451" s="25"/>
      <c r="AN14451" s="68"/>
      <c r="AO14451" s="68"/>
    </row>
    <row r="14452" spans="34:41" x14ac:dyDescent="0.15">
      <c r="AH14452" s="25"/>
      <c r="AI14452" s="25"/>
      <c r="AN14452" s="68"/>
      <c r="AO14452" s="68"/>
    </row>
    <row r="14453" spans="34:41" x14ac:dyDescent="0.15">
      <c r="AH14453" s="25"/>
      <c r="AI14453" s="25"/>
      <c r="AN14453" s="68"/>
      <c r="AO14453" s="68"/>
    </row>
    <row r="14454" spans="34:41" x14ac:dyDescent="0.15">
      <c r="AH14454" s="25"/>
      <c r="AI14454" s="25"/>
      <c r="AN14454" s="68"/>
      <c r="AO14454" s="68"/>
    </row>
    <row r="14455" spans="34:41" x14ac:dyDescent="0.15">
      <c r="AH14455" s="25"/>
      <c r="AI14455" s="25"/>
      <c r="AN14455" s="68"/>
      <c r="AO14455" s="68"/>
    </row>
    <row r="14456" spans="34:41" x14ac:dyDescent="0.15">
      <c r="AH14456" s="25"/>
      <c r="AI14456" s="25"/>
      <c r="AN14456" s="68"/>
      <c r="AO14456" s="68"/>
    </row>
    <row r="14457" spans="34:41" x14ac:dyDescent="0.15">
      <c r="AH14457" s="25"/>
      <c r="AI14457" s="25"/>
      <c r="AN14457" s="68"/>
      <c r="AO14457" s="68"/>
    </row>
    <row r="14458" spans="34:41" x14ac:dyDescent="0.15">
      <c r="AH14458" s="25"/>
      <c r="AI14458" s="25"/>
      <c r="AN14458" s="68"/>
      <c r="AO14458" s="68"/>
    </row>
    <row r="14459" spans="34:41" x14ac:dyDescent="0.15">
      <c r="AH14459" s="25"/>
      <c r="AI14459" s="25"/>
      <c r="AN14459" s="68"/>
      <c r="AO14459" s="68"/>
    </row>
    <row r="14460" spans="34:41" x14ac:dyDescent="0.15">
      <c r="AH14460" s="25"/>
      <c r="AI14460" s="25"/>
      <c r="AN14460" s="68"/>
      <c r="AO14460" s="68"/>
    </row>
    <row r="14461" spans="34:41" x14ac:dyDescent="0.15">
      <c r="AH14461" s="25"/>
      <c r="AI14461" s="25"/>
      <c r="AN14461" s="68"/>
      <c r="AO14461" s="68"/>
    </row>
    <row r="14462" spans="34:41" x14ac:dyDescent="0.15">
      <c r="AH14462" s="25"/>
      <c r="AI14462" s="25"/>
      <c r="AN14462" s="68"/>
      <c r="AO14462" s="68"/>
    </row>
    <row r="14463" spans="34:41" x14ac:dyDescent="0.15">
      <c r="AH14463" s="25"/>
      <c r="AI14463" s="25"/>
      <c r="AN14463" s="68"/>
      <c r="AO14463" s="68"/>
    </row>
    <row r="14464" spans="34:41" x14ac:dyDescent="0.15">
      <c r="AH14464" s="25"/>
      <c r="AI14464" s="25"/>
      <c r="AN14464" s="68"/>
      <c r="AO14464" s="68"/>
    </row>
    <row r="14465" spans="34:41" x14ac:dyDescent="0.15">
      <c r="AH14465" s="25"/>
      <c r="AI14465" s="25"/>
      <c r="AN14465" s="68"/>
      <c r="AO14465" s="68"/>
    </row>
    <row r="14466" spans="34:41" x14ac:dyDescent="0.15">
      <c r="AH14466" s="25"/>
      <c r="AI14466" s="25"/>
      <c r="AN14466" s="68"/>
      <c r="AO14466" s="68"/>
    </row>
    <row r="14467" spans="34:41" x14ac:dyDescent="0.15">
      <c r="AH14467" s="25"/>
      <c r="AI14467" s="25"/>
      <c r="AN14467" s="68"/>
      <c r="AO14467" s="68"/>
    </row>
    <row r="14468" spans="34:41" x14ac:dyDescent="0.15">
      <c r="AH14468" s="25"/>
      <c r="AI14468" s="25"/>
      <c r="AN14468" s="68"/>
      <c r="AO14468" s="68"/>
    </row>
    <row r="14469" spans="34:41" x14ac:dyDescent="0.15">
      <c r="AH14469" s="25"/>
      <c r="AI14469" s="25"/>
      <c r="AN14469" s="68"/>
      <c r="AO14469" s="68"/>
    </row>
    <row r="14470" spans="34:41" x14ac:dyDescent="0.15">
      <c r="AH14470" s="25"/>
      <c r="AI14470" s="25"/>
      <c r="AN14470" s="68"/>
      <c r="AO14470" s="68"/>
    </row>
    <row r="14471" spans="34:41" x14ac:dyDescent="0.15">
      <c r="AH14471" s="25"/>
      <c r="AI14471" s="25"/>
      <c r="AN14471" s="68"/>
      <c r="AO14471" s="68"/>
    </row>
    <row r="14472" spans="34:41" x14ac:dyDescent="0.15">
      <c r="AH14472" s="25"/>
      <c r="AI14472" s="25"/>
      <c r="AN14472" s="68"/>
      <c r="AO14472" s="68"/>
    </row>
    <row r="14473" spans="34:41" x14ac:dyDescent="0.15">
      <c r="AH14473" s="25"/>
      <c r="AI14473" s="25"/>
      <c r="AN14473" s="68"/>
      <c r="AO14473" s="68"/>
    </row>
    <row r="14474" spans="34:41" x14ac:dyDescent="0.15">
      <c r="AH14474" s="25"/>
      <c r="AI14474" s="25"/>
      <c r="AN14474" s="68"/>
      <c r="AO14474" s="68"/>
    </row>
    <row r="14475" spans="34:41" x14ac:dyDescent="0.15">
      <c r="AH14475" s="25"/>
      <c r="AI14475" s="25"/>
      <c r="AN14475" s="68"/>
      <c r="AO14475" s="68"/>
    </row>
    <row r="14476" spans="34:41" x14ac:dyDescent="0.15">
      <c r="AH14476" s="25"/>
      <c r="AI14476" s="25"/>
      <c r="AN14476" s="68"/>
      <c r="AO14476" s="68"/>
    </row>
    <row r="14477" spans="34:41" x14ac:dyDescent="0.15">
      <c r="AH14477" s="25"/>
      <c r="AI14477" s="25"/>
      <c r="AN14477" s="68"/>
      <c r="AO14477" s="68"/>
    </row>
    <row r="14478" spans="34:41" x14ac:dyDescent="0.15">
      <c r="AH14478" s="25"/>
      <c r="AI14478" s="25"/>
      <c r="AN14478" s="68"/>
      <c r="AO14478" s="68"/>
    </row>
    <row r="14479" spans="34:41" x14ac:dyDescent="0.15">
      <c r="AH14479" s="25"/>
      <c r="AI14479" s="25"/>
      <c r="AN14479" s="68"/>
      <c r="AO14479" s="68"/>
    </row>
    <row r="14480" spans="34:41" x14ac:dyDescent="0.15">
      <c r="AH14480" s="25"/>
      <c r="AI14480" s="25"/>
      <c r="AN14480" s="68"/>
      <c r="AO14480" s="68"/>
    </row>
    <row r="14481" spans="34:41" x14ac:dyDescent="0.15">
      <c r="AH14481" s="25"/>
      <c r="AI14481" s="25"/>
      <c r="AN14481" s="68"/>
      <c r="AO14481" s="68"/>
    </row>
    <row r="14482" spans="34:41" x14ac:dyDescent="0.15">
      <c r="AH14482" s="25"/>
      <c r="AI14482" s="25"/>
      <c r="AN14482" s="68"/>
      <c r="AO14482" s="68"/>
    </row>
    <row r="14483" spans="34:41" x14ac:dyDescent="0.15">
      <c r="AH14483" s="25"/>
      <c r="AI14483" s="25"/>
      <c r="AN14483" s="68"/>
      <c r="AO14483" s="68"/>
    </row>
    <row r="14484" spans="34:41" x14ac:dyDescent="0.15">
      <c r="AH14484" s="25"/>
      <c r="AI14484" s="25"/>
      <c r="AN14484" s="68"/>
      <c r="AO14484" s="68"/>
    </row>
    <row r="14485" spans="34:41" x14ac:dyDescent="0.15">
      <c r="AH14485" s="25"/>
      <c r="AI14485" s="25"/>
      <c r="AN14485" s="68"/>
      <c r="AO14485" s="68"/>
    </row>
    <row r="14486" spans="34:41" x14ac:dyDescent="0.15">
      <c r="AH14486" s="25"/>
      <c r="AI14486" s="25"/>
      <c r="AN14486" s="68"/>
      <c r="AO14486" s="68"/>
    </row>
    <row r="14487" spans="34:41" x14ac:dyDescent="0.15">
      <c r="AH14487" s="25"/>
      <c r="AI14487" s="25"/>
      <c r="AN14487" s="68"/>
      <c r="AO14487" s="68"/>
    </row>
    <row r="14488" spans="34:41" x14ac:dyDescent="0.15">
      <c r="AH14488" s="25"/>
      <c r="AI14488" s="25"/>
      <c r="AN14488" s="68"/>
      <c r="AO14488" s="68"/>
    </row>
    <row r="14489" spans="34:41" x14ac:dyDescent="0.15">
      <c r="AH14489" s="25"/>
      <c r="AI14489" s="25"/>
      <c r="AN14489" s="68"/>
      <c r="AO14489" s="68"/>
    </row>
    <row r="14490" spans="34:41" x14ac:dyDescent="0.15">
      <c r="AH14490" s="25"/>
      <c r="AI14490" s="25"/>
      <c r="AN14490" s="68"/>
      <c r="AO14490" s="68"/>
    </row>
    <row r="14491" spans="34:41" x14ac:dyDescent="0.15">
      <c r="AH14491" s="25"/>
      <c r="AI14491" s="25"/>
      <c r="AN14491" s="68"/>
      <c r="AO14491" s="68"/>
    </row>
    <row r="14492" spans="34:41" x14ac:dyDescent="0.15">
      <c r="AH14492" s="25"/>
      <c r="AI14492" s="25"/>
      <c r="AN14492" s="68"/>
      <c r="AO14492" s="68"/>
    </row>
    <row r="14493" spans="34:41" x14ac:dyDescent="0.15">
      <c r="AH14493" s="25"/>
      <c r="AI14493" s="25"/>
      <c r="AN14493" s="68"/>
      <c r="AO14493" s="68"/>
    </row>
    <row r="14494" spans="34:41" x14ac:dyDescent="0.15">
      <c r="AH14494" s="25"/>
      <c r="AI14494" s="25"/>
      <c r="AN14494" s="68"/>
      <c r="AO14494" s="68"/>
    </row>
    <row r="14495" spans="34:41" x14ac:dyDescent="0.15">
      <c r="AH14495" s="25"/>
      <c r="AI14495" s="25"/>
      <c r="AN14495" s="68"/>
      <c r="AO14495" s="68"/>
    </row>
    <row r="14496" spans="34:41" x14ac:dyDescent="0.15">
      <c r="AH14496" s="25"/>
      <c r="AI14496" s="25"/>
      <c r="AN14496" s="68"/>
      <c r="AO14496" s="68"/>
    </row>
    <row r="14497" spans="34:41" x14ac:dyDescent="0.15">
      <c r="AH14497" s="25"/>
      <c r="AI14497" s="25"/>
      <c r="AN14497" s="68"/>
      <c r="AO14497" s="68"/>
    </row>
    <row r="14498" spans="34:41" x14ac:dyDescent="0.15">
      <c r="AH14498" s="25"/>
      <c r="AI14498" s="25"/>
      <c r="AN14498" s="68"/>
      <c r="AO14498" s="68"/>
    </row>
    <row r="14499" spans="34:41" x14ac:dyDescent="0.15">
      <c r="AH14499" s="25"/>
      <c r="AI14499" s="25"/>
      <c r="AN14499" s="68"/>
      <c r="AO14499" s="68"/>
    </row>
    <row r="14500" spans="34:41" x14ac:dyDescent="0.15">
      <c r="AH14500" s="25"/>
      <c r="AI14500" s="25"/>
      <c r="AN14500" s="68"/>
      <c r="AO14500" s="68"/>
    </row>
    <row r="14501" spans="34:41" x14ac:dyDescent="0.15">
      <c r="AH14501" s="25"/>
      <c r="AI14501" s="25"/>
      <c r="AN14501" s="68"/>
      <c r="AO14501" s="68"/>
    </row>
    <row r="14502" spans="34:41" x14ac:dyDescent="0.15">
      <c r="AH14502" s="25"/>
      <c r="AI14502" s="25"/>
      <c r="AN14502" s="68"/>
      <c r="AO14502" s="68"/>
    </row>
    <row r="14503" spans="34:41" x14ac:dyDescent="0.15">
      <c r="AH14503" s="25"/>
      <c r="AI14503" s="25"/>
      <c r="AN14503" s="68"/>
      <c r="AO14503" s="68"/>
    </row>
    <row r="14504" spans="34:41" x14ac:dyDescent="0.15">
      <c r="AH14504" s="25"/>
      <c r="AI14504" s="25"/>
      <c r="AN14504" s="68"/>
      <c r="AO14504" s="68"/>
    </row>
    <row r="14505" spans="34:41" x14ac:dyDescent="0.15">
      <c r="AH14505" s="25"/>
      <c r="AI14505" s="25"/>
      <c r="AN14505" s="68"/>
      <c r="AO14505" s="68"/>
    </row>
    <row r="14506" spans="34:41" x14ac:dyDescent="0.15">
      <c r="AH14506" s="25"/>
      <c r="AI14506" s="25"/>
      <c r="AN14506" s="68"/>
      <c r="AO14506" s="68"/>
    </row>
    <row r="14507" spans="34:41" x14ac:dyDescent="0.15">
      <c r="AH14507" s="25"/>
      <c r="AI14507" s="25"/>
      <c r="AN14507" s="68"/>
      <c r="AO14507" s="68"/>
    </row>
    <row r="14508" spans="34:41" x14ac:dyDescent="0.15">
      <c r="AH14508" s="25"/>
      <c r="AI14508" s="25"/>
      <c r="AN14508" s="68"/>
      <c r="AO14508" s="68"/>
    </row>
    <row r="14509" spans="34:41" x14ac:dyDescent="0.15">
      <c r="AH14509" s="25"/>
      <c r="AI14509" s="25"/>
      <c r="AN14509" s="68"/>
      <c r="AO14509" s="68"/>
    </row>
    <row r="14510" spans="34:41" x14ac:dyDescent="0.15">
      <c r="AH14510" s="25"/>
      <c r="AI14510" s="25"/>
      <c r="AN14510" s="68"/>
      <c r="AO14510" s="68"/>
    </row>
    <row r="14511" spans="34:41" x14ac:dyDescent="0.15">
      <c r="AH14511" s="25"/>
      <c r="AI14511" s="25"/>
      <c r="AN14511" s="68"/>
      <c r="AO14511" s="68"/>
    </row>
    <row r="14512" spans="34:41" x14ac:dyDescent="0.15">
      <c r="AH14512" s="25"/>
      <c r="AI14512" s="25"/>
      <c r="AN14512" s="68"/>
      <c r="AO14512" s="68"/>
    </row>
    <row r="14513" spans="34:41" x14ac:dyDescent="0.15">
      <c r="AH14513" s="25"/>
      <c r="AI14513" s="25"/>
      <c r="AN14513" s="68"/>
      <c r="AO14513" s="68"/>
    </row>
    <row r="14514" spans="34:41" x14ac:dyDescent="0.15">
      <c r="AH14514" s="25"/>
      <c r="AI14514" s="25"/>
      <c r="AN14514" s="68"/>
      <c r="AO14514" s="68"/>
    </row>
    <row r="14515" spans="34:41" x14ac:dyDescent="0.15">
      <c r="AH14515" s="25"/>
      <c r="AI14515" s="25"/>
      <c r="AN14515" s="68"/>
      <c r="AO14515" s="68"/>
    </row>
    <row r="14516" spans="34:41" x14ac:dyDescent="0.15">
      <c r="AH14516" s="25"/>
      <c r="AI14516" s="25"/>
      <c r="AN14516" s="68"/>
      <c r="AO14516" s="68"/>
    </row>
    <row r="14517" spans="34:41" x14ac:dyDescent="0.15">
      <c r="AH14517" s="25"/>
      <c r="AI14517" s="25"/>
      <c r="AN14517" s="68"/>
      <c r="AO14517" s="68"/>
    </row>
    <row r="14518" spans="34:41" x14ac:dyDescent="0.15">
      <c r="AH14518" s="25"/>
      <c r="AI14518" s="25"/>
      <c r="AN14518" s="68"/>
      <c r="AO14518" s="68"/>
    </row>
    <row r="14519" spans="34:41" x14ac:dyDescent="0.15">
      <c r="AH14519" s="25"/>
      <c r="AI14519" s="25"/>
      <c r="AN14519" s="68"/>
      <c r="AO14519" s="68"/>
    </row>
    <row r="14520" spans="34:41" x14ac:dyDescent="0.15">
      <c r="AH14520" s="25"/>
      <c r="AI14520" s="25"/>
      <c r="AN14520" s="68"/>
      <c r="AO14520" s="68"/>
    </row>
    <row r="14521" spans="34:41" x14ac:dyDescent="0.15">
      <c r="AH14521" s="25"/>
      <c r="AI14521" s="25"/>
      <c r="AN14521" s="68"/>
      <c r="AO14521" s="68"/>
    </row>
    <row r="14522" spans="34:41" x14ac:dyDescent="0.15">
      <c r="AH14522" s="25"/>
      <c r="AI14522" s="25"/>
      <c r="AN14522" s="68"/>
      <c r="AO14522" s="68"/>
    </row>
    <row r="14523" spans="34:41" x14ac:dyDescent="0.15">
      <c r="AH14523" s="25"/>
      <c r="AI14523" s="25"/>
      <c r="AN14523" s="68"/>
      <c r="AO14523" s="68"/>
    </row>
    <row r="14524" spans="34:41" x14ac:dyDescent="0.15">
      <c r="AH14524" s="25"/>
      <c r="AI14524" s="25"/>
      <c r="AN14524" s="68"/>
      <c r="AO14524" s="68"/>
    </row>
    <row r="14525" spans="34:41" x14ac:dyDescent="0.15">
      <c r="AH14525" s="25"/>
      <c r="AI14525" s="25"/>
      <c r="AN14525" s="68"/>
      <c r="AO14525" s="68"/>
    </row>
    <row r="14526" spans="34:41" x14ac:dyDescent="0.15">
      <c r="AH14526" s="25"/>
      <c r="AI14526" s="25"/>
      <c r="AN14526" s="68"/>
      <c r="AO14526" s="68"/>
    </row>
    <row r="14527" spans="34:41" x14ac:dyDescent="0.15">
      <c r="AH14527" s="25"/>
      <c r="AI14527" s="25"/>
      <c r="AN14527" s="68"/>
      <c r="AO14527" s="68"/>
    </row>
    <row r="14528" spans="34:41" x14ac:dyDescent="0.15">
      <c r="AH14528" s="25"/>
      <c r="AI14528" s="25"/>
      <c r="AN14528" s="68"/>
      <c r="AO14528" s="68"/>
    </row>
    <row r="14529" spans="34:41" x14ac:dyDescent="0.15">
      <c r="AH14529" s="25"/>
      <c r="AI14529" s="25"/>
      <c r="AN14529" s="68"/>
      <c r="AO14529" s="68"/>
    </row>
    <row r="14530" spans="34:41" x14ac:dyDescent="0.15">
      <c r="AH14530" s="25"/>
      <c r="AI14530" s="25"/>
      <c r="AN14530" s="68"/>
      <c r="AO14530" s="68"/>
    </row>
    <row r="14531" spans="34:41" x14ac:dyDescent="0.15">
      <c r="AH14531" s="25"/>
      <c r="AI14531" s="25"/>
      <c r="AN14531" s="68"/>
      <c r="AO14531" s="68"/>
    </row>
    <row r="14532" spans="34:41" x14ac:dyDescent="0.15">
      <c r="AH14532" s="25"/>
      <c r="AI14532" s="25"/>
      <c r="AN14532" s="68"/>
      <c r="AO14532" s="68"/>
    </row>
    <row r="14533" spans="34:41" x14ac:dyDescent="0.15">
      <c r="AH14533" s="25"/>
      <c r="AI14533" s="25"/>
      <c r="AN14533" s="68"/>
      <c r="AO14533" s="68"/>
    </row>
    <row r="14534" spans="34:41" x14ac:dyDescent="0.15">
      <c r="AH14534" s="25"/>
      <c r="AI14534" s="25"/>
      <c r="AN14534" s="68"/>
      <c r="AO14534" s="68"/>
    </row>
    <row r="14535" spans="34:41" x14ac:dyDescent="0.15">
      <c r="AH14535" s="25"/>
      <c r="AI14535" s="25"/>
      <c r="AN14535" s="68"/>
      <c r="AO14535" s="68"/>
    </row>
    <row r="14536" spans="34:41" x14ac:dyDescent="0.15">
      <c r="AH14536" s="25"/>
      <c r="AI14536" s="25"/>
      <c r="AN14536" s="68"/>
      <c r="AO14536" s="68"/>
    </row>
    <row r="14537" spans="34:41" x14ac:dyDescent="0.15">
      <c r="AH14537" s="25"/>
      <c r="AI14537" s="25"/>
      <c r="AN14537" s="68"/>
      <c r="AO14537" s="68"/>
    </row>
    <row r="14538" spans="34:41" x14ac:dyDescent="0.15">
      <c r="AH14538" s="25"/>
      <c r="AI14538" s="25"/>
      <c r="AN14538" s="68"/>
      <c r="AO14538" s="68"/>
    </row>
    <row r="14539" spans="34:41" x14ac:dyDescent="0.15">
      <c r="AH14539" s="25"/>
      <c r="AI14539" s="25"/>
      <c r="AN14539" s="68"/>
      <c r="AO14539" s="68"/>
    </row>
    <row r="14540" spans="34:41" x14ac:dyDescent="0.15">
      <c r="AH14540" s="25"/>
      <c r="AI14540" s="25"/>
      <c r="AN14540" s="68"/>
      <c r="AO14540" s="68"/>
    </row>
    <row r="14541" spans="34:41" x14ac:dyDescent="0.15">
      <c r="AH14541" s="25"/>
      <c r="AI14541" s="25"/>
      <c r="AN14541" s="68"/>
      <c r="AO14541" s="68"/>
    </row>
    <row r="14542" spans="34:41" x14ac:dyDescent="0.15">
      <c r="AH14542" s="25"/>
      <c r="AI14542" s="25"/>
      <c r="AN14542" s="68"/>
      <c r="AO14542" s="68"/>
    </row>
    <row r="14543" spans="34:41" x14ac:dyDescent="0.15">
      <c r="AH14543" s="25"/>
      <c r="AI14543" s="25"/>
      <c r="AN14543" s="68"/>
      <c r="AO14543" s="68"/>
    </row>
    <row r="14544" spans="34:41" x14ac:dyDescent="0.15">
      <c r="AH14544" s="25"/>
      <c r="AI14544" s="25"/>
      <c r="AN14544" s="68"/>
      <c r="AO14544" s="68"/>
    </row>
    <row r="14545" spans="34:41" x14ac:dyDescent="0.15">
      <c r="AH14545" s="25"/>
      <c r="AI14545" s="25"/>
      <c r="AN14545" s="68"/>
      <c r="AO14545" s="68"/>
    </row>
    <row r="14546" spans="34:41" x14ac:dyDescent="0.15">
      <c r="AH14546" s="25"/>
      <c r="AI14546" s="25"/>
      <c r="AN14546" s="68"/>
      <c r="AO14546" s="68"/>
    </row>
    <row r="14547" spans="34:41" x14ac:dyDescent="0.15">
      <c r="AH14547" s="25"/>
      <c r="AI14547" s="25"/>
      <c r="AN14547" s="68"/>
      <c r="AO14547" s="68"/>
    </row>
    <row r="14548" spans="34:41" x14ac:dyDescent="0.15">
      <c r="AH14548" s="25"/>
      <c r="AI14548" s="25"/>
      <c r="AN14548" s="68"/>
      <c r="AO14548" s="68"/>
    </row>
    <row r="14549" spans="34:41" x14ac:dyDescent="0.15">
      <c r="AH14549" s="25"/>
      <c r="AI14549" s="25"/>
      <c r="AN14549" s="68"/>
      <c r="AO14549" s="68"/>
    </row>
    <row r="14550" spans="34:41" x14ac:dyDescent="0.15">
      <c r="AH14550" s="25"/>
      <c r="AI14550" s="25"/>
      <c r="AN14550" s="68"/>
      <c r="AO14550" s="68"/>
    </row>
    <row r="14551" spans="34:41" x14ac:dyDescent="0.15">
      <c r="AH14551" s="25"/>
      <c r="AI14551" s="25"/>
      <c r="AN14551" s="68"/>
      <c r="AO14551" s="68"/>
    </row>
    <row r="14552" spans="34:41" x14ac:dyDescent="0.15">
      <c r="AH14552" s="25"/>
      <c r="AI14552" s="25"/>
      <c r="AN14552" s="68"/>
      <c r="AO14552" s="68"/>
    </row>
    <row r="14553" spans="34:41" x14ac:dyDescent="0.15">
      <c r="AH14553" s="25"/>
      <c r="AI14553" s="25"/>
      <c r="AN14553" s="68"/>
      <c r="AO14553" s="68"/>
    </row>
    <row r="14554" spans="34:41" x14ac:dyDescent="0.15">
      <c r="AH14554" s="25"/>
      <c r="AI14554" s="25"/>
      <c r="AN14554" s="68"/>
      <c r="AO14554" s="68"/>
    </row>
    <row r="14555" spans="34:41" x14ac:dyDescent="0.15">
      <c r="AH14555" s="25"/>
      <c r="AI14555" s="25"/>
      <c r="AN14555" s="68"/>
      <c r="AO14555" s="68"/>
    </row>
    <row r="14556" spans="34:41" x14ac:dyDescent="0.15">
      <c r="AH14556" s="25"/>
      <c r="AI14556" s="25"/>
      <c r="AN14556" s="68"/>
      <c r="AO14556" s="68"/>
    </row>
    <row r="14557" spans="34:41" x14ac:dyDescent="0.15">
      <c r="AH14557" s="25"/>
      <c r="AI14557" s="25"/>
      <c r="AN14557" s="68"/>
      <c r="AO14557" s="68"/>
    </row>
    <row r="14558" spans="34:41" x14ac:dyDescent="0.15">
      <c r="AH14558" s="25"/>
      <c r="AI14558" s="25"/>
      <c r="AN14558" s="68"/>
      <c r="AO14558" s="68"/>
    </row>
    <row r="14559" spans="34:41" x14ac:dyDescent="0.15">
      <c r="AH14559" s="25"/>
      <c r="AI14559" s="25"/>
      <c r="AN14559" s="68"/>
      <c r="AO14559" s="68"/>
    </row>
    <row r="14560" spans="34:41" x14ac:dyDescent="0.15">
      <c r="AH14560" s="25"/>
      <c r="AI14560" s="25"/>
      <c r="AN14560" s="68"/>
      <c r="AO14560" s="68"/>
    </row>
    <row r="14561" spans="34:41" x14ac:dyDescent="0.15">
      <c r="AH14561" s="25"/>
      <c r="AI14561" s="25"/>
      <c r="AN14561" s="68"/>
      <c r="AO14561" s="68"/>
    </row>
    <row r="14562" spans="34:41" x14ac:dyDescent="0.15">
      <c r="AH14562" s="25"/>
      <c r="AI14562" s="25"/>
      <c r="AN14562" s="68"/>
      <c r="AO14562" s="68"/>
    </row>
    <row r="14563" spans="34:41" x14ac:dyDescent="0.15">
      <c r="AH14563" s="25"/>
      <c r="AI14563" s="25"/>
      <c r="AN14563" s="68"/>
      <c r="AO14563" s="68"/>
    </row>
    <row r="14564" spans="34:41" x14ac:dyDescent="0.15">
      <c r="AH14564" s="25"/>
      <c r="AI14564" s="25"/>
      <c r="AN14564" s="68"/>
      <c r="AO14564" s="68"/>
    </row>
    <row r="14565" spans="34:41" x14ac:dyDescent="0.15">
      <c r="AH14565" s="25"/>
      <c r="AI14565" s="25"/>
      <c r="AN14565" s="68"/>
      <c r="AO14565" s="68"/>
    </row>
    <row r="14566" spans="34:41" x14ac:dyDescent="0.15">
      <c r="AH14566" s="25"/>
      <c r="AI14566" s="25"/>
      <c r="AN14566" s="68"/>
      <c r="AO14566" s="68"/>
    </row>
    <row r="14567" spans="34:41" x14ac:dyDescent="0.15">
      <c r="AH14567" s="25"/>
      <c r="AI14567" s="25"/>
      <c r="AN14567" s="68"/>
      <c r="AO14567" s="68"/>
    </row>
    <row r="14568" spans="34:41" x14ac:dyDescent="0.15">
      <c r="AH14568" s="25"/>
      <c r="AI14568" s="25"/>
      <c r="AN14568" s="68"/>
      <c r="AO14568" s="68"/>
    </row>
    <row r="14569" spans="34:41" x14ac:dyDescent="0.15">
      <c r="AH14569" s="25"/>
      <c r="AI14569" s="25"/>
      <c r="AN14569" s="68"/>
      <c r="AO14569" s="68"/>
    </row>
    <row r="14570" spans="34:41" x14ac:dyDescent="0.15">
      <c r="AH14570" s="25"/>
      <c r="AI14570" s="25"/>
      <c r="AN14570" s="68"/>
      <c r="AO14570" s="68"/>
    </row>
    <row r="14571" spans="34:41" x14ac:dyDescent="0.15">
      <c r="AH14571" s="25"/>
      <c r="AI14571" s="25"/>
      <c r="AN14571" s="68"/>
      <c r="AO14571" s="68"/>
    </row>
    <row r="14572" spans="34:41" x14ac:dyDescent="0.15">
      <c r="AH14572" s="25"/>
      <c r="AI14572" s="25"/>
      <c r="AN14572" s="68"/>
      <c r="AO14572" s="68"/>
    </row>
    <row r="14573" spans="34:41" x14ac:dyDescent="0.15">
      <c r="AH14573" s="25"/>
      <c r="AI14573" s="25"/>
      <c r="AN14573" s="68"/>
      <c r="AO14573" s="68"/>
    </row>
    <row r="14574" spans="34:41" x14ac:dyDescent="0.15">
      <c r="AH14574" s="25"/>
      <c r="AI14574" s="25"/>
      <c r="AN14574" s="68"/>
      <c r="AO14574" s="68"/>
    </row>
    <row r="14575" spans="34:41" x14ac:dyDescent="0.15">
      <c r="AH14575" s="25"/>
      <c r="AI14575" s="25"/>
      <c r="AN14575" s="68"/>
      <c r="AO14575" s="68"/>
    </row>
    <row r="14576" spans="34:41" x14ac:dyDescent="0.15">
      <c r="AH14576" s="25"/>
      <c r="AI14576" s="25"/>
      <c r="AN14576" s="68"/>
      <c r="AO14576" s="68"/>
    </row>
    <row r="14577" spans="34:41" x14ac:dyDescent="0.15">
      <c r="AH14577" s="25"/>
      <c r="AI14577" s="25"/>
      <c r="AN14577" s="68"/>
      <c r="AO14577" s="68"/>
    </row>
    <row r="14578" spans="34:41" x14ac:dyDescent="0.15">
      <c r="AH14578" s="25"/>
      <c r="AI14578" s="25"/>
      <c r="AN14578" s="68"/>
      <c r="AO14578" s="68"/>
    </row>
    <row r="14579" spans="34:41" x14ac:dyDescent="0.15">
      <c r="AH14579" s="25"/>
      <c r="AI14579" s="25"/>
      <c r="AN14579" s="68"/>
      <c r="AO14579" s="68"/>
    </row>
    <row r="14580" spans="34:41" x14ac:dyDescent="0.15">
      <c r="AH14580" s="25"/>
      <c r="AI14580" s="25"/>
      <c r="AN14580" s="68"/>
      <c r="AO14580" s="68"/>
    </row>
    <row r="14581" spans="34:41" x14ac:dyDescent="0.15">
      <c r="AH14581" s="25"/>
      <c r="AI14581" s="25"/>
      <c r="AN14581" s="68"/>
      <c r="AO14581" s="68"/>
    </row>
    <row r="14582" spans="34:41" x14ac:dyDescent="0.15">
      <c r="AH14582" s="25"/>
      <c r="AI14582" s="25"/>
      <c r="AN14582" s="68"/>
      <c r="AO14582" s="68"/>
    </row>
    <row r="14583" spans="34:41" x14ac:dyDescent="0.15">
      <c r="AH14583" s="25"/>
      <c r="AI14583" s="25"/>
      <c r="AN14583" s="68"/>
      <c r="AO14583" s="68"/>
    </row>
    <row r="14584" spans="34:41" x14ac:dyDescent="0.15">
      <c r="AH14584" s="25"/>
      <c r="AI14584" s="25"/>
      <c r="AN14584" s="68"/>
      <c r="AO14584" s="68"/>
    </row>
    <row r="14585" spans="34:41" x14ac:dyDescent="0.15">
      <c r="AH14585" s="25"/>
      <c r="AI14585" s="25"/>
      <c r="AN14585" s="68"/>
      <c r="AO14585" s="68"/>
    </row>
    <row r="14586" spans="34:41" x14ac:dyDescent="0.15">
      <c r="AH14586" s="25"/>
      <c r="AI14586" s="25"/>
      <c r="AN14586" s="68"/>
      <c r="AO14586" s="68"/>
    </row>
    <row r="14587" spans="34:41" x14ac:dyDescent="0.15">
      <c r="AH14587" s="25"/>
      <c r="AI14587" s="25"/>
      <c r="AN14587" s="68"/>
      <c r="AO14587" s="68"/>
    </row>
    <row r="14588" spans="34:41" x14ac:dyDescent="0.15">
      <c r="AH14588" s="25"/>
      <c r="AI14588" s="25"/>
      <c r="AN14588" s="68"/>
      <c r="AO14588" s="68"/>
    </row>
    <row r="14589" spans="34:41" x14ac:dyDescent="0.15">
      <c r="AH14589" s="25"/>
      <c r="AI14589" s="25"/>
      <c r="AN14589" s="68"/>
      <c r="AO14589" s="68"/>
    </row>
    <row r="14590" spans="34:41" x14ac:dyDescent="0.15">
      <c r="AH14590" s="25"/>
      <c r="AI14590" s="25"/>
      <c r="AN14590" s="68"/>
      <c r="AO14590" s="68"/>
    </row>
    <row r="14591" spans="34:41" x14ac:dyDescent="0.15">
      <c r="AH14591" s="25"/>
      <c r="AI14591" s="25"/>
      <c r="AN14591" s="68"/>
      <c r="AO14591" s="68"/>
    </row>
    <row r="14592" spans="34:41" x14ac:dyDescent="0.15">
      <c r="AH14592" s="25"/>
      <c r="AI14592" s="25"/>
      <c r="AN14592" s="68"/>
      <c r="AO14592" s="68"/>
    </row>
    <row r="14593" spans="34:41" x14ac:dyDescent="0.15">
      <c r="AH14593" s="25"/>
      <c r="AI14593" s="25"/>
      <c r="AN14593" s="68"/>
      <c r="AO14593" s="68"/>
    </row>
    <row r="14594" spans="34:41" x14ac:dyDescent="0.15">
      <c r="AH14594" s="25"/>
      <c r="AI14594" s="25"/>
      <c r="AN14594" s="68"/>
      <c r="AO14594" s="68"/>
    </row>
    <row r="14595" spans="34:41" x14ac:dyDescent="0.15">
      <c r="AH14595" s="25"/>
      <c r="AI14595" s="25"/>
      <c r="AN14595" s="68"/>
      <c r="AO14595" s="68"/>
    </row>
    <row r="14596" spans="34:41" x14ac:dyDescent="0.15">
      <c r="AH14596" s="25"/>
      <c r="AI14596" s="25"/>
      <c r="AN14596" s="68"/>
      <c r="AO14596" s="68"/>
    </row>
    <row r="14597" spans="34:41" x14ac:dyDescent="0.15">
      <c r="AH14597" s="25"/>
      <c r="AI14597" s="25"/>
      <c r="AN14597" s="68"/>
      <c r="AO14597" s="68"/>
    </row>
    <row r="14598" spans="34:41" x14ac:dyDescent="0.15">
      <c r="AH14598" s="25"/>
      <c r="AI14598" s="25"/>
      <c r="AN14598" s="68"/>
      <c r="AO14598" s="68"/>
    </row>
    <row r="14599" spans="34:41" x14ac:dyDescent="0.15">
      <c r="AH14599" s="25"/>
      <c r="AI14599" s="25"/>
      <c r="AN14599" s="68"/>
      <c r="AO14599" s="68"/>
    </row>
    <row r="14600" spans="34:41" x14ac:dyDescent="0.15">
      <c r="AH14600" s="25"/>
      <c r="AI14600" s="25"/>
      <c r="AN14600" s="68"/>
      <c r="AO14600" s="68"/>
    </row>
    <row r="14601" spans="34:41" x14ac:dyDescent="0.15">
      <c r="AH14601" s="25"/>
      <c r="AI14601" s="25"/>
      <c r="AN14601" s="68"/>
      <c r="AO14601" s="68"/>
    </row>
    <row r="14602" spans="34:41" x14ac:dyDescent="0.15">
      <c r="AH14602" s="25"/>
      <c r="AI14602" s="25"/>
      <c r="AN14602" s="68"/>
      <c r="AO14602" s="68"/>
    </row>
    <row r="14603" spans="34:41" x14ac:dyDescent="0.15">
      <c r="AH14603" s="25"/>
      <c r="AI14603" s="25"/>
      <c r="AN14603" s="68"/>
      <c r="AO14603" s="68"/>
    </row>
    <row r="14604" spans="34:41" x14ac:dyDescent="0.15">
      <c r="AH14604" s="25"/>
      <c r="AI14604" s="25"/>
      <c r="AN14604" s="68"/>
      <c r="AO14604" s="68"/>
    </row>
    <row r="14605" spans="34:41" x14ac:dyDescent="0.15">
      <c r="AH14605" s="25"/>
      <c r="AI14605" s="25"/>
      <c r="AN14605" s="68"/>
      <c r="AO14605" s="68"/>
    </row>
    <row r="14606" spans="34:41" x14ac:dyDescent="0.15">
      <c r="AH14606" s="25"/>
      <c r="AI14606" s="25"/>
      <c r="AN14606" s="68"/>
      <c r="AO14606" s="68"/>
    </row>
    <row r="14607" spans="34:41" x14ac:dyDescent="0.15">
      <c r="AH14607" s="25"/>
      <c r="AI14607" s="25"/>
      <c r="AN14607" s="68"/>
      <c r="AO14607" s="68"/>
    </row>
    <row r="14608" spans="34:41" x14ac:dyDescent="0.15">
      <c r="AH14608" s="25"/>
      <c r="AI14608" s="25"/>
      <c r="AN14608" s="68"/>
      <c r="AO14608" s="68"/>
    </row>
    <row r="14609" spans="34:41" x14ac:dyDescent="0.15">
      <c r="AH14609" s="25"/>
      <c r="AI14609" s="25"/>
      <c r="AN14609" s="68"/>
      <c r="AO14609" s="68"/>
    </row>
    <row r="14610" spans="34:41" x14ac:dyDescent="0.15">
      <c r="AH14610" s="25"/>
      <c r="AI14610" s="25"/>
      <c r="AN14610" s="68"/>
      <c r="AO14610" s="68"/>
    </row>
    <row r="14611" spans="34:41" x14ac:dyDescent="0.15">
      <c r="AH14611" s="25"/>
      <c r="AI14611" s="25"/>
      <c r="AN14611" s="68"/>
      <c r="AO14611" s="68"/>
    </row>
    <row r="14612" spans="34:41" x14ac:dyDescent="0.15">
      <c r="AH14612" s="25"/>
      <c r="AI14612" s="25"/>
      <c r="AN14612" s="68"/>
      <c r="AO14612" s="68"/>
    </row>
    <row r="14613" spans="34:41" x14ac:dyDescent="0.15">
      <c r="AH14613" s="25"/>
      <c r="AI14613" s="25"/>
      <c r="AN14613" s="68"/>
      <c r="AO14613" s="68"/>
    </row>
    <row r="14614" spans="34:41" x14ac:dyDescent="0.15">
      <c r="AH14614" s="25"/>
      <c r="AI14614" s="25"/>
      <c r="AN14614" s="68"/>
      <c r="AO14614" s="68"/>
    </row>
    <row r="14615" spans="34:41" x14ac:dyDescent="0.15">
      <c r="AH14615" s="25"/>
      <c r="AI14615" s="25"/>
      <c r="AN14615" s="68"/>
      <c r="AO14615" s="68"/>
    </row>
    <row r="14616" spans="34:41" x14ac:dyDescent="0.15">
      <c r="AH14616" s="25"/>
      <c r="AI14616" s="25"/>
      <c r="AN14616" s="68"/>
      <c r="AO14616" s="68"/>
    </row>
    <row r="14617" spans="34:41" x14ac:dyDescent="0.15">
      <c r="AH14617" s="25"/>
      <c r="AI14617" s="25"/>
      <c r="AN14617" s="68"/>
      <c r="AO14617" s="68"/>
    </row>
    <row r="14618" spans="34:41" x14ac:dyDescent="0.15">
      <c r="AH14618" s="25"/>
      <c r="AI14618" s="25"/>
      <c r="AN14618" s="68"/>
      <c r="AO14618" s="68"/>
    </row>
    <row r="14619" spans="34:41" x14ac:dyDescent="0.15">
      <c r="AH14619" s="25"/>
      <c r="AI14619" s="25"/>
      <c r="AN14619" s="68"/>
      <c r="AO14619" s="68"/>
    </row>
    <row r="14620" spans="34:41" x14ac:dyDescent="0.15">
      <c r="AH14620" s="25"/>
      <c r="AI14620" s="25"/>
      <c r="AN14620" s="68"/>
      <c r="AO14620" s="68"/>
    </row>
    <row r="14621" spans="34:41" x14ac:dyDescent="0.15">
      <c r="AH14621" s="25"/>
      <c r="AI14621" s="25"/>
      <c r="AN14621" s="68"/>
      <c r="AO14621" s="68"/>
    </row>
    <row r="14622" spans="34:41" x14ac:dyDescent="0.15">
      <c r="AH14622" s="25"/>
      <c r="AI14622" s="25"/>
      <c r="AN14622" s="68"/>
      <c r="AO14622" s="68"/>
    </row>
    <row r="14623" spans="34:41" x14ac:dyDescent="0.15">
      <c r="AH14623" s="25"/>
      <c r="AI14623" s="25"/>
      <c r="AN14623" s="68"/>
      <c r="AO14623" s="68"/>
    </row>
    <row r="14624" spans="34:41" x14ac:dyDescent="0.15">
      <c r="AH14624" s="25"/>
      <c r="AI14624" s="25"/>
      <c r="AN14624" s="68"/>
      <c r="AO14624" s="68"/>
    </row>
    <row r="14625" spans="34:41" x14ac:dyDescent="0.15">
      <c r="AH14625" s="25"/>
      <c r="AI14625" s="25"/>
      <c r="AN14625" s="68"/>
      <c r="AO14625" s="68"/>
    </row>
    <row r="14626" spans="34:41" x14ac:dyDescent="0.15">
      <c r="AH14626" s="25"/>
      <c r="AI14626" s="25"/>
      <c r="AN14626" s="68"/>
      <c r="AO14626" s="68"/>
    </row>
    <row r="14627" spans="34:41" x14ac:dyDescent="0.15">
      <c r="AH14627" s="25"/>
      <c r="AI14627" s="25"/>
      <c r="AN14627" s="68"/>
      <c r="AO14627" s="68"/>
    </row>
    <row r="14628" spans="34:41" x14ac:dyDescent="0.15">
      <c r="AH14628" s="25"/>
      <c r="AI14628" s="25"/>
      <c r="AN14628" s="68"/>
      <c r="AO14628" s="68"/>
    </row>
    <row r="14629" spans="34:41" x14ac:dyDescent="0.15">
      <c r="AH14629" s="25"/>
      <c r="AI14629" s="25"/>
      <c r="AN14629" s="68"/>
      <c r="AO14629" s="68"/>
    </row>
    <row r="14630" spans="34:41" x14ac:dyDescent="0.15">
      <c r="AH14630" s="25"/>
      <c r="AI14630" s="25"/>
      <c r="AN14630" s="68"/>
      <c r="AO14630" s="68"/>
    </row>
    <row r="14631" spans="34:41" x14ac:dyDescent="0.15">
      <c r="AH14631" s="25"/>
      <c r="AI14631" s="25"/>
      <c r="AN14631" s="68"/>
      <c r="AO14631" s="68"/>
    </row>
    <row r="14632" spans="34:41" x14ac:dyDescent="0.15">
      <c r="AH14632" s="25"/>
      <c r="AI14632" s="25"/>
      <c r="AN14632" s="68"/>
      <c r="AO14632" s="68"/>
    </row>
    <row r="14633" spans="34:41" x14ac:dyDescent="0.15">
      <c r="AH14633" s="25"/>
      <c r="AI14633" s="25"/>
      <c r="AN14633" s="68"/>
      <c r="AO14633" s="68"/>
    </row>
    <row r="14634" spans="34:41" x14ac:dyDescent="0.15">
      <c r="AH14634" s="25"/>
      <c r="AI14634" s="25"/>
      <c r="AN14634" s="68"/>
      <c r="AO14634" s="68"/>
    </row>
    <row r="14635" spans="34:41" x14ac:dyDescent="0.15">
      <c r="AH14635" s="25"/>
      <c r="AI14635" s="25"/>
      <c r="AN14635" s="68"/>
      <c r="AO14635" s="68"/>
    </row>
    <row r="14636" spans="34:41" x14ac:dyDescent="0.15">
      <c r="AH14636" s="25"/>
      <c r="AI14636" s="25"/>
      <c r="AN14636" s="68"/>
      <c r="AO14636" s="68"/>
    </row>
    <row r="14637" spans="34:41" x14ac:dyDescent="0.15">
      <c r="AH14637" s="25"/>
      <c r="AI14637" s="25"/>
      <c r="AN14637" s="68"/>
      <c r="AO14637" s="68"/>
    </row>
    <row r="14638" spans="34:41" x14ac:dyDescent="0.15">
      <c r="AH14638" s="25"/>
      <c r="AI14638" s="25"/>
      <c r="AN14638" s="68"/>
      <c r="AO14638" s="68"/>
    </row>
    <row r="14639" spans="34:41" x14ac:dyDescent="0.15">
      <c r="AH14639" s="25"/>
      <c r="AI14639" s="25"/>
      <c r="AN14639" s="68"/>
      <c r="AO14639" s="68"/>
    </row>
    <row r="14640" spans="34:41" x14ac:dyDescent="0.15">
      <c r="AH14640" s="25"/>
      <c r="AI14640" s="25"/>
      <c r="AN14640" s="68"/>
      <c r="AO14640" s="68"/>
    </row>
    <row r="14641" spans="34:41" x14ac:dyDescent="0.15">
      <c r="AH14641" s="25"/>
      <c r="AI14641" s="25"/>
      <c r="AN14641" s="68"/>
      <c r="AO14641" s="68"/>
    </row>
    <row r="14642" spans="34:41" x14ac:dyDescent="0.15">
      <c r="AH14642" s="25"/>
      <c r="AI14642" s="25"/>
      <c r="AN14642" s="68"/>
      <c r="AO14642" s="68"/>
    </row>
    <row r="14643" spans="34:41" x14ac:dyDescent="0.15">
      <c r="AH14643" s="25"/>
      <c r="AI14643" s="25"/>
      <c r="AN14643" s="68"/>
      <c r="AO14643" s="68"/>
    </row>
    <row r="14644" spans="34:41" x14ac:dyDescent="0.15">
      <c r="AH14644" s="25"/>
      <c r="AI14644" s="25"/>
      <c r="AN14644" s="68"/>
      <c r="AO14644" s="68"/>
    </row>
    <row r="14645" spans="34:41" x14ac:dyDescent="0.15">
      <c r="AH14645" s="25"/>
      <c r="AI14645" s="25"/>
      <c r="AN14645" s="68"/>
      <c r="AO14645" s="68"/>
    </row>
    <row r="14646" spans="34:41" x14ac:dyDescent="0.15">
      <c r="AH14646" s="25"/>
      <c r="AI14646" s="25"/>
      <c r="AN14646" s="68"/>
      <c r="AO14646" s="68"/>
    </row>
    <row r="14647" spans="34:41" x14ac:dyDescent="0.15">
      <c r="AH14647" s="25"/>
      <c r="AI14647" s="25"/>
      <c r="AN14647" s="68"/>
      <c r="AO14647" s="68"/>
    </row>
    <row r="14648" spans="34:41" x14ac:dyDescent="0.15">
      <c r="AH14648" s="25"/>
      <c r="AI14648" s="25"/>
      <c r="AN14648" s="68"/>
      <c r="AO14648" s="68"/>
    </row>
    <row r="14649" spans="34:41" x14ac:dyDescent="0.15">
      <c r="AH14649" s="25"/>
      <c r="AI14649" s="25"/>
      <c r="AN14649" s="68"/>
      <c r="AO14649" s="68"/>
    </row>
    <row r="14650" spans="34:41" x14ac:dyDescent="0.15">
      <c r="AH14650" s="25"/>
      <c r="AI14650" s="25"/>
      <c r="AN14650" s="68"/>
      <c r="AO14650" s="68"/>
    </row>
    <row r="14651" spans="34:41" x14ac:dyDescent="0.15">
      <c r="AH14651" s="25"/>
      <c r="AI14651" s="25"/>
      <c r="AN14651" s="68"/>
      <c r="AO14651" s="68"/>
    </row>
    <row r="14652" spans="34:41" x14ac:dyDescent="0.15">
      <c r="AH14652" s="25"/>
      <c r="AI14652" s="25"/>
      <c r="AN14652" s="68"/>
      <c r="AO14652" s="68"/>
    </row>
    <row r="14653" spans="34:41" x14ac:dyDescent="0.15">
      <c r="AH14653" s="25"/>
      <c r="AI14653" s="25"/>
      <c r="AN14653" s="68"/>
      <c r="AO14653" s="68"/>
    </row>
    <row r="14654" spans="34:41" x14ac:dyDescent="0.15">
      <c r="AH14654" s="25"/>
      <c r="AI14654" s="25"/>
      <c r="AN14654" s="68"/>
      <c r="AO14654" s="68"/>
    </row>
    <row r="14655" spans="34:41" x14ac:dyDescent="0.15">
      <c r="AH14655" s="25"/>
      <c r="AI14655" s="25"/>
      <c r="AN14655" s="68"/>
      <c r="AO14655" s="68"/>
    </row>
    <row r="14656" spans="34:41" x14ac:dyDescent="0.15">
      <c r="AH14656" s="25"/>
      <c r="AI14656" s="25"/>
      <c r="AN14656" s="68"/>
      <c r="AO14656" s="68"/>
    </row>
    <row r="14657" spans="34:41" x14ac:dyDescent="0.15">
      <c r="AH14657" s="25"/>
      <c r="AI14657" s="25"/>
      <c r="AN14657" s="68"/>
      <c r="AO14657" s="68"/>
    </row>
    <row r="14658" spans="34:41" x14ac:dyDescent="0.15">
      <c r="AH14658" s="25"/>
      <c r="AI14658" s="25"/>
      <c r="AN14658" s="68"/>
      <c r="AO14658" s="68"/>
    </row>
    <row r="14659" spans="34:41" x14ac:dyDescent="0.15">
      <c r="AH14659" s="25"/>
      <c r="AI14659" s="25"/>
      <c r="AN14659" s="68"/>
      <c r="AO14659" s="68"/>
    </row>
    <row r="14660" spans="34:41" x14ac:dyDescent="0.15">
      <c r="AH14660" s="25"/>
      <c r="AI14660" s="25"/>
      <c r="AN14660" s="68"/>
      <c r="AO14660" s="68"/>
    </row>
    <row r="14661" spans="34:41" x14ac:dyDescent="0.15">
      <c r="AH14661" s="25"/>
      <c r="AI14661" s="25"/>
      <c r="AN14661" s="68"/>
      <c r="AO14661" s="68"/>
    </row>
    <row r="14662" spans="34:41" x14ac:dyDescent="0.15">
      <c r="AH14662" s="25"/>
      <c r="AI14662" s="25"/>
      <c r="AN14662" s="68"/>
      <c r="AO14662" s="68"/>
    </row>
    <row r="14663" spans="34:41" x14ac:dyDescent="0.15">
      <c r="AH14663" s="25"/>
      <c r="AI14663" s="25"/>
      <c r="AN14663" s="68"/>
      <c r="AO14663" s="68"/>
    </row>
    <row r="14664" spans="34:41" x14ac:dyDescent="0.15">
      <c r="AH14664" s="25"/>
      <c r="AI14664" s="25"/>
      <c r="AN14664" s="68"/>
      <c r="AO14664" s="68"/>
    </row>
    <row r="14665" spans="34:41" x14ac:dyDescent="0.15">
      <c r="AH14665" s="25"/>
      <c r="AI14665" s="25"/>
      <c r="AN14665" s="68"/>
      <c r="AO14665" s="68"/>
    </row>
    <row r="14666" spans="34:41" x14ac:dyDescent="0.15">
      <c r="AH14666" s="25"/>
      <c r="AI14666" s="25"/>
      <c r="AN14666" s="68"/>
      <c r="AO14666" s="68"/>
    </row>
    <row r="14667" spans="34:41" x14ac:dyDescent="0.15">
      <c r="AH14667" s="25"/>
      <c r="AI14667" s="25"/>
      <c r="AN14667" s="68"/>
      <c r="AO14667" s="68"/>
    </row>
    <row r="14668" spans="34:41" x14ac:dyDescent="0.15">
      <c r="AH14668" s="25"/>
      <c r="AI14668" s="25"/>
      <c r="AN14668" s="68"/>
      <c r="AO14668" s="68"/>
    </row>
    <row r="14669" spans="34:41" x14ac:dyDescent="0.15">
      <c r="AH14669" s="25"/>
      <c r="AI14669" s="25"/>
      <c r="AN14669" s="68"/>
      <c r="AO14669" s="68"/>
    </row>
    <row r="14670" spans="34:41" x14ac:dyDescent="0.15">
      <c r="AH14670" s="25"/>
      <c r="AI14670" s="25"/>
      <c r="AN14670" s="68"/>
      <c r="AO14670" s="68"/>
    </row>
    <row r="14671" spans="34:41" x14ac:dyDescent="0.15">
      <c r="AH14671" s="25"/>
      <c r="AI14671" s="25"/>
      <c r="AN14671" s="68"/>
      <c r="AO14671" s="68"/>
    </row>
    <row r="14672" spans="34:41" x14ac:dyDescent="0.15">
      <c r="AH14672" s="25"/>
      <c r="AI14672" s="25"/>
      <c r="AN14672" s="68"/>
      <c r="AO14672" s="68"/>
    </row>
    <row r="14673" spans="34:41" x14ac:dyDescent="0.15">
      <c r="AH14673" s="25"/>
      <c r="AI14673" s="25"/>
      <c r="AN14673" s="68"/>
      <c r="AO14673" s="68"/>
    </row>
    <row r="14674" spans="34:41" x14ac:dyDescent="0.15">
      <c r="AH14674" s="25"/>
      <c r="AI14674" s="25"/>
      <c r="AN14674" s="68"/>
      <c r="AO14674" s="68"/>
    </row>
    <row r="14675" spans="34:41" x14ac:dyDescent="0.15">
      <c r="AH14675" s="25"/>
      <c r="AI14675" s="25"/>
      <c r="AN14675" s="68"/>
      <c r="AO14675" s="68"/>
    </row>
    <row r="14676" spans="34:41" x14ac:dyDescent="0.15">
      <c r="AH14676" s="25"/>
      <c r="AI14676" s="25"/>
      <c r="AN14676" s="68"/>
      <c r="AO14676" s="68"/>
    </row>
    <row r="14677" spans="34:41" x14ac:dyDescent="0.15">
      <c r="AH14677" s="25"/>
      <c r="AI14677" s="25"/>
      <c r="AN14677" s="68"/>
      <c r="AO14677" s="68"/>
    </row>
    <row r="14678" spans="34:41" x14ac:dyDescent="0.15">
      <c r="AH14678" s="25"/>
      <c r="AI14678" s="25"/>
      <c r="AN14678" s="68"/>
      <c r="AO14678" s="68"/>
    </row>
    <row r="14679" spans="34:41" x14ac:dyDescent="0.15">
      <c r="AH14679" s="25"/>
      <c r="AI14679" s="25"/>
      <c r="AN14679" s="68"/>
      <c r="AO14679" s="68"/>
    </row>
    <row r="14680" spans="34:41" x14ac:dyDescent="0.15">
      <c r="AH14680" s="25"/>
      <c r="AI14680" s="25"/>
      <c r="AN14680" s="68"/>
      <c r="AO14680" s="68"/>
    </row>
    <row r="14681" spans="34:41" x14ac:dyDescent="0.15">
      <c r="AH14681" s="25"/>
      <c r="AI14681" s="25"/>
      <c r="AN14681" s="68"/>
      <c r="AO14681" s="68"/>
    </row>
    <row r="14682" spans="34:41" x14ac:dyDescent="0.15">
      <c r="AH14682" s="25"/>
      <c r="AI14682" s="25"/>
      <c r="AN14682" s="68"/>
      <c r="AO14682" s="68"/>
    </row>
    <row r="14683" spans="34:41" x14ac:dyDescent="0.15">
      <c r="AH14683" s="25"/>
      <c r="AI14683" s="25"/>
      <c r="AN14683" s="68"/>
      <c r="AO14683" s="68"/>
    </row>
    <row r="14684" spans="34:41" x14ac:dyDescent="0.15">
      <c r="AH14684" s="25"/>
      <c r="AI14684" s="25"/>
      <c r="AN14684" s="68"/>
      <c r="AO14684" s="68"/>
    </row>
    <row r="14685" spans="34:41" x14ac:dyDescent="0.15">
      <c r="AH14685" s="25"/>
      <c r="AI14685" s="25"/>
      <c r="AN14685" s="68"/>
      <c r="AO14685" s="68"/>
    </row>
    <row r="14686" spans="34:41" x14ac:dyDescent="0.15">
      <c r="AH14686" s="25"/>
      <c r="AI14686" s="25"/>
      <c r="AN14686" s="68"/>
      <c r="AO14686" s="68"/>
    </row>
    <row r="14687" spans="34:41" x14ac:dyDescent="0.15">
      <c r="AH14687" s="25"/>
      <c r="AI14687" s="25"/>
      <c r="AN14687" s="68"/>
      <c r="AO14687" s="68"/>
    </row>
    <row r="14688" spans="34:41" x14ac:dyDescent="0.15">
      <c r="AH14688" s="25"/>
      <c r="AI14688" s="25"/>
      <c r="AN14688" s="68"/>
      <c r="AO14688" s="68"/>
    </row>
    <row r="14689" spans="34:41" x14ac:dyDescent="0.15">
      <c r="AH14689" s="25"/>
      <c r="AI14689" s="25"/>
      <c r="AN14689" s="68"/>
      <c r="AO14689" s="68"/>
    </row>
    <row r="14690" spans="34:41" x14ac:dyDescent="0.15">
      <c r="AH14690" s="25"/>
      <c r="AI14690" s="25"/>
      <c r="AN14690" s="68"/>
      <c r="AO14690" s="68"/>
    </row>
    <row r="14691" spans="34:41" x14ac:dyDescent="0.15">
      <c r="AH14691" s="25"/>
      <c r="AI14691" s="25"/>
      <c r="AN14691" s="68"/>
      <c r="AO14691" s="68"/>
    </row>
    <row r="14692" spans="34:41" x14ac:dyDescent="0.15">
      <c r="AH14692" s="25"/>
      <c r="AI14692" s="25"/>
      <c r="AN14692" s="68"/>
      <c r="AO14692" s="68"/>
    </row>
    <row r="14693" spans="34:41" x14ac:dyDescent="0.15">
      <c r="AH14693" s="25"/>
      <c r="AI14693" s="25"/>
      <c r="AN14693" s="68"/>
      <c r="AO14693" s="68"/>
    </row>
    <row r="14694" spans="34:41" x14ac:dyDescent="0.15">
      <c r="AH14694" s="25"/>
      <c r="AI14694" s="25"/>
      <c r="AN14694" s="68"/>
      <c r="AO14694" s="68"/>
    </row>
    <row r="14695" spans="34:41" x14ac:dyDescent="0.15">
      <c r="AH14695" s="25"/>
      <c r="AI14695" s="25"/>
      <c r="AN14695" s="68"/>
      <c r="AO14695" s="68"/>
    </row>
    <row r="14696" spans="34:41" x14ac:dyDescent="0.15">
      <c r="AH14696" s="25"/>
      <c r="AI14696" s="25"/>
      <c r="AN14696" s="68"/>
      <c r="AO14696" s="68"/>
    </row>
    <row r="14697" spans="34:41" x14ac:dyDescent="0.15">
      <c r="AH14697" s="25"/>
      <c r="AI14697" s="25"/>
      <c r="AN14697" s="68"/>
      <c r="AO14697" s="68"/>
    </row>
    <row r="14698" spans="34:41" x14ac:dyDescent="0.15">
      <c r="AH14698" s="25"/>
      <c r="AI14698" s="25"/>
      <c r="AN14698" s="68"/>
      <c r="AO14698" s="68"/>
    </row>
    <row r="14699" spans="34:41" x14ac:dyDescent="0.15">
      <c r="AH14699" s="25"/>
      <c r="AI14699" s="25"/>
      <c r="AN14699" s="68"/>
      <c r="AO14699" s="68"/>
    </row>
    <row r="14700" spans="34:41" x14ac:dyDescent="0.15">
      <c r="AH14700" s="25"/>
      <c r="AI14700" s="25"/>
      <c r="AN14700" s="68"/>
      <c r="AO14700" s="68"/>
    </row>
    <row r="14701" spans="34:41" x14ac:dyDescent="0.15">
      <c r="AH14701" s="25"/>
      <c r="AI14701" s="25"/>
      <c r="AN14701" s="68"/>
      <c r="AO14701" s="68"/>
    </row>
    <row r="14702" spans="34:41" x14ac:dyDescent="0.15">
      <c r="AH14702" s="25"/>
      <c r="AI14702" s="25"/>
      <c r="AN14702" s="68"/>
      <c r="AO14702" s="68"/>
    </row>
    <row r="14703" spans="34:41" x14ac:dyDescent="0.15">
      <c r="AH14703" s="25"/>
      <c r="AI14703" s="25"/>
      <c r="AN14703" s="68"/>
      <c r="AO14703" s="68"/>
    </row>
    <row r="14704" spans="34:41" x14ac:dyDescent="0.15">
      <c r="AH14704" s="25"/>
      <c r="AI14704" s="25"/>
      <c r="AN14704" s="68"/>
      <c r="AO14704" s="68"/>
    </row>
    <row r="14705" spans="34:41" x14ac:dyDescent="0.15">
      <c r="AH14705" s="25"/>
      <c r="AI14705" s="25"/>
      <c r="AN14705" s="68"/>
      <c r="AO14705" s="68"/>
    </row>
    <row r="14706" spans="34:41" x14ac:dyDescent="0.15">
      <c r="AH14706" s="25"/>
      <c r="AI14706" s="25"/>
      <c r="AN14706" s="68"/>
      <c r="AO14706" s="68"/>
    </row>
    <row r="14707" spans="34:41" x14ac:dyDescent="0.15">
      <c r="AH14707" s="25"/>
      <c r="AI14707" s="25"/>
      <c r="AN14707" s="68"/>
      <c r="AO14707" s="68"/>
    </row>
    <row r="14708" spans="34:41" x14ac:dyDescent="0.15">
      <c r="AH14708" s="25"/>
      <c r="AI14708" s="25"/>
      <c r="AN14708" s="68"/>
      <c r="AO14708" s="68"/>
    </row>
    <row r="14709" spans="34:41" x14ac:dyDescent="0.15">
      <c r="AH14709" s="25"/>
      <c r="AI14709" s="25"/>
      <c r="AN14709" s="68"/>
      <c r="AO14709" s="68"/>
    </row>
    <row r="14710" spans="34:41" x14ac:dyDescent="0.15">
      <c r="AH14710" s="25"/>
      <c r="AI14710" s="25"/>
      <c r="AN14710" s="68"/>
      <c r="AO14710" s="68"/>
    </row>
    <row r="14711" spans="34:41" x14ac:dyDescent="0.15">
      <c r="AH14711" s="25"/>
      <c r="AI14711" s="25"/>
      <c r="AN14711" s="68"/>
      <c r="AO14711" s="68"/>
    </row>
    <row r="14712" spans="34:41" x14ac:dyDescent="0.15">
      <c r="AH14712" s="25"/>
      <c r="AI14712" s="25"/>
      <c r="AN14712" s="68"/>
      <c r="AO14712" s="68"/>
    </row>
    <row r="14713" spans="34:41" x14ac:dyDescent="0.15">
      <c r="AH14713" s="25"/>
      <c r="AI14713" s="25"/>
      <c r="AN14713" s="68"/>
      <c r="AO14713" s="68"/>
    </row>
    <row r="14714" spans="34:41" x14ac:dyDescent="0.15">
      <c r="AH14714" s="25"/>
      <c r="AI14714" s="25"/>
      <c r="AN14714" s="68"/>
      <c r="AO14714" s="68"/>
    </row>
    <row r="14715" spans="34:41" x14ac:dyDescent="0.15">
      <c r="AH14715" s="25"/>
      <c r="AI14715" s="25"/>
      <c r="AN14715" s="68"/>
      <c r="AO14715" s="68"/>
    </row>
    <row r="14716" spans="34:41" x14ac:dyDescent="0.15">
      <c r="AH14716" s="25"/>
      <c r="AI14716" s="25"/>
      <c r="AN14716" s="68"/>
      <c r="AO14716" s="68"/>
    </row>
    <row r="14717" spans="34:41" x14ac:dyDescent="0.15">
      <c r="AH14717" s="25"/>
      <c r="AI14717" s="25"/>
      <c r="AN14717" s="68"/>
      <c r="AO14717" s="68"/>
    </row>
    <row r="14718" spans="34:41" x14ac:dyDescent="0.15">
      <c r="AH14718" s="25"/>
      <c r="AI14718" s="25"/>
      <c r="AN14718" s="68"/>
      <c r="AO14718" s="68"/>
    </row>
    <row r="14719" spans="34:41" x14ac:dyDescent="0.15">
      <c r="AH14719" s="25"/>
      <c r="AI14719" s="25"/>
      <c r="AN14719" s="68"/>
      <c r="AO14719" s="68"/>
    </row>
    <row r="14720" spans="34:41" x14ac:dyDescent="0.15">
      <c r="AH14720" s="25"/>
      <c r="AI14720" s="25"/>
      <c r="AN14720" s="68"/>
      <c r="AO14720" s="68"/>
    </row>
    <row r="14721" spans="34:41" x14ac:dyDescent="0.15">
      <c r="AH14721" s="25"/>
      <c r="AI14721" s="25"/>
      <c r="AN14721" s="68"/>
      <c r="AO14721" s="68"/>
    </row>
    <row r="14722" spans="34:41" x14ac:dyDescent="0.15">
      <c r="AH14722" s="25"/>
      <c r="AI14722" s="25"/>
      <c r="AN14722" s="68"/>
      <c r="AO14722" s="68"/>
    </row>
    <row r="14723" spans="34:41" x14ac:dyDescent="0.15">
      <c r="AH14723" s="25"/>
      <c r="AI14723" s="25"/>
      <c r="AN14723" s="68"/>
      <c r="AO14723" s="68"/>
    </row>
    <row r="14724" spans="34:41" x14ac:dyDescent="0.15">
      <c r="AH14724" s="25"/>
      <c r="AI14724" s="25"/>
      <c r="AN14724" s="68"/>
      <c r="AO14724" s="68"/>
    </row>
    <row r="14725" spans="34:41" x14ac:dyDescent="0.15">
      <c r="AH14725" s="25"/>
      <c r="AI14725" s="25"/>
      <c r="AN14725" s="68"/>
      <c r="AO14725" s="68"/>
    </row>
    <row r="14726" spans="34:41" x14ac:dyDescent="0.15">
      <c r="AH14726" s="25"/>
      <c r="AI14726" s="25"/>
      <c r="AN14726" s="68"/>
      <c r="AO14726" s="68"/>
    </row>
    <row r="14727" spans="34:41" x14ac:dyDescent="0.15">
      <c r="AH14727" s="25"/>
      <c r="AI14727" s="25"/>
      <c r="AN14727" s="68"/>
      <c r="AO14727" s="68"/>
    </row>
    <row r="14728" spans="34:41" x14ac:dyDescent="0.15">
      <c r="AH14728" s="25"/>
      <c r="AI14728" s="25"/>
      <c r="AN14728" s="68"/>
      <c r="AO14728" s="68"/>
    </row>
    <row r="14729" spans="34:41" x14ac:dyDescent="0.15">
      <c r="AH14729" s="25"/>
      <c r="AI14729" s="25"/>
      <c r="AN14729" s="68"/>
      <c r="AO14729" s="68"/>
    </row>
    <row r="14730" spans="34:41" x14ac:dyDescent="0.15">
      <c r="AH14730" s="25"/>
      <c r="AI14730" s="25"/>
      <c r="AN14730" s="68"/>
      <c r="AO14730" s="68"/>
    </row>
    <row r="14731" spans="34:41" x14ac:dyDescent="0.15">
      <c r="AH14731" s="25"/>
      <c r="AI14731" s="25"/>
      <c r="AN14731" s="68"/>
      <c r="AO14731" s="68"/>
    </row>
    <row r="14732" spans="34:41" x14ac:dyDescent="0.15">
      <c r="AH14732" s="25"/>
      <c r="AI14732" s="25"/>
      <c r="AN14732" s="68"/>
      <c r="AO14732" s="68"/>
    </row>
    <row r="14733" spans="34:41" x14ac:dyDescent="0.15">
      <c r="AH14733" s="25"/>
      <c r="AI14733" s="25"/>
      <c r="AN14733" s="68"/>
      <c r="AO14733" s="68"/>
    </row>
    <row r="14734" spans="34:41" x14ac:dyDescent="0.15">
      <c r="AH14734" s="25"/>
      <c r="AI14734" s="25"/>
      <c r="AN14734" s="68"/>
      <c r="AO14734" s="68"/>
    </row>
    <row r="14735" spans="34:41" x14ac:dyDescent="0.15">
      <c r="AH14735" s="25"/>
      <c r="AI14735" s="25"/>
      <c r="AN14735" s="68"/>
      <c r="AO14735" s="68"/>
    </row>
    <row r="14736" spans="34:41" x14ac:dyDescent="0.15">
      <c r="AH14736" s="25"/>
      <c r="AI14736" s="25"/>
      <c r="AN14736" s="68"/>
      <c r="AO14736" s="68"/>
    </row>
    <row r="14737" spans="34:41" x14ac:dyDescent="0.15">
      <c r="AH14737" s="25"/>
      <c r="AI14737" s="25"/>
      <c r="AN14737" s="68"/>
      <c r="AO14737" s="68"/>
    </row>
    <row r="14738" spans="34:41" x14ac:dyDescent="0.15">
      <c r="AH14738" s="25"/>
      <c r="AI14738" s="25"/>
      <c r="AN14738" s="68"/>
      <c r="AO14738" s="68"/>
    </row>
    <row r="14739" spans="34:41" x14ac:dyDescent="0.15">
      <c r="AH14739" s="25"/>
      <c r="AI14739" s="25"/>
      <c r="AN14739" s="68"/>
      <c r="AO14739" s="68"/>
    </row>
    <row r="14740" spans="34:41" x14ac:dyDescent="0.15">
      <c r="AH14740" s="25"/>
      <c r="AI14740" s="25"/>
      <c r="AN14740" s="68"/>
      <c r="AO14740" s="68"/>
    </row>
    <row r="14741" spans="34:41" x14ac:dyDescent="0.15">
      <c r="AH14741" s="25"/>
      <c r="AI14741" s="25"/>
      <c r="AN14741" s="68"/>
      <c r="AO14741" s="68"/>
    </row>
    <row r="14742" spans="34:41" x14ac:dyDescent="0.15">
      <c r="AH14742" s="25"/>
      <c r="AI14742" s="25"/>
      <c r="AN14742" s="68"/>
      <c r="AO14742" s="68"/>
    </row>
    <row r="14743" spans="34:41" x14ac:dyDescent="0.15">
      <c r="AH14743" s="25"/>
      <c r="AI14743" s="25"/>
      <c r="AN14743" s="68"/>
      <c r="AO14743" s="68"/>
    </row>
    <row r="14744" spans="34:41" x14ac:dyDescent="0.15">
      <c r="AH14744" s="25"/>
      <c r="AI14744" s="25"/>
      <c r="AN14744" s="68"/>
      <c r="AO14744" s="68"/>
    </row>
    <row r="14745" spans="34:41" x14ac:dyDescent="0.15">
      <c r="AH14745" s="25"/>
      <c r="AI14745" s="25"/>
      <c r="AN14745" s="68"/>
      <c r="AO14745" s="68"/>
    </row>
    <row r="14746" spans="34:41" x14ac:dyDescent="0.15">
      <c r="AH14746" s="25"/>
      <c r="AI14746" s="25"/>
      <c r="AN14746" s="68"/>
      <c r="AO14746" s="68"/>
    </row>
    <row r="14747" spans="34:41" x14ac:dyDescent="0.15">
      <c r="AH14747" s="25"/>
      <c r="AI14747" s="25"/>
      <c r="AN14747" s="68"/>
      <c r="AO14747" s="68"/>
    </row>
    <row r="14748" spans="34:41" x14ac:dyDescent="0.15">
      <c r="AH14748" s="25"/>
      <c r="AI14748" s="25"/>
      <c r="AN14748" s="68"/>
      <c r="AO14748" s="68"/>
    </row>
    <row r="14749" spans="34:41" x14ac:dyDescent="0.15">
      <c r="AH14749" s="25"/>
      <c r="AI14749" s="25"/>
      <c r="AN14749" s="68"/>
      <c r="AO14749" s="68"/>
    </row>
    <row r="14750" spans="34:41" x14ac:dyDescent="0.15">
      <c r="AH14750" s="25"/>
      <c r="AI14750" s="25"/>
      <c r="AN14750" s="68"/>
      <c r="AO14750" s="68"/>
    </row>
    <row r="14751" spans="34:41" x14ac:dyDescent="0.15">
      <c r="AH14751" s="25"/>
      <c r="AI14751" s="25"/>
      <c r="AN14751" s="68"/>
      <c r="AO14751" s="68"/>
    </row>
    <row r="14752" spans="34:41" x14ac:dyDescent="0.15">
      <c r="AH14752" s="25"/>
      <c r="AI14752" s="25"/>
      <c r="AN14752" s="68"/>
      <c r="AO14752" s="68"/>
    </row>
    <row r="14753" spans="34:41" x14ac:dyDescent="0.15">
      <c r="AH14753" s="25"/>
      <c r="AI14753" s="25"/>
      <c r="AN14753" s="68"/>
      <c r="AO14753" s="68"/>
    </row>
    <row r="14754" spans="34:41" x14ac:dyDescent="0.15">
      <c r="AH14754" s="25"/>
      <c r="AI14754" s="25"/>
      <c r="AN14754" s="68"/>
      <c r="AO14754" s="68"/>
    </row>
    <row r="14755" spans="34:41" x14ac:dyDescent="0.15">
      <c r="AH14755" s="25"/>
      <c r="AI14755" s="25"/>
      <c r="AN14755" s="68"/>
      <c r="AO14755" s="68"/>
    </row>
    <row r="14756" spans="34:41" x14ac:dyDescent="0.15">
      <c r="AH14756" s="25"/>
      <c r="AI14756" s="25"/>
      <c r="AN14756" s="68"/>
      <c r="AO14756" s="68"/>
    </row>
    <row r="14757" spans="34:41" x14ac:dyDescent="0.15">
      <c r="AH14757" s="25"/>
      <c r="AI14757" s="25"/>
      <c r="AN14757" s="68"/>
      <c r="AO14757" s="68"/>
    </row>
    <row r="14758" spans="34:41" x14ac:dyDescent="0.15">
      <c r="AH14758" s="25"/>
      <c r="AI14758" s="25"/>
      <c r="AN14758" s="68"/>
      <c r="AO14758" s="68"/>
    </row>
    <row r="14759" spans="34:41" x14ac:dyDescent="0.15">
      <c r="AH14759" s="25"/>
      <c r="AI14759" s="25"/>
      <c r="AN14759" s="68"/>
      <c r="AO14759" s="68"/>
    </row>
    <row r="14760" spans="34:41" x14ac:dyDescent="0.15">
      <c r="AH14760" s="25"/>
      <c r="AI14760" s="25"/>
      <c r="AN14760" s="68"/>
      <c r="AO14760" s="68"/>
    </row>
    <row r="14761" spans="34:41" x14ac:dyDescent="0.15">
      <c r="AH14761" s="25"/>
      <c r="AI14761" s="25"/>
      <c r="AN14761" s="68"/>
      <c r="AO14761" s="68"/>
    </row>
    <row r="14762" spans="34:41" x14ac:dyDescent="0.15">
      <c r="AH14762" s="25"/>
      <c r="AI14762" s="25"/>
      <c r="AN14762" s="68"/>
      <c r="AO14762" s="68"/>
    </row>
    <row r="14763" spans="34:41" x14ac:dyDescent="0.15">
      <c r="AH14763" s="25"/>
      <c r="AI14763" s="25"/>
      <c r="AN14763" s="68"/>
      <c r="AO14763" s="68"/>
    </row>
    <row r="14764" spans="34:41" x14ac:dyDescent="0.15">
      <c r="AH14764" s="25"/>
      <c r="AI14764" s="25"/>
      <c r="AN14764" s="68"/>
      <c r="AO14764" s="68"/>
    </row>
    <row r="14765" spans="34:41" x14ac:dyDescent="0.15">
      <c r="AH14765" s="25"/>
      <c r="AI14765" s="25"/>
      <c r="AN14765" s="68"/>
      <c r="AO14765" s="68"/>
    </row>
    <row r="14766" spans="34:41" x14ac:dyDescent="0.15">
      <c r="AH14766" s="25"/>
      <c r="AI14766" s="25"/>
      <c r="AN14766" s="68"/>
      <c r="AO14766" s="68"/>
    </row>
    <row r="14767" spans="34:41" x14ac:dyDescent="0.15">
      <c r="AH14767" s="25"/>
      <c r="AI14767" s="25"/>
      <c r="AN14767" s="68"/>
      <c r="AO14767" s="68"/>
    </row>
    <row r="14768" spans="34:41" x14ac:dyDescent="0.15">
      <c r="AH14768" s="25"/>
      <c r="AI14768" s="25"/>
      <c r="AN14768" s="68"/>
      <c r="AO14768" s="68"/>
    </row>
    <row r="14769" spans="34:41" x14ac:dyDescent="0.15">
      <c r="AH14769" s="25"/>
      <c r="AI14769" s="25"/>
      <c r="AN14769" s="68"/>
      <c r="AO14769" s="68"/>
    </row>
    <row r="14770" spans="34:41" x14ac:dyDescent="0.15">
      <c r="AH14770" s="25"/>
      <c r="AI14770" s="25"/>
      <c r="AN14770" s="68"/>
      <c r="AO14770" s="68"/>
    </row>
    <row r="14771" spans="34:41" x14ac:dyDescent="0.15">
      <c r="AH14771" s="25"/>
      <c r="AI14771" s="25"/>
      <c r="AN14771" s="68"/>
      <c r="AO14771" s="68"/>
    </row>
    <row r="14772" spans="34:41" x14ac:dyDescent="0.15">
      <c r="AH14772" s="25"/>
      <c r="AI14772" s="25"/>
      <c r="AN14772" s="68"/>
      <c r="AO14772" s="68"/>
    </row>
    <row r="14773" spans="34:41" x14ac:dyDescent="0.15">
      <c r="AH14773" s="25"/>
      <c r="AI14773" s="25"/>
      <c r="AN14773" s="68"/>
      <c r="AO14773" s="68"/>
    </row>
    <row r="14774" spans="34:41" x14ac:dyDescent="0.15">
      <c r="AH14774" s="25"/>
      <c r="AI14774" s="25"/>
      <c r="AN14774" s="68"/>
      <c r="AO14774" s="68"/>
    </row>
    <row r="14775" spans="34:41" x14ac:dyDescent="0.15">
      <c r="AH14775" s="25"/>
      <c r="AI14775" s="25"/>
      <c r="AN14775" s="68"/>
      <c r="AO14775" s="68"/>
    </row>
    <row r="14776" spans="34:41" x14ac:dyDescent="0.15">
      <c r="AH14776" s="25"/>
      <c r="AI14776" s="25"/>
      <c r="AN14776" s="68"/>
      <c r="AO14776" s="68"/>
    </row>
    <row r="14777" spans="34:41" x14ac:dyDescent="0.15">
      <c r="AH14777" s="25"/>
      <c r="AI14777" s="25"/>
      <c r="AN14777" s="68"/>
      <c r="AO14777" s="68"/>
    </row>
    <row r="14778" spans="34:41" x14ac:dyDescent="0.15">
      <c r="AH14778" s="25"/>
      <c r="AI14778" s="25"/>
      <c r="AN14778" s="68"/>
      <c r="AO14778" s="68"/>
    </row>
    <row r="14779" spans="34:41" x14ac:dyDescent="0.15">
      <c r="AH14779" s="25"/>
      <c r="AI14779" s="25"/>
      <c r="AN14779" s="68"/>
      <c r="AO14779" s="68"/>
    </row>
    <row r="14780" spans="34:41" x14ac:dyDescent="0.15">
      <c r="AH14780" s="25"/>
      <c r="AI14780" s="25"/>
      <c r="AN14780" s="68"/>
      <c r="AO14780" s="68"/>
    </row>
    <row r="14781" spans="34:41" x14ac:dyDescent="0.15">
      <c r="AH14781" s="25"/>
      <c r="AI14781" s="25"/>
      <c r="AN14781" s="68"/>
      <c r="AO14781" s="68"/>
    </row>
    <row r="14782" spans="34:41" x14ac:dyDescent="0.15">
      <c r="AH14782" s="25"/>
      <c r="AI14782" s="25"/>
      <c r="AN14782" s="68"/>
      <c r="AO14782" s="68"/>
    </row>
    <row r="14783" spans="34:41" x14ac:dyDescent="0.15">
      <c r="AH14783" s="25"/>
      <c r="AI14783" s="25"/>
      <c r="AN14783" s="68"/>
      <c r="AO14783" s="68"/>
    </row>
    <row r="14784" spans="34:41" x14ac:dyDescent="0.15">
      <c r="AH14784" s="25"/>
      <c r="AI14784" s="25"/>
      <c r="AN14784" s="68"/>
      <c r="AO14784" s="68"/>
    </row>
    <row r="14785" spans="34:41" x14ac:dyDescent="0.15">
      <c r="AH14785" s="25"/>
      <c r="AI14785" s="25"/>
      <c r="AN14785" s="68"/>
      <c r="AO14785" s="68"/>
    </row>
    <row r="14786" spans="34:41" x14ac:dyDescent="0.15">
      <c r="AH14786" s="25"/>
      <c r="AI14786" s="25"/>
      <c r="AN14786" s="68"/>
      <c r="AO14786" s="68"/>
    </row>
    <row r="14787" spans="34:41" x14ac:dyDescent="0.15">
      <c r="AH14787" s="25"/>
      <c r="AI14787" s="25"/>
      <c r="AN14787" s="68"/>
      <c r="AO14787" s="68"/>
    </row>
    <row r="14788" spans="34:41" x14ac:dyDescent="0.15">
      <c r="AH14788" s="25"/>
      <c r="AI14788" s="25"/>
      <c r="AN14788" s="68"/>
      <c r="AO14788" s="68"/>
    </row>
    <row r="14789" spans="34:41" x14ac:dyDescent="0.15">
      <c r="AH14789" s="25"/>
      <c r="AI14789" s="25"/>
      <c r="AN14789" s="68"/>
      <c r="AO14789" s="68"/>
    </row>
    <row r="14790" spans="34:41" x14ac:dyDescent="0.15">
      <c r="AH14790" s="25"/>
      <c r="AI14790" s="25"/>
      <c r="AN14790" s="68"/>
      <c r="AO14790" s="68"/>
    </row>
    <row r="14791" spans="34:41" x14ac:dyDescent="0.15">
      <c r="AH14791" s="25"/>
      <c r="AI14791" s="25"/>
      <c r="AN14791" s="68"/>
      <c r="AO14791" s="68"/>
    </row>
    <row r="14792" spans="34:41" x14ac:dyDescent="0.15">
      <c r="AH14792" s="25"/>
      <c r="AI14792" s="25"/>
      <c r="AN14792" s="68"/>
      <c r="AO14792" s="68"/>
    </row>
    <row r="14793" spans="34:41" x14ac:dyDescent="0.15">
      <c r="AH14793" s="25"/>
      <c r="AI14793" s="25"/>
      <c r="AN14793" s="68"/>
      <c r="AO14793" s="68"/>
    </row>
    <row r="14794" spans="34:41" x14ac:dyDescent="0.15">
      <c r="AH14794" s="25"/>
      <c r="AI14794" s="25"/>
      <c r="AN14794" s="68"/>
      <c r="AO14794" s="68"/>
    </row>
    <row r="14795" spans="34:41" x14ac:dyDescent="0.15">
      <c r="AH14795" s="25"/>
      <c r="AI14795" s="25"/>
      <c r="AN14795" s="68"/>
      <c r="AO14795" s="68"/>
    </row>
    <row r="14796" spans="34:41" x14ac:dyDescent="0.15">
      <c r="AH14796" s="25"/>
      <c r="AI14796" s="25"/>
      <c r="AN14796" s="68"/>
      <c r="AO14796" s="68"/>
    </row>
    <row r="14797" spans="34:41" x14ac:dyDescent="0.15">
      <c r="AH14797" s="25"/>
      <c r="AI14797" s="25"/>
      <c r="AN14797" s="68"/>
      <c r="AO14797" s="68"/>
    </row>
    <row r="14798" spans="34:41" x14ac:dyDescent="0.15">
      <c r="AH14798" s="25"/>
      <c r="AI14798" s="25"/>
      <c r="AN14798" s="68"/>
      <c r="AO14798" s="68"/>
    </row>
    <row r="14799" spans="34:41" x14ac:dyDescent="0.15">
      <c r="AH14799" s="25"/>
      <c r="AI14799" s="25"/>
      <c r="AN14799" s="68"/>
      <c r="AO14799" s="68"/>
    </row>
    <row r="14800" spans="34:41" x14ac:dyDescent="0.15">
      <c r="AH14800" s="25"/>
      <c r="AI14800" s="25"/>
      <c r="AN14800" s="68"/>
      <c r="AO14800" s="68"/>
    </row>
    <row r="14801" spans="34:41" x14ac:dyDescent="0.15">
      <c r="AH14801" s="25"/>
      <c r="AI14801" s="25"/>
      <c r="AN14801" s="68"/>
      <c r="AO14801" s="68"/>
    </row>
    <row r="14802" spans="34:41" x14ac:dyDescent="0.15">
      <c r="AH14802" s="25"/>
      <c r="AI14802" s="25"/>
      <c r="AN14802" s="68"/>
      <c r="AO14802" s="68"/>
    </row>
    <row r="14803" spans="34:41" x14ac:dyDescent="0.15">
      <c r="AH14803" s="25"/>
      <c r="AI14803" s="25"/>
      <c r="AN14803" s="68"/>
      <c r="AO14803" s="68"/>
    </row>
    <row r="14804" spans="34:41" x14ac:dyDescent="0.15">
      <c r="AH14804" s="25"/>
      <c r="AI14804" s="25"/>
      <c r="AN14804" s="68"/>
      <c r="AO14804" s="68"/>
    </row>
    <row r="14805" spans="34:41" x14ac:dyDescent="0.15">
      <c r="AH14805" s="25"/>
      <c r="AI14805" s="25"/>
      <c r="AN14805" s="68"/>
      <c r="AO14805" s="68"/>
    </row>
    <row r="14806" spans="34:41" x14ac:dyDescent="0.15">
      <c r="AH14806" s="25"/>
      <c r="AI14806" s="25"/>
      <c r="AN14806" s="68"/>
      <c r="AO14806" s="68"/>
    </row>
    <row r="14807" spans="34:41" x14ac:dyDescent="0.15">
      <c r="AH14807" s="25"/>
      <c r="AI14807" s="25"/>
      <c r="AN14807" s="68"/>
      <c r="AO14807" s="68"/>
    </row>
    <row r="14808" spans="34:41" x14ac:dyDescent="0.15">
      <c r="AH14808" s="25"/>
      <c r="AI14808" s="25"/>
      <c r="AN14808" s="68"/>
      <c r="AO14808" s="68"/>
    </row>
    <row r="14809" spans="34:41" x14ac:dyDescent="0.15">
      <c r="AH14809" s="25"/>
      <c r="AI14809" s="25"/>
      <c r="AN14809" s="68"/>
      <c r="AO14809" s="68"/>
    </row>
    <row r="14810" spans="34:41" x14ac:dyDescent="0.15">
      <c r="AH14810" s="25"/>
      <c r="AI14810" s="25"/>
      <c r="AN14810" s="68"/>
      <c r="AO14810" s="68"/>
    </row>
    <row r="14811" spans="34:41" x14ac:dyDescent="0.15">
      <c r="AH14811" s="25"/>
      <c r="AI14811" s="25"/>
      <c r="AN14811" s="68"/>
      <c r="AO14811" s="68"/>
    </row>
    <row r="14812" spans="34:41" x14ac:dyDescent="0.15">
      <c r="AH14812" s="25"/>
      <c r="AI14812" s="25"/>
      <c r="AN14812" s="68"/>
      <c r="AO14812" s="68"/>
    </row>
    <row r="14813" spans="34:41" x14ac:dyDescent="0.15">
      <c r="AH14813" s="25"/>
      <c r="AI14813" s="25"/>
      <c r="AN14813" s="68"/>
      <c r="AO14813" s="68"/>
    </row>
    <row r="14814" spans="34:41" x14ac:dyDescent="0.15">
      <c r="AH14814" s="25"/>
      <c r="AI14814" s="25"/>
      <c r="AN14814" s="68"/>
      <c r="AO14814" s="68"/>
    </row>
    <row r="14815" spans="34:41" x14ac:dyDescent="0.15">
      <c r="AH14815" s="25"/>
      <c r="AI14815" s="25"/>
      <c r="AN14815" s="68"/>
      <c r="AO14815" s="68"/>
    </row>
    <row r="14816" spans="34:41" x14ac:dyDescent="0.15">
      <c r="AH14816" s="25"/>
      <c r="AI14816" s="25"/>
      <c r="AN14816" s="68"/>
      <c r="AO14816" s="68"/>
    </row>
    <row r="14817" spans="34:41" x14ac:dyDescent="0.15">
      <c r="AH14817" s="25"/>
      <c r="AI14817" s="25"/>
      <c r="AN14817" s="68"/>
      <c r="AO14817" s="68"/>
    </row>
    <row r="14818" spans="34:41" x14ac:dyDescent="0.15">
      <c r="AH14818" s="25"/>
      <c r="AI14818" s="25"/>
      <c r="AN14818" s="68"/>
      <c r="AO14818" s="68"/>
    </row>
    <row r="14819" spans="34:41" x14ac:dyDescent="0.15">
      <c r="AH14819" s="25"/>
      <c r="AI14819" s="25"/>
      <c r="AN14819" s="68"/>
      <c r="AO14819" s="68"/>
    </row>
    <row r="14820" spans="34:41" x14ac:dyDescent="0.15">
      <c r="AH14820" s="25"/>
      <c r="AI14820" s="25"/>
      <c r="AN14820" s="68"/>
      <c r="AO14820" s="68"/>
    </row>
    <row r="14821" spans="34:41" x14ac:dyDescent="0.15">
      <c r="AH14821" s="25"/>
      <c r="AI14821" s="25"/>
      <c r="AN14821" s="68"/>
      <c r="AO14821" s="68"/>
    </row>
    <row r="14822" spans="34:41" x14ac:dyDescent="0.15">
      <c r="AH14822" s="25"/>
      <c r="AI14822" s="25"/>
      <c r="AN14822" s="68"/>
      <c r="AO14822" s="68"/>
    </row>
    <row r="14823" spans="34:41" x14ac:dyDescent="0.15">
      <c r="AH14823" s="25"/>
      <c r="AI14823" s="25"/>
      <c r="AN14823" s="68"/>
      <c r="AO14823" s="68"/>
    </row>
    <row r="14824" spans="34:41" x14ac:dyDescent="0.15">
      <c r="AH14824" s="25"/>
      <c r="AI14824" s="25"/>
      <c r="AN14824" s="68"/>
      <c r="AO14824" s="68"/>
    </row>
    <row r="14825" spans="34:41" x14ac:dyDescent="0.15">
      <c r="AH14825" s="25"/>
      <c r="AI14825" s="25"/>
      <c r="AN14825" s="68"/>
      <c r="AO14825" s="68"/>
    </row>
    <row r="14826" spans="34:41" x14ac:dyDescent="0.15">
      <c r="AH14826" s="25"/>
      <c r="AI14826" s="25"/>
      <c r="AN14826" s="68"/>
      <c r="AO14826" s="68"/>
    </row>
    <row r="14827" spans="34:41" x14ac:dyDescent="0.15">
      <c r="AH14827" s="25"/>
      <c r="AI14827" s="25"/>
      <c r="AN14827" s="68"/>
      <c r="AO14827" s="68"/>
    </row>
    <row r="14828" spans="34:41" x14ac:dyDescent="0.15">
      <c r="AH14828" s="25"/>
      <c r="AI14828" s="25"/>
      <c r="AN14828" s="68"/>
      <c r="AO14828" s="68"/>
    </row>
    <row r="14829" spans="34:41" x14ac:dyDescent="0.15">
      <c r="AH14829" s="25"/>
      <c r="AI14829" s="25"/>
      <c r="AN14829" s="68"/>
      <c r="AO14829" s="68"/>
    </row>
    <row r="14830" spans="34:41" x14ac:dyDescent="0.15">
      <c r="AH14830" s="25"/>
      <c r="AI14830" s="25"/>
      <c r="AN14830" s="68"/>
      <c r="AO14830" s="68"/>
    </row>
    <row r="14831" spans="34:41" x14ac:dyDescent="0.15">
      <c r="AH14831" s="25"/>
      <c r="AI14831" s="25"/>
      <c r="AN14831" s="68"/>
      <c r="AO14831" s="68"/>
    </row>
    <row r="14832" spans="34:41" x14ac:dyDescent="0.15">
      <c r="AH14832" s="25"/>
      <c r="AI14832" s="25"/>
      <c r="AN14832" s="68"/>
      <c r="AO14832" s="68"/>
    </row>
    <row r="14833" spans="34:41" x14ac:dyDescent="0.15">
      <c r="AH14833" s="25"/>
      <c r="AI14833" s="25"/>
      <c r="AN14833" s="68"/>
      <c r="AO14833" s="68"/>
    </row>
    <row r="14834" spans="34:41" x14ac:dyDescent="0.15">
      <c r="AH14834" s="25"/>
      <c r="AI14834" s="25"/>
      <c r="AN14834" s="68"/>
      <c r="AO14834" s="68"/>
    </row>
    <row r="14835" spans="34:41" x14ac:dyDescent="0.15">
      <c r="AH14835" s="25"/>
      <c r="AI14835" s="25"/>
      <c r="AN14835" s="68"/>
      <c r="AO14835" s="68"/>
    </row>
    <row r="14836" spans="34:41" x14ac:dyDescent="0.15">
      <c r="AH14836" s="25"/>
      <c r="AI14836" s="25"/>
      <c r="AN14836" s="68"/>
      <c r="AO14836" s="68"/>
    </row>
    <row r="14837" spans="34:41" x14ac:dyDescent="0.15">
      <c r="AH14837" s="25"/>
      <c r="AI14837" s="25"/>
      <c r="AN14837" s="68"/>
      <c r="AO14837" s="68"/>
    </row>
    <row r="14838" spans="34:41" x14ac:dyDescent="0.15">
      <c r="AH14838" s="25"/>
      <c r="AI14838" s="25"/>
      <c r="AN14838" s="68"/>
      <c r="AO14838" s="68"/>
    </row>
    <row r="14839" spans="34:41" x14ac:dyDescent="0.15">
      <c r="AH14839" s="25"/>
      <c r="AI14839" s="25"/>
      <c r="AN14839" s="68"/>
      <c r="AO14839" s="68"/>
    </row>
    <row r="14840" spans="34:41" x14ac:dyDescent="0.15">
      <c r="AH14840" s="25"/>
      <c r="AI14840" s="25"/>
      <c r="AN14840" s="68"/>
      <c r="AO14840" s="68"/>
    </row>
    <row r="14841" spans="34:41" x14ac:dyDescent="0.15">
      <c r="AH14841" s="25"/>
      <c r="AI14841" s="25"/>
      <c r="AN14841" s="68"/>
      <c r="AO14841" s="68"/>
    </row>
    <row r="14842" spans="34:41" x14ac:dyDescent="0.15">
      <c r="AH14842" s="25"/>
      <c r="AI14842" s="25"/>
      <c r="AN14842" s="68"/>
      <c r="AO14842" s="68"/>
    </row>
    <row r="14843" spans="34:41" x14ac:dyDescent="0.15">
      <c r="AH14843" s="25"/>
      <c r="AI14843" s="25"/>
      <c r="AN14843" s="68"/>
      <c r="AO14843" s="68"/>
    </row>
    <row r="14844" spans="34:41" x14ac:dyDescent="0.15">
      <c r="AH14844" s="25"/>
      <c r="AI14844" s="25"/>
      <c r="AN14844" s="68"/>
      <c r="AO14844" s="68"/>
    </row>
    <row r="14845" spans="34:41" x14ac:dyDescent="0.15">
      <c r="AH14845" s="25"/>
      <c r="AI14845" s="25"/>
      <c r="AN14845" s="68"/>
      <c r="AO14845" s="68"/>
    </row>
    <row r="14846" spans="34:41" x14ac:dyDescent="0.15">
      <c r="AH14846" s="25"/>
      <c r="AI14846" s="25"/>
      <c r="AN14846" s="68"/>
      <c r="AO14846" s="68"/>
    </row>
    <row r="14847" spans="34:41" x14ac:dyDescent="0.15">
      <c r="AH14847" s="25"/>
      <c r="AI14847" s="25"/>
      <c r="AN14847" s="68"/>
      <c r="AO14847" s="68"/>
    </row>
    <row r="14848" spans="34:41" x14ac:dyDescent="0.15">
      <c r="AH14848" s="25"/>
      <c r="AI14848" s="25"/>
      <c r="AN14848" s="68"/>
      <c r="AO14848" s="68"/>
    </row>
    <row r="14849" spans="34:41" x14ac:dyDescent="0.15">
      <c r="AH14849" s="25"/>
      <c r="AI14849" s="25"/>
      <c r="AN14849" s="68"/>
      <c r="AO14849" s="68"/>
    </row>
    <row r="14850" spans="34:41" x14ac:dyDescent="0.15">
      <c r="AH14850" s="25"/>
      <c r="AI14850" s="25"/>
      <c r="AN14850" s="68"/>
      <c r="AO14850" s="68"/>
    </row>
    <row r="14851" spans="34:41" x14ac:dyDescent="0.15">
      <c r="AH14851" s="25"/>
      <c r="AI14851" s="25"/>
      <c r="AN14851" s="68"/>
      <c r="AO14851" s="68"/>
    </row>
    <row r="14852" spans="34:41" x14ac:dyDescent="0.15">
      <c r="AH14852" s="25"/>
      <c r="AI14852" s="25"/>
      <c r="AN14852" s="68"/>
      <c r="AO14852" s="68"/>
    </row>
    <row r="14853" spans="34:41" x14ac:dyDescent="0.15">
      <c r="AH14853" s="25"/>
      <c r="AI14853" s="25"/>
      <c r="AN14853" s="68"/>
      <c r="AO14853" s="68"/>
    </row>
    <row r="14854" spans="34:41" x14ac:dyDescent="0.15">
      <c r="AH14854" s="25"/>
      <c r="AI14854" s="25"/>
      <c r="AN14854" s="68"/>
      <c r="AO14854" s="68"/>
    </row>
    <row r="14855" spans="34:41" x14ac:dyDescent="0.15">
      <c r="AH14855" s="25"/>
      <c r="AI14855" s="25"/>
      <c r="AN14855" s="68"/>
      <c r="AO14855" s="68"/>
    </row>
    <row r="14856" spans="34:41" x14ac:dyDescent="0.15">
      <c r="AH14856" s="25"/>
      <c r="AI14856" s="25"/>
      <c r="AN14856" s="68"/>
      <c r="AO14856" s="68"/>
    </row>
    <row r="14857" spans="34:41" x14ac:dyDescent="0.15">
      <c r="AH14857" s="25"/>
      <c r="AI14857" s="25"/>
      <c r="AN14857" s="68"/>
      <c r="AO14857" s="68"/>
    </row>
    <row r="14858" spans="34:41" x14ac:dyDescent="0.15">
      <c r="AH14858" s="25"/>
      <c r="AI14858" s="25"/>
      <c r="AN14858" s="68"/>
      <c r="AO14858" s="68"/>
    </row>
    <row r="14859" spans="34:41" x14ac:dyDescent="0.15">
      <c r="AH14859" s="25"/>
      <c r="AI14859" s="25"/>
      <c r="AN14859" s="68"/>
      <c r="AO14859" s="68"/>
    </row>
    <row r="14860" spans="34:41" x14ac:dyDescent="0.15">
      <c r="AH14860" s="25"/>
      <c r="AI14860" s="25"/>
      <c r="AN14860" s="68"/>
      <c r="AO14860" s="68"/>
    </row>
    <row r="14861" spans="34:41" x14ac:dyDescent="0.15">
      <c r="AH14861" s="25"/>
      <c r="AI14861" s="25"/>
      <c r="AN14861" s="68"/>
      <c r="AO14861" s="68"/>
    </row>
    <row r="14862" spans="34:41" x14ac:dyDescent="0.15">
      <c r="AH14862" s="25"/>
      <c r="AI14862" s="25"/>
      <c r="AN14862" s="68"/>
      <c r="AO14862" s="68"/>
    </row>
    <row r="14863" spans="34:41" x14ac:dyDescent="0.15">
      <c r="AH14863" s="25"/>
      <c r="AI14863" s="25"/>
      <c r="AN14863" s="68"/>
      <c r="AO14863" s="68"/>
    </row>
    <row r="14864" spans="34:41" x14ac:dyDescent="0.15">
      <c r="AH14864" s="25"/>
      <c r="AI14864" s="25"/>
      <c r="AN14864" s="68"/>
      <c r="AO14864" s="68"/>
    </row>
    <row r="14865" spans="34:41" x14ac:dyDescent="0.15">
      <c r="AH14865" s="25"/>
      <c r="AI14865" s="25"/>
      <c r="AN14865" s="68"/>
      <c r="AO14865" s="68"/>
    </row>
    <row r="14866" spans="34:41" x14ac:dyDescent="0.15">
      <c r="AH14866" s="25"/>
      <c r="AI14866" s="25"/>
      <c r="AN14866" s="68"/>
      <c r="AO14866" s="68"/>
    </row>
    <row r="14867" spans="34:41" x14ac:dyDescent="0.15">
      <c r="AH14867" s="25"/>
      <c r="AI14867" s="25"/>
      <c r="AN14867" s="68"/>
      <c r="AO14867" s="68"/>
    </row>
    <row r="14868" spans="34:41" x14ac:dyDescent="0.15">
      <c r="AH14868" s="25"/>
      <c r="AI14868" s="25"/>
      <c r="AN14868" s="68"/>
      <c r="AO14868" s="68"/>
    </row>
    <row r="14869" spans="34:41" x14ac:dyDescent="0.15">
      <c r="AH14869" s="25"/>
      <c r="AI14869" s="25"/>
      <c r="AN14869" s="68"/>
      <c r="AO14869" s="68"/>
    </row>
    <row r="14870" spans="34:41" x14ac:dyDescent="0.15">
      <c r="AH14870" s="25"/>
      <c r="AI14870" s="25"/>
      <c r="AN14870" s="68"/>
      <c r="AO14870" s="68"/>
    </row>
    <row r="14871" spans="34:41" x14ac:dyDescent="0.15">
      <c r="AH14871" s="25"/>
      <c r="AI14871" s="25"/>
      <c r="AN14871" s="68"/>
      <c r="AO14871" s="68"/>
    </row>
    <row r="14872" spans="34:41" x14ac:dyDescent="0.15">
      <c r="AH14872" s="25"/>
      <c r="AI14872" s="25"/>
      <c r="AN14872" s="68"/>
      <c r="AO14872" s="68"/>
    </row>
    <row r="14873" spans="34:41" x14ac:dyDescent="0.15">
      <c r="AH14873" s="25"/>
      <c r="AI14873" s="25"/>
      <c r="AN14873" s="68"/>
      <c r="AO14873" s="68"/>
    </row>
    <row r="14874" spans="34:41" x14ac:dyDescent="0.15">
      <c r="AH14874" s="25"/>
      <c r="AI14874" s="25"/>
      <c r="AN14874" s="68"/>
      <c r="AO14874" s="68"/>
    </row>
    <row r="14875" spans="34:41" x14ac:dyDescent="0.15">
      <c r="AH14875" s="25"/>
      <c r="AI14875" s="25"/>
      <c r="AN14875" s="68"/>
      <c r="AO14875" s="68"/>
    </row>
    <row r="14876" spans="34:41" x14ac:dyDescent="0.15">
      <c r="AH14876" s="25"/>
      <c r="AI14876" s="25"/>
      <c r="AN14876" s="68"/>
      <c r="AO14876" s="68"/>
    </row>
    <row r="14877" spans="34:41" x14ac:dyDescent="0.15">
      <c r="AH14877" s="25"/>
      <c r="AI14877" s="25"/>
      <c r="AN14877" s="68"/>
      <c r="AO14877" s="68"/>
    </row>
    <row r="14878" spans="34:41" x14ac:dyDescent="0.15">
      <c r="AH14878" s="25"/>
      <c r="AI14878" s="25"/>
      <c r="AN14878" s="68"/>
      <c r="AO14878" s="68"/>
    </row>
    <row r="14879" spans="34:41" x14ac:dyDescent="0.15">
      <c r="AH14879" s="25"/>
      <c r="AI14879" s="25"/>
      <c r="AN14879" s="68"/>
      <c r="AO14879" s="68"/>
    </row>
    <row r="14880" spans="34:41" x14ac:dyDescent="0.15">
      <c r="AH14880" s="25"/>
      <c r="AI14880" s="25"/>
      <c r="AN14880" s="68"/>
      <c r="AO14880" s="68"/>
    </row>
    <row r="14881" spans="34:41" x14ac:dyDescent="0.15">
      <c r="AH14881" s="25"/>
      <c r="AI14881" s="25"/>
      <c r="AN14881" s="68"/>
      <c r="AO14881" s="68"/>
    </row>
    <row r="14882" spans="34:41" x14ac:dyDescent="0.15">
      <c r="AH14882" s="25"/>
      <c r="AI14882" s="25"/>
      <c r="AN14882" s="68"/>
      <c r="AO14882" s="68"/>
    </row>
    <row r="14883" spans="34:41" x14ac:dyDescent="0.15">
      <c r="AH14883" s="25"/>
      <c r="AI14883" s="25"/>
      <c r="AN14883" s="68"/>
      <c r="AO14883" s="68"/>
    </row>
    <row r="14884" spans="34:41" x14ac:dyDescent="0.15">
      <c r="AH14884" s="25"/>
      <c r="AI14884" s="25"/>
      <c r="AN14884" s="68"/>
      <c r="AO14884" s="68"/>
    </row>
    <row r="14885" spans="34:41" x14ac:dyDescent="0.15">
      <c r="AH14885" s="25"/>
      <c r="AI14885" s="25"/>
      <c r="AN14885" s="68"/>
      <c r="AO14885" s="68"/>
    </row>
    <row r="14886" spans="34:41" x14ac:dyDescent="0.15">
      <c r="AH14886" s="25"/>
      <c r="AI14886" s="25"/>
      <c r="AN14886" s="68"/>
      <c r="AO14886" s="68"/>
    </row>
    <row r="14887" spans="34:41" x14ac:dyDescent="0.15">
      <c r="AH14887" s="25"/>
      <c r="AI14887" s="25"/>
      <c r="AN14887" s="68"/>
      <c r="AO14887" s="68"/>
    </row>
    <row r="14888" spans="34:41" x14ac:dyDescent="0.15">
      <c r="AH14888" s="25"/>
      <c r="AI14888" s="25"/>
      <c r="AN14888" s="68"/>
      <c r="AO14888" s="68"/>
    </row>
    <row r="14889" spans="34:41" x14ac:dyDescent="0.15">
      <c r="AH14889" s="25"/>
      <c r="AI14889" s="25"/>
      <c r="AN14889" s="68"/>
      <c r="AO14889" s="68"/>
    </row>
    <row r="14890" spans="34:41" x14ac:dyDescent="0.15">
      <c r="AH14890" s="25"/>
      <c r="AI14890" s="25"/>
      <c r="AN14890" s="68"/>
      <c r="AO14890" s="68"/>
    </row>
    <row r="14891" spans="34:41" x14ac:dyDescent="0.15">
      <c r="AH14891" s="25"/>
      <c r="AI14891" s="25"/>
      <c r="AN14891" s="68"/>
      <c r="AO14891" s="68"/>
    </row>
    <row r="14892" spans="34:41" x14ac:dyDescent="0.15">
      <c r="AH14892" s="25"/>
      <c r="AI14892" s="25"/>
      <c r="AN14892" s="68"/>
      <c r="AO14892" s="68"/>
    </row>
    <row r="14893" spans="34:41" x14ac:dyDescent="0.15">
      <c r="AH14893" s="25"/>
      <c r="AI14893" s="25"/>
      <c r="AN14893" s="68"/>
      <c r="AO14893" s="68"/>
    </row>
    <row r="14894" spans="34:41" x14ac:dyDescent="0.15">
      <c r="AH14894" s="25"/>
      <c r="AI14894" s="25"/>
      <c r="AN14894" s="68"/>
      <c r="AO14894" s="68"/>
    </row>
    <row r="14895" spans="34:41" x14ac:dyDescent="0.15">
      <c r="AH14895" s="25"/>
      <c r="AI14895" s="25"/>
      <c r="AN14895" s="68"/>
      <c r="AO14895" s="68"/>
    </row>
    <row r="14896" spans="34:41" x14ac:dyDescent="0.15">
      <c r="AH14896" s="25"/>
      <c r="AI14896" s="25"/>
      <c r="AN14896" s="68"/>
      <c r="AO14896" s="68"/>
    </row>
    <row r="14897" spans="34:41" x14ac:dyDescent="0.15">
      <c r="AH14897" s="25"/>
      <c r="AI14897" s="25"/>
      <c r="AN14897" s="68"/>
      <c r="AO14897" s="68"/>
    </row>
    <row r="14898" spans="34:41" x14ac:dyDescent="0.15">
      <c r="AH14898" s="25"/>
      <c r="AI14898" s="25"/>
      <c r="AN14898" s="68"/>
      <c r="AO14898" s="68"/>
    </row>
    <row r="14899" spans="34:41" x14ac:dyDescent="0.15">
      <c r="AH14899" s="25"/>
      <c r="AI14899" s="25"/>
      <c r="AN14899" s="68"/>
      <c r="AO14899" s="68"/>
    </row>
    <row r="14900" spans="34:41" x14ac:dyDescent="0.15">
      <c r="AH14900" s="25"/>
      <c r="AI14900" s="25"/>
      <c r="AN14900" s="68"/>
      <c r="AO14900" s="68"/>
    </row>
    <row r="14901" spans="34:41" x14ac:dyDescent="0.15">
      <c r="AH14901" s="25"/>
      <c r="AI14901" s="25"/>
      <c r="AN14901" s="68"/>
      <c r="AO14901" s="68"/>
    </row>
    <row r="14902" spans="34:41" x14ac:dyDescent="0.15">
      <c r="AH14902" s="25"/>
      <c r="AI14902" s="25"/>
      <c r="AN14902" s="68"/>
      <c r="AO14902" s="68"/>
    </row>
    <row r="14903" spans="34:41" x14ac:dyDescent="0.15">
      <c r="AH14903" s="25"/>
      <c r="AI14903" s="25"/>
      <c r="AN14903" s="68"/>
      <c r="AO14903" s="68"/>
    </row>
    <row r="14904" spans="34:41" x14ac:dyDescent="0.15">
      <c r="AH14904" s="25"/>
      <c r="AI14904" s="25"/>
      <c r="AN14904" s="68"/>
      <c r="AO14904" s="68"/>
    </row>
    <row r="14905" spans="34:41" x14ac:dyDescent="0.15">
      <c r="AH14905" s="25"/>
      <c r="AI14905" s="25"/>
      <c r="AN14905" s="68"/>
      <c r="AO14905" s="68"/>
    </row>
    <row r="14906" spans="34:41" x14ac:dyDescent="0.15">
      <c r="AH14906" s="25"/>
      <c r="AI14906" s="25"/>
      <c r="AN14906" s="68"/>
      <c r="AO14906" s="68"/>
    </row>
    <row r="14907" spans="34:41" x14ac:dyDescent="0.15">
      <c r="AH14907" s="25"/>
      <c r="AI14907" s="25"/>
      <c r="AN14907" s="68"/>
      <c r="AO14907" s="68"/>
    </row>
    <row r="14908" spans="34:41" x14ac:dyDescent="0.15">
      <c r="AH14908" s="25"/>
      <c r="AI14908" s="25"/>
      <c r="AN14908" s="68"/>
      <c r="AO14908" s="68"/>
    </row>
    <row r="14909" spans="34:41" x14ac:dyDescent="0.15">
      <c r="AH14909" s="25"/>
      <c r="AI14909" s="25"/>
      <c r="AN14909" s="68"/>
      <c r="AO14909" s="68"/>
    </row>
    <row r="14910" spans="34:41" x14ac:dyDescent="0.15">
      <c r="AH14910" s="25"/>
      <c r="AI14910" s="25"/>
      <c r="AN14910" s="68"/>
      <c r="AO14910" s="68"/>
    </row>
    <row r="14911" spans="34:41" x14ac:dyDescent="0.15">
      <c r="AH14911" s="25"/>
      <c r="AI14911" s="25"/>
      <c r="AN14911" s="68"/>
      <c r="AO14911" s="68"/>
    </row>
    <row r="14912" spans="34:41" x14ac:dyDescent="0.15">
      <c r="AH14912" s="25"/>
      <c r="AI14912" s="25"/>
      <c r="AN14912" s="68"/>
      <c r="AO14912" s="68"/>
    </row>
    <row r="14913" spans="34:41" x14ac:dyDescent="0.15">
      <c r="AH14913" s="25"/>
      <c r="AI14913" s="25"/>
      <c r="AN14913" s="68"/>
      <c r="AO14913" s="68"/>
    </row>
    <row r="14914" spans="34:41" x14ac:dyDescent="0.15">
      <c r="AH14914" s="25"/>
      <c r="AI14914" s="25"/>
      <c r="AN14914" s="68"/>
      <c r="AO14914" s="68"/>
    </row>
    <row r="14915" spans="34:41" x14ac:dyDescent="0.15">
      <c r="AH14915" s="25"/>
      <c r="AI14915" s="25"/>
      <c r="AN14915" s="68"/>
      <c r="AO14915" s="68"/>
    </row>
    <row r="14916" spans="34:41" x14ac:dyDescent="0.15">
      <c r="AH14916" s="25"/>
      <c r="AI14916" s="25"/>
      <c r="AN14916" s="68"/>
      <c r="AO14916" s="68"/>
    </row>
    <row r="14917" spans="34:41" x14ac:dyDescent="0.15">
      <c r="AH14917" s="25"/>
      <c r="AI14917" s="25"/>
      <c r="AN14917" s="68"/>
      <c r="AO14917" s="68"/>
    </row>
    <row r="14918" spans="34:41" x14ac:dyDescent="0.15">
      <c r="AH14918" s="25"/>
      <c r="AI14918" s="25"/>
      <c r="AN14918" s="68"/>
      <c r="AO14918" s="68"/>
    </row>
    <row r="14919" spans="34:41" x14ac:dyDescent="0.15">
      <c r="AH14919" s="25"/>
      <c r="AI14919" s="25"/>
      <c r="AN14919" s="68"/>
      <c r="AO14919" s="68"/>
    </row>
    <row r="14920" spans="34:41" x14ac:dyDescent="0.15">
      <c r="AH14920" s="25"/>
      <c r="AI14920" s="25"/>
      <c r="AN14920" s="68"/>
      <c r="AO14920" s="68"/>
    </row>
    <row r="14921" spans="34:41" x14ac:dyDescent="0.15">
      <c r="AH14921" s="25"/>
      <c r="AI14921" s="25"/>
      <c r="AN14921" s="68"/>
      <c r="AO14921" s="68"/>
    </row>
    <row r="14922" spans="34:41" x14ac:dyDescent="0.15">
      <c r="AH14922" s="25"/>
      <c r="AI14922" s="25"/>
      <c r="AN14922" s="68"/>
      <c r="AO14922" s="68"/>
    </row>
    <row r="14923" spans="34:41" x14ac:dyDescent="0.15">
      <c r="AH14923" s="25"/>
      <c r="AI14923" s="25"/>
      <c r="AN14923" s="68"/>
      <c r="AO14923" s="68"/>
    </row>
    <row r="14924" spans="34:41" x14ac:dyDescent="0.15">
      <c r="AH14924" s="25"/>
      <c r="AI14924" s="25"/>
      <c r="AN14924" s="68"/>
      <c r="AO14924" s="68"/>
    </row>
    <row r="14925" spans="34:41" x14ac:dyDescent="0.15">
      <c r="AH14925" s="25"/>
      <c r="AI14925" s="25"/>
      <c r="AN14925" s="68"/>
      <c r="AO14925" s="68"/>
    </row>
    <row r="14926" spans="34:41" x14ac:dyDescent="0.15">
      <c r="AH14926" s="25"/>
      <c r="AI14926" s="25"/>
      <c r="AN14926" s="68"/>
      <c r="AO14926" s="68"/>
    </row>
    <row r="14927" spans="34:41" x14ac:dyDescent="0.15">
      <c r="AH14927" s="25"/>
      <c r="AI14927" s="25"/>
      <c r="AN14927" s="68"/>
      <c r="AO14927" s="68"/>
    </row>
    <row r="14928" spans="34:41" x14ac:dyDescent="0.15">
      <c r="AH14928" s="25"/>
      <c r="AI14928" s="25"/>
      <c r="AN14928" s="68"/>
      <c r="AO14928" s="68"/>
    </row>
    <row r="14929" spans="34:41" x14ac:dyDescent="0.15">
      <c r="AH14929" s="25"/>
      <c r="AI14929" s="25"/>
      <c r="AN14929" s="68"/>
      <c r="AO14929" s="68"/>
    </row>
    <row r="14930" spans="34:41" x14ac:dyDescent="0.15">
      <c r="AH14930" s="25"/>
      <c r="AI14930" s="25"/>
      <c r="AN14930" s="68"/>
      <c r="AO14930" s="68"/>
    </row>
    <row r="14931" spans="34:41" x14ac:dyDescent="0.15">
      <c r="AH14931" s="25"/>
      <c r="AI14931" s="25"/>
      <c r="AN14931" s="68"/>
      <c r="AO14931" s="68"/>
    </row>
    <row r="14932" spans="34:41" x14ac:dyDescent="0.15">
      <c r="AH14932" s="25"/>
      <c r="AI14932" s="25"/>
      <c r="AN14932" s="68"/>
      <c r="AO14932" s="68"/>
    </row>
    <row r="14933" spans="34:41" x14ac:dyDescent="0.15">
      <c r="AH14933" s="25"/>
      <c r="AI14933" s="25"/>
      <c r="AN14933" s="68"/>
      <c r="AO14933" s="68"/>
    </row>
    <row r="14934" spans="34:41" x14ac:dyDescent="0.15">
      <c r="AH14934" s="25"/>
      <c r="AI14934" s="25"/>
      <c r="AN14934" s="68"/>
      <c r="AO14934" s="68"/>
    </row>
    <row r="14935" spans="34:41" x14ac:dyDescent="0.15">
      <c r="AH14935" s="25"/>
      <c r="AI14935" s="25"/>
      <c r="AN14935" s="68"/>
      <c r="AO14935" s="68"/>
    </row>
    <row r="14936" spans="34:41" x14ac:dyDescent="0.15">
      <c r="AH14936" s="25"/>
      <c r="AI14936" s="25"/>
      <c r="AN14936" s="68"/>
      <c r="AO14936" s="68"/>
    </row>
    <row r="14937" spans="34:41" x14ac:dyDescent="0.15">
      <c r="AH14937" s="25"/>
      <c r="AI14937" s="25"/>
      <c r="AN14937" s="68"/>
      <c r="AO14937" s="68"/>
    </row>
    <row r="14938" spans="34:41" x14ac:dyDescent="0.15">
      <c r="AH14938" s="25"/>
      <c r="AI14938" s="25"/>
      <c r="AN14938" s="68"/>
      <c r="AO14938" s="68"/>
    </row>
    <row r="14939" spans="34:41" x14ac:dyDescent="0.15">
      <c r="AH14939" s="25"/>
      <c r="AI14939" s="25"/>
      <c r="AN14939" s="68"/>
      <c r="AO14939" s="68"/>
    </row>
    <row r="14940" spans="34:41" x14ac:dyDescent="0.15">
      <c r="AH14940" s="25"/>
      <c r="AI14940" s="25"/>
      <c r="AN14940" s="68"/>
      <c r="AO14940" s="68"/>
    </row>
    <row r="14941" spans="34:41" x14ac:dyDescent="0.15">
      <c r="AH14941" s="25"/>
      <c r="AI14941" s="25"/>
      <c r="AN14941" s="68"/>
      <c r="AO14941" s="68"/>
    </row>
    <row r="14942" spans="34:41" x14ac:dyDescent="0.15">
      <c r="AH14942" s="25"/>
      <c r="AI14942" s="25"/>
      <c r="AN14942" s="68"/>
      <c r="AO14942" s="68"/>
    </row>
    <row r="14943" spans="34:41" x14ac:dyDescent="0.15">
      <c r="AH14943" s="25"/>
      <c r="AI14943" s="25"/>
      <c r="AN14943" s="68"/>
      <c r="AO14943" s="68"/>
    </row>
    <row r="14944" spans="34:41" x14ac:dyDescent="0.15">
      <c r="AH14944" s="25"/>
      <c r="AI14944" s="25"/>
      <c r="AN14944" s="68"/>
      <c r="AO14944" s="68"/>
    </row>
    <row r="14945" spans="34:41" x14ac:dyDescent="0.15">
      <c r="AH14945" s="25"/>
      <c r="AI14945" s="25"/>
      <c r="AN14945" s="68"/>
      <c r="AO14945" s="68"/>
    </row>
    <row r="14946" spans="34:41" x14ac:dyDescent="0.15">
      <c r="AH14946" s="25"/>
      <c r="AI14946" s="25"/>
      <c r="AN14946" s="68"/>
      <c r="AO14946" s="68"/>
    </row>
    <row r="14947" spans="34:41" x14ac:dyDescent="0.15">
      <c r="AH14947" s="25"/>
      <c r="AI14947" s="25"/>
      <c r="AN14947" s="68"/>
      <c r="AO14947" s="68"/>
    </row>
    <row r="14948" spans="34:41" x14ac:dyDescent="0.15">
      <c r="AH14948" s="25"/>
      <c r="AI14948" s="25"/>
      <c r="AN14948" s="68"/>
      <c r="AO14948" s="68"/>
    </row>
    <row r="14949" spans="34:41" x14ac:dyDescent="0.15">
      <c r="AH14949" s="25"/>
      <c r="AI14949" s="25"/>
      <c r="AN14949" s="68"/>
      <c r="AO14949" s="68"/>
    </row>
    <row r="14950" spans="34:41" x14ac:dyDescent="0.15">
      <c r="AH14950" s="25"/>
      <c r="AI14950" s="25"/>
      <c r="AN14950" s="68"/>
      <c r="AO14950" s="68"/>
    </row>
    <row r="14951" spans="34:41" x14ac:dyDescent="0.15">
      <c r="AH14951" s="25"/>
      <c r="AI14951" s="25"/>
      <c r="AN14951" s="68"/>
      <c r="AO14951" s="68"/>
    </row>
    <row r="14952" spans="34:41" x14ac:dyDescent="0.15">
      <c r="AH14952" s="25"/>
      <c r="AI14952" s="25"/>
      <c r="AN14952" s="68"/>
      <c r="AO14952" s="68"/>
    </row>
    <row r="14953" spans="34:41" x14ac:dyDescent="0.15">
      <c r="AH14953" s="25"/>
      <c r="AI14953" s="25"/>
      <c r="AN14953" s="68"/>
      <c r="AO14953" s="68"/>
    </row>
    <row r="14954" spans="34:41" x14ac:dyDescent="0.15">
      <c r="AH14954" s="25"/>
      <c r="AI14954" s="25"/>
      <c r="AN14954" s="68"/>
      <c r="AO14954" s="68"/>
    </row>
    <row r="14955" spans="34:41" x14ac:dyDescent="0.15">
      <c r="AH14955" s="25"/>
      <c r="AI14955" s="25"/>
      <c r="AN14955" s="68"/>
      <c r="AO14955" s="68"/>
    </row>
    <row r="14956" spans="34:41" x14ac:dyDescent="0.15">
      <c r="AH14956" s="25"/>
      <c r="AI14956" s="25"/>
      <c r="AN14956" s="68"/>
      <c r="AO14956" s="68"/>
    </row>
    <row r="14957" spans="34:41" x14ac:dyDescent="0.15">
      <c r="AH14957" s="25"/>
      <c r="AI14957" s="25"/>
      <c r="AN14957" s="68"/>
      <c r="AO14957" s="68"/>
    </row>
    <row r="14958" spans="34:41" x14ac:dyDescent="0.15">
      <c r="AH14958" s="25"/>
      <c r="AI14958" s="25"/>
      <c r="AN14958" s="68"/>
      <c r="AO14958" s="68"/>
    </row>
    <row r="14959" spans="34:41" x14ac:dyDescent="0.15">
      <c r="AH14959" s="25"/>
      <c r="AI14959" s="25"/>
      <c r="AN14959" s="68"/>
      <c r="AO14959" s="68"/>
    </row>
    <row r="14960" spans="34:41" x14ac:dyDescent="0.15">
      <c r="AH14960" s="25"/>
      <c r="AI14960" s="25"/>
      <c r="AN14960" s="68"/>
      <c r="AO14960" s="68"/>
    </row>
    <row r="14961" spans="34:41" x14ac:dyDescent="0.15">
      <c r="AH14961" s="25"/>
      <c r="AI14961" s="25"/>
      <c r="AN14961" s="68"/>
      <c r="AO14961" s="68"/>
    </row>
    <row r="14962" spans="34:41" x14ac:dyDescent="0.15">
      <c r="AH14962" s="25"/>
      <c r="AI14962" s="25"/>
      <c r="AN14962" s="68"/>
      <c r="AO14962" s="68"/>
    </row>
    <row r="14963" spans="34:41" x14ac:dyDescent="0.15">
      <c r="AH14963" s="25"/>
      <c r="AI14963" s="25"/>
      <c r="AN14963" s="68"/>
      <c r="AO14963" s="68"/>
    </row>
    <row r="14964" spans="34:41" x14ac:dyDescent="0.15">
      <c r="AH14964" s="25"/>
      <c r="AI14964" s="25"/>
      <c r="AN14964" s="68"/>
      <c r="AO14964" s="68"/>
    </row>
    <row r="14965" spans="34:41" x14ac:dyDescent="0.15">
      <c r="AH14965" s="25"/>
      <c r="AI14965" s="25"/>
      <c r="AN14965" s="68"/>
      <c r="AO14965" s="68"/>
    </row>
    <row r="14966" spans="34:41" x14ac:dyDescent="0.15">
      <c r="AH14966" s="25"/>
      <c r="AI14966" s="25"/>
      <c r="AN14966" s="68"/>
      <c r="AO14966" s="68"/>
    </row>
    <row r="14967" spans="34:41" x14ac:dyDescent="0.15">
      <c r="AH14967" s="25"/>
      <c r="AI14967" s="25"/>
      <c r="AN14967" s="68"/>
      <c r="AO14967" s="68"/>
    </row>
    <row r="14968" spans="34:41" x14ac:dyDescent="0.15">
      <c r="AH14968" s="25"/>
      <c r="AI14968" s="25"/>
      <c r="AN14968" s="68"/>
      <c r="AO14968" s="68"/>
    </row>
    <row r="14969" spans="34:41" x14ac:dyDescent="0.15">
      <c r="AH14969" s="25"/>
      <c r="AI14969" s="25"/>
      <c r="AN14969" s="68"/>
      <c r="AO14969" s="68"/>
    </row>
    <row r="14970" spans="34:41" x14ac:dyDescent="0.15">
      <c r="AH14970" s="25"/>
      <c r="AI14970" s="25"/>
      <c r="AN14970" s="68"/>
      <c r="AO14970" s="68"/>
    </row>
    <row r="14971" spans="34:41" x14ac:dyDescent="0.15">
      <c r="AH14971" s="25"/>
      <c r="AI14971" s="25"/>
      <c r="AN14971" s="68"/>
      <c r="AO14971" s="68"/>
    </row>
    <row r="14972" spans="34:41" x14ac:dyDescent="0.15">
      <c r="AH14972" s="25"/>
      <c r="AI14972" s="25"/>
      <c r="AN14972" s="68"/>
      <c r="AO14972" s="68"/>
    </row>
    <row r="14973" spans="34:41" x14ac:dyDescent="0.15">
      <c r="AH14973" s="25"/>
      <c r="AI14973" s="25"/>
      <c r="AN14973" s="68"/>
      <c r="AO14973" s="68"/>
    </row>
    <row r="14974" spans="34:41" x14ac:dyDescent="0.15">
      <c r="AH14974" s="25"/>
      <c r="AI14974" s="25"/>
      <c r="AN14974" s="68"/>
      <c r="AO14974" s="68"/>
    </row>
    <row r="14975" spans="34:41" x14ac:dyDescent="0.15">
      <c r="AH14975" s="25"/>
      <c r="AI14975" s="25"/>
      <c r="AN14975" s="68"/>
      <c r="AO14975" s="68"/>
    </row>
    <row r="14976" spans="34:41" x14ac:dyDescent="0.15">
      <c r="AH14976" s="25"/>
      <c r="AI14976" s="25"/>
      <c r="AN14976" s="68"/>
      <c r="AO14976" s="68"/>
    </row>
    <row r="14977" spans="34:41" x14ac:dyDescent="0.15">
      <c r="AH14977" s="25"/>
      <c r="AI14977" s="25"/>
      <c r="AN14977" s="68"/>
      <c r="AO14977" s="68"/>
    </row>
    <row r="14978" spans="34:41" x14ac:dyDescent="0.15">
      <c r="AH14978" s="25"/>
      <c r="AI14978" s="25"/>
      <c r="AN14978" s="68"/>
      <c r="AO14978" s="68"/>
    </row>
    <row r="14979" spans="34:41" x14ac:dyDescent="0.15">
      <c r="AH14979" s="25"/>
      <c r="AI14979" s="25"/>
      <c r="AN14979" s="68"/>
      <c r="AO14979" s="68"/>
    </row>
    <row r="14980" spans="34:41" x14ac:dyDescent="0.15">
      <c r="AH14980" s="25"/>
      <c r="AI14980" s="25"/>
      <c r="AN14980" s="68"/>
      <c r="AO14980" s="68"/>
    </row>
    <row r="14981" spans="34:41" x14ac:dyDescent="0.15">
      <c r="AH14981" s="25"/>
      <c r="AI14981" s="25"/>
      <c r="AN14981" s="68"/>
      <c r="AO14981" s="68"/>
    </row>
    <row r="14982" spans="34:41" x14ac:dyDescent="0.15">
      <c r="AH14982" s="25"/>
      <c r="AI14982" s="25"/>
      <c r="AN14982" s="68"/>
      <c r="AO14982" s="68"/>
    </row>
    <row r="14983" spans="34:41" x14ac:dyDescent="0.15">
      <c r="AH14983" s="25"/>
      <c r="AI14983" s="25"/>
      <c r="AN14983" s="68"/>
      <c r="AO14983" s="68"/>
    </row>
    <row r="14984" spans="34:41" x14ac:dyDescent="0.15">
      <c r="AH14984" s="25"/>
      <c r="AI14984" s="25"/>
      <c r="AN14984" s="68"/>
      <c r="AO14984" s="68"/>
    </row>
    <row r="14985" spans="34:41" x14ac:dyDescent="0.15">
      <c r="AH14985" s="25"/>
      <c r="AI14985" s="25"/>
      <c r="AN14985" s="68"/>
      <c r="AO14985" s="68"/>
    </row>
    <row r="14986" spans="34:41" x14ac:dyDescent="0.15">
      <c r="AH14986" s="25"/>
      <c r="AI14986" s="25"/>
      <c r="AN14986" s="68"/>
      <c r="AO14986" s="68"/>
    </row>
    <row r="14987" spans="34:41" x14ac:dyDescent="0.15">
      <c r="AH14987" s="25"/>
      <c r="AI14987" s="25"/>
      <c r="AN14987" s="68"/>
      <c r="AO14987" s="68"/>
    </row>
    <row r="14988" spans="34:41" x14ac:dyDescent="0.15">
      <c r="AH14988" s="25"/>
      <c r="AI14988" s="25"/>
      <c r="AN14988" s="68"/>
      <c r="AO14988" s="68"/>
    </row>
    <row r="14989" spans="34:41" x14ac:dyDescent="0.15">
      <c r="AH14989" s="25"/>
      <c r="AI14989" s="25"/>
      <c r="AN14989" s="68"/>
      <c r="AO14989" s="68"/>
    </row>
    <row r="14990" spans="34:41" x14ac:dyDescent="0.15">
      <c r="AH14990" s="25"/>
      <c r="AI14990" s="25"/>
      <c r="AN14990" s="68"/>
      <c r="AO14990" s="68"/>
    </row>
    <row r="14991" spans="34:41" x14ac:dyDescent="0.15">
      <c r="AH14991" s="25"/>
      <c r="AI14991" s="25"/>
      <c r="AN14991" s="68"/>
      <c r="AO14991" s="68"/>
    </row>
    <row r="14992" spans="34:41" x14ac:dyDescent="0.15">
      <c r="AH14992" s="25"/>
      <c r="AI14992" s="25"/>
      <c r="AN14992" s="68"/>
      <c r="AO14992" s="68"/>
    </row>
    <row r="14993" spans="34:41" x14ac:dyDescent="0.15">
      <c r="AH14993" s="25"/>
      <c r="AI14993" s="25"/>
      <c r="AN14993" s="68"/>
      <c r="AO14993" s="68"/>
    </row>
    <row r="14994" spans="34:41" x14ac:dyDescent="0.15">
      <c r="AH14994" s="25"/>
      <c r="AI14994" s="25"/>
      <c r="AN14994" s="68"/>
      <c r="AO14994" s="68"/>
    </row>
    <row r="14995" spans="34:41" x14ac:dyDescent="0.15">
      <c r="AH14995" s="25"/>
      <c r="AI14995" s="25"/>
      <c r="AN14995" s="68"/>
      <c r="AO14995" s="68"/>
    </row>
    <row r="14996" spans="34:41" x14ac:dyDescent="0.15">
      <c r="AH14996" s="25"/>
      <c r="AI14996" s="25"/>
      <c r="AN14996" s="68"/>
      <c r="AO14996" s="68"/>
    </row>
    <row r="14997" spans="34:41" x14ac:dyDescent="0.15">
      <c r="AH14997" s="25"/>
      <c r="AI14997" s="25"/>
      <c r="AN14997" s="68"/>
      <c r="AO14997" s="68"/>
    </row>
    <row r="14998" spans="34:41" x14ac:dyDescent="0.15">
      <c r="AH14998" s="25"/>
      <c r="AI14998" s="25"/>
      <c r="AN14998" s="68"/>
      <c r="AO14998" s="68"/>
    </row>
    <row r="14999" spans="34:41" x14ac:dyDescent="0.15">
      <c r="AH14999" s="25"/>
      <c r="AI14999" s="25"/>
      <c r="AN14999" s="68"/>
      <c r="AO14999" s="68"/>
    </row>
    <row r="15000" spans="34:41" x14ac:dyDescent="0.15">
      <c r="AH15000" s="25"/>
      <c r="AI15000" s="25"/>
      <c r="AN15000" s="68"/>
      <c r="AO15000" s="68"/>
    </row>
    <row r="15001" spans="34:41" x14ac:dyDescent="0.15">
      <c r="AH15001" s="25"/>
      <c r="AI15001" s="25"/>
      <c r="AN15001" s="68"/>
      <c r="AO15001" s="68"/>
    </row>
    <row r="15002" spans="34:41" x14ac:dyDescent="0.15">
      <c r="AH15002" s="25"/>
      <c r="AI15002" s="25"/>
      <c r="AN15002" s="68"/>
      <c r="AO15002" s="68"/>
    </row>
    <row r="15003" spans="34:41" x14ac:dyDescent="0.15">
      <c r="AH15003" s="25"/>
      <c r="AI15003" s="25"/>
      <c r="AN15003" s="68"/>
      <c r="AO15003" s="68"/>
    </row>
    <row r="15004" spans="34:41" x14ac:dyDescent="0.15">
      <c r="AH15004" s="25"/>
      <c r="AI15004" s="25"/>
      <c r="AN15004" s="68"/>
      <c r="AO15004" s="68"/>
    </row>
    <row r="15005" spans="34:41" x14ac:dyDescent="0.15">
      <c r="AH15005" s="25"/>
      <c r="AI15005" s="25"/>
      <c r="AN15005" s="68"/>
      <c r="AO15005" s="68"/>
    </row>
    <row r="15006" spans="34:41" x14ac:dyDescent="0.15">
      <c r="AH15006" s="25"/>
      <c r="AI15006" s="25"/>
      <c r="AN15006" s="68"/>
      <c r="AO15006" s="68"/>
    </row>
    <row r="15007" spans="34:41" x14ac:dyDescent="0.15">
      <c r="AH15007" s="25"/>
      <c r="AI15007" s="25"/>
      <c r="AN15007" s="68"/>
      <c r="AO15007" s="68"/>
    </row>
    <row r="15008" spans="34:41" x14ac:dyDescent="0.15">
      <c r="AH15008" s="25"/>
      <c r="AI15008" s="25"/>
      <c r="AN15008" s="68"/>
      <c r="AO15008" s="68"/>
    </row>
    <row r="15009" spans="34:41" x14ac:dyDescent="0.15">
      <c r="AH15009" s="25"/>
      <c r="AI15009" s="25"/>
      <c r="AN15009" s="68"/>
      <c r="AO15009" s="68"/>
    </row>
    <row r="15010" spans="34:41" x14ac:dyDescent="0.15">
      <c r="AH15010" s="25"/>
      <c r="AI15010" s="25"/>
      <c r="AN15010" s="68"/>
      <c r="AO15010" s="68"/>
    </row>
    <row r="15011" spans="34:41" x14ac:dyDescent="0.15">
      <c r="AH15011" s="25"/>
      <c r="AI15011" s="25"/>
      <c r="AN15011" s="68"/>
      <c r="AO15011" s="68"/>
    </row>
    <row r="15012" spans="34:41" x14ac:dyDescent="0.15">
      <c r="AH15012" s="25"/>
      <c r="AI15012" s="25"/>
      <c r="AN15012" s="68"/>
      <c r="AO15012" s="68"/>
    </row>
    <row r="15013" spans="34:41" x14ac:dyDescent="0.15">
      <c r="AH15013" s="25"/>
      <c r="AI15013" s="25"/>
      <c r="AN15013" s="68"/>
      <c r="AO15013" s="68"/>
    </row>
    <row r="15014" spans="34:41" x14ac:dyDescent="0.15">
      <c r="AH15014" s="25"/>
      <c r="AI15014" s="25"/>
      <c r="AN15014" s="68"/>
      <c r="AO15014" s="68"/>
    </row>
    <row r="15015" spans="34:41" x14ac:dyDescent="0.15">
      <c r="AH15015" s="25"/>
      <c r="AI15015" s="25"/>
      <c r="AN15015" s="68"/>
      <c r="AO15015" s="68"/>
    </row>
    <row r="15016" spans="34:41" x14ac:dyDescent="0.15">
      <c r="AH15016" s="25"/>
      <c r="AI15016" s="25"/>
      <c r="AN15016" s="68"/>
      <c r="AO15016" s="68"/>
    </row>
    <row r="15017" spans="34:41" x14ac:dyDescent="0.15">
      <c r="AH15017" s="25"/>
      <c r="AI15017" s="25"/>
      <c r="AN15017" s="68"/>
      <c r="AO15017" s="68"/>
    </row>
    <row r="15018" spans="34:41" x14ac:dyDescent="0.15">
      <c r="AH15018" s="25"/>
      <c r="AI15018" s="25"/>
      <c r="AN15018" s="68"/>
      <c r="AO15018" s="68"/>
    </row>
    <row r="15019" spans="34:41" x14ac:dyDescent="0.15">
      <c r="AH15019" s="25"/>
      <c r="AI15019" s="25"/>
      <c r="AN15019" s="68"/>
      <c r="AO15019" s="68"/>
    </row>
    <row r="15020" spans="34:41" x14ac:dyDescent="0.15">
      <c r="AH15020" s="25"/>
      <c r="AI15020" s="25"/>
      <c r="AN15020" s="68"/>
      <c r="AO15020" s="68"/>
    </row>
    <row r="15021" spans="34:41" x14ac:dyDescent="0.15">
      <c r="AH15021" s="25"/>
      <c r="AI15021" s="25"/>
      <c r="AN15021" s="68"/>
      <c r="AO15021" s="68"/>
    </row>
    <row r="15022" spans="34:41" x14ac:dyDescent="0.15">
      <c r="AH15022" s="25"/>
      <c r="AI15022" s="25"/>
      <c r="AN15022" s="68"/>
      <c r="AO15022" s="68"/>
    </row>
    <row r="15023" spans="34:41" x14ac:dyDescent="0.15">
      <c r="AH15023" s="25"/>
      <c r="AI15023" s="25"/>
      <c r="AN15023" s="68"/>
      <c r="AO15023" s="68"/>
    </row>
    <row r="15024" spans="34:41" x14ac:dyDescent="0.15">
      <c r="AH15024" s="25"/>
      <c r="AI15024" s="25"/>
      <c r="AN15024" s="68"/>
      <c r="AO15024" s="68"/>
    </row>
    <row r="15025" spans="34:41" x14ac:dyDescent="0.15">
      <c r="AH15025" s="25"/>
      <c r="AI15025" s="25"/>
      <c r="AN15025" s="68"/>
      <c r="AO15025" s="68"/>
    </row>
    <row r="15026" spans="34:41" x14ac:dyDescent="0.15">
      <c r="AH15026" s="25"/>
      <c r="AI15026" s="25"/>
      <c r="AN15026" s="68"/>
      <c r="AO15026" s="68"/>
    </row>
    <row r="15027" spans="34:41" x14ac:dyDescent="0.15">
      <c r="AH15027" s="25"/>
      <c r="AI15027" s="25"/>
      <c r="AN15027" s="68"/>
      <c r="AO15027" s="68"/>
    </row>
    <row r="15028" spans="34:41" x14ac:dyDescent="0.15">
      <c r="AH15028" s="25"/>
      <c r="AI15028" s="25"/>
      <c r="AN15028" s="68"/>
      <c r="AO15028" s="68"/>
    </row>
    <row r="15029" spans="34:41" x14ac:dyDescent="0.15">
      <c r="AH15029" s="25"/>
      <c r="AI15029" s="25"/>
      <c r="AN15029" s="68"/>
      <c r="AO15029" s="68"/>
    </row>
    <row r="15030" spans="34:41" x14ac:dyDescent="0.15">
      <c r="AH15030" s="25"/>
      <c r="AI15030" s="25"/>
      <c r="AN15030" s="68"/>
      <c r="AO15030" s="68"/>
    </row>
    <row r="15031" spans="34:41" x14ac:dyDescent="0.15">
      <c r="AH15031" s="25"/>
      <c r="AI15031" s="25"/>
      <c r="AN15031" s="68"/>
      <c r="AO15031" s="68"/>
    </row>
    <row r="15032" spans="34:41" x14ac:dyDescent="0.15">
      <c r="AH15032" s="25"/>
      <c r="AI15032" s="25"/>
      <c r="AN15032" s="68"/>
      <c r="AO15032" s="68"/>
    </row>
    <row r="15033" spans="34:41" x14ac:dyDescent="0.15">
      <c r="AH15033" s="25"/>
      <c r="AI15033" s="25"/>
      <c r="AN15033" s="68"/>
      <c r="AO15033" s="68"/>
    </row>
    <row r="15034" spans="34:41" x14ac:dyDescent="0.15">
      <c r="AH15034" s="25"/>
      <c r="AI15034" s="25"/>
      <c r="AN15034" s="68"/>
      <c r="AO15034" s="68"/>
    </row>
    <row r="15035" spans="34:41" x14ac:dyDescent="0.15">
      <c r="AH15035" s="25"/>
      <c r="AI15035" s="25"/>
      <c r="AN15035" s="68"/>
      <c r="AO15035" s="68"/>
    </row>
    <row r="15036" spans="34:41" x14ac:dyDescent="0.15">
      <c r="AH15036" s="25"/>
      <c r="AI15036" s="25"/>
      <c r="AN15036" s="68"/>
      <c r="AO15036" s="68"/>
    </row>
    <row r="15037" spans="34:41" x14ac:dyDescent="0.15">
      <c r="AH15037" s="25"/>
      <c r="AI15037" s="25"/>
      <c r="AN15037" s="68"/>
      <c r="AO15037" s="68"/>
    </row>
    <row r="15038" spans="34:41" x14ac:dyDescent="0.15">
      <c r="AH15038" s="25"/>
      <c r="AI15038" s="25"/>
      <c r="AN15038" s="68"/>
      <c r="AO15038" s="68"/>
    </row>
    <row r="15039" spans="34:41" x14ac:dyDescent="0.15">
      <c r="AH15039" s="25"/>
      <c r="AI15039" s="25"/>
      <c r="AN15039" s="68"/>
      <c r="AO15039" s="68"/>
    </row>
    <row r="15040" spans="34:41" x14ac:dyDescent="0.15">
      <c r="AH15040" s="25"/>
      <c r="AI15040" s="25"/>
      <c r="AN15040" s="68"/>
      <c r="AO15040" s="68"/>
    </row>
    <row r="15041" spans="34:41" x14ac:dyDescent="0.15">
      <c r="AH15041" s="25"/>
      <c r="AI15041" s="25"/>
      <c r="AN15041" s="68"/>
      <c r="AO15041" s="68"/>
    </row>
    <row r="15042" spans="34:41" x14ac:dyDescent="0.15">
      <c r="AH15042" s="25"/>
      <c r="AI15042" s="25"/>
      <c r="AN15042" s="68"/>
      <c r="AO15042" s="68"/>
    </row>
    <row r="15043" spans="34:41" x14ac:dyDescent="0.15">
      <c r="AH15043" s="25"/>
      <c r="AI15043" s="25"/>
      <c r="AN15043" s="68"/>
      <c r="AO15043" s="68"/>
    </row>
    <row r="15044" spans="34:41" x14ac:dyDescent="0.15">
      <c r="AH15044" s="25"/>
      <c r="AI15044" s="25"/>
      <c r="AN15044" s="68"/>
      <c r="AO15044" s="68"/>
    </row>
    <row r="15045" spans="34:41" x14ac:dyDescent="0.15">
      <c r="AH15045" s="25"/>
      <c r="AI15045" s="25"/>
      <c r="AN15045" s="68"/>
      <c r="AO15045" s="68"/>
    </row>
    <row r="15046" spans="34:41" x14ac:dyDescent="0.15">
      <c r="AH15046" s="25"/>
      <c r="AI15046" s="25"/>
      <c r="AN15046" s="68"/>
      <c r="AO15046" s="68"/>
    </row>
    <row r="15047" spans="34:41" x14ac:dyDescent="0.15">
      <c r="AH15047" s="25"/>
      <c r="AI15047" s="25"/>
      <c r="AN15047" s="68"/>
      <c r="AO15047" s="68"/>
    </row>
    <row r="15048" spans="34:41" x14ac:dyDescent="0.15">
      <c r="AH15048" s="25"/>
      <c r="AI15048" s="25"/>
      <c r="AN15048" s="68"/>
      <c r="AO15048" s="68"/>
    </row>
    <row r="15049" spans="34:41" x14ac:dyDescent="0.15">
      <c r="AH15049" s="25"/>
      <c r="AI15049" s="25"/>
      <c r="AN15049" s="68"/>
      <c r="AO15049" s="68"/>
    </row>
    <row r="15050" spans="34:41" x14ac:dyDescent="0.15">
      <c r="AH15050" s="25"/>
      <c r="AI15050" s="25"/>
      <c r="AN15050" s="68"/>
      <c r="AO15050" s="68"/>
    </row>
    <row r="15051" spans="34:41" x14ac:dyDescent="0.15">
      <c r="AH15051" s="25"/>
      <c r="AI15051" s="25"/>
      <c r="AN15051" s="68"/>
      <c r="AO15051" s="68"/>
    </row>
    <row r="15052" spans="34:41" x14ac:dyDescent="0.15">
      <c r="AH15052" s="25"/>
      <c r="AI15052" s="25"/>
      <c r="AN15052" s="68"/>
      <c r="AO15052" s="68"/>
    </row>
    <row r="15053" spans="34:41" x14ac:dyDescent="0.15">
      <c r="AH15053" s="25"/>
      <c r="AI15053" s="25"/>
      <c r="AN15053" s="68"/>
      <c r="AO15053" s="68"/>
    </row>
    <row r="15054" spans="34:41" x14ac:dyDescent="0.15">
      <c r="AH15054" s="25"/>
      <c r="AI15054" s="25"/>
      <c r="AN15054" s="68"/>
      <c r="AO15054" s="68"/>
    </row>
    <row r="15055" spans="34:41" x14ac:dyDescent="0.15">
      <c r="AH15055" s="25"/>
      <c r="AI15055" s="25"/>
      <c r="AN15055" s="68"/>
      <c r="AO15055" s="68"/>
    </row>
    <row r="15056" spans="34:41" x14ac:dyDescent="0.15">
      <c r="AH15056" s="25"/>
      <c r="AI15056" s="25"/>
      <c r="AN15056" s="68"/>
      <c r="AO15056" s="68"/>
    </row>
    <row r="15057" spans="34:41" x14ac:dyDescent="0.15">
      <c r="AH15057" s="25"/>
      <c r="AI15057" s="25"/>
      <c r="AN15057" s="68"/>
      <c r="AO15057" s="68"/>
    </row>
    <row r="15058" spans="34:41" x14ac:dyDescent="0.15">
      <c r="AH15058" s="25"/>
      <c r="AI15058" s="25"/>
      <c r="AN15058" s="68"/>
      <c r="AO15058" s="68"/>
    </row>
    <row r="15059" spans="34:41" x14ac:dyDescent="0.15">
      <c r="AH15059" s="25"/>
      <c r="AI15059" s="25"/>
      <c r="AN15059" s="68"/>
      <c r="AO15059" s="68"/>
    </row>
    <row r="15060" spans="34:41" x14ac:dyDescent="0.15">
      <c r="AH15060" s="25"/>
      <c r="AI15060" s="25"/>
      <c r="AN15060" s="68"/>
      <c r="AO15060" s="68"/>
    </row>
    <row r="15061" spans="34:41" x14ac:dyDescent="0.15">
      <c r="AH15061" s="25"/>
      <c r="AI15061" s="25"/>
      <c r="AN15061" s="68"/>
      <c r="AO15061" s="68"/>
    </row>
    <row r="15062" spans="34:41" x14ac:dyDescent="0.15">
      <c r="AH15062" s="25"/>
      <c r="AI15062" s="25"/>
      <c r="AN15062" s="68"/>
      <c r="AO15062" s="68"/>
    </row>
    <row r="15063" spans="34:41" x14ac:dyDescent="0.15">
      <c r="AH15063" s="25"/>
      <c r="AI15063" s="25"/>
      <c r="AN15063" s="68"/>
      <c r="AO15063" s="68"/>
    </row>
    <row r="15064" spans="34:41" x14ac:dyDescent="0.15">
      <c r="AH15064" s="25"/>
      <c r="AI15064" s="25"/>
      <c r="AN15064" s="68"/>
      <c r="AO15064" s="68"/>
    </row>
    <row r="15065" spans="34:41" x14ac:dyDescent="0.15">
      <c r="AH15065" s="25"/>
      <c r="AI15065" s="25"/>
      <c r="AN15065" s="68"/>
      <c r="AO15065" s="68"/>
    </row>
    <row r="15066" spans="34:41" x14ac:dyDescent="0.15">
      <c r="AH15066" s="25"/>
      <c r="AI15066" s="25"/>
      <c r="AN15066" s="68"/>
      <c r="AO15066" s="68"/>
    </row>
    <row r="15067" spans="34:41" x14ac:dyDescent="0.15">
      <c r="AH15067" s="25"/>
      <c r="AI15067" s="25"/>
      <c r="AN15067" s="68"/>
      <c r="AO15067" s="68"/>
    </row>
    <row r="15068" spans="34:41" x14ac:dyDescent="0.15">
      <c r="AH15068" s="25"/>
      <c r="AI15068" s="25"/>
      <c r="AN15068" s="68"/>
      <c r="AO15068" s="68"/>
    </row>
    <row r="15069" spans="34:41" x14ac:dyDescent="0.15">
      <c r="AH15069" s="25"/>
      <c r="AI15069" s="25"/>
      <c r="AN15069" s="68"/>
      <c r="AO15069" s="68"/>
    </row>
    <row r="15070" spans="34:41" x14ac:dyDescent="0.15">
      <c r="AH15070" s="25"/>
      <c r="AI15070" s="25"/>
      <c r="AN15070" s="68"/>
      <c r="AO15070" s="68"/>
    </row>
    <row r="15071" spans="34:41" x14ac:dyDescent="0.15">
      <c r="AH15071" s="25"/>
      <c r="AI15071" s="25"/>
      <c r="AN15071" s="68"/>
      <c r="AO15071" s="68"/>
    </row>
    <row r="15072" spans="34:41" x14ac:dyDescent="0.15">
      <c r="AH15072" s="25"/>
      <c r="AI15072" s="25"/>
      <c r="AN15072" s="68"/>
      <c r="AO15072" s="68"/>
    </row>
    <row r="15073" spans="34:41" x14ac:dyDescent="0.15">
      <c r="AH15073" s="25"/>
      <c r="AI15073" s="25"/>
      <c r="AN15073" s="68"/>
      <c r="AO15073" s="68"/>
    </row>
    <row r="15074" spans="34:41" x14ac:dyDescent="0.15">
      <c r="AH15074" s="25"/>
      <c r="AI15074" s="25"/>
      <c r="AN15074" s="68"/>
      <c r="AO15074" s="68"/>
    </row>
    <row r="15075" spans="34:41" x14ac:dyDescent="0.15">
      <c r="AH15075" s="25"/>
      <c r="AI15075" s="25"/>
      <c r="AN15075" s="68"/>
      <c r="AO15075" s="68"/>
    </row>
    <row r="15076" spans="34:41" x14ac:dyDescent="0.15">
      <c r="AH15076" s="25"/>
      <c r="AI15076" s="25"/>
      <c r="AN15076" s="68"/>
      <c r="AO15076" s="68"/>
    </row>
    <row r="15077" spans="34:41" x14ac:dyDescent="0.15">
      <c r="AH15077" s="25"/>
      <c r="AI15077" s="25"/>
      <c r="AN15077" s="68"/>
      <c r="AO15077" s="68"/>
    </row>
    <row r="15078" spans="34:41" x14ac:dyDescent="0.15">
      <c r="AH15078" s="25"/>
      <c r="AI15078" s="25"/>
      <c r="AN15078" s="68"/>
      <c r="AO15078" s="68"/>
    </row>
    <row r="15079" spans="34:41" x14ac:dyDescent="0.15">
      <c r="AH15079" s="25"/>
      <c r="AI15079" s="25"/>
      <c r="AN15079" s="68"/>
      <c r="AO15079" s="68"/>
    </row>
    <row r="15080" spans="34:41" x14ac:dyDescent="0.15">
      <c r="AH15080" s="25"/>
      <c r="AI15080" s="25"/>
      <c r="AN15080" s="68"/>
      <c r="AO15080" s="68"/>
    </row>
    <row r="15081" spans="34:41" x14ac:dyDescent="0.15">
      <c r="AH15081" s="25"/>
      <c r="AI15081" s="25"/>
      <c r="AN15081" s="68"/>
      <c r="AO15081" s="68"/>
    </row>
    <row r="15082" spans="34:41" x14ac:dyDescent="0.15">
      <c r="AH15082" s="25"/>
      <c r="AI15082" s="25"/>
      <c r="AN15082" s="68"/>
      <c r="AO15082" s="68"/>
    </row>
    <row r="15083" spans="34:41" x14ac:dyDescent="0.15">
      <c r="AH15083" s="25"/>
      <c r="AI15083" s="25"/>
      <c r="AN15083" s="68"/>
      <c r="AO15083" s="68"/>
    </row>
    <row r="15084" spans="34:41" x14ac:dyDescent="0.15">
      <c r="AH15084" s="25"/>
      <c r="AI15084" s="25"/>
      <c r="AN15084" s="68"/>
      <c r="AO15084" s="68"/>
    </row>
    <row r="15085" spans="34:41" x14ac:dyDescent="0.15">
      <c r="AH15085" s="25"/>
      <c r="AI15085" s="25"/>
      <c r="AN15085" s="68"/>
      <c r="AO15085" s="68"/>
    </row>
    <row r="15086" spans="34:41" x14ac:dyDescent="0.15">
      <c r="AH15086" s="25"/>
      <c r="AI15086" s="25"/>
      <c r="AN15086" s="68"/>
      <c r="AO15086" s="68"/>
    </row>
    <row r="15087" spans="34:41" x14ac:dyDescent="0.15">
      <c r="AH15087" s="25"/>
      <c r="AI15087" s="25"/>
      <c r="AN15087" s="68"/>
      <c r="AO15087" s="68"/>
    </row>
    <row r="15088" spans="34:41" x14ac:dyDescent="0.15">
      <c r="AH15088" s="25"/>
      <c r="AI15088" s="25"/>
      <c r="AN15088" s="68"/>
      <c r="AO15088" s="68"/>
    </row>
    <row r="15089" spans="34:41" x14ac:dyDescent="0.15">
      <c r="AH15089" s="25"/>
      <c r="AI15089" s="25"/>
      <c r="AN15089" s="68"/>
      <c r="AO15089" s="68"/>
    </row>
    <row r="15090" spans="34:41" x14ac:dyDescent="0.15">
      <c r="AH15090" s="25"/>
      <c r="AI15090" s="25"/>
      <c r="AN15090" s="68"/>
      <c r="AO15090" s="68"/>
    </row>
    <row r="15091" spans="34:41" x14ac:dyDescent="0.15">
      <c r="AH15091" s="25"/>
      <c r="AI15091" s="25"/>
      <c r="AN15091" s="68"/>
      <c r="AO15091" s="68"/>
    </row>
    <row r="15092" spans="34:41" x14ac:dyDescent="0.15">
      <c r="AH15092" s="25"/>
      <c r="AI15092" s="25"/>
      <c r="AN15092" s="68"/>
      <c r="AO15092" s="68"/>
    </row>
    <row r="15093" spans="34:41" x14ac:dyDescent="0.15">
      <c r="AH15093" s="25"/>
      <c r="AI15093" s="25"/>
      <c r="AN15093" s="68"/>
      <c r="AO15093" s="68"/>
    </row>
    <row r="15094" spans="34:41" x14ac:dyDescent="0.15">
      <c r="AH15094" s="25"/>
      <c r="AI15094" s="25"/>
      <c r="AN15094" s="68"/>
      <c r="AO15094" s="68"/>
    </row>
    <row r="15095" spans="34:41" x14ac:dyDescent="0.15">
      <c r="AH15095" s="25"/>
      <c r="AI15095" s="25"/>
      <c r="AN15095" s="68"/>
      <c r="AO15095" s="68"/>
    </row>
    <row r="15096" spans="34:41" x14ac:dyDescent="0.15">
      <c r="AH15096" s="25"/>
      <c r="AI15096" s="25"/>
      <c r="AN15096" s="68"/>
      <c r="AO15096" s="68"/>
    </row>
    <row r="15097" spans="34:41" x14ac:dyDescent="0.15">
      <c r="AH15097" s="25"/>
      <c r="AI15097" s="25"/>
      <c r="AN15097" s="68"/>
      <c r="AO15097" s="68"/>
    </row>
    <row r="15098" spans="34:41" x14ac:dyDescent="0.15">
      <c r="AH15098" s="25"/>
      <c r="AI15098" s="25"/>
      <c r="AN15098" s="68"/>
      <c r="AO15098" s="68"/>
    </row>
    <row r="15099" spans="34:41" x14ac:dyDescent="0.15">
      <c r="AH15099" s="25"/>
      <c r="AI15099" s="25"/>
      <c r="AN15099" s="68"/>
      <c r="AO15099" s="68"/>
    </row>
    <row r="15100" spans="34:41" x14ac:dyDescent="0.15">
      <c r="AH15100" s="25"/>
      <c r="AI15100" s="25"/>
      <c r="AN15100" s="68"/>
      <c r="AO15100" s="68"/>
    </row>
    <row r="15101" spans="34:41" x14ac:dyDescent="0.15">
      <c r="AH15101" s="25"/>
      <c r="AI15101" s="25"/>
      <c r="AN15101" s="68"/>
      <c r="AO15101" s="68"/>
    </row>
    <row r="15102" spans="34:41" x14ac:dyDescent="0.15">
      <c r="AH15102" s="25"/>
      <c r="AI15102" s="25"/>
      <c r="AN15102" s="68"/>
      <c r="AO15102" s="68"/>
    </row>
    <row r="15103" spans="34:41" x14ac:dyDescent="0.15">
      <c r="AH15103" s="25"/>
      <c r="AI15103" s="25"/>
      <c r="AN15103" s="68"/>
      <c r="AO15103" s="68"/>
    </row>
    <row r="15104" spans="34:41" x14ac:dyDescent="0.15">
      <c r="AH15104" s="25"/>
      <c r="AI15104" s="25"/>
      <c r="AN15104" s="68"/>
      <c r="AO15104" s="68"/>
    </row>
    <row r="15105" spans="34:41" x14ac:dyDescent="0.15">
      <c r="AH15105" s="25"/>
      <c r="AI15105" s="25"/>
      <c r="AN15105" s="68"/>
      <c r="AO15105" s="68"/>
    </row>
    <row r="15106" spans="34:41" x14ac:dyDescent="0.15">
      <c r="AH15106" s="25"/>
      <c r="AI15106" s="25"/>
      <c r="AN15106" s="68"/>
      <c r="AO15106" s="68"/>
    </row>
    <row r="15107" spans="34:41" x14ac:dyDescent="0.15">
      <c r="AH15107" s="25"/>
      <c r="AI15107" s="25"/>
      <c r="AN15107" s="68"/>
      <c r="AO15107" s="68"/>
    </row>
    <row r="15108" spans="34:41" x14ac:dyDescent="0.15">
      <c r="AH15108" s="25"/>
      <c r="AI15108" s="25"/>
      <c r="AN15108" s="68"/>
      <c r="AO15108" s="68"/>
    </row>
    <row r="15109" spans="34:41" x14ac:dyDescent="0.15">
      <c r="AH15109" s="25"/>
      <c r="AI15109" s="25"/>
      <c r="AN15109" s="68"/>
      <c r="AO15109" s="68"/>
    </row>
    <row r="15110" spans="34:41" x14ac:dyDescent="0.15">
      <c r="AH15110" s="25"/>
      <c r="AI15110" s="25"/>
      <c r="AN15110" s="68"/>
      <c r="AO15110" s="68"/>
    </row>
    <row r="15111" spans="34:41" x14ac:dyDescent="0.15">
      <c r="AH15111" s="25"/>
      <c r="AI15111" s="25"/>
      <c r="AN15111" s="68"/>
      <c r="AO15111" s="68"/>
    </row>
    <row r="15112" spans="34:41" x14ac:dyDescent="0.15">
      <c r="AH15112" s="25"/>
      <c r="AI15112" s="25"/>
      <c r="AN15112" s="68"/>
      <c r="AO15112" s="68"/>
    </row>
    <row r="15113" spans="34:41" x14ac:dyDescent="0.15">
      <c r="AH15113" s="25"/>
      <c r="AI15113" s="25"/>
      <c r="AN15113" s="68"/>
      <c r="AO15113" s="68"/>
    </row>
    <row r="15114" spans="34:41" x14ac:dyDescent="0.15">
      <c r="AH15114" s="25"/>
      <c r="AI15114" s="25"/>
      <c r="AN15114" s="68"/>
      <c r="AO15114" s="68"/>
    </row>
    <row r="15115" spans="34:41" x14ac:dyDescent="0.15">
      <c r="AH15115" s="25"/>
      <c r="AI15115" s="25"/>
      <c r="AN15115" s="68"/>
      <c r="AO15115" s="68"/>
    </row>
    <row r="15116" spans="34:41" x14ac:dyDescent="0.15">
      <c r="AH15116" s="25"/>
      <c r="AI15116" s="25"/>
      <c r="AN15116" s="68"/>
      <c r="AO15116" s="68"/>
    </row>
    <row r="15117" spans="34:41" x14ac:dyDescent="0.15">
      <c r="AH15117" s="25"/>
      <c r="AI15117" s="25"/>
      <c r="AN15117" s="68"/>
      <c r="AO15117" s="68"/>
    </row>
    <row r="15118" spans="34:41" x14ac:dyDescent="0.15">
      <c r="AH15118" s="25"/>
      <c r="AI15118" s="25"/>
      <c r="AN15118" s="68"/>
      <c r="AO15118" s="68"/>
    </row>
    <row r="15119" spans="34:41" x14ac:dyDescent="0.15">
      <c r="AH15119" s="25"/>
      <c r="AI15119" s="25"/>
      <c r="AN15119" s="68"/>
      <c r="AO15119" s="68"/>
    </row>
    <row r="15120" spans="34:41" x14ac:dyDescent="0.15">
      <c r="AH15120" s="25"/>
      <c r="AI15120" s="25"/>
      <c r="AN15120" s="68"/>
      <c r="AO15120" s="68"/>
    </row>
    <row r="15121" spans="34:41" x14ac:dyDescent="0.15">
      <c r="AH15121" s="25"/>
      <c r="AI15121" s="25"/>
      <c r="AN15121" s="68"/>
      <c r="AO15121" s="68"/>
    </row>
    <row r="15122" spans="34:41" x14ac:dyDescent="0.15">
      <c r="AH15122" s="25"/>
      <c r="AI15122" s="25"/>
      <c r="AN15122" s="68"/>
      <c r="AO15122" s="68"/>
    </row>
    <row r="15123" spans="34:41" x14ac:dyDescent="0.15">
      <c r="AH15123" s="25"/>
      <c r="AI15123" s="25"/>
      <c r="AN15123" s="68"/>
      <c r="AO15123" s="68"/>
    </row>
    <row r="15124" spans="34:41" x14ac:dyDescent="0.15">
      <c r="AH15124" s="25"/>
      <c r="AI15124" s="25"/>
      <c r="AN15124" s="68"/>
      <c r="AO15124" s="68"/>
    </row>
    <row r="15125" spans="34:41" x14ac:dyDescent="0.15">
      <c r="AH15125" s="25"/>
      <c r="AI15125" s="25"/>
      <c r="AN15125" s="68"/>
      <c r="AO15125" s="68"/>
    </row>
    <row r="15126" spans="34:41" x14ac:dyDescent="0.15">
      <c r="AH15126" s="25"/>
      <c r="AI15126" s="25"/>
      <c r="AN15126" s="68"/>
      <c r="AO15126" s="68"/>
    </row>
    <row r="15127" spans="34:41" x14ac:dyDescent="0.15">
      <c r="AH15127" s="25"/>
      <c r="AI15127" s="25"/>
      <c r="AN15127" s="68"/>
      <c r="AO15127" s="68"/>
    </row>
    <row r="15128" spans="34:41" x14ac:dyDescent="0.15">
      <c r="AH15128" s="25"/>
      <c r="AI15128" s="25"/>
      <c r="AN15128" s="68"/>
      <c r="AO15128" s="68"/>
    </row>
    <row r="15129" spans="34:41" x14ac:dyDescent="0.15">
      <c r="AH15129" s="25"/>
      <c r="AI15129" s="25"/>
      <c r="AN15129" s="68"/>
      <c r="AO15129" s="68"/>
    </row>
    <row r="15130" spans="34:41" x14ac:dyDescent="0.15">
      <c r="AH15130" s="25"/>
      <c r="AI15130" s="25"/>
      <c r="AN15130" s="68"/>
      <c r="AO15130" s="68"/>
    </row>
    <row r="15131" spans="34:41" x14ac:dyDescent="0.15">
      <c r="AH15131" s="25"/>
      <c r="AI15131" s="25"/>
      <c r="AN15131" s="68"/>
      <c r="AO15131" s="68"/>
    </row>
    <row r="15132" spans="34:41" x14ac:dyDescent="0.15">
      <c r="AH15132" s="25"/>
      <c r="AI15132" s="25"/>
      <c r="AN15132" s="68"/>
      <c r="AO15132" s="68"/>
    </row>
    <row r="15133" spans="34:41" x14ac:dyDescent="0.15">
      <c r="AH15133" s="25"/>
      <c r="AI15133" s="25"/>
      <c r="AN15133" s="68"/>
      <c r="AO15133" s="68"/>
    </row>
    <row r="15134" spans="34:41" x14ac:dyDescent="0.15">
      <c r="AH15134" s="25"/>
      <c r="AI15134" s="25"/>
      <c r="AN15134" s="68"/>
      <c r="AO15134" s="68"/>
    </row>
    <row r="15135" spans="34:41" x14ac:dyDescent="0.15">
      <c r="AH15135" s="25"/>
      <c r="AI15135" s="25"/>
      <c r="AN15135" s="68"/>
      <c r="AO15135" s="68"/>
    </row>
    <row r="15136" spans="34:41" x14ac:dyDescent="0.15">
      <c r="AH15136" s="25"/>
      <c r="AI15136" s="25"/>
      <c r="AN15136" s="68"/>
      <c r="AO15136" s="68"/>
    </row>
    <row r="15137" spans="34:41" x14ac:dyDescent="0.15">
      <c r="AH15137" s="25"/>
      <c r="AI15137" s="25"/>
      <c r="AN15137" s="68"/>
      <c r="AO15137" s="68"/>
    </row>
    <row r="15138" spans="34:41" x14ac:dyDescent="0.15">
      <c r="AH15138" s="25"/>
      <c r="AI15138" s="25"/>
      <c r="AN15138" s="68"/>
      <c r="AO15138" s="68"/>
    </row>
    <row r="15139" spans="34:41" x14ac:dyDescent="0.15">
      <c r="AH15139" s="25"/>
      <c r="AI15139" s="25"/>
      <c r="AN15139" s="68"/>
      <c r="AO15139" s="68"/>
    </row>
    <row r="15140" spans="34:41" x14ac:dyDescent="0.15">
      <c r="AH15140" s="25"/>
      <c r="AI15140" s="25"/>
      <c r="AN15140" s="68"/>
      <c r="AO15140" s="68"/>
    </row>
    <row r="15141" spans="34:41" x14ac:dyDescent="0.15">
      <c r="AH15141" s="25"/>
      <c r="AI15141" s="25"/>
      <c r="AN15141" s="68"/>
      <c r="AO15141" s="68"/>
    </row>
    <row r="15142" spans="34:41" x14ac:dyDescent="0.15">
      <c r="AH15142" s="25"/>
      <c r="AI15142" s="25"/>
      <c r="AN15142" s="68"/>
      <c r="AO15142" s="68"/>
    </row>
    <row r="15143" spans="34:41" x14ac:dyDescent="0.15">
      <c r="AH15143" s="25"/>
      <c r="AI15143" s="25"/>
      <c r="AN15143" s="68"/>
      <c r="AO15143" s="68"/>
    </row>
    <row r="15144" spans="34:41" x14ac:dyDescent="0.15">
      <c r="AH15144" s="25"/>
      <c r="AI15144" s="25"/>
      <c r="AN15144" s="68"/>
      <c r="AO15144" s="68"/>
    </row>
    <row r="15145" spans="34:41" x14ac:dyDescent="0.15">
      <c r="AH15145" s="25"/>
      <c r="AI15145" s="25"/>
      <c r="AN15145" s="68"/>
      <c r="AO15145" s="68"/>
    </row>
    <row r="15146" spans="34:41" x14ac:dyDescent="0.15">
      <c r="AH15146" s="25"/>
      <c r="AI15146" s="25"/>
      <c r="AN15146" s="68"/>
      <c r="AO15146" s="68"/>
    </row>
    <row r="15147" spans="34:41" x14ac:dyDescent="0.15">
      <c r="AH15147" s="25"/>
      <c r="AI15147" s="25"/>
      <c r="AN15147" s="68"/>
      <c r="AO15147" s="68"/>
    </row>
    <row r="15148" spans="34:41" x14ac:dyDescent="0.15">
      <c r="AH15148" s="25"/>
      <c r="AI15148" s="25"/>
      <c r="AN15148" s="68"/>
      <c r="AO15148" s="68"/>
    </row>
    <row r="15149" spans="34:41" x14ac:dyDescent="0.15">
      <c r="AH15149" s="25"/>
      <c r="AI15149" s="25"/>
      <c r="AN15149" s="68"/>
      <c r="AO15149" s="68"/>
    </row>
    <row r="15150" spans="34:41" x14ac:dyDescent="0.15">
      <c r="AH15150" s="25"/>
      <c r="AI15150" s="25"/>
      <c r="AN15150" s="68"/>
      <c r="AO15150" s="68"/>
    </row>
    <row r="15151" spans="34:41" x14ac:dyDescent="0.15">
      <c r="AH15151" s="25"/>
      <c r="AI15151" s="25"/>
      <c r="AN15151" s="68"/>
      <c r="AO15151" s="68"/>
    </row>
    <row r="15152" spans="34:41" x14ac:dyDescent="0.15">
      <c r="AH15152" s="25"/>
      <c r="AI15152" s="25"/>
      <c r="AN15152" s="68"/>
      <c r="AO15152" s="68"/>
    </row>
    <row r="15153" spans="34:41" x14ac:dyDescent="0.15">
      <c r="AH15153" s="25"/>
      <c r="AI15153" s="25"/>
      <c r="AN15153" s="68"/>
      <c r="AO15153" s="68"/>
    </row>
    <row r="15154" spans="34:41" x14ac:dyDescent="0.15">
      <c r="AH15154" s="25"/>
      <c r="AI15154" s="25"/>
      <c r="AN15154" s="68"/>
      <c r="AO15154" s="68"/>
    </row>
    <row r="15155" spans="34:41" x14ac:dyDescent="0.15">
      <c r="AH15155" s="25"/>
      <c r="AI15155" s="25"/>
      <c r="AN15155" s="68"/>
      <c r="AO15155" s="68"/>
    </row>
    <row r="15156" spans="34:41" x14ac:dyDescent="0.15">
      <c r="AH15156" s="25"/>
      <c r="AI15156" s="25"/>
      <c r="AN15156" s="68"/>
      <c r="AO15156" s="68"/>
    </row>
    <row r="15157" spans="34:41" x14ac:dyDescent="0.15">
      <c r="AH15157" s="25"/>
      <c r="AI15157" s="25"/>
      <c r="AN15157" s="68"/>
      <c r="AO15157" s="68"/>
    </row>
    <row r="15158" spans="34:41" x14ac:dyDescent="0.15">
      <c r="AH15158" s="25"/>
      <c r="AI15158" s="25"/>
      <c r="AN15158" s="68"/>
      <c r="AO15158" s="68"/>
    </row>
    <row r="15159" spans="34:41" x14ac:dyDescent="0.15">
      <c r="AH15159" s="25"/>
      <c r="AI15159" s="25"/>
      <c r="AN15159" s="68"/>
      <c r="AO15159" s="68"/>
    </row>
    <row r="15160" spans="34:41" x14ac:dyDescent="0.15">
      <c r="AH15160" s="25"/>
      <c r="AI15160" s="25"/>
      <c r="AN15160" s="68"/>
      <c r="AO15160" s="68"/>
    </row>
    <row r="15161" spans="34:41" x14ac:dyDescent="0.15">
      <c r="AH15161" s="25"/>
      <c r="AI15161" s="25"/>
      <c r="AN15161" s="68"/>
      <c r="AO15161" s="68"/>
    </row>
    <row r="15162" spans="34:41" x14ac:dyDescent="0.15">
      <c r="AH15162" s="25"/>
      <c r="AI15162" s="25"/>
      <c r="AN15162" s="68"/>
      <c r="AO15162" s="68"/>
    </row>
    <row r="15163" spans="34:41" x14ac:dyDescent="0.15">
      <c r="AH15163" s="25"/>
      <c r="AI15163" s="25"/>
      <c r="AN15163" s="68"/>
      <c r="AO15163" s="68"/>
    </row>
    <row r="15164" spans="34:41" x14ac:dyDescent="0.15">
      <c r="AH15164" s="25"/>
      <c r="AI15164" s="25"/>
      <c r="AN15164" s="68"/>
      <c r="AO15164" s="68"/>
    </row>
    <row r="15165" spans="34:41" x14ac:dyDescent="0.15">
      <c r="AH15165" s="25"/>
      <c r="AI15165" s="25"/>
      <c r="AN15165" s="68"/>
      <c r="AO15165" s="68"/>
    </row>
    <row r="15166" spans="34:41" x14ac:dyDescent="0.15">
      <c r="AH15166" s="25"/>
      <c r="AI15166" s="25"/>
      <c r="AN15166" s="68"/>
      <c r="AO15166" s="68"/>
    </row>
    <row r="15167" spans="34:41" x14ac:dyDescent="0.15">
      <c r="AH15167" s="25"/>
      <c r="AI15167" s="25"/>
      <c r="AN15167" s="68"/>
      <c r="AO15167" s="68"/>
    </row>
    <row r="15168" spans="34:41" x14ac:dyDescent="0.15">
      <c r="AH15168" s="25"/>
      <c r="AI15168" s="25"/>
      <c r="AN15168" s="68"/>
      <c r="AO15168" s="68"/>
    </row>
    <row r="15169" spans="34:41" x14ac:dyDescent="0.15">
      <c r="AH15169" s="25"/>
      <c r="AI15169" s="25"/>
      <c r="AN15169" s="68"/>
      <c r="AO15169" s="68"/>
    </row>
    <row r="15170" spans="34:41" x14ac:dyDescent="0.15">
      <c r="AH15170" s="25"/>
      <c r="AI15170" s="25"/>
      <c r="AN15170" s="68"/>
      <c r="AO15170" s="68"/>
    </row>
    <row r="15171" spans="34:41" x14ac:dyDescent="0.15">
      <c r="AH15171" s="25"/>
      <c r="AI15171" s="25"/>
      <c r="AN15171" s="68"/>
      <c r="AO15171" s="68"/>
    </row>
    <row r="15172" spans="34:41" x14ac:dyDescent="0.15">
      <c r="AH15172" s="25"/>
      <c r="AI15172" s="25"/>
      <c r="AN15172" s="68"/>
      <c r="AO15172" s="68"/>
    </row>
    <row r="15173" spans="34:41" x14ac:dyDescent="0.15">
      <c r="AH15173" s="25"/>
      <c r="AI15173" s="25"/>
      <c r="AN15173" s="68"/>
      <c r="AO15173" s="68"/>
    </row>
    <row r="15174" spans="34:41" x14ac:dyDescent="0.15">
      <c r="AH15174" s="25"/>
      <c r="AI15174" s="25"/>
      <c r="AN15174" s="68"/>
      <c r="AO15174" s="68"/>
    </row>
    <row r="15175" spans="34:41" x14ac:dyDescent="0.15">
      <c r="AH15175" s="25"/>
      <c r="AI15175" s="25"/>
      <c r="AN15175" s="68"/>
      <c r="AO15175" s="68"/>
    </row>
    <row r="15176" spans="34:41" x14ac:dyDescent="0.15">
      <c r="AH15176" s="25"/>
      <c r="AI15176" s="25"/>
      <c r="AN15176" s="68"/>
      <c r="AO15176" s="68"/>
    </row>
    <row r="15177" spans="34:41" x14ac:dyDescent="0.15">
      <c r="AH15177" s="25"/>
      <c r="AI15177" s="25"/>
      <c r="AN15177" s="68"/>
      <c r="AO15177" s="68"/>
    </row>
    <row r="15178" spans="34:41" x14ac:dyDescent="0.15">
      <c r="AH15178" s="25"/>
      <c r="AI15178" s="25"/>
      <c r="AN15178" s="68"/>
      <c r="AO15178" s="68"/>
    </row>
    <row r="15179" spans="34:41" x14ac:dyDescent="0.15">
      <c r="AH15179" s="25"/>
      <c r="AI15179" s="25"/>
      <c r="AN15179" s="68"/>
      <c r="AO15179" s="68"/>
    </row>
    <row r="15180" spans="34:41" x14ac:dyDescent="0.15">
      <c r="AH15180" s="25"/>
      <c r="AI15180" s="25"/>
      <c r="AN15180" s="68"/>
      <c r="AO15180" s="68"/>
    </row>
    <row r="15181" spans="34:41" x14ac:dyDescent="0.15">
      <c r="AH15181" s="25"/>
      <c r="AI15181" s="25"/>
      <c r="AN15181" s="68"/>
      <c r="AO15181" s="68"/>
    </row>
    <row r="15182" spans="34:41" x14ac:dyDescent="0.15">
      <c r="AH15182" s="25"/>
      <c r="AI15182" s="25"/>
      <c r="AN15182" s="68"/>
      <c r="AO15182" s="68"/>
    </row>
    <row r="15183" spans="34:41" x14ac:dyDescent="0.15">
      <c r="AH15183" s="25"/>
      <c r="AI15183" s="25"/>
      <c r="AN15183" s="68"/>
      <c r="AO15183" s="68"/>
    </row>
    <row r="15184" spans="34:41" x14ac:dyDescent="0.15">
      <c r="AH15184" s="25"/>
      <c r="AI15184" s="25"/>
      <c r="AN15184" s="68"/>
      <c r="AO15184" s="68"/>
    </row>
    <row r="15185" spans="34:41" x14ac:dyDescent="0.15">
      <c r="AH15185" s="25"/>
      <c r="AI15185" s="25"/>
      <c r="AN15185" s="68"/>
      <c r="AO15185" s="68"/>
    </row>
    <row r="15186" spans="34:41" x14ac:dyDescent="0.15">
      <c r="AH15186" s="25"/>
      <c r="AI15186" s="25"/>
      <c r="AN15186" s="68"/>
      <c r="AO15186" s="68"/>
    </row>
    <row r="15187" spans="34:41" x14ac:dyDescent="0.15">
      <c r="AH15187" s="25"/>
      <c r="AI15187" s="25"/>
      <c r="AN15187" s="68"/>
      <c r="AO15187" s="68"/>
    </row>
    <row r="15188" spans="34:41" x14ac:dyDescent="0.15">
      <c r="AH15188" s="25"/>
      <c r="AI15188" s="25"/>
      <c r="AN15188" s="68"/>
      <c r="AO15188" s="68"/>
    </row>
    <row r="15189" spans="34:41" x14ac:dyDescent="0.15">
      <c r="AH15189" s="25"/>
      <c r="AI15189" s="25"/>
      <c r="AN15189" s="68"/>
      <c r="AO15189" s="68"/>
    </row>
    <row r="15190" spans="34:41" x14ac:dyDescent="0.15">
      <c r="AH15190" s="25"/>
      <c r="AI15190" s="25"/>
      <c r="AN15190" s="68"/>
      <c r="AO15190" s="68"/>
    </row>
    <row r="15191" spans="34:41" x14ac:dyDescent="0.15">
      <c r="AH15191" s="25"/>
      <c r="AI15191" s="25"/>
      <c r="AN15191" s="68"/>
      <c r="AO15191" s="68"/>
    </row>
    <row r="15192" spans="34:41" x14ac:dyDescent="0.15">
      <c r="AH15192" s="25"/>
      <c r="AI15192" s="25"/>
      <c r="AN15192" s="68"/>
      <c r="AO15192" s="68"/>
    </row>
    <row r="15193" spans="34:41" x14ac:dyDescent="0.15">
      <c r="AH15193" s="25"/>
      <c r="AI15193" s="25"/>
      <c r="AN15193" s="68"/>
      <c r="AO15193" s="68"/>
    </row>
    <row r="15194" spans="34:41" x14ac:dyDescent="0.15">
      <c r="AH15194" s="25"/>
      <c r="AI15194" s="25"/>
      <c r="AN15194" s="68"/>
      <c r="AO15194" s="68"/>
    </row>
    <row r="15195" spans="34:41" x14ac:dyDescent="0.15">
      <c r="AH15195" s="25"/>
      <c r="AI15195" s="25"/>
      <c r="AN15195" s="68"/>
      <c r="AO15195" s="68"/>
    </row>
    <row r="15196" spans="34:41" x14ac:dyDescent="0.15">
      <c r="AH15196" s="25"/>
      <c r="AI15196" s="25"/>
      <c r="AN15196" s="68"/>
      <c r="AO15196" s="68"/>
    </row>
    <row r="15197" spans="34:41" x14ac:dyDescent="0.15">
      <c r="AH15197" s="25"/>
      <c r="AI15197" s="25"/>
      <c r="AN15197" s="68"/>
      <c r="AO15197" s="68"/>
    </row>
    <row r="15198" spans="34:41" x14ac:dyDescent="0.15">
      <c r="AH15198" s="25"/>
      <c r="AI15198" s="25"/>
      <c r="AN15198" s="68"/>
      <c r="AO15198" s="68"/>
    </row>
    <row r="15199" spans="34:41" x14ac:dyDescent="0.15">
      <c r="AH15199" s="25"/>
      <c r="AI15199" s="25"/>
      <c r="AN15199" s="68"/>
      <c r="AO15199" s="68"/>
    </row>
    <row r="15200" spans="34:41" x14ac:dyDescent="0.15">
      <c r="AH15200" s="25"/>
      <c r="AI15200" s="25"/>
      <c r="AN15200" s="68"/>
      <c r="AO15200" s="68"/>
    </row>
    <row r="15201" spans="34:41" x14ac:dyDescent="0.15">
      <c r="AH15201" s="25"/>
      <c r="AI15201" s="25"/>
      <c r="AN15201" s="68"/>
      <c r="AO15201" s="68"/>
    </row>
    <row r="15202" spans="34:41" x14ac:dyDescent="0.15">
      <c r="AH15202" s="25"/>
      <c r="AI15202" s="25"/>
      <c r="AN15202" s="68"/>
      <c r="AO15202" s="68"/>
    </row>
    <row r="15203" spans="34:41" x14ac:dyDescent="0.15">
      <c r="AH15203" s="25"/>
      <c r="AI15203" s="25"/>
      <c r="AN15203" s="68"/>
      <c r="AO15203" s="68"/>
    </row>
    <row r="15204" spans="34:41" x14ac:dyDescent="0.15">
      <c r="AH15204" s="25"/>
      <c r="AI15204" s="25"/>
      <c r="AN15204" s="68"/>
      <c r="AO15204" s="68"/>
    </row>
    <row r="15205" spans="34:41" x14ac:dyDescent="0.15">
      <c r="AH15205" s="25"/>
      <c r="AI15205" s="25"/>
      <c r="AN15205" s="68"/>
      <c r="AO15205" s="68"/>
    </row>
    <row r="15206" spans="34:41" x14ac:dyDescent="0.15">
      <c r="AH15206" s="25"/>
      <c r="AI15206" s="25"/>
      <c r="AN15206" s="68"/>
      <c r="AO15206" s="68"/>
    </row>
    <row r="15207" spans="34:41" x14ac:dyDescent="0.15">
      <c r="AH15207" s="25"/>
      <c r="AI15207" s="25"/>
      <c r="AN15207" s="68"/>
      <c r="AO15207" s="68"/>
    </row>
    <row r="15208" spans="34:41" x14ac:dyDescent="0.15">
      <c r="AH15208" s="25"/>
      <c r="AI15208" s="25"/>
      <c r="AN15208" s="68"/>
      <c r="AO15208" s="68"/>
    </row>
    <row r="15209" spans="34:41" x14ac:dyDescent="0.15">
      <c r="AH15209" s="25"/>
      <c r="AI15209" s="25"/>
      <c r="AN15209" s="68"/>
      <c r="AO15209" s="68"/>
    </row>
    <row r="15210" spans="34:41" x14ac:dyDescent="0.15">
      <c r="AH15210" s="25"/>
      <c r="AI15210" s="25"/>
      <c r="AN15210" s="68"/>
      <c r="AO15210" s="68"/>
    </row>
    <row r="15211" spans="34:41" x14ac:dyDescent="0.15">
      <c r="AH15211" s="25"/>
      <c r="AI15211" s="25"/>
      <c r="AN15211" s="68"/>
      <c r="AO15211" s="68"/>
    </row>
    <row r="15212" spans="34:41" x14ac:dyDescent="0.15">
      <c r="AH15212" s="25"/>
      <c r="AI15212" s="25"/>
      <c r="AN15212" s="68"/>
      <c r="AO15212" s="68"/>
    </row>
    <row r="15213" spans="34:41" x14ac:dyDescent="0.15">
      <c r="AH15213" s="25"/>
      <c r="AI15213" s="25"/>
      <c r="AN15213" s="68"/>
      <c r="AO15213" s="68"/>
    </row>
    <row r="15214" spans="34:41" x14ac:dyDescent="0.15">
      <c r="AH15214" s="25"/>
      <c r="AI15214" s="25"/>
      <c r="AN15214" s="68"/>
      <c r="AO15214" s="68"/>
    </row>
    <row r="15215" spans="34:41" x14ac:dyDescent="0.15">
      <c r="AH15215" s="25"/>
      <c r="AI15215" s="25"/>
      <c r="AN15215" s="68"/>
      <c r="AO15215" s="68"/>
    </row>
    <row r="15216" spans="34:41" x14ac:dyDescent="0.15">
      <c r="AH15216" s="25"/>
      <c r="AI15216" s="25"/>
      <c r="AN15216" s="68"/>
      <c r="AO15216" s="68"/>
    </row>
    <row r="15217" spans="34:41" x14ac:dyDescent="0.15">
      <c r="AH15217" s="25"/>
      <c r="AI15217" s="25"/>
      <c r="AN15217" s="68"/>
      <c r="AO15217" s="68"/>
    </row>
    <row r="15218" spans="34:41" x14ac:dyDescent="0.15">
      <c r="AH15218" s="25"/>
      <c r="AI15218" s="25"/>
      <c r="AN15218" s="68"/>
      <c r="AO15218" s="68"/>
    </row>
    <row r="15219" spans="34:41" x14ac:dyDescent="0.15">
      <c r="AH15219" s="25"/>
      <c r="AI15219" s="25"/>
      <c r="AN15219" s="68"/>
      <c r="AO15219" s="68"/>
    </row>
    <row r="15220" spans="34:41" x14ac:dyDescent="0.15">
      <c r="AH15220" s="25"/>
      <c r="AI15220" s="25"/>
      <c r="AN15220" s="68"/>
      <c r="AO15220" s="68"/>
    </row>
    <row r="15221" spans="34:41" x14ac:dyDescent="0.15">
      <c r="AH15221" s="25"/>
      <c r="AI15221" s="25"/>
      <c r="AN15221" s="68"/>
      <c r="AO15221" s="68"/>
    </row>
    <row r="15222" spans="34:41" x14ac:dyDescent="0.15">
      <c r="AH15222" s="25"/>
      <c r="AI15222" s="25"/>
      <c r="AN15222" s="68"/>
      <c r="AO15222" s="68"/>
    </row>
    <row r="15223" spans="34:41" x14ac:dyDescent="0.15">
      <c r="AH15223" s="25"/>
      <c r="AI15223" s="25"/>
      <c r="AN15223" s="68"/>
      <c r="AO15223" s="68"/>
    </row>
    <row r="15224" spans="34:41" x14ac:dyDescent="0.15">
      <c r="AH15224" s="25"/>
      <c r="AI15224" s="25"/>
      <c r="AN15224" s="68"/>
      <c r="AO15224" s="68"/>
    </row>
    <row r="15225" spans="34:41" x14ac:dyDescent="0.15">
      <c r="AH15225" s="25"/>
      <c r="AI15225" s="25"/>
      <c r="AN15225" s="68"/>
      <c r="AO15225" s="68"/>
    </row>
    <row r="15226" spans="34:41" x14ac:dyDescent="0.15">
      <c r="AH15226" s="25"/>
      <c r="AI15226" s="25"/>
      <c r="AN15226" s="68"/>
      <c r="AO15226" s="68"/>
    </row>
    <row r="15227" spans="34:41" x14ac:dyDescent="0.15">
      <c r="AH15227" s="25"/>
      <c r="AI15227" s="25"/>
      <c r="AN15227" s="68"/>
      <c r="AO15227" s="68"/>
    </row>
    <row r="15228" spans="34:41" x14ac:dyDescent="0.15">
      <c r="AH15228" s="25"/>
      <c r="AI15228" s="25"/>
      <c r="AN15228" s="68"/>
      <c r="AO15228" s="68"/>
    </row>
    <row r="15229" spans="34:41" x14ac:dyDescent="0.15">
      <c r="AH15229" s="25"/>
      <c r="AI15229" s="25"/>
      <c r="AN15229" s="68"/>
      <c r="AO15229" s="68"/>
    </row>
    <row r="15230" spans="34:41" x14ac:dyDescent="0.15">
      <c r="AH15230" s="25"/>
      <c r="AI15230" s="25"/>
      <c r="AN15230" s="68"/>
      <c r="AO15230" s="68"/>
    </row>
    <row r="15231" spans="34:41" x14ac:dyDescent="0.15">
      <c r="AH15231" s="25"/>
      <c r="AI15231" s="25"/>
      <c r="AN15231" s="68"/>
      <c r="AO15231" s="68"/>
    </row>
    <row r="15232" spans="34:41" x14ac:dyDescent="0.15">
      <c r="AH15232" s="25"/>
      <c r="AI15232" s="25"/>
      <c r="AN15232" s="68"/>
      <c r="AO15232" s="68"/>
    </row>
    <row r="15233" spans="34:41" x14ac:dyDescent="0.15">
      <c r="AH15233" s="25"/>
      <c r="AI15233" s="25"/>
      <c r="AN15233" s="68"/>
      <c r="AO15233" s="68"/>
    </row>
    <row r="15234" spans="34:41" x14ac:dyDescent="0.15">
      <c r="AH15234" s="25"/>
      <c r="AI15234" s="25"/>
      <c r="AN15234" s="68"/>
      <c r="AO15234" s="68"/>
    </row>
    <row r="15235" spans="34:41" x14ac:dyDescent="0.15">
      <c r="AH15235" s="25"/>
      <c r="AI15235" s="25"/>
      <c r="AN15235" s="68"/>
      <c r="AO15235" s="68"/>
    </row>
    <row r="15236" spans="34:41" x14ac:dyDescent="0.15">
      <c r="AH15236" s="25"/>
      <c r="AI15236" s="25"/>
      <c r="AN15236" s="68"/>
      <c r="AO15236" s="68"/>
    </row>
    <row r="15237" spans="34:41" x14ac:dyDescent="0.15">
      <c r="AH15237" s="25"/>
      <c r="AI15237" s="25"/>
      <c r="AN15237" s="68"/>
      <c r="AO15237" s="68"/>
    </row>
    <row r="15238" spans="34:41" x14ac:dyDescent="0.15">
      <c r="AH15238" s="25"/>
      <c r="AI15238" s="25"/>
      <c r="AN15238" s="68"/>
      <c r="AO15238" s="68"/>
    </row>
    <row r="15239" spans="34:41" x14ac:dyDescent="0.15">
      <c r="AH15239" s="25"/>
      <c r="AI15239" s="25"/>
      <c r="AN15239" s="68"/>
      <c r="AO15239" s="68"/>
    </row>
    <row r="15240" spans="34:41" x14ac:dyDescent="0.15">
      <c r="AH15240" s="25"/>
      <c r="AI15240" s="25"/>
      <c r="AN15240" s="68"/>
      <c r="AO15240" s="68"/>
    </row>
    <row r="15241" spans="34:41" x14ac:dyDescent="0.15">
      <c r="AH15241" s="25"/>
      <c r="AI15241" s="25"/>
      <c r="AN15241" s="68"/>
      <c r="AO15241" s="68"/>
    </row>
    <row r="15242" spans="34:41" x14ac:dyDescent="0.15">
      <c r="AH15242" s="25"/>
      <c r="AI15242" s="25"/>
      <c r="AN15242" s="68"/>
      <c r="AO15242" s="68"/>
    </row>
    <row r="15243" spans="34:41" x14ac:dyDescent="0.15">
      <c r="AH15243" s="25"/>
      <c r="AI15243" s="25"/>
      <c r="AN15243" s="68"/>
      <c r="AO15243" s="68"/>
    </row>
    <row r="15244" spans="34:41" x14ac:dyDescent="0.15">
      <c r="AH15244" s="25"/>
      <c r="AI15244" s="25"/>
      <c r="AN15244" s="68"/>
      <c r="AO15244" s="68"/>
    </row>
    <row r="15245" spans="34:41" x14ac:dyDescent="0.15">
      <c r="AH15245" s="25"/>
      <c r="AI15245" s="25"/>
      <c r="AN15245" s="68"/>
      <c r="AO15245" s="68"/>
    </row>
    <row r="15246" spans="34:41" x14ac:dyDescent="0.15">
      <c r="AH15246" s="25"/>
      <c r="AI15246" s="25"/>
      <c r="AN15246" s="68"/>
      <c r="AO15246" s="68"/>
    </row>
    <row r="15247" spans="34:41" x14ac:dyDescent="0.15">
      <c r="AH15247" s="25"/>
      <c r="AI15247" s="25"/>
      <c r="AN15247" s="68"/>
      <c r="AO15247" s="68"/>
    </row>
    <row r="15248" spans="34:41" x14ac:dyDescent="0.15">
      <c r="AH15248" s="25"/>
      <c r="AI15248" s="25"/>
      <c r="AN15248" s="68"/>
      <c r="AO15248" s="68"/>
    </row>
    <row r="15249" spans="34:41" x14ac:dyDescent="0.15">
      <c r="AH15249" s="25"/>
      <c r="AI15249" s="25"/>
      <c r="AN15249" s="68"/>
      <c r="AO15249" s="68"/>
    </row>
    <row r="15250" spans="34:41" x14ac:dyDescent="0.15">
      <c r="AH15250" s="25"/>
      <c r="AI15250" s="25"/>
      <c r="AN15250" s="68"/>
      <c r="AO15250" s="68"/>
    </row>
    <row r="15251" spans="34:41" x14ac:dyDescent="0.15">
      <c r="AH15251" s="25"/>
      <c r="AI15251" s="25"/>
      <c r="AN15251" s="68"/>
      <c r="AO15251" s="68"/>
    </row>
    <row r="15252" spans="34:41" x14ac:dyDescent="0.15">
      <c r="AH15252" s="25"/>
      <c r="AI15252" s="25"/>
      <c r="AN15252" s="68"/>
      <c r="AO15252" s="68"/>
    </row>
    <row r="15253" spans="34:41" x14ac:dyDescent="0.15">
      <c r="AH15253" s="25"/>
      <c r="AI15253" s="25"/>
      <c r="AN15253" s="68"/>
      <c r="AO15253" s="68"/>
    </row>
    <row r="15254" spans="34:41" x14ac:dyDescent="0.15">
      <c r="AH15254" s="25"/>
      <c r="AI15254" s="25"/>
      <c r="AN15254" s="68"/>
      <c r="AO15254" s="68"/>
    </row>
    <row r="15255" spans="34:41" x14ac:dyDescent="0.15">
      <c r="AH15255" s="25"/>
      <c r="AI15255" s="25"/>
      <c r="AN15255" s="68"/>
      <c r="AO15255" s="68"/>
    </row>
    <row r="15256" spans="34:41" x14ac:dyDescent="0.15">
      <c r="AH15256" s="25"/>
      <c r="AI15256" s="25"/>
      <c r="AN15256" s="68"/>
      <c r="AO15256" s="68"/>
    </row>
    <row r="15257" spans="34:41" x14ac:dyDescent="0.15">
      <c r="AH15257" s="25"/>
      <c r="AI15257" s="25"/>
      <c r="AN15257" s="68"/>
      <c r="AO15257" s="68"/>
    </row>
    <row r="15258" spans="34:41" x14ac:dyDescent="0.15">
      <c r="AH15258" s="25"/>
      <c r="AI15258" s="25"/>
      <c r="AN15258" s="68"/>
      <c r="AO15258" s="68"/>
    </row>
    <row r="15259" spans="34:41" x14ac:dyDescent="0.15">
      <c r="AH15259" s="25"/>
      <c r="AI15259" s="25"/>
      <c r="AN15259" s="68"/>
      <c r="AO15259" s="68"/>
    </row>
    <row r="15260" spans="34:41" x14ac:dyDescent="0.15">
      <c r="AH15260" s="25"/>
      <c r="AI15260" s="25"/>
      <c r="AN15260" s="68"/>
      <c r="AO15260" s="68"/>
    </row>
    <row r="15261" spans="34:41" x14ac:dyDescent="0.15">
      <c r="AH15261" s="25"/>
      <c r="AI15261" s="25"/>
      <c r="AN15261" s="68"/>
      <c r="AO15261" s="68"/>
    </row>
    <row r="15262" spans="34:41" x14ac:dyDescent="0.15">
      <c r="AH15262" s="25"/>
      <c r="AI15262" s="25"/>
      <c r="AN15262" s="68"/>
      <c r="AO15262" s="68"/>
    </row>
    <row r="15263" spans="34:41" x14ac:dyDescent="0.15">
      <c r="AH15263" s="25"/>
      <c r="AI15263" s="25"/>
      <c r="AN15263" s="68"/>
      <c r="AO15263" s="68"/>
    </row>
    <row r="15264" spans="34:41" x14ac:dyDescent="0.15">
      <c r="AH15264" s="25"/>
      <c r="AI15264" s="25"/>
      <c r="AN15264" s="68"/>
      <c r="AO15264" s="68"/>
    </row>
    <row r="15265" spans="34:41" x14ac:dyDescent="0.15">
      <c r="AH15265" s="25"/>
      <c r="AI15265" s="25"/>
      <c r="AN15265" s="68"/>
      <c r="AO15265" s="68"/>
    </row>
    <row r="15266" spans="34:41" x14ac:dyDescent="0.15">
      <c r="AH15266" s="25"/>
      <c r="AI15266" s="25"/>
      <c r="AN15266" s="68"/>
      <c r="AO15266" s="68"/>
    </row>
    <row r="15267" spans="34:41" x14ac:dyDescent="0.15">
      <c r="AH15267" s="25"/>
      <c r="AI15267" s="25"/>
      <c r="AN15267" s="68"/>
      <c r="AO15267" s="68"/>
    </row>
    <row r="15268" spans="34:41" x14ac:dyDescent="0.15">
      <c r="AH15268" s="25"/>
      <c r="AI15268" s="25"/>
      <c r="AN15268" s="68"/>
      <c r="AO15268" s="68"/>
    </row>
    <row r="15269" spans="34:41" x14ac:dyDescent="0.15">
      <c r="AH15269" s="25"/>
      <c r="AI15269" s="25"/>
      <c r="AN15269" s="68"/>
      <c r="AO15269" s="68"/>
    </row>
    <row r="15270" spans="34:41" x14ac:dyDescent="0.15">
      <c r="AH15270" s="25"/>
      <c r="AI15270" s="25"/>
      <c r="AN15270" s="68"/>
      <c r="AO15270" s="68"/>
    </row>
    <row r="15271" spans="34:41" x14ac:dyDescent="0.15">
      <c r="AH15271" s="25"/>
      <c r="AI15271" s="25"/>
      <c r="AN15271" s="68"/>
      <c r="AO15271" s="68"/>
    </row>
    <row r="15272" spans="34:41" x14ac:dyDescent="0.15">
      <c r="AH15272" s="25"/>
      <c r="AI15272" s="25"/>
      <c r="AN15272" s="68"/>
      <c r="AO15272" s="68"/>
    </row>
    <row r="15273" spans="34:41" x14ac:dyDescent="0.15">
      <c r="AH15273" s="25"/>
      <c r="AI15273" s="25"/>
      <c r="AN15273" s="68"/>
      <c r="AO15273" s="68"/>
    </row>
    <row r="15274" spans="34:41" x14ac:dyDescent="0.15">
      <c r="AH15274" s="25"/>
      <c r="AI15274" s="25"/>
      <c r="AN15274" s="68"/>
      <c r="AO15274" s="68"/>
    </row>
    <row r="15275" spans="34:41" x14ac:dyDescent="0.15">
      <c r="AH15275" s="25"/>
      <c r="AI15275" s="25"/>
      <c r="AN15275" s="68"/>
      <c r="AO15275" s="68"/>
    </row>
    <row r="15276" spans="34:41" x14ac:dyDescent="0.15">
      <c r="AH15276" s="25"/>
      <c r="AI15276" s="25"/>
      <c r="AN15276" s="68"/>
      <c r="AO15276" s="68"/>
    </row>
    <row r="15277" spans="34:41" x14ac:dyDescent="0.15">
      <c r="AH15277" s="25"/>
      <c r="AI15277" s="25"/>
      <c r="AN15277" s="68"/>
      <c r="AO15277" s="68"/>
    </row>
    <row r="15278" spans="34:41" x14ac:dyDescent="0.15">
      <c r="AH15278" s="25"/>
      <c r="AI15278" s="25"/>
      <c r="AN15278" s="68"/>
      <c r="AO15278" s="68"/>
    </row>
    <row r="15279" spans="34:41" x14ac:dyDescent="0.15">
      <c r="AH15279" s="25"/>
      <c r="AI15279" s="25"/>
      <c r="AN15279" s="68"/>
      <c r="AO15279" s="68"/>
    </row>
    <row r="15280" spans="34:41" x14ac:dyDescent="0.15">
      <c r="AH15280" s="25"/>
      <c r="AI15280" s="25"/>
      <c r="AN15280" s="68"/>
      <c r="AO15280" s="68"/>
    </row>
    <row r="15281" spans="34:41" x14ac:dyDescent="0.15">
      <c r="AH15281" s="25"/>
      <c r="AI15281" s="25"/>
      <c r="AN15281" s="68"/>
      <c r="AO15281" s="68"/>
    </row>
    <row r="15282" spans="34:41" x14ac:dyDescent="0.15">
      <c r="AH15282" s="25"/>
      <c r="AI15282" s="25"/>
      <c r="AN15282" s="68"/>
      <c r="AO15282" s="68"/>
    </row>
    <row r="15283" spans="34:41" x14ac:dyDescent="0.15">
      <c r="AH15283" s="25"/>
      <c r="AI15283" s="25"/>
      <c r="AN15283" s="68"/>
      <c r="AO15283" s="68"/>
    </row>
    <row r="15284" spans="34:41" x14ac:dyDescent="0.15">
      <c r="AH15284" s="25"/>
      <c r="AI15284" s="25"/>
      <c r="AN15284" s="68"/>
      <c r="AO15284" s="68"/>
    </row>
    <row r="15285" spans="34:41" x14ac:dyDescent="0.15">
      <c r="AH15285" s="25"/>
      <c r="AI15285" s="25"/>
      <c r="AN15285" s="68"/>
      <c r="AO15285" s="68"/>
    </row>
    <row r="15286" spans="34:41" x14ac:dyDescent="0.15">
      <c r="AH15286" s="25"/>
      <c r="AI15286" s="25"/>
      <c r="AN15286" s="68"/>
      <c r="AO15286" s="68"/>
    </row>
    <row r="15287" spans="34:41" x14ac:dyDescent="0.15">
      <c r="AH15287" s="25"/>
      <c r="AI15287" s="25"/>
      <c r="AN15287" s="68"/>
      <c r="AO15287" s="68"/>
    </row>
    <row r="15288" spans="34:41" x14ac:dyDescent="0.15">
      <c r="AH15288" s="25"/>
      <c r="AI15288" s="25"/>
      <c r="AN15288" s="68"/>
      <c r="AO15288" s="68"/>
    </row>
    <row r="15289" spans="34:41" x14ac:dyDescent="0.15">
      <c r="AH15289" s="25"/>
      <c r="AI15289" s="25"/>
      <c r="AN15289" s="68"/>
      <c r="AO15289" s="68"/>
    </row>
    <row r="15290" spans="34:41" x14ac:dyDescent="0.15">
      <c r="AH15290" s="25"/>
      <c r="AI15290" s="25"/>
      <c r="AN15290" s="68"/>
      <c r="AO15290" s="68"/>
    </row>
    <row r="15291" spans="34:41" x14ac:dyDescent="0.15">
      <c r="AH15291" s="25"/>
      <c r="AI15291" s="25"/>
      <c r="AN15291" s="68"/>
      <c r="AO15291" s="68"/>
    </row>
    <row r="15292" spans="34:41" x14ac:dyDescent="0.15">
      <c r="AH15292" s="25"/>
      <c r="AI15292" s="25"/>
      <c r="AN15292" s="68"/>
      <c r="AO15292" s="68"/>
    </row>
    <row r="15293" spans="34:41" x14ac:dyDescent="0.15">
      <c r="AH15293" s="25"/>
      <c r="AI15293" s="25"/>
      <c r="AN15293" s="68"/>
      <c r="AO15293" s="68"/>
    </row>
    <row r="15294" spans="34:41" x14ac:dyDescent="0.15">
      <c r="AH15294" s="25"/>
      <c r="AI15294" s="25"/>
      <c r="AN15294" s="68"/>
      <c r="AO15294" s="68"/>
    </row>
    <row r="15295" spans="34:41" x14ac:dyDescent="0.15">
      <c r="AH15295" s="25"/>
      <c r="AI15295" s="25"/>
      <c r="AN15295" s="68"/>
      <c r="AO15295" s="68"/>
    </row>
    <row r="15296" spans="34:41" x14ac:dyDescent="0.15">
      <c r="AH15296" s="25"/>
      <c r="AI15296" s="25"/>
      <c r="AN15296" s="68"/>
      <c r="AO15296" s="68"/>
    </row>
    <row r="15297" spans="34:41" x14ac:dyDescent="0.15">
      <c r="AH15297" s="25"/>
      <c r="AI15297" s="25"/>
      <c r="AN15297" s="68"/>
      <c r="AO15297" s="68"/>
    </row>
    <row r="15298" spans="34:41" x14ac:dyDescent="0.15">
      <c r="AH15298" s="25"/>
      <c r="AI15298" s="25"/>
      <c r="AN15298" s="68"/>
      <c r="AO15298" s="68"/>
    </row>
    <row r="15299" spans="34:41" x14ac:dyDescent="0.15">
      <c r="AH15299" s="25"/>
      <c r="AI15299" s="25"/>
      <c r="AN15299" s="68"/>
      <c r="AO15299" s="68"/>
    </row>
    <row r="15300" spans="34:41" x14ac:dyDescent="0.15">
      <c r="AH15300" s="25"/>
      <c r="AI15300" s="25"/>
      <c r="AN15300" s="68"/>
      <c r="AO15300" s="68"/>
    </row>
    <row r="15301" spans="34:41" x14ac:dyDescent="0.15">
      <c r="AH15301" s="25"/>
      <c r="AI15301" s="25"/>
      <c r="AN15301" s="68"/>
      <c r="AO15301" s="68"/>
    </row>
    <row r="15302" spans="34:41" x14ac:dyDescent="0.15">
      <c r="AH15302" s="25"/>
      <c r="AI15302" s="25"/>
      <c r="AN15302" s="68"/>
      <c r="AO15302" s="68"/>
    </row>
    <row r="15303" spans="34:41" x14ac:dyDescent="0.15">
      <c r="AH15303" s="25"/>
      <c r="AI15303" s="25"/>
      <c r="AN15303" s="68"/>
      <c r="AO15303" s="68"/>
    </row>
    <row r="15304" spans="34:41" x14ac:dyDescent="0.15">
      <c r="AH15304" s="25"/>
      <c r="AI15304" s="25"/>
      <c r="AN15304" s="68"/>
      <c r="AO15304" s="68"/>
    </row>
    <row r="15305" spans="34:41" x14ac:dyDescent="0.15">
      <c r="AH15305" s="25"/>
      <c r="AI15305" s="25"/>
      <c r="AN15305" s="68"/>
      <c r="AO15305" s="68"/>
    </row>
    <row r="15306" spans="34:41" x14ac:dyDescent="0.15">
      <c r="AH15306" s="25"/>
      <c r="AI15306" s="25"/>
      <c r="AN15306" s="68"/>
      <c r="AO15306" s="68"/>
    </row>
    <row r="15307" spans="34:41" x14ac:dyDescent="0.15">
      <c r="AH15307" s="25"/>
      <c r="AI15307" s="25"/>
      <c r="AN15307" s="68"/>
      <c r="AO15307" s="68"/>
    </row>
    <row r="15308" spans="34:41" x14ac:dyDescent="0.15">
      <c r="AH15308" s="25"/>
      <c r="AI15308" s="25"/>
      <c r="AN15308" s="68"/>
      <c r="AO15308" s="68"/>
    </row>
    <row r="15309" spans="34:41" x14ac:dyDescent="0.15">
      <c r="AH15309" s="25"/>
      <c r="AI15309" s="25"/>
      <c r="AN15309" s="68"/>
      <c r="AO15309" s="68"/>
    </row>
    <row r="15310" spans="34:41" x14ac:dyDescent="0.15">
      <c r="AH15310" s="25"/>
      <c r="AI15310" s="25"/>
      <c r="AN15310" s="68"/>
      <c r="AO15310" s="68"/>
    </row>
    <row r="15311" spans="34:41" x14ac:dyDescent="0.15">
      <c r="AH15311" s="25"/>
      <c r="AI15311" s="25"/>
      <c r="AN15311" s="68"/>
      <c r="AO15311" s="68"/>
    </row>
    <row r="15312" spans="34:41" x14ac:dyDescent="0.15">
      <c r="AH15312" s="25"/>
      <c r="AI15312" s="25"/>
      <c r="AN15312" s="68"/>
      <c r="AO15312" s="68"/>
    </row>
    <row r="15313" spans="34:41" x14ac:dyDescent="0.15">
      <c r="AH15313" s="25"/>
      <c r="AI15313" s="25"/>
      <c r="AN15313" s="68"/>
      <c r="AO15313" s="68"/>
    </row>
    <row r="15314" spans="34:41" x14ac:dyDescent="0.15">
      <c r="AH15314" s="25"/>
      <c r="AI15314" s="25"/>
      <c r="AN15314" s="68"/>
      <c r="AO15314" s="68"/>
    </row>
    <row r="15315" spans="34:41" x14ac:dyDescent="0.15">
      <c r="AH15315" s="25"/>
      <c r="AI15315" s="25"/>
      <c r="AN15315" s="68"/>
      <c r="AO15315" s="68"/>
    </row>
    <row r="15316" spans="34:41" x14ac:dyDescent="0.15">
      <c r="AH15316" s="25"/>
      <c r="AI15316" s="25"/>
      <c r="AN15316" s="68"/>
      <c r="AO15316" s="68"/>
    </row>
    <row r="15317" spans="34:41" x14ac:dyDescent="0.15">
      <c r="AH15317" s="25"/>
      <c r="AI15317" s="25"/>
      <c r="AN15317" s="68"/>
      <c r="AO15317" s="68"/>
    </row>
    <row r="15318" spans="34:41" x14ac:dyDescent="0.15">
      <c r="AH15318" s="25"/>
      <c r="AI15318" s="25"/>
      <c r="AN15318" s="68"/>
      <c r="AO15318" s="68"/>
    </row>
    <row r="15319" spans="34:41" x14ac:dyDescent="0.15">
      <c r="AH15319" s="25"/>
      <c r="AI15319" s="25"/>
      <c r="AN15319" s="68"/>
      <c r="AO15319" s="68"/>
    </row>
    <row r="15320" spans="34:41" x14ac:dyDescent="0.15">
      <c r="AH15320" s="25"/>
      <c r="AI15320" s="25"/>
      <c r="AN15320" s="68"/>
      <c r="AO15320" s="68"/>
    </row>
    <row r="15321" spans="34:41" x14ac:dyDescent="0.15">
      <c r="AH15321" s="25"/>
      <c r="AI15321" s="25"/>
      <c r="AN15321" s="68"/>
      <c r="AO15321" s="68"/>
    </row>
    <row r="15322" spans="34:41" x14ac:dyDescent="0.15">
      <c r="AH15322" s="25"/>
      <c r="AI15322" s="25"/>
      <c r="AN15322" s="68"/>
      <c r="AO15322" s="68"/>
    </row>
    <row r="15323" spans="34:41" x14ac:dyDescent="0.15">
      <c r="AH15323" s="25"/>
      <c r="AI15323" s="25"/>
      <c r="AN15323" s="68"/>
      <c r="AO15323" s="68"/>
    </row>
    <row r="15324" spans="34:41" x14ac:dyDescent="0.15">
      <c r="AH15324" s="25"/>
      <c r="AI15324" s="25"/>
      <c r="AN15324" s="68"/>
      <c r="AO15324" s="68"/>
    </row>
    <row r="15325" spans="34:41" x14ac:dyDescent="0.15">
      <c r="AH15325" s="25"/>
      <c r="AI15325" s="25"/>
      <c r="AN15325" s="68"/>
      <c r="AO15325" s="68"/>
    </row>
    <row r="15326" spans="34:41" x14ac:dyDescent="0.15">
      <c r="AH15326" s="25"/>
      <c r="AI15326" s="25"/>
      <c r="AN15326" s="68"/>
      <c r="AO15326" s="68"/>
    </row>
    <row r="15327" spans="34:41" x14ac:dyDescent="0.15">
      <c r="AH15327" s="25"/>
      <c r="AI15327" s="25"/>
      <c r="AN15327" s="68"/>
      <c r="AO15327" s="68"/>
    </row>
    <row r="15328" spans="34:41" x14ac:dyDescent="0.15">
      <c r="AH15328" s="25"/>
      <c r="AI15328" s="25"/>
      <c r="AN15328" s="68"/>
      <c r="AO15328" s="68"/>
    </row>
    <row r="15329" spans="34:41" x14ac:dyDescent="0.15">
      <c r="AH15329" s="25"/>
      <c r="AI15329" s="25"/>
      <c r="AN15329" s="68"/>
      <c r="AO15329" s="68"/>
    </row>
    <row r="15330" spans="34:41" x14ac:dyDescent="0.15">
      <c r="AH15330" s="25"/>
      <c r="AI15330" s="25"/>
      <c r="AN15330" s="68"/>
      <c r="AO15330" s="68"/>
    </row>
    <row r="15331" spans="34:41" x14ac:dyDescent="0.15">
      <c r="AH15331" s="25"/>
      <c r="AI15331" s="25"/>
      <c r="AN15331" s="68"/>
      <c r="AO15331" s="68"/>
    </row>
    <row r="15332" spans="34:41" x14ac:dyDescent="0.15">
      <c r="AH15332" s="25"/>
      <c r="AI15332" s="25"/>
      <c r="AN15332" s="68"/>
      <c r="AO15332" s="68"/>
    </row>
    <row r="15333" spans="34:41" x14ac:dyDescent="0.15">
      <c r="AH15333" s="25"/>
      <c r="AI15333" s="25"/>
      <c r="AN15333" s="68"/>
      <c r="AO15333" s="68"/>
    </row>
    <row r="15334" spans="34:41" x14ac:dyDescent="0.15">
      <c r="AH15334" s="25"/>
      <c r="AI15334" s="25"/>
      <c r="AN15334" s="68"/>
      <c r="AO15334" s="68"/>
    </row>
    <row r="15335" spans="34:41" x14ac:dyDescent="0.15">
      <c r="AH15335" s="25"/>
      <c r="AI15335" s="25"/>
      <c r="AN15335" s="68"/>
      <c r="AO15335" s="68"/>
    </row>
    <row r="15336" spans="34:41" x14ac:dyDescent="0.15">
      <c r="AH15336" s="25"/>
      <c r="AI15336" s="25"/>
      <c r="AN15336" s="68"/>
      <c r="AO15336" s="68"/>
    </row>
    <row r="15337" spans="34:41" x14ac:dyDescent="0.15">
      <c r="AH15337" s="25"/>
      <c r="AI15337" s="25"/>
      <c r="AN15337" s="68"/>
      <c r="AO15337" s="68"/>
    </row>
    <row r="15338" spans="34:41" x14ac:dyDescent="0.15">
      <c r="AH15338" s="25"/>
      <c r="AI15338" s="25"/>
      <c r="AN15338" s="68"/>
      <c r="AO15338" s="68"/>
    </row>
    <row r="15339" spans="34:41" x14ac:dyDescent="0.15">
      <c r="AH15339" s="25"/>
      <c r="AI15339" s="25"/>
      <c r="AN15339" s="68"/>
      <c r="AO15339" s="68"/>
    </row>
    <row r="15340" spans="34:41" x14ac:dyDescent="0.15">
      <c r="AH15340" s="25"/>
      <c r="AI15340" s="25"/>
      <c r="AN15340" s="68"/>
      <c r="AO15340" s="68"/>
    </row>
    <row r="15341" spans="34:41" x14ac:dyDescent="0.15">
      <c r="AH15341" s="25"/>
      <c r="AI15341" s="25"/>
      <c r="AN15341" s="68"/>
      <c r="AO15341" s="68"/>
    </row>
    <row r="15342" spans="34:41" x14ac:dyDescent="0.15">
      <c r="AH15342" s="25"/>
      <c r="AI15342" s="25"/>
      <c r="AN15342" s="68"/>
      <c r="AO15342" s="68"/>
    </row>
    <row r="15343" spans="34:41" x14ac:dyDescent="0.15">
      <c r="AH15343" s="25"/>
      <c r="AI15343" s="25"/>
      <c r="AN15343" s="68"/>
      <c r="AO15343" s="68"/>
    </row>
    <row r="15344" spans="34:41" x14ac:dyDescent="0.15">
      <c r="AH15344" s="25"/>
      <c r="AI15344" s="25"/>
      <c r="AN15344" s="68"/>
      <c r="AO15344" s="68"/>
    </row>
    <row r="15345" spans="34:41" x14ac:dyDescent="0.15">
      <c r="AH15345" s="25"/>
      <c r="AI15345" s="25"/>
      <c r="AN15345" s="68"/>
      <c r="AO15345" s="68"/>
    </row>
    <row r="15346" spans="34:41" x14ac:dyDescent="0.15">
      <c r="AH15346" s="25"/>
      <c r="AI15346" s="25"/>
      <c r="AN15346" s="68"/>
      <c r="AO15346" s="68"/>
    </row>
    <row r="15347" spans="34:41" x14ac:dyDescent="0.15">
      <c r="AH15347" s="25"/>
      <c r="AI15347" s="25"/>
      <c r="AN15347" s="68"/>
      <c r="AO15347" s="68"/>
    </row>
    <row r="15348" spans="34:41" x14ac:dyDescent="0.15">
      <c r="AH15348" s="25"/>
      <c r="AI15348" s="25"/>
      <c r="AN15348" s="68"/>
      <c r="AO15348" s="68"/>
    </row>
    <row r="15349" spans="34:41" x14ac:dyDescent="0.15">
      <c r="AH15349" s="25"/>
      <c r="AI15349" s="25"/>
      <c r="AN15349" s="68"/>
      <c r="AO15349" s="68"/>
    </row>
    <row r="15350" spans="34:41" x14ac:dyDescent="0.15">
      <c r="AH15350" s="25"/>
      <c r="AI15350" s="25"/>
      <c r="AN15350" s="68"/>
      <c r="AO15350" s="68"/>
    </row>
    <row r="15351" spans="34:41" x14ac:dyDescent="0.15">
      <c r="AH15351" s="25"/>
      <c r="AI15351" s="25"/>
      <c r="AN15351" s="68"/>
      <c r="AO15351" s="68"/>
    </row>
    <row r="15352" spans="34:41" x14ac:dyDescent="0.15">
      <c r="AH15352" s="25"/>
      <c r="AI15352" s="25"/>
      <c r="AN15352" s="68"/>
      <c r="AO15352" s="68"/>
    </row>
    <row r="15353" spans="34:41" x14ac:dyDescent="0.15">
      <c r="AH15353" s="25"/>
      <c r="AI15353" s="25"/>
      <c r="AN15353" s="68"/>
      <c r="AO15353" s="68"/>
    </row>
    <row r="15354" spans="34:41" x14ac:dyDescent="0.15">
      <c r="AH15354" s="25"/>
      <c r="AI15354" s="25"/>
      <c r="AN15354" s="68"/>
      <c r="AO15354" s="68"/>
    </row>
    <row r="15355" spans="34:41" x14ac:dyDescent="0.15">
      <c r="AH15355" s="25"/>
      <c r="AI15355" s="25"/>
      <c r="AN15355" s="68"/>
      <c r="AO15355" s="68"/>
    </row>
    <row r="15356" spans="34:41" x14ac:dyDescent="0.15">
      <c r="AH15356" s="25"/>
      <c r="AI15356" s="25"/>
      <c r="AN15356" s="68"/>
      <c r="AO15356" s="68"/>
    </row>
    <row r="15357" spans="34:41" x14ac:dyDescent="0.15">
      <c r="AH15357" s="25"/>
      <c r="AI15357" s="25"/>
      <c r="AN15357" s="68"/>
      <c r="AO15357" s="68"/>
    </row>
    <row r="15358" spans="34:41" x14ac:dyDescent="0.15">
      <c r="AH15358" s="25"/>
      <c r="AI15358" s="25"/>
      <c r="AN15358" s="68"/>
      <c r="AO15358" s="68"/>
    </row>
    <row r="15359" spans="34:41" x14ac:dyDescent="0.15">
      <c r="AH15359" s="25"/>
      <c r="AI15359" s="25"/>
      <c r="AN15359" s="68"/>
      <c r="AO15359" s="68"/>
    </row>
    <row r="15360" spans="34:41" x14ac:dyDescent="0.15">
      <c r="AH15360" s="25"/>
      <c r="AI15360" s="25"/>
      <c r="AN15360" s="68"/>
      <c r="AO15360" s="68"/>
    </row>
    <row r="15361" spans="34:41" x14ac:dyDescent="0.15">
      <c r="AH15361" s="25"/>
      <c r="AI15361" s="25"/>
      <c r="AN15361" s="68"/>
      <c r="AO15361" s="68"/>
    </row>
    <row r="15362" spans="34:41" x14ac:dyDescent="0.15">
      <c r="AH15362" s="25"/>
      <c r="AI15362" s="25"/>
      <c r="AN15362" s="68"/>
      <c r="AO15362" s="68"/>
    </row>
    <row r="15363" spans="34:41" x14ac:dyDescent="0.15">
      <c r="AH15363" s="25"/>
      <c r="AI15363" s="25"/>
      <c r="AN15363" s="68"/>
      <c r="AO15363" s="68"/>
    </row>
    <row r="15364" spans="34:41" x14ac:dyDescent="0.15">
      <c r="AH15364" s="25"/>
      <c r="AI15364" s="25"/>
      <c r="AN15364" s="68"/>
      <c r="AO15364" s="68"/>
    </row>
    <row r="15365" spans="34:41" x14ac:dyDescent="0.15">
      <c r="AH15365" s="25"/>
      <c r="AI15365" s="25"/>
      <c r="AN15365" s="68"/>
      <c r="AO15365" s="68"/>
    </row>
    <row r="15366" spans="34:41" x14ac:dyDescent="0.15">
      <c r="AH15366" s="25"/>
      <c r="AI15366" s="25"/>
      <c r="AN15366" s="68"/>
      <c r="AO15366" s="68"/>
    </row>
    <row r="15367" spans="34:41" x14ac:dyDescent="0.15">
      <c r="AH15367" s="25"/>
      <c r="AI15367" s="25"/>
      <c r="AN15367" s="68"/>
      <c r="AO15367" s="68"/>
    </row>
    <row r="15368" spans="34:41" x14ac:dyDescent="0.15">
      <c r="AH15368" s="25"/>
      <c r="AI15368" s="25"/>
      <c r="AN15368" s="68"/>
      <c r="AO15368" s="68"/>
    </row>
    <row r="15369" spans="34:41" x14ac:dyDescent="0.15">
      <c r="AH15369" s="25"/>
      <c r="AI15369" s="25"/>
      <c r="AN15369" s="68"/>
      <c r="AO15369" s="68"/>
    </row>
    <row r="15370" spans="34:41" x14ac:dyDescent="0.15">
      <c r="AH15370" s="25"/>
      <c r="AI15370" s="25"/>
      <c r="AN15370" s="68"/>
      <c r="AO15370" s="68"/>
    </row>
    <row r="15371" spans="34:41" x14ac:dyDescent="0.15">
      <c r="AH15371" s="25"/>
      <c r="AI15371" s="25"/>
      <c r="AN15371" s="68"/>
      <c r="AO15371" s="68"/>
    </row>
    <row r="15372" spans="34:41" x14ac:dyDescent="0.15">
      <c r="AH15372" s="25"/>
      <c r="AI15372" s="25"/>
      <c r="AN15372" s="68"/>
      <c r="AO15372" s="68"/>
    </row>
    <row r="15373" spans="34:41" x14ac:dyDescent="0.15">
      <c r="AH15373" s="25"/>
      <c r="AI15373" s="25"/>
      <c r="AN15373" s="68"/>
      <c r="AO15373" s="68"/>
    </row>
    <row r="15374" spans="34:41" x14ac:dyDescent="0.15">
      <c r="AH15374" s="25"/>
      <c r="AI15374" s="25"/>
      <c r="AN15374" s="68"/>
      <c r="AO15374" s="68"/>
    </row>
    <row r="15375" spans="34:41" x14ac:dyDescent="0.15">
      <c r="AH15375" s="25"/>
      <c r="AI15375" s="25"/>
      <c r="AN15375" s="68"/>
      <c r="AO15375" s="68"/>
    </row>
    <row r="15376" spans="34:41" x14ac:dyDescent="0.15">
      <c r="AH15376" s="25"/>
      <c r="AI15376" s="25"/>
      <c r="AN15376" s="68"/>
      <c r="AO15376" s="68"/>
    </row>
    <row r="15377" spans="34:41" x14ac:dyDescent="0.15">
      <c r="AH15377" s="25"/>
      <c r="AI15377" s="25"/>
      <c r="AN15377" s="68"/>
      <c r="AO15377" s="68"/>
    </row>
    <row r="15378" spans="34:41" x14ac:dyDescent="0.15">
      <c r="AH15378" s="25"/>
      <c r="AI15378" s="25"/>
      <c r="AN15378" s="68"/>
      <c r="AO15378" s="68"/>
    </row>
    <row r="15379" spans="34:41" x14ac:dyDescent="0.15">
      <c r="AH15379" s="25"/>
      <c r="AI15379" s="25"/>
      <c r="AN15379" s="68"/>
      <c r="AO15379" s="68"/>
    </row>
    <row r="15380" spans="34:41" x14ac:dyDescent="0.15">
      <c r="AH15380" s="25"/>
      <c r="AI15380" s="25"/>
      <c r="AN15380" s="68"/>
      <c r="AO15380" s="68"/>
    </row>
    <row r="15381" spans="34:41" x14ac:dyDescent="0.15">
      <c r="AH15381" s="25"/>
      <c r="AI15381" s="25"/>
      <c r="AN15381" s="68"/>
      <c r="AO15381" s="68"/>
    </row>
    <row r="15382" spans="34:41" x14ac:dyDescent="0.15">
      <c r="AH15382" s="25"/>
      <c r="AI15382" s="25"/>
      <c r="AN15382" s="68"/>
      <c r="AO15382" s="68"/>
    </row>
    <row r="15383" spans="34:41" x14ac:dyDescent="0.15">
      <c r="AH15383" s="25"/>
      <c r="AI15383" s="25"/>
      <c r="AN15383" s="68"/>
      <c r="AO15383" s="68"/>
    </row>
    <row r="15384" spans="34:41" x14ac:dyDescent="0.15">
      <c r="AH15384" s="25"/>
      <c r="AI15384" s="25"/>
      <c r="AN15384" s="68"/>
      <c r="AO15384" s="68"/>
    </row>
    <row r="15385" spans="34:41" x14ac:dyDescent="0.15">
      <c r="AH15385" s="25"/>
      <c r="AI15385" s="25"/>
      <c r="AN15385" s="68"/>
      <c r="AO15385" s="68"/>
    </row>
    <row r="15386" spans="34:41" x14ac:dyDescent="0.15">
      <c r="AH15386" s="25"/>
      <c r="AI15386" s="25"/>
      <c r="AN15386" s="68"/>
      <c r="AO15386" s="68"/>
    </row>
    <row r="15387" spans="34:41" x14ac:dyDescent="0.15">
      <c r="AH15387" s="25"/>
      <c r="AI15387" s="25"/>
      <c r="AN15387" s="68"/>
      <c r="AO15387" s="68"/>
    </row>
    <row r="15388" spans="34:41" x14ac:dyDescent="0.15">
      <c r="AH15388" s="25"/>
      <c r="AI15388" s="25"/>
      <c r="AN15388" s="68"/>
      <c r="AO15388" s="68"/>
    </row>
    <row r="15389" spans="34:41" x14ac:dyDescent="0.15">
      <c r="AH15389" s="25"/>
      <c r="AI15389" s="25"/>
      <c r="AN15389" s="68"/>
      <c r="AO15389" s="68"/>
    </row>
    <row r="15390" spans="34:41" x14ac:dyDescent="0.15">
      <c r="AH15390" s="25"/>
      <c r="AI15390" s="25"/>
      <c r="AN15390" s="68"/>
      <c r="AO15390" s="68"/>
    </row>
    <row r="15391" spans="34:41" x14ac:dyDescent="0.15">
      <c r="AH15391" s="25"/>
      <c r="AI15391" s="25"/>
      <c r="AN15391" s="68"/>
      <c r="AO15391" s="68"/>
    </row>
    <row r="15392" spans="34:41" x14ac:dyDescent="0.15">
      <c r="AH15392" s="25"/>
      <c r="AI15392" s="25"/>
      <c r="AN15392" s="68"/>
      <c r="AO15392" s="68"/>
    </row>
    <row r="15393" spans="34:41" x14ac:dyDescent="0.15">
      <c r="AH15393" s="25"/>
      <c r="AI15393" s="25"/>
      <c r="AN15393" s="68"/>
      <c r="AO15393" s="68"/>
    </row>
    <row r="15394" spans="34:41" x14ac:dyDescent="0.15">
      <c r="AH15394" s="25"/>
      <c r="AI15394" s="25"/>
      <c r="AN15394" s="68"/>
      <c r="AO15394" s="68"/>
    </row>
    <row r="15395" spans="34:41" x14ac:dyDescent="0.15">
      <c r="AH15395" s="25"/>
      <c r="AI15395" s="25"/>
      <c r="AN15395" s="68"/>
      <c r="AO15395" s="68"/>
    </row>
    <row r="15396" spans="34:41" x14ac:dyDescent="0.15">
      <c r="AH15396" s="25"/>
      <c r="AI15396" s="25"/>
      <c r="AN15396" s="68"/>
      <c r="AO15396" s="68"/>
    </row>
    <row r="15397" spans="34:41" x14ac:dyDescent="0.15">
      <c r="AH15397" s="25"/>
      <c r="AI15397" s="25"/>
      <c r="AN15397" s="68"/>
      <c r="AO15397" s="68"/>
    </row>
    <row r="15398" spans="34:41" x14ac:dyDescent="0.15">
      <c r="AH15398" s="25"/>
      <c r="AI15398" s="25"/>
      <c r="AN15398" s="68"/>
      <c r="AO15398" s="68"/>
    </row>
    <row r="15399" spans="34:41" x14ac:dyDescent="0.15">
      <c r="AH15399" s="25"/>
      <c r="AI15399" s="25"/>
      <c r="AN15399" s="68"/>
      <c r="AO15399" s="68"/>
    </row>
    <row r="15400" spans="34:41" x14ac:dyDescent="0.15">
      <c r="AH15400" s="25"/>
      <c r="AI15400" s="25"/>
      <c r="AN15400" s="68"/>
      <c r="AO15400" s="68"/>
    </row>
    <row r="15401" spans="34:41" x14ac:dyDescent="0.15">
      <c r="AH15401" s="25"/>
      <c r="AI15401" s="25"/>
      <c r="AN15401" s="68"/>
      <c r="AO15401" s="68"/>
    </row>
    <row r="15402" spans="34:41" x14ac:dyDescent="0.15">
      <c r="AH15402" s="25"/>
      <c r="AI15402" s="25"/>
      <c r="AN15402" s="68"/>
      <c r="AO15402" s="68"/>
    </row>
    <row r="15403" spans="34:41" x14ac:dyDescent="0.15">
      <c r="AH15403" s="25"/>
      <c r="AI15403" s="25"/>
      <c r="AN15403" s="68"/>
      <c r="AO15403" s="68"/>
    </row>
    <row r="15404" spans="34:41" x14ac:dyDescent="0.15">
      <c r="AH15404" s="25"/>
      <c r="AI15404" s="25"/>
      <c r="AN15404" s="68"/>
      <c r="AO15404" s="68"/>
    </row>
    <row r="15405" spans="34:41" x14ac:dyDescent="0.15">
      <c r="AH15405" s="25"/>
      <c r="AI15405" s="25"/>
      <c r="AN15405" s="68"/>
      <c r="AO15405" s="68"/>
    </row>
    <row r="15406" spans="34:41" x14ac:dyDescent="0.15">
      <c r="AH15406" s="25"/>
      <c r="AI15406" s="25"/>
      <c r="AN15406" s="68"/>
      <c r="AO15406" s="68"/>
    </row>
    <row r="15407" spans="34:41" x14ac:dyDescent="0.15">
      <c r="AH15407" s="25"/>
      <c r="AI15407" s="25"/>
      <c r="AN15407" s="68"/>
      <c r="AO15407" s="68"/>
    </row>
    <row r="15408" spans="34:41" x14ac:dyDescent="0.15">
      <c r="AH15408" s="25"/>
      <c r="AI15408" s="25"/>
      <c r="AN15408" s="68"/>
      <c r="AO15408" s="68"/>
    </row>
    <row r="15409" spans="34:41" x14ac:dyDescent="0.15">
      <c r="AH15409" s="25"/>
      <c r="AI15409" s="25"/>
      <c r="AN15409" s="68"/>
      <c r="AO15409" s="68"/>
    </row>
    <row r="15410" spans="34:41" x14ac:dyDescent="0.15">
      <c r="AH15410" s="25"/>
      <c r="AI15410" s="25"/>
      <c r="AN15410" s="68"/>
      <c r="AO15410" s="68"/>
    </row>
    <row r="15411" spans="34:41" x14ac:dyDescent="0.15">
      <c r="AH15411" s="25"/>
      <c r="AI15411" s="25"/>
      <c r="AN15411" s="68"/>
      <c r="AO15411" s="68"/>
    </row>
    <row r="15412" spans="34:41" x14ac:dyDescent="0.15">
      <c r="AH15412" s="25"/>
      <c r="AI15412" s="25"/>
      <c r="AN15412" s="68"/>
      <c r="AO15412" s="68"/>
    </row>
    <row r="15413" spans="34:41" x14ac:dyDescent="0.15">
      <c r="AH15413" s="25"/>
      <c r="AI15413" s="25"/>
      <c r="AN15413" s="68"/>
      <c r="AO15413" s="68"/>
    </row>
    <row r="15414" spans="34:41" x14ac:dyDescent="0.15">
      <c r="AH15414" s="25"/>
      <c r="AI15414" s="25"/>
      <c r="AN15414" s="68"/>
      <c r="AO15414" s="68"/>
    </row>
    <row r="15415" spans="34:41" x14ac:dyDescent="0.15">
      <c r="AH15415" s="25"/>
      <c r="AI15415" s="25"/>
      <c r="AN15415" s="68"/>
      <c r="AO15415" s="68"/>
    </row>
    <row r="15416" spans="34:41" x14ac:dyDescent="0.15">
      <c r="AH15416" s="25"/>
      <c r="AI15416" s="25"/>
      <c r="AN15416" s="68"/>
      <c r="AO15416" s="68"/>
    </row>
    <row r="15417" spans="34:41" x14ac:dyDescent="0.15">
      <c r="AH15417" s="25"/>
      <c r="AI15417" s="25"/>
      <c r="AN15417" s="68"/>
      <c r="AO15417" s="68"/>
    </row>
    <row r="15418" spans="34:41" x14ac:dyDescent="0.15">
      <c r="AH15418" s="25"/>
      <c r="AI15418" s="25"/>
      <c r="AN15418" s="68"/>
      <c r="AO15418" s="68"/>
    </row>
    <row r="15419" spans="34:41" x14ac:dyDescent="0.15">
      <c r="AH15419" s="25"/>
      <c r="AI15419" s="25"/>
      <c r="AN15419" s="68"/>
      <c r="AO15419" s="68"/>
    </row>
    <row r="15420" spans="34:41" x14ac:dyDescent="0.15">
      <c r="AH15420" s="25"/>
      <c r="AI15420" s="25"/>
      <c r="AN15420" s="68"/>
      <c r="AO15420" s="68"/>
    </row>
    <row r="15421" spans="34:41" x14ac:dyDescent="0.15">
      <c r="AH15421" s="25"/>
      <c r="AI15421" s="25"/>
      <c r="AN15421" s="68"/>
      <c r="AO15421" s="68"/>
    </row>
    <row r="15422" spans="34:41" x14ac:dyDescent="0.15">
      <c r="AH15422" s="25"/>
      <c r="AI15422" s="25"/>
      <c r="AN15422" s="68"/>
      <c r="AO15422" s="68"/>
    </row>
    <row r="15423" spans="34:41" x14ac:dyDescent="0.15">
      <c r="AH15423" s="25"/>
      <c r="AI15423" s="25"/>
      <c r="AN15423" s="68"/>
      <c r="AO15423" s="68"/>
    </row>
    <row r="15424" spans="34:41" x14ac:dyDescent="0.15">
      <c r="AH15424" s="25"/>
      <c r="AI15424" s="25"/>
      <c r="AN15424" s="68"/>
      <c r="AO15424" s="68"/>
    </row>
    <row r="15425" spans="34:41" x14ac:dyDescent="0.15">
      <c r="AH15425" s="25"/>
      <c r="AI15425" s="25"/>
      <c r="AN15425" s="68"/>
      <c r="AO15425" s="68"/>
    </row>
    <row r="15426" spans="34:41" x14ac:dyDescent="0.15">
      <c r="AH15426" s="25"/>
      <c r="AI15426" s="25"/>
      <c r="AN15426" s="68"/>
      <c r="AO15426" s="68"/>
    </row>
    <row r="15427" spans="34:41" x14ac:dyDescent="0.15">
      <c r="AH15427" s="25"/>
      <c r="AI15427" s="25"/>
      <c r="AN15427" s="68"/>
      <c r="AO15427" s="68"/>
    </row>
    <row r="15428" spans="34:41" x14ac:dyDescent="0.15">
      <c r="AH15428" s="25"/>
      <c r="AI15428" s="25"/>
      <c r="AN15428" s="68"/>
      <c r="AO15428" s="68"/>
    </row>
    <row r="15429" spans="34:41" x14ac:dyDescent="0.15">
      <c r="AH15429" s="25"/>
      <c r="AI15429" s="25"/>
      <c r="AN15429" s="68"/>
      <c r="AO15429" s="68"/>
    </row>
    <row r="15430" spans="34:41" x14ac:dyDescent="0.15">
      <c r="AH15430" s="25"/>
      <c r="AI15430" s="25"/>
      <c r="AN15430" s="68"/>
      <c r="AO15430" s="68"/>
    </row>
    <row r="15431" spans="34:41" x14ac:dyDescent="0.15">
      <c r="AH15431" s="25"/>
      <c r="AI15431" s="25"/>
      <c r="AN15431" s="68"/>
      <c r="AO15431" s="68"/>
    </row>
    <row r="15432" spans="34:41" x14ac:dyDescent="0.15">
      <c r="AH15432" s="25"/>
      <c r="AI15432" s="25"/>
      <c r="AN15432" s="68"/>
      <c r="AO15432" s="68"/>
    </row>
    <row r="15433" spans="34:41" x14ac:dyDescent="0.15">
      <c r="AH15433" s="25"/>
      <c r="AI15433" s="25"/>
      <c r="AN15433" s="68"/>
      <c r="AO15433" s="68"/>
    </row>
    <row r="15434" spans="34:41" x14ac:dyDescent="0.15">
      <c r="AH15434" s="25"/>
      <c r="AI15434" s="25"/>
      <c r="AN15434" s="68"/>
      <c r="AO15434" s="68"/>
    </row>
    <row r="15435" spans="34:41" x14ac:dyDescent="0.15">
      <c r="AH15435" s="25"/>
      <c r="AI15435" s="25"/>
      <c r="AN15435" s="68"/>
      <c r="AO15435" s="68"/>
    </row>
    <row r="15436" spans="34:41" x14ac:dyDescent="0.15">
      <c r="AH15436" s="25"/>
      <c r="AI15436" s="25"/>
      <c r="AN15436" s="68"/>
      <c r="AO15436" s="68"/>
    </row>
    <row r="15437" spans="34:41" x14ac:dyDescent="0.15">
      <c r="AH15437" s="25"/>
      <c r="AI15437" s="25"/>
      <c r="AN15437" s="68"/>
      <c r="AO15437" s="68"/>
    </row>
    <row r="15438" spans="34:41" x14ac:dyDescent="0.15">
      <c r="AH15438" s="25"/>
      <c r="AI15438" s="25"/>
      <c r="AN15438" s="68"/>
      <c r="AO15438" s="68"/>
    </row>
    <row r="15439" spans="34:41" x14ac:dyDescent="0.15">
      <c r="AH15439" s="25"/>
      <c r="AI15439" s="25"/>
      <c r="AN15439" s="68"/>
      <c r="AO15439" s="68"/>
    </row>
    <row r="15440" spans="34:41" x14ac:dyDescent="0.15">
      <c r="AH15440" s="25"/>
      <c r="AI15440" s="25"/>
      <c r="AN15440" s="68"/>
      <c r="AO15440" s="68"/>
    </row>
    <row r="15441" spans="34:41" x14ac:dyDescent="0.15">
      <c r="AH15441" s="25"/>
      <c r="AI15441" s="25"/>
      <c r="AN15441" s="68"/>
      <c r="AO15441" s="68"/>
    </row>
    <row r="15442" spans="34:41" x14ac:dyDescent="0.15">
      <c r="AH15442" s="25"/>
      <c r="AI15442" s="25"/>
      <c r="AN15442" s="68"/>
      <c r="AO15442" s="68"/>
    </row>
    <row r="15443" spans="34:41" x14ac:dyDescent="0.15">
      <c r="AH15443" s="25"/>
      <c r="AI15443" s="25"/>
      <c r="AN15443" s="68"/>
      <c r="AO15443" s="68"/>
    </row>
    <row r="15444" spans="34:41" x14ac:dyDescent="0.15">
      <c r="AH15444" s="25"/>
      <c r="AI15444" s="25"/>
      <c r="AN15444" s="68"/>
      <c r="AO15444" s="68"/>
    </row>
    <row r="15445" spans="34:41" x14ac:dyDescent="0.15">
      <c r="AH15445" s="25"/>
      <c r="AI15445" s="25"/>
      <c r="AN15445" s="68"/>
      <c r="AO15445" s="68"/>
    </row>
    <row r="15446" spans="34:41" x14ac:dyDescent="0.15">
      <c r="AH15446" s="25"/>
      <c r="AI15446" s="25"/>
      <c r="AN15446" s="68"/>
      <c r="AO15446" s="68"/>
    </row>
    <row r="15447" spans="34:41" x14ac:dyDescent="0.15">
      <c r="AH15447" s="25"/>
      <c r="AI15447" s="25"/>
      <c r="AN15447" s="68"/>
      <c r="AO15447" s="68"/>
    </row>
    <row r="15448" spans="34:41" x14ac:dyDescent="0.15">
      <c r="AH15448" s="25"/>
      <c r="AI15448" s="25"/>
      <c r="AN15448" s="68"/>
      <c r="AO15448" s="68"/>
    </row>
    <row r="15449" spans="34:41" x14ac:dyDescent="0.15">
      <c r="AH15449" s="25"/>
      <c r="AI15449" s="25"/>
      <c r="AN15449" s="68"/>
      <c r="AO15449" s="68"/>
    </row>
    <row r="15450" spans="34:41" x14ac:dyDescent="0.15">
      <c r="AH15450" s="25"/>
      <c r="AI15450" s="25"/>
      <c r="AN15450" s="68"/>
      <c r="AO15450" s="68"/>
    </row>
    <row r="15451" spans="34:41" x14ac:dyDescent="0.15">
      <c r="AH15451" s="25"/>
      <c r="AI15451" s="25"/>
      <c r="AN15451" s="68"/>
      <c r="AO15451" s="68"/>
    </row>
    <row r="15452" spans="34:41" x14ac:dyDescent="0.15">
      <c r="AH15452" s="25"/>
      <c r="AI15452" s="25"/>
      <c r="AN15452" s="68"/>
      <c r="AO15452" s="68"/>
    </row>
    <row r="15453" spans="34:41" x14ac:dyDescent="0.15">
      <c r="AH15453" s="25"/>
      <c r="AI15453" s="25"/>
      <c r="AN15453" s="68"/>
      <c r="AO15453" s="68"/>
    </row>
    <row r="15454" spans="34:41" x14ac:dyDescent="0.15">
      <c r="AH15454" s="25"/>
      <c r="AI15454" s="25"/>
      <c r="AN15454" s="68"/>
      <c r="AO15454" s="68"/>
    </row>
    <row r="15455" spans="34:41" x14ac:dyDescent="0.15">
      <c r="AH15455" s="25"/>
      <c r="AI15455" s="25"/>
      <c r="AN15455" s="68"/>
      <c r="AO15455" s="68"/>
    </row>
    <row r="15456" spans="34:41" x14ac:dyDescent="0.15">
      <c r="AH15456" s="25"/>
      <c r="AI15456" s="25"/>
      <c r="AN15456" s="68"/>
      <c r="AO15456" s="68"/>
    </row>
    <row r="15457" spans="34:41" x14ac:dyDescent="0.15">
      <c r="AH15457" s="25"/>
      <c r="AI15457" s="25"/>
      <c r="AN15457" s="68"/>
      <c r="AO15457" s="68"/>
    </row>
    <row r="15458" spans="34:41" x14ac:dyDescent="0.15">
      <c r="AH15458" s="25"/>
      <c r="AI15458" s="25"/>
      <c r="AN15458" s="68"/>
      <c r="AO15458" s="68"/>
    </row>
    <row r="15459" spans="34:41" x14ac:dyDescent="0.15">
      <c r="AH15459" s="25"/>
      <c r="AI15459" s="25"/>
      <c r="AN15459" s="68"/>
      <c r="AO15459" s="68"/>
    </row>
    <row r="15460" spans="34:41" x14ac:dyDescent="0.15">
      <c r="AH15460" s="25"/>
      <c r="AI15460" s="25"/>
      <c r="AN15460" s="68"/>
      <c r="AO15460" s="68"/>
    </row>
    <row r="15461" spans="34:41" x14ac:dyDescent="0.15">
      <c r="AH15461" s="25"/>
      <c r="AI15461" s="25"/>
      <c r="AN15461" s="68"/>
      <c r="AO15461" s="68"/>
    </row>
    <row r="15462" spans="34:41" x14ac:dyDescent="0.15">
      <c r="AH15462" s="25"/>
      <c r="AI15462" s="25"/>
      <c r="AN15462" s="68"/>
      <c r="AO15462" s="68"/>
    </row>
    <row r="15463" spans="34:41" x14ac:dyDescent="0.15">
      <c r="AH15463" s="25"/>
      <c r="AI15463" s="25"/>
      <c r="AN15463" s="68"/>
      <c r="AO15463" s="68"/>
    </row>
    <row r="15464" spans="34:41" x14ac:dyDescent="0.15">
      <c r="AH15464" s="25"/>
      <c r="AI15464" s="25"/>
      <c r="AN15464" s="68"/>
      <c r="AO15464" s="68"/>
    </row>
    <row r="15465" spans="34:41" x14ac:dyDescent="0.15">
      <c r="AH15465" s="25"/>
      <c r="AI15465" s="25"/>
      <c r="AN15465" s="68"/>
      <c r="AO15465" s="68"/>
    </row>
    <row r="15466" spans="34:41" x14ac:dyDescent="0.15">
      <c r="AH15466" s="25"/>
      <c r="AI15466" s="25"/>
      <c r="AN15466" s="68"/>
      <c r="AO15466" s="68"/>
    </row>
    <row r="15467" spans="34:41" x14ac:dyDescent="0.15">
      <c r="AH15467" s="25"/>
      <c r="AI15467" s="25"/>
      <c r="AN15467" s="68"/>
      <c r="AO15467" s="68"/>
    </row>
    <row r="15468" spans="34:41" x14ac:dyDescent="0.15">
      <c r="AH15468" s="25"/>
      <c r="AI15468" s="25"/>
      <c r="AN15468" s="68"/>
      <c r="AO15468" s="68"/>
    </row>
    <row r="15469" spans="34:41" x14ac:dyDescent="0.15">
      <c r="AH15469" s="25"/>
      <c r="AI15469" s="25"/>
      <c r="AN15469" s="68"/>
      <c r="AO15469" s="68"/>
    </row>
    <row r="15470" spans="34:41" x14ac:dyDescent="0.15">
      <c r="AH15470" s="25"/>
      <c r="AI15470" s="25"/>
      <c r="AN15470" s="68"/>
      <c r="AO15470" s="68"/>
    </row>
    <row r="15471" spans="34:41" x14ac:dyDescent="0.15">
      <c r="AH15471" s="25"/>
      <c r="AI15471" s="25"/>
      <c r="AN15471" s="68"/>
      <c r="AO15471" s="68"/>
    </row>
    <row r="15472" spans="34:41" x14ac:dyDescent="0.15">
      <c r="AH15472" s="25"/>
      <c r="AI15472" s="25"/>
      <c r="AN15472" s="68"/>
      <c r="AO15472" s="68"/>
    </row>
    <row r="15473" spans="34:41" x14ac:dyDescent="0.15">
      <c r="AH15473" s="25"/>
      <c r="AI15473" s="25"/>
      <c r="AN15473" s="68"/>
      <c r="AO15473" s="68"/>
    </row>
    <row r="15474" spans="34:41" x14ac:dyDescent="0.15">
      <c r="AH15474" s="25"/>
      <c r="AI15474" s="25"/>
      <c r="AN15474" s="68"/>
      <c r="AO15474" s="68"/>
    </row>
    <row r="15475" spans="34:41" x14ac:dyDescent="0.15">
      <c r="AH15475" s="25"/>
      <c r="AI15475" s="25"/>
      <c r="AN15475" s="68"/>
      <c r="AO15475" s="68"/>
    </row>
    <row r="15476" spans="34:41" x14ac:dyDescent="0.15">
      <c r="AH15476" s="25"/>
      <c r="AI15476" s="25"/>
      <c r="AN15476" s="68"/>
      <c r="AO15476" s="68"/>
    </row>
    <row r="15477" spans="34:41" x14ac:dyDescent="0.15">
      <c r="AH15477" s="25"/>
      <c r="AI15477" s="25"/>
      <c r="AN15477" s="68"/>
      <c r="AO15477" s="68"/>
    </row>
    <row r="15478" spans="34:41" x14ac:dyDescent="0.15">
      <c r="AH15478" s="25"/>
      <c r="AI15478" s="25"/>
      <c r="AN15478" s="68"/>
      <c r="AO15478" s="68"/>
    </row>
    <row r="15479" spans="34:41" x14ac:dyDescent="0.15">
      <c r="AH15479" s="25"/>
      <c r="AI15479" s="25"/>
      <c r="AN15479" s="68"/>
      <c r="AO15479" s="68"/>
    </row>
    <row r="15480" spans="34:41" x14ac:dyDescent="0.15">
      <c r="AH15480" s="25"/>
      <c r="AI15480" s="25"/>
      <c r="AN15480" s="68"/>
      <c r="AO15480" s="68"/>
    </row>
    <row r="15481" spans="34:41" x14ac:dyDescent="0.15">
      <c r="AH15481" s="25"/>
      <c r="AI15481" s="25"/>
      <c r="AN15481" s="68"/>
      <c r="AO15481" s="68"/>
    </row>
    <row r="15482" spans="34:41" x14ac:dyDescent="0.15">
      <c r="AH15482" s="25"/>
      <c r="AI15482" s="25"/>
      <c r="AN15482" s="68"/>
      <c r="AO15482" s="68"/>
    </row>
    <row r="15483" spans="34:41" x14ac:dyDescent="0.15">
      <c r="AH15483" s="25"/>
      <c r="AI15483" s="25"/>
      <c r="AN15483" s="68"/>
      <c r="AO15483" s="68"/>
    </row>
    <row r="15484" spans="34:41" x14ac:dyDescent="0.15">
      <c r="AH15484" s="25"/>
      <c r="AI15484" s="25"/>
      <c r="AN15484" s="68"/>
      <c r="AO15484" s="68"/>
    </row>
    <row r="15485" spans="34:41" x14ac:dyDescent="0.15">
      <c r="AH15485" s="25"/>
      <c r="AI15485" s="25"/>
      <c r="AN15485" s="68"/>
      <c r="AO15485" s="68"/>
    </row>
    <row r="15486" spans="34:41" x14ac:dyDescent="0.15">
      <c r="AH15486" s="25"/>
      <c r="AI15486" s="25"/>
      <c r="AN15486" s="68"/>
      <c r="AO15486" s="68"/>
    </row>
    <row r="15487" spans="34:41" x14ac:dyDescent="0.15">
      <c r="AH15487" s="25"/>
      <c r="AI15487" s="25"/>
      <c r="AN15487" s="68"/>
      <c r="AO15487" s="68"/>
    </row>
    <row r="15488" spans="34:41" x14ac:dyDescent="0.15">
      <c r="AH15488" s="25"/>
      <c r="AI15488" s="25"/>
      <c r="AN15488" s="68"/>
      <c r="AO15488" s="68"/>
    </row>
    <row r="15489" spans="34:41" x14ac:dyDescent="0.15">
      <c r="AH15489" s="25"/>
      <c r="AI15489" s="25"/>
      <c r="AN15489" s="68"/>
      <c r="AO15489" s="68"/>
    </row>
    <row r="15490" spans="34:41" x14ac:dyDescent="0.15">
      <c r="AH15490" s="25"/>
      <c r="AI15490" s="25"/>
      <c r="AN15490" s="68"/>
      <c r="AO15490" s="68"/>
    </row>
    <row r="15491" spans="34:41" x14ac:dyDescent="0.15">
      <c r="AH15491" s="25"/>
      <c r="AI15491" s="25"/>
      <c r="AN15491" s="68"/>
      <c r="AO15491" s="68"/>
    </row>
    <row r="15492" spans="34:41" x14ac:dyDescent="0.15">
      <c r="AH15492" s="25"/>
      <c r="AI15492" s="25"/>
      <c r="AN15492" s="68"/>
      <c r="AO15492" s="68"/>
    </row>
    <row r="15493" spans="34:41" x14ac:dyDescent="0.15">
      <c r="AH15493" s="25"/>
      <c r="AI15493" s="25"/>
      <c r="AN15493" s="68"/>
      <c r="AO15493" s="68"/>
    </row>
    <row r="15494" spans="34:41" x14ac:dyDescent="0.15">
      <c r="AH15494" s="25"/>
      <c r="AI15494" s="25"/>
      <c r="AN15494" s="68"/>
      <c r="AO15494" s="68"/>
    </row>
    <row r="15495" spans="34:41" x14ac:dyDescent="0.15">
      <c r="AH15495" s="25"/>
      <c r="AI15495" s="25"/>
      <c r="AN15495" s="68"/>
      <c r="AO15495" s="68"/>
    </row>
    <row r="15496" spans="34:41" x14ac:dyDescent="0.15">
      <c r="AH15496" s="25"/>
      <c r="AI15496" s="25"/>
      <c r="AN15496" s="68"/>
      <c r="AO15496" s="68"/>
    </row>
    <row r="15497" spans="34:41" x14ac:dyDescent="0.15">
      <c r="AH15497" s="25"/>
      <c r="AI15497" s="25"/>
      <c r="AN15497" s="68"/>
      <c r="AO15497" s="68"/>
    </row>
    <row r="15498" spans="34:41" x14ac:dyDescent="0.15">
      <c r="AH15498" s="25"/>
      <c r="AI15498" s="25"/>
      <c r="AN15498" s="68"/>
      <c r="AO15498" s="68"/>
    </row>
    <row r="15499" spans="34:41" x14ac:dyDescent="0.15">
      <c r="AH15499" s="25"/>
      <c r="AI15499" s="25"/>
      <c r="AN15499" s="68"/>
      <c r="AO15499" s="68"/>
    </row>
    <row r="15500" spans="34:41" x14ac:dyDescent="0.15">
      <c r="AH15500" s="25"/>
      <c r="AI15500" s="25"/>
      <c r="AN15500" s="68"/>
      <c r="AO15500" s="68"/>
    </row>
    <row r="15501" spans="34:41" x14ac:dyDescent="0.15">
      <c r="AH15501" s="25"/>
      <c r="AI15501" s="25"/>
      <c r="AN15501" s="68"/>
      <c r="AO15501" s="68"/>
    </row>
    <row r="15502" spans="34:41" x14ac:dyDescent="0.15">
      <c r="AH15502" s="25"/>
      <c r="AI15502" s="25"/>
      <c r="AN15502" s="68"/>
      <c r="AO15502" s="68"/>
    </row>
    <row r="15503" spans="34:41" x14ac:dyDescent="0.15">
      <c r="AH15503" s="25"/>
      <c r="AI15503" s="25"/>
      <c r="AN15503" s="68"/>
      <c r="AO15503" s="68"/>
    </row>
    <row r="15504" spans="34:41" x14ac:dyDescent="0.15">
      <c r="AH15504" s="25"/>
      <c r="AI15504" s="25"/>
      <c r="AN15504" s="68"/>
      <c r="AO15504" s="68"/>
    </row>
    <row r="15505" spans="34:41" x14ac:dyDescent="0.15">
      <c r="AH15505" s="25"/>
      <c r="AI15505" s="25"/>
      <c r="AN15505" s="68"/>
      <c r="AO15505" s="68"/>
    </row>
    <row r="15506" spans="34:41" x14ac:dyDescent="0.15">
      <c r="AH15506" s="25"/>
      <c r="AI15506" s="25"/>
      <c r="AN15506" s="68"/>
      <c r="AO15506" s="68"/>
    </row>
    <row r="15507" spans="34:41" x14ac:dyDescent="0.15">
      <c r="AH15507" s="25"/>
      <c r="AI15507" s="25"/>
      <c r="AN15507" s="68"/>
      <c r="AO15507" s="68"/>
    </row>
    <row r="15508" spans="34:41" x14ac:dyDescent="0.15">
      <c r="AH15508" s="25"/>
      <c r="AI15508" s="25"/>
      <c r="AN15508" s="68"/>
      <c r="AO15508" s="68"/>
    </row>
    <row r="15509" spans="34:41" x14ac:dyDescent="0.15">
      <c r="AH15509" s="25"/>
      <c r="AI15509" s="25"/>
      <c r="AN15509" s="68"/>
      <c r="AO15509" s="68"/>
    </row>
    <row r="15510" spans="34:41" x14ac:dyDescent="0.15">
      <c r="AH15510" s="25"/>
      <c r="AI15510" s="25"/>
      <c r="AN15510" s="68"/>
      <c r="AO15510" s="68"/>
    </row>
    <row r="15511" spans="34:41" x14ac:dyDescent="0.15">
      <c r="AH15511" s="25"/>
      <c r="AI15511" s="25"/>
      <c r="AN15511" s="68"/>
      <c r="AO15511" s="68"/>
    </row>
    <row r="15512" spans="34:41" x14ac:dyDescent="0.15">
      <c r="AH15512" s="25"/>
      <c r="AI15512" s="25"/>
      <c r="AN15512" s="68"/>
      <c r="AO15512" s="68"/>
    </row>
    <row r="15513" spans="34:41" x14ac:dyDescent="0.15">
      <c r="AH15513" s="25"/>
      <c r="AI15513" s="25"/>
      <c r="AN15513" s="68"/>
      <c r="AO15513" s="68"/>
    </row>
    <row r="15514" spans="34:41" x14ac:dyDescent="0.15">
      <c r="AH15514" s="25"/>
      <c r="AI15514" s="25"/>
      <c r="AN15514" s="68"/>
      <c r="AO15514" s="68"/>
    </row>
    <row r="15515" spans="34:41" x14ac:dyDescent="0.15">
      <c r="AH15515" s="25"/>
      <c r="AI15515" s="25"/>
      <c r="AN15515" s="68"/>
      <c r="AO15515" s="68"/>
    </row>
    <row r="15516" spans="34:41" x14ac:dyDescent="0.15">
      <c r="AH15516" s="25"/>
      <c r="AI15516" s="25"/>
      <c r="AN15516" s="68"/>
      <c r="AO15516" s="68"/>
    </row>
    <row r="15517" spans="34:41" x14ac:dyDescent="0.15">
      <c r="AH15517" s="25"/>
      <c r="AI15517" s="25"/>
      <c r="AN15517" s="68"/>
      <c r="AO15517" s="68"/>
    </row>
    <row r="15518" spans="34:41" x14ac:dyDescent="0.15">
      <c r="AH15518" s="25"/>
      <c r="AI15518" s="25"/>
      <c r="AN15518" s="68"/>
      <c r="AO15518" s="68"/>
    </row>
    <row r="15519" spans="34:41" x14ac:dyDescent="0.15">
      <c r="AH15519" s="25"/>
      <c r="AI15519" s="25"/>
      <c r="AN15519" s="68"/>
      <c r="AO15519" s="68"/>
    </row>
    <row r="15520" spans="34:41" x14ac:dyDescent="0.15">
      <c r="AH15520" s="25"/>
      <c r="AI15520" s="25"/>
      <c r="AN15520" s="68"/>
      <c r="AO15520" s="68"/>
    </row>
    <row r="15521" spans="34:41" x14ac:dyDescent="0.15">
      <c r="AH15521" s="25"/>
      <c r="AI15521" s="25"/>
      <c r="AN15521" s="68"/>
      <c r="AO15521" s="68"/>
    </row>
    <row r="15522" spans="34:41" x14ac:dyDescent="0.15">
      <c r="AH15522" s="25"/>
      <c r="AI15522" s="25"/>
      <c r="AN15522" s="68"/>
      <c r="AO15522" s="68"/>
    </row>
    <row r="15523" spans="34:41" x14ac:dyDescent="0.15">
      <c r="AH15523" s="25"/>
      <c r="AI15523" s="25"/>
      <c r="AN15523" s="68"/>
      <c r="AO15523" s="68"/>
    </row>
    <row r="15524" spans="34:41" x14ac:dyDescent="0.15">
      <c r="AH15524" s="25"/>
      <c r="AI15524" s="25"/>
      <c r="AN15524" s="68"/>
      <c r="AO15524" s="68"/>
    </row>
    <row r="15525" spans="34:41" x14ac:dyDescent="0.15">
      <c r="AH15525" s="25"/>
      <c r="AI15525" s="25"/>
      <c r="AN15525" s="68"/>
      <c r="AO15525" s="68"/>
    </row>
    <row r="15526" spans="34:41" x14ac:dyDescent="0.15">
      <c r="AH15526" s="25"/>
      <c r="AI15526" s="25"/>
      <c r="AN15526" s="68"/>
      <c r="AO15526" s="68"/>
    </row>
    <row r="15527" spans="34:41" x14ac:dyDescent="0.15">
      <c r="AH15527" s="25"/>
      <c r="AI15527" s="25"/>
      <c r="AN15527" s="68"/>
      <c r="AO15527" s="68"/>
    </row>
    <row r="15528" spans="34:41" x14ac:dyDescent="0.15">
      <c r="AH15528" s="25"/>
      <c r="AI15528" s="25"/>
      <c r="AN15528" s="68"/>
      <c r="AO15528" s="68"/>
    </row>
    <row r="15529" spans="34:41" x14ac:dyDescent="0.15">
      <c r="AH15529" s="25"/>
      <c r="AI15529" s="25"/>
      <c r="AN15529" s="68"/>
      <c r="AO15529" s="68"/>
    </row>
    <row r="15530" spans="34:41" x14ac:dyDescent="0.15">
      <c r="AH15530" s="25"/>
      <c r="AI15530" s="25"/>
      <c r="AN15530" s="68"/>
      <c r="AO15530" s="68"/>
    </row>
    <row r="15531" spans="34:41" x14ac:dyDescent="0.15">
      <c r="AH15531" s="25"/>
      <c r="AI15531" s="25"/>
      <c r="AN15531" s="68"/>
      <c r="AO15531" s="68"/>
    </row>
    <row r="15532" spans="34:41" x14ac:dyDescent="0.15">
      <c r="AH15532" s="25"/>
      <c r="AI15532" s="25"/>
      <c r="AN15532" s="68"/>
      <c r="AO15532" s="68"/>
    </row>
    <row r="15533" spans="34:41" x14ac:dyDescent="0.15">
      <c r="AH15533" s="25"/>
      <c r="AI15533" s="25"/>
      <c r="AN15533" s="68"/>
      <c r="AO15533" s="68"/>
    </row>
    <row r="15534" spans="34:41" x14ac:dyDescent="0.15">
      <c r="AH15534" s="25"/>
      <c r="AI15534" s="25"/>
      <c r="AN15534" s="68"/>
      <c r="AO15534" s="68"/>
    </row>
    <row r="15535" spans="34:41" x14ac:dyDescent="0.15">
      <c r="AH15535" s="25"/>
      <c r="AI15535" s="25"/>
      <c r="AN15535" s="68"/>
      <c r="AO15535" s="68"/>
    </row>
    <row r="15536" spans="34:41" x14ac:dyDescent="0.15">
      <c r="AH15536" s="25"/>
      <c r="AI15536" s="25"/>
      <c r="AN15536" s="68"/>
      <c r="AO15536" s="68"/>
    </row>
    <row r="15537" spans="34:41" x14ac:dyDescent="0.15">
      <c r="AH15537" s="25"/>
      <c r="AI15537" s="25"/>
      <c r="AN15537" s="68"/>
      <c r="AO15537" s="68"/>
    </row>
    <row r="15538" spans="34:41" x14ac:dyDescent="0.15">
      <c r="AH15538" s="25"/>
      <c r="AI15538" s="25"/>
      <c r="AN15538" s="68"/>
      <c r="AO15538" s="68"/>
    </row>
    <row r="15539" spans="34:41" x14ac:dyDescent="0.15">
      <c r="AH15539" s="25"/>
      <c r="AI15539" s="25"/>
      <c r="AN15539" s="68"/>
      <c r="AO15539" s="68"/>
    </row>
    <row r="15540" spans="34:41" x14ac:dyDescent="0.15">
      <c r="AH15540" s="25"/>
      <c r="AI15540" s="25"/>
      <c r="AN15540" s="68"/>
      <c r="AO15540" s="68"/>
    </row>
    <row r="15541" spans="34:41" x14ac:dyDescent="0.15">
      <c r="AH15541" s="25"/>
      <c r="AI15541" s="25"/>
      <c r="AN15541" s="68"/>
      <c r="AO15541" s="68"/>
    </row>
    <row r="15542" spans="34:41" x14ac:dyDescent="0.15">
      <c r="AH15542" s="25"/>
      <c r="AI15542" s="25"/>
      <c r="AN15542" s="68"/>
      <c r="AO15542" s="68"/>
    </row>
    <row r="15543" spans="34:41" x14ac:dyDescent="0.15">
      <c r="AH15543" s="25"/>
      <c r="AI15543" s="25"/>
      <c r="AN15543" s="68"/>
      <c r="AO15543" s="68"/>
    </row>
    <row r="15544" spans="34:41" x14ac:dyDescent="0.15">
      <c r="AH15544" s="25"/>
      <c r="AI15544" s="25"/>
      <c r="AN15544" s="68"/>
      <c r="AO15544" s="68"/>
    </row>
    <row r="15545" spans="34:41" x14ac:dyDescent="0.15">
      <c r="AH15545" s="25"/>
      <c r="AI15545" s="25"/>
      <c r="AN15545" s="68"/>
      <c r="AO15545" s="68"/>
    </row>
    <row r="15546" spans="34:41" x14ac:dyDescent="0.15">
      <c r="AH15546" s="25"/>
      <c r="AI15546" s="25"/>
      <c r="AN15546" s="68"/>
      <c r="AO15546" s="68"/>
    </row>
    <row r="15547" spans="34:41" x14ac:dyDescent="0.15">
      <c r="AH15547" s="25"/>
      <c r="AI15547" s="25"/>
      <c r="AN15547" s="68"/>
      <c r="AO15547" s="68"/>
    </row>
    <row r="15548" spans="34:41" x14ac:dyDescent="0.15">
      <c r="AH15548" s="25"/>
      <c r="AI15548" s="25"/>
      <c r="AN15548" s="68"/>
      <c r="AO15548" s="68"/>
    </row>
    <row r="15549" spans="34:41" x14ac:dyDescent="0.15">
      <c r="AH15549" s="25"/>
      <c r="AI15549" s="25"/>
      <c r="AN15549" s="68"/>
      <c r="AO15549" s="68"/>
    </row>
    <row r="15550" spans="34:41" x14ac:dyDescent="0.15">
      <c r="AH15550" s="25"/>
      <c r="AI15550" s="25"/>
      <c r="AN15550" s="68"/>
      <c r="AO15550" s="68"/>
    </row>
    <row r="15551" spans="34:41" x14ac:dyDescent="0.15">
      <c r="AH15551" s="25"/>
      <c r="AI15551" s="25"/>
      <c r="AN15551" s="68"/>
      <c r="AO15551" s="68"/>
    </row>
    <row r="15552" spans="34:41" x14ac:dyDescent="0.15">
      <c r="AH15552" s="25"/>
      <c r="AI15552" s="25"/>
      <c r="AN15552" s="68"/>
      <c r="AO15552" s="68"/>
    </row>
    <row r="15553" spans="34:41" x14ac:dyDescent="0.15">
      <c r="AH15553" s="25"/>
      <c r="AI15553" s="25"/>
      <c r="AN15553" s="68"/>
      <c r="AO15553" s="68"/>
    </row>
    <row r="15554" spans="34:41" x14ac:dyDescent="0.15">
      <c r="AH15554" s="25"/>
      <c r="AI15554" s="25"/>
      <c r="AN15554" s="68"/>
      <c r="AO15554" s="68"/>
    </row>
    <row r="15555" spans="34:41" x14ac:dyDescent="0.15">
      <c r="AH15555" s="25"/>
      <c r="AI15555" s="25"/>
      <c r="AN15555" s="68"/>
      <c r="AO15555" s="68"/>
    </row>
    <row r="15556" spans="34:41" x14ac:dyDescent="0.15">
      <c r="AH15556" s="25"/>
      <c r="AI15556" s="25"/>
      <c r="AN15556" s="68"/>
      <c r="AO15556" s="68"/>
    </row>
    <row r="15557" spans="34:41" x14ac:dyDescent="0.15">
      <c r="AH15557" s="25"/>
      <c r="AI15557" s="25"/>
      <c r="AN15557" s="68"/>
      <c r="AO15557" s="68"/>
    </row>
    <row r="15558" spans="34:41" x14ac:dyDescent="0.15">
      <c r="AH15558" s="25"/>
      <c r="AI15558" s="25"/>
      <c r="AN15558" s="68"/>
      <c r="AO15558" s="68"/>
    </row>
    <row r="15559" spans="34:41" x14ac:dyDescent="0.15">
      <c r="AH15559" s="25"/>
      <c r="AI15559" s="25"/>
      <c r="AN15559" s="68"/>
      <c r="AO15559" s="68"/>
    </row>
    <row r="15560" spans="34:41" x14ac:dyDescent="0.15">
      <c r="AH15560" s="25"/>
      <c r="AI15560" s="25"/>
      <c r="AN15560" s="68"/>
      <c r="AO15560" s="68"/>
    </row>
    <row r="15561" spans="34:41" x14ac:dyDescent="0.15">
      <c r="AH15561" s="25"/>
      <c r="AI15561" s="25"/>
      <c r="AN15561" s="68"/>
      <c r="AO15561" s="68"/>
    </row>
    <row r="15562" spans="34:41" x14ac:dyDescent="0.15">
      <c r="AH15562" s="25"/>
      <c r="AI15562" s="25"/>
      <c r="AN15562" s="68"/>
      <c r="AO15562" s="68"/>
    </row>
    <row r="15563" spans="34:41" x14ac:dyDescent="0.15">
      <c r="AH15563" s="25"/>
      <c r="AI15563" s="25"/>
      <c r="AN15563" s="68"/>
      <c r="AO15563" s="68"/>
    </row>
    <row r="15564" spans="34:41" x14ac:dyDescent="0.15">
      <c r="AH15564" s="25"/>
      <c r="AI15564" s="25"/>
      <c r="AN15564" s="68"/>
      <c r="AO15564" s="68"/>
    </row>
    <row r="15565" spans="34:41" x14ac:dyDescent="0.15">
      <c r="AH15565" s="25"/>
      <c r="AI15565" s="25"/>
      <c r="AN15565" s="68"/>
      <c r="AO15565" s="68"/>
    </row>
    <row r="15566" spans="34:41" x14ac:dyDescent="0.15">
      <c r="AH15566" s="25"/>
      <c r="AI15566" s="25"/>
      <c r="AN15566" s="68"/>
      <c r="AO15566" s="68"/>
    </row>
    <row r="15567" spans="34:41" x14ac:dyDescent="0.15">
      <c r="AH15567" s="25"/>
      <c r="AI15567" s="25"/>
      <c r="AN15567" s="68"/>
      <c r="AO15567" s="68"/>
    </row>
    <row r="15568" spans="34:41" x14ac:dyDescent="0.15">
      <c r="AH15568" s="25"/>
      <c r="AI15568" s="25"/>
      <c r="AN15568" s="68"/>
      <c r="AO15568" s="68"/>
    </row>
    <row r="15569" spans="34:41" x14ac:dyDescent="0.15">
      <c r="AH15569" s="25"/>
      <c r="AI15569" s="25"/>
      <c r="AN15569" s="68"/>
      <c r="AO15569" s="68"/>
    </row>
    <row r="15570" spans="34:41" x14ac:dyDescent="0.15">
      <c r="AH15570" s="25"/>
      <c r="AI15570" s="25"/>
      <c r="AN15570" s="68"/>
      <c r="AO15570" s="68"/>
    </row>
    <row r="15571" spans="34:41" x14ac:dyDescent="0.15">
      <c r="AH15571" s="25"/>
      <c r="AI15571" s="25"/>
      <c r="AN15571" s="68"/>
      <c r="AO15571" s="68"/>
    </row>
    <row r="15572" spans="34:41" x14ac:dyDescent="0.15">
      <c r="AH15572" s="25"/>
      <c r="AI15572" s="25"/>
      <c r="AN15572" s="68"/>
      <c r="AO15572" s="68"/>
    </row>
    <row r="15573" spans="34:41" x14ac:dyDescent="0.15">
      <c r="AH15573" s="25"/>
      <c r="AI15573" s="25"/>
      <c r="AN15573" s="68"/>
      <c r="AO15573" s="68"/>
    </row>
    <row r="15574" spans="34:41" x14ac:dyDescent="0.15">
      <c r="AH15574" s="25"/>
      <c r="AI15574" s="25"/>
      <c r="AN15574" s="68"/>
      <c r="AO15574" s="68"/>
    </row>
    <row r="15575" spans="34:41" x14ac:dyDescent="0.15">
      <c r="AH15575" s="25"/>
      <c r="AI15575" s="25"/>
      <c r="AN15575" s="68"/>
      <c r="AO15575" s="68"/>
    </row>
    <row r="15576" spans="34:41" x14ac:dyDescent="0.15">
      <c r="AH15576" s="25"/>
      <c r="AI15576" s="25"/>
      <c r="AN15576" s="68"/>
      <c r="AO15576" s="68"/>
    </row>
    <row r="15577" spans="34:41" x14ac:dyDescent="0.15">
      <c r="AH15577" s="25"/>
      <c r="AI15577" s="25"/>
      <c r="AN15577" s="68"/>
      <c r="AO15577" s="68"/>
    </row>
    <row r="15578" spans="34:41" x14ac:dyDescent="0.15">
      <c r="AH15578" s="25"/>
      <c r="AI15578" s="25"/>
      <c r="AN15578" s="68"/>
      <c r="AO15578" s="68"/>
    </row>
    <row r="15579" spans="34:41" x14ac:dyDescent="0.15">
      <c r="AH15579" s="25"/>
      <c r="AI15579" s="25"/>
      <c r="AN15579" s="68"/>
      <c r="AO15579" s="68"/>
    </row>
    <row r="15580" spans="34:41" x14ac:dyDescent="0.15">
      <c r="AH15580" s="25"/>
      <c r="AI15580" s="25"/>
      <c r="AN15580" s="68"/>
      <c r="AO15580" s="68"/>
    </row>
    <row r="15581" spans="34:41" x14ac:dyDescent="0.15">
      <c r="AH15581" s="25"/>
      <c r="AI15581" s="25"/>
      <c r="AN15581" s="68"/>
      <c r="AO15581" s="68"/>
    </row>
    <row r="15582" spans="34:41" x14ac:dyDescent="0.15">
      <c r="AH15582" s="25"/>
      <c r="AI15582" s="25"/>
      <c r="AN15582" s="68"/>
      <c r="AO15582" s="68"/>
    </row>
    <row r="15583" spans="34:41" x14ac:dyDescent="0.15">
      <c r="AH15583" s="25"/>
      <c r="AI15583" s="25"/>
      <c r="AN15583" s="68"/>
      <c r="AO15583" s="68"/>
    </row>
    <row r="15584" spans="34:41" x14ac:dyDescent="0.15">
      <c r="AH15584" s="25"/>
      <c r="AI15584" s="25"/>
      <c r="AN15584" s="68"/>
      <c r="AO15584" s="68"/>
    </row>
    <row r="15585" spans="34:41" x14ac:dyDescent="0.15">
      <c r="AH15585" s="25"/>
      <c r="AI15585" s="25"/>
      <c r="AN15585" s="68"/>
      <c r="AO15585" s="68"/>
    </row>
    <row r="15586" spans="34:41" x14ac:dyDescent="0.15">
      <c r="AH15586" s="25"/>
      <c r="AI15586" s="25"/>
      <c r="AN15586" s="68"/>
      <c r="AO15586" s="68"/>
    </row>
    <row r="15587" spans="34:41" x14ac:dyDescent="0.15">
      <c r="AH15587" s="25"/>
      <c r="AI15587" s="25"/>
      <c r="AN15587" s="68"/>
      <c r="AO15587" s="68"/>
    </row>
    <row r="15588" spans="34:41" x14ac:dyDescent="0.15">
      <c r="AH15588" s="25"/>
      <c r="AI15588" s="25"/>
      <c r="AN15588" s="68"/>
      <c r="AO15588" s="68"/>
    </row>
    <row r="15589" spans="34:41" x14ac:dyDescent="0.15">
      <c r="AH15589" s="25"/>
      <c r="AI15589" s="25"/>
      <c r="AN15589" s="68"/>
      <c r="AO15589" s="68"/>
    </row>
    <row r="15590" spans="34:41" x14ac:dyDescent="0.15">
      <c r="AH15590" s="25"/>
      <c r="AI15590" s="25"/>
      <c r="AN15590" s="68"/>
      <c r="AO15590" s="68"/>
    </row>
    <row r="15591" spans="34:41" x14ac:dyDescent="0.15">
      <c r="AH15591" s="25"/>
      <c r="AI15591" s="25"/>
      <c r="AN15591" s="68"/>
      <c r="AO15591" s="68"/>
    </row>
    <row r="15592" spans="34:41" x14ac:dyDescent="0.15">
      <c r="AH15592" s="25"/>
      <c r="AI15592" s="25"/>
      <c r="AN15592" s="68"/>
      <c r="AO15592" s="68"/>
    </row>
    <row r="15593" spans="34:41" x14ac:dyDescent="0.15">
      <c r="AH15593" s="25"/>
      <c r="AI15593" s="25"/>
      <c r="AN15593" s="68"/>
      <c r="AO15593" s="68"/>
    </row>
    <row r="15594" spans="34:41" x14ac:dyDescent="0.15">
      <c r="AH15594" s="25"/>
      <c r="AI15594" s="25"/>
      <c r="AN15594" s="68"/>
      <c r="AO15594" s="68"/>
    </row>
    <row r="15595" spans="34:41" x14ac:dyDescent="0.15">
      <c r="AH15595" s="25"/>
      <c r="AI15595" s="25"/>
      <c r="AN15595" s="68"/>
      <c r="AO15595" s="68"/>
    </row>
    <row r="15596" spans="34:41" x14ac:dyDescent="0.15">
      <c r="AH15596" s="25"/>
      <c r="AI15596" s="25"/>
      <c r="AN15596" s="68"/>
      <c r="AO15596" s="68"/>
    </row>
    <row r="15597" spans="34:41" x14ac:dyDescent="0.15">
      <c r="AH15597" s="25"/>
      <c r="AI15597" s="25"/>
      <c r="AN15597" s="68"/>
      <c r="AO15597" s="68"/>
    </row>
    <row r="15598" spans="34:41" x14ac:dyDescent="0.15">
      <c r="AH15598" s="25"/>
      <c r="AI15598" s="25"/>
      <c r="AN15598" s="68"/>
      <c r="AO15598" s="68"/>
    </row>
    <row r="15599" spans="34:41" x14ac:dyDescent="0.15">
      <c r="AH15599" s="25"/>
      <c r="AI15599" s="25"/>
      <c r="AN15599" s="68"/>
      <c r="AO15599" s="68"/>
    </row>
    <row r="15600" spans="34:41" x14ac:dyDescent="0.15">
      <c r="AH15600" s="25"/>
      <c r="AI15600" s="25"/>
      <c r="AN15600" s="68"/>
      <c r="AO15600" s="68"/>
    </row>
    <row r="15601" spans="34:41" x14ac:dyDescent="0.15">
      <c r="AH15601" s="25"/>
      <c r="AI15601" s="25"/>
      <c r="AN15601" s="68"/>
      <c r="AO15601" s="68"/>
    </row>
    <row r="15602" spans="34:41" x14ac:dyDescent="0.15">
      <c r="AH15602" s="25"/>
      <c r="AI15602" s="25"/>
      <c r="AN15602" s="68"/>
      <c r="AO15602" s="68"/>
    </row>
    <row r="15603" spans="34:41" x14ac:dyDescent="0.15">
      <c r="AH15603" s="25"/>
      <c r="AI15603" s="25"/>
      <c r="AN15603" s="68"/>
      <c r="AO15603" s="68"/>
    </row>
    <row r="15604" spans="34:41" x14ac:dyDescent="0.15">
      <c r="AH15604" s="25"/>
      <c r="AI15604" s="25"/>
      <c r="AN15604" s="68"/>
      <c r="AO15604" s="68"/>
    </row>
    <row r="15605" spans="34:41" x14ac:dyDescent="0.15">
      <c r="AH15605" s="25"/>
      <c r="AI15605" s="25"/>
      <c r="AN15605" s="68"/>
      <c r="AO15605" s="68"/>
    </row>
    <row r="15606" spans="34:41" x14ac:dyDescent="0.15">
      <c r="AH15606" s="25"/>
      <c r="AI15606" s="25"/>
      <c r="AN15606" s="68"/>
      <c r="AO15606" s="68"/>
    </row>
    <row r="15607" spans="34:41" x14ac:dyDescent="0.15">
      <c r="AH15607" s="25"/>
      <c r="AI15607" s="25"/>
      <c r="AN15607" s="68"/>
      <c r="AO15607" s="68"/>
    </row>
    <row r="15608" spans="34:41" x14ac:dyDescent="0.15">
      <c r="AH15608" s="25"/>
      <c r="AI15608" s="25"/>
      <c r="AN15608" s="68"/>
      <c r="AO15608" s="68"/>
    </row>
    <row r="15609" spans="34:41" x14ac:dyDescent="0.15">
      <c r="AH15609" s="25"/>
      <c r="AI15609" s="25"/>
      <c r="AN15609" s="68"/>
      <c r="AO15609" s="68"/>
    </row>
    <row r="15610" spans="34:41" x14ac:dyDescent="0.15">
      <c r="AH15610" s="25"/>
      <c r="AI15610" s="25"/>
      <c r="AN15610" s="68"/>
      <c r="AO15610" s="68"/>
    </row>
    <row r="15611" spans="34:41" x14ac:dyDescent="0.15">
      <c r="AH15611" s="25"/>
      <c r="AI15611" s="25"/>
      <c r="AN15611" s="68"/>
      <c r="AO15611" s="68"/>
    </row>
    <row r="15612" spans="34:41" x14ac:dyDescent="0.15">
      <c r="AH15612" s="25"/>
      <c r="AI15612" s="25"/>
      <c r="AN15612" s="68"/>
      <c r="AO15612" s="68"/>
    </row>
    <row r="15613" spans="34:41" x14ac:dyDescent="0.15">
      <c r="AH15613" s="25"/>
      <c r="AI15613" s="25"/>
      <c r="AN15613" s="68"/>
      <c r="AO15613" s="68"/>
    </row>
    <row r="15614" spans="34:41" x14ac:dyDescent="0.15">
      <c r="AH15614" s="25"/>
      <c r="AI15614" s="25"/>
      <c r="AN15614" s="68"/>
      <c r="AO15614" s="68"/>
    </row>
    <row r="15615" spans="34:41" x14ac:dyDescent="0.15">
      <c r="AH15615" s="25"/>
      <c r="AI15615" s="25"/>
      <c r="AN15615" s="68"/>
      <c r="AO15615" s="68"/>
    </row>
    <row r="15616" spans="34:41" x14ac:dyDescent="0.15">
      <c r="AH15616" s="25"/>
      <c r="AI15616" s="25"/>
      <c r="AN15616" s="68"/>
      <c r="AO15616" s="68"/>
    </row>
    <row r="15617" spans="34:41" x14ac:dyDescent="0.15">
      <c r="AH15617" s="25"/>
      <c r="AI15617" s="25"/>
      <c r="AN15617" s="68"/>
      <c r="AO15617" s="68"/>
    </row>
    <row r="15618" spans="34:41" x14ac:dyDescent="0.15">
      <c r="AH15618" s="25"/>
      <c r="AI15618" s="25"/>
      <c r="AN15618" s="68"/>
      <c r="AO15618" s="68"/>
    </row>
    <row r="15619" spans="34:41" x14ac:dyDescent="0.15">
      <c r="AH15619" s="25"/>
      <c r="AI15619" s="25"/>
      <c r="AN15619" s="68"/>
      <c r="AO15619" s="68"/>
    </row>
    <row r="15620" spans="34:41" x14ac:dyDescent="0.15">
      <c r="AH15620" s="25"/>
      <c r="AI15620" s="25"/>
      <c r="AN15620" s="68"/>
      <c r="AO15620" s="68"/>
    </row>
    <row r="15621" spans="34:41" x14ac:dyDescent="0.15">
      <c r="AH15621" s="25"/>
      <c r="AI15621" s="25"/>
      <c r="AN15621" s="68"/>
      <c r="AO15621" s="68"/>
    </row>
    <row r="15622" spans="34:41" x14ac:dyDescent="0.15">
      <c r="AH15622" s="25"/>
      <c r="AI15622" s="25"/>
      <c r="AN15622" s="68"/>
      <c r="AO15622" s="68"/>
    </row>
    <row r="15623" spans="34:41" x14ac:dyDescent="0.15">
      <c r="AH15623" s="25"/>
      <c r="AI15623" s="25"/>
      <c r="AN15623" s="68"/>
      <c r="AO15623" s="68"/>
    </row>
    <row r="15624" spans="34:41" x14ac:dyDescent="0.15">
      <c r="AH15624" s="25"/>
      <c r="AI15624" s="25"/>
      <c r="AN15624" s="68"/>
      <c r="AO15624" s="68"/>
    </row>
    <row r="15625" spans="34:41" x14ac:dyDescent="0.15">
      <c r="AH15625" s="25"/>
      <c r="AI15625" s="25"/>
      <c r="AN15625" s="68"/>
      <c r="AO15625" s="68"/>
    </row>
    <row r="15626" spans="34:41" x14ac:dyDescent="0.15">
      <c r="AH15626" s="25"/>
      <c r="AI15626" s="25"/>
      <c r="AN15626" s="68"/>
      <c r="AO15626" s="68"/>
    </row>
    <row r="15627" spans="34:41" x14ac:dyDescent="0.15">
      <c r="AH15627" s="25"/>
      <c r="AI15627" s="25"/>
      <c r="AN15627" s="68"/>
      <c r="AO15627" s="68"/>
    </row>
    <row r="15628" spans="34:41" x14ac:dyDescent="0.15">
      <c r="AH15628" s="25"/>
      <c r="AI15628" s="25"/>
      <c r="AN15628" s="68"/>
      <c r="AO15628" s="68"/>
    </row>
    <row r="15629" spans="34:41" x14ac:dyDescent="0.15">
      <c r="AH15629" s="25"/>
      <c r="AI15629" s="25"/>
      <c r="AN15629" s="68"/>
      <c r="AO15629" s="68"/>
    </row>
    <row r="15630" spans="34:41" x14ac:dyDescent="0.15">
      <c r="AH15630" s="25"/>
      <c r="AI15630" s="25"/>
      <c r="AN15630" s="68"/>
      <c r="AO15630" s="68"/>
    </row>
    <row r="15631" spans="34:41" x14ac:dyDescent="0.15">
      <c r="AH15631" s="25"/>
      <c r="AI15631" s="25"/>
      <c r="AN15631" s="68"/>
      <c r="AO15631" s="68"/>
    </row>
    <row r="15632" spans="34:41" x14ac:dyDescent="0.15">
      <c r="AH15632" s="25"/>
      <c r="AI15632" s="25"/>
      <c r="AN15632" s="68"/>
      <c r="AO15632" s="68"/>
    </row>
    <row r="15633" spans="34:41" x14ac:dyDescent="0.15">
      <c r="AH15633" s="25"/>
      <c r="AI15633" s="25"/>
      <c r="AN15633" s="68"/>
      <c r="AO15633" s="68"/>
    </row>
    <row r="15634" spans="34:41" x14ac:dyDescent="0.15">
      <c r="AH15634" s="25"/>
      <c r="AI15634" s="25"/>
      <c r="AN15634" s="68"/>
      <c r="AO15634" s="68"/>
    </row>
    <row r="15635" spans="34:41" x14ac:dyDescent="0.15">
      <c r="AH15635" s="25"/>
      <c r="AI15635" s="25"/>
      <c r="AN15635" s="68"/>
      <c r="AO15635" s="68"/>
    </row>
    <row r="15636" spans="34:41" x14ac:dyDescent="0.15">
      <c r="AH15636" s="25"/>
      <c r="AI15636" s="25"/>
      <c r="AN15636" s="68"/>
      <c r="AO15636" s="68"/>
    </row>
    <row r="15637" spans="34:41" x14ac:dyDescent="0.15">
      <c r="AH15637" s="25"/>
      <c r="AI15637" s="25"/>
      <c r="AN15637" s="68"/>
      <c r="AO15637" s="68"/>
    </row>
    <row r="15638" spans="34:41" x14ac:dyDescent="0.15">
      <c r="AH15638" s="25"/>
      <c r="AI15638" s="25"/>
      <c r="AN15638" s="68"/>
      <c r="AO15638" s="68"/>
    </row>
    <row r="15639" spans="34:41" x14ac:dyDescent="0.15">
      <c r="AH15639" s="25"/>
      <c r="AI15639" s="25"/>
      <c r="AN15639" s="68"/>
      <c r="AO15639" s="68"/>
    </row>
    <row r="15640" spans="34:41" x14ac:dyDescent="0.15">
      <c r="AH15640" s="25"/>
      <c r="AI15640" s="25"/>
      <c r="AN15640" s="68"/>
      <c r="AO15640" s="68"/>
    </row>
    <row r="15641" spans="34:41" x14ac:dyDescent="0.15">
      <c r="AH15641" s="25"/>
      <c r="AI15641" s="25"/>
      <c r="AN15641" s="68"/>
      <c r="AO15641" s="68"/>
    </row>
    <row r="15642" spans="34:41" x14ac:dyDescent="0.15">
      <c r="AH15642" s="25"/>
      <c r="AI15642" s="25"/>
      <c r="AN15642" s="68"/>
      <c r="AO15642" s="68"/>
    </row>
    <row r="15643" spans="34:41" x14ac:dyDescent="0.15">
      <c r="AH15643" s="25"/>
      <c r="AI15643" s="25"/>
      <c r="AN15643" s="68"/>
      <c r="AO15643" s="68"/>
    </row>
    <row r="15644" spans="34:41" x14ac:dyDescent="0.15">
      <c r="AH15644" s="25"/>
      <c r="AI15644" s="25"/>
      <c r="AN15644" s="68"/>
      <c r="AO15644" s="68"/>
    </row>
    <row r="15645" spans="34:41" x14ac:dyDescent="0.15">
      <c r="AH15645" s="25"/>
      <c r="AI15645" s="25"/>
      <c r="AN15645" s="68"/>
      <c r="AO15645" s="68"/>
    </row>
    <row r="15646" spans="34:41" x14ac:dyDescent="0.15">
      <c r="AH15646" s="25"/>
      <c r="AI15646" s="25"/>
      <c r="AN15646" s="68"/>
      <c r="AO15646" s="68"/>
    </row>
    <row r="15647" spans="34:41" x14ac:dyDescent="0.15">
      <c r="AH15647" s="25"/>
      <c r="AI15647" s="25"/>
      <c r="AN15647" s="68"/>
      <c r="AO15647" s="68"/>
    </row>
    <row r="15648" spans="34:41" x14ac:dyDescent="0.15">
      <c r="AH15648" s="25"/>
      <c r="AI15648" s="25"/>
      <c r="AN15648" s="68"/>
      <c r="AO15648" s="68"/>
    </row>
    <row r="15649" spans="34:41" x14ac:dyDescent="0.15">
      <c r="AH15649" s="25"/>
      <c r="AI15649" s="25"/>
      <c r="AN15649" s="68"/>
      <c r="AO15649" s="68"/>
    </row>
    <row r="15650" spans="34:41" x14ac:dyDescent="0.15">
      <c r="AH15650" s="25"/>
      <c r="AI15650" s="25"/>
      <c r="AN15650" s="68"/>
      <c r="AO15650" s="68"/>
    </row>
    <row r="15651" spans="34:41" x14ac:dyDescent="0.15">
      <c r="AH15651" s="25"/>
      <c r="AI15651" s="25"/>
      <c r="AN15651" s="68"/>
      <c r="AO15651" s="68"/>
    </row>
    <row r="15652" spans="34:41" x14ac:dyDescent="0.15">
      <c r="AH15652" s="25"/>
      <c r="AI15652" s="25"/>
      <c r="AN15652" s="68"/>
      <c r="AO15652" s="68"/>
    </row>
    <row r="15653" spans="34:41" x14ac:dyDescent="0.15">
      <c r="AH15653" s="25"/>
      <c r="AI15653" s="25"/>
      <c r="AN15653" s="68"/>
      <c r="AO15653" s="68"/>
    </row>
    <row r="15654" spans="34:41" x14ac:dyDescent="0.15">
      <c r="AH15654" s="25"/>
      <c r="AI15654" s="25"/>
      <c r="AN15654" s="68"/>
      <c r="AO15654" s="68"/>
    </row>
    <row r="15655" spans="34:41" x14ac:dyDescent="0.15">
      <c r="AH15655" s="25"/>
      <c r="AI15655" s="25"/>
      <c r="AN15655" s="68"/>
      <c r="AO15655" s="68"/>
    </row>
    <row r="15656" spans="34:41" x14ac:dyDescent="0.15">
      <c r="AH15656" s="25"/>
      <c r="AI15656" s="25"/>
      <c r="AN15656" s="68"/>
      <c r="AO15656" s="68"/>
    </row>
    <row r="15657" spans="34:41" x14ac:dyDescent="0.15">
      <c r="AH15657" s="25"/>
      <c r="AI15657" s="25"/>
      <c r="AN15657" s="68"/>
      <c r="AO15657" s="68"/>
    </row>
    <row r="15658" spans="34:41" x14ac:dyDescent="0.15">
      <c r="AH15658" s="25"/>
      <c r="AI15658" s="25"/>
      <c r="AN15658" s="68"/>
      <c r="AO15658" s="68"/>
    </row>
    <row r="15659" spans="34:41" x14ac:dyDescent="0.15">
      <c r="AH15659" s="25"/>
      <c r="AI15659" s="25"/>
      <c r="AN15659" s="68"/>
      <c r="AO15659" s="68"/>
    </row>
    <row r="15660" spans="34:41" x14ac:dyDescent="0.15">
      <c r="AH15660" s="25"/>
      <c r="AI15660" s="25"/>
      <c r="AN15660" s="68"/>
      <c r="AO15660" s="68"/>
    </row>
    <row r="15661" spans="34:41" x14ac:dyDescent="0.15">
      <c r="AH15661" s="25"/>
      <c r="AI15661" s="25"/>
      <c r="AN15661" s="68"/>
      <c r="AO15661" s="68"/>
    </row>
    <row r="15662" spans="34:41" x14ac:dyDescent="0.15">
      <c r="AH15662" s="25"/>
      <c r="AI15662" s="25"/>
      <c r="AN15662" s="68"/>
      <c r="AO15662" s="68"/>
    </row>
    <row r="15663" spans="34:41" x14ac:dyDescent="0.15">
      <c r="AH15663" s="25"/>
      <c r="AI15663" s="25"/>
      <c r="AN15663" s="68"/>
      <c r="AO15663" s="68"/>
    </row>
    <row r="15664" spans="34:41" x14ac:dyDescent="0.15">
      <c r="AH15664" s="25"/>
      <c r="AI15664" s="25"/>
      <c r="AN15664" s="68"/>
      <c r="AO15664" s="68"/>
    </row>
    <row r="15665" spans="34:41" x14ac:dyDescent="0.15">
      <c r="AH15665" s="25"/>
      <c r="AI15665" s="25"/>
      <c r="AN15665" s="68"/>
      <c r="AO15665" s="68"/>
    </row>
    <row r="15666" spans="34:41" x14ac:dyDescent="0.15">
      <c r="AH15666" s="25"/>
      <c r="AI15666" s="25"/>
      <c r="AN15666" s="68"/>
      <c r="AO15666" s="68"/>
    </row>
    <row r="15667" spans="34:41" x14ac:dyDescent="0.15">
      <c r="AH15667" s="25"/>
      <c r="AI15667" s="25"/>
      <c r="AN15667" s="68"/>
      <c r="AO15667" s="68"/>
    </row>
    <row r="15668" spans="34:41" x14ac:dyDescent="0.15">
      <c r="AH15668" s="25"/>
      <c r="AI15668" s="25"/>
      <c r="AN15668" s="68"/>
      <c r="AO15668" s="68"/>
    </row>
    <row r="15669" spans="34:41" x14ac:dyDescent="0.15">
      <c r="AH15669" s="25"/>
      <c r="AI15669" s="25"/>
      <c r="AN15669" s="68"/>
      <c r="AO15669" s="68"/>
    </row>
    <row r="15670" spans="34:41" x14ac:dyDescent="0.15">
      <c r="AH15670" s="25"/>
      <c r="AI15670" s="25"/>
      <c r="AN15670" s="68"/>
      <c r="AO15670" s="68"/>
    </row>
    <row r="15671" spans="34:41" x14ac:dyDescent="0.15">
      <c r="AH15671" s="25"/>
      <c r="AI15671" s="25"/>
      <c r="AN15671" s="68"/>
      <c r="AO15671" s="68"/>
    </row>
    <row r="15672" spans="34:41" x14ac:dyDescent="0.15">
      <c r="AH15672" s="25"/>
      <c r="AI15672" s="25"/>
      <c r="AN15672" s="68"/>
      <c r="AO15672" s="68"/>
    </row>
    <row r="15673" spans="34:41" x14ac:dyDescent="0.15">
      <c r="AH15673" s="25"/>
      <c r="AI15673" s="25"/>
      <c r="AN15673" s="68"/>
      <c r="AO15673" s="68"/>
    </row>
    <row r="15674" spans="34:41" x14ac:dyDescent="0.15">
      <c r="AH15674" s="25"/>
      <c r="AI15674" s="25"/>
      <c r="AN15674" s="68"/>
      <c r="AO15674" s="68"/>
    </row>
    <row r="15675" spans="34:41" x14ac:dyDescent="0.15">
      <c r="AH15675" s="25"/>
      <c r="AI15675" s="25"/>
      <c r="AN15675" s="68"/>
      <c r="AO15675" s="68"/>
    </row>
    <row r="15676" spans="34:41" x14ac:dyDescent="0.15">
      <c r="AH15676" s="25"/>
      <c r="AI15676" s="25"/>
      <c r="AN15676" s="68"/>
      <c r="AO15676" s="68"/>
    </row>
    <row r="15677" spans="34:41" x14ac:dyDescent="0.15">
      <c r="AH15677" s="25"/>
      <c r="AI15677" s="25"/>
      <c r="AN15677" s="68"/>
      <c r="AO15677" s="68"/>
    </row>
    <row r="15678" spans="34:41" x14ac:dyDescent="0.15">
      <c r="AH15678" s="25"/>
      <c r="AI15678" s="25"/>
      <c r="AN15678" s="68"/>
      <c r="AO15678" s="68"/>
    </row>
    <row r="15679" spans="34:41" x14ac:dyDescent="0.15">
      <c r="AH15679" s="25"/>
      <c r="AI15679" s="25"/>
      <c r="AN15679" s="68"/>
      <c r="AO15679" s="68"/>
    </row>
    <row r="15680" spans="34:41" x14ac:dyDescent="0.15">
      <c r="AH15680" s="25"/>
      <c r="AI15680" s="25"/>
      <c r="AN15680" s="68"/>
      <c r="AO15680" s="68"/>
    </row>
    <row r="15681" spans="34:41" x14ac:dyDescent="0.15">
      <c r="AH15681" s="25"/>
      <c r="AI15681" s="25"/>
      <c r="AN15681" s="68"/>
      <c r="AO15681" s="68"/>
    </row>
    <row r="15682" spans="34:41" x14ac:dyDescent="0.15">
      <c r="AH15682" s="25"/>
      <c r="AI15682" s="25"/>
      <c r="AN15682" s="68"/>
      <c r="AO15682" s="68"/>
    </row>
    <row r="15683" spans="34:41" x14ac:dyDescent="0.15">
      <c r="AH15683" s="25"/>
      <c r="AI15683" s="25"/>
      <c r="AN15683" s="68"/>
      <c r="AO15683" s="68"/>
    </row>
    <row r="15684" spans="34:41" x14ac:dyDescent="0.15">
      <c r="AH15684" s="25"/>
      <c r="AI15684" s="25"/>
      <c r="AN15684" s="68"/>
      <c r="AO15684" s="68"/>
    </row>
    <row r="15685" spans="34:41" x14ac:dyDescent="0.15">
      <c r="AH15685" s="25"/>
      <c r="AI15685" s="25"/>
      <c r="AN15685" s="68"/>
      <c r="AO15685" s="68"/>
    </row>
    <row r="15686" spans="34:41" x14ac:dyDescent="0.15">
      <c r="AH15686" s="25"/>
      <c r="AI15686" s="25"/>
      <c r="AN15686" s="68"/>
      <c r="AO15686" s="68"/>
    </row>
    <row r="15687" spans="34:41" x14ac:dyDescent="0.15">
      <c r="AH15687" s="25"/>
      <c r="AI15687" s="25"/>
      <c r="AN15687" s="68"/>
      <c r="AO15687" s="68"/>
    </row>
    <row r="15688" spans="34:41" x14ac:dyDescent="0.15">
      <c r="AH15688" s="25"/>
      <c r="AI15688" s="25"/>
      <c r="AN15688" s="68"/>
      <c r="AO15688" s="68"/>
    </row>
    <row r="15689" spans="34:41" x14ac:dyDescent="0.15">
      <c r="AH15689" s="25"/>
      <c r="AI15689" s="25"/>
      <c r="AN15689" s="68"/>
      <c r="AO15689" s="68"/>
    </row>
    <row r="15690" spans="34:41" x14ac:dyDescent="0.15">
      <c r="AH15690" s="25"/>
      <c r="AI15690" s="25"/>
      <c r="AN15690" s="68"/>
      <c r="AO15690" s="68"/>
    </row>
    <row r="15691" spans="34:41" x14ac:dyDescent="0.15">
      <c r="AH15691" s="25"/>
      <c r="AI15691" s="25"/>
      <c r="AN15691" s="68"/>
      <c r="AO15691" s="68"/>
    </row>
    <row r="15692" spans="34:41" x14ac:dyDescent="0.15">
      <c r="AH15692" s="25"/>
      <c r="AI15692" s="25"/>
      <c r="AN15692" s="68"/>
      <c r="AO15692" s="68"/>
    </row>
    <row r="15693" spans="34:41" x14ac:dyDescent="0.15">
      <c r="AH15693" s="25"/>
      <c r="AI15693" s="25"/>
      <c r="AN15693" s="68"/>
      <c r="AO15693" s="68"/>
    </row>
    <row r="15694" spans="34:41" x14ac:dyDescent="0.15">
      <c r="AH15694" s="25"/>
      <c r="AI15694" s="25"/>
      <c r="AN15694" s="68"/>
      <c r="AO15694" s="68"/>
    </row>
    <row r="15695" spans="34:41" x14ac:dyDescent="0.15">
      <c r="AH15695" s="25"/>
      <c r="AI15695" s="25"/>
      <c r="AN15695" s="68"/>
      <c r="AO15695" s="68"/>
    </row>
    <row r="15696" spans="34:41" x14ac:dyDescent="0.15">
      <c r="AH15696" s="25"/>
      <c r="AI15696" s="25"/>
      <c r="AN15696" s="68"/>
      <c r="AO15696" s="68"/>
    </row>
    <row r="15697" spans="34:41" x14ac:dyDescent="0.15">
      <c r="AH15697" s="25"/>
      <c r="AI15697" s="25"/>
      <c r="AN15697" s="68"/>
      <c r="AO15697" s="68"/>
    </row>
    <row r="15698" spans="34:41" x14ac:dyDescent="0.15">
      <c r="AH15698" s="25"/>
      <c r="AI15698" s="25"/>
      <c r="AN15698" s="68"/>
      <c r="AO15698" s="68"/>
    </row>
    <row r="15699" spans="34:41" x14ac:dyDescent="0.15">
      <c r="AH15699" s="25"/>
      <c r="AI15699" s="25"/>
      <c r="AN15699" s="68"/>
      <c r="AO15699" s="68"/>
    </row>
    <row r="15700" spans="34:41" x14ac:dyDescent="0.15">
      <c r="AH15700" s="25"/>
      <c r="AI15700" s="25"/>
      <c r="AN15700" s="68"/>
      <c r="AO15700" s="68"/>
    </row>
    <row r="15701" spans="34:41" x14ac:dyDescent="0.15">
      <c r="AH15701" s="25"/>
      <c r="AI15701" s="25"/>
      <c r="AN15701" s="68"/>
      <c r="AO15701" s="68"/>
    </row>
    <row r="15702" spans="34:41" x14ac:dyDescent="0.15">
      <c r="AH15702" s="25"/>
      <c r="AI15702" s="25"/>
      <c r="AN15702" s="68"/>
      <c r="AO15702" s="68"/>
    </row>
    <row r="15703" spans="34:41" x14ac:dyDescent="0.15">
      <c r="AH15703" s="25"/>
      <c r="AI15703" s="25"/>
      <c r="AN15703" s="68"/>
      <c r="AO15703" s="68"/>
    </row>
    <row r="15704" spans="34:41" x14ac:dyDescent="0.15">
      <c r="AH15704" s="25"/>
      <c r="AI15704" s="25"/>
      <c r="AN15704" s="68"/>
      <c r="AO15704" s="68"/>
    </row>
    <row r="15705" spans="34:41" x14ac:dyDescent="0.15">
      <c r="AH15705" s="25"/>
      <c r="AI15705" s="25"/>
      <c r="AN15705" s="68"/>
      <c r="AO15705" s="68"/>
    </row>
    <row r="15706" spans="34:41" x14ac:dyDescent="0.15">
      <c r="AH15706" s="25"/>
      <c r="AI15706" s="25"/>
      <c r="AN15706" s="68"/>
      <c r="AO15706" s="68"/>
    </row>
    <row r="15707" spans="34:41" x14ac:dyDescent="0.15">
      <c r="AH15707" s="25"/>
      <c r="AI15707" s="25"/>
      <c r="AN15707" s="68"/>
      <c r="AO15707" s="68"/>
    </row>
    <row r="15708" spans="34:41" x14ac:dyDescent="0.15">
      <c r="AH15708" s="25"/>
      <c r="AI15708" s="25"/>
      <c r="AN15708" s="68"/>
      <c r="AO15708" s="68"/>
    </row>
    <row r="15709" spans="34:41" x14ac:dyDescent="0.15">
      <c r="AH15709" s="25"/>
      <c r="AI15709" s="25"/>
      <c r="AN15709" s="68"/>
      <c r="AO15709" s="68"/>
    </row>
    <row r="15710" spans="34:41" x14ac:dyDescent="0.15">
      <c r="AH15710" s="25"/>
      <c r="AI15710" s="25"/>
      <c r="AN15710" s="68"/>
      <c r="AO15710" s="68"/>
    </row>
    <row r="15711" spans="34:41" x14ac:dyDescent="0.15">
      <c r="AH15711" s="25"/>
      <c r="AI15711" s="25"/>
      <c r="AN15711" s="68"/>
      <c r="AO15711" s="68"/>
    </row>
    <row r="15712" spans="34:41" x14ac:dyDescent="0.15">
      <c r="AH15712" s="25"/>
      <c r="AI15712" s="25"/>
      <c r="AN15712" s="68"/>
      <c r="AO15712" s="68"/>
    </row>
    <row r="15713" spans="34:41" x14ac:dyDescent="0.15">
      <c r="AH15713" s="25"/>
      <c r="AI15713" s="25"/>
      <c r="AN15713" s="68"/>
      <c r="AO15713" s="68"/>
    </row>
    <row r="15714" spans="34:41" x14ac:dyDescent="0.15">
      <c r="AH15714" s="25"/>
      <c r="AI15714" s="25"/>
      <c r="AN15714" s="68"/>
      <c r="AO15714" s="68"/>
    </row>
    <row r="15715" spans="34:41" x14ac:dyDescent="0.15">
      <c r="AH15715" s="25"/>
      <c r="AI15715" s="25"/>
      <c r="AN15715" s="68"/>
      <c r="AO15715" s="68"/>
    </row>
    <row r="15716" spans="34:41" x14ac:dyDescent="0.15">
      <c r="AH15716" s="25"/>
      <c r="AI15716" s="25"/>
      <c r="AN15716" s="68"/>
      <c r="AO15716" s="68"/>
    </row>
    <row r="15717" spans="34:41" x14ac:dyDescent="0.15">
      <c r="AH15717" s="25"/>
      <c r="AI15717" s="25"/>
      <c r="AN15717" s="68"/>
      <c r="AO15717" s="68"/>
    </row>
    <row r="15718" spans="34:41" x14ac:dyDescent="0.15">
      <c r="AH15718" s="25"/>
      <c r="AI15718" s="25"/>
      <c r="AN15718" s="68"/>
      <c r="AO15718" s="68"/>
    </row>
    <row r="15719" spans="34:41" x14ac:dyDescent="0.15">
      <c r="AH15719" s="25"/>
      <c r="AI15719" s="25"/>
      <c r="AN15719" s="68"/>
      <c r="AO15719" s="68"/>
    </row>
    <row r="15720" spans="34:41" x14ac:dyDescent="0.15">
      <c r="AH15720" s="25"/>
      <c r="AI15720" s="25"/>
      <c r="AN15720" s="68"/>
      <c r="AO15720" s="68"/>
    </row>
    <row r="15721" spans="34:41" x14ac:dyDescent="0.15">
      <c r="AH15721" s="25"/>
      <c r="AI15721" s="25"/>
      <c r="AN15721" s="68"/>
      <c r="AO15721" s="68"/>
    </row>
    <row r="15722" spans="34:41" x14ac:dyDescent="0.15">
      <c r="AH15722" s="25"/>
      <c r="AI15722" s="25"/>
      <c r="AN15722" s="68"/>
      <c r="AO15722" s="68"/>
    </row>
    <row r="15723" spans="34:41" x14ac:dyDescent="0.15">
      <c r="AH15723" s="25"/>
      <c r="AI15723" s="25"/>
      <c r="AN15723" s="68"/>
      <c r="AO15723" s="68"/>
    </row>
    <row r="15724" spans="34:41" x14ac:dyDescent="0.15">
      <c r="AH15724" s="25"/>
      <c r="AI15724" s="25"/>
      <c r="AN15724" s="68"/>
      <c r="AO15724" s="68"/>
    </row>
    <row r="15725" spans="34:41" x14ac:dyDescent="0.15">
      <c r="AH15725" s="25"/>
      <c r="AI15725" s="25"/>
      <c r="AN15725" s="68"/>
      <c r="AO15725" s="68"/>
    </row>
    <row r="15726" spans="34:41" x14ac:dyDescent="0.15">
      <c r="AH15726" s="25"/>
      <c r="AI15726" s="25"/>
      <c r="AN15726" s="68"/>
      <c r="AO15726" s="68"/>
    </row>
    <row r="15727" spans="34:41" x14ac:dyDescent="0.15">
      <c r="AH15727" s="25"/>
      <c r="AI15727" s="25"/>
      <c r="AN15727" s="68"/>
      <c r="AO15727" s="68"/>
    </row>
    <row r="15728" spans="34:41" x14ac:dyDescent="0.15">
      <c r="AH15728" s="25"/>
      <c r="AI15728" s="25"/>
      <c r="AN15728" s="68"/>
      <c r="AO15728" s="68"/>
    </row>
    <row r="15729" spans="34:41" x14ac:dyDescent="0.15">
      <c r="AH15729" s="25"/>
      <c r="AI15729" s="25"/>
      <c r="AN15729" s="68"/>
      <c r="AO15729" s="68"/>
    </row>
    <row r="15730" spans="34:41" x14ac:dyDescent="0.15">
      <c r="AH15730" s="25"/>
      <c r="AI15730" s="25"/>
      <c r="AN15730" s="68"/>
      <c r="AO15730" s="68"/>
    </row>
    <row r="15731" spans="34:41" x14ac:dyDescent="0.15">
      <c r="AH15731" s="25"/>
      <c r="AI15731" s="25"/>
      <c r="AN15731" s="68"/>
      <c r="AO15731" s="68"/>
    </row>
    <row r="15732" spans="34:41" x14ac:dyDescent="0.15">
      <c r="AH15732" s="25"/>
      <c r="AI15732" s="25"/>
      <c r="AN15732" s="68"/>
      <c r="AO15732" s="68"/>
    </row>
    <row r="15733" spans="34:41" x14ac:dyDescent="0.15">
      <c r="AH15733" s="25"/>
      <c r="AI15733" s="25"/>
      <c r="AN15733" s="68"/>
      <c r="AO15733" s="68"/>
    </row>
    <row r="15734" spans="34:41" x14ac:dyDescent="0.15">
      <c r="AH15734" s="25"/>
      <c r="AI15734" s="25"/>
      <c r="AN15734" s="68"/>
      <c r="AO15734" s="68"/>
    </row>
    <row r="15735" spans="34:41" x14ac:dyDescent="0.15">
      <c r="AH15735" s="25"/>
      <c r="AI15735" s="25"/>
      <c r="AN15735" s="68"/>
      <c r="AO15735" s="68"/>
    </row>
    <row r="15736" spans="34:41" x14ac:dyDescent="0.15">
      <c r="AH15736" s="25"/>
      <c r="AI15736" s="25"/>
      <c r="AN15736" s="68"/>
      <c r="AO15736" s="68"/>
    </row>
    <row r="15737" spans="34:41" x14ac:dyDescent="0.15">
      <c r="AH15737" s="25"/>
      <c r="AI15737" s="25"/>
      <c r="AN15737" s="68"/>
      <c r="AO15737" s="68"/>
    </row>
    <row r="15738" spans="34:41" x14ac:dyDescent="0.15">
      <c r="AH15738" s="25"/>
      <c r="AI15738" s="25"/>
      <c r="AN15738" s="68"/>
      <c r="AO15738" s="68"/>
    </row>
    <row r="15739" spans="34:41" x14ac:dyDescent="0.15">
      <c r="AH15739" s="25"/>
      <c r="AI15739" s="25"/>
      <c r="AN15739" s="68"/>
      <c r="AO15739" s="68"/>
    </row>
    <row r="15740" spans="34:41" x14ac:dyDescent="0.15">
      <c r="AH15740" s="25"/>
      <c r="AI15740" s="25"/>
      <c r="AN15740" s="68"/>
      <c r="AO15740" s="68"/>
    </row>
    <row r="15741" spans="34:41" x14ac:dyDescent="0.15">
      <c r="AH15741" s="25"/>
      <c r="AI15741" s="25"/>
      <c r="AN15741" s="68"/>
      <c r="AO15741" s="68"/>
    </row>
    <row r="15742" spans="34:41" x14ac:dyDescent="0.15">
      <c r="AH15742" s="25"/>
      <c r="AI15742" s="25"/>
      <c r="AN15742" s="68"/>
      <c r="AO15742" s="68"/>
    </row>
    <row r="15743" spans="34:41" x14ac:dyDescent="0.15">
      <c r="AH15743" s="25"/>
      <c r="AI15743" s="25"/>
      <c r="AN15743" s="68"/>
      <c r="AO15743" s="68"/>
    </row>
    <row r="15744" spans="34:41" x14ac:dyDescent="0.15">
      <c r="AH15744" s="25"/>
      <c r="AI15744" s="25"/>
      <c r="AN15744" s="68"/>
      <c r="AO15744" s="68"/>
    </row>
    <row r="15745" spans="34:41" x14ac:dyDescent="0.15">
      <c r="AH15745" s="25"/>
      <c r="AI15745" s="25"/>
      <c r="AN15745" s="68"/>
      <c r="AO15745" s="68"/>
    </row>
    <row r="15746" spans="34:41" x14ac:dyDescent="0.15">
      <c r="AH15746" s="25"/>
      <c r="AI15746" s="25"/>
      <c r="AN15746" s="68"/>
      <c r="AO15746" s="68"/>
    </row>
    <row r="15747" spans="34:41" x14ac:dyDescent="0.15">
      <c r="AH15747" s="25"/>
      <c r="AI15747" s="25"/>
      <c r="AN15747" s="68"/>
      <c r="AO15747" s="68"/>
    </row>
    <row r="15748" spans="34:41" x14ac:dyDescent="0.15">
      <c r="AH15748" s="25"/>
      <c r="AI15748" s="25"/>
      <c r="AN15748" s="68"/>
      <c r="AO15748" s="68"/>
    </row>
    <row r="15749" spans="34:41" x14ac:dyDescent="0.15">
      <c r="AH15749" s="25"/>
      <c r="AI15749" s="25"/>
      <c r="AN15749" s="68"/>
      <c r="AO15749" s="68"/>
    </row>
    <row r="15750" spans="34:41" x14ac:dyDescent="0.15">
      <c r="AH15750" s="25"/>
      <c r="AI15750" s="25"/>
      <c r="AN15750" s="68"/>
      <c r="AO15750" s="68"/>
    </row>
    <row r="15751" spans="34:41" x14ac:dyDescent="0.15">
      <c r="AH15751" s="25"/>
      <c r="AI15751" s="25"/>
      <c r="AN15751" s="68"/>
      <c r="AO15751" s="68"/>
    </row>
    <row r="15752" spans="34:41" x14ac:dyDescent="0.15">
      <c r="AH15752" s="25"/>
      <c r="AI15752" s="25"/>
      <c r="AN15752" s="68"/>
      <c r="AO15752" s="68"/>
    </row>
    <row r="15753" spans="34:41" x14ac:dyDescent="0.15">
      <c r="AH15753" s="25"/>
      <c r="AI15753" s="25"/>
      <c r="AN15753" s="68"/>
      <c r="AO15753" s="68"/>
    </row>
    <row r="15754" spans="34:41" x14ac:dyDescent="0.15">
      <c r="AH15754" s="25"/>
      <c r="AI15754" s="25"/>
      <c r="AN15754" s="68"/>
      <c r="AO15754" s="68"/>
    </row>
    <row r="15755" spans="34:41" x14ac:dyDescent="0.15">
      <c r="AH15755" s="25"/>
      <c r="AI15755" s="25"/>
      <c r="AN15755" s="68"/>
      <c r="AO15755" s="68"/>
    </row>
    <row r="15756" spans="34:41" x14ac:dyDescent="0.15">
      <c r="AH15756" s="25"/>
      <c r="AI15756" s="25"/>
      <c r="AN15756" s="68"/>
      <c r="AO15756" s="68"/>
    </row>
    <row r="15757" spans="34:41" x14ac:dyDescent="0.15">
      <c r="AH15757" s="25"/>
      <c r="AI15757" s="25"/>
      <c r="AN15757" s="68"/>
      <c r="AO15757" s="68"/>
    </row>
    <row r="15758" spans="34:41" x14ac:dyDescent="0.15">
      <c r="AH15758" s="25"/>
      <c r="AI15758" s="25"/>
      <c r="AN15758" s="68"/>
      <c r="AO15758" s="68"/>
    </row>
    <row r="15759" spans="34:41" x14ac:dyDescent="0.15">
      <c r="AH15759" s="25"/>
      <c r="AI15759" s="25"/>
      <c r="AN15759" s="68"/>
      <c r="AO15759" s="68"/>
    </row>
    <row r="15760" spans="34:41" x14ac:dyDescent="0.15">
      <c r="AH15760" s="25"/>
      <c r="AI15760" s="25"/>
      <c r="AN15760" s="68"/>
      <c r="AO15760" s="68"/>
    </row>
    <row r="15761" spans="34:41" x14ac:dyDescent="0.15">
      <c r="AH15761" s="25"/>
      <c r="AI15761" s="25"/>
      <c r="AN15761" s="68"/>
      <c r="AO15761" s="68"/>
    </row>
    <row r="15762" spans="34:41" x14ac:dyDescent="0.15">
      <c r="AH15762" s="25"/>
      <c r="AI15762" s="25"/>
      <c r="AN15762" s="68"/>
      <c r="AO15762" s="68"/>
    </row>
    <row r="15763" spans="34:41" x14ac:dyDescent="0.15">
      <c r="AH15763" s="25"/>
      <c r="AI15763" s="25"/>
      <c r="AN15763" s="68"/>
      <c r="AO15763" s="68"/>
    </row>
    <row r="15764" spans="34:41" x14ac:dyDescent="0.15">
      <c r="AH15764" s="25"/>
      <c r="AI15764" s="25"/>
      <c r="AN15764" s="68"/>
      <c r="AO15764" s="68"/>
    </row>
    <row r="15765" spans="34:41" x14ac:dyDescent="0.15">
      <c r="AH15765" s="25"/>
      <c r="AI15765" s="25"/>
      <c r="AN15765" s="68"/>
      <c r="AO15765" s="68"/>
    </row>
    <row r="15766" spans="34:41" x14ac:dyDescent="0.15">
      <c r="AH15766" s="25"/>
      <c r="AI15766" s="25"/>
      <c r="AN15766" s="68"/>
      <c r="AO15766" s="68"/>
    </row>
    <row r="15767" spans="34:41" x14ac:dyDescent="0.15">
      <c r="AH15767" s="25"/>
      <c r="AI15767" s="25"/>
      <c r="AN15767" s="68"/>
      <c r="AO15767" s="68"/>
    </row>
    <row r="15768" spans="34:41" x14ac:dyDescent="0.15">
      <c r="AH15768" s="25"/>
      <c r="AI15768" s="25"/>
      <c r="AN15768" s="68"/>
      <c r="AO15768" s="68"/>
    </row>
    <row r="15769" spans="34:41" x14ac:dyDescent="0.15">
      <c r="AH15769" s="25"/>
      <c r="AI15769" s="25"/>
      <c r="AN15769" s="68"/>
      <c r="AO15769" s="68"/>
    </row>
    <row r="15770" spans="34:41" x14ac:dyDescent="0.15">
      <c r="AH15770" s="25"/>
      <c r="AI15770" s="25"/>
      <c r="AN15770" s="68"/>
      <c r="AO15770" s="68"/>
    </row>
    <row r="15771" spans="34:41" x14ac:dyDescent="0.15">
      <c r="AH15771" s="25"/>
      <c r="AI15771" s="25"/>
      <c r="AN15771" s="68"/>
      <c r="AO15771" s="68"/>
    </row>
    <row r="15772" spans="34:41" x14ac:dyDescent="0.15">
      <c r="AH15772" s="25"/>
      <c r="AI15772" s="25"/>
      <c r="AN15772" s="68"/>
      <c r="AO15772" s="68"/>
    </row>
    <row r="15773" spans="34:41" x14ac:dyDescent="0.15">
      <c r="AH15773" s="25"/>
      <c r="AI15773" s="25"/>
      <c r="AN15773" s="68"/>
      <c r="AO15773" s="68"/>
    </row>
    <row r="15774" spans="34:41" x14ac:dyDescent="0.15">
      <c r="AH15774" s="25"/>
      <c r="AI15774" s="25"/>
      <c r="AN15774" s="68"/>
      <c r="AO15774" s="68"/>
    </row>
    <row r="15775" spans="34:41" x14ac:dyDescent="0.15">
      <c r="AH15775" s="25"/>
      <c r="AI15775" s="25"/>
      <c r="AN15775" s="68"/>
      <c r="AO15775" s="68"/>
    </row>
    <row r="15776" spans="34:41" x14ac:dyDescent="0.15">
      <c r="AH15776" s="25"/>
      <c r="AI15776" s="25"/>
      <c r="AN15776" s="68"/>
      <c r="AO15776" s="68"/>
    </row>
    <row r="15777" spans="34:41" x14ac:dyDescent="0.15">
      <c r="AH15777" s="25"/>
      <c r="AI15777" s="25"/>
      <c r="AN15777" s="68"/>
      <c r="AO15777" s="68"/>
    </row>
    <row r="15778" spans="34:41" x14ac:dyDescent="0.15">
      <c r="AH15778" s="25"/>
      <c r="AI15778" s="25"/>
      <c r="AN15778" s="68"/>
      <c r="AO15778" s="68"/>
    </row>
    <row r="15779" spans="34:41" x14ac:dyDescent="0.15">
      <c r="AH15779" s="25"/>
      <c r="AI15779" s="25"/>
      <c r="AN15779" s="68"/>
      <c r="AO15779" s="68"/>
    </row>
    <row r="15780" spans="34:41" x14ac:dyDescent="0.15">
      <c r="AH15780" s="25"/>
      <c r="AI15780" s="25"/>
      <c r="AN15780" s="68"/>
      <c r="AO15780" s="68"/>
    </row>
    <row r="15781" spans="34:41" x14ac:dyDescent="0.15">
      <c r="AH15781" s="25"/>
      <c r="AI15781" s="25"/>
      <c r="AN15781" s="68"/>
      <c r="AO15781" s="68"/>
    </row>
    <row r="15782" spans="34:41" x14ac:dyDescent="0.15">
      <c r="AH15782" s="25"/>
      <c r="AI15782" s="25"/>
      <c r="AN15782" s="68"/>
      <c r="AO15782" s="68"/>
    </row>
    <row r="15783" spans="34:41" x14ac:dyDescent="0.15">
      <c r="AH15783" s="25"/>
      <c r="AI15783" s="25"/>
      <c r="AN15783" s="68"/>
      <c r="AO15783" s="68"/>
    </row>
    <row r="15784" spans="34:41" x14ac:dyDescent="0.15">
      <c r="AH15784" s="25"/>
      <c r="AI15784" s="25"/>
      <c r="AN15784" s="68"/>
      <c r="AO15784" s="68"/>
    </row>
    <row r="15785" spans="34:41" x14ac:dyDescent="0.15">
      <c r="AH15785" s="25"/>
      <c r="AI15785" s="25"/>
      <c r="AN15785" s="68"/>
      <c r="AO15785" s="68"/>
    </row>
    <row r="15786" spans="34:41" x14ac:dyDescent="0.15">
      <c r="AH15786" s="25"/>
      <c r="AI15786" s="25"/>
      <c r="AN15786" s="68"/>
      <c r="AO15786" s="68"/>
    </row>
    <row r="15787" spans="34:41" x14ac:dyDescent="0.15">
      <c r="AH15787" s="25"/>
      <c r="AI15787" s="25"/>
      <c r="AN15787" s="68"/>
      <c r="AO15787" s="68"/>
    </row>
    <row r="15788" spans="34:41" x14ac:dyDescent="0.15">
      <c r="AH15788" s="25"/>
      <c r="AI15788" s="25"/>
      <c r="AN15788" s="68"/>
      <c r="AO15788" s="68"/>
    </row>
    <row r="15789" spans="34:41" x14ac:dyDescent="0.15">
      <c r="AH15789" s="25"/>
      <c r="AI15789" s="25"/>
      <c r="AN15789" s="68"/>
      <c r="AO15789" s="68"/>
    </row>
    <row r="15790" spans="34:41" x14ac:dyDescent="0.15">
      <c r="AH15790" s="25"/>
      <c r="AI15790" s="25"/>
      <c r="AN15790" s="68"/>
      <c r="AO15790" s="68"/>
    </row>
    <row r="15791" spans="34:41" x14ac:dyDescent="0.15">
      <c r="AH15791" s="25"/>
      <c r="AI15791" s="25"/>
      <c r="AN15791" s="68"/>
      <c r="AO15791" s="68"/>
    </row>
    <row r="15792" spans="34:41" x14ac:dyDescent="0.15">
      <c r="AH15792" s="25"/>
      <c r="AI15792" s="25"/>
      <c r="AN15792" s="68"/>
      <c r="AO15792" s="68"/>
    </row>
    <row r="15793" spans="34:41" x14ac:dyDescent="0.15">
      <c r="AH15793" s="25"/>
      <c r="AI15793" s="25"/>
      <c r="AN15793" s="68"/>
      <c r="AO15793" s="68"/>
    </row>
    <row r="15794" spans="34:41" x14ac:dyDescent="0.15">
      <c r="AH15794" s="25"/>
      <c r="AI15794" s="25"/>
      <c r="AN15794" s="68"/>
      <c r="AO15794" s="68"/>
    </row>
    <row r="15795" spans="34:41" x14ac:dyDescent="0.15">
      <c r="AH15795" s="25"/>
      <c r="AI15795" s="25"/>
      <c r="AN15795" s="68"/>
      <c r="AO15795" s="68"/>
    </row>
    <row r="15796" spans="34:41" x14ac:dyDescent="0.15">
      <c r="AH15796" s="25"/>
      <c r="AI15796" s="25"/>
      <c r="AN15796" s="68"/>
      <c r="AO15796" s="68"/>
    </row>
    <row r="15797" spans="34:41" x14ac:dyDescent="0.15">
      <c r="AH15797" s="25"/>
      <c r="AI15797" s="25"/>
      <c r="AN15797" s="68"/>
      <c r="AO15797" s="68"/>
    </row>
    <row r="15798" spans="34:41" x14ac:dyDescent="0.15">
      <c r="AH15798" s="25"/>
      <c r="AI15798" s="25"/>
      <c r="AN15798" s="68"/>
      <c r="AO15798" s="68"/>
    </row>
    <row r="15799" spans="34:41" x14ac:dyDescent="0.15">
      <c r="AH15799" s="25"/>
      <c r="AI15799" s="25"/>
      <c r="AN15799" s="68"/>
      <c r="AO15799" s="68"/>
    </row>
    <row r="15800" spans="34:41" x14ac:dyDescent="0.15">
      <c r="AH15800" s="25"/>
      <c r="AI15800" s="25"/>
      <c r="AN15800" s="68"/>
      <c r="AO15800" s="68"/>
    </row>
    <row r="15801" spans="34:41" x14ac:dyDescent="0.15">
      <c r="AH15801" s="25"/>
      <c r="AI15801" s="25"/>
      <c r="AN15801" s="68"/>
      <c r="AO15801" s="68"/>
    </row>
    <row r="15802" spans="34:41" x14ac:dyDescent="0.15">
      <c r="AH15802" s="25"/>
      <c r="AI15802" s="25"/>
      <c r="AN15802" s="68"/>
      <c r="AO15802" s="68"/>
    </row>
    <row r="15803" spans="34:41" x14ac:dyDescent="0.15">
      <c r="AH15803" s="25"/>
      <c r="AI15803" s="25"/>
      <c r="AN15803" s="68"/>
      <c r="AO15803" s="68"/>
    </row>
    <row r="15804" spans="34:41" x14ac:dyDescent="0.15">
      <c r="AH15804" s="25"/>
      <c r="AI15804" s="25"/>
      <c r="AN15804" s="68"/>
      <c r="AO15804" s="68"/>
    </row>
    <row r="15805" spans="34:41" x14ac:dyDescent="0.15">
      <c r="AH15805" s="25"/>
      <c r="AI15805" s="25"/>
      <c r="AN15805" s="68"/>
      <c r="AO15805" s="68"/>
    </row>
    <row r="15806" spans="34:41" x14ac:dyDescent="0.15">
      <c r="AH15806" s="25"/>
      <c r="AI15806" s="25"/>
      <c r="AN15806" s="68"/>
      <c r="AO15806" s="68"/>
    </row>
    <row r="15807" spans="34:41" x14ac:dyDescent="0.15">
      <c r="AH15807" s="25"/>
      <c r="AI15807" s="25"/>
      <c r="AN15807" s="68"/>
      <c r="AO15807" s="68"/>
    </row>
    <row r="15808" spans="34:41" x14ac:dyDescent="0.15">
      <c r="AH15808" s="25"/>
      <c r="AI15808" s="25"/>
      <c r="AN15808" s="68"/>
      <c r="AO15808" s="68"/>
    </row>
    <row r="15809" spans="34:41" x14ac:dyDescent="0.15">
      <c r="AH15809" s="25"/>
      <c r="AI15809" s="25"/>
      <c r="AN15809" s="68"/>
      <c r="AO15809" s="68"/>
    </row>
    <row r="15810" spans="34:41" x14ac:dyDescent="0.15">
      <c r="AH15810" s="25"/>
      <c r="AI15810" s="25"/>
      <c r="AN15810" s="68"/>
      <c r="AO15810" s="68"/>
    </row>
    <row r="15811" spans="34:41" x14ac:dyDescent="0.15">
      <c r="AH15811" s="25"/>
      <c r="AI15811" s="25"/>
      <c r="AN15811" s="68"/>
      <c r="AO15811" s="68"/>
    </row>
    <row r="15812" spans="34:41" x14ac:dyDescent="0.15">
      <c r="AH15812" s="25"/>
      <c r="AI15812" s="25"/>
      <c r="AN15812" s="68"/>
      <c r="AO15812" s="68"/>
    </row>
    <row r="15813" spans="34:41" x14ac:dyDescent="0.15">
      <c r="AH15813" s="25"/>
      <c r="AI15813" s="25"/>
      <c r="AN15813" s="68"/>
      <c r="AO15813" s="68"/>
    </row>
    <row r="15814" spans="34:41" x14ac:dyDescent="0.15">
      <c r="AH15814" s="25"/>
      <c r="AI15814" s="25"/>
      <c r="AN15814" s="68"/>
      <c r="AO15814" s="68"/>
    </row>
    <row r="15815" spans="34:41" x14ac:dyDescent="0.15">
      <c r="AH15815" s="25"/>
      <c r="AI15815" s="25"/>
      <c r="AN15815" s="68"/>
      <c r="AO15815" s="68"/>
    </row>
    <row r="15816" spans="34:41" x14ac:dyDescent="0.15">
      <c r="AH15816" s="25"/>
      <c r="AI15816" s="25"/>
      <c r="AN15816" s="68"/>
      <c r="AO15816" s="68"/>
    </row>
    <row r="15817" spans="34:41" x14ac:dyDescent="0.15">
      <c r="AH15817" s="25"/>
      <c r="AI15817" s="25"/>
      <c r="AN15817" s="68"/>
      <c r="AO15817" s="68"/>
    </row>
    <row r="15818" spans="34:41" x14ac:dyDescent="0.15">
      <c r="AH15818" s="25"/>
      <c r="AI15818" s="25"/>
      <c r="AN15818" s="68"/>
      <c r="AO15818" s="68"/>
    </row>
    <row r="15819" spans="34:41" x14ac:dyDescent="0.15">
      <c r="AH15819" s="25"/>
      <c r="AI15819" s="25"/>
      <c r="AN15819" s="68"/>
      <c r="AO15819" s="68"/>
    </row>
    <row r="15820" spans="34:41" x14ac:dyDescent="0.15">
      <c r="AH15820" s="25"/>
      <c r="AI15820" s="25"/>
      <c r="AN15820" s="68"/>
      <c r="AO15820" s="68"/>
    </row>
    <row r="15821" spans="34:41" x14ac:dyDescent="0.15">
      <c r="AH15821" s="25"/>
      <c r="AI15821" s="25"/>
      <c r="AN15821" s="68"/>
      <c r="AO15821" s="68"/>
    </row>
    <row r="15822" spans="34:41" x14ac:dyDescent="0.15">
      <c r="AH15822" s="25"/>
      <c r="AI15822" s="25"/>
      <c r="AN15822" s="68"/>
      <c r="AO15822" s="68"/>
    </row>
    <row r="15823" spans="34:41" x14ac:dyDescent="0.15">
      <c r="AH15823" s="25"/>
      <c r="AI15823" s="25"/>
      <c r="AN15823" s="68"/>
      <c r="AO15823" s="68"/>
    </row>
    <row r="15824" spans="34:41" x14ac:dyDescent="0.15">
      <c r="AH15824" s="25"/>
      <c r="AI15824" s="25"/>
      <c r="AN15824" s="68"/>
      <c r="AO15824" s="68"/>
    </row>
    <row r="15825" spans="34:41" x14ac:dyDescent="0.15">
      <c r="AH15825" s="25"/>
      <c r="AI15825" s="25"/>
      <c r="AN15825" s="68"/>
      <c r="AO15825" s="68"/>
    </row>
    <row r="15826" spans="34:41" x14ac:dyDescent="0.15">
      <c r="AH15826" s="25"/>
      <c r="AI15826" s="25"/>
      <c r="AN15826" s="68"/>
      <c r="AO15826" s="68"/>
    </row>
    <row r="15827" spans="34:41" x14ac:dyDescent="0.15">
      <c r="AH15827" s="25"/>
      <c r="AI15827" s="25"/>
      <c r="AN15827" s="68"/>
      <c r="AO15827" s="68"/>
    </row>
    <row r="15828" spans="34:41" x14ac:dyDescent="0.15">
      <c r="AH15828" s="25"/>
      <c r="AI15828" s="25"/>
      <c r="AN15828" s="68"/>
      <c r="AO15828" s="68"/>
    </row>
    <row r="15829" spans="34:41" x14ac:dyDescent="0.15">
      <c r="AH15829" s="25"/>
      <c r="AI15829" s="25"/>
      <c r="AN15829" s="68"/>
      <c r="AO15829" s="68"/>
    </row>
    <row r="15830" spans="34:41" x14ac:dyDescent="0.15">
      <c r="AH15830" s="25"/>
      <c r="AI15830" s="25"/>
      <c r="AN15830" s="68"/>
      <c r="AO15830" s="68"/>
    </row>
    <row r="15831" spans="34:41" x14ac:dyDescent="0.15">
      <c r="AH15831" s="25"/>
      <c r="AI15831" s="25"/>
      <c r="AN15831" s="68"/>
      <c r="AO15831" s="68"/>
    </row>
    <row r="15832" spans="34:41" x14ac:dyDescent="0.15">
      <c r="AH15832" s="25"/>
      <c r="AI15832" s="25"/>
      <c r="AN15832" s="68"/>
      <c r="AO15832" s="68"/>
    </row>
    <row r="15833" spans="34:41" x14ac:dyDescent="0.15">
      <c r="AH15833" s="25"/>
      <c r="AI15833" s="25"/>
      <c r="AN15833" s="68"/>
      <c r="AO15833" s="68"/>
    </row>
    <row r="15834" spans="34:41" x14ac:dyDescent="0.15">
      <c r="AH15834" s="25"/>
      <c r="AI15834" s="25"/>
      <c r="AN15834" s="68"/>
      <c r="AO15834" s="68"/>
    </row>
    <row r="15835" spans="34:41" x14ac:dyDescent="0.15">
      <c r="AH15835" s="25"/>
      <c r="AI15835" s="25"/>
      <c r="AN15835" s="68"/>
      <c r="AO15835" s="68"/>
    </row>
    <row r="15836" spans="34:41" x14ac:dyDescent="0.15">
      <c r="AH15836" s="25"/>
      <c r="AI15836" s="25"/>
      <c r="AN15836" s="68"/>
      <c r="AO15836" s="68"/>
    </row>
    <row r="15837" spans="34:41" x14ac:dyDescent="0.15">
      <c r="AH15837" s="25"/>
      <c r="AI15837" s="25"/>
      <c r="AN15837" s="68"/>
      <c r="AO15837" s="68"/>
    </row>
    <row r="15838" spans="34:41" x14ac:dyDescent="0.15">
      <c r="AH15838" s="25"/>
      <c r="AI15838" s="25"/>
      <c r="AN15838" s="68"/>
      <c r="AO15838" s="68"/>
    </row>
    <row r="15839" spans="34:41" x14ac:dyDescent="0.15">
      <c r="AH15839" s="25"/>
      <c r="AI15839" s="25"/>
      <c r="AN15839" s="68"/>
      <c r="AO15839" s="68"/>
    </row>
    <row r="15840" spans="34:41" x14ac:dyDescent="0.15">
      <c r="AH15840" s="25"/>
      <c r="AI15840" s="25"/>
      <c r="AN15840" s="68"/>
      <c r="AO15840" s="68"/>
    </row>
    <row r="15841" spans="34:41" x14ac:dyDescent="0.15">
      <c r="AH15841" s="25"/>
      <c r="AI15841" s="25"/>
      <c r="AN15841" s="68"/>
      <c r="AO15841" s="68"/>
    </row>
    <row r="15842" spans="34:41" x14ac:dyDescent="0.15">
      <c r="AH15842" s="25"/>
      <c r="AI15842" s="25"/>
      <c r="AN15842" s="68"/>
      <c r="AO15842" s="68"/>
    </row>
    <row r="15843" spans="34:41" x14ac:dyDescent="0.15">
      <c r="AH15843" s="25"/>
      <c r="AI15843" s="25"/>
      <c r="AN15843" s="68"/>
      <c r="AO15843" s="68"/>
    </row>
    <row r="15844" spans="34:41" x14ac:dyDescent="0.15">
      <c r="AH15844" s="25"/>
      <c r="AI15844" s="25"/>
      <c r="AN15844" s="68"/>
      <c r="AO15844" s="68"/>
    </row>
    <row r="15845" spans="34:41" x14ac:dyDescent="0.15">
      <c r="AH15845" s="25"/>
      <c r="AI15845" s="25"/>
      <c r="AN15845" s="68"/>
      <c r="AO15845" s="68"/>
    </row>
    <row r="15846" spans="34:41" x14ac:dyDescent="0.15">
      <c r="AH15846" s="25"/>
      <c r="AI15846" s="25"/>
      <c r="AN15846" s="68"/>
      <c r="AO15846" s="68"/>
    </row>
    <row r="15847" spans="34:41" x14ac:dyDescent="0.15">
      <c r="AH15847" s="25"/>
      <c r="AI15847" s="25"/>
      <c r="AN15847" s="68"/>
      <c r="AO15847" s="68"/>
    </row>
    <row r="15848" spans="34:41" x14ac:dyDescent="0.15">
      <c r="AH15848" s="25"/>
      <c r="AI15848" s="25"/>
      <c r="AN15848" s="68"/>
      <c r="AO15848" s="68"/>
    </row>
    <row r="15849" spans="34:41" x14ac:dyDescent="0.15">
      <c r="AH15849" s="25"/>
      <c r="AI15849" s="25"/>
      <c r="AN15849" s="68"/>
      <c r="AO15849" s="68"/>
    </row>
    <row r="15850" spans="34:41" x14ac:dyDescent="0.15">
      <c r="AH15850" s="25"/>
      <c r="AI15850" s="25"/>
      <c r="AN15850" s="68"/>
      <c r="AO15850" s="68"/>
    </row>
    <row r="15851" spans="34:41" x14ac:dyDescent="0.15">
      <c r="AH15851" s="25"/>
      <c r="AI15851" s="25"/>
      <c r="AN15851" s="68"/>
      <c r="AO15851" s="68"/>
    </row>
    <row r="15852" spans="34:41" x14ac:dyDescent="0.15">
      <c r="AH15852" s="25"/>
      <c r="AI15852" s="25"/>
      <c r="AN15852" s="68"/>
      <c r="AO15852" s="68"/>
    </row>
    <row r="15853" spans="34:41" x14ac:dyDescent="0.15">
      <c r="AH15853" s="25"/>
      <c r="AI15853" s="25"/>
      <c r="AN15853" s="68"/>
      <c r="AO15853" s="68"/>
    </row>
    <row r="15854" spans="34:41" x14ac:dyDescent="0.15">
      <c r="AH15854" s="25"/>
      <c r="AI15854" s="25"/>
      <c r="AN15854" s="68"/>
      <c r="AO15854" s="68"/>
    </row>
    <row r="15855" spans="34:41" x14ac:dyDescent="0.15">
      <c r="AH15855" s="25"/>
      <c r="AI15855" s="25"/>
      <c r="AN15855" s="68"/>
      <c r="AO15855" s="68"/>
    </row>
    <row r="15856" spans="34:41" x14ac:dyDescent="0.15">
      <c r="AH15856" s="25"/>
      <c r="AI15856" s="25"/>
      <c r="AN15856" s="68"/>
      <c r="AO15856" s="68"/>
    </row>
    <row r="15857" spans="34:41" x14ac:dyDescent="0.15">
      <c r="AH15857" s="25"/>
      <c r="AI15857" s="25"/>
      <c r="AN15857" s="68"/>
      <c r="AO15857" s="68"/>
    </row>
    <row r="15858" spans="34:41" x14ac:dyDescent="0.15">
      <c r="AH15858" s="25"/>
      <c r="AI15858" s="25"/>
      <c r="AN15858" s="68"/>
      <c r="AO15858" s="68"/>
    </row>
    <row r="15859" spans="34:41" x14ac:dyDescent="0.15">
      <c r="AH15859" s="25"/>
      <c r="AI15859" s="25"/>
      <c r="AN15859" s="68"/>
      <c r="AO15859" s="68"/>
    </row>
    <row r="15860" spans="34:41" x14ac:dyDescent="0.15">
      <c r="AH15860" s="25"/>
      <c r="AI15860" s="25"/>
      <c r="AN15860" s="68"/>
      <c r="AO15860" s="68"/>
    </row>
    <row r="15861" spans="34:41" x14ac:dyDescent="0.15">
      <c r="AH15861" s="25"/>
      <c r="AI15861" s="25"/>
      <c r="AN15861" s="68"/>
      <c r="AO15861" s="68"/>
    </row>
    <row r="15862" spans="34:41" x14ac:dyDescent="0.15">
      <c r="AH15862" s="25"/>
      <c r="AI15862" s="25"/>
      <c r="AN15862" s="68"/>
      <c r="AO15862" s="68"/>
    </row>
    <row r="15863" spans="34:41" x14ac:dyDescent="0.15">
      <c r="AH15863" s="25"/>
      <c r="AI15863" s="25"/>
      <c r="AN15863" s="68"/>
      <c r="AO15863" s="68"/>
    </row>
    <row r="15864" spans="34:41" x14ac:dyDescent="0.15">
      <c r="AH15864" s="25"/>
      <c r="AI15864" s="25"/>
      <c r="AN15864" s="68"/>
      <c r="AO15864" s="68"/>
    </row>
    <row r="15865" spans="34:41" x14ac:dyDescent="0.15">
      <c r="AH15865" s="25"/>
      <c r="AI15865" s="25"/>
      <c r="AN15865" s="68"/>
      <c r="AO15865" s="68"/>
    </row>
    <row r="15866" spans="34:41" x14ac:dyDescent="0.15">
      <c r="AH15866" s="25"/>
      <c r="AI15866" s="25"/>
      <c r="AN15866" s="68"/>
      <c r="AO15866" s="68"/>
    </row>
    <row r="15867" spans="34:41" x14ac:dyDescent="0.15">
      <c r="AH15867" s="25"/>
      <c r="AI15867" s="25"/>
      <c r="AN15867" s="68"/>
      <c r="AO15867" s="68"/>
    </row>
    <row r="15868" spans="34:41" x14ac:dyDescent="0.15">
      <c r="AH15868" s="25"/>
      <c r="AI15868" s="25"/>
      <c r="AN15868" s="68"/>
      <c r="AO15868" s="68"/>
    </row>
    <row r="15869" spans="34:41" x14ac:dyDescent="0.15">
      <c r="AH15869" s="25"/>
      <c r="AI15869" s="25"/>
      <c r="AN15869" s="68"/>
      <c r="AO15869" s="68"/>
    </row>
    <row r="15870" spans="34:41" x14ac:dyDescent="0.15">
      <c r="AH15870" s="25"/>
      <c r="AI15870" s="25"/>
      <c r="AN15870" s="68"/>
      <c r="AO15870" s="68"/>
    </row>
    <row r="15871" spans="34:41" x14ac:dyDescent="0.15">
      <c r="AH15871" s="25"/>
      <c r="AI15871" s="25"/>
      <c r="AN15871" s="68"/>
      <c r="AO15871" s="68"/>
    </row>
    <row r="15872" spans="34:41" x14ac:dyDescent="0.15">
      <c r="AH15872" s="25"/>
      <c r="AI15872" s="25"/>
      <c r="AN15872" s="68"/>
      <c r="AO15872" s="68"/>
    </row>
    <row r="15873" spans="34:41" x14ac:dyDescent="0.15">
      <c r="AH15873" s="25"/>
      <c r="AI15873" s="25"/>
      <c r="AN15873" s="68"/>
      <c r="AO15873" s="68"/>
    </row>
    <row r="15874" spans="34:41" x14ac:dyDescent="0.15">
      <c r="AH15874" s="25"/>
      <c r="AI15874" s="25"/>
      <c r="AN15874" s="68"/>
      <c r="AO15874" s="68"/>
    </row>
    <row r="15875" spans="34:41" x14ac:dyDescent="0.15">
      <c r="AH15875" s="25"/>
      <c r="AI15875" s="25"/>
      <c r="AN15875" s="68"/>
      <c r="AO15875" s="68"/>
    </row>
    <row r="15876" spans="34:41" x14ac:dyDescent="0.15">
      <c r="AH15876" s="25"/>
      <c r="AI15876" s="25"/>
      <c r="AN15876" s="68"/>
      <c r="AO15876" s="68"/>
    </row>
    <row r="15877" spans="34:41" x14ac:dyDescent="0.15">
      <c r="AH15877" s="25"/>
      <c r="AI15877" s="25"/>
      <c r="AN15877" s="68"/>
      <c r="AO15877" s="68"/>
    </row>
    <row r="15878" spans="34:41" x14ac:dyDescent="0.15">
      <c r="AH15878" s="25"/>
      <c r="AI15878" s="25"/>
      <c r="AN15878" s="68"/>
      <c r="AO15878" s="68"/>
    </row>
    <row r="15879" spans="34:41" x14ac:dyDescent="0.15">
      <c r="AH15879" s="25"/>
      <c r="AI15879" s="25"/>
      <c r="AN15879" s="68"/>
      <c r="AO15879" s="68"/>
    </row>
    <row r="15880" spans="34:41" x14ac:dyDescent="0.15">
      <c r="AH15880" s="25"/>
      <c r="AI15880" s="25"/>
      <c r="AN15880" s="68"/>
      <c r="AO15880" s="68"/>
    </row>
    <row r="15881" spans="34:41" x14ac:dyDescent="0.15">
      <c r="AH15881" s="25"/>
      <c r="AI15881" s="25"/>
      <c r="AN15881" s="68"/>
      <c r="AO15881" s="68"/>
    </row>
    <row r="15882" spans="34:41" x14ac:dyDescent="0.15">
      <c r="AH15882" s="25"/>
      <c r="AI15882" s="25"/>
      <c r="AN15882" s="68"/>
      <c r="AO15882" s="68"/>
    </row>
    <row r="15883" spans="34:41" x14ac:dyDescent="0.15">
      <c r="AH15883" s="25"/>
      <c r="AI15883" s="25"/>
      <c r="AN15883" s="68"/>
      <c r="AO15883" s="68"/>
    </row>
    <row r="15884" spans="34:41" x14ac:dyDescent="0.15">
      <c r="AH15884" s="25"/>
      <c r="AI15884" s="25"/>
      <c r="AN15884" s="68"/>
      <c r="AO15884" s="68"/>
    </row>
    <row r="15885" spans="34:41" x14ac:dyDescent="0.15">
      <c r="AH15885" s="25"/>
      <c r="AI15885" s="25"/>
      <c r="AN15885" s="68"/>
      <c r="AO15885" s="68"/>
    </row>
    <row r="15886" spans="34:41" x14ac:dyDescent="0.15">
      <c r="AH15886" s="25"/>
      <c r="AI15886" s="25"/>
      <c r="AN15886" s="68"/>
      <c r="AO15886" s="68"/>
    </row>
    <row r="15887" spans="34:41" x14ac:dyDescent="0.15">
      <c r="AH15887" s="25"/>
      <c r="AI15887" s="25"/>
      <c r="AN15887" s="68"/>
      <c r="AO15887" s="68"/>
    </row>
    <row r="15888" spans="34:41" x14ac:dyDescent="0.15">
      <c r="AH15888" s="25"/>
      <c r="AI15888" s="25"/>
      <c r="AN15888" s="68"/>
      <c r="AO15888" s="68"/>
    </row>
    <row r="15889" spans="34:41" x14ac:dyDescent="0.15">
      <c r="AH15889" s="25"/>
      <c r="AI15889" s="25"/>
      <c r="AN15889" s="68"/>
      <c r="AO15889" s="68"/>
    </row>
    <row r="15890" spans="34:41" x14ac:dyDescent="0.15">
      <c r="AH15890" s="25"/>
      <c r="AI15890" s="25"/>
      <c r="AN15890" s="68"/>
      <c r="AO15890" s="68"/>
    </row>
    <row r="15891" spans="34:41" x14ac:dyDescent="0.15">
      <c r="AH15891" s="25"/>
      <c r="AI15891" s="25"/>
      <c r="AN15891" s="68"/>
      <c r="AO15891" s="68"/>
    </row>
    <row r="15892" spans="34:41" x14ac:dyDescent="0.15">
      <c r="AH15892" s="25"/>
      <c r="AI15892" s="25"/>
      <c r="AN15892" s="68"/>
      <c r="AO15892" s="68"/>
    </row>
    <row r="15893" spans="34:41" x14ac:dyDescent="0.15">
      <c r="AH15893" s="25"/>
      <c r="AI15893" s="25"/>
      <c r="AN15893" s="68"/>
      <c r="AO15893" s="68"/>
    </row>
    <row r="15894" spans="34:41" x14ac:dyDescent="0.15">
      <c r="AH15894" s="25"/>
      <c r="AI15894" s="25"/>
      <c r="AN15894" s="68"/>
      <c r="AO15894" s="68"/>
    </row>
    <row r="15895" spans="34:41" x14ac:dyDescent="0.15">
      <c r="AH15895" s="25"/>
      <c r="AI15895" s="25"/>
      <c r="AN15895" s="68"/>
      <c r="AO15895" s="68"/>
    </row>
    <row r="15896" spans="34:41" x14ac:dyDescent="0.15">
      <c r="AH15896" s="25"/>
      <c r="AI15896" s="25"/>
      <c r="AN15896" s="68"/>
      <c r="AO15896" s="68"/>
    </row>
    <row r="15897" spans="34:41" x14ac:dyDescent="0.15">
      <c r="AH15897" s="25"/>
      <c r="AI15897" s="25"/>
      <c r="AN15897" s="68"/>
      <c r="AO15897" s="68"/>
    </row>
    <row r="15898" spans="34:41" x14ac:dyDescent="0.15">
      <c r="AH15898" s="25"/>
      <c r="AI15898" s="25"/>
      <c r="AN15898" s="68"/>
      <c r="AO15898" s="68"/>
    </row>
    <row r="15899" spans="34:41" x14ac:dyDescent="0.15">
      <c r="AH15899" s="25"/>
      <c r="AI15899" s="25"/>
      <c r="AN15899" s="68"/>
      <c r="AO15899" s="68"/>
    </row>
    <row r="15900" spans="34:41" x14ac:dyDescent="0.15">
      <c r="AH15900" s="25"/>
      <c r="AI15900" s="25"/>
      <c r="AN15900" s="68"/>
      <c r="AO15900" s="68"/>
    </row>
    <row r="15901" spans="34:41" x14ac:dyDescent="0.15">
      <c r="AH15901" s="25"/>
      <c r="AI15901" s="25"/>
      <c r="AN15901" s="68"/>
      <c r="AO15901" s="68"/>
    </row>
    <row r="15902" spans="34:41" x14ac:dyDescent="0.15">
      <c r="AH15902" s="25"/>
      <c r="AI15902" s="25"/>
      <c r="AN15902" s="68"/>
      <c r="AO15902" s="68"/>
    </row>
    <row r="15903" spans="34:41" x14ac:dyDescent="0.15">
      <c r="AH15903" s="25"/>
      <c r="AI15903" s="25"/>
      <c r="AN15903" s="68"/>
      <c r="AO15903" s="68"/>
    </row>
    <row r="15904" spans="34:41" x14ac:dyDescent="0.15">
      <c r="AH15904" s="25"/>
      <c r="AI15904" s="25"/>
      <c r="AN15904" s="68"/>
      <c r="AO15904" s="68"/>
    </row>
    <row r="15905" spans="34:41" x14ac:dyDescent="0.15">
      <c r="AH15905" s="25"/>
      <c r="AI15905" s="25"/>
      <c r="AN15905" s="68"/>
      <c r="AO15905" s="68"/>
    </row>
    <row r="15906" spans="34:41" x14ac:dyDescent="0.15">
      <c r="AH15906" s="25"/>
      <c r="AI15906" s="25"/>
      <c r="AN15906" s="68"/>
      <c r="AO15906" s="68"/>
    </row>
    <row r="15907" spans="34:41" x14ac:dyDescent="0.15">
      <c r="AH15907" s="25"/>
      <c r="AI15907" s="25"/>
      <c r="AN15907" s="68"/>
      <c r="AO15907" s="68"/>
    </row>
    <row r="15908" spans="34:41" x14ac:dyDescent="0.15">
      <c r="AH15908" s="25"/>
      <c r="AI15908" s="25"/>
      <c r="AN15908" s="68"/>
      <c r="AO15908" s="68"/>
    </row>
    <row r="15909" spans="34:41" x14ac:dyDescent="0.15">
      <c r="AH15909" s="25"/>
      <c r="AI15909" s="25"/>
      <c r="AN15909" s="68"/>
      <c r="AO15909" s="68"/>
    </row>
    <row r="15910" spans="34:41" x14ac:dyDescent="0.15">
      <c r="AH15910" s="25"/>
      <c r="AI15910" s="25"/>
      <c r="AN15910" s="68"/>
      <c r="AO15910" s="68"/>
    </row>
    <row r="15911" spans="34:41" x14ac:dyDescent="0.15">
      <c r="AH15911" s="25"/>
      <c r="AI15911" s="25"/>
      <c r="AN15911" s="68"/>
      <c r="AO15911" s="68"/>
    </row>
    <row r="15912" spans="34:41" x14ac:dyDescent="0.15">
      <c r="AH15912" s="25"/>
      <c r="AI15912" s="25"/>
      <c r="AN15912" s="68"/>
      <c r="AO15912" s="68"/>
    </row>
    <row r="15913" spans="34:41" x14ac:dyDescent="0.15">
      <c r="AH15913" s="25"/>
      <c r="AI15913" s="25"/>
      <c r="AN15913" s="68"/>
      <c r="AO15913" s="68"/>
    </row>
    <row r="15914" spans="34:41" x14ac:dyDescent="0.15">
      <c r="AH15914" s="25"/>
      <c r="AI15914" s="25"/>
      <c r="AN15914" s="68"/>
      <c r="AO15914" s="68"/>
    </row>
    <row r="15915" spans="34:41" x14ac:dyDescent="0.15">
      <c r="AH15915" s="25"/>
      <c r="AI15915" s="25"/>
      <c r="AN15915" s="68"/>
      <c r="AO15915" s="68"/>
    </row>
    <row r="15916" spans="34:41" x14ac:dyDescent="0.15">
      <c r="AH15916" s="25"/>
      <c r="AI15916" s="25"/>
      <c r="AN15916" s="68"/>
      <c r="AO15916" s="68"/>
    </row>
    <row r="15917" spans="34:41" x14ac:dyDescent="0.15">
      <c r="AH15917" s="25"/>
      <c r="AI15917" s="25"/>
      <c r="AN15917" s="68"/>
      <c r="AO15917" s="68"/>
    </row>
    <row r="15918" spans="34:41" x14ac:dyDescent="0.15">
      <c r="AH15918" s="25"/>
      <c r="AI15918" s="25"/>
      <c r="AN15918" s="68"/>
      <c r="AO15918" s="68"/>
    </row>
    <row r="15919" spans="34:41" x14ac:dyDescent="0.15">
      <c r="AH15919" s="25"/>
      <c r="AI15919" s="25"/>
      <c r="AN15919" s="68"/>
      <c r="AO15919" s="68"/>
    </row>
    <row r="15920" spans="34:41" x14ac:dyDescent="0.15">
      <c r="AH15920" s="25"/>
      <c r="AI15920" s="25"/>
      <c r="AN15920" s="68"/>
      <c r="AO15920" s="68"/>
    </row>
    <row r="15921" spans="34:41" x14ac:dyDescent="0.15">
      <c r="AH15921" s="25"/>
      <c r="AI15921" s="25"/>
      <c r="AN15921" s="68"/>
      <c r="AO15921" s="68"/>
    </row>
    <row r="15922" spans="34:41" x14ac:dyDescent="0.15">
      <c r="AH15922" s="25"/>
      <c r="AI15922" s="25"/>
      <c r="AN15922" s="68"/>
      <c r="AO15922" s="68"/>
    </row>
    <row r="15923" spans="34:41" x14ac:dyDescent="0.15">
      <c r="AH15923" s="25"/>
      <c r="AI15923" s="25"/>
      <c r="AN15923" s="68"/>
      <c r="AO15923" s="68"/>
    </row>
    <row r="15924" spans="34:41" x14ac:dyDescent="0.15">
      <c r="AH15924" s="25"/>
      <c r="AI15924" s="25"/>
      <c r="AN15924" s="68"/>
      <c r="AO15924" s="68"/>
    </row>
    <row r="15925" spans="34:41" x14ac:dyDescent="0.15">
      <c r="AH15925" s="25"/>
      <c r="AI15925" s="25"/>
      <c r="AN15925" s="68"/>
      <c r="AO15925" s="68"/>
    </row>
    <row r="15926" spans="34:41" x14ac:dyDescent="0.15">
      <c r="AH15926" s="25"/>
      <c r="AI15926" s="25"/>
      <c r="AN15926" s="68"/>
      <c r="AO15926" s="68"/>
    </row>
    <row r="15927" spans="34:41" x14ac:dyDescent="0.15">
      <c r="AH15927" s="25"/>
      <c r="AI15927" s="25"/>
      <c r="AN15927" s="68"/>
      <c r="AO15927" s="68"/>
    </row>
    <row r="15928" spans="34:41" x14ac:dyDescent="0.15">
      <c r="AH15928" s="25"/>
      <c r="AI15928" s="25"/>
      <c r="AN15928" s="68"/>
      <c r="AO15928" s="68"/>
    </row>
    <row r="15929" spans="34:41" x14ac:dyDescent="0.15">
      <c r="AH15929" s="25"/>
      <c r="AI15929" s="25"/>
      <c r="AN15929" s="68"/>
      <c r="AO15929" s="68"/>
    </row>
    <row r="15930" spans="34:41" x14ac:dyDescent="0.15">
      <c r="AH15930" s="25"/>
      <c r="AI15930" s="25"/>
      <c r="AN15930" s="68"/>
      <c r="AO15930" s="68"/>
    </row>
    <row r="15931" spans="34:41" x14ac:dyDescent="0.15">
      <c r="AH15931" s="25"/>
      <c r="AI15931" s="25"/>
      <c r="AN15931" s="68"/>
      <c r="AO15931" s="68"/>
    </row>
    <row r="15932" spans="34:41" x14ac:dyDescent="0.15">
      <c r="AH15932" s="25"/>
      <c r="AI15932" s="25"/>
      <c r="AN15932" s="68"/>
      <c r="AO15932" s="68"/>
    </row>
    <row r="15933" spans="34:41" x14ac:dyDescent="0.15">
      <c r="AH15933" s="25"/>
      <c r="AI15933" s="25"/>
      <c r="AN15933" s="68"/>
      <c r="AO15933" s="68"/>
    </row>
    <row r="15934" spans="34:41" x14ac:dyDescent="0.15">
      <c r="AH15934" s="25"/>
      <c r="AI15934" s="25"/>
      <c r="AN15934" s="68"/>
      <c r="AO15934" s="68"/>
    </row>
    <row r="15935" spans="34:41" x14ac:dyDescent="0.15">
      <c r="AH15935" s="25"/>
      <c r="AI15935" s="25"/>
      <c r="AN15935" s="68"/>
      <c r="AO15935" s="68"/>
    </row>
    <row r="15936" spans="34:41" x14ac:dyDescent="0.15">
      <c r="AH15936" s="25"/>
      <c r="AI15936" s="25"/>
      <c r="AN15936" s="68"/>
      <c r="AO15936" s="68"/>
    </row>
    <row r="15937" spans="34:41" x14ac:dyDescent="0.15">
      <c r="AH15937" s="25"/>
      <c r="AI15937" s="25"/>
      <c r="AN15937" s="68"/>
      <c r="AO15937" s="68"/>
    </row>
    <row r="15938" spans="34:41" x14ac:dyDescent="0.15">
      <c r="AH15938" s="25"/>
      <c r="AI15938" s="25"/>
      <c r="AN15938" s="68"/>
      <c r="AO15938" s="68"/>
    </row>
    <row r="15939" spans="34:41" x14ac:dyDescent="0.15">
      <c r="AH15939" s="25"/>
      <c r="AI15939" s="25"/>
      <c r="AN15939" s="68"/>
      <c r="AO15939" s="68"/>
    </row>
    <row r="15940" spans="34:41" x14ac:dyDescent="0.15">
      <c r="AH15940" s="25"/>
      <c r="AI15940" s="25"/>
      <c r="AN15940" s="68"/>
      <c r="AO15940" s="68"/>
    </row>
    <row r="15941" spans="34:41" x14ac:dyDescent="0.15">
      <c r="AH15941" s="25"/>
      <c r="AI15941" s="25"/>
      <c r="AN15941" s="68"/>
      <c r="AO15941" s="68"/>
    </row>
    <row r="15942" spans="34:41" x14ac:dyDescent="0.15">
      <c r="AH15942" s="25"/>
      <c r="AI15942" s="25"/>
      <c r="AN15942" s="68"/>
      <c r="AO15942" s="68"/>
    </row>
    <row r="15943" spans="34:41" x14ac:dyDescent="0.15">
      <c r="AH15943" s="25"/>
      <c r="AI15943" s="25"/>
      <c r="AN15943" s="68"/>
      <c r="AO15943" s="68"/>
    </row>
    <row r="15944" spans="34:41" x14ac:dyDescent="0.15">
      <c r="AH15944" s="25"/>
      <c r="AI15944" s="25"/>
      <c r="AN15944" s="68"/>
      <c r="AO15944" s="68"/>
    </row>
    <row r="15945" spans="34:41" x14ac:dyDescent="0.15">
      <c r="AH15945" s="25"/>
      <c r="AI15945" s="25"/>
      <c r="AN15945" s="68"/>
      <c r="AO15945" s="68"/>
    </row>
    <row r="15946" spans="34:41" x14ac:dyDescent="0.15">
      <c r="AH15946" s="25"/>
      <c r="AI15946" s="25"/>
      <c r="AN15946" s="68"/>
      <c r="AO15946" s="68"/>
    </row>
    <row r="15947" spans="34:41" x14ac:dyDescent="0.15">
      <c r="AH15947" s="25"/>
      <c r="AI15947" s="25"/>
      <c r="AN15947" s="68"/>
      <c r="AO15947" s="68"/>
    </row>
    <row r="15948" spans="34:41" x14ac:dyDescent="0.15">
      <c r="AH15948" s="25"/>
      <c r="AI15948" s="25"/>
      <c r="AN15948" s="68"/>
      <c r="AO15948" s="68"/>
    </row>
    <row r="15949" spans="34:41" x14ac:dyDescent="0.15">
      <c r="AH15949" s="25"/>
      <c r="AI15949" s="25"/>
      <c r="AN15949" s="68"/>
      <c r="AO15949" s="68"/>
    </row>
    <row r="15950" spans="34:41" x14ac:dyDescent="0.15">
      <c r="AH15950" s="25"/>
      <c r="AI15950" s="25"/>
      <c r="AN15950" s="68"/>
      <c r="AO15950" s="68"/>
    </row>
    <row r="15951" spans="34:41" x14ac:dyDescent="0.15">
      <c r="AH15951" s="25"/>
      <c r="AI15951" s="25"/>
      <c r="AN15951" s="68"/>
      <c r="AO15951" s="68"/>
    </row>
    <row r="15952" spans="34:41" x14ac:dyDescent="0.15">
      <c r="AH15952" s="25"/>
      <c r="AI15952" s="25"/>
      <c r="AN15952" s="68"/>
      <c r="AO15952" s="68"/>
    </row>
    <row r="15953" spans="34:41" x14ac:dyDescent="0.15">
      <c r="AH15953" s="25"/>
      <c r="AI15953" s="25"/>
      <c r="AN15953" s="68"/>
      <c r="AO15953" s="68"/>
    </row>
    <row r="15954" spans="34:41" x14ac:dyDescent="0.15">
      <c r="AH15954" s="25"/>
      <c r="AI15954" s="25"/>
      <c r="AN15954" s="68"/>
      <c r="AO15954" s="68"/>
    </row>
    <row r="15955" spans="34:41" x14ac:dyDescent="0.15">
      <c r="AH15955" s="25"/>
      <c r="AI15955" s="25"/>
      <c r="AN15955" s="68"/>
      <c r="AO15955" s="68"/>
    </row>
    <row r="15956" spans="34:41" x14ac:dyDescent="0.15">
      <c r="AH15956" s="25"/>
      <c r="AI15956" s="25"/>
      <c r="AN15956" s="68"/>
      <c r="AO15956" s="68"/>
    </row>
    <row r="15957" spans="34:41" x14ac:dyDescent="0.15">
      <c r="AH15957" s="25"/>
      <c r="AI15957" s="25"/>
      <c r="AN15957" s="68"/>
      <c r="AO15957" s="68"/>
    </row>
    <row r="15958" spans="34:41" x14ac:dyDescent="0.15">
      <c r="AH15958" s="25"/>
      <c r="AI15958" s="25"/>
      <c r="AN15958" s="68"/>
      <c r="AO15958" s="68"/>
    </row>
    <row r="15959" spans="34:41" x14ac:dyDescent="0.15">
      <c r="AH15959" s="25"/>
      <c r="AI15959" s="25"/>
      <c r="AN15959" s="68"/>
      <c r="AO15959" s="68"/>
    </row>
    <row r="15960" spans="34:41" x14ac:dyDescent="0.15">
      <c r="AH15960" s="25"/>
      <c r="AI15960" s="25"/>
      <c r="AN15960" s="68"/>
      <c r="AO15960" s="68"/>
    </row>
    <row r="15961" spans="34:41" x14ac:dyDescent="0.15">
      <c r="AH15961" s="25"/>
      <c r="AI15961" s="25"/>
      <c r="AN15961" s="68"/>
      <c r="AO15961" s="68"/>
    </row>
    <row r="15962" spans="34:41" x14ac:dyDescent="0.15">
      <c r="AH15962" s="25"/>
      <c r="AI15962" s="25"/>
      <c r="AN15962" s="68"/>
      <c r="AO15962" s="68"/>
    </row>
    <row r="15963" spans="34:41" x14ac:dyDescent="0.15">
      <c r="AH15963" s="25"/>
      <c r="AI15963" s="25"/>
      <c r="AN15963" s="68"/>
      <c r="AO15963" s="68"/>
    </row>
    <row r="15964" spans="34:41" x14ac:dyDescent="0.15">
      <c r="AH15964" s="25"/>
      <c r="AI15964" s="25"/>
      <c r="AN15964" s="68"/>
      <c r="AO15964" s="68"/>
    </row>
    <row r="15965" spans="34:41" x14ac:dyDescent="0.15">
      <c r="AH15965" s="25"/>
      <c r="AI15965" s="25"/>
      <c r="AN15965" s="68"/>
      <c r="AO15965" s="68"/>
    </row>
    <row r="15966" spans="34:41" x14ac:dyDescent="0.15">
      <c r="AH15966" s="25"/>
      <c r="AI15966" s="25"/>
      <c r="AN15966" s="68"/>
      <c r="AO15966" s="68"/>
    </row>
    <row r="15967" spans="34:41" x14ac:dyDescent="0.15">
      <c r="AH15967" s="25"/>
      <c r="AI15967" s="25"/>
      <c r="AN15967" s="68"/>
      <c r="AO15967" s="68"/>
    </row>
    <row r="15968" spans="34:41" x14ac:dyDescent="0.15">
      <c r="AH15968" s="25"/>
      <c r="AI15968" s="25"/>
      <c r="AN15968" s="68"/>
      <c r="AO15968" s="68"/>
    </row>
    <row r="15969" spans="34:41" x14ac:dyDescent="0.15">
      <c r="AH15969" s="25"/>
      <c r="AI15969" s="25"/>
      <c r="AN15969" s="68"/>
      <c r="AO15969" s="68"/>
    </row>
    <row r="15970" spans="34:41" x14ac:dyDescent="0.15">
      <c r="AH15970" s="25"/>
      <c r="AI15970" s="25"/>
      <c r="AN15970" s="68"/>
      <c r="AO15970" s="68"/>
    </row>
    <row r="15971" spans="34:41" x14ac:dyDescent="0.15">
      <c r="AH15971" s="25"/>
      <c r="AI15971" s="25"/>
      <c r="AN15971" s="68"/>
      <c r="AO15971" s="68"/>
    </row>
    <row r="15972" spans="34:41" x14ac:dyDescent="0.15">
      <c r="AH15972" s="25"/>
      <c r="AI15972" s="25"/>
      <c r="AN15972" s="68"/>
      <c r="AO15972" s="68"/>
    </row>
    <row r="15973" spans="34:41" x14ac:dyDescent="0.15">
      <c r="AH15973" s="25"/>
      <c r="AI15973" s="25"/>
      <c r="AN15973" s="68"/>
      <c r="AO15973" s="68"/>
    </row>
    <row r="15974" spans="34:41" x14ac:dyDescent="0.15">
      <c r="AH15974" s="25"/>
      <c r="AI15974" s="25"/>
      <c r="AN15974" s="68"/>
      <c r="AO15974" s="68"/>
    </row>
    <row r="15975" spans="34:41" x14ac:dyDescent="0.15">
      <c r="AH15975" s="25"/>
      <c r="AI15975" s="25"/>
      <c r="AN15975" s="68"/>
      <c r="AO15975" s="68"/>
    </row>
    <row r="15976" spans="34:41" x14ac:dyDescent="0.15">
      <c r="AH15976" s="25"/>
      <c r="AI15976" s="25"/>
      <c r="AN15976" s="68"/>
      <c r="AO15976" s="68"/>
    </row>
    <row r="15977" spans="34:41" x14ac:dyDescent="0.15">
      <c r="AH15977" s="25"/>
      <c r="AI15977" s="25"/>
      <c r="AN15977" s="68"/>
      <c r="AO15977" s="68"/>
    </row>
    <row r="15978" spans="34:41" x14ac:dyDescent="0.15">
      <c r="AH15978" s="25"/>
      <c r="AI15978" s="25"/>
      <c r="AN15978" s="68"/>
      <c r="AO15978" s="68"/>
    </row>
    <row r="15979" spans="34:41" x14ac:dyDescent="0.15">
      <c r="AH15979" s="25"/>
      <c r="AI15979" s="25"/>
      <c r="AN15979" s="68"/>
      <c r="AO15979" s="68"/>
    </row>
    <row r="15980" spans="34:41" x14ac:dyDescent="0.15">
      <c r="AH15980" s="25"/>
      <c r="AI15980" s="25"/>
      <c r="AN15980" s="68"/>
      <c r="AO15980" s="68"/>
    </row>
    <row r="15981" spans="34:41" x14ac:dyDescent="0.15">
      <c r="AH15981" s="25"/>
      <c r="AI15981" s="25"/>
      <c r="AN15981" s="68"/>
      <c r="AO15981" s="68"/>
    </row>
    <row r="15982" spans="34:41" x14ac:dyDescent="0.15">
      <c r="AH15982" s="25"/>
      <c r="AI15982" s="25"/>
      <c r="AN15982" s="68"/>
      <c r="AO15982" s="68"/>
    </row>
    <row r="15983" spans="34:41" x14ac:dyDescent="0.15">
      <c r="AH15983" s="25"/>
      <c r="AI15983" s="25"/>
      <c r="AN15983" s="68"/>
      <c r="AO15983" s="68"/>
    </row>
    <row r="15984" spans="34:41" x14ac:dyDescent="0.15">
      <c r="AH15984" s="25"/>
      <c r="AI15984" s="25"/>
      <c r="AN15984" s="68"/>
      <c r="AO15984" s="68"/>
    </row>
    <row r="15985" spans="34:41" x14ac:dyDescent="0.15">
      <c r="AH15985" s="25"/>
      <c r="AI15985" s="25"/>
      <c r="AN15985" s="68"/>
      <c r="AO15985" s="68"/>
    </row>
    <row r="15986" spans="34:41" x14ac:dyDescent="0.15">
      <c r="AH15986" s="25"/>
      <c r="AI15986" s="25"/>
      <c r="AN15986" s="68"/>
      <c r="AO15986" s="68"/>
    </row>
    <row r="15987" spans="34:41" x14ac:dyDescent="0.15">
      <c r="AH15987" s="25"/>
      <c r="AI15987" s="25"/>
      <c r="AN15987" s="68"/>
      <c r="AO15987" s="68"/>
    </row>
    <row r="15988" spans="34:41" x14ac:dyDescent="0.15">
      <c r="AH15988" s="25"/>
      <c r="AI15988" s="25"/>
      <c r="AN15988" s="68"/>
      <c r="AO15988" s="68"/>
    </row>
    <row r="15989" spans="34:41" x14ac:dyDescent="0.15">
      <c r="AH15989" s="25"/>
      <c r="AI15989" s="25"/>
      <c r="AN15989" s="68"/>
      <c r="AO15989" s="68"/>
    </row>
    <row r="15990" spans="34:41" x14ac:dyDescent="0.15">
      <c r="AH15990" s="25"/>
      <c r="AI15990" s="25"/>
      <c r="AN15990" s="68"/>
      <c r="AO15990" s="68"/>
    </row>
    <row r="15991" spans="34:41" x14ac:dyDescent="0.15">
      <c r="AH15991" s="25"/>
      <c r="AI15991" s="25"/>
      <c r="AN15991" s="68"/>
      <c r="AO15991" s="68"/>
    </row>
    <row r="15992" spans="34:41" x14ac:dyDescent="0.15">
      <c r="AH15992" s="25"/>
      <c r="AI15992" s="25"/>
      <c r="AN15992" s="68"/>
      <c r="AO15992" s="68"/>
    </row>
    <row r="15993" spans="34:41" x14ac:dyDescent="0.15">
      <c r="AH15993" s="25"/>
      <c r="AI15993" s="25"/>
      <c r="AN15993" s="68"/>
      <c r="AO15993" s="68"/>
    </row>
    <row r="15994" spans="34:41" x14ac:dyDescent="0.15">
      <c r="AH15994" s="25"/>
      <c r="AI15994" s="25"/>
      <c r="AN15994" s="68"/>
      <c r="AO15994" s="68"/>
    </row>
    <row r="15995" spans="34:41" x14ac:dyDescent="0.15">
      <c r="AH15995" s="25"/>
      <c r="AI15995" s="25"/>
      <c r="AN15995" s="68"/>
      <c r="AO15995" s="68"/>
    </row>
    <row r="15996" spans="34:41" x14ac:dyDescent="0.15">
      <c r="AH15996" s="25"/>
      <c r="AI15996" s="25"/>
      <c r="AN15996" s="68"/>
      <c r="AO15996" s="68"/>
    </row>
    <row r="15997" spans="34:41" x14ac:dyDescent="0.15">
      <c r="AH15997" s="25"/>
      <c r="AI15997" s="25"/>
      <c r="AN15997" s="68"/>
      <c r="AO15997" s="68"/>
    </row>
    <row r="15998" spans="34:41" x14ac:dyDescent="0.15">
      <c r="AH15998" s="25"/>
      <c r="AI15998" s="25"/>
      <c r="AN15998" s="68"/>
      <c r="AO15998" s="68"/>
    </row>
    <row r="15999" spans="34:41" x14ac:dyDescent="0.15">
      <c r="AH15999" s="25"/>
      <c r="AI15999" s="25"/>
      <c r="AN15999" s="68"/>
      <c r="AO15999" s="68"/>
    </row>
    <row r="16000" spans="34:41" x14ac:dyDescent="0.15">
      <c r="AH16000" s="25"/>
      <c r="AI16000" s="25"/>
      <c r="AN16000" s="68"/>
      <c r="AO16000" s="68"/>
    </row>
    <row r="16001" spans="34:41" x14ac:dyDescent="0.15">
      <c r="AH16001" s="25"/>
      <c r="AI16001" s="25"/>
      <c r="AN16001" s="68"/>
      <c r="AO16001" s="68"/>
    </row>
    <row r="16002" spans="34:41" x14ac:dyDescent="0.15">
      <c r="AH16002" s="25"/>
      <c r="AI16002" s="25"/>
      <c r="AN16002" s="68"/>
      <c r="AO16002" s="68"/>
    </row>
    <row r="16003" spans="34:41" x14ac:dyDescent="0.15">
      <c r="AH16003" s="25"/>
      <c r="AI16003" s="25"/>
      <c r="AN16003" s="68"/>
      <c r="AO16003" s="68"/>
    </row>
    <row r="16004" spans="34:41" x14ac:dyDescent="0.15">
      <c r="AH16004" s="25"/>
      <c r="AI16004" s="25"/>
      <c r="AN16004" s="68"/>
      <c r="AO16004" s="68"/>
    </row>
    <row r="16005" spans="34:41" x14ac:dyDescent="0.15">
      <c r="AH16005" s="25"/>
      <c r="AI16005" s="25"/>
      <c r="AN16005" s="68"/>
      <c r="AO16005" s="68"/>
    </row>
    <row r="16006" spans="34:41" x14ac:dyDescent="0.15">
      <c r="AH16006" s="25"/>
      <c r="AI16006" s="25"/>
      <c r="AN16006" s="68"/>
      <c r="AO16006" s="68"/>
    </row>
    <row r="16007" spans="34:41" x14ac:dyDescent="0.15">
      <c r="AH16007" s="25"/>
      <c r="AI16007" s="25"/>
      <c r="AN16007" s="68"/>
      <c r="AO16007" s="68"/>
    </row>
    <row r="16008" spans="34:41" x14ac:dyDescent="0.15">
      <c r="AH16008" s="25"/>
      <c r="AI16008" s="25"/>
      <c r="AN16008" s="68"/>
      <c r="AO16008" s="68"/>
    </row>
    <row r="16009" spans="34:41" x14ac:dyDescent="0.15">
      <c r="AH16009" s="25"/>
      <c r="AI16009" s="25"/>
      <c r="AN16009" s="68"/>
      <c r="AO16009" s="68"/>
    </row>
    <row r="16010" spans="34:41" x14ac:dyDescent="0.15">
      <c r="AH16010" s="25"/>
      <c r="AI16010" s="25"/>
      <c r="AN16010" s="68"/>
      <c r="AO16010" s="68"/>
    </row>
    <row r="16011" spans="34:41" x14ac:dyDescent="0.15">
      <c r="AH16011" s="25"/>
      <c r="AI16011" s="25"/>
      <c r="AN16011" s="68"/>
      <c r="AO16011" s="68"/>
    </row>
    <row r="16012" spans="34:41" x14ac:dyDescent="0.15">
      <c r="AH16012" s="25"/>
      <c r="AI16012" s="25"/>
      <c r="AN16012" s="68"/>
      <c r="AO16012" s="68"/>
    </row>
    <row r="16013" spans="34:41" x14ac:dyDescent="0.15">
      <c r="AH16013" s="25"/>
      <c r="AI16013" s="25"/>
      <c r="AN16013" s="68"/>
      <c r="AO16013" s="68"/>
    </row>
    <row r="16014" spans="34:41" x14ac:dyDescent="0.15">
      <c r="AH16014" s="25"/>
      <c r="AI16014" s="25"/>
      <c r="AN16014" s="68"/>
      <c r="AO16014" s="68"/>
    </row>
    <row r="16015" spans="34:41" x14ac:dyDescent="0.15">
      <c r="AH16015" s="25"/>
      <c r="AI16015" s="25"/>
      <c r="AN16015" s="68"/>
      <c r="AO16015" s="68"/>
    </row>
    <row r="16016" spans="34:41" x14ac:dyDescent="0.15">
      <c r="AH16016" s="25"/>
      <c r="AI16016" s="25"/>
      <c r="AN16016" s="68"/>
      <c r="AO16016" s="68"/>
    </row>
    <row r="16017" spans="34:41" x14ac:dyDescent="0.15">
      <c r="AH16017" s="25"/>
      <c r="AI16017" s="25"/>
      <c r="AN16017" s="68"/>
      <c r="AO16017" s="68"/>
    </row>
    <row r="16018" spans="34:41" x14ac:dyDescent="0.15">
      <c r="AH16018" s="25"/>
      <c r="AI16018" s="25"/>
      <c r="AN16018" s="68"/>
      <c r="AO16018" s="68"/>
    </row>
    <row r="16019" spans="34:41" x14ac:dyDescent="0.15">
      <c r="AH16019" s="25"/>
      <c r="AI16019" s="25"/>
      <c r="AN16019" s="68"/>
      <c r="AO16019" s="68"/>
    </row>
    <row r="16020" spans="34:41" x14ac:dyDescent="0.15">
      <c r="AH16020" s="25"/>
      <c r="AI16020" s="25"/>
      <c r="AN16020" s="68"/>
      <c r="AO16020" s="68"/>
    </row>
    <row r="16021" spans="34:41" x14ac:dyDescent="0.15">
      <c r="AH16021" s="25"/>
      <c r="AI16021" s="25"/>
      <c r="AN16021" s="68"/>
      <c r="AO16021" s="68"/>
    </row>
    <row r="16022" spans="34:41" x14ac:dyDescent="0.15">
      <c r="AH16022" s="25"/>
      <c r="AI16022" s="25"/>
      <c r="AN16022" s="68"/>
      <c r="AO16022" s="68"/>
    </row>
    <row r="16023" spans="34:41" x14ac:dyDescent="0.15">
      <c r="AH16023" s="25"/>
      <c r="AI16023" s="25"/>
      <c r="AN16023" s="68"/>
      <c r="AO16023" s="68"/>
    </row>
    <row r="16024" spans="34:41" x14ac:dyDescent="0.15">
      <c r="AH16024" s="25"/>
      <c r="AI16024" s="25"/>
      <c r="AN16024" s="68"/>
      <c r="AO16024" s="68"/>
    </row>
    <row r="16025" spans="34:41" x14ac:dyDescent="0.15">
      <c r="AH16025" s="25"/>
      <c r="AI16025" s="25"/>
      <c r="AN16025" s="68"/>
      <c r="AO16025" s="68"/>
    </row>
    <row r="16026" spans="34:41" x14ac:dyDescent="0.15">
      <c r="AH16026" s="25"/>
      <c r="AI16026" s="25"/>
      <c r="AN16026" s="68"/>
      <c r="AO16026" s="68"/>
    </row>
    <row r="16027" spans="34:41" x14ac:dyDescent="0.15">
      <c r="AH16027" s="25"/>
      <c r="AI16027" s="25"/>
      <c r="AN16027" s="68"/>
      <c r="AO16027" s="68"/>
    </row>
    <row r="16028" spans="34:41" x14ac:dyDescent="0.15">
      <c r="AH16028" s="25"/>
      <c r="AI16028" s="25"/>
      <c r="AN16028" s="68"/>
      <c r="AO16028" s="68"/>
    </row>
    <row r="16029" spans="34:41" x14ac:dyDescent="0.15">
      <c r="AH16029" s="25"/>
      <c r="AI16029" s="25"/>
      <c r="AN16029" s="68"/>
      <c r="AO16029" s="68"/>
    </row>
    <row r="16030" spans="34:41" x14ac:dyDescent="0.15">
      <c r="AH16030" s="25"/>
      <c r="AI16030" s="25"/>
      <c r="AN16030" s="68"/>
      <c r="AO16030" s="68"/>
    </row>
    <row r="16031" spans="34:41" x14ac:dyDescent="0.15">
      <c r="AH16031" s="25"/>
      <c r="AI16031" s="25"/>
      <c r="AN16031" s="68"/>
      <c r="AO16031" s="68"/>
    </row>
    <row r="16032" spans="34:41" x14ac:dyDescent="0.15">
      <c r="AH16032" s="25"/>
      <c r="AI16032" s="25"/>
      <c r="AN16032" s="68"/>
      <c r="AO16032" s="68"/>
    </row>
    <row r="16033" spans="34:41" x14ac:dyDescent="0.15">
      <c r="AH16033" s="25"/>
      <c r="AI16033" s="25"/>
      <c r="AN16033" s="68"/>
      <c r="AO16033" s="68"/>
    </row>
    <row r="16034" spans="34:41" x14ac:dyDescent="0.15">
      <c r="AH16034" s="25"/>
      <c r="AI16034" s="25"/>
      <c r="AN16034" s="68"/>
      <c r="AO16034" s="68"/>
    </row>
    <row r="16035" spans="34:41" x14ac:dyDescent="0.15">
      <c r="AH16035" s="25"/>
      <c r="AI16035" s="25"/>
      <c r="AN16035" s="68"/>
      <c r="AO16035" s="68"/>
    </row>
    <row r="16036" spans="34:41" x14ac:dyDescent="0.15">
      <c r="AH16036" s="25"/>
      <c r="AI16036" s="25"/>
      <c r="AN16036" s="68"/>
      <c r="AO16036" s="68"/>
    </row>
    <row r="16037" spans="34:41" x14ac:dyDescent="0.15">
      <c r="AH16037" s="25"/>
      <c r="AI16037" s="25"/>
      <c r="AN16037" s="68"/>
      <c r="AO16037" s="68"/>
    </row>
    <row r="16038" spans="34:41" x14ac:dyDescent="0.15">
      <c r="AH16038" s="25"/>
      <c r="AI16038" s="25"/>
      <c r="AN16038" s="68"/>
      <c r="AO16038" s="68"/>
    </row>
    <row r="16039" spans="34:41" x14ac:dyDescent="0.15">
      <c r="AH16039" s="25"/>
      <c r="AI16039" s="25"/>
      <c r="AN16039" s="68"/>
      <c r="AO16039" s="68"/>
    </row>
    <row r="16040" spans="34:41" x14ac:dyDescent="0.15">
      <c r="AH16040" s="25"/>
      <c r="AI16040" s="25"/>
      <c r="AN16040" s="68"/>
      <c r="AO16040" s="68"/>
    </row>
    <row r="16041" spans="34:41" x14ac:dyDescent="0.15">
      <c r="AH16041" s="25"/>
      <c r="AI16041" s="25"/>
      <c r="AN16041" s="68"/>
      <c r="AO16041" s="68"/>
    </row>
    <row r="16042" spans="34:41" x14ac:dyDescent="0.15">
      <c r="AH16042" s="25"/>
      <c r="AI16042" s="25"/>
      <c r="AN16042" s="68"/>
      <c r="AO16042" s="68"/>
    </row>
    <row r="16043" spans="34:41" x14ac:dyDescent="0.15">
      <c r="AH16043" s="25"/>
      <c r="AI16043" s="25"/>
      <c r="AN16043" s="68"/>
      <c r="AO16043" s="68"/>
    </row>
    <row r="16044" spans="34:41" x14ac:dyDescent="0.15">
      <c r="AH16044" s="25"/>
      <c r="AI16044" s="25"/>
      <c r="AN16044" s="68"/>
      <c r="AO16044" s="68"/>
    </row>
    <row r="16045" spans="34:41" x14ac:dyDescent="0.15">
      <c r="AH16045" s="25"/>
      <c r="AI16045" s="25"/>
      <c r="AN16045" s="68"/>
      <c r="AO16045" s="68"/>
    </row>
    <row r="16046" spans="34:41" x14ac:dyDescent="0.15">
      <c r="AH16046" s="25"/>
      <c r="AI16046" s="25"/>
      <c r="AN16046" s="68"/>
      <c r="AO16046" s="68"/>
    </row>
    <row r="16047" spans="34:41" x14ac:dyDescent="0.15">
      <c r="AH16047" s="25"/>
      <c r="AI16047" s="25"/>
      <c r="AN16047" s="68"/>
      <c r="AO16047" s="68"/>
    </row>
    <row r="16048" spans="34:41" x14ac:dyDescent="0.15">
      <c r="AH16048" s="25"/>
      <c r="AI16048" s="25"/>
      <c r="AN16048" s="68"/>
      <c r="AO16048" s="68"/>
    </row>
    <row r="16049" spans="34:41" x14ac:dyDescent="0.15">
      <c r="AH16049" s="25"/>
      <c r="AI16049" s="25"/>
      <c r="AN16049" s="68"/>
      <c r="AO16049" s="68"/>
    </row>
    <row r="16050" spans="34:41" x14ac:dyDescent="0.15">
      <c r="AH16050" s="25"/>
      <c r="AI16050" s="25"/>
      <c r="AN16050" s="68"/>
      <c r="AO16050" s="68"/>
    </row>
    <row r="16051" spans="34:41" x14ac:dyDescent="0.15">
      <c r="AH16051" s="25"/>
      <c r="AI16051" s="25"/>
      <c r="AN16051" s="68"/>
      <c r="AO16051" s="68"/>
    </row>
    <row r="16052" spans="34:41" x14ac:dyDescent="0.15">
      <c r="AH16052" s="25"/>
      <c r="AI16052" s="25"/>
      <c r="AN16052" s="68"/>
      <c r="AO16052" s="68"/>
    </row>
    <row r="16053" spans="34:41" x14ac:dyDescent="0.15">
      <c r="AH16053" s="25"/>
      <c r="AI16053" s="25"/>
      <c r="AN16053" s="68"/>
      <c r="AO16053" s="68"/>
    </row>
    <row r="16054" spans="34:41" x14ac:dyDescent="0.15">
      <c r="AH16054" s="25"/>
      <c r="AI16054" s="25"/>
      <c r="AN16054" s="68"/>
      <c r="AO16054" s="68"/>
    </row>
    <row r="16055" spans="34:41" x14ac:dyDescent="0.15">
      <c r="AH16055" s="25"/>
      <c r="AI16055" s="25"/>
      <c r="AN16055" s="68"/>
      <c r="AO16055" s="68"/>
    </row>
    <row r="16056" spans="34:41" x14ac:dyDescent="0.15">
      <c r="AH16056" s="25"/>
      <c r="AI16056" s="25"/>
      <c r="AN16056" s="68"/>
      <c r="AO16056" s="68"/>
    </row>
    <row r="16057" spans="34:41" x14ac:dyDescent="0.15">
      <c r="AH16057" s="25"/>
      <c r="AI16057" s="25"/>
      <c r="AN16057" s="68"/>
      <c r="AO16057" s="68"/>
    </row>
    <row r="16058" spans="34:41" x14ac:dyDescent="0.15">
      <c r="AH16058" s="25"/>
      <c r="AI16058" s="25"/>
      <c r="AN16058" s="68"/>
      <c r="AO16058" s="68"/>
    </row>
    <row r="16059" spans="34:41" x14ac:dyDescent="0.15">
      <c r="AH16059" s="25"/>
      <c r="AI16059" s="25"/>
      <c r="AN16059" s="68"/>
      <c r="AO16059" s="68"/>
    </row>
    <row r="16060" spans="34:41" x14ac:dyDescent="0.15">
      <c r="AH16060" s="25"/>
      <c r="AI16060" s="25"/>
      <c r="AN16060" s="68"/>
      <c r="AO16060" s="68"/>
    </row>
    <row r="16061" spans="34:41" x14ac:dyDescent="0.15">
      <c r="AH16061" s="25"/>
      <c r="AI16061" s="25"/>
      <c r="AN16061" s="68"/>
      <c r="AO16061" s="68"/>
    </row>
    <row r="16062" spans="34:41" x14ac:dyDescent="0.15">
      <c r="AH16062" s="25"/>
      <c r="AI16062" s="25"/>
      <c r="AN16062" s="68"/>
      <c r="AO16062" s="68"/>
    </row>
    <row r="16063" spans="34:41" x14ac:dyDescent="0.15">
      <c r="AH16063" s="25"/>
      <c r="AI16063" s="25"/>
      <c r="AN16063" s="68"/>
      <c r="AO16063" s="68"/>
    </row>
    <row r="16064" spans="34:41" x14ac:dyDescent="0.15">
      <c r="AH16064" s="25"/>
      <c r="AI16064" s="25"/>
      <c r="AN16064" s="68"/>
      <c r="AO16064" s="68"/>
    </row>
    <row r="16065" spans="34:41" x14ac:dyDescent="0.15">
      <c r="AH16065" s="25"/>
      <c r="AI16065" s="25"/>
      <c r="AN16065" s="68"/>
      <c r="AO16065" s="68"/>
    </row>
    <row r="16066" spans="34:41" x14ac:dyDescent="0.15">
      <c r="AH16066" s="25"/>
      <c r="AI16066" s="25"/>
      <c r="AN16066" s="68"/>
      <c r="AO16066" s="68"/>
    </row>
    <row r="16067" spans="34:41" x14ac:dyDescent="0.15">
      <c r="AH16067" s="25"/>
      <c r="AI16067" s="25"/>
      <c r="AN16067" s="68"/>
      <c r="AO16067" s="68"/>
    </row>
    <row r="16068" spans="34:41" x14ac:dyDescent="0.15">
      <c r="AH16068" s="25"/>
      <c r="AI16068" s="25"/>
      <c r="AN16068" s="68"/>
      <c r="AO16068" s="68"/>
    </row>
    <row r="16069" spans="34:41" x14ac:dyDescent="0.15">
      <c r="AH16069" s="25"/>
      <c r="AI16069" s="25"/>
      <c r="AN16069" s="68"/>
      <c r="AO16069" s="68"/>
    </row>
    <row r="16070" spans="34:41" x14ac:dyDescent="0.15">
      <c r="AH16070" s="25"/>
      <c r="AI16070" s="25"/>
      <c r="AN16070" s="68"/>
      <c r="AO16070" s="68"/>
    </row>
    <row r="16071" spans="34:41" x14ac:dyDescent="0.15">
      <c r="AH16071" s="25"/>
      <c r="AI16071" s="25"/>
      <c r="AN16071" s="68"/>
      <c r="AO16071" s="68"/>
    </row>
    <row r="16072" spans="34:41" x14ac:dyDescent="0.15">
      <c r="AH16072" s="25"/>
      <c r="AI16072" s="25"/>
      <c r="AN16072" s="68"/>
      <c r="AO16072" s="68"/>
    </row>
    <row r="16073" spans="34:41" x14ac:dyDescent="0.15">
      <c r="AH16073" s="25"/>
      <c r="AI16073" s="25"/>
      <c r="AN16073" s="68"/>
      <c r="AO16073" s="68"/>
    </row>
    <row r="16074" spans="34:41" x14ac:dyDescent="0.15">
      <c r="AH16074" s="25"/>
      <c r="AI16074" s="25"/>
      <c r="AN16074" s="68"/>
      <c r="AO16074" s="68"/>
    </row>
    <row r="16075" spans="34:41" x14ac:dyDescent="0.15">
      <c r="AH16075" s="25"/>
      <c r="AI16075" s="25"/>
      <c r="AN16075" s="68"/>
      <c r="AO16075" s="68"/>
    </row>
    <row r="16076" spans="34:41" x14ac:dyDescent="0.15">
      <c r="AH16076" s="25"/>
      <c r="AI16076" s="25"/>
      <c r="AN16076" s="68"/>
      <c r="AO16076" s="68"/>
    </row>
    <row r="16077" spans="34:41" x14ac:dyDescent="0.15">
      <c r="AH16077" s="25"/>
      <c r="AI16077" s="25"/>
      <c r="AN16077" s="68"/>
      <c r="AO16077" s="68"/>
    </row>
    <row r="16078" spans="34:41" x14ac:dyDescent="0.15">
      <c r="AH16078" s="25"/>
      <c r="AI16078" s="25"/>
      <c r="AN16078" s="68"/>
      <c r="AO16078" s="68"/>
    </row>
    <row r="16079" spans="34:41" x14ac:dyDescent="0.15">
      <c r="AH16079" s="25"/>
      <c r="AI16079" s="25"/>
      <c r="AN16079" s="68"/>
      <c r="AO16079" s="68"/>
    </row>
    <row r="16080" spans="34:41" x14ac:dyDescent="0.15">
      <c r="AH16080" s="25"/>
      <c r="AI16080" s="25"/>
      <c r="AN16080" s="68"/>
      <c r="AO16080" s="68"/>
    </row>
    <row r="16081" spans="34:41" x14ac:dyDescent="0.15">
      <c r="AH16081" s="25"/>
      <c r="AI16081" s="25"/>
      <c r="AN16081" s="68"/>
      <c r="AO16081" s="68"/>
    </row>
    <row r="16082" spans="34:41" x14ac:dyDescent="0.15">
      <c r="AH16082" s="25"/>
      <c r="AI16082" s="25"/>
      <c r="AN16082" s="68"/>
      <c r="AO16082" s="68"/>
    </row>
    <row r="16083" spans="34:41" x14ac:dyDescent="0.15">
      <c r="AH16083" s="25"/>
      <c r="AI16083" s="25"/>
      <c r="AN16083" s="68"/>
      <c r="AO16083" s="68"/>
    </row>
    <row r="16084" spans="34:41" x14ac:dyDescent="0.15">
      <c r="AH16084" s="25"/>
      <c r="AI16084" s="25"/>
      <c r="AN16084" s="68"/>
      <c r="AO16084" s="68"/>
    </row>
    <row r="16085" spans="34:41" x14ac:dyDescent="0.15">
      <c r="AH16085" s="25"/>
      <c r="AI16085" s="25"/>
      <c r="AN16085" s="68"/>
      <c r="AO16085" s="68"/>
    </row>
    <row r="16086" spans="34:41" x14ac:dyDescent="0.15">
      <c r="AH16086" s="25"/>
      <c r="AI16086" s="25"/>
      <c r="AN16086" s="68"/>
      <c r="AO16086" s="68"/>
    </row>
    <row r="16087" spans="34:41" x14ac:dyDescent="0.15">
      <c r="AH16087" s="25"/>
      <c r="AI16087" s="25"/>
      <c r="AN16087" s="68"/>
      <c r="AO16087" s="68"/>
    </row>
    <row r="16088" spans="34:41" x14ac:dyDescent="0.15">
      <c r="AH16088" s="25"/>
      <c r="AI16088" s="25"/>
      <c r="AN16088" s="68"/>
      <c r="AO16088" s="68"/>
    </row>
    <row r="16089" spans="34:41" x14ac:dyDescent="0.15">
      <c r="AH16089" s="25"/>
      <c r="AI16089" s="25"/>
      <c r="AN16089" s="68"/>
      <c r="AO16089" s="68"/>
    </row>
    <row r="16090" spans="34:41" x14ac:dyDescent="0.15">
      <c r="AH16090" s="25"/>
      <c r="AI16090" s="25"/>
      <c r="AN16090" s="68"/>
      <c r="AO16090" s="68"/>
    </row>
    <row r="16091" spans="34:41" x14ac:dyDescent="0.15">
      <c r="AH16091" s="25"/>
      <c r="AI16091" s="25"/>
      <c r="AN16091" s="68"/>
      <c r="AO16091" s="68"/>
    </row>
    <row r="16092" spans="34:41" x14ac:dyDescent="0.15">
      <c r="AH16092" s="25"/>
      <c r="AI16092" s="25"/>
      <c r="AN16092" s="68"/>
      <c r="AO16092" s="68"/>
    </row>
    <row r="16093" spans="34:41" x14ac:dyDescent="0.15">
      <c r="AH16093" s="25"/>
      <c r="AI16093" s="25"/>
      <c r="AN16093" s="68"/>
      <c r="AO16093" s="68"/>
    </row>
    <row r="16094" spans="34:41" x14ac:dyDescent="0.15">
      <c r="AH16094" s="25"/>
      <c r="AI16094" s="25"/>
      <c r="AN16094" s="68"/>
      <c r="AO16094" s="68"/>
    </row>
    <row r="16095" spans="34:41" x14ac:dyDescent="0.15">
      <c r="AH16095" s="25"/>
      <c r="AI16095" s="25"/>
      <c r="AN16095" s="68"/>
      <c r="AO16095" s="68"/>
    </row>
    <row r="16096" spans="34:41" x14ac:dyDescent="0.15">
      <c r="AH16096" s="25"/>
      <c r="AI16096" s="25"/>
      <c r="AN16096" s="68"/>
      <c r="AO16096" s="68"/>
    </row>
    <row r="16097" spans="34:41" x14ac:dyDescent="0.15">
      <c r="AH16097" s="25"/>
      <c r="AI16097" s="25"/>
      <c r="AN16097" s="68"/>
      <c r="AO16097" s="68"/>
    </row>
    <row r="16098" spans="34:41" x14ac:dyDescent="0.15">
      <c r="AH16098" s="25"/>
      <c r="AI16098" s="25"/>
      <c r="AN16098" s="68"/>
      <c r="AO16098" s="68"/>
    </row>
    <row r="16099" spans="34:41" x14ac:dyDescent="0.15">
      <c r="AH16099" s="25"/>
      <c r="AI16099" s="25"/>
      <c r="AN16099" s="68"/>
      <c r="AO16099" s="68"/>
    </row>
    <row r="16100" spans="34:41" x14ac:dyDescent="0.15">
      <c r="AH16100" s="25"/>
      <c r="AI16100" s="25"/>
      <c r="AN16100" s="68"/>
      <c r="AO16100" s="68"/>
    </row>
    <row r="16101" spans="34:41" x14ac:dyDescent="0.15">
      <c r="AH16101" s="25"/>
      <c r="AI16101" s="25"/>
      <c r="AN16101" s="68"/>
      <c r="AO16101" s="68"/>
    </row>
    <row r="16102" spans="34:41" x14ac:dyDescent="0.15">
      <c r="AH16102" s="25"/>
      <c r="AI16102" s="25"/>
      <c r="AN16102" s="68"/>
      <c r="AO16102" s="68"/>
    </row>
    <row r="16103" spans="34:41" x14ac:dyDescent="0.15">
      <c r="AH16103" s="25"/>
      <c r="AI16103" s="25"/>
      <c r="AN16103" s="68"/>
      <c r="AO16103" s="68"/>
    </row>
    <row r="16104" spans="34:41" x14ac:dyDescent="0.15">
      <c r="AH16104" s="25"/>
      <c r="AI16104" s="25"/>
      <c r="AN16104" s="68"/>
      <c r="AO16104" s="68"/>
    </row>
    <row r="16105" spans="34:41" x14ac:dyDescent="0.15">
      <c r="AH16105" s="25"/>
      <c r="AI16105" s="25"/>
      <c r="AN16105" s="68"/>
      <c r="AO16105" s="68"/>
    </row>
    <row r="16106" spans="34:41" x14ac:dyDescent="0.15">
      <c r="AH16106" s="25"/>
      <c r="AI16106" s="25"/>
      <c r="AN16106" s="68"/>
      <c r="AO16106" s="68"/>
    </row>
    <row r="16107" spans="34:41" x14ac:dyDescent="0.15">
      <c r="AH16107" s="25"/>
      <c r="AI16107" s="25"/>
      <c r="AN16107" s="68"/>
      <c r="AO16107" s="68"/>
    </row>
    <row r="16108" spans="34:41" x14ac:dyDescent="0.15">
      <c r="AH16108" s="25"/>
      <c r="AI16108" s="25"/>
      <c r="AN16108" s="68"/>
      <c r="AO16108" s="68"/>
    </row>
    <row r="16109" spans="34:41" x14ac:dyDescent="0.15">
      <c r="AH16109" s="25"/>
      <c r="AI16109" s="25"/>
      <c r="AN16109" s="68"/>
      <c r="AO16109" s="68"/>
    </row>
    <row r="16110" spans="34:41" x14ac:dyDescent="0.15">
      <c r="AH16110" s="25"/>
      <c r="AI16110" s="25"/>
      <c r="AN16110" s="68"/>
      <c r="AO16110" s="68"/>
    </row>
    <row r="16111" spans="34:41" x14ac:dyDescent="0.15">
      <c r="AH16111" s="25"/>
      <c r="AI16111" s="25"/>
      <c r="AN16111" s="68"/>
      <c r="AO16111" s="68"/>
    </row>
    <row r="16112" spans="34:41" x14ac:dyDescent="0.15">
      <c r="AH16112" s="25"/>
      <c r="AI16112" s="25"/>
      <c r="AN16112" s="68"/>
      <c r="AO16112" s="68"/>
    </row>
    <row r="16113" spans="34:41" x14ac:dyDescent="0.15">
      <c r="AH16113" s="25"/>
      <c r="AI16113" s="25"/>
      <c r="AN16113" s="68"/>
      <c r="AO16113" s="68"/>
    </row>
    <row r="16114" spans="34:41" x14ac:dyDescent="0.15">
      <c r="AH16114" s="25"/>
      <c r="AI16114" s="25"/>
      <c r="AN16114" s="68"/>
      <c r="AO16114" s="68"/>
    </row>
    <row r="16115" spans="34:41" x14ac:dyDescent="0.15">
      <c r="AH16115" s="25"/>
      <c r="AI16115" s="25"/>
      <c r="AN16115" s="68"/>
      <c r="AO16115" s="68"/>
    </row>
    <row r="16116" spans="34:41" x14ac:dyDescent="0.15">
      <c r="AH16116" s="25"/>
      <c r="AI16116" s="25"/>
      <c r="AN16116" s="68"/>
      <c r="AO16116" s="68"/>
    </row>
    <row r="16117" spans="34:41" x14ac:dyDescent="0.15">
      <c r="AH16117" s="25"/>
      <c r="AI16117" s="25"/>
      <c r="AN16117" s="68"/>
      <c r="AO16117" s="68"/>
    </row>
    <row r="16118" spans="34:41" x14ac:dyDescent="0.15">
      <c r="AH16118" s="25"/>
      <c r="AI16118" s="25"/>
      <c r="AN16118" s="68"/>
      <c r="AO16118" s="68"/>
    </row>
    <row r="16119" spans="34:41" x14ac:dyDescent="0.15">
      <c r="AH16119" s="25"/>
      <c r="AI16119" s="25"/>
      <c r="AN16119" s="68"/>
      <c r="AO16119" s="68"/>
    </row>
    <row r="16120" spans="34:41" x14ac:dyDescent="0.15">
      <c r="AH16120" s="25"/>
      <c r="AI16120" s="25"/>
      <c r="AN16120" s="68"/>
      <c r="AO16120" s="68"/>
    </row>
    <row r="16121" spans="34:41" x14ac:dyDescent="0.15">
      <c r="AH16121" s="25"/>
      <c r="AI16121" s="25"/>
      <c r="AN16121" s="68"/>
      <c r="AO16121" s="68"/>
    </row>
    <row r="16122" spans="34:41" x14ac:dyDescent="0.15">
      <c r="AH16122" s="25"/>
      <c r="AI16122" s="25"/>
      <c r="AN16122" s="68"/>
      <c r="AO16122" s="68"/>
    </row>
    <row r="16123" spans="34:41" x14ac:dyDescent="0.15">
      <c r="AH16123" s="25"/>
      <c r="AI16123" s="25"/>
      <c r="AN16123" s="68"/>
      <c r="AO16123" s="68"/>
    </row>
    <row r="16124" spans="34:41" x14ac:dyDescent="0.15">
      <c r="AH16124" s="25"/>
      <c r="AI16124" s="25"/>
      <c r="AN16124" s="68"/>
      <c r="AO16124" s="68"/>
    </row>
    <row r="16125" spans="34:41" x14ac:dyDescent="0.15">
      <c r="AH16125" s="25"/>
      <c r="AI16125" s="25"/>
      <c r="AN16125" s="68"/>
      <c r="AO16125" s="68"/>
    </row>
    <row r="16126" spans="34:41" x14ac:dyDescent="0.15">
      <c r="AH16126" s="25"/>
      <c r="AI16126" s="25"/>
      <c r="AN16126" s="68"/>
      <c r="AO16126" s="68"/>
    </row>
    <row r="16127" spans="34:41" x14ac:dyDescent="0.15">
      <c r="AH16127" s="25"/>
      <c r="AI16127" s="25"/>
      <c r="AN16127" s="68"/>
      <c r="AO16127" s="68"/>
    </row>
    <row r="16128" spans="34:41" x14ac:dyDescent="0.15">
      <c r="AH16128" s="25"/>
      <c r="AI16128" s="25"/>
      <c r="AN16128" s="68"/>
      <c r="AO16128" s="68"/>
    </row>
    <row r="16129" spans="34:41" x14ac:dyDescent="0.15">
      <c r="AH16129" s="25"/>
      <c r="AI16129" s="25"/>
      <c r="AN16129" s="68"/>
      <c r="AO16129" s="68"/>
    </row>
    <row r="16130" spans="34:41" x14ac:dyDescent="0.15">
      <c r="AH16130" s="25"/>
      <c r="AI16130" s="25"/>
      <c r="AN16130" s="68"/>
      <c r="AO16130" s="68"/>
    </row>
    <row r="16131" spans="34:41" x14ac:dyDescent="0.15">
      <c r="AH16131" s="25"/>
      <c r="AI16131" s="25"/>
      <c r="AN16131" s="68"/>
      <c r="AO16131" s="68"/>
    </row>
    <row r="16132" spans="34:41" x14ac:dyDescent="0.15">
      <c r="AH16132" s="25"/>
      <c r="AI16132" s="25"/>
      <c r="AN16132" s="68"/>
      <c r="AO16132" s="68"/>
    </row>
    <row r="16133" spans="34:41" x14ac:dyDescent="0.15">
      <c r="AH16133" s="25"/>
      <c r="AI16133" s="25"/>
      <c r="AN16133" s="68"/>
      <c r="AO16133" s="68"/>
    </row>
    <row r="16134" spans="34:41" x14ac:dyDescent="0.15">
      <c r="AH16134" s="25"/>
      <c r="AI16134" s="25"/>
      <c r="AN16134" s="68"/>
      <c r="AO16134" s="68"/>
    </row>
    <row r="16135" spans="34:41" x14ac:dyDescent="0.15">
      <c r="AH16135" s="25"/>
      <c r="AI16135" s="25"/>
      <c r="AN16135" s="68"/>
      <c r="AO16135" s="68"/>
    </row>
    <row r="16136" spans="34:41" x14ac:dyDescent="0.15">
      <c r="AH16136" s="25"/>
      <c r="AI16136" s="25"/>
      <c r="AN16136" s="68"/>
      <c r="AO16136" s="68"/>
    </row>
    <row r="16137" spans="34:41" x14ac:dyDescent="0.15">
      <c r="AH16137" s="25"/>
      <c r="AI16137" s="25"/>
      <c r="AN16137" s="68"/>
      <c r="AO16137" s="68"/>
    </row>
    <row r="16138" spans="34:41" x14ac:dyDescent="0.15">
      <c r="AH16138" s="25"/>
      <c r="AI16138" s="25"/>
      <c r="AN16138" s="68"/>
      <c r="AO16138" s="68"/>
    </row>
    <row r="16139" spans="34:41" x14ac:dyDescent="0.15">
      <c r="AH16139" s="25"/>
      <c r="AI16139" s="25"/>
      <c r="AN16139" s="68"/>
      <c r="AO16139" s="68"/>
    </row>
    <row r="16140" spans="34:41" x14ac:dyDescent="0.15">
      <c r="AH16140" s="25"/>
      <c r="AI16140" s="25"/>
      <c r="AN16140" s="68"/>
      <c r="AO16140" s="68"/>
    </row>
    <row r="16141" spans="34:41" x14ac:dyDescent="0.15">
      <c r="AH16141" s="25"/>
      <c r="AI16141" s="25"/>
      <c r="AN16141" s="68"/>
      <c r="AO16141" s="68"/>
    </row>
    <row r="16142" spans="34:41" x14ac:dyDescent="0.15">
      <c r="AH16142" s="25"/>
      <c r="AI16142" s="25"/>
      <c r="AN16142" s="68"/>
      <c r="AO16142" s="68"/>
    </row>
    <row r="16143" spans="34:41" x14ac:dyDescent="0.15">
      <c r="AH16143" s="25"/>
      <c r="AI16143" s="25"/>
      <c r="AN16143" s="68"/>
      <c r="AO16143" s="68"/>
    </row>
    <row r="16144" spans="34:41" x14ac:dyDescent="0.15">
      <c r="AH16144" s="25"/>
      <c r="AI16144" s="25"/>
      <c r="AN16144" s="68"/>
      <c r="AO16144" s="68"/>
    </row>
    <row r="16145" spans="34:41" x14ac:dyDescent="0.15">
      <c r="AH16145" s="25"/>
      <c r="AI16145" s="25"/>
      <c r="AN16145" s="68"/>
      <c r="AO16145" s="68"/>
    </row>
    <row r="16146" spans="34:41" x14ac:dyDescent="0.15">
      <c r="AH16146" s="25"/>
      <c r="AI16146" s="25"/>
      <c r="AN16146" s="68"/>
      <c r="AO16146" s="68"/>
    </row>
    <row r="16147" spans="34:41" x14ac:dyDescent="0.15">
      <c r="AH16147" s="25"/>
      <c r="AI16147" s="25"/>
      <c r="AN16147" s="68"/>
      <c r="AO16147" s="68"/>
    </row>
    <row r="16148" spans="34:41" x14ac:dyDescent="0.15">
      <c r="AH16148" s="25"/>
      <c r="AI16148" s="25"/>
      <c r="AN16148" s="68"/>
      <c r="AO16148" s="68"/>
    </row>
    <row r="16149" spans="34:41" x14ac:dyDescent="0.15">
      <c r="AH16149" s="25"/>
      <c r="AI16149" s="25"/>
      <c r="AN16149" s="68"/>
      <c r="AO16149" s="68"/>
    </row>
    <row r="16150" spans="34:41" x14ac:dyDescent="0.15">
      <c r="AH16150" s="25"/>
      <c r="AI16150" s="25"/>
      <c r="AN16150" s="68"/>
      <c r="AO16150" s="68"/>
    </row>
    <row r="16151" spans="34:41" x14ac:dyDescent="0.15">
      <c r="AH16151" s="25"/>
      <c r="AI16151" s="25"/>
      <c r="AN16151" s="68"/>
      <c r="AO16151" s="68"/>
    </row>
    <row r="16152" spans="34:41" x14ac:dyDescent="0.15">
      <c r="AH16152" s="25"/>
      <c r="AI16152" s="25"/>
      <c r="AN16152" s="68"/>
      <c r="AO16152" s="68"/>
    </row>
    <row r="16153" spans="34:41" x14ac:dyDescent="0.15">
      <c r="AH16153" s="25"/>
      <c r="AI16153" s="25"/>
      <c r="AN16153" s="68"/>
      <c r="AO16153" s="68"/>
    </row>
    <row r="16154" spans="34:41" x14ac:dyDescent="0.15">
      <c r="AH16154" s="25"/>
      <c r="AI16154" s="25"/>
      <c r="AN16154" s="68"/>
      <c r="AO16154" s="68"/>
    </row>
    <row r="16155" spans="34:41" x14ac:dyDescent="0.15">
      <c r="AH16155" s="25"/>
      <c r="AI16155" s="25"/>
      <c r="AN16155" s="68"/>
      <c r="AO16155" s="68"/>
    </row>
    <row r="16156" spans="34:41" x14ac:dyDescent="0.15">
      <c r="AH16156" s="25"/>
      <c r="AI16156" s="25"/>
      <c r="AN16156" s="68"/>
      <c r="AO16156" s="68"/>
    </row>
    <row r="16157" spans="34:41" x14ac:dyDescent="0.15">
      <c r="AH16157" s="25"/>
      <c r="AI16157" s="25"/>
      <c r="AN16157" s="68"/>
      <c r="AO16157" s="68"/>
    </row>
    <row r="16158" spans="34:41" x14ac:dyDescent="0.15">
      <c r="AH16158" s="25"/>
      <c r="AI16158" s="25"/>
      <c r="AN16158" s="68"/>
      <c r="AO16158" s="68"/>
    </row>
    <row r="16159" spans="34:41" x14ac:dyDescent="0.15">
      <c r="AH16159" s="25"/>
      <c r="AI16159" s="25"/>
      <c r="AN16159" s="68"/>
      <c r="AO16159" s="68"/>
    </row>
    <row r="16160" spans="34:41" x14ac:dyDescent="0.15">
      <c r="AH16160" s="25"/>
      <c r="AI16160" s="25"/>
      <c r="AN16160" s="68"/>
      <c r="AO16160" s="68"/>
    </row>
    <row r="16161" spans="34:41" x14ac:dyDescent="0.15">
      <c r="AH16161" s="25"/>
      <c r="AI16161" s="25"/>
      <c r="AN16161" s="68"/>
      <c r="AO16161" s="68"/>
    </row>
    <row r="16162" spans="34:41" x14ac:dyDescent="0.15">
      <c r="AH16162" s="25"/>
      <c r="AI16162" s="25"/>
      <c r="AN16162" s="68"/>
      <c r="AO16162" s="68"/>
    </row>
    <row r="16163" spans="34:41" x14ac:dyDescent="0.15">
      <c r="AH16163" s="25"/>
      <c r="AI16163" s="25"/>
      <c r="AN16163" s="68"/>
      <c r="AO16163" s="68"/>
    </row>
    <row r="16164" spans="34:41" x14ac:dyDescent="0.15">
      <c r="AH16164" s="25"/>
      <c r="AI16164" s="25"/>
      <c r="AN16164" s="68"/>
      <c r="AO16164" s="68"/>
    </row>
    <row r="16165" spans="34:41" x14ac:dyDescent="0.15">
      <c r="AH16165" s="25"/>
      <c r="AI16165" s="25"/>
      <c r="AN16165" s="68"/>
      <c r="AO16165" s="68"/>
    </row>
    <row r="16166" spans="34:41" x14ac:dyDescent="0.15">
      <c r="AH16166" s="25"/>
      <c r="AI16166" s="25"/>
      <c r="AN16166" s="68"/>
      <c r="AO16166" s="68"/>
    </row>
    <row r="16167" spans="34:41" x14ac:dyDescent="0.15">
      <c r="AH16167" s="25"/>
      <c r="AI16167" s="25"/>
      <c r="AN16167" s="68"/>
      <c r="AO16167" s="68"/>
    </row>
    <row r="16168" spans="34:41" x14ac:dyDescent="0.15">
      <c r="AH16168" s="25"/>
      <c r="AI16168" s="25"/>
      <c r="AN16168" s="68"/>
      <c r="AO16168" s="68"/>
    </row>
    <row r="16169" spans="34:41" x14ac:dyDescent="0.15">
      <c r="AH16169" s="25"/>
      <c r="AI16169" s="25"/>
      <c r="AN16169" s="68"/>
      <c r="AO16169" s="68"/>
    </row>
    <row r="16170" spans="34:41" x14ac:dyDescent="0.15">
      <c r="AH16170" s="25"/>
      <c r="AI16170" s="25"/>
      <c r="AN16170" s="68"/>
      <c r="AO16170" s="68"/>
    </row>
    <row r="16171" spans="34:41" x14ac:dyDescent="0.15">
      <c r="AH16171" s="25"/>
      <c r="AI16171" s="25"/>
      <c r="AN16171" s="68"/>
      <c r="AO16171" s="68"/>
    </row>
    <row r="16172" spans="34:41" x14ac:dyDescent="0.15">
      <c r="AH16172" s="25"/>
      <c r="AI16172" s="25"/>
      <c r="AN16172" s="68"/>
      <c r="AO16172" s="68"/>
    </row>
    <row r="16173" spans="34:41" x14ac:dyDescent="0.15">
      <c r="AH16173" s="25"/>
      <c r="AI16173" s="25"/>
      <c r="AN16173" s="68"/>
      <c r="AO16173" s="68"/>
    </row>
    <row r="16174" spans="34:41" x14ac:dyDescent="0.15">
      <c r="AH16174" s="25"/>
      <c r="AI16174" s="25"/>
      <c r="AN16174" s="68"/>
      <c r="AO16174" s="68"/>
    </row>
    <row r="16175" spans="34:41" x14ac:dyDescent="0.15">
      <c r="AH16175" s="25"/>
      <c r="AI16175" s="25"/>
      <c r="AN16175" s="68"/>
      <c r="AO16175" s="68"/>
    </row>
    <row r="16176" spans="34:41" x14ac:dyDescent="0.15">
      <c r="AH16176" s="25"/>
      <c r="AI16176" s="25"/>
      <c r="AN16176" s="68"/>
      <c r="AO16176" s="68"/>
    </row>
    <row r="16177" spans="34:41" x14ac:dyDescent="0.15">
      <c r="AH16177" s="25"/>
      <c r="AI16177" s="25"/>
      <c r="AN16177" s="68"/>
      <c r="AO16177" s="68"/>
    </row>
    <row r="16178" spans="34:41" x14ac:dyDescent="0.15">
      <c r="AH16178" s="25"/>
      <c r="AI16178" s="25"/>
      <c r="AN16178" s="68"/>
      <c r="AO16178" s="68"/>
    </row>
    <row r="16179" spans="34:41" x14ac:dyDescent="0.15">
      <c r="AH16179" s="25"/>
      <c r="AI16179" s="25"/>
      <c r="AN16179" s="68"/>
      <c r="AO16179" s="68"/>
    </row>
    <row r="16180" spans="34:41" x14ac:dyDescent="0.15">
      <c r="AH16180" s="25"/>
      <c r="AI16180" s="25"/>
      <c r="AN16180" s="68"/>
      <c r="AO16180" s="68"/>
    </row>
    <row r="16181" spans="34:41" x14ac:dyDescent="0.15">
      <c r="AH16181" s="25"/>
      <c r="AI16181" s="25"/>
      <c r="AN16181" s="68"/>
      <c r="AO16181" s="68"/>
    </row>
    <row r="16182" spans="34:41" x14ac:dyDescent="0.15">
      <c r="AH16182" s="25"/>
      <c r="AI16182" s="25"/>
      <c r="AN16182" s="68"/>
      <c r="AO16182" s="68"/>
    </row>
    <row r="16183" spans="34:41" x14ac:dyDescent="0.15">
      <c r="AH16183" s="25"/>
      <c r="AI16183" s="25"/>
      <c r="AN16183" s="68"/>
      <c r="AO16183" s="68"/>
    </row>
    <row r="16184" spans="34:41" x14ac:dyDescent="0.15">
      <c r="AH16184" s="25"/>
      <c r="AI16184" s="25"/>
      <c r="AN16184" s="68"/>
      <c r="AO16184" s="68"/>
    </row>
    <row r="16185" spans="34:41" x14ac:dyDescent="0.15">
      <c r="AH16185" s="25"/>
      <c r="AI16185" s="25"/>
      <c r="AN16185" s="68"/>
      <c r="AO16185" s="68"/>
    </row>
    <row r="16186" spans="34:41" x14ac:dyDescent="0.15">
      <c r="AH16186" s="25"/>
      <c r="AI16186" s="25"/>
      <c r="AN16186" s="68"/>
      <c r="AO16186" s="68"/>
    </row>
    <row r="16187" spans="34:41" x14ac:dyDescent="0.15">
      <c r="AH16187" s="25"/>
      <c r="AI16187" s="25"/>
      <c r="AN16187" s="68"/>
      <c r="AO16187" s="68"/>
    </row>
    <row r="16188" spans="34:41" x14ac:dyDescent="0.15">
      <c r="AH16188" s="25"/>
      <c r="AI16188" s="25"/>
      <c r="AN16188" s="68"/>
      <c r="AO16188" s="68"/>
    </row>
    <row r="16189" spans="34:41" x14ac:dyDescent="0.15">
      <c r="AH16189" s="25"/>
      <c r="AI16189" s="25"/>
      <c r="AN16189" s="68"/>
      <c r="AO16189" s="68"/>
    </row>
    <row r="16190" spans="34:41" x14ac:dyDescent="0.15">
      <c r="AH16190" s="25"/>
      <c r="AI16190" s="25"/>
      <c r="AN16190" s="68"/>
      <c r="AO16190" s="68"/>
    </row>
    <row r="16191" spans="34:41" x14ac:dyDescent="0.15">
      <c r="AH16191" s="25"/>
      <c r="AI16191" s="25"/>
      <c r="AN16191" s="68"/>
      <c r="AO16191" s="68"/>
    </row>
    <row r="16192" spans="34:41" x14ac:dyDescent="0.15">
      <c r="AH16192" s="25"/>
      <c r="AI16192" s="25"/>
      <c r="AN16192" s="68"/>
      <c r="AO16192" s="68"/>
    </row>
    <row r="16193" spans="34:41" x14ac:dyDescent="0.15">
      <c r="AH16193" s="25"/>
      <c r="AI16193" s="25"/>
      <c r="AN16193" s="68"/>
      <c r="AO16193" s="68"/>
    </row>
    <row r="16194" spans="34:41" x14ac:dyDescent="0.15">
      <c r="AH16194" s="25"/>
      <c r="AI16194" s="25"/>
      <c r="AN16194" s="68"/>
      <c r="AO16194" s="68"/>
    </row>
    <row r="16195" spans="34:41" x14ac:dyDescent="0.15">
      <c r="AH16195" s="25"/>
      <c r="AI16195" s="25"/>
      <c r="AN16195" s="68"/>
      <c r="AO16195" s="68"/>
    </row>
    <row r="16196" spans="34:41" x14ac:dyDescent="0.15">
      <c r="AH16196" s="25"/>
      <c r="AI16196" s="25"/>
      <c r="AN16196" s="68"/>
      <c r="AO16196" s="68"/>
    </row>
    <row r="16197" spans="34:41" x14ac:dyDescent="0.15">
      <c r="AH16197" s="25"/>
      <c r="AI16197" s="25"/>
      <c r="AN16197" s="68"/>
      <c r="AO16197" s="68"/>
    </row>
    <row r="16198" spans="34:41" x14ac:dyDescent="0.15">
      <c r="AH16198" s="25"/>
      <c r="AI16198" s="25"/>
      <c r="AN16198" s="68"/>
      <c r="AO16198" s="68"/>
    </row>
    <row r="16199" spans="34:41" x14ac:dyDescent="0.15">
      <c r="AH16199" s="25"/>
      <c r="AI16199" s="25"/>
      <c r="AN16199" s="68"/>
      <c r="AO16199" s="68"/>
    </row>
    <row r="16200" spans="34:41" x14ac:dyDescent="0.15">
      <c r="AH16200" s="25"/>
      <c r="AI16200" s="25"/>
      <c r="AN16200" s="68"/>
      <c r="AO16200" s="68"/>
    </row>
    <row r="16201" spans="34:41" x14ac:dyDescent="0.15">
      <c r="AH16201" s="25"/>
      <c r="AI16201" s="25"/>
      <c r="AN16201" s="68"/>
      <c r="AO16201" s="68"/>
    </row>
    <row r="16202" spans="34:41" x14ac:dyDescent="0.15">
      <c r="AH16202" s="25"/>
      <c r="AI16202" s="25"/>
      <c r="AN16202" s="68"/>
      <c r="AO16202" s="68"/>
    </row>
    <row r="16203" spans="34:41" x14ac:dyDescent="0.15">
      <c r="AH16203" s="25"/>
      <c r="AI16203" s="25"/>
      <c r="AN16203" s="68"/>
      <c r="AO16203" s="68"/>
    </row>
    <row r="16204" spans="34:41" x14ac:dyDescent="0.15">
      <c r="AH16204" s="25"/>
      <c r="AI16204" s="25"/>
      <c r="AN16204" s="68"/>
      <c r="AO16204" s="68"/>
    </row>
    <row r="16205" spans="34:41" x14ac:dyDescent="0.15">
      <c r="AH16205" s="25"/>
      <c r="AI16205" s="25"/>
      <c r="AN16205" s="68"/>
      <c r="AO16205" s="68"/>
    </row>
    <row r="16206" spans="34:41" x14ac:dyDescent="0.15">
      <c r="AH16206" s="25"/>
      <c r="AI16206" s="25"/>
      <c r="AN16206" s="68"/>
      <c r="AO16206" s="68"/>
    </row>
    <row r="16207" spans="34:41" x14ac:dyDescent="0.15">
      <c r="AH16207" s="25"/>
      <c r="AI16207" s="25"/>
      <c r="AN16207" s="68"/>
      <c r="AO16207" s="68"/>
    </row>
    <row r="16208" spans="34:41" x14ac:dyDescent="0.15">
      <c r="AH16208" s="25"/>
      <c r="AI16208" s="25"/>
      <c r="AN16208" s="68"/>
      <c r="AO16208" s="68"/>
    </row>
    <row r="16209" spans="34:41" x14ac:dyDescent="0.15">
      <c r="AH16209" s="25"/>
      <c r="AI16209" s="25"/>
      <c r="AN16209" s="68"/>
      <c r="AO16209" s="68"/>
    </row>
    <row r="16210" spans="34:41" x14ac:dyDescent="0.15">
      <c r="AH16210" s="25"/>
      <c r="AI16210" s="25"/>
      <c r="AN16210" s="68"/>
      <c r="AO16210" s="68"/>
    </row>
    <row r="16211" spans="34:41" x14ac:dyDescent="0.15">
      <c r="AH16211" s="25"/>
      <c r="AI16211" s="25"/>
      <c r="AN16211" s="68"/>
      <c r="AO16211" s="68"/>
    </row>
    <row r="16212" spans="34:41" x14ac:dyDescent="0.15">
      <c r="AH16212" s="25"/>
      <c r="AI16212" s="25"/>
      <c r="AN16212" s="68"/>
      <c r="AO16212" s="68"/>
    </row>
    <row r="16213" spans="34:41" x14ac:dyDescent="0.15">
      <c r="AH16213" s="25"/>
      <c r="AI16213" s="25"/>
      <c r="AN16213" s="68"/>
      <c r="AO16213" s="68"/>
    </row>
    <row r="16214" spans="34:41" x14ac:dyDescent="0.15">
      <c r="AH16214" s="25"/>
      <c r="AI16214" s="25"/>
      <c r="AN16214" s="68"/>
      <c r="AO16214" s="68"/>
    </row>
    <row r="16215" spans="34:41" x14ac:dyDescent="0.15">
      <c r="AH16215" s="25"/>
      <c r="AI16215" s="25"/>
      <c r="AN16215" s="68"/>
      <c r="AO16215" s="68"/>
    </row>
    <row r="16216" spans="34:41" x14ac:dyDescent="0.15">
      <c r="AH16216" s="25"/>
      <c r="AI16216" s="25"/>
      <c r="AN16216" s="68"/>
      <c r="AO16216" s="68"/>
    </row>
    <row r="16217" spans="34:41" x14ac:dyDescent="0.15">
      <c r="AH16217" s="25"/>
      <c r="AI16217" s="25"/>
      <c r="AN16217" s="68"/>
      <c r="AO16217" s="68"/>
    </row>
    <row r="16218" spans="34:41" x14ac:dyDescent="0.15">
      <c r="AH16218" s="25"/>
      <c r="AI16218" s="25"/>
      <c r="AN16218" s="68"/>
      <c r="AO16218" s="68"/>
    </row>
    <row r="16219" spans="34:41" x14ac:dyDescent="0.15">
      <c r="AH16219" s="25"/>
      <c r="AI16219" s="25"/>
      <c r="AN16219" s="68"/>
      <c r="AO16219" s="68"/>
    </row>
    <row r="16220" spans="34:41" x14ac:dyDescent="0.15">
      <c r="AH16220" s="25"/>
      <c r="AI16220" s="25"/>
      <c r="AN16220" s="68"/>
      <c r="AO16220" s="68"/>
    </row>
    <row r="16221" spans="34:41" x14ac:dyDescent="0.15">
      <c r="AH16221" s="25"/>
      <c r="AI16221" s="25"/>
      <c r="AN16221" s="68"/>
      <c r="AO16221" s="68"/>
    </row>
    <row r="16222" spans="34:41" x14ac:dyDescent="0.15">
      <c r="AH16222" s="25"/>
      <c r="AI16222" s="25"/>
      <c r="AN16222" s="68"/>
      <c r="AO16222" s="68"/>
    </row>
    <row r="16223" spans="34:41" x14ac:dyDescent="0.15">
      <c r="AH16223" s="25"/>
      <c r="AI16223" s="25"/>
      <c r="AN16223" s="68"/>
      <c r="AO16223" s="68"/>
    </row>
    <row r="16224" spans="34:41" x14ac:dyDescent="0.15">
      <c r="AH16224" s="25"/>
      <c r="AI16224" s="25"/>
      <c r="AN16224" s="68"/>
      <c r="AO16224" s="68"/>
    </row>
    <row r="16225" spans="34:41" x14ac:dyDescent="0.15">
      <c r="AH16225" s="25"/>
      <c r="AI16225" s="25"/>
      <c r="AN16225" s="68"/>
      <c r="AO16225" s="68"/>
    </row>
    <row r="16226" spans="34:41" x14ac:dyDescent="0.15">
      <c r="AH16226" s="25"/>
      <c r="AI16226" s="25"/>
      <c r="AN16226" s="68"/>
      <c r="AO16226" s="68"/>
    </row>
    <row r="16227" spans="34:41" x14ac:dyDescent="0.15">
      <c r="AH16227" s="25"/>
      <c r="AI16227" s="25"/>
      <c r="AN16227" s="68"/>
      <c r="AO16227" s="68"/>
    </row>
    <row r="16228" spans="34:41" x14ac:dyDescent="0.15">
      <c r="AH16228" s="25"/>
      <c r="AI16228" s="25"/>
      <c r="AN16228" s="68"/>
      <c r="AO16228" s="68"/>
    </row>
    <row r="16229" spans="34:41" x14ac:dyDescent="0.15">
      <c r="AH16229" s="25"/>
      <c r="AI16229" s="25"/>
      <c r="AN16229" s="68"/>
      <c r="AO16229" s="68"/>
    </row>
    <row r="16230" spans="34:41" x14ac:dyDescent="0.15">
      <c r="AH16230" s="25"/>
      <c r="AI16230" s="25"/>
      <c r="AN16230" s="68"/>
      <c r="AO16230" s="68"/>
    </row>
    <row r="16231" spans="34:41" x14ac:dyDescent="0.15">
      <c r="AH16231" s="25"/>
      <c r="AI16231" s="25"/>
      <c r="AN16231" s="68"/>
      <c r="AO16231" s="68"/>
    </row>
    <row r="16232" spans="34:41" x14ac:dyDescent="0.15">
      <c r="AH16232" s="25"/>
      <c r="AI16232" s="25"/>
      <c r="AN16232" s="68"/>
      <c r="AO16232" s="68"/>
    </row>
    <row r="16233" spans="34:41" x14ac:dyDescent="0.15">
      <c r="AH16233" s="25"/>
      <c r="AI16233" s="25"/>
      <c r="AN16233" s="68"/>
      <c r="AO16233" s="68"/>
    </row>
    <row r="16234" spans="34:41" x14ac:dyDescent="0.15">
      <c r="AH16234" s="25"/>
      <c r="AI16234" s="25"/>
      <c r="AN16234" s="68"/>
      <c r="AO16234" s="68"/>
    </row>
    <row r="16235" spans="34:41" x14ac:dyDescent="0.15">
      <c r="AH16235" s="25"/>
      <c r="AI16235" s="25"/>
      <c r="AN16235" s="68"/>
      <c r="AO16235" s="68"/>
    </row>
    <row r="16236" spans="34:41" x14ac:dyDescent="0.15">
      <c r="AH16236" s="25"/>
      <c r="AI16236" s="25"/>
      <c r="AN16236" s="68"/>
      <c r="AO16236" s="68"/>
    </row>
    <row r="16237" spans="34:41" x14ac:dyDescent="0.15">
      <c r="AH16237" s="25"/>
      <c r="AI16237" s="25"/>
      <c r="AN16237" s="68"/>
      <c r="AO16237" s="68"/>
    </row>
    <row r="16238" spans="34:41" x14ac:dyDescent="0.15">
      <c r="AH16238" s="25"/>
      <c r="AI16238" s="25"/>
      <c r="AN16238" s="68"/>
      <c r="AO16238" s="68"/>
    </row>
    <row r="16239" spans="34:41" x14ac:dyDescent="0.15">
      <c r="AH16239" s="25"/>
      <c r="AI16239" s="25"/>
      <c r="AN16239" s="68"/>
      <c r="AO16239" s="68"/>
    </row>
    <row r="16240" spans="34:41" x14ac:dyDescent="0.15">
      <c r="AH16240" s="25"/>
      <c r="AI16240" s="25"/>
      <c r="AN16240" s="68"/>
      <c r="AO16240" s="68"/>
    </row>
    <row r="16241" spans="34:41" x14ac:dyDescent="0.15">
      <c r="AH16241" s="25"/>
      <c r="AI16241" s="25"/>
      <c r="AN16241" s="68"/>
      <c r="AO16241" s="68"/>
    </row>
    <row r="16242" spans="34:41" x14ac:dyDescent="0.15">
      <c r="AH16242" s="25"/>
      <c r="AI16242" s="25"/>
      <c r="AN16242" s="68"/>
      <c r="AO16242" s="68"/>
    </row>
    <row r="16243" spans="34:41" x14ac:dyDescent="0.15">
      <c r="AH16243" s="25"/>
      <c r="AI16243" s="25"/>
      <c r="AN16243" s="68"/>
      <c r="AO16243" s="68"/>
    </row>
    <row r="16244" spans="34:41" x14ac:dyDescent="0.15">
      <c r="AH16244" s="25"/>
      <c r="AI16244" s="25"/>
      <c r="AN16244" s="68"/>
      <c r="AO16244" s="68"/>
    </row>
    <row r="16245" spans="34:41" x14ac:dyDescent="0.15">
      <c r="AH16245" s="25"/>
      <c r="AI16245" s="25"/>
      <c r="AN16245" s="68"/>
      <c r="AO16245" s="68"/>
    </row>
    <row r="16246" spans="34:41" x14ac:dyDescent="0.15">
      <c r="AH16246" s="25"/>
      <c r="AI16246" s="25"/>
      <c r="AN16246" s="68"/>
      <c r="AO16246" s="68"/>
    </row>
    <row r="16247" spans="34:41" x14ac:dyDescent="0.15">
      <c r="AH16247" s="25"/>
      <c r="AI16247" s="25"/>
      <c r="AN16247" s="68"/>
      <c r="AO16247" s="68"/>
    </row>
    <row r="16248" spans="34:41" x14ac:dyDescent="0.15">
      <c r="AH16248" s="25"/>
      <c r="AI16248" s="25"/>
      <c r="AN16248" s="68"/>
      <c r="AO16248" s="68"/>
    </row>
    <row r="16249" spans="34:41" x14ac:dyDescent="0.15">
      <c r="AH16249" s="25"/>
      <c r="AI16249" s="25"/>
      <c r="AN16249" s="68"/>
      <c r="AO16249" s="68"/>
    </row>
    <row r="16250" spans="34:41" x14ac:dyDescent="0.15">
      <c r="AH16250" s="25"/>
      <c r="AI16250" s="25"/>
      <c r="AN16250" s="68"/>
      <c r="AO16250" s="68"/>
    </row>
    <row r="16251" spans="34:41" x14ac:dyDescent="0.15">
      <c r="AH16251" s="25"/>
      <c r="AI16251" s="25"/>
      <c r="AN16251" s="68"/>
      <c r="AO16251" s="68"/>
    </row>
    <row r="16252" spans="34:41" x14ac:dyDescent="0.15">
      <c r="AH16252" s="25"/>
      <c r="AI16252" s="25"/>
      <c r="AN16252" s="68"/>
      <c r="AO16252" s="68"/>
    </row>
    <row r="16253" spans="34:41" x14ac:dyDescent="0.15">
      <c r="AH16253" s="25"/>
      <c r="AI16253" s="25"/>
      <c r="AN16253" s="68"/>
      <c r="AO16253" s="68"/>
    </row>
    <row r="16254" spans="34:41" x14ac:dyDescent="0.15">
      <c r="AH16254" s="25"/>
      <c r="AI16254" s="25"/>
      <c r="AN16254" s="68"/>
      <c r="AO16254" s="68"/>
    </row>
    <row r="16255" spans="34:41" x14ac:dyDescent="0.15">
      <c r="AH16255" s="25"/>
      <c r="AI16255" s="25"/>
      <c r="AN16255" s="68"/>
      <c r="AO16255" s="68"/>
    </row>
    <row r="16256" spans="34:41" x14ac:dyDescent="0.15">
      <c r="AH16256" s="25"/>
      <c r="AI16256" s="25"/>
      <c r="AN16256" s="68"/>
      <c r="AO16256" s="68"/>
    </row>
    <row r="16257" spans="34:41" x14ac:dyDescent="0.15">
      <c r="AH16257" s="25"/>
      <c r="AI16257" s="25"/>
      <c r="AN16257" s="68"/>
      <c r="AO16257" s="68"/>
    </row>
    <row r="16258" spans="34:41" x14ac:dyDescent="0.15">
      <c r="AH16258" s="25"/>
      <c r="AI16258" s="25"/>
      <c r="AN16258" s="68"/>
      <c r="AO16258" s="68"/>
    </row>
    <row r="16259" spans="34:41" x14ac:dyDescent="0.15">
      <c r="AH16259" s="25"/>
      <c r="AI16259" s="25"/>
      <c r="AN16259" s="68"/>
      <c r="AO16259" s="68"/>
    </row>
    <row r="16260" spans="34:41" x14ac:dyDescent="0.15">
      <c r="AH16260" s="25"/>
      <c r="AI16260" s="25"/>
      <c r="AN16260" s="68"/>
      <c r="AO16260" s="68"/>
    </row>
    <row r="16261" spans="34:41" x14ac:dyDescent="0.15">
      <c r="AH16261" s="25"/>
      <c r="AI16261" s="25"/>
      <c r="AN16261" s="68"/>
      <c r="AO16261" s="68"/>
    </row>
    <row r="16262" spans="34:41" x14ac:dyDescent="0.15">
      <c r="AH16262" s="25"/>
      <c r="AI16262" s="25"/>
      <c r="AN16262" s="68"/>
      <c r="AO16262" s="68"/>
    </row>
    <row r="16263" spans="34:41" x14ac:dyDescent="0.15">
      <c r="AH16263" s="25"/>
      <c r="AI16263" s="25"/>
      <c r="AN16263" s="68"/>
      <c r="AO16263" s="68"/>
    </row>
    <row r="16264" spans="34:41" x14ac:dyDescent="0.15">
      <c r="AH16264" s="25"/>
      <c r="AI16264" s="25"/>
      <c r="AN16264" s="68"/>
      <c r="AO16264" s="68"/>
    </row>
    <row r="16265" spans="34:41" x14ac:dyDescent="0.15">
      <c r="AH16265" s="25"/>
      <c r="AI16265" s="25"/>
      <c r="AN16265" s="68"/>
      <c r="AO16265" s="68"/>
    </row>
    <row r="16266" spans="34:41" x14ac:dyDescent="0.15">
      <c r="AH16266" s="25"/>
      <c r="AI16266" s="25"/>
      <c r="AN16266" s="68"/>
      <c r="AO16266" s="68"/>
    </row>
    <row r="16267" spans="34:41" x14ac:dyDescent="0.15">
      <c r="AH16267" s="25"/>
      <c r="AI16267" s="25"/>
      <c r="AN16267" s="68"/>
      <c r="AO16267" s="68"/>
    </row>
    <row r="16268" spans="34:41" x14ac:dyDescent="0.15">
      <c r="AH16268" s="25"/>
      <c r="AI16268" s="25"/>
      <c r="AN16268" s="68"/>
      <c r="AO16268" s="68"/>
    </row>
    <row r="16269" spans="34:41" x14ac:dyDescent="0.15">
      <c r="AH16269" s="25"/>
      <c r="AI16269" s="25"/>
      <c r="AN16269" s="68"/>
      <c r="AO16269" s="68"/>
    </row>
    <row r="16270" spans="34:41" x14ac:dyDescent="0.15">
      <c r="AH16270" s="25"/>
      <c r="AI16270" s="25"/>
      <c r="AN16270" s="68"/>
      <c r="AO16270" s="68"/>
    </row>
    <row r="16271" spans="34:41" x14ac:dyDescent="0.15">
      <c r="AH16271" s="25"/>
      <c r="AI16271" s="25"/>
      <c r="AN16271" s="68"/>
      <c r="AO16271" s="68"/>
    </row>
    <row r="16272" spans="34:41" x14ac:dyDescent="0.15">
      <c r="AH16272" s="25"/>
      <c r="AI16272" s="25"/>
      <c r="AN16272" s="68"/>
      <c r="AO16272" s="68"/>
    </row>
    <row r="16273" spans="34:41" x14ac:dyDescent="0.15">
      <c r="AH16273" s="25"/>
      <c r="AI16273" s="25"/>
      <c r="AN16273" s="68"/>
      <c r="AO16273" s="68"/>
    </row>
    <row r="16274" spans="34:41" x14ac:dyDescent="0.15">
      <c r="AH16274" s="25"/>
      <c r="AI16274" s="25"/>
      <c r="AN16274" s="68"/>
      <c r="AO16274" s="68"/>
    </row>
    <row r="16275" spans="34:41" x14ac:dyDescent="0.15">
      <c r="AH16275" s="25"/>
      <c r="AI16275" s="25"/>
      <c r="AN16275" s="68"/>
      <c r="AO16275" s="68"/>
    </row>
    <row r="16276" spans="34:41" x14ac:dyDescent="0.15">
      <c r="AH16276" s="25"/>
      <c r="AI16276" s="25"/>
      <c r="AN16276" s="68"/>
      <c r="AO16276" s="68"/>
    </row>
    <row r="16277" spans="34:41" x14ac:dyDescent="0.15">
      <c r="AH16277" s="25"/>
      <c r="AI16277" s="25"/>
      <c r="AN16277" s="68"/>
      <c r="AO16277" s="68"/>
    </row>
    <row r="16278" spans="34:41" x14ac:dyDescent="0.15">
      <c r="AH16278" s="25"/>
      <c r="AI16278" s="25"/>
      <c r="AN16278" s="68"/>
      <c r="AO16278" s="68"/>
    </row>
    <row r="16279" spans="34:41" x14ac:dyDescent="0.15">
      <c r="AH16279" s="25"/>
      <c r="AI16279" s="25"/>
      <c r="AN16279" s="68"/>
      <c r="AO16279" s="68"/>
    </row>
    <row r="16280" spans="34:41" x14ac:dyDescent="0.15">
      <c r="AH16280" s="25"/>
      <c r="AI16280" s="25"/>
      <c r="AN16280" s="68"/>
      <c r="AO16280" s="68"/>
    </row>
    <row r="16281" spans="34:41" x14ac:dyDescent="0.15">
      <c r="AH16281" s="25"/>
      <c r="AI16281" s="25"/>
      <c r="AN16281" s="68"/>
      <c r="AO16281" s="68"/>
    </row>
    <row r="16282" spans="34:41" x14ac:dyDescent="0.15">
      <c r="AH16282" s="25"/>
      <c r="AI16282" s="25"/>
      <c r="AN16282" s="68"/>
      <c r="AO16282" s="68"/>
    </row>
    <row r="16283" spans="34:41" x14ac:dyDescent="0.15">
      <c r="AH16283" s="25"/>
      <c r="AI16283" s="25"/>
      <c r="AN16283" s="68"/>
      <c r="AO16283" s="68"/>
    </row>
    <row r="16284" spans="34:41" x14ac:dyDescent="0.15">
      <c r="AH16284" s="25"/>
      <c r="AI16284" s="25"/>
      <c r="AN16284" s="68"/>
      <c r="AO16284" s="68"/>
    </row>
    <row r="16285" spans="34:41" x14ac:dyDescent="0.15">
      <c r="AH16285" s="25"/>
      <c r="AI16285" s="25"/>
      <c r="AN16285" s="68"/>
      <c r="AO16285" s="68"/>
    </row>
    <row r="16286" spans="34:41" x14ac:dyDescent="0.15">
      <c r="AH16286" s="25"/>
      <c r="AI16286" s="25"/>
      <c r="AN16286" s="68"/>
      <c r="AO16286" s="68"/>
    </row>
    <row r="16287" spans="34:41" x14ac:dyDescent="0.15">
      <c r="AH16287" s="25"/>
      <c r="AI16287" s="25"/>
      <c r="AN16287" s="68"/>
      <c r="AO16287" s="68"/>
    </row>
    <row r="16288" spans="34:41" x14ac:dyDescent="0.15">
      <c r="AH16288" s="25"/>
      <c r="AI16288" s="25"/>
      <c r="AN16288" s="68"/>
      <c r="AO16288" s="68"/>
    </row>
    <row r="16289" spans="34:41" x14ac:dyDescent="0.15">
      <c r="AH16289" s="25"/>
      <c r="AI16289" s="25"/>
      <c r="AN16289" s="68"/>
      <c r="AO16289" s="68"/>
    </row>
    <row r="16290" spans="34:41" x14ac:dyDescent="0.15">
      <c r="AH16290" s="25"/>
      <c r="AI16290" s="25"/>
      <c r="AN16290" s="68"/>
      <c r="AO16290" s="68"/>
    </row>
    <row r="16291" spans="34:41" x14ac:dyDescent="0.15">
      <c r="AH16291" s="25"/>
      <c r="AI16291" s="25"/>
      <c r="AN16291" s="68"/>
      <c r="AO16291" s="68"/>
    </row>
    <row r="16292" spans="34:41" x14ac:dyDescent="0.15">
      <c r="AH16292" s="25"/>
      <c r="AI16292" s="25"/>
      <c r="AN16292" s="68"/>
      <c r="AO16292" s="68"/>
    </row>
    <row r="16293" spans="34:41" x14ac:dyDescent="0.15">
      <c r="AH16293" s="25"/>
      <c r="AI16293" s="25"/>
      <c r="AN16293" s="68"/>
      <c r="AO16293" s="68"/>
    </row>
    <row r="16294" spans="34:41" x14ac:dyDescent="0.15">
      <c r="AH16294" s="25"/>
      <c r="AI16294" s="25"/>
      <c r="AN16294" s="68"/>
      <c r="AO16294" s="68"/>
    </row>
    <row r="16295" spans="34:41" x14ac:dyDescent="0.15">
      <c r="AH16295" s="25"/>
      <c r="AI16295" s="25"/>
      <c r="AN16295" s="68"/>
      <c r="AO16295" s="68"/>
    </row>
    <row r="16296" spans="34:41" x14ac:dyDescent="0.15">
      <c r="AH16296" s="25"/>
      <c r="AI16296" s="25"/>
      <c r="AN16296" s="68"/>
      <c r="AO16296" s="68"/>
    </row>
    <row r="16297" spans="34:41" x14ac:dyDescent="0.15">
      <c r="AH16297" s="25"/>
      <c r="AI16297" s="25"/>
      <c r="AN16297" s="68"/>
      <c r="AO16297" s="68"/>
    </row>
    <row r="16298" spans="34:41" x14ac:dyDescent="0.15">
      <c r="AH16298" s="25"/>
      <c r="AI16298" s="25"/>
      <c r="AN16298" s="68"/>
      <c r="AO16298" s="68"/>
    </row>
    <row r="16299" spans="34:41" x14ac:dyDescent="0.15">
      <c r="AH16299" s="25"/>
      <c r="AI16299" s="25"/>
      <c r="AN16299" s="68"/>
      <c r="AO16299" s="68"/>
    </row>
    <row r="16300" spans="34:41" x14ac:dyDescent="0.15">
      <c r="AH16300" s="25"/>
      <c r="AI16300" s="25"/>
      <c r="AN16300" s="68"/>
      <c r="AO16300" s="68"/>
    </row>
    <row r="16301" spans="34:41" x14ac:dyDescent="0.15">
      <c r="AH16301" s="25"/>
      <c r="AI16301" s="25"/>
      <c r="AN16301" s="68"/>
      <c r="AO16301" s="68"/>
    </row>
    <row r="16302" spans="34:41" x14ac:dyDescent="0.15">
      <c r="AH16302" s="25"/>
      <c r="AI16302" s="25"/>
      <c r="AN16302" s="68"/>
      <c r="AO16302" s="68"/>
    </row>
    <row r="16303" spans="34:41" x14ac:dyDescent="0.15">
      <c r="AH16303" s="25"/>
      <c r="AI16303" s="25"/>
      <c r="AN16303" s="68"/>
      <c r="AO16303" s="68"/>
    </row>
    <row r="16304" spans="34:41" x14ac:dyDescent="0.15">
      <c r="AH16304" s="25"/>
      <c r="AI16304" s="25"/>
      <c r="AN16304" s="68"/>
      <c r="AO16304" s="68"/>
    </row>
    <row r="16305" spans="34:41" x14ac:dyDescent="0.15">
      <c r="AH16305" s="25"/>
      <c r="AI16305" s="25"/>
      <c r="AN16305" s="68"/>
      <c r="AO16305" s="68"/>
    </row>
    <row r="16306" spans="34:41" x14ac:dyDescent="0.15">
      <c r="AH16306" s="25"/>
      <c r="AI16306" s="25"/>
      <c r="AN16306" s="68"/>
      <c r="AO16306" s="68"/>
    </row>
    <row r="16307" spans="34:41" x14ac:dyDescent="0.15">
      <c r="AH16307" s="25"/>
      <c r="AI16307" s="25"/>
      <c r="AN16307" s="68"/>
      <c r="AO16307" s="68"/>
    </row>
    <row r="16308" spans="34:41" x14ac:dyDescent="0.15">
      <c r="AH16308" s="25"/>
      <c r="AI16308" s="25"/>
      <c r="AN16308" s="68"/>
      <c r="AO16308" s="68"/>
    </row>
    <row r="16309" spans="34:41" x14ac:dyDescent="0.15">
      <c r="AH16309" s="25"/>
      <c r="AI16309" s="25"/>
      <c r="AN16309" s="68"/>
      <c r="AO16309" s="68"/>
    </row>
    <row r="16310" spans="34:41" x14ac:dyDescent="0.15">
      <c r="AH16310" s="25"/>
      <c r="AI16310" s="25"/>
      <c r="AN16310" s="68"/>
      <c r="AO16310" s="68"/>
    </row>
    <row r="16311" spans="34:41" x14ac:dyDescent="0.15">
      <c r="AH16311" s="25"/>
      <c r="AI16311" s="25"/>
      <c r="AN16311" s="68"/>
      <c r="AO16311" s="68"/>
    </row>
    <row r="16312" spans="34:41" x14ac:dyDescent="0.15">
      <c r="AH16312" s="25"/>
      <c r="AI16312" s="25"/>
      <c r="AN16312" s="68"/>
      <c r="AO16312" s="68"/>
    </row>
    <row r="16313" spans="34:41" x14ac:dyDescent="0.15">
      <c r="AH16313" s="25"/>
      <c r="AI16313" s="25"/>
      <c r="AN16313" s="68"/>
      <c r="AO16313" s="68"/>
    </row>
    <row r="16314" spans="34:41" x14ac:dyDescent="0.15">
      <c r="AH16314" s="25"/>
      <c r="AI16314" s="25"/>
      <c r="AN16314" s="68"/>
      <c r="AO16314" s="68"/>
    </row>
    <row r="16315" spans="34:41" x14ac:dyDescent="0.15">
      <c r="AH16315" s="25"/>
      <c r="AI16315" s="25"/>
      <c r="AN16315" s="68"/>
      <c r="AO16315" s="68"/>
    </row>
    <row r="16316" spans="34:41" x14ac:dyDescent="0.15">
      <c r="AH16316" s="25"/>
      <c r="AI16316" s="25"/>
      <c r="AN16316" s="68"/>
      <c r="AO16316" s="68"/>
    </row>
    <row r="16317" spans="34:41" x14ac:dyDescent="0.15">
      <c r="AH16317" s="25"/>
      <c r="AI16317" s="25"/>
      <c r="AN16317" s="68"/>
      <c r="AO16317" s="68"/>
    </row>
    <row r="16318" spans="34:41" x14ac:dyDescent="0.15">
      <c r="AH16318" s="25"/>
      <c r="AI16318" s="25"/>
      <c r="AN16318" s="68"/>
      <c r="AO16318" s="68"/>
    </row>
    <row r="16319" spans="34:41" x14ac:dyDescent="0.15">
      <c r="AH16319" s="25"/>
      <c r="AI16319" s="25"/>
      <c r="AN16319" s="68"/>
      <c r="AO16319" s="68"/>
    </row>
    <row r="16320" spans="34:41" x14ac:dyDescent="0.15">
      <c r="AH16320" s="25"/>
      <c r="AI16320" s="25"/>
      <c r="AN16320" s="68"/>
      <c r="AO16320" s="68"/>
    </row>
    <row r="16321" spans="34:41" x14ac:dyDescent="0.15">
      <c r="AH16321" s="25"/>
      <c r="AI16321" s="25"/>
      <c r="AN16321" s="68"/>
      <c r="AO16321" s="68"/>
    </row>
    <row r="16322" spans="34:41" x14ac:dyDescent="0.15">
      <c r="AH16322" s="25"/>
      <c r="AI16322" s="25"/>
      <c r="AN16322" s="68"/>
      <c r="AO16322" s="68"/>
    </row>
    <row r="16323" spans="34:41" x14ac:dyDescent="0.15">
      <c r="AH16323" s="25"/>
      <c r="AI16323" s="25"/>
      <c r="AN16323" s="68"/>
      <c r="AO16323" s="68"/>
    </row>
    <row r="16324" spans="34:41" x14ac:dyDescent="0.15">
      <c r="AH16324" s="25"/>
      <c r="AI16324" s="25"/>
      <c r="AN16324" s="68"/>
      <c r="AO16324" s="68"/>
    </row>
    <row r="16325" spans="34:41" x14ac:dyDescent="0.15">
      <c r="AH16325" s="25"/>
      <c r="AI16325" s="25"/>
      <c r="AN16325" s="68"/>
      <c r="AO16325" s="68"/>
    </row>
    <row r="16326" spans="34:41" x14ac:dyDescent="0.15">
      <c r="AH16326" s="25"/>
      <c r="AI16326" s="25"/>
      <c r="AN16326" s="68"/>
      <c r="AO16326" s="68"/>
    </row>
    <row r="16327" spans="34:41" x14ac:dyDescent="0.15">
      <c r="AH16327" s="25"/>
      <c r="AI16327" s="25"/>
      <c r="AN16327" s="68"/>
      <c r="AO16327" s="68"/>
    </row>
    <row r="16328" spans="34:41" x14ac:dyDescent="0.15">
      <c r="AH16328" s="25"/>
      <c r="AI16328" s="25"/>
      <c r="AN16328" s="68"/>
      <c r="AO16328" s="68"/>
    </row>
    <row r="16329" spans="34:41" x14ac:dyDescent="0.15">
      <c r="AH16329" s="25"/>
      <c r="AI16329" s="25"/>
      <c r="AN16329" s="68"/>
      <c r="AO16329" s="68"/>
    </row>
    <row r="16330" spans="34:41" x14ac:dyDescent="0.15">
      <c r="AH16330" s="25"/>
      <c r="AI16330" s="25"/>
      <c r="AN16330" s="68"/>
      <c r="AO16330" s="68"/>
    </row>
    <row r="16331" spans="34:41" x14ac:dyDescent="0.15">
      <c r="AH16331" s="25"/>
      <c r="AI16331" s="25"/>
      <c r="AN16331" s="68"/>
      <c r="AO16331" s="68"/>
    </row>
    <row r="16332" spans="34:41" x14ac:dyDescent="0.15">
      <c r="AH16332" s="25"/>
      <c r="AI16332" s="25"/>
      <c r="AN16332" s="68"/>
      <c r="AO16332" s="68"/>
    </row>
    <row r="16333" spans="34:41" x14ac:dyDescent="0.15">
      <c r="AH16333" s="25"/>
      <c r="AI16333" s="25"/>
      <c r="AN16333" s="68"/>
      <c r="AO16333" s="68"/>
    </row>
    <row r="16334" spans="34:41" x14ac:dyDescent="0.15">
      <c r="AH16334" s="25"/>
      <c r="AI16334" s="25"/>
      <c r="AN16334" s="68"/>
      <c r="AO16334" s="68"/>
    </row>
    <row r="16335" spans="34:41" x14ac:dyDescent="0.15">
      <c r="AH16335" s="25"/>
      <c r="AI16335" s="25"/>
      <c r="AN16335" s="68"/>
      <c r="AO16335" s="68"/>
    </row>
    <row r="16336" spans="34:41" x14ac:dyDescent="0.15">
      <c r="AH16336" s="25"/>
      <c r="AI16336" s="25"/>
      <c r="AN16336" s="68"/>
      <c r="AO16336" s="68"/>
    </row>
    <row r="16337" spans="34:41" x14ac:dyDescent="0.15">
      <c r="AH16337" s="25"/>
      <c r="AI16337" s="25"/>
      <c r="AN16337" s="68"/>
      <c r="AO16337" s="68"/>
    </row>
    <row r="16338" spans="34:41" x14ac:dyDescent="0.15">
      <c r="AH16338" s="25"/>
      <c r="AI16338" s="25"/>
      <c r="AN16338" s="68"/>
      <c r="AO16338" s="68"/>
    </row>
    <row r="16339" spans="34:41" x14ac:dyDescent="0.15">
      <c r="AH16339" s="25"/>
      <c r="AI16339" s="25"/>
      <c r="AN16339" s="68"/>
      <c r="AO16339" s="68"/>
    </row>
    <row r="16340" spans="34:41" x14ac:dyDescent="0.15">
      <c r="AH16340" s="25"/>
      <c r="AI16340" s="25"/>
      <c r="AN16340" s="68"/>
      <c r="AO16340" s="68"/>
    </row>
    <row r="16341" spans="34:41" x14ac:dyDescent="0.15">
      <c r="AH16341" s="25"/>
      <c r="AI16341" s="25"/>
      <c r="AN16341" s="68"/>
      <c r="AO16341" s="68"/>
    </row>
    <row r="16342" spans="34:41" x14ac:dyDescent="0.15">
      <c r="AH16342" s="25"/>
      <c r="AI16342" s="25"/>
      <c r="AN16342" s="68"/>
      <c r="AO16342" s="68"/>
    </row>
    <row r="16343" spans="34:41" x14ac:dyDescent="0.15">
      <c r="AH16343" s="25"/>
      <c r="AI16343" s="25"/>
      <c r="AN16343" s="68"/>
      <c r="AO16343" s="68"/>
    </row>
    <row r="16344" spans="34:41" x14ac:dyDescent="0.15">
      <c r="AH16344" s="25"/>
      <c r="AI16344" s="25"/>
      <c r="AN16344" s="68"/>
      <c r="AO16344" s="68"/>
    </row>
    <row r="16345" spans="34:41" x14ac:dyDescent="0.15">
      <c r="AH16345" s="25"/>
      <c r="AI16345" s="25"/>
      <c r="AN16345" s="68"/>
      <c r="AO16345" s="68"/>
    </row>
    <row r="16346" spans="34:41" x14ac:dyDescent="0.15">
      <c r="AH16346" s="25"/>
      <c r="AI16346" s="25"/>
      <c r="AN16346" s="68"/>
      <c r="AO16346" s="68"/>
    </row>
    <row r="16347" spans="34:41" x14ac:dyDescent="0.15">
      <c r="AH16347" s="25"/>
      <c r="AI16347" s="25"/>
      <c r="AN16347" s="68"/>
      <c r="AO16347" s="68"/>
    </row>
    <row r="16348" spans="34:41" x14ac:dyDescent="0.15">
      <c r="AH16348" s="25"/>
      <c r="AI16348" s="25"/>
      <c r="AN16348" s="68"/>
      <c r="AO16348" s="68"/>
    </row>
    <row r="16349" spans="34:41" x14ac:dyDescent="0.15">
      <c r="AH16349" s="25"/>
      <c r="AI16349" s="25"/>
      <c r="AN16349" s="68"/>
      <c r="AO16349" s="68"/>
    </row>
    <row r="16350" spans="34:41" x14ac:dyDescent="0.15">
      <c r="AH16350" s="25"/>
      <c r="AI16350" s="25"/>
      <c r="AN16350" s="68"/>
      <c r="AO16350" s="68"/>
    </row>
    <row r="16351" spans="34:41" x14ac:dyDescent="0.15">
      <c r="AH16351" s="25"/>
      <c r="AI16351" s="25"/>
      <c r="AN16351" s="68"/>
      <c r="AO16351" s="68"/>
    </row>
    <row r="16352" spans="34:41" x14ac:dyDescent="0.15">
      <c r="AH16352" s="25"/>
      <c r="AI16352" s="25"/>
      <c r="AN16352" s="68"/>
      <c r="AO16352" s="68"/>
    </row>
    <row r="16353" spans="34:41" x14ac:dyDescent="0.15">
      <c r="AH16353" s="25"/>
      <c r="AI16353" s="25"/>
      <c r="AN16353" s="68"/>
      <c r="AO16353" s="68"/>
    </row>
    <row r="16354" spans="34:41" x14ac:dyDescent="0.15">
      <c r="AH16354" s="25"/>
      <c r="AI16354" s="25"/>
      <c r="AN16354" s="68"/>
      <c r="AO16354" s="68"/>
    </row>
    <row r="16355" spans="34:41" x14ac:dyDescent="0.15">
      <c r="AH16355" s="25"/>
      <c r="AI16355" s="25"/>
      <c r="AN16355" s="68"/>
      <c r="AO16355" s="68"/>
    </row>
    <row r="16356" spans="34:41" x14ac:dyDescent="0.15">
      <c r="AH16356" s="25"/>
      <c r="AI16356" s="25"/>
      <c r="AN16356" s="68"/>
      <c r="AO16356" s="68"/>
    </row>
    <row r="16357" spans="34:41" x14ac:dyDescent="0.15">
      <c r="AH16357" s="25"/>
      <c r="AI16357" s="25"/>
      <c r="AN16357" s="68"/>
      <c r="AO16357" s="68"/>
    </row>
    <row r="16358" spans="34:41" x14ac:dyDescent="0.15">
      <c r="AH16358" s="25"/>
      <c r="AI16358" s="25"/>
      <c r="AN16358" s="68"/>
      <c r="AO16358" s="68"/>
    </row>
    <row r="16359" spans="34:41" x14ac:dyDescent="0.15">
      <c r="AH16359" s="25"/>
      <c r="AI16359" s="25"/>
      <c r="AN16359" s="68"/>
      <c r="AO16359" s="68"/>
    </row>
    <row r="16360" spans="34:41" x14ac:dyDescent="0.15">
      <c r="AH16360" s="25"/>
      <c r="AI16360" s="25"/>
      <c r="AN16360" s="68"/>
      <c r="AO16360" s="68"/>
    </row>
    <row r="16361" spans="34:41" x14ac:dyDescent="0.15">
      <c r="AH16361" s="25"/>
      <c r="AI16361" s="25"/>
      <c r="AN16361" s="68"/>
      <c r="AO16361" s="68"/>
    </row>
    <row r="16362" spans="34:41" x14ac:dyDescent="0.15">
      <c r="AH16362" s="25"/>
      <c r="AI16362" s="25"/>
      <c r="AN16362" s="68"/>
      <c r="AO16362" s="68"/>
    </row>
    <row r="16363" spans="34:41" x14ac:dyDescent="0.15">
      <c r="AH16363" s="25"/>
      <c r="AI16363" s="25"/>
      <c r="AN16363" s="68"/>
      <c r="AO16363" s="68"/>
    </row>
    <row r="16364" spans="34:41" x14ac:dyDescent="0.15">
      <c r="AH16364" s="25"/>
      <c r="AI16364" s="25"/>
      <c r="AN16364" s="68"/>
      <c r="AO16364" s="68"/>
    </row>
    <row r="16365" spans="34:41" x14ac:dyDescent="0.15">
      <c r="AH16365" s="25"/>
      <c r="AI16365" s="25"/>
      <c r="AN16365" s="68"/>
      <c r="AO16365" s="68"/>
    </row>
    <row r="16366" spans="34:41" x14ac:dyDescent="0.15">
      <c r="AH16366" s="25"/>
      <c r="AI16366" s="25"/>
      <c r="AN16366" s="68"/>
      <c r="AO16366" s="68"/>
    </row>
    <row r="16367" spans="34:41" x14ac:dyDescent="0.15">
      <c r="AH16367" s="25"/>
      <c r="AI16367" s="25"/>
      <c r="AN16367" s="68"/>
      <c r="AO16367" s="68"/>
    </row>
    <row r="16368" spans="34:41" x14ac:dyDescent="0.15">
      <c r="AH16368" s="25"/>
      <c r="AI16368" s="25"/>
      <c r="AN16368" s="68"/>
      <c r="AO16368" s="68"/>
    </row>
    <row r="16369" spans="34:41" x14ac:dyDescent="0.15">
      <c r="AH16369" s="25"/>
      <c r="AI16369" s="25"/>
      <c r="AN16369" s="68"/>
      <c r="AO16369" s="68"/>
    </row>
    <row r="16370" spans="34:41" x14ac:dyDescent="0.15">
      <c r="AH16370" s="25"/>
      <c r="AI16370" s="25"/>
      <c r="AN16370" s="68"/>
      <c r="AO16370" s="68"/>
    </row>
    <row r="16371" spans="34:41" x14ac:dyDescent="0.15">
      <c r="AH16371" s="25"/>
      <c r="AI16371" s="25"/>
      <c r="AN16371" s="68"/>
      <c r="AO16371" s="68"/>
    </row>
    <row r="16372" spans="34:41" x14ac:dyDescent="0.15">
      <c r="AH16372" s="25"/>
      <c r="AI16372" s="25"/>
      <c r="AN16372" s="68"/>
      <c r="AO16372" s="68"/>
    </row>
    <row r="16373" spans="34:41" x14ac:dyDescent="0.15">
      <c r="AH16373" s="25"/>
      <c r="AI16373" s="25"/>
      <c r="AN16373" s="68"/>
      <c r="AO16373" s="68"/>
    </row>
    <row r="16374" spans="34:41" x14ac:dyDescent="0.15">
      <c r="AH16374" s="25"/>
      <c r="AI16374" s="25"/>
      <c r="AN16374" s="68"/>
      <c r="AO16374" s="68"/>
    </row>
    <row r="16375" spans="34:41" x14ac:dyDescent="0.15">
      <c r="AH16375" s="25"/>
      <c r="AI16375" s="25"/>
      <c r="AN16375" s="68"/>
      <c r="AO16375" s="68"/>
    </row>
    <row r="16376" spans="34:41" x14ac:dyDescent="0.15">
      <c r="AH16376" s="25"/>
      <c r="AI16376" s="25"/>
      <c r="AN16376" s="68"/>
      <c r="AO16376" s="68"/>
    </row>
    <row r="16377" spans="34:41" x14ac:dyDescent="0.15">
      <c r="AH16377" s="25"/>
      <c r="AI16377" s="25"/>
      <c r="AN16377" s="68"/>
      <c r="AO16377" s="68"/>
    </row>
    <row r="16378" spans="34:41" x14ac:dyDescent="0.15">
      <c r="AH16378" s="25"/>
      <c r="AI16378" s="25"/>
      <c r="AN16378" s="68"/>
      <c r="AO16378" s="68"/>
    </row>
    <row r="16379" spans="34:41" x14ac:dyDescent="0.15">
      <c r="AH16379" s="25"/>
      <c r="AI16379" s="25"/>
      <c r="AN16379" s="68"/>
      <c r="AO16379" s="68"/>
    </row>
    <row r="16380" spans="34:41" x14ac:dyDescent="0.15">
      <c r="AH16380" s="25"/>
      <c r="AI16380" s="25"/>
      <c r="AN16380" s="68"/>
      <c r="AO16380" s="68"/>
    </row>
    <row r="16381" spans="34:41" x14ac:dyDescent="0.15">
      <c r="AH16381" s="25"/>
      <c r="AI16381" s="25"/>
      <c r="AN16381" s="68"/>
      <c r="AO16381" s="68"/>
    </row>
    <row r="16382" spans="34:41" x14ac:dyDescent="0.15">
      <c r="AH16382" s="25"/>
      <c r="AI16382" s="25"/>
      <c r="AN16382" s="68"/>
      <c r="AO16382" s="68"/>
    </row>
    <row r="16383" spans="34:41" x14ac:dyDescent="0.15">
      <c r="AH16383" s="25"/>
      <c r="AI16383" s="25"/>
      <c r="AN16383" s="68"/>
      <c r="AO16383" s="68"/>
    </row>
    <row r="16384" spans="34:41" x14ac:dyDescent="0.15">
      <c r="AH16384" s="25"/>
      <c r="AI16384" s="25"/>
      <c r="AN16384" s="68"/>
      <c r="AO16384" s="68"/>
    </row>
    <row r="16385" spans="34:41" x14ac:dyDescent="0.15">
      <c r="AH16385" s="25"/>
      <c r="AI16385" s="25"/>
      <c r="AN16385" s="68"/>
      <c r="AO16385" s="68"/>
    </row>
    <row r="16386" spans="34:41" x14ac:dyDescent="0.15">
      <c r="AH16386" s="25"/>
      <c r="AI16386" s="25"/>
      <c r="AN16386" s="68"/>
      <c r="AO16386" s="68"/>
    </row>
    <row r="16387" spans="34:41" x14ac:dyDescent="0.15">
      <c r="AH16387" s="25"/>
      <c r="AI16387" s="25"/>
      <c r="AN16387" s="68"/>
      <c r="AO16387" s="68"/>
    </row>
    <row r="16388" spans="34:41" x14ac:dyDescent="0.15">
      <c r="AH16388" s="25"/>
      <c r="AI16388" s="25"/>
      <c r="AN16388" s="68"/>
      <c r="AO16388" s="68"/>
    </row>
    <row r="16389" spans="34:41" x14ac:dyDescent="0.15">
      <c r="AH16389" s="25"/>
      <c r="AI16389" s="25"/>
      <c r="AN16389" s="68"/>
      <c r="AO16389" s="68"/>
    </row>
    <row r="16390" spans="34:41" x14ac:dyDescent="0.15">
      <c r="AH16390" s="25"/>
      <c r="AI16390" s="25"/>
      <c r="AN16390" s="68"/>
      <c r="AO16390" s="68"/>
    </row>
    <row r="16391" spans="34:41" x14ac:dyDescent="0.15">
      <c r="AH16391" s="25"/>
      <c r="AI16391" s="25"/>
      <c r="AN16391" s="68"/>
      <c r="AO16391" s="68"/>
    </row>
    <row r="16392" spans="34:41" x14ac:dyDescent="0.15">
      <c r="AH16392" s="25"/>
      <c r="AI16392" s="25"/>
      <c r="AN16392" s="68"/>
      <c r="AO16392" s="68"/>
    </row>
    <row r="16393" spans="34:41" x14ac:dyDescent="0.15">
      <c r="AH16393" s="25"/>
      <c r="AI16393" s="25"/>
      <c r="AN16393" s="68"/>
      <c r="AO16393" s="68"/>
    </row>
    <row r="16394" spans="34:41" x14ac:dyDescent="0.15">
      <c r="AH16394" s="25"/>
      <c r="AI16394" s="25"/>
      <c r="AN16394" s="68"/>
      <c r="AO16394" s="68"/>
    </row>
    <row r="16395" spans="34:41" x14ac:dyDescent="0.15">
      <c r="AH16395" s="25"/>
      <c r="AI16395" s="25"/>
      <c r="AN16395" s="68"/>
      <c r="AO16395" s="68"/>
    </row>
    <row r="16396" spans="34:41" x14ac:dyDescent="0.15">
      <c r="AH16396" s="25"/>
      <c r="AI16396" s="25"/>
      <c r="AN16396" s="68"/>
      <c r="AO16396" s="68"/>
    </row>
    <row r="16397" spans="34:41" x14ac:dyDescent="0.15">
      <c r="AH16397" s="25"/>
      <c r="AI16397" s="25"/>
      <c r="AN16397" s="68"/>
      <c r="AO16397" s="68"/>
    </row>
    <row r="16398" spans="34:41" x14ac:dyDescent="0.15">
      <c r="AH16398" s="25"/>
      <c r="AI16398" s="25"/>
      <c r="AN16398" s="68"/>
      <c r="AO16398" s="68"/>
    </row>
    <row r="16399" spans="34:41" x14ac:dyDescent="0.15">
      <c r="AH16399" s="25"/>
      <c r="AI16399" s="25"/>
      <c r="AN16399" s="68"/>
      <c r="AO16399" s="68"/>
    </row>
    <row r="16400" spans="34:41" x14ac:dyDescent="0.15">
      <c r="AH16400" s="25"/>
      <c r="AI16400" s="25"/>
      <c r="AN16400" s="68"/>
      <c r="AO16400" s="68"/>
    </row>
    <row r="16401" spans="34:41" x14ac:dyDescent="0.15">
      <c r="AH16401" s="25"/>
      <c r="AI16401" s="25"/>
      <c r="AN16401" s="68"/>
      <c r="AO16401" s="68"/>
    </row>
    <row r="16402" spans="34:41" x14ac:dyDescent="0.15">
      <c r="AH16402" s="25"/>
      <c r="AI16402" s="25"/>
      <c r="AN16402" s="68"/>
      <c r="AO16402" s="68"/>
    </row>
    <row r="16403" spans="34:41" x14ac:dyDescent="0.15">
      <c r="AH16403" s="25"/>
      <c r="AI16403" s="25"/>
      <c r="AN16403" s="68"/>
      <c r="AO16403" s="68"/>
    </row>
    <row r="16404" spans="34:41" x14ac:dyDescent="0.15">
      <c r="AH16404" s="25"/>
      <c r="AI16404" s="25"/>
      <c r="AN16404" s="68"/>
      <c r="AO16404" s="68"/>
    </row>
    <row r="16405" spans="34:41" x14ac:dyDescent="0.15">
      <c r="AH16405" s="25"/>
      <c r="AI16405" s="25"/>
      <c r="AN16405" s="68"/>
      <c r="AO16405" s="68"/>
    </row>
    <row r="16406" spans="34:41" x14ac:dyDescent="0.15">
      <c r="AH16406" s="25"/>
      <c r="AI16406" s="25"/>
      <c r="AN16406" s="68"/>
      <c r="AO16406" s="68"/>
    </row>
    <row r="16407" spans="34:41" x14ac:dyDescent="0.15">
      <c r="AH16407" s="25"/>
      <c r="AI16407" s="25"/>
      <c r="AN16407" s="68"/>
      <c r="AO16407" s="68"/>
    </row>
    <row r="16408" spans="34:41" x14ac:dyDescent="0.15">
      <c r="AH16408" s="25"/>
      <c r="AI16408" s="25"/>
      <c r="AN16408" s="68"/>
      <c r="AO16408" s="68"/>
    </row>
    <row r="16409" spans="34:41" x14ac:dyDescent="0.15">
      <c r="AH16409" s="25"/>
      <c r="AI16409" s="25"/>
      <c r="AN16409" s="68"/>
      <c r="AO16409" s="68"/>
    </row>
    <row r="16410" spans="34:41" x14ac:dyDescent="0.15">
      <c r="AH16410" s="25"/>
      <c r="AI16410" s="25"/>
      <c r="AN16410" s="68"/>
      <c r="AO16410" s="68"/>
    </row>
    <row r="16411" spans="34:41" x14ac:dyDescent="0.15">
      <c r="AH16411" s="25"/>
      <c r="AI16411" s="25"/>
      <c r="AN16411" s="68"/>
      <c r="AO16411" s="68"/>
    </row>
    <row r="16412" spans="34:41" x14ac:dyDescent="0.15">
      <c r="AH16412" s="25"/>
      <c r="AI16412" s="25"/>
      <c r="AN16412" s="68"/>
      <c r="AO16412" s="68"/>
    </row>
    <row r="16413" spans="34:41" x14ac:dyDescent="0.15">
      <c r="AH16413" s="25"/>
      <c r="AI16413" s="25"/>
      <c r="AN16413" s="68"/>
      <c r="AO16413" s="68"/>
    </row>
    <row r="16414" spans="34:41" x14ac:dyDescent="0.15">
      <c r="AH16414" s="25"/>
      <c r="AI16414" s="25"/>
      <c r="AN16414" s="68"/>
      <c r="AO16414" s="68"/>
    </row>
    <row r="16415" spans="34:41" x14ac:dyDescent="0.15">
      <c r="AH16415" s="25"/>
      <c r="AI16415" s="25"/>
      <c r="AN16415" s="68"/>
      <c r="AO16415" s="68"/>
    </row>
    <row r="16416" spans="34:41" x14ac:dyDescent="0.15">
      <c r="AH16416" s="25"/>
      <c r="AI16416" s="25"/>
      <c r="AN16416" s="68"/>
      <c r="AO16416" s="68"/>
    </row>
    <row r="16417" spans="34:41" x14ac:dyDescent="0.15">
      <c r="AH16417" s="25"/>
      <c r="AI16417" s="25"/>
      <c r="AN16417" s="68"/>
      <c r="AO16417" s="68"/>
    </row>
    <row r="16418" spans="34:41" x14ac:dyDescent="0.15">
      <c r="AH16418" s="25"/>
      <c r="AI16418" s="25"/>
      <c r="AN16418" s="68"/>
      <c r="AO16418" s="68"/>
    </row>
    <row r="16419" spans="34:41" x14ac:dyDescent="0.15">
      <c r="AH16419" s="25"/>
      <c r="AI16419" s="25"/>
      <c r="AN16419" s="68"/>
      <c r="AO16419" s="68"/>
    </row>
    <row r="16420" spans="34:41" x14ac:dyDescent="0.15">
      <c r="AH16420" s="25"/>
      <c r="AI16420" s="25"/>
      <c r="AN16420" s="68"/>
      <c r="AO16420" s="68"/>
    </row>
    <row r="16421" spans="34:41" x14ac:dyDescent="0.15">
      <c r="AH16421" s="25"/>
      <c r="AI16421" s="25"/>
      <c r="AN16421" s="68"/>
      <c r="AO16421" s="68"/>
    </row>
    <row r="16422" spans="34:41" x14ac:dyDescent="0.15">
      <c r="AH16422" s="25"/>
      <c r="AI16422" s="25"/>
      <c r="AN16422" s="68"/>
      <c r="AO16422" s="68"/>
    </row>
    <row r="16423" spans="34:41" x14ac:dyDescent="0.15">
      <c r="AH16423" s="25"/>
      <c r="AI16423" s="25"/>
      <c r="AN16423" s="68"/>
      <c r="AO16423" s="68"/>
    </row>
    <row r="16424" spans="34:41" x14ac:dyDescent="0.15">
      <c r="AH16424" s="25"/>
      <c r="AI16424" s="25"/>
      <c r="AN16424" s="68"/>
      <c r="AO16424" s="68"/>
    </row>
    <row r="16425" spans="34:41" x14ac:dyDescent="0.15">
      <c r="AH16425" s="25"/>
      <c r="AI16425" s="25"/>
      <c r="AN16425" s="68"/>
      <c r="AO16425" s="68"/>
    </row>
    <row r="16426" spans="34:41" x14ac:dyDescent="0.15">
      <c r="AH16426" s="25"/>
      <c r="AI16426" s="25"/>
      <c r="AN16426" s="68"/>
      <c r="AO16426" s="68"/>
    </row>
    <row r="16427" spans="34:41" x14ac:dyDescent="0.15">
      <c r="AH16427" s="25"/>
      <c r="AI16427" s="25"/>
      <c r="AN16427" s="68"/>
      <c r="AO16427" s="68"/>
    </row>
    <row r="16428" spans="34:41" x14ac:dyDescent="0.15">
      <c r="AH16428" s="25"/>
      <c r="AI16428" s="25"/>
      <c r="AN16428" s="68"/>
      <c r="AO16428" s="68"/>
    </row>
    <row r="16429" spans="34:41" x14ac:dyDescent="0.15">
      <c r="AH16429" s="25"/>
      <c r="AI16429" s="25"/>
      <c r="AN16429" s="68"/>
      <c r="AO16429" s="68"/>
    </row>
    <row r="16430" spans="34:41" x14ac:dyDescent="0.15">
      <c r="AH16430" s="25"/>
      <c r="AI16430" s="25"/>
      <c r="AN16430" s="68"/>
      <c r="AO16430" s="68"/>
    </row>
    <row r="16431" spans="34:41" x14ac:dyDescent="0.15">
      <c r="AH16431" s="25"/>
      <c r="AI16431" s="25"/>
      <c r="AN16431" s="68"/>
      <c r="AO16431" s="68"/>
    </row>
    <row r="16432" spans="34:41" x14ac:dyDescent="0.15">
      <c r="AH16432" s="25"/>
      <c r="AI16432" s="25"/>
      <c r="AN16432" s="68"/>
      <c r="AO16432" s="68"/>
    </row>
    <row r="16433" spans="34:41" x14ac:dyDescent="0.15">
      <c r="AH16433" s="25"/>
      <c r="AI16433" s="25"/>
      <c r="AN16433" s="68"/>
      <c r="AO16433" s="68"/>
    </row>
    <row r="16434" spans="34:41" x14ac:dyDescent="0.15">
      <c r="AH16434" s="25"/>
      <c r="AI16434" s="25"/>
      <c r="AN16434" s="68"/>
      <c r="AO16434" s="68"/>
    </row>
    <row r="16435" spans="34:41" x14ac:dyDescent="0.15">
      <c r="AH16435" s="25"/>
      <c r="AI16435" s="25"/>
      <c r="AN16435" s="68"/>
      <c r="AO16435" s="68"/>
    </row>
    <row r="16436" spans="34:41" x14ac:dyDescent="0.15">
      <c r="AH16436" s="25"/>
      <c r="AI16436" s="25"/>
      <c r="AN16436" s="68"/>
      <c r="AO16436" s="68"/>
    </row>
    <row r="16437" spans="34:41" x14ac:dyDescent="0.15">
      <c r="AH16437" s="25"/>
      <c r="AI16437" s="25"/>
      <c r="AN16437" s="68"/>
      <c r="AO16437" s="68"/>
    </row>
    <row r="16438" spans="34:41" x14ac:dyDescent="0.15">
      <c r="AH16438" s="25"/>
      <c r="AI16438" s="25"/>
      <c r="AN16438" s="68"/>
      <c r="AO16438" s="68"/>
    </row>
    <row r="16439" spans="34:41" x14ac:dyDescent="0.15">
      <c r="AH16439" s="25"/>
      <c r="AI16439" s="25"/>
      <c r="AN16439" s="68"/>
      <c r="AO16439" s="68"/>
    </row>
    <row r="16440" spans="34:41" x14ac:dyDescent="0.15">
      <c r="AH16440" s="25"/>
      <c r="AI16440" s="25"/>
      <c r="AN16440" s="68"/>
      <c r="AO16440" s="68"/>
    </row>
    <row r="16441" spans="34:41" x14ac:dyDescent="0.15">
      <c r="AH16441" s="25"/>
      <c r="AI16441" s="25"/>
      <c r="AN16441" s="68"/>
      <c r="AO16441" s="68"/>
    </row>
    <row r="16442" spans="34:41" x14ac:dyDescent="0.15">
      <c r="AH16442" s="25"/>
      <c r="AI16442" s="25"/>
      <c r="AN16442" s="68"/>
      <c r="AO16442" s="68"/>
    </row>
    <row r="16443" spans="34:41" x14ac:dyDescent="0.15">
      <c r="AH16443" s="25"/>
      <c r="AI16443" s="25"/>
      <c r="AN16443" s="68"/>
      <c r="AO16443" s="68"/>
    </row>
    <row r="16444" spans="34:41" x14ac:dyDescent="0.15">
      <c r="AH16444" s="25"/>
      <c r="AI16444" s="25"/>
      <c r="AN16444" s="68"/>
      <c r="AO16444" s="68"/>
    </row>
    <row r="16445" spans="34:41" x14ac:dyDescent="0.15">
      <c r="AH16445" s="25"/>
      <c r="AI16445" s="25"/>
      <c r="AN16445" s="68"/>
      <c r="AO16445" s="68"/>
    </row>
    <row r="16446" spans="34:41" x14ac:dyDescent="0.15">
      <c r="AH16446" s="25"/>
      <c r="AI16446" s="25"/>
      <c r="AN16446" s="68"/>
      <c r="AO16446" s="68"/>
    </row>
    <row r="16447" spans="34:41" x14ac:dyDescent="0.15">
      <c r="AH16447" s="25"/>
      <c r="AI16447" s="25"/>
      <c r="AN16447" s="68"/>
      <c r="AO16447" s="68"/>
    </row>
    <row r="16448" spans="34:41" x14ac:dyDescent="0.15">
      <c r="AH16448" s="25"/>
      <c r="AI16448" s="25"/>
      <c r="AN16448" s="68"/>
      <c r="AO16448" s="68"/>
    </row>
    <row r="16449" spans="34:41" x14ac:dyDescent="0.15">
      <c r="AH16449" s="25"/>
      <c r="AI16449" s="25"/>
      <c r="AN16449" s="68"/>
      <c r="AO16449" s="68"/>
    </row>
    <row r="16450" spans="34:41" x14ac:dyDescent="0.15">
      <c r="AH16450" s="25"/>
      <c r="AI16450" s="25"/>
      <c r="AN16450" s="68"/>
      <c r="AO16450" s="68"/>
    </row>
    <row r="16451" spans="34:41" x14ac:dyDescent="0.15">
      <c r="AH16451" s="25"/>
      <c r="AI16451" s="25"/>
      <c r="AN16451" s="68"/>
      <c r="AO16451" s="68"/>
    </row>
    <row r="16452" spans="34:41" x14ac:dyDescent="0.15">
      <c r="AH16452" s="25"/>
      <c r="AI16452" s="25"/>
      <c r="AN16452" s="68"/>
      <c r="AO16452" s="68"/>
    </row>
    <row r="16453" spans="34:41" x14ac:dyDescent="0.15">
      <c r="AH16453" s="25"/>
      <c r="AI16453" s="25"/>
      <c r="AN16453" s="68"/>
      <c r="AO16453" s="68"/>
    </row>
    <row r="16454" spans="34:41" x14ac:dyDescent="0.15">
      <c r="AH16454" s="25"/>
      <c r="AI16454" s="25"/>
      <c r="AN16454" s="68"/>
      <c r="AO16454" s="68"/>
    </row>
    <row r="16455" spans="34:41" x14ac:dyDescent="0.15">
      <c r="AH16455" s="25"/>
      <c r="AI16455" s="25"/>
      <c r="AN16455" s="68"/>
      <c r="AO16455" s="68"/>
    </row>
    <row r="16456" spans="34:41" x14ac:dyDescent="0.15">
      <c r="AH16456" s="25"/>
      <c r="AI16456" s="25"/>
      <c r="AN16456" s="68"/>
      <c r="AO16456" s="68"/>
    </row>
    <row r="16457" spans="34:41" x14ac:dyDescent="0.15">
      <c r="AH16457" s="25"/>
      <c r="AI16457" s="25"/>
      <c r="AN16457" s="68"/>
      <c r="AO16457" s="68"/>
    </row>
    <row r="16458" spans="34:41" x14ac:dyDescent="0.15">
      <c r="AH16458" s="25"/>
      <c r="AI16458" s="25"/>
      <c r="AN16458" s="68"/>
      <c r="AO16458" s="68"/>
    </row>
    <row r="16459" spans="34:41" x14ac:dyDescent="0.15">
      <c r="AH16459" s="25"/>
      <c r="AI16459" s="25"/>
      <c r="AN16459" s="68"/>
      <c r="AO16459" s="68"/>
    </row>
    <row r="16460" spans="34:41" x14ac:dyDescent="0.15">
      <c r="AH16460" s="25"/>
      <c r="AI16460" s="25"/>
      <c r="AN16460" s="68"/>
      <c r="AO16460" s="68"/>
    </row>
    <row r="16461" spans="34:41" x14ac:dyDescent="0.15">
      <c r="AH16461" s="25"/>
      <c r="AI16461" s="25"/>
      <c r="AN16461" s="68"/>
      <c r="AO16461" s="68"/>
    </row>
    <row r="16462" spans="34:41" x14ac:dyDescent="0.15">
      <c r="AH16462" s="25"/>
      <c r="AI16462" s="25"/>
      <c r="AN16462" s="68"/>
      <c r="AO16462" s="68"/>
    </row>
    <row r="16463" spans="34:41" x14ac:dyDescent="0.15">
      <c r="AH16463" s="25"/>
      <c r="AI16463" s="25"/>
      <c r="AN16463" s="68"/>
      <c r="AO16463" s="68"/>
    </row>
    <row r="16464" spans="34:41" x14ac:dyDescent="0.15">
      <c r="AH16464" s="25"/>
      <c r="AI16464" s="25"/>
      <c r="AN16464" s="68"/>
      <c r="AO16464" s="68"/>
    </row>
    <row r="16465" spans="34:41" x14ac:dyDescent="0.15">
      <c r="AH16465" s="25"/>
      <c r="AI16465" s="25"/>
      <c r="AN16465" s="68"/>
      <c r="AO16465" s="68"/>
    </row>
    <row r="16466" spans="34:41" x14ac:dyDescent="0.15">
      <c r="AH16466" s="25"/>
      <c r="AI16466" s="25"/>
      <c r="AN16466" s="68"/>
      <c r="AO16466" s="68"/>
    </row>
    <row r="16467" spans="34:41" x14ac:dyDescent="0.15">
      <c r="AH16467" s="25"/>
      <c r="AI16467" s="25"/>
      <c r="AN16467" s="68"/>
      <c r="AO16467" s="68"/>
    </row>
    <row r="16468" spans="34:41" x14ac:dyDescent="0.15">
      <c r="AH16468" s="25"/>
      <c r="AI16468" s="25"/>
      <c r="AN16468" s="68"/>
      <c r="AO16468" s="68"/>
    </row>
    <row r="16469" spans="34:41" x14ac:dyDescent="0.15">
      <c r="AH16469" s="25"/>
      <c r="AI16469" s="25"/>
      <c r="AN16469" s="68"/>
      <c r="AO16469" s="68"/>
    </row>
    <row r="16470" spans="34:41" x14ac:dyDescent="0.15">
      <c r="AH16470" s="25"/>
      <c r="AI16470" s="25"/>
      <c r="AN16470" s="68"/>
      <c r="AO16470" s="68"/>
    </row>
    <row r="16471" spans="34:41" x14ac:dyDescent="0.15">
      <c r="AH16471" s="25"/>
      <c r="AI16471" s="25"/>
      <c r="AN16471" s="68"/>
      <c r="AO16471" s="68"/>
    </row>
    <row r="16472" spans="34:41" x14ac:dyDescent="0.15">
      <c r="AH16472" s="25"/>
      <c r="AI16472" s="25"/>
      <c r="AN16472" s="68"/>
      <c r="AO16472" s="68"/>
    </row>
    <row r="16473" spans="34:41" x14ac:dyDescent="0.15">
      <c r="AH16473" s="25"/>
      <c r="AI16473" s="25"/>
      <c r="AN16473" s="68"/>
      <c r="AO16473" s="68"/>
    </row>
    <row r="16474" spans="34:41" x14ac:dyDescent="0.15">
      <c r="AH16474" s="25"/>
      <c r="AI16474" s="25"/>
      <c r="AN16474" s="68"/>
      <c r="AO16474" s="68"/>
    </row>
    <row r="16475" spans="34:41" x14ac:dyDescent="0.15">
      <c r="AH16475" s="25"/>
      <c r="AI16475" s="25"/>
      <c r="AN16475" s="68"/>
      <c r="AO16475" s="68"/>
    </row>
    <row r="16476" spans="34:41" x14ac:dyDescent="0.15">
      <c r="AH16476" s="25"/>
      <c r="AI16476" s="25"/>
      <c r="AN16476" s="68"/>
      <c r="AO16476" s="68"/>
    </row>
    <row r="16477" spans="34:41" x14ac:dyDescent="0.15">
      <c r="AH16477" s="25"/>
      <c r="AI16477" s="25"/>
      <c r="AN16477" s="68"/>
      <c r="AO16477" s="68"/>
    </row>
    <row r="16478" spans="34:41" x14ac:dyDescent="0.15">
      <c r="AH16478" s="25"/>
      <c r="AI16478" s="25"/>
      <c r="AN16478" s="68"/>
      <c r="AO16478" s="68"/>
    </row>
    <row r="16479" spans="34:41" x14ac:dyDescent="0.15">
      <c r="AH16479" s="25"/>
      <c r="AI16479" s="25"/>
      <c r="AN16479" s="68"/>
      <c r="AO16479" s="68"/>
    </row>
    <row r="16480" spans="34:41" x14ac:dyDescent="0.15">
      <c r="AH16480" s="25"/>
      <c r="AI16480" s="25"/>
      <c r="AN16480" s="68"/>
      <c r="AO16480" s="68"/>
    </row>
    <row r="16481" spans="34:41" x14ac:dyDescent="0.15">
      <c r="AH16481" s="25"/>
      <c r="AI16481" s="25"/>
      <c r="AN16481" s="68"/>
      <c r="AO16481" s="68"/>
    </row>
    <row r="16482" spans="34:41" x14ac:dyDescent="0.15">
      <c r="AH16482" s="25"/>
      <c r="AI16482" s="25"/>
      <c r="AN16482" s="68"/>
      <c r="AO16482" s="68"/>
    </row>
    <row r="16483" spans="34:41" x14ac:dyDescent="0.15">
      <c r="AH16483" s="25"/>
      <c r="AI16483" s="25"/>
      <c r="AN16483" s="68"/>
      <c r="AO16483" s="68"/>
    </row>
    <row r="16484" spans="34:41" x14ac:dyDescent="0.15">
      <c r="AH16484" s="25"/>
      <c r="AI16484" s="25"/>
      <c r="AN16484" s="68"/>
      <c r="AO16484" s="68"/>
    </row>
    <row r="16485" spans="34:41" x14ac:dyDescent="0.15">
      <c r="AH16485" s="25"/>
      <c r="AI16485" s="25"/>
      <c r="AN16485" s="68"/>
      <c r="AO16485" s="68"/>
    </row>
    <row r="16486" spans="34:41" x14ac:dyDescent="0.15">
      <c r="AH16486" s="25"/>
      <c r="AI16486" s="25"/>
      <c r="AN16486" s="68"/>
      <c r="AO16486" s="68"/>
    </row>
    <row r="16487" spans="34:41" x14ac:dyDescent="0.15">
      <c r="AH16487" s="25"/>
      <c r="AI16487" s="25"/>
      <c r="AN16487" s="68"/>
      <c r="AO16487" s="68"/>
    </row>
    <row r="16488" spans="34:41" x14ac:dyDescent="0.15">
      <c r="AH16488" s="25"/>
      <c r="AI16488" s="25"/>
      <c r="AN16488" s="68"/>
      <c r="AO16488" s="68"/>
    </row>
    <row r="16489" spans="34:41" x14ac:dyDescent="0.15">
      <c r="AH16489" s="25"/>
      <c r="AI16489" s="25"/>
      <c r="AN16489" s="68"/>
      <c r="AO16489" s="68"/>
    </row>
    <row r="16490" spans="34:41" x14ac:dyDescent="0.15">
      <c r="AH16490" s="25"/>
      <c r="AI16490" s="25"/>
      <c r="AN16490" s="68"/>
      <c r="AO16490" s="68"/>
    </row>
    <row r="16491" spans="34:41" x14ac:dyDescent="0.15">
      <c r="AH16491" s="25"/>
      <c r="AI16491" s="25"/>
      <c r="AN16491" s="68"/>
      <c r="AO16491" s="68"/>
    </row>
    <row r="16492" spans="34:41" x14ac:dyDescent="0.15">
      <c r="AH16492" s="25"/>
      <c r="AI16492" s="25"/>
      <c r="AN16492" s="68"/>
      <c r="AO16492" s="68"/>
    </row>
    <row r="16493" spans="34:41" x14ac:dyDescent="0.15">
      <c r="AH16493" s="25"/>
      <c r="AI16493" s="25"/>
      <c r="AN16493" s="68"/>
      <c r="AO16493" s="68"/>
    </row>
    <row r="16494" spans="34:41" x14ac:dyDescent="0.15">
      <c r="AH16494" s="25"/>
      <c r="AI16494" s="25"/>
      <c r="AN16494" s="68"/>
      <c r="AO16494" s="68"/>
    </row>
    <row r="16495" spans="34:41" x14ac:dyDescent="0.15">
      <c r="AH16495" s="25"/>
      <c r="AI16495" s="25"/>
      <c r="AN16495" s="68"/>
      <c r="AO16495" s="68"/>
    </row>
    <row r="16496" spans="34:41" x14ac:dyDescent="0.15">
      <c r="AH16496" s="25"/>
      <c r="AI16496" s="25"/>
      <c r="AN16496" s="68"/>
      <c r="AO16496" s="68"/>
    </row>
    <row r="16497" spans="34:41" x14ac:dyDescent="0.15">
      <c r="AH16497" s="25"/>
      <c r="AI16497" s="25"/>
      <c r="AN16497" s="68"/>
      <c r="AO16497" s="68"/>
    </row>
    <row r="16498" spans="34:41" x14ac:dyDescent="0.15">
      <c r="AH16498" s="25"/>
      <c r="AI16498" s="25"/>
      <c r="AN16498" s="68"/>
      <c r="AO16498" s="68"/>
    </row>
    <row r="16499" spans="34:41" x14ac:dyDescent="0.15">
      <c r="AH16499" s="25"/>
      <c r="AI16499" s="25"/>
      <c r="AN16499" s="68"/>
      <c r="AO16499" s="68"/>
    </row>
    <row r="16500" spans="34:41" x14ac:dyDescent="0.15">
      <c r="AH16500" s="25"/>
      <c r="AI16500" s="25"/>
      <c r="AN16500" s="68"/>
      <c r="AO16500" s="68"/>
    </row>
    <row r="16501" spans="34:41" x14ac:dyDescent="0.15">
      <c r="AH16501" s="25"/>
      <c r="AI16501" s="25"/>
      <c r="AN16501" s="68"/>
      <c r="AO16501" s="68"/>
    </row>
    <row r="16502" spans="34:41" x14ac:dyDescent="0.15">
      <c r="AH16502" s="25"/>
      <c r="AI16502" s="25"/>
      <c r="AN16502" s="68"/>
      <c r="AO16502" s="68"/>
    </row>
    <row r="16503" spans="34:41" x14ac:dyDescent="0.15">
      <c r="AH16503" s="25"/>
      <c r="AI16503" s="25"/>
      <c r="AN16503" s="68"/>
      <c r="AO16503" s="68"/>
    </row>
    <row r="16504" spans="34:41" x14ac:dyDescent="0.15">
      <c r="AH16504" s="25"/>
      <c r="AI16504" s="25"/>
      <c r="AN16504" s="68"/>
      <c r="AO16504" s="68"/>
    </row>
    <row r="16505" spans="34:41" x14ac:dyDescent="0.15">
      <c r="AH16505" s="25"/>
      <c r="AI16505" s="25"/>
      <c r="AN16505" s="68"/>
      <c r="AO16505" s="68"/>
    </row>
    <row r="16506" spans="34:41" x14ac:dyDescent="0.15">
      <c r="AH16506" s="25"/>
      <c r="AI16506" s="25"/>
      <c r="AN16506" s="68"/>
      <c r="AO16506" s="68"/>
    </row>
    <row r="16507" spans="34:41" x14ac:dyDescent="0.15">
      <c r="AH16507" s="25"/>
      <c r="AI16507" s="25"/>
      <c r="AN16507" s="68"/>
      <c r="AO16507" s="68"/>
    </row>
    <row r="16508" spans="34:41" x14ac:dyDescent="0.15">
      <c r="AH16508" s="25"/>
      <c r="AI16508" s="25"/>
      <c r="AN16508" s="68"/>
      <c r="AO16508" s="68"/>
    </row>
    <row r="16509" spans="34:41" x14ac:dyDescent="0.15">
      <c r="AH16509" s="25"/>
      <c r="AI16509" s="25"/>
      <c r="AN16509" s="68"/>
      <c r="AO16509" s="68"/>
    </row>
    <row r="16510" spans="34:41" x14ac:dyDescent="0.15">
      <c r="AH16510" s="25"/>
      <c r="AI16510" s="25"/>
      <c r="AN16510" s="68"/>
      <c r="AO16510" s="68"/>
    </row>
    <row r="16511" spans="34:41" x14ac:dyDescent="0.15">
      <c r="AH16511" s="25"/>
      <c r="AI16511" s="25"/>
      <c r="AN16511" s="68"/>
      <c r="AO16511" s="68"/>
    </row>
    <row r="16512" spans="34:41" x14ac:dyDescent="0.15">
      <c r="AH16512" s="25"/>
      <c r="AI16512" s="25"/>
      <c r="AN16512" s="68"/>
      <c r="AO16512" s="68"/>
    </row>
    <row r="16513" spans="34:41" x14ac:dyDescent="0.15">
      <c r="AH16513" s="25"/>
      <c r="AI16513" s="25"/>
      <c r="AN16513" s="68"/>
      <c r="AO16513" s="68"/>
    </row>
    <row r="16514" spans="34:41" x14ac:dyDescent="0.15">
      <c r="AH16514" s="25"/>
      <c r="AI16514" s="25"/>
      <c r="AN16514" s="68"/>
      <c r="AO16514" s="68"/>
    </row>
    <row r="16515" spans="34:41" x14ac:dyDescent="0.15">
      <c r="AH16515" s="25"/>
      <c r="AI16515" s="25"/>
      <c r="AN16515" s="68"/>
      <c r="AO16515" s="68"/>
    </row>
    <row r="16516" spans="34:41" x14ac:dyDescent="0.15">
      <c r="AH16516" s="25"/>
      <c r="AI16516" s="25"/>
      <c r="AN16516" s="68"/>
      <c r="AO16516" s="68"/>
    </row>
    <row r="16517" spans="34:41" x14ac:dyDescent="0.15">
      <c r="AH16517" s="25"/>
      <c r="AI16517" s="25"/>
      <c r="AN16517" s="68"/>
      <c r="AO16517" s="68"/>
    </row>
    <row r="16518" spans="34:41" x14ac:dyDescent="0.15">
      <c r="AH16518" s="25"/>
      <c r="AI16518" s="25"/>
      <c r="AN16518" s="68"/>
      <c r="AO16518" s="68"/>
    </row>
    <row r="16519" spans="34:41" x14ac:dyDescent="0.15">
      <c r="AH16519" s="25"/>
      <c r="AI16519" s="25"/>
      <c r="AN16519" s="68"/>
      <c r="AO16519" s="68"/>
    </row>
    <row r="16520" spans="34:41" x14ac:dyDescent="0.15">
      <c r="AH16520" s="25"/>
      <c r="AI16520" s="25"/>
      <c r="AN16520" s="68"/>
      <c r="AO16520" s="68"/>
    </row>
    <row r="16521" spans="34:41" x14ac:dyDescent="0.15">
      <c r="AH16521" s="25"/>
      <c r="AI16521" s="25"/>
      <c r="AN16521" s="68"/>
      <c r="AO16521" s="68"/>
    </row>
    <row r="16522" spans="34:41" x14ac:dyDescent="0.15">
      <c r="AH16522" s="25"/>
      <c r="AI16522" s="25"/>
      <c r="AN16522" s="68"/>
      <c r="AO16522" s="68"/>
    </row>
    <row r="16523" spans="34:41" x14ac:dyDescent="0.15">
      <c r="AH16523" s="25"/>
      <c r="AI16523" s="25"/>
      <c r="AN16523" s="68"/>
      <c r="AO16523" s="68"/>
    </row>
    <row r="16524" spans="34:41" x14ac:dyDescent="0.15">
      <c r="AH16524" s="25"/>
      <c r="AI16524" s="25"/>
      <c r="AN16524" s="68"/>
      <c r="AO16524" s="68"/>
    </row>
    <row r="16525" spans="34:41" x14ac:dyDescent="0.15">
      <c r="AH16525" s="25"/>
      <c r="AI16525" s="25"/>
      <c r="AN16525" s="68"/>
      <c r="AO16525" s="68"/>
    </row>
    <row r="16526" spans="34:41" x14ac:dyDescent="0.15">
      <c r="AH16526" s="25"/>
      <c r="AI16526" s="25"/>
      <c r="AN16526" s="68"/>
      <c r="AO16526" s="68"/>
    </row>
    <row r="16527" spans="34:41" x14ac:dyDescent="0.15">
      <c r="AH16527" s="25"/>
      <c r="AI16527" s="25"/>
      <c r="AN16527" s="68"/>
      <c r="AO16527" s="68"/>
    </row>
    <row r="16528" spans="34:41" x14ac:dyDescent="0.15">
      <c r="AH16528" s="25"/>
      <c r="AI16528" s="25"/>
      <c r="AN16528" s="68"/>
      <c r="AO16528" s="68"/>
    </row>
    <row r="16529" spans="34:41" x14ac:dyDescent="0.15">
      <c r="AH16529" s="25"/>
      <c r="AI16529" s="25"/>
      <c r="AN16529" s="68"/>
      <c r="AO16529" s="68"/>
    </row>
    <row r="16530" spans="34:41" x14ac:dyDescent="0.15">
      <c r="AH16530" s="25"/>
      <c r="AI16530" s="25"/>
      <c r="AN16530" s="68"/>
      <c r="AO16530" s="68"/>
    </row>
    <row r="16531" spans="34:41" x14ac:dyDescent="0.15">
      <c r="AH16531" s="25"/>
      <c r="AI16531" s="25"/>
      <c r="AN16531" s="68"/>
      <c r="AO16531" s="68"/>
    </row>
    <row r="16532" spans="34:41" x14ac:dyDescent="0.15">
      <c r="AH16532" s="25"/>
      <c r="AI16532" s="25"/>
      <c r="AN16532" s="68"/>
      <c r="AO16532" s="68"/>
    </row>
    <row r="16533" spans="34:41" x14ac:dyDescent="0.15">
      <c r="AH16533" s="25"/>
      <c r="AI16533" s="25"/>
      <c r="AN16533" s="68"/>
      <c r="AO16533" s="68"/>
    </row>
    <row r="16534" spans="34:41" x14ac:dyDescent="0.15">
      <c r="AH16534" s="25"/>
      <c r="AI16534" s="25"/>
      <c r="AN16534" s="68"/>
      <c r="AO16534" s="68"/>
    </row>
    <row r="16535" spans="34:41" x14ac:dyDescent="0.15">
      <c r="AH16535" s="25"/>
      <c r="AI16535" s="25"/>
      <c r="AN16535" s="68"/>
      <c r="AO16535" s="68"/>
    </row>
    <row r="16536" spans="34:41" x14ac:dyDescent="0.15">
      <c r="AH16536" s="25"/>
      <c r="AI16536" s="25"/>
      <c r="AN16536" s="68"/>
      <c r="AO16536" s="68"/>
    </row>
    <row r="16537" spans="34:41" x14ac:dyDescent="0.15">
      <c r="AH16537" s="25"/>
      <c r="AI16537" s="25"/>
      <c r="AN16537" s="68"/>
      <c r="AO16537" s="68"/>
    </row>
    <row r="16538" spans="34:41" x14ac:dyDescent="0.15">
      <c r="AH16538" s="25"/>
      <c r="AI16538" s="25"/>
      <c r="AN16538" s="68"/>
      <c r="AO16538" s="68"/>
    </row>
    <row r="16539" spans="34:41" x14ac:dyDescent="0.15">
      <c r="AH16539" s="25"/>
      <c r="AI16539" s="25"/>
      <c r="AN16539" s="68"/>
      <c r="AO16539" s="68"/>
    </row>
    <row r="16540" spans="34:41" x14ac:dyDescent="0.15">
      <c r="AH16540" s="25"/>
      <c r="AI16540" s="25"/>
      <c r="AN16540" s="68"/>
      <c r="AO16540" s="68"/>
    </row>
    <row r="16541" spans="34:41" x14ac:dyDescent="0.15">
      <c r="AH16541" s="25"/>
      <c r="AI16541" s="25"/>
      <c r="AN16541" s="68"/>
      <c r="AO16541" s="68"/>
    </row>
    <row r="16542" spans="34:41" x14ac:dyDescent="0.15">
      <c r="AH16542" s="25"/>
      <c r="AI16542" s="25"/>
      <c r="AN16542" s="68"/>
      <c r="AO16542" s="68"/>
    </row>
    <row r="16543" spans="34:41" x14ac:dyDescent="0.15">
      <c r="AH16543" s="25"/>
      <c r="AI16543" s="25"/>
      <c r="AN16543" s="68"/>
      <c r="AO16543" s="68"/>
    </row>
    <row r="16544" spans="34:41" x14ac:dyDescent="0.15">
      <c r="AH16544" s="25"/>
      <c r="AI16544" s="25"/>
      <c r="AN16544" s="68"/>
      <c r="AO16544" s="68"/>
    </row>
    <row r="16545" spans="34:41" x14ac:dyDescent="0.15">
      <c r="AH16545" s="25"/>
      <c r="AI16545" s="25"/>
      <c r="AN16545" s="68"/>
      <c r="AO16545" s="68"/>
    </row>
    <row r="16546" spans="34:41" x14ac:dyDescent="0.15">
      <c r="AH16546" s="25"/>
      <c r="AI16546" s="25"/>
      <c r="AN16546" s="68"/>
      <c r="AO16546" s="68"/>
    </row>
    <row r="16547" spans="34:41" x14ac:dyDescent="0.15">
      <c r="AH16547" s="25"/>
      <c r="AI16547" s="25"/>
      <c r="AN16547" s="68"/>
      <c r="AO16547" s="68"/>
    </row>
    <row r="16548" spans="34:41" x14ac:dyDescent="0.15">
      <c r="AH16548" s="25"/>
      <c r="AI16548" s="25"/>
      <c r="AN16548" s="68"/>
      <c r="AO16548" s="68"/>
    </row>
    <row r="16549" spans="34:41" x14ac:dyDescent="0.15">
      <c r="AH16549" s="25"/>
      <c r="AI16549" s="25"/>
      <c r="AN16549" s="68"/>
      <c r="AO16549" s="68"/>
    </row>
    <row r="16550" spans="34:41" x14ac:dyDescent="0.15">
      <c r="AH16550" s="25"/>
      <c r="AI16550" s="25"/>
      <c r="AN16550" s="68"/>
      <c r="AO16550" s="68"/>
    </row>
    <row r="16551" spans="34:41" x14ac:dyDescent="0.15">
      <c r="AH16551" s="25"/>
      <c r="AI16551" s="25"/>
      <c r="AN16551" s="68"/>
      <c r="AO16551" s="68"/>
    </row>
    <row r="16552" spans="34:41" x14ac:dyDescent="0.15">
      <c r="AH16552" s="25"/>
      <c r="AI16552" s="25"/>
      <c r="AN16552" s="68"/>
      <c r="AO16552" s="68"/>
    </row>
    <row r="16553" spans="34:41" x14ac:dyDescent="0.15">
      <c r="AH16553" s="25"/>
      <c r="AI16553" s="25"/>
      <c r="AN16553" s="68"/>
      <c r="AO16553" s="68"/>
    </row>
    <row r="16554" spans="34:41" x14ac:dyDescent="0.15">
      <c r="AH16554" s="25"/>
      <c r="AI16554" s="25"/>
      <c r="AN16554" s="68"/>
      <c r="AO16554" s="68"/>
    </row>
    <row r="16555" spans="34:41" x14ac:dyDescent="0.15">
      <c r="AH16555" s="25"/>
      <c r="AI16555" s="25"/>
      <c r="AN16555" s="68"/>
      <c r="AO16555" s="68"/>
    </row>
    <row r="16556" spans="34:41" x14ac:dyDescent="0.15">
      <c r="AH16556" s="25"/>
      <c r="AI16556" s="25"/>
      <c r="AN16556" s="68"/>
      <c r="AO16556" s="68"/>
    </row>
    <row r="16557" spans="34:41" x14ac:dyDescent="0.15">
      <c r="AH16557" s="25"/>
      <c r="AI16557" s="25"/>
      <c r="AN16557" s="68"/>
      <c r="AO16557" s="68"/>
    </row>
    <row r="16558" spans="34:41" x14ac:dyDescent="0.15">
      <c r="AH16558" s="25"/>
      <c r="AI16558" s="25"/>
      <c r="AN16558" s="68"/>
      <c r="AO16558" s="68"/>
    </row>
    <row r="16559" spans="34:41" x14ac:dyDescent="0.15">
      <c r="AH16559" s="25"/>
      <c r="AI16559" s="25"/>
      <c r="AN16559" s="68"/>
      <c r="AO16559" s="68"/>
    </row>
    <row r="16560" spans="34:41" x14ac:dyDescent="0.15">
      <c r="AH16560" s="25"/>
      <c r="AI16560" s="25"/>
      <c r="AN16560" s="68"/>
      <c r="AO16560" s="68"/>
    </row>
    <row r="16561" spans="34:41" x14ac:dyDescent="0.15">
      <c r="AH16561" s="25"/>
      <c r="AI16561" s="25"/>
      <c r="AN16561" s="68"/>
      <c r="AO16561" s="68"/>
    </row>
    <row r="16562" spans="34:41" x14ac:dyDescent="0.15">
      <c r="AH16562" s="25"/>
      <c r="AI16562" s="25"/>
      <c r="AN16562" s="68"/>
      <c r="AO16562" s="68"/>
    </row>
    <row r="16563" spans="34:41" x14ac:dyDescent="0.15">
      <c r="AH16563" s="25"/>
      <c r="AI16563" s="25"/>
      <c r="AN16563" s="68"/>
      <c r="AO16563" s="68"/>
    </row>
    <row r="16564" spans="34:41" x14ac:dyDescent="0.15">
      <c r="AH16564" s="25"/>
      <c r="AI16564" s="25"/>
      <c r="AN16564" s="68"/>
      <c r="AO16564" s="68"/>
    </row>
    <row r="16565" spans="34:41" x14ac:dyDescent="0.15">
      <c r="AH16565" s="25"/>
      <c r="AI16565" s="25"/>
      <c r="AN16565" s="68"/>
      <c r="AO16565" s="68"/>
    </row>
    <row r="16566" spans="34:41" x14ac:dyDescent="0.15">
      <c r="AH16566" s="25"/>
      <c r="AI16566" s="25"/>
      <c r="AN16566" s="68"/>
      <c r="AO16566" s="68"/>
    </row>
    <row r="16567" spans="34:41" x14ac:dyDescent="0.15">
      <c r="AH16567" s="25"/>
      <c r="AI16567" s="25"/>
      <c r="AN16567" s="68"/>
      <c r="AO16567" s="68"/>
    </row>
    <row r="16568" spans="34:41" x14ac:dyDescent="0.15">
      <c r="AH16568" s="25"/>
      <c r="AI16568" s="25"/>
      <c r="AN16568" s="68"/>
      <c r="AO16568" s="68"/>
    </row>
    <row r="16569" spans="34:41" x14ac:dyDescent="0.15">
      <c r="AH16569" s="25"/>
      <c r="AI16569" s="25"/>
      <c r="AN16569" s="68"/>
      <c r="AO16569" s="68"/>
    </row>
    <row r="16570" spans="34:41" x14ac:dyDescent="0.15">
      <c r="AH16570" s="25"/>
      <c r="AI16570" s="25"/>
      <c r="AN16570" s="68"/>
      <c r="AO16570" s="68"/>
    </row>
    <row r="16571" spans="34:41" x14ac:dyDescent="0.15">
      <c r="AH16571" s="25"/>
      <c r="AI16571" s="25"/>
      <c r="AN16571" s="68"/>
      <c r="AO16571" s="68"/>
    </row>
    <row r="16572" spans="34:41" x14ac:dyDescent="0.15">
      <c r="AH16572" s="25"/>
      <c r="AI16572" s="25"/>
      <c r="AN16572" s="68"/>
      <c r="AO16572" s="68"/>
    </row>
    <row r="16573" spans="34:41" x14ac:dyDescent="0.15">
      <c r="AH16573" s="25"/>
      <c r="AI16573" s="25"/>
      <c r="AN16573" s="68"/>
      <c r="AO16573" s="68"/>
    </row>
    <row r="16574" spans="34:41" x14ac:dyDescent="0.15">
      <c r="AH16574" s="25"/>
      <c r="AI16574" s="25"/>
      <c r="AN16574" s="68"/>
      <c r="AO16574" s="68"/>
    </row>
    <row r="16575" spans="34:41" x14ac:dyDescent="0.15">
      <c r="AH16575" s="25"/>
      <c r="AI16575" s="25"/>
      <c r="AN16575" s="68"/>
      <c r="AO16575" s="68"/>
    </row>
    <row r="16576" spans="34:41" x14ac:dyDescent="0.15">
      <c r="AH16576" s="25"/>
      <c r="AI16576" s="25"/>
      <c r="AN16576" s="68"/>
      <c r="AO16576" s="68"/>
    </row>
    <row r="16577" spans="34:41" x14ac:dyDescent="0.15">
      <c r="AH16577" s="25"/>
      <c r="AI16577" s="25"/>
      <c r="AN16577" s="68"/>
      <c r="AO16577" s="68"/>
    </row>
    <row r="16578" spans="34:41" x14ac:dyDescent="0.15">
      <c r="AH16578" s="25"/>
      <c r="AI16578" s="25"/>
      <c r="AN16578" s="68"/>
      <c r="AO16578" s="68"/>
    </row>
    <row r="16579" spans="34:41" x14ac:dyDescent="0.15">
      <c r="AH16579" s="25"/>
      <c r="AI16579" s="25"/>
      <c r="AN16579" s="68"/>
      <c r="AO16579" s="68"/>
    </row>
    <row r="16580" spans="34:41" x14ac:dyDescent="0.15">
      <c r="AH16580" s="25"/>
      <c r="AI16580" s="25"/>
      <c r="AN16580" s="68"/>
      <c r="AO16580" s="68"/>
    </row>
    <row r="16581" spans="34:41" x14ac:dyDescent="0.15">
      <c r="AH16581" s="25"/>
      <c r="AI16581" s="25"/>
      <c r="AN16581" s="68"/>
      <c r="AO16581" s="68"/>
    </row>
    <row r="16582" spans="34:41" x14ac:dyDescent="0.15">
      <c r="AH16582" s="25"/>
      <c r="AI16582" s="25"/>
      <c r="AN16582" s="68"/>
      <c r="AO16582" s="68"/>
    </row>
    <row r="16583" spans="34:41" x14ac:dyDescent="0.15">
      <c r="AH16583" s="25"/>
      <c r="AI16583" s="25"/>
      <c r="AN16583" s="68"/>
      <c r="AO16583" s="68"/>
    </row>
    <row r="16584" spans="34:41" x14ac:dyDescent="0.15">
      <c r="AH16584" s="25"/>
      <c r="AI16584" s="25"/>
      <c r="AN16584" s="68"/>
      <c r="AO16584" s="68"/>
    </row>
    <row r="16585" spans="34:41" x14ac:dyDescent="0.15">
      <c r="AH16585" s="25"/>
      <c r="AI16585" s="25"/>
      <c r="AN16585" s="68"/>
      <c r="AO16585" s="68"/>
    </row>
    <row r="16586" spans="34:41" x14ac:dyDescent="0.15">
      <c r="AH16586" s="25"/>
      <c r="AI16586" s="25"/>
      <c r="AN16586" s="68"/>
      <c r="AO16586" s="68"/>
    </row>
    <row r="16587" spans="34:41" x14ac:dyDescent="0.15">
      <c r="AH16587" s="25"/>
      <c r="AI16587" s="25"/>
      <c r="AN16587" s="68"/>
      <c r="AO16587" s="68"/>
    </row>
    <row r="16588" spans="34:41" x14ac:dyDescent="0.15">
      <c r="AH16588" s="25"/>
      <c r="AI16588" s="25"/>
      <c r="AN16588" s="68"/>
      <c r="AO16588" s="68"/>
    </row>
    <row r="16589" spans="34:41" x14ac:dyDescent="0.15">
      <c r="AH16589" s="25"/>
      <c r="AI16589" s="25"/>
      <c r="AN16589" s="68"/>
      <c r="AO16589" s="68"/>
    </row>
    <row r="16590" spans="34:41" x14ac:dyDescent="0.15">
      <c r="AH16590" s="25"/>
      <c r="AI16590" s="25"/>
      <c r="AN16590" s="68"/>
      <c r="AO16590" s="68"/>
    </row>
    <row r="16591" spans="34:41" x14ac:dyDescent="0.15">
      <c r="AH16591" s="25"/>
      <c r="AI16591" s="25"/>
      <c r="AN16591" s="68"/>
      <c r="AO16591" s="68"/>
    </row>
    <row r="16592" spans="34:41" x14ac:dyDescent="0.15">
      <c r="AH16592" s="25"/>
      <c r="AI16592" s="25"/>
      <c r="AN16592" s="68"/>
      <c r="AO16592" s="68"/>
    </row>
    <row r="16593" spans="34:41" x14ac:dyDescent="0.15">
      <c r="AH16593" s="25"/>
      <c r="AI16593" s="25"/>
      <c r="AN16593" s="68"/>
      <c r="AO16593" s="68"/>
    </row>
    <row r="16594" spans="34:41" x14ac:dyDescent="0.15">
      <c r="AH16594" s="25"/>
      <c r="AI16594" s="25"/>
      <c r="AN16594" s="68"/>
      <c r="AO16594" s="68"/>
    </row>
    <row r="16595" spans="34:41" x14ac:dyDescent="0.15">
      <c r="AH16595" s="25"/>
      <c r="AI16595" s="25"/>
      <c r="AN16595" s="68"/>
      <c r="AO16595" s="68"/>
    </row>
    <row r="16596" spans="34:41" x14ac:dyDescent="0.15">
      <c r="AH16596" s="25"/>
      <c r="AI16596" s="25"/>
      <c r="AN16596" s="68"/>
      <c r="AO16596" s="68"/>
    </row>
    <row r="16597" spans="34:41" x14ac:dyDescent="0.15">
      <c r="AH16597" s="25"/>
      <c r="AI16597" s="25"/>
      <c r="AN16597" s="68"/>
      <c r="AO16597" s="68"/>
    </row>
    <row r="16598" spans="34:41" x14ac:dyDescent="0.15">
      <c r="AH16598" s="25"/>
      <c r="AI16598" s="25"/>
      <c r="AN16598" s="68"/>
      <c r="AO16598" s="68"/>
    </row>
    <row r="16599" spans="34:41" x14ac:dyDescent="0.15">
      <c r="AH16599" s="25"/>
      <c r="AI16599" s="25"/>
      <c r="AN16599" s="68"/>
      <c r="AO16599" s="68"/>
    </row>
    <row r="16600" spans="34:41" x14ac:dyDescent="0.15">
      <c r="AH16600" s="25"/>
      <c r="AI16600" s="25"/>
      <c r="AN16600" s="68"/>
      <c r="AO16600" s="68"/>
    </row>
    <row r="16601" spans="34:41" x14ac:dyDescent="0.15">
      <c r="AH16601" s="25"/>
      <c r="AI16601" s="25"/>
      <c r="AN16601" s="68"/>
      <c r="AO16601" s="68"/>
    </row>
    <row r="16602" spans="34:41" x14ac:dyDescent="0.15">
      <c r="AH16602" s="25"/>
      <c r="AI16602" s="25"/>
      <c r="AN16602" s="68"/>
      <c r="AO16602" s="68"/>
    </row>
    <row r="16603" spans="34:41" x14ac:dyDescent="0.15">
      <c r="AH16603" s="25"/>
      <c r="AI16603" s="25"/>
      <c r="AN16603" s="68"/>
      <c r="AO16603" s="68"/>
    </row>
    <row r="16604" spans="34:41" x14ac:dyDescent="0.15">
      <c r="AH16604" s="25"/>
      <c r="AI16604" s="25"/>
      <c r="AN16604" s="68"/>
      <c r="AO16604" s="68"/>
    </row>
    <row r="16605" spans="34:41" x14ac:dyDescent="0.15">
      <c r="AH16605" s="25"/>
      <c r="AI16605" s="25"/>
      <c r="AN16605" s="68"/>
      <c r="AO16605" s="68"/>
    </row>
    <row r="16606" spans="34:41" x14ac:dyDescent="0.15">
      <c r="AH16606" s="25"/>
      <c r="AI16606" s="25"/>
      <c r="AN16606" s="68"/>
      <c r="AO16606" s="68"/>
    </row>
    <row r="16607" spans="34:41" x14ac:dyDescent="0.15">
      <c r="AH16607" s="25"/>
      <c r="AI16607" s="25"/>
      <c r="AN16607" s="68"/>
      <c r="AO16607" s="68"/>
    </row>
    <row r="16608" spans="34:41" x14ac:dyDescent="0.15">
      <c r="AH16608" s="25"/>
      <c r="AI16608" s="25"/>
      <c r="AN16608" s="68"/>
      <c r="AO16608" s="68"/>
    </row>
    <row r="16609" spans="34:41" x14ac:dyDescent="0.15">
      <c r="AH16609" s="25"/>
      <c r="AI16609" s="25"/>
      <c r="AN16609" s="68"/>
      <c r="AO16609" s="68"/>
    </row>
    <row r="16610" spans="34:41" x14ac:dyDescent="0.15">
      <c r="AH16610" s="25"/>
      <c r="AI16610" s="25"/>
      <c r="AN16610" s="68"/>
      <c r="AO16610" s="68"/>
    </row>
    <row r="16611" spans="34:41" x14ac:dyDescent="0.15">
      <c r="AH16611" s="25"/>
      <c r="AI16611" s="25"/>
      <c r="AN16611" s="68"/>
      <c r="AO16611" s="68"/>
    </row>
    <row r="16612" spans="34:41" x14ac:dyDescent="0.15">
      <c r="AH16612" s="25"/>
      <c r="AI16612" s="25"/>
      <c r="AN16612" s="68"/>
      <c r="AO16612" s="68"/>
    </row>
    <row r="16613" spans="34:41" x14ac:dyDescent="0.15">
      <c r="AH16613" s="25"/>
      <c r="AI16613" s="25"/>
      <c r="AN16613" s="68"/>
      <c r="AO16613" s="68"/>
    </row>
    <row r="16614" spans="34:41" x14ac:dyDescent="0.15">
      <c r="AH16614" s="25"/>
      <c r="AI16614" s="25"/>
      <c r="AN16614" s="68"/>
      <c r="AO16614" s="68"/>
    </row>
    <row r="16615" spans="34:41" x14ac:dyDescent="0.15">
      <c r="AH16615" s="25"/>
      <c r="AI16615" s="25"/>
      <c r="AN16615" s="68"/>
      <c r="AO16615" s="68"/>
    </row>
    <row r="16616" spans="34:41" x14ac:dyDescent="0.15">
      <c r="AH16616" s="25"/>
      <c r="AI16616" s="25"/>
      <c r="AN16616" s="68"/>
      <c r="AO16616" s="68"/>
    </row>
    <row r="16617" spans="34:41" x14ac:dyDescent="0.15">
      <c r="AH16617" s="25"/>
      <c r="AI16617" s="25"/>
      <c r="AN16617" s="68"/>
      <c r="AO16617" s="68"/>
    </row>
    <row r="16618" spans="34:41" x14ac:dyDescent="0.15">
      <c r="AH16618" s="25"/>
      <c r="AI16618" s="25"/>
      <c r="AN16618" s="68"/>
      <c r="AO16618" s="68"/>
    </row>
    <row r="16619" spans="34:41" x14ac:dyDescent="0.15">
      <c r="AH16619" s="25"/>
      <c r="AI16619" s="25"/>
      <c r="AN16619" s="68"/>
      <c r="AO16619" s="68"/>
    </row>
    <row r="16620" spans="34:41" x14ac:dyDescent="0.15">
      <c r="AH16620" s="25"/>
      <c r="AI16620" s="25"/>
      <c r="AN16620" s="68"/>
      <c r="AO16620" s="68"/>
    </row>
    <row r="16621" spans="34:41" x14ac:dyDescent="0.15">
      <c r="AH16621" s="25"/>
      <c r="AI16621" s="25"/>
      <c r="AN16621" s="68"/>
      <c r="AO16621" s="68"/>
    </row>
    <row r="16622" spans="34:41" x14ac:dyDescent="0.15">
      <c r="AH16622" s="25"/>
      <c r="AI16622" s="25"/>
      <c r="AN16622" s="68"/>
      <c r="AO16622" s="68"/>
    </row>
    <row r="16623" spans="34:41" x14ac:dyDescent="0.15">
      <c r="AH16623" s="25"/>
      <c r="AI16623" s="25"/>
      <c r="AN16623" s="68"/>
      <c r="AO16623" s="68"/>
    </row>
    <row r="16624" spans="34:41" x14ac:dyDescent="0.15">
      <c r="AH16624" s="25"/>
      <c r="AI16624" s="25"/>
      <c r="AN16624" s="68"/>
      <c r="AO16624" s="68"/>
    </row>
    <row r="16625" spans="34:41" x14ac:dyDescent="0.15">
      <c r="AH16625" s="25"/>
      <c r="AI16625" s="25"/>
      <c r="AN16625" s="68"/>
      <c r="AO16625" s="68"/>
    </row>
    <row r="16626" spans="34:41" x14ac:dyDescent="0.15">
      <c r="AH16626" s="25"/>
      <c r="AI16626" s="25"/>
      <c r="AN16626" s="68"/>
      <c r="AO16626" s="68"/>
    </row>
    <row r="16627" spans="34:41" x14ac:dyDescent="0.15">
      <c r="AH16627" s="25"/>
      <c r="AI16627" s="25"/>
      <c r="AN16627" s="68"/>
      <c r="AO16627" s="68"/>
    </row>
    <row r="16628" spans="34:41" x14ac:dyDescent="0.15">
      <c r="AH16628" s="25"/>
      <c r="AI16628" s="25"/>
      <c r="AN16628" s="68"/>
      <c r="AO16628" s="68"/>
    </row>
    <row r="16629" spans="34:41" x14ac:dyDescent="0.15">
      <c r="AH16629" s="25"/>
      <c r="AI16629" s="25"/>
      <c r="AN16629" s="68"/>
      <c r="AO16629" s="68"/>
    </row>
    <row r="16630" spans="34:41" x14ac:dyDescent="0.15">
      <c r="AH16630" s="25"/>
      <c r="AI16630" s="25"/>
      <c r="AN16630" s="68"/>
      <c r="AO16630" s="68"/>
    </row>
    <row r="16631" spans="34:41" x14ac:dyDescent="0.15">
      <c r="AH16631" s="25"/>
      <c r="AI16631" s="25"/>
      <c r="AN16631" s="68"/>
      <c r="AO16631" s="68"/>
    </row>
    <row r="16632" spans="34:41" x14ac:dyDescent="0.15">
      <c r="AH16632" s="25"/>
      <c r="AI16632" s="25"/>
      <c r="AN16632" s="68"/>
      <c r="AO16632" s="68"/>
    </row>
    <row r="16633" spans="34:41" x14ac:dyDescent="0.15">
      <c r="AH16633" s="25"/>
      <c r="AI16633" s="25"/>
      <c r="AN16633" s="68"/>
      <c r="AO16633" s="68"/>
    </row>
    <row r="16634" spans="34:41" x14ac:dyDescent="0.15">
      <c r="AH16634" s="25"/>
      <c r="AI16634" s="25"/>
      <c r="AN16634" s="68"/>
      <c r="AO16634" s="68"/>
    </row>
    <row r="16635" spans="34:41" x14ac:dyDescent="0.15">
      <c r="AH16635" s="25"/>
      <c r="AI16635" s="25"/>
      <c r="AN16635" s="68"/>
      <c r="AO16635" s="68"/>
    </row>
    <row r="16636" spans="34:41" x14ac:dyDescent="0.15">
      <c r="AH16636" s="25"/>
      <c r="AI16636" s="25"/>
      <c r="AN16636" s="68"/>
      <c r="AO16636" s="68"/>
    </row>
    <row r="16637" spans="34:41" x14ac:dyDescent="0.15">
      <c r="AH16637" s="25"/>
      <c r="AI16637" s="25"/>
      <c r="AN16637" s="68"/>
      <c r="AO16637" s="68"/>
    </row>
    <row r="16638" spans="34:41" x14ac:dyDescent="0.15">
      <c r="AH16638" s="25"/>
      <c r="AI16638" s="25"/>
      <c r="AN16638" s="68"/>
      <c r="AO16638" s="68"/>
    </row>
    <row r="16639" spans="34:41" x14ac:dyDescent="0.15">
      <c r="AH16639" s="25"/>
      <c r="AI16639" s="25"/>
      <c r="AN16639" s="68"/>
      <c r="AO16639" s="68"/>
    </row>
    <row r="16640" spans="34:41" x14ac:dyDescent="0.15">
      <c r="AH16640" s="25"/>
      <c r="AI16640" s="25"/>
      <c r="AN16640" s="68"/>
      <c r="AO16640" s="68"/>
    </row>
    <row r="16641" spans="34:41" x14ac:dyDescent="0.15">
      <c r="AH16641" s="25"/>
      <c r="AI16641" s="25"/>
      <c r="AN16641" s="68"/>
      <c r="AO16641" s="68"/>
    </row>
    <row r="16642" spans="34:41" x14ac:dyDescent="0.15">
      <c r="AH16642" s="25"/>
      <c r="AI16642" s="25"/>
      <c r="AN16642" s="68"/>
      <c r="AO16642" s="68"/>
    </row>
    <row r="16643" spans="34:41" x14ac:dyDescent="0.15">
      <c r="AH16643" s="25"/>
      <c r="AI16643" s="25"/>
      <c r="AN16643" s="68"/>
      <c r="AO16643" s="68"/>
    </row>
    <row r="16644" spans="34:41" x14ac:dyDescent="0.15">
      <c r="AH16644" s="25"/>
      <c r="AI16644" s="25"/>
      <c r="AN16644" s="68"/>
      <c r="AO16644" s="68"/>
    </row>
    <row r="16645" spans="34:41" x14ac:dyDescent="0.15">
      <c r="AH16645" s="25"/>
      <c r="AI16645" s="25"/>
      <c r="AN16645" s="68"/>
      <c r="AO16645" s="68"/>
    </row>
    <row r="16646" spans="34:41" x14ac:dyDescent="0.15">
      <c r="AH16646" s="25"/>
      <c r="AI16646" s="25"/>
      <c r="AN16646" s="68"/>
      <c r="AO16646" s="68"/>
    </row>
    <row r="16647" spans="34:41" x14ac:dyDescent="0.15">
      <c r="AH16647" s="25"/>
      <c r="AI16647" s="25"/>
      <c r="AN16647" s="68"/>
      <c r="AO16647" s="68"/>
    </row>
    <row r="16648" spans="34:41" x14ac:dyDescent="0.15">
      <c r="AH16648" s="25"/>
      <c r="AI16648" s="25"/>
      <c r="AN16648" s="68"/>
      <c r="AO16648" s="68"/>
    </row>
    <row r="16649" spans="34:41" x14ac:dyDescent="0.15">
      <c r="AH16649" s="25"/>
      <c r="AI16649" s="25"/>
      <c r="AN16649" s="68"/>
      <c r="AO16649" s="68"/>
    </row>
    <row r="16650" spans="34:41" x14ac:dyDescent="0.15">
      <c r="AH16650" s="25"/>
      <c r="AI16650" s="25"/>
      <c r="AN16650" s="68"/>
      <c r="AO16650" s="68"/>
    </row>
    <row r="16651" spans="34:41" x14ac:dyDescent="0.15">
      <c r="AH16651" s="25"/>
      <c r="AI16651" s="25"/>
      <c r="AN16651" s="68"/>
      <c r="AO16651" s="68"/>
    </row>
    <row r="16652" spans="34:41" x14ac:dyDescent="0.15">
      <c r="AH16652" s="25"/>
      <c r="AI16652" s="25"/>
      <c r="AN16652" s="68"/>
      <c r="AO16652" s="68"/>
    </row>
    <row r="16653" spans="34:41" x14ac:dyDescent="0.15">
      <c r="AH16653" s="25"/>
      <c r="AI16653" s="25"/>
      <c r="AN16653" s="68"/>
      <c r="AO16653" s="68"/>
    </row>
    <row r="16654" spans="34:41" x14ac:dyDescent="0.15">
      <c r="AH16654" s="25"/>
      <c r="AI16654" s="25"/>
      <c r="AN16654" s="68"/>
      <c r="AO16654" s="68"/>
    </row>
    <row r="16655" spans="34:41" x14ac:dyDescent="0.15">
      <c r="AH16655" s="25"/>
      <c r="AI16655" s="25"/>
      <c r="AN16655" s="68"/>
      <c r="AO16655" s="68"/>
    </row>
    <row r="16656" spans="34:41" x14ac:dyDescent="0.15">
      <c r="AH16656" s="25"/>
      <c r="AI16656" s="25"/>
      <c r="AN16656" s="68"/>
      <c r="AO16656" s="68"/>
    </row>
    <row r="16657" spans="34:41" x14ac:dyDescent="0.15">
      <c r="AH16657" s="25"/>
      <c r="AI16657" s="25"/>
      <c r="AN16657" s="68"/>
      <c r="AO16657" s="68"/>
    </row>
    <row r="16658" spans="34:41" x14ac:dyDescent="0.15">
      <c r="AH16658" s="25"/>
      <c r="AI16658" s="25"/>
      <c r="AN16658" s="68"/>
      <c r="AO16658" s="68"/>
    </row>
    <row r="16659" spans="34:41" x14ac:dyDescent="0.15">
      <c r="AH16659" s="25"/>
      <c r="AI16659" s="25"/>
      <c r="AN16659" s="68"/>
      <c r="AO16659" s="68"/>
    </row>
    <row r="16660" spans="34:41" x14ac:dyDescent="0.15">
      <c r="AH16660" s="25"/>
      <c r="AI16660" s="25"/>
      <c r="AN16660" s="68"/>
      <c r="AO16660" s="68"/>
    </row>
    <row r="16661" spans="34:41" x14ac:dyDescent="0.15">
      <c r="AH16661" s="25"/>
      <c r="AI16661" s="25"/>
      <c r="AN16661" s="68"/>
      <c r="AO16661" s="68"/>
    </row>
    <row r="16662" spans="34:41" x14ac:dyDescent="0.15">
      <c r="AH16662" s="25"/>
      <c r="AI16662" s="25"/>
      <c r="AN16662" s="68"/>
      <c r="AO16662" s="68"/>
    </row>
    <row r="16663" spans="34:41" x14ac:dyDescent="0.15">
      <c r="AH16663" s="25"/>
      <c r="AI16663" s="25"/>
      <c r="AN16663" s="68"/>
      <c r="AO16663" s="68"/>
    </row>
    <row r="16664" spans="34:41" x14ac:dyDescent="0.15">
      <c r="AH16664" s="25"/>
      <c r="AI16664" s="25"/>
      <c r="AN16664" s="68"/>
      <c r="AO16664" s="68"/>
    </row>
    <row r="16665" spans="34:41" x14ac:dyDescent="0.15">
      <c r="AH16665" s="25"/>
      <c r="AI16665" s="25"/>
      <c r="AN16665" s="68"/>
      <c r="AO16665" s="68"/>
    </row>
    <row r="16666" spans="34:41" x14ac:dyDescent="0.15">
      <c r="AH16666" s="25"/>
      <c r="AI16666" s="25"/>
      <c r="AN16666" s="68"/>
      <c r="AO16666" s="68"/>
    </row>
    <row r="16667" spans="34:41" x14ac:dyDescent="0.15">
      <c r="AH16667" s="25"/>
      <c r="AI16667" s="25"/>
      <c r="AN16667" s="68"/>
      <c r="AO16667" s="68"/>
    </row>
    <row r="16668" spans="34:41" x14ac:dyDescent="0.15">
      <c r="AH16668" s="25"/>
      <c r="AI16668" s="25"/>
      <c r="AN16668" s="68"/>
      <c r="AO16668" s="68"/>
    </row>
    <row r="16669" spans="34:41" x14ac:dyDescent="0.15">
      <c r="AH16669" s="25"/>
      <c r="AI16669" s="25"/>
      <c r="AN16669" s="68"/>
      <c r="AO16669" s="68"/>
    </row>
    <row r="16670" spans="34:41" x14ac:dyDescent="0.15">
      <c r="AH16670" s="25"/>
      <c r="AI16670" s="25"/>
      <c r="AN16670" s="68"/>
      <c r="AO16670" s="68"/>
    </row>
    <row r="16671" spans="34:41" x14ac:dyDescent="0.15">
      <c r="AH16671" s="25"/>
      <c r="AI16671" s="25"/>
      <c r="AN16671" s="68"/>
      <c r="AO16671" s="68"/>
    </row>
    <row r="16672" spans="34:41" x14ac:dyDescent="0.15">
      <c r="AH16672" s="25"/>
      <c r="AI16672" s="25"/>
      <c r="AN16672" s="68"/>
      <c r="AO16672" s="68"/>
    </row>
    <row r="16673" spans="34:41" x14ac:dyDescent="0.15">
      <c r="AH16673" s="25"/>
      <c r="AI16673" s="25"/>
      <c r="AN16673" s="68"/>
      <c r="AO16673" s="68"/>
    </row>
    <row r="16674" spans="34:41" x14ac:dyDescent="0.15">
      <c r="AH16674" s="25"/>
      <c r="AI16674" s="25"/>
      <c r="AN16674" s="68"/>
      <c r="AO16674" s="68"/>
    </row>
    <row r="16675" spans="34:41" x14ac:dyDescent="0.15">
      <c r="AH16675" s="25"/>
      <c r="AI16675" s="25"/>
      <c r="AN16675" s="68"/>
      <c r="AO16675" s="68"/>
    </row>
    <row r="16676" spans="34:41" x14ac:dyDescent="0.15">
      <c r="AH16676" s="25"/>
      <c r="AI16676" s="25"/>
      <c r="AN16676" s="68"/>
      <c r="AO16676" s="68"/>
    </row>
    <row r="16677" spans="34:41" x14ac:dyDescent="0.15">
      <c r="AH16677" s="25"/>
      <c r="AI16677" s="25"/>
      <c r="AN16677" s="68"/>
      <c r="AO16677" s="68"/>
    </row>
    <row r="16678" spans="34:41" x14ac:dyDescent="0.15">
      <c r="AH16678" s="25"/>
      <c r="AI16678" s="25"/>
      <c r="AN16678" s="68"/>
      <c r="AO16678" s="68"/>
    </row>
    <row r="16679" spans="34:41" x14ac:dyDescent="0.15">
      <c r="AH16679" s="25"/>
      <c r="AI16679" s="25"/>
      <c r="AN16679" s="68"/>
      <c r="AO16679" s="68"/>
    </row>
    <row r="16680" spans="34:41" x14ac:dyDescent="0.15">
      <c r="AH16680" s="25"/>
      <c r="AI16680" s="25"/>
      <c r="AN16680" s="68"/>
      <c r="AO16680" s="68"/>
    </row>
    <row r="16681" spans="34:41" x14ac:dyDescent="0.15">
      <c r="AH16681" s="25"/>
      <c r="AI16681" s="25"/>
      <c r="AN16681" s="68"/>
      <c r="AO16681" s="68"/>
    </row>
    <row r="16682" spans="34:41" x14ac:dyDescent="0.15">
      <c r="AH16682" s="25"/>
      <c r="AI16682" s="25"/>
      <c r="AN16682" s="68"/>
      <c r="AO16682" s="68"/>
    </row>
    <row r="16683" spans="34:41" x14ac:dyDescent="0.15">
      <c r="AH16683" s="25"/>
      <c r="AI16683" s="25"/>
      <c r="AN16683" s="68"/>
      <c r="AO16683" s="68"/>
    </row>
    <row r="16684" spans="34:41" x14ac:dyDescent="0.15">
      <c r="AH16684" s="25"/>
      <c r="AI16684" s="25"/>
      <c r="AN16684" s="68"/>
      <c r="AO16684" s="68"/>
    </row>
    <row r="16685" spans="34:41" x14ac:dyDescent="0.15">
      <c r="AH16685" s="25"/>
      <c r="AI16685" s="25"/>
      <c r="AN16685" s="68"/>
      <c r="AO16685" s="68"/>
    </row>
    <row r="16686" spans="34:41" x14ac:dyDescent="0.15">
      <c r="AH16686" s="25"/>
      <c r="AI16686" s="25"/>
      <c r="AN16686" s="68"/>
      <c r="AO16686" s="68"/>
    </row>
    <row r="16687" spans="34:41" x14ac:dyDescent="0.15">
      <c r="AH16687" s="25"/>
      <c r="AI16687" s="25"/>
      <c r="AN16687" s="68"/>
      <c r="AO16687" s="68"/>
    </row>
    <row r="16688" spans="34:41" x14ac:dyDescent="0.15">
      <c r="AH16688" s="25"/>
      <c r="AI16688" s="25"/>
      <c r="AN16688" s="68"/>
      <c r="AO16688" s="68"/>
    </row>
    <row r="16689" spans="34:41" x14ac:dyDescent="0.15">
      <c r="AH16689" s="25"/>
      <c r="AI16689" s="25"/>
      <c r="AN16689" s="68"/>
      <c r="AO16689" s="68"/>
    </row>
    <row r="16690" spans="34:41" x14ac:dyDescent="0.15">
      <c r="AH16690" s="25"/>
      <c r="AI16690" s="25"/>
      <c r="AN16690" s="68"/>
      <c r="AO16690" s="68"/>
    </row>
    <row r="16691" spans="34:41" x14ac:dyDescent="0.15">
      <c r="AH16691" s="25"/>
      <c r="AI16691" s="25"/>
      <c r="AN16691" s="68"/>
      <c r="AO16691" s="68"/>
    </row>
    <row r="16692" spans="34:41" x14ac:dyDescent="0.15">
      <c r="AH16692" s="25"/>
      <c r="AI16692" s="25"/>
      <c r="AN16692" s="68"/>
      <c r="AO16692" s="68"/>
    </row>
    <row r="16693" spans="34:41" x14ac:dyDescent="0.15">
      <c r="AH16693" s="25"/>
      <c r="AI16693" s="25"/>
      <c r="AN16693" s="68"/>
      <c r="AO16693" s="68"/>
    </row>
    <row r="16694" spans="34:41" x14ac:dyDescent="0.15">
      <c r="AH16694" s="25"/>
      <c r="AI16694" s="25"/>
      <c r="AN16694" s="68"/>
      <c r="AO16694" s="68"/>
    </row>
    <row r="16695" spans="34:41" x14ac:dyDescent="0.15">
      <c r="AH16695" s="25"/>
      <c r="AI16695" s="25"/>
      <c r="AN16695" s="68"/>
      <c r="AO16695" s="68"/>
    </row>
    <row r="16696" spans="34:41" x14ac:dyDescent="0.15">
      <c r="AH16696" s="25"/>
      <c r="AI16696" s="25"/>
      <c r="AN16696" s="68"/>
      <c r="AO16696" s="68"/>
    </row>
    <row r="16697" spans="34:41" x14ac:dyDescent="0.15">
      <c r="AH16697" s="25"/>
      <c r="AI16697" s="25"/>
      <c r="AN16697" s="68"/>
      <c r="AO16697" s="68"/>
    </row>
    <row r="16698" spans="34:41" x14ac:dyDescent="0.15">
      <c r="AH16698" s="25"/>
      <c r="AI16698" s="25"/>
      <c r="AN16698" s="68"/>
      <c r="AO16698" s="68"/>
    </row>
    <row r="16699" spans="34:41" x14ac:dyDescent="0.15">
      <c r="AH16699" s="25"/>
      <c r="AI16699" s="25"/>
      <c r="AN16699" s="68"/>
      <c r="AO16699" s="68"/>
    </row>
    <row r="16700" spans="34:41" x14ac:dyDescent="0.15">
      <c r="AH16700" s="25"/>
      <c r="AI16700" s="25"/>
      <c r="AN16700" s="68"/>
      <c r="AO16700" s="68"/>
    </row>
    <row r="16701" spans="34:41" x14ac:dyDescent="0.15">
      <c r="AH16701" s="25"/>
      <c r="AI16701" s="25"/>
      <c r="AN16701" s="68"/>
      <c r="AO16701" s="68"/>
    </row>
    <row r="16702" spans="34:41" x14ac:dyDescent="0.15">
      <c r="AH16702" s="25"/>
      <c r="AI16702" s="25"/>
      <c r="AN16702" s="68"/>
      <c r="AO16702" s="68"/>
    </row>
    <row r="16703" spans="34:41" x14ac:dyDescent="0.15">
      <c r="AH16703" s="25"/>
      <c r="AI16703" s="25"/>
      <c r="AN16703" s="68"/>
      <c r="AO16703" s="68"/>
    </row>
    <row r="16704" spans="34:41" x14ac:dyDescent="0.15">
      <c r="AH16704" s="25"/>
      <c r="AI16704" s="25"/>
      <c r="AN16704" s="68"/>
      <c r="AO16704" s="68"/>
    </row>
    <row r="16705" spans="34:41" x14ac:dyDescent="0.15">
      <c r="AH16705" s="25"/>
      <c r="AI16705" s="25"/>
      <c r="AN16705" s="68"/>
      <c r="AO16705" s="68"/>
    </row>
    <row r="16706" spans="34:41" x14ac:dyDescent="0.15">
      <c r="AH16706" s="25"/>
      <c r="AI16706" s="25"/>
      <c r="AN16706" s="68"/>
      <c r="AO16706" s="68"/>
    </row>
    <row r="16707" spans="34:41" x14ac:dyDescent="0.15">
      <c r="AH16707" s="25"/>
      <c r="AI16707" s="25"/>
      <c r="AN16707" s="68"/>
      <c r="AO16707" s="68"/>
    </row>
    <row r="16708" spans="34:41" x14ac:dyDescent="0.15">
      <c r="AH16708" s="25"/>
      <c r="AI16708" s="25"/>
      <c r="AN16708" s="68"/>
      <c r="AO16708" s="68"/>
    </row>
    <row r="16709" spans="34:41" x14ac:dyDescent="0.15">
      <c r="AH16709" s="25"/>
      <c r="AI16709" s="25"/>
      <c r="AN16709" s="68"/>
      <c r="AO16709" s="68"/>
    </row>
    <row r="16710" spans="34:41" x14ac:dyDescent="0.15">
      <c r="AH16710" s="25"/>
      <c r="AI16710" s="25"/>
      <c r="AN16710" s="68"/>
      <c r="AO16710" s="68"/>
    </row>
    <row r="16711" spans="34:41" x14ac:dyDescent="0.15">
      <c r="AH16711" s="25"/>
      <c r="AI16711" s="25"/>
      <c r="AN16711" s="68"/>
      <c r="AO16711" s="68"/>
    </row>
    <row r="16712" spans="34:41" x14ac:dyDescent="0.15">
      <c r="AH16712" s="25"/>
      <c r="AI16712" s="25"/>
      <c r="AN16712" s="68"/>
      <c r="AO16712" s="68"/>
    </row>
    <row r="16713" spans="34:41" x14ac:dyDescent="0.15">
      <c r="AH16713" s="25"/>
      <c r="AI16713" s="25"/>
      <c r="AN16713" s="68"/>
      <c r="AO16713" s="68"/>
    </row>
    <row r="16714" spans="34:41" x14ac:dyDescent="0.15">
      <c r="AH16714" s="25"/>
      <c r="AI16714" s="25"/>
      <c r="AN16714" s="68"/>
      <c r="AO16714" s="68"/>
    </row>
    <row r="16715" spans="34:41" x14ac:dyDescent="0.15">
      <c r="AH16715" s="25"/>
      <c r="AI16715" s="25"/>
      <c r="AN16715" s="68"/>
      <c r="AO16715" s="68"/>
    </row>
    <row r="16716" spans="34:41" x14ac:dyDescent="0.15">
      <c r="AH16716" s="25"/>
      <c r="AI16716" s="25"/>
      <c r="AN16716" s="68"/>
      <c r="AO16716" s="68"/>
    </row>
    <row r="16717" spans="34:41" x14ac:dyDescent="0.15">
      <c r="AH16717" s="25"/>
      <c r="AI16717" s="25"/>
      <c r="AN16717" s="68"/>
      <c r="AO16717" s="68"/>
    </row>
    <row r="16718" spans="34:41" x14ac:dyDescent="0.15">
      <c r="AH16718" s="25"/>
      <c r="AI16718" s="25"/>
      <c r="AN16718" s="68"/>
      <c r="AO16718" s="68"/>
    </row>
    <row r="16719" spans="34:41" x14ac:dyDescent="0.15">
      <c r="AH16719" s="25"/>
      <c r="AI16719" s="25"/>
      <c r="AN16719" s="68"/>
      <c r="AO16719" s="68"/>
    </row>
    <row r="16720" spans="34:41" x14ac:dyDescent="0.15">
      <c r="AH16720" s="25"/>
      <c r="AI16720" s="25"/>
      <c r="AN16720" s="68"/>
      <c r="AO16720" s="68"/>
    </row>
    <row r="16721" spans="34:41" x14ac:dyDescent="0.15">
      <c r="AH16721" s="25"/>
      <c r="AI16721" s="25"/>
      <c r="AN16721" s="68"/>
      <c r="AO16721" s="68"/>
    </row>
    <row r="16722" spans="34:41" x14ac:dyDescent="0.15">
      <c r="AH16722" s="25"/>
      <c r="AI16722" s="25"/>
      <c r="AN16722" s="68"/>
      <c r="AO16722" s="68"/>
    </row>
    <row r="16723" spans="34:41" x14ac:dyDescent="0.15">
      <c r="AH16723" s="25"/>
      <c r="AI16723" s="25"/>
      <c r="AN16723" s="68"/>
      <c r="AO16723" s="68"/>
    </row>
    <row r="16724" spans="34:41" x14ac:dyDescent="0.15">
      <c r="AH16724" s="25"/>
      <c r="AI16724" s="25"/>
      <c r="AN16724" s="68"/>
      <c r="AO16724" s="68"/>
    </row>
    <row r="16725" spans="34:41" x14ac:dyDescent="0.15">
      <c r="AH16725" s="25"/>
      <c r="AI16725" s="25"/>
      <c r="AN16725" s="68"/>
      <c r="AO16725" s="68"/>
    </row>
    <row r="16726" spans="34:41" x14ac:dyDescent="0.15">
      <c r="AH16726" s="25"/>
      <c r="AI16726" s="25"/>
      <c r="AN16726" s="68"/>
      <c r="AO16726" s="68"/>
    </row>
    <row r="16727" spans="34:41" x14ac:dyDescent="0.15">
      <c r="AH16727" s="25"/>
      <c r="AI16727" s="25"/>
      <c r="AN16727" s="68"/>
      <c r="AO16727" s="68"/>
    </row>
    <row r="16728" spans="34:41" x14ac:dyDescent="0.15">
      <c r="AH16728" s="25"/>
      <c r="AI16728" s="25"/>
      <c r="AN16728" s="68"/>
      <c r="AO16728" s="68"/>
    </row>
    <row r="16729" spans="34:41" x14ac:dyDescent="0.15">
      <c r="AH16729" s="25"/>
      <c r="AI16729" s="25"/>
      <c r="AN16729" s="68"/>
      <c r="AO16729" s="68"/>
    </row>
    <row r="16730" spans="34:41" x14ac:dyDescent="0.15">
      <c r="AH16730" s="25"/>
      <c r="AI16730" s="25"/>
      <c r="AN16730" s="68"/>
      <c r="AO16730" s="68"/>
    </row>
    <row r="16731" spans="34:41" x14ac:dyDescent="0.15">
      <c r="AH16731" s="25"/>
      <c r="AI16731" s="25"/>
      <c r="AN16731" s="68"/>
      <c r="AO16731" s="68"/>
    </row>
    <row r="16732" spans="34:41" x14ac:dyDescent="0.15">
      <c r="AH16732" s="25"/>
      <c r="AI16732" s="25"/>
      <c r="AN16732" s="68"/>
      <c r="AO16732" s="68"/>
    </row>
    <row r="16733" spans="34:41" x14ac:dyDescent="0.15">
      <c r="AH16733" s="25"/>
      <c r="AI16733" s="25"/>
      <c r="AN16733" s="68"/>
      <c r="AO16733" s="68"/>
    </row>
    <row r="16734" spans="34:41" x14ac:dyDescent="0.15">
      <c r="AH16734" s="25"/>
      <c r="AI16734" s="25"/>
      <c r="AN16734" s="68"/>
      <c r="AO16734" s="68"/>
    </row>
    <row r="16735" spans="34:41" x14ac:dyDescent="0.15">
      <c r="AH16735" s="25"/>
      <c r="AI16735" s="25"/>
      <c r="AN16735" s="68"/>
      <c r="AO16735" s="68"/>
    </row>
    <row r="16736" spans="34:41" x14ac:dyDescent="0.15">
      <c r="AH16736" s="25"/>
      <c r="AI16736" s="25"/>
      <c r="AN16736" s="68"/>
      <c r="AO16736" s="68"/>
    </row>
    <row r="16737" spans="34:41" x14ac:dyDescent="0.15">
      <c r="AH16737" s="25"/>
      <c r="AI16737" s="25"/>
      <c r="AN16737" s="68"/>
      <c r="AO16737" s="68"/>
    </row>
    <row r="16738" spans="34:41" x14ac:dyDescent="0.15">
      <c r="AH16738" s="25"/>
      <c r="AI16738" s="25"/>
      <c r="AN16738" s="68"/>
      <c r="AO16738" s="68"/>
    </row>
    <row r="16739" spans="34:41" x14ac:dyDescent="0.15">
      <c r="AH16739" s="25"/>
      <c r="AI16739" s="25"/>
      <c r="AN16739" s="68"/>
      <c r="AO16739" s="68"/>
    </row>
    <row r="16740" spans="34:41" x14ac:dyDescent="0.15">
      <c r="AH16740" s="25"/>
      <c r="AI16740" s="25"/>
      <c r="AN16740" s="68"/>
      <c r="AO16740" s="68"/>
    </row>
    <row r="16741" spans="34:41" x14ac:dyDescent="0.15">
      <c r="AH16741" s="25"/>
      <c r="AI16741" s="25"/>
      <c r="AN16741" s="68"/>
      <c r="AO16741" s="68"/>
    </row>
    <row r="16742" spans="34:41" x14ac:dyDescent="0.15">
      <c r="AH16742" s="25"/>
      <c r="AI16742" s="25"/>
      <c r="AN16742" s="68"/>
      <c r="AO16742" s="68"/>
    </row>
    <row r="16743" spans="34:41" x14ac:dyDescent="0.15">
      <c r="AH16743" s="25"/>
      <c r="AI16743" s="25"/>
      <c r="AN16743" s="68"/>
      <c r="AO16743" s="68"/>
    </row>
    <row r="16744" spans="34:41" x14ac:dyDescent="0.15">
      <c r="AH16744" s="25"/>
      <c r="AI16744" s="25"/>
      <c r="AN16744" s="68"/>
      <c r="AO16744" s="68"/>
    </row>
    <row r="16745" spans="34:41" x14ac:dyDescent="0.15">
      <c r="AH16745" s="25"/>
      <c r="AI16745" s="25"/>
      <c r="AN16745" s="68"/>
      <c r="AO16745" s="68"/>
    </row>
    <row r="16746" spans="34:41" x14ac:dyDescent="0.15">
      <c r="AH16746" s="25"/>
      <c r="AI16746" s="25"/>
      <c r="AN16746" s="68"/>
      <c r="AO16746" s="68"/>
    </row>
    <row r="16747" spans="34:41" x14ac:dyDescent="0.15">
      <c r="AH16747" s="25"/>
      <c r="AI16747" s="25"/>
      <c r="AN16747" s="68"/>
      <c r="AO16747" s="68"/>
    </row>
    <row r="16748" spans="34:41" x14ac:dyDescent="0.15">
      <c r="AH16748" s="25"/>
      <c r="AI16748" s="25"/>
      <c r="AN16748" s="68"/>
      <c r="AO16748" s="68"/>
    </row>
    <row r="16749" spans="34:41" x14ac:dyDescent="0.15">
      <c r="AH16749" s="25"/>
      <c r="AI16749" s="25"/>
      <c r="AN16749" s="68"/>
      <c r="AO16749" s="68"/>
    </row>
    <row r="16750" spans="34:41" x14ac:dyDescent="0.15">
      <c r="AH16750" s="25"/>
      <c r="AI16750" s="25"/>
      <c r="AN16750" s="68"/>
      <c r="AO16750" s="68"/>
    </row>
    <row r="16751" spans="34:41" x14ac:dyDescent="0.15">
      <c r="AH16751" s="25"/>
      <c r="AI16751" s="25"/>
      <c r="AN16751" s="68"/>
      <c r="AO16751" s="68"/>
    </row>
    <row r="16752" spans="34:41" x14ac:dyDescent="0.15">
      <c r="AH16752" s="25"/>
      <c r="AI16752" s="25"/>
      <c r="AN16752" s="68"/>
      <c r="AO16752" s="68"/>
    </row>
    <row r="16753" spans="34:41" x14ac:dyDescent="0.15">
      <c r="AH16753" s="25"/>
      <c r="AI16753" s="25"/>
      <c r="AN16753" s="68"/>
      <c r="AO16753" s="68"/>
    </row>
    <row r="16754" spans="34:41" x14ac:dyDescent="0.15">
      <c r="AH16754" s="25"/>
      <c r="AI16754" s="25"/>
      <c r="AN16754" s="68"/>
      <c r="AO16754" s="68"/>
    </row>
    <row r="16755" spans="34:41" x14ac:dyDescent="0.15">
      <c r="AH16755" s="25"/>
      <c r="AI16755" s="25"/>
      <c r="AN16755" s="68"/>
      <c r="AO16755" s="68"/>
    </row>
    <row r="16756" spans="34:41" x14ac:dyDescent="0.15">
      <c r="AH16756" s="25"/>
      <c r="AI16756" s="25"/>
      <c r="AN16756" s="68"/>
      <c r="AO16756" s="68"/>
    </row>
    <row r="16757" spans="34:41" x14ac:dyDescent="0.15">
      <c r="AH16757" s="25"/>
      <c r="AI16757" s="25"/>
      <c r="AN16757" s="68"/>
      <c r="AO16757" s="68"/>
    </row>
    <row r="16758" spans="34:41" x14ac:dyDescent="0.15">
      <c r="AH16758" s="25"/>
      <c r="AI16758" s="25"/>
      <c r="AN16758" s="68"/>
      <c r="AO16758" s="68"/>
    </row>
    <row r="16759" spans="34:41" x14ac:dyDescent="0.15">
      <c r="AH16759" s="25"/>
      <c r="AI16759" s="25"/>
      <c r="AN16759" s="68"/>
      <c r="AO16759" s="68"/>
    </row>
    <row r="16760" spans="34:41" x14ac:dyDescent="0.15">
      <c r="AH16760" s="25"/>
      <c r="AI16760" s="25"/>
      <c r="AN16760" s="68"/>
      <c r="AO16760" s="68"/>
    </row>
    <row r="16761" spans="34:41" x14ac:dyDescent="0.15">
      <c r="AH16761" s="25"/>
      <c r="AI16761" s="25"/>
      <c r="AN16761" s="68"/>
      <c r="AO16761" s="68"/>
    </row>
    <row r="16762" spans="34:41" x14ac:dyDescent="0.15">
      <c r="AH16762" s="25"/>
      <c r="AI16762" s="25"/>
      <c r="AN16762" s="68"/>
      <c r="AO16762" s="68"/>
    </row>
    <row r="16763" spans="34:41" x14ac:dyDescent="0.15">
      <c r="AH16763" s="25"/>
      <c r="AI16763" s="25"/>
      <c r="AN16763" s="68"/>
      <c r="AO16763" s="68"/>
    </row>
    <row r="16764" spans="34:41" x14ac:dyDescent="0.15">
      <c r="AH16764" s="25"/>
      <c r="AI16764" s="25"/>
      <c r="AN16764" s="68"/>
      <c r="AO16764" s="68"/>
    </row>
    <row r="16765" spans="34:41" x14ac:dyDescent="0.15">
      <c r="AH16765" s="25"/>
      <c r="AI16765" s="25"/>
      <c r="AN16765" s="68"/>
      <c r="AO16765" s="68"/>
    </row>
    <row r="16766" spans="34:41" x14ac:dyDescent="0.15">
      <c r="AH16766" s="25"/>
      <c r="AI16766" s="25"/>
      <c r="AN16766" s="68"/>
      <c r="AO16766" s="68"/>
    </row>
    <row r="16767" spans="34:41" x14ac:dyDescent="0.15">
      <c r="AH16767" s="25"/>
      <c r="AI16767" s="25"/>
      <c r="AN16767" s="68"/>
      <c r="AO16767" s="68"/>
    </row>
    <row r="16768" spans="34:41" x14ac:dyDescent="0.15">
      <c r="AH16768" s="25"/>
      <c r="AI16768" s="25"/>
      <c r="AN16768" s="68"/>
      <c r="AO16768" s="68"/>
    </row>
    <row r="16769" spans="34:41" x14ac:dyDescent="0.15">
      <c r="AH16769" s="25"/>
      <c r="AI16769" s="25"/>
      <c r="AN16769" s="68"/>
      <c r="AO16769" s="68"/>
    </row>
    <row r="16770" spans="34:41" x14ac:dyDescent="0.15">
      <c r="AH16770" s="25"/>
      <c r="AI16770" s="25"/>
      <c r="AN16770" s="68"/>
      <c r="AO16770" s="68"/>
    </row>
    <row r="16771" spans="34:41" x14ac:dyDescent="0.15">
      <c r="AH16771" s="25"/>
      <c r="AI16771" s="25"/>
      <c r="AN16771" s="68"/>
      <c r="AO16771" s="68"/>
    </row>
    <row r="16772" spans="34:41" x14ac:dyDescent="0.15">
      <c r="AH16772" s="25"/>
      <c r="AI16772" s="25"/>
      <c r="AN16772" s="68"/>
      <c r="AO16772" s="68"/>
    </row>
    <row r="16773" spans="34:41" x14ac:dyDescent="0.15">
      <c r="AH16773" s="25"/>
      <c r="AI16773" s="25"/>
      <c r="AN16773" s="68"/>
      <c r="AO16773" s="68"/>
    </row>
    <row r="16774" spans="34:41" x14ac:dyDescent="0.15">
      <c r="AH16774" s="25"/>
      <c r="AI16774" s="25"/>
      <c r="AN16774" s="68"/>
      <c r="AO16774" s="68"/>
    </row>
    <row r="16775" spans="34:41" x14ac:dyDescent="0.15">
      <c r="AH16775" s="25"/>
      <c r="AI16775" s="25"/>
      <c r="AN16775" s="68"/>
      <c r="AO16775" s="68"/>
    </row>
    <row r="16776" spans="34:41" x14ac:dyDescent="0.15">
      <c r="AH16776" s="25"/>
      <c r="AI16776" s="25"/>
      <c r="AN16776" s="68"/>
      <c r="AO16776" s="68"/>
    </row>
    <row r="16777" spans="34:41" x14ac:dyDescent="0.15">
      <c r="AH16777" s="25"/>
      <c r="AI16777" s="25"/>
      <c r="AN16777" s="68"/>
      <c r="AO16777" s="68"/>
    </row>
    <row r="16778" spans="34:41" x14ac:dyDescent="0.15">
      <c r="AH16778" s="25"/>
      <c r="AI16778" s="25"/>
      <c r="AN16778" s="68"/>
      <c r="AO16778" s="68"/>
    </row>
    <row r="16779" spans="34:41" x14ac:dyDescent="0.15">
      <c r="AH16779" s="25"/>
      <c r="AI16779" s="25"/>
      <c r="AN16779" s="68"/>
      <c r="AO16779" s="68"/>
    </row>
    <row r="16780" spans="34:41" x14ac:dyDescent="0.15">
      <c r="AH16780" s="25"/>
      <c r="AI16780" s="25"/>
      <c r="AN16780" s="68"/>
      <c r="AO16780" s="68"/>
    </row>
    <row r="16781" spans="34:41" x14ac:dyDescent="0.15">
      <c r="AH16781" s="25"/>
      <c r="AI16781" s="25"/>
      <c r="AN16781" s="68"/>
      <c r="AO16781" s="68"/>
    </row>
    <row r="16782" spans="34:41" x14ac:dyDescent="0.15">
      <c r="AH16782" s="25"/>
      <c r="AI16782" s="25"/>
      <c r="AN16782" s="68"/>
      <c r="AO16782" s="68"/>
    </row>
    <row r="16783" spans="34:41" x14ac:dyDescent="0.15">
      <c r="AH16783" s="25"/>
      <c r="AI16783" s="25"/>
      <c r="AN16783" s="68"/>
      <c r="AO16783" s="68"/>
    </row>
    <row r="16784" spans="34:41" x14ac:dyDescent="0.15">
      <c r="AH16784" s="25"/>
      <c r="AI16784" s="25"/>
      <c r="AN16784" s="68"/>
      <c r="AO16784" s="68"/>
    </row>
    <row r="16785" spans="34:41" x14ac:dyDescent="0.15">
      <c r="AH16785" s="25"/>
      <c r="AI16785" s="25"/>
      <c r="AN16785" s="68"/>
      <c r="AO16785" s="68"/>
    </row>
    <row r="16786" spans="34:41" x14ac:dyDescent="0.15">
      <c r="AH16786" s="25"/>
      <c r="AI16786" s="25"/>
      <c r="AN16786" s="68"/>
      <c r="AO16786" s="68"/>
    </row>
    <row r="16787" spans="34:41" x14ac:dyDescent="0.15">
      <c r="AH16787" s="25"/>
      <c r="AI16787" s="25"/>
      <c r="AN16787" s="68"/>
      <c r="AO16787" s="68"/>
    </row>
    <row r="16788" spans="34:41" x14ac:dyDescent="0.15">
      <c r="AH16788" s="25"/>
      <c r="AI16788" s="25"/>
      <c r="AN16788" s="68"/>
      <c r="AO16788" s="68"/>
    </row>
    <row r="16789" spans="34:41" x14ac:dyDescent="0.15">
      <c r="AH16789" s="25"/>
      <c r="AI16789" s="25"/>
      <c r="AN16789" s="68"/>
      <c r="AO16789" s="68"/>
    </row>
    <row r="16790" spans="34:41" x14ac:dyDescent="0.15">
      <c r="AH16790" s="25"/>
      <c r="AI16790" s="25"/>
      <c r="AN16790" s="68"/>
      <c r="AO16790" s="68"/>
    </row>
    <row r="16791" spans="34:41" x14ac:dyDescent="0.15">
      <c r="AH16791" s="25"/>
      <c r="AI16791" s="25"/>
      <c r="AN16791" s="68"/>
      <c r="AO16791" s="68"/>
    </row>
    <row r="16792" spans="34:41" x14ac:dyDescent="0.15">
      <c r="AH16792" s="25"/>
      <c r="AI16792" s="25"/>
      <c r="AN16792" s="68"/>
      <c r="AO16792" s="68"/>
    </row>
    <row r="16793" spans="34:41" x14ac:dyDescent="0.15">
      <c r="AH16793" s="25"/>
      <c r="AI16793" s="25"/>
      <c r="AN16793" s="68"/>
      <c r="AO16793" s="68"/>
    </row>
    <row r="16794" spans="34:41" x14ac:dyDescent="0.15">
      <c r="AH16794" s="25"/>
      <c r="AI16794" s="25"/>
      <c r="AN16794" s="68"/>
      <c r="AO16794" s="68"/>
    </row>
    <row r="16795" spans="34:41" x14ac:dyDescent="0.15">
      <c r="AH16795" s="25"/>
      <c r="AI16795" s="25"/>
      <c r="AN16795" s="68"/>
      <c r="AO16795" s="68"/>
    </row>
    <row r="16796" spans="34:41" x14ac:dyDescent="0.15">
      <c r="AH16796" s="25"/>
      <c r="AI16796" s="25"/>
      <c r="AN16796" s="68"/>
      <c r="AO16796" s="68"/>
    </row>
    <row r="16797" spans="34:41" x14ac:dyDescent="0.15">
      <c r="AH16797" s="25"/>
      <c r="AI16797" s="25"/>
      <c r="AN16797" s="68"/>
      <c r="AO16797" s="68"/>
    </row>
    <row r="16798" spans="34:41" x14ac:dyDescent="0.15">
      <c r="AH16798" s="25"/>
      <c r="AI16798" s="25"/>
      <c r="AN16798" s="68"/>
      <c r="AO16798" s="68"/>
    </row>
    <row r="16799" spans="34:41" x14ac:dyDescent="0.15">
      <c r="AH16799" s="25"/>
      <c r="AI16799" s="25"/>
      <c r="AN16799" s="68"/>
      <c r="AO16799" s="68"/>
    </row>
    <row r="16800" spans="34:41" x14ac:dyDescent="0.15">
      <c r="AH16800" s="25"/>
      <c r="AI16800" s="25"/>
      <c r="AN16800" s="68"/>
      <c r="AO16800" s="68"/>
    </row>
    <row r="16801" spans="34:41" x14ac:dyDescent="0.15">
      <c r="AH16801" s="25"/>
      <c r="AI16801" s="25"/>
      <c r="AN16801" s="68"/>
      <c r="AO16801" s="68"/>
    </row>
    <row r="16802" spans="34:41" x14ac:dyDescent="0.15">
      <c r="AH16802" s="25"/>
      <c r="AI16802" s="25"/>
      <c r="AN16802" s="68"/>
      <c r="AO16802" s="68"/>
    </row>
    <row r="16803" spans="34:41" x14ac:dyDescent="0.15">
      <c r="AH16803" s="25"/>
      <c r="AI16803" s="25"/>
      <c r="AN16803" s="68"/>
      <c r="AO16803" s="68"/>
    </row>
    <row r="16804" spans="34:41" x14ac:dyDescent="0.15">
      <c r="AH16804" s="25"/>
      <c r="AI16804" s="25"/>
      <c r="AN16804" s="68"/>
      <c r="AO16804" s="68"/>
    </row>
    <row r="16805" spans="34:41" x14ac:dyDescent="0.15">
      <c r="AH16805" s="25"/>
      <c r="AI16805" s="25"/>
      <c r="AN16805" s="68"/>
      <c r="AO16805" s="68"/>
    </row>
    <row r="16806" spans="34:41" x14ac:dyDescent="0.15">
      <c r="AH16806" s="25"/>
      <c r="AI16806" s="25"/>
      <c r="AN16806" s="68"/>
      <c r="AO16806" s="68"/>
    </row>
    <row r="16807" spans="34:41" x14ac:dyDescent="0.15">
      <c r="AH16807" s="25"/>
      <c r="AI16807" s="25"/>
      <c r="AN16807" s="68"/>
      <c r="AO16807" s="68"/>
    </row>
    <row r="16808" spans="34:41" x14ac:dyDescent="0.15">
      <c r="AH16808" s="25"/>
      <c r="AI16808" s="25"/>
      <c r="AN16808" s="68"/>
      <c r="AO16808" s="68"/>
    </row>
    <row r="16809" spans="34:41" x14ac:dyDescent="0.15">
      <c r="AH16809" s="25"/>
      <c r="AI16809" s="25"/>
      <c r="AN16809" s="68"/>
      <c r="AO16809" s="68"/>
    </row>
    <row r="16810" spans="34:41" x14ac:dyDescent="0.15">
      <c r="AH16810" s="25"/>
      <c r="AI16810" s="25"/>
      <c r="AN16810" s="68"/>
      <c r="AO16810" s="68"/>
    </row>
    <row r="16811" spans="34:41" x14ac:dyDescent="0.15">
      <c r="AH16811" s="25"/>
      <c r="AI16811" s="25"/>
      <c r="AN16811" s="68"/>
      <c r="AO16811" s="68"/>
    </row>
    <row r="16812" spans="34:41" x14ac:dyDescent="0.15">
      <c r="AH16812" s="25"/>
      <c r="AI16812" s="25"/>
      <c r="AN16812" s="68"/>
      <c r="AO16812" s="68"/>
    </row>
    <row r="16813" spans="34:41" x14ac:dyDescent="0.15">
      <c r="AH16813" s="25"/>
      <c r="AI16813" s="25"/>
      <c r="AN16813" s="68"/>
      <c r="AO16813" s="68"/>
    </row>
    <row r="16814" spans="34:41" x14ac:dyDescent="0.15">
      <c r="AH16814" s="25"/>
      <c r="AI16814" s="25"/>
      <c r="AN16814" s="68"/>
      <c r="AO16814" s="68"/>
    </row>
    <row r="16815" spans="34:41" x14ac:dyDescent="0.15">
      <c r="AH16815" s="25"/>
      <c r="AI16815" s="25"/>
      <c r="AN16815" s="68"/>
      <c r="AO16815" s="68"/>
    </row>
    <row r="16816" spans="34:41" x14ac:dyDescent="0.15">
      <c r="AH16816" s="25"/>
      <c r="AI16816" s="25"/>
      <c r="AN16816" s="68"/>
      <c r="AO16816" s="68"/>
    </row>
    <row r="16817" spans="34:41" x14ac:dyDescent="0.15">
      <c r="AH16817" s="25"/>
      <c r="AI16817" s="25"/>
      <c r="AN16817" s="68"/>
      <c r="AO16817" s="68"/>
    </row>
    <row r="16818" spans="34:41" x14ac:dyDescent="0.15">
      <c r="AH16818" s="25"/>
      <c r="AI16818" s="25"/>
      <c r="AN16818" s="68"/>
      <c r="AO16818" s="68"/>
    </row>
    <row r="16819" spans="34:41" x14ac:dyDescent="0.15">
      <c r="AH16819" s="25"/>
      <c r="AI16819" s="25"/>
      <c r="AN16819" s="68"/>
      <c r="AO16819" s="68"/>
    </row>
    <row r="16820" spans="34:41" x14ac:dyDescent="0.15">
      <c r="AH16820" s="25"/>
      <c r="AI16820" s="25"/>
      <c r="AN16820" s="68"/>
      <c r="AO16820" s="68"/>
    </row>
    <row r="16821" spans="34:41" x14ac:dyDescent="0.15">
      <c r="AH16821" s="25"/>
      <c r="AI16821" s="25"/>
      <c r="AN16821" s="68"/>
      <c r="AO16821" s="68"/>
    </row>
    <row r="16822" spans="34:41" x14ac:dyDescent="0.15">
      <c r="AH16822" s="25"/>
      <c r="AI16822" s="25"/>
      <c r="AN16822" s="68"/>
      <c r="AO16822" s="68"/>
    </row>
    <row r="16823" spans="34:41" x14ac:dyDescent="0.15">
      <c r="AH16823" s="25"/>
      <c r="AI16823" s="25"/>
      <c r="AN16823" s="68"/>
      <c r="AO16823" s="68"/>
    </row>
    <row r="16824" spans="34:41" x14ac:dyDescent="0.15">
      <c r="AH16824" s="25"/>
      <c r="AI16824" s="25"/>
      <c r="AN16824" s="68"/>
      <c r="AO16824" s="68"/>
    </row>
    <row r="16825" spans="34:41" x14ac:dyDescent="0.15">
      <c r="AH16825" s="25"/>
      <c r="AI16825" s="25"/>
      <c r="AN16825" s="68"/>
      <c r="AO16825" s="68"/>
    </row>
    <row r="16826" spans="34:41" x14ac:dyDescent="0.15">
      <c r="AH16826" s="25"/>
      <c r="AI16826" s="25"/>
      <c r="AN16826" s="68"/>
      <c r="AO16826" s="68"/>
    </row>
    <row r="16827" spans="34:41" x14ac:dyDescent="0.15">
      <c r="AH16827" s="25"/>
      <c r="AI16827" s="25"/>
      <c r="AN16827" s="68"/>
      <c r="AO16827" s="68"/>
    </row>
    <row r="16828" spans="34:41" x14ac:dyDescent="0.15">
      <c r="AH16828" s="25"/>
      <c r="AI16828" s="25"/>
      <c r="AN16828" s="68"/>
      <c r="AO16828" s="68"/>
    </row>
    <row r="16829" spans="34:41" x14ac:dyDescent="0.15">
      <c r="AH16829" s="25"/>
      <c r="AI16829" s="25"/>
      <c r="AN16829" s="68"/>
      <c r="AO16829" s="68"/>
    </row>
    <row r="16830" spans="34:41" x14ac:dyDescent="0.15">
      <c r="AH16830" s="25"/>
      <c r="AI16830" s="25"/>
      <c r="AN16830" s="68"/>
      <c r="AO16830" s="68"/>
    </row>
    <row r="16831" spans="34:41" x14ac:dyDescent="0.15">
      <c r="AH16831" s="25"/>
      <c r="AI16831" s="25"/>
      <c r="AN16831" s="68"/>
      <c r="AO16831" s="68"/>
    </row>
    <row r="16832" spans="34:41" x14ac:dyDescent="0.15">
      <c r="AH16832" s="25"/>
      <c r="AI16832" s="25"/>
      <c r="AN16832" s="68"/>
      <c r="AO16832" s="68"/>
    </row>
    <row r="16833" spans="34:41" x14ac:dyDescent="0.15">
      <c r="AH16833" s="25"/>
      <c r="AI16833" s="25"/>
      <c r="AN16833" s="68"/>
      <c r="AO16833" s="68"/>
    </row>
    <row r="16834" spans="34:41" x14ac:dyDescent="0.15">
      <c r="AH16834" s="25"/>
      <c r="AI16834" s="25"/>
      <c r="AN16834" s="68"/>
      <c r="AO16834" s="68"/>
    </row>
    <row r="16835" spans="34:41" x14ac:dyDescent="0.15">
      <c r="AH16835" s="25"/>
      <c r="AI16835" s="25"/>
      <c r="AN16835" s="68"/>
      <c r="AO16835" s="68"/>
    </row>
    <row r="16836" spans="34:41" x14ac:dyDescent="0.15">
      <c r="AH16836" s="25"/>
      <c r="AI16836" s="25"/>
      <c r="AN16836" s="68"/>
      <c r="AO16836" s="68"/>
    </row>
    <row r="16837" spans="34:41" x14ac:dyDescent="0.15">
      <c r="AH16837" s="25"/>
      <c r="AI16837" s="25"/>
      <c r="AN16837" s="68"/>
      <c r="AO16837" s="68"/>
    </row>
    <row r="16838" spans="34:41" x14ac:dyDescent="0.15">
      <c r="AH16838" s="25"/>
      <c r="AI16838" s="25"/>
      <c r="AN16838" s="68"/>
      <c r="AO16838" s="68"/>
    </row>
    <row r="16839" spans="34:41" x14ac:dyDescent="0.15">
      <c r="AH16839" s="25"/>
      <c r="AI16839" s="25"/>
      <c r="AN16839" s="68"/>
      <c r="AO16839" s="68"/>
    </row>
    <row r="16840" spans="34:41" x14ac:dyDescent="0.15">
      <c r="AH16840" s="25"/>
      <c r="AI16840" s="25"/>
      <c r="AN16840" s="68"/>
      <c r="AO16840" s="68"/>
    </row>
    <row r="16841" spans="34:41" x14ac:dyDescent="0.15">
      <c r="AH16841" s="25"/>
      <c r="AI16841" s="25"/>
      <c r="AN16841" s="68"/>
      <c r="AO16841" s="68"/>
    </row>
    <row r="16842" spans="34:41" x14ac:dyDescent="0.15">
      <c r="AH16842" s="25"/>
      <c r="AI16842" s="25"/>
      <c r="AN16842" s="68"/>
      <c r="AO16842" s="68"/>
    </row>
    <row r="16843" spans="34:41" x14ac:dyDescent="0.15">
      <c r="AH16843" s="25"/>
      <c r="AI16843" s="25"/>
      <c r="AN16843" s="68"/>
      <c r="AO16843" s="68"/>
    </row>
    <row r="16844" spans="34:41" x14ac:dyDescent="0.15">
      <c r="AH16844" s="25"/>
      <c r="AI16844" s="25"/>
      <c r="AN16844" s="68"/>
      <c r="AO16844" s="68"/>
    </row>
    <row r="16845" spans="34:41" x14ac:dyDescent="0.15">
      <c r="AH16845" s="25"/>
      <c r="AI16845" s="25"/>
      <c r="AN16845" s="68"/>
      <c r="AO16845" s="68"/>
    </row>
    <row r="16846" spans="34:41" x14ac:dyDescent="0.15">
      <c r="AH16846" s="25"/>
      <c r="AI16846" s="25"/>
      <c r="AN16846" s="68"/>
      <c r="AO16846" s="68"/>
    </row>
    <row r="16847" spans="34:41" x14ac:dyDescent="0.15">
      <c r="AH16847" s="25"/>
      <c r="AI16847" s="25"/>
      <c r="AN16847" s="68"/>
      <c r="AO16847" s="68"/>
    </row>
    <row r="16848" spans="34:41" x14ac:dyDescent="0.15">
      <c r="AH16848" s="25"/>
      <c r="AI16848" s="25"/>
      <c r="AN16848" s="68"/>
      <c r="AO16848" s="68"/>
    </row>
    <row r="16849" spans="34:41" x14ac:dyDescent="0.15">
      <c r="AH16849" s="25"/>
      <c r="AI16849" s="25"/>
      <c r="AN16849" s="68"/>
      <c r="AO16849" s="68"/>
    </row>
    <row r="16850" spans="34:41" x14ac:dyDescent="0.15">
      <c r="AH16850" s="25"/>
      <c r="AI16850" s="25"/>
      <c r="AN16850" s="68"/>
      <c r="AO16850" s="68"/>
    </row>
    <row r="16851" spans="34:41" x14ac:dyDescent="0.15">
      <c r="AH16851" s="25"/>
      <c r="AI16851" s="25"/>
      <c r="AN16851" s="68"/>
      <c r="AO16851" s="68"/>
    </row>
    <row r="16852" spans="34:41" x14ac:dyDescent="0.15">
      <c r="AH16852" s="25"/>
      <c r="AI16852" s="25"/>
      <c r="AN16852" s="68"/>
      <c r="AO16852" s="68"/>
    </row>
    <row r="16853" spans="34:41" x14ac:dyDescent="0.15">
      <c r="AH16853" s="25"/>
      <c r="AI16853" s="25"/>
      <c r="AN16853" s="68"/>
      <c r="AO16853" s="68"/>
    </row>
    <row r="16854" spans="34:41" x14ac:dyDescent="0.15">
      <c r="AH16854" s="25"/>
      <c r="AI16854" s="25"/>
      <c r="AN16854" s="68"/>
      <c r="AO16854" s="68"/>
    </row>
    <row r="16855" spans="34:41" x14ac:dyDescent="0.15">
      <c r="AH16855" s="25"/>
      <c r="AI16855" s="25"/>
      <c r="AN16855" s="68"/>
      <c r="AO16855" s="68"/>
    </row>
    <row r="16856" spans="34:41" x14ac:dyDescent="0.15">
      <c r="AH16856" s="25"/>
      <c r="AI16856" s="25"/>
      <c r="AN16856" s="68"/>
      <c r="AO16856" s="68"/>
    </row>
    <row r="16857" spans="34:41" x14ac:dyDescent="0.15">
      <c r="AH16857" s="25"/>
      <c r="AI16857" s="25"/>
      <c r="AN16857" s="68"/>
      <c r="AO16857" s="68"/>
    </row>
    <row r="16858" spans="34:41" x14ac:dyDescent="0.15">
      <c r="AH16858" s="25"/>
      <c r="AI16858" s="25"/>
      <c r="AN16858" s="68"/>
      <c r="AO16858" s="68"/>
    </row>
    <row r="16859" spans="34:41" x14ac:dyDescent="0.15">
      <c r="AH16859" s="25"/>
      <c r="AI16859" s="25"/>
      <c r="AN16859" s="68"/>
      <c r="AO16859" s="68"/>
    </row>
    <row r="16860" spans="34:41" x14ac:dyDescent="0.15">
      <c r="AH16860" s="25"/>
      <c r="AI16860" s="25"/>
      <c r="AN16860" s="68"/>
      <c r="AO16860" s="68"/>
    </row>
    <row r="16861" spans="34:41" x14ac:dyDescent="0.15">
      <c r="AH16861" s="25"/>
      <c r="AI16861" s="25"/>
      <c r="AN16861" s="68"/>
      <c r="AO16861" s="68"/>
    </row>
    <row r="16862" spans="34:41" x14ac:dyDescent="0.15">
      <c r="AH16862" s="25"/>
      <c r="AI16862" s="25"/>
      <c r="AN16862" s="68"/>
      <c r="AO16862" s="68"/>
    </row>
    <row r="16863" spans="34:41" x14ac:dyDescent="0.15">
      <c r="AH16863" s="25"/>
      <c r="AI16863" s="25"/>
      <c r="AN16863" s="68"/>
      <c r="AO16863" s="68"/>
    </row>
    <row r="16864" spans="34:41" x14ac:dyDescent="0.15">
      <c r="AH16864" s="25"/>
      <c r="AI16864" s="25"/>
      <c r="AN16864" s="68"/>
      <c r="AO16864" s="68"/>
    </row>
    <row r="16865" spans="34:41" x14ac:dyDescent="0.15">
      <c r="AH16865" s="25"/>
      <c r="AI16865" s="25"/>
      <c r="AN16865" s="68"/>
      <c r="AO16865" s="68"/>
    </row>
    <row r="16866" spans="34:41" x14ac:dyDescent="0.15">
      <c r="AH16866" s="25"/>
      <c r="AI16866" s="25"/>
      <c r="AN16866" s="68"/>
      <c r="AO16866" s="68"/>
    </row>
    <row r="16867" spans="34:41" x14ac:dyDescent="0.15">
      <c r="AH16867" s="25"/>
      <c r="AI16867" s="25"/>
      <c r="AN16867" s="68"/>
      <c r="AO16867" s="68"/>
    </row>
    <row r="16868" spans="34:41" x14ac:dyDescent="0.15">
      <c r="AH16868" s="25"/>
      <c r="AI16868" s="25"/>
      <c r="AN16868" s="68"/>
      <c r="AO16868" s="68"/>
    </row>
    <row r="16869" spans="34:41" x14ac:dyDescent="0.15">
      <c r="AH16869" s="25"/>
      <c r="AI16869" s="25"/>
      <c r="AN16869" s="68"/>
      <c r="AO16869" s="68"/>
    </row>
    <row r="16870" spans="34:41" x14ac:dyDescent="0.15">
      <c r="AH16870" s="25"/>
      <c r="AI16870" s="25"/>
      <c r="AN16870" s="68"/>
      <c r="AO16870" s="68"/>
    </row>
    <row r="16871" spans="34:41" x14ac:dyDescent="0.15">
      <c r="AH16871" s="25"/>
      <c r="AI16871" s="25"/>
      <c r="AN16871" s="68"/>
      <c r="AO16871" s="68"/>
    </row>
    <row r="16872" spans="34:41" x14ac:dyDescent="0.15">
      <c r="AH16872" s="25"/>
      <c r="AI16872" s="25"/>
      <c r="AN16872" s="68"/>
      <c r="AO16872" s="68"/>
    </row>
    <row r="16873" spans="34:41" x14ac:dyDescent="0.15">
      <c r="AH16873" s="25"/>
      <c r="AI16873" s="25"/>
      <c r="AN16873" s="68"/>
      <c r="AO16873" s="68"/>
    </row>
    <row r="16874" spans="34:41" x14ac:dyDescent="0.15">
      <c r="AH16874" s="25"/>
      <c r="AI16874" s="25"/>
      <c r="AN16874" s="68"/>
      <c r="AO16874" s="68"/>
    </row>
    <row r="16875" spans="34:41" x14ac:dyDescent="0.15">
      <c r="AH16875" s="25"/>
      <c r="AI16875" s="25"/>
      <c r="AN16875" s="68"/>
      <c r="AO16875" s="68"/>
    </row>
    <row r="16876" spans="34:41" x14ac:dyDescent="0.15">
      <c r="AH16876" s="25"/>
      <c r="AI16876" s="25"/>
      <c r="AN16876" s="68"/>
      <c r="AO16876" s="68"/>
    </row>
    <row r="16877" spans="34:41" x14ac:dyDescent="0.15">
      <c r="AH16877" s="25"/>
      <c r="AI16877" s="25"/>
      <c r="AN16877" s="68"/>
      <c r="AO16877" s="68"/>
    </row>
    <row r="16878" spans="34:41" x14ac:dyDescent="0.15">
      <c r="AH16878" s="25"/>
      <c r="AI16878" s="25"/>
      <c r="AN16878" s="68"/>
      <c r="AO16878" s="68"/>
    </row>
    <row r="16879" spans="34:41" x14ac:dyDescent="0.15">
      <c r="AH16879" s="25"/>
      <c r="AI16879" s="25"/>
      <c r="AN16879" s="68"/>
      <c r="AO16879" s="68"/>
    </row>
    <row r="16880" spans="34:41" x14ac:dyDescent="0.15">
      <c r="AH16880" s="25"/>
      <c r="AI16880" s="25"/>
      <c r="AN16880" s="68"/>
      <c r="AO16880" s="68"/>
    </row>
    <row r="16881" spans="34:41" x14ac:dyDescent="0.15">
      <c r="AH16881" s="25"/>
      <c r="AI16881" s="25"/>
      <c r="AN16881" s="68"/>
      <c r="AO16881" s="68"/>
    </row>
    <row r="16882" spans="34:41" x14ac:dyDescent="0.15">
      <c r="AH16882" s="25"/>
      <c r="AI16882" s="25"/>
      <c r="AN16882" s="68"/>
      <c r="AO16882" s="68"/>
    </row>
    <row r="16883" spans="34:41" x14ac:dyDescent="0.15">
      <c r="AH16883" s="25"/>
      <c r="AI16883" s="25"/>
      <c r="AN16883" s="68"/>
      <c r="AO16883" s="68"/>
    </row>
    <row r="16884" spans="34:41" x14ac:dyDescent="0.15">
      <c r="AH16884" s="25"/>
      <c r="AI16884" s="25"/>
      <c r="AN16884" s="68"/>
      <c r="AO16884" s="68"/>
    </row>
    <row r="16885" spans="34:41" x14ac:dyDescent="0.15">
      <c r="AH16885" s="25"/>
      <c r="AI16885" s="25"/>
      <c r="AN16885" s="68"/>
      <c r="AO16885" s="68"/>
    </row>
    <row r="16886" spans="34:41" x14ac:dyDescent="0.15">
      <c r="AH16886" s="25"/>
      <c r="AI16886" s="25"/>
      <c r="AN16886" s="68"/>
      <c r="AO16886" s="68"/>
    </row>
    <row r="16887" spans="34:41" x14ac:dyDescent="0.15">
      <c r="AH16887" s="25"/>
      <c r="AI16887" s="25"/>
      <c r="AN16887" s="68"/>
      <c r="AO16887" s="68"/>
    </row>
    <row r="16888" spans="34:41" x14ac:dyDescent="0.15">
      <c r="AH16888" s="25"/>
      <c r="AI16888" s="25"/>
      <c r="AN16888" s="68"/>
      <c r="AO16888" s="68"/>
    </row>
    <row r="16889" spans="34:41" x14ac:dyDescent="0.15">
      <c r="AH16889" s="25"/>
      <c r="AI16889" s="25"/>
      <c r="AN16889" s="68"/>
      <c r="AO16889" s="68"/>
    </row>
    <row r="16890" spans="34:41" x14ac:dyDescent="0.15">
      <c r="AH16890" s="25"/>
      <c r="AI16890" s="25"/>
      <c r="AN16890" s="68"/>
      <c r="AO16890" s="68"/>
    </row>
    <row r="16891" spans="34:41" x14ac:dyDescent="0.15">
      <c r="AH16891" s="25"/>
      <c r="AI16891" s="25"/>
      <c r="AN16891" s="68"/>
      <c r="AO16891" s="68"/>
    </row>
    <row r="16892" spans="34:41" x14ac:dyDescent="0.15">
      <c r="AH16892" s="25"/>
      <c r="AI16892" s="25"/>
      <c r="AN16892" s="68"/>
      <c r="AO16892" s="68"/>
    </row>
    <row r="16893" spans="34:41" x14ac:dyDescent="0.15">
      <c r="AH16893" s="25"/>
      <c r="AI16893" s="25"/>
      <c r="AN16893" s="68"/>
      <c r="AO16893" s="68"/>
    </row>
    <row r="16894" spans="34:41" x14ac:dyDescent="0.15">
      <c r="AH16894" s="25"/>
      <c r="AI16894" s="25"/>
      <c r="AN16894" s="68"/>
      <c r="AO16894" s="68"/>
    </row>
    <row r="16895" spans="34:41" x14ac:dyDescent="0.15">
      <c r="AH16895" s="25"/>
      <c r="AI16895" s="25"/>
      <c r="AN16895" s="68"/>
      <c r="AO16895" s="68"/>
    </row>
    <row r="16896" spans="34:41" x14ac:dyDescent="0.15">
      <c r="AH16896" s="25"/>
      <c r="AI16896" s="25"/>
      <c r="AN16896" s="68"/>
      <c r="AO16896" s="68"/>
    </row>
    <row r="16897" spans="34:41" x14ac:dyDescent="0.15">
      <c r="AH16897" s="25"/>
      <c r="AI16897" s="25"/>
      <c r="AN16897" s="68"/>
      <c r="AO16897" s="68"/>
    </row>
    <row r="16898" spans="34:41" x14ac:dyDescent="0.15">
      <c r="AH16898" s="25"/>
      <c r="AI16898" s="25"/>
      <c r="AN16898" s="68"/>
      <c r="AO16898" s="68"/>
    </row>
    <row r="16899" spans="34:41" x14ac:dyDescent="0.15">
      <c r="AH16899" s="25"/>
      <c r="AI16899" s="25"/>
      <c r="AN16899" s="68"/>
      <c r="AO16899" s="68"/>
    </row>
    <row r="16900" spans="34:41" x14ac:dyDescent="0.15">
      <c r="AH16900" s="25"/>
      <c r="AI16900" s="25"/>
      <c r="AN16900" s="68"/>
      <c r="AO16900" s="68"/>
    </row>
    <row r="16901" spans="34:41" x14ac:dyDescent="0.15">
      <c r="AH16901" s="25"/>
      <c r="AI16901" s="25"/>
      <c r="AN16901" s="68"/>
      <c r="AO16901" s="68"/>
    </row>
    <row r="16902" spans="34:41" x14ac:dyDescent="0.15">
      <c r="AH16902" s="25"/>
      <c r="AI16902" s="25"/>
      <c r="AN16902" s="68"/>
      <c r="AO16902" s="68"/>
    </row>
    <row r="16903" spans="34:41" x14ac:dyDescent="0.15">
      <c r="AH16903" s="25"/>
      <c r="AI16903" s="25"/>
      <c r="AN16903" s="68"/>
      <c r="AO16903" s="68"/>
    </row>
    <row r="16904" spans="34:41" x14ac:dyDescent="0.15">
      <c r="AH16904" s="25"/>
      <c r="AI16904" s="25"/>
      <c r="AN16904" s="68"/>
      <c r="AO16904" s="68"/>
    </row>
    <row r="16905" spans="34:41" x14ac:dyDescent="0.15">
      <c r="AH16905" s="25"/>
      <c r="AI16905" s="25"/>
      <c r="AN16905" s="68"/>
      <c r="AO16905" s="68"/>
    </row>
    <row r="16906" spans="34:41" x14ac:dyDescent="0.15">
      <c r="AH16906" s="25"/>
      <c r="AI16906" s="25"/>
      <c r="AN16906" s="68"/>
      <c r="AO16906" s="68"/>
    </row>
    <row r="16907" spans="34:41" x14ac:dyDescent="0.15">
      <c r="AH16907" s="25"/>
      <c r="AI16907" s="25"/>
      <c r="AN16907" s="68"/>
      <c r="AO16907" s="68"/>
    </row>
    <row r="16908" spans="34:41" x14ac:dyDescent="0.15">
      <c r="AH16908" s="25"/>
      <c r="AI16908" s="25"/>
      <c r="AN16908" s="68"/>
      <c r="AO16908" s="68"/>
    </row>
    <row r="16909" spans="34:41" x14ac:dyDescent="0.15">
      <c r="AH16909" s="25"/>
      <c r="AI16909" s="25"/>
      <c r="AN16909" s="68"/>
      <c r="AO16909" s="68"/>
    </row>
    <row r="16910" spans="34:41" x14ac:dyDescent="0.15">
      <c r="AH16910" s="25"/>
      <c r="AI16910" s="25"/>
      <c r="AN16910" s="68"/>
      <c r="AO16910" s="68"/>
    </row>
    <row r="16911" spans="34:41" x14ac:dyDescent="0.15">
      <c r="AH16911" s="25"/>
      <c r="AI16911" s="25"/>
      <c r="AN16911" s="68"/>
      <c r="AO16911" s="68"/>
    </row>
    <row r="16912" spans="34:41" x14ac:dyDescent="0.15">
      <c r="AH16912" s="25"/>
      <c r="AI16912" s="25"/>
      <c r="AN16912" s="68"/>
      <c r="AO16912" s="68"/>
    </row>
    <row r="16913" spans="34:41" x14ac:dyDescent="0.15">
      <c r="AH16913" s="25"/>
      <c r="AI16913" s="25"/>
      <c r="AN16913" s="68"/>
      <c r="AO16913" s="68"/>
    </row>
    <row r="16914" spans="34:41" x14ac:dyDescent="0.15">
      <c r="AH16914" s="25"/>
      <c r="AI16914" s="25"/>
      <c r="AN16914" s="68"/>
      <c r="AO16914" s="68"/>
    </row>
    <row r="16915" spans="34:41" x14ac:dyDescent="0.15">
      <c r="AH16915" s="25"/>
      <c r="AI16915" s="25"/>
      <c r="AN16915" s="68"/>
      <c r="AO16915" s="68"/>
    </row>
    <row r="16916" spans="34:41" x14ac:dyDescent="0.15">
      <c r="AH16916" s="25"/>
      <c r="AI16916" s="25"/>
      <c r="AN16916" s="68"/>
      <c r="AO16916" s="68"/>
    </row>
    <row r="16917" spans="34:41" x14ac:dyDescent="0.15">
      <c r="AH16917" s="25"/>
      <c r="AI16917" s="25"/>
      <c r="AN16917" s="68"/>
      <c r="AO16917" s="68"/>
    </row>
    <row r="16918" spans="34:41" x14ac:dyDescent="0.15">
      <c r="AH16918" s="25"/>
      <c r="AI16918" s="25"/>
      <c r="AN16918" s="68"/>
      <c r="AO16918" s="68"/>
    </row>
    <row r="16919" spans="34:41" x14ac:dyDescent="0.15">
      <c r="AH16919" s="25"/>
      <c r="AI16919" s="25"/>
      <c r="AN16919" s="68"/>
      <c r="AO16919" s="68"/>
    </row>
    <row r="16920" spans="34:41" x14ac:dyDescent="0.15">
      <c r="AH16920" s="25"/>
      <c r="AI16920" s="25"/>
      <c r="AN16920" s="68"/>
      <c r="AO16920" s="68"/>
    </row>
    <row r="16921" spans="34:41" x14ac:dyDescent="0.15">
      <c r="AH16921" s="25"/>
      <c r="AI16921" s="25"/>
      <c r="AN16921" s="68"/>
      <c r="AO16921" s="68"/>
    </row>
    <row r="16922" spans="34:41" x14ac:dyDescent="0.15">
      <c r="AH16922" s="25"/>
      <c r="AI16922" s="25"/>
      <c r="AN16922" s="68"/>
      <c r="AO16922" s="68"/>
    </row>
    <row r="16923" spans="34:41" x14ac:dyDescent="0.15">
      <c r="AH16923" s="25"/>
      <c r="AI16923" s="25"/>
      <c r="AN16923" s="68"/>
      <c r="AO16923" s="68"/>
    </row>
    <row r="16924" spans="34:41" x14ac:dyDescent="0.15">
      <c r="AH16924" s="25"/>
      <c r="AI16924" s="25"/>
      <c r="AN16924" s="68"/>
      <c r="AO16924" s="68"/>
    </row>
    <row r="16925" spans="34:41" x14ac:dyDescent="0.15">
      <c r="AH16925" s="25"/>
      <c r="AI16925" s="25"/>
      <c r="AN16925" s="68"/>
      <c r="AO16925" s="68"/>
    </row>
    <row r="16926" spans="34:41" x14ac:dyDescent="0.15">
      <c r="AH16926" s="25"/>
      <c r="AI16926" s="25"/>
      <c r="AN16926" s="68"/>
      <c r="AO16926" s="68"/>
    </row>
    <row r="16927" spans="34:41" x14ac:dyDescent="0.15">
      <c r="AH16927" s="25"/>
      <c r="AI16927" s="25"/>
      <c r="AN16927" s="68"/>
      <c r="AO16927" s="68"/>
    </row>
    <row r="16928" spans="34:41" x14ac:dyDescent="0.15">
      <c r="AH16928" s="25"/>
      <c r="AI16928" s="25"/>
      <c r="AN16928" s="68"/>
      <c r="AO16928" s="68"/>
    </row>
    <row r="16929" spans="34:41" x14ac:dyDescent="0.15">
      <c r="AH16929" s="25"/>
      <c r="AI16929" s="25"/>
      <c r="AN16929" s="68"/>
      <c r="AO16929" s="68"/>
    </row>
    <row r="16930" spans="34:41" x14ac:dyDescent="0.15">
      <c r="AH16930" s="25"/>
      <c r="AI16930" s="25"/>
      <c r="AN16930" s="68"/>
      <c r="AO16930" s="68"/>
    </row>
    <row r="16931" spans="34:41" x14ac:dyDescent="0.15">
      <c r="AH16931" s="25"/>
      <c r="AI16931" s="25"/>
      <c r="AN16931" s="68"/>
      <c r="AO16931" s="68"/>
    </row>
    <row r="16932" spans="34:41" x14ac:dyDescent="0.15">
      <c r="AH16932" s="25"/>
      <c r="AI16932" s="25"/>
      <c r="AN16932" s="68"/>
      <c r="AO16932" s="68"/>
    </row>
    <row r="16933" spans="34:41" x14ac:dyDescent="0.15">
      <c r="AH16933" s="25"/>
      <c r="AI16933" s="25"/>
      <c r="AN16933" s="68"/>
      <c r="AO16933" s="68"/>
    </row>
    <row r="16934" spans="34:41" x14ac:dyDescent="0.15">
      <c r="AH16934" s="25"/>
      <c r="AI16934" s="25"/>
      <c r="AN16934" s="68"/>
      <c r="AO16934" s="68"/>
    </row>
    <row r="16935" spans="34:41" x14ac:dyDescent="0.15">
      <c r="AH16935" s="25"/>
      <c r="AI16935" s="25"/>
      <c r="AN16935" s="68"/>
      <c r="AO16935" s="68"/>
    </row>
    <row r="16936" spans="34:41" x14ac:dyDescent="0.15">
      <c r="AH16936" s="25"/>
      <c r="AI16936" s="25"/>
      <c r="AN16936" s="68"/>
      <c r="AO16936" s="68"/>
    </row>
    <row r="16937" spans="34:41" x14ac:dyDescent="0.15">
      <c r="AH16937" s="25"/>
      <c r="AI16937" s="25"/>
      <c r="AN16937" s="68"/>
      <c r="AO16937" s="68"/>
    </row>
    <row r="16938" spans="34:41" x14ac:dyDescent="0.15">
      <c r="AH16938" s="25"/>
      <c r="AI16938" s="25"/>
      <c r="AN16938" s="68"/>
      <c r="AO16938" s="68"/>
    </row>
    <row r="16939" spans="34:41" x14ac:dyDescent="0.15">
      <c r="AH16939" s="25"/>
      <c r="AI16939" s="25"/>
      <c r="AN16939" s="68"/>
      <c r="AO16939" s="68"/>
    </row>
    <row r="16940" spans="34:41" x14ac:dyDescent="0.15">
      <c r="AH16940" s="25"/>
      <c r="AI16940" s="25"/>
      <c r="AN16940" s="68"/>
      <c r="AO16940" s="68"/>
    </row>
    <row r="16941" spans="34:41" x14ac:dyDescent="0.15">
      <c r="AH16941" s="25"/>
      <c r="AI16941" s="25"/>
      <c r="AN16941" s="68"/>
      <c r="AO16941" s="68"/>
    </row>
    <row r="16942" spans="34:41" x14ac:dyDescent="0.15">
      <c r="AH16942" s="25"/>
      <c r="AI16942" s="25"/>
      <c r="AN16942" s="68"/>
      <c r="AO16942" s="68"/>
    </row>
    <row r="16943" spans="34:41" x14ac:dyDescent="0.15">
      <c r="AH16943" s="25"/>
      <c r="AI16943" s="25"/>
      <c r="AN16943" s="68"/>
      <c r="AO16943" s="68"/>
    </row>
    <row r="16944" spans="34:41" x14ac:dyDescent="0.15">
      <c r="AH16944" s="25"/>
      <c r="AI16944" s="25"/>
      <c r="AN16944" s="68"/>
      <c r="AO16944" s="68"/>
    </row>
    <row r="16945" spans="34:41" x14ac:dyDescent="0.15">
      <c r="AH16945" s="25"/>
      <c r="AI16945" s="25"/>
      <c r="AN16945" s="68"/>
      <c r="AO16945" s="68"/>
    </row>
    <row r="16946" spans="34:41" x14ac:dyDescent="0.15">
      <c r="AH16946" s="25"/>
      <c r="AI16946" s="25"/>
      <c r="AN16946" s="68"/>
      <c r="AO16946" s="68"/>
    </row>
    <row r="16947" spans="34:41" x14ac:dyDescent="0.15">
      <c r="AH16947" s="25"/>
      <c r="AI16947" s="25"/>
      <c r="AN16947" s="68"/>
      <c r="AO16947" s="68"/>
    </row>
    <row r="16948" spans="34:41" x14ac:dyDescent="0.15">
      <c r="AH16948" s="25"/>
      <c r="AI16948" s="25"/>
      <c r="AN16948" s="68"/>
      <c r="AO16948" s="68"/>
    </row>
    <row r="16949" spans="34:41" x14ac:dyDescent="0.15">
      <c r="AH16949" s="25"/>
      <c r="AI16949" s="25"/>
      <c r="AN16949" s="68"/>
      <c r="AO16949" s="68"/>
    </row>
    <row r="16950" spans="34:41" x14ac:dyDescent="0.15">
      <c r="AH16950" s="25"/>
      <c r="AI16950" s="25"/>
      <c r="AN16950" s="68"/>
      <c r="AO16950" s="68"/>
    </row>
    <row r="16951" spans="34:41" x14ac:dyDescent="0.15">
      <c r="AH16951" s="25"/>
      <c r="AI16951" s="25"/>
      <c r="AN16951" s="68"/>
      <c r="AO16951" s="68"/>
    </row>
    <row r="16952" spans="34:41" x14ac:dyDescent="0.15">
      <c r="AH16952" s="25"/>
      <c r="AI16952" s="25"/>
      <c r="AN16952" s="68"/>
      <c r="AO16952" s="68"/>
    </row>
    <row r="16953" spans="34:41" x14ac:dyDescent="0.15">
      <c r="AH16953" s="25"/>
      <c r="AI16953" s="25"/>
      <c r="AN16953" s="68"/>
      <c r="AO16953" s="68"/>
    </row>
    <row r="16954" spans="34:41" x14ac:dyDescent="0.15">
      <c r="AH16954" s="25"/>
      <c r="AI16954" s="25"/>
      <c r="AN16954" s="68"/>
      <c r="AO16954" s="68"/>
    </row>
    <row r="16955" spans="34:41" x14ac:dyDescent="0.15">
      <c r="AH16955" s="25"/>
      <c r="AI16955" s="25"/>
      <c r="AN16955" s="68"/>
      <c r="AO16955" s="68"/>
    </row>
    <row r="16956" spans="34:41" x14ac:dyDescent="0.15">
      <c r="AH16956" s="25"/>
      <c r="AI16956" s="25"/>
      <c r="AN16956" s="68"/>
      <c r="AO16956" s="68"/>
    </row>
    <row r="16957" spans="34:41" x14ac:dyDescent="0.15">
      <c r="AH16957" s="25"/>
      <c r="AI16957" s="25"/>
      <c r="AN16957" s="68"/>
      <c r="AO16957" s="68"/>
    </row>
    <row r="16958" spans="34:41" x14ac:dyDescent="0.15">
      <c r="AH16958" s="25"/>
      <c r="AI16958" s="25"/>
      <c r="AN16958" s="68"/>
      <c r="AO16958" s="68"/>
    </row>
    <row r="16959" spans="34:41" x14ac:dyDescent="0.15">
      <c r="AH16959" s="25"/>
      <c r="AI16959" s="25"/>
      <c r="AN16959" s="68"/>
      <c r="AO16959" s="68"/>
    </row>
    <row r="16960" spans="34:41" x14ac:dyDescent="0.15">
      <c r="AH16960" s="25"/>
      <c r="AI16960" s="25"/>
      <c r="AN16960" s="68"/>
      <c r="AO16960" s="68"/>
    </row>
    <row r="16961" spans="34:41" x14ac:dyDescent="0.15">
      <c r="AH16961" s="25"/>
      <c r="AI16961" s="25"/>
      <c r="AN16961" s="68"/>
      <c r="AO16961" s="68"/>
    </row>
    <row r="16962" spans="34:41" x14ac:dyDescent="0.15">
      <c r="AH16962" s="25"/>
      <c r="AI16962" s="25"/>
      <c r="AN16962" s="68"/>
      <c r="AO16962" s="68"/>
    </row>
    <row r="16963" spans="34:41" x14ac:dyDescent="0.15">
      <c r="AH16963" s="25"/>
      <c r="AI16963" s="25"/>
      <c r="AN16963" s="68"/>
      <c r="AO16963" s="68"/>
    </row>
    <row r="16964" spans="34:41" x14ac:dyDescent="0.15">
      <c r="AH16964" s="25"/>
      <c r="AI16964" s="25"/>
      <c r="AN16964" s="68"/>
      <c r="AO16964" s="68"/>
    </row>
    <row r="16965" spans="34:41" x14ac:dyDescent="0.15">
      <c r="AH16965" s="25"/>
      <c r="AI16965" s="25"/>
      <c r="AN16965" s="68"/>
      <c r="AO16965" s="68"/>
    </row>
    <row r="16966" spans="34:41" x14ac:dyDescent="0.15">
      <c r="AH16966" s="25"/>
      <c r="AI16966" s="25"/>
      <c r="AN16966" s="68"/>
      <c r="AO16966" s="68"/>
    </row>
    <row r="16967" spans="34:41" x14ac:dyDescent="0.15">
      <c r="AH16967" s="25"/>
      <c r="AI16967" s="25"/>
      <c r="AN16967" s="68"/>
      <c r="AO16967" s="68"/>
    </row>
    <row r="16968" spans="34:41" x14ac:dyDescent="0.15">
      <c r="AH16968" s="25"/>
      <c r="AI16968" s="25"/>
      <c r="AN16968" s="68"/>
      <c r="AO16968" s="68"/>
    </row>
    <row r="16969" spans="34:41" x14ac:dyDescent="0.15">
      <c r="AH16969" s="25"/>
      <c r="AI16969" s="25"/>
      <c r="AN16969" s="68"/>
      <c r="AO16969" s="68"/>
    </row>
    <row r="16970" spans="34:41" x14ac:dyDescent="0.15">
      <c r="AH16970" s="25"/>
      <c r="AI16970" s="25"/>
      <c r="AN16970" s="68"/>
      <c r="AO16970" s="68"/>
    </row>
    <row r="16971" spans="34:41" x14ac:dyDescent="0.15">
      <c r="AH16971" s="25"/>
      <c r="AI16971" s="25"/>
      <c r="AN16971" s="68"/>
      <c r="AO16971" s="68"/>
    </row>
    <row r="16972" spans="34:41" x14ac:dyDescent="0.15">
      <c r="AH16972" s="25"/>
      <c r="AI16972" s="25"/>
      <c r="AN16972" s="68"/>
      <c r="AO16972" s="68"/>
    </row>
    <row r="16973" spans="34:41" x14ac:dyDescent="0.15">
      <c r="AH16973" s="25"/>
      <c r="AI16973" s="25"/>
      <c r="AN16973" s="68"/>
      <c r="AO16973" s="68"/>
    </row>
    <row r="16974" spans="34:41" x14ac:dyDescent="0.15">
      <c r="AH16974" s="25"/>
      <c r="AI16974" s="25"/>
      <c r="AN16974" s="68"/>
      <c r="AO16974" s="68"/>
    </row>
    <row r="16975" spans="34:41" x14ac:dyDescent="0.15">
      <c r="AH16975" s="25"/>
      <c r="AI16975" s="25"/>
      <c r="AN16975" s="68"/>
      <c r="AO16975" s="68"/>
    </row>
    <row r="16976" spans="34:41" x14ac:dyDescent="0.15">
      <c r="AH16976" s="25"/>
      <c r="AI16976" s="25"/>
      <c r="AN16976" s="68"/>
      <c r="AO16976" s="68"/>
    </row>
    <row r="16977" spans="34:41" x14ac:dyDescent="0.15">
      <c r="AH16977" s="25"/>
      <c r="AI16977" s="25"/>
      <c r="AN16977" s="68"/>
      <c r="AO16977" s="68"/>
    </row>
    <row r="16978" spans="34:41" x14ac:dyDescent="0.15">
      <c r="AH16978" s="25"/>
      <c r="AI16978" s="25"/>
      <c r="AN16978" s="68"/>
      <c r="AO16978" s="68"/>
    </row>
    <row r="16979" spans="34:41" x14ac:dyDescent="0.15">
      <c r="AH16979" s="25"/>
      <c r="AI16979" s="25"/>
      <c r="AN16979" s="68"/>
      <c r="AO16979" s="68"/>
    </row>
    <row r="16980" spans="34:41" x14ac:dyDescent="0.15">
      <c r="AH16980" s="25"/>
      <c r="AI16980" s="25"/>
      <c r="AN16980" s="68"/>
      <c r="AO16980" s="68"/>
    </row>
    <row r="16981" spans="34:41" x14ac:dyDescent="0.15">
      <c r="AH16981" s="25"/>
      <c r="AI16981" s="25"/>
      <c r="AN16981" s="68"/>
      <c r="AO16981" s="68"/>
    </row>
    <row r="16982" spans="34:41" x14ac:dyDescent="0.15">
      <c r="AH16982" s="25"/>
      <c r="AI16982" s="25"/>
      <c r="AN16982" s="68"/>
      <c r="AO16982" s="68"/>
    </row>
    <row r="16983" spans="34:41" x14ac:dyDescent="0.15">
      <c r="AH16983" s="25"/>
      <c r="AI16983" s="25"/>
      <c r="AN16983" s="68"/>
      <c r="AO16983" s="68"/>
    </row>
    <row r="16984" spans="34:41" x14ac:dyDescent="0.15">
      <c r="AH16984" s="25"/>
      <c r="AI16984" s="25"/>
      <c r="AN16984" s="68"/>
      <c r="AO16984" s="68"/>
    </row>
    <row r="16985" spans="34:41" x14ac:dyDescent="0.15">
      <c r="AH16985" s="25"/>
      <c r="AI16985" s="25"/>
      <c r="AN16985" s="68"/>
      <c r="AO16985" s="68"/>
    </row>
    <row r="16986" spans="34:41" x14ac:dyDescent="0.15">
      <c r="AH16986" s="25"/>
      <c r="AI16986" s="25"/>
      <c r="AN16986" s="68"/>
      <c r="AO16986" s="68"/>
    </row>
    <row r="16987" spans="34:41" x14ac:dyDescent="0.15">
      <c r="AH16987" s="25"/>
      <c r="AI16987" s="25"/>
      <c r="AN16987" s="68"/>
      <c r="AO16987" s="68"/>
    </row>
    <row r="16988" spans="34:41" x14ac:dyDescent="0.15">
      <c r="AH16988" s="25"/>
      <c r="AI16988" s="25"/>
      <c r="AN16988" s="68"/>
      <c r="AO16988" s="68"/>
    </row>
    <row r="16989" spans="34:41" x14ac:dyDescent="0.15">
      <c r="AH16989" s="25"/>
      <c r="AI16989" s="25"/>
      <c r="AN16989" s="68"/>
      <c r="AO16989" s="68"/>
    </row>
    <row r="16990" spans="34:41" x14ac:dyDescent="0.15">
      <c r="AH16990" s="25"/>
      <c r="AI16990" s="25"/>
      <c r="AN16990" s="68"/>
      <c r="AO16990" s="68"/>
    </row>
    <row r="16991" spans="34:41" x14ac:dyDescent="0.15">
      <c r="AH16991" s="25"/>
      <c r="AI16991" s="25"/>
      <c r="AN16991" s="68"/>
      <c r="AO16991" s="68"/>
    </row>
    <row r="16992" spans="34:41" x14ac:dyDescent="0.15">
      <c r="AH16992" s="25"/>
      <c r="AI16992" s="25"/>
      <c r="AN16992" s="68"/>
      <c r="AO16992" s="68"/>
    </row>
    <row r="16993" spans="34:41" x14ac:dyDescent="0.15">
      <c r="AH16993" s="25"/>
      <c r="AI16993" s="25"/>
      <c r="AN16993" s="68"/>
      <c r="AO16993" s="68"/>
    </row>
    <row r="16994" spans="34:41" x14ac:dyDescent="0.15">
      <c r="AH16994" s="25"/>
      <c r="AI16994" s="25"/>
      <c r="AN16994" s="68"/>
      <c r="AO16994" s="68"/>
    </row>
    <row r="16995" spans="34:41" x14ac:dyDescent="0.15">
      <c r="AH16995" s="25"/>
      <c r="AI16995" s="25"/>
      <c r="AN16995" s="68"/>
      <c r="AO16995" s="68"/>
    </row>
    <row r="16996" spans="34:41" x14ac:dyDescent="0.15">
      <c r="AH16996" s="25"/>
      <c r="AI16996" s="25"/>
      <c r="AN16996" s="68"/>
      <c r="AO16996" s="68"/>
    </row>
    <row r="16997" spans="34:41" x14ac:dyDescent="0.15">
      <c r="AH16997" s="25"/>
      <c r="AI16997" s="25"/>
      <c r="AN16997" s="68"/>
      <c r="AO16997" s="68"/>
    </row>
    <row r="16998" spans="34:41" x14ac:dyDescent="0.15">
      <c r="AH16998" s="25"/>
      <c r="AI16998" s="25"/>
      <c r="AN16998" s="68"/>
      <c r="AO16998" s="68"/>
    </row>
    <row r="16999" spans="34:41" x14ac:dyDescent="0.15">
      <c r="AH16999" s="25"/>
      <c r="AI16999" s="25"/>
      <c r="AN16999" s="68"/>
      <c r="AO16999" s="68"/>
    </row>
    <row r="17000" spans="34:41" x14ac:dyDescent="0.15">
      <c r="AH17000" s="25"/>
      <c r="AI17000" s="25"/>
      <c r="AN17000" s="68"/>
      <c r="AO17000" s="68"/>
    </row>
    <row r="17001" spans="34:41" x14ac:dyDescent="0.15">
      <c r="AH17001" s="25"/>
      <c r="AI17001" s="25"/>
      <c r="AN17001" s="68"/>
      <c r="AO17001" s="68"/>
    </row>
    <row r="17002" spans="34:41" x14ac:dyDescent="0.15">
      <c r="AH17002" s="25"/>
      <c r="AI17002" s="25"/>
      <c r="AN17002" s="68"/>
      <c r="AO17002" s="68"/>
    </row>
    <row r="17003" spans="34:41" x14ac:dyDescent="0.15">
      <c r="AH17003" s="25"/>
      <c r="AI17003" s="25"/>
      <c r="AN17003" s="68"/>
      <c r="AO17003" s="68"/>
    </row>
    <row r="17004" spans="34:41" x14ac:dyDescent="0.15">
      <c r="AH17004" s="25"/>
      <c r="AI17004" s="25"/>
      <c r="AN17004" s="68"/>
      <c r="AO17004" s="68"/>
    </row>
    <row r="17005" spans="34:41" x14ac:dyDescent="0.15">
      <c r="AH17005" s="25"/>
      <c r="AI17005" s="25"/>
      <c r="AN17005" s="68"/>
      <c r="AO17005" s="68"/>
    </row>
    <row r="17006" spans="34:41" x14ac:dyDescent="0.15">
      <c r="AH17006" s="25"/>
      <c r="AI17006" s="25"/>
      <c r="AN17006" s="68"/>
      <c r="AO17006" s="68"/>
    </row>
    <row r="17007" spans="34:41" x14ac:dyDescent="0.15">
      <c r="AH17007" s="25"/>
      <c r="AI17007" s="25"/>
      <c r="AN17007" s="68"/>
      <c r="AO17007" s="68"/>
    </row>
    <row r="17008" spans="34:41" x14ac:dyDescent="0.15">
      <c r="AH17008" s="25"/>
      <c r="AI17008" s="25"/>
      <c r="AN17008" s="68"/>
      <c r="AO17008" s="68"/>
    </row>
    <row r="17009" spans="34:41" x14ac:dyDescent="0.15">
      <c r="AH17009" s="25"/>
      <c r="AI17009" s="25"/>
      <c r="AN17009" s="68"/>
      <c r="AO17009" s="68"/>
    </row>
    <row r="17010" spans="34:41" x14ac:dyDescent="0.15">
      <c r="AH17010" s="25"/>
      <c r="AI17010" s="25"/>
      <c r="AN17010" s="68"/>
      <c r="AO17010" s="68"/>
    </row>
    <row r="17011" spans="34:41" x14ac:dyDescent="0.15">
      <c r="AH17011" s="25"/>
      <c r="AI17011" s="25"/>
      <c r="AN17011" s="68"/>
      <c r="AO17011" s="68"/>
    </row>
    <row r="17012" spans="34:41" x14ac:dyDescent="0.15">
      <c r="AH17012" s="25"/>
      <c r="AI17012" s="25"/>
      <c r="AN17012" s="68"/>
      <c r="AO17012" s="68"/>
    </row>
    <row r="17013" spans="34:41" x14ac:dyDescent="0.15">
      <c r="AH17013" s="25"/>
      <c r="AI17013" s="25"/>
      <c r="AN17013" s="68"/>
      <c r="AO17013" s="68"/>
    </row>
    <row r="17014" spans="34:41" x14ac:dyDescent="0.15">
      <c r="AH17014" s="25"/>
      <c r="AI17014" s="25"/>
      <c r="AN17014" s="68"/>
      <c r="AO17014" s="68"/>
    </row>
    <row r="17015" spans="34:41" x14ac:dyDescent="0.15">
      <c r="AH17015" s="25"/>
      <c r="AI17015" s="25"/>
      <c r="AN17015" s="68"/>
      <c r="AO17015" s="68"/>
    </row>
    <row r="17016" spans="34:41" x14ac:dyDescent="0.15">
      <c r="AH17016" s="25"/>
      <c r="AI17016" s="25"/>
      <c r="AN17016" s="68"/>
      <c r="AO17016" s="68"/>
    </row>
    <row r="17017" spans="34:41" x14ac:dyDescent="0.15">
      <c r="AH17017" s="25"/>
      <c r="AI17017" s="25"/>
      <c r="AN17017" s="68"/>
      <c r="AO17017" s="68"/>
    </row>
    <row r="17018" spans="34:41" x14ac:dyDescent="0.15">
      <c r="AH17018" s="25"/>
      <c r="AI17018" s="25"/>
      <c r="AN17018" s="68"/>
      <c r="AO17018" s="68"/>
    </row>
    <row r="17019" spans="34:41" x14ac:dyDescent="0.15">
      <c r="AH17019" s="25"/>
      <c r="AI17019" s="25"/>
      <c r="AN17019" s="68"/>
      <c r="AO17019" s="68"/>
    </row>
    <row r="17020" spans="34:41" x14ac:dyDescent="0.15">
      <c r="AH17020" s="25"/>
      <c r="AI17020" s="25"/>
      <c r="AN17020" s="68"/>
      <c r="AO17020" s="68"/>
    </row>
    <row r="17021" spans="34:41" x14ac:dyDescent="0.15">
      <c r="AH17021" s="25"/>
      <c r="AI17021" s="25"/>
      <c r="AN17021" s="68"/>
      <c r="AO17021" s="68"/>
    </row>
    <row r="17022" spans="34:41" x14ac:dyDescent="0.15">
      <c r="AH17022" s="25"/>
      <c r="AI17022" s="25"/>
      <c r="AN17022" s="68"/>
      <c r="AO17022" s="68"/>
    </row>
    <row r="17023" spans="34:41" x14ac:dyDescent="0.15">
      <c r="AH17023" s="25"/>
      <c r="AI17023" s="25"/>
      <c r="AN17023" s="68"/>
      <c r="AO17023" s="68"/>
    </row>
    <row r="17024" spans="34:41" x14ac:dyDescent="0.15">
      <c r="AH17024" s="25"/>
      <c r="AI17024" s="25"/>
      <c r="AN17024" s="68"/>
      <c r="AO17024" s="68"/>
    </row>
    <row r="17025" spans="34:41" x14ac:dyDescent="0.15">
      <c r="AH17025" s="25"/>
      <c r="AI17025" s="25"/>
      <c r="AN17025" s="68"/>
      <c r="AO17025" s="68"/>
    </row>
    <row r="17026" spans="34:41" x14ac:dyDescent="0.15">
      <c r="AH17026" s="25"/>
      <c r="AI17026" s="25"/>
      <c r="AN17026" s="68"/>
      <c r="AO17026" s="68"/>
    </row>
    <row r="17027" spans="34:41" x14ac:dyDescent="0.15">
      <c r="AH17027" s="25"/>
      <c r="AI17027" s="25"/>
      <c r="AN17027" s="68"/>
      <c r="AO17027" s="68"/>
    </row>
    <row r="17028" spans="34:41" x14ac:dyDescent="0.15">
      <c r="AH17028" s="25"/>
      <c r="AI17028" s="25"/>
      <c r="AN17028" s="68"/>
      <c r="AO17028" s="68"/>
    </row>
    <row r="17029" spans="34:41" x14ac:dyDescent="0.15">
      <c r="AH17029" s="25"/>
      <c r="AI17029" s="25"/>
      <c r="AN17029" s="68"/>
      <c r="AO17029" s="68"/>
    </row>
    <row r="17030" spans="34:41" x14ac:dyDescent="0.15">
      <c r="AH17030" s="25"/>
      <c r="AI17030" s="25"/>
      <c r="AN17030" s="68"/>
      <c r="AO17030" s="68"/>
    </row>
    <row r="17031" spans="34:41" x14ac:dyDescent="0.15">
      <c r="AH17031" s="25"/>
      <c r="AI17031" s="25"/>
      <c r="AN17031" s="68"/>
      <c r="AO17031" s="68"/>
    </row>
    <row r="17032" spans="34:41" x14ac:dyDescent="0.15">
      <c r="AH17032" s="25"/>
      <c r="AI17032" s="25"/>
      <c r="AN17032" s="68"/>
      <c r="AO17032" s="68"/>
    </row>
    <row r="17033" spans="34:41" x14ac:dyDescent="0.15">
      <c r="AH17033" s="25"/>
      <c r="AI17033" s="25"/>
      <c r="AN17033" s="68"/>
      <c r="AO17033" s="68"/>
    </row>
    <row r="17034" spans="34:41" x14ac:dyDescent="0.15">
      <c r="AH17034" s="25"/>
      <c r="AI17034" s="25"/>
      <c r="AN17034" s="68"/>
      <c r="AO17034" s="68"/>
    </row>
    <row r="17035" spans="34:41" x14ac:dyDescent="0.15">
      <c r="AH17035" s="25"/>
      <c r="AI17035" s="25"/>
      <c r="AN17035" s="68"/>
      <c r="AO17035" s="68"/>
    </row>
    <row r="17036" spans="34:41" x14ac:dyDescent="0.15">
      <c r="AH17036" s="25"/>
      <c r="AI17036" s="25"/>
      <c r="AN17036" s="68"/>
      <c r="AO17036" s="68"/>
    </row>
    <row r="17037" spans="34:41" x14ac:dyDescent="0.15">
      <c r="AH17037" s="25"/>
      <c r="AI17037" s="25"/>
      <c r="AN17037" s="68"/>
      <c r="AO17037" s="68"/>
    </row>
    <row r="17038" spans="34:41" x14ac:dyDescent="0.15">
      <c r="AH17038" s="25"/>
      <c r="AI17038" s="25"/>
      <c r="AN17038" s="68"/>
      <c r="AO17038" s="68"/>
    </row>
    <row r="17039" spans="34:41" x14ac:dyDescent="0.15">
      <c r="AH17039" s="25"/>
      <c r="AI17039" s="25"/>
      <c r="AN17039" s="68"/>
      <c r="AO17039" s="68"/>
    </row>
    <row r="17040" spans="34:41" x14ac:dyDescent="0.15">
      <c r="AH17040" s="25"/>
      <c r="AI17040" s="25"/>
      <c r="AN17040" s="68"/>
      <c r="AO17040" s="68"/>
    </row>
    <row r="17041" spans="34:41" x14ac:dyDescent="0.15">
      <c r="AH17041" s="25"/>
      <c r="AI17041" s="25"/>
      <c r="AN17041" s="68"/>
      <c r="AO17041" s="68"/>
    </row>
    <row r="17042" spans="34:41" x14ac:dyDescent="0.15">
      <c r="AH17042" s="25"/>
      <c r="AI17042" s="25"/>
      <c r="AN17042" s="68"/>
      <c r="AO17042" s="68"/>
    </row>
    <row r="17043" spans="34:41" x14ac:dyDescent="0.15">
      <c r="AH17043" s="25"/>
      <c r="AI17043" s="25"/>
      <c r="AN17043" s="68"/>
      <c r="AO17043" s="68"/>
    </row>
    <row r="17044" spans="34:41" x14ac:dyDescent="0.15">
      <c r="AH17044" s="25"/>
      <c r="AI17044" s="25"/>
      <c r="AN17044" s="68"/>
      <c r="AO17044" s="68"/>
    </row>
    <row r="17045" spans="34:41" x14ac:dyDescent="0.15">
      <c r="AH17045" s="25"/>
      <c r="AI17045" s="25"/>
      <c r="AN17045" s="68"/>
      <c r="AO17045" s="68"/>
    </row>
    <row r="17046" spans="34:41" x14ac:dyDescent="0.15">
      <c r="AH17046" s="25"/>
      <c r="AI17046" s="25"/>
      <c r="AN17046" s="68"/>
      <c r="AO17046" s="68"/>
    </row>
    <row r="17047" spans="34:41" x14ac:dyDescent="0.15">
      <c r="AH17047" s="25"/>
      <c r="AI17047" s="25"/>
      <c r="AN17047" s="68"/>
      <c r="AO17047" s="68"/>
    </row>
    <row r="17048" spans="34:41" x14ac:dyDescent="0.15">
      <c r="AH17048" s="25"/>
      <c r="AI17048" s="25"/>
      <c r="AN17048" s="68"/>
      <c r="AO17048" s="68"/>
    </row>
    <row r="17049" spans="34:41" x14ac:dyDescent="0.15">
      <c r="AH17049" s="25"/>
      <c r="AI17049" s="25"/>
      <c r="AN17049" s="68"/>
      <c r="AO17049" s="68"/>
    </row>
    <row r="17050" spans="34:41" x14ac:dyDescent="0.15">
      <c r="AH17050" s="25"/>
      <c r="AI17050" s="25"/>
      <c r="AN17050" s="68"/>
      <c r="AO17050" s="68"/>
    </row>
    <row r="17051" spans="34:41" x14ac:dyDescent="0.15">
      <c r="AH17051" s="25"/>
      <c r="AI17051" s="25"/>
      <c r="AN17051" s="68"/>
      <c r="AO17051" s="68"/>
    </row>
    <row r="17052" spans="34:41" x14ac:dyDescent="0.15">
      <c r="AH17052" s="25"/>
      <c r="AI17052" s="25"/>
      <c r="AN17052" s="68"/>
      <c r="AO17052" s="68"/>
    </row>
    <row r="17053" spans="34:41" x14ac:dyDescent="0.15">
      <c r="AH17053" s="25"/>
      <c r="AI17053" s="25"/>
      <c r="AN17053" s="68"/>
      <c r="AO17053" s="68"/>
    </row>
    <row r="17054" spans="34:41" x14ac:dyDescent="0.15">
      <c r="AH17054" s="25"/>
      <c r="AI17054" s="25"/>
      <c r="AN17054" s="68"/>
      <c r="AO17054" s="68"/>
    </row>
    <row r="17055" spans="34:41" x14ac:dyDescent="0.15">
      <c r="AH17055" s="25"/>
      <c r="AI17055" s="25"/>
      <c r="AN17055" s="68"/>
      <c r="AO17055" s="68"/>
    </row>
    <row r="17056" spans="34:41" x14ac:dyDescent="0.15">
      <c r="AH17056" s="25"/>
      <c r="AI17056" s="25"/>
      <c r="AN17056" s="68"/>
      <c r="AO17056" s="68"/>
    </row>
    <row r="17057" spans="34:41" x14ac:dyDescent="0.15">
      <c r="AH17057" s="25"/>
      <c r="AI17057" s="25"/>
      <c r="AN17057" s="68"/>
      <c r="AO17057" s="68"/>
    </row>
    <row r="17058" spans="34:41" x14ac:dyDescent="0.15">
      <c r="AH17058" s="25"/>
      <c r="AI17058" s="25"/>
      <c r="AN17058" s="68"/>
      <c r="AO17058" s="68"/>
    </row>
    <row r="17059" spans="34:41" x14ac:dyDescent="0.15">
      <c r="AH17059" s="25"/>
      <c r="AI17059" s="25"/>
      <c r="AN17059" s="68"/>
      <c r="AO17059" s="68"/>
    </row>
    <row r="17060" spans="34:41" x14ac:dyDescent="0.15">
      <c r="AH17060" s="25"/>
      <c r="AI17060" s="25"/>
      <c r="AN17060" s="68"/>
      <c r="AO17060" s="68"/>
    </row>
    <row r="17061" spans="34:41" x14ac:dyDescent="0.15">
      <c r="AH17061" s="25"/>
      <c r="AI17061" s="25"/>
      <c r="AN17061" s="68"/>
      <c r="AO17061" s="68"/>
    </row>
    <row r="17062" spans="34:41" x14ac:dyDescent="0.15">
      <c r="AH17062" s="25"/>
      <c r="AI17062" s="25"/>
      <c r="AN17062" s="68"/>
      <c r="AO17062" s="68"/>
    </row>
    <row r="17063" spans="34:41" x14ac:dyDescent="0.15">
      <c r="AH17063" s="25"/>
      <c r="AI17063" s="25"/>
      <c r="AN17063" s="68"/>
      <c r="AO17063" s="68"/>
    </row>
    <row r="17064" spans="34:41" x14ac:dyDescent="0.15">
      <c r="AH17064" s="25"/>
      <c r="AI17064" s="25"/>
      <c r="AN17064" s="68"/>
      <c r="AO17064" s="68"/>
    </row>
    <row r="17065" spans="34:41" x14ac:dyDescent="0.15">
      <c r="AH17065" s="25"/>
      <c r="AI17065" s="25"/>
      <c r="AN17065" s="68"/>
      <c r="AO17065" s="68"/>
    </row>
    <row r="17066" spans="34:41" x14ac:dyDescent="0.15">
      <c r="AH17066" s="25"/>
      <c r="AI17066" s="25"/>
      <c r="AN17066" s="68"/>
      <c r="AO17066" s="68"/>
    </row>
    <row r="17067" spans="34:41" x14ac:dyDescent="0.15">
      <c r="AH17067" s="25"/>
      <c r="AI17067" s="25"/>
      <c r="AN17067" s="68"/>
      <c r="AO17067" s="68"/>
    </row>
    <row r="17068" spans="34:41" x14ac:dyDescent="0.15">
      <c r="AH17068" s="25"/>
      <c r="AI17068" s="25"/>
      <c r="AN17068" s="68"/>
      <c r="AO17068" s="68"/>
    </row>
    <row r="17069" spans="34:41" x14ac:dyDescent="0.15">
      <c r="AH17069" s="25"/>
      <c r="AI17069" s="25"/>
      <c r="AN17069" s="68"/>
      <c r="AO17069" s="68"/>
    </row>
    <row r="17070" spans="34:41" x14ac:dyDescent="0.15">
      <c r="AH17070" s="25"/>
      <c r="AI17070" s="25"/>
      <c r="AN17070" s="68"/>
      <c r="AO17070" s="68"/>
    </row>
    <row r="17071" spans="34:41" x14ac:dyDescent="0.15">
      <c r="AH17071" s="25"/>
      <c r="AI17071" s="25"/>
      <c r="AN17071" s="68"/>
      <c r="AO17071" s="68"/>
    </row>
    <row r="17072" spans="34:41" x14ac:dyDescent="0.15">
      <c r="AH17072" s="25"/>
      <c r="AI17072" s="25"/>
      <c r="AN17072" s="68"/>
      <c r="AO17072" s="68"/>
    </row>
    <row r="17073" spans="34:41" x14ac:dyDescent="0.15">
      <c r="AH17073" s="25"/>
      <c r="AI17073" s="25"/>
      <c r="AN17073" s="68"/>
      <c r="AO17073" s="68"/>
    </row>
    <row r="17074" spans="34:41" x14ac:dyDescent="0.15">
      <c r="AH17074" s="25"/>
      <c r="AI17074" s="25"/>
      <c r="AN17074" s="68"/>
      <c r="AO17074" s="68"/>
    </row>
    <row r="17075" spans="34:41" x14ac:dyDescent="0.15">
      <c r="AH17075" s="25"/>
      <c r="AI17075" s="25"/>
      <c r="AN17075" s="68"/>
      <c r="AO17075" s="68"/>
    </row>
    <row r="17076" spans="34:41" x14ac:dyDescent="0.15">
      <c r="AH17076" s="25"/>
      <c r="AI17076" s="25"/>
      <c r="AN17076" s="68"/>
      <c r="AO17076" s="68"/>
    </row>
    <row r="17077" spans="34:41" x14ac:dyDescent="0.15">
      <c r="AH17077" s="25"/>
      <c r="AI17077" s="25"/>
      <c r="AN17077" s="68"/>
      <c r="AO17077" s="68"/>
    </row>
    <row r="17078" spans="34:41" x14ac:dyDescent="0.15">
      <c r="AH17078" s="25"/>
      <c r="AI17078" s="25"/>
      <c r="AN17078" s="68"/>
      <c r="AO17078" s="68"/>
    </row>
    <row r="17079" spans="34:41" x14ac:dyDescent="0.15">
      <c r="AH17079" s="25"/>
      <c r="AI17079" s="25"/>
      <c r="AN17079" s="68"/>
      <c r="AO17079" s="68"/>
    </row>
    <row r="17080" spans="34:41" x14ac:dyDescent="0.15">
      <c r="AH17080" s="25"/>
      <c r="AI17080" s="25"/>
      <c r="AN17080" s="68"/>
      <c r="AO17080" s="68"/>
    </row>
    <row r="17081" spans="34:41" x14ac:dyDescent="0.15">
      <c r="AH17081" s="25"/>
      <c r="AI17081" s="25"/>
      <c r="AN17081" s="68"/>
      <c r="AO17081" s="68"/>
    </row>
    <row r="17082" spans="34:41" x14ac:dyDescent="0.15">
      <c r="AH17082" s="25"/>
      <c r="AI17082" s="25"/>
      <c r="AN17082" s="68"/>
      <c r="AO17082" s="68"/>
    </row>
    <row r="17083" spans="34:41" x14ac:dyDescent="0.15">
      <c r="AH17083" s="25"/>
      <c r="AI17083" s="25"/>
      <c r="AN17083" s="68"/>
      <c r="AO17083" s="68"/>
    </row>
    <row r="17084" spans="34:41" x14ac:dyDescent="0.15">
      <c r="AH17084" s="25"/>
      <c r="AI17084" s="25"/>
      <c r="AN17084" s="68"/>
      <c r="AO17084" s="68"/>
    </row>
    <row r="17085" spans="34:41" x14ac:dyDescent="0.15">
      <c r="AH17085" s="25"/>
      <c r="AI17085" s="25"/>
      <c r="AN17085" s="68"/>
      <c r="AO17085" s="68"/>
    </row>
    <row r="17086" spans="34:41" x14ac:dyDescent="0.15">
      <c r="AH17086" s="25"/>
      <c r="AI17086" s="25"/>
      <c r="AN17086" s="68"/>
      <c r="AO17086" s="68"/>
    </row>
    <row r="17087" spans="34:41" x14ac:dyDescent="0.15">
      <c r="AH17087" s="25"/>
      <c r="AI17087" s="25"/>
      <c r="AN17087" s="68"/>
      <c r="AO17087" s="68"/>
    </row>
    <row r="17088" spans="34:41" x14ac:dyDescent="0.15">
      <c r="AH17088" s="25"/>
      <c r="AI17088" s="25"/>
      <c r="AN17088" s="68"/>
      <c r="AO17088" s="68"/>
    </row>
    <row r="17089" spans="34:41" x14ac:dyDescent="0.15">
      <c r="AH17089" s="25"/>
      <c r="AI17089" s="25"/>
      <c r="AN17089" s="68"/>
      <c r="AO17089" s="68"/>
    </row>
    <row r="17090" spans="34:41" x14ac:dyDescent="0.15">
      <c r="AH17090" s="25"/>
      <c r="AI17090" s="25"/>
      <c r="AN17090" s="68"/>
      <c r="AO17090" s="68"/>
    </row>
    <row r="17091" spans="34:41" x14ac:dyDescent="0.15">
      <c r="AH17091" s="25"/>
      <c r="AI17091" s="25"/>
      <c r="AN17091" s="68"/>
      <c r="AO17091" s="68"/>
    </row>
    <row r="17092" spans="34:41" x14ac:dyDescent="0.15">
      <c r="AH17092" s="25"/>
      <c r="AI17092" s="25"/>
      <c r="AN17092" s="68"/>
      <c r="AO17092" s="68"/>
    </row>
    <row r="17093" spans="34:41" x14ac:dyDescent="0.15">
      <c r="AH17093" s="25"/>
      <c r="AI17093" s="25"/>
      <c r="AN17093" s="68"/>
      <c r="AO17093" s="68"/>
    </row>
    <row r="17094" spans="34:41" x14ac:dyDescent="0.15">
      <c r="AH17094" s="25"/>
      <c r="AI17094" s="25"/>
      <c r="AN17094" s="68"/>
      <c r="AO17094" s="68"/>
    </row>
    <row r="17095" spans="34:41" x14ac:dyDescent="0.15">
      <c r="AH17095" s="25"/>
      <c r="AI17095" s="25"/>
      <c r="AN17095" s="68"/>
      <c r="AO17095" s="68"/>
    </row>
    <row r="17096" spans="34:41" x14ac:dyDescent="0.15">
      <c r="AH17096" s="25"/>
      <c r="AI17096" s="25"/>
      <c r="AN17096" s="68"/>
      <c r="AO17096" s="68"/>
    </row>
    <row r="17097" spans="34:41" x14ac:dyDescent="0.15">
      <c r="AH17097" s="25"/>
      <c r="AI17097" s="25"/>
      <c r="AN17097" s="68"/>
      <c r="AO17097" s="68"/>
    </row>
    <row r="17098" spans="34:41" x14ac:dyDescent="0.15">
      <c r="AH17098" s="25"/>
      <c r="AI17098" s="25"/>
      <c r="AN17098" s="68"/>
      <c r="AO17098" s="68"/>
    </row>
    <row r="17099" spans="34:41" x14ac:dyDescent="0.15">
      <c r="AH17099" s="25"/>
      <c r="AI17099" s="25"/>
      <c r="AN17099" s="68"/>
      <c r="AO17099" s="68"/>
    </row>
    <row r="17100" spans="34:41" x14ac:dyDescent="0.15">
      <c r="AH17100" s="25"/>
      <c r="AI17100" s="25"/>
      <c r="AN17100" s="68"/>
      <c r="AO17100" s="68"/>
    </row>
    <row r="17101" spans="34:41" x14ac:dyDescent="0.15">
      <c r="AH17101" s="25"/>
      <c r="AI17101" s="25"/>
      <c r="AN17101" s="68"/>
      <c r="AO17101" s="68"/>
    </row>
    <row r="17102" spans="34:41" x14ac:dyDescent="0.15">
      <c r="AH17102" s="25"/>
      <c r="AI17102" s="25"/>
      <c r="AN17102" s="68"/>
      <c r="AO17102" s="68"/>
    </row>
    <row r="17103" spans="34:41" x14ac:dyDescent="0.15">
      <c r="AH17103" s="25"/>
      <c r="AI17103" s="25"/>
      <c r="AN17103" s="68"/>
      <c r="AO17103" s="68"/>
    </row>
    <row r="17104" spans="34:41" x14ac:dyDescent="0.15">
      <c r="AH17104" s="25"/>
      <c r="AI17104" s="25"/>
      <c r="AN17104" s="68"/>
      <c r="AO17104" s="68"/>
    </row>
    <row r="17105" spans="34:41" x14ac:dyDescent="0.15">
      <c r="AH17105" s="25"/>
      <c r="AI17105" s="25"/>
      <c r="AN17105" s="68"/>
      <c r="AO17105" s="68"/>
    </row>
    <row r="17106" spans="34:41" x14ac:dyDescent="0.15">
      <c r="AH17106" s="25"/>
      <c r="AI17106" s="25"/>
      <c r="AN17106" s="68"/>
      <c r="AO17106" s="68"/>
    </row>
    <row r="17107" spans="34:41" x14ac:dyDescent="0.15">
      <c r="AH17107" s="25"/>
      <c r="AI17107" s="25"/>
      <c r="AN17107" s="68"/>
      <c r="AO17107" s="68"/>
    </row>
    <row r="17108" spans="34:41" x14ac:dyDescent="0.15">
      <c r="AH17108" s="25"/>
      <c r="AI17108" s="25"/>
      <c r="AN17108" s="68"/>
      <c r="AO17108" s="68"/>
    </row>
    <row r="17109" spans="34:41" x14ac:dyDescent="0.15">
      <c r="AH17109" s="25"/>
      <c r="AI17109" s="25"/>
      <c r="AN17109" s="68"/>
      <c r="AO17109" s="68"/>
    </row>
    <row r="17110" spans="34:41" x14ac:dyDescent="0.15">
      <c r="AH17110" s="25"/>
      <c r="AI17110" s="25"/>
      <c r="AN17110" s="68"/>
      <c r="AO17110" s="68"/>
    </row>
    <row r="17111" spans="34:41" x14ac:dyDescent="0.15">
      <c r="AH17111" s="25"/>
      <c r="AI17111" s="25"/>
      <c r="AN17111" s="68"/>
      <c r="AO17111" s="68"/>
    </row>
    <row r="17112" spans="34:41" x14ac:dyDescent="0.15">
      <c r="AH17112" s="25"/>
      <c r="AI17112" s="25"/>
      <c r="AN17112" s="68"/>
      <c r="AO17112" s="68"/>
    </row>
    <row r="17113" spans="34:41" x14ac:dyDescent="0.15">
      <c r="AH17113" s="25"/>
      <c r="AI17113" s="25"/>
      <c r="AN17113" s="68"/>
      <c r="AO17113" s="68"/>
    </row>
    <row r="17114" spans="34:41" x14ac:dyDescent="0.15">
      <c r="AH17114" s="25"/>
      <c r="AI17114" s="25"/>
      <c r="AN17114" s="68"/>
      <c r="AO17114" s="68"/>
    </row>
    <row r="17115" spans="34:41" x14ac:dyDescent="0.15">
      <c r="AH17115" s="25"/>
      <c r="AI17115" s="25"/>
      <c r="AN17115" s="68"/>
      <c r="AO17115" s="68"/>
    </row>
    <row r="17116" spans="34:41" x14ac:dyDescent="0.15">
      <c r="AH17116" s="25"/>
      <c r="AI17116" s="25"/>
      <c r="AN17116" s="68"/>
      <c r="AO17116" s="68"/>
    </row>
    <row r="17117" spans="34:41" x14ac:dyDescent="0.15">
      <c r="AH17117" s="25"/>
      <c r="AI17117" s="25"/>
      <c r="AN17117" s="68"/>
      <c r="AO17117" s="68"/>
    </row>
    <row r="17118" spans="34:41" x14ac:dyDescent="0.15">
      <c r="AH17118" s="25"/>
      <c r="AI17118" s="25"/>
      <c r="AN17118" s="68"/>
      <c r="AO17118" s="68"/>
    </row>
    <row r="17119" spans="34:41" x14ac:dyDescent="0.15">
      <c r="AH17119" s="25"/>
      <c r="AI17119" s="25"/>
      <c r="AN17119" s="68"/>
      <c r="AO17119" s="68"/>
    </row>
    <row r="17120" spans="34:41" x14ac:dyDescent="0.15">
      <c r="AH17120" s="25"/>
      <c r="AI17120" s="25"/>
      <c r="AN17120" s="68"/>
      <c r="AO17120" s="68"/>
    </row>
    <row r="17121" spans="34:41" x14ac:dyDescent="0.15">
      <c r="AH17121" s="25"/>
      <c r="AI17121" s="25"/>
      <c r="AN17121" s="68"/>
      <c r="AO17121" s="68"/>
    </row>
    <row r="17122" spans="34:41" x14ac:dyDescent="0.15">
      <c r="AH17122" s="25"/>
      <c r="AI17122" s="25"/>
      <c r="AN17122" s="68"/>
      <c r="AO17122" s="68"/>
    </row>
    <row r="17123" spans="34:41" x14ac:dyDescent="0.15">
      <c r="AH17123" s="25"/>
      <c r="AI17123" s="25"/>
      <c r="AN17123" s="68"/>
      <c r="AO17123" s="68"/>
    </row>
    <row r="17124" spans="34:41" x14ac:dyDescent="0.15">
      <c r="AH17124" s="25"/>
      <c r="AI17124" s="25"/>
      <c r="AN17124" s="68"/>
      <c r="AO17124" s="68"/>
    </row>
    <row r="17125" spans="34:41" x14ac:dyDescent="0.15">
      <c r="AH17125" s="25"/>
      <c r="AI17125" s="25"/>
      <c r="AN17125" s="68"/>
      <c r="AO17125" s="68"/>
    </row>
    <row r="17126" spans="34:41" x14ac:dyDescent="0.15">
      <c r="AH17126" s="25"/>
      <c r="AI17126" s="25"/>
      <c r="AN17126" s="68"/>
      <c r="AO17126" s="68"/>
    </row>
    <row r="17127" spans="34:41" x14ac:dyDescent="0.15">
      <c r="AH17127" s="25"/>
      <c r="AI17127" s="25"/>
      <c r="AN17127" s="68"/>
      <c r="AO17127" s="68"/>
    </row>
    <row r="17128" spans="34:41" x14ac:dyDescent="0.15">
      <c r="AH17128" s="25"/>
      <c r="AI17128" s="25"/>
      <c r="AN17128" s="68"/>
      <c r="AO17128" s="68"/>
    </row>
    <row r="17129" spans="34:41" x14ac:dyDescent="0.15">
      <c r="AH17129" s="25"/>
      <c r="AI17129" s="25"/>
      <c r="AN17129" s="68"/>
      <c r="AO17129" s="68"/>
    </row>
    <row r="17130" spans="34:41" x14ac:dyDescent="0.15">
      <c r="AH17130" s="25"/>
      <c r="AI17130" s="25"/>
      <c r="AN17130" s="68"/>
      <c r="AO17130" s="68"/>
    </row>
    <row r="17131" spans="34:41" x14ac:dyDescent="0.15">
      <c r="AH17131" s="25"/>
      <c r="AI17131" s="25"/>
      <c r="AN17131" s="68"/>
      <c r="AO17131" s="68"/>
    </row>
    <row r="17132" spans="34:41" x14ac:dyDescent="0.15">
      <c r="AH17132" s="25"/>
      <c r="AI17132" s="25"/>
      <c r="AN17132" s="68"/>
      <c r="AO17132" s="68"/>
    </row>
    <row r="17133" spans="34:41" x14ac:dyDescent="0.15">
      <c r="AH17133" s="25"/>
      <c r="AI17133" s="25"/>
      <c r="AN17133" s="68"/>
      <c r="AO17133" s="68"/>
    </row>
    <row r="17134" spans="34:41" x14ac:dyDescent="0.15">
      <c r="AH17134" s="25"/>
      <c r="AI17134" s="25"/>
      <c r="AN17134" s="68"/>
      <c r="AO17134" s="68"/>
    </row>
    <row r="17135" spans="34:41" x14ac:dyDescent="0.15">
      <c r="AH17135" s="25"/>
      <c r="AI17135" s="25"/>
      <c r="AN17135" s="68"/>
      <c r="AO17135" s="68"/>
    </row>
    <row r="17136" spans="34:41" x14ac:dyDescent="0.15">
      <c r="AH17136" s="25"/>
      <c r="AI17136" s="25"/>
      <c r="AN17136" s="68"/>
      <c r="AO17136" s="68"/>
    </row>
    <row r="17137" spans="34:41" x14ac:dyDescent="0.15">
      <c r="AH17137" s="25"/>
      <c r="AI17137" s="25"/>
      <c r="AN17137" s="68"/>
      <c r="AO17137" s="68"/>
    </row>
    <row r="17138" spans="34:41" x14ac:dyDescent="0.15">
      <c r="AH17138" s="25"/>
      <c r="AI17138" s="25"/>
      <c r="AN17138" s="68"/>
      <c r="AO17138" s="68"/>
    </row>
    <row r="17139" spans="34:41" x14ac:dyDescent="0.15">
      <c r="AH17139" s="25"/>
      <c r="AI17139" s="25"/>
      <c r="AN17139" s="68"/>
      <c r="AO17139" s="68"/>
    </row>
    <row r="17140" spans="34:41" x14ac:dyDescent="0.15">
      <c r="AH17140" s="25"/>
      <c r="AI17140" s="25"/>
      <c r="AN17140" s="68"/>
      <c r="AO17140" s="68"/>
    </row>
    <row r="17141" spans="34:41" x14ac:dyDescent="0.15">
      <c r="AH17141" s="25"/>
      <c r="AI17141" s="25"/>
      <c r="AN17141" s="68"/>
      <c r="AO17141" s="68"/>
    </row>
    <row r="17142" spans="34:41" x14ac:dyDescent="0.15">
      <c r="AH17142" s="25"/>
      <c r="AI17142" s="25"/>
      <c r="AN17142" s="68"/>
      <c r="AO17142" s="68"/>
    </row>
    <row r="17143" spans="34:41" x14ac:dyDescent="0.15">
      <c r="AH17143" s="25"/>
      <c r="AI17143" s="25"/>
      <c r="AN17143" s="68"/>
      <c r="AO17143" s="68"/>
    </row>
    <row r="17144" spans="34:41" x14ac:dyDescent="0.15">
      <c r="AH17144" s="25"/>
      <c r="AI17144" s="25"/>
      <c r="AN17144" s="68"/>
      <c r="AO17144" s="68"/>
    </row>
    <row r="17145" spans="34:41" x14ac:dyDescent="0.15">
      <c r="AH17145" s="25"/>
      <c r="AI17145" s="25"/>
      <c r="AN17145" s="68"/>
      <c r="AO17145" s="68"/>
    </row>
    <row r="17146" spans="34:41" x14ac:dyDescent="0.15">
      <c r="AH17146" s="25"/>
      <c r="AI17146" s="25"/>
      <c r="AN17146" s="68"/>
      <c r="AO17146" s="68"/>
    </row>
    <row r="17147" spans="34:41" x14ac:dyDescent="0.15">
      <c r="AH17147" s="25"/>
      <c r="AI17147" s="25"/>
      <c r="AN17147" s="68"/>
      <c r="AO17147" s="68"/>
    </row>
    <row r="17148" spans="34:41" x14ac:dyDescent="0.15">
      <c r="AH17148" s="25"/>
      <c r="AI17148" s="25"/>
      <c r="AN17148" s="68"/>
      <c r="AO17148" s="68"/>
    </row>
    <row r="17149" spans="34:41" x14ac:dyDescent="0.15">
      <c r="AH17149" s="25"/>
      <c r="AI17149" s="25"/>
      <c r="AN17149" s="68"/>
      <c r="AO17149" s="68"/>
    </row>
    <row r="17150" spans="34:41" x14ac:dyDescent="0.15">
      <c r="AH17150" s="25"/>
      <c r="AI17150" s="25"/>
      <c r="AN17150" s="68"/>
      <c r="AO17150" s="68"/>
    </row>
    <row r="17151" spans="34:41" x14ac:dyDescent="0.15">
      <c r="AH17151" s="25"/>
      <c r="AI17151" s="25"/>
      <c r="AN17151" s="68"/>
      <c r="AO17151" s="68"/>
    </row>
    <row r="17152" spans="34:41" x14ac:dyDescent="0.15">
      <c r="AH17152" s="25"/>
      <c r="AI17152" s="25"/>
      <c r="AN17152" s="68"/>
      <c r="AO17152" s="68"/>
    </row>
    <row r="17153" spans="34:41" x14ac:dyDescent="0.15">
      <c r="AH17153" s="25"/>
      <c r="AI17153" s="25"/>
      <c r="AN17153" s="68"/>
      <c r="AO17153" s="68"/>
    </row>
    <row r="17154" spans="34:41" x14ac:dyDescent="0.15">
      <c r="AH17154" s="25"/>
      <c r="AI17154" s="25"/>
      <c r="AN17154" s="68"/>
      <c r="AO17154" s="68"/>
    </row>
    <row r="17155" spans="34:41" x14ac:dyDescent="0.15">
      <c r="AH17155" s="25"/>
      <c r="AI17155" s="25"/>
      <c r="AN17155" s="68"/>
      <c r="AO17155" s="68"/>
    </row>
    <row r="17156" spans="34:41" x14ac:dyDescent="0.15">
      <c r="AH17156" s="25"/>
      <c r="AI17156" s="25"/>
      <c r="AN17156" s="68"/>
      <c r="AO17156" s="68"/>
    </row>
    <row r="17157" spans="34:41" x14ac:dyDescent="0.15">
      <c r="AH17157" s="25"/>
      <c r="AI17157" s="25"/>
      <c r="AN17157" s="68"/>
      <c r="AO17157" s="68"/>
    </row>
    <row r="17158" spans="34:41" x14ac:dyDescent="0.15">
      <c r="AH17158" s="25"/>
      <c r="AI17158" s="25"/>
      <c r="AN17158" s="68"/>
      <c r="AO17158" s="68"/>
    </row>
    <row r="17159" spans="34:41" x14ac:dyDescent="0.15">
      <c r="AH17159" s="25"/>
      <c r="AI17159" s="25"/>
      <c r="AN17159" s="68"/>
      <c r="AO17159" s="68"/>
    </row>
    <row r="17160" spans="34:41" x14ac:dyDescent="0.15">
      <c r="AH17160" s="25"/>
      <c r="AI17160" s="25"/>
      <c r="AN17160" s="68"/>
      <c r="AO17160" s="68"/>
    </row>
    <row r="17161" spans="34:41" x14ac:dyDescent="0.15">
      <c r="AH17161" s="25"/>
      <c r="AI17161" s="25"/>
      <c r="AN17161" s="68"/>
      <c r="AO17161" s="68"/>
    </row>
    <row r="17162" spans="34:41" x14ac:dyDescent="0.15">
      <c r="AH17162" s="25"/>
      <c r="AI17162" s="25"/>
      <c r="AN17162" s="68"/>
      <c r="AO17162" s="68"/>
    </row>
    <row r="17163" spans="34:41" x14ac:dyDescent="0.15">
      <c r="AH17163" s="25"/>
      <c r="AI17163" s="25"/>
      <c r="AN17163" s="68"/>
      <c r="AO17163" s="68"/>
    </row>
    <row r="17164" spans="34:41" x14ac:dyDescent="0.15">
      <c r="AH17164" s="25"/>
      <c r="AI17164" s="25"/>
      <c r="AN17164" s="68"/>
      <c r="AO17164" s="68"/>
    </row>
    <row r="17165" spans="34:41" x14ac:dyDescent="0.15">
      <c r="AH17165" s="25"/>
      <c r="AI17165" s="25"/>
      <c r="AN17165" s="68"/>
      <c r="AO17165" s="68"/>
    </row>
    <row r="17166" spans="34:41" x14ac:dyDescent="0.15">
      <c r="AH17166" s="25"/>
      <c r="AI17166" s="25"/>
      <c r="AN17166" s="68"/>
      <c r="AO17166" s="68"/>
    </row>
    <row r="17167" spans="34:41" x14ac:dyDescent="0.15">
      <c r="AH17167" s="25"/>
      <c r="AI17167" s="25"/>
      <c r="AN17167" s="68"/>
      <c r="AO17167" s="68"/>
    </row>
    <row r="17168" spans="34:41" x14ac:dyDescent="0.15">
      <c r="AH17168" s="25"/>
      <c r="AI17168" s="25"/>
      <c r="AN17168" s="68"/>
      <c r="AO17168" s="68"/>
    </row>
    <row r="17169" spans="34:41" x14ac:dyDescent="0.15">
      <c r="AH17169" s="25"/>
      <c r="AI17169" s="25"/>
      <c r="AN17169" s="68"/>
      <c r="AO17169" s="68"/>
    </row>
    <row r="17170" spans="34:41" x14ac:dyDescent="0.15">
      <c r="AH17170" s="25"/>
      <c r="AI17170" s="25"/>
      <c r="AN17170" s="68"/>
      <c r="AO17170" s="68"/>
    </row>
    <row r="17171" spans="34:41" x14ac:dyDescent="0.15">
      <c r="AH17171" s="25"/>
      <c r="AI17171" s="25"/>
      <c r="AN17171" s="68"/>
      <c r="AO17171" s="68"/>
    </row>
    <row r="17172" spans="34:41" x14ac:dyDescent="0.15">
      <c r="AH17172" s="25"/>
      <c r="AI17172" s="25"/>
      <c r="AN17172" s="68"/>
      <c r="AO17172" s="68"/>
    </row>
    <row r="17173" spans="34:41" x14ac:dyDescent="0.15">
      <c r="AH17173" s="25"/>
      <c r="AI17173" s="25"/>
      <c r="AN17173" s="68"/>
      <c r="AO17173" s="68"/>
    </row>
    <row r="17174" spans="34:41" x14ac:dyDescent="0.15">
      <c r="AH17174" s="25"/>
      <c r="AI17174" s="25"/>
      <c r="AN17174" s="68"/>
      <c r="AO17174" s="68"/>
    </row>
    <row r="17175" spans="34:41" x14ac:dyDescent="0.15">
      <c r="AH17175" s="25"/>
      <c r="AI17175" s="25"/>
      <c r="AN17175" s="68"/>
      <c r="AO17175" s="68"/>
    </row>
    <row r="17176" spans="34:41" x14ac:dyDescent="0.15">
      <c r="AH17176" s="25"/>
      <c r="AI17176" s="25"/>
      <c r="AN17176" s="68"/>
      <c r="AO17176" s="68"/>
    </row>
    <row r="17177" spans="34:41" x14ac:dyDescent="0.15">
      <c r="AH17177" s="25"/>
      <c r="AI17177" s="25"/>
      <c r="AN17177" s="68"/>
      <c r="AO17177" s="68"/>
    </row>
    <row r="17178" spans="34:41" x14ac:dyDescent="0.15">
      <c r="AH17178" s="25"/>
      <c r="AI17178" s="25"/>
      <c r="AN17178" s="68"/>
      <c r="AO17178" s="68"/>
    </row>
    <row r="17179" spans="34:41" x14ac:dyDescent="0.15">
      <c r="AH17179" s="25"/>
      <c r="AI17179" s="25"/>
      <c r="AN17179" s="68"/>
      <c r="AO17179" s="68"/>
    </row>
    <row r="17180" spans="34:41" x14ac:dyDescent="0.15">
      <c r="AH17180" s="25"/>
      <c r="AI17180" s="25"/>
      <c r="AN17180" s="68"/>
      <c r="AO17180" s="68"/>
    </row>
    <row r="17181" spans="34:41" x14ac:dyDescent="0.15">
      <c r="AH17181" s="25"/>
      <c r="AI17181" s="25"/>
      <c r="AN17181" s="68"/>
      <c r="AO17181" s="68"/>
    </row>
    <row r="17182" spans="34:41" x14ac:dyDescent="0.15">
      <c r="AH17182" s="25"/>
      <c r="AI17182" s="25"/>
      <c r="AN17182" s="68"/>
      <c r="AO17182" s="68"/>
    </row>
    <row r="17183" spans="34:41" x14ac:dyDescent="0.15">
      <c r="AH17183" s="25"/>
      <c r="AI17183" s="25"/>
      <c r="AN17183" s="68"/>
      <c r="AO17183" s="68"/>
    </row>
    <row r="17184" spans="34:41" x14ac:dyDescent="0.15">
      <c r="AH17184" s="25"/>
      <c r="AI17184" s="25"/>
      <c r="AN17184" s="68"/>
      <c r="AO17184" s="68"/>
    </row>
    <row r="17185" spans="34:41" x14ac:dyDescent="0.15">
      <c r="AH17185" s="25"/>
      <c r="AI17185" s="25"/>
      <c r="AN17185" s="68"/>
      <c r="AO17185" s="68"/>
    </row>
    <row r="17186" spans="34:41" x14ac:dyDescent="0.15">
      <c r="AH17186" s="25"/>
      <c r="AI17186" s="25"/>
      <c r="AN17186" s="68"/>
      <c r="AO17186" s="68"/>
    </row>
    <row r="17187" spans="34:41" x14ac:dyDescent="0.15">
      <c r="AH17187" s="25"/>
      <c r="AI17187" s="25"/>
      <c r="AN17187" s="68"/>
      <c r="AO17187" s="68"/>
    </row>
    <row r="17188" spans="34:41" x14ac:dyDescent="0.15">
      <c r="AH17188" s="25"/>
      <c r="AI17188" s="25"/>
      <c r="AN17188" s="68"/>
      <c r="AO17188" s="68"/>
    </row>
    <row r="17189" spans="34:41" x14ac:dyDescent="0.15">
      <c r="AH17189" s="25"/>
      <c r="AI17189" s="25"/>
      <c r="AN17189" s="68"/>
      <c r="AO17189" s="68"/>
    </row>
    <row r="17190" spans="34:41" x14ac:dyDescent="0.15">
      <c r="AH17190" s="25"/>
      <c r="AI17190" s="25"/>
      <c r="AN17190" s="68"/>
      <c r="AO17190" s="68"/>
    </row>
    <row r="17191" spans="34:41" x14ac:dyDescent="0.15">
      <c r="AH17191" s="25"/>
      <c r="AI17191" s="25"/>
      <c r="AN17191" s="68"/>
      <c r="AO17191" s="68"/>
    </row>
    <row r="17192" spans="34:41" x14ac:dyDescent="0.15">
      <c r="AH17192" s="25"/>
      <c r="AI17192" s="25"/>
      <c r="AN17192" s="68"/>
      <c r="AO17192" s="68"/>
    </row>
    <row r="17193" spans="34:41" x14ac:dyDescent="0.15">
      <c r="AH17193" s="25"/>
      <c r="AI17193" s="25"/>
      <c r="AN17193" s="68"/>
      <c r="AO17193" s="68"/>
    </row>
    <row r="17194" spans="34:41" x14ac:dyDescent="0.15">
      <c r="AH17194" s="25"/>
      <c r="AI17194" s="25"/>
      <c r="AN17194" s="68"/>
      <c r="AO17194" s="68"/>
    </row>
    <row r="17195" spans="34:41" x14ac:dyDescent="0.15">
      <c r="AH17195" s="25"/>
      <c r="AI17195" s="25"/>
      <c r="AN17195" s="68"/>
      <c r="AO17195" s="68"/>
    </row>
    <row r="17196" spans="34:41" x14ac:dyDescent="0.15">
      <c r="AH17196" s="25"/>
      <c r="AI17196" s="25"/>
      <c r="AN17196" s="68"/>
      <c r="AO17196" s="68"/>
    </row>
    <row r="17197" spans="34:41" x14ac:dyDescent="0.15">
      <c r="AH17197" s="25"/>
      <c r="AI17197" s="25"/>
      <c r="AN17197" s="68"/>
      <c r="AO17197" s="68"/>
    </row>
    <row r="17198" spans="34:41" x14ac:dyDescent="0.15">
      <c r="AH17198" s="25"/>
      <c r="AI17198" s="25"/>
      <c r="AN17198" s="68"/>
      <c r="AO17198" s="68"/>
    </row>
    <row r="17199" spans="34:41" x14ac:dyDescent="0.15">
      <c r="AH17199" s="25"/>
      <c r="AI17199" s="25"/>
      <c r="AN17199" s="68"/>
      <c r="AO17199" s="68"/>
    </row>
    <row r="17200" spans="34:41" x14ac:dyDescent="0.15">
      <c r="AH17200" s="25"/>
      <c r="AI17200" s="25"/>
      <c r="AN17200" s="68"/>
      <c r="AO17200" s="68"/>
    </row>
    <row r="17201" spans="34:41" x14ac:dyDescent="0.15">
      <c r="AH17201" s="25"/>
      <c r="AI17201" s="25"/>
      <c r="AN17201" s="68"/>
      <c r="AO17201" s="68"/>
    </row>
    <row r="17202" spans="34:41" x14ac:dyDescent="0.15">
      <c r="AH17202" s="25"/>
      <c r="AI17202" s="25"/>
      <c r="AN17202" s="68"/>
      <c r="AO17202" s="68"/>
    </row>
    <row r="17203" spans="34:41" x14ac:dyDescent="0.15">
      <c r="AH17203" s="25"/>
      <c r="AI17203" s="25"/>
      <c r="AN17203" s="68"/>
      <c r="AO17203" s="68"/>
    </row>
    <row r="17204" spans="34:41" x14ac:dyDescent="0.15">
      <c r="AH17204" s="25"/>
      <c r="AI17204" s="25"/>
      <c r="AN17204" s="68"/>
      <c r="AO17204" s="68"/>
    </row>
    <row r="17205" spans="34:41" x14ac:dyDescent="0.15">
      <c r="AH17205" s="25"/>
      <c r="AI17205" s="25"/>
      <c r="AN17205" s="68"/>
      <c r="AO17205" s="68"/>
    </row>
    <row r="17206" spans="34:41" x14ac:dyDescent="0.15">
      <c r="AH17206" s="25"/>
      <c r="AI17206" s="25"/>
      <c r="AN17206" s="68"/>
      <c r="AO17206" s="68"/>
    </row>
    <row r="17207" spans="34:41" x14ac:dyDescent="0.15">
      <c r="AH17207" s="25"/>
      <c r="AI17207" s="25"/>
      <c r="AN17207" s="68"/>
      <c r="AO17207" s="68"/>
    </row>
    <row r="17208" spans="34:41" x14ac:dyDescent="0.15">
      <c r="AH17208" s="25"/>
      <c r="AI17208" s="25"/>
      <c r="AN17208" s="68"/>
      <c r="AO17208" s="68"/>
    </row>
    <row r="17209" spans="34:41" x14ac:dyDescent="0.15">
      <c r="AH17209" s="25"/>
      <c r="AI17209" s="25"/>
      <c r="AN17209" s="68"/>
      <c r="AO17209" s="68"/>
    </row>
    <row r="17210" spans="34:41" x14ac:dyDescent="0.15">
      <c r="AH17210" s="25"/>
      <c r="AI17210" s="25"/>
      <c r="AN17210" s="68"/>
      <c r="AO17210" s="68"/>
    </row>
    <row r="17211" spans="34:41" x14ac:dyDescent="0.15">
      <c r="AH17211" s="25"/>
      <c r="AI17211" s="25"/>
      <c r="AN17211" s="68"/>
      <c r="AO17211" s="68"/>
    </row>
    <row r="17212" spans="34:41" x14ac:dyDescent="0.15">
      <c r="AH17212" s="25"/>
      <c r="AI17212" s="25"/>
      <c r="AN17212" s="68"/>
      <c r="AO17212" s="68"/>
    </row>
    <row r="17213" spans="34:41" x14ac:dyDescent="0.15">
      <c r="AH17213" s="25"/>
      <c r="AI17213" s="25"/>
      <c r="AN17213" s="68"/>
      <c r="AO17213" s="68"/>
    </row>
    <row r="17214" spans="34:41" x14ac:dyDescent="0.15">
      <c r="AH17214" s="25"/>
      <c r="AI17214" s="25"/>
      <c r="AN17214" s="68"/>
      <c r="AO17214" s="68"/>
    </row>
    <row r="17215" spans="34:41" x14ac:dyDescent="0.15">
      <c r="AH17215" s="25"/>
      <c r="AI17215" s="25"/>
      <c r="AN17215" s="68"/>
      <c r="AO17215" s="68"/>
    </row>
    <row r="17216" spans="34:41" x14ac:dyDescent="0.15">
      <c r="AH17216" s="25"/>
      <c r="AI17216" s="25"/>
      <c r="AN17216" s="68"/>
      <c r="AO17216" s="68"/>
    </row>
    <row r="17217" spans="34:41" x14ac:dyDescent="0.15">
      <c r="AH17217" s="25"/>
      <c r="AI17217" s="25"/>
      <c r="AN17217" s="68"/>
      <c r="AO17217" s="68"/>
    </row>
    <row r="17218" spans="34:41" x14ac:dyDescent="0.15">
      <c r="AH17218" s="25"/>
      <c r="AI17218" s="25"/>
      <c r="AN17218" s="68"/>
      <c r="AO17218" s="68"/>
    </row>
    <row r="17219" spans="34:41" x14ac:dyDescent="0.15">
      <c r="AH17219" s="25"/>
      <c r="AI17219" s="25"/>
      <c r="AN17219" s="68"/>
      <c r="AO17219" s="68"/>
    </row>
    <row r="17220" spans="34:41" x14ac:dyDescent="0.15">
      <c r="AH17220" s="25"/>
      <c r="AI17220" s="25"/>
      <c r="AN17220" s="68"/>
      <c r="AO17220" s="68"/>
    </row>
    <row r="17221" spans="34:41" x14ac:dyDescent="0.15">
      <c r="AH17221" s="25"/>
      <c r="AI17221" s="25"/>
      <c r="AN17221" s="68"/>
      <c r="AO17221" s="68"/>
    </row>
    <row r="17222" spans="34:41" x14ac:dyDescent="0.15">
      <c r="AH17222" s="25"/>
      <c r="AI17222" s="25"/>
      <c r="AN17222" s="68"/>
      <c r="AO17222" s="68"/>
    </row>
    <row r="17223" spans="34:41" x14ac:dyDescent="0.15">
      <c r="AH17223" s="25"/>
      <c r="AI17223" s="25"/>
      <c r="AN17223" s="68"/>
      <c r="AO17223" s="68"/>
    </row>
    <row r="17224" spans="34:41" x14ac:dyDescent="0.15">
      <c r="AH17224" s="25"/>
      <c r="AI17224" s="25"/>
      <c r="AN17224" s="68"/>
      <c r="AO17224" s="68"/>
    </row>
    <row r="17225" spans="34:41" x14ac:dyDescent="0.15">
      <c r="AH17225" s="25"/>
      <c r="AI17225" s="25"/>
      <c r="AN17225" s="68"/>
      <c r="AO17225" s="68"/>
    </row>
    <row r="17226" spans="34:41" x14ac:dyDescent="0.15">
      <c r="AH17226" s="25"/>
      <c r="AI17226" s="25"/>
      <c r="AN17226" s="68"/>
      <c r="AO17226" s="68"/>
    </row>
    <row r="17227" spans="34:41" x14ac:dyDescent="0.15">
      <c r="AH17227" s="25"/>
      <c r="AI17227" s="25"/>
      <c r="AN17227" s="68"/>
      <c r="AO17227" s="68"/>
    </row>
    <row r="17228" spans="34:41" x14ac:dyDescent="0.15">
      <c r="AH17228" s="25"/>
      <c r="AI17228" s="25"/>
      <c r="AN17228" s="68"/>
      <c r="AO17228" s="68"/>
    </row>
    <row r="17229" spans="34:41" x14ac:dyDescent="0.15">
      <c r="AH17229" s="25"/>
      <c r="AI17229" s="25"/>
      <c r="AN17229" s="68"/>
      <c r="AO17229" s="68"/>
    </row>
    <row r="17230" spans="34:41" x14ac:dyDescent="0.15">
      <c r="AH17230" s="25"/>
      <c r="AI17230" s="25"/>
      <c r="AN17230" s="68"/>
      <c r="AO17230" s="68"/>
    </row>
    <row r="17231" spans="34:41" x14ac:dyDescent="0.15">
      <c r="AH17231" s="25"/>
      <c r="AI17231" s="25"/>
      <c r="AN17231" s="68"/>
      <c r="AO17231" s="68"/>
    </row>
    <row r="17232" spans="34:41" x14ac:dyDescent="0.15">
      <c r="AH17232" s="25"/>
      <c r="AI17232" s="25"/>
      <c r="AN17232" s="68"/>
      <c r="AO17232" s="68"/>
    </row>
    <row r="17233" spans="34:41" x14ac:dyDescent="0.15">
      <c r="AH17233" s="25"/>
      <c r="AI17233" s="25"/>
      <c r="AN17233" s="68"/>
      <c r="AO17233" s="68"/>
    </row>
    <row r="17234" spans="34:41" x14ac:dyDescent="0.15">
      <c r="AH17234" s="25"/>
      <c r="AI17234" s="25"/>
      <c r="AN17234" s="68"/>
      <c r="AO17234" s="68"/>
    </row>
    <row r="17235" spans="34:41" x14ac:dyDescent="0.15">
      <c r="AH17235" s="25"/>
      <c r="AI17235" s="25"/>
      <c r="AN17235" s="68"/>
      <c r="AO17235" s="68"/>
    </row>
    <row r="17236" spans="34:41" x14ac:dyDescent="0.15">
      <c r="AH17236" s="25"/>
      <c r="AI17236" s="25"/>
      <c r="AN17236" s="68"/>
      <c r="AO17236" s="68"/>
    </row>
    <row r="17237" spans="34:41" x14ac:dyDescent="0.15">
      <c r="AH17237" s="25"/>
      <c r="AI17237" s="25"/>
      <c r="AN17237" s="68"/>
      <c r="AO17237" s="68"/>
    </row>
    <row r="17238" spans="34:41" x14ac:dyDescent="0.15">
      <c r="AH17238" s="25"/>
      <c r="AI17238" s="25"/>
      <c r="AN17238" s="68"/>
      <c r="AO17238" s="68"/>
    </row>
    <row r="17239" spans="34:41" x14ac:dyDescent="0.15">
      <c r="AH17239" s="25"/>
      <c r="AI17239" s="25"/>
      <c r="AN17239" s="68"/>
      <c r="AO17239" s="68"/>
    </row>
    <row r="17240" spans="34:41" x14ac:dyDescent="0.15">
      <c r="AH17240" s="25"/>
      <c r="AI17240" s="25"/>
      <c r="AN17240" s="68"/>
      <c r="AO17240" s="68"/>
    </row>
    <row r="17241" spans="34:41" x14ac:dyDescent="0.15">
      <c r="AH17241" s="25"/>
      <c r="AI17241" s="25"/>
      <c r="AN17241" s="68"/>
      <c r="AO17241" s="68"/>
    </row>
    <row r="17242" spans="34:41" x14ac:dyDescent="0.15">
      <c r="AH17242" s="25"/>
      <c r="AI17242" s="25"/>
      <c r="AN17242" s="68"/>
      <c r="AO17242" s="68"/>
    </row>
    <row r="17243" spans="34:41" x14ac:dyDescent="0.15">
      <c r="AH17243" s="25"/>
      <c r="AI17243" s="25"/>
      <c r="AN17243" s="68"/>
      <c r="AO17243" s="68"/>
    </row>
    <row r="17244" spans="34:41" x14ac:dyDescent="0.15">
      <c r="AH17244" s="25"/>
      <c r="AI17244" s="25"/>
      <c r="AN17244" s="68"/>
      <c r="AO17244" s="68"/>
    </row>
    <row r="17245" spans="34:41" x14ac:dyDescent="0.15">
      <c r="AH17245" s="25"/>
      <c r="AI17245" s="25"/>
      <c r="AN17245" s="68"/>
      <c r="AO17245" s="68"/>
    </row>
    <row r="17246" spans="34:41" x14ac:dyDescent="0.15">
      <c r="AH17246" s="25"/>
      <c r="AI17246" s="25"/>
      <c r="AN17246" s="68"/>
      <c r="AO17246" s="68"/>
    </row>
    <row r="17247" spans="34:41" x14ac:dyDescent="0.15">
      <c r="AH17247" s="25"/>
      <c r="AI17247" s="25"/>
      <c r="AN17247" s="68"/>
      <c r="AO17247" s="68"/>
    </row>
    <row r="17248" spans="34:41" x14ac:dyDescent="0.15">
      <c r="AH17248" s="25"/>
      <c r="AI17248" s="25"/>
      <c r="AN17248" s="68"/>
      <c r="AO17248" s="68"/>
    </row>
    <row r="17249" spans="34:41" x14ac:dyDescent="0.15">
      <c r="AH17249" s="25"/>
      <c r="AI17249" s="25"/>
      <c r="AN17249" s="68"/>
      <c r="AO17249" s="68"/>
    </row>
    <row r="17250" spans="34:41" x14ac:dyDescent="0.15">
      <c r="AH17250" s="25"/>
      <c r="AI17250" s="25"/>
      <c r="AN17250" s="68"/>
      <c r="AO17250" s="68"/>
    </row>
    <row r="17251" spans="34:41" x14ac:dyDescent="0.15">
      <c r="AH17251" s="25"/>
      <c r="AI17251" s="25"/>
      <c r="AN17251" s="68"/>
      <c r="AO17251" s="68"/>
    </row>
    <row r="17252" spans="34:41" x14ac:dyDescent="0.15">
      <c r="AH17252" s="25"/>
      <c r="AI17252" s="25"/>
      <c r="AN17252" s="68"/>
      <c r="AO17252" s="68"/>
    </row>
    <row r="17253" spans="34:41" x14ac:dyDescent="0.15">
      <c r="AH17253" s="25"/>
      <c r="AI17253" s="25"/>
      <c r="AN17253" s="68"/>
      <c r="AO17253" s="68"/>
    </row>
    <row r="17254" spans="34:41" x14ac:dyDescent="0.15">
      <c r="AH17254" s="25"/>
      <c r="AI17254" s="25"/>
      <c r="AN17254" s="68"/>
      <c r="AO17254" s="68"/>
    </row>
    <row r="17255" spans="34:41" x14ac:dyDescent="0.15">
      <c r="AH17255" s="25"/>
      <c r="AI17255" s="25"/>
      <c r="AN17255" s="68"/>
      <c r="AO17255" s="68"/>
    </row>
    <row r="17256" spans="34:41" x14ac:dyDescent="0.15">
      <c r="AH17256" s="25"/>
      <c r="AI17256" s="25"/>
      <c r="AN17256" s="68"/>
      <c r="AO17256" s="68"/>
    </row>
    <row r="17257" spans="34:41" x14ac:dyDescent="0.15">
      <c r="AH17257" s="25"/>
      <c r="AI17257" s="25"/>
      <c r="AN17257" s="68"/>
      <c r="AO17257" s="68"/>
    </row>
    <row r="17258" spans="34:41" x14ac:dyDescent="0.15">
      <c r="AH17258" s="25"/>
      <c r="AI17258" s="25"/>
      <c r="AN17258" s="68"/>
      <c r="AO17258" s="68"/>
    </row>
    <row r="17259" spans="34:41" x14ac:dyDescent="0.15">
      <c r="AH17259" s="25"/>
      <c r="AI17259" s="25"/>
      <c r="AN17259" s="68"/>
      <c r="AO17259" s="68"/>
    </row>
    <row r="17260" spans="34:41" x14ac:dyDescent="0.15">
      <c r="AH17260" s="25"/>
      <c r="AI17260" s="25"/>
      <c r="AN17260" s="68"/>
      <c r="AO17260" s="68"/>
    </row>
    <row r="17261" spans="34:41" x14ac:dyDescent="0.15">
      <c r="AH17261" s="25"/>
      <c r="AI17261" s="25"/>
      <c r="AN17261" s="68"/>
      <c r="AO17261" s="68"/>
    </row>
    <row r="17262" spans="34:41" x14ac:dyDescent="0.15">
      <c r="AH17262" s="25"/>
      <c r="AI17262" s="25"/>
      <c r="AN17262" s="68"/>
      <c r="AO17262" s="68"/>
    </row>
    <row r="17263" spans="34:41" x14ac:dyDescent="0.15">
      <c r="AH17263" s="25"/>
      <c r="AI17263" s="25"/>
      <c r="AN17263" s="68"/>
      <c r="AO17263" s="68"/>
    </row>
    <row r="17264" spans="34:41" x14ac:dyDescent="0.15">
      <c r="AH17264" s="25"/>
      <c r="AI17264" s="25"/>
      <c r="AN17264" s="68"/>
      <c r="AO17264" s="68"/>
    </row>
    <row r="17265" spans="34:41" x14ac:dyDescent="0.15">
      <c r="AH17265" s="25"/>
      <c r="AI17265" s="25"/>
      <c r="AN17265" s="68"/>
      <c r="AO17265" s="68"/>
    </row>
    <row r="17266" spans="34:41" x14ac:dyDescent="0.15">
      <c r="AH17266" s="25"/>
      <c r="AI17266" s="25"/>
      <c r="AN17266" s="68"/>
      <c r="AO17266" s="68"/>
    </row>
    <row r="17267" spans="34:41" x14ac:dyDescent="0.15">
      <c r="AH17267" s="25"/>
      <c r="AI17267" s="25"/>
      <c r="AN17267" s="68"/>
      <c r="AO17267" s="68"/>
    </row>
    <row r="17268" spans="34:41" x14ac:dyDescent="0.15">
      <c r="AH17268" s="25"/>
      <c r="AI17268" s="25"/>
      <c r="AN17268" s="68"/>
      <c r="AO17268" s="68"/>
    </row>
    <row r="17269" spans="34:41" x14ac:dyDescent="0.15">
      <c r="AH17269" s="25"/>
      <c r="AI17269" s="25"/>
      <c r="AN17269" s="68"/>
      <c r="AO17269" s="68"/>
    </row>
    <row r="17270" spans="34:41" x14ac:dyDescent="0.15">
      <c r="AH17270" s="25"/>
      <c r="AI17270" s="25"/>
      <c r="AN17270" s="68"/>
      <c r="AO17270" s="68"/>
    </row>
    <row r="17271" spans="34:41" x14ac:dyDescent="0.15">
      <c r="AH17271" s="25"/>
      <c r="AI17271" s="25"/>
      <c r="AN17271" s="68"/>
      <c r="AO17271" s="68"/>
    </row>
    <row r="17272" spans="34:41" x14ac:dyDescent="0.15">
      <c r="AH17272" s="25"/>
      <c r="AI17272" s="25"/>
      <c r="AN17272" s="68"/>
      <c r="AO17272" s="68"/>
    </row>
    <row r="17273" spans="34:41" x14ac:dyDescent="0.15">
      <c r="AH17273" s="25"/>
      <c r="AI17273" s="25"/>
      <c r="AN17273" s="68"/>
      <c r="AO17273" s="68"/>
    </row>
    <row r="17274" spans="34:41" x14ac:dyDescent="0.15">
      <c r="AH17274" s="25"/>
      <c r="AI17274" s="25"/>
      <c r="AN17274" s="68"/>
      <c r="AO17274" s="68"/>
    </row>
    <row r="17275" spans="34:41" x14ac:dyDescent="0.15">
      <c r="AH17275" s="25"/>
      <c r="AI17275" s="25"/>
      <c r="AN17275" s="68"/>
      <c r="AO17275" s="68"/>
    </row>
    <row r="17276" spans="34:41" x14ac:dyDescent="0.15">
      <c r="AH17276" s="25"/>
      <c r="AI17276" s="25"/>
      <c r="AN17276" s="68"/>
      <c r="AO17276" s="68"/>
    </row>
    <row r="17277" spans="34:41" x14ac:dyDescent="0.15">
      <c r="AH17277" s="25"/>
      <c r="AI17277" s="25"/>
      <c r="AN17277" s="68"/>
      <c r="AO17277" s="68"/>
    </row>
    <row r="17278" spans="34:41" x14ac:dyDescent="0.15">
      <c r="AH17278" s="25"/>
      <c r="AI17278" s="25"/>
      <c r="AN17278" s="68"/>
      <c r="AO17278" s="68"/>
    </row>
    <row r="17279" spans="34:41" x14ac:dyDescent="0.15">
      <c r="AH17279" s="25"/>
      <c r="AI17279" s="25"/>
      <c r="AN17279" s="68"/>
      <c r="AO17279" s="68"/>
    </row>
    <row r="17280" spans="34:41" x14ac:dyDescent="0.15">
      <c r="AH17280" s="25"/>
      <c r="AI17280" s="25"/>
      <c r="AN17280" s="68"/>
      <c r="AO17280" s="68"/>
    </row>
    <row r="17281" spans="34:41" x14ac:dyDescent="0.15">
      <c r="AH17281" s="25"/>
      <c r="AI17281" s="25"/>
      <c r="AN17281" s="68"/>
      <c r="AO17281" s="68"/>
    </row>
    <row r="17282" spans="34:41" x14ac:dyDescent="0.15">
      <c r="AH17282" s="25"/>
      <c r="AI17282" s="25"/>
      <c r="AN17282" s="68"/>
      <c r="AO17282" s="68"/>
    </row>
    <row r="17283" spans="34:41" x14ac:dyDescent="0.15">
      <c r="AH17283" s="25"/>
      <c r="AI17283" s="25"/>
      <c r="AN17283" s="68"/>
      <c r="AO17283" s="68"/>
    </row>
    <row r="17284" spans="34:41" x14ac:dyDescent="0.15">
      <c r="AH17284" s="25"/>
      <c r="AI17284" s="25"/>
      <c r="AN17284" s="68"/>
      <c r="AO17284" s="68"/>
    </row>
    <row r="17285" spans="34:41" x14ac:dyDescent="0.15">
      <c r="AH17285" s="25"/>
      <c r="AI17285" s="25"/>
      <c r="AN17285" s="68"/>
      <c r="AO17285" s="68"/>
    </row>
    <row r="17286" spans="34:41" x14ac:dyDescent="0.15">
      <c r="AH17286" s="25"/>
      <c r="AI17286" s="25"/>
      <c r="AN17286" s="68"/>
      <c r="AO17286" s="68"/>
    </row>
    <row r="17287" spans="34:41" x14ac:dyDescent="0.15">
      <c r="AH17287" s="25"/>
      <c r="AI17287" s="25"/>
      <c r="AN17287" s="68"/>
      <c r="AO17287" s="68"/>
    </row>
    <row r="17288" spans="34:41" x14ac:dyDescent="0.15">
      <c r="AH17288" s="25"/>
      <c r="AI17288" s="25"/>
      <c r="AN17288" s="68"/>
      <c r="AO17288" s="68"/>
    </row>
    <row r="17289" spans="34:41" x14ac:dyDescent="0.15">
      <c r="AH17289" s="25"/>
      <c r="AI17289" s="25"/>
      <c r="AN17289" s="68"/>
      <c r="AO17289" s="68"/>
    </row>
    <row r="17290" spans="34:41" x14ac:dyDescent="0.15">
      <c r="AH17290" s="25"/>
      <c r="AI17290" s="25"/>
      <c r="AN17290" s="68"/>
      <c r="AO17290" s="68"/>
    </row>
    <row r="17291" spans="34:41" x14ac:dyDescent="0.15">
      <c r="AH17291" s="25"/>
      <c r="AI17291" s="25"/>
      <c r="AN17291" s="68"/>
      <c r="AO17291" s="68"/>
    </row>
    <row r="17292" spans="34:41" x14ac:dyDescent="0.15">
      <c r="AH17292" s="25"/>
      <c r="AI17292" s="25"/>
      <c r="AN17292" s="68"/>
      <c r="AO17292" s="68"/>
    </row>
    <row r="17293" spans="34:41" x14ac:dyDescent="0.15">
      <c r="AH17293" s="25"/>
      <c r="AI17293" s="25"/>
      <c r="AN17293" s="68"/>
      <c r="AO17293" s="68"/>
    </row>
    <row r="17294" spans="34:41" x14ac:dyDescent="0.15">
      <c r="AH17294" s="25"/>
      <c r="AI17294" s="25"/>
      <c r="AN17294" s="68"/>
      <c r="AO17294" s="68"/>
    </row>
    <row r="17295" spans="34:41" x14ac:dyDescent="0.15">
      <c r="AH17295" s="25"/>
      <c r="AI17295" s="25"/>
      <c r="AN17295" s="68"/>
      <c r="AO17295" s="68"/>
    </row>
    <row r="17296" spans="34:41" x14ac:dyDescent="0.15">
      <c r="AH17296" s="25"/>
      <c r="AI17296" s="25"/>
      <c r="AN17296" s="68"/>
      <c r="AO17296" s="68"/>
    </row>
    <row r="17297" spans="34:41" x14ac:dyDescent="0.15">
      <c r="AH17297" s="25"/>
      <c r="AI17297" s="25"/>
      <c r="AN17297" s="68"/>
      <c r="AO17297" s="68"/>
    </row>
    <row r="17298" spans="34:41" x14ac:dyDescent="0.15">
      <c r="AH17298" s="25"/>
      <c r="AI17298" s="25"/>
      <c r="AN17298" s="68"/>
      <c r="AO17298" s="68"/>
    </row>
    <row r="17299" spans="34:41" x14ac:dyDescent="0.15">
      <c r="AH17299" s="25"/>
      <c r="AI17299" s="25"/>
      <c r="AN17299" s="68"/>
      <c r="AO17299" s="68"/>
    </row>
    <row r="17300" spans="34:41" x14ac:dyDescent="0.15">
      <c r="AH17300" s="25"/>
      <c r="AI17300" s="25"/>
      <c r="AN17300" s="68"/>
      <c r="AO17300" s="68"/>
    </row>
    <row r="17301" spans="34:41" x14ac:dyDescent="0.15">
      <c r="AH17301" s="25"/>
      <c r="AI17301" s="25"/>
      <c r="AN17301" s="68"/>
      <c r="AO17301" s="68"/>
    </row>
    <row r="17302" spans="34:41" x14ac:dyDescent="0.15">
      <c r="AH17302" s="25"/>
      <c r="AI17302" s="25"/>
      <c r="AN17302" s="68"/>
      <c r="AO17302" s="68"/>
    </row>
    <row r="17303" spans="34:41" x14ac:dyDescent="0.15">
      <c r="AH17303" s="25"/>
      <c r="AI17303" s="25"/>
      <c r="AN17303" s="68"/>
      <c r="AO17303" s="68"/>
    </row>
    <row r="17304" spans="34:41" x14ac:dyDescent="0.15">
      <c r="AH17304" s="25"/>
      <c r="AI17304" s="25"/>
      <c r="AN17304" s="68"/>
      <c r="AO17304" s="68"/>
    </row>
    <row r="17305" spans="34:41" x14ac:dyDescent="0.15">
      <c r="AH17305" s="25"/>
      <c r="AI17305" s="25"/>
      <c r="AN17305" s="68"/>
      <c r="AO17305" s="68"/>
    </row>
    <row r="17306" spans="34:41" x14ac:dyDescent="0.15">
      <c r="AH17306" s="25"/>
      <c r="AI17306" s="25"/>
      <c r="AN17306" s="68"/>
      <c r="AO17306" s="68"/>
    </row>
    <row r="17307" spans="34:41" x14ac:dyDescent="0.15">
      <c r="AH17307" s="25"/>
      <c r="AI17307" s="25"/>
      <c r="AN17307" s="68"/>
      <c r="AO17307" s="68"/>
    </row>
    <row r="17308" spans="34:41" x14ac:dyDescent="0.15">
      <c r="AH17308" s="25"/>
      <c r="AI17308" s="25"/>
      <c r="AN17308" s="68"/>
      <c r="AO17308" s="68"/>
    </row>
    <row r="17309" spans="34:41" x14ac:dyDescent="0.15">
      <c r="AH17309" s="25"/>
      <c r="AI17309" s="25"/>
      <c r="AN17309" s="68"/>
      <c r="AO17309" s="68"/>
    </row>
    <row r="17310" spans="34:41" x14ac:dyDescent="0.15">
      <c r="AH17310" s="25"/>
      <c r="AI17310" s="25"/>
      <c r="AN17310" s="68"/>
      <c r="AO17310" s="68"/>
    </row>
    <row r="17311" spans="34:41" x14ac:dyDescent="0.15">
      <c r="AH17311" s="25"/>
      <c r="AI17311" s="25"/>
      <c r="AN17311" s="68"/>
      <c r="AO17311" s="68"/>
    </row>
    <row r="17312" spans="34:41" x14ac:dyDescent="0.15">
      <c r="AH17312" s="25"/>
      <c r="AI17312" s="25"/>
      <c r="AN17312" s="68"/>
      <c r="AO17312" s="68"/>
    </row>
    <row r="17313" spans="34:41" x14ac:dyDescent="0.15">
      <c r="AH17313" s="25"/>
      <c r="AI17313" s="25"/>
      <c r="AN17313" s="68"/>
      <c r="AO17313" s="68"/>
    </row>
    <row r="17314" spans="34:41" x14ac:dyDescent="0.15">
      <c r="AH17314" s="25"/>
      <c r="AI17314" s="25"/>
      <c r="AN17314" s="68"/>
      <c r="AO17314" s="68"/>
    </row>
    <row r="17315" spans="34:41" x14ac:dyDescent="0.15">
      <c r="AH17315" s="25"/>
      <c r="AI17315" s="25"/>
      <c r="AN17315" s="68"/>
      <c r="AO17315" s="68"/>
    </row>
    <row r="17316" spans="34:41" x14ac:dyDescent="0.15">
      <c r="AH17316" s="25"/>
      <c r="AI17316" s="25"/>
      <c r="AN17316" s="68"/>
      <c r="AO17316" s="68"/>
    </row>
    <row r="17317" spans="34:41" x14ac:dyDescent="0.15">
      <c r="AH17317" s="25"/>
      <c r="AI17317" s="25"/>
      <c r="AN17317" s="68"/>
      <c r="AO17317" s="68"/>
    </row>
    <row r="17318" spans="34:41" x14ac:dyDescent="0.15">
      <c r="AH17318" s="25"/>
      <c r="AI17318" s="25"/>
      <c r="AN17318" s="68"/>
      <c r="AO17318" s="68"/>
    </row>
    <row r="17319" spans="34:41" x14ac:dyDescent="0.15">
      <c r="AH17319" s="25"/>
      <c r="AI17319" s="25"/>
      <c r="AN17319" s="68"/>
      <c r="AO17319" s="68"/>
    </row>
    <row r="17320" spans="34:41" x14ac:dyDescent="0.15">
      <c r="AH17320" s="25"/>
      <c r="AI17320" s="25"/>
      <c r="AN17320" s="68"/>
      <c r="AO17320" s="68"/>
    </row>
    <row r="17321" spans="34:41" x14ac:dyDescent="0.15">
      <c r="AH17321" s="25"/>
      <c r="AI17321" s="25"/>
      <c r="AN17321" s="68"/>
      <c r="AO17321" s="68"/>
    </row>
    <row r="17322" spans="34:41" x14ac:dyDescent="0.15">
      <c r="AH17322" s="25"/>
      <c r="AI17322" s="25"/>
      <c r="AN17322" s="68"/>
      <c r="AO17322" s="68"/>
    </row>
    <row r="17323" spans="34:41" x14ac:dyDescent="0.15">
      <c r="AH17323" s="25"/>
      <c r="AI17323" s="25"/>
      <c r="AN17323" s="68"/>
      <c r="AO17323" s="68"/>
    </row>
    <row r="17324" spans="34:41" x14ac:dyDescent="0.15">
      <c r="AH17324" s="25"/>
      <c r="AI17324" s="25"/>
      <c r="AN17324" s="68"/>
      <c r="AO17324" s="68"/>
    </row>
    <row r="17325" spans="34:41" x14ac:dyDescent="0.15">
      <c r="AH17325" s="25"/>
      <c r="AI17325" s="25"/>
      <c r="AN17325" s="68"/>
      <c r="AO17325" s="68"/>
    </row>
    <row r="17326" spans="34:41" x14ac:dyDescent="0.15">
      <c r="AH17326" s="25"/>
      <c r="AI17326" s="25"/>
      <c r="AN17326" s="68"/>
      <c r="AO17326" s="68"/>
    </row>
    <row r="17327" spans="34:41" x14ac:dyDescent="0.15">
      <c r="AH17327" s="25"/>
      <c r="AI17327" s="25"/>
      <c r="AN17327" s="68"/>
      <c r="AO17327" s="68"/>
    </row>
    <row r="17328" spans="34:41" x14ac:dyDescent="0.15">
      <c r="AH17328" s="25"/>
      <c r="AI17328" s="25"/>
      <c r="AN17328" s="68"/>
      <c r="AO17328" s="68"/>
    </row>
    <row r="17329" spans="34:41" x14ac:dyDescent="0.15">
      <c r="AH17329" s="25"/>
      <c r="AI17329" s="25"/>
      <c r="AN17329" s="68"/>
      <c r="AO17329" s="68"/>
    </row>
    <row r="17330" spans="34:41" x14ac:dyDescent="0.15">
      <c r="AH17330" s="25"/>
      <c r="AI17330" s="25"/>
      <c r="AN17330" s="68"/>
      <c r="AO17330" s="68"/>
    </row>
    <row r="17331" spans="34:41" x14ac:dyDescent="0.15">
      <c r="AH17331" s="25"/>
      <c r="AI17331" s="25"/>
      <c r="AN17331" s="68"/>
      <c r="AO17331" s="68"/>
    </row>
    <row r="17332" spans="34:41" x14ac:dyDescent="0.15">
      <c r="AH17332" s="25"/>
      <c r="AI17332" s="25"/>
      <c r="AN17332" s="68"/>
      <c r="AO17332" s="68"/>
    </row>
    <row r="17333" spans="34:41" x14ac:dyDescent="0.15">
      <c r="AH17333" s="25"/>
      <c r="AI17333" s="25"/>
      <c r="AN17333" s="68"/>
      <c r="AO17333" s="68"/>
    </row>
    <row r="17334" spans="34:41" x14ac:dyDescent="0.15">
      <c r="AH17334" s="25"/>
      <c r="AI17334" s="25"/>
      <c r="AN17334" s="68"/>
      <c r="AO17334" s="68"/>
    </row>
    <row r="17335" spans="34:41" x14ac:dyDescent="0.15">
      <c r="AH17335" s="25"/>
      <c r="AI17335" s="25"/>
      <c r="AN17335" s="68"/>
      <c r="AO17335" s="68"/>
    </row>
    <row r="17336" spans="34:41" x14ac:dyDescent="0.15">
      <c r="AH17336" s="25"/>
      <c r="AI17336" s="25"/>
      <c r="AN17336" s="68"/>
      <c r="AO17336" s="68"/>
    </row>
    <row r="17337" spans="34:41" x14ac:dyDescent="0.15">
      <c r="AH17337" s="25"/>
      <c r="AI17337" s="25"/>
      <c r="AN17337" s="68"/>
      <c r="AO17337" s="68"/>
    </row>
    <row r="17338" spans="34:41" x14ac:dyDescent="0.15">
      <c r="AH17338" s="25"/>
      <c r="AI17338" s="25"/>
      <c r="AN17338" s="68"/>
      <c r="AO17338" s="68"/>
    </row>
    <row r="17339" spans="34:41" x14ac:dyDescent="0.15">
      <c r="AH17339" s="25"/>
      <c r="AI17339" s="25"/>
      <c r="AN17339" s="68"/>
      <c r="AO17339" s="68"/>
    </row>
    <row r="17340" spans="34:41" x14ac:dyDescent="0.15">
      <c r="AH17340" s="25"/>
      <c r="AI17340" s="25"/>
      <c r="AN17340" s="68"/>
      <c r="AO17340" s="68"/>
    </row>
    <row r="17341" spans="34:41" x14ac:dyDescent="0.15">
      <c r="AH17341" s="25"/>
      <c r="AI17341" s="25"/>
      <c r="AN17341" s="68"/>
      <c r="AO17341" s="68"/>
    </row>
    <row r="17342" spans="34:41" x14ac:dyDescent="0.15">
      <c r="AH17342" s="25"/>
      <c r="AI17342" s="25"/>
      <c r="AN17342" s="68"/>
      <c r="AO17342" s="68"/>
    </row>
    <row r="17343" spans="34:41" x14ac:dyDescent="0.15">
      <c r="AH17343" s="25"/>
      <c r="AI17343" s="25"/>
      <c r="AN17343" s="68"/>
      <c r="AO17343" s="68"/>
    </row>
    <row r="17344" spans="34:41" x14ac:dyDescent="0.15">
      <c r="AH17344" s="25"/>
      <c r="AI17344" s="25"/>
      <c r="AN17344" s="68"/>
      <c r="AO17344" s="68"/>
    </row>
    <row r="17345" spans="34:41" x14ac:dyDescent="0.15">
      <c r="AH17345" s="25"/>
      <c r="AI17345" s="25"/>
      <c r="AN17345" s="68"/>
      <c r="AO17345" s="68"/>
    </row>
    <row r="17346" spans="34:41" x14ac:dyDescent="0.15">
      <c r="AH17346" s="25"/>
      <c r="AI17346" s="25"/>
      <c r="AN17346" s="68"/>
      <c r="AO17346" s="68"/>
    </row>
    <row r="17347" spans="34:41" x14ac:dyDescent="0.15">
      <c r="AH17347" s="25"/>
      <c r="AI17347" s="25"/>
      <c r="AN17347" s="68"/>
      <c r="AO17347" s="68"/>
    </row>
    <row r="17348" spans="34:41" x14ac:dyDescent="0.15">
      <c r="AH17348" s="25"/>
      <c r="AI17348" s="25"/>
      <c r="AN17348" s="68"/>
      <c r="AO17348" s="68"/>
    </row>
    <row r="17349" spans="34:41" x14ac:dyDescent="0.15">
      <c r="AH17349" s="25"/>
      <c r="AI17349" s="25"/>
      <c r="AN17349" s="68"/>
      <c r="AO17349" s="68"/>
    </row>
    <row r="17350" spans="34:41" x14ac:dyDescent="0.15">
      <c r="AH17350" s="25"/>
      <c r="AI17350" s="25"/>
      <c r="AN17350" s="68"/>
      <c r="AO17350" s="68"/>
    </row>
    <row r="17351" spans="34:41" x14ac:dyDescent="0.15">
      <c r="AH17351" s="25"/>
      <c r="AI17351" s="25"/>
      <c r="AN17351" s="68"/>
      <c r="AO17351" s="68"/>
    </row>
    <row r="17352" spans="34:41" x14ac:dyDescent="0.15">
      <c r="AH17352" s="25"/>
      <c r="AI17352" s="25"/>
      <c r="AN17352" s="68"/>
      <c r="AO17352" s="68"/>
    </row>
    <row r="17353" spans="34:41" x14ac:dyDescent="0.15">
      <c r="AH17353" s="25"/>
      <c r="AI17353" s="25"/>
      <c r="AN17353" s="68"/>
      <c r="AO17353" s="68"/>
    </row>
    <row r="17354" spans="34:41" x14ac:dyDescent="0.15">
      <c r="AH17354" s="25"/>
      <c r="AI17354" s="25"/>
      <c r="AN17354" s="68"/>
      <c r="AO17354" s="68"/>
    </row>
    <row r="17355" spans="34:41" x14ac:dyDescent="0.15">
      <c r="AH17355" s="25"/>
      <c r="AI17355" s="25"/>
      <c r="AN17355" s="68"/>
      <c r="AO17355" s="68"/>
    </row>
    <row r="17356" spans="34:41" x14ac:dyDescent="0.15">
      <c r="AH17356" s="25"/>
      <c r="AI17356" s="25"/>
      <c r="AN17356" s="68"/>
      <c r="AO17356" s="68"/>
    </row>
    <row r="17357" spans="34:41" x14ac:dyDescent="0.15">
      <c r="AH17357" s="25"/>
      <c r="AI17357" s="25"/>
      <c r="AN17357" s="68"/>
      <c r="AO17357" s="68"/>
    </row>
    <row r="17358" spans="34:41" x14ac:dyDescent="0.15">
      <c r="AH17358" s="25"/>
      <c r="AI17358" s="25"/>
      <c r="AN17358" s="68"/>
      <c r="AO17358" s="68"/>
    </row>
    <row r="17359" spans="34:41" x14ac:dyDescent="0.15">
      <c r="AH17359" s="25"/>
      <c r="AI17359" s="25"/>
      <c r="AN17359" s="68"/>
      <c r="AO17359" s="68"/>
    </row>
    <row r="17360" spans="34:41" x14ac:dyDescent="0.15">
      <c r="AH17360" s="25"/>
      <c r="AI17360" s="25"/>
      <c r="AN17360" s="68"/>
      <c r="AO17360" s="68"/>
    </row>
    <row r="17361" spans="34:41" x14ac:dyDescent="0.15">
      <c r="AH17361" s="25"/>
      <c r="AI17361" s="25"/>
      <c r="AN17361" s="68"/>
      <c r="AO17361" s="68"/>
    </row>
    <row r="17362" spans="34:41" x14ac:dyDescent="0.15">
      <c r="AH17362" s="25"/>
      <c r="AI17362" s="25"/>
      <c r="AN17362" s="68"/>
      <c r="AO17362" s="68"/>
    </row>
    <row r="17363" spans="34:41" x14ac:dyDescent="0.15">
      <c r="AH17363" s="25"/>
      <c r="AI17363" s="25"/>
      <c r="AN17363" s="68"/>
      <c r="AO17363" s="68"/>
    </row>
    <row r="17364" spans="34:41" x14ac:dyDescent="0.15">
      <c r="AH17364" s="25"/>
      <c r="AI17364" s="25"/>
      <c r="AN17364" s="68"/>
      <c r="AO17364" s="68"/>
    </row>
    <row r="17365" spans="34:41" x14ac:dyDescent="0.15">
      <c r="AH17365" s="25"/>
      <c r="AI17365" s="25"/>
      <c r="AN17365" s="68"/>
      <c r="AO17365" s="68"/>
    </row>
    <row r="17366" spans="34:41" x14ac:dyDescent="0.15">
      <c r="AH17366" s="25"/>
      <c r="AI17366" s="25"/>
      <c r="AN17366" s="68"/>
      <c r="AO17366" s="68"/>
    </row>
    <row r="17367" spans="34:41" x14ac:dyDescent="0.15">
      <c r="AH17367" s="25"/>
      <c r="AI17367" s="25"/>
      <c r="AN17367" s="68"/>
      <c r="AO17367" s="68"/>
    </row>
    <row r="17368" spans="34:41" x14ac:dyDescent="0.15">
      <c r="AH17368" s="25"/>
      <c r="AI17368" s="25"/>
      <c r="AN17368" s="68"/>
      <c r="AO17368" s="68"/>
    </row>
    <row r="17369" spans="34:41" x14ac:dyDescent="0.15">
      <c r="AH17369" s="25"/>
      <c r="AI17369" s="25"/>
      <c r="AN17369" s="68"/>
      <c r="AO17369" s="68"/>
    </row>
    <row r="17370" spans="34:41" x14ac:dyDescent="0.15">
      <c r="AH17370" s="25"/>
      <c r="AI17370" s="25"/>
      <c r="AN17370" s="68"/>
      <c r="AO17370" s="68"/>
    </row>
    <row r="17371" spans="34:41" x14ac:dyDescent="0.15">
      <c r="AH17371" s="25"/>
      <c r="AI17371" s="25"/>
      <c r="AN17371" s="68"/>
      <c r="AO17371" s="68"/>
    </row>
    <row r="17372" spans="34:41" x14ac:dyDescent="0.15">
      <c r="AH17372" s="25"/>
      <c r="AI17372" s="25"/>
      <c r="AN17372" s="68"/>
      <c r="AO17372" s="68"/>
    </row>
    <row r="17373" spans="34:41" x14ac:dyDescent="0.15">
      <c r="AH17373" s="25"/>
      <c r="AI17373" s="25"/>
      <c r="AN17373" s="68"/>
      <c r="AO17373" s="68"/>
    </row>
    <row r="17374" spans="34:41" x14ac:dyDescent="0.15">
      <c r="AH17374" s="25"/>
      <c r="AI17374" s="25"/>
      <c r="AN17374" s="68"/>
      <c r="AO17374" s="68"/>
    </row>
    <row r="17375" spans="34:41" x14ac:dyDescent="0.15">
      <c r="AH17375" s="25"/>
      <c r="AI17375" s="25"/>
      <c r="AN17375" s="68"/>
      <c r="AO17375" s="68"/>
    </row>
    <row r="17376" spans="34:41" x14ac:dyDescent="0.15">
      <c r="AH17376" s="25"/>
      <c r="AI17376" s="25"/>
      <c r="AN17376" s="68"/>
      <c r="AO17376" s="68"/>
    </row>
    <row r="17377" spans="34:41" x14ac:dyDescent="0.15">
      <c r="AH17377" s="25"/>
      <c r="AI17377" s="25"/>
      <c r="AN17377" s="68"/>
      <c r="AO17377" s="68"/>
    </row>
    <row r="17378" spans="34:41" x14ac:dyDescent="0.15">
      <c r="AH17378" s="25"/>
      <c r="AI17378" s="25"/>
      <c r="AN17378" s="68"/>
      <c r="AO17378" s="68"/>
    </row>
    <row r="17379" spans="34:41" x14ac:dyDescent="0.15">
      <c r="AH17379" s="25"/>
      <c r="AI17379" s="25"/>
      <c r="AN17379" s="68"/>
      <c r="AO17379" s="68"/>
    </row>
    <row r="17380" spans="34:41" x14ac:dyDescent="0.15">
      <c r="AH17380" s="25"/>
      <c r="AI17380" s="25"/>
      <c r="AN17380" s="68"/>
      <c r="AO17380" s="68"/>
    </row>
    <row r="17381" spans="34:41" x14ac:dyDescent="0.15">
      <c r="AH17381" s="25"/>
      <c r="AI17381" s="25"/>
      <c r="AN17381" s="68"/>
      <c r="AO17381" s="68"/>
    </row>
    <row r="17382" spans="34:41" x14ac:dyDescent="0.15">
      <c r="AH17382" s="25"/>
      <c r="AI17382" s="25"/>
      <c r="AN17382" s="68"/>
      <c r="AO17382" s="68"/>
    </row>
    <row r="17383" spans="34:41" x14ac:dyDescent="0.15">
      <c r="AH17383" s="25"/>
      <c r="AI17383" s="25"/>
      <c r="AN17383" s="68"/>
      <c r="AO17383" s="68"/>
    </row>
    <row r="17384" spans="34:41" x14ac:dyDescent="0.15">
      <c r="AH17384" s="25"/>
      <c r="AI17384" s="25"/>
      <c r="AN17384" s="68"/>
      <c r="AO17384" s="68"/>
    </row>
    <row r="17385" spans="34:41" x14ac:dyDescent="0.15">
      <c r="AH17385" s="25"/>
      <c r="AI17385" s="25"/>
      <c r="AN17385" s="68"/>
      <c r="AO17385" s="68"/>
    </row>
    <row r="17386" spans="34:41" x14ac:dyDescent="0.15">
      <c r="AH17386" s="25"/>
      <c r="AI17386" s="25"/>
      <c r="AN17386" s="68"/>
      <c r="AO17386" s="68"/>
    </row>
    <row r="17387" spans="34:41" x14ac:dyDescent="0.15">
      <c r="AH17387" s="25"/>
      <c r="AI17387" s="25"/>
      <c r="AN17387" s="68"/>
      <c r="AO17387" s="68"/>
    </row>
    <row r="17388" spans="34:41" x14ac:dyDescent="0.15">
      <c r="AH17388" s="25"/>
      <c r="AI17388" s="25"/>
      <c r="AN17388" s="68"/>
      <c r="AO17388" s="68"/>
    </row>
    <row r="17389" spans="34:41" x14ac:dyDescent="0.15">
      <c r="AH17389" s="25"/>
      <c r="AI17389" s="25"/>
      <c r="AN17389" s="68"/>
      <c r="AO17389" s="68"/>
    </row>
    <row r="17390" spans="34:41" x14ac:dyDescent="0.15">
      <c r="AH17390" s="25"/>
      <c r="AI17390" s="25"/>
      <c r="AN17390" s="68"/>
      <c r="AO17390" s="68"/>
    </row>
    <row r="17391" spans="34:41" x14ac:dyDescent="0.15">
      <c r="AH17391" s="25"/>
      <c r="AI17391" s="25"/>
      <c r="AN17391" s="68"/>
      <c r="AO17391" s="68"/>
    </row>
    <row r="17392" spans="34:41" x14ac:dyDescent="0.15">
      <c r="AH17392" s="25"/>
      <c r="AI17392" s="25"/>
      <c r="AN17392" s="68"/>
      <c r="AO17392" s="68"/>
    </row>
    <row r="17393" spans="34:41" x14ac:dyDescent="0.15">
      <c r="AH17393" s="25"/>
      <c r="AI17393" s="25"/>
      <c r="AN17393" s="68"/>
      <c r="AO17393" s="68"/>
    </row>
    <row r="17394" spans="34:41" x14ac:dyDescent="0.15">
      <c r="AH17394" s="25"/>
      <c r="AI17394" s="25"/>
      <c r="AN17394" s="68"/>
      <c r="AO17394" s="68"/>
    </row>
    <row r="17395" spans="34:41" x14ac:dyDescent="0.15">
      <c r="AH17395" s="25"/>
      <c r="AI17395" s="25"/>
      <c r="AN17395" s="68"/>
      <c r="AO17395" s="68"/>
    </row>
    <row r="17396" spans="34:41" x14ac:dyDescent="0.15">
      <c r="AH17396" s="25"/>
      <c r="AI17396" s="25"/>
      <c r="AN17396" s="68"/>
      <c r="AO17396" s="68"/>
    </row>
    <row r="17397" spans="34:41" x14ac:dyDescent="0.15">
      <c r="AH17397" s="25"/>
      <c r="AI17397" s="25"/>
      <c r="AN17397" s="68"/>
      <c r="AO17397" s="68"/>
    </row>
    <row r="17398" spans="34:41" x14ac:dyDescent="0.15">
      <c r="AH17398" s="25"/>
      <c r="AI17398" s="25"/>
      <c r="AN17398" s="68"/>
      <c r="AO17398" s="68"/>
    </row>
    <row r="17399" spans="34:41" x14ac:dyDescent="0.15">
      <c r="AH17399" s="25"/>
      <c r="AI17399" s="25"/>
      <c r="AN17399" s="68"/>
      <c r="AO17399" s="68"/>
    </row>
    <row r="17400" spans="34:41" x14ac:dyDescent="0.15">
      <c r="AH17400" s="25"/>
      <c r="AI17400" s="25"/>
      <c r="AN17400" s="68"/>
      <c r="AO17400" s="68"/>
    </row>
    <row r="17401" spans="34:41" x14ac:dyDescent="0.15">
      <c r="AH17401" s="25"/>
      <c r="AI17401" s="25"/>
      <c r="AN17401" s="68"/>
      <c r="AO17401" s="68"/>
    </row>
    <row r="17402" spans="34:41" x14ac:dyDescent="0.15">
      <c r="AH17402" s="25"/>
      <c r="AI17402" s="25"/>
      <c r="AN17402" s="68"/>
      <c r="AO17402" s="68"/>
    </row>
    <row r="17403" spans="34:41" x14ac:dyDescent="0.15">
      <c r="AH17403" s="25"/>
      <c r="AI17403" s="25"/>
      <c r="AN17403" s="68"/>
      <c r="AO17403" s="68"/>
    </row>
    <row r="17404" spans="34:41" x14ac:dyDescent="0.15">
      <c r="AH17404" s="25"/>
      <c r="AI17404" s="25"/>
      <c r="AN17404" s="68"/>
      <c r="AO17404" s="68"/>
    </row>
    <row r="17405" spans="34:41" x14ac:dyDescent="0.15">
      <c r="AH17405" s="25"/>
      <c r="AI17405" s="25"/>
      <c r="AN17405" s="68"/>
      <c r="AO17405" s="68"/>
    </row>
    <row r="17406" spans="34:41" x14ac:dyDescent="0.15">
      <c r="AH17406" s="25"/>
      <c r="AI17406" s="25"/>
      <c r="AN17406" s="68"/>
      <c r="AO17406" s="68"/>
    </row>
    <row r="17407" spans="34:41" x14ac:dyDescent="0.15">
      <c r="AN17407" s="68"/>
      <c r="AO17407" s="68"/>
    </row>
    <row r="17408" spans="34:41" x14ac:dyDescent="0.15">
      <c r="AN17408" s="68"/>
      <c r="AO17408" s="68"/>
    </row>
    <row r="17409" spans="40:41" x14ac:dyDescent="0.15">
      <c r="AN17409" s="68"/>
      <c r="AO17409" s="68"/>
    </row>
    <row r="17410" spans="40:41" x14ac:dyDescent="0.15">
      <c r="AN17410" s="68"/>
      <c r="AO17410" s="68"/>
    </row>
    <row r="17411" spans="40:41" x14ac:dyDescent="0.15">
      <c r="AN17411" s="68"/>
      <c r="AO17411" s="68"/>
    </row>
    <row r="17412" spans="40:41" x14ac:dyDescent="0.15">
      <c r="AN17412" s="68"/>
      <c r="AO17412" s="68"/>
    </row>
    <row r="17413" spans="40:41" x14ac:dyDescent="0.15">
      <c r="AN17413" s="68"/>
      <c r="AO17413" s="68"/>
    </row>
    <row r="17414" spans="40:41" x14ac:dyDescent="0.15">
      <c r="AN17414" s="68"/>
      <c r="AO17414" s="68"/>
    </row>
    <row r="17415" spans="40:41" x14ac:dyDescent="0.15">
      <c r="AN17415" s="68"/>
      <c r="AO17415" s="68"/>
    </row>
    <row r="17416" spans="40:41" x14ac:dyDescent="0.15">
      <c r="AN17416" s="68"/>
      <c r="AO17416" s="68"/>
    </row>
    <row r="17417" spans="40:41" x14ac:dyDescent="0.15">
      <c r="AN17417" s="68"/>
      <c r="AO17417" s="68"/>
    </row>
    <row r="17418" spans="40:41" x14ac:dyDescent="0.15">
      <c r="AN17418" s="68"/>
      <c r="AO17418" s="68"/>
    </row>
    <row r="17419" spans="40:41" x14ac:dyDescent="0.15">
      <c r="AN17419" s="68"/>
      <c r="AO17419" s="68"/>
    </row>
    <row r="17420" spans="40:41" x14ac:dyDescent="0.15">
      <c r="AN17420" s="68"/>
      <c r="AO17420" s="68"/>
    </row>
    <row r="17421" spans="40:41" x14ac:dyDescent="0.15">
      <c r="AN17421" s="68"/>
      <c r="AO17421" s="68"/>
    </row>
    <row r="17422" spans="40:41" x14ac:dyDescent="0.15">
      <c r="AN17422" s="68"/>
      <c r="AO17422" s="68"/>
    </row>
    <row r="17423" spans="40:41" x14ac:dyDescent="0.15">
      <c r="AN17423" s="68"/>
      <c r="AO17423" s="68"/>
    </row>
    <row r="17424" spans="40:41" x14ac:dyDescent="0.15">
      <c r="AN17424" s="68"/>
      <c r="AO17424" s="68"/>
    </row>
    <row r="17425" spans="40:41" x14ac:dyDescent="0.15">
      <c r="AN17425" s="68"/>
      <c r="AO17425" s="68"/>
    </row>
    <row r="17426" spans="40:41" x14ac:dyDescent="0.15">
      <c r="AN17426" s="68"/>
      <c r="AO17426" s="68"/>
    </row>
    <row r="17427" spans="40:41" x14ac:dyDescent="0.15">
      <c r="AN17427" s="68"/>
      <c r="AO17427" s="68"/>
    </row>
    <row r="17428" spans="40:41" x14ac:dyDescent="0.15">
      <c r="AN17428" s="68"/>
      <c r="AO17428" s="68"/>
    </row>
    <row r="17429" spans="40:41" x14ac:dyDescent="0.15">
      <c r="AN17429" s="68"/>
      <c r="AO17429" s="68"/>
    </row>
    <row r="17430" spans="40:41" x14ac:dyDescent="0.15">
      <c r="AN17430" s="68"/>
      <c r="AO17430" s="68"/>
    </row>
    <row r="17431" spans="40:41" x14ac:dyDescent="0.15">
      <c r="AN17431" s="68"/>
      <c r="AO17431" s="68"/>
    </row>
    <row r="17432" spans="40:41" x14ac:dyDescent="0.15">
      <c r="AN17432" s="68"/>
      <c r="AO17432" s="68"/>
    </row>
    <row r="17433" spans="40:41" x14ac:dyDescent="0.15">
      <c r="AN17433" s="68"/>
      <c r="AO17433" s="68"/>
    </row>
    <row r="17434" spans="40:41" x14ac:dyDescent="0.15">
      <c r="AN17434" s="68"/>
      <c r="AO17434" s="68"/>
    </row>
    <row r="17435" spans="40:41" x14ac:dyDescent="0.15">
      <c r="AN17435" s="68"/>
      <c r="AO17435" s="68"/>
    </row>
    <row r="17436" spans="40:41" x14ac:dyDescent="0.15">
      <c r="AN17436" s="68"/>
      <c r="AO17436" s="68"/>
    </row>
    <row r="17437" spans="40:41" x14ac:dyDescent="0.15">
      <c r="AN17437" s="68"/>
      <c r="AO17437" s="68"/>
    </row>
    <row r="17438" spans="40:41" x14ac:dyDescent="0.15">
      <c r="AN17438" s="68"/>
      <c r="AO17438" s="68"/>
    </row>
    <row r="17439" spans="40:41" x14ac:dyDescent="0.15">
      <c r="AN17439" s="68"/>
      <c r="AO17439" s="68"/>
    </row>
    <row r="17440" spans="40:41" x14ac:dyDescent="0.15">
      <c r="AN17440" s="68"/>
      <c r="AO17440" s="68"/>
    </row>
    <row r="17441" spans="40:41" x14ac:dyDescent="0.15">
      <c r="AN17441" s="68"/>
      <c r="AO17441" s="68"/>
    </row>
    <row r="17442" spans="40:41" x14ac:dyDescent="0.15">
      <c r="AN17442" s="68"/>
      <c r="AO17442" s="68"/>
    </row>
    <row r="17443" spans="40:41" x14ac:dyDescent="0.15">
      <c r="AN17443" s="68"/>
      <c r="AO17443" s="68"/>
    </row>
    <row r="17444" spans="40:41" x14ac:dyDescent="0.15">
      <c r="AN17444" s="68"/>
      <c r="AO17444" s="68"/>
    </row>
    <row r="17445" spans="40:41" x14ac:dyDescent="0.15">
      <c r="AN17445" s="68"/>
      <c r="AO17445" s="68"/>
    </row>
    <row r="17446" spans="40:41" x14ac:dyDescent="0.15">
      <c r="AN17446" s="68"/>
      <c r="AO17446" s="68"/>
    </row>
    <row r="17447" spans="40:41" x14ac:dyDescent="0.15">
      <c r="AN17447" s="68"/>
      <c r="AO17447" s="68"/>
    </row>
    <row r="17448" spans="40:41" x14ac:dyDescent="0.15">
      <c r="AN17448" s="68"/>
      <c r="AO17448" s="68"/>
    </row>
    <row r="17449" spans="40:41" x14ac:dyDescent="0.15">
      <c r="AN17449" s="68"/>
      <c r="AO17449" s="68"/>
    </row>
    <row r="17450" spans="40:41" x14ac:dyDescent="0.15">
      <c r="AN17450" s="68"/>
      <c r="AO17450" s="68"/>
    </row>
    <row r="17451" spans="40:41" x14ac:dyDescent="0.15">
      <c r="AN17451" s="68"/>
      <c r="AO17451" s="68"/>
    </row>
    <row r="17452" spans="40:41" x14ac:dyDescent="0.15">
      <c r="AN17452" s="68"/>
      <c r="AO17452" s="68"/>
    </row>
    <row r="17453" spans="40:41" x14ac:dyDescent="0.15">
      <c r="AN17453" s="68"/>
      <c r="AO17453" s="68"/>
    </row>
    <row r="17454" spans="40:41" x14ac:dyDescent="0.15">
      <c r="AN17454" s="68"/>
      <c r="AO17454" s="68"/>
    </row>
    <row r="17455" spans="40:41" x14ac:dyDescent="0.15">
      <c r="AN17455" s="68"/>
      <c r="AO17455" s="68"/>
    </row>
    <row r="17456" spans="40:41" x14ac:dyDescent="0.15">
      <c r="AN17456" s="68"/>
      <c r="AO17456" s="68"/>
    </row>
    <row r="17457" spans="40:41" x14ac:dyDescent="0.15">
      <c r="AN17457" s="68"/>
      <c r="AO17457" s="68"/>
    </row>
    <row r="17458" spans="40:41" x14ac:dyDescent="0.15">
      <c r="AN17458" s="68"/>
      <c r="AO17458" s="68"/>
    </row>
    <row r="17459" spans="40:41" x14ac:dyDescent="0.15">
      <c r="AN17459" s="68"/>
      <c r="AO17459" s="68"/>
    </row>
    <row r="17460" spans="40:41" x14ac:dyDescent="0.15">
      <c r="AN17460" s="68"/>
      <c r="AO17460" s="68"/>
    </row>
    <row r="17461" spans="40:41" x14ac:dyDescent="0.15">
      <c r="AN17461" s="68"/>
      <c r="AO17461" s="68"/>
    </row>
    <row r="17462" spans="40:41" x14ac:dyDescent="0.15">
      <c r="AN17462" s="68"/>
      <c r="AO17462" s="68"/>
    </row>
    <row r="17463" spans="40:41" x14ac:dyDescent="0.15">
      <c r="AN17463" s="68"/>
      <c r="AO17463" s="68"/>
    </row>
    <row r="17464" spans="40:41" x14ac:dyDescent="0.15">
      <c r="AN17464" s="68"/>
      <c r="AO17464" s="68"/>
    </row>
    <row r="17465" spans="40:41" x14ac:dyDescent="0.15">
      <c r="AN17465" s="68"/>
      <c r="AO17465" s="68"/>
    </row>
    <row r="17466" spans="40:41" x14ac:dyDescent="0.15">
      <c r="AN17466" s="68"/>
      <c r="AO17466" s="68"/>
    </row>
    <row r="17467" spans="40:41" x14ac:dyDescent="0.15">
      <c r="AN17467" s="68"/>
      <c r="AO17467" s="68"/>
    </row>
    <row r="17468" spans="40:41" x14ac:dyDescent="0.15">
      <c r="AN17468" s="68"/>
      <c r="AO17468" s="68"/>
    </row>
    <row r="17469" spans="40:41" x14ac:dyDescent="0.15">
      <c r="AN17469" s="68"/>
      <c r="AO17469" s="68"/>
    </row>
    <row r="17470" spans="40:41" x14ac:dyDescent="0.15">
      <c r="AN17470" s="68"/>
      <c r="AO17470" s="68"/>
    </row>
    <row r="17471" spans="40:41" x14ac:dyDescent="0.15">
      <c r="AN17471" s="68"/>
      <c r="AO17471" s="68"/>
    </row>
    <row r="17472" spans="40:41" x14ac:dyDescent="0.15">
      <c r="AN17472" s="68"/>
      <c r="AO17472" s="68"/>
    </row>
    <row r="17473" spans="40:41" x14ac:dyDescent="0.15">
      <c r="AN17473" s="68"/>
      <c r="AO17473" s="68"/>
    </row>
    <row r="17474" spans="40:41" x14ac:dyDescent="0.15">
      <c r="AN17474" s="68"/>
      <c r="AO17474" s="68"/>
    </row>
    <row r="17475" spans="40:41" x14ac:dyDescent="0.15">
      <c r="AN17475" s="68"/>
      <c r="AO17475" s="68"/>
    </row>
    <row r="17476" spans="40:41" x14ac:dyDescent="0.15">
      <c r="AN17476" s="68"/>
      <c r="AO17476" s="68"/>
    </row>
    <row r="17477" spans="40:41" x14ac:dyDescent="0.15">
      <c r="AN17477" s="68"/>
      <c r="AO17477" s="68"/>
    </row>
    <row r="17478" spans="40:41" x14ac:dyDescent="0.15">
      <c r="AN17478" s="68"/>
      <c r="AO17478" s="68"/>
    </row>
    <row r="17479" spans="40:41" x14ac:dyDescent="0.15">
      <c r="AN17479" s="68"/>
      <c r="AO17479" s="68"/>
    </row>
    <row r="17480" spans="40:41" x14ac:dyDescent="0.15">
      <c r="AN17480" s="68"/>
      <c r="AO17480" s="68"/>
    </row>
    <row r="17481" spans="40:41" x14ac:dyDescent="0.15">
      <c r="AN17481" s="68"/>
      <c r="AO17481" s="68"/>
    </row>
    <row r="17482" spans="40:41" x14ac:dyDescent="0.15">
      <c r="AN17482" s="68"/>
      <c r="AO17482" s="68"/>
    </row>
    <row r="17483" spans="40:41" x14ac:dyDescent="0.15">
      <c r="AN17483" s="68"/>
      <c r="AO17483" s="68"/>
    </row>
    <row r="17484" spans="40:41" x14ac:dyDescent="0.15">
      <c r="AN17484" s="68"/>
      <c r="AO17484" s="68"/>
    </row>
    <row r="17485" spans="40:41" x14ac:dyDescent="0.15">
      <c r="AN17485" s="68"/>
      <c r="AO17485" s="68"/>
    </row>
    <row r="17486" spans="40:41" x14ac:dyDescent="0.15">
      <c r="AN17486" s="68"/>
      <c r="AO17486" s="68"/>
    </row>
    <row r="17487" spans="40:41" x14ac:dyDescent="0.15">
      <c r="AN17487" s="68"/>
      <c r="AO17487" s="68"/>
    </row>
    <row r="17488" spans="40:41" x14ac:dyDescent="0.15">
      <c r="AN17488" s="68"/>
      <c r="AO17488" s="68"/>
    </row>
    <row r="17489" spans="40:41" x14ac:dyDescent="0.15">
      <c r="AN17489" s="68"/>
      <c r="AO17489" s="68"/>
    </row>
    <row r="17490" spans="40:41" x14ac:dyDescent="0.15">
      <c r="AN17490" s="68"/>
      <c r="AO17490" s="68"/>
    </row>
    <row r="17491" spans="40:41" x14ac:dyDescent="0.15">
      <c r="AN17491" s="68"/>
      <c r="AO17491" s="68"/>
    </row>
    <row r="17492" spans="40:41" x14ac:dyDescent="0.15">
      <c r="AN17492" s="68"/>
      <c r="AO17492" s="68"/>
    </row>
    <row r="17493" spans="40:41" x14ac:dyDescent="0.15">
      <c r="AN17493" s="68"/>
      <c r="AO17493" s="68"/>
    </row>
    <row r="17494" spans="40:41" x14ac:dyDescent="0.15">
      <c r="AN17494" s="68"/>
      <c r="AO17494" s="68"/>
    </row>
    <row r="17495" spans="40:41" x14ac:dyDescent="0.15">
      <c r="AN17495" s="68"/>
      <c r="AO17495" s="68"/>
    </row>
    <row r="17496" spans="40:41" x14ac:dyDescent="0.15">
      <c r="AN17496" s="68"/>
      <c r="AO17496" s="68"/>
    </row>
    <row r="17497" spans="40:41" x14ac:dyDescent="0.15">
      <c r="AN17497" s="68"/>
      <c r="AO17497" s="68"/>
    </row>
    <row r="17498" spans="40:41" x14ac:dyDescent="0.15">
      <c r="AN17498" s="68"/>
      <c r="AO17498" s="68"/>
    </row>
    <row r="17499" spans="40:41" x14ac:dyDescent="0.15">
      <c r="AN17499" s="68"/>
      <c r="AO17499" s="68"/>
    </row>
    <row r="17500" spans="40:41" x14ac:dyDescent="0.15">
      <c r="AN17500" s="68"/>
      <c r="AO17500" s="68"/>
    </row>
    <row r="17501" spans="40:41" x14ac:dyDescent="0.15">
      <c r="AN17501" s="68"/>
      <c r="AO17501" s="68"/>
    </row>
    <row r="17502" spans="40:41" x14ac:dyDescent="0.15">
      <c r="AN17502" s="68"/>
      <c r="AO17502" s="68"/>
    </row>
    <row r="17503" spans="40:41" x14ac:dyDescent="0.15">
      <c r="AN17503" s="68"/>
      <c r="AO17503" s="68"/>
    </row>
    <row r="17504" spans="40:41" x14ac:dyDescent="0.15">
      <c r="AN17504" s="68"/>
      <c r="AO17504" s="68"/>
    </row>
    <row r="17505" spans="40:41" x14ac:dyDescent="0.15">
      <c r="AN17505" s="68"/>
      <c r="AO17505" s="68"/>
    </row>
    <row r="17506" spans="40:41" x14ac:dyDescent="0.15">
      <c r="AN17506" s="68"/>
      <c r="AO17506" s="68"/>
    </row>
    <row r="17507" spans="40:41" x14ac:dyDescent="0.15">
      <c r="AN17507" s="68"/>
      <c r="AO17507" s="68"/>
    </row>
    <row r="17508" spans="40:41" x14ac:dyDescent="0.15">
      <c r="AN17508" s="68"/>
      <c r="AO17508" s="68"/>
    </row>
    <row r="17509" spans="40:41" x14ac:dyDescent="0.15">
      <c r="AN17509" s="68"/>
      <c r="AO17509" s="68"/>
    </row>
    <row r="17510" spans="40:41" x14ac:dyDescent="0.15">
      <c r="AN17510" s="68"/>
      <c r="AO17510" s="68"/>
    </row>
    <row r="17511" spans="40:41" x14ac:dyDescent="0.15">
      <c r="AN17511" s="68"/>
      <c r="AO17511" s="68"/>
    </row>
    <row r="17512" spans="40:41" x14ac:dyDescent="0.15">
      <c r="AN17512" s="68"/>
      <c r="AO17512" s="68"/>
    </row>
    <row r="17513" spans="40:41" x14ac:dyDescent="0.15">
      <c r="AN17513" s="68"/>
      <c r="AO17513" s="68"/>
    </row>
    <row r="17514" spans="40:41" x14ac:dyDescent="0.15">
      <c r="AN17514" s="68"/>
      <c r="AO17514" s="68"/>
    </row>
    <row r="17515" spans="40:41" x14ac:dyDescent="0.15">
      <c r="AN17515" s="68"/>
      <c r="AO17515" s="68"/>
    </row>
    <row r="17516" spans="40:41" x14ac:dyDescent="0.15">
      <c r="AN17516" s="68"/>
      <c r="AO17516" s="68"/>
    </row>
    <row r="17517" spans="40:41" x14ac:dyDescent="0.15">
      <c r="AN17517" s="68"/>
      <c r="AO17517" s="68"/>
    </row>
    <row r="17518" spans="40:41" x14ac:dyDescent="0.15">
      <c r="AN17518" s="68"/>
      <c r="AO17518" s="68"/>
    </row>
    <row r="17519" spans="40:41" x14ac:dyDescent="0.15">
      <c r="AN17519" s="68"/>
      <c r="AO17519" s="68"/>
    </row>
    <row r="17520" spans="40:41" x14ac:dyDescent="0.15">
      <c r="AN17520" s="68"/>
      <c r="AO17520" s="68"/>
    </row>
    <row r="17521" spans="40:41" x14ac:dyDescent="0.15">
      <c r="AN17521" s="68"/>
      <c r="AO17521" s="68"/>
    </row>
    <row r="17522" spans="40:41" x14ac:dyDescent="0.15">
      <c r="AN17522" s="68"/>
      <c r="AO17522" s="68"/>
    </row>
    <row r="17523" spans="40:41" x14ac:dyDescent="0.15">
      <c r="AN17523" s="68"/>
      <c r="AO17523" s="68"/>
    </row>
    <row r="17524" spans="40:41" x14ac:dyDescent="0.15">
      <c r="AN17524" s="68"/>
      <c r="AO17524" s="68"/>
    </row>
    <row r="17525" spans="40:41" x14ac:dyDescent="0.15">
      <c r="AN17525" s="68"/>
      <c r="AO17525" s="68"/>
    </row>
    <row r="17526" spans="40:41" x14ac:dyDescent="0.15">
      <c r="AN17526" s="68"/>
      <c r="AO17526" s="68"/>
    </row>
    <row r="17527" spans="40:41" x14ac:dyDescent="0.15">
      <c r="AN17527" s="68"/>
      <c r="AO17527" s="68"/>
    </row>
    <row r="17528" spans="40:41" x14ac:dyDescent="0.15">
      <c r="AN17528" s="68"/>
      <c r="AO17528" s="68"/>
    </row>
    <row r="17529" spans="40:41" x14ac:dyDescent="0.15">
      <c r="AN17529" s="68"/>
      <c r="AO17529" s="68"/>
    </row>
    <row r="17530" spans="40:41" x14ac:dyDescent="0.15">
      <c r="AN17530" s="68"/>
      <c r="AO17530" s="68"/>
    </row>
    <row r="17531" spans="40:41" x14ac:dyDescent="0.15">
      <c r="AN17531" s="68"/>
      <c r="AO17531" s="68"/>
    </row>
    <row r="17532" spans="40:41" x14ac:dyDescent="0.15">
      <c r="AN17532" s="68"/>
      <c r="AO17532" s="68"/>
    </row>
    <row r="17533" spans="40:41" x14ac:dyDescent="0.15">
      <c r="AN17533" s="68"/>
      <c r="AO17533" s="68"/>
    </row>
    <row r="17534" spans="40:41" x14ac:dyDescent="0.15">
      <c r="AN17534" s="68"/>
      <c r="AO17534" s="68"/>
    </row>
    <row r="17535" spans="40:41" x14ac:dyDescent="0.15">
      <c r="AN17535" s="68"/>
      <c r="AO17535" s="68"/>
    </row>
    <row r="17536" spans="40:41" x14ac:dyDescent="0.15">
      <c r="AN17536" s="68"/>
      <c r="AO17536" s="68"/>
    </row>
    <row r="17537" spans="40:41" x14ac:dyDescent="0.15">
      <c r="AN17537" s="68"/>
      <c r="AO17537" s="68"/>
    </row>
    <row r="17538" spans="40:41" x14ac:dyDescent="0.15">
      <c r="AN17538" s="68"/>
      <c r="AO17538" s="68"/>
    </row>
    <row r="17539" spans="40:41" x14ac:dyDescent="0.15">
      <c r="AN17539" s="68"/>
      <c r="AO17539" s="68"/>
    </row>
    <row r="17540" spans="40:41" x14ac:dyDescent="0.15">
      <c r="AN17540" s="68"/>
      <c r="AO17540" s="68"/>
    </row>
    <row r="17541" spans="40:41" x14ac:dyDescent="0.15">
      <c r="AN17541" s="68"/>
      <c r="AO17541" s="68"/>
    </row>
    <row r="17542" spans="40:41" x14ac:dyDescent="0.15">
      <c r="AN17542" s="68"/>
      <c r="AO17542" s="68"/>
    </row>
    <row r="17543" spans="40:41" x14ac:dyDescent="0.15">
      <c r="AN17543" s="68"/>
      <c r="AO17543" s="68"/>
    </row>
    <row r="17544" spans="40:41" x14ac:dyDescent="0.15">
      <c r="AN17544" s="68"/>
      <c r="AO17544" s="68"/>
    </row>
    <row r="17545" spans="40:41" x14ac:dyDescent="0.15">
      <c r="AN17545" s="68"/>
      <c r="AO17545" s="68"/>
    </row>
    <row r="17546" spans="40:41" x14ac:dyDescent="0.15">
      <c r="AN17546" s="68"/>
      <c r="AO17546" s="68"/>
    </row>
    <row r="17547" spans="40:41" x14ac:dyDescent="0.15">
      <c r="AN17547" s="68"/>
      <c r="AO17547" s="68"/>
    </row>
    <row r="17548" spans="40:41" x14ac:dyDescent="0.15">
      <c r="AN17548" s="68"/>
      <c r="AO17548" s="68"/>
    </row>
    <row r="17549" spans="40:41" x14ac:dyDescent="0.15">
      <c r="AN17549" s="68"/>
      <c r="AO17549" s="68"/>
    </row>
    <row r="17550" spans="40:41" x14ac:dyDescent="0.15">
      <c r="AN17550" s="68"/>
      <c r="AO17550" s="68"/>
    </row>
    <row r="17551" spans="40:41" x14ac:dyDescent="0.15">
      <c r="AN17551" s="68"/>
      <c r="AO17551" s="68"/>
    </row>
    <row r="17552" spans="40:41" x14ac:dyDescent="0.15">
      <c r="AN17552" s="68"/>
      <c r="AO17552" s="68"/>
    </row>
    <row r="17553" spans="40:41" x14ac:dyDescent="0.15">
      <c r="AN17553" s="68"/>
      <c r="AO17553" s="68"/>
    </row>
    <row r="17554" spans="40:41" x14ac:dyDescent="0.15">
      <c r="AN17554" s="68"/>
      <c r="AO17554" s="68"/>
    </row>
    <row r="17555" spans="40:41" x14ac:dyDescent="0.15">
      <c r="AN17555" s="68"/>
      <c r="AO17555" s="68"/>
    </row>
    <row r="17556" spans="40:41" x14ac:dyDescent="0.15">
      <c r="AN17556" s="68"/>
      <c r="AO17556" s="68"/>
    </row>
    <row r="17557" spans="40:41" x14ac:dyDescent="0.15">
      <c r="AN17557" s="68"/>
      <c r="AO17557" s="68"/>
    </row>
    <row r="17558" spans="40:41" x14ac:dyDescent="0.15">
      <c r="AN17558" s="68"/>
      <c r="AO17558" s="68"/>
    </row>
    <row r="17559" spans="40:41" x14ac:dyDescent="0.15">
      <c r="AN17559" s="68"/>
      <c r="AO17559" s="68"/>
    </row>
    <row r="17560" spans="40:41" x14ac:dyDescent="0.15">
      <c r="AN17560" s="68"/>
      <c r="AO17560" s="68"/>
    </row>
    <row r="17561" spans="40:41" x14ac:dyDescent="0.15">
      <c r="AN17561" s="68"/>
      <c r="AO17561" s="68"/>
    </row>
    <row r="17562" spans="40:41" x14ac:dyDescent="0.15">
      <c r="AN17562" s="68"/>
      <c r="AO17562" s="68"/>
    </row>
    <row r="17563" spans="40:41" x14ac:dyDescent="0.15">
      <c r="AN17563" s="68"/>
      <c r="AO17563" s="68"/>
    </row>
    <row r="17564" spans="40:41" x14ac:dyDescent="0.15">
      <c r="AN17564" s="68"/>
      <c r="AO17564" s="68"/>
    </row>
    <row r="17565" spans="40:41" x14ac:dyDescent="0.15">
      <c r="AN17565" s="68"/>
      <c r="AO17565" s="68"/>
    </row>
    <row r="17566" spans="40:41" x14ac:dyDescent="0.15">
      <c r="AN17566" s="68"/>
      <c r="AO17566" s="68"/>
    </row>
    <row r="17567" spans="40:41" x14ac:dyDescent="0.15">
      <c r="AN17567" s="68"/>
      <c r="AO17567" s="68"/>
    </row>
    <row r="17568" spans="40:41" x14ac:dyDescent="0.15">
      <c r="AN17568" s="68"/>
      <c r="AO17568" s="68"/>
    </row>
    <row r="17569" spans="40:41" x14ac:dyDescent="0.15">
      <c r="AN17569" s="68"/>
      <c r="AO17569" s="68"/>
    </row>
    <row r="17570" spans="40:41" x14ac:dyDescent="0.15">
      <c r="AN17570" s="68"/>
      <c r="AO17570" s="68"/>
    </row>
    <row r="17571" spans="40:41" x14ac:dyDescent="0.15">
      <c r="AN17571" s="68"/>
      <c r="AO17571" s="68"/>
    </row>
    <row r="17572" spans="40:41" x14ac:dyDescent="0.15">
      <c r="AN17572" s="68"/>
      <c r="AO17572" s="68"/>
    </row>
    <row r="17573" spans="40:41" x14ac:dyDescent="0.15">
      <c r="AN17573" s="68"/>
      <c r="AO17573" s="68"/>
    </row>
    <row r="17574" spans="40:41" x14ac:dyDescent="0.15">
      <c r="AN17574" s="68"/>
      <c r="AO17574" s="68"/>
    </row>
    <row r="17575" spans="40:41" x14ac:dyDescent="0.15">
      <c r="AN17575" s="68"/>
      <c r="AO17575" s="68"/>
    </row>
    <row r="17576" spans="40:41" x14ac:dyDescent="0.15">
      <c r="AN17576" s="68"/>
      <c r="AO17576" s="68"/>
    </row>
    <row r="17577" spans="40:41" x14ac:dyDescent="0.15">
      <c r="AN17577" s="68"/>
      <c r="AO17577" s="68"/>
    </row>
    <row r="17578" spans="40:41" x14ac:dyDescent="0.15">
      <c r="AN17578" s="68"/>
      <c r="AO17578" s="68"/>
    </row>
    <row r="17579" spans="40:41" x14ac:dyDescent="0.15">
      <c r="AN17579" s="68"/>
      <c r="AO17579" s="68"/>
    </row>
    <row r="17580" spans="40:41" x14ac:dyDescent="0.15">
      <c r="AN17580" s="68"/>
      <c r="AO17580" s="68"/>
    </row>
    <row r="17581" spans="40:41" x14ac:dyDescent="0.15">
      <c r="AN17581" s="68"/>
      <c r="AO17581" s="68"/>
    </row>
    <row r="17582" spans="40:41" x14ac:dyDescent="0.15">
      <c r="AN17582" s="68"/>
      <c r="AO17582" s="68"/>
    </row>
    <row r="17583" spans="40:41" x14ac:dyDescent="0.15">
      <c r="AN17583" s="68"/>
      <c r="AO17583" s="68"/>
    </row>
    <row r="17584" spans="40:41" x14ac:dyDescent="0.15">
      <c r="AN17584" s="68"/>
      <c r="AO17584" s="68"/>
    </row>
    <row r="17585" spans="40:41" x14ac:dyDescent="0.15">
      <c r="AN17585" s="68"/>
      <c r="AO17585" s="68"/>
    </row>
    <row r="17586" spans="40:41" x14ac:dyDescent="0.15">
      <c r="AN17586" s="68"/>
      <c r="AO17586" s="68"/>
    </row>
    <row r="17587" spans="40:41" x14ac:dyDescent="0.15">
      <c r="AN17587" s="68"/>
      <c r="AO17587" s="68"/>
    </row>
    <row r="17588" spans="40:41" x14ac:dyDescent="0.15">
      <c r="AN17588" s="68"/>
      <c r="AO17588" s="68"/>
    </row>
    <row r="17589" spans="40:41" x14ac:dyDescent="0.15">
      <c r="AN17589" s="68"/>
      <c r="AO17589" s="68"/>
    </row>
    <row r="17590" spans="40:41" x14ac:dyDescent="0.15">
      <c r="AN17590" s="68"/>
      <c r="AO17590" s="68"/>
    </row>
    <row r="17591" spans="40:41" x14ac:dyDescent="0.15">
      <c r="AN17591" s="68"/>
      <c r="AO17591" s="68"/>
    </row>
    <row r="17592" spans="40:41" x14ac:dyDescent="0.15">
      <c r="AN17592" s="68"/>
      <c r="AO17592" s="68"/>
    </row>
    <row r="17593" spans="40:41" x14ac:dyDescent="0.15">
      <c r="AN17593" s="68"/>
      <c r="AO17593" s="68"/>
    </row>
    <row r="17594" spans="40:41" x14ac:dyDescent="0.15">
      <c r="AN17594" s="68"/>
      <c r="AO17594" s="68"/>
    </row>
    <row r="17595" spans="40:41" x14ac:dyDescent="0.15">
      <c r="AN17595" s="68"/>
      <c r="AO17595" s="68"/>
    </row>
    <row r="17596" spans="40:41" x14ac:dyDescent="0.15">
      <c r="AN17596" s="68"/>
      <c r="AO17596" s="68"/>
    </row>
    <row r="17597" spans="40:41" x14ac:dyDescent="0.15">
      <c r="AN17597" s="68"/>
      <c r="AO17597" s="68"/>
    </row>
    <row r="17598" spans="40:41" x14ac:dyDescent="0.15">
      <c r="AN17598" s="68"/>
      <c r="AO17598" s="68"/>
    </row>
    <row r="17599" spans="40:41" x14ac:dyDescent="0.15">
      <c r="AN17599" s="68"/>
      <c r="AO17599" s="68"/>
    </row>
    <row r="17600" spans="40:41" x14ac:dyDescent="0.15">
      <c r="AN17600" s="68"/>
      <c r="AO17600" s="68"/>
    </row>
    <row r="17601" spans="40:41" x14ac:dyDescent="0.15">
      <c r="AN17601" s="68"/>
      <c r="AO17601" s="68"/>
    </row>
    <row r="17602" spans="40:41" x14ac:dyDescent="0.15">
      <c r="AN17602" s="68"/>
      <c r="AO17602" s="68"/>
    </row>
    <row r="17603" spans="40:41" x14ac:dyDescent="0.15">
      <c r="AN17603" s="68"/>
      <c r="AO17603" s="68"/>
    </row>
    <row r="17604" spans="40:41" x14ac:dyDescent="0.15">
      <c r="AN17604" s="68"/>
      <c r="AO17604" s="68"/>
    </row>
    <row r="17605" spans="40:41" x14ac:dyDescent="0.15">
      <c r="AN17605" s="68"/>
      <c r="AO17605" s="68"/>
    </row>
    <row r="17606" spans="40:41" x14ac:dyDescent="0.15">
      <c r="AN17606" s="68"/>
      <c r="AO17606" s="68"/>
    </row>
    <row r="17607" spans="40:41" x14ac:dyDescent="0.15">
      <c r="AN17607" s="68"/>
      <c r="AO17607" s="68"/>
    </row>
    <row r="17608" spans="40:41" x14ac:dyDescent="0.15">
      <c r="AN17608" s="68"/>
      <c r="AO17608" s="68"/>
    </row>
    <row r="17609" spans="40:41" x14ac:dyDescent="0.15">
      <c r="AN17609" s="68"/>
      <c r="AO17609" s="68"/>
    </row>
    <row r="17610" spans="40:41" x14ac:dyDescent="0.15">
      <c r="AN17610" s="68"/>
      <c r="AO17610" s="68"/>
    </row>
    <row r="17611" spans="40:41" x14ac:dyDescent="0.15">
      <c r="AN17611" s="68"/>
      <c r="AO17611" s="68"/>
    </row>
    <row r="17612" spans="40:41" x14ac:dyDescent="0.15">
      <c r="AN17612" s="68"/>
      <c r="AO17612" s="68"/>
    </row>
    <row r="17613" spans="40:41" x14ac:dyDescent="0.15">
      <c r="AN17613" s="68"/>
      <c r="AO17613" s="68"/>
    </row>
    <row r="17614" spans="40:41" x14ac:dyDescent="0.15">
      <c r="AN17614" s="68"/>
      <c r="AO17614" s="68"/>
    </row>
    <row r="17615" spans="40:41" x14ac:dyDescent="0.15">
      <c r="AN17615" s="68"/>
      <c r="AO17615" s="68"/>
    </row>
    <row r="17616" spans="40:41" x14ac:dyDescent="0.15">
      <c r="AN17616" s="68"/>
      <c r="AO17616" s="68"/>
    </row>
    <row r="17617" spans="40:41" x14ac:dyDescent="0.15">
      <c r="AN17617" s="68"/>
      <c r="AO17617" s="68"/>
    </row>
    <row r="17618" spans="40:41" x14ac:dyDescent="0.15">
      <c r="AN17618" s="68"/>
      <c r="AO17618" s="68"/>
    </row>
    <row r="17619" spans="40:41" x14ac:dyDescent="0.15">
      <c r="AN17619" s="68"/>
      <c r="AO17619" s="68"/>
    </row>
    <row r="17620" spans="40:41" x14ac:dyDescent="0.15">
      <c r="AN17620" s="68"/>
      <c r="AO17620" s="68"/>
    </row>
    <row r="17621" spans="40:41" x14ac:dyDescent="0.15">
      <c r="AN17621" s="68"/>
      <c r="AO17621" s="68"/>
    </row>
    <row r="17622" spans="40:41" x14ac:dyDescent="0.15">
      <c r="AN17622" s="68"/>
      <c r="AO17622" s="68"/>
    </row>
    <row r="17623" spans="40:41" x14ac:dyDescent="0.15">
      <c r="AN17623" s="68"/>
      <c r="AO17623" s="68"/>
    </row>
    <row r="17624" spans="40:41" x14ac:dyDescent="0.15">
      <c r="AN17624" s="68"/>
      <c r="AO17624" s="68"/>
    </row>
    <row r="17625" spans="40:41" x14ac:dyDescent="0.15">
      <c r="AN17625" s="68"/>
      <c r="AO17625" s="68"/>
    </row>
    <row r="17626" spans="40:41" x14ac:dyDescent="0.15">
      <c r="AN17626" s="68"/>
      <c r="AO17626" s="68"/>
    </row>
    <row r="17627" spans="40:41" x14ac:dyDescent="0.15">
      <c r="AN17627" s="68"/>
      <c r="AO17627" s="68"/>
    </row>
    <row r="17628" spans="40:41" x14ac:dyDescent="0.15">
      <c r="AN17628" s="68"/>
      <c r="AO17628" s="68"/>
    </row>
    <row r="17629" spans="40:41" x14ac:dyDescent="0.15">
      <c r="AN17629" s="68"/>
      <c r="AO17629" s="68"/>
    </row>
    <row r="17630" spans="40:41" x14ac:dyDescent="0.15">
      <c r="AN17630" s="68"/>
      <c r="AO17630" s="68"/>
    </row>
    <row r="17631" spans="40:41" x14ac:dyDescent="0.15">
      <c r="AN17631" s="68"/>
      <c r="AO17631" s="68"/>
    </row>
    <row r="17632" spans="40:41" x14ac:dyDescent="0.15">
      <c r="AN17632" s="68"/>
      <c r="AO17632" s="68"/>
    </row>
    <row r="17633" spans="40:41" x14ac:dyDescent="0.15">
      <c r="AN17633" s="68"/>
      <c r="AO17633" s="68"/>
    </row>
    <row r="17634" spans="40:41" x14ac:dyDescent="0.15">
      <c r="AN17634" s="68"/>
      <c r="AO17634" s="68"/>
    </row>
    <row r="17635" spans="40:41" x14ac:dyDescent="0.15">
      <c r="AN17635" s="68"/>
      <c r="AO17635" s="68"/>
    </row>
    <row r="17636" spans="40:41" x14ac:dyDescent="0.15">
      <c r="AN17636" s="68"/>
      <c r="AO17636" s="68"/>
    </row>
    <row r="17637" spans="40:41" x14ac:dyDescent="0.15">
      <c r="AN17637" s="68"/>
      <c r="AO17637" s="68"/>
    </row>
    <row r="17638" spans="40:41" x14ac:dyDescent="0.15">
      <c r="AN17638" s="68"/>
      <c r="AO17638" s="68"/>
    </row>
    <row r="17639" spans="40:41" x14ac:dyDescent="0.15">
      <c r="AN17639" s="68"/>
      <c r="AO17639" s="68"/>
    </row>
    <row r="17640" spans="40:41" x14ac:dyDescent="0.15">
      <c r="AN17640" s="68"/>
      <c r="AO17640" s="68"/>
    </row>
    <row r="17641" spans="40:41" x14ac:dyDescent="0.15">
      <c r="AN17641" s="68"/>
      <c r="AO17641" s="68"/>
    </row>
    <row r="17642" spans="40:41" x14ac:dyDescent="0.15">
      <c r="AN17642" s="68"/>
      <c r="AO17642" s="68"/>
    </row>
    <row r="17643" spans="40:41" x14ac:dyDescent="0.15">
      <c r="AN17643" s="68"/>
      <c r="AO17643" s="68"/>
    </row>
    <row r="17644" spans="40:41" x14ac:dyDescent="0.15">
      <c r="AN17644" s="68"/>
      <c r="AO17644" s="68"/>
    </row>
    <row r="17645" spans="40:41" x14ac:dyDescent="0.15">
      <c r="AN17645" s="68"/>
      <c r="AO17645" s="68"/>
    </row>
    <row r="17646" spans="40:41" x14ac:dyDescent="0.15">
      <c r="AN17646" s="68"/>
      <c r="AO17646" s="68"/>
    </row>
    <row r="17647" spans="40:41" x14ac:dyDescent="0.15">
      <c r="AN17647" s="68"/>
      <c r="AO17647" s="68"/>
    </row>
    <row r="17648" spans="40:41" x14ac:dyDescent="0.15">
      <c r="AN17648" s="68"/>
      <c r="AO17648" s="68"/>
    </row>
    <row r="17649" spans="40:41" x14ac:dyDescent="0.15">
      <c r="AN17649" s="68"/>
      <c r="AO17649" s="68"/>
    </row>
    <row r="17650" spans="40:41" x14ac:dyDescent="0.15">
      <c r="AN17650" s="68"/>
      <c r="AO17650" s="68"/>
    </row>
    <row r="17651" spans="40:41" x14ac:dyDescent="0.15">
      <c r="AN17651" s="68"/>
      <c r="AO17651" s="68"/>
    </row>
    <row r="17652" spans="40:41" x14ac:dyDescent="0.15">
      <c r="AN17652" s="68"/>
      <c r="AO17652" s="68"/>
    </row>
    <row r="17653" spans="40:41" x14ac:dyDescent="0.15">
      <c r="AN17653" s="68"/>
      <c r="AO17653" s="68"/>
    </row>
    <row r="17654" spans="40:41" x14ac:dyDescent="0.15">
      <c r="AN17654" s="68"/>
      <c r="AO17654" s="68"/>
    </row>
    <row r="17655" spans="40:41" x14ac:dyDescent="0.15">
      <c r="AN17655" s="68"/>
      <c r="AO17655" s="68"/>
    </row>
    <row r="17656" spans="40:41" x14ac:dyDescent="0.15">
      <c r="AN17656" s="68"/>
      <c r="AO17656" s="68"/>
    </row>
    <row r="17657" spans="40:41" x14ac:dyDescent="0.15">
      <c r="AN17657" s="68"/>
      <c r="AO17657" s="68"/>
    </row>
    <row r="17658" spans="40:41" x14ac:dyDescent="0.15">
      <c r="AN17658" s="68"/>
      <c r="AO17658" s="68"/>
    </row>
    <row r="17659" spans="40:41" x14ac:dyDescent="0.15">
      <c r="AN17659" s="68"/>
      <c r="AO17659" s="68"/>
    </row>
    <row r="17660" spans="40:41" x14ac:dyDescent="0.15">
      <c r="AN17660" s="68"/>
      <c r="AO17660" s="68"/>
    </row>
    <row r="17661" spans="40:41" x14ac:dyDescent="0.15">
      <c r="AN17661" s="68"/>
      <c r="AO17661" s="68"/>
    </row>
    <row r="17662" spans="40:41" x14ac:dyDescent="0.15">
      <c r="AN17662" s="68"/>
      <c r="AO17662" s="68"/>
    </row>
    <row r="17663" spans="40:41" x14ac:dyDescent="0.15">
      <c r="AN17663" s="68"/>
      <c r="AO17663" s="68"/>
    </row>
    <row r="17664" spans="40:41" x14ac:dyDescent="0.15">
      <c r="AN17664" s="68"/>
      <c r="AO17664" s="68"/>
    </row>
    <row r="17665" spans="40:41" x14ac:dyDescent="0.15">
      <c r="AN17665" s="68"/>
      <c r="AO17665" s="68"/>
    </row>
    <row r="17666" spans="40:41" x14ac:dyDescent="0.15">
      <c r="AN17666" s="68"/>
      <c r="AO17666" s="68"/>
    </row>
    <row r="17667" spans="40:41" x14ac:dyDescent="0.15">
      <c r="AN17667" s="68"/>
      <c r="AO17667" s="68"/>
    </row>
    <row r="17668" spans="40:41" x14ac:dyDescent="0.15">
      <c r="AN17668" s="68"/>
      <c r="AO17668" s="68"/>
    </row>
    <row r="17669" spans="40:41" x14ac:dyDescent="0.15">
      <c r="AN17669" s="68"/>
      <c r="AO17669" s="68"/>
    </row>
    <row r="17670" spans="40:41" x14ac:dyDescent="0.15">
      <c r="AN17670" s="68"/>
      <c r="AO17670" s="68"/>
    </row>
    <row r="17671" spans="40:41" x14ac:dyDescent="0.15">
      <c r="AN17671" s="68"/>
      <c r="AO17671" s="68"/>
    </row>
    <row r="17672" spans="40:41" x14ac:dyDescent="0.15">
      <c r="AN17672" s="68"/>
      <c r="AO17672" s="68"/>
    </row>
    <row r="17673" spans="40:41" x14ac:dyDescent="0.15">
      <c r="AN17673" s="68"/>
      <c r="AO17673" s="68"/>
    </row>
    <row r="17674" spans="40:41" x14ac:dyDescent="0.15">
      <c r="AN17674" s="68"/>
      <c r="AO17674" s="68"/>
    </row>
    <row r="17675" spans="40:41" x14ac:dyDescent="0.15">
      <c r="AN17675" s="68"/>
      <c r="AO17675" s="68"/>
    </row>
    <row r="17676" spans="40:41" x14ac:dyDescent="0.15">
      <c r="AN17676" s="68"/>
      <c r="AO17676" s="68"/>
    </row>
    <row r="17677" spans="40:41" x14ac:dyDescent="0.15">
      <c r="AN17677" s="68"/>
      <c r="AO17677" s="68"/>
    </row>
    <row r="17678" spans="40:41" x14ac:dyDescent="0.15">
      <c r="AN17678" s="68"/>
      <c r="AO17678" s="68"/>
    </row>
    <row r="17679" spans="40:41" x14ac:dyDescent="0.15">
      <c r="AN17679" s="68"/>
      <c r="AO17679" s="68"/>
    </row>
    <row r="17680" spans="40:41" x14ac:dyDescent="0.15">
      <c r="AN17680" s="68"/>
      <c r="AO17680" s="68"/>
    </row>
    <row r="17681" spans="40:41" x14ac:dyDescent="0.15">
      <c r="AN17681" s="68"/>
      <c r="AO17681" s="68"/>
    </row>
    <row r="17682" spans="40:41" x14ac:dyDescent="0.15">
      <c r="AN17682" s="68"/>
      <c r="AO17682" s="68"/>
    </row>
    <row r="17683" spans="40:41" x14ac:dyDescent="0.15">
      <c r="AN17683" s="68"/>
      <c r="AO17683" s="68"/>
    </row>
    <row r="17684" spans="40:41" x14ac:dyDescent="0.15">
      <c r="AN17684" s="68"/>
      <c r="AO17684" s="68"/>
    </row>
    <row r="17685" spans="40:41" x14ac:dyDescent="0.15">
      <c r="AN17685" s="68"/>
      <c r="AO17685" s="68"/>
    </row>
    <row r="17686" spans="40:41" x14ac:dyDescent="0.15">
      <c r="AN17686" s="68"/>
      <c r="AO17686" s="68"/>
    </row>
    <row r="17687" spans="40:41" x14ac:dyDescent="0.15">
      <c r="AN17687" s="68"/>
      <c r="AO17687" s="68"/>
    </row>
    <row r="17688" spans="40:41" x14ac:dyDescent="0.15">
      <c r="AN17688" s="68"/>
      <c r="AO17688" s="68"/>
    </row>
    <row r="17689" spans="40:41" x14ac:dyDescent="0.15">
      <c r="AN17689" s="68"/>
      <c r="AO17689" s="68"/>
    </row>
    <row r="17690" spans="40:41" x14ac:dyDescent="0.15">
      <c r="AN17690" s="68"/>
      <c r="AO17690" s="68"/>
    </row>
    <row r="17691" spans="40:41" x14ac:dyDescent="0.15">
      <c r="AN17691" s="68"/>
      <c r="AO17691" s="68"/>
    </row>
    <row r="17692" spans="40:41" x14ac:dyDescent="0.15">
      <c r="AN17692" s="68"/>
      <c r="AO17692" s="68"/>
    </row>
    <row r="17693" spans="40:41" x14ac:dyDescent="0.15">
      <c r="AN17693" s="68"/>
      <c r="AO17693" s="68"/>
    </row>
    <row r="17694" spans="40:41" x14ac:dyDescent="0.15">
      <c r="AN17694" s="68"/>
      <c r="AO17694" s="68"/>
    </row>
    <row r="17695" spans="40:41" x14ac:dyDescent="0.15">
      <c r="AN17695" s="68"/>
      <c r="AO17695" s="68"/>
    </row>
    <row r="17696" spans="40:41" x14ac:dyDescent="0.15">
      <c r="AN17696" s="68"/>
      <c r="AO17696" s="68"/>
    </row>
    <row r="17697" spans="40:41" x14ac:dyDescent="0.15">
      <c r="AN17697" s="68"/>
      <c r="AO17697" s="68"/>
    </row>
    <row r="17698" spans="40:41" x14ac:dyDescent="0.15">
      <c r="AN17698" s="68"/>
      <c r="AO17698" s="68"/>
    </row>
    <row r="17699" spans="40:41" x14ac:dyDescent="0.15">
      <c r="AN17699" s="68"/>
      <c r="AO17699" s="68"/>
    </row>
    <row r="17700" spans="40:41" x14ac:dyDescent="0.15">
      <c r="AN17700" s="68"/>
      <c r="AO17700" s="68"/>
    </row>
    <row r="17701" spans="40:41" x14ac:dyDescent="0.15">
      <c r="AN17701" s="68"/>
      <c r="AO17701" s="68"/>
    </row>
    <row r="17702" spans="40:41" x14ac:dyDescent="0.15">
      <c r="AN17702" s="68"/>
      <c r="AO17702" s="68"/>
    </row>
    <row r="17703" spans="40:41" x14ac:dyDescent="0.15">
      <c r="AN17703" s="68"/>
      <c r="AO17703" s="68"/>
    </row>
    <row r="17704" spans="40:41" x14ac:dyDescent="0.15">
      <c r="AN17704" s="68"/>
      <c r="AO17704" s="68"/>
    </row>
    <row r="17705" spans="40:41" x14ac:dyDescent="0.15">
      <c r="AN17705" s="68"/>
      <c r="AO17705" s="68"/>
    </row>
    <row r="17706" spans="40:41" x14ac:dyDescent="0.15">
      <c r="AN17706" s="68"/>
      <c r="AO17706" s="68"/>
    </row>
    <row r="17707" spans="40:41" x14ac:dyDescent="0.15">
      <c r="AN17707" s="68"/>
      <c r="AO17707" s="68"/>
    </row>
    <row r="17708" spans="40:41" x14ac:dyDescent="0.15">
      <c r="AN17708" s="68"/>
      <c r="AO17708" s="68"/>
    </row>
    <row r="17709" spans="40:41" x14ac:dyDescent="0.15">
      <c r="AN17709" s="68"/>
      <c r="AO17709" s="68"/>
    </row>
    <row r="17710" spans="40:41" x14ac:dyDescent="0.15">
      <c r="AN17710" s="68"/>
      <c r="AO17710" s="68"/>
    </row>
    <row r="17711" spans="40:41" x14ac:dyDescent="0.15">
      <c r="AN17711" s="68"/>
      <c r="AO17711" s="68"/>
    </row>
    <row r="17712" spans="40:41" x14ac:dyDescent="0.15">
      <c r="AN17712" s="68"/>
      <c r="AO17712" s="68"/>
    </row>
    <row r="17713" spans="40:41" x14ac:dyDescent="0.15">
      <c r="AN17713" s="68"/>
      <c r="AO17713" s="68"/>
    </row>
    <row r="17714" spans="40:41" x14ac:dyDescent="0.15">
      <c r="AN17714" s="68"/>
      <c r="AO17714" s="68"/>
    </row>
    <row r="17715" spans="40:41" x14ac:dyDescent="0.15">
      <c r="AN17715" s="68"/>
      <c r="AO17715" s="68"/>
    </row>
    <row r="17716" spans="40:41" x14ac:dyDescent="0.15">
      <c r="AN17716" s="68"/>
      <c r="AO17716" s="68"/>
    </row>
    <row r="17717" spans="40:41" x14ac:dyDescent="0.15">
      <c r="AN17717" s="68"/>
      <c r="AO17717" s="68"/>
    </row>
    <row r="17718" spans="40:41" x14ac:dyDescent="0.15">
      <c r="AN17718" s="68"/>
      <c r="AO17718" s="68"/>
    </row>
    <row r="17719" spans="40:41" x14ac:dyDescent="0.15">
      <c r="AN17719" s="68"/>
      <c r="AO17719" s="68"/>
    </row>
    <row r="17720" spans="40:41" x14ac:dyDescent="0.15">
      <c r="AN17720" s="68"/>
      <c r="AO17720" s="68"/>
    </row>
    <row r="17721" spans="40:41" x14ac:dyDescent="0.15">
      <c r="AN17721" s="68"/>
      <c r="AO17721" s="68"/>
    </row>
    <row r="17722" spans="40:41" x14ac:dyDescent="0.15">
      <c r="AN17722" s="68"/>
      <c r="AO17722" s="68"/>
    </row>
    <row r="17723" spans="40:41" x14ac:dyDescent="0.15">
      <c r="AN17723" s="68"/>
      <c r="AO17723" s="68"/>
    </row>
    <row r="17724" spans="40:41" x14ac:dyDescent="0.15">
      <c r="AN17724" s="68"/>
      <c r="AO17724" s="68"/>
    </row>
    <row r="17725" spans="40:41" x14ac:dyDescent="0.15">
      <c r="AN17725" s="68"/>
      <c r="AO17725" s="68"/>
    </row>
    <row r="17726" spans="40:41" x14ac:dyDescent="0.15">
      <c r="AN17726" s="68"/>
      <c r="AO17726" s="68"/>
    </row>
    <row r="17727" spans="40:41" x14ac:dyDescent="0.15">
      <c r="AN17727" s="68"/>
      <c r="AO17727" s="68"/>
    </row>
    <row r="17728" spans="40:41" x14ac:dyDescent="0.15">
      <c r="AN17728" s="68"/>
      <c r="AO17728" s="68"/>
    </row>
    <row r="17729" spans="40:41" x14ac:dyDescent="0.15">
      <c r="AN17729" s="68"/>
      <c r="AO17729" s="68"/>
    </row>
    <row r="17730" spans="40:41" x14ac:dyDescent="0.15">
      <c r="AN17730" s="68"/>
      <c r="AO17730" s="68"/>
    </row>
    <row r="17731" spans="40:41" x14ac:dyDescent="0.15">
      <c r="AN17731" s="68"/>
      <c r="AO17731" s="68"/>
    </row>
    <row r="17732" spans="40:41" x14ac:dyDescent="0.15">
      <c r="AN17732" s="68"/>
      <c r="AO17732" s="68"/>
    </row>
    <row r="17733" spans="40:41" x14ac:dyDescent="0.15">
      <c r="AN17733" s="68"/>
      <c r="AO17733" s="68"/>
    </row>
    <row r="17734" spans="40:41" x14ac:dyDescent="0.15">
      <c r="AN17734" s="68"/>
      <c r="AO17734" s="68"/>
    </row>
    <row r="17735" spans="40:41" x14ac:dyDescent="0.15">
      <c r="AN17735" s="68"/>
      <c r="AO17735" s="68"/>
    </row>
    <row r="17736" spans="40:41" x14ac:dyDescent="0.15">
      <c r="AN17736" s="68"/>
      <c r="AO17736" s="68"/>
    </row>
    <row r="17737" spans="40:41" x14ac:dyDescent="0.15">
      <c r="AN17737" s="68"/>
      <c r="AO17737" s="68"/>
    </row>
    <row r="17738" spans="40:41" x14ac:dyDescent="0.15">
      <c r="AN17738" s="68"/>
      <c r="AO17738" s="68"/>
    </row>
    <row r="17739" spans="40:41" x14ac:dyDescent="0.15">
      <c r="AN17739" s="68"/>
      <c r="AO17739" s="68"/>
    </row>
    <row r="17740" spans="40:41" x14ac:dyDescent="0.15">
      <c r="AN17740" s="68"/>
      <c r="AO17740" s="68"/>
    </row>
    <row r="17741" spans="40:41" x14ac:dyDescent="0.15">
      <c r="AN17741" s="68"/>
      <c r="AO17741" s="68"/>
    </row>
    <row r="17742" spans="40:41" x14ac:dyDescent="0.15">
      <c r="AN17742" s="68"/>
      <c r="AO17742" s="68"/>
    </row>
    <row r="17743" spans="40:41" x14ac:dyDescent="0.15">
      <c r="AN17743" s="68"/>
      <c r="AO17743" s="68"/>
    </row>
    <row r="17744" spans="40:41" x14ac:dyDescent="0.15">
      <c r="AN17744" s="68"/>
      <c r="AO17744" s="68"/>
    </row>
    <row r="17745" spans="40:41" x14ac:dyDescent="0.15">
      <c r="AN17745" s="68"/>
      <c r="AO17745" s="68"/>
    </row>
    <row r="17746" spans="40:41" x14ac:dyDescent="0.15">
      <c r="AN17746" s="68"/>
      <c r="AO17746" s="68"/>
    </row>
    <row r="17747" spans="40:41" x14ac:dyDescent="0.15">
      <c r="AN17747" s="68"/>
      <c r="AO17747" s="68"/>
    </row>
    <row r="17748" spans="40:41" x14ac:dyDescent="0.15">
      <c r="AN17748" s="68"/>
      <c r="AO17748" s="68"/>
    </row>
    <row r="17749" spans="40:41" x14ac:dyDescent="0.15">
      <c r="AN17749" s="68"/>
      <c r="AO17749" s="68"/>
    </row>
    <row r="17750" spans="40:41" x14ac:dyDescent="0.15">
      <c r="AN17750" s="68"/>
      <c r="AO17750" s="68"/>
    </row>
    <row r="17751" spans="40:41" x14ac:dyDescent="0.15">
      <c r="AN17751" s="68"/>
      <c r="AO17751" s="68"/>
    </row>
    <row r="17752" spans="40:41" x14ac:dyDescent="0.15">
      <c r="AN17752" s="68"/>
      <c r="AO17752" s="68"/>
    </row>
    <row r="17753" spans="40:41" x14ac:dyDescent="0.15">
      <c r="AN17753" s="68"/>
      <c r="AO17753" s="68"/>
    </row>
    <row r="17754" spans="40:41" x14ac:dyDescent="0.15">
      <c r="AN17754" s="68"/>
      <c r="AO17754" s="68"/>
    </row>
    <row r="17755" spans="40:41" x14ac:dyDescent="0.15">
      <c r="AN17755" s="68"/>
      <c r="AO17755" s="68"/>
    </row>
    <row r="17756" spans="40:41" x14ac:dyDescent="0.15">
      <c r="AN17756" s="68"/>
      <c r="AO17756" s="68"/>
    </row>
    <row r="17757" spans="40:41" x14ac:dyDescent="0.15">
      <c r="AN17757" s="68"/>
      <c r="AO17757" s="68"/>
    </row>
    <row r="17758" spans="40:41" x14ac:dyDescent="0.15">
      <c r="AN17758" s="68"/>
      <c r="AO17758" s="68"/>
    </row>
    <row r="17759" spans="40:41" x14ac:dyDescent="0.15">
      <c r="AN17759" s="68"/>
      <c r="AO17759" s="68"/>
    </row>
    <row r="17760" spans="40:41" x14ac:dyDescent="0.15">
      <c r="AN17760" s="68"/>
      <c r="AO17760" s="68"/>
    </row>
    <row r="17761" spans="40:41" x14ac:dyDescent="0.15">
      <c r="AN17761" s="68"/>
      <c r="AO17761" s="68"/>
    </row>
    <row r="17762" spans="40:41" x14ac:dyDescent="0.15">
      <c r="AN17762" s="68"/>
      <c r="AO17762" s="68"/>
    </row>
    <row r="17763" spans="40:41" x14ac:dyDescent="0.15">
      <c r="AN17763" s="68"/>
      <c r="AO17763" s="68"/>
    </row>
    <row r="17764" spans="40:41" x14ac:dyDescent="0.15">
      <c r="AN17764" s="68"/>
      <c r="AO17764" s="68"/>
    </row>
    <row r="17765" spans="40:41" x14ac:dyDescent="0.15">
      <c r="AN17765" s="68"/>
      <c r="AO17765" s="68"/>
    </row>
    <row r="17766" spans="40:41" x14ac:dyDescent="0.15">
      <c r="AN17766" s="68"/>
      <c r="AO17766" s="68"/>
    </row>
    <row r="17767" spans="40:41" x14ac:dyDescent="0.15">
      <c r="AN17767" s="68"/>
      <c r="AO17767" s="68"/>
    </row>
    <row r="17768" spans="40:41" x14ac:dyDescent="0.15">
      <c r="AN17768" s="68"/>
      <c r="AO17768" s="68"/>
    </row>
    <row r="17769" spans="40:41" x14ac:dyDescent="0.15">
      <c r="AN17769" s="68"/>
      <c r="AO17769" s="68"/>
    </row>
    <row r="17770" spans="40:41" x14ac:dyDescent="0.15">
      <c r="AN17770" s="68"/>
      <c r="AO17770" s="68"/>
    </row>
    <row r="17771" spans="40:41" x14ac:dyDescent="0.15">
      <c r="AN17771" s="68"/>
      <c r="AO17771" s="68"/>
    </row>
    <row r="17772" spans="40:41" x14ac:dyDescent="0.15">
      <c r="AN17772" s="68"/>
      <c r="AO17772" s="68"/>
    </row>
    <row r="17773" spans="40:41" x14ac:dyDescent="0.15">
      <c r="AN17773" s="68"/>
      <c r="AO17773" s="68"/>
    </row>
    <row r="17774" spans="40:41" x14ac:dyDescent="0.15">
      <c r="AN17774" s="68"/>
      <c r="AO17774" s="68"/>
    </row>
    <row r="17775" spans="40:41" x14ac:dyDescent="0.15">
      <c r="AN17775" s="68"/>
      <c r="AO17775" s="68"/>
    </row>
    <row r="17776" spans="40:41" x14ac:dyDescent="0.15">
      <c r="AN17776" s="68"/>
      <c r="AO17776" s="68"/>
    </row>
    <row r="17777" spans="40:41" x14ac:dyDescent="0.15">
      <c r="AN17777" s="68"/>
      <c r="AO17777" s="68"/>
    </row>
    <row r="17778" spans="40:41" x14ac:dyDescent="0.15">
      <c r="AN17778" s="68"/>
      <c r="AO17778" s="68"/>
    </row>
    <row r="17779" spans="40:41" x14ac:dyDescent="0.15">
      <c r="AN17779" s="68"/>
      <c r="AO17779" s="68"/>
    </row>
    <row r="17780" spans="40:41" x14ac:dyDescent="0.15">
      <c r="AN17780" s="68"/>
      <c r="AO17780" s="68"/>
    </row>
    <row r="17781" spans="40:41" x14ac:dyDescent="0.15">
      <c r="AN17781" s="68"/>
      <c r="AO17781" s="68"/>
    </row>
    <row r="17782" spans="40:41" x14ac:dyDescent="0.15">
      <c r="AN17782" s="68"/>
      <c r="AO17782" s="68"/>
    </row>
    <row r="17783" spans="40:41" x14ac:dyDescent="0.15">
      <c r="AN17783" s="68"/>
      <c r="AO17783" s="68"/>
    </row>
    <row r="17784" spans="40:41" x14ac:dyDescent="0.15">
      <c r="AN17784" s="68"/>
      <c r="AO17784" s="68"/>
    </row>
    <row r="17785" spans="40:41" x14ac:dyDescent="0.15">
      <c r="AN17785" s="68"/>
      <c r="AO17785" s="68"/>
    </row>
    <row r="17786" spans="40:41" x14ac:dyDescent="0.15">
      <c r="AN17786" s="68"/>
      <c r="AO17786" s="68"/>
    </row>
    <row r="17787" spans="40:41" x14ac:dyDescent="0.15">
      <c r="AN17787" s="68"/>
      <c r="AO17787" s="68"/>
    </row>
    <row r="17788" spans="40:41" x14ac:dyDescent="0.15">
      <c r="AN17788" s="68"/>
      <c r="AO17788" s="68"/>
    </row>
    <row r="17789" spans="40:41" x14ac:dyDescent="0.15">
      <c r="AN17789" s="68"/>
      <c r="AO17789" s="68"/>
    </row>
    <row r="17790" spans="40:41" x14ac:dyDescent="0.15">
      <c r="AN17790" s="68"/>
      <c r="AO17790" s="68"/>
    </row>
    <row r="17791" spans="40:41" x14ac:dyDescent="0.15">
      <c r="AN17791" s="68"/>
      <c r="AO17791" s="68"/>
    </row>
    <row r="17792" spans="40:41" x14ac:dyDescent="0.15">
      <c r="AN17792" s="68"/>
      <c r="AO17792" s="68"/>
    </row>
    <row r="17793" spans="40:41" x14ac:dyDescent="0.15">
      <c r="AN17793" s="68"/>
      <c r="AO17793" s="68"/>
    </row>
    <row r="17794" spans="40:41" x14ac:dyDescent="0.15">
      <c r="AN17794" s="68"/>
      <c r="AO17794" s="68"/>
    </row>
    <row r="17795" spans="40:41" x14ac:dyDescent="0.15">
      <c r="AN17795" s="68"/>
      <c r="AO17795" s="68"/>
    </row>
    <row r="17796" spans="40:41" x14ac:dyDescent="0.15">
      <c r="AN17796" s="68"/>
      <c r="AO17796" s="68"/>
    </row>
    <row r="17797" spans="40:41" x14ac:dyDescent="0.15">
      <c r="AN17797" s="68"/>
      <c r="AO17797" s="68"/>
    </row>
    <row r="17798" spans="40:41" x14ac:dyDescent="0.15">
      <c r="AN17798" s="68"/>
      <c r="AO17798" s="68"/>
    </row>
    <row r="17799" spans="40:41" x14ac:dyDescent="0.15">
      <c r="AN17799" s="68"/>
      <c r="AO17799" s="68"/>
    </row>
    <row r="17800" spans="40:41" x14ac:dyDescent="0.15">
      <c r="AN17800" s="68"/>
      <c r="AO17800" s="68"/>
    </row>
    <row r="17801" spans="40:41" x14ac:dyDescent="0.15">
      <c r="AN17801" s="68"/>
      <c r="AO17801" s="68"/>
    </row>
    <row r="17802" spans="40:41" x14ac:dyDescent="0.15">
      <c r="AN17802" s="68"/>
      <c r="AO17802" s="68"/>
    </row>
    <row r="17803" spans="40:41" x14ac:dyDescent="0.15">
      <c r="AN17803" s="68"/>
      <c r="AO17803" s="68"/>
    </row>
    <row r="17804" spans="40:41" x14ac:dyDescent="0.15">
      <c r="AN17804" s="68"/>
      <c r="AO17804" s="68"/>
    </row>
    <row r="17805" spans="40:41" x14ac:dyDescent="0.15">
      <c r="AN17805" s="68"/>
      <c r="AO17805" s="68"/>
    </row>
    <row r="17806" spans="40:41" x14ac:dyDescent="0.15">
      <c r="AN17806" s="68"/>
      <c r="AO17806" s="68"/>
    </row>
    <row r="17807" spans="40:41" x14ac:dyDescent="0.15">
      <c r="AN17807" s="68"/>
      <c r="AO17807" s="68"/>
    </row>
    <row r="17808" spans="40:41" x14ac:dyDescent="0.15">
      <c r="AN17808" s="68"/>
      <c r="AO17808" s="68"/>
    </row>
    <row r="17809" spans="40:41" x14ac:dyDescent="0.15">
      <c r="AN17809" s="68"/>
      <c r="AO17809" s="68"/>
    </row>
    <row r="17810" spans="40:41" x14ac:dyDescent="0.15">
      <c r="AN17810" s="68"/>
      <c r="AO17810" s="68"/>
    </row>
    <row r="17811" spans="40:41" x14ac:dyDescent="0.15">
      <c r="AN17811" s="68"/>
      <c r="AO17811" s="68"/>
    </row>
    <row r="17812" spans="40:41" x14ac:dyDescent="0.15">
      <c r="AN17812" s="68"/>
      <c r="AO17812" s="68"/>
    </row>
    <row r="17813" spans="40:41" x14ac:dyDescent="0.15">
      <c r="AN17813" s="68"/>
      <c r="AO17813" s="68"/>
    </row>
    <row r="17814" spans="40:41" x14ac:dyDescent="0.15">
      <c r="AN17814" s="68"/>
      <c r="AO17814" s="68"/>
    </row>
    <row r="17815" spans="40:41" x14ac:dyDescent="0.15">
      <c r="AN17815" s="68"/>
      <c r="AO17815" s="68"/>
    </row>
    <row r="17816" spans="40:41" x14ac:dyDescent="0.15">
      <c r="AN17816" s="68"/>
      <c r="AO17816" s="68"/>
    </row>
    <row r="17817" spans="40:41" x14ac:dyDescent="0.15">
      <c r="AN17817" s="68"/>
      <c r="AO17817" s="68"/>
    </row>
    <row r="17818" spans="40:41" x14ac:dyDescent="0.15">
      <c r="AN17818" s="68"/>
      <c r="AO17818" s="68"/>
    </row>
    <row r="17819" spans="40:41" x14ac:dyDescent="0.15">
      <c r="AN17819" s="68"/>
      <c r="AO17819" s="68"/>
    </row>
    <row r="17820" spans="40:41" x14ac:dyDescent="0.15">
      <c r="AN17820" s="68"/>
      <c r="AO17820" s="68"/>
    </row>
    <row r="17821" spans="40:41" x14ac:dyDescent="0.15">
      <c r="AN17821" s="68"/>
      <c r="AO17821" s="68"/>
    </row>
    <row r="17822" spans="40:41" x14ac:dyDescent="0.15">
      <c r="AN17822" s="68"/>
      <c r="AO17822" s="68"/>
    </row>
    <row r="17823" spans="40:41" x14ac:dyDescent="0.15">
      <c r="AN17823" s="68"/>
      <c r="AO17823" s="68"/>
    </row>
    <row r="17824" spans="40:41" x14ac:dyDescent="0.15">
      <c r="AN17824" s="68"/>
      <c r="AO17824" s="68"/>
    </row>
    <row r="17825" spans="40:41" x14ac:dyDescent="0.15">
      <c r="AN17825" s="68"/>
      <c r="AO17825" s="68"/>
    </row>
    <row r="17826" spans="40:41" x14ac:dyDescent="0.15">
      <c r="AN17826" s="68"/>
      <c r="AO17826" s="68"/>
    </row>
    <row r="17827" spans="40:41" x14ac:dyDescent="0.15">
      <c r="AN17827" s="68"/>
      <c r="AO17827" s="68"/>
    </row>
    <row r="17828" spans="40:41" x14ac:dyDescent="0.15">
      <c r="AN17828" s="68"/>
      <c r="AO17828" s="68"/>
    </row>
    <row r="17829" spans="40:41" x14ac:dyDescent="0.15">
      <c r="AN17829" s="68"/>
      <c r="AO17829" s="68"/>
    </row>
    <row r="17830" spans="40:41" x14ac:dyDescent="0.15">
      <c r="AN17830" s="68"/>
      <c r="AO17830" s="68"/>
    </row>
    <row r="17831" spans="40:41" x14ac:dyDescent="0.15">
      <c r="AN17831" s="68"/>
      <c r="AO17831" s="68"/>
    </row>
    <row r="17832" spans="40:41" x14ac:dyDescent="0.15">
      <c r="AN17832" s="68"/>
      <c r="AO17832" s="68"/>
    </row>
    <row r="17833" spans="40:41" x14ac:dyDescent="0.15">
      <c r="AN17833" s="68"/>
      <c r="AO17833" s="68"/>
    </row>
    <row r="17834" spans="40:41" x14ac:dyDescent="0.15">
      <c r="AN17834" s="68"/>
      <c r="AO17834" s="68"/>
    </row>
    <row r="17835" spans="40:41" x14ac:dyDescent="0.15">
      <c r="AN17835" s="68"/>
      <c r="AO17835" s="68"/>
    </row>
    <row r="17836" spans="40:41" x14ac:dyDescent="0.15">
      <c r="AN17836" s="68"/>
      <c r="AO17836" s="68"/>
    </row>
    <row r="17837" spans="40:41" x14ac:dyDescent="0.15">
      <c r="AN17837" s="68"/>
      <c r="AO17837" s="68"/>
    </row>
    <row r="17838" spans="40:41" x14ac:dyDescent="0.15">
      <c r="AN17838" s="68"/>
      <c r="AO17838" s="68"/>
    </row>
    <row r="17839" spans="40:41" x14ac:dyDescent="0.15">
      <c r="AN17839" s="68"/>
      <c r="AO17839" s="68"/>
    </row>
    <row r="17840" spans="40:41" x14ac:dyDescent="0.15">
      <c r="AN17840" s="68"/>
      <c r="AO17840" s="68"/>
    </row>
    <row r="17841" spans="40:41" x14ac:dyDescent="0.15">
      <c r="AN17841" s="68"/>
      <c r="AO17841" s="68"/>
    </row>
    <row r="17842" spans="40:41" x14ac:dyDescent="0.15">
      <c r="AN17842" s="68"/>
      <c r="AO17842" s="68"/>
    </row>
    <row r="17843" spans="40:41" x14ac:dyDescent="0.15">
      <c r="AN17843" s="68"/>
      <c r="AO17843" s="68"/>
    </row>
    <row r="17844" spans="40:41" x14ac:dyDescent="0.15">
      <c r="AN17844" s="68"/>
      <c r="AO17844" s="68"/>
    </row>
    <row r="17845" spans="40:41" x14ac:dyDescent="0.15">
      <c r="AN17845" s="68"/>
      <c r="AO17845" s="68"/>
    </row>
    <row r="17846" spans="40:41" x14ac:dyDescent="0.15">
      <c r="AN17846" s="68"/>
      <c r="AO17846" s="68"/>
    </row>
    <row r="17847" spans="40:41" x14ac:dyDescent="0.15">
      <c r="AN17847" s="68"/>
      <c r="AO17847" s="68"/>
    </row>
    <row r="17848" spans="40:41" x14ac:dyDescent="0.15">
      <c r="AN17848" s="68"/>
      <c r="AO17848" s="68"/>
    </row>
    <row r="17849" spans="40:41" x14ac:dyDescent="0.15">
      <c r="AN17849" s="68"/>
      <c r="AO17849" s="68"/>
    </row>
    <row r="17850" spans="40:41" x14ac:dyDescent="0.15">
      <c r="AN17850" s="68"/>
      <c r="AO17850" s="68"/>
    </row>
    <row r="17851" spans="40:41" x14ac:dyDescent="0.15">
      <c r="AN17851" s="68"/>
      <c r="AO17851" s="68"/>
    </row>
    <row r="17852" spans="40:41" x14ac:dyDescent="0.15">
      <c r="AN17852" s="68"/>
      <c r="AO17852" s="68"/>
    </row>
    <row r="17853" spans="40:41" x14ac:dyDescent="0.15">
      <c r="AN17853" s="68"/>
      <c r="AO17853" s="68"/>
    </row>
    <row r="17854" spans="40:41" x14ac:dyDescent="0.15">
      <c r="AN17854" s="68"/>
      <c r="AO17854" s="68"/>
    </row>
    <row r="17855" spans="40:41" x14ac:dyDescent="0.15">
      <c r="AN17855" s="68"/>
      <c r="AO17855" s="68"/>
    </row>
    <row r="17856" spans="40:41" x14ac:dyDescent="0.15">
      <c r="AN17856" s="68"/>
      <c r="AO17856" s="68"/>
    </row>
    <row r="17857" spans="40:41" x14ac:dyDescent="0.15">
      <c r="AN17857" s="68"/>
      <c r="AO17857" s="68"/>
    </row>
    <row r="17858" spans="40:41" x14ac:dyDescent="0.15">
      <c r="AN17858" s="68"/>
      <c r="AO17858" s="68"/>
    </row>
    <row r="17859" spans="40:41" x14ac:dyDescent="0.15">
      <c r="AN17859" s="68"/>
      <c r="AO17859" s="68"/>
    </row>
    <row r="17860" spans="40:41" x14ac:dyDescent="0.15">
      <c r="AN17860" s="68"/>
      <c r="AO17860" s="68"/>
    </row>
    <row r="17861" spans="40:41" x14ac:dyDescent="0.15">
      <c r="AN17861" s="68"/>
      <c r="AO17861" s="68"/>
    </row>
    <row r="17862" spans="40:41" x14ac:dyDescent="0.15">
      <c r="AN17862" s="68"/>
      <c r="AO17862" s="68"/>
    </row>
    <row r="17863" spans="40:41" x14ac:dyDescent="0.15">
      <c r="AN17863" s="68"/>
      <c r="AO17863" s="68"/>
    </row>
    <row r="17864" spans="40:41" x14ac:dyDescent="0.15">
      <c r="AN17864" s="68"/>
      <c r="AO17864" s="68"/>
    </row>
    <row r="17865" spans="40:41" x14ac:dyDescent="0.15">
      <c r="AN17865" s="68"/>
      <c r="AO17865" s="68"/>
    </row>
    <row r="17866" spans="40:41" x14ac:dyDescent="0.15">
      <c r="AN17866" s="68"/>
      <c r="AO17866" s="68"/>
    </row>
    <row r="17867" spans="40:41" x14ac:dyDescent="0.15">
      <c r="AN17867" s="68"/>
      <c r="AO17867" s="68"/>
    </row>
    <row r="17868" spans="40:41" x14ac:dyDescent="0.15">
      <c r="AN17868" s="68"/>
      <c r="AO17868" s="68"/>
    </row>
    <row r="17869" spans="40:41" x14ac:dyDescent="0.15">
      <c r="AN17869" s="68"/>
      <c r="AO17869" s="68"/>
    </row>
    <row r="17870" spans="40:41" x14ac:dyDescent="0.15">
      <c r="AN17870" s="68"/>
      <c r="AO17870" s="68"/>
    </row>
    <row r="17871" spans="40:41" x14ac:dyDescent="0.15">
      <c r="AN17871" s="68"/>
      <c r="AO17871" s="68"/>
    </row>
    <row r="17872" spans="40:41" x14ac:dyDescent="0.15">
      <c r="AN17872" s="68"/>
      <c r="AO17872" s="68"/>
    </row>
    <row r="17873" spans="40:41" x14ac:dyDescent="0.15">
      <c r="AN17873" s="68"/>
      <c r="AO17873" s="68"/>
    </row>
    <row r="17874" spans="40:41" x14ac:dyDescent="0.15">
      <c r="AN17874" s="68"/>
      <c r="AO17874" s="68"/>
    </row>
    <row r="17875" spans="40:41" x14ac:dyDescent="0.15">
      <c r="AN17875" s="68"/>
      <c r="AO17875" s="68"/>
    </row>
    <row r="17876" spans="40:41" x14ac:dyDescent="0.15">
      <c r="AN17876" s="68"/>
      <c r="AO17876" s="68"/>
    </row>
    <row r="17877" spans="40:41" x14ac:dyDescent="0.15">
      <c r="AN17877" s="68"/>
      <c r="AO17877" s="68"/>
    </row>
    <row r="17878" spans="40:41" x14ac:dyDescent="0.15">
      <c r="AN17878" s="68"/>
      <c r="AO17878" s="68"/>
    </row>
    <row r="17879" spans="40:41" x14ac:dyDescent="0.15">
      <c r="AN17879" s="68"/>
      <c r="AO17879" s="68"/>
    </row>
    <row r="17880" spans="40:41" x14ac:dyDescent="0.15">
      <c r="AN17880" s="68"/>
      <c r="AO17880" s="68"/>
    </row>
    <row r="17881" spans="40:41" x14ac:dyDescent="0.15">
      <c r="AN17881" s="68"/>
      <c r="AO17881" s="68"/>
    </row>
    <row r="17882" spans="40:41" x14ac:dyDescent="0.15">
      <c r="AN17882" s="68"/>
      <c r="AO17882" s="68"/>
    </row>
    <row r="17883" spans="40:41" x14ac:dyDescent="0.15">
      <c r="AN17883" s="68"/>
      <c r="AO17883" s="68"/>
    </row>
    <row r="17884" spans="40:41" x14ac:dyDescent="0.15">
      <c r="AN17884" s="68"/>
      <c r="AO17884" s="68"/>
    </row>
    <row r="17885" spans="40:41" x14ac:dyDescent="0.15">
      <c r="AN17885" s="68"/>
      <c r="AO17885" s="68"/>
    </row>
    <row r="17886" spans="40:41" x14ac:dyDescent="0.15">
      <c r="AN17886" s="68"/>
      <c r="AO17886" s="68"/>
    </row>
    <row r="17887" spans="40:41" x14ac:dyDescent="0.15">
      <c r="AN17887" s="68"/>
      <c r="AO17887" s="68"/>
    </row>
    <row r="17888" spans="40:41" x14ac:dyDescent="0.15">
      <c r="AN17888" s="68"/>
      <c r="AO17888" s="68"/>
    </row>
    <row r="17889" spans="40:41" x14ac:dyDescent="0.15">
      <c r="AN17889" s="68"/>
      <c r="AO17889" s="68"/>
    </row>
    <row r="17890" spans="40:41" x14ac:dyDescent="0.15">
      <c r="AN17890" s="68"/>
      <c r="AO17890" s="68"/>
    </row>
    <row r="17891" spans="40:41" x14ac:dyDescent="0.15">
      <c r="AN17891" s="68"/>
      <c r="AO17891" s="68"/>
    </row>
    <row r="17892" spans="40:41" x14ac:dyDescent="0.15">
      <c r="AN17892" s="68"/>
      <c r="AO17892" s="68"/>
    </row>
    <row r="17893" spans="40:41" x14ac:dyDescent="0.15">
      <c r="AN17893" s="68"/>
      <c r="AO17893" s="68"/>
    </row>
    <row r="17894" spans="40:41" x14ac:dyDescent="0.15">
      <c r="AN17894" s="68"/>
      <c r="AO17894" s="68"/>
    </row>
    <row r="17895" spans="40:41" x14ac:dyDescent="0.15">
      <c r="AN17895" s="68"/>
      <c r="AO17895" s="68"/>
    </row>
    <row r="17896" spans="40:41" x14ac:dyDescent="0.15">
      <c r="AN17896" s="68"/>
      <c r="AO17896" s="68"/>
    </row>
    <row r="17897" spans="40:41" x14ac:dyDescent="0.15">
      <c r="AN17897" s="68"/>
      <c r="AO17897" s="68"/>
    </row>
    <row r="17898" spans="40:41" x14ac:dyDescent="0.15">
      <c r="AN17898" s="68"/>
      <c r="AO17898" s="68"/>
    </row>
    <row r="17899" spans="40:41" x14ac:dyDescent="0.15">
      <c r="AN17899" s="68"/>
      <c r="AO17899" s="68"/>
    </row>
    <row r="17900" spans="40:41" x14ac:dyDescent="0.15">
      <c r="AN17900" s="68"/>
      <c r="AO17900" s="68"/>
    </row>
    <row r="17901" spans="40:41" x14ac:dyDescent="0.15">
      <c r="AN17901" s="68"/>
      <c r="AO17901" s="68"/>
    </row>
    <row r="17902" spans="40:41" x14ac:dyDescent="0.15">
      <c r="AN17902" s="68"/>
      <c r="AO17902" s="68"/>
    </row>
    <row r="17903" spans="40:41" x14ac:dyDescent="0.15">
      <c r="AN17903" s="68"/>
      <c r="AO17903" s="68"/>
    </row>
    <row r="17904" spans="40:41" x14ac:dyDescent="0.15">
      <c r="AN17904" s="68"/>
      <c r="AO17904" s="68"/>
    </row>
    <row r="17905" spans="40:41" x14ac:dyDescent="0.15">
      <c r="AN17905" s="68"/>
      <c r="AO17905" s="68"/>
    </row>
    <row r="17906" spans="40:41" x14ac:dyDescent="0.15">
      <c r="AN17906" s="68"/>
      <c r="AO17906" s="68"/>
    </row>
    <row r="17907" spans="40:41" x14ac:dyDescent="0.15">
      <c r="AN17907" s="68"/>
      <c r="AO17907" s="68"/>
    </row>
    <row r="17908" spans="40:41" x14ac:dyDescent="0.15">
      <c r="AN17908" s="68"/>
      <c r="AO17908" s="68"/>
    </row>
    <row r="17909" spans="40:41" x14ac:dyDescent="0.15">
      <c r="AN17909" s="68"/>
      <c r="AO17909" s="68"/>
    </row>
    <row r="17910" spans="40:41" x14ac:dyDescent="0.15">
      <c r="AN17910" s="68"/>
      <c r="AO17910" s="68"/>
    </row>
    <row r="17911" spans="40:41" x14ac:dyDescent="0.15">
      <c r="AN17911" s="68"/>
      <c r="AO17911" s="68"/>
    </row>
    <row r="17912" spans="40:41" x14ac:dyDescent="0.15">
      <c r="AN17912" s="68"/>
      <c r="AO17912" s="68"/>
    </row>
    <row r="17913" spans="40:41" x14ac:dyDescent="0.15">
      <c r="AN17913" s="68"/>
      <c r="AO17913" s="68"/>
    </row>
    <row r="17914" spans="40:41" x14ac:dyDescent="0.15">
      <c r="AN17914" s="68"/>
      <c r="AO17914" s="68"/>
    </row>
    <row r="17915" spans="40:41" x14ac:dyDescent="0.15">
      <c r="AN17915" s="68"/>
      <c r="AO17915" s="68"/>
    </row>
    <row r="17916" spans="40:41" x14ac:dyDescent="0.15">
      <c r="AN17916" s="68"/>
      <c r="AO17916" s="68"/>
    </row>
    <row r="17917" spans="40:41" x14ac:dyDescent="0.15">
      <c r="AN17917" s="68"/>
      <c r="AO17917" s="68"/>
    </row>
    <row r="17918" spans="40:41" x14ac:dyDescent="0.15">
      <c r="AN17918" s="68"/>
      <c r="AO17918" s="68"/>
    </row>
    <row r="17919" spans="40:41" x14ac:dyDescent="0.15">
      <c r="AN17919" s="68"/>
      <c r="AO17919" s="68"/>
    </row>
    <row r="17920" spans="40:41" x14ac:dyDescent="0.15">
      <c r="AN17920" s="68"/>
      <c r="AO17920" s="68"/>
    </row>
    <row r="17921" spans="40:41" x14ac:dyDescent="0.15">
      <c r="AN17921" s="68"/>
      <c r="AO17921" s="68"/>
    </row>
    <row r="17922" spans="40:41" x14ac:dyDescent="0.15">
      <c r="AN17922" s="68"/>
      <c r="AO17922" s="68"/>
    </row>
    <row r="17923" spans="40:41" x14ac:dyDescent="0.15">
      <c r="AN17923" s="68"/>
      <c r="AO17923" s="68"/>
    </row>
    <row r="17924" spans="40:41" x14ac:dyDescent="0.15">
      <c r="AN17924" s="68"/>
      <c r="AO17924" s="68"/>
    </row>
    <row r="17925" spans="40:41" x14ac:dyDescent="0.15">
      <c r="AN17925" s="68"/>
      <c r="AO17925" s="68"/>
    </row>
    <row r="17926" spans="40:41" x14ac:dyDescent="0.15">
      <c r="AN17926" s="68"/>
      <c r="AO17926" s="68"/>
    </row>
    <row r="17927" spans="40:41" x14ac:dyDescent="0.15">
      <c r="AN17927" s="68"/>
      <c r="AO17927" s="68"/>
    </row>
    <row r="17928" spans="40:41" x14ac:dyDescent="0.15">
      <c r="AN17928" s="68"/>
      <c r="AO17928" s="68"/>
    </row>
    <row r="17929" spans="40:41" x14ac:dyDescent="0.15">
      <c r="AN17929" s="68"/>
      <c r="AO17929" s="68"/>
    </row>
    <row r="17930" spans="40:41" x14ac:dyDescent="0.15">
      <c r="AN17930" s="68"/>
      <c r="AO17930" s="68"/>
    </row>
    <row r="17931" spans="40:41" x14ac:dyDescent="0.15">
      <c r="AN17931" s="68"/>
      <c r="AO17931" s="68"/>
    </row>
    <row r="17932" spans="40:41" x14ac:dyDescent="0.15">
      <c r="AN17932" s="68"/>
      <c r="AO17932" s="68"/>
    </row>
    <row r="17933" spans="40:41" x14ac:dyDescent="0.15">
      <c r="AN17933" s="68"/>
      <c r="AO17933" s="68"/>
    </row>
    <row r="17934" spans="40:41" x14ac:dyDescent="0.15">
      <c r="AN17934" s="68"/>
      <c r="AO17934" s="68"/>
    </row>
    <row r="17935" spans="40:41" x14ac:dyDescent="0.15">
      <c r="AN17935" s="68"/>
      <c r="AO17935" s="68"/>
    </row>
    <row r="17936" spans="40:41" x14ac:dyDescent="0.15">
      <c r="AN17936" s="68"/>
      <c r="AO17936" s="68"/>
    </row>
    <row r="17937" spans="40:41" x14ac:dyDescent="0.15">
      <c r="AN17937" s="68"/>
      <c r="AO17937" s="68"/>
    </row>
    <row r="17938" spans="40:41" x14ac:dyDescent="0.15">
      <c r="AN17938" s="68"/>
      <c r="AO17938" s="68"/>
    </row>
    <row r="17939" spans="40:41" x14ac:dyDescent="0.15">
      <c r="AN17939" s="68"/>
      <c r="AO17939" s="68"/>
    </row>
    <row r="17940" spans="40:41" x14ac:dyDescent="0.15">
      <c r="AN17940" s="68"/>
      <c r="AO17940" s="68"/>
    </row>
    <row r="17941" spans="40:41" x14ac:dyDescent="0.15">
      <c r="AN17941" s="68"/>
      <c r="AO17941" s="68"/>
    </row>
    <row r="17942" spans="40:41" x14ac:dyDescent="0.15">
      <c r="AN17942" s="68"/>
      <c r="AO17942" s="68"/>
    </row>
    <row r="17943" spans="40:41" x14ac:dyDescent="0.15">
      <c r="AN17943" s="68"/>
      <c r="AO17943" s="68"/>
    </row>
    <row r="17944" spans="40:41" x14ac:dyDescent="0.15">
      <c r="AN17944" s="68"/>
      <c r="AO17944" s="68"/>
    </row>
    <row r="17945" spans="40:41" x14ac:dyDescent="0.15">
      <c r="AN17945" s="68"/>
      <c r="AO17945" s="68"/>
    </row>
    <row r="17946" spans="40:41" x14ac:dyDescent="0.15">
      <c r="AN17946" s="68"/>
      <c r="AO17946" s="68"/>
    </row>
    <row r="17947" spans="40:41" x14ac:dyDescent="0.15">
      <c r="AN17947" s="68"/>
      <c r="AO17947" s="68"/>
    </row>
    <row r="17948" spans="40:41" x14ac:dyDescent="0.15">
      <c r="AN17948" s="68"/>
      <c r="AO17948" s="68"/>
    </row>
    <row r="17949" spans="40:41" x14ac:dyDescent="0.15">
      <c r="AN17949" s="68"/>
      <c r="AO17949" s="68"/>
    </row>
    <row r="17950" spans="40:41" x14ac:dyDescent="0.15">
      <c r="AN17950" s="68"/>
      <c r="AO17950" s="68"/>
    </row>
    <row r="17951" spans="40:41" x14ac:dyDescent="0.15">
      <c r="AN17951" s="68"/>
      <c r="AO17951" s="68"/>
    </row>
    <row r="17952" spans="40:41" x14ac:dyDescent="0.15">
      <c r="AN17952" s="68"/>
      <c r="AO17952" s="68"/>
    </row>
    <row r="17953" spans="40:41" x14ac:dyDescent="0.15">
      <c r="AN17953" s="68"/>
      <c r="AO17953" s="68"/>
    </row>
    <row r="17954" spans="40:41" x14ac:dyDescent="0.15">
      <c r="AN17954" s="68"/>
      <c r="AO17954" s="68"/>
    </row>
    <row r="17955" spans="40:41" x14ac:dyDescent="0.15">
      <c r="AN17955" s="68"/>
      <c r="AO17955" s="68"/>
    </row>
    <row r="17956" spans="40:41" x14ac:dyDescent="0.15">
      <c r="AN17956" s="68"/>
      <c r="AO17956" s="68"/>
    </row>
    <row r="17957" spans="40:41" x14ac:dyDescent="0.15">
      <c r="AN17957" s="68"/>
      <c r="AO17957" s="68"/>
    </row>
    <row r="17958" spans="40:41" x14ac:dyDescent="0.15">
      <c r="AN17958" s="68"/>
      <c r="AO17958" s="68"/>
    </row>
    <row r="17959" spans="40:41" x14ac:dyDescent="0.15">
      <c r="AN17959" s="68"/>
      <c r="AO17959" s="68"/>
    </row>
    <row r="17960" spans="40:41" x14ac:dyDescent="0.15">
      <c r="AN17960" s="68"/>
      <c r="AO17960" s="68"/>
    </row>
    <row r="17961" spans="40:41" x14ac:dyDescent="0.15">
      <c r="AN17961" s="68"/>
      <c r="AO17961" s="68"/>
    </row>
    <row r="17962" spans="40:41" x14ac:dyDescent="0.15">
      <c r="AN17962" s="68"/>
      <c r="AO17962" s="68"/>
    </row>
    <row r="17963" spans="40:41" x14ac:dyDescent="0.15">
      <c r="AN17963" s="68"/>
      <c r="AO17963" s="68"/>
    </row>
    <row r="17964" spans="40:41" x14ac:dyDescent="0.15">
      <c r="AN17964" s="68"/>
      <c r="AO17964" s="68"/>
    </row>
    <row r="17965" spans="40:41" x14ac:dyDescent="0.15">
      <c r="AN17965" s="68"/>
      <c r="AO17965" s="68"/>
    </row>
    <row r="17966" spans="40:41" x14ac:dyDescent="0.15">
      <c r="AN17966" s="68"/>
      <c r="AO17966" s="68"/>
    </row>
    <row r="17967" spans="40:41" x14ac:dyDescent="0.15">
      <c r="AN17967" s="68"/>
      <c r="AO17967" s="68"/>
    </row>
    <row r="17968" spans="40:41" x14ac:dyDescent="0.15">
      <c r="AN17968" s="68"/>
      <c r="AO17968" s="68"/>
    </row>
    <row r="17969" spans="40:41" x14ac:dyDescent="0.15">
      <c r="AN17969" s="68"/>
      <c r="AO17969" s="68"/>
    </row>
    <row r="17970" spans="40:41" x14ac:dyDescent="0.15">
      <c r="AN17970" s="68"/>
      <c r="AO17970" s="68"/>
    </row>
    <row r="17971" spans="40:41" x14ac:dyDescent="0.15">
      <c r="AN17971" s="68"/>
      <c r="AO17971" s="68"/>
    </row>
    <row r="17972" spans="40:41" x14ac:dyDescent="0.15">
      <c r="AN17972" s="68"/>
      <c r="AO17972" s="68"/>
    </row>
    <row r="17973" spans="40:41" x14ac:dyDescent="0.15">
      <c r="AN17973" s="68"/>
      <c r="AO17973" s="68"/>
    </row>
    <row r="17974" spans="40:41" x14ac:dyDescent="0.15">
      <c r="AN17974" s="68"/>
      <c r="AO17974" s="68"/>
    </row>
    <row r="17975" spans="40:41" x14ac:dyDescent="0.15">
      <c r="AN17975" s="68"/>
      <c r="AO17975" s="68"/>
    </row>
    <row r="17976" spans="40:41" x14ac:dyDescent="0.15">
      <c r="AN17976" s="68"/>
      <c r="AO17976" s="68"/>
    </row>
    <row r="17977" spans="40:41" x14ac:dyDescent="0.15">
      <c r="AN17977" s="68"/>
      <c r="AO17977" s="68"/>
    </row>
    <row r="17978" spans="40:41" x14ac:dyDescent="0.15">
      <c r="AN17978" s="68"/>
      <c r="AO17978" s="68"/>
    </row>
    <row r="17979" spans="40:41" x14ac:dyDescent="0.15">
      <c r="AN17979" s="68"/>
      <c r="AO17979" s="68"/>
    </row>
    <row r="17980" spans="40:41" x14ac:dyDescent="0.15">
      <c r="AN17980" s="68"/>
      <c r="AO17980" s="68"/>
    </row>
    <row r="17981" spans="40:41" x14ac:dyDescent="0.15">
      <c r="AN17981" s="68"/>
      <c r="AO17981" s="68"/>
    </row>
    <row r="17982" spans="40:41" x14ac:dyDescent="0.15">
      <c r="AN17982" s="68"/>
      <c r="AO17982" s="68"/>
    </row>
    <row r="17983" spans="40:41" x14ac:dyDescent="0.15">
      <c r="AN17983" s="68"/>
      <c r="AO17983" s="68"/>
    </row>
    <row r="17984" spans="40:41" x14ac:dyDescent="0.15">
      <c r="AN17984" s="68"/>
      <c r="AO17984" s="68"/>
    </row>
    <row r="17985" spans="40:41" x14ac:dyDescent="0.15">
      <c r="AN17985" s="68"/>
      <c r="AO17985" s="68"/>
    </row>
    <row r="17986" spans="40:41" x14ac:dyDescent="0.15">
      <c r="AN17986" s="68"/>
      <c r="AO17986" s="68"/>
    </row>
    <row r="17987" spans="40:41" x14ac:dyDescent="0.15">
      <c r="AN17987" s="68"/>
      <c r="AO17987" s="68"/>
    </row>
    <row r="17988" spans="40:41" x14ac:dyDescent="0.15">
      <c r="AN17988" s="68"/>
      <c r="AO17988" s="68"/>
    </row>
    <row r="17989" spans="40:41" x14ac:dyDescent="0.15">
      <c r="AN17989" s="68"/>
      <c r="AO17989" s="68"/>
    </row>
    <row r="17990" spans="40:41" x14ac:dyDescent="0.15">
      <c r="AN17990" s="68"/>
      <c r="AO17990" s="68"/>
    </row>
    <row r="17991" spans="40:41" x14ac:dyDescent="0.15">
      <c r="AN17991" s="68"/>
      <c r="AO17991" s="68"/>
    </row>
    <row r="17992" spans="40:41" x14ac:dyDescent="0.15">
      <c r="AN17992" s="68"/>
      <c r="AO17992" s="68"/>
    </row>
    <row r="17993" spans="40:41" x14ac:dyDescent="0.15">
      <c r="AN17993" s="68"/>
      <c r="AO17993" s="68"/>
    </row>
    <row r="17994" spans="40:41" x14ac:dyDescent="0.15">
      <c r="AN17994" s="68"/>
      <c r="AO17994" s="68"/>
    </row>
    <row r="17995" spans="40:41" x14ac:dyDescent="0.15">
      <c r="AN17995" s="68"/>
      <c r="AO17995" s="68"/>
    </row>
    <row r="17996" spans="40:41" x14ac:dyDescent="0.15">
      <c r="AN17996" s="68"/>
      <c r="AO17996" s="68"/>
    </row>
    <row r="17997" spans="40:41" x14ac:dyDescent="0.15">
      <c r="AN17997" s="68"/>
      <c r="AO17997" s="68"/>
    </row>
    <row r="17998" spans="40:41" x14ac:dyDescent="0.15">
      <c r="AN17998" s="68"/>
      <c r="AO17998" s="68"/>
    </row>
    <row r="17999" spans="40:41" x14ac:dyDescent="0.15">
      <c r="AN17999" s="68"/>
      <c r="AO17999" s="68"/>
    </row>
    <row r="18000" spans="40:41" x14ac:dyDescent="0.15">
      <c r="AN18000" s="68"/>
      <c r="AO18000" s="68"/>
    </row>
    <row r="18001" spans="40:41" x14ac:dyDescent="0.15">
      <c r="AN18001" s="68"/>
      <c r="AO18001" s="68"/>
    </row>
    <row r="18002" spans="40:41" x14ac:dyDescent="0.15">
      <c r="AN18002" s="68"/>
      <c r="AO18002" s="68"/>
    </row>
    <row r="18003" spans="40:41" x14ac:dyDescent="0.15">
      <c r="AN18003" s="68"/>
      <c r="AO18003" s="68"/>
    </row>
    <row r="18004" spans="40:41" x14ac:dyDescent="0.15">
      <c r="AN18004" s="68"/>
      <c r="AO18004" s="68"/>
    </row>
    <row r="18005" spans="40:41" x14ac:dyDescent="0.15">
      <c r="AN18005" s="68"/>
      <c r="AO18005" s="68"/>
    </row>
    <row r="18006" spans="40:41" x14ac:dyDescent="0.15">
      <c r="AN18006" s="68"/>
      <c r="AO18006" s="68"/>
    </row>
    <row r="18007" spans="40:41" x14ac:dyDescent="0.15">
      <c r="AN18007" s="68"/>
      <c r="AO18007" s="68"/>
    </row>
    <row r="18008" spans="40:41" x14ac:dyDescent="0.15">
      <c r="AN18008" s="68"/>
      <c r="AO18008" s="68"/>
    </row>
    <row r="18009" spans="40:41" x14ac:dyDescent="0.15">
      <c r="AN18009" s="68"/>
      <c r="AO18009" s="68"/>
    </row>
    <row r="18010" spans="40:41" x14ac:dyDescent="0.15">
      <c r="AN18010" s="68"/>
      <c r="AO18010" s="68"/>
    </row>
    <row r="18011" spans="40:41" x14ac:dyDescent="0.15">
      <c r="AN18011" s="68"/>
      <c r="AO18011" s="68"/>
    </row>
    <row r="18012" spans="40:41" x14ac:dyDescent="0.15">
      <c r="AN18012" s="68"/>
      <c r="AO18012" s="68"/>
    </row>
    <row r="18013" spans="40:41" x14ac:dyDescent="0.15">
      <c r="AN18013" s="68"/>
      <c r="AO18013" s="68"/>
    </row>
    <row r="18014" spans="40:41" x14ac:dyDescent="0.15">
      <c r="AN18014" s="68"/>
      <c r="AO18014" s="68"/>
    </row>
    <row r="18015" spans="40:41" x14ac:dyDescent="0.15">
      <c r="AN18015" s="68"/>
      <c r="AO18015" s="68"/>
    </row>
    <row r="18016" spans="40:41" x14ac:dyDescent="0.15">
      <c r="AN18016" s="68"/>
      <c r="AO18016" s="68"/>
    </row>
    <row r="18017" spans="40:41" x14ac:dyDescent="0.15">
      <c r="AN18017" s="68"/>
      <c r="AO18017" s="68"/>
    </row>
    <row r="18018" spans="40:41" x14ac:dyDescent="0.15">
      <c r="AN18018" s="68"/>
      <c r="AO18018" s="68"/>
    </row>
    <row r="18019" spans="40:41" x14ac:dyDescent="0.15">
      <c r="AN18019" s="68"/>
      <c r="AO18019" s="68"/>
    </row>
    <row r="18020" spans="40:41" x14ac:dyDescent="0.15">
      <c r="AN18020" s="68"/>
      <c r="AO18020" s="68"/>
    </row>
    <row r="18021" spans="40:41" x14ac:dyDescent="0.15">
      <c r="AN18021" s="68"/>
      <c r="AO18021" s="68"/>
    </row>
    <row r="18022" spans="40:41" x14ac:dyDescent="0.15">
      <c r="AN18022" s="68"/>
      <c r="AO18022" s="68"/>
    </row>
    <row r="18023" spans="40:41" x14ac:dyDescent="0.15">
      <c r="AN18023" s="68"/>
      <c r="AO18023" s="68"/>
    </row>
    <row r="18024" spans="40:41" x14ac:dyDescent="0.15">
      <c r="AN18024" s="68"/>
      <c r="AO18024" s="68"/>
    </row>
    <row r="18025" spans="40:41" x14ac:dyDescent="0.15">
      <c r="AN18025" s="68"/>
      <c r="AO18025" s="68"/>
    </row>
    <row r="18026" spans="40:41" x14ac:dyDescent="0.15">
      <c r="AN18026" s="68"/>
      <c r="AO18026" s="68"/>
    </row>
    <row r="18027" spans="40:41" x14ac:dyDescent="0.15">
      <c r="AN18027" s="68"/>
      <c r="AO18027" s="68"/>
    </row>
    <row r="18028" spans="40:41" x14ac:dyDescent="0.15">
      <c r="AN18028" s="68"/>
      <c r="AO18028" s="68"/>
    </row>
    <row r="18029" spans="40:41" x14ac:dyDescent="0.15">
      <c r="AN18029" s="68"/>
      <c r="AO18029" s="68"/>
    </row>
    <row r="18030" spans="40:41" x14ac:dyDescent="0.15">
      <c r="AN18030" s="68"/>
      <c r="AO18030" s="68"/>
    </row>
    <row r="18031" spans="40:41" x14ac:dyDescent="0.15">
      <c r="AN18031" s="68"/>
      <c r="AO18031" s="68"/>
    </row>
    <row r="18032" spans="40:41" x14ac:dyDescent="0.15">
      <c r="AN18032" s="68"/>
      <c r="AO18032" s="68"/>
    </row>
    <row r="18033" spans="40:41" x14ac:dyDescent="0.15">
      <c r="AN18033" s="68"/>
      <c r="AO18033" s="68"/>
    </row>
    <row r="18034" spans="40:41" x14ac:dyDescent="0.15">
      <c r="AN18034" s="68"/>
      <c r="AO18034" s="68"/>
    </row>
    <row r="18035" spans="40:41" x14ac:dyDescent="0.15">
      <c r="AN18035" s="68"/>
      <c r="AO18035" s="68"/>
    </row>
    <row r="18036" spans="40:41" x14ac:dyDescent="0.15">
      <c r="AN18036" s="68"/>
      <c r="AO18036" s="68"/>
    </row>
    <row r="18037" spans="40:41" x14ac:dyDescent="0.15">
      <c r="AN18037" s="68"/>
      <c r="AO18037" s="68"/>
    </row>
    <row r="18038" spans="40:41" x14ac:dyDescent="0.15">
      <c r="AN18038" s="68"/>
      <c r="AO18038" s="68"/>
    </row>
    <row r="18039" spans="40:41" x14ac:dyDescent="0.15">
      <c r="AN18039" s="68"/>
      <c r="AO18039" s="68"/>
    </row>
    <row r="18040" spans="40:41" x14ac:dyDescent="0.15">
      <c r="AN18040" s="68"/>
      <c r="AO18040" s="68"/>
    </row>
    <row r="18041" spans="40:41" x14ac:dyDescent="0.15">
      <c r="AN18041" s="68"/>
      <c r="AO18041" s="68"/>
    </row>
    <row r="18042" spans="40:41" x14ac:dyDescent="0.15">
      <c r="AN18042" s="68"/>
      <c r="AO18042" s="68"/>
    </row>
    <row r="18043" spans="40:41" x14ac:dyDescent="0.15">
      <c r="AN18043" s="68"/>
      <c r="AO18043" s="68"/>
    </row>
    <row r="18044" spans="40:41" x14ac:dyDescent="0.15">
      <c r="AN18044" s="68"/>
      <c r="AO18044" s="68"/>
    </row>
    <row r="18045" spans="40:41" x14ac:dyDescent="0.15">
      <c r="AN18045" s="68"/>
      <c r="AO18045" s="68"/>
    </row>
    <row r="18046" spans="40:41" x14ac:dyDescent="0.15">
      <c r="AN18046" s="68"/>
      <c r="AO18046" s="68"/>
    </row>
    <row r="18047" spans="40:41" x14ac:dyDescent="0.15">
      <c r="AN18047" s="68"/>
      <c r="AO18047" s="68"/>
    </row>
    <row r="18048" spans="40:41" x14ac:dyDescent="0.15">
      <c r="AN18048" s="68"/>
      <c r="AO18048" s="68"/>
    </row>
    <row r="18049" spans="40:41" x14ac:dyDescent="0.15">
      <c r="AN18049" s="68"/>
      <c r="AO18049" s="68"/>
    </row>
    <row r="18050" spans="40:41" x14ac:dyDescent="0.15">
      <c r="AN18050" s="68"/>
      <c r="AO18050" s="68"/>
    </row>
    <row r="18051" spans="40:41" x14ac:dyDescent="0.15">
      <c r="AN18051" s="68"/>
      <c r="AO18051" s="68"/>
    </row>
    <row r="18052" spans="40:41" x14ac:dyDescent="0.15">
      <c r="AN18052" s="68"/>
      <c r="AO18052" s="68"/>
    </row>
    <row r="18053" spans="40:41" x14ac:dyDescent="0.15">
      <c r="AN18053" s="68"/>
      <c r="AO18053" s="68"/>
    </row>
    <row r="18054" spans="40:41" x14ac:dyDescent="0.15">
      <c r="AN18054" s="68"/>
      <c r="AO18054" s="68"/>
    </row>
    <row r="18055" spans="40:41" x14ac:dyDescent="0.15">
      <c r="AN18055" s="68"/>
      <c r="AO18055" s="68"/>
    </row>
    <row r="18056" spans="40:41" x14ac:dyDescent="0.15">
      <c r="AN18056" s="68"/>
      <c r="AO18056" s="68"/>
    </row>
    <row r="18057" spans="40:41" x14ac:dyDescent="0.15">
      <c r="AN18057" s="68"/>
      <c r="AO18057" s="68"/>
    </row>
    <row r="18058" spans="40:41" x14ac:dyDescent="0.15">
      <c r="AN18058" s="68"/>
      <c r="AO18058" s="68"/>
    </row>
    <row r="18059" spans="40:41" x14ac:dyDescent="0.15">
      <c r="AN18059" s="68"/>
      <c r="AO18059" s="68"/>
    </row>
    <row r="18060" spans="40:41" x14ac:dyDescent="0.15">
      <c r="AN18060" s="68"/>
      <c r="AO18060" s="68"/>
    </row>
    <row r="18061" spans="40:41" x14ac:dyDescent="0.15">
      <c r="AN18061" s="68"/>
      <c r="AO18061" s="68"/>
    </row>
    <row r="18062" spans="40:41" x14ac:dyDescent="0.15">
      <c r="AN18062" s="68"/>
      <c r="AO18062" s="68"/>
    </row>
    <row r="18063" spans="40:41" x14ac:dyDescent="0.15">
      <c r="AN18063" s="68"/>
      <c r="AO18063" s="68"/>
    </row>
    <row r="18064" spans="40:41" x14ac:dyDescent="0.15">
      <c r="AN18064" s="68"/>
      <c r="AO18064" s="68"/>
    </row>
    <row r="18065" spans="40:41" x14ac:dyDescent="0.15">
      <c r="AN18065" s="68"/>
      <c r="AO18065" s="68"/>
    </row>
    <row r="18066" spans="40:41" x14ac:dyDescent="0.15">
      <c r="AN18066" s="68"/>
      <c r="AO18066" s="68"/>
    </row>
    <row r="18067" spans="40:41" x14ac:dyDescent="0.15">
      <c r="AN18067" s="68"/>
      <c r="AO18067" s="68"/>
    </row>
    <row r="18068" spans="40:41" x14ac:dyDescent="0.15">
      <c r="AN18068" s="68"/>
      <c r="AO18068" s="68"/>
    </row>
    <row r="18069" spans="40:41" x14ac:dyDescent="0.15">
      <c r="AN18069" s="68"/>
      <c r="AO18069" s="68"/>
    </row>
    <row r="18070" spans="40:41" x14ac:dyDescent="0.15">
      <c r="AN18070" s="68"/>
      <c r="AO18070" s="68"/>
    </row>
    <row r="18071" spans="40:41" x14ac:dyDescent="0.15">
      <c r="AN18071" s="68"/>
      <c r="AO18071" s="68"/>
    </row>
    <row r="18072" spans="40:41" x14ac:dyDescent="0.15">
      <c r="AN18072" s="68"/>
      <c r="AO18072" s="68"/>
    </row>
    <row r="18073" spans="40:41" x14ac:dyDescent="0.15">
      <c r="AN18073" s="68"/>
      <c r="AO18073" s="68"/>
    </row>
    <row r="18074" spans="40:41" x14ac:dyDescent="0.15">
      <c r="AN18074" s="68"/>
      <c r="AO18074" s="68"/>
    </row>
    <row r="18075" spans="40:41" x14ac:dyDescent="0.15">
      <c r="AN18075" s="68"/>
      <c r="AO18075" s="68"/>
    </row>
    <row r="18076" spans="40:41" x14ac:dyDescent="0.15">
      <c r="AN18076" s="68"/>
      <c r="AO18076" s="68"/>
    </row>
    <row r="18077" spans="40:41" x14ac:dyDescent="0.15">
      <c r="AN18077" s="68"/>
      <c r="AO18077" s="68"/>
    </row>
    <row r="18078" spans="40:41" x14ac:dyDescent="0.15">
      <c r="AN18078" s="68"/>
      <c r="AO18078" s="68"/>
    </row>
    <row r="18079" spans="40:41" x14ac:dyDescent="0.15">
      <c r="AN18079" s="68"/>
      <c r="AO18079" s="68"/>
    </row>
    <row r="18080" spans="40:41" x14ac:dyDescent="0.15">
      <c r="AN18080" s="68"/>
      <c r="AO18080" s="68"/>
    </row>
    <row r="18081" spans="40:41" x14ac:dyDescent="0.15">
      <c r="AN18081" s="68"/>
      <c r="AO18081" s="68"/>
    </row>
    <row r="18082" spans="40:41" x14ac:dyDescent="0.15">
      <c r="AN18082" s="68"/>
      <c r="AO18082" s="68"/>
    </row>
    <row r="18083" spans="40:41" x14ac:dyDescent="0.15">
      <c r="AN18083" s="68"/>
      <c r="AO18083" s="68"/>
    </row>
    <row r="18084" spans="40:41" x14ac:dyDescent="0.15">
      <c r="AN18084" s="68"/>
      <c r="AO18084" s="68"/>
    </row>
    <row r="18085" spans="40:41" x14ac:dyDescent="0.15">
      <c r="AN18085" s="68"/>
      <c r="AO18085" s="68"/>
    </row>
    <row r="18086" spans="40:41" x14ac:dyDescent="0.15">
      <c r="AN18086" s="68"/>
      <c r="AO18086" s="68"/>
    </row>
    <row r="18087" spans="40:41" x14ac:dyDescent="0.15">
      <c r="AN18087" s="68"/>
      <c r="AO18087" s="68"/>
    </row>
    <row r="18088" spans="40:41" x14ac:dyDescent="0.15">
      <c r="AN18088" s="68"/>
      <c r="AO18088" s="68"/>
    </row>
    <row r="18089" spans="40:41" x14ac:dyDescent="0.15">
      <c r="AN18089" s="68"/>
      <c r="AO18089" s="68"/>
    </row>
    <row r="18090" spans="40:41" x14ac:dyDescent="0.15">
      <c r="AN18090" s="68"/>
      <c r="AO18090" s="68"/>
    </row>
    <row r="18091" spans="40:41" x14ac:dyDescent="0.15">
      <c r="AN18091" s="68"/>
      <c r="AO18091" s="68"/>
    </row>
    <row r="18092" spans="40:41" x14ac:dyDescent="0.15">
      <c r="AN18092" s="68"/>
      <c r="AO18092" s="68"/>
    </row>
    <row r="18093" spans="40:41" x14ac:dyDescent="0.15">
      <c r="AN18093" s="68"/>
      <c r="AO18093" s="68"/>
    </row>
    <row r="18094" spans="40:41" x14ac:dyDescent="0.15">
      <c r="AN18094" s="68"/>
      <c r="AO18094" s="68"/>
    </row>
    <row r="18095" spans="40:41" x14ac:dyDescent="0.15">
      <c r="AN18095" s="68"/>
      <c r="AO18095" s="68"/>
    </row>
    <row r="18096" spans="40:41" x14ac:dyDescent="0.15">
      <c r="AN18096" s="68"/>
      <c r="AO18096" s="68"/>
    </row>
    <row r="18097" spans="40:41" x14ac:dyDescent="0.15">
      <c r="AN18097" s="68"/>
      <c r="AO18097" s="68"/>
    </row>
    <row r="18098" spans="40:41" x14ac:dyDescent="0.15">
      <c r="AN18098" s="68"/>
      <c r="AO18098" s="68"/>
    </row>
    <row r="18099" spans="40:41" x14ac:dyDescent="0.15">
      <c r="AN18099" s="68"/>
      <c r="AO18099" s="68"/>
    </row>
    <row r="18100" spans="40:41" x14ac:dyDescent="0.15">
      <c r="AN18100" s="68"/>
      <c r="AO18100" s="68"/>
    </row>
    <row r="18101" spans="40:41" x14ac:dyDescent="0.15">
      <c r="AN18101" s="68"/>
      <c r="AO18101" s="68"/>
    </row>
    <row r="18102" spans="40:41" x14ac:dyDescent="0.15">
      <c r="AN18102" s="68"/>
      <c r="AO18102" s="68"/>
    </row>
    <row r="18103" spans="40:41" x14ac:dyDescent="0.15">
      <c r="AN18103" s="68"/>
      <c r="AO18103" s="68"/>
    </row>
    <row r="18104" spans="40:41" x14ac:dyDescent="0.15">
      <c r="AN18104" s="68"/>
      <c r="AO18104" s="68"/>
    </row>
    <row r="18105" spans="40:41" x14ac:dyDescent="0.15">
      <c r="AN18105" s="68"/>
      <c r="AO18105" s="68"/>
    </row>
    <row r="18106" spans="40:41" x14ac:dyDescent="0.15">
      <c r="AN18106" s="68"/>
      <c r="AO18106" s="68"/>
    </row>
    <row r="18107" spans="40:41" x14ac:dyDescent="0.15">
      <c r="AN18107" s="68"/>
      <c r="AO18107" s="68"/>
    </row>
    <row r="18108" spans="40:41" x14ac:dyDescent="0.15">
      <c r="AN18108" s="68"/>
      <c r="AO18108" s="68"/>
    </row>
    <row r="18109" spans="40:41" x14ac:dyDescent="0.15">
      <c r="AN18109" s="68"/>
      <c r="AO18109" s="68"/>
    </row>
    <row r="18110" spans="40:41" x14ac:dyDescent="0.15">
      <c r="AN18110" s="68"/>
      <c r="AO18110" s="68"/>
    </row>
    <row r="18111" spans="40:41" x14ac:dyDescent="0.15">
      <c r="AN18111" s="68"/>
      <c r="AO18111" s="68"/>
    </row>
    <row r="18112" spans="40:41" x14ac:dyDescent="0.15">
      <c r="AN18112" s="68"/>
      <c r="AO18112" s="68"/>
    </row>
    <row r="18113" spans="40:41" x14ac:dyDescent="0.15">
      <c r="AN18113" s="68"/>
      <c r="AO18113" s="68"/>
    </row>
    <row r="18114" spans="40:41" x14ac:dyDescent="0.15">
      <c r="AN18114" s="68"/>
      <c r="AO18114" s="68"/>
    </row>
    <row r="18115" spans="40:41" x14ac:dyDescent="0.15">
      <c r="AN18115" s="68"/>
      <c r="AO18115" s="68"/>
    </row>
    <row r="18116" spans="40:41" x14ac:dyDescent="0.15">
      <c r="AN18116" s="68"/>
      <c r="AO18116" s="68"/>
    </row>
    <row r="18117" spans="40:41" x14ac:dyDescent="0.15">
      <c r="AN18117" s="68"/>
      <c r="AO18117" s="68"/>
    </row>
    <row r="18118" spans="40:41" x14ac:dyDescent="0.15">
      <c r="AN18118" s="68"/>
      <c r="AO18118" s="68"/>
    </row>
    <row r="18119" spans="40:41" x14ac:dyDescent="0.15">
      <c r="AN18119" s="68"/>
      <c r="AO18119" s="68"/>
    </row>
    <row r="18120" spans="40:41" x14ac:dyDescent="0.15">
      <c r="AN18120" s="68"/>
      <c r="AO18120" s="68"/>
    </row>
    <row r="18121" spans="40:41" x14ac:dyDescent="0.15">
      <c r="AN18121" s="68"/>
      <c r="AO18121" s="68"/>
    </row>
    <row r="18122" spans="40:41" x14ac:dyDescent="0.15">
      <c r="AN18122" s="68"/>
      <c r="AO18122" s="68"/>
    </row>
    <row r="18123" spans="40:41" x14ac:dyDescent="0.15">
      <c r="AN18123" s="68"/>
      <c r="AO18123" s="68"/>
    </row>
    <row r="18124" spans="40:41" x14ac:dyDescent="0.15">
      <c r="AN18124" s="68"/>
      <c r="AO18124" s="68"/>
    </row>
    <row r="18125" spans="40:41" x14ac:dyDescent="0.15">
      <c r="AN18125" s="68"/>
      <c r="AO18125" s="68"/>
    </row>
    <row r="18126" spans="40:41" x14ac:dyDescent="0.15">
      <c r="AN18126" s="68"/>
      <c r="AO18126" s="68"/>
    </row>
    <row r="18127" spans="40:41" x14ac:dyDescent="0.15">
      <c r="AN18127" s="68"/>
      <c r="AO18127" s="68"/>
    </row>
    <row r="18128" spans="40:41" x14ac:dyDescent="0.15">
      <c r="AN18128" s="68"/>
      <c r="AO18128" s="68"/>
    </row>
    <row r="18129" spans="40:41" x14ac:dyDescent="0.15">
      <c r="AN18129" s="68"/>
      <c r="AO18129" s="68"/>
    </row>
    <row r="18130" spans="40:41" x14ac:dyDescent="0.15">
      <c r="AN18130" s="68"/>
      <c r="AO18130" s="68"/>
    </row>
    <row r="18131" spans="40:41" x14ac:dyDescent="0.15">
      <c r="AN18131" s="68"/>
      <c r="AO18131" s="68"/>
    </row>
    <row r="18132" spans="40:41" x14ac:dyDescent="0.15">
      <c r="AN18132" s="68"/>
      <c r="AO18132" s="68"/>
    </row>
    <row r="18133" spans="40:41" x14ac:dyDescent="0.15">
      <c r="AN18133" s="68"/>
      <c r="AO18133" s="68"/>
    </row>
    <row r="18134" spans="40:41" x14ac:dyDescent="0.15">
      <c r="AN18134" s="68"/>
      <c r="AO18134" s="68"/>
    </row>
    <row r="18135" spans="40:41" x14ac:dyDescent="0.15">
      <c r="AN18135" s="68"/>
      <c r="AO18135" s="68"/>
    </row>
    <row r="18136" spans="40:41" x14ac:dyDescent="0.15">
      <c r="AN18136" s="68"/>
      <c r="AO18136" s="68"/>
    </row>
    <row r="18137" spans="40:41" x14ac:dyDescent="0.15">
      <c r="AN18137" s="68"/>
      <c r="AO18137" s="68"/>
    </row>
    <row r="18138" spans="40:41" x14ac:dyDescent="0.15">
      <c r="AN18138" s="68"/>
      <c r="AO18138" s="68"/>
    </row>
    <row r="18139" spans="40:41" x14ac:dyDescent="0.15">
      <c r="AN18139" s="68"/>
      <c r="AO18139" s="68"/>
    </row>
    <row r="18140" spans="40:41" x14ac:dyDescent="0.15">
      <c r="AN18140" s="68"/>
      <c r="AO18140" s="68"/>
    </row>
    <row r="18141" spans="40:41" x14ac:dyDescent="0.15">
      <c r="AN18141" s="68"/>
      <c r="AO18141" s="68"/>
    </row>
    <row r="18142" spans="40:41" x14ac:dyDescent="0.15">
      <c r="AN18142" s="68"/>
      <c r="AO18142" s="68"/>
    </row>
    <row r="18143" spans="40:41" x14ac:dyDescent="0.15">
      <c r="AN18143" s="68"/>
      <c r="AO18143" s="68"/>
    </row>
    <row r="18144" spans="40:41" x14ac:dyDescent="0.15">
      <c r="AN18144" s="68"/>
      <c r="AO18144" s="68"/>
    </row>
    <row r="18145" spans="40:41" x14ac:dyDescent="0.15">
      <c r="AN18145" s="68"/>
      <c r="AO18145" s="68"/>
    </row>
    <row r="18146" spans="40:41" x14ac:dyDescent="0.15">
      <c r="AN18146" s="68"/>
      <c r="AO18146" s="68"/>
    </row>
    <row r="18147" spans="40:41" x14ac:dyDescent="0.15">
      <c r="AN18147" s="68"/>
      <c r="AO18147" s="68"/>
    </row>
    <row r="18148" spans="40:41" x14ac:dyDescent="0.15">
      <c r="AN18148" s="68"/>
      <c r="AO18148" s="68"/>
    </row>
    <row r="18149" spans="40:41" x14ac:dyDescent="0.15">
      <c r="AN18149" s="68"/>
      <c r="AO18149" s="68"/>
    </row>
    <row r="18150" spans="40:41" x14ac:dyDescent="0.15">
      <c r="AN18150" s="68"/>
      <c r="AO18150" s="68"/>
    </row>
    <row r="18151" spans="40:41" x14ac:dyDescent="0.15">
      <c r="AN18151" s="68"/>
      <c r="AO18151" s="68"/>
    </row>
    <row r="18152" spans="40:41" x14ac:dyDescent="0.15">
      <c r="AN18152" s="68"/>
      <c r="AO18152" s="68"/>
    </row>
    <row r="18153" spans="40:41" x14ac:dyDescent="0.15">
      <c r="AN18153" s="68"/>
      <c r="AO18153" s="68"/>
    </row>
    <row r="18154" spans="40:41" x14ac:dyDescent="0.15">
      <c r="AN18154" s="68"/>
      <c r="AO18154" s="68"/>
    </row>
    <row r="18155" spans="40:41" x14ac:dyDescent="0.15">
      <c r="AN18155" s="68"/>
      <c r="AO18155" s="68"/>
    </row>
    <row r="18156" spans="40:41" x14ac:dyDescent="0.15">
      <c r="AN18156" s="68"/>
      <c r="AO18156" s="68"/>
    </row>
    <row r="18157" spans="40:41" x14ac:dyDescent="0.15">
      <c r="AN18157" s="68"/>
      <c r="AO18157" s="68"/>
    </row>
    <row r="18158" spans="40:41" x14ac:dyDescent="0.15">
      <c r="AN18158" s="68"/>
      <c r="AO18158" s="68"/>
    </row>
    <row r="18159" spans="40:41" x14ac:dyDescent="0.15">
      <c r="AN18159" s="68"/>
      <c r="AO18159" s="68"/>
    </row>
    <row r="18160" spans="40:41" x14ac:dyDescent="0.15">
      <c r="AN18160" s="68"/>
      <c r="AO18160" s="68"/>
    </row>
    <row r="18161" spans="40:41" x14ac:dyDescent="0.15">
      <c r="AN18161" s="68"/>
      <c r="AO18161" s="68"/>
    </row>
    <row r="18162" spans="40:41" x14ac:dyDescent="0.15">
      <c r="AN18162" s="68"/>
      <c r="AO18162" s="68"/>
    </row>
    <row r="18163" spans="40:41" x14ac:dyDescent="0.15">
      <c r="AN18163" s="68"/>
      <c r="AO18163" s="68"/>
    </row>
    <row r="18164" spans="40:41" x14ac:dyDescent="0.15">
      <c r="AN18164" s="68"/>
      <c r="AO18164" s="68"/>
    </row>
    <row r="18165" spans="40:41" x14ac:dyDescent="0.15">
      <c r="AN18165" s="68"/>
      <c r="AO18165" s="68"/>
    </row>
    <row r="18166" spans="40:41" x14ac:dyDescent="0.15">
      <c r="AN18166" s="68"/>
      <c r="AO18166" s="68"/>
    </row>
    <row r="18167" spans="40:41" x14ac:dyDescent="0.15">
      <c r="AN18167" s="68"/>
      <c r="AO18167" s="68"/>
    </row>
    <row r="18168" spans="40:41" x14ac:dyDescent="0.15">
      <c r="AN18168" s="68"/>
      <c r="AO18168" s="68"/>
    </row>
    <row r="18169" spans="40:41" x14ac:dyDescent="0.15">
      <c r="AN18169" s="68"/>
      <c r="AO18169" s="68"/>
    </row>
    <row r="18170" spans="40:41" x14ac:dyDescent="0.15">
      <c r="AN18170" s="68"/>
      <c r="AO18170" s="68"/>
    </row>
    <row r="18171" spans="40:41" x14ac:dyDescent="0.15">
      <c r="AN18171" s="68"/>
      <c r="AO18171" s="68"/>
    </row>
    <row r="18172" spans="40:41" x14ac:dyDescent="0.15">
      <c r="AN18172" s="68"/>
      <c r="AO18172" s="68"/>
    </row>
    <row r="18173" spans="40:41" x14ac:dyDescent="0.15">
      <c r="AN18173" s="68"/>
      <c r="AO18173" s="68"/>
    </row>
    <row r="18174" spans="40:41" x14ac:dyDescent="0.15">
      <c r="AN18174" s="68"/>
      <c r="AO18174" s="68"/>
    </row>
    <row r="18175" spans="40:41" x14ac:dyDescent="0.15">
      <c r="AN18175" s="68"/>
      <c r="AO18175" s="68"/>
    </row>
    <row r="18176" spans="40:41" x14ac:dyDescent="0.15">
      <c r="AN18176" s="68"/>
      <c r="AO18176" s="68"/>
    </row>
    <row r="18177" spans="40:41" x14ac:dyDescent="0.15">
      <c r="AN18177" s="68"/>
      <c r="AO18177" s="68"/>
    </row>
    <row r="18178" spans="40:41" x14ac:dyDescent="0.15">
      <c r="AN18178" s="68"/>
      <c r="AO18178" s="68"/>
    </row>
    <row r="18179" spans="40:41" x14ac:dyDescent="0.15">
      <c r="AN18179" s="68"/>
      <c r="AO18179" s="68"/>
    </row>
    <row r="18180" spans="40:41" x14ac:dyDescent="0.15">
      <c r="AN18180" s="68"/>
      <c r="AO18180" s="68"/>
    </row>
    <row r="18181" spans="40:41" x14ac:dyDescent="0.15">
      <c r="AN18181" s="68"/>
      <c r="AO18181" s="68"/>
    </row>
    <row r="18182" spans="40:41" x14ac:dyDescent="0.15">
      <c r="AN18182" s="68"/>
      <c r="AO18182" s="68"/>
    </row>
    <row r="18183" spans="40:41" x14ac:dyDescent="0.15">
      <c r="AN18183" s="68"/>
      <c r="AO18183" s="68"/>
    </row>
    <row r="18184" spans="40:41" x14ac:dyDescent="0.15">
      <c r="AN18184" s="68"/>
      <c r="AO18184" s="68"/>
    </row>
    <row r="18185" spans="40:41" x14ac:dyDescent="0.15">
      <c r="AN18185" s="68"/>
      <c r="AO18185" s="68"/>
    </row>
    <row r="18186" spans="40:41" x14ac:dyDescent="0.15">
      <c r="AN18186" s="68"/>
      <c r="AO18186" s="68"/>
    </row>
    <row r="18187" spans="40:41" x14ac:dyDescent="0.15">
      <c r="AN18187" s="68"/>
      <c r="AO18187" s="68"/>
    </row>
    <row r="18188" spans="40:41" x14ac:dyDescent="0.15">
      <c r="AN18188" s="68"/>
      <c r="AO18188" s="68"/>
    </row>
    <row r="18189" spans="40:41" x14ac:dyDescent="0.15">
      <c r="AN18189" s="68"/>
      <c r="AO18189" s="68"/>
    </row>
    <row r="18190" spans="40:41" x14ac:dyDescent="0.15">
      <c r="AN18190" s="68"/>
      <c r="AO18190" s="68"/>
    </row>
    <row r="18191" spans="40:41" x14ac:dyDescent="0.15">
      <c r="AN18191" s="68"/>
      <c r="AO18191" s="68"/>
    </row>
    <row r="18192" spans="40:41" x14ac:dyDescent="0.15">
      <c r="AN18192" s="68"/>
      <c r="AO18192" s="68"/>
    </row>
    <row r="18193" spans="40:41" x14ac:dyDescent="0.15">
      <c r="AN18193" s="68"/>
      <c r="AO18193" s="68"/>
    </row>
    <row r="18194" spans="40:41" x14ac:dyDescent="0.15">
      <c r="AN18194" s="68"/>
      <c r="AO18194" s="68"/>
    </row>
    <row r="18195" spans="40:41" x14ac:dyDescent="0.15">
      <c r="AN18195" s="68"/>
      <c r="AO18195" s="68"/>
    </row>
    <row r="18196" spans="40:41" x14ac:dyDescent="0.15">
      <c r="AN18196" s="68"/>
      <c r="AO18196" s="68"/>
    </row>
    <row r="18197" spans="40:41" x14ac:dyDescent="0.15">
      <c r="AN18197" s="68"/>
      <c r="AO18197" s="68"/>
    </row>
    <row r="18198" spans="40:41" x14ac:dyDescent="0.15">
      <c r="AN18198" s="68"/>
      <c r="AO18198" s="68"/>
    </row>
    <row r="18199" spans="40:41" x14ac:dyDescent="0.15">
      <c r="AN18199" s="68"/>
      <c r="AO18199" s="68"/>
    </row>
    <row r="18200" spans="40:41" x14ac:dyDescent="0.15">
      <c r="AN18200" s="68"/>
      <c r="AO18200" s="68"/>
    </row>
    <row r="18201" spans="40:41" x14ac:dyDescent="0.15">
      <c r="AN18201" s="68"/>
      <c r="AO18201" s="68"/>
    </row>
    <row r="18202" spans="40:41" x14ac:dyDescent="0.15">
      <c r="AN18202" s="68"/>
      <c r="AO18202" s="68"/>
    </row>
    <row r="18203" spans="40:41" x14ac:dyDescent="0.15">
      <c r="AN18203" s="68"/>
      <c r="AO18203" s="68"/>
    </row>
    <row r="18204" spans="40:41" x14ac:dyDescent="0.15">
      <c r="AN18204" s="68"/>
      <c r="AO18204" s="68"/>
    </row>
    <row r="18205" spans="40:41" x14ac:dyDescent="0.15">
      <c r="AN18205" s="68"/>
      <c r="AO18205" s="68"/>
    </row>
    <row r="18206" spans="40:41" x14ac:dyDescent="0.15">
      <c r="AN18206" s="68"/>
      <c r="AO18206" s="68"/>
    </row>
    <row r="18207" spans="40:41" x14ac:dyDescent="0.15">
      <c r="AN18207" s="68"/>
      <c r="AO18207" s="68"/>
    </row>
    <row r="18208" spans="40:41" x14ac:dyDescent="0.15">
      <c r="AN18208" s="68"/>
      <c r="AO18208" s="68"/>
    </row>
    <row r="18209" spans="40:41" x14ac:dyDescent="0.15">
      <c r="AN18209" s="68"/>
      <c r="AO18209" s="68"/>
    </row>
    <row r="18210" spans="40:41" x14ac:dyDescent="0.15">
      <c r="AN18210" s="68"/>
      <c r="AO18210" s="68"/>
    </row>
    <row r="18211" spans="40:41" x14ac:dyDescent="0.15">
      <c r="AN18211" s="68"/>
      <c r="AO18211" s="68"/>
    </row>
    <row r="18212" spans="40:41" x14ac:dyDescent="0.15">
      <c r="AN18212" s="68"/>
      <c r="AO18212" s="68"/>
    </row>
    <row r="18213" spans="40:41" x14ac:dyDescent="0.15">
      <c r="AN18213" s="68"/>
      <c r="AO18213" s="68"/>
    </row>
    <row r="18214" spans="40:41" x14ac:dyDescent="0.15">
      <c r="AN18214" s="68"/>
      <c r="AO18214" s="68"/>
    </row>
    <row r="18215" spans="40:41" x14ac:dyDescent="0.15">
      <c r="AN18215" s="68"/>
      <c r="AO18215" s="68"/>
    </row>
    <row r="18216" spans="40:41" x14ac:dyDescent="0.15">
      <c r="AN18216" s="68"/>
      <c r="AO18216" s="68"/>
    </row>
    <row r="18217" spans="40:41" x14ac:dyDescent="0.15">
      <c r="AN18217" s="68"/>
      <c r="AO18217" s="68"/>
    </row>
    <row r="18218" spans="40:41" x14ac:dyDescent="0.15">
      <c r="AN18218" s="68"/>
      <c r="AO18218" s="68"/>
    </row>
    <row r="18219" spans="40:41" x14ac:dyDescent="0.15">
      <c r="AN18219" s="68"/>
      <c r="AO18219" s="68"/>
    </row>
    <row r="18220" spans="40:41" x14ac:dyDescent="0.15">
      <c r="AN18220" s="68"/>
      <c r="AO18220" s="68"/>
    </row>
    <row r="18221" spans="40:41" x14ac:dyDescent="0.15">
      <c r="AN18221" s="68"/>
      <c r="AO18221" s="68"/>
    </row>
    <row r="18222" spans="40:41" x14ac:dyDescent="0.15">
      <c r="AN18222" s="68"/>
      <c r="AO18222" s="68"/>
    </row>
    <row r="18223" spans="40:41" x14ac:dyDescent="0.15">
      <c r="AN18223" s="68"/>
      <c r="AO18223" s="68"/>
    </row>
    <row r="18224" spans="40:41" x14ac:dyDescent="0.15">
      <c r="AN18224" s="68"/>
      <c r="AO18224" s="68"/>
    </row>
    <row r="18225" spans="40:41" x14ac:dyDescent="0.15">
      <c r="AN18225" s="68"/>
      <c r="AO18225" s="68"/>
    </row>
    <row r="18226" spans="40:41" x14ac:dyDescent="0.15">
      <c r="AN18226" s="68"/>
      <c r="AO18226" s="68"/>
    </row>
    <row r="18227" spans="40:41" x14ac:dyDescent="0.15">
      <c r="AN18227" s="68"/>
      <c r="AO18227" s="68"/>
    </row>
    <row r="18228" spans="40:41" x14ac:dyDescent="0.15">
      <c r="AN18228" s="68"/>
      <c r="AO18228" s="68"/>
    </row>
    <row r="18229" spans="40:41" x14ac:dyDescent="0.15">
      <c r="AN18229" s="68"/>
      <c r="AO18229" s="68"/>
    </row>
    <row r="18230" spans="40:41" x14ac:dyDescent="0.15">
      <c r="AN18230" s="68"/>
      <c r="AO18230" s="68"/>
    </row>
    <row r="18231" spans="40:41" x14ac:dyDescent="0.15">
      <c r="AN18231" s="68"/>
      <c r="AO18231" s="68"/>
    </row>
    <row r="18232" spans="40:41" x14ac:dyDescent="0.15">
      <c r="AN18232" s="68"/>
      <c r="AO18232" s="68"/>
    </row>
    <row r="18233" spans="40:41" x14ac:dyDescent="0.15">
      <c r="AN18233" s="68"/>
      <c r="AO18233" s="68"/>
    </row>
    <row r="18234" spans="40:41" x14ac:dyDescent="0.15">
      <c r="AN18234" s="68"/>
      <c r="AO18234" s="68"/>
    </row>
    <row r="18235" spans="40:41" x14ac:dyDescent="0.15">
      <c r="AN18235" s="68"/>
      <c r="AO18235" s="68"/>
    </row>
    <row r="18236" spans="40:41" x14ac:dyDescent="0.15">
      <c r="AN18236" s="68"/>
      <c r="AO18236" s="68"/>
    </row>
    <row r="18237" spans="40:41" x14ac:dyDescent="0.15">
      <c r="AN18237" s="68"/>
      <c r="AO18237" s="68"/>
    </row>
    <row r="18238" spans="40:41" x14ac:dyDescent="0.15">
      <c r="AN18238" s="68"/>
      <c r="AO18238" s="68"/>
    </row>
    <row r="18239" spans="40:41" x14ac:dyDescent="0.15">
      <c r="AN18239" s="68"/>
      <c r="AO18239" s="68"/>
    </row>
    <row r="18240" spans="40:41" x14ac:dyDescent="0.15">
      <c r="AN18240" s="68"/>
      <c r="AO18240" s="68"/>
    </row>
    <row r="18241" spans="40:41" x14ac:dyDescent="0.15">
      <c r="AN18241" s="68"/>
      <c r="AO18241" s="68"/>
    </row>
    <row r="18242" spans="40:41" x14ac:dyDescent="0.15">
      <c r="AN18242" s="68"/>
      <c r="AO18242" s="68"/>
    </row>
    <row r="18243" spans="40:41" x14ac:dyDescent="0.15">
      <c r="AN18243" s="68"/>
      <c r="AO18243" s="68"/>
    </row>
    <row r="18244" spans="40:41" x14ac:dyDescent="0.15">
      <c r="AN18244" s="68"/>
      <c r="AO18244" s="68"/>
    </row>
    <row r="18245" spans="40:41" x14ac:dyDescent="0.15">
      <c r="AN18245" s="68"/>
      <c r="AO18245" s="68"/>
    </row>
    <row r="18246" spans="40:41" x14ac:dyDescent="0.15">
      <c r="AN18246" s="68"/>
      <c r="AO18246" s="68"/>
    </row>
    <row r="18247" spans="40:41" x14ac:dyDescent="0.15">
      <c r="AN18247" s="68"/>
      <c r="AO18247" s="68"/>
    </row>
    <row r="18248" spans="40:41" x14ac:dyDescent="0.15">
      <c r="AN18248" s="68"/>
      <c r="AO18248" s="68"/>
    </row>
    <row r="18249" spans="40:41" x14ac:dyDescent="0.15">
      <c r="AN18249" s="68"/>
      <c r="AO18249" s="68"/>
    </row>
    <row r="18250" spans="40:41" x14ac:dyDescent="0.15">
      <c r="AN18250" s="68"/>
      <c r="AO18250" s="68"/>
    </row>
    <row r="18251" spans="40:41" x14ac:dyDescent="0.15">
      <c r="AN18251" s="68"/>
      <c r="AO18251" s="68"/>
    </row>
    <row r="18252" spans="40:41" x14ac:dyDescent="0.15">
      <c r="AN18252" s="68"/>
      <c r="AO18252" s="68"/>
    </row>
    <row r="18253" spans="40:41" x14ac:dyDescent="0.15">
      <c r="AN18253" s="68"/>
      <c r="AO18253" s="68"/>
    </row>
    <row r="18254" spans="40:41" x14ac:dyDescent="0.15">
      <c r="AN18254" s="68"/>
      <c r="AO18254" s="68"/>
    </row>
    <row r="18255" spans="40:41" x14ac:dyDescent="0.15">
      <c r="AN18255" s="68"/>
      <c r="AO18255" s="68"/>
    </row>
    <row r="18256" spans="40:41" x14ac:dyDescent="0.15">
      <c r="AN18256" s="68"/>
      <c r="AO18256" s="68"/>
    </row>
    <row r="18257" spans="40:41" x14ac:dyDescent="0.15">
      <c r="AN18257" s="68"/>
      <c r="AO18257" s="68"/>
    </row>
    <row r="18258" spans="40:41" x14ac:dyDescent="0.15">
      <c r="AN18258" s="68"/>
      <c r="AO18258" s="68"/>
    </row>
    <row r="18259" spans="40:41" x14ac:dyDescent="0.15">
      <c r="AN18259" s="68"/>
      <c r="AO18259" s="68"/>
    </row>
    <row r="18260" spans="40:41" x14ac:dyDescent="0.15">
      <c r="AN18260" s="68"/>
      <c r="AO18260" s="68"/>
    </row>
    <row r="18261" spans="40:41" x14ac:dyDescent="0.15">
      <c r="AN18261" s="68"/>
      <c r="AO18261" s="68"/>
    </row>
    <row r="18262" spans="40:41" x14ac:dyDescent="0.15">
      <c r="AN18262" s="68"/>
      <c r="AO18262" s="68"/>
    </row>
    <row r="18263" spans="40:41" x14ac:dyDescent="0.15">
      <c r="AN18263" s="68"/>
      <c r="AO18263" s="68"/>
    </row>
    <row r="18264" spans="40:41" x14ac:dyDescent="0.15">
      <c r="AN18264" s="68"/>
      <c r="AO18264" s="68"/>
    </row>
    <row r="18265" spans="40:41" x14ac:dyDescent="0.15">
      <c r="AN18265" s="68"/>
      <c r="AO18265" s="68"/>
    </row>
    <row r="18266" spans="40:41" x14ac:dyDescent="0.15">
      <c r="AN18266" s="68"/>
      <c r="AO18266" s="68"/>
    </row>
    <row r="18267" spans="40:41" x14ac:dyDescent="0.15">
      <c r="AN18267" s="68"/>
      <c r="AO18267" s="68"/>
    </row>
    <row r="18268" spans="40:41" x14ac:dyDescent="0.15">
      <c r="AN18268" s="68"/>
      <c r="AO18268" s="68"/>
    </row>
    <row r="18269" spans="40:41" x14ac:dyDescent="0.15">
      <c r="AN18269" s="68"/>
      <c r="AO18269" s="68"/>
    </row>
    <row r="18270" spans="40:41" x14ac:dyDescent="0.15">
      <c r="AN18270" s="68"/>
      <c r="AO18270" s="68"/>
    </row>
    <row r="18271" spans="40:41" x14ac:dyDescent="0.15">
      <c r="AN18271" s="68"/>
      <c r="AO18271" s="68"/>
    </row>
    <row r="18272" spans="40:41" x14ac:dyDescent="0.15">
      <c r="AN18272" s="68"/>
      <c r="AO18272" s="68"/>
    </row>
    <row r="18273" spans="40:41" x14ac:dyDescent="0.15">
      <c r="AN18273" s="68"/>
      <c r="AO18273" s="68"/>
    </row>
    <row r="18274" spans="40:41" x14ac:dyDescent="0.15">
      <c r="AN18274" s="68"/>
      <c r="AO18274" s="68"/>
    </row>
    <row r="18275" spans="40:41" x14ac:dyDescent="0.15">
      <c r="AN18275" s="68"/>
      <c r="AO18275" s="68"/>
    </row>
    <row r="18276" spans="40:41" x14ac:dyDescent="0.15">
      <c r="AN18276" s="68"/>
      <c r="AO18276" s="68"/>
    </row>
    <row r="18277" spans="40:41" x14ac:dyDescent="0.15">
      <c r="AN18277" s="68"/>
      <c r="AO18277" s="68"/>
    </row>
    <row r="18278" spans="40:41" x14ac:dyDescent="0.15">
      <c r="AN18278" s="68"/>
      <c r="AO18278" s="68"/>
    </row>
    <row r="18279" spans="40:41" x14ac:dyDescent="0.15">
      <c r="AN18279" s="68"/>
      <c r="AO18279" s="68"/>
    </row>
    <row r="18280" spans="40:41" x14ac:dyDescent="0.15">
      <c r="AN18280" s="68"/>
      <c r="AO18280" s="68"/>
    </row>
    <row r="18281" spans="40:41" x14ac:dyDescent="0.15">
      <c r="AN18281" s="68"/>
      <c r="AO18281" s="68"/>
    </row>
    <row r="18282" spans="40:41" x14ac:dyDescent="0.15">
      <c r="AN18282" s="68"/>
      <c r="AO18282" s="68"/>
    </row>
    <row r="18283" spans="40:41" x14ac:dyDescent="0.15">
      <c r="AN18283" s="68"/>
      <c r="AO18283" s="68"/>
    </row>
    <row r="18284" spans="40:41" x14ac:dyDescent="0.15">
      <c r="AN18284" s="68"/>
      <c r="AO18284" s="68"/>
    </row>
    <row r="18285" spans="40:41" x14ac:dyDescent="0.15">
      <c r="AN18285" s="68"/>
      <c r="AO18285" s="68"/>
    </row>
    <row r="18286" spans="40:41" x14ac:dyDescent="0.15">
      <c r="AN18286" s="68"/>
      <c r="AO18286" s="68"/>
    </row>
    <row r="18287" spans="40:41" x14ac:dyDescent="0.15">
      <c r="AN18287" s="68"/>
      <c r="AO18287" s="68"/>
    </row>
    <row r="18288" spans="40:41" x14ac:dyDescent="0.15">
      <c r="AN18288" s="68"/>
      <c r="AO18288" s="68"/>
    </row>
    <row r="18289" spans="40:41" x14ac:dyDescent="0.15">
      <c r="AN18289" s="68"/>
      <c r="AO18289" s="68"/>
    </row>
    <row r="18290" spans="40:41" x14ac:dyDescent="0.15">
      <c r="AN18290" s="68"/>
      <c r="AO18290" s="68"/>
    </row>
    <row r="18291" spans="40:41" x14ac:dyDescent="0.15">
      <c r="AN18291" s="68"/>
      <c r="AO18291" s="68"/>
    </row>
    <row r="18292" spans="40:41" x14ac:dyDescent="0.15">
      <c r="AN18292" s="68"/>
      <c r="AO18292" s="68"/>
    </row>
    <row r="18293" spans="40:41" x14ac:dyDescent="0.15">
      <c r="AN18293" s="68"/>
      <c r="AO18293" s="68"/>
    </row>
    <row r="18294" spans="40:41" x14ac:dyDescent="0.15">
      <c r="AN18294" s="68"/>
      <c r="AO18294" s="68"/>
    </row>
    <row r="18295" spans="40:41" x14ac:dyDescent="0.15">
      <c r="AN18295" s="68"/>
      <c r="AO18295" s="68"/>
    </row>
    <row r="18296" spans="40:41" x14ac:dyDescent="0.15">
      <c r="AN18296" s="68"/>
      <c r="AO18296" s="68"/>
    </row>
    <row r="18297" spans="40:41" x14ac:dyDescent="0.15">
      <c r="AN18297" s="68"/>
      <c r="AO18297" s="68"/>
    </row>
    <row r="18298" spans="40:41" x14ac:dyDescent="0.15">
      <c r="AN18298" s="68"/>
      <c r="AO18298" s="68"/>
    </row>
    <row r="18299" spans="40:41" x14ac:dyDescent="0.15">
      <c r="AN18299" s="68"/>
      <c r="AO18299" s="68"/>
    </row>
    <row r="18300" spans="40:41" x14ac:dyDescent="0.15">
      <c r="AN18300" s="68"/>
      <c r="AO18300" s="68"/>
    </row>
    <row r="18301" spans="40:41" x14ac:dyDescent="0.15">
      <c r="AN18301" s="68"/>
      <c r="AO18301" s="68"/>
    </row>
    <row r="18302" spans="40:41" x14ac:dyDescent="0.15">
      <c r="AN18302" s="68"/>
      <c r="AO18302" s="68"/>
    </row>
    <row r="18303" spans="40:41" x14ac:dyDescent="0.15">
      <c r="AN18303" s="68"/>
      <c r="AO18303" s="68"/>
    </row>
    <row r="18304" spans="40:41" x14ac:dyDescent="0.15">
      <c r="AN18304" s="68"/>
      <c r="AO18304" s="68"/>
    </row>
    <row r="18305" spans="40:41" x14ac:dyDescent="0.15">
      <c r="AN18305" s="68"/>
      <c r="AO18305" s="68"/>
    </row>
    <row r="18306" spans="40:41" x14ac:dyDescent="0.15">
      <c r="AN18306" s="68"/>
      <c r="AO18306" s="68"/>
    </row>
    <row r="18307" spans="40:41" x14ac:dyDescent="0.15">
      <c r="AN18307" s="68"/>
      <c r="AO18307" s="68"/>
    </row>
    <row r="18308" spans="40:41" x14ac:dyDescent="0.15">
      <c r="AN18308" s="68"/>
      <c r="AO18308" s="68"/>
    </row>
    <row r="18309" spans="40:41" x14ac:dyDescent="0.15">
      <c r="AN18309" s="68"/>
      <c r="AO18309" s="68"/>
    </row>
    <row r="18310" spans="40:41" x14ac:dyDescent="0.15">
      <c r="AN18310" s="68"/>
      <c r="AO18310" s="68"/>
    </row>
    <row r="18311" spans="40:41" x14ac:dyDescent="0.15">
      <c r="AN18311" s="68"/>
      <c r="AO18311" s="68"/>
    </row>
    <row r="18312" spans="40:41" x14ac:dyDescent="0.15">
      <c r="AN18312" s="68"/>
      <c r="AO18312" s="68"/>
    </row>
    <row r="18313" spans="40:41" x14ac:dyDescent="0.15">
      <c r="AN18313" s="68"/>
      <c r="AO18313" s="68"/>
    </row>
    <row r="18314" spans="40:41" x14ac:dyDescent="0.15">
      <c r="AN18314" s="68"/>
      <c r="AO18314" s="68"/>
    </row>
    <row r="18315" spans="40:41" x14ac:dyDescent="0.15">
      <c r="AN18315" s="68"/>
      <c r="AO18315" s="68"/>
    </row>
    <row r="18316" spans="40:41" x14ac:dyDescent="0.15">
      <c r="AN18316" s="68"/>
      <c r="AO18316" s="68"/>
    </row>
    <row r="18317" spans="40:41" x14ac:dyDescent="0.15">
      <c r="AN18317" s="68"/>
      <c r="AO18317" s="68"/>
    </row>
    <row r="18318" spans="40:41" x14ac:dyDescent="0.15">
      <c r="AN18318" s="68"/>
      <c r="AO18318" s="68"/>
    </row>
    <row r="18319" spans="40:41" x14ac:dyDescent="0.15">
      <c r="AN18319" s="68"/>
      <c r="AO18319" s="68"/>
    </row>
    <row r="18320" spans="40:41" x14ac:dyDescent="0.15">
      <c r="AN18320" s="68"/>
      <c r="AO18320" s="68"/>
    </row>
    <row r="18321" spans="40:41" x14ac:dyDescent="0.15">
      <c r="AN18321" s="68"/>
      <c r="AO18321" s="68"/>
    </row>
    <row r="18322" spans="40:41" x14ac:dyDescent="0.15">
      <c r="AN18322" s="68"/>
      <c r="AO18322" s="68"/>
    </row>
    <row r="18323" spans="40:41" x14ac:dyDescent="0.15">
      <c r="AN18323" s="68"/>
      <c r="AO18323" s="68"/>
    </row>
    <row r="18324" spans="40:41" x14ac:dyDescent="0.15">
      <c r="AN18324" s="68"/>
      <c r="AO18324" s="68"/>
    </row>
    <row r="18325" spans="40:41" x14ac:dyDescent="0.15">
      <c r="AN18325" s="68"/>
      <c r="AO18325" s="68"/>
    </row>
    <row r="18326" spans="40:41" x14ac:dyDescent="0.15">
      <c r="AN18326" s="68"/>
      <c r="AO18326" s="68"/>
    </row>
    <row r="18327" spans="40:41" x14ac:dyDescent="0.15">
      <c r="AN18327" s="68"/>
      <c r="AO18327" s="68"/>
    </row>
    <row r="18328" spans="40:41" x14ac:dyDescent="0.15">
      <c r="AN18328" s="68"/>
      <c r="AO18328" s="68"/>
    </row>
    <row r="18329" spans="40:41" x14ac:dyDescent="0.15">
      <c r="AN18329" s="68"/>
      <c r="AO18329" s="68"/>
    </row>
    <row r="18330" spans="40:41" x14ac:dyDescent="0.15">
      <c r="AN18330" s="68"/>
      <c r="AO18330" s="68"/>
    </row>
    <row r="18331" spans="40:41" x14ac:dyDescent="0.15">
      <c r="AN18331" s="68"/>
      <c r="AO18331" s="68"/>
    </row>
    <row r="18332" spans="40:41" x14ac:dyDescent="0.15">
      <c r="AN18332" s="68"/>
      <c r="AO18332" s="68"/>
    </row>
    <row r="18333" spans="40:41" x14ac:dyDescent="0.15">
      <c r="AN18333" s="68"/>
      <c r="AO18333" s="68"/>
    </row>
    <row r="18334" spans="40:41" x14ac:dyDescent="0.15">
      <c r="AN18334" s="68"/>
      <c r="AO18334" s="68"/>
    </row>
    <row r="18335" spans="40:41" x14ac:dyDescent="0.15">
      <c r="AN18335" s="68"/>
      <c r="AO18335" s="68"/>
    </row>
    <row r="18336" spans="40:41" x14ac:dyDescent="0.15">
      <c r="AN18336" s="68"/>
      <c r="AO18336" s="68"/>
    </row>
    <row r="18337" spans="40:41" x14ac:dyDescent="0.15">
      <c r="AN18337" s="68"/>
      <c r="AO18337" s="68"/>
    </row>
    <row r="18338" spans="40:41" x14ac:dyDescent="0.15">
      <c r="AN18338" s="68"/>
      <c r="AO18338" s="68"/>
    </row>
    <row r="18339" spans="40:41" x14ac:dyDescent="0.15">
      <c r="AN18339" s="68"/>
      <c r="AO18339" s="68"/>
    </row>
    <row r="18340" spans="40:41" x14ac:dyDescent="0.15">
      <c r="AN18340" s="68"/>
      <c r="AO18340" s="68"/>
    </row>
    <row r="18341" spans="40:41" x14ac:dyDescent="0.15">
      <c r="AN18341" s="68"/>
      <c r="AO18341" s="68"/>
    </row>
    <row r="18342" spans="40:41" x14ac:dyDescent="0.15">
      <c r="AN18342" s="68"/>
      <c r="AO18342" s="68"/>
    </row>
    <row r="18343" spans="40:41" x14ac:dyDescent="0.15">
      <c r="AN18343" s="68"/>
      <c r="AO18343" s="68"/>
    </row>
    <row r="18344" spans="40:41" x14ac:dyDescent="0.15">
      <c r="AN18344" s="68"/>
      <c r="AO18344" s="68"/>
    </row>
    <row r="18345" spans="40:41" x14ac:dyDescent="0.15">
      <c r="AN18345" s="68"/>
      <c r="AO18345" s="68"/>
    </row>
    <row r="18346" spans="40:41" x14ac:dyDescent="0.15">
      <c r="AN18346" s="68"/>
      <c r="AO18346" s="68"/>
    </row>
    <row r="18347" spans="40:41" x14ac:dyDescent="0.15">
      <c r="AN18347" s="68"/>
      <c r="AO18347" s="68"/>
    </row>
    <row r="18348" spans="40:41" x14ac:dyDescent="0.15">
      <c r="AN18348" s="68"/>
      <c r="AO18348" s="68"/>
    </row>
    <row r="18349" spans="40:41" x14ac:dyDescent="0.15">
      <c r="AN18349" s="68"/>
      <c r="AO18349" s="68"/>
    </row>
    <row r="18350" spans="40:41" x14ac:dyDescent="0.15">
      <c r="AN18350" s="68"/>
      <c r="AO18350" s="68"/>
    </row>
    <row r="18351" spans="40:41" x14ac:dyDescent="0.15">
      <c r="AN18351" s="68"/>
      <c r="AO18351" s="68"/>
    </row>
    <row r="18352" spans="40:41" x14ac:dyDescent="0.15">
      <c r="AN18352" s="68"/>
      <c r="AO18352" s="68"/>
    </row>
    <row r="18353" spans="40:41" x14ac:dyDescent="0.15">
      <c r="AN18353" s="68"/>
      <c r="AO18353" s="68"/>
    </row>
    <row r="18354" spans="40:41" x14ac:dyDescent="0.15">
      <c r="AN18354" s="68"/>
      <c r="AO18354" s="68"/>
    </row>
    <row r="18355" spans="40:41" x14ac:dyDescent="0.15">
      <c r="AN18355" s="68"/>
      <c r="AO18355" s="68"/>
    </row>
    <row r="18356" spans="40:41" x14ac:dyDescent="0.15">
      <c r="AN18356" s="68"/>
      <c r="AO18356" s="68"/>
    </row>
    <row r="18357" spans="40:41" x14ac:dyDescent="0.15">
      <c r="AN18357" s="68"/>
      <c r="AO18357" s="68"/>
    </row>
    <row r="18358" spans="40:41" x14ac:dyDescent="0.15">
      <c r="AN18358" s="68"/>
      <c r="AO18358" s="68"/>
    </row>
    <row r="18359" spans="40:41" x14ac:dyDescent="0.15">
      <c r="AN18359" s="68"/>
      <c r="AO18359" s="68"/>
    </row>
    <row r="18360" spans="40:41" x14ac:dyDescent="0.15">
      <c r="AN18360" s="68"/>
      <c r="AO18360" s="68"/>
    </row>
    <row r="18361" spans="40:41" x14ac:dyDescent="0.15">
      <c r="AN18361" s="68"/>
      <c r="AO18361" s="68"/>
    </row>
    <row r="18362" spans="40:41" x14ac:dyDescent="0.15">
      <c r="AN18362" s="68"/>
      <c r="AO18362" s="68"/>
    </row>
    <row r="18363" spans="40:41" x14ac:dyDescent="0.15">
      <c r="AN18363" s="68"/>
      <c r="AO18363" s="68"/>
    </row>
    <row r="18364" spans="40:41" x14ac:dyDescent="0.15">
      <c r="AN18364" s="68"/>
      <c r="AO18364" s="68"/>
    </row>
    <row r="18365" spans="40:41" x14ac:dyDescent="0.15">
      <c r="AN18365" s="68"/>
      <c r="AO18365" s="68"/>
    </row>
    <row r="18366" spans="40:41" x14ac:dyDescent="0.15">
      <c r="AN18366" s="68"/>
      <c r="AO18366" s="68"/>
    </row>
    <row r="18367" spans="40:41" x14ac:dyDescent="0.15">
      <c r="AN18367" s="68"/>
      <c r="AO18367" s="68"/>
    </row>
    <row r="18368" spans="40:41" x14ac:dyDescent="0.15">
      <c r="AN18368" s="68"/>
      <c r="AO18368" s="68"/>
    </row>
    <row r="18369" spans="40:41" x14ac:dyDescent="0.15">
      <c r="AN18369" s="68"/>
      <c r="AO18369" s="68"/>
    </row>
    <row r="18370" spans="40:41" x14ac:dyDescent="0.15">
      <c r="AN18370" s="68"/>
      <c r="AO18370" s="68"/>
    </row>
    <row r="18371" spans="40:41" x14ac:dyDescent="0.15">
      <c r="AN18371" s="68"/>
      <c r="AO18371" s="68"/>
    </row>
    <row r="18372" spans="40:41" x14ac:dyDescent="0.15">
      <c r="AN18372" s="68"/>
      <c r="AO18372" s="68"/>
    </row>
    <row r="18373" spans="40:41" x14ac:dyDescent="0.15">
      <c r="AN18373" s="68"/>
      <c r="AO18373" s="68"/>
    </row>
    <row r="18374" spans="40:41" x14ac:dyDescent="0.15">
      <c r="AN18374" s="68"/>
      <c r="AO18374" s="68"/>
    </row>
    <row r="18375" spans="40:41" x14ac:dyDescent="0.15">
      <c r="AN18375" s="68"/>
      <c r="AO18375" s="68"/>
    </row>
    <row r="18376" spans="40:41" x14ac:dyDescent="0.15">
      <c r="AN18376" s="68"/>
      <c r="AO18376" s="68"/>
    </row>
    <row r="18377" spans="40:41" x14ac:dyDescent="0.15">
      <c r="AN18377" s="68"/>
      <c r="AO18377" s="68"/>
    </row>
    <row r="18378" spans="40:41" x14ac:dyDescent="0.15">
      <c r="AN18378" s="68"/>
      <c r="AO18378" s="68"/>
    </row>
    <row r="18379" spans="40:41" x14ac:dyDescent="0.15">
      <c r="AN18379" s="68"/>
      <c r="AO18379" s="68"/>
    </row>
    <row r="18380" spans="40:41" x14ac:dyDescent="0.15">
      <c r="AN18380" s="68"/>
      <c r="AO18380" s="68"/>
    </row>
    <row r="18381" spans="40:41" x14ac:dyDescent="0.15">
      <c r="AN18381" s="68"/>
      <c r="AO18381" s="68"/>
    </row>
    <row r="18382" spans="40:41" x14ac:dyDescent="0.15">
      <c r="AN18382" s="68"/>
      <c r="AO18382" s="68"/>
    </row>
    <row r="18383" spans="40:41" x14ac:dyDescent="0.15">
      <c r="AN18383" s="68"/>
      <c r="AO18383" s="68"/>
    </row>
    <row r="18384" spans="40:41" x14ac:dyDescent="0.15">
      <c r="AN18384" s="68"/>
      <c r="AO18384" s="68"/>
    </row>
    <row r="18385" spans="40:41" x14ac:dyDescent="0.15">
      <c r="AN18385" s="68"/>
      <c r="AO18385" s="68"/>
    </row>
    <row r="18386" spans="40:41" x14ac:dyDescent="0.15">
      <c r="AN18386" s="68"/>
      <c r="AO18386" s="68"/>
    </row>
    <row r="18387" spans="40:41" x14ac:dyDescent="0.15">
      <c r="AN18387" s="68"/>
      <c r="AO18387" s="68"/>
    </row>
    <row r="18388" spans="40:41" x14ac:dyDescent="0.15">
      <c r="AN18388" s="68"/>
      <c r="AO18388" s="68"/>
    </row>
    <row r="18389" spans="40:41" x14ac:dyDescent="0.15">
      <c r="AN18389" s="68"/>
      <c r="AO18389" s="68"/>
    </row>
    <row r="18390" spans="40:41" x14ac:dyDescent="0.15">
      <c r="AN18390" s="68"/>
      <c r="AO18390" s="68"/>
    </row>
    <row r="18391" spans="40:41" x14ac:dyDescent="0.15">
      <c r="AN18391" s="68"/>
      <c r="AO18391" s="68"/>
    </row>
    <row r="18392" spans="40:41" x14ac:dyDescent="0.15">
      <c r="AN18392" s="68"/>
      <c r="AO18392" s="68"/>
    </row>
    <row r="18393" spans="40:41" x14ac:dyDescent="0.15">
      <c r="AN18393" s="68"/>
      <c r="AO18393" s="68"/>
    </row>
    <row r="18394" spans="40:41" x14ac:dyDescent="0.15">
      <c r="AN18394" s="68"/>
      <c r="AO18394" s="68"/>
    </row>
    <row r="18395" spans="40:41" x14ac:dyDescent="0.15">
      <c r="AN18395" s="68"/>
      <c r="AO18395" s="68"/>
    </row>
    <row r="18396" spans="40:41" x14ac:dyDescent="0.15">
      <c r="AN18396" s="68"/>
      <c r="AO18396" s="68"/>
    </row>
    <row r="18397" spans="40:41" x14ac:dyDescent="0.15">
      <c r="AN18397" s="68"/>
      <c r="AO18397" s="68"/>
    </row>
    <row r="18398" spans="40:41" x14ac:dyDescent="0.15">
      <c r="AN18398" s="68"/>
      <c r="AO18398" s="68"/>
    </row>
    <row r="18399" spans="40:41" x14ac:dyDescent="0.15">
      <c r="AN18399" s="68"/>
      <c r="AO18399" s="68"/>
    </row>
    <row r="18400" spans="40:41" x14ac:dyDescent="0.15">
      <c r="AN18400" s="68"/>
      <c r="AO18400" s="68"/>
    </row>
    <row r="18401" spans="40:41" x14ac:dyDescent="0.15">
      <c r="AN18401" s="68"/>
      <c r="AO18401" s="68"/>
    </row>
    <row r="18402" spans="40:41" x14ac:dyDescent="0.15">
      <c r="AN18402" s="68"/>
      <c r="AO18402" s="68"/>
    </row>
    <row r="18403" spans="40:41" x14ac:dyDescent="0.15">
      <c r="AN18403" s="68"/>
      <c r="AO18403" s="68"/>
    </row>
    <row r="18404" spans="40:41" x14ac:dyDescent="0.15">
      <c r="AN18404" s="68"/>
      <c r="AO18404" s="68"/>
    </row>
    <row r="18405" spans="40:41" x14ac:dyDescent="0.15">
      <c r="AN18405" s="68"/>
      <c r="AO18405" s="68"/>
    </row>
    <row r="18406" spans="40:41" x14ac:dyDescent="0.15">
      <c r="AN18406" s="68"/>
      <c r="AO18406" s="68"/>
    </row>
    <row r="18407" spans="40:41" x14ac:dyDescent="0.15">
      <c r="AN18407" s="68"/>
      <c r="AO18407" s="68"/>
    </row>
    <row r="18408" spans="40:41" x14ac:dyDescent="0.15">
      <c r="AN18408" s="68"/>
      <c r="AO18408" s="68"/>
    </row>
    <row r="18409" spans="40:41" x14ac:dyDescent="0.15">
      <c r="AN18409" s="68"/>
      <c r="AO18409" s="68"/>
    </row>
    <row r="18410" spans="40:41" x14ac:dyDescent="0.15">
      <c r="AN18410" s="68"/>
      <c r="AO18410" s="68"/>
    </row>
    <row r="18411" spans="40:41" x14ac:dyDescent="0.15">
      <c r="AN18411" s="68"/>
      <c r="AO18411" s="68"/>
    </row>
    <row r="18412" spans="40:41" x14ac:dyDescent="0.15">
      <c r="AN18412" s="68"/>
      <c r="AO18412" s="68"/>
    </row>
    <row r="18413" spans="40:41" x14ac:dyDescent="0.15">
      <c r="AN18413" s="68"/>
      <c r="AO18413" s="68"/>
    </row>
    <row r="18414" spans="40:41" x14ac:dyDescent="0.15">
      <c r="AN18414" s="68"/>
      <c r="AO18414" s="68"/>
    </row>
    <row r="18415" spans="40:41" x14ac:dyDescent="0.15">
      <c r="AN18415" s="68"/>
      <c r="AO18415" s="68"/>
    </row>
    <row r="18416" spans="40:41" x14ac:dyDescent="0.15">
      <c r="AN18416" s="68"/>
      <c r="AO18416" s="68"/>
    </row>
    <row r="18417" spans="40:41" x14ac:dyDescent="0.15">
      <c r="AN18417" s="68"/>
      <c r="AO18417" s="68"/>
    </row>
    <row r="18418" spans="40:41" x14ac:dyDescent="0.15">
      <c r="AN18418" s="68"/>
      <c r="AO18418" s="68"/>
    </row>
    <row r="18419" spans="40:41" x14ac:dyDescent="0.15">
      <c r="AN18419" s="68"/>
      <c r="AO18419" s="68"/>
    </row>
    <row r="18420" spans="40:41" x14ac:dyDescent="0.15">
      <c r="AN18420" s="68"/>
      <c r="AO18420" s="68"/>
    </row>
    <row r="18421" spans="40:41" x14ac:dyDescent="0.15">
      <c r="AN18421" s="68"/>
      <c r="AO18421" s="68"/>
    </row>
    <row r="18422" spans="40:41" x14ac:dyDescent="0.15">
      <c r="AN18422" s="68"/>
      <c r="AO18422" s="68"/>
    </row>
    <row r="18423" spans="40:41" x14ac:dyDescent="0.15">
      <c r="AN18423" s="68"/>
      <c r="AO18423" s="68"/>
    </row>
    <row r="18424" spans="40:41" x14ac:dyDescent="0.15">
      <c r="AN18424" s="68"/>
      <c r="AO18424" s="68"/>
    </row>
    <row r="18425" spans="40:41" x14ac:dyDescent="0.15">
      <c r="AN18425" s="68"/>
      <c r="AO18425" s="68"/>
    </row>
    <row r="18426" spans="40:41" x14ac:dyDescent="0.15">
      <c r="AN18426" s="68"/>
      <c r="AO18426" s="68"/>
    </row>
    <row r="18427" spans="40:41" x14ac:dyDescent="0.15">
      <c r="AN18427" s="68"/>
      <c r="AO18427" s="68"/>
    </row>
    <row r="18428" spans="40:41" x14ac:dyDescent="0.15">
      <c r="AN18428" s="68"/>
      <c r="AO18428" s="68"/>
    </row>
    <row r="18429" spans="40:41" x14ac:dyDescent="0.15">
      <c r="AN18429" s="68"/>
      <c r="AO18429" s="68"/>
    </row>
    <row r="18430" spans="40:41" x14ac:dyDescent="0.15">
      <c r="AN18430" s="68"/>
      <c r="AO18430" s="68"/>
    </row>
    <row r="18431" spans="40:41" x14ac:dyDescent="0.15">
      <c r="AN18431" s="68"/>
      <c r="AO18431" s="68"/>
    </row>
    <row r="18432" spans="40:41" x14ac:dyDescent="0.15">
      <c r="AN18432" s="68"/>
      <c r="AO18432" s="68"/>
    </row>
    <row r="18433" spans="40:41" x14ac:dyDescent="0.15">
      <c r="AN18433" s="68"/>
      <c r="AO18433" s="68"/>
    </row>
    <row r="18434" spans="40:41" x14ac:dyDescent="0.15">
      <c r="AN18434" s="68"/>
      <c r="AO18434" s="68"/>
    </row>
    <row r="18435" spans="40:41" x14ac:dyDescent="0.15">
      <c r="AN18435" s="68"/>
      <c r="AO18435" s="68"/>
    </row>
    <row r="18436" spans="40:41" x14ac:dyDescent="0.15">
      <c r="AN18436" s="68"/>
      <c r="AO18436" s="68"/>
    </row>
    <row r="18437" spans="40:41" x14ac:dyDescent="0.15">
      <c r="AN18437" s="68"/>
      <c r="AO18437" s="68"/>
    </row>
    <row r="18438" spans="40:41" x14ac:dyDescent="0.15">
      <c r="AN18438" s="68"/>
      <c r="AO18438" s="68"/>
    </row>
    <row r="18439" spans="40:41" x14ac:dyDescent="0.15">
      <c r="AN18439" s="68"/>
      <c r="AO18439" s="68"/>
    </row>
    <row r="18440" spans="40:41" x14ac:dyDescent="0.15">
      <c r="AN18440" s="68"/>
      <c r="AO18440" s="68"/>
    </row>
    <row r="18441" spans="40:41" x14ac:dyDescent="0.15">
      <c r="AN18441" s="68"/>
      <c r="AO18441" s="68"/>
    </row>
    <row r="18442" spans="40:41" x14ac:dyDescent="0.15">
      <c r="AN18442" s="68"/>
      <c r="AO18442" s="68"/>
    </row>
    <row r="18443" spans="40:41" x14ac:dyDescent="0.15">
      <c r="AN18443" s="68"/>
      <c r="AO18443" s="68"/>
    </row>
    <row r="18444" spans="40:41" x14ac:dyDescent="0.15">
      <c r="AN18444" s="68"/>
      <c r="AO18444" s="68"/>
    </row>
    <row r="18445" spans="40:41" x14ac:dyDescent="0.15">
      <c r="AN18445" s="68"/>
      <c r="AO18445" s="68"/>
    </row>
    <row r="18446" spans="40:41" x14ac:dyDescent="0.15">
      <c r="AN18446" s="68"/>
      <c r="AO18446" s="68"/>
    </row>
    <row r="18447" spans="40:41" x14ac:dyDescent="0.15">
      <c r="AN18447" s="68"/>
      <c r="AO18447" s="68"/>
    </row>
    <row r="18448" spans="40:41" x14ac:dyDescent="0.15">
      <c r="AN18448" s="68"/>
      <c r="AO18448" s="68"/>
    </row>
    <row r="18449" spans="40:41" x14ac:dyDescent="0.15">
      <c r="AN18449" s="68"/>
      <c r="AO18449" s="68"/>
    </row>
    <row r="18450" spans="40:41" x14ac:dyDescent="0.15">
      <c r="AN18450" s="68"/>
      <c r="AO18450" s="68"/>
    </row>
    <row r="18451" spans="40:41" x14ac:dyDescent="0.15">
      <c r="AN18451" s="68"/>
      <c r="AO18451" s="68"/>
    </row>
    <row r="18452" spans="40:41" x14ac:dyDescent="0.15">
      <c r="AN18452" s="68"/>
      <c r="AO18452" s="68"/>
    </row>
    <row r="18453" spans="40:41" x14ac:dyDescent="0.15">
      <c r="AN18453" s="68"/>
      <c r="AO18453" s="68"/>
    </row>
    <row r="18454" spans="40:41" x14ac:dyDescent="0.15">
      <c r="AN18454" s="68"/>
      <c r="AO18454" s="68"/>
    </row>
    <row r="18455" spans="40:41" x14ac:dyDescent="0.15">
      <c r="AN18455" s="68"/>
      <c r="AO18455" s="68"/>
    </row>
    <row r="18456" spans="40:41" x14ac:dyDescent="0.15">
      <c r="AN18456" s="68"/>
      <c r="AO18456" s="68"/>
    </row>
    <row r="18457" spans="40:41" x14ac:dyDescent="0.15">
      <c r="AN18457" s="68"/>
      <c r="AO18457" s="68"/>
    </row>
    <row r="18458" spans="40:41" x14ac:dyDescent="0.15">
      <c r="AN18458" s="68"/>
      <c r="AO18458" s="68"/>
    </row>
    <row r="18459" spans="40:41" x14ac:dyDescent="0.15">
      <c r="AN18459" s="68"/>
      <c r="AO18459" s="68"/>
    </row>
    <row r="18460" spans="40:41" x14ac:dyDescent="0.15">
      <c r="AN18460" s="68"/>
      <c r="AO18460" s="68"/>
    </row>
    <row r="18461" spans="40:41" x14ac:dyDescent="0.15">
      <c r="AN18461" s="68"/>
      <c r="AO18461" s="68"/>
    </row>
    <row r="18462" spans="40:41" x14ac:dyDescent="0.15">
      <c r="AN18462" s="68"/>
      <c r="AO18462" s="68"/>
    </row>
    <row r="18463" spans="40:41" x14ac:dyDescent="0.15">
      <c r="AN18463" s="68"/>
      <c r="AO18463" s="68"/>
    </row>
    <row r="18464" spans="40:41" x14ac:dyDescent="0.15">
      <c r="AN18464" s="68"/>
      <c r="AO18464" s="68"/>
    </row>
    <row r="18465" spans="40:41" x14ac:dyDescent="0.15">
      <c r="AN18465" s="68"/>
      <c r="AO18465" s="68"/>
    </row>
    <row r="18466" spans="40:41" x14ac:dyDescent="0.15">
      <c r="AN18466" s="68"/>
      <c r="AO18466" s="68"/>
    </row>
    <row r="18467" spans="40:41" x14ac:dyDescent="0.15">
      <c r="AN18467" s="68"/>
      <c r="AO18467" s="68"/>
    </row>
    <row r="18468" spans="40:41" x14ac:dyDescent="0.15">
      <c r="AN18468" s="68"/>
      <c r="AO18468" s="68"/>
    </row>
    <row r="18469" spans="40:41" x14ac:dyDescent="0.15">
      <c r="AN18469" s="68"/>
      <c r="AO18469" s="68"/>
    </row>
    <row r="18470" spans="40:41" x14ac:dyDescent="0.15">
      <c r="AN18470" s="68"/>
      <c r="AO18470" s="68"/>
    </row>
    <row r="18471" spans="40:41" x14ac:dyDescent="0.15">
      <c r="AN18471" s="68"/>
      <c r="AO18471" s="68"/>
    </row>
    <row r="18472" spans="40:41" x14ac:dyDescent="0.15">
      <c r="AN18472" s="68"/>
      <c r="AO18472" s="68"/>
    </row>
    <row r="18473" spans="40:41" x14ac:dyDescent="0.15">
      <c r="AN18473" s="68"/>
      <c r="AO18473" s="68"/>
    </row>
    <row r="18474" spans="40:41" x14ac:dyDescent="0.15">
      <c r="AN18474" s="68"/>
      <c r="AO18474" s="68"/>
    </row>
    <row r="18475" spans="40:41" x14ac:dyDescent="0.15">
      <c r="AN18475" s="68"/>
      <c r="AO18475" s="68"/>
    </row>
    <row r="18476" spans="40:41" x14ac:dyDescent="0.15">
      <c r="AN18476" s="68"/>
      <c r="AO18476" s="68"/>
    </row>
    <row r="18477" spans="40:41" x14ac:dyDescent="0.15">
      <c r="AN18477" s="68"/>
      <c r="AO18477" s="68"/>
    </row>
    <row r="18478" spans="40:41" x14ac:dyDescent="0.15">
      <c r="AN18478" s="68"/>
      <c r="AO18478" s="68"/>
    </row>
    <row r="18479" spans="40:41" x14ac:dyDescent="0.15">
      <c r="AN18479" s="68"/>
      <c r="AO18479" s="68"/>
    </row>
    <row r="18480" spans="40:41" x14ac:dyDescent="0.15">
      <c r="AN18480" s="68"/>
      <c r="AO18480" s="68"/>
    </row>
    <row r="18481" spans="40:41" x14ac:dyDescent="0.15">
      <c r="AN18481" s="68"/>
      <c r="AO18481" s="68"/>
    </row>
    <row r="18482" spans="40:41" x14ac:dyDescent="0.15">
      <c r="AN18482" s="68"/>
      <c r="AO18482" s="68"/>
    </row>
    <row r="18483" spans="40:41" x14ac:dyDescent="0.15">
      <c r="AN18483" s="68"/>
      <c r="AO18483" s="68"/>
    </row>
    <row r="18484" spans="40:41" x14ac:dyDescent="0.15">
      <c r="AN18484" s="68"/>
      <c r="AO18484" s="68"/>
    </row>
    <row r="18485" spans="40:41" x14ac:dyDescent="0.15">
      <c r="AN18485" s="68"/>
      <c r="AO18485" s="68"/>
    </row>
    <row r="18486" spans="40:41" x14ac:dyDescent="0.15">
      <c r="AN18486" s="68"/>
      <c r="AO18486" s="68"/>
    </row>
    <row r="18487" spans="40:41" x14ac:dyDescent="0.15">
      <c r="AN18487" s="68"/>
      <c r="AO18487" s="68"/>
    </row>
    <row r="18488" spans="40:41" x14ac:dyDescent="0.15">
      <c r="AN18488" s="68"/>
      <c r="AO18488" s="68"/>
    </row>
    <row r="18489" spans="40:41" x14ac:dyDescent="0.15">
      <c r="AN18489" s="68"/>
      <c r="AO18489" s="68"/>
    </row>
    <row r="18490" spans="40:41" x14ac:dyDescent="0.15">
      <c r="AN18490" s="68"/>
      <c r="AO18490" s="68"/>
    </row>
    <row r="18491" spans="40:41" x14ac:dyDescent="0.15">
      <c r="AN18491" s="68"/>
      <c r="AO18491" s="68"/>
    </row>
    <row r="18492" spans="40:41" x14ac:dyDescent="0.15">
      <c r="AN18492" s="68"/>
      <c r="AO18492" s="68"/>
    </row>
    <row r="18493" spans="40:41" x14ac:dyDescent="0.15">
      <c r="AN18493" s="68"/>
      <c r="AO18493" s="68"/>
    </row>
    <row r="18494" spans="40:41" x14ac:dyDescent="0.15">
      <c r="AN18494" s="68"/>
      <c r="AO18494" s="68"/>
    </row>
    <row r="18495" spans="40:41" x14ac:dyDescent="0.15">
      <c r="AN18495" s="68"/>
      <c r="AO18495" s="68"/>
    </row>
    <row r="18496" spans="40:41" x14ac:dyDescent="0.15">
      <c r="AN18496" s="68"/>
      <c r="AO18496" s="68"/>
    </row>
    <row r="18497" spans="40:41" x14ac:dyDescent="0.15">
      <c r="AN18497" s="68"/>
      <c r="AO18497" s="68"/>
    </row>
    <row r="18498" spans="40:41" x14ac:dyDescent="0.15">
      <c r="AN18498" s="68"/>
      <c r="AO18498" s="68"/>
    </row>
    <row r="18499" spans="40:41" x14ac:dyDescent="0.15">
      <c r="AN18499" s="68"/>
      <c r="AO18499" s="68"/>
    </row>
    <row r="18500" spans="40:41" x14ac:dyDescent="0.15">
      <c r="AN18500" s="68"/>
      <c r="AO18500" s="68"/>
    </row>
    <row r="18501" spans="40:41" x14ac:dyDescent="0.15">
      <c r="AN18501" s="68"/>
      <c r="AO18501" s="68"/>
    </row>
    <row r="18502" spans="40:41" x14ac:dyDescent="0.15">
      <c r="AN18502" s="68"/>
      <c r="AO18502" s="68"/>
    </row>
    <row r="18503" spans="40:41" x14ac:dyDescent="0.15">
      <c r="AN18503" s="68"/>
      <c r="AO18503" s="68"/>
    </row>
    <row r="18504" spans="40:41" x14ac:dyDescent="0.15">
      <c r="AN18504" s="68"/>
      <c r="AO18504" s="68"/>
    </row>
    <row r="18505" spans="40:41" x14ac:dyDescent="0.15">
      <c r="AN18505" s="68"/>
      <c r="AO18505" s="68"/>
    </row>
    <row r="18506" spans="40:41" x14ac:dyDescent="0.15">
      <c r="AN18506" s="68"/>
      <c r="AO18506" s="68"/>
    </row>
    <row r="18507" spans="40:41" x14ac:dyDescent="0.15">
      <c r="AN18507" s="68"/>
      <c r="AO18507" s="68"/>
    </row>
    <row r="18508" spans="40:41" x14ac:dyDescent="0.15">
      <c r="AN18508" s="68"/>
      <c r="AO18508" s="68"/>
    </row>
    <row r="18509" spans="40:41" x14ac:dyDescent="0.15">
      <c r="AN18509" s="68"/>
      <c r="AO18509" s="68"/>
    </row>
    <row r="18510" spans="40:41" x14ac:dyDescent="0.15">
      <c r="AN18510" s="68"/>
      <c r="AO18510" s="68"/>
    </row>
    <row r="18511" spans="40:41" x14ac:dyDescent="0.15">
      <c r="AN18511" s="68"/>
      <c r="AO18511" s="68"/>
    </row>
    <row r="18512" spans="40:41" x14ac:dyDescent="0.15">
      <c r="AN18512" s="68"/>
      <c r="AO18512" s="68"/>
    </row>
    <row r="18513" spans="40:41" x14ac:dyDescent="0.15">
      <c r="AN18513" s="68"/>
      <c r="AO18513" s="68"/>
    </row>
    <row r="18514" spans="40:41" x14ac:dyDescent="0.15">
      <c r="AN18514" s="68"/>
      <c r="AO18514" s="68"/>
    </row>
    <row r="18515" spans="40:41" x14ac:dyDescent="0.15">
      <c r="AN18515" s="68"/>
      <c r="AO18515" s="68"/>
    </row>
    <row r="18516" spans="40:41" x14ac:dyDescent="0.15">
      <c r="AN18516" s="68"/>
      <c r="AO18516" s="68"/>
    </row>
    <row r="18517" spans="40:41" x14ac:dyDescent="0.15">
      <c r="AN18517" s="68"/>
      <c r="AO18517" s="68"/>
    </row>
    <row r="18518" spans="40:41" x14ac:dyDescent="0.15">
      <c r="AN18518" s="68"/>
      <c r="AO18518" s="68"/>
    </row>
    <row r="18519" spans="40:41" x14ac:dyDescent="0.15">
      <c r="AN18519" s="68"/>
      <c r="AO18519" s="68"/>
    </row>
    <row r="18520" spans="40:41" x14ac:dyDescent="0.15">
      <c r="AN18520" s="68"/>
      <c r="AO18520" s="68"/>
    </row>
    <row r="18521" spans="40:41" x14ac:dyDescent="0.15">
      <c r="AN18521" s="68"/>
      <c r="AO18521" s="68"/>
    </row>
    <row r="18522" spans="40:41" x14ac:dyDescent="0.15">
      <c r="AN18522" s="68"/>
      <c r="AO18522" s="68"/>
    </row>
    <row r="18523" spans="40:41" x14ac:dyDescent="0.15">
      <c r="AN18523" s="68"/>
      <c r="AO18523" s="68"/>
    </row>
    <row r="18524" spans="40:41" x14ac:dyDescent="0.15">
      <c r="AN18524" s="68"/>
      <c r="AO18524" s="68"/>
    </row>
    <row r="18525" spans="40:41" x14ac:dyDescent="0.15">
      <c r="AN18525" s="68"/>
      <c r="AO18525" s="68"/>
    </row>
    <row r="18526" spans="40:41" x14ac:dyDescent="0.15">
      <c r="AN18526" s="68"/>
      <c r="AO18526" s="68"/>
    </row>
    <row r="18527" spans="40:41" x14ac:dyDescent="0.15">
      <c r="AN18527" s="68"/>
      <c r="AO18527" s="68"/>
    </row>
    <row r="18528" spans="40:41" x14ac:dyDescent="0.15">
      <c r="AN18528" s="68"/>
      <c r="AO18528" s="68"/>
    </row>
    <row r="18529" spans="40:41" x14ac:dyDescent="0.15">
      <c r="AN18529" s="68"/>
      <c r="AO18529" s="68"/>
    </row>
    <row r="18530" spans="40:41" x14ac:dyDescent="0.15">
      <c r="AN18530" s="68"/>
      <c r="AO18530" s="68"/>
    </row>
    <row r="18531" spans="40:41" x14ac:dyDescent="0.15">
      <c r="AN18531" s="68"/>
      <c r="AO18531" s="68"/>
    </row>
    <row r="18532" spans="40:41" x14ac:dyDescent="0.15">
      <c r="AN18532" s="68"/>
      <c r="AO18532" s="68"/>
    </row>
    <row r="18533" spans="40:41" x14ac:dyDescent="0.15">
      <c r="AN18533" s="68"/>
      <c r="AO18533" s="68"/>
    </row>
    <row r="18534" spans="40:41" x14ac:dyDescent="0.15">
      <c r="AN18534" s="68"/>
      <c r="AO18534" s="68"/>
    </row>
    <row r="18535" spans="40:41" x14ac:dyDescent="0.15">
      <c r="AN18535" s="68"/>
      <c r="AO18535" s="68"/>
    </row>
    <row r="18536" spans="40:41" x14ac:dyDescent="0.15">
      <c r="AN18536" s="68"/>
      <c r="AO18536" s="68"/>
    </row>
    <row r="18537" spans="40:41" x14ac:dyDescent="0.15">
      <c r="AN18537" s="68"/>
      <c r="AO18537" s="68"/>
    </row>
    <row r="18538" spans="40:41" x14ac:dyDescent="0.15">
      <c r="AN18538" s="68"/>
      <c r="AO18538" s="68"/>
    </row>
    <row r="18539" spans="40:41" x14ac:dyDescent="0.15">
      <c r="AN18539" s="68"/>
      <c r="AO18539" s="68"/>
    </row>
    <row r="18540" spans="40:41" x14ac:dyDescent="0.15">
      <c r="AN18540" s="68"/>
      <c r="AO18540" s="68"/>
    </row>
    <row r="18541" spans="40:41" x14ac:dyDescent="0.15">
      <c r="AN18541" s="68"/>
      <c r="AO18541" s="68"/>
    </row>
    <row r="18542" spans="40:41" x14ac:dyDescent="0.15">
      <c r="AN18542" s="68"/>
      <c r="AO18542" s="68"/>
    </row>
    <row r="18543" spans="40:41" x14ac:dyDescent="0.15">
      <c r="AN18543" s="68"/>
      <c r="AO18543" s="68"/>
    </row>
    <row r="18544" spans="40:41" x14ac:dyDescent="0.15">
      <c r="AN18544" s="68"/>
      <c r="AO18544" s="68"/>
    </row>
    <row r="18545" spans="40:41" x14ac:dyDescent="0.15">
      <c r="AN18545" s="68"/>
      <c r="AO18545" s="68"/>
    </row>
    <row r="18546" spans="40:41" x14ac:dyDescent="0.15">
      <c r="AN18546" s="68"/>
      <c r="AO18546" s="68"/>
    </row>
    <row r="18547" spans="40:41" x14ac:dyDescent="0.15">
      <c r="AN18547" s="68"/>
      <c r="AO18547" s="68"/>
    </row>
    <row r="18548" spans="40:41" x14ac:dyDescent="0.15">
      <c r="AN18548" s="68"/>
      <c r="AO18548" s="68"/>
    </row>
    <row r="18549" spans="40:41" x14ac:dyDescent="0.15">
      <c r="AN18549" s="68"/>
      <c r="AO18549" s="68"/>
    </row>
    <row r="18550" spans="40:41" x14ac:dyDescent="0.15">
      <c r="AN18550" s="68"/>
      <c r="AO18550" s="68"/>
    </row>
    <row r="18551" spans="40:41" x14ac:dyDescent="0.15">
      <c r="AN18551" s="68"/>
      <c r="AO18551" s="68"/>
    </row>
    <row r="18552" spans="40:41" x14ac:dyDescent="0.15">
      <c r="AN18552" s="68"/>
      <c r="AO18552" s="68"/>
    </row>
    <row r="18553" spans="40:41" x14ac:dyDescent="0.15">
      <c r="AN18553" s="68"/>
      <c r="AO18553" s="68"/>
    </row>
    <row r="18554" spans="40:41" x14ac:dyDescent="0.15">
      <c r="AN18554" s="68"/>
      <c r="AO18554" s="68"/>
    </row>
    <row r="18555" spans="40:41" x14ac:dyDescent="0.15">
      <c r="AN18555" s="68"/>
      <c r="AO18555" s="68"/>
    </row>
    <row r="18556" spans="40:41" x14ac:dyDescent="0.15">
      <c r="AN18556" s="68"/>
      <c r="AO18556" s="68"/>
    </row>
    <row r="18557" spans="40:41" x14ac:dyDescent="0.15">
      <c r="AN18557" s="68"/>
      <c r="AO18557" s="68"/>
    </row>
    <row r="18558" spans="40:41" x14ac:dyDescent="0.15">
      <c r="AN18558" s="68"/>
      <c r="AO18558" s="68"/>
    </row>
    <row r="18559" spans="40:41" x14ac:dyDescent="0.15">
      <c r="AN18559" s="68"/>
      <c r="AO18559" s="68"/>
    </row>
    <row r="18560" spans="40:41" x14ac:dyDescent="0.15">
      <c r="AN18560" s="68"/>
      <c r="AO18560" s="68"/>
    </row>
    <row r="18561" spans="40:41" x14ac:dyDescent="0.15">
      <c r="AN18561" s="68"/>
      <c r="AO18561" s="68"/>
    </row>
    <row r="18562" spans="40:41" x14ac:dyDescent="0.15">
      <c r="AN18562" s="68"/>
      <c r="AO18562" s="68"/>
    </row>
    <row r="18563" spans="40:41" x14ac:dyDescent="0.15">
      <c r="AN18563" s="68"/>
      <c r="AO18563" s="68"/>
    </row>
    <row r="18564" spans="40:41" x14ac:dyDescent="0.15">
      <c r="AN18564" s="68"/>
      <c r="AO18564" s="68"/>
    </row>
    <row r="18565" spans="40:41" x14ac:dyDescent="0.15">
      <c r="AN18565" s="68"/>
      <c r="AO18565" s="68"/>
    </row>
    <row r="18566" spans="40:41" x14ac:dyDescent="0.15">
      <c r="AN18566" s="68"/>
      <c r="AO18566" s="68"/>
    </row>
    <row r="18567" spans="40:41" x14ac:dyDescent="0.15">
      <c r="AN18567" s="68"/>
      <c r="AO18567" s="68"/>
    </row>
    <row r="18568" spans="40:41" x14ac:dyDescent="0.15">
      <c r="AN18568" s="68"/>
      <c r="AO18568" s="68"/>
    </row>
    <row r="18569" spans="40:41" x14ac:dyDescent="0.15">
      <c r="AN18569" s="68"/>
      <c r="AO18569" s="68"/>
    </row>
    <row r="18570" spans="40:41" x14ac:dyDescent="0.15">
      <c r="AN18570" s="68"/>
      <c r="AO18570" s="68"/>
    </row>
    <row r="18571" spans="40:41" x14ac:dyDescent="0.15">
      <c r="AN18571" s="68"/>
      <c r="AO18571" s="68"/>
    </row>
    <row r="18572" spans="40:41" x14ac:dyDescent="0.15">
      <c r="AN18572" s="68"/>
      <c r="AO18572" s="68"/>
    </row>
    <row r="18573" spans="40:41" x14ac:dyDescent="0.15">
      <c r="AN18573" s="68"/>
      <c r="AO18573" s="68"/>
    </row>
    <row r="18574" spans="40:41" x14ac:dyDescent="0.15">
      <c r="AN18574" s="68"/>
      <c r="AO18574" s="68"/>
    </row>
    <row r="18575" spans="40:41" x14ac:dyDescent="0.15">
      <c r="AN18575" s="68"/>
      <c r="AO18575" s="68"/>
    </row>
    <row r="18576" spans="40:41" x14ac:dyDescent="0.15">
      <c r="AN18576" s="68"/>
      <c r="AO18576" s="68"/>
    </row>
    <row r="18577" spans="40:41" x14ac:dyDescent="0.15">
      <c r="AN18577" s="68"/>
      <c r="AO18577" s="68"/>
    </row>
    <row r="18578" spans="40:41" x14ac:dyDescent="0.15">
      <c r="AN18578" s="68"/>
      <c r="AO18578" s="68"/>
    </row>
    <row r="18579" spans="40:41" x14ac:dyDescent="0.15">
      <c r="AN18579" s="68"/>
      <c r="AO18579" s="68"/>
    </row>
    <row r="18580" spans="40:41" x14ac:dyDescent="0.15">
      <c r="AN18580" s="68"/>
      <c r="AO18580" s="68"/>
    </row>
    <row r="18581" spans="40:41" x14ac:dyDescent="0.15">
      <c r="AN18581" s="68"/>
      <c r="AO18581" s="68"/>
    </row>
    <row r="18582" spans="40:41" x14ac:dyDescent="0.15">
      <c r="AN18582" s="68"/>
      <c r="AO18582" s="68"/>
    </row>
    <row r="18583" spans="40:41" x14ac:dyDescent="0.15">
      <c r="AN18583" s="68"/>
      <c r="AO18583" s="68"/>
    </row>
    <row r="18584" spans="40:41" x14ac:dyDescent="0.15">
      <c r="AN18584" s="68"/>
      <c r="AO18584" s="68"/>
    </row>
    <row r="18585" spans="40:41" x14ac:dyDescent="0.15">
      <c r="AN18585" s="68"/>
      <c r="AO18585" s="68"/>
    </row>
    <row r="18586" spans="40:41" x14ac:dyDescent="0.15">
      <c r="AN18586" s="68"/>
      <c r="AO18586" s="68"/>
    </row>
    <row r="18587" spans="40:41" x14ac:dyDescent="0.15">
      <c r="AN18587" s="68"/>
      <c r="AO18587" s="68"/>
    </row>
    <row r="18588" spans="40:41" x14ac:dyDescent="0.15">
      <c r="AN18588" s="68"/>
      <c r="AO18588" s="68"/>
    </row>
    <row r="18589" spans="40:41" x14ac:dyDescent="0.15">
      <c r="AN18589" s="68"/>
      <c r="AO18589" s="68"/>
    </row>
    <row r="18590" spans="40:41" x14ac:dyDescent="0.15">
      <c r="AN18590" s="68"/>
      <c r="AO18590" s="68"/>
    </row>
    <row r="18591" spans="40:41" x14ac:dyDescent="0.15">
      <c r="AN18591" s="68"/>
      <c r="AO18591" s="68"/>
    </row>
    <row r="18592" spans="40:41" x14ac:dyDescent="0.15">
      <c r="AN18592" s="68"/>
      <c r="AO18592" s="68"/>
    </row>
    <row r="18593" spans="40:41" x14ac:dyDescent="0.15">
      <c r="AN18593" s="68"/>
      <c r="AO18593" s="68"/>
    </row>
    <row r="18594" spans="40:41" x14ac:dyDescent="0.15">
      <c r="AN18594" s="68"/>
      <c r="AO18594" s="68"/>
    </row>
    <row r="18595" spans="40:41" x14ac:dyDescent="0.15">
      <c r="AN18595" s="68"/>
      <c r="AO18595" s="68"/>
    </row>
    <row r="18596" spans="40:41" x14ac:dyDescent="0.15">
      <c r="AN18596" s="68"/>
      <c r="AO18596" s="68"/>
    </row>
    <row r="18597" spans="40:41" x14ac:dyDescent="0.15">
      <c r="AN18597" s="68"/>
      <c r="AO18597" s="68"/>
    </row>
    <row r="18598" spans="40:41" x14ac:dyDescent="0.15">
      <c r="AN18598" s="68"/>
      <c r="AO18598" s="68"/>
    </row>
    <row r="18599" spans="40:41" x14ac:dyDescent="0.15">
      <c r="AN18599" s="68"/>
      <c r="AO18599" s="68"/>
    </row>
    <row r="18600" spans="40:41" x14ac:dyDescent="0.15">
      <c r="AN18600" s="68"/>
      <c r="AO18600" s="68"/>
    </row>
    <row r="18601" spans="40:41" x14ac:dyDescent="0.15">
      <c r="AN18601" s="68"/>
      <c r="AO18601" s="68"/>
    </row>
    <row r="18602" spans="40:41" x14ac:dyDescent="0.15">
      <c r="AN18602" s="68"/>
      <c r="AO18602" s="68"/>
    </row>
    <row r="18603" spans="40:41" x14ac:dyDescent="0.15">
      <c r="AN18603" s="68"/>
      <c r="AO18603" s="68"/>
    </row>
    <row r="18604" spans="40:41" x14ac:dyDescent="0.15">
      <c r="AN18604" s="68"/>
      <c r="AO18604" s="68"/>
    </row>
    <row r="18605" spans="40:41" x14ac:dyDescent="0.15">
      <c r="AN18605" s="68"/>
      <c r="AO18605" s="68"/>
    </row>
    <row r="18606" spans="40:41" x14ac:dyDescent="0.15">
      <c r="AN18606" s="68"/>
      <c r="AO18606" s="68"/>
    </row>
    <row r="18607" spans="40:41" x14ac:dyDescent="0.15">
      <c r="AN18607" s="68"/>
      <c r="AO18607" s="68"/>
    </row>
    <row r="18608" spans="40:41" x14ac:dyDescent="0.15">
      <c r="AN18608" s="68"/>
      <c r="AO18608" s="68"/>
    </row>
    <row r="18609" spans="40:41" x14ac:dyDescent="0.15">
      <c r="AN18609" s="68"/>
      <c r="AO18609" s="68"/>
    </row>
    <row r="18610" spans="40:41" x14ac:dyDescent="0.15">
      <c r="AN18610" s="68"/>
      <c r="AO18610" s="68"/>
    </row>
    <row r="18611" spans="40:41" x14ac:dyDescent="0.15">
      <c r="AN18611" s="68"/>
      <c r="AO18611" s="68"/>
    </row>
    <row r="18612" spans="40:41" x14ac:dyDescent="0.15">
      <c r="AN18612" s="68"/>
      <c r="AO18612" s="68"/>
    </row>
    <row r="18613" spans="40:41" x14ac:dyDescent="0.15">
      <c r="AN18613" s="68"/>
      <c r="AO18613" s="68"/>
    </row>
    <row r="18614" spans="40:41" x14ac:dyDescent="0.15">
      <c r="AN18614" s="68"/>
      <c r="AO18614" s="68"/>
    </row>
    <row r="18615" spans="40:41" x14ac:dyDescent="0.15">
      <c r="AN18615" s="68"/>
      <c r="AO18615" s="68"/>
    </row>
    <row r="18616" spans="40:41" x14ac:dyDescent="0.15">
      <c r="AN18616" s="68"/>
      <c r="AO18616" s="68"/>
    </row>
    <row r="18617" spans="40:41" x14ac:dyDescent="0.15">
      <c r="AN18617" s="68"/>
      <c r="AO18617" s="68"/>
    </row>
    <row r="18618" spans="40:41" x14ac:dyDescent="0.15">
      <c r="AN18618" s="68"/>
      <c r="AO18618" s="68"/>
    </row>
    <row r="18619" spans="40:41" x14ac:dyDescent="0.15">
      <c r="AN18619" s="68"/>
      <c r="AO18619" s="68"/>
    </row>
    <row r="18620" spans="40:41" x14ac:dyDescent="0.15">
      <c r="AN18620" s="68"/>
      <c r="AO18620" s="68"/>
    </row>
    <row r="18621" spans="40:41" x14ac:dyDescent="0.15">
      <c r="AN18621" s="68"/>
      <c r="AO18621" s="68"/>
    </row>
    <row r="18622" spans="40:41" x14ac:dyDescent="0.15">
      <c r="AN18622" s="68"/>
      <c r="AO18622" s="68"/>
    </row>
    <row r="18623" spans="40:41" x14ac:dyDescent="0.15">
      <c r="AN18623" s="68"/>
      <c r="AO18623" s="68"/>
    </row>
    <row r="18624" spans="40:41" x14ac:dyDescent="0.15">
      <c r="AN18624" s="68"/>
      <c r="AO18624" s="68"/>
    </row>
    <row r="18625" spans="40:41" x14ac:dyDescent="0.15">
      <c r="AN18625" s="68"/>
      <c r="AO18625" s="68"/>
    </row>
    <row r="18626" spans="40:41" x14ac:dyDescent="0.15">
      <c r="AN18626" s="68"/>
      <c r="AO18626" s="68"/>
    </row>
    <row r="18627" spans="40:41" x14ac:dyDescent="0.15">
      <c r="AN18627" s="68"/>
      <c r="AO18627" s="68"/>
    </row>
    <row r="18628" spans="40:41" x14ac:dyDescent="0.15">
      <c r="AN18628" s="68"/>
      <c r="AO18628" s="68"/>
    </row>
    <row r="18629" spans="40:41" x14ac:dyDescent="0.15">
      <c r="AN18629" s="68"/>
      <c r="AO18629" s="68"/>
    </row>
    <row r="18630" spans="40:41" x14ac:dyDescent="0.15">
      <c r="AN18630" s="68"/>
      <c r="AO18630" s="68"/>
    </row>
    <row r="18631" spans="40:41" x14ac:dyDescent="0.15">
      <c r="AN18631" s="68"/>
      <c r="AO18631" s="68"/>
    </row>
    <row r="18632" spans="40:41" x14ac:dyDescent="0.15">
      <c r="AN18632" s="68"/>
      <c r="AO18632" s="68"/>
    </row>
    <row r="18633" spans="40:41" x14ac:dyDescent="0.15">
      <c r="AN18633" s="68"/>
      <c r="AO18633" s="68"/>
    </row>
    <row r="18634" spans="40:41" x14ac:dyDescent="0.15">
      <c r="AN18634" s="68"/>
      <c r="AO18634" s="68"/>
    </row>
    <row r="18635" spans="40:41" x14ac:dyDescent="0.15">
      <c r="AN18635" s="68"/>
      <c r="AO18635" s="68"/>
    </row>
    <row r="18636" spans="40:41" x14ac:dyDescent="0.15">
      <c r="AN18636" s="68"/>
      <c r="AO18636" s="68"/>
    </row>
    <row r="18637" spans="40:41" x14ac:dyDescent="0.15">
      <c r="AN18637" s="68"/>
      <c r="AO18637" s="68"/>
    </row>
    <row r="18638" spans="40:41" x14ac:dyDescent="0.15">
      <c r="AN18638" s="68"/>
      <c r="AO18638" s="68"/>
    </row>
    <row r="18639" spans="40:41" x14ac:dyDescent="0.15">
      <c r="AN18639" s="68"/>
      <c r="AO18639" s="68"/>
    </row>
    <row r="18640" spans="40:41" x14ac:dyDescent="0.15">
      <c r="AN18640" s="68"/>
      <c r="AO18640" s="68"/>
    </row>
    <row r="18641" spans="40:41" x14ac:dyDescent="0.15">
      <c r="AN18641" s="68"/>
      <c r="AO18641" s="68"/>
    </row>
    <row r="18642" spans="40:41" x14ac:dyDescent="0.15">
      <c r="AN18642" s="68"/>
      <c r="AO18642" s="68"/>
    </row>
    <row r="18643" spans="40:41" x14ac:dyDescent="0.15">
      <c r="AN18643" s="68"/>
      <c r="AO18643" s="68"/>
    </row>
    <row r="18644" spans="40:41" x14ac:dyDescent="0.15">
      <c r="AN18644" s="68"/>
      <c r="AO18644" s="68"/>
    </row>
    <row r="18645" spans="40:41" x14ac:dyDescent="0.15">
      <c r="AN18645" s="68"/>
      <c r="AO18645" s="68"/>
    </row>
    <row r="18646" spans="40:41" x14ac:dyDescent="0.15">
      <c r="AN18646" s="68"/>
      <c r="AO18646" s="68"/>
    </row>
    <row r="18647" spans="40:41" x14ac:dyDescent="0.15">
      <c r="AN18647" s="68"/>
      <c r="AO18647" s="68"/>
    </row>
    <row r="18648" spans="40:41" x14ac:dyDescent="0.15">
      <c r="AN18648" s="68"/>
      <c r="AO18648" s="68"/>
    </row>
    <row r="18649" spans="40:41" x14ac:dyDescent="0.15">
      <c r="AN18649" s="68"/>
      <c r="AO18649" s="68"/>
    </row>
    <row r="18650" spans="40:41" x14ac:dyDescent="0.15">
      <c r="AN18650" s="68"/>
      <c r="AO18650" s="68"/>
    </row>
    <row r="18651" spans="40:41" x14ac:dyDescent="0.15">
      <c r="AN18651" s="68"/>
      <c r="AO18651" s="68"/>
    </row>
    <row r="18652" spans="40:41" x14ac:dyDescent="0.15">
      <c r="AN18652" s="68"/>
      <c r="AO18652" s="68"/>
    </row>
    <row r="18653" spans="40:41" x14ac:dyDescent="0.15">
      <c r="AN18653" s="68"/>
      <c r="AO18653" s="68"/>
    </row>
    <row r="18654" spans="40:41" x14ac:dyDescent="0.15">
      <c r="AN18654" s="68"/>
      <c r="AO18654" s="68"/>
    </row>
    <row r="18655" spans="40:41" x14ac:dyDescent="0.15">
      <c r="AN18655" s="68"/>
      <c r="AO18655" s="68"/>
    </row>
    <row r="18656" spans="40:41" x14ac:dyDescent="0.15">
      <c r="AN18656" s="68"/>
      <c r="AO18656" s="68"/>
    </row>
    <row r="18657" spans="40:41" x14ac:dyDescent="0.15">
      <c r="AN18657" s="68"/>
      <c r="AO18657" s="68"/>
    </row>
    <row r="18658" spans="40:41" x14ac:dyDescent="0.15">
      <c r="AN18658" s="68"/>
      <c r="AO18658" s="68"/>
    </row>
    <row r="18659" spans="40:41" x14ac:dyDescent="0.15">
      <c r="AN18659" s="68"/>
      <c r="AO18659" s="68"/>
    </row>
    <row r="18660" spans="40:41" x14ac:dyDescent="0.15">
      <c r="AN18660" s="68"/>
      <c r="AO18660" s="68"/>
    </row>
    <row r="18661" spans="40:41" x14ac:dyDescent="0.15">
      <c r="AN18661" s="68"/>
      <c r="AO18661" s="68"/>
    </row>
    <row r="18662" spans="40:41" x14ac:dyDescent="0.15">
      <c r="AN18662" s="68"/>
      <c r="AO18662" s="68"/>
    </row>
    <row r="18663" spans="40:41" x14ac:dyDescent="0.15">
      <c r="AN18663" s="68"/>
      <c r="AO18663" s="68"/>
    </row>
    <row r="18664" spans="40:41" x14ac:dyDescent="0.15">
      <c r="AN18664" s="68"/>
      <c r="AO18664" s="68"/>
    </row>
    <row r="18665" spans="40:41" x14ac:dyDescent="0.15">
      <c r="AN18665" s="68"/>
      <c r="AO18665" s="68"/>
    </row>
    <row r="18666" spans="40:41" x14ac:dyDescent="0.15">
      <c r="AN18666" s="68"/>
      <c r="AO18666" s="68"/>
    </row>
    <row r="18667" spans="40:41" x14ac:dyDescent="0.15">
      <c r="AN18667" s="68"/>
      <c r="AO18667" s="68"/>
    </row>
    <row r="18668" spans="40:41" x14ac:dyDescent="0.15">
      <c r="AN18668" s="68"/>
      <c r="AO18668" s="68"/>
    </row>
    <row r="18669" spans="40:41" x14ac:dyDescent="0.15">
      <c r="AN18669" s="68"/>
      <c r="AO18669" s="68"/>
    </row>
    <row r="18670" spans="40:41" x14ac:dyDescent="0.15">
      <c r="AN18670" s="68"/>
      <c r="AO18670" s="68"/>
    </row>
    <row r="18671" spans="40:41" x14ac:dyDescent="0.15">
      <c r="AN18671" s="68"/>
      <c r="AO18671" s="68"/>
    </row>
    <row r="18672" spans="40:41" x14ac:dyDescent="0.15">
      <c r="AN18672" s="68"/>
      <c r="AO18672" s="68"/>
    </row>
    <row r="18673" spans="40:41" x14ac:dyDescent="0.15">
      <c r="AN18673" s="68"/>
      <c r="AO18673" s="68"/>
    </row>
    <row r="18674" spans="40:41" x14ac:dyDescent="0.15">
      <c r="AN18674" s="68"/>
      <c r="AO18674" s="68"/>
    </row>
    <row r="18675" spans="40:41" x14ac:dyDescent="0.15">
      <c r="AN18675" s="68"/>
      <c r="AO18675" s="68"/>
    </row>
    <row r="18676" spans="40:41" x14ac:dyDescent="0.15">
      <c r="AN18676" s="68"/>
      <c r="AO18676" s="68"/>
    </row>
    <row r="18677" spans="40:41" x14ac:dyDescent="0.15">
      <c r="AN18677" s="68"/>
      <c r="AO18677" s="68"/>
    </row>
    <row r="18678" spans="40:41" x14ac:dyDescent="0.15">
      <c r="AN18678" s="68"/>
      <c r="AO18678" s="68"/>
    </row>
    <row r="18679" spans="40:41" x14ac:dyDescent="0.15">
      <c r="AN18679" s="68"/>
      <c r="AO18679" s="68"/>
    </row>
    <row r="18680" spans="40:41" x14ac:dyDescent="0.15">
      <c r="AN18680" s="68"/>
      <c r="AO18680" s="68"/>
    </row>
    <row r="18681" spans="40:41" x14ac:dyDescent="0.15">
      <c r="AN18681" s="68"/>
      <c r="AO18681" s="68"/>
    </row>
    <row r="18682" spans="40:41" x14ac:dyDescent="0.15">
      <c r="AN18682" s="68"/>
      <c r="AO18682" s="68"/>
    </row>
    <row r="18683" spans="40:41" x14ac:dyDescent="0.15">
      <c r="AN18683" s="68"/>
      <c r="AO18683" s="68"/>
    </row>
    <row r="18684" spans="40:41" x14ac:dyDescent="0.15">
      <c r="AN18684" s="68"/>
      <c r="AO18684" s="68"/>
    </row>
    <row r="18685" spans="40:41" x14ac:dyDescent="0.15">
      <c r="AN18685" s="68"/>
      <c r="AO18685" s="68"/>
    </row>
    <row r="18686" spans="40:41" x14ac:dyDescent="0.15">
      <c r="AN18686" s="68"/>
      <c r="AO18686" s="68"/>
    </row>
    <row r="18687" spans="40:41" x14ac:dyDescent="0.15">
      <c r="AN18687" s="68"/>
      <c r="AO18687" s="68"/>
    </row>
    <row r="18688" spans="40:41" x14ac:dyDescent="0.15">
      <c r="AN18688" s="68"/>
      <c r="AO18688" s="68"/>
    </row>
    <row r="18689" spans="40:41" x14ac:dyDescent="0.15">
      <c r="AN18689" s="68"/>
      <c r="AO18689" s="68"/>
    </row>
    <row r="18690" spans="40:41" x14ac:dyDescent="0.15">
      <c r="AN18690" s="68"/>
      <c r="AO18690" s="68"/>
    </row>
    <row r="18691" spans="40:41" x14ac:dyDescent="0.15">
      <c r="AN18691" s="68"/>
      <c r="AO18691" s="68"/>
    </row>
    <row r="18692" spans="40:41" x14ac:dyDescent="0.15">
      <c r="AN18692" s="68"/>
      <c r="AO18692" s="68"/>
    </row>
    <row r="18693" spans="40:41" x14ac:dyDescent="0.15">
      <c r="AN18693" s="68"/>
      <c r="AO18693" s="68"/>
    </row>
    <row r="18694" spans="40:41" x14ac:dyDescent="0.15">
      <c r="AN18694" s="68"/>
      <c r="AO18694" s="68"/>
    </row>
    <row r="18695" spans="40:41" x14ac:dyDescent="0.15">
      <c r="AN18695" s="68"/>
      <c r="AO18695" s="68"/>
    </row>
    <row r="18696" spans="40:41" x14ac:dyDescent="0.15">
      <c r="AN18696" s="68"/>
      <c r="AO18696" s="68"/>
    </row>
    <row r="18697" spans="40:41" x14ac:dyDescent="0.15">
      <c r="AN18697" s="68"/>
      <c r="AO18697" s="68"/>
    </row>
    <row r="18698" spans="40:41" x14ac:dyDescent="0.15">
      <c r="AN18698" s="68"/>
      <c r="AO18698" s="68"/>
    </row>
    <row r="18699" spans="40:41" x14ac:dyDescent="0.15">
      <c r="AN18699" s="68"/>
      <c r="AO18699" s="68"/>
    </row>
    <row r="18700" spans="40:41" x14ac:dyDescent="0.15">
      <c r="AN18700" s="68"/>
      <c r="AO18700" s="68"/>
    </row>
    <row r="18701" spans="40:41" x14ac:dyDescent="0.15">
      <c r="AN18701" s="68"/>
      <c r="AO18701" s="68"/>
    </row>
    <row r="18702" spans="40:41" x14ac:dyDescent="0.15">
      <c r="AN18702" s="68"/>
      <c r="AO18702" s="68"/>
    </row>
    <row r="18703" spans="40:41" x14ac:dyDescent="0.15">
      <c r="AN18703" s="68"/>
      <c r="AO18703" s="68"/>
    </row>
    <row r="18704" spans="40:41" x14ac:dyDescent="0.15">
      <c r="AN18704" s="68"/>
      <c r="AO18704" s="68"/>
    </row>
    <row r="18705" spans="40:41" x14ac:dyDescent="0.15">
      <c r="AN18705" s="68"/>
      <c r="AO18705" s="68"/>
    </row>
    <row r="18706" spans="40:41" x14ac:dyDescent="0.15">
      <c r="AN18706" s="68"/>
      <c r="AO18706" s="68"/>
    </row>
    <row r="18707" spans="40:41" x14ac:dyDescent="0.15">
      <c r="AN18707" s="68"/>
      <c r="AO18707" s="68"/>
    </row>
    <row r="18708" spans="40:41" x14ac:dyDescent="0.15">
      <c r="AN18708" s="68"/>
      <c r="AO18708" s="68"/>
    </row>
    <row r="18709" spans="40:41" x14ac:dyDescent="0.15">
      <c r="AN18709" s="68"/>
      <c r="AO18709" s="68"/>
    </row>
    <row r="18710" spans="40:41" x14ac:dyDescent="0.15">
      <c r="AN18710" s="68"/>
      <c r="AO18710" s="68"/>
    </row>
    <row r="18711" spans="40:41" x14ac:dyDescent="0.15">
      <c r="AN18711" s="68"/>
      <c r="AO18711" s="68"/>
    </row>
    <row r="18712" spans="40:41" x14ac:dyDescent="0.15">
      <c r="AN18712" s="68"/>
      <c r="AO18712" s="68"/>
    </row>
    <row r="18713" spans="40:41" x14ac:dyDescent="0.15">
      <c r="AN18713" s="68"/>
      <c r="AO18713" s="68"/>
    </row>
    <row r="18714" spans="40:41" x14ac:dyDescent="0.15">
      <c r="AN18714" s="68"/>
      <c r="AO18714" s="68"/>
    </row>
    <row r="18715" spans="40:41" x14ac:dyDescent="0.15">
      <c r="AN18715" s="68"/>
      <c r="AO18715" s="68"/>
    </row>
    <row r="18716" spans="40:41" x14ac:dyDescent="0.15">
      <c r="AN18716" s="68"/>
      <c r="AO18716" s="68"/>
    </row>
    <row r="18717" spans="40:41" x14ac:dyDescent="0.15">
      <c r="AN18717" s="68"/>
      <c r="AO18717" s="68"/>
    </row>
    <row r="18718" spans="40:41" x14ac:dyDescent="0.15">
      <c r="AN18718" s="68"/>
      <c r="AO18718" s="68"/>
    </row>
    <row r="18719" spans="40:41" x14ac:dyDescent="0.15">
      <c r="AN18719" s="68"/>
      <c r="AO18719" s="68"/>
    </row>
    <row r="18720" spans="40:41" x14ac:dyDescent="0.15">
      <c r="AN18720" s="68"/>
      <c r="AO18720" s="68"/>
    </row>
    <row r="18721" spans="40:41" x14ac:dyDescent="0.15">
      <c r="AN18721" s="68"/>
      <c r="AO18721" s="68"/>
    </row>
    <row r="18722" spans="40:41" x14ac:dyDescent="0.15">
      <c r="AN18722" s="68"/>
      <c r="AO18722" s="68"/>
    </row>
    <row r="18723" spans="40:41" x14ac:dyDescent="0.15">
      <c r="AN18723" s="68"/>
      <c r="AO18723" s="68"/>
    </row>
    <row r="18724" spans="40:41" x14ac:dyDescent="0.15">
      <c r="AN18724" s="68"/>
      <c r="AO18724" s="68"/>
    </row>
    <row r="18725" spans="40:41" x14ac:dyDescent="0.15">
      <c r="AN18725" s="68"/>
      <c r="AO18725" s="68"/>
    </row>
    <row r="18726" spans="40:41" x14ac:dyDescent="0.15">
      <c r="AN18726" s="68"/>
      <c r="AO18726" s="68"/>
    </row>
    <row r="18727" spans="40:41" x14ac:dyDescent="0.15">
      <c r="AN18727" s="68"/>
      <c r="AO18727" s="68"/>
    </row>
    <row r="18728" spans="40:41" x14ac:dyDescent="0.15">
      <c r="AN18728" s="68"/>
      <c r="AO18728" s="68"/>
    </row>
    <row r="18729" spans="40:41" x14ac:dyDescent="0.15">
      <c r="AN18729" s="68"/>
      <c r="AO18729" s="68"/>
    </row>
    <row r="18730" spans="40:41" x14ac:dyDescent="0.15">
      <c r="AN18730" s="68"/>
      <c r="AO18730" s="68"/>
    </row>
    <row r="18731" spans="40:41" x14ac:dyDescent="0.15">
      <c r="AN18731" s="68"/>
      <c r="AO18731" s="68"/>
    </row>
    <row r="18732" spans="40:41" x14ac:dyDescent="0.15">
      <c r="AN18732" s="68"/>
      <c r="AO18732" s="68"/>
    </row>
    <row r="18733" spans="40:41" x14ac:dyDescent="0.15">
      <c r="AN18733" s="68"/>
      <c r="AO18733" s="68"/>
    </row>
    <row r="18734" spans="40:41" x14ac:dyDescent="0.15">
      <c r="AN18734" s="68"/>
      <c r="AO18734" s="68"/>
    </row>
    <row r="18735" spans="40:41" x14ac:dyDescent="0.15">
      <c r="AN18735" s="68"/>
      <c r="AO18735" s="68"/>
    </row>
    <row r="18736" spans="40:41" x14ac:dyDescent="0.15">
      <c r="AN18736" s="68"/>
      <c r="AO18736" s="68"/>
    </row>
    <row r="18737" spans="40:41" x14ac:dyDescent="0.15">
      <c r="AN18737" s="68"/>
      <c r="AO18737" s="68"/>
    </row>
    <row r="18738" spans="40:41" x14ac:dyDescent="0.15">
      <c r="AN18738" s="68"/>
      <c r="AO18738" s="68"/>
    </row>
    <row r="18739" spans="40:41" x14ac:dyDescent="0.15">
      <c r="AN18739" s="68"/>
      <c r="AO18739" s="68"/>
    </row>
    <row r="18740" spans="40:41" x14ac:dyDescent="0.15">
      <c r="AN18740" s="68"/>
      <c r="AO18740" s="68"/>
    </row>
    <row r="18741" spans="40:41" x14ac:dyDescent="0.15">
      <c r="AN18741" s="68"/>
      <c r="AO18741" s="68"/>
    </row>
    <row r="18742" spans="40:41" x14ac:dyDescent="0.15">
      <c r="AN18742" s="68"/>
      <c r="AO18742" s="68"/>
    </row>
    <row r="18743" spans="40:41" x14ac:dyDescent="0.15">
      <c r="AN18743" s="68"/>
      <c r="AO18743" s="68"/>
    </row>
    <row r="18744" spans="40:41" x14ac:dyDescent="0.15">
      <c r="AN18744" s="68"/>
      <c r="AO18744" s="68"/>
    </row>
    <row r="18745" spans="40:41" x14ac:dyDescent="0.15">
      <c r="AN18745" s="68"/>
      <c r="AO18745" s="68"/>
    </row>
    <row r="18746" spans="40:41" x14ac:dyDescent="0.15">
      <c r="AN18746" s="68"/>
      <c r="AO18746" s="68"/>
    </row>
    <row r="18747" spans="40:41" x14ac:dyDescent="0.15">
      <c r="AN18747" s="68"/>
      <c r="AO18747" s="68"/>
    </row>
    <row r="18748" spans="40:41" x14ac:dyDescent="0.15">
      <c r="AN18748" s="68"/>
      <c r="AO18748" s="68"/>
    </row>
    <row r="18749" spans="40:41" x14ac:dyDescent="0.15">
      <c r="AN18749" s="68"/>
      <c r="AO18749" s="68"/>
    </row>
    <row r="18750" spans="40:41" x14ac:dyDescent="0.15">
      <c r="AN18750" s="68"/>
      <c r="AO18750" s="68"/>
    </row>
    <row r="18751" spans="40:41" x14ac:dyDescent="0.15">
      <c r="AN18751" s="68"/>
      <c r="AO18751" s="68"/>
    </row>
    <row r="18752" spans="40:41" x14ac:dyDescent="0.15">
      <c r="AN18752" s="68"/>
      <c r="AO18752" s="68"/>
    </row>
    <row r="18753" spans="40:41" x14ac:dyDescent="0.15">
      <c r="AN18753" s="68"/>
      <c r="AO18753" s="68"/>
    </row>
    <row r="18754" spans="40:41" x14ac:dyDescent="0.15">
      <c r="AN18754" s="68"/>
      <c r="AO18754" s="68"/>
    </row>
    <row r="18755" spans="40:41" x14ac:dyDescent="0.15">
      <c r="AN18755" s="68"/>
      <c r="AO18755" s="68"/>
    </row>
    <row r="18756" spans="40:41" x14ac:dyDescent="0.15">
      <c r="AN18756" s="68"/>
      <c r="AO18756" s="68"/>
    </row>
    <row r="18757" spans="40:41" x14ac:dyDescent="0.15">
      <c r="AN18757" s="68"/>
      <c r="AO18757" s="68"/>
    </row>
    <row r="18758" spans="40:41" x14ac:dyDescent="0.15">
      <c r="AN18758" s="68"/>
      <c r="AO18758" s="68"/>
    </row>
    <row r="18759" spans="40:41" x14ac:dyDescent="0.15">
      <c r="AN18759" s="68"/>
      <c r="AO18759" s="68"/>
    </row>
    <row r="18760" spans="40:41" x14ac:dyDescent="0.15">
      <c r="AN18760" s="68"/>
      <c r="AO18760" s="68"/>
    </row>
    <row r="18761" spans="40:41" x14ac:dyDescent="0.15">
      <c r="AN18761" s="68"/>
      <c r="AO18761" s="68"/>
    </row>
    <row r="18762" spans="40:41" x14ac:dyDescent="0.15">
      <c r="AN18762" s="68"/>
      <c r="AO18762" s="68"/>
    </row>
    <row r="18763" spans="40:41" x14ac:dyDescent="0.15">
      <c r="AN18763" s="68"/>
      <c r="AO18763" s="68"/>
    </row>
    <row r="18764" spans="40:41" x14ac:dyDescent="0.15">
      <c r="AN18764" s="68"/>
      <c r="AO18764" s="68"/>
    </row>
    <row r="18765" spans="40:41" x14ac:dyDescent="0.15">
      <c r="AN18765" s="68"/>
      <c r="AO18765" s="68"/>
    </row>
    <row r="18766" spans="40:41" x14ac:dyDescent="0.15">
      <c r="AN18766" s="68"/>
      <c r="AO18766" s="68"/>
    </row>
    <row r="18767" spans="40:41" x14ac:dyDescent="0.15">
      <c r="AN18767" s="68"/>
      <c r="AO18767" s="68"/>
    </row>
    <row r="18768" spans="40:41" x14ac:dyDescent="0.15">
      <c r="AN18768" s="68"/>
      <c r="AO18768" s="68"/>
    </row>
    <row r="18769" spans="40:41" x14ac:dyDescent="0.15">
      <c r="AN18769" s="68"/>
      <c r="AO18769" s="68"/>
    </row>
    <row r="18770" spans="40:41" x14ac:dyDescent="0.15">
      <c r="AN18770" s="68"/>
      <c r="AO18770" s="68"/>
    </row>
    <row r="18771" spans="40:41" x14ac:dyDescent="0.15">
      <c r="AN18771" s="68"/>
      <c r="AO18771" s="68"/>
    </row>
    <row r="18772" spans="40:41" x14ac:dyDescent="0.15">
      <c r="AN18772" s="68"/>
      <c r="AO18772" s="68"/>
    </row>
    <row r="18773" spans="40:41" x14ac:dyDescent="0.15">
      <c r="AN18773" s="68"/>
      <c r="AO18773" s="68"/>
    </row>
    <row r="18774" spans="40:41" x14ac:dyDescent="0.15">
      <c r="AN18774" s="68"/>
      <c r="AO18774" s="68"/>
    </row>
    <row r="18775" spans="40:41" x14ac:dyDescent="0.15">
      <c r="AN18775" s="68"/>
      <c r="AO18775" s="68"/>
    </row>
    <row r="18776" spans="40:41" x14ac:dyDescent="0.15">
      <c r="AN18776" s="68"/>
      <c r="AO18776" s="68"/>
    </row>
    <row r="18777" spans="40:41" x14ac:dyDescent="0.15">
      <c r="AN18777" s="68"/>
      <c r="AO18777" s="68"/>
    </row>
    <row r="18778" spans="40:41" x14ac:dyDescent="0.15">
      <c r="AN18778" s="68"/>
      <c r="AO18778" s="68"/>
    </row>
    <row r="18779" spans="40:41" x14ac:dyDescent="0.15">
      <c r="AN18779" s="68"/>
      <c r="AO18779" s="68"/>
    </row>
    <row r="18780" spans="40:41" x14ac:dyDescent="0.15">
      <c r="AN18780" s="68"/>
      <c r="AO18780" s="68"/>
    </row>
    <row r="18781" spans="40:41" x14ac:dyDescent="0.15">
      <c r="AN18781" s="68"/>
      <c r="AO18781" s="68"/>
    </row>
    <row r="18782" spans="40:41" x14ac:dyDescent="0.15">
      <c r="AN18782" s="68"/>
      <c r="AO18782" s="68"/>
    </row>
    <row r="18783" spans="40:41" x14ac:dyDescent="0.15">
      <c r="AN18783" s="68"/>
      <c r="AO18783" s="68"/>
    </row>
    <row r="18784" spans="40:41" x14ac:dyDescent="0.15">
      <c r="AN18784" s="68"/>
      <c r="AO18784" s="68"/>
    </row>
    <row r="18785" spans="40:41" x14ac:dyDescent="0.15">
      <c r="AN18785" s="68"/>
      <c r="AO18785" s="68"/>
    </row>
    <row r="18786" spans="40:41" x14ac:dyDescent="0.15">
      <c r="AN18786" s="68"/>
      <c r="AO18786" s="68"/>
    </row>
    <row r="18787" spans="40:41" x14ac:dyDescent="0.15">
      <c r="AN18787" s="68"/>
      <c r="AO18787" s="68"/>
    </row>
    <row r="18788" spans="40:41" x14ac:dyDescent="0.15">
      <c r="AN18788" s="68"/>
      <c r="AO18788" s="68"/>
    </row>
    <row r="18789" spans="40:41" x14ac:dyDescent="0.15">
      <c r="AN18789" s="68"/>
      <c r="AO18789" s="68"/>
    </row>
    <row r="18790" spans="40:41" x14ac:dyDescent="0.15">
      <c r="AN18790" s="68"/>
      <c r="AO18790" s="68"/>
    </row>
    <row r="18791" spans="40:41" x14ac:dyDescent="0.15">
      <c r="AN18791" s="68"/>
      <c r="AO18791" s="68"/>
    </row>
    <row r="18792" spans="40:41" x14ac:dyDescent="0.15">
      <c r="AN18792" s="68"/>
      <c r="AO18792" s="68"/>
    </row>
    <row r="18793" spans="40:41" x14ac:dyDescent="0.15">
      <c r="AN18793" s="68"/>
      <c r="AO18793" s="68"/>
    </row>
    <row r="18794" spans="40:41" x14ac:dyDescent="0.15">
      <c r="AN18794" s="68"/>
      <c r="AO18794" s="68"/>
    </row>
    <row r="18795" spans="40:41" x14ac:dyDescent="0.15">
      <c r="AN18795" s="68"/>
      <c r="AO18795" s="68"/>
    </row>
    <row r="18796" spans="40:41" x14ac:dyDescent="0.15">
      <c r="AN18796" s="68"/>
      <c r="AO18796" s="68"/>
    </row>
    <row r="18797" spans="40:41" x14ac:dyDescent="0.15">
      <c r="AN18797" s="68"/>
      <c r="AO18797" s="68"/>
    </row>
    <row r="18798" spans="40:41" x14ac:dyDescent="0.15">
      <c r="AN18798" s="68"/>
      <c r="AO18798" s="68"/>
    </row>
    <row r="18799" spans="40:41" x14ac:dyDescent="0.15">
      <c r="AN18799" s="68"/>
      <c r="AO18799" s="68"/>
    </row>
    <row r="18800" spans="40:41" x14ac:dyDescent="0.15">
      <c r="AN18800" s="68"/>
      <c r="AO18800" s="68"/>
    </row>
    <row r="18801" spans="40:41" x14ac:dyDescent="0.15">
      <c r="AN18801" s="68"/>
      <c r="AO18801" s="68"/>
    </row>
    <row r="18802" spans="40:41" x14ac:dyDescent="0.15">
      <c r="AN18802" s="68"/>
      <c r="AO18802" s="68"/>
    </row>
    <row r="18803" spans="40:41" x14ac:dyDescent="0.15">
      <c r="AN18803" s="68"/>
      <c r="AO18803" s="68"/>
    </row>
    <row r="18804" spans="40:41" x14ac:dyDescent="0.15">
      <c r="AN18804" s="68"/>
      <c r="AO18804" s="68"/>
    </row>
    <row r="18805" spans="40:41" x14ac:dyDescent="0.15">
      <c r="AN18805" s="68"/>
      <c r="AO18805" s="68"/>
    </row>
    <row r="18806" spans="40:41" x14ac:dyDescent="0.15">
      <c r="AN18806" s="68"/>
      <c r="AO18806" s="68"/>
    </row>
    <row r="18807" spans="40:41" x14ac:dyDescent="0.15">
      <c r="AN18807" s="68"/>
      <c r="AO18807" s="68"/>
    </row>
    <row r="18808" spans="40:41" x14ac:dyDescent="0.15">
      <c r="AN18808" s="68"/>
      <c r="AO18808" s="68"/>
    </row>
    <row r="18809" spans="40:41" x14ac:dyDescent="0.15">
      <c r="AN18809" s="68"/>
      <c r="AO18809" s="68"/>
    </row>
    <row r="18810" spans="40:41" x14ac:dyDescent="0.15">
      <c r="AN18810" s="68"/>
      <c r="AO18810" s="68"/>
    </row>
    <row r="18811" spans="40:41" x14ac:dyDescent="0.15">
      <c r="AN18811" s="68"/>
      <c r="AO18811" s="68"/>
    </row>
    <row r="18812" spans="40:41" x14ac:dyDescent="0.15">
      <c r="AN18812" s="68"/>
      <c r="AO18812" s="68"/>
    </row>
    <row r="18813" spans="40:41" x14ac:dyDescent="0.15">
      <c r="AN18813" s="68"/>
      <c r="AO18813" s="68"/>
    </row>
    <row r="18814" spans="40:41" x14ac:dyDescent="0.15">
      <c r="AN18814" s="68"/>
      <c r="AO18814" s="68"/>
    </row>
    <row r="18815" spans="40:41" x14ac:dyDescent="0.15">
      <c r="AN18815" s="68"/>
      <c r="AO18815" s="68"/>
    </row>
    <row r="18816" spans="40:41" x14ac:dyDescent="0.15">
      <c r="AN18816" s="68"/>
      <c r="AO18816" s="68"/>
    </row>
    <row r="18817" spans="40:41" x14ac:dyDescent="0.15">
      <c r="AN18817" s="68"/>
      <c r="AO18817" s="68"/>
    </row>
    <row r="18818" spans="40:41" x14ac:dyDescent="0.15">
      <c r="AN18818" s="68"/>
      <c r="AO18818" s="68"/>
    </row>
    <row r="18819" spans="40:41" x14ac:dyDescent="0.15">
      <c r="AN18819" s="68"/>
      <c r="AO18819" s="68"/>
    </row>
    <row r="18820" spans="40:41" x14ac:dyDescent="0.15">
      <c r="AN18820" s="68"/>
      <c r="AO18820" s="68"/>
    </row>
    <row r="18821" spans="40:41" x14ac:dyDescent="0.15">
      <c r="AN18821" s="68"/>
      <c r="AO18821" s="68"/>
    </row>
    <row r="18822" spans="40:41" x14ac:dyDescent="0.15">
      <c r="AN18822" s="68"/>
      <c r="AO18822" s="68"/>
    </row>
    <row r="18823" spans="40:41" x14ac:dyDescent="0.15">
      <c r="AN18823" s="68"/>
      <c r="AO18823" s="68"/>
    </row>
    <row r="18824" spans="40:41" x14ac:dyDescent="0.15">
      <c r="AN18824" s="68"/>
      <c r="AO18824" s="68"/>
    </row>
    <row r="18825" spans="40:41" x14ac:dyDescent="0.15">
      <c r="AN18825" s="68"/>
      <c r="AO18825" s="68"/>
    </row>
    <row r="18826" spans="40:41" x14ac:dyDescent="0.15">
      <c r="AN18826" s="68"/>
      <c r="AO18826" s="68"/>
    </row>
    <row r="18827" spans="40:41" x14ac:dyDescent="0.15">
      <c r="AN18827" s="68"/>
      <c r="AO18827" s="68"/>
    </row>
    <row r="18828" spans="40:41" x14ac:dyDescent="0.15">
      <c r="AN18828" s="68"/>
      <c r="AO18828" s="68"/>
    </row>
    <row r="18829" spans="40:41" x14ac:dyDescent="0.15">
      <c r="AN18829" s="68"/>
      <c r="AO18829" s="68"/>
    </row>
    <row r="18830" spans="40:41" x14ac:dyDescent="0.15">
      <c r="AN18830" s="68"/>
      <c r="AO18830" s="68"/>
    </row>
    <row r="18831" spans="40:41" x14ac:dyDescent="0.15">
      <c r="AN18831" s="68"/>
      <c r="AO18831" s="68"/>
    </row>
    <row r="18832" spans="40:41" x14ac:dyDescent="0.15">
      <c r="AN18832" s="68"/>
      <c r="AO18832" s="68"/>
    </row>
    <row r="18833" spans="40:41" x14ac:dyDescent="0.15">
      <c r="AN18833" s="68"/>
      <c r="AO18833" s="68"/>
    </row>
    <row r="18834" spans="40:41" x14ac:dyDescent="0.15">
      <c r="AN18834" s="68"/>
      <c r="AO18834" s="68"/>
    </row>
    <row r="18835" spans="40:41" x14ac:dyDescent="0.15">
      <c r="AN18835" s="68"/>
      <c r="AO18835" s="68"/>
    </row>
    <row r="18836" spans="40:41" x14ac:dyDescent="0.15">
      <c r="AN18836" s="68"/>
      <c r="AO18836" s="68"/>
    </row>
    <row r="18837" spans="40:41" x14ac:dyDescent="0.15">
      <c r="AN18837" s="68"/>
      <c r="AO18837" s="68"/>
    </row>
    <row r="18838" spans="40:41" x14ac:dyDescent="0.15">
      <c r="AN18838" s="68"/>
      <c r="AO18838" s="68"/>
    </row>
    <row r="18839" spans="40:41" x14ac:dyDescent="0.15">
      <c r="AN18839" s="68"/>
      <c r="AO18839" s="68"/>
    </row>
    <row r="18840" spans="40:41" x14ac:dyDescent="0.15">
      <c r="AN18840" s="68"/>
      <c r="AO18840" s="68"/>
    </row>
    <row r="18841" spans="40:41" x14ac:dyDescent="0.15">
      <c r="AN18841" s="68"/>
      <c r="AO18841" s="68"/>
    </row>
    <row r="18842" spans="40:41" x14ac:dyDescent="0.15">
      <c r="AN18842" s="68"/>
      <c r="AO18842" s="68"/>
    </row>
    <row r="18843" spans="40:41" x14ac:dyDescent="0.15">
      <c r="AN18843" s="68"/>
      <c r="AO18843" s="68"/>
    </row>
    <row r="18844" spans="40:41" x14ac:dyDescent="0.15">
      <c r="AN18844" s="68"/>
      <c r="AO18844" s="68"/>
    </row>
    <row r="18845" spans="40:41" x14ac:dyDescent="0.15">
      <c r="AN18845" s="68"/>
      <c r="AO18845" s="68"/>
    </row>
    <row r="18846" spans="40:41" x14ac:dyDescent="0.15">
      <c r="AN18846" s="68"/>
      <c r="AO18846" s="68"/>
    </row>
    <row r="18847" spans="40:41" x14ac:dyDescent="0.15">
      <c r="AN18847" s="68"/>
      <c r="AO18847" s="68"/>
    </row>
    <row r="18848" spans="40:41" x14ac:dyDescent="0.15">
      <c r="AN18848" s="68"/>
      <c r="AO18848" s="68"/>
    </row>
    <row r="18849" spans="40:41" x14ac:dyDescent="0.15">
      <c r="AN18849" s="68"/>
      <c r="AO18849" s="68"/>
    </row>
    <row r="18850" spans="40:41" x14ac:dyDescent="0.15">
      <c r="AN18850" s="68"/>
      <c r="AO18850" s="68"/>
    </row>
    <row r="18851" spans="40:41" x14ac:dyDescent="0.15">
      <c r="AN18851" s="68"/>
      <c r="AO18851" s="68"/>
    </row>
    <row r="18852" spans="40:41" x14ac:dyDescent="0.15">
      <c r="AN18852" s="68"/>
      <c r="AO18852" s="68"/>
    </row>
    <row r="18853" spans="40:41" x14ac:dyDescent="0.15">
      <c r="AN18853" s="68"/>
      <c r="AO18853" s="68"/>
    </row>
    <row r="18854" spans="40:41" x14ac:dyDescent="0.15">
      <c r="AN18854" s="68"/>
      <c r="AO18854" s="68"/>
    </row>
    <row r="18855" spans="40:41" x14ac:dyDescent="0.15">
      <c r="AN18855" s="68"/>
      <c r="AO18855" s="68"/>
    </row>
    <row r="18856" spans="40:41" x14ac:dyDescent="0.15">
      <c r="AN18856" s="68"/>
      <c r="AO18856" s="68"/>
    </row>
    <row r="18857" spans="40:41" x14ac:dyDescent="0.15">
      <c r="AN18857" s="68"/>
      <c r="AO18857" s="68"/>
    </row>
    <row r="18858" spans="40:41" x14ac:dyDescent="0.15">
      <c r="AN18858" s="68"/>
      <c r="AO18858" s="68"/>
    </row>
    <row r="18859" spans="40:41" x14ac:dyDescent="0.15">
      <c r="AN18859" s="68"/>
      <c r="AO18859" s="68"/>
    </row>
    <row r="18860" spans="40:41" x14ac:dyDescent="0.15">
      <c r="AN18860" s="68"/>
      <c r="AO18860" s="68"/>
    </row>
    <row r="18861" spans="40:41" x14ac:dyDescent="0.15">
      <c r="AN18861" s="68"/>
      <c r="AO18861" s="68"/>
    </row>
    <row r="18862" spans="40:41" x14ac:dyDescent="0.15">
      <c r="AN18862" s="68"/>
      <c r="AO18862" s="68"/>
    </row>
    <row r="18863" spans="40:41" x14ac:dyDescent="0.15">
      <c r="AN18863" s="68"/>
      <c r="AO18863" s="68"/>
    </row>
    <row r="18864" spans="40:41" x14ac:dyDescent="0.15">
      <c r="AN18864" s="68"/>
      <c r="AO18864" s="68"/>
    </row>
    <row r="18865" spans="40:41" x14ac:dyDescent="0.15">
      <c r="AN18865" s="68"/>
      <c r="AO18865" s="68"/>
    </row>
    <row r="18866" spans="40:41" x14ac:dyDescent="0.15">
      <c r="AN18866" s="68"/>
      <c r="AO18866" s="68"/>
    </row>
    <row r="18867" spans="40:41" x14ac:dyDescent="0.15">
      <c r="AN18867" s="68"/>
      <c r="AO18867" s="68"/>
    </row>
    <row r="18868" spans="40:41" x14ac:dyDescent="0.15">
      <c r="AN18868" s="68"/>
      <c r="AO18868" s="68"/>
    </row>
    <row r="18869" spans="40:41" x14ac:dyDescent="0.15">
      <c r="AN18869" s="68"/>
      <c r="AO18869" s="68"/>
    </row>
    <row r="18870" spans="40:41" x14ac:dyDescent="0.15">
      <c r="AN18870" s="68"/>
      <c r="AO18870" s="68"/>
    </row>
    <row r="18871" spans="40:41" x14ac:dyDescent="0.15">
      <c r="AN18871" s="68"/>
      <c r="AO18871" s="68"/>
    </row>
    <row r="18872" spans="40:41" x14ac:dyDescent="0.15">
      <c r="AN18872" s="68"/>
      <c r="AO18872" s="68"/>
    </row>
    <row r="18873" spans="40:41" x14ac:dyDescent="0.15">
      <c r="AN18873" s="68"/>
      <c r="AO18873" s="68"/>
    </row>
    <row r="18874" spans="40:41" x14ac:dyDescent="0.15">
      <c r="AN18874" s="68"/>
      <c r="AO18874" s="68"/>
    </row>
    <row r="18875" spans="40:41" x14ac:dyDescent="0.15">
      <c r="AN18875" s="68"/>
      <c r="AO18875" s="68"/>
    </row>
    <row r="18876" spans="40:41" x14ac:dyDescent="0.15">
      <c r="AN18876" s="68"/>
      <c r="AO18876" s="68"/>
    </row>
    <row r="18877" spans="40:41" x14ac:dyDescent="0.15">
      <c r="AN18877" s="68"/>
      <c r="AO18877" s="68"/>
    </row>
    <row r="18878" spans="40:41" x14ac:dyDescent="0.15">
      <c r="AN18878" s="68"/>
      <c r="AO18878" s="68"/>
    </row>
    <row r="18879" spans="40:41" x14ac:dyDescent="0.15">
      <c r="AN18879" s="68"/>
      <c r="AO18879" s="68"/>
    </row>
    <row r="18880" spans="40:41" x14ac:dyDescent="0.15">
      <c r="AN18880" s="68"/>
      <c r="AO18880" s="68"/>
    </row>
    <row r="18881" spans="40:41" x14ac:dyDescent="0.15">
      <c r="AN18881" s="68"/>
      <c r="AO18881" s="68"/>
    </row>
    <row r="18882" spans="40:41" x14ac:dyDescent="0.15">
      <c r="AN18882" s="68"/>
      <c r="AO18882" s="68"/>
    </row>
    <row r="18883" spans="40:41" x14ac:dyDescent="0.15">
      <c r="AN18883" s="68"/>
      <c r="AO18883" s="68"/>
    </row>
    <row r="18884" spans="40:41" x14ac:dyDescent="0.15">
      <c r="AN18884" s="68"/>
      <c r="AO18884" s="68"/>
    </row>
    <row r="18885" spans="40:41" x14ac:dyDescent="0.15">
      <c r="AN18885" s="68"/>
      <c r="AO18885" s="68"/>
    </row>
    <row r="18886" spans="40:41" x14ac:dyDescent="0.15">
      <c r="AN18886" s="68"/>
      <c r="AO18886" s="68"/>
    </row>
    <row r="18887" spans="40:41" x14ac:dyDescent="0.15">
      <c r="AN18887" s="68"/>
      <c r="AO18887" s="68"/>
    </row>
    <row r="18888" spans="40:41" x14ac:dyDescent="0.15">
      <c r="AN18888" s="68"/>
      <c r="AO18888" s="68"/>
    </row>
    <row r="18889" spans="40:41" x14ac:dyDescent="0.15">
      <c r="AN18889" s="68"/>
      <c r="AO18889" s="68"/>
    </row>
    <row r="18890" spans="40:41" x14ac:dyDescent="0.15">
      <c r="AN18890" s="68"/>
      <c r="AO18890" s="68"/>
    </row>
    <row r="18891" spans="40:41" x14ac:dyDescent="0.15">
      <c r="AN18891" s="68"/>
      <c r="AO18891" s="68"/>
    </row>
    <row r="18892" spans="40:41" x14ac:dyDescent="0.15">
      <c r="AN18892" s="68"/>
      <c r="AO18892" s="68"/>
    </row>
    <row r="18893" spans="40:41" x14ac:dyDescent="0.15">
      <c r="AN18893" s="68"/>
      <c r="AO18893" s="68"/>
    </row>
    <row r="18894" spans="40:41" x14ac:dyDescent="0.15">
      <c r="AN18894" s="68"/>
      <c r="AO18894" s="68"/>
    </row>
    <row r="18895" spans="40:41" x14ac:dyDescent="0.15">
      <c r="AN18895" s="68"/>
      <c r="AO18895" s="68"/>
    </row>
    <row r="18896" spans="40:41" x14ac:dyDescent="0.15">
      <c r="AN18896" s="68"/>
      <c r="AO18896" s="68"/>
    </row>
    <row r="18897" spans="40:41" x14ac:dyDescent="0.15">
      <c r="AN18897" s="68"/>
      <c r="AO18897" s="68"/>
    </row>
    <row r="18898" spans="40:41" x14ac:dyDescent="0.15">
      <c r="AN18898" s="68"/>
      <c r="AO18898" s="68"/>
    </row>
    <row r="18899" spans="40:41" x14ac:dyDescent="0.15">
      <c r="AN18899" s="68"/>
      <c r="AO18899" s="68"/>
    </row>
    <row r="18900" spans="40:41" x14ac:dyDescent="0.15">
      <c r="AN18900" s="68"/>
      <c r="AO18900" s="68"/>
    </row>
    <row r="18901" spans="40:41" x14ac:dyDescent="0.15">
      <c r="AN18901" s="68"/>
      <c r="AO18901" s="68"/>
    </row>
    <row r="18902" spans="40:41" x14ac:dyDescent="0.15">
      <c r="AN18902" s="68"/>
      <c r="AO18902" s="68"/>
    </row>
    <row r="18903" spans="40:41" x14ac:dyDescent="0.15">
      <c r="AN18903" s="68"/>
      <c r="AO18903" s="68"/>
    </row>
    <row r="18904" spans="40:41" x14ac:dyDescent="0.15">
      <c r="AN18904" s="68"/>
      <c r="AO18904" s="68"/>
    </row>
    <row r="18905" spans="40:41" x14ac:dyDescent="0.15">
      <c r="AN18905" s="68"/>
      <c r="AO18905" s="68"/>
    </row>
    <row r="18906" spans="40:41" x14ac:dyDescent="0.15">
      <c r="AN18906" s="68"/>
      <c r="AO18906" s="68"/>
    </row>
    <row r="18907" spans="40:41" x14ac:dyDescent="0.15">
      <c r="AN18907" s="68"/>
      <c r="AO18907" s="68"/>
    </row>
    <row r="18908" spans="40:41" x14ac:dyDescent="0.15">
      <c r="AN18908" s="68"/>
      <c r="AO18908" s="68"/>
    </row>
    <row r="18909" spans="40:41" x14ac:dyDescent="0.15">
      <c r="AN18909" s="68"/>
      <c r="AO18909" s="68"/>
    </row>
    <row r="18910" spans="40:41" x14ac:dyDescent="0.15">
      <c r="AN18910" s="68"/>
      <c r="AO18910" s="68"/>
    </row>
    <row r="18911" spans="40:41" x14ac:dyDescent="0.15">
      <c r="AN18911" s="68"/>
      <c r="AO18911" s="68"/>
    </row>
    <row r="18912" spans="40:41" x14ac:dyDescent="0.15">
      <c r="AN18912" s="68"/>
      <c r="AO18912" s="68"/>
    </row>
    <row r="18913" spans="40:41" x14ac:dyDescent="0.15">
      <c r="AN18913" s="68"/>
      <c r="AO18913" s="68"/>
    </row>
    <row r="18914" spans="40:41" x14ac:dyDescent="0.15">
      <c r="AN18914" s="68"/>
      <c r="AO18914" s="68"/>
    </row>
    <row r="18915" spans="40:41" x14ac:dyDescent="0.15">
      <c r="AN18915" s="68"/>
      <c r="AO18915" s="68"/>
    </row>
    <row r="18916" spans="40:41" x14ac:dyDescent="0.15">
      <c r="AN18916" s="68"/>
      <c r="AO18916" s="68"/>
    </row>
    <row r="18917" spans="40:41" x14ac:dyDescent="0.15">
      <c r="AN18917" s="68"/>
      <c r="AO18917" s="68"/>
    </row>
    <row r="18918" spans="40:41" x14ac:dyDescent="0.15">
      <c r="AN18918" s="68"/>
      <c r="AO18918" s="68"/>
    </row>
    <row r="18919" spans="40:41" x14ac:dyDescent="0.15">
      <c r="AN18919" s="68"/>
      <c r="AO18919" s="68"/>
    </row>
    <row r="18920" spans="40:41" x14ac:dyDescent="0.15">
      <c r="AN18920" s="68"/>
      <c r="AO18920" s="68"/>
    </row>
    <row r="18921" spans="40:41" x14ac:dyDescent="0.15">
      <c r="AN18921" s="68"/>
      <c r="AO18921" s="68"/>
    </row>
    <row r="18922" spans="40:41" x14ac:dyDescent="0.15">
      <c r="AN18922" s="68"/>
      <c r="AO18922" s="68"/>
    </row>
    <row r="18923" spans="40:41" x14ac:dyDescent="0.15">
      <c r="AN18923" s="68"/>
      <c r="AO18923" s="68"/>
    </row>
    <row r="18924" spans="40:41" x14ac:dyDescent="0.15">
      <c r="AN18924" s="68"/>
      <c r="AO18924" s="68"/>
    </row>
    <row r="18925" spans="40:41" x14ac:dyDescent="0.15">
      <c r="AN18925" s="68"/>
      <c r="AO18925" s="68"/>
    </row>
    <row r="18926" spans="40:41" x14ac:dyDescent="0.15">
      <c r="AN18926" s="68"/>
      <c r="AO18926" s="68"/>
    </row>
    <row r="18927" spans="40:41" x14ac:dyDescent="0.15">
      <c r="AN18927" s="68"/>
      <c r="AO18927" s="68"/>
    </row>
    <row r="18928" spans="40:41" x14ac:dyDescent="0.15">
      <c r="AN18928" s="68"/>
      <c r="AO18928" s="68"/>
    </row>
    <row r="18929" spans="40:41" x14ac:dyDescent="0.15">
      <c r="AN18929" s="68"/>
      <c r="AO18929" s="68"/>
    </row>
    <row r="18930" spans="40:41" x14ac:dyDescent="0.15">
      <c r="AN18930" s="68"/>
      <c r="AO18930" s="68"/>
    </row>
    <row r="18931" spans="40:41" x14ac:dyDescent="0.15">
      <c r="AN18931" s="68"/>
      <c r="AO18931" s="68"/>
    </row>
    <row r="18932" spans="40:41" x14ac:dyDescent="0.15">
      <c r="AN18932" s="68"/>
      <c r="AO18932" s="68"/>
    </row>
    <row r="18933" spans="40:41" x14ac:dyDescent="0.15">
      <c r="AN18933" s="68"/>
      <c r="AO18933" s="68"/>
    </row>
    <row r="18934" spans="40:41" x14ac:dyDescent="0.15">
      <c r="AN18934" s="68"/>
      <c r="AO18934" s="68"/>
    </row>
    <row r="18935" spans="40:41" x14ac:dyDescent="0.15">
      <c r="AN18935" s="68"/>
      <c r="AO18935" s="68"/>
    </row>
    <row r="18936" spans="40:41" x14ac:dyDescent="0.15">
      <c r="AN18936" s="68"/>
      <c r="AO18936" s="68"/>
    </row>
    <row r="18937" spans="40:41" x14ac:dyDescent="0.15">
      <c r="AN18937" s="68"/>
      <c r="AO18937" s="68"/>
    </row>
    <row r="18938" spans="40:41" x14ac:dyDescent="0.15">
      <c r="AN18938" s="68"/>
      <c r="AO18938" s="68"/>
    </row>
    <row r="18939" spans="40:41" x14ac:dyDescent="0.15">
      <c r="AN18939" s="68"/>
      <c r="AO18939" s="68"/>
    </row>
    <row r="18940" spans="40:41" x14ac:dyDescent="0.15">
      <c r="AN18940" s="68"/>
      <c r="AO18940" s="68"/>
    </row>
    <row r="18941" spans="40:41" x14ac:dyDescent="0.15">
      <c r="AN18941" s="68"/>
      <c r="AO18941" s="68"/>
    </row>
    <row r="18942" spans="40:41" x14ac:dyDescent="0.15">
      <c r="AN18942" s="68"/>
      <c r="AO18942" s="68"/>
    </row>
    <row r="18943" spans="40:41" x14ac:dyDescent="0.15">
      <c r="AN18943" s="68"/>
      <c r="AO18943" s="68"/>
    </row>
    <row r="18944" spans="40:41" x14ac:dyDescent="0.15">
      <c r="AN18944" s="68"/>
      <c r="AO18944" s="68"/>
    </row>
    <row r="18945" spans="40:41" x14ac:dyDescent="0.15">
      <c r="AN18945" s="68"/>
      <c r="AO18945" s="68"/>
    </row>
    <row r="18946" spans="40:41" x14ac:dyDescent="0.15">
      <c r="AN18946" s="68"/>
      <c r="AO18946" s="68"/>
    </row>
    <row r="18947" spans="40:41" x14ac:dyDescent="0.15">
      <c r="AN18947" s="68"/>
      <c r="AO18947" s="68"/>
    </row>
    <row r="18948" spans="40:41" x14ac:dyDescent="0.15">
      <c r="AN18948" s="68"/>
      <c r="AO18948" s="68"/>
    </row>
    <row r="18949" spans="40:41" x14ac:dyDescent="0.15">
      <c r="AN18949" s="68"/>
      <c r="AO18949" s="68"/>
    </row>
    <row r="18950" spans="40:41" x14ac:dyDescent="0.15">
      <c r="AN18950" s="68"/>
      <c r="AO18950" s="68"/>
    </row>
    <row r="18951" spans="40:41" x14ac:dyDescent="0.15">
      <c r="AN18951" s="68"/>
      <c r="AO18951" s="68"/>
    </row>
    <row r="18952" spans="40:41" x14ac:dyDescent="0.15">
      <c r="AN18952" s="68"/>
      <c r="AO18952" s="68"/>
    </row>
    <row r="18953" spans="40:41" x14ac:dyDescent="0.15">
      <c r="AN18953" s="68"/>
      <c r="AO18953" s="68"/>
    </row>
    <row r="18954" spans="40:41" x14ac:dyDescent="0.15">
      <c r="AN18954" s="68"/>
      <c r="AO18954" s="68"/>
    </row>
    <row r="18955" spans="40:41" x14ac:dyDescent="0.15">
      <c r="AN18955" s="68"/>
      <c r="AO18955" s="68"/>
    </row>
    <row r="18956" spans="40:41" x14ac:dyDescent="0.15">
      <c r="AN18956" s="68"/>
      <c r="AO18956" s="68"/>
    </row>
    <row r="18957" spans="40:41" x14ac:dyDescent="0.15">
      <c r="AN18957" s="68"/>
      <c r="AO18957" s="68"/>
    </row>
    <row r="18958" spans="40:41" x14ac:dyDescent="0.15">
      <c r="AN18958" s="68"/>
      <c r="AO18958" s="68"/>
    </row>
    <row r="18959" spans="40:41" x14ac:dyDescent="0.15">
      <c r="AN18959" s="68"/>
      <c r="AO18959" s="68"/>
    </row>
    <row r="18960" spans="40:41" x14ac:dyDescent="0.15">
      <c r="AN18960" s="68"/>
      <c r="AO18960" s="68"/>
    </row>
    <row r="18961" spans="40:41" x14ac:dyDescent="0.15">
      <c r="AN18961" s="68"/>
      <c r="AO18961" s="68"/>
    </row>
    <row r="18962" spans="40:41" x14ac:dyDescent="0.15">
      <c r="AN18962" s="68"/>
      <c r="AO18962" s="68"/>
    </row>
    <row r="18963" spans="40:41" x14ac:dyDescent="0.15">
      <c r="AN18963" s="68"/>
      <c r="AO18963" s="68"/>
    </row>
    <row r="18964" spans="40:41" x14ac:dyDescent="0.15">
      <c r="AN18964" s="68"/>
      <c r="AO18964" s="68"/>
    </row>
    <row r="18965" spans="40:41" x14ac:dyDescent="0.15">
      <c r="AN18965" s="68"/>
      <c r="AO18965" s="68"/>
    </row>
    <row r="18966" spans="40:41" x14ac:dyDescent="0.15">
      <c r="AN18966" s="68"/>
      <c r="AO18966" s="68"/>
    </row>
    <row r="18967" spans="40:41" x14ac:dyDescent="0.15">
      <c r="AN18967" s="68"/>
      <c r="AO18967" s="68"/>
    </row>
    <row r="18968" spans="40:41" x14ac:dyDescent="0.15">
      <c r="AN18968" s="68"/>
      <c r="AO18968" s="68"/>
    </row>
    <row r="18969" spans="40:41" x14ac:dyDescent="0.15">
      <c r="AN18969" s="68"/>
      <c r="AO18969" s="68"/>
    </row>
    <row r="18970" spans="40:41" x14ac:dyDescent="0.15">
      <c r="AN18970" s="68"/>
      <c r="AO18970" s="68"/>
    </row>
    <row r="18971" spans="40:41" x14ac:dyDescent="0.15">
      <c r="AN18971" s="68"/>
      <c r="AO18971" s="68"/>
    </row>
    <row r="18972" spans="40:41" x14ac:dyDescent="0.15">
      <c r="AN18972" s="68"/>
      <c r="AO18972" s="68"/>
    </row>
    <row r="18973" spans="40:41" x14ac:dyDescent="0.15">
      <c r="AN18973" s="68"/>
      <c r="AO18973" s="68"/>
    </row>
    <row r="18974" spans="40:41" x14ac:dyDescent="0.15">
      <c r="AN18974" s="68"/>
      <c r="AO18974" s="68"/>
    </row>
    <row r="18975" spans="40:41" x14ac:dyDescent="0.15">
      <c r="AN18975" s="68"/>
      <c r="AO18975" s="68"/>
    </row>
    <row r="18976" spans="40:41" x14ac:dyDescent="0.15">
      <c r="AN18976" s="68"/>
      <c r="AO18976" s="68"/>
    </row>
    <row r="18977" spans="40:41" x14ac:dyDescent="0.15">
      <c r="AN18977" s="68"/>
      <c r="AO18977" s="68"/>
    </row>
    <row r="18978" spans="40:41" x14ac:dyDescent="0.15">
      <c r="AN18978" s="68"/>
      <c r="AO18978" s="68"/>
    </row>
    <row r="18979" spans="40:41" x14ac:dyDescent="0.15">
      <c r="AN18979" s="68"/>
      <c r="AO18979" s="68"/>
    </row>
    <row r="18980" spans="40:41" x14ac:dyDescent="0.15">
      <c r="AN18980" s="68"/>
      <c r="AO18980" s="68"/>
    </row>
    <row r="18981" spans="40:41" x14ac:dyDescent="0.15">
      <c r="AN18981" s="68"/>
      <c r="AO18981" s="68"/>
    </row>
    <row r="18982" spans="40:41" x14ac:dyDescent="0.15">
      <c r="AN18982" s="68"/>
      <c r="AO18982" s="68"/>
    </row>
    <row r="18983" spans="40:41" x14ac:dyDescent="0.15">
      <c r="AN18983" s="68"/>
      <c r="AO18983" s="68"/>
    </row>
    <row r="18984" spans="40:41" x14ac:dyDescent="0.15">
      <c r="AN18984" s="68"/>
      <c r="AO18984" s="68"/>
    </row>
    <row r="18985" spans="40:41" x14ac:dyDescent="0.15">
      <c r="AN18985" s="68"/>
      <c r="AO18985" s="68"/>
    </row>
    <row r="18986" spans="40:41" x14ac:dyDescent="0.15">
      <c r="AN18986" s="68"/>
      <c r="AO18986" s="68"/>
    </row>
    <row r="18987" spans="40:41" x14ac:dyDescent="0.15">
      <c r="AN18987" s="68"/>
      <c r="AO18987" s="68"/>
    </row>
    <row r="18988" spans="40:41" x14ac:dyDescent="0.15">
      <c r="AN18988" s="68"/>
      <c r="AO18988" s="68"/>
    </row>
    <row r="18989" spans="40:41" x14ac:dyDescent="0.15">
      <c r="AN18989" s="68"/>
      <c r="AO18989" s="68"/>
    </row>
    <row r="18990" spans="40:41" x14ac:dyDescent="0.15">
      <c r="AN18990" s="68"/>
      <c r="AO18990" s="68"/>
    </row>
    <row r="18991" spans="40:41" x14ac:dyDescent="0.15">
      <c r="AN18991" s="68"/>
      <c r="AO18991" s="68"/>
    </row>
    <row r="18992" spans="40:41" x14ac:dyDescent="0.15">
      <c r="AN18992" s="68"/>
      <c r="AO18992" s="68"/>
    </row>
    <row r="18993" spans="40:41" x14ac:dyDescent="0.15">
      <c r="AN18993" s="68"/>
      <c r="AO18993" s="68"/>
    </row>
    <row r="18994" spans="40:41" x14ac:dyDescent="0.15">
      <c r="AN18994" s="68"/>
      <c r="AO18994" s="68"/>
    </row>
    <row r="18995" spans="40:41" x14ac:dyDescent="0.15">
      <c r="AN18995" s="68"/>
      <c r="AO18995" s="68"/>
    </row>
    <row r="18996" spans="40:41" x14ac:dyDescent="0.15">
      <c r="AN18996" s="68"/>
      <c r="AO18996" s="68"/>
    </row>
    <row r="18997" spans="40:41" x14ac:dyDescent="0.15">
      <c r="AN18997" s="68"/>
      <c r="AO18997" s="68"/>
    </row>
    <row r="18998" spans="40:41" x14ac:dyDescent="0.15">
      <c r="AN18998" s="68"/>
      <c r="AO18998" s="68"/>
    </row>
    <row r="18999" spans="40:41" x14ac:dyDescent="0.15">
      <c r="AN18999" s="68"/>
      <c r="AO18999" s="68"/>
    </row>
    <row r="19000" spans="40:41" x14ac:dyDescent="0.15">
      <c r="AN19000" s="68"/>
      <c r="AO19000" s="68"/>
    </row>
    <row r="19001" spans="40:41" x14ac:dyDescent="0.15">
      <c r="AN19001" s="68"/>
      <c r="AO19001" s="68"/>
    </row>
    <row r="19002" spans="40:41" x14ac:dyDescent="0.15">
      <c r="AN19002" s="68"/>
      <c r="AO19002" s="68"/>
    </row>
    <row r="19003" spans="40:41" x14ac:dyDescent="0.15">
      <c r="AN19003" s="68"/>
      <c r="AO19003" s="68"/>
    </row>
    <row r="19004" spans="40:41" x14ac:dyDescent="0.15">
      <c r="AN19004" s="68"/>
      <c r="AO19004" s="68"/>
    </row>
    <row r="19005" spans="40:41" x14ac:dyDescent="0.15">
      <c r="AN19005" s="68"/>
      <c r="AO19005" s="68"/>
    </row>
    <row r="19006" spans="40:41" x14ac:dyDescent="0.15">
      <c r="AN19006" s="68"/>
      <c r="AO19006" s="68"/>
    </row>
    <row r="19007" spans="40:41" x14ac:dyDescent="0.15">
      <c r="AN19007" s="68"/>
      <c r="AO19007" s="68"/>
    </row>
    <row r="19008" spans="40:41" x14ac:dyDescent="0.15">
      <c r="AN19008" s="68"/>
      <c r="AO19008" s="68"/>
    </row>
    <row r="19009" spans="40:41" x14ac:dyDescent="0.15">
      <c r="AN19009" s="68"/>
      <c r="AO19009" s="68"/>
    </row>
    <row r="19010" spans="40:41" x14ac:dyDescent="0.15">
      <c r="AN19010" s="68"/>
      <c r="AO19010" s="68"/>
    </row>
    <row r="19011" spans="40:41" x14ac:dyDescent="0.15">
      <c r="AN19011" s="68"/>
      <c r="AO19011" s="68"/>
    </row>
    <row r="19012" spans="40:41" x14ac:dyDescent="0.15">
      <c r="AN19012" s="68"/>
      <c r="AO19012" s="68"/>
    </row>
    <row r="19013" spans="40:41" x14ac:dyDescent="0.15">
      <c r="AN19013" s="68"/>
      <c r="AO19013" s="68"/>
    </row>
    <row r="19014" spans="40:41" x14ac:dyDescent="0.15">
      <c r="AN19014" s="68"/>
      <c r="AO19014" s="68"/>
    </row>
    <row r="19015" spans="40:41" x14ac:dyDescent="0.15">
      <c r="AN19015" s="68"/>
      <c r="AO19015" s="68"/>
    </row>
    <row r="19016" spans="40:41" x14ac:dyDescent="0.15">
      <c r="AN19016" s="68"/>
      <c r="AO19016" s="68"/>
    </row>
    <row r="19017" spans="40:41" x14ac:dyDescent="0.15">
      <c r="AN19017" s="68"/>
      <c r="AO19017" s="68"/>
    </row>
    <row r="19018" spans="40:41" x14ac:dyDescent="0.15">
      <c r="AN19018" s="68"/>
      <c r="AO19018" s="68"/>
    </row>
    <row r="19019" spans="40:41" x14ac:dyDescent="0.15">
      <c r="AN19019" s="68"/>
      <c r="AO19019" s="68"/>
    </row>
    <row r="19020" spans="40:41" x14ac:dyDescent="0.15">
      <c r="AN19020" s="68"/>
      <c r="AO19020" s="68"/>
    </row>
    <row r="19021" spans="40:41" x14ac:dyDescent="0.15">
      <c r="AN19021" s="68"/>
      <c r="AO19021" s="68"/>
    </row>
    <row r="19022" spans="40:41" x14ac:dyDescent="0.15">
      <c r="AN19022" s="68"/>
      <c r="AO19022" s="68"/>
    </row>
    <row r="19023" spans="40:41" x14ac:dyDescent="0.15">
      <c r="AN19023" s="68"/>
      <c r="AO19023" s="68"/>
    </row>
    <row r="19024" spans="40:41" x14ac:dyDescent="0.15">
      <c r="AN19024" s="68"/>
      <c r="AO19024" s="68"/>
    </row>
    <row r="19025" spans="40:41" x14ac:dyDescent="0.15">
      <c r="AN19025" s="68"/>
      <c r="AO19025" s="68"/>
    </row>
    <row r="19026" spans="40:41" x14ac:dyDescent="0.15">
      <c r="AN19026" s="68"/>
      <c r="AO19026" s="68"/>
    </row>
    <row r="19027" spans="40:41" x14ac:dyDescent="0.15">
      <c r="AN19027" s="68"/>
      <c r="AO19027" s="68"/>
    </row>
    <row r="19028" spans="40:41" x14ac:dyDescent="0.15">
      <c r="AN19028" s="68"/>
      <c r="AO19028" s="68"/>
    </row>
    <row r="19029" spans="40:41" x14ac:dyDescent="0.15">
      <c r="AN19029" s="68"/>
      <c r="AO19029" s="68"/>
    </row>
    <row r="19030" spans="40:41" x14ac:dyDescent="0.15">
      <c r="AN19030" s="68"/>
      <c r="AO19030" s="68"/>
    </row>
    <row r="19031" spans="40:41" x14ac:dyDescent="0.15">
      <c r="AN19031" s="68"/>
      <c r="AO19031" s="68"/>
    </row>
    <row r="19032" spans="40:41" x14ac:dyDescent="0.15">
      <c r="AN19032" s="68"/>
      <c r="AO19032" s="68"/>
    </row>
    <row r="19033" spans="40:41" x14ac:dyDescent="0.15">
      <c r="AN19033" s="68"/>
      <c r="AO19033" s="68"/>
    </row>
    <row r="19034" spans="40:41" x14ac:dyDescent="0.15">
      <c r="AN19034" s="68"/>
      <c r="AO19034" s="68"/>
    </row>
    <row r="19035" spans="40:41" x14ac:dyDescent="0.15">
      <c r="AN19035" s="68"/>
      <c r="AO19035" s="68"/>
    </row>
    <row r="19036" spans="40:41" x14ac:dyDescent="0.15">
      <c r="AN19036" s="68"/>
      <c r="AO19036" s="68"/>
    </row>
    <row r="19037" spans="40:41" x14ac:dyDescent="0.15">
      <c r="AN19037" s="68"/>
      <c r="AO19037" s="68"/>
    </row>
    <row r="19038" spans="40:41" x14ac:dyDescent="0.15">
      <c r="AN19038" s="68"/>
      <c r="AO19038" s="68"/>
    </row>
    <row r="19039" spans="40:41" x14ac:dyDescent="0.15">
      <c r="AN19039" s="68"/>
      <c r="AO19039" s="68"/>
    </row>
    <row r="19040" spans="40:41" x14ac:dyDescent="0.15">
      <c r="AN19040" s="68"/>
      <c r="AO19040" s="68"/>
    </row>
    <row r="19041" spans="40:41" x14ac:dyDescent="0.15">
      <c r="AN19041" s="68"/>
      <c r="AO19041" s="68"/>
    </row>
    <row r="19042" spans="40:41" x14ac:dyDescent="0.15">
      <c r="AN19042" s="68"/>
      <c r="AO19042" s="68"/>
    </row>
    <row r="19043" spans="40:41" x14ac:dyDescent="0.15">
      <c r="AN19043" s="68"/>
      <c r="AO19043" s="68"/>
    </row>
    <row r="19044" spans="40:41" x14ac:dyDescent="0.15">
      <c r="AN19044" s="68"/>
      <c r="AO19044" s="68"/>
    </row>
    <row r="19045" spans="40:41" x14ac:dyDescent="0.15">
      <c r="AN19045" s="68"/>
      <c r="AO19045" s="68"/>
    </row>
    <row r="19046" spans="40:41" x14ac:dyDescent="0.15">
      <c r="AN19046" s="68"/>
      <c r="AO19046" s="68"/>
    </row>
    <row r="19047" spans="40:41" x14ac:dyDescent="0.15">
      <c r="AN19047" s="68"/>
      <c r="AO19047" s="68"/>
    </row>
    <row r="19048" spans="40:41" x14ac:dyDescent="0.15">
      <c r="AN19048" s="68"/>
      <c r="AO19048" s="68"/>
    </row>
    <row r="19049" spans="40:41" x14ac:dyDescent="0.15">
      <c r="AN19049" s="68"/>
      <c r="AO19049" s="68"/>
    </row>
    <row r="19050" spans="40:41" x14ac:dyDescent="0.15">
      <c r="AN19050" s="68"/>
      <c r="AO19050" s="68"/>
    </row>
    <row r="19051" spans="40:41" x14ac:dyDescent="0.15">
      <c r="AN19051" s="68"/>
      <c r="AO19051" s="68"/>
    </row>
    <row r="19052" spans="40:41" x14ac:dyDescent="0.15">
      <c r="AN19052" s="68"/>
      <c r="AO19052" s="68"/>
    </row>
    <row r="19053" spans="40:41" x14ac:dyDescent="0.15">
      <c r="AN19053" s="68"/>
      <c r="AO19053" s="68"/>
    </row>
    <row r="19054" spans="40:41" x14ac:dyDescent="0.15">
      <c r="AN19054" s="68"/>
      <c r="AO19054" s="68"/>
    </row>
    <row r="19055" spans="40:41" x14ac:dyDescent="0.15">
      <c r="AN19055" s="68"/>
      <c r="AO19055" s="68"/>
    </row>
    <row r="19056" spans="40:41" x14ac:dyDescent="0.15">
      <c r="AN19056" s="68"/>
      <c r="AO19056" s="68"/>
    </row>
    <row r="19057" spans="40:41" x14ac:dyDescent="0.15">
      <c r="AN19057" s="68"/>
      <c r="AO19057" s="68"/>
    </row>
    <row r="19058" spans="40:41" x14ac:dyDescent="0.15">
      <c r="AN19058" s="68"/>
      <c r="AO19058" s="68"/>
    </row>
    <row r="19059" spans="40:41" x14ac:dyDescent="0.15">
      <c r="AN19059" s="68"/>
      <c r="AO19059" s="68"/>
    </row>
    <row r="19060" spans="40:41" x14ac:dyDescent="0.15">
      <c r="AN19060" s="68"/>
      <c r="AO19060" s="68"/>
    </row>
    <row r="19061" spans="40:41" x14ac:dyDescent="0.15">
      <c r="AN19061" s="68"/>
      <c r="AO19061" s="68"/>
    </row>
    <row r="19062" spans="40:41" x14ac:dyDescent="0.15">
      <c r="AN19062" s="68"/>
      <c r="AO19062" s="68"/>
    </row>
    <row r="19063" spans="40:41" x14ac:dyDescent="0.15">
      <c r="AN19063" s="68"/>
      <c r="AO19063" s="68"/>
    </row>
  </sheetData>
  <mergeCells count="9">
    <mergeCell ref="L10:S10"/>
    <mergeCell ref="V10:X10"/>
    <mergeCell ref="AD10:AF10"/>
    <mergeCell ref="AQ10:AR10"/>
    <mergeCell ref="C1:K1"/>
    <mergeCell ref="V4:X4"/>
    <mergeCell ref="AD4:AF4"/>
    <mergeCell ref="C5:G5"/>
    <mergeCell ref="AQ5:AR5"/>
  </mergeCells>
  <pageMargins left="0.7" right="0.7" top="0.75" bottom="0.75" header="0.3" footer="0.3"/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"/>
  <dimension ref="A1"/>
  <sheetViews>
    <sheetView workbookViewId="0">
      <selection activeCell="X26" sqref="X26"/>
    </sheetView>
  </sheetViews>
  <sheetFormatPr baseColWidth="10" defaultColWidth="8.83203125" defaultRowHeight="13" x14ac:dyDescent="0.15"/>
  <cols>
    <col min="1" max="16384" width="8.83203125" style="356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/>
  <dimension ref="A1"/>
  <sheetViews>
    <sheetView workbookViewId="0">
      <selection activeCell="V37" sqref="V37"/>
    </sheetView>
  </sheetViews>
  <sheetFormatPr baseColWidth="10" defaultColWidth="8.83203125" defaultRowHeight="13" x14ac:dyDescent="0.15"/>
  <cols>
    <col min="1" max="16384" width="8.83203125" style="356"/>
  </cols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04e07d6-c20b-4e0d-9b90-606876d1587c" xsi:nil="true"/>
    <lcf76f155ced4ddcb4097134ff3c332f xmlns="dfee21f2-720c-479f-b7d6-8d21ff268949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0E96B73F80F249897EEBDEBE919493" ma:contentTypeVersion="14" ma:contentTypeDescription="Een nieuw document maken." ma:contentTypeScope="" ma:versionID="118e8aaf639b25391b633651d72aea7a">
  <xsd:schema xmlns:xsd="http://www.w3.org/2001/XMLSchema" xmlns:xs="http://www.w3.org/2001/XMLSchema" xmlns:p="http://schemas.microsoft.com/office/2006/metadata/properties" xmlns:ns2="dfee21f2-720c-479f-b7d6-8d21ff268949" xmlns:ns3="604e07d6-c20b-4e0d-9b90-606876d1587c" targetNamespace="http://schemas.microsoft.com/office/2006/metadata/properties" ma:root="true" ma:fieldsID="418c88da0acfe5480c20765f3b4cbb1f" ns2:_="" ns3:_="">
    <xsd:import namespace="dfee21f2-720c-479f-b7d6-8d21ff268949"/>
    <xsd:import namespace="604e07d6-c20b-4e0d-9b90-606876d158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ee21f2-720c-479f-b7d6-8d21ff2689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Afbeeldingtags" ma:readOnly="false" ma:fieldId="{5cf76f15-5ced-4ddc-b409-7134ff3c332f}" ma:taxonomyMulti="true" ma:sspId="d5e0f8d3-5d55-42d7-8108-7e842a0d744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4e07d6-c20b-4e0d-9b90-606876d1587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55596d17-a6d4-46a6-80a1-35b1426cbd5f}" ma:internalName="TaxCatchAll" ma:showField="CatchAllData" ma:web="604e07d6-c20b-4e0d-9b90-606876d1587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0B919B1-D664-46B6-AF48-8E99F8B8AC3A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604e07d6-c20b-4e0d-9b90-606876d1587c"/>
    <ds:schemaRef ds:uri="dfee21f2-720c-479f-b7d6-8d21ff268949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498D7A4-281A-4468-AE93-BFF5C5B145C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ee21f2-720c-479f-b7d6-8d21ff268949"/>
    <ds:schemaRef ds:uri="604e07d6-c20b-4e0d-9b90-606876d158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A0FE1BD-DD2F-44E0-B5F1-2F9D5525530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7</vt:i4>
      </vt:variant>
    </vt:vector>
  </HeadingPairs>
  <TitlesOfParts>
    <vt:vector size="21" baseType="lpstr">
      <vt:lpstr>Project info</vt:lpstr>
      <vt:lpstr>Analysis</vt:lpstr>
      <vt:lpstr>Parameters</vt:lpstr>
      <vt:lpstr>Cabazitaxel+</vt:lpstr>
      <vt:lpstr>Mitoxantrone+</vt:lpstr>
      <vt:lpstr>extrapolation</vt:lpstr>
      <vt:lpstr>curve PFS caba</vt:lpstr>
      <vt:lpstr>curve PFS mito </vt:lpstr>
      <vt:lpstr>curve OS caba</vt:lpstr>
      <vt:lpstr>curve OS mito</vt:lpstr>
      <vt:lpstr>estimation life years</vt:lpstr>
      <vt:lpstr>Simulation</vt:lpstr>
      <vt:lpstr>CE-plane</vt:lpstr>
      <vt:lpstr>CEAC</vt:lpstr>
      <vt:lpstr>cDR</vt:lpstr>
      <vt:lpstr>cratio</vt:lpstr>
      <vt:lpstr>Ind_PSA</vt:lpstr>
      <vt:lpstr>oDR</vt:lpstr>
      <vt:lpstr>OS_dist_choice</vt:lpstr>
      <vt:lpstr>PFS_dist_choice</vt:lpstr>
      <vt:lpstr>uProg</vt:lpstr>
    </vt:vector>
  </TitlesOfParts>
  <Manager/>
  <Company>azM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ICT</dc:creator>
  <cp:keywords/>
  <dc:description/>
  <cp:lastModifiedBy>Eline Krijkamp</cp:lastModifiedBy>
  <cp:revision/>
  <dcterms:created xsi:type="dcterms:W3CDTF">2009-03-12T11:46:58Z</dcterms:created>
  <dcterms:modified xsi:type="dcterms:W3CDTF">2025-01-22T10:50:34Z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0x010100740E96B73F80F249897EEBDEBE919493</vt:lpwstr>
  </property>
  <property fmtid="{D5CDD505-2E9C-101B-9397-08002B2CF9AE}" pid="3" name="MediaServiceImageTags">
    <vt:lpwstr/>
  </property>
  <property fmtid="{D5CDD505-2E9C-101B-9397-08002B2CF9AE}" pid="4" name="MSIP_Label_8772ba27-cab8-4042-a351-a31f6e4eacdc_Enabled">
    <vt:lpwstr>true</vt:lpwstr>
  </property>
  <property fmtid="{D5CDD505-2E9C-101B-9397-08002B2CF9AE}" pid="5" name="MSIP_Label_8772ba27-cab8-4042-a351-a31f6e4eacdc_SetDate">
    <vt:lpwstr>2024-05-26T23:46:13Z</vt:lpwstr>
  </property>
  <property fmtid="{D5CDD505-2E9C-101B-9397-08002B2CF9AE}" pid="6" name="MSIP_Label_8772ba27-cab8-4042-a351-a31f6e4eacdc_Method">
    <vt:lpwstr>Standard</vt:lpwstr>
  </property>
  <property fmtid="{D5CDD505-2E9C-101B-9397-08002B2CF9AE}" pid="7" name="MSIP_Label_8772ba27-cab8-4042-a351-a31f6e4eacdc_Name">
    <vt:lpwstr>Internal</vt:lpwstr>
  </property>
  <property fmtid="{D5CDD505-2E9C-101B-9397-08002B2CF9AE}" pid="8" name="MSIP_Label_8772ba27-cab8-4042-a351-a31f6e4eacdc_SiteId">
    <vt:lpwstr>715902d6-f63e-4b8d-929b-4bb170bad492</vt:lpwstr>
  </property>
  <property fmtid="{D5CDD505-2E9C-101B-9397-08002B2CF9AE}" pid="9" name="MSIP_Label_8772ba27-cab8-4042-a351-a31f6e4eacdc_ActionId">
    <vt:lpwstr>da8c0664-7097-4482-a174-9f3da4fc40fb</vt:lpwstr>
  </property>
  <property fmtid="{D5CDD505-2E9C-101B-9397-08002B2CF9AE}" pid="10" name="MSIP_Label_8772ba27-cab8-4042-a351-a31f6e4eacdc_ContentBits">
    <vt:lpwstr>0</vt:lpwstr>
  </property>
</Properties>
</file>